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uarios\ZGarcia\respaldo pc\disco d\Mis documentos\TARIFAS\TARIFAS 2026\PAQUETERIA\2 210526\"/>
    </mc:Choice>
  </mc:AlternateContent>
  <bookViews>
    <workbookView xWindow="0" yWindow="0" windowWidth="20490" windowHeight="7755" firstSheet="3" activeTab="4"/>
  </bookViews>
  <sheets>
    <sheet name="EJEMPLO DE TABLA (2)" sheetId="37" state="hidden" r:id="rId1"/>
    <sheet name="3333" sheetId="42" state="hidden" r:id="rId2"/>
    <sheet name="CONSULTA FLETE USD" sheetId="32" r:id="rId3"/>
    <sheet name="TARIFA ENTREGA A DIRECCION USD" sheetId="35" r:id="rId4"/>
    <sheet name="TARIFA CONSIGNADO AGENCIA USD" sheetId="38" r:id="rId5"/>
    <sheet name="FORMATO DE IMP A DIR." sheetId="26" state="hidden" r:id="rId6"/>
    <sheet name="TARIFA PARA IPOSTEL" sheetId="34" r:id="rId7"/>
  </sheets>
  <definedNames>
    <definedName name="_xlnm.Print_Area" localSheetId="2">'CONSULTA FLETE USD'!$AD$1:$BD$31</definedName>
    <definedName name="_xlnm.Print_Area" localSheetId="5">'FORMATO DE IMP A DIR.'!$A$1:$M$99</definedName>
  </definedNames>
  <calcPr calcId="152511"/>
  <pivotCaches>
    <pivotCache cacheId="0" r:id="rId8"/>
  </pivotCaches>
</workbook>
</file>

<file path=xl/calcChain.xml><?xml version="1.0" encoding="utf-8"?>
<calcChain xmlns="http://schemas.openxmlformats.org/spreadsheetml/2006/main">
  <c r="S16" i="32" l="1"/>
  <c r="U17" i="32"/>
  <c r="AB24" i="32" l="1"/>
  <c r="D43" i="37"/>
  <c r="AS10" i="32" l="1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O8" i="42"/>
  <c r="L8" i="42"/>
  <c r="I8" i="42"/>
  <c r="F8" i="42"/>
  <c r="C8" i="42"/>
  <c r="O7" i="42"/>
  <c r="L7" i="42"/>
  <c r="I7" i="42"/>
  <c r="F7" i="42"/>
  <c r="C7" i="42"/>
  <c r="AB18" i="32" l="1"/>
  <c r="AZ19" i="32" l="1"/>
  <c r="BA19" i="32" s="1"/>
  <c r="AZ18" i="32"/>
  <c r="BA17" i="32"/>
  <c r="AY21" i="32" l="1"/>
  <c r="BA21" i="32"/>
  <c r="A2603" i="32"/>
  <c r="A2604" i="32"/>
  <c r="A2605" i="32"/>
  <c r="A2606" i="32"/>
  <c r="A2607" i="32"/>
  <c r="A2608" i="32"/>
  <c r="A2609" i="32"/>
  <c r="A2610" i="32"/>
  <c r="A2611" i="32"/>
  <c r="A2612" i="32"/>
  <c r="A2613" i="32"/>
  <c r="A2614" i="32"/>
  <c r="A2615" i="32"/>
  <c r="A2616" i="32"/>
  <c r="A2617" i="32"/>
  <c r="A2618" i="32"/>
  <c r="A2619" i="32"/>
  <c r="A2620" i="32"/>
  <c r="A2621" i="32"/>
  <c r="A2622" i="32"/>
  <c r="A2623" i="32"/>
  <c r="A2624" i="32"/>
  <c r="A2625" i="32"/>
  <c r="A2626" i="32"/>
  <c r="A2627" i="32"/>
  <c r="A2628" i="32"/>
  <c r="A2629" i="32"/>
  <c r="A2630" i="32"/>
  <c r="A2631" i="32"/>
  <c r="A2632" i="32"/>
  <c r="A2633" i="32"/>
  <c r="A2634" i="32"/>
  <c r="A2635" i="32"/>
  <c r="A2636" i="32"/>
  <c r="A2637" i="32"/>
  <c r="A2638" i="32"/>
  <c r="A2639" i="32"/>
  <c r="A2640" i="32"/>
  <c r="A2641" i="32"/>
  <c r="A2642" i="32"/>
  <c r="A2643" i="32"/>
  <c r="A2644" i="32"/>
  <c r="A2645" i="32"/>
  <c r="A2646" i="32"/>
  <c r="A2647" i="32"/>
  <c r="A2648" i="32"/>
  <c r="A2649" i="32"/>
  <c r="A2650" i="32"/>
  <c r="A2651" i="32"/>
  <c r="A2652" i="32"/>
  <c r="A2653" i="32"/>
  <c r="AI9" i="32" l="1"/>
  <c r="AE9" i="32"/>
  <c r="M17" i="35" l="1"/>
  <c r="G1" i="38" l="1"/>
  <c r="M1" i="37"/>
  <c r="J9" i="34" l="1"/>
  <c r="K9" i="34"/>
  <c r="L9" i="34"/>
  <c r="M9" i="34"/>
  <c r="J10" i="34"/>
  <c r="K10" i="34"/>
  <c r="L10" i="34"/>
  <c r="M10" i="34"/>
  <c r="J11" i="34"/>
  <c r="K11" i="34"/>
  <c r="L11" i="34"/>
  <c r="M11" i="34"/>
  <c r="J12" i="34"/>
  <c r="K12" i="34"/>
  <c r="L12" i="34"/>
  <c r="M12" i="34"/>
  <c r="J13" i="34"/>
  <c r="K13" i="34"/>
  <c r="L13" i="34"/>
  <c r="M13" i="34"/>
  <c r="J14" i="34"/>
  <c r="K14" i="34"/>
  <c r="L14" i="34"/>
  <c r="M14" i="34"/>
  <c r="J15" i="34"/>
  <c r="K15" i="34"/>
  <c r="L15" i="34"/>
  <c r="M15" i="34"/>
  <c r="J16" i="34"/>
  <c r="K16" i="34"/>
  <c r="L16" i="34"/>
  <c r="M16" i="34"/>
  <c r="J17" i="34"/>
  <c r="K17" i="34"/>
  <c r="L17" i="34"/>
  <c r="M17" i="34"/>
  <c r="J18" i="34"/>
  <c r="K18" i="34"/>
  <c r="L18" i="34"/>
  <c r="M18" i="34"/>
  <c r="J19" i="34"/>
  <c r="K19" i="34"/>
  <c r="L19" i="34"/>
  <c r="M19" i="34"/>
  <c r="J20" i="34"/>
  <c r="K20" i="34"/>
  <c r="L20" i="34"/>
  <c r="M20" i="34"/>
  <c r="J21" i="34"/>
  <c r="K21" i="34"/>
  <c r="L21" i="34"/>
  <c r="M21" i="34"/>
  <c r="J22" i="34"/>
  <c r="K22" i="34"/>
  <c r="L22" i="34"/>
  <c r="M22" i="34"/>
  <c r="J23" i="34"/>
  <c r="K23" i="34"/>
  <c r="L23" i="34"/>
  <c r="M23" i="34"/>
  <c r="J24" i="34"/>
  <c r="K24" i="34"/>
  <c r="L24" i="34"/>
  <c r="M24" i="34"/>
  <c r="J25" i="34"/>
  <c r="K25" i="34"/>
  <c r="L25" i="34"/>
  <c r="M25" i="34"/>
  <c r="J26" i="34"/>
  <c r="K26" i="34"/>
  <c r="L26" i="34"/>
  <c r="M26" i="34"/>
  <c r="J27" i="34"/>
  <c r="K27" i="34"/>
  <c r="L27" i="34"/>
  <c r="M27" i="34"/>
  <c r="J28" i="34"/>
  <c r="K28" i="34"/>
  <c r="L28" i="34"/>
  <c r="M28" i="34"/>
  <c r="J29" i="34"/>
  <c r="K29" i="34"/>
  <c r="L29" i="34"/>
  <c r="M29" i="34"/>
  <c r="J30" i="34"/>
  <c r="K30" i="34"/>
  <c r="L30" i="34"/>
  <c r="M30" i="34"/>
  <c r="J31" i="34"/>
  <c r="K31" i="34"/>
  <c r="L31" i="34"/>
  <c r="M31" i="34"/>
  <c r="J32" i="34"/>
  <c r="K32" i="34"/>
  <c r="L32" i="34"/>
  <c r="M32" i="34"/>
  <c r="J33" i="34"/>
  <c r="K33" i="34"/>
  <c r="L33" i="34"/>
  <c r="M33" i="34"/>
  <c r="J34" i="34"/>
  <c r="K34" i="34"/>
  <c r="L34" i="34"/>
  <c r="M34" i="34"/>
  <c r="J35" i="34"/>
  <c r="K35" i="34"/>
  <c r="L35" i="34"/>
  <c r="M35" i="34"/>
  <c r="J36" i="34"/>
  <c r="K36" i="34"/>
  <c r="L36" i="34"/>
  <c r="M36" i="34"/>
  <c r="J37" i="34"/>
  <c r="K37" i="34"/>
  <c r="L37" i="34"/>
  <c r="M37" i="34"/>
  <c r="J38" i="34"/>
  <c r="K38" i="34"/>
  <c r="L38" i="34"/>
  <c r="M38" i="34"/>
  <c r="J39" i="34"/>
  <c r="K39" i="34"/>
  <c r="L39" i="34"/>
  <c r="M3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9" i="34"/>
  <c r="C9" i="34"/>
  <c r="D9" i="34"/>
  <c r="E9" i="34"/>
  <c r="F9" i="34"/>
  <c r="C10" i="34"/>
  <c r="D10" i="34"/>
  <c r="E10" i="34"/>
  <c r="F10" i="34"/>
  <c r="C11" i="34"/>
  <c r="D11" i="34"/>
  <c r="E11" i="34"/>
  <c r="F11" i="34"/>
  <c r="C12" i="34"/>
  <c r="D12" i="34"/>
  <c r="E12" i="34"/>
  <c r="F12" i="34"/>
  <c r="C13" i="34"/>
  <c r="D13" i="34"/>
  <c r="E13" i="34"/>
  <c r="F13" i="34"/>
  <c r="C14" i="34"/>
  <c r="D14" i="34"/>
  <c r="E14" i="34"/>
  <c r="F14" i="34"/>
  <c r="C15" i="34"/>
  <c r="D15" i="34"/>
  <c r="E15" i="34"/>
  <c r="F15" i="34"/>
  <c r="C16" i="34"/>
  <c r="D16" i="34"/>
  <c r="E16" i="34"/>
  <c r="F16" i="34"/>
  <c r="C17" i="34"/>
  <c r="D17" i="34"/>
  <c r="E17" i="34"/>
  <c r="F17" i="34"/>
  <c r="C18" i="34"/>
  <c r="D18" i="34"/>
  <c r="E18" i="34"/>
  <c r="F18" i="34"/>
  <c r="C19" i="34"/>
  <c r="D19" i="34"/>
  <c r="E19" i="34"/>
  <c r="F19" i="34"/>
  <c r="C20" i="34"/>
  <c r="D20" i="34"/>
  <c r="E20" i="34"/>
  <c r="F20" i="34"/>
  <c r="C21" i="34"/>
  <c r="D21" i="34"/>
  <c r="E21" i="34"/>
  <c r="F21" i="34"/>
  <c r="C22" i="34"/>
  <c r="D22" i="34"/>
  <c r="E22" i="34"/>
  <c r="F22" i="34"/>
  <c r="C23" i="34"/>
  <c r="D23" i="34"/>
  <c r="E23" i="34"/>
  <c r="F23" i="34"/>
  <c r="C24" i="34"/>
  <c r="D24" i="34"/>
  <c r="E24" i="34"/>
  <c r="F24" i="34"/>
  <c r="C25" i="34"/>
  <c r="D25" i="34"/>
  <c r="E25" i="34"/>
  <c r="F25" i="34"/>
  <c r="C26" i="34"/>
  <c r="D26" i="34"/>
  <c r="E26" i="34"/>
  <c r="F26" i="34"/>
  <c r="C27" i="34"/>
  <c r="D27" i="34"/>
  <c r="E27" i="34"/>
  <c r="F27" i="34"/>
  <c r="C28" i="34"/>
  <c r="D28" i="34"/>
  <c r="E28" i="34"/>
  <c r="F28" i="34"/>
  <c r="C29" i="34"/>
  <c r="D29" i="34"/>
  <c r="E29" i="34"/>
  <c r="F29" i="34"/>
  <c r="C30" i="34"/>
  <c r="D30" i="34"/>
  <c r="E30" i="34"/>
  <c r="F30" i="34"/>
  <c r="C31" i="34"/>
  <c r="D31" i="34"/>
  <c r="E31" i="34"/>
  <c r="F31" i="34"/>
  <c r="C32" i="34"/>
  <c r="D32" i="34"/>
  <c r="E32" i="34"/>
  <c r="F32" i="34"/>
  <c r="C33" i="34"/>
  <c r="D33" i="34"/>
  <c r="E33" i="34"/>
  <c r="F33" i="34"/>
  <c r="C34" i="34"/>
  <c r="D34" i="34"/>
  <c r="E34" i="34"/>
  <c r="F34" i="34"/>
  <c r="C35" i="34"/>
  <c r="D35" i="34"/>
  <c r="E35" i="34"/>
  <c r="F35" i="34"/>
  <c r="C36" i="34"/>
  <c r="D36" i="34"/>
  <c r="E36" i="34"/>
  <c r="F36" i="34"/>
  <c r="C37" i="34"/>
  <c r="D37" i="34"/>
  <c r="E37" i="34"/>
  <c r="F37" i="34"/>
  <c r="C38" i="34"/>
  <c r="D38" i="34"/>
  <c r="E38" i="34"/>
  <c r="F38" i="34"/>
  <c r="C39" i="34"/>
  <c r="D39" i="34"/>
  <c r="E39" i="34"/>
  <c r="F3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9" i="34"/>
  <c r="AT24" i="32" l="1"/>
  <c r="AS9" i="32"/>
  <c r="O17" i="35" l="1"/>
  <c r="O16" i="35"/>
  <c r="O6" i="35"/>
  <c r="AA11" i="32" l="1"/>
  <c r="AI37" i="32"/>
  <c r="AE36" i="32"/>
  <c r="AW20" i="32" l="1"/>
  <c r="AX20" i="32" s="1"/>
  <c r="K5" i="32"/>
  <c r="K52" i="32"/>
  <c r="A2348" i="32"/>
  <c r="A2349" i="32"/>
  <c r="A2350" i="32"/>
  <c r="A2351" i="32"/>
  <c r="A2352" i="32"/>
  <c r="A2353" i="32"/>
  <c r="A2354" i="32"/>
  <c r="A2355" i="32"/>
  <c r="A2356" i="32"/>
  <c r="A2357" i="32"/>
  <c r="A2358" i="32"/>
  <c r="A2359" i="32"/>
  <c r="A2360" i="32"/>
  <c r="A2361" i="32"/>
  <c r="A2362" i="32"/>
  <c r="A2363" i="32"/>
  <c r="A2364" i="32"/>
  <c r="A2365" i="32"/>
  <c r="A2366" i="32"/>
  <c r="A2367" i="32"/>
  <c r="A2368" i="32"/>
  <c r="A2369" i="32"/>
  <c r="A2370" i="32"/>
  <c r="A2371" i="32"/>
  <c r="A2372" i="32"/>
  <c r="A2373" i="32"/>
  <c r="A2374" i="32"/>
  <c r="A2375" i="32"/>
  <c r="A2376" i="32"/>
  <c r="A2377" i="32"/>
  <c r="A2378" i="32"/>
  <c r="A2379" i="32"/>
  <c r="A2380" i="32"/>
  <c r="A2381" i="32"/>
  <c r="A2382" i="32"/>
  <c r="A2383" i="32"/>
  <c r="A2384" i="32"/>
  <c r="A2385" i="32"/>
  <c r="A2386" i="32"/>
  <c r="A2387" i="32"/>
  <c r="A2388" i="32"/>
  <c r="A2389" i="32"/>
  <c r="A2390" i="32"/>
  <c r="A2391" i="32"/>
  <c r="A2392" i="32"/>
  <c r="A2393" i="32"/>
  <c r="A2394" i="32"/>
  <c r="A2395" i="32"/>
  <c r="A2396" i="32"/>
  <c r="A2397" i="32"/>
  <c r="A2398" i="32"/>
  <c r="A52" i="32"/>
  <c r="A103" i="32"/>
  <c r="A154" i="32"/>
  <c r="A256" i="32"/>
  <c r="A307" i="32"/>
  <c r="A358" i="32"/>
  <c r="A409" i="32"/>
  <c r="A511" i="32"/>
  <c r="A562" i="32"/>
  <c r="A613" i="32"/>
  <c r="A664" i="32"/>
  <c r="A715" i="32"/>
  <c r="A766" i="32"/>
  <c r="A817" i="32"/>
  <c r="A868" i="32"/>
  <c r="A919" i="32"/>
  <c r="A970" i="32"/>
  <c r="A1021" i="32"/>
  <c r="A1072" i="32"/>
  <c r="A1123" i="32"/>
  <c r="A1174" i="32"/>
  <c r="A1225" i="32"/>
  <c r="A1276" i="32"/>
  <c r="A1327" i="32"/>
  <c r="A1378" i="32"/>
  <c r="A1429" i="32"/>
  <c r="A1480" i="32"/>
  <c r="A1531" i="32"/>
  <c r="A1582" i="32"/>
  <c r="A1633" i="32"/>
  <c r="A1684" i="32"/>
  <c r="A1735" i="32"/>
  <c r="A1786" i="32"/>
  <c r="A1837" i="32"/>
  <c r="A1888" i="32"/>
  <c r="A1939" i="32"/>
  <c r="A1990" i="32"/>
  <c r="A2041" i="32"/>
  <c r="A2092" i="32"/>
  <c r="A2143" i="32"/>
  <c r="A2194" i="32"/>
  <c r="A2245" i="32"/>
  <c r="A2296" i="32"/>
  <c r="A2449" i="32"/>
  <c r="A2500" i="32"/>
  <c r="A2551" i="32"/>
  <c r="A2602" i="32"/>
  <c r="A2347" i="32"/>
  <c r="A205" i="32"/>
  <c r="A460" i="32"/>
  <c r="K3" i="32"/>
  <c r="A204" i="32"/>
  <c r="K8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51" i="32"/>
  <c r="A102" i="32"/>
  <c r="A153" i="32"/>
  <c r="A255" i="32"/>
  <c r="A306" i="32"/>
  <c r="A357" i="32"/>
  <c r="A408" i="32"/>
  <c r="A459" i="32"/>
  <c r="A510" i="32"/>
  <c r="A561" i="32"/>
  <c r="A612" i="32"/>
  <c r="A663" i="32"/>
  <c r="A714" i="32"/>
  <c r="A765" i="32"/>
  <c r="A816" i="32"/>
  <c r="A867" i="32"/>
  <c r="A918" i="32"/>
  <c r="A969" i="32"/>
  <c r="A1020" i="32"/>
  <c r="A1071" i="32"/>
  <c r="A1122" i="32"/>
  <c r="A1173" i="32"/>
  <c r="A1224" i="32"/>
  <c r="A1275" i="32"/>
  <c r="A1326" i="32"/>
  <c r="A1377" i="32"/>
  <c r="A1428" i="32"/>
  <c r="A1479" i="32"/>
  <c r="A1530" i="32"/>
  <c r="A1581" i="32"/>
  <c r="A1632" i="32"/>
  <c r="A1683" i="32"/>
  <c r="A1734" i="32"/>
  <c r="A1785" i="32"/>
  <c r="A1836" i="32"/>
  <c r="A1887" i="32"/>
  <c r="A1938" i="32"/>
  <c r="A1989" i="32"/>
  <c r="A2040" i="32"/>
  <c r="A2091" i="32"/>
  <c r="A2142" i="32"/>
  <c r="A2193" i="32"/>
  <c r="A2244" i="32"/>
  <c r="A2295" i="32"/>
  <c r="A2346" i="32"/>
  <c r="A2448" i="32"/>
  <c r="A2499" i="32"/>
  <c r="A2550" i="32"/>
  <c r="A2601" i="32"/>
  <c r="F4" i="42"/>
  <c r="I4" i="42"/>
  <c r="L4" i="42"/>
  <c r="O4" i="42"/>
  <c r="C4" i="42"/>
  <c r="F3" i="42"/>
  <c r="I3" i="42"/>
  <c r="L3" i="42"/>
  <c r="O3" i="42"/>
  <c r="C3" i="42"/>
  <c r="A101" i="32"/>
  <c r="A1019" i="32"/>
  <c r="A50" i="32"/>
  <c r="A152" i="32"/>
  <c r="A254" i="32"/>
  <c r="A2294" i="32"/>
  <c r="A305" i="32"/>
  <c r="A509" i="32"/>
  <c r="A815" i="32"/>
  <c r="A458" i="32"/>
  <c r="A713" i="32"/>
  <c r="A356" i="32"/>
  <c r="A611" i="32"/>
  <c r="A764" i="32"/>
  <c r="A407" i="32"/>
  <c r="A662" i="32"/>
  <c r="A560" i="32"/>
  <c r="A866" i="32"/>
  <c r="A2447" i="32"/>
  <c r="A917" i="32"/>
  <c r="A968" i="32"/>
  <c r="A1121" i="32"/>
  <c r="A1070" i="32"/>
  <c r="A1172" i="32"/>
  <c r="A1427" i="32"/>
  <c r="A1274" i="32"/>
  <c r="A1223" i="32"/>
  <c r="A1376" i="32"/>
  <c r="A1325" i="32"/>
  <c r="A2600" i="32"/>
  <c r="A1478" i="32"/>
  <c r="A1529" i="32"/>
  <c r="A1631" i="32"/>
  <c r="A1682" i="32"/>
  <c r="A1580" i="32"/>
  <c r="A1733" i="32"/>
  <c r="A1835" i="32"/>
  <c r="A2549" i="32"/>
  <c r="A1886" i="32"/>
  <c r="A1937" i="32"/>
  <c r="A2498" i="32"/>
  <c r="A1784" i="32"/>
  <c r="A2039" i="32"/>
  <c r="A1988" i="32"/>
  <c r="A2090" i="32"/>
  <c r="A2243" i="32"/>
  <c r="A2192" i="32"/>
  <c r="A2141" i="32"/>
  <c r="A2345" i="32"/>
  <c r="A2297" i="32"/>
  <c r="A2298" i="32"/>
  <c r="A2299" i="32"/>
  <c r="A2300" i="32"/>
  <c r="A2301" i="32"/>
  <c r="A2302" i="32"/>
  <c r="A2303" i="32"/>
  <c r="A2304" i="32"/>
  <c r="A2305" i="32"/>
  <c r="A2306" i="32"/>
  <c r="A2307" i="32"/>
  <c r="A2308" i="32"/>
  <c r="A2309" i="32"/>
  <c r="A2310" i="32"/>
  <c r="A2311" i="32"/>
  <c r="A2312" i="32"/>
  <c r="A2313" i="32"/>
  <c r="A2314" i="32"/>
  <c r="A2315" i="32"/>
  <c r="A2316" i="32"/>
  <c r="A2317" i="32"/>
  <c r="A2318" i="32"/>
  <c r="A2319" i="32"/>
  <c r="A2320" i="32"/>
  <c r="A2321" i="32"/>
  <c r="A2322" i="32"/>
  <c r="A2323" i="32"/>
  <c r="A2324" i="32"/>
  <c r="A2325" i="32"/>
  <c r="A2326" i="32"/>
  <c r="A2327" i="32"/>
  <c r="A2328" i="32"/>
  <c r="A2329" i="32"/>
  <c r="A2330" i="32"/>
  <c r="A2331" i="32"/>
  <c r="A2332" i="32"/>
  <c r="A2333" i="32"/>
  <c r="A2334" i="32"/>
  <c r="A2335" i="32"/>
  <c r="A2336" i="32"/>
  <c r="A2337" i="32"/>
  <c r="A2338" i="32"/>
  <c r="A2339" i="32"/>
  <c r="A2340" i="32"/>
  <c r="A2341" i="32"/>
  <c r="A2342" i="32"/>
  <c r="A2343" i="32"/>
  <c r="A2344" i="32"/>
  <c r="K51" i="32"/>
  <c r="O52" i="32"/>
  <c r="AJ4" i="37"/>
  <c r="AJ5" i="37"/>
  <c r="AJ6" i="37"/>
  <c r="AJ7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" i="37"/>
  <c r="AF4" i="37"/>
  <c r="AF5" i="37"/>
  <c r="AF6" i="37"/>
  <c r="AF7" i="37"/>
  <c r="AF8" i="37"/>
  <c r="AF9" i="37"/>
  <c r="AF10" i="37"/>
  <c r="AF11" i="37"/>
  <c r="AF12" i="37"/>
  <c r="AF13" i="37"/>
  <c r="AF14" i="37"/>
  <c r="AF15" i="37"/>
  <c r="AF16" i="37"/>
  <c r="AF17" i="37"/>
  <c r="AF18" i="37"/>
  <c r="AF19" i="37"/>
  <c r="AF20" i="37"/>
  <c r="AF21" i="37"/>
  <c r="AF22" i="37"/>
  <c r="AF23" i="37"/>
  <c r="AF24" i="37"/>
  <c r="AF25" i="37"/>
  <c r="AF26" i="37"/>
  <c r="AF27" i="37"/>
  <c r="AF28" i="37"/>
  <c r="AF29" i="37"/>
  <c r="AF3" i="37"/>
  <c r="AB4" i="37"/>
  <c r="AB5" i="37"/>
  <c r="AB6" i="37"/>
  <c r="AB7" i="37"/>
  <c r="AB8" i="37"/>
  <c r="AB9" i="37"/>
  <c r="AB10" i="37"/>
  <c r="AB11" i="37"/>
  <c r="AB12" i="37"/>
  <c r="AB13" i="37"/>
  <c r="AB14" i="37"/>
  <c r="AB15" i="37"/>
  <c r="AB16" i="37"/>
  <c r="AB17" i="37"/>
  <c r="AB18" i="37"/>
  <c r="AB19" i="37"/>
  <c r="AB20" i="37"/>
  <c r="AB21" i="37"/>
  <c r="AB22" i="37"/>
  <c r="AB23" i="37"/>
  <c r="AB24" i="37"/>
  <c r="AB25" i="37"/>
  <c r="AB26" i="37"/>
  <c r="AB27" i="37"/>
  <c r="AB28" i="37"/>
  <c r="AB29" i="37"/>
  <c r="AB3" i="37"/>
  <c r="X4" i="37"/>
  <c r="X5" i="37"/>
  <c r="X6" i="37"/>
  <c r="X7" i="37"/>
  <c r="X8" i="37"/>
  <c r="X9" i="37"/>
  <c r="X10" i="37"/>
  <c r="X11" i="37"/>
  <c r="X12" i="37"/>
  <c r="X13" i="37"/>
  <c r="X14" i="37"/>
  <c r="X15" i="37"/>
  <c r="X16" i="37"/>
  <c r="X17" i="37"/>
  <c r="X18" i="37"/>
  <c r="X19" i="37"/>
  <c r="X20" i="37"/>
  <c r="X21" i="37"/>
  <c r="X22" i="37"/>
  <c r="X23" i="37"/>
  <c r="X24" i="37"/>
  <c r="X25" i="37"/>
  <c r="X26" i="37"/>
  <c r="X27" i="37"/>
  <c r="X28" i="37"/>
  <c r="X29" i="37"/>
  <c r="X3" i="37"/>
  <c r="T4" i="37"/>
  <c r="T5" i="37"/>
  <c r="T6" i="37"/>
  <c r="T7" i="37"/>
  <c r="T8" i="37"/>
  <c r="T9" i="37"/>
  <c r="T10" i="37"/>
  <c r="T11" i="37"/>
  <c r="T12" i="37"/>
  <c r="T13" i="37"/>
  <c r="T14" i="37"/>
  <c r="T15" i="37"/>
  <c r="T16" i="37"/>
  <c r="T17" i="37"/>
  <c r="T18" i="37"/>
  <c r="T19" i="37"/>
  <c r="T20" i="37"/>
  <c r="T21" i="37"/>
  <c r="T22" i="37"/>
  <c r="T23" i="37"/>
  <c r="T24" i="37"/>
  <c r="T25" i="37"/>
  <c r="T26" i="37"/>
  <c r="T27" i="37"/>
  <c r="T28" i="37"/>
  <c r="T29" i="37"/>
  <c r="T3" i="37"/>
  <c r="A2145" i="32"/>
  <c r="A2146" i="32"/>
  <c r="A2147" i="32"/>
  <c r="A2148" i="32"/>
  <c r="A2149" i="32"/>
  <c r="A2150" i="32"/>
  <c r="A2151" i="32"/>
  <c r="A2152" i="32"/>
  <c r="A2153" i="32"/>
  <c r="A2154" i="32"/>
  <c r="A2155" i="32"/>
  <c r="A2156" i="32"/>
  <c r="A2157" i="32"/>
  <c r="A2158" i="32"/>
  <c r="A2159" i="32"/>
  <c r="A2160" i="32"/>
  <c r="A2161" i="32"/>
  <c r="A2162" i="32"/>
  <c r="A2163" i="32"/>
  <c r="A2164" i="32"/>
  <c r="A2165" i="32"/>
  <c r="A2166" i="32"/>
  <c r="A2167" i="32"/>
  <c r="A2168" i="32"/>
  <c r="A2169" i="32"/>
  <c r="A2170" i="32"/>
  <c r="A2171" i="32"/>
  <c r="A2172" i="32"/>
  <c r="A2173" i="32"/>
  <c r="A2174" i="32"/>
  <c r="A2175" i="32"/>
  <c r="A2176" i="32"/>
  <c r="A2177" i="32"/>
  <c r="A2178" i="32"/>
  <c r="A2179" i="32"/>
  <c r="A2180" i="32"/>
  <c r="A2181" i="32"/>
  <c r="A2182" i="32"/>
  <c r="A2183" i="32"/>
  <c r="A2184" i="32"/>
  <c r="A2185" i="32"/>
  <c r="A2186" i="32"/>
  <c r="A2187" i="32"/>
  <c r="A2188" i="32"/>
  <c r="A2189" i="32"/>
  <c r="A2190" i="32"/>
  <c r="A2191" i="32"/>
  <c r="A2093" i="32"/>
  <c r="A2094" i="32"/>
  <c r="A2095" i="32"/>
  <c r="A2096" i="32"/>
  <c r="A2097" i="32"/>
  <c r="A2098" i="32"/>
  <c r="A2099" i="32"/>
  <c r="A2100" i="32"/>
  <c r="A2101" i="32"/>
  <c r="A2102" i="32"/>
  <c r="A2103" i="32"/>
  <c r="A2104" i="32"/>
  <c r="A2105" i="32"/>
  <c r="A2106" i="32"/>
  <c r="A2107" i="32"/>
  <c r="A2108" i="32"/>
  <c r="A2109" i="32"/>
  <c r="A2110" i="32"/>
  <c r="A2111" i="32"/>
  <c r="A2112" i="32"/>
  <c r="A2113" i="32"/>
  <c r="A2114" i="32"/>
  <c r="A2115" i="32"/>
  <c r="A2116" i="32"/>
  <c r="A2117" i="32"/>
  <c r="A2118" i="32"/>
  <c r="A2119" i="32"/>
  <c r="A2120" i="32"/>
  <c r="A2121" i="32"/>
  <c r="A2122" i="32"/>
  <c r="A2123" i="32"/>
  <c r="A2124" i="32"/>
  <c r="A2125" i="32"/>
  <c r="A2126" i="32"/>
  <c r="A2127" i="32"/>
  <c r="A2128" i="32"/>
  <c r="A2129" i="32"/>
  <c r="A2130" i="32"/>
  <c r="A2131" i="32"/>
  <c r="A2132" i="32"/>
  <c r="A2133" i="32"/>
  <c r="A2134" i="32"/>
  <c r="A2135" i="32"/>
  <c r="A2136" i="32"/>
  <c r="A2137" i="32"/>
  <c r="A2138" i="32"/>
  <c r="A2139" i="32"/>
  <c r="A2140" i="32"/>
  <c r="K4" i="32"/>
  <c r="K6" i="32"/>
  <c r="K7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AB3" i="32" s="1"/>
  <c r="K34" i="32"/>
  <c r="K35" i="32"/>
  <c r="K36" i="32"/>
  <c r="K37" i="32"/>
  <c r="K38" i="32"/>
  <c r="K39" i="32"/>
  <c r="K40" i="32"/>
  <c r="K41" i="32"/>
  <c r="K42" i="32"/>
  <c r="K44" i="32"/>
  <c r="K45" i="32"/>
  <c r="K46" i="32"/>
  <c r="K47" i="32"/>
  <c r="K48" i="32"/>
  <c r="K49" i="32"/>
  <c r="K50" i="32"/>
  <c r="K53" i="32"/>
  <c r="K54" i="32"/>
  <c r="K55" i="32"/>
  <c r="K56" i="32"/>
  <c r="O6" i="32"/>
  <c r="O7" i="32"/>
  <c r="O9" i="32"/>
  <c r="O10" i="32"/>
  <c r="O12" i="32"/>
  <c r="O13" i="32"/>
  <c r="O14" i="32"/>
  <c r="O15" i="32"/>
  <c r="O16" i="32"/>
  <c r="O17" i="32"/>
  <c r="O18" i="32"/>
  <c r="O20" i="32"/>
  <c r="O21" i="32"/>
  <c r="O22" i="32"/>
  <c r="O23" i="32"/>
  <c r="O25" i="32"/>
  <c r="O27" i="32"/>
  <c r="O28" i="32"/>
  <c r="O29" i="32"/>
  <c r="O30" i="32"/>
  <c r="O31" i="32"/>
  <c r="O32" i="32"/>
  <c r="O33" i="32"/>
  <c r="O34" i="32"/>
  <c r="O35" i="32"/>
  <c r="AB10" i="32" s="1"/>
  <c r="O36" i="32"/>
  <c r="O37" i="32"/>
  <c r="O44" i="32"/>
  <c r="O38" i="32"/>
  <c r="O39" i="32"/>
  <c r="O40" i="32"/>
  <c r="O42" i="32"/>
  <c r="O45" i="32"/>
  <c r="O46" i="32"/>
  <c r="O47" i="32"/>
  <c r="O48" i="32"/>
  <c r="O49" i="32"/>
  <c r="O50" i="32"/>
  <c r="O43" i="32"/>
  <c r="O4" i="32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V52" i="26"/>
  <c r="V53" i="26"/>
  <c r="V54" i="26"/>
  <c r="V55" i="26"/>
  <c r="V56" i="26"/>
  <c r="V57" i="26"/>
  <c r="V58" i="26"/>
  <c r="V59" i="26"/>
  <c r="V60" i="26"/>
  <c r="V61" i="26"/>
  <c r="V62" i="26"/>
  <c r="V63" i="26"/>
  <c r="V64" i="26"/>
  <c r="V65" i="26"/>
  <c r="V66" i="26"/>
  <c r="V67" i="26"/>
  <c r="V68" i="26"/>
  <c r="V69" i="26"/>
  <c r="V70" i="26"/>
  <c r="V71" i="26"/>
  <c r="V72" i="26"/>
  <c r="V73" i="26"/>
  <c r="V74" i="26"/>
  <c r="V75" i="26"/>
  <c r="V76" i="26"/>
  <c r="V77" i="26"/>
  <c r="V78" i="26"/>
  <c r="V79" i="26"/>
  <c r="V80" i="26"/>
  <c r="V81" i="26"/>
  <c r="V82" i="26"/>
  <c r="V83" i="26"/>
  <c r="V84" i="26"/>
  <c r="V85" i="26"/>
  <c r="V86" i="26"/>
  <c r="V87" i="26"/>
  <c r="V88" i="26"/>
  <c r="V89" i="26"/>
  <c r="V90" i="26"/>
  <c r="V91" i="26"/>
  <c r="V92" i="26"/>
  <c r="V93" i="26"/>
  <c r="V94" i="26"/>
  <c r="V95" i="26"/>
  <c r="V96" i="26"/>
  <c r="V97" i="26"/>
  <c r="V98" i="26"/>
  <c r="V99" i="26"/>
  <c r="V100" i="26"/>
  <c r="V101" i="26"/>
  <c r="V102" i="26"/>
  <c r="V103" i="26"/>
  <c r="V104" i="26"/>
  <c r="V105" i="26"/>
  <c r="V106" i="26"/>
  <c r="V107" i="26"/>
  <c r="V108" i="26"/>
  <c r="V109" i="26"/>
  <c r="V110" i="26"/>
  <c r="V111" i="26"/>
  <c r="V112" i="26"/>
  <c r="V113" i="26"/>
  <c r="V114" i="26"/>
  <c r="V115" i="26"/>
  <c r="V116" i="26"/>
  <c r="V117" i="26"/>
  <c r="V118" i="26"/>
  <c r="V119" i="26"/>
  <c r="V120" i="26"/>
  <c r="V121" i="26"/>
  <c r="V122" i="26"/>
  <c r="V123" i="26"/>
  <c r="V124" i="26"/>
  <c r="V125" i="26"/>
  <c r="V126" i="26"/>
  <c r="V127" i="26"/>
  <c r="V128" i="26"/>
  <c r="V129" i="26"/>
  <c r="V130" i="26"/>
  <c r="V131" i="26"/>
  <c r="V132" i="26"/>
  <c r="V133" i="26"/>
  <c r="V134" i="26"/>
  <c r="V135" i="26"/>
  <c r="V136" i="26"/>
  <c r="V137" i="26"/>
  <c r="V138" i="26"/>
  <c r="V139" i="26"/>
  <c r="V140" i="26"/>
  <c r="V141" i="26"/>
  <c r="V142" i="26"/>
  <c r="V143" i="26"/>
  <c r="V144" i="26"/>
  <c r="V145" i="26"/>
  <c r="V146" i="26"/>
  <c r="V147" i="26"/>
  <c r="V148" i="26"/>
  <c r="V149" i="26"/>
  <c r="V150" i="26"/>
  <c r="V151" i="26"/>
  <c r="V152" i="26"/>
  <c r="V153" i="26"/>
  <c r="V154" i="26"/>
  <c r="V155" i="26"/>
  <c r="V156" i="26"/>
  <c r="V157" i="26"/>
  <c r="V158" i="26"/>
  <c r="V159" i="26"/>
  <c r="V160" i="26"/>
  <c r="V161" i="26"/>
  <c r="V162" i="26"/>
  <c r="V163" i="26"/>
  <c r="V164" i="26"/>
  <c r="V165" i="26"/>
  <c r="V166" i="26"/>
  <c r="V167" i="26"/>
  <c r="V168" i="26"/>
  <c r="V169" i="26"/>
  <c r="V170" i="26"/>
  <c r="V171" i="26"/>
  <c r="V172" i="26"/>
  <c r="V173" i="26"/>
  <c r="V174" i="26"/>
  <c r="V175" i="26"/>
  <c r="V176" i="26"/>
  <c r="V177" i="26"/>
  <c r="V178" i="26"/>
  <c r="V179" i="26"/>
  <c r="V180" i="26"/>
  <c r="V181" i="26"/>
  <c r="V182" i="26"/>
  <c r="V183" i="26"/>
  <c r="V184" i="26"/>
  <c r="V185" i="26"/>
  <c r="V186" i="26"/>
  <c r="V187" i="26"/>
  <c r="V188" i="26"/>
  <c r="V189" i="26"/>
  <c r="V190" i="26"/>
  <c r="V191" i="26"/>
  <c r="V192" i="26"/>
  <c r="V193" i="26"/>
  <c r="V194" i="26"/>
  <c r="V195" i="26"/>
  <c r="V196" i="26"/>
  <c r="V197" i="26"/>
  <c r="V198" i="26"/>
  <c r="V199" i="26"/>
  <c r="V200" i="26"/>
  <c r="V201" i="26"/>
  <c r="V202" i="26"/>
  <c r="V203" i="26"/>
  <c r="V204" i="26"/>
  <c r="V205" i="26"/>
  <c r="V206" i="26"/>
  <c r="V207" i="26"/>
  <c r="V208" i="26"/>
  <c r="V209" i="26"/>
  <c r="V210" i="26"/>
  <c r="V211" i="26"/>
  <c r="V212" i="26"/>
  <c r="V213" i="26"/>
  <c r="V214" i="26"/>
  <c r="V215" i="26"/>
  <c r="V216" i="26"/>
  <c r="V217" i="26"/>
  <c r="V218" i="26"/>
  <c r="V219" i="26"/>
  <c r="V220" i="26"/>
  <c r="V221" i="26"/>
  <c r="V222" i="26"/>
  <c r="V223" i="26"/>
  <c r="V224" i="26"/>
  <c r="V225" i="26"/>
  <c r="V226" i="26"/>
  <c r="V227" i="26"/>
  <c r="V228" i="26"/>
  <c r="V229" i="26"/>
  <c r="V230" i="26"/>
  <c r="V231" i="26"/>
  <c r="V232" i="26"/>
  <c r="V233" i="26"/>
  <c r="V234" i="26"/>
  <c r="V235" i="26"/>
  <c r="V236" i="26"/>
  <c r="V237" i="26"/>
  <c r="V238" i="26"/>
  <c r="V239" i="26"/>
  <c r="V240" i="26"/>
  <c r="V241" i="26"/>
  <c r="V242" i="26"/>
  <c r="V243" i="26"/>
  <c r="V244" i="26"/>
  <c r="V245" i="26"/>
  <c r="V246" i="26"/>
  <c r="V247" i="26"/>
  <c r="V248" i="26"/>
  <c r="V249" i="26"/>
  <c r="V250" i="26"/>
  <c r="V251" i="26"/>
  <c r="V252" i="26"/>
  <c r="V253" i="26"/>
  <c r="V254" i="26"/>
  <c r="V255" i="26"/>
  <c r="V256" i="26"/>
  <c r="V257" i="26"/>
  <c r="V258" i="26"/>
  <c r="V259" i="26"/>
  <c r="V260" i="26"/>
  <c r="V261" i="26"/>
  <c r="V262" i="26"/>
  <c r="V263" i="26"/>
  <c r="V264" i="26"/>
  <c r="V265" i="26"/>
  <c r="V266" i="26"/>
  <c r="V267" i="26"/>
  <c r="V268" i="26"/>
  <c r="V269" i="26"/>
  <c r="V270" i="26"/>
  <c r="V271" i="26"/>
  <c r="V272" i="26"/>
  <c r="V273" i="26"/>
  <c r="V274" i="26"/>
  <c r="V275" i="26"/>
  <c r="V276" i="26"/>
  <c r="V277" i="26"/>
  <c r="V278" i="26"/>
  <c r="V279" i="26"/>
  <c r="V280" i="26"/>
  <c r="V281" i="26"/>
  <c r="V282" i="26"/>
  <c r="V283" i="26"/>
  <c r="V284" i="26"/>
  <c r="V285" i="26"/>
  <c r="V286" i="26"/>
  <c r="V287" i="26"/>
  <c r="V288" i="26"/>
  <c r="V289" i="26"/>
  <c r="V290" i="26"/>
  <c r="V291" i="26"/>
  <c r="V292" i="26"/>
  <c r="V293" i="26"/>
  <c r="V294" i="26"/>
  <c r="V295" i="26"/>
  <c r="V296" i="26"/>
  <c r="V297" i="26"/>
  <c r="V298" i="26"/>
  <c r="V299" i="26"/>
  <c r="V300" i="26"/>
  <c r="V301" i="26"/>
  <c r="V302" i="26"/>
  <c r="V303" i="26"/>
  <c r="V304" i="26"/>
  <c r="V305" i="26"/>
  <c r="V306" i="26"/>
  <c r="V307" i="26"/>
  <c r="V308" i="26"/>
  <c r="V309" i="26"/>
  <c r="V310" i="26"/>
  <c r="V311" i="26"/>
  <c r="V312" i="26"/>
  <c r="V313" i="26"/>
  <c r="V314" i="26"/>
  <c r="V315" i="26"/>
  <c r="V316" i="26"/>
  <c r="V317" i="26"/>
  <c r="V318" i="26"/>
  <c r="V319" i="26"/>
  <c r="V320" i="26"/>
  <c r="V321" i="26"/>
  <c r="V322" i="26"/>
  <c r="V323" i="26"/>
  <c r="V324" i="26"/>
  <c r="V325" i="26"/>
  <c r="V326" i="26"/>
  <c r="V327" i="26"/>
  <c r="V328" i="26"/>
  <c r="V329" i="26"/>
  <c r="V330" i="26"/>
  <c r="V331" i="26"/>
  <c r="V332" i="26"/>
  <c r="V333" i="26"/>
  <c r="V334" i="26"/>
  <c r="V335" i="26"/>
  <c r="V336" i="26"/>
  <c r="V337" i="26"/>
  <c r="V338" i="26"/>
  <c r="V339" i="26"/>
  <c r="V340" i="26"/>
  <c r="V341" i="26"/>
  <c r="V342" i="26"/>
  <c r="V343" i="26"/>
  <c r="V344" i="26"/>
  <c r="V345" i="26"/>
  <c r="V346" i="26"/>
  <c r="V347" i="26"/>
  <c r="V348" i="26"/>
  <c r="V349" i="26"/>
  <c r="V350" i="26"/>
  <c r="V351" i="26"/>
  <c r="V352" i="26"/>
  <c r="V353" i="26"/>
  <c r="V354" i="26"/>
  <c r="V355" i="26"/>
  <c r="V356" i="26"/>
  <c r="V357" i="26"/>
  <c r="V358" i="26"/>
  <c r="V359" i="26"/>
  <c r="V360" i="26"/>
  <c r="V361" i="26"/>
  <c r="V362" i="26"/>
  <c r="V363" i="26"/>
  <c r="V364" i="26"/>
  <c r="V365" i="26"/>
  <c r="V366" i="26"/>
  <c r="V367" i="26"/>
  <c r="V368" i="26"/>
  <c r="V369" i="26"/>
  <c r="V370" i="26"/>
  <c r="V371" i="26"/>
  <c r="V372" i="26"/>
  <c r="V373" i="26"/>
  <c r="V374" i="26"/>
  <c r="V375" i="26"/>
  <c r="V376" i="26"/>
  <c r="V377" i="26"/>
  <c r="V378" i="26"/>
  <c r="V379" i="26"/>
  <c r="V380" i="26"/>
  <c r="V381" i="26"/>
  <c r="V382" i="26"/>
  <c r="V383" i="26"/>
  <c r="V384" i="26"/>
  <c r="V385" i="26"/>
  <c r="V386" i="26"/>
  <c r="V387" i="26"/>
  <c r="V388" i="26"/>
  <c r="V389" i="26"/>
  <c r="V390" i="26"/>
  <c r="V391" i="26"/>
  <c r="V392" i="26"/>
  <c r="V393" i="26"/>
  <c r="V394" i="26"/>
  <c r="V395" i="26"/>
  <c r="V396" i="26"/>
  <c r="V397" i="26"/>
  <c r="V398" i="26"/>
  <c r="V399" i="26"/>
  <c r="V400" i="26"/>
  <c r="V401" i="26"/>
  <c r="V402" i="26"/>
  <c r="V403" i="26"/>
  <c r="V404" i="26"/>
  <c r="V405" i="26"/>
  <c r="V406" i="26"/>
  <c r="V407" i="26"/>
  <c r="V408" i="26"/>
  <c r="V409" i="26"/>
  <c r="V410" i="26"/>
  <c r="V411" i="26"/>
  <c r="V412" i="26"/>
  <c r="V413" i="26"/>
  <c r="V414" i="26"/>
  <c r="V415" i="26"/>
  <c r="V416" i="26"/>
  <c r="V417" i="26"/>
  <c r="V418" i="26"/>
  <c r="V419" i="26"/>
  <c r="V420" i="26"/>
  <c r="V421" i="26"/>
  <c r="V422" i="26"/>
  <c r="V423" i="26"/>
  <c r="V424" i="26"/>
  <c r="V425" i="26"/>
  <c r="V426" i="26"/>
  <c r="V427" i="26"/>
  <c r="V428" i="26"/>
  <c r="V429" i="26"/>
  <c r="V430" i="26"/>
  <c r="V431" i="26"/>
  <c r="V432" i="26"/>
  <c r="V433" i="26"/>
  <c r="V434" i="26"/>
  <c r="V435" i="26"/>
  <c r="V436" i="26"/>
  <c r="V437" i="26"/>
  <c r="V438" i="26"/>
  <c r="V439" i="26"/>
  <c r="V440" i="26"/>
  <c r="V441" i="26"/>
  <c r="V442" i="26"/>
  <c r="V443" i="26"/>
  <c r="V444" i="26"/>
  <c r="V445" i="26"/>
  <c r="V446" i="26"/>
  <c r="V447" i="26"/>
  <c r="V448" i="26"/>
  <c r="V449" i="26"/>
  <c r="V450" i="26"/>
  <c r="V451" i="26"/>
  <c r="V452" i="26"/>
  <c r="V453" i="26"/>
  <c r="V454" i="26"/>
  <c r="V455" i="26"/>
  <c r="V456" i="26"/>
  <c r="V457" i="26"/>
  <c r="V458" i="26"/>
  <c r="V459" i="26"/>
  <c r="V460" i="26"/>
  <c r="V461" i="26"/>
  <c r="V462" i="26"/>
  <c r="V463" i="26"/>
  <c r="V464" i="26"/>
  <c r="V465" i="26"/>
  <c r="V466" i="26"/>
  <c r="V467" i="26"/>
  <c r="V468" i="26"/>
  <c r="V469" i="26"/>
  <c r="V470" i="26"/>
  <c r="V471" i="26"/>
  <c r="V472" i="26"/>
  <c r="V473" i="26"/>
  <c r="V474" i="26"/>
  <c r="V475" i="26"/>
  <c r="V476" i="26"/>
  <c r="V477" i="26"/>
  <c r="V478" i="26"/>
  <c r="V479" i="26"/>
  <c r="V480" i="26"/>
  <c r="V481" i="26"/>
  <c r="V482" i="26"/>
  <c r="V483" i="26"/>
  <c r="V484" i="26"/>
  <c r="V485" i="26"/>
  <c r="V486" i="26"/>
  <c r="V487" i="26"/>
  <c r="V488" i="26"/>
  <c r="V489" i="26"/>
  <c r="V490" i="26"/>
  <c r="V491" i="26"/>
  <c r="V492" i="26"/>
  <c r="V493" i="26"/>
  <c r="V494" i="26"/>
  <c r="V495" i="26"/>
  <c r="V496" i="26"/>
  <c r="V497" i="26"/>
  <c r="V498" i="26"/>
  <c r="V499" i="26"/>
  <c r="V500" i="26"/>
  <c r="V501" i="26"/>
  <c r="V502" i="26"/>
  <c r="V503" i="26"/>
  <c r="V504" i="26"/>
  <c r="V505" i="26"/>
  <c r="V506" i="26"/>
  <c r="V507" i="26"/>
  <c r="V508" i="26"/>
  <c r="V509" i="26"/>
  <c r="V510" i="26"/>
  <c r="V511" i="26"/>
  <c r="V512" i="26"/>
  <c r="V513" i="26"/>
  <c r="V514" i="26"/>
  <c r="V515" i="26"/>
  <c r="V516" i="26"/>
  <c r="V517" i="26"/>
  <c r="V518" i="26"/>
  <c r="V519" i="26"/>
  <c r="V520" i="26"/>
  <c r="V521" i="26"/>
  <c r="V522" i="26"/>
  <c r="V523" i="26"/>
  <c r="V524" i="26"/>
  <c r="V525" i="26"/>
  <c r="V526" i="26"/>
  <c r="V527" i="26"/>
  <c r="V528" i="26"/>
  <c r="V529" i="26"/>
  <c r="V530" i="26"/>
  <c r="V531" i="26"/>
  <c r="V532" i="26"/>
  <c r="V533" i="26"/>
  <c r="V534" i="26"/>
  <c r="V535" i="26"/>
  <c r="V536" i="26"/>
  <c r="V537" i="26"/>
  <c r="V538" i="26"/>
  <c r="V539" i="26"/>
  <c r="V540" i="26"/>
  <c r="V541" i="26"/>
  <c r="V542" i="26"/>
  <c r="V543" i="26"/>
  <c r="V544" i="26"/>
  <c r="V545" i="26"/>
  <c r="V546" i="26"/>
  <c r="V547" i="26"/>
  <c r="V548" i="26"/>
  <c r="V549" i="26"/>
  <c r="V550" i="26"/>
  <c r="V551" i="26"/>
  <c r="V552" i="26"/>
  <c r="V553" i="26"/>
  <c r="V554" i="26"/>
  <c r="V555" i="26"/>
  <c r="V556" i="26"/>
  <c r="V557" i="26"/>
  <c r="V558" i="26"/>
  <c r="V559" i="26"/>
  <c r="V560" i="26"/>
  <c r="V561" i="26"/>
  <c r="V562" i="26"/>
  <c r="V563" i="26"/>
  <c r="V564" i="26"/>
  <c r="V565" i="26"/>
  <c r="V566" i="26"/>
  <c r="V567" i="26"/>
  <c r="V568" i="26"/>
  <c r="V569" i="26"/>
  <c r="V570" i="26"/>
  <c r="V571" i="26"/>
  <c r="V572" i="26"/>
  <c r="V573" i="26"/>
  <c r="V574" i="26"/>
  <c r="V575" i="26"/>
  <c r="V576" i="26"/>
  <c r="V577" i="26"/>
  <c r="V578" i="26"/>
  <c r="V579" i="26"/>
  <c r="V580" i="26"/>
  <c r="V581" i="26"/>
  <c r="V582" i="26"/>
  <c r="V583" i="26"/>
  <c r="V584" i="26"/>
  <c r="V585" i="26"/>
  <c r="V586" i="26"/>
  <c r="V587" i="26"/>
  <c r="V588" i="26"/>
  <c r="V589" i="26"/>
  <c r="V590" i="26"/>
  <c r="V591" i="26"/>
  <c r="V592" i="26"/>
  <c r="V593" i="26"/>
  <c r="V594" i="26"/>
  <c r="V595" i="26"/>
  <c r="V596" i="26"/>
  <c r="V597" i="26"/>
  <c r="V598" i="26"/>
  <c r="V599" i="26"/>
  <c r="V600" i="26"/>
  <c r="V601" i="26"/>
  <c r="V602" i="26"/>
  <c r="V603" i="26"/>
  <c r="V604" i="26"/>
  <c r="V605" i="26"/>
  <c r="V606" i="26"/>
  <c r="V607" i="26"/>
  <c r="V608" i="26"/>
  <c r="V609" i="26"/>
  <c r="V610" i="26"/>
  <c r="V611" i="26"/>
  <c r="V612" i="26"/>
  <c r="V613" i="26"/>
  <c r="V614" i="26"/>
  <c r="V615" i="26"/>
  <c r="V616" i="26"/>
  <c r="V617" i="26"/>
  <c r="V618" i="26"/>
  <c r="V619" i="26"/>
  <c r="V620" i="26"/>
  <c r="V621" i="26"/>
  <c r="V622" i="26"/>
  <c r="V623" i="26"/>
  <c r="V624" i="26"/>
  <c r="V625" i="26"/>
  <c r="V626" i="26"/>
  <c r="V627" i="26"/>
  <c r="V628" i="26"/>
  <c r="V629" i="26"/>
  <c r="V630" i="26"/>
  <c r="V631" i="26"/>
  <c r="V632" i="26"/>
  <c r="V633" i="26"/>
  <c r="V634" i="26"/>
  <c r="V635" i="26"/>
  <c r="V636" i="26"/>
  <c r="V637" i="26"/>
  <c r="V638" i="26"/>
  <c r="V639" i="26"/>
  <c r="V640" i="26"/>
  <c r="V641" i="26"/>
  <c r="V642" i="26"/>
  <c r="V643" i="26"/>
  <c r="V644" i="26"/>
  <c r="V645" i="26"/>
  <c r="V646" i="26"/>
  <c r="V647" i="26"/>
  <c r="V648" i="26"/>
  <c r="V649" i="26"/>
  <c r="V650" i="26"/>
  <c r="V651" i="26"/>
  <c r="V652" i="26"/>
  <c r="V653" i="26"/>
  <c r="V654" i="26"/>
  <c r="V655" i="26"/>
  <c r="V656" i="26"/>
  <c r="V657" i="26"/>
  <c r="V658" i="26"/>
  <c r="V659" i="26"/>
  <c r="V660" i="26"/>
  <c r="V661" i="26"/>
  <c r="V662" i="26"/>
  <c r="V663" i="26"/>
  <c r="V664" i="26"/>
  <c r="V665" i="26"/>
  <c r="V666" i="26"/>
  <c r="V667" i="26"/>
  <c r="V668" i="26"/>
  <c r="V669" i="26"/>
  <c r="V670" i="26"/>
  <c r="V671" i="26"/>
  <c r="V672" i="26"/>
  <c r="V673" i="26"/>
  <c r="V674" i="26"/>
  <c r="V675" i="26"/>
  <c r="V676" i="26"/>
  <c r="V677" i="26"/>
  <c r="V678" i="26"/>
  <c r="V679" i="26"/>
  <c r="V680" i="26"/>
  <c r="V681" i="26"/>
  <c r="V682" i="26"/>
  <c r="V683" i="26"/>
  <c r="V684" i="26"/>
  <c r="V685" i="26"/>
  <c r="V686" i="26"/>
  <c r="V687" i="26"/>
  <c r="V688" i="26"/>
  <c r="V689" i="26"/>
  <c r="V690" i="26"/>
  <c r="V691" i="26"/>
  <c r="V692" i="26"/>
  <c r="V693" i="26"/>
  <c r="V694" i="26"/>
  <c r="V695" i="26"/>
  <c r="V696" i="26"/>
  <c r="V697" i="26"/>
  <c r="V698" i="26"/>
  <c r="V699" i="26"/>
  <c r="V700" i="26"/>
  <c r="V701" i="26"/>
  <c r="V702" i="26"/>
  <c r="V703" i="26"/>
  <c r="V704" i="26"/>
  <c r="V705" i="26"/>
  <c r="V706" i="26"/>
  <c r="V707" i="26"/>
  <c r="V708" i="26"/>
  <c r="V709" i="26"/>
  <c r="V710" i="26"/>
  <c r="V711" i="26"/>
  <c r="V712" i="26"/>
  <c r="V713" i="26"/>
  <c r="V714" i="26"/>
  <c r="V715" i="26"/>
  <c r="V716" i="26"/>
  <c r="V717" i="26"/>
  <c r="V718" i="26"/>
  <c r="V719" i="26"/>
  <c r="V720" i="26"/>
  <c r="V721" i="26"/>
  <c r="V722" i="26"/>
  <c r="V723" i="26"/>
  <c r="V724" i="26"/>
  <c r="V725" i="26"/>
  <c r="V726" i="26"/>
  <c r="V727" i="26"/>
  <c r="V728" i="26"/>
  <c r="V729" i="26"/>
  <c r="V730" i="26"/>
  <c r="V731" i="26"/>
  <c r="V732" i="26"/>
  <c r="V733" i="26"/>
  <c r="V734" i="26"/>
  <c r="V735" i="26"/>
  <c r="V736" i="26"/>
  <c r="V737" i="26"/>
  <c r="V738" i="26"/>
  <c r="V739" i="26"/>
  <c r="V740" i="26"/>
  <c r="V741" i="26"/>
  <c r="V742" i="26"/>
  <c r="V743" i="26"/>
  <c r="V744" i="26"/>
  <c r="V745" i="26"/>
  <c r="V746" i="26"/>
  <c r="V747" i="26"/>
  <c r="V748" i="26"/>
  <c r="V749" i="26"/>
  <c r="V750" i="26"/>
  <c r="V751" i="26"/>
  <c r="V752" i="26"/>
  <c r="V753" i="26"/>
  <c r="V754" i="26"/>
  <c r="V755" i="26"/>
  <c r="V756" i="26"/>
  <c r="V757" i="26"/>
  <c r="V758" i="26"/>
  <c r="V759" i="26"/>
  <c r="V760" i="26"/>
  <c r="V761" i="26"/>
  <c r="V762" i="26"/>
  <c r="V763" i="26"/>
  <c r="V764" i="26"/>
  <c r="V765" i="26"/>
  <c r="V766" i="26"/>
  <c r="V767" i="26"/>
  <c r="V768" i="26"/>
  <c r="V769" i="26"/>
  <c r="V770" i="26"/>
  <c r="V771" i="26"/>
  <c r="V772" i="26"/>
  <c r="V773" i="26"/>
  <c r="V774" i="26"/>
  <c r="V775" i="26"/>
  <c r="V776" i="26"/>
  <c r="V777" i="26"/>
  <c r="V778" i="26"/>
  <c r="V779" i="26"/>
  <c r="V780" i="26"/>
  <c r="V781" i="26"/>
  <c r="V782" i="26"/>
  <c r="V783" i="26"/>
  <c r="V784" i="26"/>
  <c r="V785" i="26"/>
  <c r="V786" i="26"/>
  <c r="V787" i="26"/>
  <c r="V788" i="26"/>
  <c r="V789" i="26"/>
  <c r="V790" i="26"/>
  <c r="V791" i="26"/>
  <c r="V792" i="26"/>
  <c r="V793" i="26"/>
  <c r="V794" i="26"/>
  <c r="V795" i="26"/>
  <c r="V796" i="26"/>
  <c r="V797" i="26"/>
  <c r="V798" i="26"/>
  <c r="V799" i="26"/>
  <c r="V800" i="26"/>
  <c r="V801" i="26"/>
  <c r="V802" i="26"/>
  <c r="V803" i="26"/>
  <c r="V804" i="26"/>
  <c r="V805" i="26"/>
  <c r="V806" i="26"/>
  <c r="V807" i="26"/>
  <c r="V808" i="26"/>
  <c r="V809" i="26"/>
  <c r="V810" i="26"/>
  <c r="V811" i="26"/>
  <c r="V812" i="26"/>
  <c r="V813" i="26"/>
  <c r="V814" i="26"/>
  <c r="V815" i="26"/>
  <c r="V816" i="26"/>
  <c r="V817" i="26"/>
  <c r="V818" i="26"/>
  <c r="V819" i="26"/>
  <c r="V820" i="26"/>
  <c r="V821" i="26"/>
  <c r="V822" i="26"/>
  <c r="V823" i="26"/>
  <c r="V824" i="26"/>
  <c r="V825" i="26"/>
  <c r="V826" i="26"/>
  <c r="V827" i="26"/>
  <c r="V828" i="26"/>
  <c r="V829" i="26"/>
  <c r="V830" i="26"/>
  <c r="V831" i="26"/>
  <c r="V832" i="26"/>
  <c r="V833" i="26"/>
  <c r="V834" i="26"/>
  <c r="V835" i="26"/>
  <c r="V836" i="26"/>
  <c r="V837" i="26"/>
  <c r="V838" i="26"/>
  <c r="V839" i="26"/>
  <c r="V840" i="26"/>
  <c r="V841" i="26"/>
  <c r="V842" i="26"/>
  <c r="V843" i="26"/>
  <c r="V844" i="26"/>
  <c r="V845" i="26"/>
  <c r="V846" i="26"/>
  <c r="V847" i="26"/>
  <c r="V848" i="26"/>
  <c r="V849" i="26"/>
  <c r="V850" i="26"/>
  <c r="V851" i="26"/>
  <c r="V852" i="26"/>
  <c r="V853" i="26"/>
  <c r="V854" i="26"/>
  <c r="V855" i="26"/>
  <c r="V856" i="26"/>
  <c r="V857" i="26"/>
  <c r="V858" i="26"/>
  <c r="V859" i="26"/>
  <c r="V860" i="26"/>
  <c r="V861" i="26"/>
  <c r="V862" i="26"/>
  <c r="V863" i="26"/>
  <c r="V864" i="26"/>
  <c r="V865" i="26"/>
  <c r="V866" i="26"/>
  <c r="V867" i="26"/>
  <c r="V868" i="26"/>
  <c r="V869" i="26"/>
  <c r="V870" i="26"/>
  <c r="V871" i="26"/>
  <c r="V872" i="26"/>
  <c r="V873" i="26"/>
  <c r="V874" i="26"/>
  <c r="V875" i="26"/>
  <c r="V876" i="26"/>
  <c r="V877" i="26"/>
  <c r="V878" i="26"/>
  <c r="V879" i="26"/>
  <c r="V880" i="26"/>
  <c r="V881" i="26"/>
  <c r="V882" i="26"/>
  <c r="V883" i="26"/>
  <c r="V884" i="26"/>
  <c r="V885" i="26"/>
  <c r="V886" i="26"/>
  <c r="V887" i="26"/>
  <c r="V888" i="26"/>
  <c r="V889" i="26"/>
  <c r="V890" i="26"/>
  <c r="V891" i="26"/>
  <c r="V892" i="26"/>
  <c r="V893" i="26"/>
  <c r="V894" i="26"/>
  <c r="V895" i="26"/>
  <c r="V896" i="26"/>
  <c r="V897" i="26"/>
  <c r="V898" i="26"/>
  <c r="V899" i="26"/>
  <c r="V900" i="26"/>
  <c r="V901" i="26"/>
  <c r="V902" i="26"/>
  <c r="V903" i="26"/>
  <c r="V904" i="26"/>
  <c r="V905" i="26"/>
  <c r="V906" i="26"/>
  <c r="V907" i="26"/>
  <c r="V908" i="26"/>
  <c r="V909" i="26"/>
  <c r="V910" i="26"/>
  <c r="V911" i="26"/>
  <c r="V912" i="26"/>
  <c r="V913" i="26"/>
  <c r="V914" i="26"/>
  <c r="V915" i="26"/>
  <c r="V916" i="26"/>
  <c r="V917" i="26"/>
  <c r="V918" i="26"/>
  <c r="V919" i="26"/>
  <c r="V920" i="26"/>
  <c r="V921" i="26"/>
  <c r="V922" i="26"/>
  <c r="V923" i="26"/>
  <c r="V924" i="26"/>
  <c r="V925" i="26"/>
  <c r="V926" i="26"/>
  <c r="V927" i="26"/>
  <c r="V928" i="26"/>
  <c r="V929" i="26"/>
  <c r="V930" i="26"/>
  <c r="V931" i="26"/>
  <c r="V932" i="26"/>
  <c r="V933" i="26"/>
  <c r="V934" i="26"/>
  <c r="V935" i="26"/>
  <c r="V936" i="26"/>
  <c r="V937" i="26"/>
  <c r="V938" i="26"/>
  <c r="V939" i="26"/>
  <c r="V940" i="26"/>
  <c r="V941" i="26"/>
  <c r="V942" i="26"/>
  <c r="V943" i="26"/>
  <c r="V944" i="26"/>
  <c r="V945" i="26"/>
  <c r="V946" i="26"/>
  <c r="V947" i="26"/>
  <c r="V948" i="26"/>
  <c r="V949" i="26"/>
  <c r="V950" i="26"/>
  <c r="V951" i="26"/>
  <c r="V952" i="26"/>
  <c r="V953" i="26"/>
  <c r="V954" i="26"/>
  <c r="V955" i="26"/>
  <c r="V956" i="26"/>
  <c r="V957" i="26"/>
  <c r="V958" i="26"/>
  <c r="V959" i="26"/>
  <c r="V960" i="26"/>
  <c r="V961" i="26"/>
  <c r="V962" i="26"/>
  <c r="V963" i="26"/>
  <c r="V964" i="26"/>
  <c r="V965" i="26"/>
  <c r="V966" i="26"/>
  <c r="V967" i="26"/>
  <c r="V968" i="26"/>
  <c r="V969" i="26"/>
  <c r="V970" i="26"/>
  <c r="V971" i="26"/>
  <c r="V972" i="26"/>
  <c r="V973" i="26"/>
  <c r="V974" i="26"/>
  <c r="V975" i="26"/>
  <c r="V976" i="26"/>
  <c r="V977" i="26"/>
  <c r="V978" i="26"/>
  <c r="V979" i="26"/>
  <c r="V980" i="26"/>
  <c r="V981" i="26"/>
  <c r="V982" i="26"/>
  <c r="V983" i="26"/>
  <c r="V984" i="26"/>
  <c r="V985" i="26"/>
  <c r="V986" i="26"/>
  <c r="V987" i="26"/>
  <c r="V988" i="26"/>
  <c r="V989" i="26"/>
  <c r="V990" i="26"/>
  <c r="V991" i="26"/>
  <c r="V992" i="26"/>
  <c r="V993" i="26"/>
  <c r="V994" i="26"/>
  <c r="V995" i="26"/>
  <c r="V996" i="26"/>
  <c r="V997" i="26"/>
  <c r="V998" i="26"/>
  <c r="V999" i="26"/>
  <c r="V1000" i="26"/>
  <c r="V1001" i="26"/>
  <c r="V1002" i="26"/>
  <c r="V1003" i="26"/>
  <c r="V1004" i="26"/>
  <c r="V1005" i="26"/>
  <c r="V1006" i="26"/>
  <c r="V1007" i="26"/>
  <c r="V1008" i="26"/>
  <c r="V1009" i="26"/>
  <c r="V1010" i="26"/>
  <c r="V1011" i="26"/>
  <c r="V1012" i="26"/>
  <c r="V1013" i="26"/>
  <c r="V1014" i="26"/>
  <c r="V1015" i="26"/>
  <c r="V1016" i="26"/>
  <c r="V1017" i="26"/>
  <c r="V1018" i="26"/>
  <c r="V1019" i="26"/>
  <c r="V1020" i="26"/>
  <c r="V1021" i="26"/>
  <c r="V1022" i="26"/>
  <c r="V1023" i="26"/>
  <c r="V1024" i="26"/>
  <c r="V1025" i="26"/>
  <c r="V1026" i="26"/>
  <c r="V1027" i="26"/>
  <c r="V1028" i="26"/>
  <c r="V1029" i="26"/>
  <c r="V1030" i="26"/>
  <c r="V1031" i="26"/>
  <c r="V1032" i="26"/>
  <c r="V1033" i="26"/>
  <c r="V1034" i="26"/>
  <c r="V1035" i="26"/>
  <c r="V1036" i="26"/>
  <c r="V1037" i="26"/>
  <c r="V1038" i="26"/>
  <c r="V1039" i="26"/>
  <c r="V1040" i="26"/>
  <c r="V1041" i="26"/>
  <c r="V1042" i="26"/>
  <c r="V1043" i="26"/>
  <c r="V1044" i="26"/>
  <c r="V1045" i="26"/>
  <c r="V1046" i="26"/>
  <c r="V1047" i="26"/>
  <c r="V1048" i="26"/>
  <c r="V1049" i="26"/>
  <c r="V1050" i="26"/>
  <c r="V1051" i="26"/>
  <c r="V1052" i="26"/>
  <c r="V1053" i="26"/>
  <c r="V1054" i="26"/>
  <c r="V1055" i="26"/>
  <c r="V1056" i="26"/>
  <c r="V1057" i="26"/>
  <c r="V1058" i="26"/>
  <c r="V1059" i="26"/>
  <c r="V1060" i="26"/>
  <c r="V1061" i="26"/>
  <c r="V1062" i="26"/>
  <c r="V1063" i="26"/>
  <c r="V1064" i="26"/>
  <c r="V1065" i="26"/>
  <c r="V1066" i="26"/>
  <c r="V1067" i="26"/>
  <c r="V1068" i="26"/>
  <c r="V1069" i="26"/>
  <c r="V1070" i="26"/>
  <c r="V1071" i="26"/>
  <c r="V1072" i="26"/>
  <c r="V1073" i="26"/>
  <c r="V1074" i="26"/>
  <c r="V1075" i="26"/>
  <c r="V1076" i="26"/>
  <c r="V1077" i="26"/>
  <c r="V1078" i="26"/>
  <c r="V1079" i="26"/>
  <c r="V1080" i="26"/>
  <c r="V1081" i="26"/>
  <c r="V1082" i="26"/>
  <c r="V1083" i="26"/>
  <c r="V1084" i="26"/>
  <c r="V1085" i="26"/>
  <c r="V1086" i="26"/>
  <c r="V1087" i="26"/>
  <c r="V1088" i="26"/>
  <c r="V1089" i="26"/>
  <c r="V1090" i="26"/>
  <c r="V1091" i="26"/>
  <c r="V1092" i="26"/>
  <c r="V1093" i="26"/>
  <c r="V1094" i="26"/>
  <c r="V1095" i="26"/>
  <c r="V1096" i="26"/>
  <c r="V1097" i="26"/>
  <c r="V1098" i="26"/>
  <c r="V1099" i="26"/>
  <c r="V1100" i="26"/>
  <c r="V1101" i="26"/>
  <c r="V1102" i="26"/>
  <c r="V1103" i="26"/>
  <c r="V1104" i="26"/>
  <c r="V1105" i="26"/>
  <c r="V1106" i="26"/>
  <c r="V1107" i="26"/>
  <c r="V1108" i="26"/>
  <c r="V1109" i="26"/>
  <c r="V1110" i="26"/>
  <c r="V1111" i="26"/>
  <c r="V1112" i="26"/>
  <c r="V1113" i="26"/>
  <c r="V1114" i="26"/>
  <c r="V1115" i="26"/>
  <c r="V1116" i="26"/>
  <c r="V1117" i="26"/>
  <c r="V1118" i="26"/>
  <c r="V1119" i="26"/>
  <c r="V1120" i="26"/>
  <c r="V1121" i="26"/>
  <c r="V1122" i="26"/>
  <c r="V1123" i="26"/>
  <c r="V1124" i="26"/>
  <c r="V1125" i="26"/>
  <c r="V1126" i="26"/>
  <c r="V1127" i="26"/>
  <c r="V1128" i="26"/>
  <c r="V1129" i="26"/>
  <c r="V1130" i="26"/>
  <c r="V1131" i="26"/>
  <c r="V1132" i="26"/>
  <c r="V1133" i="26"/>
  <c r="V1134" i="26"/>
  <c r="V1135" i="26"/>
  <c r="V1136" i="26"/>
  <c r="V1137" i="26"/>
  <c r="V1138" i="26"/>
  <c r="V1139" i="26"/>
  <c r="V1140" i="26"/>
  <c r="V1141" i="26"/>
  <c r="V1142" i="26"/>
  <c r="V1143" i="26"/>
  <c r="V1144" i="26"/>
  <c r="V1145" i="26"/>
  <c r="V1146" i="26"/>
  <c r="V1147" i="26"/>
  <c r="V1148" i="26"/>
  <c r="V1149" i="26"/>
  <c r="V1150" i="26"/>
  <c r="V1151" i="26"/>
  <c r="V1152" i="26"/>
  <c r="V1153" i="26"/>
  <c r="V1154" i="26"/>
  <c r="V1155" i="26"/>
  <c r="V1156" i="26"/>
  <c r="V1157" i="26"/>
  <c r="V1158" i="26"/>
  <c r="V1159" i="26"/>
  <c r="V1160" i="26"/>
  <c r="V1161" i="26"/>
  <c r="V1162" i="26"/>
  <c r="V1163" i="26"/>
  <c r="V1164" i="26"/>
  <c r="V1165" i="26"/>
  <c r="V1166" i="26"/>
  <c r="V1167" i="26"/>
  <c r="V1168" i="26"/>
  <c r="V1169" i="26"/>
  <c r="V1170" i="26"/>
  <c r="V1171" i="26"/>
  <c r="V1172" i="26"/>
  <c r="V1173" i="26"/>
  <c r="V1174" i="26"/>
  <c r="V1175" i="26"/>
  <c r="V1176" i="26"/>
  <c r="V1177" i="26"/>
  <c r="V1178" i="26"/>
  <c r="V1179" i="26"/>
  <c r="V1180" i="26"/>
  <c r="V1181" i="26"/>
  <c r="V1182" i="26"/>
  <c r="V1183" i="26"/>
  <c r="V1184" i="26"/>
  <c r="V1185" i="26"/>
  <c r="V1186" i="26"/>
  <c r="V1187" i="26"/>
  <c r="V1188" i="26"/>
  <c r="V1189" i="26"/>
  <c r="V1190" i="26"/>
  <c r="V1191" i="26"/>
  <c r="V1192" i="26"/>
  <c r="V1193" i="26"/>
  <c r="V1194" i="26"/>
  <c r="V1195" i="26"/>
  <c r="V1196" i="26"/>
  <c r="V1197" i="26"/>
  <c r="V1198" i="26"/>
  <c r="V1199" i="26"/>
  <c r="V1200" i="26"/>
  <c r="V1201" i="26"/>
  <c r="V1202" i="26"/>
  <c r="V1203" i="26"/>
  <c r="V1204" i="26"/>
  <c r="V1205" i="26"/>
  <c r="V1206" i="26"/>
  <c r="V1207" i="26"/>
  <c r="V1208" i="26"/>
  <c r="V1209" i="26"/>
  <c r="V1210" i="26"/>
  <c r="V1211" i="26"/>
  <c r="V1212" i="26"/>
  <c r="V1213" i="26"/>
  <c r="V1214" i="26"/>
  <c r="V1215" i="26"/>
  <c r="V1216" i="26"/>
  <c r="V1217" i="26"/>
  <c r="V1218" i="26"/>
  <c r="V1219" i="26"/>
  <c r="V1220" i="26"/>
  <c r="V1221" i="26"/>
  <c r="V1222" i="26"/>
  <c r="V1223" i="26"/>
  <c r="V1224" i="26"/>
  <c r="V1225" i="26"/>
  <c r="V1226" i="26"/>
  <c r="V1227" i="26"/>
  <c r="V1228" i="26"/>
  <c r="V1229" i="26"/>
  <c r="V1230" i="26"/>
  <c r="V1231" i="26"/>
  <c r="V1232" i="26"/>
  <c r="V1233" i="26"/>
  <c r="V1234" i="26"/>
  <c r="V1235" i="26"/>
  <c r="V1236" i="26"/>
  <c r="V1237" i="26"/>
  <c r="V1238" i="26"/>
  <c r="V1239" i="26"/>
  <c r="V1240" i="26"/>
  <c r="V1241" i="26"/>
  <c r="V1242" i="26"/>
  <c r="V1243" i="26"/>
  <c r="V1244" i="26"/>
  <c r="V1245" i="26"/>
  <c r="V1246" i="26"/>
  <c r="V1247" i="26"/>
  <c r="V1248" i="26"/>
  <c r="V1249" i="26"/>
  <c r="V1250" i="26"/>
  <c r="V1251" i="26"/>
  <c r="V1252" i="26"/>
  <c r="V1253" i="26"/>
  <c r="V1254" i="26"/>
  <c r="V1255" i="26"/>
  <c r="V1256" i="26"/>
  <c r="V1257" i="26"/>
  <c r="V1258" i="26"/>
  <c r="V1259" i="26"/>
  <c r="V1260" i="26"/>
  <c r="V1261" i="26"/>
  <c r="V1262" i="26"/>
  <c r="V1263" i="26"/>
  <c r="V1264" i="26"/>
  <c r="V1265" i="26"/>
  <c r="V1266" i="26"/>
  <c r="V1267" i="26"/>
  <c r="V1268" i="26"/>
  <c r="V1269" i="26"/>
  <c r="V1270" i="26"/>
  <c r="V1271" i="26"/>
  <c r="V1272" i="26"/>
  <c r="V1273" i="26"/>
  <c r="V1274" i="26"/>
  <c r="V1275" i="26"/>
  <c r="V1276" i="26"/>
  <c r="V1277" i="26"/>
  <c r="V1278" i="26"/>
  <c r="V1279" i="26"/>
  <c r="V1280" i="26"/>
  <c r="V1281" i="26"/>
  <c r="V1282" i="26"/>
  <c r="V1283" i="26"/>
  <c r="V1284" i="26"/>
  <c r="V1285" i="26"/>
  <c r="V1286" i="26"/>
  <c r="V1287" i="26"/>
  <c r="V1288" i="26"/>
  <c r="V1289" i="26"/>
  <c r="V1290" i="26"/>
  <c r="V1291" i="26"/>
  <c r="V1292" i="26"/>
  <c r="V1293" i="26"/>
  <c r="V1294" i="26"/>
  <c r="V1295" i="26"/>
  <c r="V1296" i="26"/>
  <c r="V1297" i="26"/>
  <c r="V1298" i="26"/>
  <c r="V1299" i="26"/>
  <c r="V1300" i="26"/>
  <c r="V1301" i="26"/>
  <c r="V1302" i="26"/>
  <c r="V1303" i="26"/>
  <c r="V1304" i="26"/>
  <c r="V1305" i="26"/>
  <c r="V1306" i="26"/>
  <c r="V1307" i="26"/>
  <c r="V1308" i="26"/>
  <c r="V1309" i="26"/>
  <c r="V1310" i="26"/>
  <c r="V1311" i="26"/>
  <c r="V1312" i="26"/>
  <c r="V1313" i="26"/>
  <c r="V1314" i="26"/>
  <c r="V1315" i="26"/>
  <c r="V1316" i="26"/>
  <c r="V1317" i="26"/>
  <c r="V1318" i="26"/>
  <c r="V1319" i="26"/>
  <c r="V1320" i="26"/>
  <c r="V1321" i="26"/>
  <c r="V1322" i="26"/>
  <c r="V1323" i="26"/>
  <c r="V1324" i="26"/>
  <c r="V1325" i="26"/>
  <c r="V1326" i="26"/>
  <c r="V1327" i="26"/>
  <c r="V1328" i="26"/>
  <c r="V1329" i="26"/>
  <c r="V1330" i="26"/>
  <c r="V1331" i="26"/>
  <c r="V1332" i="26"/>
  <c r="V1333" i="26"/>
  <c r="V1334" i="26"/>
  <c r="V1335" i="26"/>
  <c r="V1336" i="26"/>
  <c r="V1337" i="26"/>
  <c r="V1338" i="26"/>
  <c r="V1339" i="26"/>
  <c r="V1340" i="26"/>
  <c r="V1341" i="26"/>
  <c r="V1342" i="26"/>
  <c r="V1343" i="26"/>
  <c r="V1344" i="26"/>
  <c r="V1345" i="26"/>
  <c r="V1346" i="26"/>
  <c r="V1347" i="26"/>
  <c r="V1348" i="26"/>
  <c r="V1349" i="26"/>
  <c r="V1350" i="26"/>
  <c r="V1351" i="26"/>
  <c r="V1352" i="26"/>
  <c r="V1353" i="26"/>
  <c r="V1354" i="26"/>
  <c r="V1355" i="26"/>
  <c r="V1356" i="26"/>
  <c r="V1357" i="26"/>
  <c r="V1358" i="26"/>
  <c r="V1359" i="26"/>
  <c r="V1360" i="26"/>
  <c r="V1361" i="26"/>
  <c r="V1362" i="26"/>
  <c r="V1363" i="26"/>
  <c r="V1364" i="26"/>
  <c r="V1365" i="26"/>
  <c r="V1366" i="26"/>
  <c r="V1367" i="26"/>
  <c r="V1368" i="26"/>
  <c r="V1369" i="26"/>
  <c r="V1370" i="26"/>
  <c r="V1371" i="26"/>
  <c r="V1372" i="26"/>
  <c r="V1373" i="26"/>
  <c r="V1374" i="26"/>
  <c r="V1375" i="26"/>
  <c r="V1376" i="26"/>
  <c r="V1377" i="26"/>
  <c r="V1378" i="26"/>
  <c r="V1379" i="26"/>
  <c r="V1380" i="26"/>
  <c r="V1381" i="26"/>
  <c r="V1382" i="26"/>
  <c r="V1383" i="26"/>
  <c r="V1384" i="26"/>
  <c r="V1385" i="26"/>
  <c r="V1386" i="26"/>
  <c r="V1387" i="26"/>
  <c r="V1388" i="26"/>
  <c r="V1389" i="26"/>
  <c r="V1390" i="26"/>
  <c r="V1391" i="26"/>
  <c r="V1392" i="26"/>
  <c r="V1393" i="26"/>
  <c r="V1394" i="26"/>
  <c r="V1395" i="26"/>
  <c r="V1396" i="26"/>
  <c r="V1397" i="26"/>
  <c r="V1398" i="26"/>
  <c r="V1399" i="26"/>
  <c r="V1400" i="26"/>
  <c r="V1401" i="26"/>
  <c r="V1402" i="26"/>
  <c r="V1403" i="26"/>
  <c r="V1404" i="26"/>
  <c r="V1405" i="26"/>
  <c r="V1406" i="26"/>
  <c r="V1407" i="26"/>
  <c r="V1408" i="26"/>
  <c r="V1409" i="26"/>
  <c r="V1410" i="26"/>
  <c r="V1411" i="26"/>
  <c r="V1412" i="26"/>
  <c r="V1413" i="26"/>
  <c r="V1414" i="26"/>
  <c r="V1415" i="26"/>
  <c r="V1416" i="26"/>
  <c r="V1417" i="26"/>
  <c r="V1418" i="26"/>
  <c r="V1419" i="26"/>
  <c r="V1420" i="26"/>
  <c r="V1421" i="26"/>
  <c r="V1422" i="26"/>
  <c r="V1423" i="26"/>
  <c r="V1424" i="26"/>
  <c r="V1425" i="26"/>
  <c r="V1426" i="26"/>
  <c r="V1427" i="26"/>
  <c r="V1428" i="26"/>
  <c r="V1429" i="26"/>
  <c r="V1430" i="26"/>
  <c r="V1431" i="26"/>
  <c r="V1432" i="26"/>
  <c r="V1433" i="26"/>
  <c r="V1434" i="26"/>
  <c r="V1435" i="26"/>
  <c r="V1436" i="26"/>
  <c r="V1437" i="26"/>
  <c r="V1438" i="26"/>
  <c r="V1439" i="26"/>
  <c r="V1440" i="26"/>
  <c r="V1441" i="26"/>
  <c r="V1442" i="26"/>
  <c r="V1443" i="26"/>
  <c r="V1444" i="26"/>
  <c r="V1445" i="26"/>
  <c r="V1446" i="26"/>
  <c r="V1447" i="26"/>
  <c r="V1448" i="26"/>
  <c r="V1449" i="26"/>
  <c r="V1450" i="26"/>
  <c r="V1451" i="26"/>
  <c r="V1452" i="26"/>
  <c r="V1453" i="26"/>
  <c r="V1454" i="26"/>
  <c r="V1455" i="26"/>
  <c r="V1456" i="26"/>
  <c r="V1457" i="26"/>
  <c r="V1458" i="26"/>
  <c r="V1459" i="26"/>
  <c r="V1460" i="26"/>
  <c r="V1461" i="26"/>
  <c r="V1462" i="26"/>
  <c r="V1463" i="26"/>
  <c r="V1464" i="26"/>
  <c r="V1465" i="26"/>
  <c r="V1466" i="26"/>
  <c r="V1467" i="26"/>
  <c r="V1468" i="26"/>
  <c r="V1469" i="26"/>
  <c r="V1470" i="26"/>
  <c r="V1471" i="26"/>
  <c r="V1472" i="26"/>
  <c r="V1473" i="26"/>
  <c r="V1474" i="26"/>
  <c r="V1475" i="26"/>
  <c r="V1476" i="26"/>
  <c r="V1477" i="26"/>
  <c r="V1478" i="26"/>
  <c r="V1479" i="26"/>
  <c r="V1480" i="26"/>
  <c r="V1481" i="26"/>
  <c r="V1482" i="26"/>
  <c r="V1483" i="26"/>
  <c r="V1484" i="26"/>
  <c r="V1485" i="26"/>
  <c r="V1486" i="26"/>
  <c r="V1487" i="26"/>
  <c r="V1488" i="26"/>
  <c r="V1489" i="26"/>
  <c r="V1490" i="26"/>
  <c r="V1491" i="26"/>
  <c r="V1492" i="26"/>
  <c r="V1493" i="26"/>
  <c r="V1494" i="26"/>
  <c r="V1495" i="26"/>
  <c r="V1496" i="26"/>
  <c r="V1497" i="26"/>
  <c r="V1498" i="26"/>
  <c r="V1499" i="26"/>
  <c r="V1500" i="26"/>
  <c r="V1501" i="26"/>
  <c r="V1502" i="26"/>
  <c r="V1503" i="26"/>
  <c r="V1504" i="26"/>
  <c r="V1505" i="26"/>
  <c r="V1506" i="26"/>
  <c r="V1507" i="26"/>
  <c r="V1508" i="26"/>
  <c r="V1509" i="26"/>
  <c r="V1510" i="26"/>
  <c r="V1511" i="26"/>
  <c r="V1512" i="26"/>
  <c r="V1513" i="26"/>
  <c r="V1514" i="26"/>
  <c r="V1515" i="26"/>
  <c r="V1516" i="26"/>
  <c r="V1517" i="26"/>
  <c r="V1518" i="26"/>
  <c r="V1519" i="26"/>
  <c r="V1520" i="26"/>
  <c r="V1521" i="26"/>
  <c r="V1522" i="26"/>
  <c r="V1523" i="26"/>
  <c r="V1524" i="26"/>
  <c r="V1525" i="26"/>
  <c r="V1526" i="26"/>
  <c r="V1527" i="26"/>
  <c r="V1528" i="26"/>
  <c r="V1529" i="26"/>
  <c r="V1530" i="26"/>
  <c r="V1531" i="26"/>
  <c r="V1532" i="26"/>
  <c r="V1533" i="26"/>
  <c r="V1534" i="26"/>
  <c r="V1535" i="26"/>
  <c r="V1536" i="26"/>
  <c r="V1537" i="26"/>
  <c r="V1538" i="26"/>
  <c r="V1539" i="26"/>
  <c r="V1540" i="26"/>
  <c r="V1541" i="26"/>
  <c r="V1542" i="26"/>
  <c r="V1543" i="26"/>
  <c r="V1544" i="26"/>
  <c r="V1545" i="26"/>
  <c r="V1546" i="26"/>
  <c r="V1547" i="26"/>
  <c r="V1548" i="26"/>
  <c r="V1549" i="26"/>
  <c r="V1550" i="26"/>
  <c r="V1551" i="26"/>
  <c r="V1552" i="26"/>
  <c r="V1553" i="26"/>
  <c r="V1554" i="26"/>
  <c r="V1555" i="26"/>
  <c r="V1556" i="26"/>
  <c r="V1557" i="26"/>
  <c r="V1558" i="26"/>
  <c r="V1559" i="26"/>
  <c r="V1560" i="26"/>
  <c r="V1561" i="26"/>
  <c r="V1562" i="26"/>
  <c r="V1563" i="26"/>
  <c r="V1564" i="26"/>
  <c r="V1565" i="26"/>
  <c r="V1566" i="26"/>
  <c r="V1567" i="26"/>
  <c r="V1568" i="26"/>
  <c r="V1569" i="26"/>
  <c r="V1570" i="26"/>
  <c r="V1571" i="26"/>
  <c r="V1572" i="26"/>
  <c r="V1573" i="26"/>
  <c r="V1574" i="26"/>
  <c r="V1575" i="26"/>
  <c r="V1576" i="26"/>
  <c r="V1577" i="26"/>
  <c r="V1578" i="26"/>
  <c r="V1579" i="26"/>
  <c r="V1580" i="26"/>
  <c r="V1581" i="26"/>
  <c r="V1582" i="26"/>
  <c r="V1583" i="26"/>
  <c r="V1584" i="26"/>
  <c r="V1585" i="26"/>
  <c r="V1586" i="26"/>
  <c r="V1587" i="26"/>
  <c r="V1588" i="26"/>
  <c r="V1589" i="26"/>
  <c r="V1590" i="26"/>
  <c r="V1591" i="26"/>
  <c r="V1592" i="26"/>
  <c r="V1593" i="26"/>
  <c r="V1594" i="26"/>
  <c r="V1595" i="26"/>
  <c r="V1596" i="26"/>
  <c r="V1597" i="26"/>
  <c r="V1598" i="26"/>
  <c r="V1599" i="26"/>
  <c r="V1600" i="26"/>
  <c r="V1601" i="26"/>
  <c r="V1602" i="26"/>
  <c r="V1603" i="26"/>
  <c r="V1604" i="26"/>
  <c r="V1605" i="26"/>
  <c r="V1606" i="26"/>
  <c r="V1607" i="26"/>
  <c r="V1608" i="26"/>
  <c r="V1609" i="26"/>
  <c r="V1610" i="26"/>
  <c r="V1611" i="26"/>
  <c r="V1612" i="26"/>
  <c r="V1613" i="26"/>
  <c r="V1614" i="26"/>
  <c r="V1615" i="26"/>
  <c r="V1616" i="26"/>
  <c r="V1617" i="26"/>
  <c r="V1618" i="26"/>
  <c r="V1619" i="26"/>
  <c r="V1620" i="26"/>
  <c r="V1621" i="26"/>
  <c r="V1622" i="26"/>
  <c r="V1623" i="26"/>
  <c r="V1624" i="26"/>
  <c r="V1625" i="26"/>
  <c r="V1626" i="26"/>
  <c r="V1627" i="26"/>
  <c r="V1628" i="26"/>
  <c r="V1629" i="26"/>
  <c r="V1630" i="26"/>
  <c r="V1631" i="26"/>
  <c r="V1632" i="26"/>
  <c r="V1633" i="26"/>
  <c r="V1634" i="26"/>
  <c r="V1635" i="26"/>
  <c r="V1636" i="26"/>
  <c r="V1637" i="26"/>
  <c r="V1638" i="26"/>
  <c r="V1639" i="26"/>
  <c r="V1640" i="26"/>
  <c r="V1641" i="26"/>
  <c r="V1642" i="26"/>
  <c r="V1643" i="26"/>
  <c r="V1644" i="26"/>
  <c r="V1645" i="26"/>
  <c r="V1646" i="26"/>
  <c r="V1647" i="26"/>
  <c r="V1648" i="26"/>
  <c r="V1649" i="26"/>
  <c r="V1650" i="26"/>
  <c r="V1651" i="26"/>
  <c r="V1652" i="26"/>
  <c r="V1653" i="26"/>
  <c r="V1654" i="26"/>
  <c r="V1655" i="26"/>
  <c r="V1656" i="26"/>
  <c r="V1657" i="26"/>
  <c r="V1658" i="26"/>
  <c r="V1659" i="26"/>
  <c r="V1660" i="26"/>
  <c r="V1661" i="26"/>
  <c r="V1662" i="26"/>
  <c r="V1663" i="26"/>
  <c r="V1664" i="26"/>
  <c r="V1665" i="26"/>
  <c r="V1666" i="26"/>
  <c r="V1667" i="26"/>
  <c r="V1668" i="26"/>
  <c r="V1669" i="26"/>
  <c r="V1670" i="26"/>
  <c r="V1671" i="26"/>
  <c r="V1672" i="26"/>
  <c r="V1673" i="26"/>
  <c r="V1674" i="26"/>
  <c r="V1675" i="26"/>
  <c r="V1676" i="26"/>
  <c r="V1677" i="26"/>
  <c r="V1678" i="26"/>
  <c r="V1679" i="26"/>
  <c r="V1680" i="26"/>
  <c r="V1681" i="26"/>
  <c r="V1682" i="26"/>
  <c r="V1683" i="26"/>
  <c r="V1684" i="26"/>
  <c r="V1685" i="26"/>
  <c r="V1686" i="26"/>
  <c r="V1687" i="26"/>
  <c r="V1688" i="26"/>
  <c r="V1689" i="26"/>
  <c r="V1690" i="26"/>
  <c r="V1691" i="26"/>
  <c r="V1692" i="26"/>
  <c r="V1693" i="26"/>
  <c r="V1694" i="26"/>
  <c r="V1695" i="26"/>
  <c r="V1696" i="26"/>
  <c r="V1697" i="26"/>
  <c r="V1698" i="26"/>
  <c r="V1699" i="26"/>
  <c r="V1700" i="26"/>
  <c r="V1701" i="26"/>
  <c r="V1702" i="26"/>
  <c r="V1703" i="26"/>
  <c r="V1704" i="26"/>
  <c r="V1705" i="26"/>
  <c r="V1706" i="26"/>
  <c r="V1707" i="26"/>
  <c r="V1708" i="26"/>
  <c r="V1709" i="26"/>
  <c r="V1710" i="26"/>
  <c r="V1711" i="26"/>
  <c r="V1712" i="26"/>
  <c r="V1713" i="26"/>
  <c r="V1714" i="26"/>
  <c r="V1715" i="26"/>
  <c r="V1716" i="26"/>
  <c r="V1717" i="26"/>
  <c r="V1718" i="26"/>
  <c r="V1719" i="26"/>
  <c r="V1720" i="26"/>
  <c r="V1721" i="26"/>
  <c r="V1722" i="26"/>
  <c r="V1723" i="26"/>
  <c r="V1724" i="26"/>
  <c r="V1725" i="26"/>
  <c r="V1726" i="26"/>
  <c r="V1727" i="26"/>
  <c r="V1728" i="26"/>
  <c r="V1729" i="26"/>
  <c r="V1730" i="26"/>
  <c r="V1731" i="26"/>
  <c r="V1732" i="26"/>
  <c r="V1733" i="26"/>
  <c r="V1734" i="26"/>
  <c r="V1735" i="26"/>
  <c r="V1736" i="26"/>
  <c r="V1737" i="26"/>
  <c r="V1738" i="26"/>
  <c r="V1739" i="26"/>
  <c r="V1740" i="26"/>
  <c r="V1741" i="26"/>
  <c r="V1742" i="26"/>
  <c r="V1743" i="26"/>
  <c r="V1744" i="26"/>
  <c r="V1745" i="26"/>
  <c r="V1746" i="26"/>
  <c r="V1747" i="26"/>
  <c r="V1748" i="26"/>
  <c r="V1749" i="26"/>
  <c r="V1750" i="26"/>
  <c r="V1751" i="26"/>
  <c r="V1752" i="26"/>
  <c r="V1753" i="26"/>
  <c r="V1754" i="26"/>
  <c r="V1755" i="26"/>
  <c r="V1756" i="26"/>
  <c r="V1757" i="26"/>
  <c r="V1758" i="26"/>
  <c r="V1759" i="26"/>
  <c r="V1760" i="26"/>
  <c r="V1761" i="26"/>
  <c r="V1762" i="26"/>
  <c r="V1763" i="26"/>
  <c r="V1764" i="26"/>
  <c r="V1765" i="26"/>
  <c r="V1766" i="26"/>
  <c r="V1767" i="26"/>
  <c r="V1768" i="26"/>
  <c r="V1769" i="26"/>
  <c r="V1770" i="26"/>
  <c r="V1771" i="26"/>
  <c r="V1772" i="26"/>
  <c r="V1773" i="26"/>
  <c r="V1774" i="26"/>
  <c r="V1775" i="26"/>
  <c r="V1776" i="26"/>
  <c r="V1777" i="26"/>
  <c r="V1778" i="26"/>
  <c r="V1779" i="26"/>
  <c r="V1780" i="26"/>
  <c r="V1781" i="26"/>
  <c r="V1782" i="26"/>
  <c r="V1783" i="26"/>
  <c r="V1784" i="26"/>
  <c r="V1785" i="26"/>
  <c r="V1786" i="26"/>
  <c r="V1787" i="26"/>
  <c r="V1788" i="26"/>
  <c r="V1789" i="26"/>
  <c r="V1790" i="26"/>
  <c r="V1791" i="26"/>
  <c r="V1792" i="26"/>
  <c r="V1793" i="26"/>
  <c r="V1794" i="26"/>
  <c r="V1795" i="26"/>
  <c r="V1796" i="26"/>
  <c r="V1797" i="26"/>
  <c r="V1798" i="26"/>
  <c r="V1799" i="26"/>
  <c r="V1800" i="26"/>
  <c r="V1801" i="26"/>
  <c r="V1802" i="26"/>
  <c r="V1803" i="26"/>
  <c r="V1804" i="26"/>
  <c r="V1805" i="26"/>
  <c r="V1806" i="26"/>
  <c r="V1807" i="26"/>
  <c r="V1808" i="26"/>
  <c r="V1809" i="26"/>
  <c r="V1810" i="26"/>
  <c r="V1811" i="26"/>
  <c r="V1812" i="26"/>
  <c r="V1813" i="26"/>
  <c r="V1814" i="26"/>
  <c r="V1815" i="26"/>
  <c r="V1816" i="26"/>
  <c r="V1817" i="26"/>
  <c r="V1818" i="26"/>
  <c r="V1819" i="26"/>
  <c r="V1820" i="26"/>
  <c r="V1821" i="26"/>
  <c r="V1822" i="26"/>
  <c r="V1823" i="26"/>
  <c r="V1824" i="26"/>
  <c r="V1825" i="26"/>
  <c r="V1826" i="26"/>
  <c r="V1827" i="26"/>
  <c r="V1828" i="26"/>
  <c r="V1829" i="26"/>
  <c r="V1830" i="26"/>
  <c r="V1831" i="26"/>
  <c r="V1832" i="26"/>
  <c r="V1833" i="26"/>
  <c r="V1834" i="26"/>
  <c r="V1835" i="26"/>
  <c r="V1836" i="26"/>
  <c r="V1837" i="26"/>
  <c r="V1838" i="26"/>
  <c r="V1839" i="26"/>
  <c r="V1840" i="26"/>
  <c r="V1841" i="26"/>
  <c r="V1842" i="26"/>
  <c r="V1843" i="26"/>
  <c r="V1844" i="26"/>
  <c r="V1845" i="26"/>
  <c r="V1846" i="26"/>
  <c r="V1847" i="26"/>
  <c r="V1848" i="26"/>
  <c r="V1849" i="26"/>
  <c r="V1850" i="26"/>
  <c r="V1851" i="26"/>
  <c r="V1852" i="26"/>
  <c r="V1853" i="26"/>
  <c r="V1854" i="26"/>
  <c r="V1855" i="26"/>
  <c r="V1856" i="26"/>
  <c r="V1857" i="26"/>
  <c r="V1858" i="26"/>
  <c r="V1859" i="26"/>
  <c r="V1860" i="26"/>
  <c r="V1861" i="26"/>
  <c r="V1862" i="26"/>
  <c r="V1863" i="26"/>
  <c r="V1864" i="26"/>
  <c r="V1865" i="26"/>
  <c r="V1866" i="26"/>
  <c r="V1867" i="26"/>
  <c r="V1868" i="26"/>
  <c r="V1869" i="26"/>
  <c r="V1870" i="26"/>
  <c r="V1871" i="26"/>
  <c r="V1872" i="26"/>
  <c r="V1873" i="26"/>
  <c r="V1874" i="26"/>
  <c r="V1875" i="26"/>
  <c r="V1876" i="26"/>
  <c r="V1877" i="26"/>
  <c r="V1878" i="26"/>
  <c r="V1879" i="26"/>
  <c r="V1880" i="26"/>
  <c r="V1881" i="26"/>
  <c r="V1882" i="26"/>
  <c r="V1883" i="26"/>
  <c r="V1884" i="26"/>
  <c r="V1885" i="26"/>
  <c r="V1886" i="26"/>
  <c r="V1887" i="26"/>
  <c r="V1888" i="26"/>
  <c r="V1889" i="26"/>
  <c r="V1890" i="26"/>
  <c r="V1891" i="26"/>
  <c r="V1892" i="26"/>
  <c r="V1893" i="26"/>
  <c r="V1894" i="26"/>
  <c r="V1895" i="26"/>
  <c r="V1896" i="26"/>
  <c r="V1897" i="26"/>
  <c r="V1898" i="26"/>
  <c r="V1899" i="26"/>
  <c r="V1900" i="26"/>
  <c r="V1901" i="26"/>
  <c r="V1902" i="26"/>
  <c r="V1903" i="26"/>
  <c r="V1904" i="26"/>
  <c r="V1905" i="26"/>
  <c r="V1906" i="26"/>
  <c r="V1907" i="26"/>
  <c r="V1908" i="26"/>
  <c r="V1909" i="26"/>
  <c r="V1910" i="26"/>
  <c r="V1911" i="26"/>
  <c r="V1912" i="26"/>
  <c r="V1913" i="26"/>
  <c r="V1914" i="26"/>
  <c r="V1915" i="26"/>
  <c r="V1916" i="26"/>
  <c r="V1917" i="26"/>
  <c r="V1918" i="26"/>
  <c r="V1919" i="26"/>
  <c r="V1920" i="26"/>
  <c r="V1921" i="26"/>
  <c r="V1922" i="26"/>
  <c r="V1923" i="26"/>
  <c r="V1924" i="26"/>
  <c r="V1925" i="26"/>
  <c r="V1926" i="26"/>
  <c r="V1927" i="26"/>
  <c r="V1928" i="26"/>
  <c r="V1929" i="26"/>
  <c r="V1930" i="26"/>
  <c r="V1931" i="26"/>
  <c r="V1932" i="26"/>
  <c r="V1933" i="26"/>
  <c r="V1934" i="26"/>
  <c r="V1935" i="26"/>
  <c r="V1936" i="26"/>
  <c r="V1937" i="26"/>
  <c r="V1938" i="26"/>
  <c r="V1939" i="26"/>
  <c r="V1940" i="26"/>
  <c r="V1941" i="26"/>
  <c r="V1942" i="26"/>
  <c r="V1943" i="26"/>
  <c r="V1944" i="26"/>
  <c r="V1945" i="26"/>
  <c r="V1946" i="26"/>
  <c r="V1947" i="26"/>
  <c r="V1948" i="26"/>
  <c r="V1949" i="26"/>
  <c r="V1950" i="26"/>
  <c r="V1951" i="26"/>
  <c r="V1952" i="26"/>
  <c r="V1953" i="26"/>
  <c r="V1954" i="26"/>
  <c r="V1955" i="26"/>
  <c r="V1956" i="26"/>
  <c r="V1957" i="26"/>
  <c r="V1958" i="26"/>
  <c r="V1959" i="26"/>
  <c r="V1960" i="26"/>
  <c r="V1961" i="26"/>
  <c r="V1962" i="26"/>
  <c r="V1963" i="26"/>
  <c r="V1964" i="26"/>
  <c r="V1965" i="26"/>
  <c r="V1966" i="26"/>
  <c r="V1967" i="26"/>
  <c r="V1968" i="26"/>
  <c r="V1969" i="26"/>
  <c r="V1970" i="26"/>
  <c r="V1971" i="26"/>
  <c r="V1972" i="26"/>
  <c r="V1973" i="26"/>
  <c r="V1974" i="26"/>
  <c r="V1975" i="26"/>
  <c r="V1976" i="26"/>
  <c r="V1977" i="26"/>
  <c r="V1978" i="26"/>
  <c r="V1979" i="26"/>
  <c r="V1980" i="26"/>
  <c r="V1981" i="26"/>
  <c r="V1982" i="26"/>
  <c r="V1983" i="26"/>
  <c r="V1984" i="26"/>
  <c r="V1985" i="26"/>
  <c r="V1986" i="26"/>
  <c r="V1987" i="26"/>
  <c r="V1988" i="26"/>
  <c r="V1989" i="26"/>
  <c r="V1990" i="26"/>
  <c r="V1991" i="26"/>
  <c r="V1992" i="26"/>
  <c r="V1993" i="26"/>
  <c r="V1994" i="26"/>
  <c r="V1995" i="26"/>
  <c r="V1996" i="26"/>
  <c r="V1997" i="26"/>
  <c r="V1998" i="26"/>
  <c r="V1999" i="26"/>
  <c r="V2000" i="26"/>
  <c r="V2001" i="26"/>
  <c r="V2002" i="26"/>
  <c r="V2003" i="26"/>
  <c r="V2004" i="26"/>
  <c r="V2005" i="26"/>
  <c r="V2006" i="26"/>
  <c r="V2007" i="26"/>
  <c r="V2008" i="26"/>
  <c r="V2009" i="26"/>
  <c r="V2010" i="26"/>
  <c r="V2011" i="26"/>
  <c r="V2012" i="26"/>
  <c r="V2013" i="26"/>
  <c r="V2014" i="26"/>
  <c r="V2015" i="26"/>
  <c r="V2016" i="26"/>
  <c r="V2017" i="26"/>
  <c r="V2018" i="26"/>
  <c r="V2019" i="26"/>
  <c r="V2020" i="26"/>
  <c r="V2021" i="26"/>
  <c r="V2022" i="26"/>
  <c r="V2023" i="26"/>
  <c r="V2024" i="26"/>
  <c r="V2025" i="26"/>
  <c r="V2026" i="26"/>
  <c r="V2027" i="26"/>
  <c r="V2028" i="26"/>
  <c r="V2029" i="26"/>
  <c r="V2030" i="26"/>
  <c r="V2031" i="26"/>
  <c r="V2032" i="26"/>
  <c r="V2033" i="26"/>
  <c r="V2034" i="26"/>
  <c r="V2035" i="26"/>
  <c r="V2036" i="26"/>
  <c r="V2037" i="26"/>
  <c r="V2038" i="26"/>
  <c r="V2039" i="26"/>
  <c r="V2040" i="26"/>
  <c r="V2041" i="26"/>
  <c r="V2042" i="26"/>
  <c r="V2043" i="26"/>
  <c r="V2044" i="26"/>
  <c r="V2045" i="26"/>
  <c r="V2046" i="26"/>
  <c r="V2047" i="26"/>
  <c r="V2048" i="26"/>
  <c r="V2049" i="26"/>
  <c r="V2050" i="26"/>
  <c r="V2051" i="26"/>
  <c r="V2052" i="26"/>
  <c r="V2053" i="26"/>
  <c r="V2054" i="26"/>
  <c r="V2055" i="26"/>
  <c r="V2056" i="26"/>
  <c r="V2057" i="26"/>
  <c r="V2058" i="26"/>
  <c r="V2059" i="26"/>
  <c r="V2060" i="26"/>
  <c r="V2061" i="26"/>
  <c r="V2062" i="26"/>
  <c r="V2063" i="26"/>
  <c r="V2064" i="26"/>
  <c r="V2065" i="26"/>
  <c r="V2066" i="26"/>
  <c r="V2067" i="26"/>
  <c r="V2068" i="26"/>
  <c r="V2069" i="26"/>
  <c r="V2070" i="26"/>
  <c r="V2071" i="26"/>
  <c r="V2072" i="26"/>
  <c r="V2073" i="26"/>
  <c r="V2074" i="26"/>
  <c r="V2075" i="26"/>
  <c r="V2076" i="26"/>
  <c r="V2077" i="26"/>
  <c r="V2078" i="26"/>
  <c r="V2079" i="26"/>
  <c r="V2080" i="26"/>
  <c r="V2081" i="26"/>
  <c r="V2082" i="26"/>
  <c r="V2083" i="26"/>
  <c r="V2084" i="26"/>
  <c r="V2085" i="26"/>
  <c r="V2086" i="26"/>
  <c r="V2087" i="26"/>
  <c r="V2088" i="26"/>
  <c r="V2089" i="26"/>
  <c r="V2090" i="26"/>
  <c r="V2091" i="26"/>
  <c r="V2092" i="26"/>
  <c r="V2093" i="26"/>
  <c r="V2094" i="26"/>
  <c r="V2095" i="26"/>
  <c r="V2096" i="26"/>
  <c r="V2097" i="26"/>
  <c r="V2098" i="26"/>
  <c r="V2099" i="26"/>
  <c r="V2100" i="26"/>
  <c r="V2101" i="26"/>
  <c r="V2102" i="26"/>
  <c r="V2103" i="26"/>
  <c r="V2104" i="26"/>
  <c r="V2105" i="26"/>
  <c r="V2106" i="26"/>
  <c r="V2107" i="26"/>
  <c r="V2108" i="26"/>
  <c r="V2109" i="26"/>
  <c r="V2110" i="26"/>
  <c r="V2111" i="26"/>
  <c r="V2112" i="26"/>
  <c r="V2113" i="26"/>
  <c r="V2114" i="26"/>
  <c r="V2115" i="26"/>
  <c r="V2116" i="26"/>
  <c r="V2117" i="26"/>
  <c r="V2118" i="26"/>
  <c r="V2119" i="26"/>
  <c r="V2120" i="26"/>
  <c r="V2121" i="26"/>
  <c r="V2122" i="26"/>
  <c r="V2123" i="26"/>
  <c r="V2124" i="26"/>
  <c r="V2125" i="26"/>
  <c r="V2126" i="26"/>
  <c r="V2127" i="26"/>
  <c r="V2128" i="26"/>
  <c r="V2129" i="26"/>
  <c r="V2130" i="26"/>
  <c r="V2131" i="26"/>
  <c r="V2132" i="26"/>
  <c r="V2133" i="26"/>
  <c r="V2134" i="26"/>
  <c r="V2135" i="26"/>
  <c r="V2136" i="26"/>
  <c r="V2137" i="26"/>
  <c r="V2138" i="26"/>
  <c r="V2139" i="26"/>
  <c r="V2140" i="26"/>
  <c r="V2141" i="26"/>
  <c r="V2142" i="26"/>
  <c r="V2143" i="26"/>
  <c r="V2144" i="26"/>
  <c r="V2145" i="26"/>
  <c r="V2146" i="26"/>
  <c r="V2147" i="26"/>
  <c r="V2148" i="26"/>
  <c r="V2149" i="26"/>
  <c r="V2150" i="26"/>
  <c r="V2151" i="26"/>
  <c r="V2152" i="26"/>
  <c r="V2153" i="26"/>
  <c r="V2154" i="26"/>
  <c r="V2155" i="26"/>
  <c r="V2156" i="26"/>
  <c r="V2157" i="26"/>
  <c r="V2158" i="26"/>
  <c r="V2159" i="26"/>
  <c r="V2160" i="26"/>
  <c r="V2161" i="26"/>
  <c r="V2162" i="26"/>
  <c r="V2163" i="26"/>
  <c r="V2164" i="26"/>
  <c r="V2165" i="26"/>
  <c r="V2166" i="26"/>
  <c r="V2167" i="26"/>
  <c r="V2168" i="26"/>
  <c r="V2169" i="26"/>
  <c r="V2170" i="26"/>
  <c r="V2171" i="26"/>
  <c r="V2172" i="26"/>
  <c r="V2173" i="26"/>
  <c r="V2174" i="26"/>
  <c r="V2175" i="26"/>
  <c r="V2176" i="26"/>
  <c r="V2177" i="26"/>
  <c r="V2178" i="26"/>
  <c r="V2179" i="26"/>
  <c r="V2180" i="26"/>
  <c r="V2181" i="26"/>
  <c r="V2182" i="26"/>
  <c r="V2183" i="26"/>
  <c r="V2184" i="26"/>
  <c r="V2185" i="26"/>
  <c r="V2186" i="26"/>
  <c r="V2187" i="26"/>
  <c r="V2188" i="26"/>
  <c r="V2189" i="26"/>
  <c r="V2190" i="26"/>
  <c r="V2191" i="26"/>
  <c r="V2192" i="26"/>
  <c r="V2193" i="26"/>
  <c r="V2194" i="26"/>
  <c r="V2195" i="26"/>
  <c r="V2196" i="26"/>
  <c r="V2197" i="26"/>
  <c r="V2198" i="26"/>
  <c r="V2199" i="26"/>
  <c r="V2200" i="26"/>
  <c r="V2201" i="26"/>
  <c r="V2202" i="26"/>
  <c r="V2203" i="26"/>
  <c r="V2204" i="26"/>
  <c r="V2205" i="26"/>
  <c r="V2206" i="26"/>
  <c r="V2207" i="26"/>
  <c r="V2208" i="26"/>
  <c r="V2209" i="26"/>
  <c r="V2210" i="26"/>
  <c r="V2211" i="26"/>
  <c r="V2212" i="26"/>
  <c r="V2213" i="26"/>
  <c r="V2214" i="26"/>
  <c r="V2215" i="26"/>
  <c r="V2216" i="26"/>
  <c r="V2217" i="26"/>
  <c r="V2218" i="26"/>
  <c r="V2219" i="26"/>
  <c r="V2220" i="26"/>
  <c r="V2221" i="26"/>
  <c r="V2222" i="26"/>
  <c r="V2223" i="26"/>
  <c r="V2224" i="26"/>
  <c r="V2225" i="26"/>
  <c r="V2226" i="26"/>
  <c r="V2227" i="26"/>
  <c r="V2228" i="26"/>
  <c r="V2229" i="26"/>
  <c r="V2230" i="26"/>
  <c r="V2231" i="26"/>
  <c r="V2232" i="26"/>
  <c r="V2233" i="26"/>
  <c r="V2234" i="26"/>
  <c r="V2235" i="26"/>
  <c r="V2236" i="26"/>
  <c r="V2237" i="26"/>
  <c r="V2238" i="26"/>
  <c r="V2239" i="26"/>
  <c r="V2240" i="26"/>
  <c r="V2241" i="26"/>
  <c r="V2242" i="26"/>
  <c r="V2243" i="26"/>
  <c r="V2244" i="26"/>
  <c r="V2245" i="26"/>
  <c r="V2246" i="26"/>
  <c r="V2247" i="26"/>
  <c r="V2248" i="26"/>
  <c r="V2249" i="26"/>
  <c r="V2250" i="26"/>
  <c r="V2251" i="26"/>
  <c r="V2252" i="26"/>
  <c r="V2253" i="26"/>
  <c r="V2254" i="26"/>
  <c r="V2255" i="26"/>
  <c r="V2256" i="26"/>
  <c r="V2257" i="26"/>
  <c r="V2258" i="26"/>
  <c r="V2259" i="26"/>
  <c r="V2260" i="26"/>
  <c r="V2261" i="26"/>
  <c r="V2262" i="26"/>
  <c r="V2263" i="26"/>
  <c r="V2264" i="26"/>
  <c r="V2265" i="26"/>
  <c r="V2266" i="26"/>
  <c r="V2267" i="26"/>
  <c r="V2268" i="26"/>
  <c r="V2269" i="26"/>
  <c r="V2270" i="26"/>
  <c r="V2271" i="26"/>
  <c r="V2272" i="26"/>
  <c r="V2273" i="26"/>
  <c r="V2274" i="26"/>
  <c r="V2275" i="26"/>
  <c r="V2276" i="26"/>
  <c r="V2277" i="26"/>
  <c r="V2278" i="26"/>
  <c r="V2279" i="26"/>
  <c r="V2280" i="26"/>
  <c r="V2281" i="26"/>
  <c r="V2282" i="26"/>
  <c r="V2283" i="26"/>
  <c r="V2284" i="26"/>
  <c r="V2285" i="26"/>
  <c r="V2286" i="26"/>
  <c r="V2287" i="26"/>
  <c r="V2288" i="26"/>
  <c r="V2289" i="26"/>
  <c r="V2290" i="26"/>
  <c r="V2291" i="26"/>
  <c r="V2292" i="26"/>
  <c r="V2293" i="26"/>
  <c r="V2294" i="26"/>
  <c r="V2295" i="26"/>
  <c r="V2296" i="26"/>
  <c r="V2297" i="26"/>
  <c r="V2298" i="26"/>
  <c r="V2299" i="26"/>
  <c r="V2300" i="26"/>
  <c r="V2301" i="26"/>
  <c r="V2302" i="26"/>
  <c r="V2303" i="26"/>
  <c r="V2304" i="26"/>
  <c r="V2305" i="26"/>
  <c r="V2306" i="26"/>
  <c r="V2307" i="26"/>
  <c r="V2308" i="26"/>
  <c r="V2309" i="26"/>
  <c r="V2310" i="26"/>
  <c r="V2311" i="26"/>
  <c r="V2312" i="26"/>
  <c r="V2313" i="26"/>
  <c r="V2314" i="26"/>
  <c r="V2315" i="26"/>
  <c r="V2316" i="26"/>
  <c r="V2317" i="26"/>
  <c r="V2318" i="26"/>
  <c r="V2319" i="26"/>
  <c r="V2320" i="26"/>
  <c r="V2321" i="26"/>
  <c r="V2322" i="26"/>
  <c r="V2323" i="26"/>
  <c r="V2324" i="26"/>
  <c r="V2325" i="26"/>
  <c r="V2326" i="26"/>
  <c r="V2327" i="26"/>
  <c r="V2328" i="26"/>
  <c r="V2329" i="26"/>
  <c r="V2330" i="26"/>
  <c r="V2331" i="26"/>
  <c r="V2332" i="26"/>
  <c r="V2333" i="26"/>
  <c r="V2334" i="26"/>
  <c r="V2335" i="26"/>
  <c r="V2336" i="26"/>
  <c r="V2337" i="26"/>
  <c r="V2338" i="26"/>
  <c r="V2339" i="26"/>
  <c r="V2340" i="26"/>
  <c r="V2341" i="26"/>
  <c r="V2342" i="26"/>
  <c r="V2343" i="26"/>
  <c r="V2344" i="26"/>
  <c r="V2345" i="26"/>
  <c r="V2346" i="26"/>
  <c r="V2347" i="26"/>
  <c r="V2348" i="26"/>
  <c r="V2349" i="26"/>
  <c r="V2350" i="26"/>
  <c r="V2351" i="26"/>
  <c r="V2352" i="26"/>
  <c r="V2353" i="26"/>
  <c r="V2354" i="26"/>
  <c r="V2355" i="26"/>
  <c r="V2356" i="26"/>
  <c r="V2357" i="26"/>
  <c r="V2358" i="26"/>
  <c r="V2359" i="26"/>
  <c r="V2360" i="26"/>
  <c r="V2361" i="26"/>
  <c r="V2362" i="26"/>
  <c r="V2363" i="26"/>
  <c r="V2364" i="26"/>
  <c r="V2365" i="26"/>
  <c r="V2366" i="26"/>
  <c r="V2367" i="26"/>
  <c r="V2368" i="26"/>
  <c r="V2369" i="26"/>
  <c r="V2370" i="26"/>
  <c r="V2371" i="26"/>
  <c r="V2372" i="26"/>
  <c r="V2373" i="26"/>
  <c r="V2374" i="26"/>
  <c r="V2375" i="26"/>
  <c r="V2376" i="26"/>
  <c r="V2377" i="26"/>
  <c r="V2378" i="26"/>
  <c r="V2379" i="26"/>
  <c r="V2380" i="26"/>
  <c r="V2381" i="26"/>
  <c r="V2382" i="26"/>
  <c r="V2383" i="26"/>
  <c r="V2384" i="26"/>
  <c r="V2385" i="26"/>
  <c r="V2386" i="26"/>
  <c r="V2387" i="26"/>
  <c r="V2388" i="26"/>
  <c r="V2389" i="26"/>
  <c r="V2390" i="26"/>
  <c r="V2391" i="26"/>
  <c r="V2392" i="26"/>
  <c r="V2393" i="26"/>
  <c r="V2394" i="26"/>
  <c r="V2395" i="26"/>
  <c r="V2396" i="26"/>
  <c r="V2397" i="26"/>
  <c r="V2398" i="26"/>
  <c r="V2399" i="26"/>
  <c r="V2400" i="26"/>
  <c r="V2401" i="26"/>
  <c r="V2402" i="26"/>
  <c r="V2403" i="26"/>
  <c r="V2404" i="26"/>
  <c r="V2405" i="26"/>
  <c r="V2406" i="26"/>
  <c r="V2407" i="26"/>
  <c r="V2408" i="26"/>
  <c r="V2409" i="26"/>
  <c r="V2410" i="26"/>
  <c r="V2411" i="26"/>
  <c r="V2412" i="26"/>
  <c r="V2413" i="26"/>
  <c r="V2414" i="26"/>
  <c r="V2415" i="26"/>
  <c r="V2416" i="26"/>
  <c r="V2417" i="26"/>
  <c r="V2418" i="26"/>
  <c r="V2419" i="26"/>
  <c r="V2420" i="26"/>
  <c r="V2421" i="26"/>
  <c r="V2422" i="26"/>
  <c r="V2423" i="26"/>
  <c r="V2424" i="26"/>
  <c r="V2425" i="26"/>
  <c r="V2426" i="26"/>
  <c r="V2427" i="26"/>
  <c r="V2428" i="26"/>
  <c r="V2429" i="26"/>
  <c r="V2430" i="26"/>
  <c r="V2431" i="26"/>
  <c r="V2432" i="26"/>
  <c r="V2433" i="26"/>
  <c r="V2434" i="26"/>
  <c r="V2435" i="26"/>
  <c r="V2436" i="26"/>
  <c r="V2437" i="26"/>
  <c r="V2438" i="26"/>
  <c r="V2439" i="26"/>
  <c r="V2440" i="26"/>
  <c r="V2441" i="26"/>
  <c r="V2442" i="26"/>
  <c r="V2443" i="26"/>
  <c r="V2444" i="26"/>
  <c r="V2445" i="26"/>
  <c r="V2446" i="26"/>
  <c r="V2447" i="26"/>
  <c r="V2448" i="26"/>
  <c r="V2449" i="26"/>
  <c r="V2450" i="26"/>
  <c r="V2451" i="26"/>
  <c r="V2452" i="26"/>
  <c r="V2453" i="26"/>
  <c r="V2454" i="26"/>
  <c r="V2455" i="26"/>
  <c r="V2456" i="26"/>
  <c r="V2457" i="26"/>
  <c r="V2458" i="26"/>
  <c r="V2459" i="26"/>
  <c r="V2460" i="26"/>
  <c r="V2461" i="26"/>
  <c r="V2462" i="26"/>
  <c r="V2463" i="26"/>
  <c r="V2464" i="26"/>
  <c r="V2465" i="26"/>
  <c r="V2466" i="26"/>
  <c r="V2467" i="26"/>
  <c r="V2468" i="26"/>
  <c r="V2469" i="26"/>
  <c r="V2470" i="26"/>
  <c r="V2471" i="26"/>
  <c r="V2472" i="26"/>
  <c r="V2473" i="26"/>
  <c r="V2474" i="26"/>
  <c r="V2475" i="26"/>
  <c r="V2476" i="26"/>
  <c r="V2477" i="26"/>
  <c r="V2478" i="26"/>
  <c r="V2479" i="26"/>
  <c r="V2480" i="26"/>
  <c r="V2481" i="26"/>
  <c r="V2482" i="26"/>
  <c r="V2483" i="26"/>
  <c r="V2484" i="26"/>
  <c r="V2485" i="26"/>
  <c r="V2486" i="26"/>
  <c r="V2487" i="26"/>
  <c r="V2488" i="26"/>
  <c r="V2489" i="26"/>
  <c r="V2490" i="26"/>
  <c r="V2491" i="26"/>
  <c r="V2492" i="26"/>
  <c r="V2493" i="26"/>
  <c r="V2494" i="26"/>
  <c r="V2495" i="26"/>
  <c r="V2496" i="26"/>
  <c r="V2497" i="26"/>
  <c r="V2498" i="26"/>
  <c r="V2499" i="26"/>
  <c r="V2500" i="26"/>
  <c r="V2501" i="26"/>
  <c r="V2502" i="26"/>
  <c r="V2503" i="26"/>
  <c r="V2504" i="26"/>
  <c r="V2505" i="26"/>
  <c r="V2506" i="26"/>
  <c r="V2507" i="26"/>
  <c r="V2508" i="26"/>
  <c r="V2509" i="26"/>
  <c r="V2510" i="26"/>
  <c r="V2511" i="26"/>
  <c r="V2512" i="26"/>
  <c r="V2513" i="26"/>
  <c r="V2514" i="26"/>
  <c r="V2515" i="26"/>
  <c r="V2516" i="26"/>
  <c r="V2517" i="26"/>
  <c r="V2518" i="26"/>
  <c r="V2519" i="26"/>
  <c r="V2520" i="26"/>
  <c r="V2521" i="26"/>
  <c r="V2522" i="26"/>
  <c r="V2523" i="26"/>
  <c r="V2524" i="26"/>
  <c r="V2525" i="26"/>
  <c r="V2526" i="26"/>
  <c r="V2527" i="26"/>
  <c r="V2528" i="26"/>
  <c r="V2529" i="26"/>
  <c r="V2530" i="26"/>
  <c r="V2531" i="26"/>
  <c r="V2532" i="26"/>
  <c r="V2533" i="26"/>
  <c r="V2534" i="26"/>
  <c r="V2535" i="26"/>
  <c r="V2536" i="26"/>
  <c r="V2537" i="26"/>
  <c r="V2538" i="26"/>
  <c r="V2539" i="26"/>
  <c r="V2540" i="26"/>
  <c r="V2541" i="26"/>
  <c r="V2542" i="26"/>
  <c r="V2543" i="26"/>
  <c r="V2544" i="26"/>
  <c r="V2545" i="26"/>
  <c r="V2546" i="26"/>
  <c r="V2547" i="26"/>
  <c r="V2548" i="26"/>
  <c r="V2549" i="26"/>
  <c r="V2550" i="26"/>
  <c r="V2551" i="26"/>
  <c r="V2552" i="26"/>
  <c r="V2553" i="26"/>
  <c r="V2554" i="26"/>
  <c r="V2555" i="26"/>
  <c r="V2556" i="26"/>
  <c r="V2557" i="26"/>
  <c r="V2558" i="26"/>
  <c r="V2559" i="26"/>
  <c r="V2560" i="26"/>
  <c r="V2561" i="26"/>
  <c r="V2562" i="26"/>
  <c r="V2563" i="26"/>
  <c r="V2564" i="26"/>
  <c r="V2565" i="26"/>
  <c r="V2566" i="26"/>
  <c r="V2567" i="26"/>
  <c r="V2568" i="26"/>
  <c r="V2569" i="26"/>
  <c r="V2570" i="26"/>
  <c r="V2571" i="26"/>
  <c r="V2572" i="26"/>
  <c r="V2573" i="26"/>
  <c r="V2574" i="26"/>
  <c r="V2575" i="26"/>
  <c r="V2576" i="26"/>
  <c r="V2577" i="26"/>
  <c r="V2578" i="26"/>
  <c r="V2579" i="26"/>
  <c r="V2580" i="26"/>
  <c r="V2581" i="26"/>
  <c r="V2582" i="26"/>
  <c r="V2583" i="26"/>
  <c r="V2584" i="26"/>
  <c r="V2585" i="26"/>
  <c r="V2586" i="26"/>
  <c r="V2587" i="26"/>
  <c r="V2588" i="26"/>
  <c r="V2589" i="26"/>
  <c r="V2590" i="26"/>
  <c r="V2591" i="26"/>
  <c r="V2592" i="26"/>
  <c r="V2593" i="26"/>
  <c r="V2594" i="26"/>
  <c r="V2595" i="26"/>
  <c r="V2596" i="26"/>
  <c r="V2597" i="26"/>
  <c r="V2598" i="26"/>
  <c r="V2599" i="26"/>
  <c r="V2600" i="26"/>
  <c r="V2601" i="26"/>
  <c r="V2602" i="26"/>
  <c r="V2603" i="26"/>
  <c r="V2604" i="26"/>
  <c r="V2605" i="26"/>
  <c r="V2606" i="26"/>
  <c r="V2607" i="26"/>
  <c r="V2608" i="26"/>
  <c r="V2609" i="26"/>
  <c r="V2610" i="26"/>
  <c r="V2611" i="26"/>
  <c r="V2612" i="26"/>
  <c r="V2613" i="26"/>
  <c r="V2614" i="26"/>
  <c r="V2615" i="26"/>
  <c r="V2616" i="26"/>
  <c r="V2617" i="26"/>
  <c r="V2618" i="26"/>
  <c r="V2619" i="26"/>
  <c r="V2620" i="26"/>
  <c r="V2621" i="26"/>
  <c r="V2622" i="26"/>
  <c r="V2623" i="26"/>
  <c r="V2624" i="26"/>
  <c r="V2625" i="26"/>
  <c r="V2626" i="26"/>
  <c r="V2627" i="26"/>
  <c r="V2628" i="26"/>
  <c r="V2629" i="26"/>
  <c r="V2630" i="26"/>
  <c r="V2631" i="26"/>
  <c r="V2632" i="26"/>
  <c r="V2633" i="26"/>
  <c r="V2634" i="26"/>
  <c r="V2635" i="26"/>
  <c r="V2636" i="26"/>
  <c r="V2637" i="26"/>
  <c r="V2638" i="26"/>
  <c r="V2639" i="26"/>
  <c r="V2640" i="26"/>
  <c r="V2641" i="26"/>
  <c r="V2642" i="26"/>
  <c r="V2643" i="26"/>
  <c r="V2644" i="26"/>
  <c r="V2645" i="26"/>
  <c r="V2646" i="26"/>
  <c r="V2647" i="26"/>
  <c r="V2648" i="26"/>
  <c r="V2649" i="26"/>
  <c r="V2650" i="26"/>
  <c r="V2651" i="26"/>
  <c r="V2652" i="26"/>
  <c r="V2653" i="26"/>
  <c r="V2654" i="26"/>
  <c r="V2655" i="26"/>
  <c r="V2656" i="26"/>
  <c r="V2657" i="26"/>
  <c r="V2658" i="26"/>
  <c r="V2659" i="26"/>
  <c r="V2660" i="26"/>
  <c r="V2661" i="26"/>
  <c r="V2662" i="26"/>
  <c r="V2663" i="26"/>
  <c r="V2664" i="26"/>
  <c r="V2665" i="26"/>
  <c r="V2666" i="26"/>
  <c r="V2667" i="26"/>
  <c r="V2668" i="26"/>
  <c r="V2669" i="26"/>
  <c r="V2670" i="26"/>
  <c r="V2671" i="26"/>
  <c r="V2672" i="26"/>
  <c r="V2673" i="26"/>
  <c r="V2674" i="26"/>
  <c r="V2675" i="26"/>
  <c r="V2676" i="26"/>
  <c r="V2677" i="26"/>
  <c r="V2678" i="26"/>
  <c r="V2679" i="26"/>
  <c r="V2680" i="26"/>
  <c r="V2681" i="26"/>
  <c r="V2682" i="26"/>
  <c r="V2683" i="26"/>
  <c r="V2684" i="26"/>
  <c r="V2685" i="26"/>
  <c r="V2686" i="26"/>
  <c r="V2687" i="26"/>
  <c r="V2688" i="26"/>
  <c r="V2689" i="26"/>
  <c r="V2690" i="26"/>
  <c r="V2691" i="26"/>
  <c r="V2692" i="26"/>
  <c r="V2693" i="26"/>
  <c r="V2694" i="26"/>
  <c r="V2695" i="26"/>
  <c r="V2696" i="26"/>
  <c r="V2697" i="26"/>
  <c r="V2698" i="26"/>
  <c r="V2699" i="26"/>
  <c r="V2700" i="26"/>
  <c r="V2701" i="26"/>
  <c r="V2702" i="26"/>
  <c r="V2703" i="26"/>
  <c r="V2704" i="26"/>
  <c r="V2705" i="26"/>
  <c r="V2706" i="26"/>
  <c r="V2707" i="26"/>
  <c r="V2708" i="26"/>
  <c r="V2709" i="26"/>
  <c r="V2710" i="26"/>
  <c r="V2711" i="26"/>
  <c r="V2712" i="26"/>
  <c r="V2713" i="26"/>
  <c r="V2714" i="26"/>
  <c r="V2715" i="26"/>
  <c r="V2716" i="26"/>
  <c r="V2717" i="26"/>
  <c r="V2718" i="26"/>
  <c r="V2719" i="26"/>
  <c r="V2720" i="26"/>
  <c r="V2721" i="26"/>
  <c r="V2722" i="26"/>
  <c r="V2723" i="26"/>
  <c r="V2724" i="26"/>
  <c r="V2725" i="26"/>
  <c r="V2726" i="26"/>
  <c r="V2727" i="26"/>
  <c r="V2728" i="26"/>
  <c r="V2729" i="26"/>
  <c r="V2730" i="26"/>
  <c r="V2731" i="26"/>
  <c r="V2732" i="26"/>
  <c r="V2733" i="26"/>
  <c r="V2734" i="26"/>
  <c r="V2735" i="26"/>
  <c r="V2736" i="26"/>
  <c r="V2737" i="26"/>
  <c r="V2738" i="26"/>
  <c r="V2739" i="26"/>
  <c r="V2740" i="26"/>
  <c r="V2741" i="26"/>
  <c r="V2742" i="26"/>
  <c r="V2743" i="26"/>
  <c r="V2744" i="26"/>
  <c r="V2745" i="26"/>
  <c r="V2746" i="26"/>
  <c r="V2747" i="26"/>
  <c r="V2748" i="26"/>
  <c r="V2749" i="26"/>
  <c r="V2750" i="26"/>
  <c r="V2751" i="26"/>
  <c r="V2752" i="26"/>
  <c r="V2753" i="26"/>
  <c r="V2754" i="26"/>
  <c r="V2755" i="26"/>
  <c r="V2756" i="26"/>
  <c r="V2757" i="26"/>
  <c r="V2758" i="26"/>
  <c r="V2759" i="26"/>
  <c r="V2760" i="26"/>
  <c r="V2761" i="26"/>
  <c r="V2762" i="26"/>
  <c r="V2763" i="26"/>
  <c r="V2764" i="26"/>
  <c r="V2765" i="26"/>
  <c r="V2766" i="26"/>
  <c r="V2767" i="26"/>
  <c r="V2768" i="26"/>
  <c r="V2769" i="26"/>
  <c r="V2770" i="26"/>
  <c r="V2771" i="26"/>
  <c r="V2772" i="26"/>
  <c r="V2773" i="26"/>
  <c r="V2774" i="26"/>
  <c r="V2775" i="26"/>
  <c r="V2776" i="26"/>
  <c r="V2777" i="26"/>
  <c r="V2778" i="26"/>
  <c r="V2779" i="26"/>
  <c r="V2780" i="26"/>
  <c r="V2781" i="26"/>
  <c r="V2782" i="26"/>
  <c r="V2783" i="26"/>
  <c r="V2784" i="26"/>
  <c r="V2785" i="26"/>
  <c r="V2786" i="26"/>
  <c r="V2787" i="26"/>
  <c r="V2788" i="26"/>
  <c r="V2789" i="26"/>
  <c r="V2790" i="26"/>
  <c r="V2791" i="26"/>
  <c r="V2792" i="26"/>
  <c r="V2793" i="26"/>
  <c r="V2794" i="26"/>
  <c r="V2795" i="26"/>
  <c r="V2796" i="26"/>
  <c r="V2797" i="26"/>
  <c r="V2798" i="26"/>
  <c r="V2799" i="26"/>
  <c r="V2800" i="26"/>
  <c r="V2801" i="26"/>
  <c r="V2802" i="26"/>
  <c r="V2803" i="26"/>
  <c r="V2804" i="26"/>
  <c r="V2805" i="26"/>
  <c r="V2806" i="26"/>
  <c r="V2807" i="26"/>
  <c r="V2808" i="26"/>
  <c r="V2809" i="26"/>
  <c r="V2810" i="26"/>
  <c r="V2811" i="26"/>
  <c r="V2812" i="26"/>
  <c r="V2813" i="26"/>
  <c r="V2814" i="26"/>
  <c r="V2815" i="26"/>
  <c r="V2816" i="26"/>
  <c r="V2817" i="26"/>
  <c r="V2818" i="26"/>
  <c r="V2819" i="26"/>
  <c r="V2820" i="26"/>
  <c r="V2821" i="26"/>
  <c r="V2822" i="26"/>
  <c r="V2823" i="26"/>
  <c r="V2824" i="26"/>
  <c r="V2825" i="26"/>
  <c r="V2826" i="26"/>
  <c r="V2827" i="26"/>
  <c r="V2828" i="26"/>
  <c r="V2829" i="26"/>
  <c r="V2830" i="26"/>
  <c r="V2831" i="26"/>
  <c r="V2832" i="26"/>
  <c r="V2833" i="26"/>
  <c r="V2834" i="26"/>
  <c r="V2835" i="26"/>
  <c r="V2836" i="26"/>
  <c r="V2837" i="26"/>
  <c r="V2838" i="26"/>
  <c r="V2839" i="26"/>
  <c r="V2840" i="26"/>
  <c r="V2841" i="26"/>
  <c r="V2842" i="26"/>
  <c r="V2843" i="26"/>
  <c r="V2844" i="26"/>
  <c r="V2845" i="26"/>
  <c r="V2846" i="26"/>
  <c r="V2847" i="26"/>
  <c r="V2848" i="26"/>
  <c r="V2849" i="26"/>
  <c r="V2850" i="26"/>
  <c r="V2851" i="26"/>
  <c r="V2852" i="26"/>
  <c r="V2853" i="26"/>
  <c r="V2854" i="26"/>
  <c r="V2855" i="26"/>
  <c r="V2856" i="26"/>
  <c r="V2857" i="26"/>
  <c r="V2858" i="26"/>
  <c r="V2859" i="26"/>
  <c r="V2860" i="26"/>
  <c r="V2861" i="26"/>
  <c r="V2862" i="26"/>
  <c r="V2863" i="26"/>
  <c r="V2864" i="26"/>
  <c r="V2865" i="26"/>
  <c r="V2866" i="26"/>
  <c r="V2867" i="26"/>
  <c r="V2868" i="26"/>
  <c r="V2869" i="26"/>
  <c r="V2870" i="26"/>
  <c r="V2871" i="26"/>
  <c r="V2872" i="26"/>
  <c r="V2873" i="26"/>
  <c r="V2874" i="26"/>
  <c r="V2875" i="26"/>
  <c r="V2876" i="26"/>
  <c r="V2877" i="26"/>
  <c r="V2878" i="26"/>
  <c r="V2879" i="26"/>
  <c r="V2880" i="26"/>
  <c r="V2881" i="26"/>
  <c r="V2882" i="26"/>
  <c r="V2883" i="26"/>
  <c r="V2884" i="26"/>
  <c r="V2885" i="26"/>
  <c r="V2886" i="26"/>
  <c r="V2887" i="26"/>
  <c r="V2888" i="26"/>
  <c r="V2889" i="26"/>
  <c r="V2890" i="26"/>
  <c r="V2891" i="26"/>
  <c r="V2892" i="26"/>
  <c r="V2893" i="26"/>
  <c r="V2894" i="26"/>
  <c r="V2895" i="26"/>
  <c r="V2896" i="26"/>
  <c r="V2897" i="26"/>
  <c r="V2898" i="26"/>
  <c r="V2899" i="26"/>
  <c r="V2900" i="26"/>
  <c r="V2901" i="26"/>
  <c r="V2902" i="26"/>
  <c r="V2903" i="26"/>
  <c r="V2904" i="26"/>
  <c r="V2905" i="26"/>
  <c r="V2906" i="26"/>
  <c r="V2907" i="26"/>
  <c r="V2908" i="26"/>
  <c r="V2909" i="26"/>
  <c r="V2910" i="26"/>
  <c r="V2911" i="26"/>
  <c r="V2912" i="26"/>
  <c r="V2913" i="26"/>
  <c r="V2914" i="26"/>
  <c r="V2915" i="26"/>
  <c r="V2916" i="26"/>
  <c r="V2917" i="26"/>
  <c r="V2918" i="26"/>
  <c r="V2919" i="26"/>
  <c r="V2920" i="26"/>
  <c r="V2921" i="26"/>
  <c r="V2922" i="26"/>
  <c r="V2923" i="26"/>
  <c r="V2924" i="26"/>
  <c r="V2925" i="26"/>
  <c r="V2926" i="26"/>
  <c r="V2927" i="26"/>
  <c r="V2928" i="26"/>
  <c r="V2929" i="26"/>
  <c r="V2930" i="26"/>
  <c r="V2931" i="26"/>
  <c r="V2932" i="26"/>
  <c r="V2933" i="26"/>
  <c r="V2934" i="26"/>
  <c r="V2935" i="26"/>
  <c r="V2936" i="26"/>
  <c r="V2937" i="26"/>
  <c r="V2938" i="26"/>
  <c r="V2939" i="26"/>
  <c r="V2940" i="26"/>
  <c r="V2941" i="26"/>
  <c r="V2942" i="26"/>
  <c r="V2943" i="26"/>
  <c r="V2944" i="26"/>
  <c r="V2945" i="26"/>
  <c r="V2946" i="26"/>
  <c r="V2947" i="26"/>
  <c r="V2948" i="26"/>
  <c r="V2949" i="26"/>
  <c r="V2950" i="26"/>
  <c r="V2951" i="26"/>
  <c r="V2952" i="26"/>
  <c r="V2953" i="26"/>
  <c r="V2954" i="26"/>
  <c r="V2955" i="26"/>
  <c r="V2956" i="26"/>
  <c r="V2957" i="26"/>
  <c r="V2958" i="26"/>
  <c r="V2959" i="26"/>
  <c r="V2960" i="26"/>
  <c r="V2961" i="26"/>
  <c r="V2962" i="26"/>
  <c r="V2963" i="26"/>
  <c r="V2964" i="26"/>
  <c r="V2965" i="26"/>
  <c r="V2966" i="26"/>
  <c r="V2967" i="26"/>
  <c r="V2968" i="26"/>
  <c r="V2969" i="26"/>
  <c r="V2970" i="26"/>
  <c r="V2971" i="26"/>
  <c r="V2972" i="26"/>
  <c r="V2973" i="26"/>
  <c r="V2974" i="26"/>
  <c r="V2975" i="26"/>
  <c r="V2976" i="26"/>
  <c r="V2977" i="26"/>
  <c r="V2978" i="26"/>
  <c r="V2979" i="26"/>
  <c r="V2980" i="26"/>
  <c r="V2981" i="26"/>
  <c r="V2982" i="26"/>
  <c r="V2983" i="26"/>
  <c r="V2984" i="26"/>
  <c r="V2985" i="26"/>
  <c r="V2986" i="26"/>
  <c r="V2987" i="26"/>
  <c r="V2988" i="26"/>
  <c r="V2989" i="26"/>
  <c r="V2990" i="26"/>
  <c r="V2991" i="26"/>
  <c r="V2992" i="26"/>
  <c r="V2993" i="26"/>
  <c r="V2994" i="26"/>
  <c r="V2995" i="26"/>
  <c r="V2996" i="26"/>
  <c r="V2997" i="26"/>
  <c r="V2998" i="26"/>
  <c r="V2999" i="26"/>
  <c r="V3000" i="26"/>
  <c r="V3001" i="26"/>
  <c r="V3002" i="26"/>
  <c r="V3003" i="26"/>
  <c r="V3004" i="26"/>
  <c r="V3005" i="26"/>
  <c r="V3006" i="26"/>
  <c r="V3007" i="26"/>
  <c r="V3008" i="26"/>
  <c r="V3009" i="26"/>
  <c r="V3010" i="26"/>
  <c r="V3011" i="26"/>
  <c r="V3012" i="26"/>
  <c r="V3013" i="26"/>
  <c r="V3014" i="26"/>
  <c r="V3015" i="26"/>
  <c r="V3016" i="26"/>
  <c r="V3017" i="26"/>
  <c r="V3018" i="26"/>
  <c r="V3019" i="26"/>
  <c r="V3020" i="26"/>
  <c r="V3021" i="26"/>
  <c r="V3022" i="26"/>
  <c r="V3023" i="26"/>
  <c r="V3024" i="26"/>
  <c r="V3025" i="26"/>
  <c r="V3026" i="26"/>
  <c r="V3027" i="26"/>
  <c r="V3028" i="26"/>
  <c r="V3029" i="26"/>
  <c r="V3030" i="26"/>
  <c r="V3031" i="26"/>
  <c r="V3032" i="26"/>
  <c r="V3033" i="26"/>
  <c r="V3034" i="26"/>
  <c r="V3035" i="26"/>
  <c r="V3036" i="26"/>
  <c r="V3037" i="26"/>
  <c r="V3038" i="26"/>
  <c r="V3039" i="26"/>
  <c r="V3040" i="26"/>
  <c r="V3041" i="26"/>
  <c r="V3042" i="26"/>
  <c r="V3043" i="26"/>
  <c r="V3044" i="26"/>
  <c r="V3045" i="26"/>
  <c r="V3046" i="26"/>
  <c r="V3047" i="26"/>
  <c r="V3048" i="26"/>
  <c r="V3049" i="26"/>
  <c r="V3050" i="26"/>
  <c r="V3051" i="26"/>
  <c r="V3052" i="26"/>
  <c r="V3053" i="26"/>
  <c r="V3054" i="26"/>
  <c r="V3055" i="26"/>
  <c r="V3056" i="26"/>
  <c r="V3057" i="26"/>
  <c r="V3058" i="26"/>
  <c r="V3059" i="26"/>
  <c r="V3060" i="26"/>
  <c r="V3061" i="26"/>
  <c r="V3062" i="26"/>
  <c r="V3063" i="26"/>
  <c r="V3064" i="26"/>
  <c r="V3065" i="26"/>
  <c r="V3066" i="26"/>
  <c r="V3067" i="26"/>
  <c r="V3068" i="26"/>
  <c r="V3069" i="26"/>
  <c r="V3070" i="26"/>
  <c r="V3071" i="26"/>
  <c r="V3072" i="26"/>
  <c r="V3073" i="26"/>
  <c r="V3074" i="26"/>
  <c r="V3075" i="26"/>
  <c r="V3076" i="26"/>
  <c r="V3077" i="26"/>
  <c r="V3078" i="26"/>
  <c r="V3079" i="26"/>
  <c r="V3080" i="26"/>
  <c r="V3081" i="26"/>
  <c r="V3082" i="26"/>
  <c r="V3083" i="26"/>
  <c r="V3084" i="26"/>
  <c r="V3085" i="26"/>
  <c r="V3086" i="26"/>
  <c r="V3087" i="26"/>
  <c r="V3088" i="26"/>
  <c r="V3089" i="26"/>
  <c r="V3090" i="26"/>
  <c r="V3091" i="26"/>
  <c r="V3092" i="26"/>
  <c r="V3093" i="26"/>
  <c r="V3094" i="26"/>
  <c r="V3095" i="26"/>
  <c r="V3096" i="26"/>
  <c r="V3097" i="26"/>
  <c r="V3098" i="26"/>
  <c r="V3099" i="26"/>
  <c r="V3100" i="26"/>
  <c r="V3101" i="26"/>
  <c r="V3102" i="26"/>
  <c r="V3103" i="26"/>
  <c r="V3104" i="26"/>
  <c r="V3105" i="26"/>
  <c r="V3106" i="26"/>
  <c r="V3107" i="26"/>
  <c r="V3108" i="26"/>
  <c r="V3109" i="26"/>
  <c r="V3110" i="26"/>
  <c r="V3111" i="26"/>
  <c r="V3112" i="26"/>
  <c r="V3113" i="26"/>
  <c r="V3114" i="26"/>
  <c r="V3115" i="26"/>
  <c r="V3116" i="26"/>
  <c r="V3117" i="26"/>
  <c r="V3118" i="26"/>
  <c r="V3119" i="26"/>
  <c r="V3120" i="26"/>
  <c r="V3121" i="26"/>
  <c r="V3122" i="26"/>
  <c r="V3123" i="26"/>
  <c r="V3124" i="26"/>
  <c r="V3125" i="26"/>
  <c r="V3126" i="26"/>
  <c r="V3127" i="26"/>
  <c r="V3128" i="26"/>
  <c r="V3129" i="26"/>
  <c r="V3130" i="26"/>
  <c r="V3131" i="26"/>
  <c r="V3132" i="26"/>
  <c r="V3133" i="26"/>
  <c r="V3134" i="26"/>
  <c r="V3135" i="26"/>
  <c r="V3136" i="26"/>
  <c r="V3137" i="26"/>
  <c r="V3138" i="26"/>
  <c r="V3139" i="26"/>
  <c r="V3140" i="26"/>
  <c r="V3141" i="26"/>
  <c r="V3142" i="26"/>
  <c r="V3143" i="26"/>
  <c r="V3144" i="26"/>
  <c r="V3145" i="26"/>
  <c r="V3146" i="26"/>
  <c r="V3147" i="26"/>
  <c r="V3148" i="26"/>
  <c r="V3149" i="26"/>
  <c r="V3150" i="26"/>
  <c r="V3151" i="26"/>
  <c r="V3152" i="26"/>
  <c r="V3153" i="26"/>
  <c r="V3154" i="26"/>
  <c r="V3155" i="26"/>
  <c r="V3156" i="26"/>
  <c r="V3157" i="26"/>
  <c r="V3158" i="26"/>
  <c r="V3159" i="26"/>
  <c r="V3160" i="26"/>
  <c r="V3161" i="26"/>
  <c r="V3162" i="26"/>
  <c r="V3163" i="26"/>
  <c r="V3164" i="26"/>
  <c r="V3165" i="26"/>
  <c r="V3166" i="26"/>
  <c r="V3167" i="26"/>
  <c r="V3168" i="26"/>
  <c r="V3169" i="26"/>
  <c r="V3170" i="26"/>
  <c r="V3171" i="26"/>
  <c r="V3172" i="26"/>
  <c r="V3173" i="26"/>
  <c r="V3174" i="26"/>
  <c r="V3175" i="26"/>
  <c r="V3176" i="26"/>
  <c r="V3177" i="26"/>
  <c r="V3178" i="26"/>
  <c r="V3179" i="26"/>
  <c r="V3180" i="26"/>
  <c r="V3181" i="26"/>
  <c r="V3182" i="26"/>
  <c r="V3183" i="26"/>
  <c r="V3184" i="26"/>
  <c r="V3185" i="26"/>
  <c r="V3186" i="26"/>
  <c r="V3187" i="26"/>
  <c r="V3188" i="26"/>
  <c r="V3189" i="26"/>
  <c r="V3190" i="26"/>
  <c r="V3191" i="26"/>
  <c r="V3192" i="26"/>
  <c r="V3193" i="26"/>
  <c r="V3194" i="26"/>
  <c r="V3195" i="26"/>
  <c r="V3196" i="26"/>
  <c r="V3197" i="26"/>
  <c r="V3198" i="26"/>
  <c r="V3199" i="26"/>
  <c r="V3200" i="26"/>
  <c r="V3201" i="26"/>
  <c r="V3202" i="26"/>
  <c r="V3203" i="26"/>
  <c r="V3204" i="26"/>
  <c r="V3205" i="26"/>
  <c r="V3206" i="26"/>
  <c r="V3207" i="26"/>
  <c r="V3208" i="26"/>
  <c r="V3209" i="26"/>
  <c r="V3210" i="26"/>
  <c r="V3211" i="26"/>
  <c r="V3212" i="26"/>
  <c r="V3213" i="26"/>
  <c r="V3214" i="26"/>
  <c r="V3215" i="26"/>
  <c r="V3216" i="26"/>
  <c r="V3217" i="26"/>
  <c r="V3218" i="26"/>
  <c r="V3219" i="26"/>
  <c r="V3220" i="26"/>
  <c r="V3221" i="26"/>
  <c r="V3222" i="26"/>
  <c r="V3223" i="26"/>
  <c r="V3224" i="26"/>
  <c r="V3225" i="26"/>
  <c r="V3226" i="26"/>
  <c r="V3227" i="26"/>
  <c r="V3228" i="26"/>
  <c r="V3229" i="26"/>
  <c r="V3230" i="26"/>
  <c r="V3231" i="26"/>
  <c r="V3232" i="26"/>
  <c r="V3233" i="26"/>
  <c r="V3234" i="26"/>
  <c r="V3235" i="26"/>
  <c r="V3236" i="26"/>
  <c r="V3237" i="26"/>
  <c r="V3238" i="26"/>
  <c r="V3239" i="26"/>
  <c r="V3240" i="26"/>
  <c r="V3241" i="26"/>
  <c r="V3242" i="26"/>
  <c r="V3243" i="26"/>
  <c r="V3244" i="26"/>
  <c r="V3245" i="26"/>
  <c r="V3246" i="26"/>
  <c r="V3247" i="26"/>
  <c r="V3248" i="26"/>
  <c r="V3249" i="26"/>
  <c r="V3250" i="26"/>
  <c r="V3251" i="26"/>
  <c r="V3252" i="26"/>
  <c r="V3253" i="26"/>
  <c r="V3254" i="26"/>
  <c r="V3255" i="26"/>
  <c r="V3256" i="26"/>
  <c r="V3257" i="26"/>
  <c r="V3258" i="26"/>
  <c r="V3259" i="26"/>
  <c r="V3260" i="26"/>
  <c r="V3261" i="26"/>
  <c r="V3262" i="26"/>
  <c r="V3263" i="26"/>
  <c r="V3264" i="26"/>
  <c r="V3265" i="26"/>
  <c r="V3266" i="26"/>
  <c r="V3267" i="26"/>
  <c r="V3268" i="26"/>
  <c r="V3269" i="26"/>
  <c r="V3270" i="26"/>
  <c r="V3271" i="26"/>
  <c r="V3272" i="26"/>
  <c r="V3273" i="26"/>
  <c r="V3274" i="26"/>
  <c r="V3275" i="26"/>
  <c r="V3276" i="26"/>
  <c r="V3277" i="26"/>
  <c r="V3278" i="26"/>
  <c r="V3279" i="26"/>
  <c r="V3280" i="26"/>
  <c r="V3281" i="26"/>
  <c r="V3282" i="26"/>
  <c r="V3283" i="26"/>
  <c r="V3284" i="26"/>
  <c r="V3285" i="26"/>
  <c r="V3286" i="26"/>
  <c r="V3287" i="26"/>
  <c r="V3288" i="26"/>
  <c r="V3289" i="26"/>
  <c r="V3290" i="26"/>
  <c r="V3291" i="26"/>
  <c r="V3292" i="26"/>
  <c r="V3293" i="26"/>
  <c r="V3294" i="26"/>
  <c r="V3295" i="26"/>
  <c r="V3296" i="26"/>
  <c r="V3297" i="26"/>
  <c r="V3298" i="26"/>
  <c r="V3299" i="26"/>
  <c r="V3300" i="26"/>
  <c r="V3301" i="26"/>
  <c r="V3302" i="26"/>
  <c r="V3303" i="26"/>
  <c r="V3304" i="26"/>
  <c r="V3305" i="26"/>
  <c r="V3306" i="26"/>
  <c r="V3307" i="26"/>
  <c r="V3308" i="26"/>
  <c r="V3309" i="26"/>
  <c r="V3310" i="26"/>
  <c r="V3311" i="26"/>
  <c r="V3312" i="26"/>
  <c r="V3313" i="26"/>
  <c r="V3314" i="26"/>
  <c r="V3315" i="26"/>
  <c r="V3316" i="26"/>
  <c r="V3317" i="26"/>
  <c r="V3318" i="26"/>
  <c r="V3319" i="26"/>
  <c r="V3320" i="26"/>
  <c r="V3321" i="26"/>
  <c r="V3322" i="26"/>
  <c r="V3323" i="26"/>
  <c r="V3324" i="26"/>
  <c r="V3325" i="26"/>
  <c r="V3326" i="26"/>
  <c r="V3327" i="26"/>
  <c r="V3328" i="26"/>
  <c r="V3329" i="26"/>
  <c r="V3330" i="26"/>
  <c r="V3331" i="26"/>
  <c r="V3332" i="26"/>
  <c r="V3333" i="26"/>
  <c r="V3334" i="26"/>
  <c r="V3335" i="26"/>
  <c r="V3336" i="26"/>
  <c r="V3337" i="26"/>
  <c r="V3338" i="26"/>
  <c r="V3339" i="26"/>
  <c r="V3340" i="26"/>
  <c r="V3341" i="26"/>
  <c r="V3342" i="26"/>
  <c r="V3343" i="26"/>
  <c r="V3344" i="26"/>
  <c r="V3345" i="26"/>
  <c r="V3346" i="26"/>
  <c r="V3347" i="26"/>
  <c r="V3348" i="26"/>
  <c r="V3349" i="26"/>
  <c r="V3350" i="26"/>
  <c r="V3351" i="26"/>
  <c r="V3352" i="26"/>
  <c r="V3353" i="26"/>
  <c r="V3354" i="26"/>
  <c r="V3355" i="26"/>
  <c r="V3356" i="26"/>
  <c r="V3357" i="26"/>
  <c r="V3358" i="26"/>
  <c r="V3359" i="26"/>
  <c r="V3360" i="26"/>
  <c r="V3361" i="26"/>
  <c r="V3362" i="26"/>
  <c r="V3363" i="26"/>
  <c r="V3364" i="26"/>
  <c r="V3365" i="26"/>
  <c r="V3366" i="26"/>
  <c r="V3367" i="26"/>
  <c r="V3368" i="26"/>
  <c r="V3369" i="26"/>
  <c r="V3370" i="26"/>
  <c r="V3371" i="26"/>
  <c r="V3372" i="26"/>
  <c r="V3373" i="26"/>
  <c r="V3374" i="26"/>
  <c r="V3375" i="26"/>
  <c r="V3376" i="26"/>
  <c r="V3377" i="26"/>
  <c r="V3378" i="26"/>
  <c r="V3379" i="26"/>
  <c r="V3380" i="26"/>
  <c r="V3381" i="26"/>
  <c r="V3382" i="26"/>
  <c r="V3383" i="26"/>
  <c r="V3384" i="26"/>
  <c r="V3385" i="26"/>
  <c r="V3386" i="26"/>
  <c r="V3387" i="26"/>
  <c r="V3388" i="26"/>
  <c r="V3389" i="26"/>
  <c r="V3390" i="26"/>
  <c r="V3391" i="26"/>
  <c r="V3392" i="26"/>
  <c r="V3393" i="26"/>
  <c r="V3394" i="26"/>
  <c r="V3395" i="26"/>
  <c r="V3396" i="26"/>
  <c r="V3397" i="26"/>
  <c r="V3398" i="26"/>
  <c r="V3399" i="26"/>
  <c r="V3400" i="26"/>
  <c r="V3401" i="26"/>
  <c r="V3402" i="26"/>
  <c r="V3403" i="26"/>
  <c r="V3404" i="26"/>
  <c r="V3405" i="26"/>
  <c r="V3406" i="26"/>
  <c r="V3407" i="26"/>
  <c r="V3408" i="26"/>
  <c r="V3409" i="26"/>
  <c r="V3410" i="26"/>
  <c r="V3411" i="26"/>
  <c r="V3412" i="26"/>
  <c r="V3413" i="26"/>
  <c r="V3414" i="26"/>
  <c r="V3415" i="26"/>
  <c r="V3416" i="26"/>
  <c r="V3417" i="26"/>
  <c r="V3418" i="26"/>
  <c r="V3419" i="26"/>
  <c r="V3420" i="26"/>
  <c r="V3421" i="26"/>
  <c r="V3422" i="26"/>
  <c r="V3423" i="26"/>
  <c r="V3424" i="26"/>
  <c r="V3425" i="26"/>
  <c r="V3426" i="26"/>
  <c r="V3427" i="26"/>
  <c r="V3428" i="26"/>
  <c r="V3429" i="26"/>
  <c r="V3430" i="26"/>
  <c r="V3431" i="26"/>
  <c r="V3432" i="26"/>
  <c r="V3433" i="26"/>
  <c r="V3434" i="26"/>
  <c r="V3435" i="26"/>
  <c r="V3436" i="26"/>
  <c r="V3437" i="26"/>
  <c r="V3438" i="26"/>
  <c r="V3439" i="26"/>
  <c r="V3440" i="26"/>
  <c r="V3441" i="26"/>
  <c r="V3442" i="26"/>
  <c r="V3443" i="26"/>
  <c r="V3444" i="26"/>
  <c r="V3445" i="26"/>
  <c r="V3446" i="26"/>
  <c r="V3447" i="26"/>
  <c r="V3448" i="26"/>
  <c r="V3449" i="26"/>
  <c r="V3450" i="26"/>
  <c r="V3451" i="26"/>
  <c r="V3452" i="26"/>
  <c r="V3453" i="26"/>
  <c r="V3454" i="26"/>
  <c r="V3455" i="26"/>
  <c r="V3456" i="26"/>
  <c r="V3457" i="26"/>
  <c r="V3458" i="26"/>
  <c r="V3459" i="26"/>
  <c r="V3460" i="26"/>
  <c r="V3461" i="26"/>
  <c r="V3462" i="26"/>
  <c r="V3463" i="26"/>
  <c r="V3464" i="26"/>
  <c r="V3465" i="26"/>
  <c r="V3466" i="26"/>
  <c r="V3467" i="26"/>
  <c r="V3468" i="26"/>
  <c r="V3469" i="26"/>
  <c r="V3470" i="26"/>
  <c r="V3471" i="26"/>
  <c r="V3472" i="26"/>
  <c r="V3473" i="26"/>
  <c r="V3474" i="26"/>
  <c r="V3475" i="26"/>
  <c r="V3476" i="26"/>
  <c r="V3477" i="26"/>
  <c r="V3478" i="26"/>
  <c r="V3479" i="26"/>
  <c r="V3480" i="26"/>
  <c r="V3481" i="26"/>
  <c r="V3482" i="26"/>
  <c r="V3483" i="26"/>
  <c r="V3484" i="26"/>
  <c r="V3485" i="26"/>
  <c r="V3486" i="26"/>
  <c r="V3487" i="26"/>
  <c r="V3488" i="26"/>
  <c r="V3489" i="26"/>
  <c r="V3490" i="26"/>
  <c r="V3491" i="26"/>
  <c r="V3492" i="26"/>
  <c r="V3493" i="26"/>
  <c r="V3494" i="26"/>
  <c r="V3495" i="26"/>
  <c r="V3496" i="26"/>
  <c r="V3497" i="26"/>
  <c r="V3498" i="26"/>
  <c r="V3499" i="26"/>
  <c r="V3500" i="26"/>
  <c r="V3501" i="26"/>
  <c r="V3502" i="26"/>
  <c r="V3503" i="26"/>
  <c r="V3504" i="26"/>
  <c r="V3505" i="26"/>
  <c r="V3506" i="26"/>
  <c r="V3507" i="26"/>
  <c r="V3508" i="26"/>
  <c r="V3509" i="26"/>
  <c r="V3510" i="26"/>
  <c r="V3511" i="26"/>
  <c r="V3512" i="26"/>
  <c r="V3513" i="26"/>
  <c r="V3514" i="26"/>
  <c r="V3515" i="26"/>
  <c r="V3516" i="26"/>
  <c r="V3517" i="26"/>
  <c r="V3518" i="26"/>
  <c r="V3519" i="26"/>
  <c r="V3520" i="26"/>
  <c r="V3521" i="26"/>
  <c r="V3522" i="26"/>
  <c r="V3523" i="26"/>
  <c r="V3524" i="26"/>
  <c r="V3525" i="26"/>
  <c r="V3526" i="26"/>
  <c r="V3527" i="26"/>
  <c r="V3528" i="26"/>
  <c r="V3529" i="26"/>
  <c r="V3530" i="26"/>
  <c r="V3531" i="26"/>
  <c r="V3532" i="26"/>
  <c r="V3533" i="26"/>
  <c r="V3534" i="26"/>
  <c r="V3535" i="26"/>
  <c r="V3536" i="26"/>
  <c r="V3537" i="26"/>
  <c r="V3538" i="26"/>
  <c r="V3539" i="26"/>
  <c r="V3540" i="26"/>
  <c r="V3541" i="26"/>
  <c r="V3542" i="26"/>
  <c r="V3543" i="26"/>
  <c r="V3544" i="26"/>
  <c r="V3545" i="26"/>
  <c r="V3546" i="26"/>
  <c r="V3547" i="26"/>
  <c r="V3548" i="26"/>
  <c r="V3549" i="26"/>
  <c r="V3550" i="26"/>
  <c r="V3551" i="26"/>
  <c r="V3552" i="26"/>
  <c r="V3553" i="26"/>
  <c r="V3554" i="26"/>
  <c r="V3555" i="26"/>
  <c r="V3556" i="26"/>
  <c r="V3557" i="26"/>
  <c r="V3558" i="26"/>
  <c r="V3559" i="26"/>
  <c r="V3560" i="26"/>
  <c r="V3561" i="26"/>
  <c r="V3562" i="26"/>
  <c r="V3563" i="26"/>
  <c r="V3564" i="26"/>
  <c r="V3565" i="26"/>
  <c r="V3566" i="26"/>
  <c r="V3567" i="26"/>
  <c r="V3568" i="26"/>
  <c r="V3569" i="26"/>
  <c r="V3570" i="26"/>
  <c r="V3571" i="26"/>
  <c r="V3572" i="26"/>
  <c r="V3573" i="26"/>
  <c r="V3574" i="26"/>
  <c r="V3575" i="26"/>
  <c r="V3576" i="26"/>
  <c r="V3577" i="26"/>
  <c r="V3578" i="26"/>
  <c r="V3579" i="26"/>
  <c r="V3580" i="26"/>
  <c r="V3581" i="26"/>
  <c r="V3582" i="26"/>
  <c r="V3583" i="26"/>
  <c r="V3584" i="26"/>
  <c r="V3585" i="26"/>
  <c r="V3586" i="26"/>
  <c r="V3587" i="26"/>
  <c r="V3588" i="26"/>
  <c r="V3589" i="26"/>
  <c r="V3590" i="26"/>
  <c r="V3591" i="26"/>
  <c r="V3592" i="26"/>
  <c r="V3593" i="26"/>
  <c r="V3594" i="26"/>
  <c r="V3595" i="26"/>
  <c r="V3596" i="26"/>
  <c r="V3597" i="26"/>
  <c r="V3598" i="26"/>
  <c r="V3599" i="26"/>
  <c r="V3600" i="26"/>
  <c r="V3601" i="26"/>
  <c r="V3602" i="26"/>
  <c r="V3603" i="26"/>
  <c r="V3604" i="26"/>
  <c r="V3605" i="26"/>
  <c r="V3606" i="26"/>
  <c r="V3607" i="26"/>
  <c r="V3608" i="26"/>
  <c r="V3609" i="26"/>
  <c r="V3610" i="26"/>
  <c r="V3611" i="26"/>
  <c r="V3612" i="26"/>
  <c r="V3613" i="26"/>
  <c r="V3614" i="26"/>
  <c r="V3615" i="26"/>
  <c r="V3616" i="26"/>
  <c r="V3617" i="26"/>
  <c r="V3618" i="26"/>
  <c r="V3619" i="26"/>
  <c r="V3620" i="26"/>
  <c r="V3621" i="26"/>
  <c r="V3622" i="26"/>
  <c r="V3623" i="26"/>
  <c r="V3624" i="26"/>
  <c r="V3625" i="26"/>
  <c r="V3626" i="26"/>
  <c r="V3627" i="26"/>
  <c r="V3628" i="26"/>
  <c r="V3629" i="26"/>
  <c r="V3630" i="26"/>
  <c r="V3631" i="26"/>
  <c r="V3632" i="26"/>
  <c r="V3633" i="26"/>
  <c r="V3634" i="26"/>
  <c r="V3635" i="26"/>
  <c r="V3636" i="26"/>
  <c r="V3637" i="26"/>
  <c r="V3638" i="26"/>
  <c r="V3639" i="26"/>
  <c r="V3640" i="26"/>
  <c r="V3641" i="26"/>
  <c r="V3642" i="26"/>
  <c r="V3643" i="26"/>
  <c r="V3644" i="26"/>
  <c r="V3645" i="26"/>
  <c r="V3646" i="26"/>
  <c r="V3647" i="26"/>
  <c r="V3648" i="26"/>
  <c r="V3649" i="26"/>
  <c r="V3650" i="26"/>
  <c r="V3651" i="26"/>
  <c r="V3652" i="26"/>
  <c r="V3653" i="26"/>
  <c r="V3654" i="26"/>
  <c r="V3655" i="26"/>
  <c r="V3656" i="26"/>
  <c r="V3657" i="26"/>
  <c r="V3658" i="26"/>
  <c r="V3659" i="26"/>
  <c r="V3660" i="26"/>
  <c r="V3661" i="26"/>
  <c r="V3662" i="26"/>
  <c r="V3663" i="26"/>
  <c r="V3664" i="26"/>
  <c r="V3665" i="26"/>
  <c r="V3666" i="26"/>
  <c r="V3667" i="26"/>
  <c r="V3668" i="26"/>
  <c r="V3669" i="26"/>
  <c r="V3670" i="26"/>
  <c r="V3671" i="26"/>
  <c r="V3672" i="26"/>
  <c r="V3673" i="26"/>
  <c r="V3674" i="26"/>
  <c r="V3675" i="26"/>
  <c r="V3676" i="26"/>
  <c r="V3677" i="26"/>
  <c r="V3678" i="26"/>
  <c r="V3679" i="26"/>
  <c r="V3680" i="26"/>
  <c r="V3681" i="26"/>
  <c r="V3682" i="26"/>
  <c r="V3683" i="26"/>
  <c r="V3684" i="26"/>
  <c r="V3685" i="26"/>
  <c r="V3686" i="26"/>
  <c r="V3687" i="26"/>
  <c r="V3688" i="26"/>
  <c r="V3689" i="26"/>
  <c r="V3690" i="26"/>
  <c r="V3691" i="26"/>
  <c r="V3692" i="26"/>
  <c r="V3693" i="26"/>
  <c r="V3694" i="26"/>
  <c r="V3695" i="26"/>
  <c r="V3696" i="26"/>
  <c r="V3697" i="26"/>
  <c r="V3698" i="26"/>
  <c r="V3699" i="26"/>
  <c r="V3700" i="26"/>
  <c r="V3701" i="26"/>
  <c r="V3702" i="26"/>
  <c r="V3703" i="26"/>
  <c r="V3704" i="26"/>
  <c r="V3705" i="26"/>
  <c r="V3706" i="26"/>
  <c r="V3707" i="26"/>
  <c r="V3708" i="26"/>
  <c r="V3709" i="26"/>
  <c r="V3710" i="26"/>
  <c r="V3711" i="26"/>
  <c r="V3712" i="26"/>
  <c r="V3713" i="26"/>
  <c r="V3714" i="26"/>
  <c r="V3715" i="26"/>
  <c r="V3716" i="26"/>
  <c r="V3717" i="26"/>
  <c r="V3718" i="26"/>
  <c r="V3719" i="26"/>
  <c r="V3720" i="26"/>
  <c r="V3721" i="26"/>
  <c r="V3722" i="26"/>
  <c r="V3723" i="26"/>
  <c r="V3724" i="26"/>
  <c r="V3725" i="26"/>
  <c r="V3726" i="26"/>
  <c r="V3727" i="26"/>
  <c r="V3728" i="26"/>
  <c r="V3729" i="26"/>
  <c r="V3730" i="26"/>
  <c r="V3731" i="26"/>
  <c r="V3732" i="26"/>
  <c r="V3733" i="26"/>
  <c r="V3734" i="26"/>
  <c r="V3735" i="26"/>
  <c r="V3736" i="26"/>
  <c r="V3737" i="26"/>
  <c r="V3738" i="26"/>
  <c r="V3739" i="26"/>
  <c r="V3740" i="26"/>
  <c r="V3741" i="26"/>
  <c r="V3742" i="26"/>
  <c r="V3743" i="26"/>
  <c r="V3744" i="26"/>
  <c r="V3745" i="26"/>
  <c r="V3746" i="26"/>
  <c r="V3747" i="26"/>
  <c r="V3748" i="26"/>
  <c r="V3749" i="26"/>
  <c r="V3750" i="26"/>
  <c r="V3751" i="26"/>
  <c r="V3752" i="26"/>
  <c r="V3753" i="26"/>
  <c r="V3754" i="26"/>
  <c r="V3755" i="26"/>
  <c r="V3756" i="26"/>
  <c r="V3757" i="26"/>
  <c r="V3758" i="26"/>
  <c r="V3759" i="26"/>
  <c r="V3760" i="26"/>
  <c r="V3761" i="26"/>
  <c r="V3762" i="26"/>
  <c r="V3763" i="26"/>
  <c r="V3764" i="26"/>
  <c r="V3765" i="26"/>
  <c r="V3766" i="26"/>
  <c r="V3767" i="26"/>
  <c r="V3768" i="26"/>
  <c r="V3769" i="26"/>
  <c r="V3770" i="26"/>
  <c r="V3771" i="26"/>
  <c r="V3772" i="26"/>
  <c r="V3773" i="26"/>
  <c r="V3774" i="26"/>
  <c r="V3775" i="26"/>
  <c r="V3776" i="26"/>
  <c r="V3777" i="26"/>
  <c r="V3778" i="26"/>
  <c r="V3779" i="26"/>
  <c r="V3780" i="26"/>
  <c r="V3781" i="26"/>
  <c r="V3782" i="26"/>
  <c r="V3783" i="26"/>
  <c r="V3784" i="26"/>
  <c r="V3785" i="26"/>
  <c r="V3786" i="26"/>
  <c r="V3787" i="26"/>
  <c r="V3788" i="26"/>
  <c r="V3789" i="26"/>
  <c r="V3790" i="26"/>
  <c r="V3791" i="26"/>
  <c r="V3792" i="26"/>
  <c r="V3793" i="26"/>
  <c r="V3794" i="26"/>
  <c r="V3795" i="26"/>
  <c r="V3796" i="26"/>
  <c r="V3797" i="26"/>
  <c r="V3798" i="26"/>
  <c r="V3799" i="26"/>
  <c r="V3800" i="26"/>
  <c r="V3801" i="26"/>
  <c r="V3802" i="26"/>
  <c r="V3803" i="26"/>
  <c r="V3804" i="26"/>
  <c r="V3805" i="26"/>
  <c r="V3806" i="26"/>
  <c r="V3807" i="26"/>
  <c r="V3808" i="26"/>
  <c r="V3809" i="26"/>
  <c r="V3810" i="26"/>
  <c r="V3811" i="26"/>
  <c r="V3812" i="26"/>
  <c r="V3813" i="26"/>
  <c r="V3814" i="26"/>
  <c r="V3815" i="26"/>
  <c r="V3816" i="26"/>
  <c r="V3817" i="26"/>
  <c r="V3818" i="26"/>
  <c r="V3819" i="26"/>
  <c r="V3820" i="26"/>
  <c r="V3821" i="26"/>
  <c r="V3822" i="26"/>
  <c r="V3823" i="26"/>
  <c r="V3824" i="26"/>
  <c r="V3825" i="26"/>
  <c r="V3826" i="26"/>
  <c r="V3827" i="26"/>
  <c r="V3828" i="26"/>
  <c r="V3829" i="26"/>
  <c r="V3830" i="26"/>
  <c r="V3831" i="26"/>
  <c r="V3832" i="26"/>
  <c r="V3833" i="26"/>
  <c r="V3834" i="26"/>
  <c r="V3835" i="26"/>
  <c r="V3836" i="26"/>
  <c r="V3837" i="26"/>
  <c r="V3838" i="26"/>
  <c r="V3839" i="26"/>
  <c r="V3840" i="26"/>
  <c r="V3841" i="26"/>
  <c r="V3842" i="26"/>
  <c r="V3843" i="26"/>
  <c r="V3844" i="26"/>
  <c r="V3845" i="26"/>
  <c r="V3846" i="26"/>
  <c r="V3847" i="26"/>
  <c r="V3848" i="26"/>
  <c r="V3849" i="26"/>
  <c r="V3850" i="26"/>
  <c r="V3851" i="26"/>
  <c r="V3852" i="26"/>
  <c r="V3853" i="26"/>
  <c r="V3854" i="26"/>
  <c r="V3855" i="26"/>
  <c r="V3856" i="26"/>
  <c r="V3857" i="26"/>
  <c r="V3858" i="26"/>
  <c r="V3859" i="26"/>
  <c r="V3860" i="26"/>
  <c r="V3861" i="26"/>
  <c r="V3862" i="26"/>
  <c r="V3863" i="26"/>
  <c r="V3864" i="26"/>
  <c r="V3865" i="26"/>
  <c r="V3866" i="26"/>
  <c r="V3867" i="26"/>
  <c r="V3868" i="26"/>
  <c r="V3869" i="26"/>
  <c r="V3870" i="26"/>
  <c r="V3871" i="26"/>
  <c r="V3872" i="26"/>
  <c r="V3873" i="26"/>
  <c r="V3874" i="26"/>
  <c r="V3875" i="26"/>
  <c r="V3876" i="26"/>
  <c r="V3877" i="26"/>
  <c r="V3878" i="26"/>
  <c r="V3879" i="26"/>
  <c r="V3880" i="26"/>
  <c r="V3881" i="26"/>
  <c r="V3882" i="26"/>
  <c r="V3883" i="26"/>
  <c r="V3884" i="26"/>
  <c r="V3885" i="26"/>
  <c r="V3886" i="26"/>
  <c r="V3887" i="26"/>
  <c r="V3888" i="26"/>
  <c r="V3889" i="26"/>
  <c r="V3890" i="26"/>
  <c r="V3891" i="26"/>
  <c r="V3892" i="26"/>
  <c r="V3893" i="26"/>
  <c r="V3894" i="26"/>
  <c r="V3895" i="26"/>
  <c r="V3896" i="26"/>
  <c r="V3897" i="26"/>
  <c r="V3898" i="26"/>
  <c r="V3899" i="26"/>
  <c r="V3900" i="26"/>
  <c r="V3901" i="26"/>
  <c r="V3902" i="26"/>
  <c r="V3903" i="26"/>
  <c r="V3904" i="26"/>
  <c r="V3905" i="26"/>
  <c r="V3906" i="26"/>
  <c r="V3907" i="26"/>
  <c r="V3908" i="26"/>
  <c r="V3909" i="26"/>
  <c r="V3910" i="26"/>
  <c r="V3911" i="26"/>
  <c r="V3912" i="26"/>
  <c r="V3913" i="26"/>
  <c r="V3914" i="26"/>
  <c r="V3915" i="26"/>
  <c r="V3916" i="26"/>
  <c r="V3917" i="26"/>
  <c r="V3918" i="26"/>
  <c r="V3919" i="26"/>
  <c r="V3920" i="26"/>
  <c r="V3921" i="26"/>
  <c r="V3922" i="26"/>
  <c r="V3923" i="26"/>
  <c r="V3924" i="26"/>
  <c r="V3925" i="26"/>
  <c r="V3926" i="26"/>
  <c r="V3927" i="26"/>
  <c r="V3928" i="26"/>
  <c r="V3929" i="26"/>
  <c r="V3930" i="26"/>
  <c r="V3931" i="26"/>
  <c r="V3932" i="26"/>
  <c r="V3933" i="26"/>
  <c r="V3934" i="26"/>
  <c r="V3935" i="26"/>
  <c r="V3936" i="26"/>
  <c r="V3937" i="26"/>
  <c r="V3938" i="26"/>
  <c r="V3939" i="26"/>
  <c r="V3940" i="26"/>
  <c r="V3941" i="26"/>
  <c r="V3942" i="26"/>
  <c r="V3943" i="26"/>
  <c r="V3944" i="26"/>
  <c r="V3945" i="26"/>
  <c r="V3946" i="26"/>
  <c r="V3947" i="26"/>
  <c r="V3948" i="26"/>
  <c r="V3949" i="26"/>
  <c r="V3950" i="26"/>
  <c r="V3951" i="26"/>
  <c r="V3952" i="26"/>
  <c r="V3953" i="26"/>
  <c r="V3954" i="26"/>
  <c r="V3955" i="26"/>
  <c r="V3956" i="26"/>
  <c r="V3957" i="26"/>
  <c r="V3958" i="26"/>
  <c r="V3959" i="26"/>
  <c r="V3960" i="26"/>
  <c r="V3961" i="26"/>
  <c r="V3962" i="26"/>
  <c r="V3963" i="26"/>
  <c r="V3964" i="26"/>
  <c r="V3965" i="26"/>
  <c r="V3966" i="26"/>
  <c r="V3967" i="26"/>
  <c r="V3968" i="26"/>
  <c r="V3969" i="26"/>
  <c r="V3970" i="26"/>
  <c r="V3971" i="26"/>
  <c r="V3972" i="26"/>
  <c r="V3973" i="26"/>
  <c r="V3974" i="26"/>
  <c r="V3975" i="26"/>
  <c r="V3976" i="26"/>
  <c r="V3977" i="26"/>
  <c r="V3978" i="26"/>
  <c r="V3979" i="26"/>
  <c r="V3980" i="26"/>
  <c r="V3981" i="26"/>
  <c r="V3982" i="26"/>
  <c r="V3983" i="26"/>
  <c r="V3984" i="26"/>
  <c r="V3985" i="26"/>
  <c r="V3986" i="26"/>
  <c r="V3987" i="26"/>
  <c r="V3988" i="26"/>
  <c r="V3989" i="26"/>
  <c r="V3990" i="26"/>
  <c r="V3991" i="26"/>
  <c r="V3992" i="26"/>
  <c r="V3993" i="26"/>
  <c r="V3994" i="26"/>
  <c r="V3995" i="26"/>
  <c r="V3996" i="26"/>
  <c r="V3997" i="26"/>
  <c r="V3998" i="26"/>
  <c r="V3999" i="26"/>
  <c r="V4000" i="26"/>
  <c r="V4001" i="26"/>
  <c r="V4002" i="26"/>
  <c r="V4003" i="26"/>
  <c r="V4004" i="26"/>
  <c r="V4005" i="26"/>
  <c r="V4006" i="26"/>
  <c r="V4007" i="26"/>
  <c r="V4008" i="26"/>
  <c r="V4009" i="26"/>
  <c r="V4010" i="26"/>
  <c r="V4011" i="26"/>
  <c r="V4012" i="26"/>
  <c r="V4013" i="26"/>
  <c r="V4014" i="26"/>
  <c r="V4015" i="26"/>
  <c r="V4016" i="26"/>
  <c r="V4017" i="26"/>
  <c r="V4018" i="26"/>
  <c r="V4019" i="26"/>
  <c r="V4020" i="26"/>
  <c r="V4021" i="26"/>
  <c r="V4022" i="26"/>
  <c r="V4023" i="26"/>
  <c r="V4024" i="26"/>
  <c r="V4025" i="26"/>
  <c r="V4026" i="26"/>
  <c r="V4027" i="26"/>
  <c r="V4028" i="26"/>
  <c r="V4029" i="26"/>
  <c r="V4030" i="26"/>
  <c r="V4031" i="26"/>
  <c r="V4032" i="26"/>
  <c r="V4033" i="26"/>
  <c r="V4034" i="26"/>
  <c r="V4035" i="26"/>
  <c r="V4036" i="26"/>
  <c r="V4037" i="26"/>
  <c r="V4038" i="26"/>
  <c r="V4039" i="26"/>
  <c r="V4040" i="26"/>
  <c r="V4041" i="26"/>
  <c r="V4042" i="26"/>
  <c r="V4043" i="26"/>
  <c r="V4044" i="26"/>
  <c r="V4045" i="26"/>
  <c r="V4046" i="26"/>
  <c r="V4047" i="26"/>
  <c r="V4048" i="26"/>
  <c r="V4049" i="26"/>
  <c r="V4050" i="26"/>
  <c r="V4051" i="26"/>
  <c r="V4052" i="26"/>
  <c r="V4053" i="26"/>
  <c r="V4054" i="26"/>
  <c r="V4055" i="26"/>
  <c r="V4056" i="26"/>
  <c r="V4057" i="26"/>
  <c r="V4058" i="26"/>
  <c r="V4059" i="26"/>
  <c r="V4060" i="26"/>
  <c r="V4061" i="26"/>
  <c r="V4062" i="26"/>
  <c r="V4063" i="26"/>
  <c r="V4064" i="26"/>
  <c r="V4065" i="26"/>
  <c r="V4066" i="26"/>
  <c r="V4067" i="26"/>
  <c r="V4068" i="26"/>
  <c r="V4069" i="26"/>
  <c r="V4070" i="26"/>
  <c r="V4071" i="26"/>
  <c r="V4072" i="26"/>
  <c r="V4073" i="26"/>
  <c r="V4074" i="26"/>
  <c r="V4075" i="26"/>
  <c r="V4076" i="26"/>
  <c r="V4077" i="26"/>
  <c r="V4078" i="26"/>
  <c r="V4079" i="26"/>
  <c r="V4080" i="26"/>
  <c r="V4081" i="26"/>
  <c r="V4082" i="26"/>
  <c r="V4083" i="26"/>
  <c r="V4084" i="26"/>
  <c r="V4085" i="26"/>
  <c r="V4086" i="26"/>
  <c r="V4087" i="26"/>
  <c r="V4088" i="26"/>
  <c r="V4089" i="26"/>
  <c r="V4090" i="26"/>
  <c r="V4091" i="26"/>
  <c r="V4092" i="26"/>
  <c r="V4093" i="26"/>
  <c r="V4094" i="26"/>
  <c r="V4095" i="26"/>
  <c r="V4096" i="26"/>
  <c r="V4097" i="26"/>
  <c r="V4098" i="26"/>
  <c r="V4099" i="26"/>
  <c r="V4100" i="26"/>
  <c r="V4101" i="26"/>
  <c r="V4102" i="26"/>
  <c r="V4103" i="26"/>
  <c r="V4104" i="26"/>
  <c r="V4105" i="26"/>
  <c r="V4106" i="26"/>
  <c r="V4107" i="26"/>
  <c r="V4108" i="26"/>
  <c r="V4109" i="26"/>
  <c r="V4110" i="26"/>
  <c r="V4111" i="26"/>
  <c r="V4112" i="26"/>
  <c r="V4113" i="26"/>
  <c r="V4114" i="26"/>
  <c r="V4115" i="26"/>
  <c r="V4116" i="26"/>
  <c r="V4117" i="26"/>
  <c r="V4118" i="26"/>
  <c r="V4119" i="26"/>
  <c r="V4120" i="26"/>
  <c r="V4121" i="26"/>
  <c r="V4122" i="26"/>
  <c r="V4123" i="26"/>
  <c r="V4124" i="26"/>
  <c r="V4125" i="26"/>
  <c r="V4126" i="26"/>
  <c r="V4127" i="26"/>
  <c r="V4128" i="26"/>
  <c r="V4129" i="26"/>
  <c r="V4130" i="26"/>
  <c r="V4131" i="26"/>
  <c r="V4132" i="26"/>
  <c r="V4133" i="26"/>
  <c r="V4134" i="26"/>
  <c r="V4135" i="26"/>
  <c r="V4136" i="26"/>
  <c r="V4137" i="26"/>
  <c r="V4138" i="26"/>
  <c r="V4139" i="26"/>
  <c r="V4140" i="26"/>
  <c r="V4141" i="26"/>
  <c r="V4142" i="26"/>
  <c r="V4143" i="26"/>
  <c r="V4144" i="26"/>
  <c r="V4145" i="26"/>
  <c r="V4146" i="26"/>
  <c r="V4147" i="26"/>
  <c r="V4148" i="26"/>
  <c r="V4149" i="26"/>
  <c r="V4150" i="26"/>
  <c r="V4151" i="26"/>
  <c r="V4152" i="26"/>
  <c r="V4153" i="26"/>
  <c r="V4154" i="26"/>
  <c r="V4155" i="26"/>
  <c r="V4156" i="26"/>
  <c r="V4157" i="26"/>
  <c r="V4158" i="26"/>
  <c r="V4159" i="26"/>
  <c r="V4160" i="26"/>
  <c r="V4161" i="26"/>
  <c r="V4162" i="26"/>
  <c r="V4163" i="26"/>
  <c r="V4164" i="26"/>
  <c r="V4165" i="26"/>
  <c r="V4166" i="26"/>
  <c r="V4167" i="26"/>
  <c r="V4168" i="26"/>
  <c r="V4169" i="26"/>
  <c r="V4170" i="26"/>
  <c r="V4171" i="26"/>
  <c r="V4172" i="26"/>
  <c r="V4173" i="26"/>
  <c r="V4174" i="26"/>
  <c r="V4175" i="26"/>
  <c r="V4176" i="26"/>
  <c r="V4177" i="26"/>
  <c r="V4178" i="26"/>
  <c r="V4179" i="26"/>
  <c r="V4180" i="26"/>
  <c r="V4181" i="26"/>
  <c r="V4182" i="26"/>
  <c r="V4183" i="26"/>
  <c r="V4184" i="26"/>
  <c r="V4185" i="26"/>
  <c r="V4186" i="26"/>
  <c r="V4187" i="26"/>
  <c r="V4188" i="26"/>
  <c r="V4189" i="26"/>
  <c r="V4190" i="26"/>
  <c r="V4191" i="26"/>
  <c r="V4192" i="26"/>
  <c r="V4193" i="26"/>
  <c r="V4194" i="26"/>
  <c r="V4195" i="26"/>
  <c r="V4196" i="26"/>
  <c r="V4197" i="26"/>
  <c r="V4198" i="26"/>
  <c r="V4199" i="26"/>
  <c r="V4200" i="26"/>
  <c r="V4201" i="26"/>
  <c r="V4202" i="26"/>
  <c r="V4203" i="26"/>
  <c r="V4204" i="26"/>
  <c r="V4205" i="26"/>
  <c r="V4206" i="26"/>
  <c r="V4207" i="26"/>
  <c r="V4208" i="26"/>
  <c r="V4209" i="26"/>
  <c r="V4210" i="26"/>
  <c r="V4211" i="26"/>
  <c r="V4212" i="26"/>
  <c r="V4213" i="26"/>
  <c r="V4214" i="26"/>
  <c r="V4215" i="26"/>
  <c r="V4216" i="26"/>
  <c r="V4217" i="26"/>
  <c r="V4218" i="26"/>
  <c r="V4219" i="26"/>
  <c r="V4220" i="26"/>
  <c r="V4221" i="26"/>
  <c r="V4222" i="26"/>
  <c r="V4223" i="26"/>
  <c r="V4224" i="26"/>
  <c r="V4225" i="26"/>
  <c r="V4226" i="26"/>
  <c r="V4227" i="26"/>
  <c r="V4228" i="26"/>
  <c r="V4229" i="26"/>
  <c r="V4230" i="26"/>
  <c r="V4231" i="26"/>
  <c r="V4232" i="26"/>
  <c r="V4233" i="26"/>
  <c r="V4234" i="26"/>
  <c r="V4235" i="26"/>
  <c r="V4236" i="26"/>
  <c r="V4237" i="26"/>
  <c r="V4238" i="26"/>
  <c r="V4239" i="26"/>
  <c r="V4240" i="26"/>
  <c r="V4241" i="26"/>
  <c r="V4242" i="26"/>
  <c r="V4243" i="26"/>
  <c r="V4244" i="26"/>
  <c r="V4245" i="26"/>
  <c r="V4246" i="26"/>
  <c r="V4247" i="26"/>
  <c r="V4248" i="26"/>
  <c r="V4249" i="26"/>
  <c r="V4250" i="26"/>
  <c r="V4251" i="26"/>
  <c r="V4252" i="26"/>
  <c r="V4253" i="26"/>
  <c r="V4254" i="26"/>
  <c r="V4255" i="26"/>
  <c r="V4256" i="26"/>
  <c r="V4257" i="26"/>
  <c r="V4258" i="26"/>
  <c r="V4259" i="26"/>
  <c r="V4260" i="26"/>
  <c r="V4261" i="26"/>
  <c r="V4262" i="26"/>
  <c r="V4263" i="26"/>
  <c r="V4264" i="26"/>
  <c r="V4265" i="26"/>
  <c r="V4266" i="26"/>
  <c r="V4267" i="26"/>
  <c r="V4268" i="26"/>
  <c r="V4269" i="26"/>
  <c r="V4270" i="26"/>
  <c r="V4271" i="26"/>
  <c r="V4272" i="26"/>
  <c r="V4273" i="26"/>
  <c r="V4274" i="26"/>
  <c r="V4275" i="26"/>
  <c r="V4276" i="26"/>
  <c r="V4277" i="26"/>
  <c r="V4278" i="26"/>
  <c r="V4279" i="26"/>
  <c r="V4280" i="26"/>
  <c r="V4281" i="26"/>
  <c r="V4282" i="26"/>
  <c r="V4283" i="26"/>
  <c r="V4284" i="26"/>
  <c r="V4285" i="26"/>
  <c r="V4286" i="26"/>
  <c r="V4287" i="26"/>
  <c r="V4288" i="26"/>
  <c r="V4289" i="26"/>
  <c r="V4290" i="26"/>
  <c r="V4291" i="26"/>
  <c r="V4292" i="26"/>
  <c r="V4293" i="26"/>
  <c r="V4294" i="26"/>
  <c r="V4295" i="26"/>
  <c r="V4296" i="26"/>
  <c r="V4297" i="26"/>
  <c r="V4298" i="26"/>
  <c r="V4299" i="26"/>
  <c r="V4300" i="26"/>
  <c r="V4301" i="26"/>
  <c r="V4302" i="26"/>
  <c r="V4303" i="26"/>
  <c r="V4304" i="26"/>
  <c r="V4305" i="26"/>
  <c r="V4306" i="26"/>
  <c r="V4307" i="26"/>
  <c r="V4308" i="26"/>
  <c r="V4309" i="26"/>
  <c r="V4310" i="26"/>
  <c r="V4311" i="26"/>
  <c r="V4312" i="26"/>
  <c r="V4313" i="26"/>
  <c r="V4314" i="26"/>
  <c r="V4315" i="26"/>
  <c r="V4316" i="26"/>
  <c r="V4317" i="26"/>
  <c r="V4318" i="26"/>
  <c r="V4319" i="26"/>
  <c r="V4320" i="26"/>
  <c r="V4321" i="26"/>
  <c r="V4322" i="26"/>
  <c r="V4323" i="26"/>
  <c r="V4324" i="26"/>
  <c r="V4325" i="26"/>
  <c r="V4326" i="26"/>
  <c r="V4327" i="26"/>
  <c r="V4328" i="26"/>
  <c r="V4329" i="26"/>
  <c r="V4330" i="26"/>
  <c r="V4331" i="26"/>
  <c r="V4332" i="26"/>
  <c r="V4333" i="26"/>
  <c r="V4334" i="26"/>
  <c r="V4335" i="26"/>
  <c r="V4336" i="26"/>
  <c r="V4337" i="26"/>
  <c r="V4338" i="26"/>
  <c r="V4339" i="26"/>
  <c r="V4340" i="26"/>
  <c r="V4341" i="26"/>
  <c r="V4342" i="26"/>
  <c r="V4343" i="26"/>
  <c r="V4344" i="26"/>
  <c r="V4345" i="26"/>
  <c r="V4346" i="26"/>
  <c r="V4347" i="26"/>
  <c r="V4348" i="26"/>
  <c r="V4349" i="26"/>
  <c r="V4350" i="26"/>
  <c r="V4351" i="26"/>
  <c r="V4352" i="26"/>
  <c r="V4353" i="26"/>
  <c r="V4354" i="26"/>
  <c r="V4355" i="26"/>
  <c r="V4356" i="26"/>
  <c r="V4357" i="26"/>
  <c r="V4358" i="26"/>
  <c r="V4359" i="26"/>
  <c r="V4360" i="26"/>
  <c r="V4361" i="26"/>
  <c r="V4362" i="26"/>
  <c r="V4363" i="26"/>
  <c r="V4364" i="26"/>
  <c r="V4365" i="26"/>
  <c r="V4366" i="26"/>
  <c r="V4367" i="26"/>
  <c r="V4368" i="26"/>
  <c r="V4369" i="26"/>
  <c r="V4370" i="26"/>
  <c r="V4371" i="26"/>
  <c r="V4372" i="26"/>
  <c r="V4373" i="26"/>
  <c r="V4374" i="26"/>
  <c r="V4375" i="26"/>
  <c r="V4376" i="26"/>
  <c r="V4377" i="26"/>
  <c r="V4378" i="26"/>
  <c r="V4379" i="26"/>
  <c r="V4380" i="26"/>
  <c r="V4381" i="26"/>
  <c r="V4382" i="26"/>
  <c r="V4383" i="26"/>
  <c r="V4384" i="26"/>
  <c r="V4385" i="26"/>
  <c r="V4386" i="26"/>
  <c r="V4387" i="26"/>
  <c r="V4388" i="26"/>
  <c r="V4389" i="26"/>
  <c r="V4390" i="26"/>
  <c r="V4391" i="26"/>
  <c r="V4392" i="26"/>
  <c r="V4393" i="26"/>
  <c r="V4394" i="26"/>
  <c r="V4395" i="26"/>
  <c r="V4396" i="26"/>
  <c r="V4397" i="26"/>
  <c r="V4398" i="26"/>
  <c r="V4399" i="26"/>
  <c r="V4400" i="26"/>
  <c r="V4401" i="26"/>
  <c r="V4402" i="26"/>
  <c r="V4403" i="26"/>
  <c r="V4404" i="26"/>
  <c r="V4405" i="26"/>
  <c r="V4406" i="26"/>
  <c r="V4407" i="26"/>
  <c r="V4408" i="26"/>
  <c r="V4409" i="26"/>
  <c r="V4410" i="26"/>
  <c r="V4411" i="26"/>
  <c r="V4412" i="26"/>
  <c r="V4413" i="26"/>
  <c r="V4414" i="26"/>
  <c r="V4415" i="26"/>
  <c r="V4416" i="26"/>
  <c r="V4417" i="26"/>
  <c r="V4418" i="26"/>
  <c r="V4419" i="26"/>
  <c r="V4420" i="26"/>
  <c r="V4421" i="26"/>
  <c r="V4422" i="26"/>
  <c r="V4423" i="26"/>
  <c r="V4424" i="26"/>
  <c r="V4425" i="26"/>
  <c r="V4426" i="26"/>
  <c r="V4427" i="26"/>
  <c r="V4428" i="26"/>
  <c r="V4429" i="26"/>
  <c r="V4430" i="26"/>
  <c r="V4431" i="26"/>
  <c r="V4432" i="26"/>
  <c r="V4433" i="26"/>
  <c r="V4434" i="26"/>
  <c r="V4435" i="26"/>
  <c r="V4436" i="26"/>
  <c r="V4437" i="26"/>
  <c r="V4438" i="26"/>
  <c r="V4439" i="26"/>
  <c r="V4440" i="26"/>
  <c r="V4441" i="26"/>
  <c r="V4442" i="26"/>
  <c r="V4443" i="26"/>
  <c r="V4444" i="26"/>
  <c r="V4445" i="26"/>
  <c r="V4446" i="26"/>
  <c r="V4447" i="26"/>
  <c r="V4448" i="26"/>
  <c r="V4449" i="26"/>
  <c r="V4450" i="26"/>
  <c r="V4451" i="26"/>
  <c r="V4452" i="26"/>
  <c r="V4453" i="26"/>
  <c r="V4454" i="26"/>
  <c r="V4455" i="26"/>
  <c r="V4456" i="26"/>
  <c r="V4457" i="26"/>
  <c r="V4458" i="26"/>
  <c r="V4459" i="26"/>
  <c r="V4460" i="26"/>
  <c r="V4461" i="26"/>
  <c r="V4462" i="26"/>
  <c r="V4463" i="26"/>
  <c r="V4464" i="26"/>
  <c r="V4465" i="26"/>
  <c r="V4466" i="26"/>
  <c r="V4467" i="26"/>
  <c r="V4468" i="26"/>
  <c r="V4469" i="26"/>
  <c r="V4470" i="26"/>
  <c r="V4471" i="26"/>
  <c r="V4472" i="26"/>
  <c r="V4473" i="26"/>
  <c r="V4474" i="26"/>
  <c r="V4475" i="26"/>
  <c r="V4476" i="26"/>
  <c r="V4477" i="26"/>
  <c r="V4478" i="26"/>
  <c r="V4479" i="26"/>
  <c r="V4480" i="26"/>
  <c r="V4481" i="26"/>
  <c r="V4482" i="26"/>
  <c r="V4483" i="26"/>
  <c r="V4484" i="26"/>
  <c r="V4485" i="26"/>
  <c r="V4486" i="26"/>
  <c r="V4487" i="26"/>
  <c r="V4488" i="26"/>
  <c r="V4489" i="26"/>
  <c r="V4490" i="26"/>
  <c r="V4491" i="26"/>
  <c r="V4492" i="26"/>
  <c r="V4493" i="26"/>
  <c r="V4494" i="26"/>
  <c r="V4495" i="26"/>
  <c r="V4496" i="26"/>
  <c r="V4497" i="26"/>
  <c r="V4498" i="26"/>
  <c r="V4499" i="26"/>
  <c r="V4500" i="26"/>
  <c r="V4501" i="26"/>
  <c r="V4502" i="26"/>
  <c r="V4503" i="26"/>
  <c r="V4504" i="26"/>
  <c r="V4505" i="26"/>
  <c r="V4506" i="26"/>
  <c r="V4507" i="26"/>
  <c r="V4508" i="26"/>
  <c r="V4509" i="26"/>
  <c r="V4510" i="26"/>
  <c r="V4511" i="26"/>
  <c r="V4512" i="26"/>
  <c r="V4513" i="26"/>
  <c r="V4514" i="26"/>
  <c r="V4515" i="26"/>
  <c r="V4516" i="26"/>
  <c r="V4517" i="26"/>
  <c r="V4518" i="26"/>
  <c r="V4519" i="26"/>
  <c r="V4520" i="26"/>
  <c r="V4521" i="26"/>
  <c r="V4522" i="26"/>
  <c r="V4523" i="26"/>
  <c r="V4524" i="26"/>
  <c r="V4525" i="26"/>
  <c r="V4526" i="26"/>
  <c r="V4527" i="26"/>
  <c r="V4528" i="26"/>
  <c r="V4529" i="26"/>
  <c r="V4530" i="26"/>
  <c r="V4531" i="26"/>
  <c r="V4532" i="26"/>
  <c r="V4533" i="26"/>
  <c r="V4534" i="26"/>
  <c r="V4535" i="26"/>
  <c r="V4536" i="26"/>
  <c r="V4537" i="26"/>
  <c r="V4538" i="26"/>
  <c r="V4539" i="26"/>
  <c r="V4540" i="26"/>
  <c r="V4541" i="26"/>
  <c r="V4542" i="26"/>
  <c r="V4543" i="26"/>
  <c r="V4544" i="26"/>
  <c r="V4545" i="26"/>
  <c r="V4546" i="26"/>
  <c r="V4547" i="26"/>
  <c r="V4548" i="26"/>
  <c r="V4549" i="26"/>
  <c r="V4550" i="26"/>
  <c r="V4551" i="26"/>
  <c r="V4552" i="26"/>
  <c r="V4553" i="26"/>
  <c r="V4554" i="26"/>
  <c r="V4555" i="26"/>
  <c r="V4556" i="26"/>
  <c r="V4557" i="26"/>
  <c r="V4558" i="26"/>
  <c r="V4559" i="26"/>
  <c r="V4560" i="26"/>
  <c r="V4561" i="26"/>
  <c r="V4562" i="26"/>
  <c r="V4563" i="26"/>
  <c r="V4564" i="26"/>
  <c r="V4565" i="26"/>
  <c r="V4566" i="26"/>
  <c r="V4567" i="26"/>
  <c r="V4568" i="26"/>
  <c r="V4569" i="26"/>
  <c r="V4570" i="26"/>
  <c r="V4571" i="26"/>
  <c r="V4572" i="26"/>
  <c r="V4573" i="26"/>
  <c r="V4574" i="26"/>
  <c r="V4575" i="26"/>
  <c r="V4576" i="26"/>
  <c r="V4577" i="26"/>
  <c r="V4578" i="26"/>
  <c r="V4579" i="26"/>
  <c r="V4580" i="26"/>
  <c r="V4581" i="26"/>
  <c r="V4582" i="26"/>
  <c r="V4583" i="26"/>
  <c r="V4584" i="26"/>
  <c r="V4585" i="26"/>
  <c r="V4586" i="26"/>
  <c r="V4587" i="26"/>
  <c r="V4588" i="26"/>
  <c r="V4589" i="26"/>
  <c r="V4590" i="26"/>
  <c r="V4591" i="26"/>
  <c r="V4592" i="26"/>
  <c r="V4593" i="26"/>
  <c r="V4594" i="26"/>
  <c r="V4595" i="26"/>
  <c r="V4596" i="26"/>
  <c r="V4597" i="26"/>
  <c r="V4598" i="26"/>
  <c r="V4599" i="26"/>
  <c r="V4600" i="26"/>
  <c r="V4601" i="26"/>
  <c r="V4602" i="26"/>
  <c r="V4603" i="26"/>
  <c r="V4604" i="26"/>
  <c r="V4605" i="26"/>
  <c r="V4606" i="26"/>
  <c r="V4607" i="26"/>
  <c r="V4608" i="26"/>
  <c r="V4609" i="26"/>
  <c r="V4610" i="26"/>
  <c r="V4611" i="26"/>
  <c r="V4612" i="26"/>
  <c r="V4613" i="26"/>
  <c r="V4614" i="26"/>
  <c r="V4615" i="26"/>
  <c r="V4616" i="26"/>
  <c r="V4617" i="26"/>
  <c r="V4618" i="26"/>
  <c r="V4619" i="26"/>
  <c r="V4620" i="26"/>
  <c r="V4621" i="26"/>
  <c r="V4622" i="26"/>
  <c r="V4623" i="26"/>
  <c r="V4624" i="26"/>
  <c r="V4625" i="26"/>
  <c r="V4626" i="26"/>
  <c r="V4627" i="26"/>
  <c r="V4628" i="26"/>
  <c r="V4629" i="26"/>
  <c r="V4630" i="26"/>
  <c r="V4631" i="26"/>
  <c r="V4632" i="26"/>
  <c r="V4633" i="26"/>
  <c r="V4634" i="26"/>
  <c r="V4635" i="26"/>
  <c r="V4636" i="26"/>
  <c r="V4637" i="26"/>
  <c r="V4638" i="26"/>
  <c r="V4639" i="26"/>
  <c r="V4640" i="26"/>
  <c r="V4641" i="26"/>
  <c r="V4642" i="26"/>
  <c r="V4643" i="26"/>
  <c r="V4644" i="26"/>
  <c r="V4645" i="26"/>
  <c r="V4646" i="26"/>
  <c r="V4647" i="26"/>
  <c r="V4648" i="26"/>
  <c r="V4649" i="26"/>
  <c r="V4650" i="26"/>
  <c r="V4651" i="26"/>
  <c r="V4652" i="26"/>
  <c r="V4653" i="26"/>
  <c r="V4654" i="26"/>
  <c r="V4655" i="26"/>
  <c r="V4656" i="26"/>
  <c r="V4657" i="26"/>
  <c r="V4658" i="26"/>
  <c r="V4659" i="26"/>
  <c r="V4660" i="26"/>
  <c r="V4661" i="26"/>
  <c r="V4662" i="26"/>
  <c r="V4663" i="26"/>
  <c r="V4664" i="26"/>
  <c r="V4665" i="26"/>
  <c r="V4666" i="26"/>
  <c r="V4667" i="26"/>
  <c r="V4668" i="26"/>
  <c r="V4669" i="26"/>
  <c r="V4670" i="26"/>
  <c r="V4671" i="26"/>
  <c r="V4672" i="26"/>
  <c r="V4673" i="26"/>
  <c r="V4674" i="26"/>
  <c r="V4675" i="26"/>
  <c r="V4676" i="26"/>
  <c r="V4677" i="26"/>
  <c r="V4678" i="26"/>
  <c r="V4679" i="26"/>
  <c r="V4680" i="26"/>
  <c r="V4681" i="26"/>
  <c r="V4682" i="26"/>
  <c r="V4683" i="26"/>
  <c r="V4684" i="26"/>
  <c r="V4685" i="26"/>
  <c r="V4686" i="26"/>
  <c r="V4687" i="26"/>
  <c r="V4688" i="26"/>
  <c r="V4689" i="26"/>
  <c r="V4690" i="26"/>
  <c r="V4691" i="26"/>
  <c r="V4692" i="26"/>
  <c r="V4693" i="26"/>
  <c r="V4694" i="26"/>
  <c r="V4695" i="26"/>
  <c r="V4696" i="26"/>
  <c r="V4697" i="26"/>
  <c r="V4698" i="26"/>
  <c r="V4699" i="26"/>
  <c r="V4700" i="26"/>
  <c r="V4701" i="26"/>
  <c r="V4702" i="26"/>
  <c r="V4703" i="26"/>
  <c r="V4704" i="26"/>
  <c r="V4705" i="26"/>
  <c r="V4706" i="26"/>
  <c r="V4707" i="26"/>
  <c r="V4708" i="26"/>
  <c r="V4709" i="26"/>
  <c r="V4710" i="26"/>
  <c r="V4711" i="26"/>
  <c r="V4712" i="26"/>
  <c r="V4713" i="26"/>
  <c r="V4714" i="26"/>
  <c r="V4715" i="26"/>
  <c r="V4716" i="26"/>
  <c r="V4717" i="26"/>
  <c r="V4718" i="26"/>
  <c r="V4719" i="26"/>
  <c r="V4720" i="26"/>
  <c r="V4721" i="26"/>
  <c r="V4722" i="26"/>
  <c r="V4723" i="26"/>
  <c r="V4724" i="26"/>
  <c r="V4725" i="26"/>
  <c r="V4726" i="26"/>
  <c r="V4727" i="26"/>
  <c r="V4728" i="26"/>
  <c r="V4729" i="26"/>
  <c r="V4730" i="26"/>
  <c r="V4731" i="26"/>
  <c r="V4732" i="26"/>
  <c r="V4733" i="26"/>
  <c r="V4734" i="26"/>
  <c r="V4735" i="26"/>
  <c r="V4736" i="26"/>
  <c r="V4737" i="26"/>
  <c r="V4738" i="26"/>
  <c r="V4739" i="26"/>
  <c r="V4740" i="26"/>
  <c r="V4741" i="26"/>
  <c r="V4742" i="26"/>
  <c r="V4743" i="26"/>
  <c r="V4744" i="26"/>
  <c r="V4745" i="26"/>
  <c r="V4746" i="26"/>
  <c r="V4747" i="26"/>
  <c r="V4748" i="26"/>
  <c r="V4749" i="26"/>
  <c r="V4750" i="26"/>
  <c r="V4751" i="26"/>
  <c r="V4752" i="26"/>
  <c r="V4753" i="26"/>
  <c r="V4754" i="26"/>
  <c r="V4755" i="26"/>
  <c r="V4756" i="26"/>
  <c r="V4757" i="26"/>
  <c r="V4758" i="26"/>
  <c r="V4759" i="26"/>
  <c r="V4760" i="26"/>
  <c r="V4761" i="26"/>
  <c r="V4762" i="26"/>
  <c r="V4763" i="26"/>
  <c r="V4764" i="26"/>
  <c r="V4765" i="26"/>
  <c r="V4766" i="26"/>
  <c r="V4767" i="26"/>
  <c r="V4768" i="26"/>
  <c r="V4769" i="26"/>
  <c r="V4770" i="26"/>
  <c r="V4771" i="26"/>
  <c r="V4772" i="26"/>
  <c r="V4773" i="26"/>
  <c r="V4774" i="26"/>
  <c r="V4775" i="26"/>
  <c r="V4776" i="26"/>
  <c r="V4777" i="26"/>
  <c r="V4778" i="26"/>
  <c r="V4779" i="26"/>
  <c r="V4780" i="26"/>
  <c r="V4781" i="26"/>
  <c r="V4782" i="26"/>
  <c r="V4783" i="26"/>
  <c r="V4784" i="26"/>
  <c r="V4785" i="26"/>
  <c r="V4786" i="26"/>
  <c r="V4787" i="26"/>
  <c r="V4788" i="26"/>
  <c r="V4789" i="26"/>
  <c r="V4790" i="26"/>
  <c r="V4791" i="26"/>
  <c r="V4792" i="26"/>
  <c r="V4793" i="26"/>
  <c r="V4794" i="26"/>
  <c r="V4795" i="26"/>
  <c r="V4796" i="26"/>
  <c r="V4797" i="26"/>
  <c r="V4798" i="26"/>
  <c r="V4799" i="26"/>
  <c r="V4800" i="26"/>
  <c r="V4801" i="26"/>
  <c r="V4802" i="26"/>
  <c r="V4803" i="26"/>
  <c r="V4804" i="26"/>
  <c r="V4805" i="26"/>
  <c r="V4806" i="26"/>
  <c r="V4807" i="26"/>
  <c r="V4808" i="26"/>
  <c r="V4809" i="26"/>
  <c r="V4810" i="26"/>
  <c r="V4811" i="26"/>
  <c r="V4812" i="26"/>
  <c r="V4813" i="26"/>
  <c r="V4814" i="26"/>
  <c r="V4815" i="26"/>
  <c r="V4816" i="26"/>
  <c r="V4817" i="26"/>
  <c r="V4818" i="26"/>
  <c r="V4819" i="26"/>
  <c r="V4820" i="26"/>
  <c r="V4821" i="26"/>
  <c r="V4822" i="26"/>
  <c r="V4823" i="26"/>
  <c r="V4824" i="26"/>
  <c r="V4825" i="26"/>
  <c r="V4826" i="26"/>
  <c r="V4827" i="26"/>
  <c r="V4828" i="26"/>
  <c r="V4829" i="26"/>
  <c r="V4830" i="26"/>
  <c r="V4831" i="26"/>
  <c r="V4832" i="26"/>
  <c r="V4833" i="26"/>
  <c r="V4834" i="26"/>
  <c r="V4835" i="26"/>
  <c r="V4836" i="26"/>
  <c r="V4837" i="26"/>
  <c r="V4838" i="26"/>
  <c r="V4839" i="26"/>
  <c r="V4840" i="26"/>
  <c r="V4841" i="26"/>
  <c r="V4842" i="26"/>
  <c r="V4843" i="26"/>
  <c r="V4844" i="26"/>
  <c r="V4845" i="26"/>
  <c r="V4846" i="26"/>
  <c r="V4847" i="26"/>
  <c r="V4848" i="26"/>
  <c r="V4849" i="26"/>
  <c r="V4850" i="26"/>
  <c r="V4851" i="26"/>
  <c r="V4852" i="26"/>
  <c r="V4853" i="26"/>
  <c r="V4854" i="26"/>
  <c r="V4855" i="26"/>
  <c r="V4856" i="26"/>
  <c r="V4857" i="26"/>
  <c r="V4858" i="26"/>
  <c r="V4859" i="26"/>
  <c r="V4860" i="26"/>
  <c r="V4861" i="26"/>
  <c r="V4862" i="26"/>
  <c r="V4863" i="26"/>
  <c r="V4864" i="26"/>
  <c r="V4865" i="26"/>
  <c r="V4866" i="26"/>
  <c r="V4867" i="26"/>
  <c r="V4868" i="26"/>
  <c r="V4869" i="26"/>
  <c r="V4870" i="26"/>
  <c r="V4871" i="26"/>
  <c r="V4872" i="26"/>
  <c r="V4873" i="26"/>
  <c r="V4874" i="26"/>
  <c r="V4875" i="26"/>
  <c r="V4876" i="26"/>
  <c r="V4877" i="26"/>
  <c r="V4878" i="26"/>
  <c r="V4879" i="26"/>
  <c r="V4880" i="26"/>
  <c r="V4881" i="26"/>
  <c r="V4882" i="26"/>
  <c r="V4883" i="26"/>
  <c r="V4884" i="26"/>
  <c r="V4885" i="26"/>
  <c r="V4886" i="26"/>
  <c r="V4887" i="26"/>
  <c r="V4888" i="26"/>
  <c r="V4889" i="26"/>
  <c r="V4890" i="26"/>
  <c r="V4891" i="26"/>
  <c r="V4892" i="26"/>
  <c r="V4893" i="26"/>
  <c r="V4894" i="26"/>
  <c r="V4895" i="26"/>
  <c r="V4896" i="26"/>
  <c r="V4897" i="26"/>
  <c r="V4898" i="26"/>
  <c r="V4899" i="26"/>
  <c r="V4900" i="26"/>
  <c r="V4901" i="26"/>
  <c r="V4902" i="26"/>
  <c r="V4903" i="26"/>
  <c r="V4904" i="26"/>
  <c r="V4905" i="26"/>
  <c r="V4906" i="26"/>
  <c r="V4907" i="26"/>
  <c r="V4908" i="26"/>
  <c r="V4909" i="26"/>
  <c r="V4910" i="26"/>
  <c r="V4911" i="26"/>
  <c r="V4912" i="26"/>
  <c r="V4913" i="26"/>
  <c r="V4914" i="26"/>
  <c r="V4915" i="26"/>
  <c r="V4916" i="26"/>
  <c r="V4917" i="26"/>
  <c r="V4918" i="26"/>
  <c r="V4919" i="26"/>
  <c r="V4920" i="26"/>
  <c r="V4921" i="26"/>
  <c r="V4922" i="26"/>
  <c r="V4923" i="26"/>
  <c r="V4924" i="26"/>
  <c r="V4925" i="26"/>
  <c r="V4926" i="26"/>
  <c r="V4927" i="26"/>
  <c r="V4928" i="26"/>
  <c r="V4929" i="26"/>
  <c r="V4930" i="26"/>
  <c r="V4931" i="26"/>
  <c r="V4932" i="26"/>
  <c r="V4933" i="26"/>
  <c r="V4934" i="26"/>
  <c r="V4935" i="26"/>
  <c r="V4936" i="26"/>
  <c r="V4937" i="26"/>
  <c r="V4938" i="26"/>
  <c r="V4939" i="26"/>
  <c r="V4940" i="26"/>
  <c r="V4941" i="26"/>
  <c r="V4942" i="26"/>
  <c r="V4943" i="26"/>
  <c r="V4944" i="26"/>
  <c r="V4945" i="26"/>
  <c r="V4946" i="26"/>
  <c r="V4947" i="26"/>
  <c r="V4948" i="26"/>
  <c r="V4949" i="26"/>
  <c r="V4950" i="26"/>
  <c r="V4951" i="26"/>
  <c r="V4952" i="26"/>
  <c r="V4953" i="26"/>
  <c r="V4954" i="26"/>
  <c r="V4955" i="26"/>
  <c r="V4956" i="26"/>
  <c r="V4957" i="26"/>
  <c r="V4958" i="26"/>
  <c r="V4959" i="26"/>
  <c r="V4960" i="26"/>
  <c r="V4961" i="26"/>
  <c r="V4962" i="26"/>
  <c r="V4963" i="26"/>
  <c r="V4964" i="26"/>
  <c r="V4965" i="26"/>
  <c r="V4966" i="26"/>
  <c r="V4967" i="26"/>
  <c r="V4968" i="26"/>
  <c r="V4969" i="26"/>
  <c r="V4970" i="26"/>
  <c r="V4971" i="26"/>
  <c r="V4972" i="26"/>
  <c r="V4973" i="26"/>
  <c r="V4974" i="26"/>
  <c r="V4975" i="26"/>
  <c r="V4976" i="26"/>
  <c r="V4977" i="26"/>
  <c r="V4978" i="26"/>
  <c r="V4979" i="26"/>
  <c r="V4980" i="26"/>
  <c r="V4981" i="26"/>
  <c r="V4982" i="26"/>
  <c r="V4983" i="26"/>
  <c r="V4984" i="26"/>
  <c r="V4985" i="26"/>
  <c r="V4986" i="26"/>
  <c r="V4987" i="26"/>
  <c r="V4988" i="26"/>
  <c r="V4989" i="26"/>
  <c r="V4990" i="26"/>
  <c r="V4991" i="26"/>
  <c r="V4992" i="26"/>
  <c r="V4993" i="26"/>
  <c r="V4994" i="26"/>
  <c r="V4995" i="26"/>
  <c r="V4996" i="26"/>
  <c r="V4997" i="26"/>
  <c r="V4998" i="26"/>
  <c r="V4999" i="26"/>
  <c r="V5000" i="26"/>
  <c r="V5001" i="26"/>
  <c r="V5002" i="26"/>
  <c r="V5003" i="26"/>
  <c r="V5004" i="26"/>
  <c r="V5005" i="26"/>
  <c r="V5006" i="26"/>
  <c r="V5007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U87" i="26"/>
  <c r="U88" i="26"/>
  <c r="U89" i="26"/>
  <c r="U90" i="26"/>
  <c r="U91" i="26"/>
  <c r="U92" i="26"/>
  <c r="U93" i="26"/>
  <c r="U94" i="26"/>
  <c r="U95" i="26"/>
  <c r="U96" i="26"/>
  <c r="U97" i="26"/>
  <c r="U98" i="26"/>
  <c r="U99" i="26"/>
  <c r="U100" i="26"/>
  <c r="U101" i="26"/>
  <c r="U102" i="26"/>
  <c r="U103" i="26"/>
  <c r="U104" i="26"/>
  <c r="U105" i="26"/>
  <c r="U106" i="26"/>
  <c r="U107" i="26"/>
  <c r="U108" i="26"/>
  <c r="U109" i="26"/>
  <c r="U110" i="26"/>
  <c r="U111" i="26"/>
  <c r="U112" i="26"/>
  <c r="U113" i="26"/>
  <c r="U114" i="26"/>
  <c r="U115" i="26"/>
  <c r="U116" i="26"/>
  <c r="U117" i="26"/>
  <c r="U118" i="26"/>
  <c r="U119" i="26"/>
  <c r="U120" i="26"/>
  <c r="U121" i="26"/>
  <c r="U122" i="26"/>
  <c r="U123" i="26"/>
  <c r="U124" i="26"/>
  <c r="U125" i="26"/>
  <c r="U126" i="26"/>
  <c r="U127" i="26"/>
  <c r="U128" i="26"/>
  <c r="U129" i="26"/>
  <c r="U130" i="26"/>
  <c r="U131" i="26"/>
  <c r="U132" i="26"/>
  <c r="U133" i="26"/>
  <c r="U134" i="26"/>
  <c r="U135" i="26"/>
  <c r="U136" i="26"/>
  <c r="U137" i="26"/>
  <c r="U138" i="26"/>
  <c r="U139" i="26"/>
  <c r="U140" i="26"/>
  <c r="U141" i="26"/>
  <c r="U142" i="26"/>
  <c r="U143" i="26"/>
  <c r="U144" i="26"/>
  <c r="U145" i="26"/>
  <c r="U146" i="26"/>
  <c r="U147" i="26"/>
  <c r="U148" i="26"/>
  <c r="U149" i="26"/>
  <c r="U150" i="26"/>
  <c r="U151" i="26"/>
  <c r="U152" i="26"/>
  <c r="U153" i="26"/>
  <c r="U154" i="26"/>
  <c r="U155" i="26"/>
  <c r="U156" i="26"/>
  <c r="U157" i="26"/>
  <c r="U158" i="26"/>
  <c r="U159" i="26"/>
  <c r="U160" i="26"/>
  <c r="U161" i="26"/>
  <c r="U162" i="26"/>
  <c r="U163" i="26"/>
  <c r="U164" i="26"/>
  <c r="U165" i="26"/>
  <c r="U166" i="26"/>
  <c r="U167" i="26"/>
  <c r="U168" i="26"/>
  <c r="U169" i="26"/>
  <c r="U170" i="26"/>
  <c r="U171" i="26"/>
  <c r="U172" i="26"/>
  <c r="U173" i="26"/>
  <c r="U174" i="26"/>
  <c r="U175" i="26"/>
  <c r="U176" i="26"/>
  <c r="U177" i="26"/>
  <c r="U178" i="26"/>
  <c r="U179" i="26"/>
  <c r="U180" i="26"/>
  <c r="U181" i="26"/>
  <c r="U182" i="26"/>
  <c r="U183" i="26"/>
  <c r="U184" i="26"/>
  <c r="U185" i="26"/>
  <c r="U186" i="26"/>
  <c r="U187" i="26"/>
  <c r="U188" i="26"/>
  <c r="U189" i="26"/>
  <c r="U190" i="26"/>
  <c r="U191" i="26"/>
  <c r="U192" i="26"/>
  <c r="U193" i="26"/>
  <c r="U194" i="26"/>
  <c r="U195" i="26"/>
  <c r="U196" i="26"/>
  <c r="U197" i="26"/>
  <c r="U198" i="26"/>
  <c r="U199" i="26"/>
  <c r="U200" i="26"/>
  <c r="U201" i="26"/>
  <c r="U202" i="26"/>
  <c r="U203" i="26"/>
  <c r="U204" i="26"/>
  <c r="U205" i="26"/>
  <c r="U206" i="26"/>
  <c r="U207" i="26"/>
  <c r="U208" i="26"/>
  <c r="U209" i="26"/>
  <c r="U210" i="26"/>
  <c r="U211" i="26"/>
  <c r="U212" i="26"/>
  <c r="U213" i="26"/>
  <c r="U214" i="26"/>
  <c r="U215" i="26"/>
  <c r="U216" i="26"/>
  <c r="U217" i="26"/>
  <c r="U218" i="26"/>
  <c r="U219" i="26"/>
  <c r="U220" i="26"/>
  <c r="U221" i="26"/>
  <c r="U222" i="26"/>
  <c r="U223" i="26"/>
  <c r="U224" i="26"/>
  <c r="U225" i="26"/>
  <c r="U226" i="26"/>
  <c r="U227" i="26"/>
  <c r="U228" i="26"/>
  <c r="U229" i="26"/>
  <c r="U230" i="26"/>
  <c r="U231" i="26"/>
  <c r="U232" i="26"/>
  <c r="U233" i="26"/>
  <c r="U234" i="26"/>
  <c r="U235" i="26"/>
  <c r="U236" i="26"/>
  <c r="U237" i="26"/>
  <c r="U238" i="26"/>
  <c r="U239" i="26"/>
  <c r="U240" i="26"/>
  <c r="U241" i="26"/>
  <c r="U242" i="26"/>
  <c r="U243" i="26"/>
  <c r="U244" i="26"/>
  <c r="U245" i="26"/>
  <c r="U246" i="26"/>
  <c r="U247" i="26"/>
  <c r="U248" i="26"/>
  <c r="U249" i="26"/>
  <c r="U250" i="26"/>
  <c r="U251" i="26"/>
  <c r="U252" i="26"/>
  <c r="U253" i="26"/>
  <c r="U254" i="26"/>
  <c r="U255" i="26"/>
  <c r="U256" i="26"/>
  <c r="U257" i="26"/>
  <c r="U258" i="26"/>
  <c r="U259" i="26"/>
  <c r="U260" i="26"/>
  <c r="U261" i="26"/>
  <c r="U262" i="26"/>
  <c r="U263" i="26"/>
  <c r="U264" i="26"/>
  <c r="U265" i="26"/>
  <c r="U266" i="26"/>
  <c r="U267" i="26"/>
  <c r="U268" i="26"/>
  <c r="U269" i="26"/>
  <c r="U270" i="26"/>
  <c r="U271" i="26"/>
  <c r="U272" i="26"/>
  <c r="U273" i="26"/>
  <c r="U274" i="26"/>
  <c r="U275" i="26"/>
  <c r="U276" i="26"/>
  <c r="U277" i="26"/>
  <c r="U278" i="26"/>
  <c r="U279" i="26"/>
  <c r="U280" i="26"/>
  <c r="U281" i="26"/>
  <c r="U282" i="26"/>
  <c r="U283" i="26"/>
  <c r="U284" i="26"/>
  <c r="U285" i="26"/>
  <c r="U286" i="26"/>
  <c r="U287" i="26"/>
  <c r="U288" i="26"/>
  <c r="U289" i="26"/>
  <c r="U290" i="26"/>
  <c r="U291" i="26"/>
  <c r="U292" i="26"/>
  <c r="U293" i="26"/>
  <c r="U294" i="26"/>
  <c r="U295" i="26"/>
  <c r="U296" i="26"/>
  <c r="U297" i="26"/>
  <c r="U298" i="26"/>
  <c r="U299" i="26"/>
  <c r="U300" i="26"/>
  <c r="U301" i="26"/>
  <c r="U302" i="26"/>
  <c r="U303" i="26"/>
  <c r="U304" i="26"/>
  <c r="U305" i="26"/>
  <c r="U306" i="26"/>
  <c r="U307" i="26"/>
  <c r="U308" i="26"/>
  <c r="U309" i="26"/>
  <c r="U310" i="26"/>
  <c r="U311" i="26"/>
  <c r="U312" i="26"/>
  <c r="U313" i="26"/>
  <c r="U314" i="26"/>
  <c r="U315" i="26"/>
  <c r="U316" i="26"/>
  <c r="U317" i="26"/>
  <c r="U318" i="26"/>
  <c r="U319" i="26"/>
  <c r="U320" i="26"/>
  <c r="U321" i="26"/>
  <c r="U322" i="26"/>
  <c r="U323" i="26"/>
  <c r="U324" i="26"/>
  <c r="U325" i="26"/>
  <c r="U326" i="26"/>
  <c r="U327" i="26"/>
  <c r="U328" i="26"/>
  <c r="U329" i="26"/>
  <c r="U330" i="26"/>
  <c r="U331" i="26"/>
  <c r="U332" i="26"/>
  <c r="U333" i="26"/>
  <c r="U334" i="26"/>
  <c r="U335" i="26"/>
  <c r="U336" i="26"/>
  <c r="U337" i="26"/>
  <c r="U338" i="26"/>
  <c r="U339" i="26"/>
  <c r="U340" i="26"/>
  <c r="U341" i="26"/>
  <c r="U342" i="26"/>
  <c r="U343" i="26"/>
  <c r="U344" i="26"/>
  <c r="U345" i="26"/>
  <c r="U346" i="26"/>
  <c r="U347" i="26"/>
  <c r="U348" i="26"/>
  <c r="U349" i="26"/>
  <c r="U350" i="26"/>
  <c r="U351" i="26"/>
  <c r="U352" i="26"/>
  <c r="U353" i="26"/>
  <c r="U354" i="26"/>
  <c r="U355" i="26"/>
  <c r="U356" i="26"/>
  <c r="U357" i="26"/>
  <c r="U358" i="26"/>
  <c r="U359" i="26"/>
  <c r="U360" i="26"/>
  <c r="U361" i="26"/>
  <c r="U362" i="26"/>
  <c r="U363" i="26"/>
  <c r="U364" i="26"/>
  <c r="U365" i="26"/>
  <c r="U366" i="26"/>
  <c r="U367" i="26"/>
  <c r="U368" i="26"/>
  <c r="U369" i="26"/>
  <c r="U370" i="26"/>
  <c r="U371" i="26"/>
  <c r="U372" i="26"/>
  <c r="U373" i="26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U2435" i="26"/>
  <c r="U2436" i="26"/>
  <c r="U2437" i="26"/>
  <c r="U2438" i="26"/>
  <c r="U2439" i="26"/>
  <c r="U2440" i="26"/>
  <c r="U2441" i="26"/>
  <c r="U2442" i="26"/>
  <c r="U2443" i="26"/>
  <c r="U2444" i="26"/>
  <c r="U2445" i="26"/>
  <c r="U2446" i="26"/>
  <c r="U2447" i="26"/>
  <c r="U2448" i="26"/>
  <c r="U2449" i="26"/>
  <c r="U2450" i="26"/>
  <c r="U2451" i="26"/>
  <c r="U2452" i="26"/>
  <c r="U2453" i="26"/>
  <c r="U2454" i="26"/>
  <c r="U2455" i="26"/>
  <c r="U2456" i="26"/>
  <c r="U2457" i="26"/>
  <c r="U2458" i="26"/>
  <c r="U2459" i="26"/>
  <c r="U2460" i="26"/>
  <c r="U2461" i="26"/>
  <c r="U2462" i="26"/>
  <c r="U2463" i="26"/>
  <c r="U2464" i="26"/>
  <c r="U2465" i="26"/>
  <c r="U2466" i="26"/>
  <c r="U2467" i="26"/>
  <c r="U2468" i="26"/>
  <c r="U2469" i="26"/>
  <c r="U2470" i="26"/>
  <c r="U2471" i="26"/>
  <c r="U2472" i="26"/>
  <c r="U2473" i="26"/>
  <c r="U2474" i="26"/>
  <c r="U2475" i="26"/>
  <c r="U2476" i="26"/>
  <c r="U2477" i="26"/>
  <c r="U2478" i="26"/>
  <c r="U2479" i="26"/>
  <c r="U2480" i="26"/>
  <c r="U2481" i="26"/>
  <c r="U2482" i="26"/>
  <c r="U2483" i="26"/>
  <c r="U2484" i="26"/>
  <c r="U2485" i="26"/>
  <c r="U2486" i="26"/>
  <c r="U2487" i="26"/>
  <c r="U2488" i="26"/>
  <c r="U2489" i="26"/>
  <c r="U2490" i="26"/>
  <c r="U2491" i="26"/>
  <c r="U2492" i="26"/>
  <c r="U2493" i="26"/>
  <c r="U2494" i="26"/>
  <c r="U2495" i="26"/>
  <c r="U2496" i="26"/>
  <c r="U2497" i="26"/>
  <c r="U2498" i="26"/>
  <c r="U2499" i="26"/>
  <c r="U2500" i="26"/>
  <c r="U2501" i="26"/>
  <c r="U2502" i="26"/>
  <c r="U2503" i="26"/>
  <c r="U2504" i="26"/>
  <c r="U2505" i="26"/>
  <c r="U2506" i="26"/>
  <c r="U2507" i="26"/>
  <c r="U2508" i="26"/>
  <c r="U2509" i="26"/>
  <c r="U2510" i="26"/>
  <c r="U2511" i="26"/>
  <c r="U2512" i="26"/>
  <c r="U2513" i="26"/>
  <c r="U2514" i="26"/>
  <c r="U2515" i="26"/>
  <c r="U2516" i="26"/>
  <c r="U2517" i="26"/>
  <c r="U2518" i="26"/>
  <c r="U2519" i="26"/>
  <c r="U2520" i="26"/>
  <c r="U2521" i="26"/>
  <c r="U2522" i="26"/>
  <c r="U2523" i="26"/>
  <c r="U2524" i="26"/>
  <c r="U2525" i="26"/>
  <c r="U2526" i="26"/>
  <c r="U2527" i="26"/>
  <c r="U2528" i="26"/>
  <c r="U2529" i="26"/>
  <c r="U2530" i="26"/>
  <c r="U2531" i="26"/>
  <c r="U2532" i="26"/>
  <c r="U2533" i="26"/>
  <c r="U2534" i="26"/>
  <c r="U2535" i="26"/>
  <c r="U2536" i="26"/>
  <c r="U2537" i="26"/>
  <c r="U2538" i="26"/>
  <c r="U2539" i="26"/>
  <c r="U2540" i="26"/>
  <c r="U2541" i="26"/>
  <c r="U2542" i="26"/>
  <c r="U2543" i="26"/>
  <c r="U2544" i="26"/>
  <c r="U2545" i="26"/>
  <c r="U2546" i="26"/>
  <c r="U2547" i="26"/>
  <c r="U2548" i="26"/>
  <c r="U2549" i="26"/>
  <c r="U2550" i="26"/>
  <c r="U2551" i="26"/>
  <c r="U2552" i="26"/>
  <c r="U2553" i="26"/>
  <c r="U2554" i="26"/>
  <c r="U2555" i="26"/>
  <c r="U2556" i="26"/>
  <c r="U2557" i="26"/>
  <c r="U2558" i="26"/>
  <c r="U2559" i="26"/>
  <c r="U2560" i="26"/>
  <c r="U2561" i="26"/>
  <c r="U2562" i="26"/>
  <c r="U2563" i="26"/>
  <c r="U2564" i="26"/>
  <c r="U2565" i="26"/>
  <c r="U2566" i="26"/>
  <c r="U2567" i="26"/>
  <c r="U2568" i="26"/>
  <c r="U2569" i="26"/>
  <c r="U2570" i="26"/>
  <c r="U2571" i="26"/>
  <c r="U2572" i="26"/>
  <c r="U2573" i="26"/>
  <c r="U2574" i="26"/>
  <c r="U2575" i="26"/>
  <c r="U2576" i="26"/>
  <c r="U2577" i="26"/>
  <c r="U2578" i="26"/>
  <c r="U2579" i="26"/>
  <c r="U2580" i="26"/>
  <c r="U2581" i="26"/>
  <c r="U2582" i="26"/>
  <c r="U2583" i="26"/>
  <c r="U2584" i="26"/>
  <c r="U2585" i="26"/>
  <c r="U2586" i="26"/>
  <c r="U2587" i="26"/>
  <c r="U2588" i="26"/>
  <c r="U2589" i="26"/>
  <c r="U2590" i="26"/>
  <c r="U2591" i="26"/>
  <c r="U2592" i="26"/>
  <c r="U2593" i="26"/>
  <c r="U2594" i="26"/>
  <c r="U2595" i="26"/>
  <c r="U2596" i="26"/>
  <c r="U2597" i="26"/>
  <c r="U2598" i="26"/>
  <c r="U2599" i="26"/>
  <c r="U2600" i="26"/>
  <c r="U2601" i="26"/>
  <c r="U2602" i="26"/>
  <c r="U2603" i="26"/>
  <c r="U2604" i="26"/>
  <c r="U2605" i="26"/>
  <c r="U2606" i="26"/>
  <c r="U2607" i="26"/>
  <c r="U2608" i="26"/>
  <c r="U2609" i="26"/>
  <c r="U2610" i="26"/>
  <c r="U2611" i="26"/>
  <c r="U2612" i="26"/>
  <c r="U2613" i="26"/>
  <c r="U2614" i="26"/>
  <c r="U2615" i="26"/>
  <c r="U2616" i="26"/>
  <c r="U2617" i="26"/>
  <c r="U2618" i="26"/>
  <c r="U2619" i="26"/>
  <c r="U2620" i="26"/>
  <c r="U2621" i="26"/>
  <c r="U2622" i="26"/>
  <c r="U2623" i="26"/>
  <c r="U2624" i="26"/>
  <c r="U2625" i="26"/>
  <c r="U2626" i="26"/>
  <c r="U2627" i="26"/>
  <c r="U2628" i="26"/>
  <c r="U2629" i="26"/>
  <c r="U2630" i="26"/>
  <c r="U2631" i="26"/>
  <c r="U2632" i="26"/>
  <c r="U2633" i="26"/>
  <c r="U2634" i="26"/>
  <c r="U2635" i="26"/>
  <c r="U2636" i="26"/>
  <c r="U2637" i="26"/>
  <c r="U2638" i="26"/>
  <c r="U2639" i="26"/>
  <c r="U2640" i="26"/>
  <c r="U2641" i="26"/>
  <c r="U2642" i="26"/>
  <c r="U2643" i="26"/>
  <c r="U2644" i="26"/>
  <c r="U2645" i="26"/>
  <c r="U2646" i="26"/>
  <c r="U2647" i="26"/>
  <c r="U2648" i="26"/>
  <c r="U2649" i="26"/>
  <c r="U2650" i="26"/>
  <c r="U2651" i="26"/>
  <c r="U2652" i="26"/>
  <c r="U2653" i="26"/>
  <c r="U2654" i="26"/>
  <c r="U2655" i="26"/>
  <c r="U2656" i="26"/>
  <c r="U2657" i="26"/>
  <c r="U2658" i="26"/>
  <c r="U2659" i="26"/>
  <c r="U2660" i="26"/>
  <c r="U2661" i="26"/>
  <c r="U2662" i="26"/>
  <c r="U2663" i="26"/>
  <c r="U2664" i="26"/>
  <c r="U2665" i="26"/>
  <c r="U2666" i="26"/>
  <c r="U2667" i="26"/>
  <c r="U2668" i="26"/>
  <c r="U2669" i="26"/>
  <c r="U2670" i="26"/>
  <c r="U2671" i="26"/>
  <c r="U2672" i="26"/>
  <c r="U2673" i="26"/>
  <c r="U2674" i="26"/>
  <c r="U2675" i="26"/>
  <c r="U2676" i="26"/>
  <c r="U2677" i="26"/>
  <c r="U2678" i="26"/>
  <c r="U2679" i="26"/>
  <c r="U2680" i="26"/>
  <c r="U2681" i="26"/>
  <c r="U2682" i="26"/>
  <c r="U2683" i="26"/>
  <c r="U2684" i="26"/>
  <c r="U2685" i="26"/>
  <c r="U2686" i="26"/>
  <c r="U2687" i="26"/>
  <c r="U2688" i="26"/>
  <c r="U2689" i="26"/>
  <c r="U2690" i="26"/>
  <c r="U2691" i="26"/>
  <c r="U2692" i="26"/>
  <c r="U2693" i="26"/>
  <c r="U2694" i="26"/>
  <c r="U2695" i="26"/>
  <c r="U2696" i="26"/>
  <c r="U2697" i="26"/>
  <c r="U2698" i="26"/>
  <c r="U2699" i="26"/>
  <c r="U2700" i="26"/>
  <c r="U2701" i="26"/>
  <c r="U2702" i="26"/>
  <c r="U2703" i="26"/>
  <c r="U2704" i="26"/>
  <c r="U2705" i="26"/>
  <c r="U2706" i="26"/>
  <c r="U2707" i="26"/>
  <c r="U2708" i="26"/>
  <c r="U2709" i="26"/>
  <c r="U2710" i="26"/>
  <c r="U2711" i="26"/>
  <c r="U2712" i="26"/>
  <c r="U2713" i="26"/>
  <c r="U2714" i="26"/>
  <c r="U2715" i="26"/>
  <c r="U2716" i="26"/>
  <c r="U2717" i="26"/>
  <c r="U2718" i="26"/>
  <c r="U2719" i="26"/>
  <c r="U2720" i="26"/>
  <c r="U2721" i="26"/>
  <c r="U2722" i="26"/>
  <c r="U2723" i="26"/>
  <c r="U2724" i="26"/>
  <c r="U2725" i="26"/>
  <c r="U2726" i="26"/>
  <c r="U2727" i="26"/>
  <c r="U2728" i="26"/>
  <c r="U2729" i="26"/>
  <c r="U2730" i="26"/>
  <c r="U2731" i="26"/>
  <c r="U2732" i="26"/>
  <c r="U2733" i="26"/>
  <c r="U2734" i="26"/>
  <c r="U2735" i="26"/>
  <c r="U2736" i="26"/>
  <c r="U2737" i="26"/>
  <c r="U2738" i="26"/>
  <c r="U2739" i="26"/>
  <c r="U2740" i="26"/>
  <c r="U2741" i="26"/>
  <c r="U2742" i="26"/>
  <c r="U2743" i="26"/>
  <c r="U2744" i="26"/>
  <c r="U2745" i="26"/>
  <c r="U2746" i="26"/>
  <c r="U2747" i="26"/>
  <c r="U2748" i="26"/>
  <c r="U2749" i="26"/>
  <c r="U2750" i="26"/>
  <c r="U2751" i="26"/>
  <c r="U2752" i="26"/>
  <c r="U2753" i="26"/>
  <c r="U2754" i="26"/>
  <c r="U2755" i="26"/>
  <c r="U2756" i="26"/>
  <c r="U2757" i="26"/>
  <c r="U2758" i="26"/>
  <c r="U2759" i="26"/>
  <c r="U2760" i="26"/>
  <c r="U2761" i="26"/>
  <c r="U2762" i="26"/>
  <c r="U2763" i="26"/>
  <c r="U2764" i="26"/>
  <c r="U2765" i="26"/>
  <c r="U2766" i="26"/>
  <c r="U2767" i="26"/>
  <c r="U2768" i="26"/>
  <c r="U2769" i="26"/>
  <c r="U2770" i="26"/>
  <c r="U2771" i="26"/>
  <c r="U2772" i="26"/>
  <c r="U2773" i="26"/>
  <c r="U2774" i="26"/>
  <c r="U2775" i="26"/>
  <c r="U2776" i="26"/>
  <c r="U2777" i="26"/>
  <c r="U2778" i="26"/>
  <c r="U2779" i="26"/>
  <c r="U2780" i="26"/>
  <c r="U2781" i="26"/>
  <c r="U2782" i="26"/>
  <c r="U2783" i="26"/>
  <c r="U2784" i="26"/>
  <c r="U2785" i="26"/>
  <c r="U2786" i="26"/>
  <c r="U2787" i="26"/>
  <c r="U2788" i="26"/>
  <c r="U2789" i="26"/>
  <c r="U2790" i="26"/>
  <c r="U2791" i="26"/>
  <c r="U2792" i="26"/>
  <c r="U2793" i="26"/>
  <c r="U2794" i="26"/>
  <c r="U2795" i="26"/>
  <c r="U2796" i="26"/>
  <c r="U2797" i="26"/>
  <c r="U2798" i="26"/>
  <c r="U2799" i="26"/>
  <c r="U2800" i="26"/>
  <c r="U2801" i="26"/>
  <c r="U2802" i="26"/>
  <c r="U2803" i="26"/>
  <c r="U2804" i="26"/>
  <c r="U2805" i="26"/>
  <c r="U2806" i="26"/>
  <c r="U2807" i="26"/>
  <c r="U2808" i="26"/>
  <c r="U2809" i="26"/>
  <c r="U2810" i="26"/>
  <c r="U2811" i="26"/>
  <c r="U2812" i="26"/>
  <c r="U2813" i="26"/>
  <c r="U2814" i="26"/>
  <c r="U2815" i="26"/>
  <c r="U2816" i="26"/>
  <c r="U2817" i="26"/>
  <c r="U2818" i="26"/>
  <c r="U2819" i="26"/>
  <c r="U2820" i="26"/>
  <c r="U2821" i="26"/>
  <c r="U2822" i="26"/>
  <c r="U2823" i="26"/>
  <c r="U2824" i="26"/>
  <c r="U2825" i="26"/>
  <c r="U2826" i="26"/>
  <c r="U2827" i="26"/>
  <c r="U2828" i="26"/>
  <c r="U2829" i="26"/>
  <c r="U2830" i="26"/>
  <c r="U2831" i="26"/>
  <c r="U2832" i="26"/>
  <c r="U2833" i="26"/>
  <c r="U2834" i="26"/>
  <c r="U2835" i="26"/>
  <c r="U2836" i="26"/>
  <c r="U2837" i="26"/>
  <c r="U2838" i="26"/>
  <c r="U2839" i="26"/>
  <c r="U2840" i="26"/>
  <c r="U2841" i="26"/>
  <c r="U2842" i="26"/>
  <c r="U2843" i="26"/>
  <c r="U2844" i="26"/>
  <c r="U2845" i="26"/>
  <c r="U2846" i="26"/>
  <c r="U2847" i="26"/>
  <c r="U2848" i="26"/>
  <c r="U2849" i="26"/>
  <c r="U2850" i="26"/>
  <c r="U2851" i="26"/>
  <c r="U2852" i="26"/>
  <c r="U2853" i="26"/>
  <c r="U2854" i="26"/>
  <c r="U2855" i="26"/>
  <c r="U2856" i="26"/>
  <c r="U2857" i="26"/>
  <c r="U2858" i="26"/>
  <c r="U2859" i="26"/>
  <c r="U2860" i="26"/>
  <c r="U2861" i="26"/>
  <c r="U2862" i="26"/>
  <c r="U2863" i="26"/>
  <c r="U2864" i="26"/>
  <c r="U2865" i="26"/>
  <c r="U2866" i="26"/>
  <c r="U2867" i="26"/>
  <c r="U2868" i="26"/>
  <c r="U2869" i="26"/>
  <c r="U2870" i="26"/>
  <c r="U2871" i="26"/>
  <c r="U2872" i="26"/>
  <c r="U2873" i="26"/>
  <c r="U2874" i="26"/>
  <c r="U2875" i="26"/>
  <c r="U2876" i="26"/>
  <c r="U2877" i="26"/>
  <c r="U2878" i="26"/>
  <c r="U2879" i="26"/>
  <c r="U2880" i="26"/>
  <c r="U2881" i="26"/>
  <c r="U2882" i="26"/>
  <c r="U2883" i="26"/>
  <c r="U2884" i="26"/>
  <c r="U2885" i="26"/>
  <c r="U2886" i="26"/>
  <c r="U2887" i="26"/>
  <c r="U2888" i="26"/>
  <c r="U2889" i="26"/>
  <c r="U2890" i="26"/>
  <c r="U2891" i="26"/>
  <c r="U2892" i="26"/>
  <c r="U2893" i="26"/>
  <c r="U2894" i="26"/>
  <c r="U2895" i="26"/>
  <c r="U2896" i="26"/>
  <c r="U2897" i="26"/>
  <c r="U2898" i="26"/>
  <c r="U2899" i="26"/>
  <c r="U2900" i="26"/>
  <c r="U2901" i="26"/>
  <c r="U2902" i="26"/>
  <c r="U2903" i="26"/>
  <c r="U2904" i="26"/>
  <c r="U2905" i="26"/>
  <c r="U2906" i="26"/>
  <c r="U2907" i="26"/>
  <c r="U2908" i="26"/>
  <c r="U2909" i="26"/>
  <c r="U2910" i="26"/>
  <c r="U2911" i="26"/>
  <c r="U2912" i="26"/>
  <c r="U2913" i="26"/>
  <c r="U2914" i="26"/>
  <c r="U2915" i="26"/>
  <c r="U2916" i="26"/>
  <c r="U2917" i="26"/>
  <c r="U2918" i="26"/>
  <c r="U2919" i="26"/>
  <c r="U2920" i="26"/>
  <c r="U2921" i="26"/>
  <c r="U2922" i="26"/>
  <c r="U2923" i="26"/>
  <c r="U2924" i="26"/>
  <c r="U2925" i="26"/>
  <c r="U2926" i="26"/>
  <c r="U2927" i="26"/>
  <c r="U2928" i="26"/>
  <c r="U2929" i="26"/>
  <c r="U2930" i="26"/>
  <c r="U2931" i="26"/>
  <c r="U2932" i="26"/>
  <c r="U2933" i="26"/>
  <c r="U2934" i="26"/>
  <c r="U2935" i="26"/>
  <c r="U2936" i="26"/>
  <c r="U2937" i="26"/>
  <c r="U2938" i="26"/>
  <c r="U2939" i="26"/>
  <c r="U2940" i="26"/>
  <c r="U2941" i="26"/>
  <c r="U2942" i="26"/>
  <c r="U2943" i="26"/>
  <c r="U2944" i="26"/>
  <c r="U2945" i="26"/>
  <c r="U2946" i="26"/>
  <c r="U2947" i="26"/>
  <c r="U2948" i="26"/>
  <c r="U2949" i="26"/>
  <c r="U2950" i="26"/>
  <c r="U2951" i="26"/>
  <c r="U2952" i="26"/>
  <c r="U2953" i="26"/>
  <c r="U2954" i="26"/>
  <c r="U2955" i="26"/>
  <c r="U2956" i="26"/>
  <c r="U2957" i="26"/>
  <c r="U2958" i="26"/>
  <c r="U2959" i="26"/>
  <c r="U2960" i="26"/>
  <c r="U2961" i="26"/>
  <c r="U2962" i="26"/>
  <c r="U2963" i="26"/>
  <c r="U2964" i="26"/>
  <c r="U2965" i="26"/>
  <c r="U2966" i="26"/>
  <c r="U2967" i="26"/>
  <c r="U2968" i="26"/>
  <c r="U2969" i="26"/>
  <c r="U2970" i="26"/>
  <c r="U2971" i="26"/>
  <c r="U2972" i="26"/>
  <c r="U2973" i="26"/>
  <c r="U2974" i="26"/>
  <c r="U2975" i="26"/>
  <c r="U2976" i="26"/>
  <c r="U2977" i="26"/>
  <c r="U2978" i="26"/>
  <c r="U2979" i="26"/>
  <c r="U2980" i="26"/>
  <c r="U2981" i="26"/>
  <c r="U2982" i="26"/>
  <c r="U2983" i="26"/>
  <c r="U2984" i="26"/>
  <c r="U2985" i="26"/>
  <c r="U2986" i="26"/>
  <c r="U2987" i="26"/>
  <c r="U2988" i="26"/>
  <c r="U2989" i="26"/>
  <c r="U2990" i="26"/>
  <c r="U2991" i="26"/>
  <c r="U2992" i="26"/>
  <c r="U2993" i="26"/>
  <c r="U2994" i="26"/>
  <c r="U2995" i="26"/>
  <c r="U2996" i="26"/>
  <c r="U2997" i="26"/>
  <c r="U2998" i="26"/>
  <c r="U2999" i="26"/>
  <c r="U3000" i="26"/>
  <c r="U3001" i="26"/>
  <c r="U3002" i="26"/>
  <c r="U3003" i="26"/>
  <c r="U3004" i="26"/>
  <c r="U3005" i="26"/>
  <c r="U3006" i="26"/>
  <c r="U3007" i="26"/>
  <c r="U3008" i="26"/>
  <c r="U3009" i="26"/>
  <c r="U3010" i="26"/>
  <c r="U3011" i="26"/>
  <c r="U3012" i="26"/>
  <c r="U3013" i="26"/>
  <c r="U3014" i="26"/>
  <c r="U3015" i="26"/>
  <c r="U3016" i="26"/>
  <c r="U3017" i="26"/>
  <c r="U3018" i="26"/>
  <c r="U3019" i="26"/>
  <c r="U3020" i="26"/>
  <c r="U3021" i="26"/>
  <c r="U3022" i="26"/>
  <c r="U3023" i="26"/>
  <c r="U3024" i="26"/>
  <c r="U3025" i="26"/>
  <c r="U3026" i="26"/>
  <c r="U3027" i="26"/>
  <c r="U3028" i="26"/>
  <c r="U3029" i="26"/>
  <c r="U3030" i="26"/>
  <c r="U3031" i="26"/>
  <c r="U3032" i="26"/>
  <c r="U3033" i="26"/>
  <c r="U3034" i="26"/>
  <c r="U3035" i="26"/>
  <c r="U3036" i="26"/>
  <c r="U3037" i="26"/>
  <c r="U3038" i="26"/>
  <c r="U3039" i="26"/>
  <c r="U3040" i="26"/>
  <c r="U3041" i="26"/>
  <c r="U3042" i="26"/>
  <c r="U3043" i="26"/>
  <c r="U3044" i="26"/>
  <c r="U3045" i="26"/>
  <c r="U3046" i="26"/>
  <c r="U3047" i="26"/>
  <c r="U3048" i="26"/>
  <c r="U3049" i="26"/>
  <c r="U3050" i="26"/>
  <c r="U3051" i="26"/>
  <c r="U3052" i="26"/>
  <c r="U3053" i="26"/>
  <c r="U3054" i="26"/>
  <c r="U3055" i="26"/>
  <c r="U3056" i="26"/>
  <c r="U3057" i="26"/>
  <c r="U3058" i="26"/>
  <c r="U3059" i="26"/>
  <c r="U3060" i="26"/>
  <c r="U3061" i="26"/>
  <c r="U3062" i="26"/>
  <c r="U3063" i="26"/>
  <c r="U3064" i="26"/>
  <c r="U3065" i="26"/>
  <c r="U3066" i="26"/>
  <c r="U3067" i="26"/>
  <c r="U3068" i="26"/>
  <c r="U3069" i="26"/>
  <c r="U3070" i="26"/>
  <c r="U3071" i="26"/>
  <c r="U3072" i="26"/>
  <c r="U3073" i="26"/>
  <c r="U3074" i="26"/>
  <c r="U3075" i="26"/>
  <c r="U3076" i="26"/>
  <c r="U3077" i="26"/>
  <c r="U3078" i="26"/>
  <c r="U3079" i="26"/>
  <c r="U3080" i="26"/>
  <c r="U3081" i="26"/>
  <c r="U3082" i="26"/>
  <c r="U3083" i="26"/>
  <c r="U3084" i="26"/>
  <c r="U3085" i="26"/>
  <c r="U3086" i="26"/>
  <c r="U3087" i="26"/>
  <c r="U3088" i="26"/>
  <c r="U3089" i="26"/>
  <c r="U3090" i="26"/>
  <c r="U3091" i="26"/>
  <c r="U3092" i="26"/>
  <c r="U3093" i="26"/>
  <c r="U3094" i="26"/>
  <c r="U3095" i="26"/>
  <c r="U3096" i="26"/>
  <c r="U3097" i="26"/>
  <c r="U3098" i="26"/>
  <c r="U3099" i="26"/>
  <c r="U3100" i="26"/>
  <c r="U3101" i="26"/>
  <c r="U3102" i="26"/>
  <c r="U3103" i="26"/>
  <c r="U3104" i="26"/>
  <c r="U3105" i="26"/>
  <c r="U3106" i="26"/>
  <c r="U3107" i="26"/>
  <c r="U3108" i="26"/>
  <c r="U3109" i="26"/>
  <c r="U3110" i="26"/>
  <c r="U3111" i="26"/>
  <c r="U3112" i="26"/>
  <c r="U3113" i="26"/>
  <c r="U3114" i="26"/>
  <c r="U3115" i="26"/>
  <c r="U3116" i="26"/>
  <c r="U3117" i="26"/>
  <c r="U3118" i="26"/>
  <c r="U3119" i="26"/>
  <c r="U3120" i="26"/>
  <c r="U3121" i="26"/>
  <c r="U3122" i="26"/>
  <c r="U3123" i="26"/>
  <c r="U3124" i="26"/>
  <c r="U3125" i="26"/>
  <c r="U3126" i="26"/>
  <c r="U3127" i="26"/>
  <c r="U3128" i="26"/>
  <c r="U3129" i="26"/>
  <c r="U3130" i="26"/>
  <c r="U3131" i="26"/>
  <c r="U3132" i="26"/>
  <c r="U3133" i="26"/>
  <c r="U3134" i="26"/>
  <c r="U3135" i="26"/>
  <c r="U3136" i="26"/>
  <c r="U3137" i="26"/>
  <c r="U3138" i="26"/>
  <c r="U3139" i="26"/>
  <c r="U3140" i="26"/>
  <c r="U3141" i="26"/>
  <c r="U3142" i="26"/>
  <c r="U3143" i="26"/>
  <c r="U3144" i="26"/>
  <c r="U3145" i="26"/>
  <c r="U3146" i="26"/>
  <c r="U3147" i="26"/>
  <c r="U3148" i="26"/>
  <c r="U3149" i="26"/>
  <c r="U3150" i="26"/>
  <c r="U3151" i="26"/>
  <c r="U3152" i="26"/>
  <c r="U3153" i="26"/>
  <c r="U3154" i="26"/>
  <c r="U3155" i="26"/>
  <c r="U3156" i="26"/>
  <c r="U3157" i="26"/>
  <c r="U3158" i="26"/>
  <c r="U3159" i="26"/>
  <c r="U3160" i="26"/>
  <c r="U3161" i="26"/>
  <c r="U3162" i="26"/>
  <c r="U3163" i="26"/>
  <c r="U3164" i="26"/>
  <c r="U3165" i="26"/>
  <c r="U3166" i="26"/>
  <c r="U3167" i="26"/>
  <c r="U3168" i="26"/>
  <c r="U3169" i="26"/>
  <c r="U3170" i="26"/>
  <c r="U3171" i="26"/>
  <c r="U3172" i="26"/>
  <c r="U3173" i="26"/>
  <c r="U3174" i="26"/>
  <c r="U3175" i="26"/>
  <c r="U3176" i="26"/>
  <c r="U3177" i="26"/>
  <c r="U3178" i="26"/>
  <c r="U3179" i="26"/>
  <c r="U3180" i="26"/>
  <c r="U3181" i="26"/>
  <c r="U3182" i="26"/>
  <c r="U3183" i="26"/>
  <c r="U3184" i="26"/>
  <c r="U3185" i="26"/>
  <c r="U3186" i="26"/>
  <c r="U3187" i="26"/>
  <c r="U3188" i="26"/>
  <c r="U3189" i="26"/>
  <c r="U3190" i="26"/>
  <c r="U3191" i="26"/>
  <c r="U3192" i="26"/>
  <c r="U3193" i="26"/>
  <c r="U3194" i="26"/>
  <c r="U3195" i="26"/>
  <c r="U3196" i="26"/>
  <c r="U3197" i="26"/>
  <c r="U3198" i="26"/>
  <c r="U3199" i="26"/>
  <c r="U3200" i="26"/>
  <c r="U3201" i="26"/>
  <c r="U3202" i="26"/>
  <c r="U3203" i="26"/>
  <c r="U3204" i="26"/>
  <c r="U3205" i="26"/>
  <c r="U3206" i="26"/>
  <c r="U3207" i="26"/>
  <c r="U3208" i="26"/>
  <c r="U3209" i="26"/>
  <c r="U3210" i="26"/>
  <c r="U3211" i="26"/>
  <c r="U3212" i="26"/>
  <c r="U3213" i="26"/>
  <c r="U3214" i="26"/>
  <c r="U3215" i="26"/>
  <c r="U3216" i="26"/>
  <c r="U3217" i="26"/>
  <c r="U3218" i="26"/>
  <c r="U3219" i="26"/>
  <c r="U3220" i="26"/>
  <c r="U3221" i="26"/>
  <c r="U3222" i="26"/>
  <c r="U3223" i="26"/>
  <c r="U3224" i="26"/>
  <c r="U3225" i="26"/>
  <c r="U3226" i="26"/>
  <c r="U3227" i="26"/>
  <c r="U3228" i="26"/>
  <c r="U3229" i="26"/>
  <c r="U3230" i="26"/>
  <c r="U3231" i="26"/>
  <c r="U3232" i="26"/>
  <c r="U3233" i="26"/>
  <c r="U3234" i="26"/>
  <c r="U3235" i="26"/>
  <c r="U3236" i="26"/>
  <c r="U3237" i="26"/>
  <c r="U3238" i="26"/>
  <c r="U3239" i="26"/>
  <c r="U3240" i="26"/>
  <c r="U3241" i="26"/>
  <c r="U3242" i="26"/>
  <c r="U3243" i="26"/>
  <c r="U3244" i="26"/>
  <c r="U3245" i="26"/>
  <c r="U3246" i="26"/>
  <c r="U3247" i="26"/>
  <c r="U3248" i="26"/>
  <c r="U3249" i="26"/>
  <c r="U3250" i="26"/>
  <c r="U3251" i="26"/>
  <c r="U3252" i="26"/>
  <c r="U3253" i="26"/>
  <c r="U3254" i="26"/>
  <c r="U3255" i="26"/>
  <c r="U3256" i="26"/>
  <c r="U3257" i="26"/>
  <c r="U3258" i="26"/>
  <c r="U3259" i="26"/>
  <c r="U3260" i="26"/>
  <c r="U3261" i="26"/>
  <c r="U3262" i="26"/>
  <c r="U3263" i="26"/>
  <c r="U3264" i="26"/>
  <c r="U3265" i="26"/>
  <c r="U3266" i="26"/>
  <c r="U3267" i="26"/>
  <c r="U3268" i="26"/>
  <c r="U3269" i="26"/>
  <c r="U3270" i="26"/>
  <c r="U3271" i="26"/>
  <c r="U3272" i="26"/>
  <c r="U3273" i="26"/>
  <c r="U3274" i="26"/>
  <c r="U3275" i="26"/>
  <c r="U3276" i="26"/>
  <c r="U3277" i="26"/>
  <c r="U3278" i="26"/>
  <c r="U3279" i="26"/>
  <c r="U3280" i="26"/>
  <c r="U3281" i="26"/>
  <c r="U3282" i="26"/>
  <c r="U3283" i="26"/>
  <c r="U3284" i="26"/>
  <c r="U3285" i="26"/>
  <c r="U3286" i="26"/>
  <c r="U3287" i="26"/>
  <c r="U3288" i="26"/>
  <c r="U3289" i="26"/>
  <c r="U3290" i="26"/>
  <c r="U3291" i="26"/>
  <c r="U3292" i="26"/>
  <c r="U3293" i="26"/>
  <c r="U3294" i="26"/>
  <c r="U3295" i="26"/>
  <c r="U3296" i="26"/>
  <c r="U3297" i="26"/>
  <c r="U3298" i="26"/>
  <c r="U3299" i="26"/>
  <c r="U3300" i="26"/>
  <c r="U3301" i="26"/>
  <c r="U3302" i="26"/>
  <c r="U3303" i="26"/>
  <c r="U3304" i="26"/>
  <c r="U3305" i="26"/>
  <c r="U3306" i="26"/>
  <c r="U3307" i="26"/>
  <c r="U3308" i="26"/>
  <c r="U3309" i="26"/>
  <c r="U3310" i="26"/>
  <c r="U3311" i="26"/>
  <c r="U3312" i="26"/>
  <c r="U3313" i="26"/>
  <c r="U3314" i="26"/>
  <c r="U3315" i="26"/>
  <c r="U3316" i="26"/>
  <c r="U3317" i="26"/>
  <c r="U3318" i="26"/>
  <c r="U3319" i="26"/>
  <c r="U3320" i="26"/>
  <c r="U3321" i="26"/>
  <c r="U3322" i="26"/>
  <c r="U3323" i="26"/>
  <c r="U3324" i="26"/>
  <c r="U3325" i="26"/>
  <c r="U3326" i="26"/>
  <c r="U3327" i="26"/>
  <c r="U3328" i="26"/>
  <c r="U3329" i="26"/>
  <c r="U3330" i="26"/>
  <c r="U3331" i="26"/>
  <c r="U3332" i="26"/>
  <c r="U3333" i="26"/>
  <c r="U3334" i="26"/>
  <c r="U3335" i="26"/>
  <c r="U3336" i="26"/>
  <c r="U3337" i="26"/>
  <c r="U3338" i="26"/>
  <c r="U3339" i="26"/>
  <c r="U3340" i="26"/>
  <c r="U3341" i="26"/>
  <c r="U3342" i="26"/>
  <c r="U3343" i="26"/>
  <c r="U3344" i="26"/>
  <c r="U3345" i="26"/>
  <c r="U3346" i="26"/>
  <c r="U3347" i="26"/>
  <c r="U3348" i="26"/>
  <c r="U3349" i="26"/>
  <c r="U3350" i="26"/>
  <c r="U3351" i="26"/>
  <c r="U3352" i="26"/>
  <c r="U3353" i="26"/>
  <c r="U3354" i="26"/>
  <c r="U3355" i="26"/>
  <c r="U3356" i="26"/>
  <c r="U3357" i="26"/>
  <c r="U3358" i="26"/>
  <c r="U3359" i="26"/>
  <c r="U3360" i="26"/>
  <c r="U3361" i="26"/>
  <c r="U3362" i="26"/>
  <c r="U3363" i="26"/>
  <c r="U3364" i="26"/>
  <c r="U3365" i="26"/>
  <c r="U3366" i="26"/>
  <c r="U3367" i="26"/>
  <c r="U3368" i="26"/>
  <c r="U3369" i="26"/>
  <c r="U3370" i="26"/>
  <c r="U3371" i="26"/>
  <c r="U3372" i="26"/>
  <c r="U3373" i="26"/>
  <c r="U3374" i="26"/>
  <c r="U3375" i="26"/>
  <c r="U3376" i="26"/>
  <c r="U3377" i="26"/>
  <c r="U3378" i="26"/>
  <c r="U3379" i="26"/>
  <c r="U3380" i="26"/>
  <c r="U3381" i="26"/>
  <c r="U3382" i="26"/>
  <c r="U3383" i="26"/>
  <c r="U3384" i="26"/>
  <c r="U3385" i="26"/>
  <c r="U3386" i="26"/>
  <c r="U3387" i="26"/>
  <c r="U3388" i="26"/>
  <c r="U3389" i="26"/>
  <c r="U3390" i="26"/>
  <c r="U3391" i="26"/>
  <c r="U3392" i="26"/>
  <c r="U3393" i="26"/>
  <c r="U3394" i="26"/>
  <c r="U3395" i="26"/>
  <c r="U3396" i="26"/>
  <c r="U3397" i="26"/>
  <c r="U3398" i="26"/>
  <c r="U3399" i="26"/>
  <c r="U3400" i="26"/>
  <c r="U3401" i="26"/>
  <c r="U3402" i="26"/>
  <c r="U3403" i="26"/>
  <c r="U3404" i="26"/>
  <c r="U3405" i="26"/>
  <c r="U3406" i="26"/>
  <c r="U3407" i="26"/>
  <c r="U3408" i="26"/>
  <c r="U3409" i="26"/>
  <c r="U3410" i="26"/>
  <c r="U3411" i="26"/>
  <c r="U3412" i="26"/>
  <c r="U3413" i="26"/>
  <c r="U3414" i="26"/>
  <c r="U3415" i="26"/>
  <c r="U3416" i="26"/>
  <c r="U3417" i="26"/>
  <c r="U3418" i="26"/>
  <c r="U3419" i="26"/>
  <c r="U3420" i="26"/>
  <c r="U3421" i="26"/>
  <c r="U3422" i="26"/>
  <c r="U3423" i="26"/>
  <c r="U3424" i="26"/>
  <c r="U3425" i="26"/>
  <c r="U3426" i="26"/>
  <c r="U3427" i="26"/>
  <c r="U3428" i="26"/>
  <c r="U3429" i="26"/>
  <c r="U3430" i="26"/>
  <c r="U3431" i="26"/>
  <c r="U3432" i="26"/>
  <c r="U3433" i="26"/>
  <c r="U3434" i="26"/>
  <c r="U3435" i="26"/>
  <c r="U3436" i="26"/>
  <c r="U3437" i="26"/>
  <c r="U3438" i="26"/>
  <c r="U3439" i="26"/>
  <c r="U3440" i="26"/>
  <c r="U3441" i="26"/>
  <c r="U3442" i="26"/>
  <c r="U3443" i="26"/>
  <c r="U3444" i="26"/>
  <c r="U3445" i="26"/>
  <c r="U3446" i="26"/>
  <c r="U3447" i="26"/>
  <c r="U3448" i="26"/>
  <c r="U3449" i="26"/>
  <c r="U3450" i="26"/>
  <c r="U3451" i="26"/>
  <c r="U3452" i="26"/>
  <c r="U3453" i="26"/>
  <c r="U3454" i="26"/>
  <c r="U3455" i="26"/>
  <c r="U3456" i="26"/>
  <c r="U3457" i="26"/>
  <c r="U3458" i="26"/>
  <c r="U3459" i="26"/>
  <c r="U3460" i="26"/>
  <c r="U3461" i="26"/>
  <c r="U3462" i="26"/>
  <c r="U3463" i="26"/>
  <c r="U3464" i="26"/>
  <c r="U3465" i="26"/>
  <c r="U3466" i="26"/>
  <c r="U3467" i="26"/>
  <c r="U3468" i="26"/>
  <c r="U3469" i="26"/>
  <c r="U3470" i="26"/>
  <c r="U3471" i="26"/>
  <c r="U3472" i="26"/>
  <c r="U3473" i="26"/>
  <c r="U3474" i="26"/>
  <c r="U3475" i="26"/>
  <c r="U3476" i="26"/>
  <c r="U3477" i="26"/>
  <c r="U3478" i="26"/>
  <c r="U3479" i="26"/>
  <c r="U3480" i="26"/>
  <c r="U3481" i="26"/>
  <c r="U3482" i="26"/>
  <c r="U3483" i="26"/>
  <c r="U3484" i="26"/>
  <c r="U3485" i="26"/>
  <c r="U3486" i="26"/>
  <c r="U3487" i="26"/>
  <c r="U3488" i="26"/>
  <c r="U3489" i="26"/>
  <c r="U3490" i="26"/>
  <c r="U3491" i="26"/>
  <c r="U3492" i="26"/>
  <c r="U3493" i="26"/>
  <c r="U3494" i="26"/>
  <c r="U3495" i="26"/>
  <c r="U3496" i="26"/>
  <c r="U3497" i="26"/>
  <c r="U3498" i="26"/>
  <c r="U3499" i="26"/>
  <c r="U3500" i="26"/>
  <c r="U3501" i="26"/>
  <c r="U3502" i="26"/>
  <c r="U3503" i="26"/>
  <c r="U3504" i="26"/>
  <c r="U3505" i="26"/>
  <c r="U3506" i="26"/>
  <c r="U3507" i="26"/>
  <c r="U3508" i="26"/>
  <c r="U3509" i="26"/>
  <c r="U3510" i="26"/>
  <c r="U3511" i="26"/>
  <c r="U3512" i="26"/>
  <c r="U3513" i="26"/>
  <c r="U3514" i="26"/>
  <c r="U3515" i="26"/>
  <c r="U3516" i="26"/>
  <c r="U3517" i="26"/>
  <c r="U3518" i="26"/>
  <c r="U3519" i="26"/>
  <c r="U3520" i="26"/>
  <c r="U3521" i="26"/>
  <c r="U3522" i="26"/>
  <c r="U3523" i="26"/>
  <c r="U3524" i="26"/>
  <c r="U3525" i="26"/>
  <c r="U3526" i="26"/>
  <c r="U3527" i="26"/>
  <c r="U3528" i="26"/>
  <c r="U3529" i="26"/>
  <c r="U3530" i="26"/>
  <c r="U3531" i="26"/>
  <c r="U3532" i="26"/>
  <c r="U3533" i="26"/>
  <c r="U3534" i="26"/>
  <c r="U3535" i="26"/>
  <c r="U3536" i="26"/>
  <c r="U3537" i="26"/>
  <c r="U3538" i="26"/>
  <c r="U3539" i="26"/>
  <c r="U3540" i="26"/>
  <c r="U3541" i="26"/>
  <c r="U3542" i="26"/>
  <c r="U3543" i="26"/>
  <c r="U3544" i="26"/>
  <c r="U3545" i="26"/>
  <c r="U3546" i="26"/>
  <c r="U3547" i="26"/>
  <c r="U3548" i="26"/>
  <c r="U3549" i="26"/>
  <c r="U3550" i="26"/>
  <c r="U3551" i="26"/>
  <c r="U3552" i="26"/>
  <c r="U3553" i="26"/>
  <c r="U3554" i="26"/>
  <c r="U3555" i="26"/>
  <c r="U3556" i="26"/>
  <c r="U3557" i="26"/>
  <c r="U3558" i="26"/>
  <c r="U3559" i="26"/>
  <c r="U3560" i="26"/>
  <c r="U3561" i="26"/>
  <c r="U3562" i="26"/>
  <c r="U3563" i="26"/>
  <c r="U3564" i="26"/>
  <c r="U3565" i="26"/>
  <c r="U3566" i="26"/>
  <c r="U3567" i="26"/>
  <c r="U3568" i="26"/>
  <c r="U3569" i="26"/>
  <c r="U3570" i="26"/>
  <c r="U3571" i="26"/>
  <c r="U3572" i="26"/>
  <c r="U3573" i="26"/>
  <c r="U3574" i="26"/>
  <c r="U3575" i="26"/>
  <c r="U3576" i="26"/>
  <c r="U3577" i="26"/>
  <c r="U3578" i="26"/>
  <c r="U3579" i="26"/>
  <c r="U3580" i="26"/>
  <c r="U3581" i="26"/>
  <c r="U3582" i="26"/>
  <c r="U3583" i="26"/>
  <c r="U3584" i="26"/>
  <c r="U3585" i="26"/>
  <c r="U3586" i="26"/>
  <c r="U3587" i="26"/>
  <c r="U3588" i="26"/>
  <c r="U3589" i="26"/>
  <c r="U3590" i="26"/>
  <c r="U3591" i="26"/>
  <c r="U3592" i="26"/>
  <c r="U3593" i="26"/>
  <c r="U3594" i="26"/>
  <c r="U3595" i="26"/>
  <c r="U3596" i="26"/>
  <c r="U3597" i="26"/>
  <c r="U3598" i="26"/>
  <c r="U3599" i="26"/>
  <c r="U3600" i="26"/>
  <c r="U3601" i="26"/>
  <c r="U3602" i="26"/>
  <c r="U3603" i="26"/>
  <c r="U3604" i="26"/>
  <c r="U3605" i="26"/>
  <c r="U3606" i="26"/>
  <c r="U3607" i="26"/>
  <c r="U3608" i="26"/>
  <c r="U3609" i="26"/>
  <c r="U3610" i="26"/>
  <c r="U3611" i="26"/>
  <c r="U3612" i="26"/>
  <c r="U3613" i="26"/>
  <c r="U3614" i="26"/>
  <c r="U3615" i="26"/>
  <c r="U3616" i="26"/>
  <c r="U3617" i="26"/>
  <c r="U3618" i="26"/>
  <c r="U3619" i="26"/>
  <c r="U3620" i="26"/>
  <c r="U3621" i="26"/>
  <c r="U3622" i="26"/>
  <c r="U3623" i="26"/>
  <c r="U3624" i="26"/>
  <c r="U3625" i="26"/>
  <c r="U3626" i="26"/>
  <c r="U3627" i="26"/>
  <c r="U3628" i="26"/>
  <c r="U3629" i="26"/>
  <c r="U3630" i="26"/>
  <c r="U3631" i="26"/>
  <c r="U3632" i="26"/>
  <c r="U3633" i="26"/>
  <c r="U3634" i="26"/>
  <c r="U3635" i="26"/>
  <c r="U3636" i="26"/>
  <c r="U3637" i="26"/>
  <c r="U3638" i="26"/>
  <c r="U3639" i="26"/>
  <c r="U3640" i="26"/>
  <c r="U3641" i="26"/>
  <c r="U3642" i="26"/>
  <c r="U3643" i="26"/>
  <c r="U3644" i="26"/>
  <c r="U3645" i="26"/>
  <c r="U3646" i="26"/>
  <c r="U3647" i="26"/>
  <c r="U3648" i="26"/>
  <c r="U3649" i="26"/>
  <c r="U3650" i="26"/>
  <c r="U3651" i="26"/>
  <c r="U3652" i="26"/>
  <c r="U3653" i="26"/>
  <c r="U3654" i="26"/>
  <c r="U3655" i="26"/>
  <c r="U3656" i="26"/>
  <c r="U3657" i="26"/>
  <c r="U3658" i="26"/>
  <c r="U3659" i="26"/>
  <c r="U3660" i="26"/>
  <c r="U3661" i="26"/>
  <c r="U3662" i="26"/>
  <c r="U3663" i="26"/>
  <c r="U3664" i="26"/>
  <c r="U3665" i="26"/>
  <c r="U3666" i="26"/>
  <c r="U3667" i="26"/>
  <c r="U3668" i="26"/>
  <c r="U3669" i="26"/>
  <c r="U3670" i="26"/>
  <c r="U3671" i="26"/>
  <c r="U3672" i="26"/>
  <c r="U3673" i="26"/>
  <c r="U3674" i="26"/>
  <c r="U3675" i="26"/>
  <c r="U3676" i="26"/>
  <c r="U3677" i="26"/>
  <c r="U3678" i="26"/>
  <c r="U3679" i="26"/>
  <c r="U3680" i="26"/>
  <c r="U3681" i="26"/>
  <c r="U3682" i="26"/>
  <c r="U3683" i="26"/>
  <c r="U3684" i="26"/>
  <c r="U3685" i="26"/>
  <c r="U3686" i="26"/>
  <c r="U3687" i="26"/>
  <c r="U3688" i="26"/>
  <c r="U3689" i="26"/>
  <c r="U3690" i="26"/>
  <c r="U3691" i="26"/>
  <c r="U3692" i="26"/>
  <c r="U3693" i="26"/>
  <c r="U3694" i="26"/>
  <c r="U3695" i="26"/>
  <c r="U3696" i="26"/>
  <c r="U3697" i="26"/>
  <c r="U3698" i="26"/>
  <c r="U3699" i="26"/>
  <c r="U3700" i="26"/>
  <c r="U3701" i="26"/>
  <c r="U3702" i="26"/>
  <c r="U3703" i="26"/>
  <c r="U3704" i="26"/>
  <c r="U3705" i="26"/>
  <c r="U3706" i="26"/>
  <c r="U3707" i="26"/>
  <c r="U3708" i="26"/>
  <c r="U3709" i="26"/>
  <c r="U3710" i="26"/>
  <c r="U3711" i="26"/>
  <c r="U3712" i="26"/>
  <c r="U3713" i="26"/>
  <c r="U3714" i="26"/>
  <c r="U3715" i="26"/>
  <c r="U3716" i="26"/>
  <c r="U3717" i="26"/>
  <c r="U3718" i="26"/>
  <c r="U3719" i="26"/>
  <c r="U3720" i="26"/>
  <c r="U3721" i="26"/>
  <c r="U3722" i="26"/>
  <c r="U3723" i="26"/>
  <c r="U3724" i="26"/>
  <c r="U3725" i="26"/>
  <c r="U3726" i="26"/>
  <c r="U3727" i="26"/>
  <c r="U3728" i="26"/>
  <c r="U3729" i="26"/>
  <c r="U3730" i="26"/>
  <c r="U3731" i="26"/>
  <c r="U3732" i="26"/>
  <c r="U3733" i="26"/>
  <c r="U3734" i="26"/>
  <c r="U3735" i="26"/>
  <c r="U3736" i="26"/>
  <c r="U3737" i="26"/>
  <c r="U3738" i="26"/>
  <c r="U3739" i="26"/>
  <c r="U3740" i="26"/>
  <c r="U3741" i="26"/>
  <c r="U3742" i="26"/>
  <c r="U3743" i="26"/>
  <c r="U3744" i="26"/>
  <c r="U3745" i="26"/>
  <c r="U3746" i="26"/>
  <c r="U3747" i="26"/>
  <c r="U3748" i="26"/>
  <c r="U3749" i="26"/>
  <c r="U3750" i="26"/>
  <c r="U3751" i="26"/>
  <c r="U3752" i="26"/>
  <c r="U3753" i="26"/>
  <c r="U3754" i="26"/>
  <c r="U3755" i="26"/>
  <c r="U3756" i="26"/>
  <c r="U3757" i="26"/>
  <c r="U3758" i="26"/>
  <c r="U3759" i="26"/>
  <c r="U3760" i="26"/>
  <c r="U3761" i="26"/>
  <c r="U3762" i="26"/>
  <c r="U3763" i="26"/>
  <c r="U3764" i="26"/>
  <c r="U3765" i="26"/>
  <c r="U3766" i="26"/>
  <c r="U3767" i="26"/>
  <c r="U3768" i="26"/>
  <c r="U3769" i="26"/>
  <c r="U3770" i="26"/>
  <c r="U3771" i="26"/>
  <c r="U3772" i="26"/>
  <c r="U3773" i="26"/>
  <c r="U3774" i="26"/>
  <c r="U3775" i="26"/>
  <c r="U3776" i="26"/>
  <c r="U3777" i="26"/>
  <c r="U3778" i="26"/>
  <c r="U3779" i="26"/>
  <c r="U3780" i="26"/>
  <c r="U3781" i="26"/>
  <c r="U3782" i="26"/>
  <c r="U3783" i="26"/>
  <c r="U3784" i="26"/>
  <c r="U3785" i="26"/>
  <c r="U3786" i="26"/>
  <c r="U3787" i="26"/>
  <c r="U3788" i="26"/>
  <c r="U3789" i="26"/>
  <c r="U3790" i="26"/>
  <c r="U3791" i="26"/>
  <c r="U3792" i="26"/>
  <c r="U3793" i="26"/>
  <c r="U3794" i="26"/>
  <c r="U3795" i="26"/>
  <c r="U3796" i="26"/>
  <c r="U3797" i="26"/>
  <c r="U3798" i="26"/>
  <c r="U3799" i="26"/>
  <c r="U3800" i="26"/>
  <c r="U3801" i="26"/>
  <c r="U3802" i="26"/>
  <c r="U3803" i="26"/>
  <c r="U3804" i="26"/>
  <c r="U3805" i="26"/>
  <c r="U3806" i="26"/>
  <c r="U3807" i="26"/>
  <c r="U3808" i="26"/>
  <c r="U3809" i="26"/>
  <c r="U3810" i="26"/>
  <c r="U3811" i="26"/>
  <c r="U3812" i="26"/>
  <c r="U3813" i="26"/>
  <c r="U3814" i="26"/>
  <c r="U3815" i="26"/>
  <c r="U3816" i="26"/>
  <c r="U3817" i="26"/>
  <c r="U3818" i="26"/>
  <c r="U3819" i="26"/>
  <c r="U3820" i="26"/>
  <c r="U3821" i="26"/>
  <c r="U3822" i="26"/>
  <c r="U3823" i="26"/>
  <c r="U3824" i="26"/>
  <c r="U3825" i="26"/>
  <c r="U3826" i="26"/>
  <c r="U3827" i="26"/>
  <c r="U3828" i="26"/>
  <c r="U3829" i="26"/>
  <c r="U3830" i="26"/>
  <c r="U3831" i="26"/>
  <c r="U3832" i="26"/>
  <c r="U3833" i="26"/>
  <c r="U3834" i="26"/>
  <c r="U3835" i="26"/>
  <c r="U3836" i="26"/>
  <c r="U3837" i="26"/>
  <c r="U3838" i="26"/>
  <c r="U3839" i="26"/>
  <c r="U3840" i="26"/>
  <c r="U3841" i="26"/>
  <c r="U3842" i="26"/>
  <c r="U3843" i="26"/>
  <c r="U3844" i="26"/>
  <c r="U3845" i="26"/>
  <c r="U3846" i="26"/>
  <c r="U3847" i="26"/>
  <c r="U3848" i="26"/>
  <c r="U3849" i="26"/>
  <c r="U3850" i="26"/>
  <c r="U3851" i="26"/>
  <c r="U3852" i="26"/>
  <c r="U3853" i="26"/>
  <c r="U3854" i="26"/>
  <c r="U3855" i="26"/>
  <c r="U3856" i="26"/>
  <c r="U3857" i="26"/>
  <c r="U3858" i="26"/>
  <c r="U3859" i="26"/>
  <c r="U3860" i="26"/>
  <c r="U3861" i="26"/>
  <c r="U3862" i="26"/>
  <c r="U3863" i="26"/>
  <c r="U3864" i="26"/>
  <c r="U3865" i="26"/>
  <c r="U3866" i="26"/>
  <c r="U3867" i="26"/>
  <c r="U3868" i="26"/>
  <c r="U3869" i="26"/>
  <c r="U3870" i="26"/>
  <c r="U3871" i="26"/>
  <c r="U3872" i="26"/>
  <c r="U3873" i="26"/>
  <c r="U3874" i="26"/>
  <c r="U3875" i="26"/>
  <c r="U3876" i="26"/>
  <c r="U3877" i="26"/>
  <c r="U3878" i="26"/>
  <c r="U3879" i="26"/>
  <c r="U3880" i="26"/>
  <c r="U3881" i="26"/>
  <c r="U3882" i="26"/>
  <c r="U3883" i="26"/>
  <c r="U3884" i="26"/>
  <c r="U3885" i="26"/>
  <c r="U3886" i="26"/>
  <c r="U3887" i="26"/>
  <c r="U3888" i="26"/>
  <c r="U3889" i="26"/>
  <c r="U3890" i="26"/>
  <c r="U3891" i="26"/>
  <c r="U3892" i="26"/>
  <c r="U3893" i="26"/>
  <c r="U3894" i="26"/>
  <c r="U3895" i="26"/>
  <c r="U3896" i="26"/>
  <c r="U3897" i="26"/>
  <c r="U3898" i="26"/>
  <c r="U3899" i="26"/>
  <c r="U3900" i="26"/>
  <c r="U3901" i="26"/>
  <c r="U3902" i="26"/>
  <c r="U3903" i="26"/>
  <c r="U3904" i="26"/>
  <c r="U3905" i="26"/>
  <c r="U3906" i="26"/>
  <c r="U3907" i="26"/>
  <c r="U3908" i="26"/>
  <c r="U3909" i="26"/>
  <c r="U3910" i="26"/>
  <c r="U3911" i="26"/>
  <c r="U3912" i="26"/>
  <c r="U3913" i="26"/>
  <c r="U3914" i="26"/>
  <c r="U3915" i="26"/>
  <c r="U3916" i="26"/>
  <c r="U3917" i="26"/>
  <c r="U3918" i="26"/>
  <c r="U3919" i="26"/>
  <c r="U3920" i="26"/>
  <c r="U3921" i="26"/>
  <c r="U3922" i="26"/>
  <c r="U3923" i="26"/>
  <c r="U3924" i="26"/>
  <c r="U3925" i="26"/>
  <c r="U3926" i="26"/>
  <c r="U3927" i="26"/>
  <c r="U3928" i="26"/>
  <c r="U3929" i="26"/>
  <c r="U3930" i="26"/>
  <c r="U3931" i="26"/>
  <c r="U3932" i="26"/>
  <c r="U3933" i="26"/>
  <c r="U3934" i="26"/>
  <c r="U3935" i="26"/>
  <c r="U3936" i="26"/>
  <c r="U3937" i="26"/>
  <c r="U3938" i="26"/>
  <c r="U3939" i="26"/>
  <c r="U3940" i="26"/>
  <c r="U3941" i="26"/>
  <c r="U3942" i="26"/>
  <c r="U3943" i="26"/>
  <c r="U3944" i="26"/>
  <c r="U3945" i="26"/>
  <c r="U3946" i="26"/>
  <c r="U3947" i="26"/>
  <c r="U3948" i="26"/>
  <c r="U3949" i="26"/>
  <c r="U3950" i="26"/>
  <c r="U3951" i="26"/>
  <c r="U3952" i="26"/>
  <c r="U3953" i="26"/>
  <c r="U3954" i="26"/>
  <c r="U3955" i="26"/>
  <c r="U3956" i="26"/>
  <c r="U3957" i="26"/>
  <c r="U3958" i="26"/>
  <c r="U3959" i="26"/>
  <c r="U3960" i="26"/>
  <c r="U3961" i="26"/>
  <c r="U3962" i="26"/>
  <c r="U3963" i="26"/>
  <c r="U3964" i="26"/>
  <c r="U3965" i="26"/>
  <c r="U3966" i="26"/>
  <c r="U3967" i="26"/>
  <c r="U3968" i="26"/>
  <c r="U3969" i="26"/>
  <c r="U3970" i="26"/>
  <c r="U3971" i="26"/>
  <c r="U3972" i="26"/>
  <c r="U3973" i="26"/>
  <c r="U3974" i="26"/>
  <c r="U3975" i="26"/>
  <c r="U3976" i="26"/>
  <c r="U3977" i="26"/>
  <c r="U3978" i="26"/>
  <c r="U3979" i="26"/>
  <c r="U3980" i="26"/>
  <c r="U3981" i="26"/>
  <c r="U3982" i="26"/>
  <c r="U3983" i="26"/>
  <c r="U3984" i="26"/>
  <c r="U3985" i="26"/>
  <c r="U3986" i="26"/>
  <c r="U3987" i="26"/>
  <c r="U3988" i="26"/>
  <c r="U3989" i="26"/>
  <c r="U3990" i="26"/>
  <c r="U3991" i="26"/>
  <c r="U3992" i="26"/>
  <c r="U3993" i="26"/>
  <c r="U3994" i="26"/>
  <c r="U3995" i="26"/>
  <c r="U3996" i="26"/>
  <c r="U3997" i="26"/>
  <c r="U3998" i="26"/>
  <c r="U3999" i="26"/>
  <c r="U4000" i="26"/>
  <c r="U4001" i="26"/>
  <c r="U4002" i="26"/>
  <c r="U4003" i="26"/>
  <c r="U4004" i="26"/>
  <c r="U4005" i="26"/>
  <c r="U4006" i="26"/>
  <c r="U4007" i="26"/>
  <c r="U4008" i="26"/>
  <c r="U4009" i="26"/>
  <c r="U4010" i="26"/>
  <c r="U4011" i="26"/>
  <c r="U4012" i="26"/>
  <c r="U4013" i="26"/>
  <c r="U4014" i="26"/>
  <c r="U4015" i="26"/>
  <c r="U4016" i="26"/>
  <c r="U4017" i="26"/>
  <c r="U4018" i="26"/>
  <c r="U4019" i="26"/>
  <c r="U4020" i="26"/>
  <c r="U4021" i="26"/>
  <c r="U4022" i="26"/>
  <c r="U4023" i="26"/>
  <c r="U4024" i="26"/>
  <c r="U4025" i="26"/>
  <c r="U4026" i="26"/>
  <c r="U4027" i="26"/>
  <c r="U4028" i="26"/>
  <c r="U4029" i="26"/>
  <c r="U4030" i="26"/>
  <c r="U4031" i="26"/>
  <c r="U4032" i="26"/>
  <c r="U4033" i="26"/>
  <c r="U4034" i="26"/>
  <c r="U4035" i="26"/>
  <c r="U4036" i="26"/>
  <c r="U4037" i="26"/>
  <c r="U4038" i="26"/>
  <c r="U4039" i="26"/>
  <c r="U4040" i="26"/>
  <c r="U4041" i="26"/>
  <c r="U4042" i="26"/>
  <c r="U4043" i="26"/>
  <c r="U4044" i="26"/>
  <c r="U4045" i="26"/>
  <c r="U4046" i="26"/>
  <c r="U4047" i="26"/>
  <c r="U4048" i="26"/>
  <c r="U4049" i="26"/>
  <c r="U4050" i="26"/>
  <c r="U4051" i="26"/>
  <c r="U4052" i="26"/>
  <c r="U4053" i="26"/>
  <c r="U4054" i="26"/>
  <c r="U4055" i="26"/>
  <c r="U4056" i="26"/>
  <c r="U4057" i="26"/>
  <c r="U4058" i="26"/>
  <c r="U4059" i="26"/>
  <c r="U4060" i="26"/>
  <c r="U4061" i="26"/>
  <c r="U4062" i="26"/>
  <c r="U4063" i="26"/>
  <c r="U4064" i="26"/>
  <c r="U4065" i="26"/>
  <c r="U4066" i="26"/>
  <c r="U4067" i="26"/>
  <c r="U4068" i="26"/>
  <c r="U4069" i="26"/>
  <c r="U4070" i="26"/>
  <c r="U4071" i="26"/>
  <c r="U4072" i="26"/>
  <c r="U4073" i="26"/>
  <c r="U4074" i="26"/>
  <c r="U4075" i="26"/>
  <c r="U4076" i="26"/>
  <c r="U4077" i="26"/>
  <c r="U4078" i="26"/>
  <c r="U4079" i="26"/>
  <c r="U4080" i="26"/>
  <c r="U4081" i="26"/>
  <c r="U4082" i="26"/>
  <c r="U4083" i="26"/>
  <c r="U4084" i="26"/>
  <c r="U4085" i="26"/>
  <c r="U4086" i="26"/>
  <c r="U4087" i="26"/>
  <c r="U4088" i="26"/>
  <c r="U4089" i="26"/>
  <c r="U4090" i="26"/>
  <c r="U4091" i="26"/>
  <c r="U4092" i="26"/>
  <c r="U4093" i="26"/>
  <c r="U4094" i="26"/>
  <c r="U4095" i="26"/>
  <c r="U4096" i="26"/>
  <c r="U4097" i="26"/>
  <c r="U4098" i="26"/>
  <c r="U4099" i="26"/>
  <c r="U4100" i="26"/>
  <c r="U4101" i="26"/>
  <c r="U4102" i="26"/>
  <c r="U4103" i="26"/>
  <c r="U4104" i="26"/>
  <c r="U4105" i="26"/>
  <c r="U4106" i="26"/>
  <c r="U4107" i="26"/>
  <c r="U4108" i="26"/>
  <c r="U4109" i="26"/>
  <c r="U4110" i="26"/>
  <c r="U4111" i="26"/>
  <c r="U4112" i="26"/>
  <c r="U4113" i="26"/>
  <c r="U4114" i="26"/>
  <c r="U4115" i="26"/>
  <c r="U4116" i="26"/>
  <c r="U4117" i="26"/>
  <c r="U4118" i="26"/>
  <c r="U4119" i="26"/>
  <c r="U4120" i="26"/>
  <c r="U4121" i="26"/>
  <c r="U4122" i="26"/>
  <c r="U4123" i="26"/>
  <c r="U4124" i="26"/>
  <c r="U4125" i="26"/>
  <c r="U4126" i="26"/>
  <c r="U4127" i="26"/>
  <c r="U4128" i="26"/>
  <c r="U4129" i="26"/>
  <c r="U4130" i="26"/>
  <c r="U4131" i="26"/>
  <c r="U4132" i="26"/>
  <c r="U4133" i="26"/>
  <c r="U4134" i="26"/>
  <c r="U4135" i="26"/>
  <c r="U4136" i="26"/>
  <c r="U4137" i="26"/>
  <c r="U4138" i="26"/>
  <c r="U4139" i="26"/>
  <c r="U4140" i="26"/>
  <c r="U4141" i="26"/>
  <c r="U4142" i="26"/>
  <c r="U4143" i="26"/>
  <c r="U4144" i="26"/>
  <c r="U4145" i="26"/>
  <c r="U4146" i="26"/>
  <c r="U4147" i="26"/>
  <c r="U4148" i="26"/>
  <c r="U4149" i="26"/>
  <c r="U4150" i="26"/>
  <c r="U4151" i="26"/>
  <c r="U4152" i="26"/>
  <c r="U4153" i="26"/>
  <c r="U4154" i="26"/>
  <c r="U4155" i="26"/>
  <c r="U4156" i="26"/>
  <c r="U4157" i="26"/>
  <c r="U4158" i="26"/>
  <c r="U4159" i="26"/>
  <c r="U4160" i="26"/>
  <c r="U4161" i="26"/>
  <c r="U4162" i="26"/>
  <c r="U4163" i="26"/>
  <c r="U4164" i="26"/>
  <c r="U4165" i="26"/>
  <c r="U4166" i="26"/>
  <c r="U4167" i="26"/>
  <c r="U4168" i="26"/>
  <c r="U4169" i="26"/>
  <c r="U4170" i="26"/>
  <c r="U4171" i="26"/>
  <c r="U4172" i="26"/>
  <c r="U4173" i="26"/>
  <c r="U4174" i="26"/>
  <c r="U4175" i="26"/>
  <c r="U4176" i="26"/>
  <c r="U4177" i="26"/>
  <c r="U4178" i="26"/>
  <c r="U4179" i="26"/>
  <c r="U4180" i="26"/>
  <c r="U4181" i="26"/>
  <c r="U4182" i="26"/>
  <c r="U4183" i="26"/>
  <c r="U4184" i="26"/>
  <c r="U4185" i="26"/>
  <c r="U4186" i="26"/>
  <c r="U4187" i="26"/>
  <c r="U4188" i="26"/>
  <c r="U4189" i="26"/>
  <c r="U4190" i="26"/>
  <c r="U4191" i="26"/>
  <c r="U4192" i="26"/>
  <c r="U4193" i="26"/>
  <c r="U4194" i="26"/>
  <c r="U4195" i="26"/>
  <c r="U4196" i="26"/>
  <c r="U4197" i="26"/>
  <c r="U4198" i="26"/>
  <c r="U4199" i="26"/>
  <c r="U4200" i="26"/>
  <c r="U4201" i="26"/>
  <c r="U4202" i="26"/>
  <c r="U4203" i="26"/>
  <c r="U4204" i="26"/>
  <c r="U4205" i="26"/>
  <c r="U4206" i="26"/>
  <c r="U4207" i="26"/>
  <c r="U4208" i="26"/>
  <c r="U4209" i="26"/>
  <c r="U4210" i="26"/>
  <c r="U4211" i="26"/>
  <c r="U4212" i="26"/>
  <c r="U4213" i="26"/>
  <c r="U4214" i="26"/>
  <c r="U4215" i="26"/>
  <c r="U4216" i="26"/>
  <c r="U4217" i="26"/>
  <c r="U4218" i="26"/>
  <c r="U4219" i="26"/>
  <c r="U4220" i="26"/>
  <c r="U4221" i="26"/>
  <c r="U4222" i="26"/>
  <c r="U4223" i="26"/>
  <c r="U4224" i="26"/>
  <c r="U4225" i="26"/>
  <c r="U4226" i="26"/>
  <c r="U4227" i="26"/>
  <c r="U4228" i="26"/>
  <c r="U4229" i="26"/>
  <c r="U4230" i="26"/>
  <c r="U4231" i="26"/>
  <c r="U4232" i="26"/>
  <c r="U4233" i="26"/>
  <c r="U4234" i="26"/>
  <c r="U4235" i="26"/>
  <c r="U4236" i="26"/>
  <c r="U4237" i="26"/>
  <c r="U4238" i="26"/>
  <c r="U4239" i="26"/>
  <c r="U4240" i="26"/>
  <c r="U4241" i="26"/>
  <c r="U4242" i="26"/>
  <c r="U4243" i="26"/>
  <c r="U4244" i="26"/>
  <c r="U4245" i="26"/>
  <c r="U4246" i="26"/>
  <c r="U4247" i="26"/>
  <c r="U4248" i="26"/>
  <c r="U4249" i="26"/>
  <c r="U4250" i="26"/>
  <c r="U4251" i="26"/>
  <c r="U4252" i="26"/>
  <c r="U4253" i="26"/>
  <c r="U4254" i="26"/>
  <c r="U4255" i="26"/>
  <c r="U4256" i="26"/>
  <c r="U4257" i="26"/>
  <c r="U4258" i="26"/>
  <c r="U4259" i="26"/>
  <c r="U4260" i="26"/>
  <c r="U4261" i="26"/>
  <c r="U4262" i="26"/>
  <c r="U4263" i="26"/>
  <c r="U4264" i="26"/>
  <c r="U4265" i="26"/>
  <c r="U4266" i="26"/>
  <c r="U4267" i="26"/>
  <c r="U4268" i="26"/>
  <c r="U4269" i="26"/>
  <c r="U4270" i="26"/>
  <c r="U4271" i="26"/>
  <c r="U4272" i="26"/>
  <c r="U4273" i="26"/>
  <c r="U4274" i="26"/>
  <c r="U4275" i="26"/>
  <c r="U4276" i="26"/>
  <c r="U4277" i="26"/>
  <c r="U4278" i="26"/>
  <c r="U4279" i="26"/>
  <c r="U4280" i="26"/>
  <c r="U4281" i="26"/>
  <c r="U4282" i="26"/>
  <c r="U4283" i="26"/>
  <c r="U4284" i="26"/>
  <c r="U4285" i="26"/>
  <c r="U4286" i="26"/>
  <c r="U4287" i="26"/>
  <c r="U4288" i="26"/>
  <c r="U4289" i="26"/>
  <c r="U4290" i="26"/>
  <c r="U4291" i="26"/>
  <c r="U4292" i="26"/>
  <c r="U4293" i="26"/>
  <c r="U4294" i="26"/>
  <c r="U4295" i="26"/>
  <c r="U4296" i="26"/>
  <c r="U4297" i="26"/>
  <c r="U4298" i="26"/>
  <c r="U4299" i="26"/>
  <c r="U4300" i="26"/>
  <c r="U4301" i="26"/>
  <c r="U4302" i="26"/>
  <c r="U4303" i="26"/>
  <c r="U4304" i="26"/>
  <c r="U4305" i="26"/>
  <c r="U4306" i="26"/>
  <c r="U4307" i="26"/>
  <c r="U4308" i="26"/>
  <c r="U4309" i="26"/>
  <c r="U4310" i="26"/>
  <c r="U4311" i="26"/>
  <c r="U4312" i="26"/>
  <c r="U4313" i="26"/>
  <c r="U4314" i="26"/>
  <c r="U4315" i="26"/>
  <c r="U4316" i="26"/>
  <c r="U4317" i="26"/>
  <c r="U4318" i="26"/>
  <c r="U4319" i="26"/>
  <c r="U4320" i="26"/>
  <c r="U4321" i="26"/>
  <c r="U4322" i="26"/>
  <c r="U4323" i="26"/>
  <c r="U4324" i="26"/>
  <c r="U4325" i="26"/>
  <c r="U4326" i="26"/>
  <c r="U4327" i="26"/>
  <c r="U4328" i="26"/>
  <c r="U4329" i="26"/>
  <c r="U4330" i="26"/>
  <c r="U4331" i="26"/>
  <c r="U4332" i="26"/>
  <c r="U4333" i="26"/>
  <c r="U4334" i="26"/>
  <c r="U4335" i="26"/>
  <c r="U4336" i="26"/>
  <c r="U4337" i="26"/>
  <c r="U4338" i="26"/>
  <c r="U4339" i="26"/>
  <c r="U4340" i="26"/>
  <c r="U4341" i="26"/>
  <c r="U4342" i="26"/>
  <c r="U4343" i="26"/>
  <c r="U4344" i="26"/>
  <c r="U4345" i="26"/>
  <c r="U4346" i="26"/>
  <c r="U4347" i="26"/>
  <c r="U4348" i="26"/>
  <c r="U4349" i="26"/>
  <c r="U4350" i="26"/>
  <c r="U4351" i="26"/>
  <c r="U4352" i="26"/>
  <c r="U4353" i="26"/>
  <c r="U4354" i="26"/>
  <c r="U4355" i="26"/>
  <c r="U4356" i="26"/>
  <c r="U4357" i="26"/>
  <c r="U4358" i="26"/>
  <c r="U4359" i="26"/>
  <c r="U4360" i="26"/>
  <c r="U4361" i="26"/>
  <c r="U4362" i="26"/>
  <c r="U4363" i="26"/>
  <c r="U4364" i="26"/>
  <c r="U4365" i="26"/>
  <c r="U4366" i="26"/>
  <c r="U4367" i="26"/>
  <c r="U4368" i="26"/>
  <c r="U4369" i="26"/>
  <c r="U4370" i="26"/>
  <c r="U4371" i="26"/>
  <c r="U4372" i="26"/>
  <c r="U4373" i="26"/>
  <c r="U4374" i="26"/>
  <c r="U4375" i="26"/>
  <c r="U4376" i="26"/>
  <c r="U4377" i="26"/>
  <c r="U4378" i="26"/>
  <c r="U4379" i="26"/>
  <c r="U4380" i="26"/>
  <c r="U4381" i="26"/>
  <c r="U4382" i="26"/>
  <c r="U4383" i="26"/>
  <c r="U4384" i="26"/>
  <c r="U4385" i="26"/>
  <c r="U4386" i="26"/>
  <c r="U4387" i="26"/>
  <c r="U4388" i="26"/>
  <c r="U4389" i="26"/>
  <c r="U4390" i="26"/>
  <c r="U4391" i="26"/>
  <c r="U4392" i="26"/>
  <c r="U4393" i="26"/>
  <c r="U4394" i="26"/>
  <c r="U4395" i="26"/>
  <c r="U4396" i="26"/>
  <c r="U4397" i="26"/>
  <c r="U4398" i="26"/>
  <c r="U4399" i="26"/>
  <c r="U4400" i="26"/>
  <c r="U4401" i="26"/>
  <c r="U4402" i="26"/>
  <c r="U4403" i="26"/>
  <c r="U4404" i="26"/>
  <c r="U4405" i="26"/>
  <c r="U4406" i="26"/>
  <c r="U4407" i="26"/>
  <c r="U4408" i="26"/>
  <c r="U4409" i="26"/>
  <c r="U4410" i="26"/>
  <c r="U4411" i="26"/>
  <c r="U4412" i="26"/>
  <c r="U4413" i="26"/>
  <c r="U4414" i="26"/>
  <c r="U4415" i="26"/>
  <c r="U4416" i="26"/>
  <c r="U4417" i="26"/>
  <c r="U4418" i="26"/>
  <c r="U4419" i="26"/>
  <c r="U4420" i="26"/>
  <c r="U4421" i="26"/>
  <c r="U4422" i="26"/>
  <c r="U4423" i="26"/>
  <c r="U4424" i="26"/>
  <c r="U4425" i="26"/>
  <c r="U4426" i="26"/>
  <c r="U4427" i="26"/>
  <c r="U4428" i="26"/>
  <c r="U4429" i="26"/>
  <c r="U4430" i="26"/>
  <c r="U4431" i="26"/>
  <c r="U4432" i="26"/>
  <c r="U4433" i="26"/>
  <c r="U4434" i="26"/>
  <c r="U4435" i="26"/>
  <c r="U4436" i="26"/>
  <c r="U4437" i="26"/>
  <c r="U4438" i="26"/>
  <c r="U4439" i="26"/>
  <c r="U4440" i="26"/>
  <c r="U4441" i="26"/>
  <c r="U4442" i="26"/>
  <c r="U4443" i="26"/>
  <c r="U4444" i="26"/>
  <c r="U4445" i="26"/>
  <c r="U4446" i="26"/>
  <c r="U4447" i="26"/>
  <c r="U4448" i="26"/>
  <c r="U4449" i="26"/>
  <c r="U4450" i="26"/>
  <c r="U4451" i="26"/>
  <c r="U4452" i="26"/>
  <c r="U4453" i="26"/>
  <c r="U4454" i="26"/>
  <c r="U4455" i="26"/>
  <c r="U4456" i="26"/>
  <c r="U4457" i="26"/>
  <c r="U4458" i="26"/>
  <c r="U4459" i="26"/>
  <c r="U4460" i="26"/>
  <c r="U4461" i="26"/>
  <c r="U4462" i="26"/>
  <c r="U4463" i="26"/>
  <c r="U4464" i="26"/>
  <c r="U4465" i="26"/>
  <c r="U4466" i="26"/>
  <c r="U4467" i="26"/>
  <c r="U4468" i="26"/>
  <c r="U4469" i="26"/>
  <c r="U4470" i="26"/>
  <c r="U4471" i="26"/>
  <c r="U4472" i="26"/>
  <c r="U4473" i="26"/>
  <c r="U4474" i="26"/>
  <c r="U4475" i="26"/>
  <c r="U4476" i="26"/>
  <c r="U4477" i="26"/>
  <c r="U4478" i="26"/>
  <c r="U4479" i="26"/>
  <c r="U4480" i="26"/>
  <c r="U4481" i="26"/>
  <c r="U4482" i="26"/>
  <c r="U4483" i="26"/>
  <c r="U4484" i="26"/>
  <c r="U4485" i="26"/>
  <c r="U4486" i="26"/>
  <c r="U4487" i="26"/>
  <c r="U4488" i="26"/>
  <c r="U4489" i="26"/>
  <c r="U4490" i="26"/>
  <c r="U4491" i="26"/>
  <c r="U4492" i="26"/>
  <c r="U4493" i="26"/>
  <c r="U4494" i="26"/>
  <c r="U4495" i="26"/>
  <c r="U4496" i="26"/>
  <c r="U4497" i="26"/>
  <c r="U4498" i="26"/>
  <c r="U4499" i="26"/>
  <c r="U4500" i="26"/>
  <c r="U4501" i="26"/>
  <c r="U4502" i="26"/>
  <c r="U4503" i="26"/>
  <c r="U4504" i="26"/>
  <c r="U4505" i="26"/>
  <c r="U4506" i="26"/>
  <c r="U4507" i="26"/>
  <c r="U4508" i="26"/>
  <c r="U4509" i="26"/>
  <c r="U4510" i="26"/>
  <c r="U4511" i="26"/>
  <c r="U4512" i="26"/>
  <c r="U4513" i="26"/>
  <c r="U4514" i="26"/>
  <c r="U4515" i="26"/>
  <c r="U4516" i="26"/>
  <c r="U4517" i="26"/>
  <c r="U4518" i="26"/>
  <c r="U4519" i="26"/>
  <c r="U4520" i="26"/>
  <c r="U4521" i="26"/>
  <c r="U4522" i="26"/>
  <c r="U4523" i="26"/>
  <c r="U4524" i="26"/>
  <c r="U4525" i="26"/>
  <c r="U4526" i="26"/>
  <c r="U4527" i="26"/>
  <c r="U4528" i="26"/>
  <c r="U4529" i="26"/>
  <c r="U4530" i="26"/>
  <c r="U4531" i="26"/>
  <c r="U4532" i="26"/>
  <c r="U4533" i="26"/>
  <c r="U4534" i="26"/>
  <c r="U4535" i="26"/>
  <c r="U4536" i="26"/>
  <c r="U4537" i="26"/>
  <c r="U4538" i="26"/>
  <c r="U4539" i="26"/>
  <c r="U4540" i="26"/>
  <c r="U4541" i="26"/>
  <c r="U4542" i="26"/>
  <c r="U4543" i="26"/>
  <c r="U4544" i="26"/>
  <c r="U4545" i="26"/>
  <c r="U4546" i="26"/>
  <c r="U4547" i="26"/>
  <c r="U4548" i="26"/>
  <c r="U4549" i="26"/>
  <c r="U4550" i="26"/>
  <c r="U4551" i="26"/>
  <c r="U4552" i="26"/>
  <c r="U4553" i="26"/>
  <c r="U4554" i="26"/>
  <c r="U4555" i="26"/>
  <c r="U4556" i="26"/>
  <c r="U4557" i="26"/>
  <c r="U4558" i="26"/>
  <c r="U4559" i="26"/>
  <c r="U4560" i="26"/>
  <c r="U4561" i="26"/>
  <c r="U4562" i="26"/>
  <c r="U4563" i="26"/>
  <c r="U4564" i="26"/>
  <c r="U4565" i="26"/>
  <c r="U4566" i="26"/>
  <c r="U4567" i="26"/>
  <c r="U4568" i="26"/>
  <c r="U4569" i="26"/>
  <c r="U4570" i="26"/>
  <c r="U4571" i="26"/>
  <c r="U4572" i="26"/>
  <c r="U4573" i="26"/>
  <c r="U4574" i="26"/>
  <c r="U4575" i="26"/>
  <c r="U4576" i="26"/>
  <c r="U4577" i="26"/>
  <c r="U4578" i="26"/>
  <c r="U4579" i="26"/>
  <c r="U4580" i="26"/>
  <c r="U4581" i="26"/>
  <c r="U4582" i="26"/>
  <c r="U4583" i="26"/>
  <c r="U4584" i="26"/>
  <c r="U4585" i="26"/>
  <c r="U4586" i="26"/>
  <c r="U4587" i="26"/>
  <c r="U4588" i="26"/>
  <c r="U4589" i="26"/>
  <c r="U4590" i="26"/>
  <c r="U4591" i="26"/>
  <c r="U4592" i="26"/>
  <c r="U4593" i="26"/>
  <c r="U4594" i="26"/>
  <c r="U4595" i="26"/>
  <c r="U4596" i="26"/>
  <c r="U4597" i="26"/>
  <c r="U4598" i="26"/>
  <c r="U4599" i="26"/>
  <c r="U4600" i="26"/>
  <c r="U4601" i="26"/>
  <c r="U4602" i="26"/>
  <c r="U4603" i="26"/>
  <c r="U4604" i="26"/>
  <c r="U4605" i="26"/>
  <c r="U4606" i="26"/>
  <c r="U4607" i="26"/>
  <c r="U4608" i="26"/>
  <c r="U4609" i="26"/>
  <c r="U4610" i="26"/>
  <c r="U4611" i="26"/>
  <c r="U4612" i="26"/>
  <c r="U4613" i="26"/>
  <c r="U4614" i="26"/>
  <c r="U4615" i="26"/>
  <c r="U4616" i="26"/>
  <c r="U4617" i="26"/>
  <c r="U4618" i="26"/>
  <c r="U4619" i="26"/>
  <c r="U4620" i="26"/>
  <c r="U4621" i="26"/>
  <c r="U4622" i="26"/>
  <c r="U4623" i="26"/>
  <c r="U4624" i="26"/>
  <c r="U4625" i="26"/>
  <c r="U4626" i="26"/>
  <c r="U4627" i="26"/>
  <c r="U4628" i="26"/>
  <c r="U4629" i="26"/>
  <c r="U4630" i="26"/>
  <c r="U4631" i="26"/>
  <c r="U4632" i="26"/>
  <c r="U4633" i="26"/>
  <c r="U4634" i="26"/>
  <c r="U4635" i="26"/>
  <c r="U4636" i="26"/>
  <c r="U4637" i="26"/>
  <c r="U4638" i="26"/>
  <c r="U4639" i="26"/>
  <c r="U4640" i="26"/>
  <c r="U4641" i="26"/>
  <c r="U4642" i="26"/>
  <c r="U4643" i="26"/>
  <c r="U4644" i="26"/>
  <c r="U4645" i="26"/>
  <c r="U4646" i="26"/>
  <c r="U4647" i="26"/>
  <c r="U4648" i="26"/>
  <c r="U4649" i="26"/>
  <c r="U4650" i="26"/>
  <c r="U4651" i="26"/>
  <c r="U4652" i="26"/>
  <c r="U4653" i="26"/>
  <c r="U4654" i="26"/>
  <c r="U4655" i="26"/>
  <c r="U4656" i="26"/>
  <c r="U4657" i="26"/>
  <c r="U4658" i="26"/>
  <c r="U4659" i="26"/>
  <c r="U4660" i="26"/>
  <c r="U4661" i="26"/>
  <c r="U4662" i="26"/>
  <c r="U4663" i="26"/>
  <c r="U4664" i="26"/>
  <c r="U4665" i="26"/>
  <c r="U4666" i="26"/>
  <c r="U4667" i="26"/>
  <c r="U4668" i="26"/>
  <c r="U4669" i="26"/>
  <c r="U4670" i="26"/>
  <c r="U4671" i="26"/>
  <c r="U4672" i="26"/>
  <c r="U4673" i="26"/>
  <c r="U4674" i="26"/>
  <c r="U4675" i="26"/>
  <c r="U4676" i="26"/>
  <c r="U4677" i="26"/>
  <c r="U4678" i="26"/>
  <c r="U4679" i="26"/>
  <c r="U4680" i="26"/>
  <c r="U4681" i="26"/>
  <c r="U4682" i="26"/>
  <c r="U4683" i="26"/>
  <c r="U4684" i="26"/>
  <c r="U4685" i="26"/>
  <c r="U4686" i="26"/>
  <c r="U4687" i="26"/>
  <c r="U4688" i="26"/>
  <c r="U4689" i="26"/>
  <c r="U4690" i="26"/>
  <c r="U4691" i="26"/>
  <c r="U4692" i="26"/>
  <c r="U4693" i="26"/>
  <c r="U4694" i="26"/>
  <c r="U4695" i="26"/>
  <c r="U4696" i="26"/>
  <c r="U4697" i="26"/>
  <c r="U4698" i="26"/>
  <c r="U4699" i="26"/>
  <c r="U4700" i="26"/>
  <c r="U4701" i="26"/>
  <c r="U4702" i="26"/>
  <c r="U4703" i="26"/>
  <c r="U4704" i="26"/>
  <c r="U4705" i="26"/>
  <c r="U4706" i="26"/>
  <c r="U4707" i="26"/>
  <c r="U4708" i="26"/>
  <c r="U4709" i="26"/>
  <c r="U4710" i="26"/>
  <c r="U4711" i="26"/>
  <c r="U4712" i="26"/>
  <c r="U4713" i="26"/>
  <c r="U4714" i="26"/>
  <c r="U4715" i="26"/>
  <c r="U4716" i="26"/>
  <c r="U4717" i="26"/>
  <c r="U4718" i="26"/>
  <c r="U4719" i="26"/>
  <c r="U4720" i="26"/>
  <c r="U4721" i="26"/>
  <c r="U4722" i="26"/>
  <c r="U4723" i="26"/>
  <c r="U4724" i="26"/>
  <c r="U4725" i="26"/>
  <c r="U4726" i="26"/>
  <c r="U4727" i="26"/>
  <c r="U4728" i="26"/>
  <c r="U4729" i="26"/>
  <c r="U4730" i="26"/>
  <c r="U4731" i="26"/>
  <c r="U4732" i="26"/>
  <c r="U4733" i="26"/>
  <c r="U4734" i="26"/>
  <c r="U4735" i="26"/>
  <c r="U4736" i="26"/>
  <c r="U4737" i="26"/>
  <c r="U4738" i="26"/>
  <c r="U4739" i="26"/>
  <c r="U4740" i="26"/>
  <c r="U4741" i="26"/>
  <c r="U4742" i="26"/>
  <c r="U4743" i="26"/>
  <c r="U4744" i="26"/>
  <c r="U4745" i="26"/>
  <c r="U4746" i="26"/>
  <c r="U4747" i="26"/>
  <c r="U4748" i="26"/>
  <c r="U4749" i="26"/>
  <c r="U4750" i="26"/>
  <c r="U4751" i="26"/>
  <c r="U4752" i="26"/>
  <c r="U4753" i="26"/>
  <c r="U4754" i="26"/>
  <c r="U4755" i="26"/>
  <c r="U4756" i="26"/>
  <c r="U4757" i="26"/>
  <c r="U4758" i="26"/>
  <c r="U4759" i="26"/>
  <c r="U4760" i="26"/>
  <c r="U4761" i="26"/>
  <c r="U4762" i="26"/>
  <c r="U4763" i="26"/>
  <c r="U4764" i="26"/>
  <c r="U4765" i="26"/>
  <c r="U4766" i="26"/>
  <c r="U4767" i="26"/>
  <c r="U4768" i="26"/>
  <c r="U4769" i="26"/>
  <c r="U4770" i="26"/>
  <c r="U4771" i="26"/>
  <c r="U4772" i="26"/>
  <c r="U4773" i="26"/>
  <c r="U4774" i="26"/>
  <c r="U4775" i="26"/>
  <c r="U4776" i="26"/>
  <c r="U4777" i="26"/>
  <c r="U4778" i="26"/>
  <c r="U4779" i="26"/>
  <c r="U4780" i="26"/>
  <c r="U4781" i="26"/>
  <c r="U4782" i="26"/>
  <c r="U4783" i="26"/>
  <c r="U4784" i="26"/>
  <c r="U4785" i="26"/>
  <c r="U4786" i="26"/>
  <c r="U4787" i="26"/>
  <c r="U4788" i="26"/>
  <c r="U4789" i="26"/>
  <c r="U4790" i="26"/>
  <c r="U4791" i="26"/>
  <c r="U4792" i="26"/>
  <c r="U4793" i="26"/>
  <c r="U4794" i="26"/>
  <c r="U4795" i="26"/>
  <c r="U4796" i="26"/>
  <c r="U4797" i="26"/>
  <c r="U4798" i="26"/>
  <c r="U4799" i="26"/>
  <c r="U4800" i="26"/>
  <c r="U4801" i="26"/>
  <c r="U4802" i="26"/>
  <c r="U4803" i="26"/>
  <c r="U4804" i="26"/>
  <c r="U4805" i="26"/>
  <c r="U4806" i="26"/>
  <c r="U4807" i="26"/>
  <c r="U4808" i="26"/>
  <c r="U4809" i="26"/>
  <c r="U4810" i="26"/>
  <c r="U4811" i="26"/>
  <c r="U4812" i="26"/>
  <c r="U4813" i="26"/>
  <c r="U4814" i="26"/>
  <c r="U4815" i="26"/>
  <c r="U4816" i="26"/>
  <c r="U4817" i="26"/>
  <c r="U4818" i="26"/>
  <c r="U4819" i="26"/>
  <c r="U4820" i="26"/>
  <c r="U4821" i="26"/>
  <c r="U4822" i="26"/>
  <c r="U4823" i="26"/>
  <c r="U4824" i="26"/>
  <c r="U4825" i="26"/>
  <c r="U4826" i="26"/>
  <c r="U4827" i="26"/>
  <c r="U4828" i="26"/>
  <c r="U4829" i="26"/>
  <c r="U4830" i="26"/>
  <c r="U4831" i="26"/>
  <c r="U4832" i="26"/>
  <c r="U4833" i="26"/>
  <c r="U4834" i="26"/>
  <c r="U4835" i="26"/>
  <c r="U4836" i="26"/>
  <c r="U4837" i="26"/>
  <c r="U4838" i="26"/>
  <c r="U4839" i="26"/>
  <c r="U4840" i="26"/>
  <c r="U4841" i="26"/>
  <c r="U4842" i="26"/>
  <c r="U4843" i="26"/>
  <c r="U4844" i="26"/>
  <c r="U4845" i="26"/>
  <c r="U4846" i="26"/>
  <c r="U4847" i="26"/>
  <c r="U4848" i="26"/>
  <c r="U4849" i="26"/>
  <c r="U4850" i="26"/>
  <c r="U4851" i="26"/>
  <c r="U4852" i="26"/>
  <c r="U4853" i="26"/>
  <c r="U4854" i="26"/>
  <c r="U4855" i="26"/>
  <c r="U4856" i="26"/>
  <c r="U4857" i="26"/>
  <c r="U4858" i="26"/>
  <c r="U4859" i="26"/>
  <c r="U4860" i="26"/>
  <c r="U4861" i="26"/>
  <c r="U4862" i="26"/>
  <c r="U4863" i="26"/>
  <c r="U4864" i="26"/>
  <c r="U4865" i="26"/>
  <c r="U4866" i="26"/>
  <c r="U4867" i="26"/>
  <c r="U4868" i="26"/>
  <c r="U4869" i="26"/>
  <c r="U4870" i="26"/>
  <c r="U4871" i="26"/>
  <c r="U4872" i="26"/>
  <c r="U4873" i="26"/>
  <c r="U4874" i="26"/>
  <c r="U4875" i="26"/>
  <c r="U4876" i="26"/>
  <c r="U4877" i="26"/>
  <c r="U4878" i="26"/>
  <c r="U4879" i="26"/>
  <c r="U4880" i="26"/>
  <c r="U4881" i="26"/>
  <c r="U4882" i="26"/>
  <c r="U4883" i="26"/>
  <c r="U4884" i="26"/>
  <c r="U4885" i="26"/>
  <c r="U4886" i="26"/>
  <c r="U4887" i="26"/>
  <c r="U4888" i="26"/>
  <c r="U4889" i="26"/>
  <c r="U4890" i="26"/>
  <c r="U4891" i="26"/>
  <c r="U4892" i="26"/>
  <c r="U4893" i="26"/>
  <c r="U4894" i="26"/>
  <c r="U4895" i="26"/>
  <c r="U4896" i="26"/>
  <c r="U4897" i="26"/>
  <c r="U4898" i="26"/>
  <c r="U4899" i="26"/>
  <c r="U4900" i="26"/>
  <c r="U4901" i="26"/>
  <c r="U4902" i="26"/>
  <c r="U4903" i="26"/>
  <c r="U4904" i="26"/>
  <c r="U4905" i="26"/>
  <c r="U4906" i="26"/>
  <c r="U4907" i="26"/>
  <c r="U4908" i="26"/>
  <c r="U4909" i="26"/>
  <c r="U4910" i="26"/>
  <c r="U4911" i="26"/>
  <c r="U4912" i="26"/>
  <c r="U4913" i="26"/>
  <c r="U4914" i="26"/>
  <c r="U4915" i="26"/>
  <c r="U4916" i="26"/>
  <c r="U4917" i="26"/>
  <c r="U4918" i="26"/>
  <c r="U4919" i="26"/>
  <c r="U4920" i="26"/>
  <c r="U4921" i="26"/>
  <c r="U4922" i="26"/>
  <c r="U4923" i="26"/>
  <c r="U4924" i="26"/>
  <c r="U4925" i="26"/>
  <c r="U4926" i="26"/>
  <c r="U4927" i="26"/>
  <c r="U4928" i="26"/>
  <c r="U4929" i="26"/>
  <c r="U4930" i="26"/>
  <c r="U4931" i="26"/>
  <c r="U4932" i="26"/>
  <c r="U4933" i="26"/>
  <c r="U4934" i="26"/>
  <c r="U4935" i="26"/>
  <c r="U4936" i="26"/>
  <c r="U4937" i="26"/>
  <c r="U4938" i="26"/>
  <c r="U4939" i="26"/>
  <c r="U4940" i="26"/>
  <c r="U4941" i="26"/>
  <c r="U4942" i="26"/>
  <c r="U4943" i="26"/>
  <c r="U4944" i="26"/>
  <c r="U4945" i="26"/>
  <c r="U4946" i="26"/>
  <c r="U4947" i="26"/>
  <c r="U4948" i="26"/>
  <c r="U4949" i="26"/>
  <c r="U4950" i="26"/>
  <c r="U4951" i="26"/>
  <c r="U4952" i="26"/>
  <c r="U4953" i="26"/>
  <c r="U4954" i="26"/>
  <c r="U4955" i="26"/>
  <c r="U4956" i="26"/>
  <c r="U4957" i="26"/>
  <c r="U4958" i="26"/>
  <c r="U4959" i="26"/>
  <c r="U4960" i="26"/>
  <c r="U4961" i="26"/>
  <c r="U4962" i="26"/>
  <c r="U4963" i="26"/>
  <c r="U4964" i="26"/>
  <c r="U4965" i="26"/>
  <c r="U4966" i="26"/>
  <c r="U4967" i="26"/>
  <c r="U4968" i="26"/>
  <c r="U4969" i="26"/>
  <c r="U4970" i="26"/>
  <c r="U4971" i="26"/>
  <c r="U4972" i="26"/>
  <c r="U4973" i="26"/>
  <c r="U4974" i="26"/>
  <c r="U4975" i="26"/>
  <c r="U4976" i="26"/>
  <c r="U4977" i="26"/>
  <c r="U4978" i="26"/>
  <c r="U4979" i="26"/>
  <c r="U4980" i="26"/>
  <c r="U4981" i="26"/>
  <c r="U4982" i="26"/>
  <c r="U4983" i="26"/>
  <c r="U4984" i="26"/>
  <c r="U4985" i="26"/>
  <c r="U4986" i="26"/>
  <c r="U4987" i="26"/>
  <c r="U4988" i="26"/>
  <c r="U4989" i="26"/>
  <c r="U4990" i="26"/>
  <c r="U4991" i="26"/>
  <c r="U4992" i="26"/>
  <c r="U4993" i="26"/>
  <c r="U4994" i="26"/>
  <c r="U4995" i="26"/>
  <c r="U4996" i="26"/>
  <c r="U4997" i="26"/>
  <c r="U4998" i="26"/>
  <c r="U4999" i="26"/>
  <c r="U5000" i="26"/>
  <c r="U5001" i="26"/>
  <c r="U5002" i="26"/>
  <c r="U5003" i="26"/>
  <c r="U5004" i="26"/>
  <c r="U5005" i="26"/>
  <c r="U5006" i="26"/>
  <c r="U5007" i="26"/>
  <c r="U8" i="26"/>
  <c r="T9" i="26"/>
  <c r="T10" i="26"/>
  <c r="T11" i="26"/>
  <c r="T12" i="26"/>
  <c r="T13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T242" i="26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298" i="26"/>
  <c r="T299" i="26"/>
  <c r="T300" i="26"/>
  <c r="T301" i="26"/>
  <c r="T302" i="26"/>
  <c r="T303" i="26"/>
  <c r="T304" i="26"/>
  <c r="T305" i="26"/>
  <c r="T306" i="26"/>
  <c r="T307" i="26"/>
  <c r="T308" i="26"/>
  <c r="T309" i="26"/>
  <c r="T310" i="26"/>
  <c r="T311" i="26"/>
  <c r="T312" i="26"/>
  <c r="T313" i="26"/>
  <c r="T314" i="26"/>
  <c r="T315" i="26"/>
  <c r="T316" i="26"/>
  <c r="T317" i="26"/>
  <c r="T318" i="26"/>
  <c r="T319" i="26"/>
  <c r="T320" i="26"/>
  <c r="T321" i="26"/>
  <c r="T322" i="26"/>
  <c r="T323" i="26"/>
  <c r="T324" i="26"/>
  <c r="T325" i="26"/>
  <c r="T326" i="26"/>
  <c r="T327" i="26"/>
  <c r="T328" i="26"/>
  <c r="T329" i="26"/>
  <c r="T330" i="26"/>
  <c r="T331" i="26"/>
  <c r="T332" i="26"/>
  <c r="T333" i="26"/>
  <c r="T334" i="26"/>
  <c r="T335" i="26"/>
  <c r="T336" i="26"/>
  <c r="T337" i="26"/>
  <c r="T338" i="26"/>
  <c r="T339" i="26"/>
  <c r="T340" i="26"/>
  <c r="T341" i="26"/>
  <c r="T342" i="26"/>
  <c r="T343" i="26"/>
  <c r="T344" i="26"/>
  <c r="T345" i="26"/>
  <c r="T346" i="26"/>
  <c r="T347" i="26"/>
  <c r="T348" i="26"/>
  <c r="T349" i="26"/>
  <c r="T350" i="26"/>
  <c r="T351" i="26"/>
  <c r="T352" i="26"/>
  <c r="T353" i="26"/>
  <c r="T354" i="26"/>
  <c r="T355" i="26"/>
  <c r="T356" i="26"/>
  <c r="T357" i="26"/>
  <c r="T358" i="26"/>
  <c r="T359" i="26"/>
  <c r="T360" i="26"/>
  <c r="T361" i="26"/>
  <c r="T362" i="26"/>
  <c r="T363" i="26"/>
  <c r="T364" i="26"/>
  <c r="T365" i="26"/>
  <c r="T366" i="26"/>
  <c r="T367" i="26"/>
  <c r="T368" i="26"/>
  <c r="T369" i="26"/>
  <c r="T370" i="26"/>
  <c r="T371" i="26"/>
  <c r="T372" i="26"/>
  <c r="T373" i="26"/>
  <c r="T374" i="26"/>
  <c r="T375" i="26"/>
  <c r="T376" i="26"/>
  <c r="T377" i="26"/>
  <c r="T378" i="26"/>
  <c r="T379" i="26"/>
  <c r="T380" i="26"/>
  <c r="T381" i="26"/>
  <c r="T382" i="26"/>
  <c r="T383" i="26"/>
  <c r="T384" i="26"/>
  <c r="T385" i="26"/>
  <c r="T386" i="26"/>
  <c r="T387" i="26"/>
  <c r="T388" i="26"/>
  <c r="T389" i="26"/>
  <c r="T390" i="26"/>
  <c r="T391" i="26"/>
  <c r="T392" i="26"/>
  <c r="T393" i="26"/>
  <c r="T394" i="26"/>
  <c r="T395" i="26"/>
  <c r="T396" i="26"/>
  <c r="T397" i="26"/>
  <c r="T398" i="26"/>
  <c r="T399" i="26"/>
  <c r="T400" i="26"/>
  <c r="T401" i="26"/>
  <c r="T402" i="26"/>
  <c r="T403" i="26"/>
  <c r="T404" i="26"/>
  <c r="T405" i="26"/>
  <c r="T406" i="26"/>
  <c r="T407" i="26"/>
  <c r="T408" i="26"/>
  <c r="T409" i="26"/>
  <c r="T410" i="26"/>
  <c r="T411" i="26"/>
  <c r="T412" i="26"/>
  <c r="T413" i="26"/>
  <c r="T414" i="26"/>
  <c r="T415" i="26"/>
  <c r="T416" i="26"/>
  <c r="T417" i="26"/>
  <c r="T418" i="26"/>
  <c r="T419" i="26"/>
  <c r="T420" i="26"/>
  <c r="T421" i="26"/>
  <c r="T422" i="26"/>
  <c r="T423" i="26"/>
  <c r="T424" i="26"/>
  <c r="T425" i="26"/>
  <c r="T426" i="26"/>
  <c r="T427" i="26"/>
  <c r="T428" i="26"/>
  <c r="T429" i="26"/>
  <c r="T430" i="26"/>
  <c r="T431" i="26"/>
  <c r="T432" i="26"/>
  <c r="T433" i="26"/>
  <c r="T434" i="26"/>
  <c r="T435" i="26"/>
  <c r="T436" i="26"/>
  <c r="T437" i="26"/>
  <c r="T438" i="26"/>
  <c r="T439" i="26"/>
  <c r="T440" i="26"/>
  <c r="T441" i="26"/>
  <c r="T442" i="26"/>
  <c r="T443" i="26"/>
  <c r="T444" i="26"/>
  <c r="T445" i="26"/>
  <c r="T446" i="26"/>
  <c r="T447" i="26"/>
  <c r="T448" i="26"/>
  <c r="T449" i="26"/>
  <c r="T450" i="26"/>
  <c r="T451" i="26"/>
  <c r="T452" i="26"/>
  <c r="T453" i="26"/>
  <c r="T454" i="26"/>
  <c r="T455" i="26"/>
  <c r="T456" i="26"/>
  <c r="T457" i="26"/>
  <c r="T458" i="26"/>
  <c r="T459" i="26"/>
  <c r="T460" i="26"/>
  <c r="T461" i="26"/>
  <c r="T462" i="26"/>
  <c r="T463" i="26"/>
  <c r="T464" i="26"/>
  <c r="T465" i="26"/>
  <c r="T466" i="26"/>
  <c r="T467" i="26"/>
  <c r="T468" i="26"/>
  <c r="T469" i="26"/>
  <c r="T470" i="26"/>
  <c r="T471" i="26"/>
  <c r="T472" i="26"/>
  <c r="T473" i="26"/>
  <c r="T474" i="26"/>
  <c r="T475" i="26"/>
  <c r="T476" i="26"/>
  <c r="T477" i="26"/>
  <c r="T478" i="26"/>
  <c r="T479" i="26"/>
  <c r="T480" i="26"/>
  <c r="T481" i="26"/>
  <c r="T482" i="26"/>
  <c r="T483" i="26"/>
  <c r="T484" i="26"/>
  <c r="T485" i="26"/>
  <c r="T486" i="26"/>
  <c r="T487" i="26"/>
  <c r="T488" i="26"/>
  <c r="T489" i="26"/>
  <c r="T490" i="26"/>
  <c r="T491" i="26"/>
  <c r="T492" i="26"/>
  <c r="T493" i="26"/>
  <c r="T494" i="26"/>
  <c r="T495" i="26"/>
  <c r="T496" i="26"/>
  <c r="T497" i="26"/>
  <c r="T498" i="26"/>
  <c r="T499" i="26"/>
  <c r="T500" i="26"/>
  <c r="T501" i="26"/>
  <c r="T502" i="26"/>
  <c r="T503" i="26"/>
  <c r="T504" i="26"/>
  <c r="T505" i="26"/>
  <c r="T506" i="26"/>
  <c r="T507" i="26"/>
  <c r="T508" i="26"/>
  <c r="T509" i="26"/>
  <c r="T510" i="26"/>
  <c r="T511" i="26"/>
  <c r="T512" i="26"/>
  <c r="T513" i="26"/>
  <c r="T514" i="26"/>
  <c r="T515" i="26"/>
  <c r="T516" i="26"/>
  <c r="T517" i="26"/>
  <c r="T518" i="26"/>
  <c r="T519" i="26"/>
  <c r="T520" i="26"/>
  <c r="T521" i="26"/>
  <c r="T522" i="26"/>
  <c r="T523" i="26"/>
  <c r="T524" i="26"/>
  <c r="T525" i="26"/>
  <c r="T526" i="26"/>
  <c r="T527" i="26"/>
  <c r="T528" i="26"/>
  <c r="T529" i="26"/>
  <c r="T530" i="26"/>
  <c r="T531" i="26"/>
  <c r="T532" i="26"/>
  <c r="T533" i="26"/>
  <c r="T534" i="26"/>
  <c r="T535" i="26"/>
  <c r="T536" i="26"/>
  <c r="T537" i="26"/>
  <c r="T538" i="26"/>
  <c r="T539" i="26"/>
  <c r="T540" i="26"/>
  <c r="T541" i="26"/>
  <c r="T542" i="26"/>
  <c r="T543" i="26"/>
  <c r="T544" i="26"/>
  <c r="T545" i="26"/>
  <c r="T546" i="26"/>
  <c r="T547" i="26"/>
  <c r="T548" i="26"/>
  <c r="T549" i="26"/>
  <c r="T550" i="26"/>
  <c r="T551" i="26"/>
  <c r="T552" i="26"/>
  <c r="T553" i="26"/>
  <c r="T554" i="26"/>
  <c r="T555" i="26"/>
  <c r="T556" i="26"/>
  <c r="T557" i="26"/>
  <c r="T558" i="26"/>
  <c r="T559" i="26"/>
  <c r="T560" i="26"/>
  <c r="T561" i="26"/>
  <c r="T562" i="26"/>
  <c r="T563" i="26"/>
  <c r="T564" i="26"/>
  <c r="T565" i="26"/>
  <c r="T566" i="26"/>
  <c r="T567" i="26"/>
  <c r="T568" i="26"/>
  <c r="T569" i="26"/>
  <c r="T570" i="26"/>
  <c r="T571" i="26"/>
  <c r="T572" i="26"/>
  <c r="T573" i="26"/>
  <c r="T574" i="26"/>
  <c r="T575" i="26"/>
  <c r="T576" i="26"/>
  <c r="T577" i="26"/>
  <c r="T578" i="26"/>
  <c r="T579" i="26"/>
  <c r="T580" i="26"/>
  <c r="T581" i="26"/>
  <c r="T582" i="26"/>
  <c r="T583" i="26"/>
  <c r="T584" i="26"/>
  <c r="T585" i="26"/>
  <c r="T586" i="26"/>
  <c r="T587" i="26"/>
  <c r="T588" i="26"/>
  <c r="T589" i="26"/>
  <c r="T590" i="26"/>
  <c r="T591" i="26"/>
  <c r="T592" i="26"/>
  <c r="T593" i="26"/>
  <c r="T594" i="26"/>
  <c r="T595" i="26"/>
  <c r="T596" i="26"/>
  <c r="T597" i="26"/>
  <c r="T598" i="26"/>
  <c r="T599" i="26"/>
  <c r="T600" i="26"/>
  <c r="T601" i="26"/>
  <c r="T602" i="26"/>
  <c r="T603" i="26"/>
  <c r="T604" i="26"/>
  <c r="T605" i="26"/>
  <c r="T606" i="26"/>
  <c r="T607" i="26"/>
  <c r="T608" i="26"/>
  <c r="T609" i="26"/>
  <c r="T610" i="26"/>
  <c r="T611" i="26"/>
  <c r="T612" i="26"/>
  <c r="T613" i="26"/>
  <c r="T614" i="26"/>
  <c r="T615" i="26"/>
  <c r="T616" i="26"/>
  <c r="T617" i="26"/>
  <c r="T618" i="26"/>
  <c r="T619" i="26"/>
  <c r="T620" i="26"/>
  <c r="T621" i="26"/>
  <c r="T622" i="26"/>
  <c r="T623" i="26"/>
  <c r="T624" i="26"/>
  <c r="T625" i="26"/>
  <c r="T626" i="26"/>
  <c r="T627" i="26"/>
  <c r="T628" i="26"/>
  <c r="T629" i="26"/>
  <c r="T630" i="26"/>
  <c r="T631" i="26"/>
  <c r="T632" i="26"/>
  <c r="T633" i="26"/>
  <c r="T634" i="26"/>
  <c r="T635" i="26"/>
  <c r="T636" i="26"/>
  <c r="T637" i="26"/>
  <c r="T638" i="26"/>
  <c r="T639" i="26"/>
  <c r="T640" i="26"/>
  <c r="T641" i="26"/>
  <c r="T642" i="26"/>
  <c r="T643" i="26"/>
  <c r="T644" i="26"/>
  <c r="T645" i="26"/>
  <c r="T646" i="26"/>
  <c r="T647" i="26"/>
  <c r="T648" i="26"/>
  <c r="T649" i="26"/>
  <c r="T650" i="26"/>
  <c r="T651" i="26"/>
  <c r="T652" i="26"/>
  <c r="T653" i="26"/>
  <c r="T654" i="26"/>
  <c r="T655" i="26"/>
  <c r="T656" i="26"/>
  <c r="T657" i="26"/>
  <c r="T658" i="26"/>
  <c r="T659" i="26"/>
  <c r="T660" i="26"/>
  <c r="T661" i="26"/>
  <c r="T662" i="26"/>
  <c r="T663" i="26"/>
  <c r="T664" i="26"/>
  <c r="T665" i="26"/>
  <c r="T666" i="26"/>
  <c r="T667" i="26"/>
  <c r="T668" i="26"/>
  <c r="T669" i="26"/>
  <c r="T670" i="26"/>
  <c r="T671" i="26"/>
  <c r="T672" i="26"/>
  <c r="T673" i="26"/>
  <c r="T674" i="26"/>
  <c r="T675" i="26"/>
  <c r="T676" i="26"/>
  <c r="T677" i="26"/>
  <c r="T678" i="26"/>
  <c r="T679" i="26"/>
  <c r="T680" i="26"/>
  <c r="T681" i="26"/>
  <c r="T682" i="26"/>
  <c r="T683" i="26"/>
  <c r="T684" i="26"/>
  <c r="T685" i="26"/>
  <c r="T686" i="26"/>
  <c r="T687" i="26"/>
  <c r="T688" i="26"/>
  <c r="T689" i="26"/>
  <c r="T690" i="26"/>
  <c r="T691" i="26"/>
  <c r="T692" i="26"/>
  <c r="T693" i="26"/>
  <c r="T694" i="26"/>
  <c r="T695" i="26"/>
  <c r="T696" i="26"/>
  <c r="T697" i="26"/>
  <c r="T698" i="26"/>
  <c r="T699" i="26"/>
  <c r="T700" i="26"/>
  <c r="T701" i="26"/>
  <c r="T702" i="26"/>
  <c r="T703" i="26"/>
  <c r="T704" i="26"/>
  <c r="T705" i="26"/>
  <c r="T706" i="26"/>
  <c r="T707" i="26"/>
  <c r="T708" i="26"/>
  <c r="T709" i="26"/>
  <c r="T710" i="26"/>
  <c r="T711" i="26"/>
  <c r="T712" i="26"/>
  <c r="T713" i="26"/>
  <c r="T714" i="26"/>
  <c r="T715" i="26"/>
  <c r="T716" i="26"/>
  <c r="T717" i="26"/>
  <c r="T718" i="26"/>
  <c r="T719" i="26"/>
  <c r="T720" i="26"/>
  <c r="T721" i="26"/>
  <c r="T722" i="26"/>
  <c r="T723" i="26"/>
  <c r="T724" i="26"/>
  <c r="T725" i="26"/>
  <c r="T726" i="26"/>
  <c r="T727" i="26"/>
  <c r="T728" i="26"/>
  <c r="T729" i="26"/>
  <c r="T730" i="26"/>
  <c r="T731" i="26"/>
  <c r="T732" i="26"/>
  <c r="T733" i="26"/>
  <c r="T734" i="26"/>
  <c r="T735" i="26"/>
  <c r="T736" i="26"/>
  <c r="T737" i="26"/>
  <c r="T738" i="26"/>
  <c r="T739" i="26"/>
  <c r="T740" i="26"/>
  <c r="T741" i="26"/>
  <c r="T742" i="26"/>
  <c r="T743" i="26"/>
  <c r="T744" i="26"/>
  <c r="T745" i="26"/>
  <c r="T746" i="26"/>
  <c r="T747" i="26"/>
  <c r="T748" i="26"/>
  <c r="T749" i="26"/>
  <c r="T750" i="26"/>
  <c r="T751" i="26"/>
  <c r="T752" i="26"/>
  <c r="T753" i="26"/>
  <c r="T754" i="26"/>
  <c r="T755" i="26"/>
  <c r="T756" i="26"/>
  <c r="T757" i="26"/>
  <c r="T758" i="26"/>
  <c r="T759" i="26"/>
  <c r="T760" i="26"/>
  <c r="T761" i="26"/>
  <c r="T762" i="26"/>
  <c r="T763" i="26"/>
  <c r="T764" i="26"/>
  <c r="T765" i="26"/>
  <c r="T766" i="26"/>
  <c r="T767" i="26"/>
  <c r="T768" i="26"/>
  <c r="T769" i="26"/>
  <c r="T770" i="26"/>
  <c r="T771" i="26"/>
  <c r="T772" i="26"/>
  <c r="T773" i="26"/>
  <c r="T774" i="26"/>
  <c r="T775" i="26"/>
  <c r="T776" i="26"/>
  <c r="T777" i="26"/>
  <c r="T778" i="26"/>
  <c r="T779" i="26"/>
  <c r="T780" i="26"/>
  <c r="T781" i="26"/>
  <c r="T782" i="26"/>
  <c r="T783" i="26"/>
  <c r="T784" i="26"/>
  <c r="T785" i="26"/>
  <c r="T786" i="26"/>
  <c r="T787" i="26"/>
  <c r="T788" i="26"/>
  <c r="T789" i="26"/>
  <c r="T790" i="26"/>
  <c r="T791" i="26"/>
  <c r="T792" i="26"/>
  <c r="T793" i="26"/>
  <c r="T794" i="26"/>
  <c r="T795" i="26"/>
  <c r="T796" i="26"/>
  <c r="T797" i="26"/>
  <c r="T798" i="26"/>
  <c r="T799" i="26"/>
  <c r="T800" i="26"/>
  <c r="T801" i="26"/>
  <c r="T802" i="26"/>
  <c r="T803" i="26"/>
  <c r="T804" i="26"/>
  <c r="T805" i="26"/>
  <c r="T806" i="26"/>
  <c r="T807" i="26"/>
  <c r="T808" i="26"/>
  <c r="T809" i="26"/>
  <c r="T810" i="26"/>
  <c r="T811" i="26"/>
  <c r="T812" i="26"/>
  <c r="T813" i="26"/>
  <c r="T814" i="26"/>
  <c r="T815" i="26"/>
  <c r="T816" i="26"/>
  <c r="T817" i="26"/>
  <c r="T818" i="26"/>
  <c r="T819" i="26"/>
  <c r="T820" i="26"/>
  <c r="T821" i="26"/>
  <c r="T822" i="26"/>
  <c r="T823" i="26"/>
  <c r="T824" i="26"/>
  <c r="T825" i="26"/>
  <c r="T826" i="26"/>
  <c r="T827" i="26"/>
  <c r="T828" i="26"/>
  <c r="T829" i="26"/>
  <c r="T830" i="26"/>
  <c r="T831" i="26"/>
  <c r="T832" i="26"/>
  <c r="T833" i="26"/>
  <c r="T834" i="26"/>
  <c r="T835" i="26"/>
  <c r="T836" i="26"/>
  <c r="T837" i="26"/>
  <c r="T838" i="26"/>
  <c r="T839" i="26"/>
  <c r="T840" i="26"/>
  <c r="T841" i="26"/>
  <c r="T842" i="26"/>
  <c r="T843" i="26"/>
  <c r="T844" i="26"/>
  <c r="T845" i="26"/>
  <c r="T846" i="26"/>
  <c r="T847" i="26"/>
  <c r="T848" i="26"/>
  <c r="T849" i="26"/>
  <c r="T850" i="26"/>
  <c r="T851" i="26"/>
  <c r="T852" i="26"/>
  <c r="T853" i="26"/>
  <c r="T854" i="26"/>
  <c r="T855" i="26"/>
  <c r="T856" i="26"/>
  <c r="T857" i="26"/>
  <c r="T858" i="26"/>
  <c r="T859" i="26"/>
  <c r="T860" i="26"/>
  <c r="T861" i="26"/>
  <c r="T862" i="26"/>
  <c r="T863" i="26"/>
  <c r="T864" i="26"/>
  <c r="T865" i="26"/>
  <c r="T866" i="26"/>
  <c r="T867" i="26"/>
  <c r="T868" i="26"/>
  <c r="T869" i="26"/>
  <c r="T870" i="26"/>
  <c r="T871" i="26"/>
  <c r="T872" i="26"/>
  <c r="T873" i="26"/>
  <c r="T874" i="26"/>
  <c r="T875" i="26"/>
  <c r="T876" i="26"/>
  <c r="T877" i="26"/>
  <c r="T878" i="26"/>
  <c r="T879" i="26"/>
  <c r="T880" i="26"/>
  <c r="T881" i="26"/>
  <c r="T882" i="26"/>
  <c r="T883" i="26"/>
  <c r="T884" i="26"/>
  <c r="T885" i="26"/>
  <c r="T886" i="26"/>
  <c r="T887" i="26"/>
  <c r="T888" i="26"/>
  <c r="T889" i="26"/>
  <c r="T890" i="26"/>
  <c r="T891" i="26"/>
  <c r="T892" i="26"/>
  <c r="T893" i="26"/>
  <c r="T894" i="26"/>
  <c r="T895" i="26"/>
  <c r="T896" i="26"/>
  <c r="T897" i="26"/>
  <c r="T898" i="26"/>
  <c r="T899" i="26"/>
  <c r="T900" i="26"/>
  <c r="T901" i="26"/>
  <c r="T902" i="26"/>
  <c r="T903" i="26"/>
  <c r="T904" i="26"/>
  <c r="T905" i="26"/>
  <c r="T906" i="26"/>
  <c r="T907" i="26"/>
  <c r="T908" i="26"/>
  <c r="T909" i="26"/>
  <c r="T910" i="26"/>
  <c r="T911" i="26"/>
  <c r="T912" i="26"/>
  <c r="T913" i="26"/>
  <c r="T914" i="26"/>
  <c r="T915" i="26"/>
  <c r="T916" i="26"/>
  <c r="T917" i="26"/>
  <c r="T918" i="26"/>
  <c r="T919" i="26"/>
  <c r="T920" i="26"/>
  <c r="T921" i="26"/>
  <c r="T922" i="26"/>
  <c r="T923" i="26"/>
  <c r="T924" i="26"/>
  <c r="T925" i="26"/>
  <c r="T926" i="26"/>
  <c r="T927" i="26"/>
  <c r="T928" i="26"/>
  <c r="T929" i="26"/>
  <c r="T930" i="26"/>
  <c r="T931" i="26"/>
  <c r="T932" i="26"/>
  <c r="T933" i="26"/>
  <c r="T934" i="26"/>
  <c r="T935" i="26"/>
  <c r="T936" i="26"/>
  <c r="T937" i="26"/>
  <c r="T938" i="26"/>
  <c r="T939" i="26"/>
  <c r="T940" i="26"/>
  <c r="T941" i="26"/>
  <c r="T942" i="26"/>
  <c r="T943" i="26"/>
  <c r="T944" i="26"/>
  <c r="T945" i="26"/>
  <c r="T946" i="26"/>
  <c r="T947" i="26"/>
  <c r="T948" i="26"/>
  <c r="T949" i="26"/>
  <c r="T950" i="26"/>
  <c r="T951" i="26"/>
  <c r="T952" i="26"/>
  <c r="T953" i="26"/>
  <c r="T954" i="26"/>
  <c r="T955" i="26"/>
  <c r="T956" i="26"/>
  <c r="T957" i="26"/>
  <c r="T958" i="26"/>
  <c r="T959" i="26"/>
  <c r="T960" i="26"/>
  <c r="T961" i="26"/>
  <c r="T962" i="26"/>
  <c r="T963" i="26"/>
  <c r="T964" i="26"/>
  <c r="T965" i="26"/>
  <c r="T966" i="26"/>
  <c r="T967" i="26"/>
  <c r="T968" i="26"/>
  <c r="T969" i="26"/>
  <c r="T970" i="26"/>
  <c r="T971" i="26"/>
  <c r="T972" i="26"/>
  <c r="T973" i="26"/>
  <c r="T974" i="26"/>
  <c r="T975" i="26"/>
  <c r="T976" i="26"/>
  <c r="T977" i="26"/>
  <c r="T978" i="26"/>
  <c r="T979" i="26"/>
  <c r="T980" i="26"/>
  <c r="T981" i="26"/>
  <c r="T982" i="26"/>
  <c r="T983" i="26"/>
  <c r="T984" i="26"/>
  <c r="T985" i="26"/>
  <c r="T986" i="26"/>
  <c r="T987" i="26"/>
  <c r="T988" i="26"/>
  <c r="T989" i="26"/>
  <c r="T990" i="26"/>
  <c r="T991" i="26"/>
  <c r="T992" i="26"/>
  <c r="T993" i="26"/>
  <c r="T994" i="26"/>
  <c r="T995" i="26"/>
  <c r="T996" i="26"/>
  <c r="T997" i="26"/>
  <c r="T998" i="26"/>
  <c r="T999" i="26"/>
  <c r="T1000" i="26"/>
  <c r="T1001" i="26"/>
  <c r="T1002" i="26"/>
  <c r="T1003" i="26"/>
  <c r="T1004" i="26"/>
  <c r="T1005" i="26"/>
  <c r="T1006" i="26"/>
  <c r="T1007" i="26"/>
  <c r="T1008" i="26"/>
  <c r="T1009" i="26"/>
  <c r="T1010" i="26"/>
  <c r="T1011" i="26"/>
  <c r="T1012" i="26"/>
  <c r="T1013" i="26"/>
  <c r="T1014" i="26"/>
  <c r="T1015" i="26"/>
  <c r="T1016" i="26"/>
  <c r="T1017" i="26"/>
  <c r="T1018" i="26"/>
  <c r="T1019" i="26"/>
  <c r="T1020" i="26"/>
  <c r="T1021" i="26"/>
  <c r="T1022" i="26"/>
  <c r="T1023" i="26"/>
  <c r="T1024" i="26"/>
  <c r="T1025" i="26"/>
  <c r="T1026" i="26"/>
  <c r="T1027" i="26"/>
  <c r="T1028" i="26"/>
  <c r="T1029" i="26"/>
  <c r="T1030" i="26"/>
  <c r="T1031" i="26"/>
  <c r="T1032" i="26"/>
  <c r="T1033" i="26"/>
  <c r="T1034" i="26"/>
  <c r="T1035" i="26"/>
  <c r="T1036" i="26"/>
  <c r="T1037" i="26"/>
  <c r="T1038" i="26"/>
  <c r="T1039" i="26"/>
  <c r="T1040" i="26"/>
  <c r="T1041" i="26"/>
  <c r="T1042" i="26"/>
  <c r="T1043" i="26"/>
  <c r="T1044" i="26"/>
  <c r="T1045" i="26"/>
  <c r="T1046" i="26"/>
  <c r="T1047" i="26"/>
  <c r="T1048" i="26"/>
  <c r="T1049" i="26"/>
  <c r="T1050" i="26"/>
  <c r="T1051" i="26"/>
  <c r="T1052" i="26"/>
  <c r="T1053" i="26"/>
  <c r="T1054" i="26"/>
  <c r="T1055" i="26"/>
  <c r="T1056" i="26"/>
  <c r="T1057" i="26"/>
  <c r="T1058" i="26"/>
  <c r="T1059" i="26"/>
  <c r="T1060" i="26"/>
  <c r="T1061" i="26"/>
  <c r="T1062" i="26"/>
  <c r="T1063" i="26"/>
  <c r="T1064" i="26"/>
  <c r="T1065" i="26"/>
  <c r="T1066" i="26"/>
  <c r="T1067" i="26"/>
  <c r="T1068" i="26"/>
  <c r="T1069" i="26"/>
  <c r="T1070" i="26"/>
  <c r="T1071" i="26"/>
  <c r="T1072" i="26"/>
  <c r="T1073" i="26"/>
  <c r="T1074" i="26"/>
  <c r="T1075" i="26"/>
  <c r="T1076" i="26"/>
  <c r="T1077" i="26"/>
  <c r="T1078" i="26"/>
  <c r="T1079" i="26"/>
  <c r="T1080" i="26"/>
  <c r="T1081" i="26"/>
  <c r="T1082" i="26"/>
  <c r="T1083" i="26"/>
  <c r="T1084" i="26"/>
  <c r="T1085" i="26"/>
  <c r="T1086" i="26"/>
  <c r="T1087" i="26"/>
  <c r="T1088" i="26"/>
  <c r="T1089" i="26"/>
  <c r="T1090" i="26"/>
  <c r="T1091" i="26"/>
  <c r="T1092" i="26"/>
  <c r="T1093" i="26"/>
  <c r="T1094" i="26"/>
  <c r="T1095" i="26"/>
  <c r="T1096" i="26"/>
  <c r="T1097" i="26"/>
  <c r="T1098" i="26"/>
  <c r="T1099" i="26"/>
  <c r="T1100" i="26"/>
  <c r="T1101" i="26"/>
  <c r="T1102" i="26"/>
  <c r="T1103" i="26"/>
  <c r="T1104" i="26"/>
  <c r="T1105" i="26"/>
  <c r="T1106" i="26"/>
  <c r="T1107" i="26"/>
  <c r="T1108" i="26"/>
  <c r="T1109" i="26"/>
  <c r="T1110" i="26"/>
  <c r="T1111" i="26"/>
  <c r="T1112" i="26"/>
  <c r="T1113" i="26"/>
  <c r="T1114" i="26"/>
  <c r="T1115" i="26"/>
  <c r="T1116" i="26"/>
  <c r="T1117" i="26"/>
  <c r="T1118" i="26"/>
  <c r="T1119" i="26"/>
  <c r="T1120" i="26"/>
  <c r="T1121" i="26"/>
  <c r="T1122" i="26"/>
  <c r="T1123" i="26"/>
  <c r="T1124" i="26"/>
  <c r="T1125" i="26"/>
  <c r="T1126" i="26"/>
  <c r="T1127" i="26"/>
  <c r="T1128" i="26"/>
  <c r="T1129" i="26"/>
  <c r="T1130" i="26"/>
  <c r="T1131" i="26"/>
  <c r="T1132" i="26"/>
  <c r="T1133" i="26"/>
  <c r="T1134" i="26"/>
  <c r="T1135" i="26"/>
  <c r="T1136" i="26"/>
  <c r="T1137" i="26"/>
  <c r="T1138" i="26"/>
  <c r="T1139" i="26"/>
  <c r="T1140" i="26"/>
  <c r="T1141" i="26"/>
  <c r="T1142" i="26"/>
  <c r="T1143" i="26"/>
  <c r="T1144" i="26"/>
  <c r="T1145" i="26"/>
  <c r="T1146" i="26"/>
  <c r="T1147" i="26"/>
  <c r="T1148" i="26"/>
  <c r="T1149" i="26"/>
  <c r="T1150" i="26"/>
  <c r="T1151" i="26"/>
  <c r="T1152" i="26"/>
  <c r="T1153" i="26"/>
  <c r="T1154" i="26"/>
  <c r="T1155" i="26"/>
  <c r="T1156" i="26"/>
  <c r="T1157" i="26"/>
  <c r="T1158" i="26"/>
  <c r="T1159" i="26"/>
  <c r="T1160" i="26"/>
  <c r="T1161" i="26"/>
  <c r="T1162" i="26"/>
  <c r="T1163" i="26"/>
  <c r="T1164" i="26"/>
  <c r="T1165" i="26"/>
  <c r="T1166" i="26"/>
  <c r="T1167" i="26"/>
  <c r="T1168" i="26"/>
  <c r="T1169" i="26"/>
  <c r="T1170" i="26"/>
  <c r="T1171" i="26"/>
  <c r="T1172" i="26"/>
  <c r="T1173" i="26"/>
  <c r="T1174" i="26"/>
  <c r="T1175" i="26"/>
  <c r="T1176" i="26"/>
  <c r="T1177" i="26"/>
  <c r="T1178" i="26"/>
  <c r="T1179" i="26"/>
  <c r="T1180" i="26"/>
  <c r="T1181" i="26"/>
  <c r="T1182" i="26"/>
  <c r="T1183" i="26"/>
  <c r="T1184" i="26"/>
  <c r="T1185" i="26"/>
  <c r="T1186" i="26"/>
  <c r="T1187" i="26"/>
  <c r="T1188" i="26"/>
  <c r="T1189" i="26"/>
  <c r="T1190" i="26"/>
  <c r="T1191" i="26"/>
  <c r="T1192" i="26"/>
  <c r="T1193" i="26"/>
  <c r="T1194" i="26"/>
  <c r="T1195" i="26"/>
  <c r="T1196" i="26"/>
  <c r="T1197" i="26"/>
  <c r="T1198" i="26"/>
  <c r="T1199" i="26"/>
  <c r="T1200" i="26"/>
  <c r="T1201" i="26"/>
  <c r="T1202" i="26"/>
  <c r="T1203" i="26"/>
  <c r="T1204" i="26"/>
  <c r="T1205" i="26"/>
  <c r="T1206" i="26"/>
  <c r="T1207" i="26"/>
  <c r="T1208" i="26"/>
  <c r="T1209" i="26"/>
  <c r="T1210" i="26"/>
  <c r="T1211" i="26"/>
  <c r="T1212" i="26"/>
  <c r="T1213" i="26"/>
  <c r="T1214" i="26"/>
  <c r="T1215" i="26"/>
  <c r="T1216" i="26"/>
  <c r="T1217" i="26"/>
  <c r="T1218" i="26"/>
  <c r="T1219" i="26"/>
  <c r="T1220" i="26"/>
  <c r="T1221" i="26"/>
  <c r="T1222" i="26"/>
  <c r="T1223" i="26"/>
  <c r="T1224" i="26"/>
  <c r="T1225" i="26"/>
  <c r="T1226" i="26"/>
  <c r="T1227" i="26"/>
  <c r="T1228" i="26"/>
  <c r="T1229" i="26"/>
  <c r="T1230" i="26"/>
  <c r="T1231" i="26"/>
  <c r="T1232" i="26"/>
  <c r="T1233" i="26"/>
  <c r="T1234" i="26"/>
  <c r="T1235" i="26"/>
  <c r="T1236" i="26"/>
  <c r="T1237" i="26"/>
  <c r="T1238" i="26"/>
  <c r="T1239" i="26"/>
  <c r="T1240" i="26"/>
  <c r="T1241" i="26"/>
  <c r="T1242" i="26"/>
  <c r="T1243" i="26"/>
  <c r="T1244" i="26"/>
  <c r="T1245" i="26"/>
  <c r="T1246" i="26"/>
  <c r="T1247" i="26"/>
  <c r="T1248" i="26"/>
  <c r="T1249" i="26"/>
  <c r="T1250" i="26"/>
  <c r="T1251" i="26"/>
  <c r="T1252" i="26"/>
  <c r="T1253" i="26"/>
  <c r="T1254" i="26"/>
  <c r="T1255" i="26"/>
  <c r="T1256" i="26"/>
  <c r="T1257" i="26"/>
  <c r="T1258" i="26"/>
  <c r="T1259" i="26"/>
  <c r="T1260" i="26"/>
  <c r="T1261" i="26"/>
  <c r="T1262" i="26"/>
  <c r="T1263" i="26"/>
  <c r="T1264" i="26"/>
  <c r="T1265" i="26"/>
  <c r="T1266" i="26"/>
  <c r="T1267" i="26"/>
  <c r="T1268" i="26"/>
  <c r="T1269" i="26"/>
  <c r="T1270" i="26"/>
  <c r="T1271" i="26"/>
  <c r="T1272" i="26"/>
  <c r="T1273" i="26"/>
  <c r="T1274" i="26"/>
  <c r="T1275" i="26"/>
  <c r="T1276" i="26"/>
  <c r="T1277" i="26"/>
  <c r="T1278" i="26"/>
  <c r="T1279" i="26"/>
  <c r="T1280" i="26"/>
  <c r="T1281" i="26"/>
  <c r="T1282" i="26"/>
  <c r="T1283" i="26"/>
  <c r="T1284" i="26"/>
  <c r="T1285" i="26"/>
  <c r="T1286" i="26"/>
  <c r="T1287" i="26"/>
  <c r="T1288" i="26"/>
  <c r="T1289" i="26"/>
  <c r="T1290" i="26"/>
  <c r="T1291" i="26"/>
  <c r="T1292" i="26"/>
  <c r="T1293" i="26"/>
  <c r="T1294" i="26"/>
  <c r="T1295" i="26"/>
  <c r="T1296" i="26"/>
  <c r="T1297" i="26"/>
  <c r="T1298" i="26"/>
  <c r="T1299" i="26"/>
  <c r="T1300" i="26"/>
  <c r="T1301" i="26"/>
  <c r="T1302" i="26"/>
  <c r="T1303" i="26"/>
  <c r="T1304" i="26"/>
  <c r="T1305" i="26"/>
  <c r="T1306" i="26"/>
  <c r="T1307" i="26"/>
  <c r="T1308" i="26"/>
  <c r="T1309" i="26"/>
  <c r="T1310" i="26"/>
  <c r="T1311" i="26"/>
  <c r="T1312" i="26"/>
  <c r="T1313" i="26"/>
  <c r="T1314" i="26"/>
  <c r="T1315" i="26"/>
  <c r="T1316" i="26"/>
  <c r="T1317" i="26"/>
  <c r="T1318" i="26"/>
  <c r="T1319" i="26"/>
  <c r="T1320" i="26"/>
  <c r="T1321" i="26"/>
  <c r="T1322" i="26"/>
  <c r="T1323" i="26"/>
  <c r="T1324" i="26"/>
  <c r="T1325" i="26"/>
  <c r="T1326" i="26"/>
  <c r="T1327" i="26"/>
  <c r="T1328" i="26"/>
  <c r="T1329" i="26"/>
  <c r="T1330" i="26"/>
  <c r="T1331" i="26"/>
  <c r="T1332" i="26"/>
  <c r="T1333" i="26"/>
  <c r="T1334" i="26"/>
  <c r="T1335" i="26"/>
  <c r="T1336" i="26"/>
  <c r="T1337" i="26"/>
  <c r="T1338" i="26"/>
  <c r="T1339" i="26"/>
  <c r="T1340" i="26"/>
  <c r="T1341" i="26"/>
  <c r="T1342" i="26"/>
  <c r="T1343" i="26"/>
  <c r="T1344" i="26"/>
  <c r="T1345" i="26"/>
  <c r="T1346" i="26"/>
  <c r="T1347" i="26"/>
  <c r="T1348" i="26"/>
  <c r="T1349" i="26"/>
  <c r="T1350" i="26"/>
  <c r="T1351" i="26"/>
  <c r="T1352" i="26"/>
  <c r="T1353" i="26"/>
  <c r="T1354" i="26"/>
  <c r="T1355" i="26"/>
  <c r="T1356" i="26"/>
  <c r="T1357" i="26"/>
  <c r="T1358" i="26"/>
  <c r="T1359" i="26"/>
  <c r="T1360" i="26"/>
  <c r="T1361" i="26"/>
  <c r="T1362" i="26"/>
  <c r="T1363" i="26"/>
  <c r="T1364" i="26"/>
  <c r="T1365" i="26"/>
  <c r="T1366" i="26"/>
  <c r="T1367" i="26"/>
  <c r="T1368" i="26"/>
  <c r="T1369" i="26"/>
  <c r="T1370" i="26"/>
  <c r="T1371" i="26"/>
  <c r="T1372" i="26"/>
  <c r="T1373" i="26"/>
  <c r="T1374" i="26"/>
  <c r="T1375" i="26"/>
  <c r="T1376" i="26"/>
  <c r="T1377" i="26"/>
  <c r="T1378" i="26"/>
  <c r="T1379" i="26"/>
  <c r="T1380" i="26"/>
  <c r="T1381" i="26"/>
  <c r="T1382" i="26"/>
  <c r="T1383" i="26"/>
  <c r="T1384" i="26"/>
  <c r="T1385" i="26"/>
  <c r="T1386" i="26"/>
  <c r="T1387" i="26"/>
  <c r="T1388" i="26"/>
  <c r="T1389" i="26"/>
  <c r="T1390" i="26"/>
  <c r="T1391" i="26"/>
  <c r="T1392" i="26"/>
  <c r="T1393" i="26"/>
  <c r="T1394" i="26"/>
  <c r="T1395" i="26"/>
  <c r="T1396" i="26"/>
  <c r="T1397" i="26"/>
  <c r="T1398" i="26"/>
  <c r="T1399" i="26"/>
  <c r="T1400" i="26"/>
  <c r="T1401" i="26"/>
  <c r="T1402" i="26"/>
  <c r="T1403" i="26"/>
  <c r="T1404" i="26"/>
  <c r="T1405" i="26"/>
  <c r="T1406" i="26"/>
  <c r="T1407" i="26"/>
  <c r="T1408" i="26"/>
  <c r="T1409" i="26"/>
  <c r="T1410" i="26"/>
  <c r="T1411" i="26"/>
  <c r="T1412" i="26"/>
  <c r="T1413" i="26"/>
  <c r="T1414" i="26"/>
  <c r="T1415" i="26"/>
  <c r="T1416" i="26"/>
  <c r="T1417" i="26"/>
  <c r="T1418" i="26"/>
  <c r="T1419" i="26"/>
  <c r="T1420" i="26"/>
  <c r="T1421" i="26"/>
  <c r="T1422" i="26"/>
  <c r="T1423" i="26"/>
  <c r="T1424" i="26"/>
  <c r="T1425" i="26"/>
  <c r="T1426" i="26"/>
  <c r="T1427" i="26"/>
  <c r="T1428" i="26"/>
  <c r="T1429" i="26"/>
  <c r="T1430" i="26"/>
  <c r="T1431" i="26"/>
  <c r="T1432" i="26"/>
  <c r="T1433" i="26"/>
  <c r="T1434" i="26"/>
  <c r="T1435" i="26"/>
  <c r="T1436" i="26"/>
  <c r="T1437" i="26"/>
  <c r="T1438" i="26"/>
  <c r="T1439" i="26"/>
  <c r="T1440" i="26"/>
  <c r="T1441" i="26"/>
  <c r="T1442" i="26"/>
  <c r="T1443" i="26"/>
  <c r="T1444" i="26"/>
  <c r="T1445" i="26"/>
  <c r="T1446" i="26"/>
  <c r="T1447" i="26"/>
  <c r="T1448" i="26"/>
  <c r="T1449" i="26"/>
  <c r="T1450" i="26"/>
  <c r="T1451" i="26"/>
  <c r="T1452" i="26"/>
  <c r="T1453" i="26"/>
  <c r="T1454" i="26"/>
  <c r="T1455" i="26"/>
  <c r="T1456" i="26"/>
  <c r="T1457" i="26"/>
  <c r="T1458" i="26"/>
  <c r="T1459" i="26"/>
  <c r="T1460" i="26"/>
  <c r="T1461" i="26"/>
  <c r="T1462" i="26"/>
  <c r="T1463" i="26"/>
  <c r="T1464" i="26"/>
  <c r="T1465" i="26"/>
  <c r="T1466" i="26"/>
  <c r="T1467" i="26"/>
  <c r="T1468" i="26"/>
  <c r="T1469" i="26"/>
  <c r="T1470" i="26"/>
  <c r="T1471" i="26"/>
  <c r="T1472" i="26"/>
  <c r="T1473" i="26"/>
  <c r="T1474" i="26"/>
  <c r="T1475" i="26"/>
  <c r="T1476" i="26"/>
  <c r="T1477" i="26"/>
  <c r="T1478" i="26"/>
  <c r="T1479" i="26"/>
  <c r="T1480" i="26"/>
  <c r="T1481" i="26"/>
  <c r="T1482" i="26"/>
  <c r="T1483" i="26"/>
  <c r="T1484" i="26"/>
  <c r="T1485" i="26"/>
  <c r="T1486" i="26"/>
  <c r="T1487" i="26"/>
  <c r="T1488" i="26"/>
  <c r="T1489" i="26"/>
  <c r="T1490" i="26"/>
  <c r="T1491" i="26"/>
  <c r="T1492" i="26"/>
  <c r="T1493" i="26"/>
  <c r="T1494" i="26"/>
  <c r="T1495" i="26"/>
  <c r="T1496" i="26"/>
  <c r="T1497" i="26"/>
  <c r="T1498" i="26"/>
  <c r="T1499" i="26"/>
  <c r="T1500" i="26"/>
  <c r="T1501" i="26"/>
  <c r="T1502" i="26"/>
  <c r="T1503" i="26"/>
  <c r="T1504" i="26"/>
  <c r="T1505" i="26"/>
  <c r="T1506" i="26"/>
  <c r="T1507" i="26"/>
  <c r="T1508" i="26"/>
  <c r="T1509" i="26"/>
  <c r="T1510" i="26"/>
  <c r="T1511" i="26"/>
  <c r="T1512" i="26"/>
  <c r="T1513" i="26"/>
  <c r="T1514" i="26"/>
  <c r="T1515" i="26"/>
  <c r="T1516" i="26"/>
  <c r="T1517" i="26"/>
  <c r="T1518" i="26"/>
  <c r="T1519" i="26"/>
  <c r="T1520" i="26"/>
  <c r="T1521" i="26"/>
  <c r="T1522" i="26"/>
  <c r="T1523" i="26"/>
  <c r="T1524" i="26"/>
  <c r="T1525" i="26"/>
  <c r="T1526" i="26"/>
  <c r="T1527" i="26"/>
  <c r="T1528" i="26"/>
  <c r="T1529" i="26"/>
  <c r="T1530" i="26"/>
  <c r="T1531" i="26"/>
  <c r="T1532" i="26"/>
  <c r="T1533" i="26"/>
  <c r="T1534" i="26"/>
  <c r="T1535" i="26"/>
  <c r="T1536" i="26"/>
  <c r="T1537" i="26"/>
  <c r="T1538" i="26"/>
  <c r="T1539" i="26"/>
  <c r="T1540" i="26"/>
  <c r="T1541" i="26"/>
  <c r="T1542" i="26"/>
  <c r="T1543" i="26"/>
  <c r="T1544" i="26"/>
  <c r="T1545" i="26"/>
  <c r="T1546" i="26"/>
  <c r="T1547" i="26"/>
  <c r="T1548" i="26"/>
  <c r="T1549" i="26"/>
  <c r="T1550" i="26"/>
  <c r="T1551" i="26"/>
  <c r="T1552" i="26"/>
  <c r="T1553" i="26"/>
  <c r="T1554" i="26"/>
  <c r="T1555" i="26"/>
  <c r="T1556" i="26"/>
  <c r="T1557" i="26"/>
  <c r="T1558" i="26"/>
  <c r="T1559" i="26"/>
  <c r="T1560" i="26"/>
  <c r="T1561" i="26"/>
  <c r="T1562" i="26"/>
  <c r="T1563" i="26"/>
  <c r="T1564" i="26"/>
  <c r="T1565" i="26"/>
  <c r="T1566" i="26"/>
  <c r="T1567" i="26"/>
  <c r="T1568" i="26"/>
  <c r="T1569" i="26"/>
  <c r="T1570" i="26"/>
  <c r="T1571" i="26"/>
  <c r="T1572" i="26"/>
  <c r="T1573" i="26"/>
  <c r="T1574" i="26"/>
  <c r="T1575" i="26"/>
  <c r="T1576" i="26"/>
  <c r="T1577" i="26"/>
  <c r="T1578" i="26"/>
  <c r="T1579" i="26"/>
  <c r="T1580" i="26"/>
  <c r="T1581" i="26"/>
  <c r="T1582" i="26"/>
  <c r="T1583" i="26"/>
  <c r="T1584" i="26"/>
  <c r="T1585" i="26"/>
  <c r="T1586" i="26"/>
  <c r="T1587" i="26"/>
  <c r="T1588" i="26"/>
  <c r="T1589" i="26"/>
  <c r="T1590" i="26"/>
  <c r="T1591" i="26"/>
  <c r="T1592" i="26"/>
  <c r="T1593" i="26"/>
  <c r="T1594" i="26"/>
  <c r="T1595" i="26"/>
  <c r="T1596" i="26"/>
  <c r="T1597" i="26"/>
  <c r="T1598" i="26"/>
  <c r="T1599" i="26"/>
  <c r="T1600" i="26"/>
  <c r="T1601" i="26"/>
  <c r="T1602" i="26"/>
  <c r="T1603" i="26"/>
  <c r="T1604" i="26"/>
  <c r="T1605" i="26"/>
  <c r="T1606" i="26"/>
  <c r="T1607" i="26"/>
  <c r="T1608" i="26"/>
  <c r="T1609" i="26"/>
  <c r="T1610" i="26"/>
  <c r="T1611" i="26"/>
  <c r="T1612" i="26"/>
  <c r="T1613" i="26"/>
  <c r="T1614" i="26"/>
  <c r="T1615" i="26"/>
  <c r="T1616" i="26"/>
  <c r="T1617" i="26"/>
  <c r="T1618" i="26"/>
  <c r="T1619" i="26"/>
  <c r="T1620" i="26"/>
  <c r="T1621" i="26"/>
  <c r="T1622" i="26"/>
  <c r="T1623" i="26"/>
  <c r="T1624" i="26"/>
  <c r="T1625" i="26"/>
  <c r="T1626" i="26"/>
  <c r="T1627" i="26"/>
  <c r="T1628" i="26"/>
  <c r="T1629" i="26"/>
  <c r="T1630" i="26"/>
  <c r="T1631" i="26"/>
  <c r="T1632" i="26"/>
  <c r="T1633" i="26"/>
  <c r="T1634" i="26"/>
  <c r="T1635" i="26"/>
  <c r="T1636" i="26"/>
  <c r="T1637" i="26"/>
  <c r="T1638" i="26"/>
  <c r="T1639" i="26"/>
  <c r="T1640" i="26"/>
  <c r="T1641" i="26"/>
  <c r="T1642" i="26"/>
  <c r="T1643" i="26"/>
  <c r="T1644" i="26"/>
  <c r="T1645" i="26"/>
  <c r="T1646" i="26"/>
  <c r="T1647" i="26"/>
  <c r="T1648" i="26"/>
  <c r="T1649" i="26"/>
  <c r="T1650" i="26"/>
  <c r="T1651" i="26"/>
  <c r="T1652" i="26"/>
  <c r="T1653" i="26"/>
  <c r="T1654" i="26"/>
  <c r="T1655" i="26"/>
  <c r="T1656" i="26"/>
  <c r="T1657" i="26"/>
  <c r="T1658" i="26"/>
  <c r="T1659" i="26"/>
  <c r="T1660" i="26"/>
  <c r="T1661" i="26"/>
  <c r="T1662" i="26"/>
  <c r="T1663" i="26"/>
  <c r="T1664" i="26"/>
  <c r="T1665" i="26"/>
  <c r="T1666" i="26"/>
  <c r="T1667" i="26"/>
  <c r="T1668" i="26"/>
  <c r="T1669" i="26"/>
  <c r="T1670" i="26"/>
  <c r="T1671" i="26"/>
  <c r="T1672" i="26"/>
  <c r="T1673" i="26"/>
  <c r="T1674" i="26"/>
  <c r="T1675" i="26"/>
  <c r="T1676" i="26"/>
  <c r="T1677" i="26"/>
  <c r="T1678" i="26"/>
  <c r="T1679" i="26"/>
  <c r="T1680" i="26"/>
  <c r="T1681" i="26"/>
  <c r="T1682" i="26"/>
  <c r="T1683" i="26"/>
  <c r="T1684" i="26"/>
  <c r="T1685" i="26"/>
  <c r="T1686" i="26"/>
  <c r="T1687" i="26"/>
  <c r="T1688" i="26"/>
  <c r="T1689" i="26"/>
  <c r="T1690" i="26"/>
  <c r="T1691" i="26"/>
  <c r="T1692" i="26"/>
  <c r="T1693" i="26"/>
  <c r="T1694" i="26"/>
  <c r="T1695" i="26"/>
  <c r="T1696" i="26"/>
  <c r="T1697" i="26"/>
  <c r="T1698" i="26"/>
  <c r="T1699" i="26"/>
  <c r="T1700" i="26"/>
  <c r="T1701" i="26"/>
  <c r="T1702" i="26"/>
  <c r="T1703" i="26"/>
  <c r="T1704" i="26"/>
  <c r="T1705" i="26"/>
  <c r="T1706" i="26"/>
  <c r="T1707" i="26"/>
  <c r="T1708" i="26"/>
  <c r="T1709" i="26"/>
  <c r="T1710" i="26"/>
  <c r="T1711" i="26"/>
  <c r="T1712" i="26"/>
  <c r="T1713" i="26"/>
  <c r="T1714" i="26"/>
  <c r="T1715" i="26"/>
  <c r="T1716" i="26"/>
  <c r="T1717" i="26"/>
  <c r="T1718" i="26"/>
  <c r="T1719" i="26"/>
  <c r="T1720" i="26"/>
  <c r="T1721" i="26"/>
  <c r="T1722" i="26"/>
  <c r="T1723" i="26"/>
  <c r="T1724" i="26"/>
  <c r="T1725" i="26"/>
  <c r="T1726" i="26"/>
  <c r="T1727" i="26"/>
  <c r="T1728" i="26"/>
  <c r="T1729" i="26"/>
  <c r="T1730" i="26"/>
  <c r="T1731" i="26"/>
  <c r="T1732" i="26"/>
  <c r="T1733" i="26"/>
  <c r="T1734" i="26"/>
  <c r="T1735" i="26"/>
  <c r="T1736" i="26"/>
  <c r="T1737" i="26"/>
  <c r="T1738" i="26"/>
  <c r="T1739" i="26"/>
  <c r="T1740" i="26"/>
  <c r="T1741" i="26"/>
  <c r="T1742" i="26"/>
  <c r="T1743" i="26"/>
  <c r="T1744" i="26"/>
  <c r="T1745" i="26"/>
  <c r="T1746" i="26"/>
  <c r="T1747" i="26"/>
  <c r="T1748" i="26"/>
  <c r="T1749" i="26"/>
  <c r="T1750" i="26"/>
  <c r="T1751" i="26"/>
  <c r="T1752" i="26"/>
  <c r="T1753" i="26"/>
  <c r="T1754" i="26"/>
  <c r="T1755" i="26"/>
  <c r="T1756" i="26"/>
  <c r="T1757" i="26"/>
  <c r="T1758" i="26"/>
  <c r="T1759" i="26"/>
  <c r="T1760" i="26"/>
  <c r="T1761" i="26"/>
  <c r="T1762" i="26"/>
  <c r="T1763" i="26"/>
  <c r="T1764" i="26"/>
  <c r="T1765" i="26"/>
  <c r="T1766" i="26"/>
  <c r="T1767" i="26"/>
  <c r="T1768" i="26"/>
  <c r="T1769" i="26"/>
  <c r="T1770" i="26"/>
  <c r="T1771" i="26"/>
  <c r="T1772" i="26"/>
  <c r="T1773" i="26"/>
  <c r="T1774" i="26"/>
  <c r="T1775" i="26"/>
  <c r="T1776" i="26"/>
  <c r="T1777" i="26"/>
  <c r="T1778" i="26"/>
  <c r="T1779" i="26"/>
  <c r="T1780" i="26"/>
  <c r="T1781" i="26"/>
  <c r="T1782" i="26"/>
  <c r="T1783" i="26"/>
  <c r="T1784" i="26"/>
  <c r="T1785" i="26"/>
  <c r="T1786" i="26"/>
  <c r="T1787" i="26"/>
  <c r="T1788" i="26"/>
  <c r="T1789" i="26"/>
  <c r="T1790" i="26"/>
  <c r="T1791" i="26"/>
  <c r="T1792" i="26"/>
  <c r="T1793" i="26"/>
  <c r="T1794" i="26"/>
  <c r="T1795" i="26"/>
  <c r="T1796" i="26"/>
  <c r="T1797" i="26"/>
  <c r="T1798" i="26"/>
  <c r="T1799" i="26"/>
  <c r="T1800" i="26"/>
  <c r="T1801" i="26"/>
  <c r="T1802" i="26"/>
  <c r="T1803" i="26"/>
  <c r="T1804" i="26"/>
  <c r="T1805" i="26"/>
  <c r="T1806" i="26"/>
  <c r="T1807" i="26"/>
  <c r="T1808" i="26"/>
  <c r="T1809" i="26"/>
  <c r="T1810" i="26"/>
  <c r="T1811" i="26"/>
  <c r="T1812" i="26"/>
  <c r="T1813" i="26"/>
  <c r="T1814" i="26"/>
  <c r="T1815" i="26"/>
  <c r="T1816" i="26"/>
  <c r="T1817" i="26"/>
  <c r="T1818" i="26"/>
  <c r="T1819" i="26"/>
  <c r="T1820" i="26"/>
  <c r="T1821" i="26"/>
  <c r="T1822" i="26"/>
  <c r="T1823" i="26"/>
  <c r="T1824" i="26"/>
  <c r="T1825" i="26"/>
  <c r="T1826" i="26"/>
  <c r="T1827" i="26"/>
  <c r="T1828" i="26"/>
  <c r="T1829" i="26"/>
  <c r="T1830" i="26"/>
  <c r="T1831" i="26"/>
  <c r="T1832" i="26"/>
  <c r="T1833" i="26"/>
  <c r="T1834" i="26"/>
  <c r="T1835" i="26"/>
  <c r="T1836" i="26"/>
  <c r="T1837" i="26"/>
  <c r="T1838" i="26"/>
  <c r="T1839" i="26"/>
  <c r="T1840" i="26"/>
  <c r="T1841" i="26"/>
  <c r="T1842" i="26"/>
  <c r="T1843" i="26"/>
  <c r="T1844" i="26"/>
  <c r="T1845" i="26"/>
  <c r="T1846" i="26"/>
  <c r="T1847" i="26"/>
  <c r="T1848" i="26"/>
  <c r="T1849" i="26"/>
  <c r="T1850" i="26"/>
  <c r="T1851" i="26"/>
  <c r="T1852" i="26"/>
  <c r="T1853" i="26"/>
  <c r="T1854" i="26"/>
  <c r="T1855" i="26"/>
  <c r="T1856" i="26"/>
  <c r="T1857" i="26"/>
  <c r="T1858" i="26"/>
  <c r="T1859" i="26"/>
  <c r="T1860" i="26"/>
  <c r="T1861" i="26"/>
  <c r="T1862" i="26"/>
  <c r="T1863" i="26"/>
  <c r="T1864" i="26"/>
  <c r="T1865" i="26"/>
  <c r="T1866" i="26"/>
  <c r="T1867" i="26"/>
  <c r="T1868" i="26"/>
  <c r="T1869" i="26"/>
  <c r="T1870" i="26"/>
  <c r="T1871" i="26"/>
  <c r="T1872" i="26"/>
  <c r="T1873" i="26"/>
  <c r="T1874" i="26"/>
  <c r="T1875" i="26"/>
  <c r="T1876" i="26"/>
  <c r="T1877" i="26"/>
  <c r="T1878" i="26"/>
  <c r="T1879" i="26"/>
  <c r="T1880" i="26"/>
  <c r="T1881" i="26"/>
  <c r="T1882" i="26"/>
  <c r="T1883" i="26"/>
  <c r="T1884" i="26"/>
  <c r="T1885" i="26"/>
  <c r="T1886" i="26"/>
  <c r="T1887" i="26"/>
  <c r="T1888" i="26"/>
  <c r="T1889" i="26"/>
  <c r="T1890" i="26"/>
  <c r="T1891" i="26"/>
  <c r="T1892" i="26"/>
  <c r="T1893" i="26"/>
  <c r="T1894" i="26"/>
  <c r="T1895" i="26"/>
  <c r="T1896" i="26"/>
  <c r="T1897" i="26"/>
  <c r="T1898" i="26"/>
  <c r="T1899" i="26"/>
  <c r="T1900" i="26"/>
  <c r="T1901" i="26"/>
  <c r="T1902" i="26"/>
  <c r="T1903" i="26"/>
  <c r="T1904" i="26"/>
  <c r="T1905" i="26"/>
  <c r="T1906" i="26"/>
  <c r="T1907" i="26"/>
  <c r="T1908" i="26"/>
  <c r="T1909" i="26"/>
  <c r="T1910" i="26"/>
  <c r="T1911" i="26"/>
  <c r="T1912" i="26"/>
  <c r="T1913" i="26"/>
  <c r="T1914" i="26"/>
  <c r="T1915" i="26"/>
  <c r="T1916" i="26"/>
  <c r="T1917" i="26"/>
  <c r="T1918" i="26"/>
  <c r="T1919" i="26"/>
  <c r="T1920" i="26"/>
  <c r="T1921" i="26"/>
  <c r="T1922" i="26"/>
  <c r="T1923" i="26"/>
  <c r="T1924" i="26"/>
  <c r="T1925" i="26"/>
  <c r="T1926" i="26"/>
  <c r="T1927" i="26"/>
  <c r="T1928" i="26"/>
  <c r="T1929" i="26"/>
  <c r="T1930" i="26"/>
  <c r="T1931" i="26"/>
  <c r="T1932" i="26"/>
  <c r="T1933" i="26"/>
  <c r="T1934" i="26"/>
  <c r="T1935" i="26"/>
  <c r="T1936" i="26"/>
  <c r="T1937" i="26"/>
  <c r="T1938" i="26"/>
  <c r="T1939" i="26"/>
  <c r="T1940" i="26"/>
  <c r="T1941" i="26"/>
  <c r="T1942" i="26"/>
  <c r="T1943" i="26"/>
  <c r="T1944" i="26"/>
  <c r="T1945" i="26"/>
  <c r="T1946" i="26"/>
  <c r="T1947" i="26"/>
  <c r="T1948" i="26"/>
  <c r="T1949" i="26"/>
  <c r="T1950" i="26"/>
  <c r="T1951" i="26"/>
  <c r="T1952" i="26"/>
  <c r="T1953" i="26"/>
  <c r="T1954" i="26"/>
  <c r="T1955" i="26"/>
  <c r="T1956" i="26"/>
  <c r="T1957" i="26"/>
  <c r="T1958" i="26"/>
  <c r="T1959" i="26"/>
  <c r="T1960" i="26"/>
  <c r="T1961" i="26"/>
  <c r="T1962" i="26"/>
  <c r="T1963" i="26"/>
  <c r="T1964" i="26"/>
  <c r="T1965" i="26"/>
  <c r="T1966" i="26"/>
  <c r="T1967" i="26"/>
  <c r="T1968" i="26"/>
  <c r="T1969" i="26"/>
  <c r="T1970" i="26"/>
  <c r="T1971" i="26"/>
  <c r="T1972" i="26"/>
  <c r="T1973" i="26"/>
  <c r="T1974" i="26"/>
  <c r="T1975" i="26"/>
  <c r="T1976" i="26"/>
  <c r="T1977" i="26"/>
  <c r="T1978" i="26"/>
  <c r="T1979" i="26"/>
  <c r="T1980" i="26"/>
  <c r="T1981" i="26"/>
  <c r="T1982" i="26"/>
  <c r="T1983" i="26"/>
  <c r="T1984" i="26"/>
  <c r="T1985" i="26"/>
  <c r="T1986" i="26"/>
  <c r="T1987" i="26"/>
  <c r="T1988" i="26"/>
  <c r="T1989" i="26"/>
  <c r="T1990" i="26"/>
  <c r="T1991" i="26"/>
  <c r="T1992" i="26"/>
  <c r="T1993" i="26"/>
  <c r="T1994" i="26"/>
  <c r="T1995" i="26"/>
  <c r="T1996" i="26"/>
  <c r="T1997" i="26"/>
  <c r="T1998" i="26"/>
  <c r="T1999" i="26"/>
  <c r="T2000" i="26"/>
  <c r="T2001" i="26"/>
  <c r="T2002" i="26"/>
  <c r="T2003" i="26"/>
  <c r="T2004" i="26"/>
  <c r="T2005" i="26"/>
  <c r="T2006" i="26"/>
  <c r="T2007" i="26"/>
  <c r="T2008" i="26"/>
  <c r="T2009" i="26"/>
  <c r="T2010" i="26"/>
  <c r="T2011" i="26"/>
  <c r="T2012" i="26"/>
  <c r="T2013" i="26"/>
  <c r="T2014" i="26"/>
  <c r="T2015" i="26"/>
  <c r="T2016" i="26"/>
  <c r="T2017" i="26"/>
  <c r="T2018" i="26"/>
  <c r="T2019" i="26"/>
  <c r="T2020" i="26"/>
  <c r="T2021" i="26"/>
  <c r="T2022" i="26"/>
  <c r="T2023" i="26"/>
  <c r="T2024" i="26"/>
  <c r="T2025" i="26"/>
  <c r="T2026" i="26"/>
  <c r="T2027" i="26"/>
  <c r="T2028" i="26"/>
  <c r="T2029" i="26"/>
  <c r="T2030" i="26"/>
  <c r="T2031" i="26"/>
  <c r="T2032" i="26"/>
  <c r="T2033" i="26"/>
  <c r="T2034" i="26"/>
  <c r="T2035" i="26"/>
  <c r="T2036" i="26"/>
  <c r="T2037" i="26"/>
  <c r="T2038" i="26"/>
  <c r="T2039" i="26"/>
  <c r="T2040" i="26"/>
  <c r="T2041" i="26"/>
  <c r="T2042" i="26"/>
  <c r="T2043" i="26"/>
  <c r="T2044" i="26"/>
  <c r="T2045" i="26"/>
  <c r="T2046" i="26"/>
  <c r="T2047" i="26"/>
  <c r="T2048" i="26"/>
  <c r="T2049" i="26"/>
  <c r="T2050" i="26"/>
  <c r="T2051" i="26"/>
  <c r="T2052" i="26"/>
  <c r="T2053" i="26"/>
  <c r="T2054" i="26"/>
  <c r="T2055" i="26"/>
  <c r="T2056" i="26"/>
  <c r="T2057" i="26"/>
  <c r="T2058" i="26"/>
  <c r="T2059" i="26"/>
  <c r="T2060" i="26"/>
  <c r="T2061" i="26"/>
  <c r="T2062" i="26"/>
  <c r="T2063" i="26"/>
  <c r="T2064" i="26"/>
  <c r="T2065" i="26"/>
  <c r="T2066" i="26"/>
  <c r="T2067" i="26"/>
  <c r="T2068" i="26"/>
  <c r="T2069" i="26"/>
  <c r="T2070" i="26"/>
  <c r="T2071" i="26"/>
  <c r="T2072" i="26"/>
  <c r="T2073" i="26"/>
  <c r="T2074" i="26"/>
  <c r="T2075" i="26"/>
  <c r="T2076" i="26"/>
  <c r="T2077" i="26"/>
  <c r="T2078" i="26"/>
  <c r="T2079" i="26"/>
  <c r="T2080" i="26"/>
  <c r="T2081" i="26"/>
  <c r="T2082" i="26"/>
  <c r="T2083" i="26"/>
  <c r="T2084" i="26"/>
  <c r="T2085" i="26"/>
  <c r="T2086" i="26"/>
  <c r="T2087" i="26"/>
  <c r="T2088" i="26"/>
  <c r="T2089" i="26"/>
  <c r="T2090" i="26"/>
  <c r="T2091" i="26"/>
  <c r="T2092" i="26"/>
  <c r="T2093" i="26"/>
  <c r="T2094" i="26"/>
  <c r="T2095" i="26"/>
  <c r="T2096" i="26"/>
  <c r="T2097" i="26"/>
  <c r="T2098" i="26"/>
  <c r="T2099" i="26"/>
  <c r="T2100" i="26"/>
  <c r="T2101" i="26"/>
  <c r="T2102" i="26"/>
  <c r="T2103" i="26"/>
  <c r="T2104" i="26"/>
  <c r="T2105" i="26"/>
  <c r="T2106" i="26"/>
  <c r="T2107" i="26"/>
  <c r="T2108" i="26"/>
  <c r="T2109" i="26"/>
  <c r="T2110" i="26"/>
  <c r="T2111" i="26"/>
  <c r="T2112" i="26"/>
  <c r="T2113" i="26"/>
  <c r="T2114" i="26"/>
  <c r="T2115" i="26"/>
  <c r="T2116" i="26"/>
  <c r="T2117" i="26"/>
  <c r="T2118" i="26"/>
  <c r="T2119" i="26"/>
  <c r="T2120" i="26"/>
  <c r="T2121" i="26"/>
  <c r="T2122" i="26"/>
  <c r="T2123" i="26"/>
  <c r="T2124" i="26"/>
  <c r="T2125" i="26"/>
  <c r="T2126" i="26"/>
  <c r="T2127" i="26"/>
  <c r="T2128" i="26"/>
  <c r="T2129" i="26"/>
  <c r="T2130" i="26"/>
  <c r="T2131" i="26"/>
  <c r="T2132" i="26"/>
  <c r="T2133" i="26"/>
  <c r="T2134" i="26"/>
  <c r="T2135" i="26"/>
  <c r="T2136" i="26"/>
  <c r="T2137" i="26"/>
  <c r="T2138" i="26"/>
  <c r="T2139" i="26"/>
  <c r="T2140" i="26"/>
  <c r="T2141" i="26"/>
  <c r="T2142" i="26"/>
  <c r="T2143" i="26"/>
  <c r="T2144" i="26"/>
  <c r="T2145" i="26"/>
  <c r="T2146" i="26"/>
  <c r="T2147" i="26"/>
  <c r="T2148" i="26"/>
  <c r="T2149" i="26"/>
  <c r="T2150" i="26"/>
  <c r="T2151" i="26"/>
  <c r="T2152" i="26"/>
  <c r="T2153" i="26"/>
  <c r="T2154" i="26"/>
  <c r="T2155" i="26"/>
  <c r="T2156" i="26"/>
  <c r="T2157" i="26"/>
  <c r="T2158" i="26"/>
  <c r="T2159" i="26"/>
  <c r="T2160" i="26"/>
  <c r="T2161" i="26"/>
  <c r="T2162" i="26"/>
  <c r="T2163" i="26"/>
  <c r="T2164" i="26"/>
  <c r="T2165" i="26"/>
  <c r="T2166" i="26"/>
  <c r="T2167" i="26"/>
  <c r="T2168" i="26"/>
  <c r="T2169" i="26"/>
  <c r="T2170" i="26"/>
  <c r="T2171" i="26"/>
  <c r="T2172" i="26"/>
  <c r="T2173" i="26"/>
  <c r="T2174" i="26"/>
  <c r="T2175" i="26"/>
  <c r="T2176" i="26"/>
  <c r="T2177" i="26"/>
  <c r="T2178" i="26"/>
  <c r="T2179" i="26"/>
  <c r="T2180" i="26"/>
  <c r="T2181" i="26"/>
  <c r="T2182" i="26"/>
  <c r="T2183" i="26"/>
  <c r="T2184" i="26"/>
  <c r="T2185" i="26"/>
  <c r="T2186" i="26"/>
  <c r="T2187" i="26"/>
  <c r="T2188" i="26"/>
  <c r="T2189" i="26"/>
  <c r="T2190" i="26"/>
  <c r="T2191" i="26"/>
  <c r="T2192" i="26"/>
  <c r="T2193" i="26"/>
  <c r="T2194" i="26"/>
  <c r="T2195" i="26"/>
  <c r="T2196" i="26"/>
  <c r="T2197" i="26"/>
  <c r="T2198" i="26"/>
  <c r="T2199" i="26"/>
  <c r="T2200" i="26"/>
  <c r="T2201" i="26"/>
  <c r="T2202" i="26"/>
  <c r="T2203" i="26"/>
  <c r="T2204" i="26"/>
  <c r="T2205" i="26"/>
  <c r="T2206" i="26"/>
  <c r="T2207" i="26"/>
  <c r="T2208" i="26"/>
  <c r="T2209" i="26"/>
  <c r="T2210" i="26"/>
  <c r="T2211" i="26"/>
  <c r="T2212" i="26"/>
  <c r="T2213" i="26"/>
  <c r="T2214" i="26"/>
  <c r="T2215" i="26"/>
  <c r="T2216" i="26"/>
  <c r="T2217" i="26"/>
  <c r="T2218" i="26"/>
  <c r="T2219" i="26"/>
  <c r="T2220" i="26"/>
  <c r="T2221" i="26"/>
  <c r="T2222" i="26"/>
  <c r="T2223" i="26"/>
  <c r="T2224" i="26"/>
  <c r="T2225" i="26"/>
  <c r="T2226" i="26"/>
  <c r="T2227" i="26"/>
  <c r="T2228" i="26"/>
  <c r="T2229" i="26"/>
  <c r="T2230" i="26"/>
  <c r="T2231" i="26"/>
  <c r="T2232" i="26"/>
  <c r="T2233" i="26"/>
  <c r="T2234" i="26"/>
  <c r="T2235" i="26"/>
  <c r="T2236" i="26"/>
  <c r="T2237" i="26"/>
  <c r="T2238" i="26"/>
  <c r="T2239" i="26"/>
  <c r="T2240" i="26"/>
  <c r="T2241" i="26"/>
  <c r="T2242" i="26"/>
  <c r="T2243" i="26"/>
  <c r="T2244" i="26"/>
  <c r="T2245" i="26"/>
  <c r="T2246" i="26"/>
  <c r="T2247" i="26"/>
  <c r="T2248" i="26"/>
  <c r="T2249" i="26"/>
  <c r="T2250" i="26"/>
  <c r="T2251" i="26"/>
  <c r="T2252" i="26"/>
  <c r="T2253" i="26"/>
  <c r="T2254" i="26"/>
  <c r="T2255" i="26"/>
  <c r="T2256" i="26"/>
  <c r="T2257" i="26"/>
  <c r="T2258" i="26"/>
  <c r="T2259" i="26"/>
  <c r="T2260" i="26"/>
  <c r="T2261" i="26"/>
  <c r="T2262" i="26"/>
  <c r="T2263" i="26"/>
  <c r="T2264" i="26"/>
  <c r="T2265" i="26"/>
  <c r="T2266" i="26"/>
  <c r="T2267" i="26"/>
  <c r="T2268" i="26"/>
  <c r="T2269" i="26"/>
  <c r="T2270" i="26"/>
  <c r="T2271" i="26"/>
  <c r="T2272" i="26"/>
  <c r="T2273" i="26"/>
  <c r="T2274" i="26"/>
  <c r="T2275" i="26"/>
  <c r="T2276" i="26"/>
  <c r="T2277" i="26"/>
  <c r="T2278" i="26"/>
  <c r="T2279" i="26"/>
  <c r="T2280" i="26"/>
  <c r="T2281" i="26"/>
  <c r="T2282" i="26"/>
  <c r="T2283" i="26"/>
  <c r="T2284" i="26"/>
  <c r="T2285" i="26"/>
  <c r="T2286" i="26"/>
  <c r="T2287" i="26"/>
  <c r="T2288" i="26"/>
  <c r="T2289" i="26"/>
  <c r="T2290" i="26"/>
  <c r="T2291" i="26"/>
  <c r="T2292" i="26"/>
  <c r="T2293" i="26"/>
  <c r="T2294" i="26"/>
  <c r="T2295" i="26"/>
  <c r="T2296" i="26"/>
  <c r="T2297" i="26"/>
  <c r="T2298" i="26"/>
  <c r="T2299" i="26"/>
  <c r="T2300" i="26"/>
  <c r="T2301" i="26"/>
  <c r="T2302" i="26"/>
  <c r="T2303" i="26"/>
  <c r="T2304" i="26"/>
  <c r="T2305" i="26"/>
  <c r="T2306" i="26"/>
  <c r="T2307" i="26"/>
  <c r="T2308" i="26"/>
  <c r="T2309" i="26"/>
  <c r="T2310" i="26"/>
  <c r="T2311" i="26"/>
  <c r="T2312" i="26"/>
  <c r="T2313" i="26"/>
  <c r="T2314" i="26"/>
  <c r="T2315" i="26"/>
  <c r="T2316" i="26"/>
  <c r="T2317" i="26"/>
  <c r="T2318" i="26"/>
  <c r="T2319" i="26"/>
  <c r="T2320" i="26"/>
  <c r="T2321" i="26"/>
  <c r="T2322" i="26"/>
  <c r="T2323" i="26"/>
  <c r="T2324" i="26"/>
  <c r="T2325" i="26"/>
  <c r="T2326" i="26"/>
  <c r="T2327" i="26"/>
  <c r="T2328" i="26"/>
  <c r="T2329" i="26"/>
  <c r="T2330" i="26"/>
  <c r="T2331" i="26"/>
  <c r="T2332" i="26"/>
  <c r="T2333" i="26"/>
  <c r="T2334" i="26"/>
  <c r="T2335" i="26"/>
  <c r="T2336" i="26"/>
  <c r="T2337" i="26"/>
  <c r="T2338" i="26"/>
  <c r="T2339" i="26"/>
  <c r="T2340" i="26"/>
  <c r="T2341" i="26"/>
  <c r="T2342" i="26"/>
  <c r="T2343" i="26"/>
  <c r="T2344" i="26"/>
  <c r="T2345" i="26"/>
  <c r="T2346" i="26"/>
  <c r="T2347" i="26"/>
  <c r="T2348" i="26"/>
  <c r="T2349" i="26"/>
  <c r="T2350" i="26"/>
  <c r="T2351" i="26"/>
  <c r="T2352" i="26"/>
  <c r="T2353" i="26"/>
  <c r="T2354" i="26"/>
  <c r="T2355" i="26"/>
  <c r="T2356" i="26"/>
  <c r="T2357" i="26"/>
  <c r="T2358" i="26"/>
  <c r="T2359" i="26"/>
  <c r="T2360" i="26"/>
  <c r="T2361" i="26"/>
  <c r="T2362" i="26"/>
  <c r="T2363" i="26"/>
  <c r="T2364" i="26"/>
  <c r="T2365" i="26"/>
  <c r="T2366" i="26"/>
  <c r="T2367" i="26"/>
  <c r="T2368" i="26"/>
  <c r="T2369" i="26"/>
  <c r="T2370" i="26"/>
  <c r="T2371" i="26"/>
  <c r="T2372" i="26"/>
  <c r="T2373" i="26"/>
  <c r="T2374" i="26"/>
  <c r="T2375" i="26"/>
  <c r="T2376" i="26"/>
  <c r="T2377" i="26"/>
  <c r="T2378" i="26"/>
  <c r="T2379" i="26"/>
  <c r="T2380" i="26"/>
  <c r="T2381" i="26"/>
  <c r="T2382" i="26"/>
  <c r="T2383" i="26"/>
  <c r="T2384" i="26"/>
  <c r="T2385" i="26"/>
  <c r="T2386" i="26"/>
  <c r="T2387" i="26"/>
  <c r="T2388" i="26"/>
  <c r="T2389" i="26"/>
  <c r="T2390" i="26"/>
  <c r="T2391" i="26"/>
  <c r="T2392" i="26"/>
  <c r="T2393" i="26"/>
  <c r="T2394" i="26"/>
  <c r="T2395" i="26"/>
  <c r="T2396" i="26"/>
  <c r="T2397" i="26"/>
  <c r="T2398" i="26"/>
  <c r="T2399" i="26"/>
  <c r="T2400" i="26"/>
  <c r="T2401" i="26"/>
  <c r="T2402" i="26"/>
  <c r="T2403" i="26"/>
  <c r="T2404" i="26"/>
  <c r="T2405" i="26"/>
  <c r="T2406" i="26"/>
  <c r="T2407" i="26"/>
  <c r="T2408" i="26"/>
  <c r="T2409" i="26"/>
  <c r="T2410" i="26"/>
  <c r="T2411" i="26"/>
  <c r="T2412" i="26"/>
  <c r="T2413" i="26"/>
  <c r="T2414" i="26"/>
  <c r="T2415" i="26"/>
  <c r="T2416" i="26"/>
  <c r="T2417" i="26"/>
  <c r="T2418" i="26"/>
  <c r="T2419" i="26"/>
  <c r="T2420" i="26"/>
  <c r="T2421" i="26"/>
  <c r="T2422" i="26"/>
  <c r="T2423" i="26"/>
  <c r="T2424" i="26"/>
  <c r="T2425" i="26"/>
  <c r="T2426" i="26"/>
  <c r="T2427" i="26"/>
  <c r="T2428" i="26"/>
  <c r="T2429" i="26"/>
  <c r="T2430" i="26"/>
  <c r="T2431" i="26"/>
  <c r="T2432" i="26"/>
  <c r="T2433" i="26"/>
  <c r="T2434" i="26"/>
  <c r="T2435" i="26"/>
  <c r="T2436" i="26"/>
  <c r="T2437" i="26"/>
  <c r="T2438" i="26"/>
  <c r="T2439" i="26"/>
  <c r="T2440" i="26"/>
  <c r="T2441" i="26"/>
  <c r="T2442" i="26"/>
  <c r="T2443" i="26"/>
  <c r="T2444" i="26"/>
  <c r="T2445" i="26"/>
  <c r="T2446" i="26"/>
  <c r="T2447" i="26"/>
  <c r="T2448" i="26"/>
  <c r="T2449" i="26"/>
  <c r="T2450" i="26"/>
  <c r="T2451" i="26"/>
  <c r="T2452" i="26"/>
  <c r="T2453" i="26"/>
  <c r="T2454" i="26"/>
  <c r="T2455" i="26"/>
  <c r="T2456" i="26"/>
  <c r="T2457" i="26"/>
  <c r="T2458" i="26"/>
  <c r="T2459" i="26"/>
  <c r="T2460" i="26"/>
  <c r="T2461" i="26"/>
  <c r="T2462" i="26"/>
  <c r="T2463" i="26"/>
  <c r="T2464" i="26"/>
  <c r="T2465" i="26"/>
  <c r="T2466" i="26"/>
  <c r="T2467" i="26"/>
  <c r="T2468" i="26"/>
  <c r="T2469" i="26"/>
  <c r="T2470" i="26"/>
  <c r="T2471" i="26"/>
  <c r="T2472" i="26"/>
  <c r="T2473" i="26"/>
  <c r="T2474" i="26"/>
  <c r="T2475" i="26"/>
  <c r="T2476" i="26"/>
  <c r="T2477" i="26"/>
  <c r="T2478" i="26"/>
  <c r="T2479" i="26"/>
  <c r="T2480" i="26"/>
  <c r="T2481" i="26"/>
  <c r="T2482" i="26"/>
  <c r="T2483" i="26"/>
  <c r="T2484" i="26"/>
  <c r="T2485" i="26"/>
  <c r="T2486" i="26"/>
  <c r="T2487" i="26"/>
  <c r="T2488" i="26"/>
  <c r="T2489" i="26"/>
  <c r="T2490" i="26"/>
  <c r="T2491" i="26"/>
  <c r="T2492" i="26"/>
  <c r="T2493" i="26"/>
  <c r="T2494" i="26"/>
  <c r="T2495" i="26"/>
  <c r="T2496" i="26"/>
  <c r="T2497" i="26"/>
  <c r="T2498" i="26"/>
  <c r="T2499" i="26"/>
  <c r="T2500" i="26"/>
  <c r="T2501" i="26"/>
  <c r="T2502" i="26"/>
  <c r="T2503" i="26"/>
  <c r="T2504" i="26"/>
  <c r="T2505" i="26"/>
  <c r="T2506" i="26"/>
  <c r="T2507" i="26"/>
  <c r="T2508" i="26"/>
  <c r="T2509" i="26"/>
  <c r="T2510" i="26"/>
  <c r="T2511" i="26"/>
  <c r="T2512" i="26"/>
  <c r="T2513" i="26"/>
  <c r="T2514" i="26"/>
  <c r="T2515" i="26"/>
  <c r="T2516" i="26"/>
  <c r="T2517" i="26"/>
  <c r="T2518" i="26"/>
  <c r="T2519" i="26"/>
  <c r="T2520" i="26"/>
  <c r="T2521" i="26"/>
  <c r="T2522" i="26"/>
  <c r="T2523" i="26"/>
  <c r="T2524" i="26"/>
  <c r="T2525" i="26"/>
  <c r="T2526" i="26"/>
  <c r="T2527" i="26"/>
  <c r="T2528" i="26"/>
  <c r="T2529" i="26"/>
  <c r="T2530" i="26"/>
  <c r="T2531" i="26"/>
  <c r="T2532" i="26"/>
  <c r="T2533" i="26"/>
  <c r="T2534" i="26"/>
  <c r="T2535" i="26"/>
  <c r="T2536" i="26"/>
  <c r="T2537" i="26"/>
  <c r="T2538" i="26"/>
  <c r="T2539" i="26"/>
  <c r="T2540" i="26"/>
  <c r="T2541" i="26"/>
  <c r="T2542" i="26"/>
  <c r="T2543" i="26"/>
  <c r="T2544" i="26"/>
  <c r="T2545" i="26"/>
  <c r="T2546" i="26"/>
  <c r="T2547" i="26"/>
  <c r="T2548" i="26"/>
  <c r="T2549" i="26"/>
  <c r="T2550" i="26"/>
  <c r="T2551" i="26"/>
  <c r="T2552" i="26"/>
  <c r="T2553" i="26"/>
  <c r="T2554" i="26"/>
  <c r="T2555" i="26"/>
  <c r="T2556" i="26"/>
  <c r="T2557" i="26"/>
  <c r="T2558" i="26"/>
  <c r="T2559" i="26"/>
  <c r="T2560" i="26"/>
  <c r="T2561" i="26"/>
  <c r="T2562" i="26"/>
  <c r="T2563" i="26"/>
  <c r="T2564" i="26"/>
  <c r="T2565" i="26"/>
  <c r="T2566" i="26"/>
  <c r="T2567" i="26"/>
  <c r="T2568" i="26"/>
  <c r="T2569" i="26"/>
  <c r="T2570" i="26"/>
  <c r="T2571" i="26"/>
  <c r="T2572" i="26"/>
  <c r="T2573" i="26"/>
  <c r="T2574" i="26"/>
  <c r="T2575" i="26"/>
  <c r="T2576" i="26"/>
  <c r="T2577" i="26"/>
  <c r="T2578" i="26"/>
  <c r="T2579" i="26"/>
  <c r="T2580" i="26"/>
  <c r="T2581" i="26"/>
  <c r="T2582" i="26"/>
  <c r="T2583" i="26"/>
  <c r="T2584" i="26"/>
  <c r="T2585" i="26"/>
  <c r="T2586" i="26"/>
  <c r="T2587" i="26"/>
  <c r="T2588" i="26"/>
  <c r="T2589" i="26"/>
  <c r="T2590" i="26"/>
  <c r="T2591" i="26"/>
  <c r="T2592" i="26"/>
  <c r="T2593" i="26"/>
  <c r="T2594" i="26"/>
  <c r="T2595" i="26"/>
  <c r="T2596" i="26"/>
  <c r="T2597" i="26"/>
  <c r="T2598" i="26"/>
  <c r="T2599" i="26"/>
  <c r="T2600" i="26"/>
  <c r="T2601" i="26"/>
  <c r="T2602" i="26"/>
  <c r="T2603" i="26"/>
  <c r="T2604" i="26"/>
  <c r="T2605" i="26"/>
  <c r="T2606" i="26"/>
  <c r="T2607" i="26"/>
  <c r="T2608" i="26"/>
  <c r="T2609" i="26"/>
  <c r="T2610" i="26"/>
  <c r="T2611" i="26"/>
  <c r="T2612" i="26"/>
  <c r="T2613" i="26"/>
  <c r="T2614" i="26"/>
  <c r="T2615" i="26"/>
  <c r="T2616" i="26"/>
  <c r="T2617" i="26"/>
  <c r="T2618" i="26"/>
  <c r="T2619" i="26"/>
  <c r="T2620" i="26"/>
  <c r="T2621" i="26"/>
  <c r="T2622" i="26"/>
  <c r="T2623" i="26"/>
  <c r="T2624" i="26"/>
  <c r="T2625" i="26"/>
  <c r="T2626" i="26"/>
  <c r="T2627" i="26"/>
  <c r="T2628" i="26"/>
  <c r="T2629" i="26"/>
  <c r="T2630" i="26"/>
  <c r="T2631" i="26"/>
  <c r="T2632" i="26"/>
  <c r="T2633" i="26"/>
  <c r="T2634" i="26"/>
  <c r="T2635" i="26"/>
  <c r="T2636" i="26"/>
  <c r="T2637" i="26"/>
  <c r="T2638" i="26"/>
  <c r="T2639" i="26"/>
  <c r="T2640" i="26"/>
  <c r="T2641" i="26"/>
  <c r="T2642" i="26"/>
  <c r="T2643" i="26"/>
  <c r="T2644" i="26"/>
  <c r="T2645" i="26"/>
  <c r="T2646" i="26"/>
  <c r="T2647" i="26"/>
  <c r="T2648" i="26"/>
  <c r="T2649" i="26"/>
  <c r="T2650" i="26"/>
  <c r="T2651" i="26"/>
  <c r="T2652" i="26"/>
  <c r="T2653" i="26"/>
  <c r="T2654" i="26"/>
  <c r="T2655" i="26"/>
  <c r="T2656" i="26"/>
  <c r="T2657" i="26"/>
  <c r="T2658" i="26"/>
  <c r="T2659" i="26"/>
  <c r="T2660" i="26"/>
  <c r="T2661" i="26"/>
  <c r="T2662" i="26"/>
  <c r="T2663" i="26"/>
  <c r="T2664" i="26"/>
  <c r="T2665" i="26"/>
  <c r="T2666" i="26"/>
  <c r="T2667" i="26"/>
  <c r="T2668" i="26"/>
  <c r="T2669" i="26"/>
  <c r="T2670" i="26"/>
  <c r="T2671" i="26"/>
  <c r="T2672" i="26"/>
  <c r="T2673" i="26"/>
  <c r="T2674" i="26"/>
  <c r="T2675" i="26"/>
  <c r="T2676" i="26"/>
  <c r="T2677" i="26"/>
  <c r="T2678" i="26"/>
  <c r="T2679" i="26"/>
  <c r="T2680" i="26"/>
  <c r="T2681" i="26"/>
  <c r="T2682" i="26"/>
  <c r="T2683" i="26"/>
  <c r="T2684" i="26"/>
  <c r="T2685" i="26"/>
  <c r="T2686" i="26"/>
  <c r="T2687" i="26"/>
  <c r="T2688" i="26"/>
  <c r="T2689" i="26"/>
  <c r="T2690" i="26"/>
  <c r="T2691" i="26"/>
  <c r="T2692" i="26"/>
  <c r="T2693" i="26"/>
  <c r="T2694" i="26"/>
  <c r="T2695" i="26"/>
  <c r="T2696" i="26"/>
  <c r="T2697" i="26"/>
  <c r="T2698" i="26"/>
  <c r="T2699" i="26"/>
  <c r="T2700" i="26"/>
  <c r="T2701" i="26"/>
  <c r="T2702" i="26"/>
  <c r="T2703" i="26"/>
  <c r="T2704" i="26"/>
  <c r="T2705" i="26"/>
  <c r="T2706" i="26"/>
  <c r="T2707" i="26"/>
  <c r="T2708" i="26"/>
  <c r="T2709" i="26"/>
  <c r="T2710" i="26"/>
  <c r="T2711" i="26"/>
  <c r="T2712" i="26"/>
  <c r="T2713" i="26"/>
  <c r="T2714" i="26"/>
  <c r="T2715" i="26"/>
  <c r="T2716" i="26"/>
  <c r="T2717" i="26"/>
  <c r="T2718" i="26"/>
  <c r="T2719" i="26"/>
  <c r="T2720" i="26"/>
  <c r="T2721" i="26"/>
  <c r="T2722" i="26"/>
  <c r="T2723" i="26"/>
  <c r="T2724" i="26"/>
  <c r="T2725" i="26"/>
  <c r="T2726" i="26"/>
  <c r="T2727" i="26"/>
  <c r="T2728" i="26"/>
  <c r="T2729" i="26"/>
  <c r="T2730" i="26"/>
  <c r="T2731" i="26"/>
  <c r="T2732" i="26"/>
  <c r="T2733" i="26"/>
  <c r="T2734" i="26"/>
  <c r="T2735" i="26"/>
  <c r="T2736" i="26"/>
  <c r="T2737" i="26"/>
  <c r="T2738" i="26"/>
  <c r="T2739" i="26"/>
  <c r="T2740" i="26"/>
  <c r="T2741" i="26"/>
  <c r="T2742" i="26"/>
  <c r="T2743" i="26"/>
  <c r="T2744" i="26"/>
  <c r="T2745" i="26"/>
  <c r="T2746" i="26"/>
  <c r="T2747" i="26"/>
  <c r="T2748" i="26"/>
  <c r="T2749" i="26"/>
  <c r="T2750" i="26"/>
  <c r="T2751" i="26"/>
  <c r="T2752" i="26"/>
  <c r="T2753" i="26"/>
  <c r="T2754" i="26"/>
  <c r="T2755" i="26"/>
  <c r="T2756" i="26"/>
  <c r="T2757" i="26"/>
  <c r="T2758" i="26"/>
  <c r="T2759" i="26"/>
  <c r="T2760" i="26"/>
  <c r="T2761" i="26"/>
  <c r="T2762" i="26"/>
  <c r="T2763" i="26"/>
  <c r="T2764" i="26"/>
  <c r="T2765" i="26"/>
  <c r="T2766" i="26"/>
  <c r="T2767" i="26"/>
  <c r="T2768" i="26"/>
  <c r="T2769" i="26"/>
  <c r="T2770" i="26"/>
  <c r="T2771" i="26"/>
  <c r="T2772" i="26"/>
  <c r="T2773" i="26"/>
  <c r="T2774" i="26"/>
  <c r="T2775" i="26"/>
  <c r="T2776" i="26"/>
  <c r="T2777" i="26"/>
  <c r="T2778" i="26"/>
  <c r="T2779" i="26"/>
  <c r="T2780" i="26"/>
  <c r="T2781" i="26"/>
  <c r="T2782" i="26"/>
  <c r="T2783" i="26"/>
  <c r="T2784" i="26"/>
  <c r="T2785" i="26"/>
  <c r="T2786" i="26"/>
  <c r="T2787" i="26"/>
  <c r="T2788" i="26"/>
  <c r="T2789" i="26"/>
  <c r="T2790" i="26"/>
  <c r="T2791" i="26"/>
  <c r="T2792" i="26"/>
  <c r="T2793" i="26"/>
  <c r="T2794" i="26"/>
  <c r="T2795" i="26"/>
  <c r="T2796" i="26"/>
  <c r="T2797" i="26"/>
  <c r="T2798" i="26"/>
  <c r="T2799" i="26"/>
  <c r="T2800" i="26"/>
  <c r="T2801" i="26"/>
  <c r="T2802" i="26"/>
  <c r="T2803" i="26"/>
  <c r="T2804" i="26"/>
  <c r="T2805" i="26"/>
  <c r="T2806" i="26"/>
  <c r="T2807" i="26"/>
  <c r="T2808" i="26"/>
  <c r="T2809" i="26"/>
  <c r="T2810" i="26"/>
  <c r="T2811" i="26"/>
  <c r="T2812" i="26"/>
  <c r="T2813" i="26"/>
  <c r="T2814" i="26"/>
  <c r="T2815" i="26"/>
  <c r="T2816" i="26"/>
  <c r="T2817" i="26"/>
  <c r="T2818" i="26"/>
  <c r="T2819" i="26"/>
  <c r="T2820" i="26"/>
  <c r="T2821" i="26"/>
  <c r="T2822" i="26"/>
  <c r="T2823" i="26"/>
  <c r="T2824" i="26"/>
  <c r="T2825" i="26"/>
  <c r="T2826" i="26"/>
  <c r="T2827" i="26"/>
  <c r="T2828" i="26"/>
  <c r="T2829" i="26"/>
  <c r="T2830" i="26"/>
  <c r="T2831" i="26"/>
  <c r="T2832" i="26"/>
  <c r="T2833" i="26"/>
  <c r="T2834" i="26"/>
  <c r="T2835" i="26"/>
  <c r="T2836" i="26"/>
  <c r="T2837" i="26"/>
  <c r="T2838" i="26"/>
  <c r="T2839" i="26"/>
  <c r="T2840" i="26"/>
  <c r="T2841" i="26"/>
  <c r="T2842" i="26"/>
  <c r="T2843" i="26"/>
  <c r="T2844" i="26"/>
  <c r="T2845" i="26"/>
  <c r="T2846" i="26"/>
  <c r="T2847" i="26"/>
  <c r="T2848" i="26"/>
  <c r="T2849" i="26"/>
  <c r="T2850" i="26"/>
  <c r="T2851" i="26"/>
  <c r="T2852" i="26"/>
  <c r="T2853" i="26"/>
  <c r="T2854" i="26"/>
  <c r="T2855" i="26"/>
  <c r="T2856" i="26"/>
  <c r="T2857" i="26"/>
  <c r="T2858" i="26"/>
  <c r="T2859" i="26"/>
  <c r="T2860" i="26"/>
  <c r="T2861" i="26"/>
  <c r="T2862" i="26"/>
  <c r="T2863" i="26"/>
  <c r="T2864" i="26"/>
  <c r="T2865" i="26"/>
  <c r="T2866" i="26"/>
  <c r="T2867" i="26"/>
  <c r="T2868" i="26"/>
  <c r="T2869" i="26"/>
  <c r="T2870" i="26"/>
  <c r="T2871" i="26"/>
  <c r="T2872" i="26"/>
  <c r="T2873" i="26"/>
  <c r="T2874" i="26"/>
  <c r="T2875" i="26"/>
  <c r="T2876" i="26"/>
  <c r="T2877" i="26"/>
  <c r="T2878" i="26"/>
  <c r="T2879" i="26"/>
  <c r="T2880" i="26"/>
  <c r="T2881" i="26"/>
  <c r="T2882" i="26"/>
  <c r="T2883" i="26"/>
  <c r="T2884" i="26"/>
  <c r="T2885" i="26"/>
  <c r="T2886" i="26"/>
  <c r="T2887" i="26"/>
  <c r="T2888" i="26"/>
  <c r="T2889" i="26"/>
  <c r="T2890" i="26"/>
  <c r="T2891" i="26"/>
  <c r="T2892" i="26"/>
  <c r="T2893" i="26"/>
  <c r="T2894" i="26"/>
  <c r="T2895" i="26"/>
  <c r="T2896" i="26"/>
  <c r="T2897" i="26"/>
  <c r="T2898" i="26"/>
  <c r="T2899" i="26"/>
  <c r="T2900" i="26"/>
  <c r="T2901" i="26"/>
  <c r="T2902" i="26"/>
  <c r="T2903" i="26"/>
  <c r="T2904" i="26"/>
  <c r="T2905" i="26"/>
  <c r="T2906" i="26"/>
  <c r="T2907" i="26"/>
  <c r="T2908" i="26"/>
  <c r="T2909" i="26"/>
  <c r="T2910" i="26"/>
  <c r="T2911" i="26"/>
  <c r="T2912" i="26"/>
  <c r="T2913" i="26"/>
  <c r="T2914" i="26"/>
  <c r="T2915" i="26"/>
  <c r="T2916" i="26"/>
  <c r="T2917" i="26"/>
  <c r="T2918" i="26"/>
  <c r="T2919" i="26"/>
  <c r="T2920" i="26"/>
  <c r="T2921" i="26"/>
  <c r="T2922" i="26"/>
  <c r="T2923" i="26"/>
  <c r="T2924" i="26"/>
  <c r="T2925" i="26"/>
  <c r="T2926" i="26"/>
  <c r="T2927" i="26"/>
  <c r="T2928" i="26"/>
  <c r="T2929" i="26"/>
  <c r="T2930" i="26"/>
  <c r="T2931" i="26"/>
  <c r="T2932" i="26"/>
  <c r="T2933" i="26"/>
  <c r="T2934" i="26"/>
  <c r="T2935" i="26"/>
  <c r="T2936" i="26"/>
  <c r="T2937" i="26"/>
  <c r="T2938" i="26"/>
  <c r="T2939" i="26"/>
  <c r="T2940" i="26"/>
  <c r="T2941" i="26"/>
  <c r="T2942" i="26"/>
  <c r="T2943" i="26"/>
  <c r="T2944" i="26"/>
  <c r="T2945" i="26"/>
  <c r="T2946" i="26"/>
  <c r="T2947" i="26"/>
  <c r="T2948" i="26"/>
  <c r="T2949" i="26"/>
  <c r="T2950" i="26"/>
  <c r="T2951" i="26"/>
  <c r="T2952" i="26"/>
  <c r="T2953" i="26"/>
  <c r="T2954" i="26"/>
  <c r="T2955" i="26"/>
  <c r="T2956" i="26"/>
  <c r="T2957" i="26"/>
  <c r="T2958" i="26"/>
  <c r="T2959" i="26"/>
  <c r="T2960" i="26"/>
  <c r="T2961" i="26"/>
  <c r="T2962" i="26"/>
  <c r="T2963" i="26"/>
  <c r="T2964" i="26"/>
  <c r="T2965" i="26"/>
  <c r="T2966" i="26"/>
  <c r="T2967" i="26"/>
  <c r="T2968" i="26"/>
  <c r="T2969" i="26"/>
  <c r="T2970" i="26"/>
  <c r="T2971" i="26"/>
  <c r="T2972" i="26"/>
  <c r="T2973" i="26"/>
  <c r="T2974" i="26"/>
  <c r="T2975" i="26"/>
  <c r="T2976" i="26"/>
  <c r="T2977" i="26"/>
  <c r="T2978" i="26"/>
  <c r="T2979" i="26"/>
  <c r="T2980" i="26"/>
  <c r="T2981" i="26"/>
  <c r="T2982" i="26"/>
  <c r="T2983" i="26"/>
  <c r="T2984" i="26"/>
  <c r="T2985" i="26"/>
  <c r="T2986" i="26"/>
  <c r="T2987" i="26"/>
  <c r="T2988" i="26"/>
  <c r="T2989" i="26"/>
  <c r="T2990" i="26"/>
  <c r="T2991" i="26"/>
  <c r="T2992" i="26"/>
  <c r="T2993" i="26"/>
  <c r="T2994" i="26"/>
  <c r="T2995" i="26"/>
  <c r="T2996" i="26"/>
  <c r="T2997" i="26"/>
  <c r="T2998" i="26"/>
  <c r="T2999" i="26"/>
  <c r="T3000" i="26"/>
  <c r="T3001" i="26"/>
  <c r="T3002" i="26"/>
  <c r="T3003" i="26"/>
  <c r="T3004" i="26"/>
  <c r="T3005" i="26"/>
  <c r="T3006" i="26"/>
  <c r="T3007" i="26"/>
  <c r="T3008" i="26"/>
  <c r="T3009" i="26"/>
  <c r="T3010" i="26"/>
  <c r="T3011" i="26"/>
  <c r="T3012" i="26"/>
  <c r="T3013" i="26"/>
  <c r="T3014" i="26"/>
  <c r="T3015" i="26"/>
  <c r="T3016" i="26"/>
  <c r="T3017" i="26"/>
  <c r="T3018" i="26"/>
  <c r="T3019" i="26"/>
  <c r="T3020" i="26"/>
  <c r="T3021" i="26"/>
  <c r="T3022" i="26"/>
  <c r="T3023" i="26"/>
  <c r="T3024" i="26"/>
  <c r="T3025" i="26"/>
  <c r="T3026" i="26"/>
  <c r="T3027" i="26"/>
  <c r="T3028" i="26"/>
  <c r="T3029" i="26"/>
  <c r="T3030" i="26"/>
  <c r="T3031" i="26"/>
  <c r="T3032" i="26"/>
  <c r="T3033" i="26"/>
  <c r="T3034" i="26"/>
  <c r="T3035" i="26"/>
  <c r="T3036" i="26"/>
  <c r="T3037" i="26"/>
  <c r="T3038" i="26"/>
  <c r="T3039" i="26"/>
  <c r="T3040" i="26"/>
  <c r="T3041" i="26"/>
  <c r="T3042" i="26"/>
  <c r="T3043" i="26"/>
  <c r="T3044" i="26"/>
  <c r="T3045" i="26"/>
  <c r="T3046" i="26"/>
  <c r="T3047" i="26"/>
  <c r="T3048" i="26"/>
  <c r="T3049" i="26"/>
  <c r="T3050" i="26"/>
  <c r="T3051" i="26"/>
  <c r="T3052" i="26"/>
  <c r="T3053" i="26"/>
  <c r="T3054" i="26"/>
  <c r="T3055" i="26"/>
  <c r="T3056" i="26"/>
  <c r="T3057" i="26"/>
  <c r="T3058" i="26"/>
  <c r="T3059" i="26"/>
  <c r="T3060" i="26"/>
  <c r="T3061" i="26"/>
  <c r="T3062" i="26"/>
  <c r="T3063" i="26"/>
  <c r="T3064" i="26"/>
  <c r="T3065" i="26"/>
  <c r="T3066" i="26"/>
  <c r="T3067" i="26"/>
  <c r="T3068" i="26"/>
  <c r="T3069" i="26"/>
  <c r="T3070" i="26"/>
  <c r="T3071" i="26"/>
  <c r="T3072" i="26"/>
  <c r="T3073" i="26"/>
  <c r="T3074" i="26"/>
  <c r="T3075" i="26"/>
  <c r="T3076" i="26"/>
  <c r="T3077" i="26"/>
  <c r="T3078" i="26"/>
  <c r="T3079" i="26"/>
  <c r="T3080" i="26"/>
  <c r="T3081" i="26"/>
  <c r="T3082" i="26"/>
  <c r="T3083" i="26"/>
  <c r="T3084" i="26"/>
  <c r="T3085" i="26"/>
  <c r="T3086" i="26"/>
  <c r="T3087" i="26"/>
  <c r="T3088" i="26"/>
  <c r="T3089" i="26"/>
  <c r="T3090" i="26"/>
  <c r="T3091" i="26"/>
  <c r="T3092" i="26"/>
  <c r="T3093" i="26"/>
  <c r="T3094" i="26"/>
  <c r="T3095" i="26"/>
  <c r="T3096" i="26"/>
  <c r="T3097" i="26"/>
  <c r="T3098" i="26"/>
  <c r="T3099" i="26"/>
  <c r="T3100" i="26"/>
  <c r="T3101" i="26"/>
  <c r="T3102" i="26"/>
  <c r="T3103" i="26"/>
  <c r="T3104" i="26"/>
  <c r="T3105" i="26"/>
  <c r="T3106" i="26"/>
  <c r="T3107" i="26"/>
  <c r="T3108" i="26"/>
  <c r="T3109" i="26"/>
  <c r="T3110" i="26"/>
  <c r="T3111" i="26"/>
  <c r="T3112" i="26"/>
  <c r="T3113" i="26"/>
  <c r="T3114" i="26"/>
  <c r="T3115" i="26"/>
  <c r="T3116" i="26"/>
  <c r="T3117" i="26"/>
  <c r="T3118" i="26"/>
  <c r="T3119" i="26"/>
  <c r="T3120" i="26"/>
  <c r="T3121" i="26"/>
  <c r="T3122" i="26"/>
  <c r="T3123" i="26"/>
  <c r="T3124" i="26"/>
  <c r="T3125" i="26"/>
  <c r="T3126" i="26"/>
  <c r="T3127" i="26"/>
  <c r="T3128" i="26"/>
  <c r="T3129" i="26"/>
  <c r="T3130" i="26"/>
  <c r="T3131" i="26"/>
  <c r="T3132" i="26"/>
  <c r="T3133" i="26"/>
  <c r="T3134" i="26"/>
  <c r="T3135" i="26"/>
  <c r="T3136" i="26"/>
  <c r="T3137" i="26"/>
  <c r="T3138" i="26"/>
  <c r="T3139" i="26"/>
  <c r="T3140" i="26"/>
  <c r="T3141" i="26"/>
  <c r="T3142" i="26"/>
  <c r="T3143" i="26"/>
  <c r="T3144" i="26"/>
  <c r="T3145" i="26"/>
  <c r="T3146" i="26"/>
  <c r="T3147" i="26"/>
  <c r="T3148" i="26"/>
  <c r="T3149" i="26"/>
  <c r="T3150" i="26"/>
  <c r="T3151" i="26"/>
  <c r="T3152" i="26"/>
  <c r="T3153" i="26"/>
  <c r="T3154" i="26"/>
  <c r="T3155" i="26"/>
  <c r="T3156" i="26"/>
  <c r="T3157" i="26"/>
  <c r="T3158" i="26"/>
  <c r="T3159" i="26"/>
  <c r="T3160" i="26"/>
  <c r="T3161" i="26"/>
  <c r="T3162" i="26"/>
  <c r="T3163" i="26"/>
  <c r="T3164" i="26"/>
  <c r="T3165" i="26"/>
  <c r="T3166" i="26"/>
  <c r="T3167" i="26"/>
  <c r="T3168" i="26"/>
  <c r="T3169" i="26"/>
  <c r="T3170" i="26"/>
  <c r="T3171" i="26"/>
  <c r="T3172" i="26"/>
  <c r="T3173" i="26"/>
  <c r="T3174" i="26"/>
  <c r="T3175" i="26"/>
  <c r="T3176" i="26"/>
  <c r="T3177" i="26"/>
  <c r="T3178" i="26"/>
  <c r="T3179" i="26"/>
  <c r="T3180" i="26"/>
  <c r="T3181" i="26"/>
  <c r="T3182" i="26"/>
  <c r="T3183" i="26"/>
  <c r="T3184" i="26"/>
  <c r="T3185" i="26"/>
  <c r="T3186" i="26"/>
  <c r="T3187" i="26"/>
  <c r="T3188" i="26"/>
  <c r="T3189" i="26"/>
  <c r="T3190" i="26"/>
  <c r="T3191" i="26"/>
  <c r="T3192" i="26"/>
  <c r="T3193" i="26"/>
  <c r="T3194" i="26"/>
  <c r="T3195" i="26"/>
  <c r="T3196" i="26"/>
  <c r="T3197" i="26"/>
  <c r="T3198" i="26"/>
  <c r="T3199" i="26"/>
  <c r="T3200" i="26"/>
  <c r="T3201" i="26"/>
  <c r="T3202" i="26"/>
  <c r="T3203" i="26"/>
  <c r="T3204" i="26"/>
  <c r="T3205" i="26"/>
  <c r="T3206" i="26"/>
  <c r="T3207" i="26"/>
  <c r="T3208" i="26"/>
  <c r="T3209" i="26"/>
  <c r="T3210" i="26"/>
  <c r="T3211" i="26"/>
  <c r="T3212" i="26"/>
  <c r="T3213" i="26"/>
  <c r="T3214" i="26"/>
  <c r="T3215" i="26"/>
  <c r="T3216" i="26"/>
  <c r="T3217" i="26"/>
  <c r="T3218" i="26"/>
  <c r="T3219" i="26"/>
  <c r="T3220" i="26"/>
  <c r="T3221" i="26"/>
  <c r="T3222" i="26"/>
  <c r="T3223" i="26"/>
  <c r="T3224" i="26"/>
  <c r="T3225" i="26"/>
  <c r="T3226" i="26"/>
  <c r="T3227" i="26"/>
  <c r="T3228" i="26"/>
  <c r="T3229" i="26"/>
  <c r="T3230" i="26"/>
  <c r="T3231" i="26"/>
  <c r="T3232" i="26"/>
  <c r="T3233" i="26"/>
  <c r="T3234" i="26"/>
  <c r="T3235" i="26"/>
  <c r="T3236" i="26"/>
  <c r="T3237" i="26"/>
  <c r="T3238" i="26"/>
  <c r="T3239" i="26"/>
  <c r="T3240" i="26"/>
  <c r="T3241" i="26"/>
  <c r="T3242" i="26"/>
  <c r="T3243" i="26"/>
  <c r="T3244" i="26"/>
  <c r="T3245" i="26"/>
  <c r="T3246" i="26"/>
  <c r="T3247" i="26"/>
  <c r="T3248" i="26"/>
  <c r="T3249" i="26"/>
  <c r="T3250" i="26"/>
  <c r="T3251" i="26"/>
  <c r="T3252" i="26"/>
  <c r="T3253" i="26"/>
  <c r="T3254" i="26"/>
  <c r="T3255" i="26"/>
  <c r="T3256" i="26"/>
  <c r="T3257" i="26"/>
  <c r="T3258" i="26"/>
  <c r="T3259" i="26"/>
  <c r="T3260" i="26"/>
  <c r="T3261" i="26"/>
  <c r="T3262" i="26"/>
  <c r="T3263" i="26"/>
  <c r="T3264" i="26"/>
  <c r="T3265" i="26"/>
  <c r="T3266" i="26"/>
  <c r="T3267" i="26"/>
  <c r="T3268" i="26"/>
  <c r="T3269" i="26"/>
  <c r="T3270" i="26"/>
  <c r="T3271" i="26"/>
  <c r="T3272" i="26"/>
  <c r="T3273" i="26"/>
  <c r="T3274" i="26"/>
  <c r="T3275" i="26"/>
  <c r="T3276" i="26"/>
  <c r="T3277" i="26"/>
  <c r="T3278" i="26"/>
  <c r="T3279" i="26"/>
  <c r="T3280" i="26"/>
  <c r="T3281" i="26"/>
  <c r="T3282" i="26"/>
  <c r="T3283" i="26"/>
  <c r="T3284" i="26"/>
  <c r="T3285" i="26"/>
  <c r="T3286" i="26"/>
  <c r="T3287" i="26"/>
  <c r="T3288" i="26"/>
  <c r="T3289" i="26"/>
  <c r="T3290" i="26"/>
  <c r="T3291" i="26"/>
  <c r="T3292" i="26"/>
  <c r="T3293" i="26"/>
  <c r="T3294" i="26"/>
  <c r="T3295" i="26"/>
  <c r="T3296" i="26"/>
  <c r="T3297" i="26"/>
  <c r="T3298" i="26"/>
  <c r="T3299" i="26"/>
  <c r="T3300" i="26"/>
  <c r="T3301" i="26"/>
  <c r="T3302" i="26"/>
  <c r="T3303" i="26"/>
  <c r="T3304" i="26"/>
  <c r="T3305" i="26"/>
  <c r="T3306" i="26"/>
  <c r="T3307" i="26"/>
  <c r="T3308" i="26"/>
  <c r="T3309" i="26"/>
  <c r="T3310" i="26"/>
  <c r="T3311" i="26"/>
  <c r="T3312" i="26"/>
  <c r="T3313" i="26"/>
  <c r="T3314" i="26"/>
  <c r="T3315" i="26"/>
  <c r="T3316" i="26"/>
  <c r="T3317" i="26"/>
  <c r="T3318" i="26"/>
  <c r="T3319" i="26"/>
  <c r="T3320" i="26"/>
  <c r="T3321" i="26"/>
  <c r="T3322" i="26"/>
  <c r="T3323" i="26"/>
  <c r="T3324" i="26"/>
  <c r="T3325" i="26"/>
  <c r="T3326" i="26"/>
  <c r="T3327" i="26"/>
  <c r="T3328" i="26"/>
  <c r="T3329" i="26"/>
  <c r="T3330" i="26"/>
  <c r="T3331" i="26"/>
  <c r="T3332" i="26"/>
  <c r="T3333" i="26"/>
  <c r="T3334" i="26"/>
  <c r="T3335" i="26"/>
  <c r="T3336" i="26"/>
  <c r="T3337" i="26"/>
  <c r="T3338" i="26"/>
  <c r="T3339" i="26"/>
  <c r="T3340" i="26"/>
  <c r="T3341" i="26"/>
  <c r="T3342" i="26"/>
  <c r="T3343" i="26"/>
  <c r="T3344" i="26"/>
  <c r="T3345" i="26"/>
  <c r="T3346" i="26"/>
  <c r="T3347" i="26"/>
  <c r="T3348" i="26"/>
  <c r="T3349" i="26"/>
  <c r="T3350" i="26"/>
  <c r="T3351" i="26"/>
  <c r="T3352" i="26"/>
  <c r="T3353" i="26"/>
  <c r="T3354" i="26"/>
  <c r="T3355" i="26"/>
  <c r="T3356" i="26"/>
  <c r="T3357" i="26"/>
  <c r="T3358" i="26"/>
  <c r="T3359" i="26"/>
  <c r="T3360" i="26"/>
  <c r="T3361" i="26"/>
  <c r="T3362" i="26"/>
  <c r="T3363" i="26"/>
  <c r="T3364" i="26"/>
  <c r="T3365" i="26"/>
  <c r="T3366" i="26"/>
  <c r="T3367" i="26"/>
  <c r="T3368" i="26"/>
  <c r="T3369" i="26"/>
  <c r="T3370" i="26"/>
  <c r="T3371" i="26"/>
  <c r="T3372" i="26"/>
  <c r="T3373" i="26"/>
  <c r="T3374" i="26"/>
  <c r="T3375" i="26"/>
  <c r="T3376" i="26"/>
  <c r="T3377" i="26"/>
  <c r="T3378" i="26"/>
  <c r="T3379" i="26"/>
  <c r="T3380" i="26"/>
  <c r="T3381" i="26"/>
  <c r="T3382" i="26"/>
  <c r="T3383" i="26"/>
  <c r="T3384" i="26"/>
  <c r="T3385" i="26"/>
  <c r="T3386" i="26"/>
  <c r="T3387" i="26"/>
  <c r="T3388" i="26"/>
  <c r="T3389" i="26"/>
  <c r="T3390" i="26"/>
  <c r="T3391" i="26"/>
  <c r="T3392" i="26"/>
  <c r="T3393" i="26"/>
  <c r="T3394" i="26"/>
  <c r="T3395" i="26"/>
  <c r="T3396" i="26"/>
  <c r="T3397" i="26"/>
  <c r="T3398" i="26"/>
  <c r="T3399" i="26"/>
  <c r="T3400" i="26"/>
  <c r="T3401" i="26"/>
  <c r="T3402" i="26"/>
  <c r="T3403" i="26"/>
  <c r="T3404" i="26"/>
  <c r="T3405" i="26"/>
  <c r="T3406" i="26"/>
  <c r="T3407" i="26"/>
  <c r="T3408" i="26"/>
  <c r="T3409" i="26"/>
  <c r="T3410" i="26"/>
  <c r="T3411" i="26"/>
  <c r="T3412" i="26"/>
  <c r="T3413" i="26"/>
  <c r="T3414" i="26"/>
  <c r="T3415" i="26"/>
  <c r="T3416" i="26"/>
  <c r="T3417" i="26"/>
  <c r="T3418" i="26"/>
  <c r="T3419" i="26"/>
  <c r="T3420" i="26"/>
  <c r="T3421" i="26"/>
  <c r="T3422" i="26"/>
  <c r="T3423" i="26"/>
  <c r="T3424" i="26"/>
  <c r="T3425" i="26"/>
  <c r="T3426" i="26"/>
  <c r="T3427" i="26"/>
  <c r="T3428" i="26"/>
  <c r="T3429" i="26"/>
  <c r="T3430" i="26"/>
  <c r="T3431" i="26"/>
  <c r="T3432" i="26"/>
  <c r="T3433" i="26"/>
  <c r="T3434" i="26"/>
  <c r="T3435" i="26"/>
  <c r="T3436" i="26"/>
  <c r="T3437" i="26"/>
  <c r="T3438" i="26"/>
  <c r="T3439" i="26"/>
  <c r="T3440" i="26"/>
  <c r="T3441" i="26"/>
  <c r="T3442" i="26"/>
  <c r="T3443" i="26"/>
  <c r="T3444" i="26"/>
  <c r="T3445" i="26"/>
  <c r="T3446" i="26"/>
  <c r="T3447" i="26"/>
  <c r="T3448" i="26"/>
  <c r="T3449" i="26"/>
  <c r="T3450" i="26"/>
  <c r="T3451" i="26"/>
  <c r="T3452" i="26"/>
  <c r="T3453" i="26"/>
  <c r="T3454" i="26"/>
  <c r="T3455" i="26"/>
  <c r="T3456" i="26"/>
  <c r="T3457" i="26"/>
  <c r="T3458" i="26"/>
  <c r="T3459" i="26"/>
  <c r="T3460" i="26"/>
  <c r="T3461" i="26"/>
  <c r="T3462" i="26"/>
  <c r="T3463" i="26"/>
  <c r="T3464" i="26"/>
  <c r="T3465" i="26"/>
  <c r="T3466" i="26"/>
  <c r="T3467" i="26"/>
  <c r="T3468" i="26"/>
  <c r="T3469" i="26"/>
  <c r="T3470" i="26"/>
  <c r="T3471" i="26"/>
  <c r="T3472" i="26"/>
  <c r="T3473" i="26"/>
  <c r="T3474" i="26"/>
  <c r="T3475" i="26"/>
  <c r="T3476" i="26"/>
  <c r="T3477" i="26"/>
  <c r="T3478" i="26"/>
  <c r="T3479" i="26"/>
  <c r="T3480" i="26"/>
  <c r="T3481" i="26"/>
  <c r="T3482" i="26"/>
  <c r="T3483" i="26"/>
  <c r="T3484" i="26"/>
  <c r="T3485" i="26"/>
  <c r="T3486" i="26"/>
  <c r="T3487" i="26"/>
  <c r="T3488" i="26"/>
  <c r="T3489" i="26"/>
  <c r="T3490" i="26"/>
  <c r="T3491" i="26"/>
  <c r="T3492" i="26"/>
  <c r="T3493" i="26"/>
  <c r="T3494" i="26"/>
  <c r="T3495" i="26"/>
  <c r="T3496" i="26"/>
  <c r="T3497" i="26"/>
  <c r="T3498" i="26"/>
  <c r="T3499" i="26"/>
  <c r="T3500" i="26"/>
  <c r="T3501" i="26"/>
  <c r="T3502" i="26"/>
  <c r="T3503" i="26"/>
  <c r="T3504" i="26"/>
  <c r="T3505" i="26"/>
  <c r="T3506" i="26"/>
  <c r="T3507" i="26"/>
  <c r="T3508" i="26"/>
  <c r="T3509" i="26"/>
  <c r="T3510" i="26"/>
  <c r="T3511" i="26"/>
  <c r="T3512" i="26"/>
  <c r="T3513" i="26"/>
  <c r="T3514" i="26"/>
  <c r="T3515" i="26"/>
  <c r="T3516" i="26"/>
  <c r="T3517" i="26"/>
  <c r="T3518" i="26"/>
  <c r="T3519" i="26"/>
  <c r="T3520" i="26"/>
  <c r="T3521" i="26"/>
  <c r="T3522" i="26"/>
  <c r="T3523" i="26"/>
  <c r="T3524" i="26"/>
  <c r="T3525" i="26"/>
  <c r="T3526" i="26"/>
  <c r="T3527" i="26"/>
  <c r="T3528" i="26"/>
  <c r="T3529" i="26"/>
  <c r="T3530" i="26"/>
  <c r="T3531" i="26"/>
  <c r="T3532" i="26"/>
  <c r="T3533" i="26"/>
  <c r="T3534" i="26"/>
  <c r="T3535" i="26"/>
  <c r="T3536" i="26"/>
  <c r="T3537" i="26"/>
  <c r="T3538" i="26"/>
  <c r="T3539" i="26"/>
  <c r="T3540" i="26"/>
  <c r="T3541" i="26"/>
  <c r="T3542" i="26"/>
  <c r="T3543" i="26"/>
  <c r="T3544" i="26"/>
  <c r="T3545" i="26"/>
  <c r="T3546" i="26"/>
  <c r="T3547" i="26"/>
  <c r="T3548" i="26"/>
  <c r="T3549" i="26"/>
  <c r="T3550" i="26"/>
  <c r="T3551" i="26"/>
  <c r="T3552" i="26"/>
  <c r="T3553" i="26"/>
  <c r="T3554" i="26"/>
  <c r="T3555" i="26"/>
  <c r="T3556" i="26"/>
  <c r="T3557" i="26"/>
  <c r="T3558" i="26"/>
  <c r="T3559" i="26"/>
  <c r="T3560" i="26"/>
  <c r="T3561" i="26"/>
  <c r="T3562" i="26"/>
  <c r="T3563" i="26"/>
  <c r="T3564" i="26"/>
  <c r="T3565" i="26"/>
  <c r="T3566" i="26"/>
  <c r="T3567" i="26"/>
  <c r="T3568" i="26"/>
  <c r="T3569" i="26"/>
  <c r="T3570" i="26"/>
  <c r="T3571" i="26"/>
  <c r="T3572" i="26"/>
  <c r="T3573" i="26"/>
  <c r="T3574" i="26"/>
  <c r="T3575" i="26"/>
  <c r="T3576" i="26"/>
  <c r="T3577" i="26"/>
  <c r="T3578" i="26"/>
  <c r="T3579" i="26"/>
  <c r="T3580" i="26"/>
  <c r="T3581" i="26"/>
  <c r="T3582" i="26"/>
  <c r="T3583" i="26"/>
  <c r="T3584" i="26"/>
  <c r="T3585" i="26"/>
  <c r="T3586" i="26"/>
  <c r="T3587" i="26"/>
  <c r="T3588" i="26"/>
  <c r="T3589" i="26"/>
  <c r="T3590" i="26"/>
  <c r="T3591" i="26"/>
  <c r="T3592" i="26"/>
  <c r="T3593" i="26"/>
  <c r="T3594" i="26"/>
  <c r="T3595" i="26"/>
  <c r="T3596" i="26"/>
  <c r="T3597" i="26"/>
  <c r="T3598" i="26"/>
  <c r="T3599" i="26"/>
  <c r="T3600" i="26"/>
  <c r="T3601" i="26"/>
  <c r="T3602" i="26"/>
  <c r="T3603" i="26"/>
  <c r="T3604" i="26"/>
  <c r="T3605" i="26"/>
  <c r="T3606" i="26"/>
  <c r="T3607" i="26"/>
  <c r="T3608" i="26"/>
  <c r="T3609" i="26"/>
  <c r="T3610" i="26"/>
  <c r="T3611" i="26"/>
  <c r="T3612" i="26"/>
  <c r="T3613" i="26"/>
  <c r="T3614" i="26"/>
  <c r="T3615" i="26"/>
  <c r="T3616" i="26"/>
  <c r="T3617" i="26"/>
  <c r="T3618" i="26"/>
  <c r="T3619" i="26"/>
  <c r="T3620" i="26"/>
  <c r="T3621" i="26"/>
  <c r="T3622" i="26"/>
  <c r="T3623" i="26"/>
  <c r="T3624" i="26"/>
  <c r="T3625" i="26"/>
  <c r="T3626" i="26"/>
  <c r="T3627" i="26"/>
  <c r="T3628" i="26"/>
  <c r="T3629" i="26"/>
  <c r="T3630" i="26"/>
  <c r="T3631" i="26"/>
  <c r="T3632" i="26"/>
  <c r="T3633" i="26"/>
  <c r="T3634" i="26"/>
  <c r="T3635" i="26"/>
  <c r="T3636" i="26"/>
  <c r="T3637" i="26"/>
  <c r="T3638" i="26"/>
  <c r="T3639" i="26"/>
  <c r="T3640" i="26"/>
  <c r="T3641" i="26"/>
  <c r="T3642" i="26"/>
  <c r="T3643" i="26"/>
  <c r="T3644" i="26"/>
  <c r="T3645" i="26"/>
  <c r="T3646" i="26"/>
  <c r="T3647" i="26"/>
  <c r="T3648" i="26"/>
  <c r="T3649" i="26"/>
  <c r="T3650" i="26"/>
  <c r="T3651" i="26"/>
  <c r="T3652" i="26"/>
  <c r="T3653" i="26"/>
  <c r="T3654" i="26"/>
  <c r="T3655" i="26"/>
  <c r="T3656" i="26"/>
  <c r="T3657" i="26"/>
  <c r="T3658" i="26"/>
  <c r="T3659" i="26"/>
  <c r="T3660" i="26"/>
  <c r="T3661" i="26"/>
  <c r="T3662" i="26"/>
  <c r="T3663" i="26"/>
  <c r="T3664" i="26"/>
  <c r="T3665" i="26"/>
  <c r="T3666" i="26"/>
  <c r="T3667" i="26"/>
  <c r="T3668" i="26"/>
  <c r="T3669" i="26"/>
  <c r="T3670" i="26"/>
  <c r="T3671" i="26"/>
  <c r="T3672" i="26"/>
  <c r="T3673" i="26"/>
  <c r="T3674" i="26"/>
  <c r="T3675" i="26"/>
  <c r="T3676" i="26"/>
  <c r="T3677" i="26"/>
  <c r="T3678" i="26"/>
  <c r="T3679" i="26"/>
  <c r="T3680" i="26"/>
  <c r="T3681" i="26"/>
  <c r="T3682" i="26"/>
  <c r="T3683" i="26"/>
  <c r="T3684" i="26"/>
  <c r="T3685" i="26"/>
  <c r="T3686" i="26"/>
  <c r="T3687" i="26"/>
  <c r="T3688" i="26"/>
  <c r="T3689" i="26"/>
  <c r="T3690" i="26"/>
  <c r="T3691" i="26"/>
  <c r="T3692" i="26"/>
  <c r="T3693" i="26"/>
  <c r="T3694" i="26"/>
  <c r="T3695" i="26"/>
  <c r="T3696" i="26"/>
  <c r="T3697" i="26"/>
  <c r="T3698" i="26"/>
  <c r="T3699" i="26"/>
  <c r="T3700" i="26"/>
  <c r="T3701" i="26"/>
  <c r="T3702" i="26"/>
  <c r="T3703" i="26"/>
  <c r="T3704" i="26"/>
  <c r="T3705" i="26"/>
  <c r="T3706" i="26"/>
  <c r="T3707" i="26"/>
  <c r="T3708" i="26"/>
  <c r="T3709" i="26"/>
  <c r="T3710" i="26"/>
  <c r="T3711" i="26"/>
  <c r="T3712" i="26"/>
  <c r="T3713" i="26"/>
  <c r="T3714" i="26"/>
  <c r="T3715" i="26"/>
  <c r="T3716" i="26"/>
  <c r="T3717" i="26"/>
  <c r="T3718" i="26"/>
  <c r="T3719" i="26"/>
  <c r="T3720" i="26"/>
  <c r="T3721" i="26"/>
  <c r="T3722" i="26"/>
  <c r="T3723" i="26"/>
  <c r="T3724" i="26"/>
  <c r="T3725" i="26"/>
  <c r="T3726" i="26"/>
  <c r="T3727" i="26"/>
  <c r="T3728" i="26"/>
  <c r="T3729" i="26"/>
  <c r="T3730" i="26"/>
  <c r="T3731" i="26"/>
  <c r="T3732" i="26"/>
  <c r="T3733" i="26"/>
  <c r="T3734" i="26"/>
  <c r="T3735" i="26"/>
  <c r="T3736" i="26"/>
  <c r="T3737" i="26"/>
  <c r="T3738" i="26"/>
  <c r="T3739" i="26"/>
  <c r="T3740" i="26"/>
  <c r="T3741" i="26"/>
  <c r="T3742" i="26"/>
  <c r="T3743" i="26"/>
  <c r="T3744" i="26"/>
  <c r="T3745" i="26"/>
  <c r="T3746" i="26"/>
  <c r="T3747" i="26"/>
  <c r="T3748" i="26"/>
  <c r="T3749" i="26"/>
  <c r="T3750" i="26"/>
  <c r="T3751" i="26"/>
  <c r="T3752" i="26"/>
  <c r="T3753" i="26"/>
  <c r="T3754" i="26"/>
  <c r="T3755" i="26"/>
  <c r="T3756" i="26"/>
  <c r="T3757" i="26"/>
  <c r="T3758" i="26"/>
  <c r="T3759" i="26"/>
  <c r="T3760" i="26"/>
  <c r="T3761" i="26"/>
  <c r="T3762" i="26"/>
  <c r="T3763" i="26"/>
  <c r="T3764" i="26"/>
  <c r="T3765" i="26"/>
  <c r="T3766" i="26"/>
  <c r="T3767" i="26"/>
  <c r="T3768" i="26"/>
  <c r="T3769" i="26"/>
  <c r="T3770" i="26"/>
  <c r="T3771" i="26"/>
  <c r="T3772" i="26"/>
  <c r="T3773" i="26"/>
  <c r="T3774" i="26"/>
  <c r="T3775" i="26"/>
  <c r="T3776" i="26"/>
  <c r="T3777" i="26"/>
  <c r="T3778" i="26"/>
  <c r="T3779" i="26"/>
  <c r="T3780" i="26"/>
  <c r="T3781" i="26"/>
  <c r="T3782" i="26"/>
  <c r="T3783" i="26"/>
  <c r="T3784" i="26"/>
  <c r="T3785" i="26"/>
  <c r="T3786" i="26"/>
  <c r="T3787" i="26"/>
  <c r="T3788" i="26"/>
  <c r="T3789" i="26"/>
  <c r="T3790" i="26"/>
  <c r="T3791" i="26"/>
  <c r="T3792" i="26"/>
  <c r="T3793" i="26"/>
  <c r="T3794" i="26"/>
  <c r="T3795" i="26"/>
  <c r="T3796" i="26"/>
  <c r="T3797" i="26"/>
  <c r="T3798" i="26"/>
  <c r="T3799" i="26"/>
  <c r="T3800" i="26"/>
  <c r="T3801" i="26"/>
  <c r="T3802" i="26"/>
  <c r="T3803" i="26"/>
  <c r="T3804" i="26"/>
  <c r="T3805" i="26"/>
  <c r="T3806" i="26"/>
  <c r="T3807" i="26"/>
  <c r="T3808" i="26"/>
  <c r="T3809" i="26"/>
  <c r="T3810" i="26"/>
  <c r="T3811" i="26"/>
  <c r="T3812" i="26"/>
  <c r="T3813" i="26"/>
  <c r="T3814" i="26"/>
  <c r="T3815" i="26"/>
  <c r="T3816" i="26"/>
  <c r="T3817" i="26"/>
  <c r="T3818" i="26"/>
  <c r="T3819" i="26"/>
  <c r="T3820" i="26"/>
  <c r="T3821" i="26"/>
  <c r="T3822" i="26"/>
  <c r="T3823" i="26"/>
  <c r="T3824" i="26"/>
  <c r="T3825" i="26"/>
  <c r="T3826" i="26"/>
  <c r="T3827" i="26"/>
  <c r="T3828" i="26"/>
  <c r="T3829" i="26"/>
  <c r="T3830" i="26"/>
  <c r="T3831" i="26"/>
  <c r="T3832" i="26"/>
  <c r="T3833" i="26"/>
  <c r="T3834" i="26"/>
  <c r="T3835" i="26"/>
  <c r="T3836" i="26"/>
  <c r="T3837" i="26"/>
  <c r="T3838" i="26"/>
  <c r="T3839" i="26"/>
  <c r="T3840" i="26"/>
  <c r="T3841" i="26"/>
  <c r="T3842" i="26"/>
  <c r="T3843" i="26"/>
  <c r="T3844" i="26"/>
  <c r="T3845" i="26"/>
  <c r="T3846" i="26"/>
  <c r="T3847" i="26"/>
  <c r="T3848" i="26"/>
  <c r="T3849" i="26"/>
  <c r="T3850" i="26"/>
  <c r="T3851" i="26"/>
  <c r="T3852" i="26"/>
  <c r="T3853" i="26"/>
  <c r="T3854" i="26"/>
  <c r="T3855" i="26"/>
  <c r="T3856" i="26"/>
  <c r="T3857" i="26"/>
  <c r="T3858" i="26"/>
  <c r="T3859" i="26"/>
  <c r="T3860" i="26"/>
  <c r="T3861" i="26"/>
  <c r="T3862" i="26"/>
  <c r="T3863" i="26"/>
  <c r="T3864" i="26"/>
  <c r="T3865" i="26"/>
  <c r="T3866" i="26"/>
  <c r="T3867" i="26"/>
  <c r="T3868" i="26"/>
  <c r="T3869" i="26"/>
  <c r="T3870" i="26"/>
  <c r="T3871" i="26"/>
  <c r="T3872" i="26"/>
  <c r="T3873" i="26"/>
  <c r="T3874" i="26"/>
  <c r="T3875" i="26"/>
  <c r="T3876" i="26"/>
  <c r="T3877" i="26"/>
  <c r="T3878" i="26"/>
  <c r="T3879" i="26"/>
  <c r="T3880" i="26"/>
  <c r="T3881" i="26"/>
  <c r="T3882" i="26"/>
  <c r="T3883" i="26"/>
  <c r="T3884" i="26"/>
  <c r="T3885" i="26"/>
  <c r="T3886" i="26"/>
  <c r="T3887" i="26"/>
  <c r="T3888" i="26"/>
  <c r="T3889" i="26"/>
  <c r="T3890" i="26"/>
  <c r="T3891" i="26"/>
  <c r="T3892" i="26"/>
  <c r="T3893" i="26"/>
  <c r="T3894" i="26"/>
  <c r="T3895" i="26"/>
  <c r="T3896" i="26"/>
  <c r="T3897" i="26"/>
  <c r="T3898" i="26"/>
  <c r="T3899" i="26"/>
  <c r="T3900" i="26"/>
  <c r="T3901" i="26"/>
  <c r="T3902" i="26"/>
  <c r="T3903" i="26"/>
  <c r="T3904" i="26"/>
  <c r="T3905" i="26"/>
  <c r="T3906" i="26"/>
  <c r="T3907" i="26"/>
  <c r="T3908" i="26"/>
  <c r="T3909" i="26"/>
  <c r="T3910" i="26"/>
  <c r="T3911" i="26"/>
  <c r="T3912" i="26"/>
  <c r="T3913" i="26"/>
  <c r="T3914" i="26"/>
  <c r="T3915" i="26"/>
  <c r="T3916" i="26"/>
  <c r="T3917" i="26"/>
  <c r="T3918" i="26"/>
  <c r="T3919" i="26"/>
  <c r="T3920" i="26"/>
  <c r="T3921" i="26"/>
  <c r="T3922" i="26"/>
  <c r="T3923" i="26"/>
  <c r="T3924" i="26"/>
  <c r="T3925" i="26"/>
  <c r="T3926" i="26"/>
  <c r="T3927" i="26"/>
  <c r="T3928" i="26"/>
  <c r="T3929" i="26"/>
  <c r="T3930" i="26"/>
  <c r="T3931" i="26"/>
  <c r="T3932" i="26"/>
  <c r="T3933" i="26"/>
  <c r="T3934" i="26"/>
  <c r="T3935" i="26"/>
  <c r="T3936" i="26"/>
  <c r="T3937" i="26"/>
  <c r="T3938" i="26"/>
  <c r="T3939" i="26"/>
  <c r="T3940" i="26"/>
  <c r="T3941" i="26"/>
  <c r="T3942" i="26"/>
  <c r="T3943" i="26"/>
  <c r="T3944" i="26"/>
  <c r="T3945" i="26"/>
  <c r="T3946" i="26"/>
  <c r="T3947" i="26"/>
  <c r="T3948" i="26"/>
  <c r="T3949" i="26"/>
  <c r="T3950" i="26"/>
  <c r="T3951" i="26"/>
  <c r="T3952" i="26"/>
  <c r="T3953" i="26"/>
  <c r="T3954" i="26"/>
  <c r="T3955" i="26"/>
  <c r="T3956" i="26"/>
  <c r="T3957" i="26"/>
  <c r="T3958" i="26"/>
  <c r="T3959" i="26"/>
  <c r="T3960" i="26"/>
  <c r="T3961" i="26"/>
  <c r="T3962" i="26"/>
  <c r="T3963" i="26"/>
  <c r="T3964" i="26"/>
  <c r="T3965" i="26"/>
  <c r="T3966" i="26"/>
  <c r="T3967" i="26"/>
  <c r="T3968" i="26"/>
  <c r="T3969" i="26"/>
  <c r="T3970" i="26"/>
  <c r="T3971" i="26"/>
  <c r="T3972" i="26"/>
  <c r="T3973" i="26"/>
  <c r="T3974" i="26"/>
  <c r="T3975" i="26"/>
  <c r="T3976" i="26"/>
  <c r="T3977" i="26"/>
  <c r="T3978" i="26"/>
  <c r="T3979" i="26"/>
  <c r="T3980" i="26"/>
  <c r="T3981" i="26"/>
  <c r="T3982" i="26"/>
  <c r="T3983" i="26"/>
  <c r="T3984" i="26"/>
  <c r="T3985" i="26"/>
  <c r="T3986" i="26"/>
  <c r="T3987" i="26"/>
  <c r="T3988" i="26"/>
  <c r="T3989" i="26"/>
  <c r="T3990" i="26"/>
  <c r="T3991" i="26"/>
  <c r="T3992" i="26"/>
  <c r="T3993" i="26"/>
  <c r="T3994" i="26"/>
  <c r="T3995" i="26"/>
  <c r="T3996" i="26"/>
  <c r="T3997" i="26"/>
  <c r="T3998" i="26"/>
  <c r="T3999" i="26"/>
  <c r="T4000" i="26"/>
  <c r="T4001" i="26"/>
  <c r="T4002" i="26"/>
  <c r="T4003" i="26"/>
  <c r="T4004" i="26"/>
  <c r="T4005" i="26"/>
  <c r="T4006" i="26"/>
  <c r="T4007" i="26"/>
  <c r="T4008" i="26"/>
  <c r="T4009" i="26"/>
  <c r="T4010" i="26"/>
  <c r="T4011" i="26"/>
  <c r="T4012" i="26"/>
  <c r="T4013" i="26"/>
  <c r="T4014" i="26"/>
  <c r="T4015" i="26"/>
  <c r="T4016" i="26"/>
  <c r="T4017" i="26"/>
  <c r="T4018" i="26"/>
  <c r="T4019" i="26"/>
  <c r="T4020" i="26"/>
  <c r="T4021" i="26"/>
  <c r="T4022" i="26"/>
  <c r="T4023" i="26"/>
  <c r="T4024" i="26"/>
  <c r="T4025" i="26"/>
  <c r="T4026" i="26"/>
  <c r="T4027" i="26"/>
  <c r="T4028" i="26"/>
  <c r="T4029" i="26"/>
  <c r="T4030" i="26"/>
  <c r="T4031" i="26"/>
  <c r="T4032" i="26"/>
  <c r="T4033" i="26"/>
  <c r="T4034" i="26"/>
  <c r="T4035" i="26"/>
  <c r="T4036" i="26"/>
  <c r="T4037" i="26"/>
  <c r="T4038" i="26"/>
  <c r="T4039" i="26"/>
  <c r="T4040" i="26"/>
  <c r="T4041" i="26"/>
  <c r="T4042" i="26"/>
  <c r="T4043" i="26"/>
  <c r="T4044" i="26"/>
  <c r="T4045" i="26"/>
  <c r="T4046" i="26"/>
  <c r="T4047" i="26"/>
  <c r="T4048" i="26"/>
  <c r="T4049" i="26"/>
  <c r="T4050" i="26"/>
  <c r="T4051" i="26"/>
  <c r="T4052" i="26"/>
  <c r="T4053" i="26"/>
  <c r="T4054" i="26"/>
  <c r="T4055" i="26"/>
  <c r="T4056" i="26"/>
  <c r="T4057" i="26"/>
  <c r="T4058" i="26"/>
  <c r="T4059" i="26"/>
  <c r="T4060" i="26"/>
  <c r="T4061" i="26"/>
  <c r="T4062" i="26"/>
  <c r="T4063" i="26"/>
  <c r="T4064" i="26"/>
  <c r="T4065" i="26"/>
  <c r="T4066" i="26"/>
  <c r="T4067" i="26"/>
  <c r="T4068" i="26"/>
  <c r="T4069" i="26"/>
  <c r="T4070" i="26"/>
  <c r="T4071" i="26"/>
  <c r="T4072" i="26"/>
  <c r="T4073" i="26"/>
  <c r="T4074" i="26"/>
  <c r="T4075" i="26"/>
  <c r="T4076" i="26"/>
  <c r="T4077" i="26"/>
  <c r="T4078" i="26"/>
  <c r="T4079" i="26"/>
  <c r="T4080" i="26"/>
  <c r="T4081" i="26"/>
  <c r="T4082" i="26"/>
  <c r="T4083" i="26"/>
  <c r="T4084" i="26"/>
  <c r="T4085" i="26"/>
  <c r="T4086" i="26"/>
  <c r="T4087" i="26"/>
  <c r="T4088" i="26"/>
  <c r="T4089" i="26"/>
  <c r="T4090" i="26"/>
  <c r="T4091" i="26"/>
  <c r="T4092" i="26"/>
  <c r="T4093" i="26"/>
  <c r="T4094" i="26"/>
  <c r="T4095" i="26"/>
  <c r="T4096" i="26"/>
  <c r="T4097" i="26"/>
  <c r="T4098" i="26"/>
  <c r="T4099" i="26"/>
  <c r="T4100" i="26"/>
  <c r="T4101" i="26"/>
  <c r="T4102" i="26"/>
  <c r="T4103" i="26"/>
  <c r="T4104" i="26"/>
  <c r="T4105" i="26"/>
  <c r="T4106" i="26"/>
  <c r="T4107" i="26"/>
  <c r="T4108" i="26"/>
  <c r="T4109" i="26"/>
  <c r="T4110" i="26"/>
  <c r="T4111" i="26"/>
  <c r="T4112" i="26"/>
  <c r="T4113" i="26"/>
  <c r="T4114" i="26"/>
  <c r="T4115" i="26"/>
  <c r="T4116" i="26"/>
  <c r="T4117" i="26"/>
  <c r="T4118" i="26"/>
  <c r="T4119" i="26"/>
  <c r="T4120" i="26"/>
  <c r="T4121" i="26"/>
  <c r="T4122" i="26"/>
  <c r="T4123" i="26"/>
  <c r="T4124" i="26"/>
  <c r="T4125" i="26"/>
  <c r="T4126" i="26"/>
  <c r="T4127" i="26"/>
  <c r="T4128" i="26"/>
  <c r="T4129" i="26"/>
  <c r="T4130" i="26"/>
  <c r="T4131" i="26"/>
  <c r="T4132" i="26"/>
  <c r="T4133" i="26"/>
  <c r="T4134" i="26"/>
  <c r="T4135" i="26"/>
  <c r="T4136" i="26"/>
  <c r="T4137" i="26"/>
  <c r="T4138" i="26"/>
  <c r="T4139" i="26"/>
  <c r="T4140" i="26"/>
  <c r="T4141" i="26"/>
  <c r="T4142" i="26"/>
  <c r="T4143" i="26"/>
  <c r="T4144" i="26"/>
  <c r="T4145" i="26"/>
  <c r="T4146" i="26"/>
  <c r="T4147" i="26"/>
  <c r="T4148" i="26"/>
  <c r="T4149" i="26"/>
  <c r="T4150" i="26"/>
  <c r="T4151" i="26"/>
  <c r="T4152" i="26"/>
  <c r="T4153" i="26"/>
  <c r="T4154" i="26"/>
  <c r="T4155" i="26"/>
  <c r="T4156" i="26"/>
  <c r="T4157" i="26"/>
  <c r="T4158" i="26"/>
  <c r="T4159" i="26"/>
  <c r="T4160" i="26"/>
  <c r="T4161" i="26"/>
  <c r="T4162" i="26"/>
  <c r="T4163" i="26"/>
  <c r="T4164" i="26"/>
  <c r="T4165" i="26"/>
  <c r="T4166" i="26"/>
  <c r="T4167" i="26"/>
  <c r="T4168" i="26"/>
  <c r="T4169" i="26"/>
  <c r="T4170" i="26"/>
  <c r="T4171" i="26"/>
  <c r="T4172" i="26"/>
  <c r="T4173" i="26"/>
  <c r="T4174" i="26"/>
  <c r="T4175" i="26"/>
  <c r="T4176" i="26"/>
  <c r="T4177" i="26"/>
  <c r="T4178" i="26"/>
  <c r="T4179" i="26"/>
  <c r="T4180" i="26"/>
  <c r="T4181" i="26"/>
  <c r="T4182" i="26"/>
  <c r="T4183" i="26"/>
  <c r="T4184" i="26"/>
  <c r="T4185" i="26"/>
  <c r="T4186" i="26"/>
  <c r="T4187" i="26"/>
  <c r="T4188" i="26"/>
  <c r="T4189" i="26"/>
  <c r="T4190" i="26"/>
  <c r="T4191" i="26"/>
  <c r="T4192" i="26"/>
  <c r="T4193" i="26"/>
  <c r="T4194" i="26"/>
  <c r="T4195" i="26"/>
  <c r="T4196" i="26"/>
  <c r="T4197" i="26"/>
  <c r="T4198" i="26"/>
  <c r="T4199" i="26"/>
  <c r="T4200" i="26"/>
  <c r="T4201" i="26"/>
  <c r="T4202" i="26"/>
  <c r="T4203" i="26"/>
  <c r="T4204" i="26"/>
  <c r="T4205" i="26"/>
  <c r="T4206" i="26"/>
  <c r="T4207" i="26"/>
  <c r="T4208" i="26"/>
  <c r="T4209" i="26"/>
  <c r="T4210" i="26"/>
  <c r="T4211" i="26"/>
  <c r="T4212" i="26"/>
  <c r="T4213" i="26"/>
  <c r="T4214" i="26"/>
  <c r="T4215" i="26"/>
  <c r="T4216" i="26"/>
  <c r="T4217" i="26"/>
  <c r="T4218" i="26"/>
  <c r="T4219" i="26"/>
  <c r="T4220" i="26"/>
  <c r="T4221" i="26"/>
  <c r="T4222" i="26"/>
  <c r="T4223" i="26"/>
  <c r="T4224" i="26"/>
  <c r="T4225" i="26"/>
  <c r="T4226" i="26"/>
  <c r="T4227" i="26"/>
  <c r="T4228" i="26"/>
  <c r="T4229" i="26"/>
  <c r="T4230" i="26"/>
  <c r="T4231" i="26"/>
  <c r="T4232" i="26"/>
  <c r="T4233" i="26"/>
  <c r="T4234" i="26"/>
  <c r="T4235" i="26"/>
  <c r="T4236" i="26"/>
  <c r="T4237" i="26"/>
  <c r="T4238" i="26"/>
  <c r="T4239" i="26"/>
  <c r="T4240" i="26"/>
  <c r="T4241" i="26"/>
  <c r="T4242" i="26"/>
  <c r="T4243" i="26"/>
  <c r="T4244" i="26"/>
  <c r="T4245" i="26"/>
  <c r="T4246" i="26"/>
  <c r="T4247" i="26"/>
  <c r="T4248" i="26"/>
  <c r="T4249" i="26"/>
  <c r="T4250" i="26"/>
  <c r="T4251" i="26"/>
  <c r="T4252" i="26"/>
  <c r="T4253" i="26"/>
  <c r="T4254" i="26"/>
  <c r="T4255" i="26"/>
  <c r="T4256" i="26"/>
  <c r="T4257" i="26"/>
  <c r="T4258" i="26"/>
  <c r="T4259" i="26"/>
  <c r="T4260" i="26"/>
  <c r="T4261" i="26"/>
  <c r="T4262" i="26"/>
  <c r="T4263" i="26"/>
  <c r="T4264" i="26"/>
  <c r="T4265" i="26"/>
  <c r="T4266" i="26"/>
  <c r="T4267" i="26"/>
  <c r="T4268" i="26"/>
  <c r="T4269" i="26"/>
  <c r="T4270" i="26"/>
  <c r="T4271" i="26"/>
  <c r="T4272" i="26"/>
  <c r="T4273" i="26"/>
  <c r="T4274" i="26"/>
  <c r="T4275" i="26"/>
  <c r="T4276" i="26"/>
  <c r="T4277" i="26"/>
  <c r="T4278" i="26"/>
  <c r="T4279" i="26"/>
  <c r="T4280" i="26"/>
  <c r="T4281" i="26"/>
  <c r="T4282" i="26"/>
  <c r="T4283" i="26"/>
  <c r="T4284" i="26"/>
  <c r="T4285" i="26"/>
  <c r="T4286" i="26"/>
  <c r="T4287" i="26"/>
  <c r="T4288" i="26"/>
  <c r="T4289" i="26"/>
  <c r="T4290" i="26"/>
  <c r="T4291" i="26"/>
  <c r="T4292" i="26"/>
  <c r="T4293" i="26"/>
  <c r="T4294" i="26"/>
  <c r="T4295" i="26"/>
  <c r="T4296" i="26"/>
  <c r="T4297" i="26"/>
  <c r="T4298" i="26"/>
  <c r="T4299" i="26"/>
  <c r="T4300" i="26"/>
  <c r="T4301" i="26"/>
  <c r="T4302" i="26"/>
  <c r="T4303" i="26"/>
  <c r="T4304" i="26"/>
  <c r="T4305" i="26"/>
  <c r="T4306" i="26"/>
  <c r="T4307" i="26"/>
  <c r="T4308" i="26"/>
  <c r="T4309" i="26"/>
  <c r="T4310" i="26"/>
  <c r="T4311" i="26"/>
  <c r="T4312" i="26"/>
  <c r="T4313" i="26"/>
  <c r="T4314" i="26"/>
  <c r="T4315" i="26"/>
  <c r="T4316" i="26"/>
  <c r="T4317" i="26"/>
  <c r="T4318" i="26"/>
  <c r="T4319" i="26"/>
  <c r="T4320" i="26"/>
  <c r="T4321" i="26"/>
  <c r="T4322" i="26"/>
  <c r="T4323" i="26"/>
  <c r="T4324" i="26"/>
  <c r="T4325" i="26"/>
  <c r="T4326" i="26"/>
  <c r="T4327" i="26"/>
  <c r="T4328" i="26"/>
  <c r="T4329" i="26"/>
  <c r="T4330" i="26"/>
  <c r="T4331" i="26"/>
  <c r="T4332" i="26"/>
  <c r="T4333" i="26"/>
  <c r="T4334" i="26"/>
  <c r="T4335" i="26"/>
  <c r="T4336" i="26"/>
  <c r="T4337" i="26"/>
  <c r="T4338" i="26"/>
  <c r="T4339" i="26"/>
  <c r="T4340" i="26"/>
  <c r="T4341" i="26"/>
  <c r="T4342" i="26"/>
  <c r="T4343" i="26"/>
  <c r="T4344" i="26"/>
  <c r="T4345" i="26"/>
  <c r="T4346" i="26"/>
  <c r="T4347" i="26"/>
  <c r="T4348" i="26"/>
  <c r="T4349" i="26"/>
  <c r="T4350" i="26"/>
  <c r="T4351" i="26"/>
  <c r="T4352" i="26"/>
  <c r="T4353" i="26"/>
  <c r="T4354" i="26"/>
  <c r="T4355" i="26"/>
  <c r="T4356" i="26"/>
  <c r="T4357" i="26"/>
  <c r="T4358" i="26"/>
  <c r="T4359" i="26"/>
  <c r="T4360" i="26"/>
  <c r="T4361" i="26"/>
  <c r="T4362" i="26"/>
  <c r="T4363" i="26"/>
  <c r="T4364" i="26"/>
  <c r="T4365" i="26"/>
  <c r="T4366" i="26"/>
  <c r="T4367" i="26"/>
  <c r="T4368" i="26"/>
  <c r="T4369" i="26"/>
  <c r="T4370" i="26"/>
  <c r="T4371" i="26"/>
  <c r="T4372" i="26"/>
  <c r="T4373" i="26"/>
  <c r="T4374" i="26"/>
  <c r="T4375" i="26"/>
  <c r="T4376" i="26"/>
  <c r="T4377" i="26"/>
  <c r="T4378" i="26"/>
  <c r="T4379" i="26"/>
  <c r="T4380" i="26"/>
  <c r="T4381" i="26"/>
  <c r="T4382" i="26"/>
  <c r="T4383" i="26"/>
  <c r="T4384" i="26"/>
  <c r="T4385" i="26"/>
  <c r="T4386" i="26"/>
  <c r="T4387" i="26"/>
  <c r="T4388" i="26"/>
  <c r="T4389" i="26"/>
  <c r="T4390" i="26"/>
  <c r="T4391" i="26"/>
  <c r="T4392" i="26"/>
  <c r="T4393" i="26"/>
  <c r="T4394" i="26"/>
  <c r="T4395" i="26"/>
  <c r="T4396" i="26"/>
  <c r="T4397" i="26"/>
  <c r="T4398" i="26"/>
  <c r="T4399" i="26"/>
  <c r="T4400" i="26"/>
  <c r="T4401" i="26"/>
  <c r="T4402" i="26"/>
  <c r="T4403" i="26"/>
  <c r="T4404" i="26"/>
  <c r="T4405" i="26"/>
  <c r="T4406" i="26"/>
  <c r="T4407" i="26"/>
  <c r="T4408" i="26"/>
  <c r="T4409" i="26"/>
  <c r="T4410" i="26"/>
  <c r="T4411" i="26"/>
  <c r="T4412" i="26"/>
  <c r="T4413" i="26"/>
  <c r="T4414" i="26"/>
  <c r="T4415" i="26"/>
  <c r="T4416" i="26"/>
  <c r="T4417" i="26"/>
  <c r="T4418" i="26"/>
  <c r="T4419" i="26"/>
  <c r="T4420" i="26"/>
  <c r="T4421" i="26"/>
  <c r="T4422" i="26"/>
  <c r="T4423" i="26"/>
  <c r="T4424" i="26"/>
  <c r="T4425" i="26"/>
  <c r="T4426" i="26"/>
  <c r="T4427" i="26"/>
  <c r="T4428" i="26"/>
  <c r="T4429" i="26"/>
  <c r="T4430" i="26"/>
  <c r="T4431" i="26"/>
  <c r="T4432" i="26"/>
  <c r="T4433" i="26"/>
  <c r="T4434" i="26"/>
  <c r="T4435" i="26"/>
  <c r="T4436" i="26"/>
  <c r="T4437" i="26"/>
  <c r="T4438" i="26"/>
  <c r="T4439" i="26"/>
  <c r="T4440" i="26"/>
  <c r="T4441" i="26"/>
  <c r="T4442" i="26"/>
  <c r="T4443" i="26"/>
  <c r="T4444" i="26"/>
  <c r="T4445" i="26"/>
  <c r="T4446" i="26"/>
  <c r="T4447" i="26"/>
  <c r="T4448" i="26"/>
  <c r="T4449" i="26"/>
  <c r="T4450" i="26"/>
  <c r="T4451" i="26"/>
  <c r="T4452" i="26"/>
  <c r="T4453" i="26"/>
  <c r="T4454" i="26"/>
  <c r="T4455" i="26"/>
  <c r="T4456" i="26"/>
  <c r="T4457" i="26"/>
  <c r="T4458" i="26"/>
  <c r="T4459" i="26"/>
  <c r="T4460" i="26"/>
  <c r="T4461" i="26"/>
  <c r="T4462" i="26"/>
  <c r="T4463" i="26"/>
  <c r="T4464" i="26"/>
  <c r="T4465" i="26"/>
  <c r="T4466" i="26"/>
  <c r="T4467" i="26"/>
  <c r="T4468" i="26"/>
  <c r="T4469" i="26"/>
  <c r="T4470" i="26"/>
  <c r="T4471" i="26"/>
  <c r="T4472" i="26"/>
  <c r="T4473" i="26"/>
  <c r="T4474" i="26"/>
  <c r="T4475" i="26"/>
  <c r="T4476" i="26"/>
  <c r="T4477" i="26"/>
  <c r="T4478" i="26"/>
  <c r="T4479" i="26"/>
  <c r="T4480" i="26"/>
  <c r="T4481" i="26"/>
  <c r="T4482" i="26"/>
  <c r="T4483" i="26"/>
  <c r="T4484" i="26"/>
  <c r="T4485" i="26"/>
  <c r="T4486" i="26"/>
  <c r="T4487" i="26"/>
  <c r="T4488" i="26"/>
  <c r="T4489" i="26"/>
  <c r="T4490" i="26"/>
  <c r="T4491" i="26"/>
  <c r="T4492" i="26"/>
  <c r="T4493" i="26"/>
  <c r="T4494" i="26"/>
  <c r="T4495" i="26"/>
  <c r="T4496" i="26"/>
  <c r="T4497" i="26"/>
  <c r="T4498" i="26"/>
  <c r="T4499" i="26"/>
  <c r="T4500" i="26"/>
  <c r="T4501" i="26"/>
  <c r="T4502" i="26"/>
  <c r="T4503" i="26"/>
  <c r="T4504" i="26"/>
  <c r="T4505" i="26"/>
  <c r="T4506" i="26"/>
  <c r="T4507" i="26"/>
  <c r="T4508" i="26"/>
  <c r="T4509" i="26"/>
  <c r="T4510" i="26"/>
  <c r="T4511" i="26"/>
  <c r="T4512" i="26"/>
  <c r="T4513" i="26"/>
  <c r="T4514" i="26"/>
  <c r="T4515" i="26"/>
  <c r="T4516" i="26"/>
  <c r="T4517" i="26"/>
  <c r="T4518" i="26"/>
  <c r="T4519" i="26"/>
  <c r="T4520" i="26"/>
  <c r="T4521" i="26"/>
  <c r="T4522" i="26"/>
  <c r="T4523" i="26"/>
  <c r="T4524" i="26"/>
  <c r="T4525" i="26"/>
  <c r="T4526" i="26"/>
  <c r="T4527" i="26"/>
  <c r="T4528" i="26"/>
  <c r="T4529" i="26"/>
  <c r="T4530" i="26"/>
  <c r="T4531" i="26"/>
  <c r="T4532" i="26"/>
  <c r="T4533" i="26"/>
  <c r="T4534" i="26"/>
  <c r="T4535" i="26"/>
  <c r="T4536" i="26"/>
  <c r="T4537" i="26"/>
  <c r="T4538" i="26"/>
  <c r="T4539" i="26"/>
  <c r="T4540" i="26"/>
  <c r="T4541" i="26"/>
  <c r="T4542" i="26"/>
  <c r="T4543" i="26"/>
  <c r="T4544" i="26"/>
  <c r="T4545" i="26"/>
  <c r="T4546" i="26"/>
  <c r="T4547" i="26"/>
  <c r="T4548" i="26"/>
  <c r="T4549" i="26"/>
  <c r="T4550" i="26"/>
  <c r="T4551" i="26"/>
  <c r="T4552" i="26"/>
  <c r="T4553" i="26"/>
  <c r="T4554" i="26"/>
  <c r="T4555" i="26"/>
  <c r="T4556" i="26"/>
  <c r="T4557" i="26"/>
  <c r="T4558" i="26"/>
  <c r="T4559" i="26"/>
  <c r="T4560" i="26"/>
  <c r="T4561" i="26"/>
  <c r="T4562" i="26"/>
  <c r="T4563" i="26"/>
  <c r="T4564" i="26"/>
  <c r="T4565" i="26"/>
  <c r="T4566" i="26"/>
  <c r="T4567" i="26"/>
  <c r="T4568" i="26"/>
  <c r="T4569" i="26"/>
  <c r="T4570" i="26"/>
  <c r="T4571" i="26"/>
  <c r="T4572" i="26"/>
  <c r="T4573" i="26"/>
  <c r="T4574" i="26"/>
  <c r="T4575" i="26"/>
  <c r="T4576" i="26"/>
  <c r="T4577" i="26"/>
  <c r="T4578" i="26"/>
  <c r="T4579" i="26"/>
  <c r="T4580" i="26"/>
  <c r="T4581" i="26"/>
  <c r="T4582" i="26"/>
  <c r="T4583" i="26"/>
  <c r="T4584" i="26"/>
  <c r="T4585" i="26"/>
  <c r="T4586" i="26"/>
  <c r="T4587" i="26"/>
  <c r="T4588" i="26"/>
  <c r="T4589" i="26"/>
  <c r="T4590" i="26"/>
  <c r="T4591" i="26"/>
  <c r="T4592" i="26"/>
  <c r="T4593" i="26"/>
  <c r="T4594" i="26"/>
  <c r="T4595" i="26"/>
  <c r="T4596" i="26"/>
  <c r="T4597" i="26"/>
  <c r="T4598" i="26"/>
  <c r="T4599" i="26"/>
  <c r="T4600" i="26"/>
  <c r="T4601" i="26"/>
  <c r="T4602" i="26"/>
  <c r="T4603" i="26"/>
  <c r="T4604" i="26"/>
  <c r="T4605" i="26"/>
  <c r="T4606" i="26"/>
  <c r="T4607" i="26"/>
  <c r="T4608" i="26"/>
  <c r="T4609" i="26"/>
  <c r="T4610" i="26"/>
  <c r="T4611" i="26"/>
  <c r="T4612" i="26"/>
  <c r="T4613" i="26"/>
  <c r="T4614" i="26"/>
  <c r="T4615" i="26"/>
  <c r="T4616" i="26"/>
  <c r="T4617" i="26"/>
  <c r="T4618" i="26"/>
  <c r="T4619" i="26"/>
  <c r="T4620" i="26"/>
  <c r="T4621" i="26"/>
  <c r="T4622" i="26"/>
  <c r="T4623" i="26"/>
  <c r="T4624" i="26"/>
  <c r="T4625" i="26"/>
  <c r="T4626" i="26"/>
  <c r="T4627" i="26"/>
  <c r="T4628" i="26"/>
  <c r="T4629" i="26"/>
  <c r="T4630" i="26"/>
  <c r="T4631" i="26"/>
  <c r="T4632" i="26"/>
  <c r="T4633" i="26"/>
  <c r="T4634" i="26"/>
  <c r="T4635" i="26"/>
  <c r="T4636" i="26"/>
  <c r="T4637" i="26"/>
  <c r="T4638" i="26"/>
  <c r="T4639" i="26"/>
  <c r="T4640" i="26"/>
  <c r="T4641" i="26"/>
  <c r="T4642" i="26"/>
  <c r="T4643" i="26"/>
  <c r="T4644" i="26"/>
  <c r="T4645" i="26"/>
  <c r="T4646" i="26"/>
  <c r="T4647" i="26"/>
  <c r="T4648" i="26"/>
  <c r="T4649" i="26"/>
  <c r="T4650" i="26"/>
  <c r="T4651" i="26"/>
  <c r="T4652" i="26"/>
  <c r="T4653" i="26"/>
  <c r="T4654" i="26"/>
  <c r="T4655" i="26"/>
  <c r="T4656" i="26"/>
  <c r="T4657" i="26"/>
  <c r="T4658" i="26"/>
  <c r="T4659" i="26"/>
  <c r="T4660" i="26"/>
  <c r="T4661" i="26"/>
  <c r="T4662" i="26"/>
  <c r="T4663" i="26"/>
  <c r="T4664" i="26"/>
  <c r="T4665" i="26"/>
  <c r="T4666" i="26"/>
  <c r="T4667" i="26"/>
  <c r="T4668" i="26"/>
  <c r="T4669" i="26"/>
  <c r="T4670" i="26"/>
  <c r="T4671" i="26"/>
  <c r="T4672" i="26"/>
  <c r="T4673" i="26"/>
  <c r="T4674" i="26"/>
  <c r="T4675" i="26"/>
  <c r="T4676" i="26"/>
  <c r="T4677" i="26"/>
  <c r="T4678" i="26"/>
  <c r="T4679" i="26"/>
  <c r="T4680" i="26"/>
  <c r="T4681" i="26"/>
  <c r="T4682" i="26"/>
  <c r="T4683" i="26"/>
  <c r="T4684" i="26"/>
  <c r="T4685" i="26"/>
  <c r="T4686" i="26"/>
  <c r="T4687" i="26"/>
  <c r="T4688" i="26"/>
  <c r="T4689" i="26"/>
  <c r="T4690" i="26"/>
  <c r="T4691" i="26"/>
  <c r="T4692" i="26"/>
  <c r="T4693" i="26"/>
  <c r="T4694" i="26"/>
  <c r="T4695" i="26"/>
  <c r="T4696" i="26"/>
  <c r="T4697" i="26"/>
  <c r="T4698" i="26"/>
  <c r="T4699" i="26"/>
  <c r="T4700" i="26"/>
  <c r="T4701" i="26"/>
  <c r="T4702" i="26"/>
  <c r="T4703" i="26"/>
  <c r="T4704" i="26"/>
  <c r="T4705" i="26"/>
  <c r="T4706" i="26"/>
  <c r="T4707" i="26"/>
  <c r="T4708" i="26"/>
  <c r="T4709" i="26"/>
  <c r="T4710" i="26"/>
  <c r="T4711" i="26"/>
  <c r="T4712" i="26"/>
  <c r="T4713" i="26"/>
  <c r="T4714" i="26"/>
  <c r="T4715" i="26"/>
  <c r="T4716" i="26"/>
  <c r="T4717" i="26"/>
  <c r="T4718" i="26"/>
  <c r="T4719" i="26"/>
  <c r="T4720" i="26"/>
  <c r="T4721" i="26"/>
  <c r="T4722" i="26"/>
  <c r="T4723" i="26"/>
  <c r="T4724" i="26"/>
  <c r="T4725" i="26"/>
  <c r="T4726" i="26"/>
  <c r="T4727" i="26"/>
  <c r="T4728" i="26"/>
  <c r="T4729" i="26"/>
  <c r="T4730" i="26"/>
  <c r="T4731" i="26"/>
  <c r="T4732" i="26"/>
  <c r="T4733" i="26"/>
  <c r="T4734" i="26"/>
  <c r="T4735" i="26"/>
  <c r="T4736" i="26"/>
  <c r="T4737" i="26"/>
  <c r="T4738" i="26"/>
  <c r="T4739" i="26"/>
  <c r="T4740" i="26"/>
  <c r="T4741" i="26"/>
  <c r="T4742" i="26"/>
  <c r="T4743" i="26"/>
  <c r="T4744" i="26"/>
  <c r="T4745" i="26"/>
  <c r="T4746" i="26"/>
  <c r="T4747" i="26"/>
  <c r="T4748" i="26"/>
  <c r="T4749" i="26"/>
  <c r="T4750" i="26"/>
  <c r="T4751" i="26"/>
  <c r="T4752" i="26"/>
  <c r="T4753" i="26"/>
  <c r="T4754" i="26"/>
  <c r="T4755" i="26"/>
  <c r="T4756" i="26"/>
  <c r="T4757" i="26"/>
  <c r="T4758" i="26"/>
  <c r="T4759" i="26"/>
  <c r="T4760" i="26"/>
  <c r="T4761" i="26"/>
  <c r="T4762" i="26"/>
  <c r="T4763" i="26"/>
  <c r="T4764" i="26"/>
  <c r="T4765" i="26"/>
  <c r="T4766" i="26"/>
  <c r="T4767" i="26"/>
  <c r="T4768" i="26"/>
  <c r="T4769" i="26"/>
  <c r="T4770" i="26"/>
  <c r="T4771" i="26"/>
  <c r="T4772" i="26"/>
  <c r="T4773" i="26"/>
  <c r="T4774" i="26"/>
  <c r="T4775" i="26"/>
  <c r="T4776" i="26"/>
  <c r="T4777" i="26"/>
  <c r="T4778" i="26"/>
  <c r="T4779" i="26"/>
  <c r="T4780" i="26"/>
  <c r="T4781" i="26"/>
  <c r="T4782" i="26"/>
  <c r="T4783" i="26"/>
  <c r="T4784" i="26"/>
  <c r="T4785" i="26"/>
  <c r="T4786" i="26"/>
  <c r="T4787" i="26"/>
  <c r="T4788" i="26"/>
  <c r="T4789" i="26"/>
  <c r="T4790" i="26"/>
  <c r="T4791" i="26"/>
  <c r="T4792" i="26"/>
  <c r="T4793" i="26"/>
  <c r="T4794" i="26"/>
  <c r="T4795" i="26"/>
  <c r="T4796" i="26"/>
  <c r="T4797" i="26"/>
  <c r="T4798" i="26"/>
  <c r="T4799" i="26"/>
  <c r="T4800" i="26"/>
  <c r="T4801" i="26"/>
  <c r="T4802" i="26"/>
  <c r="T4803" i="26"/>
  <c r="T4804" i="26"/>
  <c r="T4805" i="26"/>
  <c r="T4806" i="26"/>
  <c r="T4807" i="26"/>
  <c r="T4808" i="26"/>
  <c r="T4809" i="26"/>
  <c r="T4810" i="26"/>
  <c r="T4811" i="26"/>
  <c r="T4812" i="26"/>
  <c r="T4813" i="26"/>
  <c r="T4814" i="26"/>
  <c r="T4815" i="26"/>
  <c r="T4816" i="26"/>
  <c r="T4817" i="26"/>
  <c r="T4818" i="26"/>
  <c r="T4819" i="26"/>
  <c r="T4820" i="26"/>
  <c r="T4821" i="26"/>
  <c r="T4822" i="26"/>
  <c r="T4823" i="26"/>
  <c r="T4824" i="26"/>
  <c r="T4825" i="26"/>
  <c r="T4826" i="26"/>
  <c r="T4827" i="26"/>
  <c r="T4828" i="26"/>
  <c r="T4829" i="26"/>
  <c r="T4830" i="26"/>
  <c r="T4831" i="26"/>
  <c r="T4832" i="26"/>
  <c r="T4833" i="26"/>
  <c r="T4834" i="26"/>
  <c r="T4835" i="26"/>
  <c r="T4836" i="26"/>
  <c r="T4837" i="26"/>
  <c r="T4838" i="26"/>
  <c r="T4839" i="26"/>
  <c r="T4840" i="26"/>
  <c r="T4841" i="26"/>
  <c r="T4842" i="26"/>
  <c r="T4843" i="26"/>
  <c r="T4844" i="26"/>
  <c r="T4845" i="26"/>
  <c r="T4846" i="26"/>
  <c r="T4847" i="26"/>
  <c r="T4848" i="26"/>
  <c r="T4849" i="26"/>
  <c r="T4850" i="26"/>
  <c r="T4851" i="26"/>
  <c r="T4852" i="26"/>
  <c r="T4853" i="26"/>
  <c r="T4854" i="26"/>
  <c r="T4855" i="26"/>
  <c r="T4856" i="26"/>
  <c r="T4857" i="26"/>
  <c r="T4858" i="26"/>
  <c r="T4859" i="26"/>
  <c r="T4860" i="26"/>
  <c r="T4861" i="26"/>
  <c r="T4862" i="26"/>
  <c r="T4863" i="26"/>
  <c r="T4864" i="26"/>
  <c r="T4865" i="26"/>
  <c r="T4866" i="26"/>
  <c r="T4867" i="26"/>
  <c r="T4868" i="26"/>
  <c r="T4869" i="26"/>
  <c r="T4870" i="26"/>
  <c r="T4871" i="26"/>
  <c r="T4872" i="26"/>
  <c r="T4873" i="26"/>
  <c r="T4874" i="26"/>
  <c r="T4875" i="26"/>
  <c r="T4876" i="26"/>
  <c r="T4877" i="26"/>
  <c r="T4878" i="26"/>
  <c r="T4879" i="26"/>
  <c r="T4880" i="26"/>
  <c r="T4881" i="26"/>
  <c r="T4882" i="26"/>
  <c r="T4883" i="26"/>
  <c r="T4884" i="26"/>
  <c r="T4885" i="26"/>
  <c r="T4886" i="26"/>
  <c r="T4887" i="26"/>
  <c r="T4888" i="26"/>
  <c r="T4889" i="26"/>
  <c r="T4890" i="26"/>
  <c r="T4891" i="26"/>
  <c r="T4892" i="26"/>
  <c r="T4893" i="26"/>
  <c r="T4894" i="26"/>
  <c r="T4895" i="26"/>
  <c r="T4896" i="26"/>
  <c r="T4897" i="26"/>
  <c r="T4898" i="26"/>
  <c r="T4899" i="26"/>
  <c r="T4900" i="26"/>
  <c r="T4901" i="26"/>
  <c r="T4902" i="26"/>
  <c r="T4903" i="26"/>
  <c r="T4904" i="26"/>
  <c r="T4905" i="26"/>
  <c r="T4906" i="26"/>
  <c r="T4907" i="26"/>
  <c r="T4908" i="26"/>
  <c r="T4909" i="26"/>
  <c r="T4910" i="26"/>
  <c r="T4911" i="26"/>
  <c r="T4912" i="26"/>
  <c r="T4913" i="26"/>
  <c r="T4914" i="26"/>
  <c r="T4915" i="26"/>
  <c r="T4916" i="26"/>
  <c r="T4917" i="26"/>
  <c r="T4918" i="26"/>
  <c r="T4919" i="26"/>
  <c r="T4920" i="26"/>
  <c r="T4921" i="26"/>
  <c r="T4922" i="26"/>
  <c r="T4923" i="26"/>
  <c r="T4924" i="26"/>
  <c r="T4925" i="26"/>
  <c r="T4926" i="26"/>
  <c r="T4927" i="26"/>
  <c r="T4928" i="26"/>
  <c r="T4929" i="26"/>
  <c r="T4930" i="26"/>
  <c r="T4931" i="26"/>
  <c r="T4932" i="26"/>
  <c r="T4933" i="26"/>
  <c r="T4934" i="26"/>
  <c r="T4935" i="26"/>
  <c r="T4936" i="26"/>
  <c r="T4937" i="26"/>
  <c r="T4938" i="26"/>
  <c r="T4939" i="26"/>
  <c r="T4940" i="26"/>
  <c r="T4941" i="26"/>
  <c r="T4942" i="26"/>
  <c r="T4943" i="26"/>
  <c r="T4944" i="26"/>
  <c r="T4945" i="26"/>
  <c r="T4946" i="26"/>
  <c r="T4947" i="26"/>
  <c r="T4948" i="26"/>
  <c r="T4949" i="26"/>
  <c r="T4950" i="26"/>
  <c r="T4951" i="26"/>
  <c r="T4952" i="26"/>
  <c r="T4953" i="26"/>
  <c r="T4954" i="26"/>
  <c r="T4955" i="26"/>
  <c r="T4956" i="26"/>
  <c r="T4957" i="26"/>
  <c r="T4958" i="26"/>
  <c r="T4959" i="26"/>
  <c r="T4960" i="26"/>
  <c r="T4961" i="26"/>
  <c r="T4962" i="26"/>
  <c r="T4963" i="26"/>
  <c r="T4964" i="26"/>
  <c r="T4965" i="26"/>
  <c r="T4966" i="26"/>
  <c r="T4967" i="26"/>
  <c r="T4968" i="26"/>
  <c r="T4969" i="26"/>
  <c r="T4970" i="26"/>
  <c r="T4971" i="26"/>
  <c r="T4972" i="26"/>
  <c r="T4973" i="26"/>
  <c r="T4974" i="26"/>
  <c r="T4975" i="26"/>
  <c r="T4976" i="26"/>
  <c r="T4977" i="26"/>
  <c r="T4978" i="26"/>
  <c r="T4979" i="26"/>
  <c r="T4980" i="26"/>
  <c r="T4981" i="26"/>
  <c r="T4982" i="26"/>
  <c r="T4983" i="26"/>
  <c r="T4984" i="26"/>
  <c r="T4985" i="26"/>
  <c r="T4986" i="26"/>
  <c r="T4987" i="26"/>
  <c r="T4988" i="26"/>
  <c r="T4989" i="26"/>
  <c r="T4990" i="26"/>
  <c r="T4991" i="26"/>
  <c r="T4992" i="26"/>
  <c r="T4993" i="26"/>
  <c r="T4994" i="26"/>
  <c r="T4995" i="26"/>
  <c r="T4996" i="26"/>
  <c r="T4997" i="26"/>
  <c r="T4998" i="26"/>
  <c r="T4999" i="26"/>
  <c r="T5000" i="26"/>
  <c r="T5001" i="26"/>
  <c r="T5002" i="26"/>
  <c r="T5003" i="26"/>
  <c r="T5004" i="26"/>
  <c r="T5005" i="26"/>
  <c r="T5006" i="26"/>
  <c r="T5007" i="26"/>
  <c r="T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S42" i="26"/>
  <c r="S43" i="26"/>
  <c r="S44" i="26"/>
  <c r="S45" i="26"/>
  <c r="S46" i="26"/>
  <c r="S47" i="26"/>
  <c r="S48" i="26"/>
  <c r="S49" i="26"/>
  <c r="S50" i="26"/>
  <c r="S51" i="26"/>
  <c r="S52" i="26"/>
  <c r="S53" i="26"/>
  <c r="S54" i="26"/>
  <c r="S55" i="26"/>
  <c r="S56" i="26"/>
  <c r="S57" i="26"/>
  <c r="S58" i="26"/>
  <c r="S59" i="26"/>
  <c r="S60" i="26"/>
  <c r="S61" i="26"/>
  <c r="S62" i="26"/>
  <c r="S63" i="26"/>
  <c r="S64" i="26"/>
  <c r="S65" i="26"/>
  <c r="S66" i="26"/>
  <c r="S67" i="26"/>
  <c r="S68" i="26"/>
  <c r="S69" i="26"/>
  <c r="S70" i="26"/>
  <c r="S71" i="26"/>
  <c r="S72" i="26"/>
  <c r="S73" i="26"/>
  <c r="S74" i="26"/>
  <c r="S75" i="26"/>
  <c r="S76" i="26"/>
  <c r="S77" i="26"/>
  <c r="S78" i="26"/>
  <c r="S79" i="26"/>
  <c r="S80" i="26"/>
  <c r="S81" i="26"/>
  <c r="S82" i="26"/>
  <c r="S83" i="26"/>
  <c r="S84" i="26"/>
  <c r="S85" i="26"/>
  <c r="S86" i="26"/>
  <c r="S87" i="26"/>
  <c r="S88" i="26"/>
  <c r="S89" i="26"/>
  <c r="S90" i="26"/>
  <c r="S91" i="26"/>
  <c r="S92" i="26"/>
  <c r="S93" i="26"/>
  <c r="S94" i="26"/>
  <c r="S95" i="26"/>
  <c r="S96" i="26"/>
  <c r="S97" i="26"/>
  <c r="S98" i="26"/>
  <c r="S99" i="26"/>
  <c r="S100" i="26"/>
  <c r="S101" i="26"/>
  <c r="S102" i="26"/>
  <c r="S103" i="26"/>
  <c r="S104" i="26"/>
  <c r="S105" i="26"/>
  <c r="S106" i="26"/>
  <c r="S107" i="26"/>
  <c r="S108" i="26"/>
  <c r="S109" i="26"/>
  <c r="S110" i="26"/>
  <c r="S111" i="26"/>
  <c r="S112" i="26"/>
  <c r="S113" i="26"/>
  <c r="S114" i="26"/>
  <c r="S115" i="26"/>
  <c r="S116" i="26"/>
  <c r="S117" i="26"/>
  <c r="S118" i="26"/>
  <c r="S119" i="26"/>
  <c r="S120" i="26"/>
  <c r="S121" i="26"/>
  <c r="S122" i="26"/>
  <c r="S123" i="26"/>
  <c r="S124" i="26"/>
  <c r="S125" i="26"/>
  <c r="S126" i="26"/>
  <c r="S127" i="26"/>
  <c r="S128" i="26"/>
  <c r="S129" i="26"/>
  <c r="S130" i="26"/>
  <c r="S131" i="26"/>
  <c r="S132" i="26"/>
  <c r="S133" i="26"/>
  <c r="S134" i="26"/>
  <c r="S135" i="26"/>
  <c r="S136" i="26"/>
  <c r="S137" i="26"/>
  <c r="S138" i="26"/>
  <c r="S139" i="26"/>
  <c r="S140" i="26"/>
  <c r="S141" i="26"/>
  <c r="S142" i="26"/>
  <c r="S143" i="26"/>
  <c r="S144" i="26"/>
  <c r="S145" i="26"/>
  <c r="S146" i="26"/>
  <c r="S147" i="26"/>
  <c r="S148" i="26"/>
  <c r="S149" i="26"/>
  <c r="S150" i="26"/>
  <c r="S151" i="26"/>
  <c r="S152" i="26"/>
  <c r="S153" i="26"/>
  <c r="S154" i="26"/>
  <c r="S155" i="26"/>
  <c r="S156" i="26"/>
  <c r="S157" i="26"/>
  <c r="S158" i="26"/>
  <c r="S159" i="26"/>
  <c r="S160" i="26"/>
  <c r="S161" i="26"/>
  <c r="S162" i="26"/>
  <c r="S163" i="26"/>
  <c r="S164" i="26"/>
  <c r="S165" i="26"/>
  <c r="S166" i="26"/>
  <c r="S167" i="26"/>
  <c r="S168" i="26"/>
  <c r="S169" i="26"/>
  <c r="S170" i="26"/>
  <c r="S171" i="26"/>
  <c r="S172" i="26"/>
  <c r="S173" i="26"/>
  <c r="S174" i="26"/>
  <c r="S175" i="26"/>
  <c r="S176" i="26"/>
  <c r="S177" i="26"/>
  <c r="S178" i="26"/>
  <c r="S179" i="26"/>
  <c r="S180" i="26"/>
  <c r="S181" i="26"/>
  <c r="S182" i="26"/>
  <c r="S183" i="26"/>
  <c r="S184" i="26"/>
  <c r="S185" i="26"/>
  <c r="S186" i="26"/>
  <c r="S187" i="26"/>
  <c r="S188" i="26"/>
  <c r="S189" i="26"/>
  <c r="S190" i="26"/>
  <c r="S191" i="26"/>
  <c r="S192" i="26"/>
  <c r="S193" i="26"/>
  <c r="S194" i="26"/>
  <c r="S195" i="26"/>
  <c r="S196" i="26"/>
  <c r="S197" i="26"/>
  <c r="S198" i="26"/>
  <c r="S199" i="26"/>
  <c r="S200" i="26"/>
  <c r="S201" i="26"/>
  <c r="S202" i="26"/>
  <c r="S203" i="26"/>
  <c r="S204" i="26"/>
  <c r="S205" i="26"/>
  <c r="S206" i="26"/>
  <c r="S207" i="26"/>
  <c r="S208" i="26"/>
  <c r="S209" i="26"/>
  <c r="S210" i="26"/>
  <c r="S211" i="26"/>
  <c r="S212" i="26"/>
  <c r="S213" i="26"/>
  <c r="S214" i="26"/>
  <c r="S215" i="26"/>
  <c r="S216" i="26"/>
  <c r="S217" i="26"/>
  <c r="S218" i="26"/>
  <c r="S219" i="26"/>
  <c r="S220" i="26"/>
  <c r="S221" i="26"/>
  <c r="S222" i="26"/>
  <c r="S223" i="26"/>
  <c r="S224" i="26"/>
  <c r="S225" i="26"/>
  <c r="S226" i="26"/>
  <c r="S227" i="26"/>
  <c r="S228" i="26"/>
  <c r="S229" i="26"/>
  <c r="S230" i="26"/>
  <c r="S231" i="26"/>
  <c r="S232" i="26"/>
  <c r="S233" i="26"/>
  <c r="S234" i="26"/>
  <c r="S235" i="26"/>
  <c r="S236" i="26"/>
  <c r="S237" i="26"/>
  <c r="S238" i="26"/>
  <c r="S239" i="26"/>
  <c r="S240" i="26"/>
  <c r="S241" i="26"/>
  <c r="S242" i="26"/>
  <c r="S243" i="26"/>
  <c r="S244" i="26"/>
  <c r="S245" i="26"/>
  <c r="S246" i="26"/>
  <c r="S247" i="26"/>
  <c r="S248" i="26"/>
  <c r="S249" i="26"/>
  <c r="S250" i="26"/>
  <c r="S251" i="26"/>
  <c r="S252" i="26"/>
  <c r="S253" i="26"/>
  <c r="S254" i="26"/>
  <c r="S255" i="26"/>
  <c r="S256" i="26"/>
  <c r="S257" i="26"/>
  <c r="S258" i="26"/>
  <c r="S259" i="26"/>
  <c r="S260" i="26"/>
  <c r="S261" i="26"/>
  <c r="S262" i="26"/>
  <c r="S263" i="26"/>
  <c r="S264" i="26"/>
  <c r="S265" i="26"/>
  <c r="S266" i="26"/>
  <c r="S267" i="26"/>
  <c r="S268" i="26"/>
  <c r="S269" i="26"/>
  <c r="S270" i="26"/>
  <c r="S271" i="26"/>
  <c r="S272" i="26"/>
  <c r="S273" i="26"/>
  <c r="S274" i="26"/>
  <c r="S275" i="26"/>
  <c r="S276" i="26"/>
  <c r="S277" i="26"/>
  <c r="S278" i="26"/>
  <c r="S279" i="26"/>
  <c r="S280" i="26"/>
  <c r="S281" i="26"/>
  <c r="S282" i="26"/>
  <c r="S283" i="26"/>
  <c r="S284" i="26"/>
  <c r="S285" i="26"/>
  <c r="S286" i="26"/>
  <c r="S287" i="26"/>
  <c r="S288" i="26"/>
  <c r="S289" i="26"/>
  <c r="S290" i="26"/>
  <c r="S291" i="26"/>
  <c r="S292" i="26"/>
  <c r="S293" i="26"/>
  <c r="S294" i="26"/>
  <c r="S295" i="26"/>
  <c r="S296" i="26"/>
  <c r="S297" i="26"/>
  <c r="S298" i="26"/>
  <c r="S299" i="26"/>
  <c r="S300" i="26"/>
  <c r="S301" i="26"/>
  <c r="S302" i="26"/>
  <c r="S303" i="26"/>
  <c r="S304" i="26"/>
  <c r="S305" i="26"/>
  <c r="S306" i="26"/>
  <c r="S307" i="26"/>
  <c r="S308" i="26"/>
  <c r="S309" i="26"/>
  <c r="S310" i="26"/>
  <c r="S311" i="26"/>
  <c r="S312" i="26"/>
  <c r="S313" i="26"/>
  <c r="S314" i="26"/>
  <c r="S315" i="26"/>
  <c r="S316" i="26"/>
  <c r="S317" i="26"/>
  <c r="S318" i="26"/>
  <c r="S319" i="26"/>
  <c r="S320" i="26"/>
  <c r="S321" i="26"/>
  <c r="S322" i="26"/>
  <c r="S323" i="26"/>
  <c r="S324" i="26"/>
  <c r="S325" i="26"/>
  <c r="S326" i="26"/>
  <c r="S327" i="26"/>
  <c r="S328" i="26"/>
  <c r="S329" i="26"/>
  <c r="S330" i="26"/>
  <c r="S331" i="26"/>
  <c r="S332" i="26"/>
  <c r="S333" i="26"/>
  <c r="S334" i="26"/>
  <c r="S335" i="26"/>
  <c r="S336" i="26"/>
  <c r="S337" i="26"/>
  <c r="S338" i="26"/>
  <c r="S339" i="26"/>
  <c r="S340" i="26"/>
  <c r="S341" i="26"/>
  <c r="S342" i="26"/>
  <c r="S343" i="26"/>
  <c r="S344" i="26"/>
  <c r="S345" i="26"/>
  <c r="S346" i="26"/>
  <c r="S347" i="26"/>
  <c r="S348" i="26"/>
  <c r="S349" i="26"/>
  <c r="S350" i="26"/>
  <c r="S351" i="26"/>
  <c r="S352" i="26"/>
  <c r="S353" i="26"/>
  <c r="S354" i="26"/>
  <c r="S355" i="26"/>
  <c r="S356" i="26"/>
  <c r="S357" i="26"/>
  <c r="S358" i="26"/>
  <c r="S359" i="26"/>
  <c r="S360" i="26"/>
  <c r="S361" i="26"/>
  <c r="S362" i="26"/>
  <c r="S363" i="26"/>
  <c r="S364" i="26"/>
  <c r="S365" i="26"/>
  <c r="S366" i="26"/>
  <c r="S367" i="26"/>
  <c r="S368" i="26"/>
  <c r="S369" i="26"/>
  <c r="S370" i="26"/>
  <c r="S371" i="26"/>
  <c r="S372" i="26"/>
  <c r="S373" i="26"/>
  <c r="S374" i="26"/>
  <c r="S375" i="26"/>
  <c r="S376" i="26"/>
  <c r="S377" i="26"/>
  <c r="S378" i="26"/>
  <c r="S379" i="26"/>
  <c r="S380" i="26"/>
  <c r="S381" i="26"/>
  <c r="S382" i="26"/>
  <c r="S383" i="26"/>
  <c r="S384" i="26"/>
  <c r="S385" i="26"/>
  <c r="S386" i="26"/>
  <c r="S387" i="26"/>
  <c r="S388" i="26"/>
  <c r="S389" i="26"/>
  <c r="S390" i="26"/>
  <c r="S391" i="26"/>
  <c r="S392" i="26"/>
  <c r="S393" i="26"/>
  <c r="S394" i="26"/>
  <c r="S395" i="26"/>
  <c r="S396" i="26"/>
  <c r="S397" i="26"/>
  <c r="S398" i="26"/>
  <c r="S399" i="26"/>
  <c r="S400" i="26"/>
  <c r="S401" i="26"/>
  <c r="S402" i="26"/>
  <c r="S403" i="26"/>
  <c r="S404" i="26"/>
  <c r="S405" i="26"/>
  <c r="S406" i="26"/>
  <c r="S407" i="26"/>
  <c r="S408" i="26"/>
  <c r="S409" i="26"/>
  <c r="S410" i="26"/>
  <c r="S411" i="26"/>
  <c r="S412" i="26"/>
  <c r="S413" i="26"/>
  <c r="S414" i="26"/>
  <c r="S415" i="26"/>
  <c r="S416" i="26"/>
  <c r="S417" i="26"/>
  <c r="S418" i="26"/>
  <c r="S419" i="26"/>
  <c r="S420" i="26"/>
  <c r="S421" i="26"/>
  <c r="S422" i="26"/>
  <c r="S423" i="26"/>
  <c r="S424" i="26"/>
  <c r="S425" i="26"/>
  <c r="S426" i="26"/>
  <c r="S427" i="26"/>
  <c r="S428" i="26"/>
  <c r="S429" i="26"/>
  <c r="S430" i="26"/>
  <c r="S431" i="26"/>
  <c r="S432" i="26"/>
  <c r="S433" i="26"/>
  <c r="S434" i="26"/>
  <c r="S435" i="26"/>
  <c r="S436" i="26"/>
  <c r="S437" i="26"/>
  <c r="S438" i="26"/>
  <c r="S439" i="26"/>
  <c r="S440" i="26"/>
  <c r="S441" i="26"/>
  <c r="S442" i="26"/>
  <c r="S443" i="26"/>
  <c r="S444" i="26"/>
  <c r="S445" i="26"/>
  <c r="S446" i="26"/>
  <c r="S447" i="26"/>
  <c r="S448" i="26"/>
  <c r="S449" i="26"/>
  <c r="S450" i="26"/>
  <c r="S451" i="26"/>
  <c r="S452" i="26"/>
  <c r="S453" i="26"/>
  <c r="S454" i="26"/>
  <c r="S455" i="26"/>
  <c r="S456" i="26"/>
  <c r="S457" i="26"/>
  <c r="S458" i="26"/>
  <c r="S459" i="26"/>
  <c r="S460" i="26"/>
  <c r="S461" i="26"/>
  <c r="S462" i="26"/>
  <c r="S463" i="26"/>
  <c r="S464" i="26"/>
  <c r="S465" i="26"/>
  <c r="S466" i="26"/>
  <c r="S467" i="26"/>
  <c r="S468" i="26"/>
  <c r="S469" i="26"/>
  <c r="S470" i="26"/>
  <c r="S471" i="26"/>
  <c r="S472" i="26"/>
  <c r="S473" i="26"/>
  <c r="S474" i="26"/>
  <c r="S475" i="26"/>
  <c r="S476" i="26"/>
  <c r="S477" i="26"/>
  <c r="S478" i="26"/>
  <c r="S479" i="26"/>
  <c r="S480" i="26"/>
  <c r="S481" i="26"/>
  <c r="S482" i="26"/>
  <c r="S483" i="26"/>
  <c r="S484" i="26"/>
  <c r="S485" i="26"/>
  <c r="S486" i="26"/>
  <c r="S487" i="26"/>
  <c r="S488" i="26"/>
  <c r="S489" i="26"/>
  <c r="S490" i="26"/>
  <c r="S491" i="26"/>
  <c r="S492" i="26"/>
  <c r="S493" i="26"/>
  <c r="S494" i="26"/>
  <c r="S495" i="26"/>
  <c r="S496" i="26"/>
  <c r="S497" i="26"/>
  <c r="S498" i="26"/>
  <c r="S499" i="26"/>
  <c r="S500" i="26"/>
  <c r="S501" i="26"/>
  <c r="S502" i="26"/>
  <c r="S503" i="26"/>
  <c r="S504" i="26"/>
  <c r="S505" i="26"/>
  <c r="S506" i="26"/>
  <c r="S507" i="26"/>
  <c r="S508" i="26"/>
  <c r="S509" i="26"/>
  <c r="S510" i="26"/>
  <c r="S511" i="26"/>
  <c r="S512" i="26"/>
  <c r="S513" i="26"/>
  <c r="S514" i="26"/>
  <c r="S515" i="26"/>
  <c r="S516" i="26"/>
  <c r="S517" i="26"/>
  <c r="S518" i="26"/>
  <c r="S519" i="26"/>
  <c r="S520" i="26"/>
  <c r="S521" i="26"/>
  <c r="S522" i="26"/>
  <c r="S523" i="26"/>
  <c r="S524" i="26"/>
  <c r="S525" i="26"/>
  <c r="S526" i="26"/>
  <c r="S527" i="26"/>
  <c r="S528" i="26"/>
  <c r="S529" i="26"/>
  <c r="S530" i="26"/>
  <c r="S531" i="26"/>
  <c r="S532" i="26"/>
  <c r="S533" i="26"/>
  <c r="S534" i="26"/>
  <c r="S535" i="26"/>
  <c r="S536" i="26"/>
  <c r="S537" i="26"/>
  <c r="S538" i="26"/>
  <c r="S539" i="26"/>
  <c r="S540" i="26"/>
  <c r="S541" i="26"/>
  <c r="S542" i="26"/>
  <c r="S543" i="26"/>
  <c r="S544" i="26"/>
  <c r="S545" i="26"/>
  <c r="S546" i="26"/>
  <c r="S547" i="26"/>
  <c r="S548" i="26"/>
  <c r="S549" i="26"/>
  <c r="S550" i="26"/>
  <c r="S551" i="26"/>
  <c r="S552" i="26"/>
  <c r="S553" i="26"/>
  <c r="S554" i="26"/>
  <c r="S555" i="26"/>
  <c r="S556" i="26"/>
  <c r="S557" i="26"/>
  <c r="S558" i="26"/>
  <c r="S559" i="26"/>
  <c r="S560" i="26"/>
  <c r="S561" i="26"/>
  <c r="S562" i="26"/>
  <c r="S563" i="26"/>
  <c r="S564" i="26"/>
  <c r="S565" i="26"/>
  <c r="S566" i="26"/>
  <c r="S567" i="26"/>
  <c r="S568" i="26"/>
  <c r="S569" i="26"/>
  <c r="S570" i="26"/>
  <c r="S571" i="26"/>
  <c r="S572" i="26"/>
  <c r="S573" i="26"/>
  <c r="S574" i="26"/>
  <c r="S575" i="26"/>
  <c r="S576" i="26"/>
  <c r="S577" i="26"/>
  <c r="S578" i="26"/>
  <c r="S579" i="26"/>
  <c r="S580" i="26"/>
  <c r="S581" i="26"/>
  <c r="S582" i="26"/>
  <c r="S583" i="26"/>
  <c r="S584" i="26"/>
  <c r="S585" i="26"/>
  <c r="S586" i="26"/>
  <c r="S587" i="26"/>
  <c r="S588" i="26"/>
  <c r="S589" i="26"/>
  <c r="S590" i="26"/>
  <c r="S591" i="26"/>
  <c r="S592" i="26"/>
  <c r="S593" i="26"/>
  <c r="S594" i="26"/>
  <c r="S595" i="26"/>
  <c r="S596" i="26"/>
  <c r="S597" i="26"/>
  <c r="S598" i="26"/>
  <c r="S599" i="26"/>
  <c r="S600" i="26"/>
  <c r="S601" i="26"/>
  <c r="S602" i="26"/>
  <c r="S603" i="26"/>
  <c r="S604" i="26"/>
  <c r="S605" i="26"/>
  <c r="S606" i="26"/>
  <c r="S607" i="26"/>
  <c r="S608" i="26"/>
  <c r="S609" i="26"/>
  <c r="S610" i="26"/>
  <c r="S611" i="26"/>
  <c r="S612" i="26"/>
  <c r="S613" i="26"/>
  <c r="S614" i="26"/>
  <c r="S615" i="26"/>
  <c r="S616" i="26"/>
  <c r="S617" i="26"/>
  <c r="S618" i="26"/>
  <c r="S619" i="26"/>
  <c r="S620" i="26"/>
  <c r="S621" i="26"/>
  <c r="S622" i="26"/>
  <c r="S623" i="26"/>
  <c r="S624" i="26"/>
  <c r="S625" i="26"/>
  <c r="S626" i="26"/>
  <c r="S627" i="26"/>
  <c r="S628" i="26"/>
  <c r="S629" i="26"/>
  <c r="S630" i="26"/>
  <c r="S631" i="26"/>
  <c r="S632" i="26"/>
  <c r="S633" i="26"/>
  <c r="S634" i="26"/>
  <c r="S635" i="26"/>
  <c r="S636" i="26"/>
  <c r="S637" i="26"/>
  <c r="S638" i="26"/>
  <c r="S639" i="26"/>
  <c r="S640" i="26"/>
  <c r="S641" i="26"/>
  <c r="S642" i="26"/>
  <c r="S643" i="26"/>
  <c r="S644" i="26"/>
  <c r="S645" i="26"/>
  <c r="S646" i="26"/>
  <c r="S647" i="26"/>
  <c r="S648" i="26"/>
  <c r="S649" i="26"/>
  <c r="S650" i="26"/>
  <c r="S651" i="26"/>
  <c r="S652" i="26"/>
  <c r="S653" i="26"/>
  <c r="S654" i="26"/>
  <c r="S655" i="26"/>
  <c r="S656" i="26"/>
  <c r="S657" i="26"/>
  <c r="S658" i="26"/>
  <c r="S659" i="26"/>
  <c r="S660" i="26"/>
  <c r="S661" i="26"/>
  <c r="S662" i="26"/>
  <c r="S663" i="26"/>
  <c r="S664" i="26"/>
  <c r="S665" i="26"/>
  <c r="S666" i="26"/>
  <c r="S667" i="26"/>
  <c r="S668" i="26"/>
  <c r="S669" i="26"/>
  <c r="S670" i="26"/>
  <c r="S671" i="26"/>
  <c r="S672" i="26"/>
  <c r="S673" i="26"/>
  <c r="S674" i="26"/>
  <c r="S675" i="26"/>
  <c r="S676" i="26"/>
  <c r="S677" i="26"/>
  <c r="S678" i="26"/>
  <c r="S679" i="26"/>
  <c r="S680" i="26"/>
  <c r="S681" i="26"/>
  <c r="S682" i="26"/>
  <c r="S683" i="26"/>
  <c r="S684" i="26"/>
  <c r="S685" i="26"/>
  <c r="S686" i="26"/>
  <c r="S687" i="26"/>
  <c r="S688" i="26"/>
  <c r="S689" i="26"/>
  <c r="S690" i="26"/>
  <c r="S691" i="26"/>
  <c r="S692" i="26"/>
  <c r="S693" i="26"/>
  <c r="S694" i="26"/>
  <c r="S695" i="26"/>
  <c r="S696" i="26"/>
  <c r="S697" i="26"/>
  <c r="S698" i="26"/>
  <c r="S699" i="26"/>
  <c r="S700" i="26"/>
  <c r="S701" i="26"/>
  <c r="S702" i="26"/>
  <c r="S703" i="26"/>
  <c r="S704" i="26"/>
  <c r="S705" i="26"/>
  <c r="S706" i="26"/>
  <c r="S707" i="26"/>
  <c r="S708" i="26"/>
  <c r="S709" i="26"/>
  <c r="S710" i="26"/>
  <c r="S711" i="26"/>
  <c r="S712" i="26"/>
  <c r="S713" i="26"/>
  <c r="S714" i="26"/>
  <c r="S715" i="26"/>
  <c r="S716" i="26"/>
  <c r="S717" i="26"/>
  <c r="S718" i="26"/>
  <c r="S719" i="26"/>
  <c r="S720" i="26"/>
  <c r="S721" i="26"/>
  <c r="S722" i="26"/>
  <c r="S723" i="26"/>
  <c r="S724" i="26"/>
  <c r="S725" i="26"/>
  <c r="S726" i="26"/>
  <c r="S727" i="26"/>
  <c r="S728" i="26"/>
  <c r="S729" i="26"/>
  <c r="S730" i="26"/>
  <c r="S731" i="26"/>
  <c r="S732" i="26"/>
  <c r="S733" i="26"/>
  <c r="S734" i="26"/>
  <c r="S735" i="26"/>
  <c r="S736" i="26"/>
  <c r="S737" i="26"/>
  <c r="S738" i="26"/>
  <c r="S739" i="26"/>
  <c r="S740" i="26"/>
  <c r="S741" i="26"/>
  <c r="S742" i="26"/>
  <c r="S743" i="26"/>
  <c r="S744" i="26"/>
  <c r="S745" i="26"/>
  <c r="S746" i="26"/>
  <c r="S747" i="26"/>
  <c r="S748" i="26"/>
  <c r="S749" i="26"/>
  <c r="S750" i="26"/>
  <c r="S751" i="26"/>
  <c r="S752" i="26"/>
  <c r="S753" i="26"/>
  <c r="S754" i="26"/>
  <c r="S755" i="26"/>
  <c r="S756" i="26"/>
  <c r="S757" i="26"/>
  <c r="S758" i="26"/>
  <c r="S759" i="26"/>
  <c r="S760" i="26"/>
  <c r="S761" i="26"/>
  <c r="S762" i="26"/>
  <c r="S763" i="26"/>
  <c r="S764" i="26"/>
  <c r="S765" i="26"/>
  <c r="S766" i="26"/>
  <c r="S767" i="26"/>
  <c r="S768" i="26"/>
  <c r="S769" i="26"/>
  <c r="S770" i="26"/>
  <c r="S771" i="26"/>
  <c r="S772" i="26"/>
  <c r="S773" i="26"/>
  <c r="S774" i="26"/>
  <c r="S775" i="26"/>
  <c r="S776" i="26"/>
  <c r="S777" i="26"/>
  <c r="S778" i="26"/>
  <c r="S779" i="26"/>
  <c r="S780" i="26"/>
  <c r="S781" i="26"/>
  <c r="S782" i="26"/>
  <c r="S783" i="26"/>
  <c r="S784" i="26"/>
  <c r="S785" i="26"/>
  <c r="S786" i="26"/>
  <c r="S787" i="26"/>
  <c r="S788" i="26"/>
  <c r="S789" i="26"/>
  <c r="S790" i="26"/>
  <c r="S791" i="26"/>
  <c r="S792" i="26"/>
  <c r="S793" i="26"/>
  <c r="S794" i="26"/>
  <c r="S795" i="26"/>
  <c r="S796" i="26"/>
  <c r="S797" i="26"/>
  <c r="S798" i="26"/>
  <c r="S799" i="26"/>
  <c r="S800" i="26"/>
  <c r="S801" i="26"/>
  <c r="S802" i="26"/>
  <c r="S803" i="26"/>
  <c r="S804" i="26"/>
  <c r="S805" i="26"/>
  <c r="S806" i="26"/>
  <c r="S807" i="26"/>
  <c r="S808" i="26"/>
  <c r="S809" i="26"/>
  <c r="S810" i="26"/>
  <c r="S811" i="26"/>
  <c r="S812" i="26"/>
  <c r="S813" i="26"/>
  <c r="S814" i="26"/>
  <c r="S815" i="26"/>
  <c r="S816" i="26"/>
  <c r="S817" i="26"/>
  <c r="S818" i="26"/>
  <c r="S819" i="26"/>
  <c r="S820" i="26"/>
  <c r="S821" i="26"/>
  <c r="S822" i="26"/>
  <c r="S823" i="26"/>
  <c r="S824" i="26"/>
  <c r="S825" i="26"/>
  <c r="S826" i="26"/>
  <c r="S827" i="26"/>
  <c r="S828" i="26"/>
  <c r="S829" i="26"/>
  <c r="S830" i="26"/>
  <c r="S831" i="26"/>
  <c r="S832" i="26"/>
  <c r="S833" i="26"/>
  <c r="S834" i="26"/>
  <c r="S835" i="26"/>
  <c r="S836" i="26"/>
  <c r="S837" i="26"/>
  <c r="S838" i="26"/>
  <c r="S839" i="26"/>
  <c r="S840" i="26"/>
  <c r="S841" i="26"/>
  <c r="S842" i="26"/>
  <c r="S843" i="26"/>
  <c r="S844" i="26"/>
  <c r="S845" i="26"/>
  <c r="S846" i="26"/>
  <c r="S847" i="26"/>
  <c r="S848" i="26"/>
  <c r="S849" i="26"/>
  <c r="S850" i="26"/>
  <c r="S851" i="26"/>
  <c r="S852" i="26"/>
  <c r="S853" i="26"/>
  <c r="S854" i="26"/>
  <c r="S855" i="26"/>
  <c r="S856" i="26"/>
  <c r="S857" i="26"/>
  <c r="S858" i="26"/>
  <c r="S859" i="26"/>
  <c r="S860" i="26"/>
  <c r="S861" i="26"/>
  <c r="S862" i="26"/>
  <c r="S863" i="26"/>
  <c r="S864" i="26"/>
  <c r="S865" i="26"/>
  <c r="S866" i="26"/>
  <c r="S867" i="26"/>
  <c r="S868" i="26"/>
  <c r="S869" i="26"/>
  <c r="S870" i="26"/>
  <c r="S871" i="26"/>
  <c r="S872" i="26"/>
  <c r="S873" i="26"/>
  <c r="S874" i="26"/>
  <c r="S875" i="26"/>
  <c r="S876" i="26"/>
  <c r="S877" i="26"/>
  <c r="S878" i="26"/>
  <c r="S879" i="26"/>
  <c r="S880" i="26"/>
  <c r="S881" i="26"/>
  <c r="S882" i="26"/>
  <c r="S883" i="26"/>
  <c r="S884" i="26"/>
  <c r="S885" i="26"/>
  <c r="S886" i="26"/>
  <c r="S887" i="26"/>
  <c r="S888" i="26"/>
  <c r="S889" i="26"/>
  <c r="S890" i="26"/>
  <c r="S891" i="26"/>
  <c r="S892" i="26"/>
  <c r="S893" i="26"/>
  <c r="S894" i="26"/>
  <c r="S895" i="26"/>
  <c r="S896" i="26"/>
  <c r="S897" i="26"/>
  <c r="S898" i="26"/>
  <c r="S899" i="26"/>
  <c r="S900" i="26"/>
  <c r="S901" i="26"/>
  <c r="S902" i="26"/>
  <c r="S903" i="26"/>
  <c r="S904" i="26"/>
  <c r="S905" i="26"/>
  <c r="S906" i="26"/>
  <c r="S907" i="26"/>
  <c r="S908" i="26"/>
  <c r="S909" i="26"/>
  <c r="S910" i="26"/>
  <c r="S911" i="26"/>
  <c r="S912" i="26"/>
  <c r="S913" i="26"/>
  <c r="S914" i="26"/>
  <c r="S915" i="26"/>
  <c r="S916" i="26"/>
  <c r="S917" i="26"/>
  <c r="S918" i="26"/>
  <c r="S919" i="26"/>
  <c r="S920" i="26"/>
  <c r="S921" i="26"/>
  <c r="S922" i="26"/>
  <c r="S923" i="26"/>
  <c r="S924" i="26"/>
  <c r="S925" i="26"/>
  <c r="S926" i="26"/>
  <c r="S927" i="26"/>
  <c r="S928" i="26"/>
  <c r="S929" i="26"/>
  <c r="S930" i="26"/>
  <c r="S931" i="26"/>
  <c r="S932" i="26"/>
  <c r="S933" i="26"/>
  <c r="S934" i="26"/>
  <c r="S935" i="26"/>
  <c r="S936" i="26"/>
  <c r="S937" i="26"/>
  <c r="S938" i="26"/>
  <c r="S939" i="26"/>
  <c r="S940" i="26"/>
  <c r="S941" i="26"/>
  <c r="S942" i="26"/>
  <c r="S943" i="26"/>
  <c r="S944" i="26"/>
  <c r="S945" i="26"/>
  <c r="S946" i="26"/>
  <c r="S947" i="26"/>
  <c r="S948" i="26"/>
  <c r="S949" i="26"/>
  <c r="S950" i="26"/>
  <c r="S951" i="26"/>
  <c r="S952" i="26"/>
  <c r="S953" i="26"/>
  <c r="S954" i="26"/>
  <c r="S955" i="26"/>
  <c r="S956" i="26"/>
  <c r="S957" i="26"/>
  <c r="S958" i="26"/>
  <c r="S959" i="26"/>
  <c r="S960" i="26"/>
  <c r="S961" i="26"/>
  <c r="S962" i="26"/>
  <c r="S963" i="26"/>
  <c r="S964" i="26"/>
  <c r="S965" i="26"/>
  <c r="S966" i="26"/>
  <c r="S967" i="26"/>
  <c r="S968" i="26"/>
  <c r="S969" i="26"/>
  <c r="S970" i="26"/>
  <c r="S971" i="26"/>
  <c r="S972" i="26"/>
  <c r="S973" i="26"/>
  <c r="S974" i="26"/>
  <c r="S975" i="26"/>
  <c r="S976" i="26"/>
  <c r="S977" i="26"/>
  <c r="S978" i="26"/>
  <c r="S979" i="26"/>
  <c r="S980" i="26"/>
  <c r="S981" i="26"/>
  <c r="S982" i="26"/>
  <c r="S983" i="26"/>
  <c r="S984" i="26"/>
  <c r="S985" i="26"/>
  <c r="S986" i="26"/>
  <c r="S987" i="26"/>
  <c r="S988" i="26"/>
  <c r="S989" i="26"/>
  <c r="S990" i="26"/>
  <c r="S991" i="26"/>
  <c r="S992" i="26"/>
  <c r="S993" i="26"/>
  <c r="S994" i="26"/>
  <c r="S995" i="26"/>
  <c r="S996" i="26"/>
  <c r="S997" i="26"/>
  <c r="S998" i="26"/>
  <c r="S999" i="26"/>
  <c r="S1000" i="26"/>
  <c r="S1001" i="26"/>
  <c r="S1002" i="26"/>
  <c r="S1003" i="26"/>
  <c r="S1004" i="26"/>
  <c r="S1005" i="26"/>
  <c r="S1006" i="26"/>
  <c r="S1007" i="26"/>
  <c r="S1008" i="26"/>
  <c r="S1009" i="26"/>
  <c r="S1010" i="26"/>
  <c r="S1011" i="26"/>
  <c r="S1012" i="26"/>
  <c r="S1013" i="26"/>
  <c r="S1014" i="26"/>
  <c r="S1015" i="26"/>
  <c r="S1016" i="26"/>
  <c r="S1017" i="26"/>
  <c r="S1018" i="26"/>
  <c r="S1019" i="26"/>
  <c r="S1020" i="26"/>
  <c r="S1021" i="26"/>
  <c r="S1022" i="26"/>
  <c r="S1023" i="26"/>
  <c r="S1024" i="26"/>
  <c r="S1025" i="26"/>
  <c r="S1026" i="26"/>
  <c r="S1027" i="26"/>
  <c r="S1028" i="26"/>
  <c r="S1029" i="26"/>
  <c r="S1030" i="26"/>
  <c r="S1031" i="26"/>
  <c r="S1032" i="26"/>
  <c r="S1033" i="26"/>
  <c r="S1034" i="26"/>
  <c r="S1035" i="26"/>
  <c r="S1036" i="26"/>
  <c r="S1037" i="26"/>
  <c r="S1038" i="26"/>
  <c r="S1039" i="26"/>
  <c r="S1040" i="26"/>
  <c r="S1041" i="26"/>
  <c r="S1042" i="26"/>
  <c r="S1043" i="26"/>
  <c r="S1044" i="26"/>
  <c r="S1045" i="26"/>
  <c r="S1046" i="26"/>
  <c r="S1047" i="26"/>
  <c r="S1048" i="26"/>
  <c r="S1049" i="26"/>
  <c r="S1050" i="26"/>
  <c r="S1051" i="26"/>
  <c r="S1052" i="26"/>
  <c r="S1053" i="26"/>
  <c r="S1054" i="26"/>
  <c r="S1055" i="26"/>
  <c r="S1056" i="26"/>
  <c r="S1057" i="26"/>
  <c r="S1058" i="26"/>
  <c r="S1059" i="26"/>
  <c r="S1060" i="26"/>
  <c r="S1061" i="26"/>
  <c r="S1062" i="26"/>
  <c r="S1063" i="26"/>
  <c r="S1064" i="26"/>
  <c r="S1065" i="26"/>
  <c r="S1066" i="26"/>
  <c r="S1067" i="26"/>
  <c r="S1068" i="26"/>
  <c r="S1069" i="26"/>
  <c r="S1070" i="26"/>
  <c r="S1071" i="26"/>
  <c r="S1072" i="26"/>
  <c r="S1073" i="26"/>
  <c r="S1074" i="26"/>
  <c r="S1075" i="26"/>
  <c r="S1076" i="26"/>
  <c r="S1077" i="26"/>
  <c r="S1078" i="26"/>
  <c r="S1079" i="26"/>
  <c r="S1080" i="26"/>
  <c r="S1081" i="26"/>
  <c r="S1082" i="26"/>
  <c r="S1083" i="26"/>
  <c r="S1084" i="26"/>
  <c r="S1085" i="26"/>
  <c r="S1086" i="26"/>
  <c r="S1087" i="26"/>
  <c r="S1088" i="26"/>
  <c r="S1089" i="26"/>
  <c r="S1090" i="26"/>
  <c r="S1091" i="26"/>
  <c r="S1092" i="26"/>
  <c r="S1093" i="26"/>
  <c r="S1094" i="26"/>
  <c r="S1095" i="26"/>
  <c r="S1096" i="26"/>
  <c r="S1097" i="26"/>
  <c r="S1098" i="26"/>
  <c r="S1099" i="26"/>
  <c r="S1100" i="26"/>
  <c r="S1101" i="26"/>
  <c r="S1102" i="26"/>
  <c r="S1103" i="26"/>
  <c r="S1104" i="26"/>
  <c r="S1105" i="26"/>
  <c r="S1106" i="26"/>
  <c r="S1107" i="26"/>
  <c r="S1108" i="26"/>
  <c r="S1109" i="26"/>
  <c r="S1110" i="26"/>
  <c r="S1111" i="26"/>
  <c r="S1112" i="26"/>
  <c r="S1113" i="26"/>
  <c r="S1114" i="26"/>
  <c r="S1115" i="26"/>
  <c r="S1116" i="26"/>
  <c r="S1117" i="26"/>
  <c r="S1118" i="26"/>
  <c r="S1119" i="26"/>
  <c r="S1120" i="26"/>
  <c r="S1121" i="26"/>
  <c r="S1122" i="26"/>
  <c r="S1123" i="26"/>
  <c r="S1124" i="26"/>
  <c r="S1125" i="26"/>
  <c r="S1126" i="26"/>
  <c r="S1127" i="26"/>
  <c r="S1128" i="26"/>
  <c r="S1129" i="26"/>
  <c r="S1130" i="26"/>
  <c r="S1131" i="26"/>
  <c r="S1132" i="26"/>
  <c r="S1133" i="26"/>
  <c r="S1134" i="26"/>
  <c r="S1135" i="26"/>
  <c r="S1136" i="26"/>
  <c r="S1137" i="26"/>
  <c r="S1138" i="26"/>
  <c r="S1139" i="26"/>
  <c r="S1140" i="26"/>
  <c r="S1141" i="26"/>
  <c r="S1142" i="26"/>
  <c r="S1143" i="26"/>
  <c r="S1144" i="26"/>
  <c r="S1145" i="26"/>
  <c r="S1146" i="26"/>
  <c r="S1147" i="26"/>
  <c r="S1148" i="26"/>
  <c r="S1149" i="26"/>
  <c r="S1150" i="26"/>
  <c r="S1151" i="26"/>
  <c r="S1152" i="26"/>
  <c r="S1153" i="26"/>
  <c r="S1154" i="26"/>
  <c r="S1155" i="26"/>
  <c r="S1156" i="26"/>
  <c r="S1157" i="26"/>
  <c r="S1158" i="26"/>
  <c r="S1159" i="26"/>
  <c r="S1160" i="26"/>
  <c r="S1161" i="26"/>
  <c r="S1162" i="26"/>
  <c r="S1163" i="26"/>
  <c r="S1164" i="26"/>
  <c r="S1165" i="26"/>
  <c r="S1166" i="26"/>
  <c r="S1167" i="26"/>
  <c r="S1168" i="26"/>
  <c r="S1169" i="26"/>
  <c r="S1170" i="26"/>
  <c r="S1171" i="26"/>
  <c r="S1172" i="26"/>
  <c r="S1173" i="26"/>
  <c r="S1174" i="26"/>
  <c r="S1175" i="26"/>
  <c r="S1176" i="26"/>
  <c r="S1177" i="26"/>
  <c r="S1178" i="26"/>
  <c r="S1179" i="26"/>
  <c r="S1180" i="26"/>
  <c r="S1181" i="26"/>
  <c r="S1182" i="26"/>
  <c r="S1183" i="26"/>
  <c r="S1184" i="26"/>
  <c r="S1185" i="26"/>
  <c r="S1186" i="26"/>
  <c r="S1187" i="26"/>
  <c r="S1188" i="26"/>
  <c r="S1189" i="26"/>
  <c r="S1190" i="26"/>
  <c r="S1191" i="26"/>
  <c r="S1192" i="26"/>
  <c r="S1193" i="26"/>
  <c r="S1194" i="26"/>
  <c r="S1195" i="26"/>
  <c r="S1196" i="26"/>
  <c r="S1197" i="26"/>
  <c r="S1198" i="26"/>
  <c r="S1199" i="26"/>
  <c r="S1200" i="26"/>
  <c r="S1201" i="26"/>
  <c r="S1202" i="26"/>
  <c r="S1203" i="26"/>
  <c r="S1204" i="26"/>
  <c r="S1205" i="26"/>
  <c r="S1206" i="26"/>
  <c r="S1207" i="26"/>
  <c r="S1208" i="26"/>
  <c r="S1209" i="26"/>
  <c r="S1210" i="26"/>
  <c r="S1211" i="26"/>
  <c r="S1212" i="26"/>
  <c r="S1213" i="26"/>
  <c r="S1214" i="26"/>
  <c r="S1215" i="26"/>
  <c r="S1216" i="26"/>
  <c r="S1217" i="26"/>
  <c r="S1218" i="26"/>
  <c r="S1219" i="26"/>
  <c r="S1220" i="26"/>
  <c r="S1221" i="26"/>
  <c r="S1222" i="26"/>
  <c r="S1223" i="26"/>
  <c r="S1224" i="26"/>
  <c r="S1225" i="26"/>
  <c r="S1226" i="26"/>
  <c r="S1227" i="26"/>
  <c r="S1228" i="26"/>
  <c r="S1229" i="26"/>
  <c r="S1230" i="26"/>
  <c r="S1231" i="26"/>
  <c r="S1232" i="26"/>
  <c r="S1233" i="26"/>
  <c r="S1234" i="26"/>
  <c r="S1235" i="26"/>
  <c r="S1236" i="26"/>
  <c r="S1237" i="26"/>
  <c r="S1238" i="26"/>
  <c r="S1239" i="26"/>
  <c r="S1240" i="26"/>
  <c r="S1241" i="26"/>
  <c r="S1242" i="26"/>
  <c r="S1243" i="26"/>
  <c r="S1244" i="26"/>
  <c r="S1245" i="26"/>
  <c r="S1246" i="26"/>
  <c r="S1247" i="26"/>
  <c r="S1248" i="26"/>
  <c r="S1249" i="26"/>
  <c r="S1250" i="26"/>
  <c r="S1251" i="26"/>
  <c r="S1252" i="26"/>
  <c r="S1253" i="26"/>
  <c r="S1254" i="26"/>
  <c r="S1255" i="26"/>
  <c r="S1256" i="26"/>
  <c r="S1257" i="26"/>
  <c r="S1258" i="26"/>
  <c r="S1259" i="26"/>
  <c r="S1260" i="26"/>
  <c r="S1261" i="26"/>
  <c r="S1262" i="26"/>
  <c r="S1263" i="26"/>
  <c r="S1264" i="26"/>
  <c r="S1265" i="26"/>
  <c r="S1266" i="26"/>
  <c r="S1267" i="26"/>
  <c r="S1268" i="26"/>
  <c r="S1269" i="26"/>
  <c r="S1270" i="26"/>
  <c r="S1271" i="26"/>
  <c r="S1272" i="26"/>
  <c r="S1273" i="26"/>
  <c r="S1274" i="26"/>
  <c r="S1275" i="26"/>
  <c r="S1276" i="26"/>
  <c r="S1277" i="26"/>
  <c r="S1278" i="26"/>
  <c r="S1279" i="26"/>
  <c r="S1280" i="26"/>
  <c r="S1281" i="26"/>
  <c r="S1282" i="26"/>
  <c r="S1283" i="26"/>
  <c r="S1284" i="26"/>
  <c r="S1285" i="26"/>
  <c r="S1286" i="26"/>
  <c r="S1287" i="26"/>
  <c r="S1288" i="26"/>
  <c r="S1289" i="26"/>
  <c r="S1290" i="26"/>
  <c r="S1291" i="26"/>
  <c r="S1292" i="26"/>
  <c r="S1293" i="26"/>
  <c r="S1294" i="26"/>
  <c r="S1295" i="26"/>
  <c r="S1296" i="26"/>
  <c r="S1297" i="26"/>
  <c r="S1298" i="26"/>
  <c r="S1299" i="26"/>
  <c r="S1300" i="26"/>
  <c r="S1301" i="26"/>
  <c r="S1302" i="26"/>
  <c r="S1303" i="26"/>
  <c r="S1304" i="26"/>
  <c r="S1305" i="26"/>
  <c r="S1306" i="26"/>
  <c r="S1307" i="26"/>
  <c r="S1308" i="26"/>
  <c r="S1309" i="26"/>
  <c r="S1310" i="26"/>
  <c r="S1311" i="26"/>
  <c r="S1312" i="26"/>
  <c r="S1313" i="26"/>
  <c r="S1314" i="26"/>
  <c r="S1315" i="26"/>
  <c r="S1316" i="26"/>
  <c r="S1317" i="26"/>
  <c r="S1318" i="26"/>
  <c r="S1319" i="26"/>
  <c r="S1320" i="26"/>
  <c r="S1321" i="26"/>
  <c r="S1322" i="26"/>
  <c r="S1323" i="26"/>
  <c r="S1324" i="26"/>
  <c r="S1325" i="26"/>
  <c r="S1326" i="26"/>
  <c r="S1327" i="26"/>
  <c r="S1328" i="26"/>
  <c r="S1329" i="26"/>
  <c r="S1330" i="26"/>
  <c r="S1331" i="26"/>
  <c r="S1332" i="26"/>
  <c r="S1333" i="26"/>
  <c r="S1334" i="26"/>
  <c r="S1335" i="26"/>
  <c r="S1336" i="26"/>
  <c r="S1337" i="26"/>
  <c r="S1338" i="26"/>
  <c r="S1339" i="26"/>
  <c r="S1340" i="26"/>
  <c r="S1341" i="26"/>
  <c r="S1342" i="26"/>
  <c r="S1343" i="26"/>
  <c r="S1344" i="26"/>
  <c r="S1345" i="26"/>
  <c r="S1346" i="26"/>
  <c r="S1347" i="26"/>
  <c r="S1348" i="26"/>
  <c r="S1349" i="26"/>
  <c r="S1350" i="26"/>
  <c r="S1351" i="26"/>
  <c r="S1352" i="26"/>
  <c r="S1353" i="26"/>
  <c r="S1354" i="26"/>
  <c r="S1355" i="26"/>
  <c r="S1356" i="26"/>
  <c r="S1357" i="26"/>
  <c r="S1358" i="26"/>
  <c r="S1359" i="26"/>
  <c r="S1360" i="26"/>
  <c r="S1361" i="26"/>
  <c r="S1362" i="26"/>
  <c r="S1363" i="26"/>
  <c r="S1364" i="26"/>
  <c r="S1365" i="26"/>
  <c r="S1366" i="26"/>
  <c r="S1367" i="26"/>
  <c r="S1368" i="26"/>
  <c r="S1369" i="26"/>
  <c r="S1370" i="26"/>
  <c r="S1371" i="26"/>
  <c r="S1372" i="26"/>
  <c r="S1373" i="26"/>
  <c r="S1374" i="26"/>
  <c r="S1375" i="26"/>
  <c r="S1376" i="26"/>
  <c r="S1377" i="26"/>
  <c r="S1378" i="26"/>
  <c r="S1379" i="26"/>
  <c r="S1380" i="26"/>
  <c r="S1381" i="26"/>
  <c r="S1382" i="26"/>
  <c r="S1383" i="26"/>
  <c r="S1384" i="26"/>
  <c r="S1385" i="26"/>
  <c r="S1386" i="26"/>
  <c r="S1387" i="26"/>
  <c r="S1388" i="26"/>
  <c r="S1389" i="26"/>
  <c r="S1390" i="26"/>
  <c r="S1391" i="26"/>
  <c r="S1392" i="26"/>
  <c r="S1393" i="26"/>
  <c r="S1394" i="26"/>
  <c r="S1395" i="26"/>
  <c r="S1396" i="26"/>
  <c r="S1397" i="26"/>
  <c r="S1398" i="26"/>
  <c r="S1399" i="26"/>
  <c r="S1400" i="26"/>
  <c r="S1401" i="26"/>
  <c r="S1402" i="26"/>
  <c r="S1403" i="26"/>
  <c r="S1404" i="26"/>
  <c r="S1405" i="26"/>
  <c r="S1406" i="26"/>
  <c r="S1407" i="26"/>
  <c r="S1408" i="26"/>
  <c r="S1409" i="26"/>
  <c r="S1410" i="26"/>
  <c r="S1411" i="26"/>
  <c r="S1412" i="26"/>
  <c r="S1413" i="26"/>
  <c r="S1414" i="26"/>
  <c r="S1415" i="26"/>
  <c r="S1416" i="26"/>
  <c r="S1417" i="26"/>
  <c r="S1418" i="26"/>
  <c r="S1419" i="26"/>
  <c r="S1420" i="26"/>
  <c r="S1421" i="26"/>
  <c r="S1422" i="26"/>
  <c r="S1423" i="26"/>
  <c r="S1424" i="26"/>
  <c r="S1425" i="26"/>
  <c r="S1426" i="26"/>
  <c r="S1427" i="26"/>
  <c r="S1428" i="26"/>
  <c r="S1429" i="26"/>
  <c r="S1430" i="26"/>
  <c r="S1431" i="26"/>
  <c r="S1432" i="26"/>
  <c r="S1433" i="26"/>
  <c r="S1434" i="26"/>
  <c r="S1435" i="26"/>
  <c r="S1436" i="26"/>
  <c r="S1437" i="26"/>
  <c r="S1438" i="26"/>
  <c r="S1439" i="26"/>
  <c r="S1440" i="26"/>
  <c r="S1441" i="26"/>
  <c r="S1442" i="26"/>
  <c r="S1443" i="26"/>
  <c r="S1444" i="26"/>
  <c r="S1445" i="26"/>
  <c r="S1446" i="26"/>
  <c r="S1447" i="26"/>
  <c r="S1448" i="26"/>
  <c r="S1449" i="26"/>
  <c r="S1450" i="26"/>
  <c r="S1451" i="26"/>
  <c r="S1452" i="26"/>
  <c r="S1453" i="26"/>
  <c r="S1454" i="26"/>
  <c r="S1455" i="26"/>
  <c r="S1456" i="26"/>
  <c r="S1457" i="26"/>
  <c r="S1458" i="26"/>
  <c r="S1459" i="26"/>
  <c r="S1460" i="26"/>
  <c r="S1461" i="26"/>
  <c r="S1462" i="26"/>
  <c r="S1463" i="26"/>
  <c r="S1464" i="26"/>
  <c r="S1465" i="26"/>
  <c r="S1466" i="26"/>
  <c r="S1467" i="26"/>
  <c r="S1468" i="26"/>
  <c r="S1469" i="26"/>
  <c r="S1470" i="26"/>
  <c r="S1471" i="26"/>
  <c r="S1472" i="26"/>
  <c r="S1473" i="26"/>
  <c r="S1474" i="26"/>
  <c r="S1475" i="26"/>
  <c r="S1476" i="26"/>
  <c r="S1477" i="26"/>
  <c r="S1478" i="26"/>
  <c r="S1479" i="26"/>
  <c r="S1480" i="26"/>
  <c r="S1481" i="26"/>
  <c r="S1482" i="26"/>
  <c r="S1483" i="26"/>
  <c r="S1484" i="26"/>
  <c r="S1485" i="26"/>
  <c r="S1486" i="26"/>
  <c r="S1487" i="26"/>
  <c r="S1488" i="26"/>
  <c r="S1489" i="26"/>
  <c r="S1490" i="26"/>
  <c r="S1491" i="26"/>
  <c r="S1492" i="26"/>
  <c r="S1493" i="26"/>
  <c r="S1494" i="26"/>
  <c r="S1495" i="26"/>
  <c r="S1496" i="26"/>
  <c r="S1497" i="26"/>
  <c r="S1498" i="26"/>
  <c r="S1499" i="26"/>
  <c r="S1500" i="26"/>
  <c r="S1501" i="26"/>
  <c r="S1502" i="26"/>
  <c r="S1503" i="26"/>
  <c r="S1504" i="26"/>
  <c r="S1505" i="26"/>
  <c r="S1506" i="26"/>
  <c r="S1507" i="26"/>
  <c r="S1508" i="26"/>
  <c r="S1509" i="26"/>
  <c r="S1510" i="26"/>
  <c r="S1511" i="26"/>
  <c r="S1512" i="26"/>
  <c r="S1513" i="26"/>
  <c r="S1514" i="26"/>
  <c r="S1515" i="26"/>
  <c r="S1516" i="26"/>
  <c r="S1517" i="26"/>
  <c r="S1518" i="26"/>
  <c r="S1519" i="26"/>
  <c r="S1520" i="26"/>
  <c r="S1521" i="26"/>
  <c r="S1522" i="26"/>
  <c r="S1523" i="26"/>
  <c r="S1524" i="26"/>
  <c r="S1525" i="26"/>
  <c r="S1526" i="26"/>
  <c r="S1527" i="26"/>
  <c r="S1528" i="26"/>
  <c r="S1529" i="26"/>
  <c r="S1530" i="26"/>
  <c r="S1531" i="26"/>
  <c r="S1532" i="26"/>
  <c r="S1533" i="26"/>
  <c r="S1534" i="26"/>
  <c r="S1535" i="26"/>
  <c r="S1536" i="26"/>
  <c r="S1537" i="26"/>
  <c r="S1538" i="26"/>
  <c r="S1539" i="26"/>
  <c r="S1540" i="26"/>
  <c r="S1541" i="26"/>
  <c r="S1542" i="26"/>
  <c r="S1543" i="26"/>
  <c r="S1544" i="26"/>
  <c r="S1545" i="26"/>
  <c r="S1546" i="26"/>
  <c r="S1547" i="26"/>
  <c r="S1548" i="26"/>
  <c r="S1549" i="26"/>
  <c r="S1550" i="26"/>
  <c r="S1551" i="26"/>
  <c r="S1552" i="26"/>
  <c r="S1553" i="26"/>
  <c r="S1554" i="26"/>
  <c r="S1555" i="26"/>
  <c r="S1556" i="26"/>
  <c r="S1557" i="26"/>
  <c r="S1558" i="26"/>
  <c r="S1559" i="26"/>
  <c r="S1560" i="26"/>
  <c r="S1561" i="26"/>
  <c r="S1562" i="26"/>
  <c r="S1563" i="26"/>
  <c r="S1564" i="26"/>
  <c r="S1565" i="26"/>
  <c r="S1566" i="26"/>
  <c r="S1567" i="26"/>
  <c r="S1568" i="26"/>
  <c r="S1569" i="26"/>
  <c r="S1570" i="26"/>
  <c r="S1571" i="26"/>
  <c r="S1572" i="26"/>
  <c r="S1573" i="26"/>
  <c r="S1574" i="26"/>
  <c r="S1575" i="26"/>
  <c r="S1576" i="26"/>
  <c r="S1577" i="26"/>
  <c r="S1578" i="26"/>
  <c r="S1579" i="26"/>
  <c r="S1580" i="26"/>
  <c r="S1581" i="26"/>
  <c r="S1582" i="26"/>
  <c r="S1583" i="26"/>
  <c r="S1584" i="26"/>
  <c r="S1585" i="26"/>
  <c r="S1586" i="26"/>
  <c r="S1587" i="26"/>
  <c r="S1588" i="26"/>
  <c r="S1589" i="26"/>
  <c r="S1590" i="26"/>
  <c r="S1591" i="26"/>
  <c r="S1592" i="26"/>
  <c r="S1593" i="26"/>
  <c r="S1594" i="26"/>
  <c r="S1595" i="26"/>
  <c r="S1596" i="26"/>
  <c r="S1597" i="26"/>
  <c r="S1598" i="26"/>
  <c r="S1599" i="26"/>
  <c r="S1600" i="26"/>
  <c r="S1601" i="26"/>
  <c r="S1602" i="26"/>
  <c r="S1603" i="26"/>
  <c r="S1604" i="26"/>
  <c r="S1605" i="26"/>
  <c r="S1606" i="26"/>
  <c r="S1607" i="26"/>
  <c r="S1608" i="26"/>
  <c r="S1609" i="26"/>
  <c r="S1610" i="26"/>
  <c r="S1611" i="26"/>
  <c r="S1612" i="26"/>
  <c r="S1613" i="26"/>
  <c r="S1614" i="26"/>
  <c r="S1615" i="26"/>
  <c r="S1616" i="26"/>
  <c r="S1617" i="26"/>
  <c r="S1618" i="26"/>
  <c r="S1619" i="26"/>
  <c r="S1620" i="26"/>
  <c r="S1621" i="26"/>
  <c r="S1622" i="26"/>
  <c r="S1623" i="26"/>
  <c r="S1624" i="26"/>
  <c r="S1625" i="26"/>
  <c r="S1626" i="26"/>
  <c r="S1627" i="26"/>
  <c r="S1628" i="26"/>
  <c r="S1629" i="26"/>
  <c r="S1630" i="26"/>
  <c r="S1631" i="26"/>
  <c r="S1632" i="26"/>
  <c r="S1633" i="26"/>
  <c r="S1634" i="26"/>
  <c r="S1635" i="26"/>
  <c r="S1636" i="26"/>
  <c r="S1637" i="26"/>
  <c r="S1638" i="26"/>
  <c r="S1639" i="26"/>
  <c r="S1640" i="26"/>
  <c r="S1641" i="26"/>
  <c r="S1642" i="26"/>
  <c r="S1643" i="26"/>
  <c r="S1644" i="26"/>
  <c r="S1645" i="26"/>
  <c r="S1646" i="26"/>
  <c r="S1647" i="26"/>
  <c r="S1648" i="26"/>
  <c r="S1649" i="26"/>
  <c r="S1650" i="26"/>
  <c r="S1651" i="26"/>
  <c r="S1652" i="26"/>
  <c r="S1653" i="26"/>
  <c r="S1654" i="26"/>
  <c r="S1655" i="26"/>
  <c r="S1656" i="26"/>
  <c r="S1657" i="26"/>
  <c r="S1658" i="26"/>
  <c r="S1659" i="26"/>
  <c r="S1660" i="26"/>
  <c r="S1661" i="26"/>
  <c r="S1662" i="26"/>
  <c r="S1663" i="26"/>
  <c r="S1664" i="26"/>
  <c r="S1665" i="26"/>
  <c r="S1666" i="26"/>
  <c r="S1667" i="26"/>
  <c r="S1668" i="26"/>
  <c r="S1669" i="26"/>
  <c r="S1670" i="26"/>
  <c r="S1671" i="26"/>
  <c r="S1672" i="26"/>
  <c r="S1673" i="26"/>
  <c r="S1674" i="26"/>
  <c r="S1675" i="26"/>
  <c r="S1676" i="26"/>
  <c r="S1677" i="26"/>
  <c r="S1678" i="26"/>
  <c r="S1679" i="26"/>
  <c r="S1680" i="26"/>
  <c r="S1681" i="26"/>
  <c r="S1682" i="26"/>
  <c r="S1683" i="26"/>
  <c r="S1684" i="26"/>
  <c r="S1685" i="26"/>
  <c r="S1686" i="26"/>
  <c r="S1687" i="26"/>
  <c r="S1688" i="26"/>
  <c r="S1689" i="26"/>
  <c r="S1690" i="26"/>
  <c r="S1691" i="26"/>
  <c r="S1692" i="26"/>
  <c r="S1693" i="26"/>
  <c r="S1694" i="26"/>
  <c r="S1695" i="26"/>
  <c r="S1696" i="26"/>
  <c r="S1697" i="26"/>
  <c r="S1698" i="26"/>
  <c r="S1699" i="26"/>
  <c r="S1700" i="26"/>
  <c r="S1701" i="26"/>
  <c r="S1702" i="26"/>
  <c r="S1703" i="26"/>
  <c r="S1704" i="26"/>
  <c r="S1705" i="26"/>
  <c r="S1706" i="26"/>
  <c r="S1707" i="26"/>
  <c r="S1708" i="26"/>
  <c r="S1709" i="26"/>
  <c r="S1710" i="26"/>
  <c r="S1711" i="26"/>
  <c r="S1712" i="26"/>
  <c r="S1713" i="26"/>
  <c r="S1714" i="26"/>
  <c r="S1715" i="26"/>
  <c r="S1716" i="26"/>
  <c r="S1717" i="26"/>
  <c r="S1718" i="26"/>
  <c r="S1719" i="26"/>
  <c r="S1720" i="26"/>
  <c r="S1721" i="26"/>
  <c r="S1722" i="26"/>
  <c r="S1723" i="26"/>
  <c r="S1724" i="26"/>
  <c r="S1725" i="26"/>
  <c r="S1726" i="26"/>
  <c r="S1727" i="26"/>
  <c r="S1728" i="26"/>
  <c r="S1729" i="26"/>
  <c r="S1730" i="26"/>
  <c r="S1731" i="26"/>
  <c r="S1732" i="26"/>
  <c r="S1733" i="26"/>
  <c r="S1734" i="26"/>
  <c r="S1735" i="26"/>
  <c r="S1736" i="26"/>
  <c r="S1737" i="26"/>
  <c r="S1738" i="26"/>
  <c r="S1739" i="26"/>
  <c r="S1740" i="26"/>
  <c r="S1741" i="26"/>
  <c r="S1742" i="26"/>
  <c r="S1743" i="26"/>
  <c r="S1744" i="26"/>
  <c r="S1745" i="26"/>
  <c r="S1746" i="26"/>
  <c r="S1747" i="26"/>
  <c r="S1748" i="26"/>
  <c r="S1749" i="26"/>
  <c r="S1750" i="26"/>
  <c r="S1751" i="26"/>
  <c r="S1752" i="26"/>
  <c r="S1753" i="26"/>
  <c r="S1754" i="26"/>
  <c r="S1755" i="26"/>
  <c r="S1756" i="26"/>
  <c r="S1757" i="26"/>
  <c r="S1758" i="26"/>
  <c r="S1759" i="26"/>
  <c r="S1760" i="26"/>
  <c r="S1761" i="26"/>
  <c r="S1762" i="26"/>
  <c r="S1763" i="26"/>
  <c r="S1764" i="26"/>
  <c r="S1765" i="26"/>
  <c r="S1766" i="26"/>
  <c r="S1767" i="26"/>
  <c r="S1768" i="26"/>
  <c r="S1769" i="26"/>
  <c r="S1770" i="26"/>
  <c r="S1771" i="26"/>
  <c r="S1772" i="26"/>
  <c r="S1773" i="26"/>
  <c r="S1774" i="26"/>
  <c r="S1775" i="26"/>
  <c r="S1776" i="26"/>
  <c r="S1777" i="26"/>
  <c r="S1778" i="26"/>
  <c r="S1779" i="26"/>
  <c r="S1780" i="26"/>
  <c r="S1781" i="26"/>
  <c r="S1782" i="26"/>
  <c r="S1783" i="26"/>
  <c r="S1784" i="26"/>
  <c r="S1785" i="26"/>
  <c r="S1786" i="26"/>
  <c r="S1787" i="26"/>
  <c r="S1788" i="26"/>
  <c r="S1789" i="26"/>
  <c r="S1790" i="26"/>
  <c r="S1791" i="26"/>
  <c r="S1792" i="26"/>
  <c r="S1793" i="26"/>
  <c r="S1794" i="26"/>
  <c r="S1795" i="26"/>
  <c r="S1796" i="26"/>
  <c r="S1797" i="26"/>
  <c r="S1798" i="26"/>
  <c r="S1799" i="26"/>
  <c r="S1800" i="26"/>
  <c r="S1801" i="26"/>
  <c r="S1802" i="26"/>
  <c r="S1803" i="26"/>
  <c r="S1804" i="26"/>
  <c r="S1805" i="26"/>
  <c r="S1806" i="26"/>
  <c r="S1807" i="26"/>
  <c r="S1808" i="26"/>
  <c r="S1809" i="26"/>
  <c r="S1810" i="26"/>
  <c r="S1811" i="26"/>
  <c r="S1812" i="26"/>
  <c r="S1813" i="26"/>
  <c r="S1814" i="26"/>
  <c r="S1815" i="26"/>
  <c r="S1816" i="26"/>
  <c r="S1817" i="26"/>
  <c r="S1818" i="26"/>
  <c r="S1819" i="26"/>
  <c r="S1820" i="26"/>
  <c r="S1821" i="26"/>
  <c r="S1822" i="26"/>
  <c r="S1823" i="26"/>
  <c r="S1824" i="26"/>
  <c r="S1825" i="26"/>
  <c r="S1826" i="26"/>
  <c r="S1827" i="26"/>
  <c r="S1828" i="26"/>
  <c r="S1829" i="26"/>
  <c r="S1830" i="26"/>
  <c r="S1831" i="26"/>
  <c r="S1832" i="26"/>
  <c r="S1833" i="26"/>
  <c r="S1834" i="26"/>
  <c r="S1835" i="26"/>
  <c r="S1836" i="26"/>
  <c r="S1837" i="26"/>
  <c r="S1838" i="26"/>
  <c r="S1839" i="26"/>
  <c r="S1840" i="26"/>
  <c r="S1841" i="26"/>
  <c r="S1842" i="26"/>
  <c r="S1843" i="26"/>
  <c r="S1844" i="26"/>
  <c r="S1845" i="26"/>
  <c r="S1846" i="26"/>
  <c r="S1847" i="26"/>
  <c r="S1848" i="26"/>
  <c r="S1849" i="26"/>
  <c r="S1850" i="26"/>
  <c r="S1851" i="26"/>
  <c r="S1852" i="26"/>
  <c r="S1853" i="26"/>
  <c r="S1854" i="26"/>
  <c r="S1855" i="26"/>
  <c r="S1856" i="26"/>
  <c r="S1857" i="26"/>
  <c r="S1858" i="26"/>
  <c r="S1859" i="26"/>
  <c r="S1860" i="26"/>
  <c r="S1861" i="26"/>
  <c r="S1862" i="26"/>
  <c r="S1863" i="26"/>
  <c r="S1864" i="26"/>
  <c r="S1865" i="26"/>
  <c r="S1866" i="26"/>
  <c r="S1867" i="26"/>
  <c r="S1868" i="26"/>
  <c r="S1869" i="26"/>
  <c r="S1870" i="26"/>
  <c r="S1871" i="26"/>
  <c r="S1872" i="26"/>
  <c r="S1873" i="26"/>
  <c r="S1874" i="26"/>
  <c r="S1875" i="26"/>
  <c r="S1876" i="26"/>
  <c r="S1877" i="26"/>
  <c r="S1878" i="26"/>
  <c r="S1879" i="26"/>
  <c r="S1880" i="26"/>
  <c r="S1881" i="26"/>
  <c r="S1882" i="26"/>
  <c r="S1883" i="26"/>
  <c r="S1884" i="26"/>
  <c r="S1885" i="26"/>
  <c r="S1886" i="26"/>
  <c r="S1887" i="26"/>
  <c r="S1888" i="26"/>
  <c r="S1889" i="26"/>
  <c r="S1890" i="26"/>
  <c r="S1891" i="26"/>
  <c r="S1892" i="26"/>
  <c r="S1893" i="26"/>
  <c r="S1894" i="26"/>
  <c r="S1895" i="26"/>
  <c r="S1896" i="26"/>
  <c r="S1897" i="26"/>
  <c r="S1898" i="26"/>
  <c r="S1899" i="26"/>
  <c r="S1900" i="26"/>
  <c r="S1901" i="26"/>
  <c r="S1902" i="26"/>
  <c r="S1903" i="26"/>
  <c r="S1904" i="26"/>
  <c r="S1905" i="26"/>
  <c r="S1906" i="26"/>
  <c r="S1907" i="26"/>
  <c r="S1908" i="26"/>
  <c r="S1909" i="26"/>
  <c r="S1910" i="26"/>
  <c r="S1911" i="26"/>
  <c r="S1912" i="26"/>
  <c r="S1913" i="26"/>
  <c r="S1914" i="26"/>
  <c r="S1915" i="26"/>
  <c r="S1916" i="26"/>
  <c r="S1917" i="26"/>
  <c r="S1918" i="26"/>
  <c r="S1919" i="26"/>
  <c r="S1920" i="26"/>
  <c r="S1921" i="26"/>
  <c r="S1922" i="26"/>
  <c r="S1923" i="26"/>
  <c r="S1924" i="26"/>
  <c r="S1925" i="26"/>
  <c r="S1926" i="26"/>
  <c r="S1927" i="26"/>
  <c r="S1928" i="26"/>
  <c r="S1929" i="26"/>
  <c r="S1930" i="26"/>
  <c r="S1931" i="26"/>
  <c r="S1932" i="26"/>
  <c r="S1933" i="26"/>
  <c r="S1934" i="26"/>
  <c r="S1935" i="26"/>
  <c r="S1936" i="26"/>
  <c r="S1937" i="26"/>
  <c r="S1938" i="26"/>
  <c r="S1939" i="26"/>
  <c r="S1940" i="26"/>
  <c r="S1941" i="26"/>
  <c r="S1942" i="26"/>
  <c r="S1943" i="26"/>
  <c r="S1944" i="26"/>
  <c r="S1945" i="26"/>
  <c r="S1946" i="26"/>
  <c r="S1947" i="26"/>
  <c r="S1948" i="26"/>
  <c r="S1949" i="26"/>
  <c r="S1950" i="26"/>
  <c r="S1951" i="26"/>
  <c r="S1952" i="26"/>
  <c r="S1953" i="26"/>
  <c r="S1954" i="26"/>
  <c r="S1955" i="26"/>
  <c r="S1956" i="26"/>
  <c r="S1957" i="26"/>
  <c r="S1958" i="26"/>
  <c r="S1959" i="26"/>
  <c r="S1960" i="26"/>
  <c r="S1961" i="26"/>
  <c r="S1962" i="26"/>
  <c r="S1963" i="26"/>
  <c r="S1964" i="26"/>
  <c r="S1965" i="26"/>
  <c r="S1966" i="26"/>
  <c r="S1967" i="26"/>
  <c r="S1968" i="26"/>
  <c r="S1969" i="26"/>
  <c r="S1970" i="26"/>
  <c r="S1971" i="26"/>
  <c r="S1972" i="26"/>
  <c r="S1973" i="26"/>
  <c r="S1974" i="26"/>
  <c r="S1975" i="26"/>
  <c r="S1976" i="26"/>
  <c r="S1977" i="26"/>
  <c r="S1978" i="26"/>
  <c r="S1979" i="26"/>
  <c r="S1980" i="26"/>
  <c r="S1981" i="26"/>
  <c r="S1982" i="26"/>
  <c r="S1983" i="26"/>
  <c r="S1984" i="26"/>
  <c r="S1985" i="26"/>
  <c r="S1986" i="26"/>
  <c r="S1987" i="26"/>
  <c r="S1988" i="26"/>
  <c r="S1989" i="26"/>
  <c r="S1990" i="26"/>
  <c r="S1991" i="26"/>
  <c r="S1992" i="26"/>
  <c r="S1993" i="26"/>
  <c r="S1994" i="26"/>
  <c r="S1995" i="26"/>
  <c r="S1996" i="26"/>
  <c r="S1997" i="26"/>
  <c r="S1998" i="26"/>
  <c r="S1999" i="26"/>
  <c r="S2000" i="26"/>
  <c r="S2001" i="26"/>
  <c r="S2002" i="26"/>
  <c r="S2003" i="26"/>
  <c r="S2004" i="26"/>
  <c r="S2005" i="26"/>
  <c r="S2006" i="26"/>
  <c r="S2007" i="26"/>
  <c r="S2008" i="26"/>
  <c r="S2009" i="26"/>
  <c r="S2010" i="26"/>
  <c r="S2011" i="26"/>
  <c r="S2012" i="26"/>
  <c r="S2013" i="26"/>
  <c r="S2014" i="26"/>
  <c r="S2015" i="26"/>
  <c r="S2016" i="26"/>
  <c r="S2017" i="26"/>
  <c r="S2018" i="26"/>
  <c r="S2019" i="26"/>
  <c r="S2020" i="26"/>
  <c r="S2021" i="26"/>
  <c r="S2022" i="26"/>
  <c r="S2023" i="26"/>
  <c r="S2024" i="26"/>
  <c r="S2025" i="26"/>
  <c r="S2026" i="26"/>
  <c r="S2027" i="26"/>
  <c r="S2028" i="26"/>
  <c r="S2029" i="26"/>
  <c r="S2030" i="26"/>
  <c r="S2031" i="26"/>
  <c r="S2032" i="26"/>
  <c r="S2033" i="26"/>
  <c r="S2034" i="26"/>
  <c r="S2035" i="26"/>
  <c r="S2036" i="26"/>
  <c r="S2037" i="26"/>
  <c r="S2038" i="26"/>
  <c r="S2039" i="26"/>
  <c r="S2040" i="26"/>
  <c r="S2041" i="26"/>
  <c r="S2042" i="26"/>
  <c r="S2043" i="26"/>
  <c r="S2044" i="26"/>
  <c r="S2045" i="26"/>
  <c r="S2046" i="26"/>
  <c r="S2047" i="26"/>
  <c r="S2048" i="26"/>
  <c r="S2049" i="26"/>
  <c r="S2050" i="26"/>
  <c r="S2051" i="26"/>
  <c r="S2052" i="26"/>
  <c r="S2053" i="26"/>
  <c r="S2054" i="26"/>
  <c r="S2055" i="26"/>
  <c r="S2056" i="26"/>
  <c r="S2057" i="26"/>
  <c r="S2058" i="26"/>
  <c r="S2059" i="26"/>
  <c r="S2060" i="26"/>
  <c r="S2061" i="26"/>
  <c r="S2062" i="26"/>
  <c r="S2063" i="26"/>
  <c r="S2064" i="26"/>
  <c r="S2065" i="26"/>
  <c r="S2066" i="26"/>
  <c r="S2067" i="26"/>
  <c r="S2068" i="26"/>
  <c r="S2069" i="26"/>
  <c r="S2070" i="26"/>
  <c r="S2071" i="26"/>
  <c r="S2072" i="26"/>
  <c r="S2073" i="26"/>
  <c r="S2074" i="26"/>
  <c r="S2075" i="26"/>
  <c r="S2076" i="26"/>
  <c r="S2077" i="26"/>
  <c r="S2078" i="26"/>
  <c r="S2079" i="26"/>
  <c r="S2080" i="26"/>
  <c r="S2081" i="26"/>
  <c r="S2082" i="26"/>
  <c r="S2083" i="26"/>
  <c r="S2084" i="26"/>
  <c r="S2085" i="26"/>
  <c r="S2086" i="26"/>
  <c r="S2087" i="26"/>
  <c r="S2088" i="26"/>
  <c r="S2089" i="26"/>
  <c r="S2090" i="26"/>
  <c r="S2091" i="26"/>
  <c r="S2092" i="26"/>
  <c r="S2093" i="26"/>
  <c r="S2094" i="26"/>
  <c r="S2095" i="26"/>
  <c r="S2096" i="26"/>
  <c r="S2097" i="26"/>
  <c r="S2098" i="26"/>
  <c r="S2099" i="26"/>
  <c r="S2100" i="26"/>
  <c r="S2101" i="26"/>
  <c r="S2102" i="26"/>
  <c r="S2103" i="26"/>
  <c r="S2104" i="26"/>
  <c r="S2105" i="26"/>
  <c r="S2106" i="26"/>
  <c r="S2107" i="26"/>
  <c r="S2108" i="26"/>
  <c r="S2109" i="26"/>
  <c r="S2110" i="26"/>
  <c r="S2111" i="26"/>
  <c r="S2112" i="26"/>
  <c r="S2113" i="26"/>
  <c r="S2114" i="26"/>
  <c r="S2115" i="26"/>
  <c r="S2116" i="26"/>
  <c r="S2117" i="26"/>
  <c r="S2118" i="26"/>
  <c r="S2119" i="26"/>
  <c r="S2120" i="26"/>
  <c r="S2121" i="26"/>
  <c r="S2122" i="26"/>
  <c r="S2123" i="26"/>
  <c r="S2124" i="26"/>
  <c r="S2125" i="26"/>
  <c r="S2126" i="26"/>
  <c r="S2127" i="26"/>
  <c r="S2128" i="26"/>
  <c r="S2129" i="26"/>
  <c r="S2130" i="26"/>
  <c r="S2131" i="26"/>
  <c r="S2132" i="26"/>
  <c r="S2133" i="26"/>
  <c r="S2134" i="26"/>
  <c r="S2135" i="26"/>
  <c r="S2136" i="26"/>
  <c r="S2137" i="26"/>
  <c r="S2138" i="26"/>
  <c r="S2139" i="26"/>
  <c r="S2140" i="26"/>
  <c r="S2141" i="26"/>
  <c r="S2142" i="26"/>
  <c r="S2143" i="26"/>
  <c r="S2144" i="26"/>
  <c r="S2145" i="26"/>
  <c r="S2146" i="26"/>
  <c r="S2147" i="26"/>
  <c r="S2148" i="26"/>
  <c r="S2149" i="26"/>
  <c r="S2150" i="26"/>
  <c r="S2151" i="26"/>
  <c r="S2152" i="26"/>
  <c r="S2153" i="26"/>
  <c r="S2154" i="26"/>
  <c r="S2155" i="26"/>
  <c r="S2156" i="26"/>
  <c r="S2157" i="26"/>
  <c r="S2158" i="26"/>
  <c r="S2159" i="26"/>
  <c r="S2160" i="26"/>
  <c r="S2161" i="26"/>
  <c r="S2162" i="26"/>
  <c r="S2163" i="26"/>
  <c r="S2164" i="26"/>
  <c r="S2165" i="26"/>
  <c r="S2166" i="26"/>
  <c r="S2167" i="26"/>
  <c r="S2168" i="26"/>
  <c r="S2169" i="26"/>
  <c r="S2170" i="26"/>
  <c r="S2171" i="26"/>
  <c r="S2172" i="26"/>
  <c r="S2173" i="26"/>
  <c r="S2174" i="26"/>
  <c r="S2175" i="26"/>
  <c r="S2176" i="26"/>
  <c r="S2177" i="26"/>
  <c r="S2178" i="26"/>
  <c r="S2179" i="26"/>
  <c r="S2180" i="26"/>
  <c r="S2181" i="26"/>
  <c r="S2182" i="26"/>
  <c r="S2183" i="26"/>
  <c r="S2184" i="26"/>
  <c r="S2185" i="26"/>
  <c r="S2186" i="26"/>
  <c r="S2187" i="26"/>
  <c r="S2188" i="26"/>
  <c r="S2189" i="26"/>
  <c r="S2190" i="26"/>
  <c r="S2191" i="26"/>
  <c r="S2192" i="26"/>
  <c r="S2193" i="26"/>
  <c r="S2194" i="26"/>
  <c r="S2195" i="26"/>
  <c r="S2196" i="26"/>
  <c r="S2197" i="26"/>
  <c r="S2198" i="26"/>
  <c r="S2199" i="26"/>
  <c r="S2200" i="26"/>
  <c r="S2201" i="26"/>
  <c r="S2202" i="26"/>
  <c r="S2203" i="26"/>
  <c r="S2204" i="26"/>
  <c r="S2205" i="26"/>
  <c r="S2206" i="26"/>
  <c r="S2207" i="26"/>
  <c r="S2208" i="26"/>
  <c r="S2209" i="26"/>
  <c r="S2210" i="26"/>
  <c r="S2211" i="26"/>
  <c r="S2212" i="26"/>
  <c r="S2213" i="26"/>
  <c r="S2214" i="26"/>
  <c r="S2215" i="26"/>
  <c r="S2216" i="26"/>
  <c r="S2217" i="26"/>
  <c r="S2218" i="26"/>
  <c r="S2219" i="26"/>
  <c r="S2220" i="26"/>
  <c r="S2221" i="26"/>
  <c r="S2222" i="26"/>
  <c r="S2223" i="26"/>
  <c r="S2224" i="26"/>
  <c r="S2225" i="26"/>
  <c r="S2226" i="26"/>
  <c r="S2227" i="26"/>
  <c r="S2228" i="26"/>
  <c r="S2229" i="26"/>
  <c r="S2230" i="26"/>
  <c r="S2231" i="26"/>
  <c r="S2232" i="26"/>
  <c r="S2233" i="26"/>
  <c r="S2234" i="26"/>
  <c r="S2235" i="26"/>
  <c r="S2236" i="26"/>
  <c r="S2237" i="26"/>
  <c r="S2238" i="26"/>
  <c r="S2239" i="26"/>
  <c r="S2240" i="26"/>
  <c r="S2241" i="26"/>
  <c r="S2242" i="26"/>
  <c r="S2243" i="26"/>
  <c r="S2244" i="26"/>
  <c r="S2245" i="26"/>
  <c r="S2246" i="26"/>
  <c r="S2247" i="26"/>
  <c r="S2248" i="26"/>
  <c r="S2249" i="26"/>
  <c r="S2250" i="26"/>
  <c r="S2251" i="26"/>
  <c r="S2252" i="26"/>
  <c r="S2253" i="26"/>
  <c r="S2254" i="26"/>
  <c r="S2255" i="26"/>
  <c r="S2256" i="26"/>
  <c r="S2257" i="26"/>
  <c r="S2258" i="26"/>
  <c r="S2259" i="26"/>
  <c r="S2260" i="26"/>
  <c r="S2261" i="26"/>
  <c r="S2262" i="26"/>
  <c r="S2263" i="26"/>
  <c r="S2264" i="26"/>
  <c r="S2265" i="26"/>
  <c r="S2266" i="26"/>
  <c r="S2267" i="26"/>
  <c r="S2268" i="26"/>
  <c r="S2269" i="26"/>
  <c r="S2270" i="26"/>
  <c r="S2271" i="26"/>
  <c r="S2272" i="26"/>
  <c r="S2273" i="26"/>
  <c r="S2274" i="26"/>
  <c r="S2275" i="26"/>
  <c r="S2276" i="26"/>
  <c r="S2277" i="26"/>
  <c r="S2278" i="26"/>
  <c r="S2279" i="26"/>
  <c r="S2280" i="26"/>
  <c r="S2281" i="26"/>
  <c r="S2282" i="26"/>
  <c r="S2283" i="26"/>
  <c r="S2284" i="26"/>
  <c r="S2285" i="26"/>
  <c r="S2286" i="26"/>
  <c r="S2287" i="26"/>
  <c r="S2288" i="26"/>
  <c r="S2289" i="26"/>
  <c r="S2290" i="26"/>
  <c r="S2291" i="26"/>
  <c r="S2292" i="26"/>
  <c r="S2293" i="26"/>
  <c r="S2294" i="26"/>
  <c r="S2295" i="26"/>
  <c r="S2296" i="26"/>
  <c r="S2297" i="26"/>
  <c r="S2298" i="26"/>
  <c r="S2299" i="26"/>
  <c r="S2300" i="26"/>
  <c r="S2301" i="26"/>
  <c r="S2302" i="26"/>
  <c r="S2303" i="26"/>
  <c r="S2304" i="26"/>
  <c r="S2305" i="26"/>
  <c r="S2306" i="26"/>
  <c r="S2307" i="26"/>
  <c r="S2308" i="26"/>
  <c r="S2309" i="26"/>
  <c r="S2310" i="26"/>
  <c r="S2311" i="26"/>
  <c r="S2312" i="26"/>
  <c r="S2313" i="26"/>
  <c r="S2314" i="26"/>
  <c r="S2315" i="26"/>
  <c r="S2316" i="26"/>
  <c r="S2317" i="26"/>
  <c r="S2318" i="26"/>
  <c r="S2319" i="26"/>
  <c r="S2320" i="26"/>
  <c r="S2321" i="26"/>
  <c r="S2322" i="26"/>
  <c r="S2323" i="26"/>
  <c r="S2324" i="26"/>
  <c r="S2325" i="26"/>
  <c r="S2326" i="26"/>
  <c r="S2327" i="26"/>
  <c r="S2328" i="26"/>
  <c r="S2329" i="26"/>
  <c r="S2330" i="26"/>
  <c r="S2331" i="26"/>
  <c r="S2332" i="26"/>
  <c r="S2333" i="26"/>
  <c r="S2334" i="26"/>
  <c r="S2335" i="26"/>
  <c r="S2336" i="26"/>
  <c r="S2337" i="26"/>
  <c r="S2338" i="26"/>
  <c r="S2339" i="26"/>
  <c r="S2340" i="26"/>
  <c r="S2341" i="26"/>
  <c r="S2342" i="26"/>
  <c r="S2343" i="26"/>
  <c r="S2344" i="26"/>
  <c r="S2345" i="26"/>
  <c r="S2346" i="26"/>
  <c r="S2347" i="26"/>
  <c r="S2348" i="26"/>
  <c r="S2349" i="26"/>
  <c r="S2350" i="26"/>
  <c r="S2351" i="26"/>
  <c r="S2352" i="26"/>
  <c r="S2353" i="26"/>
  <c r="S2354" i="26"/>
  <c r="S2355" i="26"/>
  <c r="S2356" i="26"/>
  <c r="S2357" i="26"/>
  <c r="S2358" i="26"/>
  <c r="S2359" i="26"/>
  <c r="S2360" i="26"/>
  <c r="S2361" i="26"/>
  <c r="S2362" i="26"/>
  <c r="S2363" i="26"/>
  <c r="S2364" i="26"/>
  <c r="S2365" i="26"/>
  <c r="S2366" i="26"/>
  <c r="S2367" i="26"/>
  <c r="S2368" i="26"/>
  <c r="S2369" i="26"/>
  <c r="S2370" i="26"/>
  <c r="S2371" i="26"/>
  <c r="S2372" i="26"/>
  <c r="S2373" i="26"/>
  <c r="S2374" i="26"/>
  <c r="S2375" i="26"/>
  <c r="S2376" i="26"/>
  <c r="S2377" i="26"/>
  <c r="S2378" i="26"/>
  <c r="S2379" i="26"/>
  <c r="S2380" i="26"/>
  <c r="S2381" i="26"/>
  <c r="S2382" i="26"/>
  <c r="S2383" i="26"/>
  <c r="S2384" i="26"/>
  <c r="S2385" i="26"/>
  <c r="S2386" i="26"/>
  <c r="S2387" i="26"/>
  <c r="S2388" i="26"/>
  <c r="S2389" i="26"/>
  <c r="S2390" i="26"/>
  <c r="S2391" i="26"/>
  <c r="S2392" i="26"/>
  <c r="S2393" i="26"/>
  <c r="S2394" i="26"/>
  <c r="S2395" i="26"/>
  <c r="S2396" i="26"/>
  <c r="S2397" i="26"/>
  <c r="S2398" i="26"/>
  <c r="S2399" i="26"/>
  <c r="S2400" i="26"/>
  <c r="S2401" i="26"/>
  <c r="S2402" i="26"/>
  <c r="S2403" i="26"/>
  <c r="S2404" i="26"/>
  <c r="S2405" i="26"/>
  <c r="S2406" i="26"/>
  <c r="S2407" i="26"/>
  <c r="S2408" i="26"/>
  <c r="S2409" i="26"/>
  <c r="S2410" i="26"/>
  <c r="S2411" i="26"/>
  <c r="S2412" i="26"/>
  <c r="S2413" i="26"/>
  <c r="S2414" i="26"/>
  <c r="S2415" i="26"/>
  <c r="S2416" i="26"/>
  <c r="S2417" i="26"/>
  <c r="S2418" i="26"/>
  <c r="S2419" i="26"/>
  <c r="S2420" i="26"/>
  <c r="S2421" i="26"/>
  <c r="S2422" i="26"/>
  <c r="S2423" i="26"/>
  <c r="S2424" i="26"/>
  <c r="S2425" i="26"/>
  <c r="S2426" i="26"/>
  <c r="S2427" i="26"/>
  <c r="S2428" i="26"/>
  <c r="S2429" i="26"/>
  <c r="S2430" i="26"/>
  <c r="S2431" i="26"/>
  <c r="S2432" i="26"/>
  <c r="S2433" i="26"/>
  <c r="S2434" i="26"/>
  <c r="S2435" i="26"/>
  <c r="S2436" i="26"/>
  <c r="S2437" i="26"/>
  <c r="S2438" i="26"/>
  <c r="S2439" i="26"/>
  <c r="S2440" i="26"/>
  <c r="S2441" i="26"/>
  <c r="S2442" i="26"/>
  <c r="S2443" i="26"/>
  <c r="S2444" i="26"/>
  <c r="S2445" i="26"/>
  <c r="S2446" i="26"/>
  <c r="S2447" i="26"/>
  <c r="S2448" i="26"/>
  <c r="S2449" i="26"/>
  <c r="S2450" i="26"/>
  <c r="S2451" i="26"/>
  <c r="S2452" i="26"/>
  <c r="S2453" i="26"/>
  <c r="S2454" i="26"/>
  <c r="S2455" i="26"/>
  <c r="S2456" i="26"/>
  <c r="S2457" i="26"/>
  <c r="S2458" i="26"/>
  <c r="S2459" i="26"/>
  <c r="S2460" i="26"/>
  <c r="S2461" i="26"/>
  <c r="S2462" i="26"/>
  <c r="S2463" i="26"/>
  <c r="S2464" i="26"/>
  <c r="S2465" i="26"/>
  <c r="S2466" i="26"/>
  <c r="S2467" i="26"/>
  <c r="S2468" i="26"/>
  <c r="S2469" i="26"/>
  <c r="S2470" i="26"/>
  <c r="S2471" i="26"/>
  <c r="S2472" i="26"/>
  <c r="S2473" i="26"/>
  <c r="S2474" i="26"/>
  <c r="S2475" i="26"/>
  <c r="S2476" i="26"/>
  <c r="S2477" i="26"/>
  <c r="S2478" i="26"/>
  <c r="S2479" i="26"/>
  <c r="S2480" i="26"/>
  <c r="S2481" i="26"/>
  <c r="S2482" i="26"/>
  <c r="S2483" i="26"/>
  <c r="S2484" i="26"/>
  <c r="S2485" i="26"/>
  <c r="S2486" i="26"/>
  <c r="S2487" i="26"/>
  <c r="S2488" i="26"/>
  <c r="S2489" i="26"/>
  <c r="S2490" i="26"/>
  <c r="S2491" i="26"/>
  <c r="S2492" i="26"/>
  <c r="S2493" i="26"/>
  <c r="S2494" i="26"/>
  <c r="S2495" i="26"/>
  <c r="S2496" i="26"/>
  <c r="S2497" i="26"/>
  <c r="S2498" i="26"/>
  <c r="S2499" i="26"/>
  <c r="S2500" i="26"/>
  <c r="S2501" i="26"/>
  <c r="S2502" i="26"/>
  <c r="S2503" i="26"/>
  <c r="S2504" i="26"/>
  <c r="S2505" i="26"/>
  <c r="S2506" i="26"/>
  <c r="S2507" i="26"/>
  <c r="S2508" i="26"/>
  <c r="S2509" i="26"/>
  <c r="S2510" i="26"/>
  <c r="S2511" i="26"/>
  <c r="S2512" i="26"/>
  <c r="S2513" i="26"/>
  <c r="S2514" i="26"/>
  <c r="S2515" i="26"/>
  <c r="S2516" i="26"/>
  <c r="S2517" i="26"/>
  <c r="S2518" i="26"/>
  <c r="S2519" i="26"/>
  <c r="S2520" i="26"/>
  <c r="S2521" i="26"/>
  <c r="S2522" i="26"/>
  <c r="S2523" i="26"/>
  <c r="S2524" i="26"/>
  <c r="S2525" i="26"/>
  <c r="S2526" i="26"/>
  <c r="S2527" i="26"/>
  <c r="S2528" i="26"/>
  <c r="S2529" i="26"/>
  <c r="S2530" i="26"/>
  <c r="S2531" i="26"/>
  <c r="S2532" i="26"/>
  <c r="S2533" i="26"/>
  <c r="S2534" i="26"/>
  <c r="S2535" i="26"/>
  <c r="S2536" i="26"/>
  <c r="S2537" i="26"/>
  <c r="S2538" i="26"/>
  <c r="S2539" i="26"/>
  <c r="S2540" i="26"/>
  <c r="S2541" i="26"/>
  <c r="S2542" i="26"/>
  <c r="S2543" i="26"/>
  <c r="S2544" i="26"/>
  <c r="S2545" i="26"/>
  <c r="S2546" i="26"/>
  <c r="S2547" i="26"/>
  <c r="S2548" i="26"/>
  <c r="S2549" i="26"/>
  <c r="S2550" i="26"/>
  <c r="S2551" i="26"/>
  <c r="S2552" i="26"/>
  <c r="S2553" i="26"/>
  <c r="S2554" i="26"/>
  <c r="S2555" i="26"/>
  <c r="S2556" i="26"/>
  <c r="S2557" i="26"/>
  <c r="S2558" i="26"/>
  <c r="S2559" i="26"/>
  <c r="S2560" i="26"/>
  <c r="S2561" i="26"/>
  <c r="S2562" i="26"/>
  <c r="S2563" i="26"/>
  <c r="S2564" i="26"/>
  <c r="S2565" i="26"/>
  <c r="S2566" i="26"/>
  <c r="S2567" i="26"/>
  <c r="S2568" i="26"/>
  <c r="S2569" i="26"/>
  <c r="S2570" i="26"/>
  <c r="S2571" i="26"/>
  <c r="S2572" i="26"/>
  <c r="S2573" i="26"/>
  <c r="S2574" i="26"/>
  <c r="S2575" i="26"/>
  <c r="S2576" i="26"/>
  <c r="S2577" i="26"/>
  <c r="S2578" i="26"/>
  <c r="S2579" i="26"/>
  <c r="S2580" i="26"/>
  <c r="S2581" i="26"/>
  <c r="S2582" i="26"/>
  <c r="S2583" i="26"/>
  <c r="S2584" i="26"/>
  <c r="S2585" i="26"/>
  <c r="S2586" i="26"/>
  <c r="S2587" i="26"/>
  <c r="S2588" i="26"/>
  <c r="S2589" i="26"/>
  <c r="S2590" i="26"/>
  <c r="S2591" i="26"/>
  <c r="S2592" i="26"/>
  <c r="S2593" i="26"/>
  <c r="S2594" i="26"/>
  <c r="S2595" i="26"/>
  <c r="S2596" i="26"/>
  <c r="S2597" i="26"/>
  <c r="S2598" i="26"/>
  <c r="S2599" i="26"/>
  <c r="S2600" i="26"/>
  <c r="S2601" i="26"/>
  <c r="S2602" i="26"/>
  <c r="S2603" i="26"/>
  <c r="S2604" i="26"/>
  <c r="S2605" i="26"/>
  <c r="S2606" i="26"/>
  <c r="S2607" i="26"/>
  <c r="S2608" i="26"/>
  <c r="S2609" i="26"/>
  <c r="S2610" i="26"/>
  <c r="S2611" i="26"/>
  <c r="S2612" i="26"/>
  <c r="S2613" i="26"/>
  <c r="S2614" i="26"/>
  <c r="S2615" i="26"/>
  <c r="S2616" i="26"/>
  <c r="S2617" i="26"/>
  <c r="S2618" i="26"/>
  <c r="S2619" i="26"/>
  <c r="S2620" i="26"/>
  <c r="S2621" i="26"/>
  <c r="S2622" i="26"/>
  <c r="S2623" i="26"/>
  <c r="S2624" i="26"/>
  <c r="S2625" i="26"/>
  <c r="S2626" i="26"/>
  <c r="S2627" i="26"/>
  <c r="S2628" i="26"/>
  <c r="S2629" i="26"/>
  <c r="S2630" i="26"/>
  <c r="S2631" i="26"/>
  <c r="S2632" i="26"/>
  <c r="S2633" i="26"/>
  <c r="S2634" i="26"/>
  <c r="S2635" i="26"/>
  <c r="S2636" i="26"/>
  <c r="S2637" i="26"/>
  <c r="S2638" i="26"/>
  <c r="S2639" i="26"/>
  <c r="S2640" i="26"/>
  <c r="S2641" i="26"/>
  <c r="S2642" i="26"/>
  <c r="S2643" i="26"/>
  <c r="S2644" i="26"/>
  <c r="S2645" i="26"/>
  <c r="S2646" i="26"/>
  <c r="S2647" i="26"/>
  <c r="S2648" i="26"/>
  <c r="S2649" i="26"/>
  <c r="S2650" i="26"/>
  <c r="S2651" i="26"/>
  <c r="S2652" i="26"/>
  <c r="S2653" i="26"/>
  <c r="S2654" i="26"/>
  <c r="S2655" i="26"/>
  <c r="S2656" i="26"/>
  <c r="S2657" i="26"/>
  <c r="S2658" i="26"/>
  <c r="S2659" i="26"/>
  <c r="S2660" i="26"/>
  <c r="S2661" i="26"/>
  <c r="S2662" i="26"/>
  <c r="S2663" i="26"/>
  <c r="S2664" i="26"/>
  <c r="S2665" i="26"/>
  <c r="S2666" i="26"/>
  <c r="S2667" i="26"/>
  <c r="S2668" i="26"/>
  <c r="S2669" i="26"/>
  <c r="S2670" i="26"/>
  <c r="S2671" i="26"/>
  <c r="S2672" i="26"/>
  <c r="S2673" i="26"/>
  <c r="S2674" i="26"/>
  <c r="S2675" i="26"/>
  <c r="S2676" i="26"/>
  <c r="S2677" i="26"/>
  <c r="S2678" i="26"/>
  <c r="S2679" i="26"/>
  <c r="S2680" i="26"/>
  <c r="S2681" i="26"/>
  <c r="S2682" i="26"/>
  <c r="S2683" i="26"/>
  <c r="S2684" i="26"/>
  <c r="S2685" i="26"/>
  <c r="S2686" i="26"/>
  <c r="S2687" i="26"/>
  <c r="S2688" i="26"/>
  <c r="S2689" i="26"/>
  <c r="S2690" i="26"/>
  <c r="S2691" i="26"/>
  <c r="S2692" i="26"/>
  <c r="S2693" i="26"/>
  <c r="S2694" i="26"/>
  <c r="S2695" i="26"/>
  <c r="S2696" i="26"/>
  <c r="S2697" i="26"/>
  <c r="S2698" i="26"/>
  <c r="S2699" i="26"/>
  <c r="S2700" i="26"/>
  <c r="S2701" i="26"/>
  <c r="S2702" i="26"/>
  <c r="S2703" i="26"/>
  <c r="S2704" i="26"/>
  <c r="S2705" i="26"/>
  <c r="S2706" i="26"/>
  <c r="S2707" i="26"/>
  <c r="S2708" i="26"/>
  <c r="S2709" i="26"/>
  <c r="S2710" i="26"/>
  <c r="S2711" i="26"/>
  <c r="S2712" i="26"/>
  <c r="S2713" i="26"/>
  <c r="S2714" i="26"/>
  <c r="S2715" i="26"/>
  <c r="S2716" i="26"/>
  <c r="S2717" i="26"/>
  <c r="S2718" i="26"/>
  <c r="S2719" i="26"/>
  <c r="S2720" i="26"/>
  <c r="S2721" i="26"/>
  <c r="S2722" i="26"/>
  <c r="S2723" i="26"/>
  <c r="S2724" i="26"/>
  <c r="S2725" i="26"/>
  <c r="S2726" i="26"/>
  <c r="S2727" i="26"/>
  <c r="S2728" i="26"/>
  <c r="S2729" i="26"/>
  <c r="S2730" i="26"/>
  <c r="S2731" i="26"/>
  <c r="S2732" i="26"/>
  <c r="S2733" i="26"/>
  <c r="S2734" i="26"/>
  <c r="S2735" i="26"/>
  <c r="S2736" i="26"/>
  <c r="S2737" i="26"/>
  <c r="S2738" i="26"/>
  <c r="S2739" i="26"/>
  <c r="S2740" i="26"/>
  <c r="S2741" i="26"/>
  <c r="S2742" i="26"/>
  <c r="S2743" i="26"/>
  <c r="S2744" i="26"/>
  <c r="S2745" i="26"/>
  <c r="S2746" i="26"/>
  <c r="S2747" i="26"/>
  <c r="S2748" i="26"/>
  <c r="S2749" i="26"/>
  <c r="S2750" i="26"/>
  <c r="S2751" i="26"/>
  <c r="S2752" i="26"/>
  <c r="S2753" i="26"/>
  <c r="S2754" i="26"/>
  <c r="S2755" i="26"/>
  <c r="S2756" i="26"/>
  <c r="S2757" i="26"/>
  <c r="S2758" i="26"/>
  <c r="S2759" i="26"/>
  <c r="S2760" i="26"/>
  <c r="S2761" i="26"/>
  <c r="S2762" i="26"/>
  <c r="S2763" i="26"/>
  <c r="S2764" i="26"/>
  <c r="S2765" i="26"/>
  <c r="S2766" i="26"/>
  <c r="S2767" i="26"/>
  <c r="S2768" i="26"/>
  <c r="S2769" i="26"/>
  <c r="S2770" i="26"/>
  <c r="S2771" i="26"/>
  <c r="S2772" i="26"/>
  <c r="S2773" i="26"/>
  <c r="S2774" i="26"/>
  <c r="S2775" i="26"/>
  <c r="S2776" i="26"/>
  <c r="S2777" i="26"/>
  <c r="S2778" i="26"/>
  <c r="S2779" i="26"/>
  <c r="S2780" i="26"/>
  <c r="S2781" i="26"/>
  <c r="S2782" i="26"/>
  <c r="S2783" i="26"/>
  <c r="S2784" i="26"/>
  <c r="S2785" i="26"/>
  <c r="S2786" i="26"/>
  <c r="S2787" i="26"/>
  <c r="S2788" i="26"/>
  <c r="S2789" i="26"/>
  <c r="S2790" i="26"/>
  <c r="S2791" i="26"/>
  <c r="S2792" i="26"/>
  <c r="S2793" i="26"/>
  <c r="S2794" i="26"/>
  <c r="S2795" i="26"/>
  <c r="S2796" i="26"/>
  <c r="S2797" i="26"/>
  <c r="S2798" i="26"/>
  <c r="S2799" i="26"/>
  <c r="S2800" i="26"/>
  <c r="S2801" i="26"/>
  <c r="S2802" i="26"/>
  <c r="S2803" i="26"/>
  <c r="S2804" i="26"/>
  <c r="S2805" i="26"/>
  <c r="S2806" i="26"/>
  <c r="S2807" i="26"/>
  <c r="S2808" i="26"/>
  <c r="S2809" i="26"/>
  <c r="S2810" i="26"/>
  <c r="S2811" i="26"/>
  <c r="S2812" i="26"/>
  <c r="S2813" i="26"/>
  <c r="S2814" i="26"/>
  <c r="S2815" i="26"/>
  <c r="S2816" i="26"/>
  <c r="S2817" i="26"/>
  <c r="S2818" i="26"/>
  <c r="S2819" i="26"/>
  <c r="S2820" i="26"/>
  <c r="S2821" i="26"/>
  <c r="S2822" i="26"/>
  <c r="S2823" i="26"/>
  <c r="S2824" i="26"/>
  <c r="S2825" i="26"/>
  <c r="S2826" i="26"/>
  <c r="S2827" i="26"/>
  <c r="S2828" i="26"/>
  <c r="S2829" i="26"/>
  <c r="S2830" i="26"/>
  <c r="S2831" i="26"/>
  <c r="S2832" i="26"/>
  <c r="S2833" i="26"/>
  <c r="S2834" i="26"/>
  <c r="S2835" i="26"/>
  <c r="S2836" i="26"/>
  <c r="S2837" i="26"/>
  <c r="S2838" i="26"/>
  <c r="S2839" i="26"/>
  <c r="S2840" i="26"/>
  <c r="S2841" i="26"/>
  <c r="S2842" i="26"/>
  <c r="S2843" i="26"/>
  <c r="S2844" i="26"/>
  <c r="S2845" i="26"/>
  <c r="S2846" i="26"/>
  <c r="S2847" i="26"/>
  <c r="S2848" i="26"/>
  <c r="S2849" i="26"/>
  <c r="S2850" i="26"/>
  <c r="S2851" i="26"/>
  <c r="S2852" i="26"/>
  <c r="S2853" i="26"/>
  <c r="S2854" i="26"/>
  <c r="S2855" i="26"/>
  <c r="S2856" i="26"/>
  <c r="S2857" i="26"/>
  <c r="S2858" i="26"/>
  <c r="S2859" i="26"/>
  <c r="S2860" i="26"/>
  <c r="S2861" i="26"/>
  <c r="S2862" i="26"/>
  <c r="S2863" i="26"/>
  <c r="S2864" i="26"/>
  <c r="S2865" i="26"/>
  <c r="S2866" i="26"/>
  <c r="S2867" i="26"/>
  <c r="S2868" i="26"/>
  <c r="S2869" i="26"/>
  <c r="S2870" i="26"/>
  <c r="S2871" i="26"/>
  <c r="S2872" i="26"/>
  <c r="S2873" i="26"/>
  <c r="S2874" i="26"/>
  <c r="S2875" i="26"/>
  <c r="S2876" i="26"/>
  <c r="S2877" i="26"/>
  <c r="S2878" i="26"/>
  <c r="S2879" i="26"/>
  <c r="S2880" i="26"/>
  <c r="S2881" i="26"/>
  <c r="S2882" i="26"/>
  <c r="S2883" i="26"/>
  <c r="S2884" i="26"/>
  <c r="S2885" i="26"/>
  <c r="S2886" i="26"/>
  <c r="S2887" i="26"/>
  <c r="S2888" i="26"/>
  <c r="S2889" i="26"/>
  <c r="S2890" i="26"/>
  <c r="S2891" i="26"/>
  <c r="S2892" i="26"/>
  <c r="S2893" i="26"/>
  <c r="S2894" i="26"/>
  <c r="S2895" i="26"/>
  <c r="S2896" i="26"/>
  <c r="S2897" i="26"/>
  <c r="S2898" i="26"/>
  <c r="S2899" i="26"/>
  <c r="S2900" i="26"/>
  <c r="S2901" i="26"/>
  <c r="S2902" i="26"/>
  <c r="S2903" i="26"/>
  <c r="S2904" i="26"/>
  <c r="S2905" i="26"/>
  <c r="S2906" i="26"/>
  <c r="S2907" i="26"/>
  <c r="S2908" i="26"/>
  <c r="S2909" i="26"/>
  <c r="S2910" i="26"/>
  <c r="S2911" i="26"/>
  <c r="S2912" i="26"/>
  <c r="S2913" i="26"/>
  <c r="S2914" i="26"/>
  <c r="S2915" i="26"/>
  <c r="S2916" i="26"/>
  <c r="S2917" i="26"/>
  <c r="S2918" i="26"/>
  <c r="S2919" i="26"/>
  <c r="S2920" i="26"/>
  <c r="S2921" i="26"/>
  <c r="S2922" i="26"/>
  <c r="S2923" i="26"/>
  <c r="S2924" i="26"/>
  <c r="S2925" i="26"/>
  <c r="S2926" i="26"/>
  <c r="S2927" i="26"/>
  <c r="S2928" i="26"/>
  <c r="S2929" i="26"/>
  <c r="S2930" i="26"/>
  <c r="S2931" i="26"/>
  <c r="S2932" i="26"/>
  <c r="S2933" i="26"/>
  <c r="S2934" i="26"/>
  <c r="S2935" i="26"/>
  <c r="S2936" i="26"/>
  <c r="S2937" i="26"/>
  <c r="S2938" i="26"/>
  <c r="S2939" i="26"/>
  <c r="S2940" i="26"/>
  <c r="S2941" i="26"/>
  <c r="S2942" i="26"/>
  <c r="S2943" i="26"/>
  <c r="S2944" i="26"/>
  <c r="S2945" i="26"/>
  <c r="S2946" i="26"/>
  <c r="S2947" i="26"/>
  <c r="S2948" i="26"/>
  <c r="S2949" i="26"/>
  <c r="S2950" i="26"/>
  <c r="S2951" i="26"/>
  <c r="S2952" i="26"/>
  <c r="S2953" i="26"/>
  <c r="S2954" i="26"/>
  <c r="S2955" i="26"/>
  <c r="S2956" i="26"/>
  <c r="S2957" i="26"/>
  <c r="S2958" i="26"/>
  <c r="S2959" i="26"/>
  <c r="S2960" i="26"/>
  <c r="S2961" i="26"/>
  <c r="S2962" i="26"/>
  <c r="S2963" i="26"/>
  <c r="S2964" i="26"/>
  <c r="S2965" i="26"/>
  <c r="S2966" i="26"/>
  <c r="S2967" i="26"/>
  <c r="S2968" i="26"/>
  <c r="S2969" i="26"/>
  <c r="S2970" i="26"/>
  <c r="S2971" i="26"/>
  <c r="S2972" i="26"/>
  <c r="S2973" i="26"/>
  <c r="S2974" i="26"/>
  <c r="S2975" i="26"/>
  <c r="S2976" i="26"/>
  <c r="S2977" i="26"/>
  <c r="S2978" i="26"/>
  <c r="S2979" i="26"/>
  <c r="S2980" i="26"/>
  <c r="S2981" i="26"/>
  <c r="S2982" i="26"/>
  <c r="S2983" i="26"/>
  <c r="S2984" i="26"/>
  <c r="S2985" i="26"/>
  <c r="S2986" i="26"/>
  <c r="S2987" i="26"/>
  <c r="S2988" i="26"/>
  <c r="S2989" i="26"/>
  <c r="S2990" i="26"/>
  <c r="S2991" i="26"/>
  <c r="S2992" i="26"/>
  <c r="S2993" i="26"/>
  <c r="S2994" i="26"/>
  <c r="S2995" i="26"/>
  <c r="S2996" i="26"/>
  <c r="S2997" i="26"/>
  <c r="S2998" i="26"/>
  <c r="S2999" i="26"/>
  <c r="S3000" i="26"/>
  <c r="S3001" i="26"/>
  <c r="S3002" i="26"/>
  <c r="S3003" i="26"/>
  <c r="S3004" i="26"/>
  <c r="S3005" i="26"/>
  <c r="S3006" i="26"/>
  <c r="S3007" i="26"/>
  <c r="S3008" i="26"/>
  <c r="S3009" i="26"/>
  <c r="S3010" i="26"/>
  <c r="S3011" i="26"/>
  <c r="S3012" i="26"/>
  <c r="S3013" i="26"/>
  <c r="S3014" i="26"/>
  <c r="S3015" i="26"/>
  <c r="S3016" i="26"/>
  <c r="S3017" i="26"/>
  <c r="S3018" i="26"/>
  <c r="S3019" i="26"/>
  <c r="S3020" i="26"/>
  <c r="S3021" i="26"/>
  <c r="S3022" i="26"/>
  <c r="S3023" i="26"/>
  <c r="S3024" i="26"/>
  <c r="S3025" i="26"/>
  <c r="S3026" i="26"/>
  <c r="S3027" i="26"/>
  <c r="S3028" i="26"/>
  <c r="S3029" i="26"/>
  <c r="S3030" i="26"/>
  <c r="S3031" i="26"/>
  <c r="S3032" i="26"/>
  <c r="S3033" i="26"/>
  <c r="S3034" i="26"/>
  <c r="S3035" i="26"/>
  <c r="S3036" i="26"/>
  <c r="S3037" i="26"/>
  <c r="S3038" i="26"/>
  <c r="S3039" i="26"/>
  <c r="S3040" i="26"/>
  <c r="S3041" i="26"/>
  <c r="S3042" i="26"/>
  <c r="S3043" i="26"/>
  <c r="S3044" i="26"/>
  <c r="S3045" i="26"/>
  <c r="S3046" i="26"/>
  <c r="S3047" i="26"/>
  <c r="S3048" i="26"/>
  <c r="S3049" i="26"/>
  <c r="S3050" i="26"/>
  <c r="S3051" i="26"/>
  <c r="S3052" i="26"/>
  <c r="S3053" i="26"/>
  <c r="S3054" i="26"/>
  <c r="S3055" i="26"/>
  <c r="S3056" i="26"/>
  <c r="S3057" i="26"/>
  <c r="S3058" i="26"/>
  <c r="S3059" i="26"/>
  <c r="S3060" i="26"/>
  <c r="S3061" i="26"/>
  <c r="S3062" i="26"/>
  <c r="S3063" i="26"/>
  <c r="S3064" i="26"/>
  <c r="S3065" i="26"/>
  <c r="S3066" i="26"/>
  <c r="S3067" i="26"/>
  <c r="S3068" i="26"/>
  <c r="S3069" i="26"/>
  <c r="S3070" i="26"/>
  <c r="S3071" i="26"/>
  <c r="S3072" i="26"/>
  <c r="S3073" i="26"/>
  <c r="S3074" i="26"/>
  <c r="S3075" i="26"/>
  <c r="S3076" i="26"/>
  <c r="S3077" i="26"/>
  <c r="S3078" i="26"/>
  <c r="S3079" i="26"/>
  <c r="S3080" i="26"/>
  <c r="S3081" i="26"/>
  <c r="S3082" i="26"/>
  <c r="S3083" i="26"/>
  <c r="S3084" i="26"/>
  <c r="S3085" i="26"/>
  <c r="S3086" i="26"/>
  <c r="S3087" i="26"/>
  <c r="S3088" i="26"/>
  <c r="S3089" i="26"/>
  <c r="S3090" i="26"/>
  <c r="S3091" i="26"/>
  <c r="S3092" i="26"/>
  <c r="S3093" i="26"/>
  <c r="S3094" i="26"/>
  <c r="S3095" i="26"/>
  <c r="S3096" i="26"/>
  <c r="S3097" i="26"/>
  <c r="S3098" i="26"/>
  <c r="S3099" i="26"/>
  <c r="S3100" i="26"/>
  <c r="S3101" i="26"/>
  <c r="S3102" i="26"/>
  <c r="S3103" i="26"/>
  <c r="S3104" i="26"/>
  <c r="S3105" i="26"/>
  <c r="S3106" i="26"/>
  <c r="S3107" i="26"/>
  <c r="S3108" i="26"/>
  <c r="S3109" i="26"/>
  <c r="S3110" i="26"/>
  <c r="S3111" i="26"/>
  <c r="S3112" i="26"/>
  <c r="S3113" i="26"/>
  <c r="S3114" i="26"/>
  <c r="S3115" i="26"/>
  <c r="S3116" i="26"/>
  <c r="S3117" i="26"/>
  <c r="S3118" i="26"/>
  <c r="S3119" i="26"/>
  <c r="S3120" i="26"/>
  <c r="S3121" i="26"/>
  <c r="S3122" i="26"/>
  <c r="S3123" i="26"/>
  <c r="S3124" i="26"/>
  <c r="S3125" i="26"/>
  <c r="S3126" i="26"/>
  <c r="S3127" i="26"/>
  <c r="S3128" i="26"/>
  <c r="S3129" i="26"/>
  <c r="S3130" i="26"/>
  <c r="S3131" i="26"/>
  <c r="S3132" i="26"/>
  <c r="S3133" i="26"/>
  <c r="S3134" i="26"/>
  <c r="S3135" i="26"/>
  <c r="S3136" i="26"/>
  <c r="S3137" i="26"/>
  <c r="S3138" i="26"/>
  <c r="S3139" i="26"/>
  <c r="S3140" i="26"/>
  <c r="S3141" i="26"/>
  <c r="S3142" i="26"/>
  <c r="S3143" i="26"/>
  <c r="S3144" i="26"/>
  <c r="S3145" i="26"/>
  <c r="S3146" i="26"/>
  <c r="S3147" i="26"/>
  <c r="S3148" i="26"/>
  <c r="S3149" i="26"/>
  <c r="S3150" i="26"/>
  <c r="S3151" i="26"/>
  <c r="S3152" i="26"/>
  <c r="S3153" i="26"/>
  <c r="S3154" i="26"/>
  <c r="S3155" i="26"/>
  <c r="S3156" i="26"/>
  <c r="S3157" i="26"/>
  <c r="S3158" i="26"/>
  <c r="S3159" i="26"/>
  <c r="S3160" i="26"/>
  <c r="S3161" i="26"/>
  <c r="S3162" i="26"/>
  <c r="S3163" i="26"/>
  <c r="S3164" i="26"/>
  <c r="S3165" i="26"/>
  <c r="S3166" i="26"/>
  <c r="S3167" i="26"/>
  <c r="S3168" i="26"/>
  <c r="S3169" i="26"/>
  <c r="S3170" i="26"/>
  <c r="S3171" i="26"/>
  <c r="S3172" i="26"/>
  <c r="S3173" i="26"/>
  <c r="S3174" i="26"/>
  <c r="S3175" i="26"/>
  <c r="S3176" i="26"/>
  <c r="S3177" i="26"/>
  <c r="S3178" i="26"/>
  <c r="S3179" i="26"/>
  <c r="S3180" i="26"/>
  <c r="S3181" i="26"/>
  <c r="S3182" i="26"/>
  <c r="S3183" i="26"/>
  <c r="S3184" i="26"/>
  <c r="S3185" i="26"/>
  <c r="S3186" i="26"/>
  <c r="S3187" i="26"/>
  <c r="S3188" i="26"/>
  <c r="S3189" i="26"/>
  <c r="S3190" i="26"/>
  <c r="S3191" i="26"/>
  <c r="S3192" i="26"/>
  <c r="S3193" i="26"/>
  <c r="S3194" i="26"/>
  <c r="S3195" i="26"/>
  <c r="S3196" i="26"/>
  <c r="S3197" i="26"/>
  <c r="S3198" i="26"/>
  <c r="S3199" i="26"/>
  <c r="S3200" i="26"/>
  <c r="S3201" i="26"/>
  <c r="S3202" i="26"/>
  <c r="S3203" i="26"/>
  <c r="S3204" i="26"/>
  <c r="S3205" i="26"/>
  <c r="S3206" i="26"/>
  <c r="S3207" i="26"/>
  <c r="S3208" i="26"/>
  <c r="S3209" i="26"/>
  <c r="S3210" i="26"/>
  <c r="S3211" i="26"/>
  <c r="S3212" i="26"/>
  <c r="S3213" i="26"/>
  <c r="S3214" i="26"/>
  <c r="S3215" i="26"/>
  <c r="S3216" i="26"/>
  <c r="S3217" i="26"/>
  <c r="S3218" i="26"/>
  <c r="S3219" i="26"/>
  <c r="S3220" i="26"/>
  <c r="S3221" i="26"/>
  <c r="S3222" i="26"/>
  <c r="S3223" i="26"/>
  <c r="S3224" i="26"/>
  <c r="S3225" i="26"/>
  <c r="S3226" i="26"/>
  <c r="S3227" i="26"/>
  <c r="S3228" i="26"/>
  <c r="S3229" i="26"/>
  <c r="S3230" i="26"/>
  <c r="S3231" i="26"/>
  <c r="S3232" i="26"/>
  <c r="S3233" i="26"/>
  <c r="S3234" i="26"/>
  <c r="S3235" i="26"/>
  <c r="S3236" i="26"/>
  <c r="S3237" i="26"/>
  <c r="S3238" i="26"/>
  <c r="S3239" i="26"/>
  <c r="S3240" i="26"/>
  <c r="S3241" i="26"/>
  <c r="S3242" i="26"/>
  <c r="S3243" i="26"/>
  <c r="S3244" i="26"/>
  <c r="S3245" i="26"/>
  <c r="S3246" i="26"/>
  <c r="S3247" i="26"/>
  <c r="S3248" i="26"/>
  <c r="S3249" i="26"/>
  <c r="S3250" i="26"/>
  <c r="S3251" i="26"/>
  <c r="S3252" i="26"/>
  <c r="S3253" i="26"/>
  <c r="S3254" i="26"/>
  <c r="S3255" i="26"/>
  <c r="S3256" i="26"/>
  <c r="S3257" i="26"/>
  <c r="S3258" i="26"/>
  <c r="S3259" i="26"/>
  <c r="S3260" i="26"/>
  <c r="S3261" i="26"/>
  <c r="S3262" i="26"/>
  <c r="S3263" i="26"/>
  <c r="S3264" i="26"/>
  <c r="S3265" i="26"/>
  <c r="S3266" i="26"/>
  <c r="S3267" i="26"/>
  <c r="S3268" i="26"/>
  <c r="S3269" i="26"/>
  <c r="S3270" i="26"/>
  <c r="S3271" i="26"/>
  <c r="S3272" i="26"/>
  <c r="S3273" i="26"/>
  <c r="S3274" i="26"/>
  <c r="S3275" i="26"/>
  <c r="S3276" i="26"/>
  <c r="S3277" i="26"/>
  <c r="S3278" i="26"/>
  <c r="S3279" i="26"/>
  <c r="S3280" i="26"/>
  <c r="S3281" i="26"/>
  <c r="S3282" i="26"/>
  <c r="S3283" i="26"/>
  <c r="S3284" i="26"/>
  <c r="S3285" i="26"/>
  <c r="S3286" i="26"/>
  <c r="S3287" i="26"/>
  <c r="S3288" i="26"/>
  <c r="S3289" i="26"/>
  <c r="S3290" i="26"/>
  <c r="S3291" i="26"/>
  <c r="S3292" i="26"/>
  <c r="S3293" i="26"/>
  <c r="S3294" i="26"/>
  <c r="S3295" i="26"/>
  <c r="S3296" i="26"/>
  <c r="S3297" i="26"/>
  <c r="S3298" i="26"/>
  <c r="S3299" i="26"/>
  <c r="S3300" i="26"/>
  <c r="S3301" i="26"/>
  <c r="S3302" i="26"/>
  <c r="S3303" i="26"/>
  <c r="S3304" i="26"/>
  <c r="S3305" i="26"/>
  <c r="S3306" i="26"/>
  <c r="S3307" i="26"/>
  <c r="S3308" i="26"/>
  <c r="S3309" i="26"/>
  <c r="S3310" i="26"/>
  <c r="S3311" i="26"/>
  <c r="S3312" i="26"/>
  <c r="S3313" i="26"/>
  <c r="S3314" i="26"/>
  <c r="S3315" i="26"/>
  <c r="S3316" i="26"/>
  <c r="S3317" i="26"/>
  <c r="S3318" i="26"/>
  <c r="S3319" i="26"/>
  <c r="S3320" i="26"/>
  <c r="S3321" i="26"/>
  <c r="S3322" i="26"/>
  <c r="S3323" i="26"/>
  <c r="S3324" i="26"/>
  <c r="S3325" i="26"/>
  <c r="S3326" i="26"/>
  <c r="S3327" i="26"/>
  <c r="S3328" i="26"/>
  <c r="S3329" i="26"/>
  <c r="S3330" i="26"/>
  <c r="S3331" i="26"/>
  <c r="S3332" i="26"/>
  <c r="S3333" i="26"/>
  <c r="S3334" i="26"/>
  <c r="S3335" i="26"/>
  <c r="S3336" i="26"/>
  <c r="S3337" i="26"/>
  <c r="S3338" i="26"/>
  <c r="S3339" i="26"/>
  <c r="S3340" i="26"/>
  <c r="S3341" i="26"/>
  <c r="S3342" i="26"/>
  <c r="S3343" i="26"/>
  <c r="S3344" i="26"/>
  <c r="S3345" i="26"/>
  <c r="S3346" i="26"/>
  <c r="S3347" i="26"/>
  <c r="S3348" i="26"/>
  <c r="S3349" i="26"/>
  <c r="S3350" i="26"/>
  <c r="S3351" i="26"/>
  <c r="S3352" i="26"/>
  <c r="S3353" i="26"/>
  <c r="S3354" i="26"/>
  <c r="S3355" i="26"/>
  <c r="S3356" i="26"/>
  <c r="S3357" i="26"/>
  <c r="S3358" i="26"/>
  <c r="S3359" i="26"/>
  <c r="S3360" i="26"/>
  <c r="S3361" i="26"/>
  <c r="S3362" i="26"/>
  <c r="S3363" i="26"/>
  <c r="S3364" i="26"/>
  <c r="S3365" i="26"/>
  <c r="S3366" i="26"/>
  <c r="S3367" i="26"/>
  <c r="S3368" i="26"/>
  <c r="S3369" i="26"/>
  <c r="S3370" i="26"/>
  <c r="S3371" i="26"/>
  <c r="S3372" i="26"/>
  <c r="S3373" i="26"/>
  <c r="S3374" i="26"/>
  <c r="S3375" i="26"/>
  <c r="S3376" i="26"/>
  <c r="S3377" i="26"/>
  <c r="S3378" i="26"/>
  <c r="S3379" i="26"/>
  <c r="S3380" i="26"/>
  <c r="S3381" i="26"/>
  <c r="S3382" i="26"/>
  <c r="S3383" i="26"/>
  <c r="S3384" i="26"/>
  <c r="S3385" i="26"/>
  <c r="S3386" i="26"/>
  <c r="S3387" i="26"/>
  <c r="S3388" i="26"/>
  <c r="S3389" i="26"/>
  <c r="S3390" i="26"/>
  <c r="S3391" i="26"/>
  <c r="S3392" i="26"/>
  <c r="S3393" i="26"/>
  <c r="S3394" i="26"/>
  <c r="S3395" i="26"/>
  <c r="S3396" i="26"/>
  <c r="S3397" i="26"/>
  <c r="S3398" i="26"/>
  <c r="S3399" i="26"/>
  <c r="S3400" i="26"/>
  <c r="S3401" i="26"/>
  <c r="S3402" i="26"/>
  <c r="S3403" i="26"/>
  <c r="S3404" i="26"/>
  <c r="S3405" i="26"/>
  <c r="S3406" i="26"/>
  <c r="S3407" i="26"/>
  <c r="S3408" i="26"/>
  <c r="S3409" i="26"/>
  <c r="S3410" i="26"/>
  <c r="S3411" i="26"/>
  <c r="S3412" i="26"/>
  <c r="S3413" i="26"/>
  <c r="S3414" i="26"/>
  <c r="S3415" i="26"/>
  <c r="S3416" i="26"/>
  <c r="S3417" i="26"/>
  <c r="S3418" i="26"/>
  <c r="S3419" i="26"/>
  <c r="S3420" i="26"/>
  <c r="S3421" i="26"/>
  <c r="S3422" i="26"/>
  <c r="S3423" i="26"/>
  <c r="S3424" i="26"/>
  <c r="S3425" i="26"/>
  <c r="S3426" i="26"/>
  <c r="S3427" i="26"/>
  <c r="S3428" i="26"/>
  <c r="S3429" i="26"/>
  <c r="S3430" i="26"/>
  <c r="S3431" i="26"/>
  <c r="S3432" i="26"/>
  <c r="S3433" i="26"/>
  <c r="S3434" i="26"/>
  <c r="S3435" i="26"/>
  <c r="S3436" i="26"/>
  <c r="S3437" i="26"/>
  <c r="S3438" i="26"/>
  <c r="S3439" i="26"/>
  <c r="S3440" i="26"/>
  <c r="S3441" i="26"/>
  <c r="S3442" i="26"/>
  <c r="S3443" i="26"/>
  <c r="S3444" i="26"/>
  <c r="S3445" i="26"/>
  <c r="S3446" i="26"/>
  <c r="S3447" i="26"/>
  <c r="S3448" i="26"/>
  <c r="S3449" i="26"/>
  <c r="S3450" i="26"/>
  <c r="S3451" i="26"/>
  <c r="S3452" i="26"/>
  <c r="S3453" i="26"/>
  <c r="S3454" i="26"/>
  <c r="S3455" i="26"/>
  <c r="S3456" i="26"/>
  <c r="S3457" i="26"/>
  <c r="S3458" i="26"/>
  <c r="S3459" i="26"/>
  <c r="S3460" i="26"/>
  <c r="S3461" i="26"/>
  <c r="S3462" i="26"/>
  <c r="S3463" i="26"/>
  <c r="S3464" i="26"/>
  <c r="S3465" i="26"/>
  <c r="S3466" i="26"/>
  <c r="S3467" i="26"/>
  <c r="S3468" i="26"/>
  <c r="S3469" i="26"/>
  <c r="S3470" i="26"/>
  <c r="S3471" i="26"/>
  <c r="S3472" i="26"/>
  <c r="S3473" i="26"/>
  <c r="S3474" i="26"/>
  <c r="S3475" i="26"/>
  <c r="S3476" i="26"/>
  <c r="S3477" i="26"/>
  <c r="S3478" i="26"/>
  <c r="S3479" i="26"/>
  <c r="S3480" i="26"/>
  <c r="S3481" i="26"/>
  <c r="S3482" i="26"/>
  <c r="S3483" i="26"/>
  <c r="S3484" i="26"/>
  <c r="S3485" i="26"/>
  <c r="S3486" i="26"/>
  <c r="S3487" i="26"/>
  <c r="S3488" i="26"/>
  <c r="S3489" i="26"/>
  <c r="S3490" i="26"/>
  <c r="S3491" i="26"/>
  <c r="S3492" i="26"/>
  <c r="S3493" i="26"/>
  <c r="S3494" i="26"/>
  <c r="S3495" i="26"/>
  <c r="S3496" i="26"/>
  <c r="S3497" i="26"/>
  <c r="S3498" i="26"/>
  <c r="S3499" i="26"/>
  <c r="S3500" i="26"/>
  <c r="S3501" i="26"/>
  <c r="S3502" i="26"/>
  <c r="S3503" i="26"/>
  <c r="S3504" i="26"/>
  <c r="S3505" i="26"/>
  <c r="S3506" i="26"/>
  <c r="S3507" i="26"/>
  <c r="S3508" i="26"/>
  <c r="S3509" i="26"/>
  <c r="S3510" i="26"/>
  <c r="S3511" i="26"/>
  <c r="S3512" i="26"/>
  <c r="S3513" i="26"/>
  <c r="S3514" i="26"/>
  <c r="S3515" i="26"/>
  <c r="S3516" i="26"/>
  <c r="S3517" i="26"/>
  <c r="S3518" i="26"/>
  <c r="S3519" i="26"/>
  <c r="S3520" i="26"/>
  <c r="S3521" i="26"/>
  <c r="S3522" i="26"/>
  <c r="S3523" i="26"/>
  <c r="S3524" i="26"/>
  <c r="S3525" i="26"/>
  <c r="S3526" i="26"/>
  <c r="S3527" i="26"/>
  <c r="S3528" i="26"/>
  <c r="S3529" i="26"/>
  <c r="S3530" i="26"/>
  <c r="S3531" i="26"/>
  <c r="S3532" i="26"/>
  <c r="S3533" i="26"/>
  <c r="S3534" i="26"/>
  <c r="S3535" i="26"/>
  <c r="S3536" i="26"/>
  <c r="S3537" i="26"/>
  <c r="S3538" i="26"/>
  <c r="S3539" i="26"/>
  <c r="S3540" i="26"/>
  <c r="S3541" i="26"/>
  <c r="S3542" i="26"/>
  <c r="S3543" i="26"/>
  <c r="S3544" i="26"/>
  <c r="S3545" i="26"/>
  <c r="S3546" i="26"/>
  <c r="S3547" i="26"/>
  <c r="S3548" i="26"/>
  <c r="S3549" i="26"/>
  <c r="S3550" i="26"/>
  <c r="S3551" i="26"/>
  <c r="S3552" i="26"/>
  <c r="S3553" i="26"/>
  <c r="S3554" i="26"/>
  <c r="S3555" i="26"/>
  <c r="S3556" i="26"/>
  <c r="S3557" i="26"/>
  <c r="S3558" i="26"/>
  <c r="S3559" i="26"/>
  <c r="S3560" i="26"/>
  <c r="S3561" i="26"/>
  <c r="S3562" i="26"/>
  <c r="S3563" i="26"/>
  <c r="S3564" i="26"/>
  <c r="S3565" i="26"/>
  <c r="S3566" i="26"/>
  <c r="S3567" i="26"/>
  <c r="S3568" i="26"/>
  <c r="S3569" i="26"/>
  <c r="S3570" i="26"/>
  <c r="S3571" i="26"/>
  <c r="S3572" i="26"/>
  <c r="S3573" i="26"/>
  <c r="S3574" i="26"/>
  <c r="S3575" i="26"/>
  <c r="S3576" i="26"/>
  <c r="S3577" i="26"/>
  <c r="S3578" i="26"/>
  <c r="S3579" i="26"/>
  <c r="S3580" i="26"/>
  <c r="S3581" i="26"/>
  <c r="S3582" i="26"/>
  <c r="S3583" i="26"/>
  <c r="S3584" i="26"/>
  <c r="S3585" i="26"/>
  <c r="S3586" i="26"/>
  <c r="S3587" i="26"/>
  <c r="S3588" i="26"/>
  <c r="S3589" i="26"/>
  <c r="S3590" i="26"/>
  <c r="S3591" i="26"/>
  <c r="S3592" i="26"/>
  <c r="S3593" i="26"/>
  <c r="S3594" i="26"/>
  <c r="S3595" i="26"/>
  <c r="S3596" i="26"/>
  <c r="S3597" i="26"/>
  <c r="S3598" i="26"/>
  <c r="S3599" i="26"/>
  <c r="S3600" i="26"/>
  <c r="S3601" i="26"/>
  <c r="S3602" i="26"/>
  <c r="S3603" i="26"/>
  <c r="S3604" i="26"/>
  <c r="S3605" i="26"/>
  <c r="S3606" i="26"/>
  <c r="S3607" i="26"/>
  <c r="S3608" i="26"/>
  <c r="S3609" i="26"/>
  <c r="S3610" i="26"/>
  <c r="S3611" i="26"/>
  <c r="S3612" i="26"/>
  <c r="S3613" i="26"/>
  <c r="S3614" i="26"/>
  <c r="S3615" i="26"/>
  <c r="S3616" i="26"/>
  <c r="S3617" i="26"/>
  <c r="S3618" i="26"/>
  <c r="S3619" i="26"/>
  <c r="S3620" i="26"/>
  <c r="S3621" i="26"/>
  <c r="S3622" i="26"/>
  <c r="S3623" i="26"/>
  <c r="S3624" i="26"/>
  <c r="S3625" i="26"/>
  <c r="S3626" i="26"/>
  <c r="S3627" i="26"/>
  <c r="S3628" i="26"/>
  <c r="S3629" i="26"/>
  <c r="S3630" i="26"/>
  <c r="S3631" i="26"/>
  <c r="S3632" i="26"/>
  <c r="S3633" i="26"/>
  <c r="S3634" i="26"/>
  <c r="S3635" i="26"/>
  <c r="S3636" i="26"/>
  <c r="S3637" i="26"/>
  <c r="S3638" i="26"/>
  <c r="S3639" i="26"/>
  <c r="S3640" i="26"/>
  <c r="S3641" i="26"/>
  <c r="S3642" i="26"/>
  <c r="S3643" i="26"/>
  <c r="S3644" i="26"/>
  <c r="S3645" i="26"/>
  <c r="S3646" i="26"/>
  <c r="S3647" i="26"/>
  <c r="S3648" i="26"/>
  <c r="S3649" i="26"/>
  <c r="S3650" i="26"/>
  <c r="S3651" i="26"/>
  <c r="S3652" i="26"/>
  <c r="S3653" i="26"/>
  <c r="S3654" i="26"/>
  <c r="S3655" i="26"/>
  <c r="S3656" i="26"/>
  <c r="S3657" i="26"/>
  <c r="S3658" i="26"/>
  <c r="S3659" i="26"/>
  <c r="S3660" i="26"/>
  <c r="S3661" i="26"/>
  <c r="S3662" i="26"/>
  <c r="S3663" i="26"/>
  <c r="S3664" i="26"/>
  <c r="S3665" i="26"/>
  <c r="S3666" i="26"/>
  <c r="S3667" i="26"/>
  <c r="S3668" i="26"/>
  <c r="S3669" i="26"/>
  <c r="S3670" i="26"/>
  <c r="S3671" i="26"/>
  <c r="S3672" i="26"/>
  <c r="S3673" i="26"/>
  <c r="S3674" i="26"/>
  <c r="S3675" i="26"/>
  <c r="S3676" i="26"/>
  <c r="S3677" i="26"/>
  <c r="S3678" i="26"/>
  <c r="S3679" i="26"/>
  <c r="S3680" i="26"/>
  <c r="S3681" i="26"/>
  <c r="S3682" i="26"/>
  <c r="S3683" i="26"/>
  <c r="S3684" i="26"/>
  <c r="S3685" i="26"/>
  <c r="S3686" i="26"/>
  <c r="S3687" i="26"/>
  <c r="S3688" i="26"/>
  <c r="S3689" i="26"/>
  <c r="S3690" i="26"/>
  <c r="S3691" i="26"/>
  <c r="S3692" i="26"/>
  <c r="S3693" i="26"/>
  <c r="S3694" i="26"/>
  <c r="S3695" i="26"/>
  <c r="S3696" i="26"/>
  <c r="S3697" i="26"/>
  <c r="S3698" i="26"/>
  <c r="S3699" i="26"/>
  <c r="S3700" i="26"/>
  <c r="S3701" i="26"/>
  <c r="S3702" i="26"/>
  <c r="S3703" i="26"/>
  <c r="S3704" i="26"/>
  <c r="S3705" i="26"/>
  <c r="S3706" i="26"/>
  <c r="S3707" i="26"/>
  <c r="S3708" i="26"/>
  <c r="S3709" i="26"/>
  <c r="S3710" i="26"/>
  <c r="S3711" i="26"/>
  <c r="S3712" i="26"/>
  <c r="S3713" i="26"/>
  <c r="S3714" i="26"/>
  <c r="S3715" i="26"/>
  <c r="S3716" i="26"/>
  <c r="S3717" i="26"/>
  <c r="S3718" i="26"/>
  <c r="S3719" i="26"/>
  <c r="S3720" i="26"/>
  <c r="S3721" i="26"/>
  <c r="S3722" i="26"/>
  <c r="S3723" i="26"/>
  <c r="S3724" i="26"/>
  <c r="S3725" i="26"/>
  <c r="S3726" i="26"/>
  <c r="S3727" i="26"/>
  <c r="S3728" i="26"/>
  <c r="S3729" i="26"/>
  <c r="S3730" i="26"/>
  <c r="S3731" i="26"/>
  <c r="S3732" i="26"/>
  <c r="S3733" i="26"/>
  <c r="S3734" i="26"/>
  <c r="S3735" i="26"/>
  <c r="S3736" i="26"/>
  <c r="S3737" i="26"/>
  <c r="S3738" i="26"/>
  <c r="S3739" i="26"/>
  <c r="S3740" i="26"/>
  <c r="S3741" i="26"/>
  <c r="S3742" i="26"/>
  <c r="S3743" i="26"/>
  <c r="S3744" i="26"/>
  <c r="S3745" i="26"/>
  <c r="S3746" i="26"/>
  <c r="S3747" i="26"/>
  <c r="S3748" i="26"/>
  <c r="S3749" i="26"/>
  <c r="S3750" i="26"/>
  <c r="S3751" i="26"/>
  <c r="S3752" i="26"/>
  <c r="S3753" i="26"/>
  <c r="S3754" i="26"/>
  <c r="S3755" i="26"/>
  <c r="S3756" i="26"/>
  <c r="S3757" i="26"/>
  <c r="S3758" i="26"/>
  <c r="S3759" i="26"/>
  <c r="S3760" i="26"/>
  <c r="S3761" i="26"/>
  <c r="S3762" i="26"/>
  <c r="S3763" i="26"/>
  <c r="S3764" i="26"/>
  <c r="S3765" i="26"/>
  <c r="S3766" i="26"/>
  <c r="S3767" i="26"/>
  <c r="S3768" i="26"/>
  <c r="S3769" i="26"/>
  <c r="S3770" i="26"/>
  <c r="S3771" i="26"/>
  <c r="S3772" i="26"/>
  <c r="S3773" i="26"/>
  <c r="S3774" i="26"/>
  <c r="S3775" i="26"/>
  <c r="S3776" i="26"/>
  <c r="S3777" i="26"/>
  <c r="S3778" i="26"/>
  <c r="S3779" i="26"/>
  <c r="S3780" i="26"/>
  <c r="S3781" i="26"/>
  <c r="S3782" i="26"/>
  <c r="S3783" i="26"/>
  <c r="S3784" i="26"/>
  <c r="S3785" i="26"/>
  <c r="S3786" i="26"/>
  <c r="S3787" i="26"/>
  <c r="S3788" i="26"/>
  <c r="S3789" i="26"/>
  <c r="S3790" i="26"/>
  <c r="S3791" i="26"/>
  <c r="S3792" i="26"/>
  <c r="S3793" i="26"/>
  <c r="S3794" i="26"/>
  <c r="S3795" i="26"/>
  <c r="S3796" i="26"/>
  <c r="S3797" i="26"/>
  <c r="S3798" i="26"/>
  <c r="S3799" i="26"/>
  <c r="S3800" i="26"/>
  <c r="S3801" i="26"/>
  <c r="S3802" i="26"/>
  <c r="S3803" i="26"/>
  <c r="S3804" i="26"/>
  <c r="S3805" i="26"/>
  <c r="S3806" i="26"/>
  <c r="S3807" i="26"/>
  <c r="S3808" i="26"/>
  <c r="S3809" i="26"/>
  <c r="S3810" i="26"/>
  <c r="S3811" i="26"/>
  <c r="S3812" i="26"/>
  <c r="S3813" i="26"/>
  <c r="S3814" i="26"/>
  <c r="S3815" i="26"/>
  <c r="S3816" i="26"/>
  <c r="S3817" i="26"/>
  <c r="S3818" i="26"/>
  <c r="S3819" i="26"/>
  <c r="S3820" i="26"/>
  <c r="S3821" i="26"/>
  <c r="S3822" i="26"/>
  <c r="S3823" i="26"/>
  <c r="S3824" i="26"/>
  <c r="S3825" i="26"/>
  <c r="S3826" i="26"/>
  <c r="S3827" i="26"/>
  <c r="S3828" i="26"/>
  <c r="S3829" i="26"/>
  <c r="S3830" i="26"/>
  <c r="S3831" i="26"/>
  <c r="S3832" i="26"/>
  <c r="S3833" i="26"/>
  <c r="S3834" i="26"/>
  <c r="S3835" i="26"/>
  <c r="S3836" i="26"/>
  <c r="S3837" i="26"/>
  <c r="S3838" i="26"/>
  <c r="S3839" i="26"/>
  <c r="S3840" i="26"/>
  <c r="S3841" i="26"/>
  <c r="S3842" i="26"/>
  <c r="S3843" i="26"/>
  <c r="S3844" i="26"/>
  <c r="S3845" i="26"/>
  <c r="S3846" i="26"/>
  <c r="S3847" i="26"/>
  <c r="S3848" i="26"/>
  <c r="S3849" i="26"/>
  <c r="S3850" i="26"/>
  <c r="S3851" i="26"/>
  <c r="S3852" i="26"/>
  <c r="S3853" i="26"/>
  <c r="S3854" i="26"/>
  <c r="S3855" i="26"/>
  <c r="S3856" i="26"/>
  <c r="S3857" i="26"/>
  <c r="S3858" i="26"/>
  <c r="S3859" i="26"/>
  <c r="S3860" i="26"/>
  <c r="S3861" i="26"/>
  <c r="S3862" i="26"/>
  <c r="S3863" i="26"/>
  <c r="S3864" i="26"/>
  <c r="S3865" i="26"/>
  <c r="S3866" i="26"/>
  <c r="S3867" i="26"/>
  <c r="S3868" i="26"/>
  <c r="S3869" i="26"/>
  <c r="S3870" i="26"/>
  <c r="S3871" i="26"/>
  <c r="S3872" i="26"/>
  <c r="S3873" i="26"/>
  <c r="S3874" i="26"/>
  <c r="S3875" i="26"/>
  <c r="S3876" i="26"/>
  <c r="S3877" i="26"/>
  <c r="S3878" i="26"/>
  <c r="S3879" i="26"/>
  <c r="S3880" i="26"/>
  <c r="S3881" i="26"/>
  <c r="S3882" i="26"/>
  <c r="S3883" i="26"/>
  <c r="S3884" i="26"/>
  <c r="S3885" i="26"/>
  <c r="S3886" i="26"/>
  <c r="S3887" i="26"/>
  <c r="S3888" i="26"/>
  <c r="S3889" i="26"/>
  <c r="S3890" i="26"/>
  <c r="S3891" i="26"/>
  <c r="S3892" i="26"/>
  <c r="S3893" i="26"/>
  <c r="S3894" i="26"/>
  <c r="S3895" i="26"/>
  <c r="S3896" i="26"/>
  <c r="S3897" i="26"/>
  <c r="S3898" i="26"/>
  <c r="S3899" i="26"/>
  <c r="S3900" i="26"/>
  <c r="S3901" i="26"/>
  <c r="S3902" i="26"/>
  <c r="S3903" i="26"/>
  <c r="S3904" i="26"/>
  <c r="S3905" i="26"/>
  <c r="S3906" i="26"/>
  <c r="S3907" i="26"/>
  <c r="S3908" i="26"/>
  <c r="S3909" i="26"/>
  <c r="S3910" i="26"/>
  <c r="S3911" i="26"/>
  <c r="S3912" i="26"/>
  <c r="S3913" i="26"/>
  <c r="S3914" i="26"/>
  <c r="S3915" i="26"/>
  <c r="S3916" i="26"/>
  <c r="S3917" i="26"/>
  <c r="S3918" i="26"/>
  <c r="S3919" i="26"/>
  <c r="S3920" i="26"/>
  <c r="S3921" i="26"/>
  <c r="S3922" i="26"/>
  <c r="S3923" i="26"/>
  <c r="S3924" i="26"/>
  <c r="S3925" i="26"/>
  <c r="S3926" i="26"/>
  <c r="S3927" i="26"/>
  <c r="S3928" i="26"/>
  <c r="S3929" i="26"/>
  <c r="S3930" i="26"/>
  <c r="S3931" i="26"/>
  <c r="S3932" i="26"/>
  <c r="S3933" i="26"/>
  <c r="S3934" i="26"/>
  <c r="S3935" i="26"/>
  <c r="S3936" i="26"/>
  <c r="S3937" i="26"/>
  <c r="S3938" i="26"/>
  <c r="S3939" i="26"/>
  <c r="S3940" i="26"/>
  <c r="S3941" i="26"/>
  <c r="S3942" i="26"/>
  <c r="S3943" i="26"/>
  <c r="S3944" i="26"/>
  <c r="S3945" i="26"/>
  <c r="S3946" i="26"/>
  <c r="S3947" i="26"/>
  <c r="S3948" i="26"/>
  <c r="S3949" i="26"/>
  <c r="S3950" i="26"/>
  <c r="S3951" i="26"/>
  <c r="S3952" i="26"/>
  <c r="S3953" i="26"/>
  <c r="S3954" i="26"/>
  <c r="S3955" i="26"/>
  <c r="S3956" i="26"/>
  <c r="S3957" i="26"/>
  <c r="S3958" i="26"/>
  <c r="S3959" i="26"/>
  <c r="S3960" i="26"/>
  <c r="S3961" i="26"/>
  <c r="S3962" i="26"/>
  <c r="S3963" i="26"/>
  <c r="S3964" i="26"/>
  <c r="S3965" i="26"/>
  <c r="S3966" i="26"/>
  <c r="S3967" i="26"/>
  <c r="S3968" i="26"/>
  <c r="S3969" i="26"/>
  <c r="S3970" i="26"/>
  <c r="S3971" i="26"/>
  <c r="S3972" i="26"/>
  <c r="S3973" i="26"/>
  <c r="S3974" i="26"/>
  <c r="S3975" i="26"/>
  <c r="S3976" i="26"/>
  <c r="S3977" i="26"/>
  <c r="S3978" i="26"/>
  <c r="S3979" i="26"/>
  <c r="S3980" i="26"/>
  <c r="S3981" i="26"/>
  <c r="S3982" i="26"/>
  <c r="S3983" i="26"/>
  <c r="S3984" i="26"/>
  <c r="S3985" i="26"/>
  <c r="S3986" i="26"/>
  <c r="S3987" i="26"/>
  <c r="S3988" i="26"/>
  <c r="S3989" i="26"/>
  <c r="S3990" i="26"/>
  <c r="S3991" i="26"/>
  <c r="S3992" i="26"/>
  <c r="S3993" i="26"/>
  <c r="S3994" i="26"/>
  <c r="S3995" i="26"/>
  <c r="S3996" i="26"/>
  <c r="S3997" i="26"/>
  <c r="S3998" i="26"/>
  <c r="S3999" i="26"/>
  <c r="S4000" i="26"/>
  <c r="S4001" i="26"/>
  <c r="S4002" i="26"/>
  <c r="S4003" i="26"/>
  <c r="S4004" i="26"/>
  <c r="S4005" i="26"/>
  <c r="S4006" i="26"/>
  <c r="S4007" i="26"/>
  <c r="S4008" i="26"/>
  <c r="S4009" i="26"/>
  <c r="S4010" i="26"/>
  <c r="S4011" i="26"/>
  <c r="S4012" i="26"/>
  <c r="S4013" i="26"/>
  <c r="S4014" i="26"/>
  <c r="S4015" i="26"/>
  <c r="S4016" i="26"/>
  <c r="S4017" i="26"/>
  <c r="S4018" i="26"/>
  <c r="S4019" i="26"/>
  <c r="S4020" i="26"/>
  <c r="S4021" i="26"/>
  <c r="S4022" i="26"/>
  <c r="S4023" i="26"/>
  <c r="S4024" i="26"/>
  <c r="S4025" i="26"/>
  <c r="S4026" i="26"/>
  <c r="S4027" i="26"/>
  <c r="S4028" i="26"/>
  <c r="S4029" i="26"/>
  <c r="S4030" i="26"/>
  <c r="S4031" i="26"/>
  <c r="S4032" i="26"/>
  <c r="S4033" i="26"/>
  <c r="S4034" i="26"/>
  <c r="S4035" i="26"/>
  <c r="S4036" i="26"/>
  <c r="S4037" i="26"/>
  <c r="S4038" i="26"/>
  <c r="S4039" i="26"/>
  <c r="S4040" i="26"/>
  <c r="S4041" i="26"/>
  <c r="S4042" i="26"/>
  <c r="S4043" i="26"/>
  <c r="S4044" i="26"/>
  <c r="S4045" i="26"/>
  <c r="S4046" i="26"/>
  <c r="S4047" i="26"/>
  <c r="S4048" i="26"/>
  <c r="S4049" i="26"/>
  <c r="S4050" i="26"/>
  <c r="S4051" i="26"/>
  <c r="S4052" i="26"/>
  <c r="S4053" i="26"/>
  <c r="S4054" i="26"/>
  <c r="S4055" i="26"/>
  <c r="S4056" i="26"/>
  <c r="S4057" i="26"/>
  <c r="S4058" i="26"/>
  <c r="S4059" i="26"/>
  <c r="S4060" i="26"/>
  <c r="S4061" i="26"/>
  <c r="S4062" i="26"/>
  <c r="S4063" i="26"/>
  <c r="S4064" i="26"/>
  <c r="S4065" i="26"/>
  <c r="S4066" i="26"/>
  <c r="S4067" i="26"/>
  <c r="S4068" i="26"/>
  <c r="S4069" i="26"/>
  <c r="S4070" i="26"/>
  <c r="S4071" i="26"/>
  <c r="S4072" i="26"/>
  <c r="S4073" i="26"/>
  <c r="S4074" i="26"/>
  <c r="S4075" i="26"/>
  <c r="S4076" i="26"/>
  <c r="S4077" i="26"/>
  <c r="S4078" i="26"/>
  <c r="S4079" i="26"/>
  <c r="S4080" i="26"/>
  <c r="S4081" i="26"/>
  <c r="S4082" i="26"/>
  <c r="S4083" i="26"/>
  <c r="S4084" i="26"/>
  <c r="S4085" i="26"/>
  <c r="S4086" i="26"/>
  <c r="S4087" i="26"/>
  <c r="S4088" i="26"/>
  <c r="S4089" i="26"/>
  <c r="S4090" i="26"/>
  <c r="S4091" i="26"/>
  <c r="S4092" i="26"/>
  <c r="S4093" i="26"/>
  <c r="S4094" i="26"/>
  <c r="S4095" i="26"/>
  <c r="S4096" i="26"/>
  <c r="S4097" i="26"/>
  <c r="S4098" i="26"/>
  <c r="S4099" i="26"/>
  <c r="S4100" i="26"/>
  <c r="S4101" i="26"/>
  <c r="S4102" i="26"/>
  <c r="S4103" i="26"/>
  <c r="S4104" i="26"/>
  <c r="S4105" i="26"/>
  <c r="S4106" i="26"/>
  <c r="S4107" i="26"/>
  <c r="S4108" i="26"/>
  <c r="S4109" i="26"/>
  <c r="S4110" i="26"/>
  <c r="S4111" i="26"/>
  <c r="S4112" i="26"/>
  <c r="S4113" i="26"/>
  <c r="S4114" i="26"/>
  <c r="S4115" i="26"/>
  <c r="S4116" i="26"/>
  <c r="S4117" i="26"/>
  <c r="S4118" i="26"/>
  <c r="S4119" i="26"/>
  <c r="S4120" i="26"/>
  <c r="S4121" i="26"/>
  <c r="S4122" i="26"/>
  <c r="S4123" i="26"/>
  <c r="S4124" i="26"/>
  <c r="S4125" i="26"/>
  <c r="S4126" i="26"/>
  <c r="S4127" i="26"/>
  <c r="S4128" i="26"/>
  <c r="S4129" i="26"/>
  <c r="S4130" i="26"/>
  <c r="S4131" i="26"/>
  <c r="S4132" i="26"/>
  <c r="S4133" i="26"/>
  <c r="S4134" i="26"/>
  <c r="S4135" i="26"/>
  <c r="S4136" i="26"/>
  <c r="S4137" i="26"/>
  <c r="S4138" i="26"/>
  <c r="S4139" i="26"/>
  <c r="S4140" i="26"/>
  <c r="S4141" i="26"/>
  <c r="S4142" i="26"/>
  <c r="S4143" i="26"/>
  <c r="S4144" i="26"/>
  <c r="S4145" i="26"/>
  <c r="S4146" i="26"/>
  <c r="S4147" i="26"/>
  <c r="S4148" i="26"/>
  <c r="S4149" i="26"/>
  <c r="S4150" i="26"/>
  <c r="S4151" i="26"/>
  <c r="S4152" i="26"/>
  <c r="S4153" i="26"/>
  <c r="S4154" i="26"/>
  <c r="S4155" i="26"/>
  <c r="S4156" i="26"/>
  <c r="S4157" i="26"/>
  <c r="S4158" i="26"/>
  <c r="S4159" i="26"/>
  <c r="S4160" i="26"/>
  <c r="S4161" i="26"/>
  <c r="S4162" i="26"/>
  <c r="S4163" i="26"/>
  <c r="S4164" i="26"/>
  <c r="S4165" i="26"/>
  <c r="S4166" i="26"/>
  <c r="S4167" i="26"/>
  <c r="S4168" i="26"/>
  <c r="S4169" i="26"/>
  <c r="S4170" i="26"/>
  <c r="S4171" i="26"/>
  <c r="S4172" i="26"/>
  <c r="S4173" i="26"/>
  <c r="S4174" i="26"/>
  <c r="S4175" i="26"/>
  <c r="S4176" i="26"/>
  <c r="S4177" i="26"/>
  <c r="S4178" i="26"/>
  <c r="S4179" i="26"/>
  <c r="S4180" i="26"/>
  <c r="S4181" i="26"/>
  <c r="S4182" i="26"/>
  <c r="S4183" i="26"/>
  <c r="S4184" i="26"/>
  <c r="S4185" i="26"/>
  <c r="S4186" i="26"/>
  <c r="S4187" i="26"/>
  <c r="S4188" i="26"/>
  <c r="S4189" i="26"/>
  <c r="S4190" i="26"/>
  <c r="S4191" i="26"/>
  <c r="S4192" i="26"/>
  <c r="S4193" i="26"/>
  <c r="S4194" i="26"/>
  <c r="S4195" i="26"/>
  <c r="S4196" i="26"/>
  <c r="S4197" i="26"/>
  <c r="S4198" i="26"/>
  <c r="S4199" i="26"/>
  <c r="S4200" i="26"/>
  <c r="S4201" i="26"/>
  <c r="S4202" i="26"/>
  <c r="S4203" i="26"/>
  <c r="S4204" i="26"/>
  <c r="S4205" i="26"/>
  <c r="S4206" i="26"/>
  <c r="S4207" i="26"/>
  <c r="S4208" i="26"/>
  <c r="S4209" i="26"/>
  <c r="S4210" i="26"/>
  <c r="S4211" i="26"/>
  <c r="S4212" i="26"/>
  <c r="S4213" i="26"/>
  <c r="S4214" i="26"/>
  <c r="S4215" i="26"/>
  <c r="S4216" i="26"/>
  <c r="S4217" i="26"/>
  <c r="S4218" i="26"/>
  <c r="S4219" i="26"/>
  <c r="S4220" i="26"/>
  <c r="S4221" i="26"/>
  <c r="S4222" i="26"/>
  <c r="S4223" i="26"/>
  <c r="S4224" i="26"/>
  <c r="S4225" i="26"/>
  <c r="S4226" i="26"/>
  <c r="S4227" i="26"/>
  <c r="S4228" i="26"/>
  <c r="S4229" i="26"/>
  <c r="S4230" i="26"/>
  <c r="S4231" i="26"/>
  <c r="S4232" i="26"/>
  <c r="S4233" i="26"/>
  <c r="S4234" i="26"/>
  <c r="S4235" i="26"/>
  <c r="S4236" i="26"/>
  <c r="S4237" i="26"/>
  <c r="S4238" i="26"/>
  <c r="S4239" i="26"/>
  <c r="S4240" i="26"/>
  <c r="S4241" i="26"/>
  <c r="S4242" i="26"/>
  <c r="S4243" i="26"/>
  <c r="S4244" i="26"/>
  <c r="S4245" i="26"/>
  <c r="S4246" i="26"/>
  <c r="S4247" i="26"/>
  <c r="S4248" i="26"/>
  <c r="S4249" i="26"/>
  <c r="S4250" i="26"/>
  <c r="S4251" i="26"/>
  <c r="S4252" i="26"/>
  <c r="S4253" i="26"/>
  <c r="S4254" i="26"/>
  <c r="S4255" i="26"/>
  <c r="S4256" i="26"/>
  <c r="S4257" i="26"/>
  <c r="S4258" i="26"/>
  <c r="S4259" i="26"/>
  <c r="S4260" i="26"/>
  <c r="S4261" i="26"/>
  <c r="S4262" i="26"/>
  <c r="S4263" i="26"/>
  <c r="S4264" i="26"/>
  <c r="S4265" i="26"/>
  <c r="S4266" i="26"/>
  <c r="S4267" i="26"/>
  <c r="S4268" i="26"/>
  <c r="S4269" i="26"/>
  <c r="S4270" i="26"/>
  <c r="S4271" i="26"/>
  <c r="S4272" i="26"/>
  <c r="S4273" i="26"/>
  <c r="S4274" i="26"/>
  <c r="S4275" i="26"/>
  <c r="S4276" i="26"/>
  <c r="S4277" i="26"/>
  <c r="S4278" i="26"/>
  <c r="S4279" i="26"/>
  <c r="S4280" i="26"/>
  <c r="S4281" i="26"/>
  <c r="S4282" i="26"/>
  <c r="S4283" i="26"/>
  <c r="S4284" i="26"/>
  <c r="S4285" i="26"/>
  <c r="S4286" i="26"/>
  <c r="S4287" i="26"/>
  <c r="S4288" i="26"/>
  <c r="S4289" i="26"/>
  <c r="S4290" i="26"/>
  <c r="S4291" i="26"/>
  <c r="S4292" i="26"/>
  <c r="S4293" i="26"/>
  <c r="S4294" i="26"/>
  <c r="S4295" i="26"/>
  <c r="S4296" i="26"/>
  <c r="S4297" i="26"/>
  <c r="S4298" i="26"/>
  <c r="S4299" i="26"/>
  <c r="S4300" i="26"/>
  <c r="S4301" i="26"/>
  <c r="S4302" i="26"/>
  <c r="S4303" i="26"/>
  <c r="S4304" i="26"/>
  <c r="S4305" i="26"/>
  <c r="S4306" i="26"/>
  <c r="S4307" i="26"/>
  <c r="S4308" i="26"/>
  <c r="S4309" i="26"/>
  <c r="S4310" i="26"/>
  <c r="S4311" i="26"/>
  <c r="S4312" i="26"/>
  <c r="S4313" i="26"/>
  <c r="S4314" i="26"/>
  <c r="S4315" i="26"/>
  <c r="S4316" i="26"/>
  <c r="S4317" i="26"/>
  <c r="S4318" i="26"/>
  <c r="S4319" i="26"/>
  <c r="S4320" i="26"/>
  <c r="S4321" i="26"/>
  <c r="S4322" i="26"/>
  <c r="S4323" i="26"/>
  <c r="S4324" i="26"/>
  <c r="S4325" i="26"/>
  <c r="S4326" i="26"/>
  <c r="S4327" i="26"/>
  <c r="S4328" i="26"/>
  <c r="S4329" i="26"/>
  <c r="S4330" i="26"/>
  <c r="S4331" i="26"/>
  <c r="S4332" i="26"/>
  <c r="S4333" i="26"/>
  <c r="S4334" i="26"/>
  <c r="S4335" i="26"/>
  <c r="S4336" i="26"/>
  <c r="S4337" i="26"/>
  <c r="S4338" i="26"/>
  <c r="S4339" i="26"/>
  <c r="S4340" i="26"/>
  <c r="S4341" i="26"/>
  <c r="S4342" i="26"/>
  <c r="S4343" i="26"/>
  <c r="S4344" i="26"/>
  <c r="S4345" i="26"/>
  <c r="S4346" i="26"/>
  <c r="S4347" i="26"/>
  <c r="S4348" i="26"/>
  <c r="S4349" i="26"/>
  <c r="S4350" i="26"/>
  <c r="S4351" i="26"/>
  <c r="S4352" i="26"/>
  <c r="S4353" i="26"/>
  <c r="S4354" i="26"/>
  <c r="S4355" i="26"/>
  <c r="S4356" i="26"/>
  <c r="S4357" i="26"/>
  <c r="S4358" i="26"/>
  <c r="S4359" i="26"/>
  <c r="S4360" i="26"/>
  <c r="S4361" i="26"/>
  <c r="S4362" i="26"/>
  <c r="S4363" i="26"/>
  <c r="S4364" i="26"/>
  <c r="S4365" i="26"/>
  <c r="S4366" i="26"/>
  <c r="S4367" i="26"/>
  <c r="S4368" i="26"/>
  <c r="S4369" i="26"/>
  <c r="S4370" i="26"/>
  <c r="S4371" i="26"/>
  <c r="S4372" i="26"/>
  <c r="S4373" i="26"/>
  <c r="S4374" i="26"/>
  <c r="S4375" i="26"/>
  <c r="S4376" i="26"/>
  <c r="S4377" i="26"/>
  <c r="S4378" i="26"/>
  <c r="S4379" i="26"/>
  <c r="S4380" i="26"/>
  <c r="S4381" i="26"/>
  <c r="S4382" i="26"/>
  <c r="S4383" i="26"/>
  <c r="S4384" i="26"/>
  <c r="S4385" i="26"/>
  <c r="S4386" i="26"/>
  <c r="S4387" i="26"/>
  <c r="S4388" i="26"/>
  <c r="S4389" i="26"/>
  <c r="S4390" i="26"/>
  <c r="S4391" i="26"/>
  <c r="S4392" i="26"/>
  <c r="S4393" i="26"/>
  <c r="S4394" i="26"/>
  <c r="S4395" i="26"/>
  <c r="S4396" i="26"/>
  <c r="S4397" i="26"/>
  <c r="S4398" i="26"/>
  <c r="S4399" i="26"/>
  <c r="S4400" i="26"/>
  <c r="S4401" i="26"/>
  <c r="S4402" i="26"/>
  <c r="S4403" i="26"/>
  <c r="S4404" i="26"/>
  <c r="S4405" i="26"/>
  <c r="S4406" i="26"/>
  <c r="S4407" i="26"/>
  <c r="S4408" i="26"/>
  <c r="S4409" i="26"/>
  <c r="S4410" i="26"/>
  <c r="S4411" i="26"/>
  <c r="S4412" i="26"/>
  <c r="S4413" i="26"/>
  <c r="S4414" i="26"/>
  <c r="S4415" i="26"/>
  <c r="S4416" i="26"/>
  <c r="S4417" i="26"/>
  <c r="S4418" i="26"/>
  <c r="S4419" i="26"/>
  <c r="S4420" i="26"/>
  <c r="S4421" i="26"/>
  <c r="S4422" i="26"/>
  <c r="S4423" i="26"/>
  <c r="S4424" i="26"/>
  <c r="S4425" i="26"/>
  <c r="S4426" i="26"/>
  <c r="S4427" i="26"/>
  <c r="S4428" i="26"/>
  <c r="S4429" i="26"/>
  <c r="S4430" i="26"/>
  <c r="S4431" i="26"/>
  <c r="S4432" i="26"/>
  <c r="S4433" i="26"/>
  <c r="S4434" i="26"/>
  <c r="S4435" i="26"/>
  <c r="S4436" i="26"/>
  <c r="S4437" i="26"/>
  <c r="S4438" i="26"/>
  <c r="S4439" i="26"/>
  <c r="S4440" i="26"/>
  <c r="S4441" i="26"/>
  <c r="S4442" i="26"/>
  <c r="S4443" i="26"/>
  <c r="S4444" i="26"/>
  <c r="S4445" i="26"/>
  <c r="S4446" i="26"/>
  <c r="S4447" i="26"/>
  <c r="S4448" i="26"/>
  <c r="S4449" i="26"/>
  <c r="S4450" i="26"/>
  <c r="S4451" i="26"/>
  <c r="S4452" i="26"/>
  <c r="S4453" i="26"/>
  <c r="S4454" i="26"/>
  <c r="S4455" i="26"/>
  <c r="S4456" i="26"/>
  <c r="S4457" i="26"/>
  <c r="S4458" i="26"/>
  <c r="S4459" i="26"/>
  <c r="S4460" i="26"/>
  <c r="S4461" i="26"/>
  <c r="S4462" i="26"/>
  <c r="S4463" i="26"/>
  <c r="S4464" i="26"/>
  <c r="S4465" i="26"/>
  <c r="S4466" i="26"/>
  <c r="S4467" i="26"/>
  <c r="S4468" i="26"/>
  <c r="S4469" i="26"/>
  <c r="S4470" i="26"/>
  <c r="S4471" i="26"/>
  <c r="S4472" i="26"/>
  <c r="S4473" i="26"/>
  <c r="S4474" i="26"/>
  <c r="S4475" i="26"/>
  <c r="S4476" i="26"/>
  <c r="S4477" i="26"/>
  <c r="S4478" i="26"/>
  <c r="S4479" i="26"/>
  <c r="S4480" i="26"/>
  <c r="S4481" i="26"/>
  <c r="S4482" i="26"/>
  <c r="S4483" i="26"/>
  <c r="S4484" i="26"/>
  <c r="S4485" i="26"/>
  <c r="S4486" i="26"/>
  <c r="S4487" i="26"/>
  <c r="S4488" i="26"/>
  <c r="S4489" i="26"/>
  <c r="S4490" i="26"/>
  <c r="S4491" i="26"/>
  <c r="S4492" i="26"/>
  <c r="S4493" i="26"/>
  <c r="S4494" i="26"/>
  <c r="S4495" i="26"/>
  <c r="S4496" i="26"/>
  <c r="S4497" i="26"/>
  <c r="S4498" i="26"/>
  <c r="S4499" i="26"/>
  <c r="S4500" i="26"/>
  <c r="S4501" i="26"/>
  <c r="S4502" i="26"/>
  <c r="S4503" i="26"/>
  <c r="S4504" i="26"/>
  <c r="S4505" i="26"/>
  <c r="S4506" i="26"/>
  <c r="S4507" i="26"/>
  <c r="S4508" i="26"/>
  <c r="S4509" i="26"/>
  <c r="S4510" i="26"/>
  <c r="S4511" i="26"/>
  <c r="S4512" i="26"/>
  <c r="S4513" i="26"/>
  <c r="S4514" i="26"/>
  <c r="S4515" i="26"/>
  <c r="S4516" i="26"/>
  <c r="S4517" i="26"/>
  <c r="S4518" i="26"/>
  <c r="S4519" i="26"/>
  <c r="S4520" i="26"/>
  <c r="S4521" i="26"/>
  <c r="S4522" i="26"/>
  <c r="S4523" i="26"/>
  <c r="S4524" i="26"/>
  <c r="S4525" i="26"/>
  <c r="S4526" i="26"/>
  <c r="S4527" i="26"/>
  <c r="S4528" i="26"/>
  <c r="S4529" i="26"/>
  <c r="S4530" i="26"/>
  <c r="S4531" i="26"/>
  <c r="S4532" i="26"/>
  <c r="S4533" i="26"/>
  <c r="S4534" i="26"/>
  <c r="S4535" i="26"/>
  <c r="S4536" i="26"/>
  <c r="S4537" i="26"/>
  <c r="S4538" i="26"/>
  <c r="S4539" i="26"/>
  <c r="S4540" i="26"/>
  <c r="S4541" i="26"/>
  <c r="S4542" i="26"/>
  <c r="S4543" i="26"/>
  <c r="S4544" i="26"/>
  <c r="S4545" i="26"/>
  <c r="S4546" i="26"/>
  <c r="S4547" i="26"/>
  <c r="S4548" i="26"/>
  <c r="S4549" i="26"/>
  <c r="S4550" i="26"/>
  <c r="S4551" i="26"/>
  <c r="S4552" i="26"/>
  <c r="S4553" i="26"/>
  <c r="S4554" i="26"/>
  <c r="S4555" i="26"/>
  <c r="S4556" i="26"/>
  <c r="S4557" i="26"/>
  <c r="S4558" i="26"/>
  <c r="S4559" i="26"/>
  <c r="S4560" i="26"/>
  <c r="S4561" i="26"/>
  <c r="S4562" i="26"/>
  <c r="S4563" i="26"/>
  <c r="S4564" i="26"/>
  <c r="S4565" i="26"/>
  <c r="S4566" i="26"/>
  <c r="S4567" i="26"/>
  <c r="S4568" i="26"/>
  <c r="S4569" i="26"/>
  <c r="S4570" i="26"/>
  <c r="S4571" i="26"/>
  <c r="S4572" i="26"/>
  <c r="S4573" i="26"/>
  <c r="S4574" i="26"/>
  <c r="S4575" i="26"/>
  <c r="S4576" i="26"/>
  <c r="S4577" i="26"/>
  <c r="S4578" i="26"/>
  <c r="S4579" i="26"/>
  <c r="S4580" i="26"/>
  <c r="S4581" i="26"/>
  <c r="S4582" i="26"/>
  <c r="S4583" i="26"/>
  <c r="S4584" i="26"/>
  <c r="S4585" i="26"/>
  <c r="S4586" i="26"/>
  <c r="S4587" i="26"/>
  <c r="S4588" i="26"/>
  <c r="S4589" i="26"/>
  <c r="S4590" i="26"/>
  <c r="S4591" i="26"/>
  <c r="S4592" i="26"/>
  <c r="S4593" i="26"/>
  <c r="S4594" i="26"/>
  <c r="S4595" i="26"/>
  <c r="S4596" i="26"/>
  <c r="S4597" i="26"/>
  <c r="S4598" i="26"/>
  <c r="S4599" i="26"/>
  <c r="S4600" i="26"/>
  <c r="S4601" i="26"/>
  <c r="S4602" i="26"/>
  <c r="S4603" i="26"/>
  <c r="S4604" i="26"/>
  <c r="S4605" i="26"/>
  <c r="S4606" i="26"/>
  <c r="S4607" i="26"/>
  <c r="S4608" i="26"/>
  <c r="S4609" i="26"/>
  <c r="S4610" i="26"/>
  <c r="S4611" i="26"/>
  <c r="S4612" i="26"/>
  <c r="S4613" i="26"/>
  <c r="S4614" i="26"/>
  <c r="S4615" i="26"/>
  <c r="S4616" i="26"/>
  <c r="S4617" i="26"/>
  <c r="S4618" i="26"/>
  <c r="S4619" i="26"/>
  <c r="S4620" i="26"/>
  <c r="S4621" i="26"/>
  <c r="S4622" i="26"/>
  <c r="S4623" i="26"/>
  <c r="S4624" i="26"/>
  <c r="S4625" i="26"/>
  <c r="S4626" i="26"/>
  <c r="S4627" i="26"/>
  <c r="S4628" i="26"/>
  <c r="S4629" i="26"/>
  <c r="S4630" i="26"/>
  <c r="S4631" i="26"/>
  <c r="S4632" i="26"/>
  <c r="S4633" i="26"/>
  <c r="S4634" i="26"/>
  <c r="S4635" i="26"/>
  <c r="S4636" i="26"/>
  <c r="S4637" i="26"/>
  <c r="S4638" i="26"/>
  <c r="S4639" i="26"/>
  <c r="S4640" i="26"/>
  <c r="S4641" i="26"/>
  <c r="S4642" i="26"/>
  <c r="S4643" i="26"/>
  <c r="S4644" i="26"/>
  <c r="S4645" i="26"/>
  <c r="S4646" i="26"/>
  <c r="S4647" i="26"/>
  <c r="S4648" i="26"/>
  <c r="S4649" i="26"/>
  <c r="S4650" i="26"/>
  <c r="S4651" i="26"/>
  <c r="S4652" i="26"/>
  <c r="S4653" i="26"/>
  <c r="S4654" i="26"/>
  <c r="S4655" i="26"/>
  <c r="S4656" i="26"/>
  <c r="S4657" i="26"/>
  <c r="S4658" i="26"/>
  <c r="S4659" i="26"/>
  <c r="S4660" i="26"/>
  <c r="S4661" i="26"/>
  <c r="S4662" i="26"/>
  <c r="S4663" i="26"/>
  <c r="S4664" i="26"/>
  <c r="S4665" i="26"/>
  <c r="S4666" i="26"/>
  <c r="S4667" i="26"/>
  <c r="S4668" i="26"/>
  <c r="S4669" i="26"/>
  <c r="S4670" i="26"/>
  <c r="S4671" i="26"/>
  <c r="S4672" i="26"/>
  <c r="S4673" i="26"/>
  <c r="S4674" i="26"/>
  <c r="S4675" i="26"/>
  <c r="S4676" i="26"/>
  <c r="S4677" i="26"/>
  <c r="S4678" i="26"/>
  <c r="S4679" i="26"/>
  <c r="S4680" i="26"/>
  <c r="S4681" i="26"/>
  <c r="S4682" i="26"/>
  <c r="S4683" i="26"/>
  <c r="S4684" i="26"/>
  <c r="S4685" i="26"/>
  <c r="S4686" i="26"/>
  <c r="S4687" i="26"/>
  <c r="S4688" i="26"/>
  <c r="S4689" i="26"/>
  <c r="S4690" i="26"/>
  <c r="S4691" i="26"/>
  <c r="S4692" i="26"/>
  <c r="S4693" i="26"/>
  <c r="S4694" i="26"/>
  <c r="S4695" i="26"/>
  <c r="S4696" i="26"/>
  <c r="S4697" i="26"/>
  <c r="S4698" i="26"/>
  <c r="S4699" i="26"/>
  <c r="S4700" i="26"/>
  <c r="S4701" i="26"/>
  <c r="S4702" i="26"/>
  <c r="S4703" i="26"/>
  <c r="S4704" i="26"/>
  <c r="S4705" i="26"/>
  <c r="S4706" i="26"/>
  <c r="S4707" i="26"/>
  <c r="S4708" i="26"/>
  <c r="S4709" i="26"/>
  <c r="S4710" i="26"/>
  <c r="S4711" i="26"/>
  <c r="S4712" i="26"/>
  <c r="S4713" i="26"/>
  <c r="S4714" i="26"/>
  <c r="S4715" i="26"/>
  <c r="S4716" i="26"/>
  <c r="S4717" i="26"/>
  <c r="S4718" i="26"/>
  <c r="S4719" i="26"/>
  <c r="S4720" i="26"/>
  <c r="S4721" i="26"/>
  <c r="S4722" i="26"/>
  <c r="S4723" i="26"/>
  <c r="S4724" i="26"/>
  <c r="S4725" i="26"/>
  <c r="S4726" i="26"/>
  <c r="S4727" i="26"/>
  <c r="S4728" i="26"/>
  <c r="S4729" i="26"/>
  <c r="S4730" i="26"/>
  <c r="S4731" i="26"/>
  <c r="S4732" i="26"/>
  <c r="S4733" i="26"/>
  <c r="S4734" i="26"/>
  <c r="S4735" i="26"/>
  <c r="S4736" i="26"/>
  <c r="S4737" i="26"/>
  <c r="S4738" i="26"/>
  <c r="S4739" i="26"/>
  <c r="S4740" i="26"/>
  <c r="S4741" i="26"/>
  <c r="S4742" i="26"/>
  <c r="S4743" i="26"/>
  <c r="S4744" i="26"/>
  <c r="S4745" i="26"/>
  <c r="S4746" i="26"/>
  <c r="S4747" i="26"/>
  <c r="S4748" i="26"/>
  <c r="S4749" i="26"/>
  <c r="S4750" i="26"/>
  <c r="S4751" i="26"/>
  <c r="S4752" i="26"/>
  <c r="S4753" i="26"/>
  <c r="S4754" i="26"/>
  <c r="S4755" i="26"/>
  <c r="S4756" i="26"/>
  <c r="S4757" i="26"/>
  <c r="S4758" i="26"/>
  <c r="S4759" i="26"/>
  <c r="S4760" i="26"/>
  <c r="S4761" i="26"/>
  <c r="S4762" i="26"/>
  <c r="S4763" i="26"/>
  <c r="S4764" i="26"/>
  <c r="S4765" i="26"/>
  <c r="S4766" i="26"/>
  <c r="S4767" i="26"/>
  <c r="S4768" i="26"/>
  <c r="S4769" i="26"/>
  <c r="S4770" i="26"/>
  <c r="S4771" i="26"/>
  <c r="S4772" i="26"/>
  <c r="S4773" i="26"/>
  <c r="S4774" i="26"/>
  <c r="S4775" i="26"/>
  <c r="S4776" i="26"/>
  <c r="S4777" i="26"/>
  <c r="S4778" i="26"/>
  <c r="S4779" i="26"/>
  <c r="S4780" i="26"/>
  <c r="S4781" i="26"/>
  <c r="S4782" i="26"/>
  <c r="S4783" i="26"/>
  <c r="S4784" i="26"/>
  <c r="S4785" i="26"/>
  <c r="S4786" i="26"/>
  <c r="S4787" i="26"/>
  <c r="S4788" i="26"/>
  <c r="S4789" i="26"/>
  <c r="S4790" i="26"/>
  <c r="S4791" i="26"/>
  <c r="S4792" i="26"/>
  <c r="S4793" i="26"/>
  <c r="S4794" i="26"/>
  <c r="S4795" i="26"/>
  <c r="S4796" i="26"/>
  <c r="S4797" i="26"/>
  <c r="S4798" i="26"/>
  <c r="S4799" i="26"/>
  <c r="S4800" i="26"/>
  <c r="S4801" i="26"/>
  <c r="S4802" i="26"/>
  <c r="S4803" i="26"/>
  <c r="S4804" i="26"/>
  <c r="S4805" i="26"/>
  <c r="S4806" i="26"/>
  <c r="S4807" i="26"/>
  <c r="S4808" i="26"/>
  <c r="S4809" i="26"/>
  <c r="S4810" i="26"/>
  <c r="S4811" i="26"/>
  <c r="S4812" i="26"/>
  <c r="S4813" i="26"/>
  <c r="S4814" i="26"/>
  <c r="S4815" i="26"/>
  <c r="S4816" i="26"/>
  <c r="S4817" i="26"/>
  <c r="S4818" i="26"/>
  <c r="S4819" i="26"/>
  <c r="S4820" i="26"/>
  <c r="S4821" i="26"/>
  <c r="S4822" i="26"/>
  <c r="S4823" i="26"/>
  <c r="S4824" i="26"/>
  <c r="S4825" i="26"/>
  <c r="S4826" i="26"/>
  <c r="S4827" i="26"/>
  <c r="S4828" i="26"/>
  <c r="S4829" i="26"/>
  <c r="S4830" i="26"/>
  <c r="S4831" i="26"/>
  <c r="S4832" i="26"/>
  <c r="S4833" i="26"/>
  <c r="S4834" i="26"/>
  <c r="S4835" i="26"/>
  <c r="S4836" i="26"/>
  <c r="S4837" i="26"/>
  <c r="S4838" i="26"/>
  <c r="S4839" i="26"/>
  <c r="S4840" i="26"/>
  <c r="S4841" i="26"/>
  <c r="S4842" i="26"/>
  <c r="S4843" i="26"/>
  <c r="S4844" i="26"/>
  <c r="S4845" i="26"/>
  <c r="S4846" i="26"/>
  <c r="S4847" i="26"/>
  <c r="S4848" i="26"/>
  <c r="S4849" i="26"/>
  <c r="S4850" i="26"/>
  <c r="S4851" i="26"/>
  <c r="S4852" i="26"/>
  <c r="S4853" i="26"/>
  <c r="S4854" i="26"/>
  <c r="S4855" i="26"/>
  <c r="S4856" i="26"/>
  <c r="S4857" i="26"/>
  <c r="S4858" i="26"/>
  <c r="S4859" i="26"/>
  <c r="S4860" i="26"/>
  <c r="S4861" i="26"/>
  <c r="S4862" i="26"/>
  <c r="S4863" i="26"/>
  <c r="S4864" i="26"/>
  <c r="S4865" i="26"/>
  <c r="S4866" i="26"/>
  <c r="S4867" i="26"/>
  <c r="S4868" i="26"/>
  <c r="S4869" i="26"/>
  <c r="S4870" i="26"/>
  <c r="S4871" i="26"/>
  <c r="S4872" i="26"/>
  <c r="S4873" i="26"/>
  <c r="S4874" i="26"/>
  <c r="S4875" i="26"/>
  <c r="S4876" i="26"/>
  <c r="S4877" i="26"/>
  <c r="S4878" i="26"/>
  <c r="S4879" i="26"/>
  <c r="S4880" i="26"/>
  <c r="S4881" i="26"/>
  <c r="S4882" i="26"/>
  <c r="S4883" i="26"/>
  <c r="S4884" i="26"/>
  <c r="S4885" i="26"/>
  <c r="S4886" i="26"/>
  <c r="S4887" i="26"/>
  <c r="S4888" i="26"/>
  <c r="S4889" i="26"/>
  <c r="S4890" i="26"/>
  <c r="S4891" i="26"/>
  <c r="S4892" i="26"/>
  <c r="S4893" i="26"/>
  <c r="S4894" i="26"/>
  <c r="S4895" i="26"/>
  <c r="S4896" i="26"/>
  <c r="S4897" i="26"/>
  <c r="S4898" i="26"/>
  <c r="S4899" i="26"/>
  <c r="S4900" i="26"/>
  <c r="S4901" i="26"/>
  <c r="S4902" i="26"/>
  <c r="S4903" i="26"/>
  <c r="S4904" i="26"/>
  <c r="S4905" i="26"/>
  <c r="S4906" i="26"/>
  <c r="S4907" i="26"/>
  <c r="S4908" i="26"/>
  <c r="S4909" i="26"/>
  <c r="S4910" i="26"/>
  <c r="S4911" i="26"/>
  <c r="S4912" i="26"/>
  <c r="S4913" i="26"/>
  <c r="S4914" i="26"/>
  <c r="S4915" i="26"/>
  <c r="S4916" i="26"/>
  <c r="S4917" i="26"/>
  <c r="S4918" i="26"/>
  <c r="S4919" i="26"/>
  <c r="S4920" i="26"/>
  <c r="S4921" i="26"/>
  <c r="S4922" i="26"/>
  <c r="S4923" i="26"/>
  <c r="S4924" i="26"/>
  <c r="S4925" i="26"/>
  <c r="S4926" i="26"/>
  <c r="S4927" i="26"/>
  <c r="S4928" i="26"/>
  <c r="S4929" i="26"/>
  <c r="S4930" i="26"/>
  <c r="S4931" i="26"/>
  <c r="S4932" i="26"/>
  <c r="S4933" i="26"/>
  <c r="S4934" i="26"/>
  <c r="S4935" i="26"/>
  <c r="S4936" i="26"/>
  <c r="S4937" i="26"/>
  <c r="S4938" i="26"/>
  <c r="S4939" i="26"/>
  <c r="S4940" i="26"/>
  <c r="S4941" i="26"/>
  <c r="S4942" i="26"/>
  <c r="S4943" i="26"/>
  <c r="S4944" i="26"/>
  <c r="S4945" i="26"/>
  <c r="S4946" i="26"/>
  <c r="S4947" i="26"/>
  <c r="S4948" i="26"/>
  <c r="S4949" i="26"/>
  <c r="S4950" i="26"/>
  <c r="S4951" i="26"/>
  <c r="S4952" i="26"/>
  <c r="S4953" i="26"/>
  <c r="S4954" i="26"/>
  <c r="S4955" i="26"/>
  <c r="S4956" i="26"/>
  <c r="S4957" i="26"/>
  <c r="S4958" i="26"/>
  <c r="S4959" i="26"/>
  <c r="S4960" i="26"/>
  <c r="S4961" i="26"/>
  <c r="S4962" i="26"/>
  <c r="S4963" i="26"/>
  <c r="S4964" i="26"/>
  <c r="S4965" i="26"/>
  <c r="S4966" i="26"/>
  <c r="S4967" i="26"/>
  <c r="S4968" i="26"/>
  <c r="S4969" i="26"/>
  <c r="S4970" i="26"/>
  <c r="S4971" i="26"/>
  <c r="S4972" i="26"/>
  <c r="S4973" i="26"/>
  <c r="S4974" i="26"/>
  <c r="S4975" i="26"/>
  <c r="S4976" i="26"/>
  <c r="S4977" i="26"/>
  <c r="S4978" i="26"/>
  <c r="S4979" i="26"/>
  <c r="S4980" i="26"/>
  <c r="S4981" i="26"/>
  <c r="S4982" i="26"/>
  <c r="S4983" i="26"/>
  <c r="S4984" i="26"/>
  <c r="S4985" i="26"/>
  <c r="S4986" i="26"/>
  <c r="S4987" i="26"/>
  <c r="S4988" i="26"/>
  <c r="S4989" i="26"/>
  <c r="S4990" i="26"/>
  <c r="S4991" i="26"/>
  <c r="S4992" i="26"/>
  <c r="S4993" i="26"/>
  <c r="S4994" i="26"/>
  <c r="S4995" i="26"/>
  <c r="S4996" i="26"/>
  <c r="S4997" i="26"/>
  <c r="S4998" i="26"/>
  <c r="S4999" i="26"/>
  <c r="S5000" i="26"/>
  <c r="S5001" i="26"/>
  <c r="S5002" i="26"/>
  <c r="S5003" i="26"/>
  <c r="S5004" i="26"/>
  <c r="S5005" i="26"/>
  <c r="S5006" i="26"/>
  <c r="S5007" i="26"/>
  <c r="S8" i="26"/>
  <c r="Q9" i="26"/>
  <c r="Q10" i="26"/>
  <c r="Q11" i="26"/>
  <c r="Q12" i="26"/>
  <c r="Q13" i="26"/>
  <c r="Q14" i="26"/>
  <c r="Q15" i="26"/>
  <c r="Q16" i="26"/>
  <c r="Q17" i="26"/>
  <c r="Q18" i="26"/>
  <c r="Q19" i="26"/>
  <c r="Q20" i="26"/>
  <c r="Q21" i="26"/>
  <c r="Q22" i="26"/>
  <c r="Q23" i="26"/>
  <c r="Q24" i="26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98" i="26"/>
  <c r="Q299" i="26"/>
  <c r="Q300" i="26"/>
  <c r="Q301" i="26"/>
  <c r="Q302" i="26"/>
  <c r="Q303" i="26"/>
  <c r="Q304" i="26"/>
  <c r="Q305" i="26"/>
  <c r="Q306" i="26"/>
  <c r="Q307" i="26"/>
  <c r="Q308" i="26"/>
  <c r="Q309" i="26"/>
  <c r="Q310" i="26"/>
  <c r="Q311" i="26"/>
  <c r="Q312" i="26"/>
  <c r="Q313" i="26"/>
  <c r="Q314" i="26"/>
  <c r="Q315" i="26"/>
  <c r="Q316" i="26"/>
  <c r="Q317" i="26"/>
  <c r="Q318" i="26"/>
  <c r="Q319" i="26"/>
  <c r="Q320" i="26"/>
  <c r="Q321" i="26"/>
  <c r="Q322" i="26"/>
  <c r="Q323" i="26"/>
  <c r="Q324" i="26"/>
  <c r="Q325" i="26"/>
  <c r="Q326" i="26"/>
  <c r="Q327" i="26"/>
  <c r="Q328" i="26"/>
  <c r="Q329" i="26"/>
  <c r="Q330" i="26"/>
  <c r="Q331" i="26"/>
  <c r="Q332" i="26"/>
  <c r="Q333" i="26"/>
  <c r="Q334" i="26"/>
  <c r="Q335" i="26"/>
  <c r="Q336" i="26"/>
  <c r="Q337" i="26"/>
  <c r="Q338" i="26"/>
  <c r="Q339" i="26"/>
  <c r="Q340" i="26"/>
  <c r="Q341" i="26"/>
  <c r="Q342" i="26"/>
  <c r="Q343" i="26"/>
  <c r="Q344" i="26"/>
  <c r="Q345" i="26"/>
  <c r="Q346" i="26"/>
  <c r="Q347" i="26"/>
  <c r="Q348" i="26"/>
  <c r="Q349" i="26"/>
  <c r="Q350" i="26"/>
  <c r="Q351" i="26"/>
  <c r="Q352" i="26"/>
  <c r="Q353" i="26"/>
  <c r="Q354" i="26"/>
  <c r="Q355" i="26"/>
  <c r="Q356" i="26"/>
  <c r="Q357" i="26"/>
  <c r="Q358" i="26"/>
  <c r="Q359" i="26"/>
  <c r="Q360" i="26"/>
  <c r="Q361" i="26"/>
  <c r="Q362" i="26"/>
  <c r="Q363" i="26"/>
  <c r="Q364" i="26"/>
  <c r="Q365" i="26"/>
  <c r="Q366" i="26"/>
  <c r="Q367" i="26"/>
  <c r="Q368" i="26"/>
  <c r="Q369" i="26"/>
  <c r="Q370" i="26"/>
  <c r="Q371" i="26"/>
  <c r="Q372" i="26"/>
  <c r="Q373" i="26"/>
  <c r="Q374" i="26"/>
  <c r="Q375" i="26"/>
  <c r="Q376" i="26"/>
  <c r="Q377" i="26"/>
  <c r="Q378" i="26"/>
  <c r="Q379" i="26"/>
  <c r="Q380" i="26"/>
  <c r="Q381" i="26"/>
  <c r="Q382" i="26"/>
  <c r="Q383" i="26"/>
  <c r="Q384" i="26"/>
  <c r="Q385" i="26"/>
  <c r="Q386" i="26"/>
  <c r="Q387" i="26"/>
  <c r="Q388" i="26"/>
  <c r="Q389" i="26"/>
  <c r="Q390" i="26"/>
  <c r="Q391" i="26"/>
  <c r="Q392" i="26"/>
  <c r="Q393" i="26"/>
  <c r="Q394" i="26"/>
  <c r="Q395" i="26"/>
  <c r="Q396" i="26"/>
  <c r="Q397" i="26"/>
  <c r="Q398" i="26"/>
  <c r="Q399" i="26"/>
  <c r="Q400" i="26"/>
  <c r="Q401" i="26"/>
  <c r="Q402" i="26"/>
  <c r="Q403" i="26"/>
  <c r="Q404" i="26"/>
  <c r="Q405" i="26"/>
  <c r="Q406" i="26"/>
  <c r="Q407" i="26"/>
  <c r="Q408" i="26"/>
  <c r="Q409" i="26"/>
  <c r="Q410" i="26"/>
  <c r="Q411" i="26"/>
  <c r="Q412" i="26"/>
  <c r="Q413" i="26"/>
  <c r="Q414" i="26"/>
  <c r="Q415" i="26"/>
  <c r="Q416" i="26"/>
  <c r="Q417" i="26"/>
  <c r="Q418" i="26"/>
  <c r="Q419" i="26"/>
  <c r="Q420" i="26"/>
  <c r="Q421" i="26"/>
  <c r="Q422" i="26"/>
  <c r="Q423" i="26"/>
  <c r="Q424" i="26"/>
  <c r="Q425" i="26"/>
  <c r="Q426" i="26"/>
  <c r="Q427" i="26"/>
  <c r="Q428" i="26"/>
  <c r="Q429" i="26"/>
  <c r="Q430" i="26"/>
  <c r="Q431" i="26"/>
  <c r="Q432" i="26"/>
  <c r="Q433" i="26"/>
  <c r="Q434" i="26"/>
  <c r="Q435" i="26"/>
  <c r="Q436" i="26"/>
  <c r="Q437" i="26"/>
  <c r="Q438" i="26"/>
  <c r="Q439" i="26"/>
  <c r="Q440" i="26"/>
  <c r="Q441" i="26"/>
  <c r="Q442" i="26"/>
  <c r="Q443" i="26"/>
  <c r="Q444" i="26"/>
  <c r="Q445" i="26"/>
  <c r="Q446" i="26"/>
  <c r="Q447" i="26"/>
  <c r="Q448" i="26"/>
  <c r="Q449" i="26"/>
  <c r="Q450" i="26"/>
  <c r="Q451" i="26"/>
  <c r="Q452" i="26"/>
  <c r="Q453" i="26"/>
  <c r="Q454" i="26"/>
  <c r="Q455" i="26"/>
  <c r="Q456" i="26"/>
  <c r="Q457" i="26"/>
  <c r="Q458" i="26"/>
  <c r="Q459" i="26"/>
  <c r="Q460" i="26"/>
  <c r="Q461" i="26"/>
  <c r="Q462" i="26"/>
  <c r="Q463" i="26"/>
  <c r="Q464" i="26"/>
  <c r="Q465" i="26"/>
  <c r="Q466" i="26"/>
  <c r="Q467" i="26"/>
  <c r="Q468" i="26"/>
  <c r="Q469" i="26"/>
  <c r="Q470" i="26"/>
  <c r="Q471" i="26"/>
  <c r="Q472" i="26"/>
  <c r="Q473" i="26"/>
  <c r="Q474" i="26"/>
  <c r="Q475" i="26"/>
  <c r="Q476" i="26"/>
  <c r="Q477" i="26"/>
  <c r="Q478" i="26"/>
  <c r="Q479" i="26"/>
  <c r="Q480" i="26"/>
  <c r="Q481" i="26"/>
  <c r="Q482" i="26"/>
  <c r="Q483" i="26"/>
  <c r="Q484" i="26"/>
  <c r="Q485" i="26"/>
  <c r="Q486" i="26"/>
  <c r="Q487" i="26"/>
  <c r="Q488" i="26"/>
  <c r="Q489" i="26"/>
  <c r="Q490" i="26"/>
  <c r="Q491" i="26"/>
  <c r="Q492" i="26"/>
  <c r="Q493" i="26"/>
  <c r="Q494" i="26"/>
  <c r="Q495" i="26"/>
  <c r="Q496" i="26"/>
  <c r="Q497" i="26"/>
  <c r="Q498" i="26"/>
  <c r="Q499" i="26"/>
  <c r="Q500" i="26"/>
  <c r="Q501" i="26"/>
  <c r="Q502" i="26"/>
  <c r="Q503" i="26"/>
  <c r="Q504" i="26"/>
  <c r="Q505" i="26"/>
  <c r="Q506" i="26"/>
  <c r="Q507" i="26"/>
  <c r="Q508" i="26"/>
  <c r="Q509" i="26"/>
  <c r="Q510" i="26"/>
  <c r="Q511" i="26"/>
  <c r="Q512" i="26"/>
  <c r="Q513" i="26"/>
  <c r="Q514" i="26"/>
  <c r="Q515" i="26"/>
  <c r="Q516" i="26"/>
  <c r="Q517" i="26"/>
  <c r="Q518" i="26"/>
  <c r="Q519" i="26"/>
  <c r="Q520" i="26"/>
  <c r="Q521" i="26"/>
  <c r="Q522" i="26"/>
  <c r="Q523" i="26"/>
  <c r="Q524" i="26"/>
  <c r="Q525" i="26"/>
  <c r="Q526" i="26"/>
  <c r="Q527" i="26"/>
  <c r="Q528" i="26"/>
  <c r="Q529" i="26"/>
  <c r="Q530" i="26"/>
  <c r="Q531" i="26"/>
  <c r="Q532" i="26"/>
  <c r="Q533" i="26"/>
  <c r="Q534" i="26"/>
  <c r="Q535" i="26"/>
  <c r="Q536" i="26"/>
  <c r="Q537" i="26"/>
  <c r="Q538" i="26"/>
  <c r="Q539" i="26"/>
  <c r="Q540" i="26"/>
  <c r="Q541" i="26"/>
  <c r="Q542" i="26"/>
  <c r="Q543" i="26"/>
  <c r="Q544" i="26"/>
  <c r="Q545" i="26"/>
  <c r="Q546" i="26"/>
  <c r="Q547" i="26"/>
  <c r="Q548" i="26"/>
  <c r="Q549" i="26"/>
  <c r="Q550" i="26"/>
  <c r="Q551" i="26"/>
  <c r="Q552" i="26"/>
  <c r="Q553" i="26"/>
  <c r="Q554" i="26"/>
  <c r="Q555" i="26"/>
  <c r="Q556" i="26"/>
  <c r="Q557" i="26"/>
  <c r="Q558" i="26"/>
  <c r="Q559" i="26"/>
  <c r="Q560" i="26"/>
  <c r="Q561" i="26"/>
  <c r="Q562" i="26"/>
  <c r="Q563" i="26"/>
  <c r="Q564" i="26"/>
  <c r="Q565" i="26"/>
  <c r="Q566" i="26"/>
  <c r="Q567" i="26"/>
  <c r="Q568" i="26"/>
  <c r="Q569" i="26"/>
  <c r="Q570" i="26"/>
  <c r="Q571" i="26"/>
  <c r="Q572" i="26"/>
  <c r="Q573" i="26"/>
  <c r="Q574" i="26"/>
  <c r="Q575" i="26"/>
  <c r="Q576" i="26"/>
  <c r="Q577" i="26"/>
  <c r="Q578" i="26"/>
  <c r="Q579" i="26"/>
  <c r="Q580" i="26"/>
  <c r="Q581" i="26"/>
  <c r="Q582" i="26"/>
  <c r="Q583" i="26"/>
  <c r="Q584" i="26"/>
  <c r="Q585" i="26"/>
  <c r="Q586" i="26"/>
  <c r="Q587" i="26"/>
  <c r="Q588" i="26"/>
  <c r="Q589" i="26"/>
  <c r="Q590" i="26"/>
  <c r="Q591" i="26"/>
  <c r="Q592" i="26"/>
  <c r="Q593" i="26"/>
  <c r="Q594" i="26"/>
  <c r="Q595" i="26"/>
  <c r="Q596" i="26"/>
  <c r="Q597" i="26"/>
  <c r="Q598" i="26"/>
  <c r="Q599" i="26"/>
  <c r="Q600" i="26"/>
  <c r="Q601" i="26"/>
  <c r="Q602" i="26"/>
  <c r="Q603" i="26"/>
  <c r="Q604" i="26"/>
  <c r="Q605" i="26"/>
  <c r="Q606" i="26"/>
  <c r="Q607" i="26"/>
  <c r="Q608" i="26"/>
  <c r="Q609" i="26"/>
  <c r="Q610" i="26"/>
  <c r="Q611" i="26"/>
  <c r="Q612" i="26"/>
  <c r="Q613" i="26"/>
  <c r="Q614" i="26"/>
  <c r="Q615" i="26"/>
  <c r="Q616" i="26"/>
  <c r="Q617" i="26"/>
  <c r="Q618" i="26"/>
  <c r="Q619" i="26"/>
  <c r="Q620" i="26"/>
  <c r="Q621" i="26"/>
  <c r="Q622" i="26"/>
  <c r="Q623" i="26"/>
  <c r="Q624" i="26"/>
  <c r="Q625" i="26"/>
  <c r="Q626" i="26"/>
  <c r="Q627" i="26"/>
  <c r="Q628" i="26"/>
  <c r="Q629" i="26"/>
  <c r="Q630" i="26"/>
  <c r="Q631" i="26"/>
  <c r="Q632" i="26"/>
  <c r="Q633" i="26"/>
  <c r="Q634" i="26"/>
  <c r="Q635" i="26"/>
  <c r="Q636" i="26"/>
  <c r="Q637" i="26"/>
  <c r="Q638" i="26"/>
  <c r="Q639" i="26"/>
  <c r="Q640" i="26"/>
  <c r="Q641" i="26"/>
  <c r="Q642" i="26"/>
  <c r="Q643" i="26"/>
  <c r="Q644" i="26"/>
  <c r="Q645" i="26"/>
  <c r="Q646" i="26"/>
  <c r="Q647" i="26"/>
  <c r="Q648" i="26"/>
  <c r="Q649" i="26"/>
  <c r="Q650" i="26"/>
  <c r="Q651" i="26"/>
  <c r="Q652" i="26"/>
  <c r="Q653" i="26"/>
  <c r="Q654" i="26"/>
  <c r="Q655" i="26"/>
  <c r="Q656" i="26"/>
  <c r="Q657" i="26"/>
  <c r="Q658" i="26"/>
  <c r="Q659" i="26"/>
  <c r="Q660" i="26"/>
  <c r="Q661" i="26"/>
  <c r="Q662" i="26"/>
  <c r="Q663" i="26"/>
  <c r="Q664" i="26"/>
  <c r="Q665" i="26"/>
  <c r="Q666" i="26"/>
  <c r="Q667" i="26"/>
  <c r="Q668" i="26"/>
  <c r="Q669" i="26"/>
  <c r="Q670" i="26"/>
  <c r="Q671" i="26"/>
  <c r="Q672" i="26"/>
  <c r="Q673" i="26"/>
  <c r="Q674" i="26"/>
  <c r="Q675" i="26"/>
  <c r="Q676" i="26"/>
  <c r="Q677" i="26"/>
  <c r="Q678" i="26"/>
  <c r="Q679" i="26"/>
  <c r="Q680" i="26"/>
  <c r="Q681" i="26"/>
  <c r="Q682" i="26"/>
  <c r="Q683" i="26"/>
  <c r="Q684" i="26"/>
  <c r="Q685" i="26"/>
  <c r="Q686" i="26"/>
  <c r="Q687" i="26"/>
  <c r="Q688" i="26"/>
  <c r="Q689" i="26"/>
  <c r="Q690" i="26"/>
  <c r="Q691" i="26"/>
  <c r="Q692" i="26"/>
  <c r="Q693" i="26"/>
  <c r="Q694" i="26"/>
  <c r="Q695" i="26"/>
  <c r="Q696" i="26"/>
  <c r="Q697" i="26"/>
  <c r="Q698" i="26"/>
  <c r="Q699" i="26"/>
  <c r="Q700" i="26"/>
  <c r="Q701" i="26"/>
  <c r="Q702" i="26"/>
  <c r="Q703" i="26"/>
  <c r="Q704" i="26"/>
  <c r="Q705" i="26"/>
  <c r="Q706" i="26"/>
  <c r="Q707" i="26"/>
  <c r="Q708" i="26"/>
  <c r="Q709" i="26"/>
  <c r="Q710" i="26"/>
  <c r="Q711" i="26"/>
  <c r="Q712" i="26"/>
  <c r="Q713" i="26"/>
  <c r="Q714" i="26"/>
  <c r="Q715" i="26"/>
  <c r="Q716" i="26"/>
  <c r="Q717" i="26"/>
  <c r="Q718" i="26"/>
  <c r="Q719" i="26"/>
  <c r="Q720" i="26"/>
  <c r="Q721" i="26"/>
  <c r="Q722" i="26"/>
  <c r="Q723" i="26"/>
  <c r="Q724" i="26"/>
  <c r="Q725" i="26"/>
  <c r="Q726" i="26"/>
  <c r="Q727" i="26"/>
  <c r="Q728" i="26"/>
  <c r="Q729" i="26"/>
  <c r="Q730" i="26"/>
  <c r="Q731" i="26"/>
  <c r="Q732" i="26"/>
  <c r="Q733" i="26"/>
  <c r="Q734" i="26"/>
  <c r="Q735" i="26"/>
  <c r="Q736" i="26"/>
  <c r="Q737" i="26"/>
  <c r="Q738" i="26"/>
  <c r="Q739" i="26"/>
  <c r="Q740" i="26"/>
  <c r="Q741" i="26"/>
  <c r="Q742" i="26"/>
  <c r="Q743" i="26"/>
  <c r="Q744" i="26"/>
  <c r="Q745" i="26"/>
  <c r="Q746" i="26"/>
  <c r="Q747" i="26"/>
  <c r="Q748" i="26"/>
  <c r="Q749" i="26"/>
  <c r="Q750" i="26"/>
  <c r="Q751" i="26"/>
  <c r="Q752" i="26"/>
  <c r="Q753" i="26"/>
  <c r="Q754" i="26"/>
  <c r="Q755" i="26"/>
  <c r="Q756" i="26"/>
  <c r="Q757" i="26"/>
  <c r="Q758" i="26"/>
  <c r="Q759" i="26"/>
  <c r="Q760" i="26"/>
  <c r="Q761" i="26"/>
  <c r="Q762" i="26"/>
  <c r="Q763" i="26"/>
  <c r="Q764" i="26"/>
  <c r="Q765" i="26"/>
  <c r="Q766" i="26"/>
  <c r="Q767" i="26"/>
  <c r="Q768" i="26"/>
  <c r="Q769" i="26"/>
  <c r="Q770" i="26"/>
  <c r="Q771" i="26"/>
  <c r="Q772" i="26"/>
  <c r="Q773" i="26"/>
  <c r="Q774" i="26"/>
  <c r="Q775" i="26"/>
  <c r="Q776" i="26"/>
  <c r="Q777" i="26"/>
  <c r="Q778" i="26"/>
  <c r="Q779" i="26"/>
  <c r="Q780" i="26"/>
  <c r="Q781" i="26"/>
  <c r="Q782" i="26"/>
  <c r="Q783" i="26"/>
  <c r="Q784" i="26"/>
  <c r="Q785" i="26"/>
  <c r="Q786" i="26"/>
  <c r="Q787" i="26"/>
  <c r="Q788" i="26"/>
  <c r="Q789" i="26"/>
  <c r="Q790" i="26"/>
  <c r="Q791" i="26"/>
  <c r="Q792" i="26"/>
  <c r="Q793" i="26"/>
  <c r="Q794" i="26"/>
  <c r="Q795" i="26"/>
  <c r="Q796" i="26"/>
  <c r="Q797" i="26"/>
  <c r="Q798" i="26"/>
  <c r="Q799" i="26"/>
  <c r="Q800" i="26"/>
  <c r="Q801" i="26"/>
  <c r="Q802" i="26"/>
  <c r="Q803" i="26"/>
  <c r="Q804" i="26"/>
  <c r="Q805" i="26"/>
  <c r="Q806" i="26"/>
  <c r="Q807" i="26"/>
  <c r="Q808" i="26"/>
  <c r="Q809" i="26"/>
  <c r="Q810" i="26"/>
  <c r="Q811" i="26"/>
  <c r="Q812" i="26"/>
  <c r="Q813" i="26"/>
  <c r="Q814" i="26"/>
  <c r="Q815" i="26"/>
  <c r="Q816" i="26"/>
  <c r="Q817" i="26"/>
  <c r="Q818" i="26"/>
  <c r="Q819" i="26"/>
  <c r="Q820" i="26"/>
  <c r="Q821" i="26"/>
  <c r="Q822" i="26"/>
  <c r="Q823" i="26"/>
  <c r="Q824" i="26"/>
  <c r="Q825" i="26"/>
  <c r="Q826" i="26"/>
  <c r="Q827" i="26"/>
  <c r="Q828" i="26"/>
  <c r="Q829" i="26"/>
  <c r="Q830" i="26"/>
  <c r="Q831" i="26"/>
  <c r="Q832" i="26"/>
  <c r="Q833" i="26"/>
  <c r="Q834" i="26"/>
  <c r="Q835" i="26"/>
  <c r="Q836" i="26"/>
  <c r="Q837" i="26"/>
  <c r="Q838" i="26"/>
  <c r="Q839" i="26"/>
  <c r="Q840" i="26"/>
  <c r="Q841" i="26"/>
  <c r="Q842" i="26"/>
  <c r="Q843" i="26"/>
  <c r="Q844" i="26"/>
  <c r="Q845" i="26"/>
  <c r="Q846" i="26"/>
  <c r="Q847" i="26"/>
  <c r="Q848" i="26"/>
  <c r="Q849" i="26"/>
  <c r="Q850" i="26"/>
  <c r="Q851" i="26"/>
  <c r="Q852" i="26"/>
  <c r="Q853" i="26"/>
  <c r="Q854" i="26"/>
  <c r="Q855" i="26"/>
  <c r="Q856" i="26"/>
  <c r="Q857" i="26"/>
  <c r="Q858" i="26"/>
  <c r="Q859" i="26"/>
  <c r="Q860" i="26"/>
  <c r="Q861" i="26"/>
  <c r="Q862" i="26"/>
  <c r="Q863" i="26"/>
  <c r="Q864" i="26"/>
  <c r="Q865" i="26"/>
  <c r="Q866" i="26"/>
  <c r="Q867" i="26"/>
  <c r="Q868" i="26"/>
  <c r="Q869" i="26"/>
  <c r="Q870" i="26"/>
  <c r="Q871" i="26"/>
  <c r="Q872" i="26"/>
  <c r="Q873" i="26"/>
  <c r="Q874" i="26"/>
  <c r="Q875" i="26"/>
  <c r="Q876" i="26"/>
  <c r="Q877" i="26"/>
  <c r="Q878" i="26"/>
  <c r="Q879" i="26"/>
  <c r="Q880" i="26"/>
  <c r="Q881" i="26"/>
  <c r="Q882" i="26"/>
  <c r="Q883" i="26"/>
  <c r="Q884" i="26"/>
  <c r="Q885" i="26"/>
  <c r="Q886" i="26"/>
  <c r="Q887" i="26"/>
  <c r="Q888" i="26"/>
  <c r="Q889" i="26"/>
  <c r="Q890" i="26"/>
  <c r="Q891" i="26"/>
  <c r="Q892" i="26"/>
  <c r="Q893" i="26"/>
  <c r="Q894" i="26"/>
  <c r="Q895" i="26"/>
  <c r="Q896" i="26"/>
  <c r="Q897" i="26"/>
  <c r="Q898" i="26"/>
  <c r="Q899" i="26"/>
  <c r="Q900" i="26"/>
  <c r="Q901" i="26"/>
  <c r="Q902" i="26"/>
  <c r="Q903" i="26"/>
  <c r="Q904" i="26"/>
  <c r="Q905" i="26"/>
  <c r="Q906" i="26"/>
  <c r="Q907" i="26"/>
  <c r="Q908" i="26"/>
  <c r="Q909" i="26"/>
  <c r="Q910" i="26"/>
  <c r="Q911" i="26"/>
  <c r="Q912" i="26"/>
  <c r="Q913" i="26"/>
  <c r="Q914" i="26"/>
  <c r="Q915" i="26"/>
  <c r="Q916" i="26"/>
  <c r="Q917" i="26"/>
  <c r="Q918" i="26"/>
  <c r="Q919" i="26"/>
  <c r="Q920" i="26"/>
  <c r="Q921" i="26"/>
  <c r="Q922" i="26"/>
  <c r="Q923" i="26"/>
  <c r="Q924" i="26"/>
  <c r="Q925" i="26"/>
  <c r="Q926" i="26"/>
  <c r="Q927" i="26"/>
  <c r="Q928" i="26"/>
  <c r="Q929" i="26"/>
  <c r="Q930" i="26"/>
  <c r="Q931" i="26"/>
  <c r="Q932" i="26"/>
  <c r="Q933" i="26"/>
  <c r="Q934" i="26"/>
  <c r="Q935" i="26"/>
  <c r="Q936" i="26"/>
  <c r="Q937" i="26"/>
  <c r="Q938" i="26"/>
  <c r="Q939" i="26"/>
  <c r="Q940" i="26"/>
  <c r="Q941" i="26"/>
  <c r="Q942" i="26"/>
  <c r="Q943" i="26"/>
  <c r="Q944" i="26"/>
  <c r="Q945" i="26"/>
  <c r="Q946" i="26"/>
  <c r="Q947" i="26"/>
  <c r="Q948" i="26"/>
  <c r="Q949" i="26"/>
  <c r="Q950" i="26"/>
  <c r="Q951" i="26"/>
  <c r="Q952" i="26"/>
  <c r="Q953" i="26"/>
  <c r="Q954" i="26"/>
  <c r="Q955" i="26"/>
  <c r="Q956" i="26"/>
  <c r="Q957" i="26"/>
  <c r="Q958" i="26"/>
  <c r="Q959" i="26"/>
  <c r="Q960" i="26"/>
  <c r="Q961" i="26"/>
  <c r="Q962" i="26"/>
  <c r="Q963" i="26"/>
  <c r="Q964" i="26"/>
  <c r="Q965" i="26"/>
  <c r="Q966" i="26"/>
  <c r="Q967" i="26"/>
  <c r="Q968" i="26"/>
  <c r="Q969" i="26"/>
  <c r="Q970" i="26"/>
  <c r="Q971" i="26"/>
  <c r="Q972" i="26"/>
  <c r="Q973" i="26"/>
  <c r="Q974" i="26"/>
  <c r="Q975" i="26"/>
  <c r="Q976" i="26"/>
  <c r="Q977" i="26"/>
  <c r="Q978" i="26"/>
  <c r="Q979" i="26"/>
  <c r="Q980" i="26"/>
  <c r="Q981" i="26"/>
  <c r="Q982" i="26"/>
  <c r="Q983" i="26"/>
  <c r="Q984" i="26"/>
  <c r="Q985" i="26"/>
  <c r="Q986" i="26"/>
  <c r="Q987" i="26"/>
  <c r="Q988" i="26"/>
  <c r="Q989" i="26"/>
  <c r="Q990" i="26"/>
  <c r="Q991" i="26"/>
  <c r="Q992" i="26"/>
  <c r="Q993" i="26"/>
  <c r="Q994" i="26"/>
  <c r="Q995" i="26"/>
  <c r="Q996" i="26"/>
  <c r="Q997" i="26"/>
  <c r="Q998" i="26"/>
  <c r="Q999" i="26"/>
  <c r="Q1000" i="26"/>
  <c r="Q1001" i="26"/>
  <c r="Q1002" i="26"/>
  <c r="Q1003" i="26"/>
  <c r="Q1004" i="26"/>
  <c r="Q1005" i="26"/>
  <c r="Q1006" i="26"/>
  <c r="Q1007" i="26"/>
  <c r="Q1008" i="26"/>
  <c r="Q1009" i="26"/>
  <c r="Q1010" i="26"/>
  <c r="Q1011" i="26"/>
  <c r="Q1012" i="26"/>
  <c r="Q1013" i="26"/>
  <c r="Q1014" i="26"/>
  <c r="Q1015" i="26"/>
  <c r="Q1016" i="26"/>
  <c r="Q1017" i="26"/>
  <c r="Q1018" i="26"/>
  <c r="Q1019" i="26"/>
  <c r="Q1020" i="26"/>
  <c r="Q1021" i="26"/>
  <c r="Q1022" i="26"/>
  <c r="Q1023" i="26"/>
  <c r="Q1024" i="26"/>
  <c r="Q1025" i="26"/>
  <c r="Q1026" i="26"/>
  <c r="Q1027" i="26"/>
  <c r="Q1028" i="26"/>
  <c r="Q1029" i="26"/>
  <c r="Q1030" i="26"/>
  <c r="Q1031" i="26"/>
  <c r="Q1032" i="26"/>
  <c r="Q1033" i="26"/>
  <c r="Q1034" i="26"/>
  <c r="Q1035" i="26"/>
  <c r="Q1036" i="26"/>
  <c r="Q1037" i="26"/>
  <c r="Q1038" i="26"/>
  <c r="Q1039" i="26"/>
  <c r="Q1040" i="26"/>
  <c r="Q1041" i="26"/>
  <c r="Q1042" i="26"/>
  <c r="Q1043" i="26"/>
  <c r="Q1044" i="26"/>
  <c r="Q1045" i="26"/>
  <c r="Q1046" i="26"/>
  <c r="Q1047" i="26"/>
  <c r="Q1048" i="26"/>
  <c r="Q1049" i="26"/>
  <c r="Q1050" i="26"/>
  <c r="Q1051" i="26"/>
  <c r="Q1052" i="26"/>
  <c r="Q1053" i="26"/>
  <c r="Q1054" i="26"/>
  <c r="Q1055" i="26"/>
  <c r="Q1056" i="26"/>
  <c r="Q1057" i="26"/>
  <c r="Q1058" i="26"/>
  <c r="Q1059" i="26"/>
  <c r="Q1060" i="26"/>
  <c r="Q1061" i="26"/>
  <c r="Q1062" i="26"/>
  <c r="Q1063" i="26"/>
  <c r="Q1064" i="26"/>
  <c r="Q1065" i="26"/>
  <c r="Q1066" i="26"/>
  <c r="Q1067" i="26"/>
  <c r="Q1068" i="26"/>
  <c r="Q1069" i="26"/>
  <c r="Q1070" i="26"/>
  <c r="Q1071" i="26"/>
  <c r="Q1072" i="26"/>
  <c r="Q1073" i="26"/>
  <c r="Q1074" i="26"/>
  <c r="Q1075" i="26"/>
  <c r="Q1076" i="26"/>
  <c r="Q1077" i="26"/>
  <c r="Q1078" i="26"/>
  <c r="Q1079" i="26"/>
  <c r="Q1080" i="26"/>
  <c r="Q1081" i="26"/>
  <c r="Q1082" i="26"/>
  <c r="Q1083" i="26"/>
  <c r="Q1084" i="26"/>
  <c r="Q1085" i="26"/>
  <c r="Q1086" i="26"/>
  <c r="Q1087" i="26"/>
  <c r="Q1088" i="26"/>
  <c r="Q1089" i="26"/>
  <c r="Q1090" i="26"/>
  <c r="Q1091" i="26"/>
  <c r="Q1092" i="26"/>
  <c r="Q1093" i="26"/>
  <c r="Q1094" i="26"/>
  <c r="Q1095" i="26"/>
  <c r="Q1096" i="26"/>
  <c r="Q1097" i="26"/>
  <c r="Q1098" i="26"/>
  <c r="Q1099" i="26"/>
  <c r="Q1100" i="26"/>
  <c r="Q1101" i="26"/>
  <c r="Q1102" i="26"/>
  <c r="Q1103" i="26"/>
  <c r="Q1104" i="26"/>
  <c r="Q1105" i="26"/>
  <c r="Q1106" i="26"/>
  <c r="Q1107" i="26"/>
  <c r="Q1108" i="26"/>
  <c r="Q1109" i="26"/>
  <c r="Q1110" i="26"/>
  <c r="Q1111" i="26"/>
  <c r="Q1112" i="26"/>
  <c r="Q1113" i="26"/>
  <c r="Q1114" i="26"/>
  <c r="Q1115" i="26"/>
  <c r="Q1116" i="26"/>
  <c r="Q1117" i="26"/>
  <c r="Q1118" i="26"/>
  <c r="Q1119" i="26"/>
  <c r="Q1120" i="26"/>
  <c r="Q1121" i="26"/>
  <c r="Q1122" i="26"/>
  <c r="Q1123" i="26"/>
  <c r="Q1124" i="26"/>
  <c r="Q1125" i="26"/>
  <c r="Q1126" i="26"/>
  <c r="Q1127" i="26"/>
  <c r="Q1128" i="26"/>
  <c r="Q1129" i="26"/>
  <c r="Q1130" i="26"/>
  <c r="Q1131" i="26"/>
  <c r="Q1132" i="26"/>
  <c r="Q1133" i="26"/>
  <c r="Q1134" i="26"/>
  <c r="Q1135" i="26"/>
  <c r="Q1136" i="26"/>
  <c r="Q1137" i="26"/>
  <c r="Q1138" i="26"/>
  <c r="Q1139" i="26"/>
  <c r="Q1140" i="26"/>
  <c r="Q1141" i="26"/>
  <c r="Q1142" i="26"/>
  <c r="Q1143" i="26"/>
  <c r="Q1144" i="26"/>
  <c r="Q1145" i="26"/>
  <c r="Q1146" i="26"/>
  <c r="Q1147" i="26"/>
  <c r="Q1148" i="26"/>
  <c r="Q1149" i="26"/>
  <c r="Q1150" i="26"/>
  <c r="Q1151" i="26"/>
  <c r="Q1152" i="26"/>
  <c r="Q1153" i="26"/>
  <c r="Q1154" i="26"/>
  <c r="Q1155" i="26"/>
  <c r="Q1156" i="26"/>
  <c r="Q1157" i="26"/>
  <c r="Q1158" i="26"/>
  <c r="Q1159" i="26"/>
  <c r="Q1160" i="26"/>
  <c r="Q1161" i="26"/>
  <c r="Q1162" i="26"/>
  <c r="Q1163" i="26"/>
  <c r="Q1164" i="26"/>
  <c r="Q1165" i="26"/>
  <c r="Q1166" i="26"/>
  <c r="Q1167" i="26"/>
  <c r="Q1168" i="26"/>
  <c r="Q1169" i="26"/>
  <c r="Q1170" i="26"/>
  <c r="Q1171" i="26"/>
  <c r="Q1172" i="26"/>
  <c r="Q1173" i="26"/>
  <c r="Q1174" i="26"/>
  <c r="Q1175" i="26"/>
  <c r="Q1176" i="26"/>
  <c r="Q1177" i="26"/>
  <c r="Q1178" i="26"/>
  <c r="Q1179" i="26"/>
  <c r="Q1180" i="26"/>
  <c r="Q1181" i="26"/>
  <c r="Q1182" i="26"/>
  <c r="Q1183" i="26"/>
  <c r="Q1184" i="26"/>
  <c r="Q1185" i="26"/>
  <c r="Q1186" i="26"/>
  <c r="Q1187" i="26"/>
  <c r="Q1188" i="26"/>
  <c r="Q1189" i="26"/>
  <c r="Q1190" i="26"/>
  <c r="Q1191" i="26"/>
  <c r="Q1192" i="26"/>
  <c r="Q1193" i="26"/>
  <c r="Q1194" i="26"/>
  <c r="Q1195" i="26"/>
  <c r="Q1196" i="26"/>
  <c r="Q1197" i="26"/>
  <c r="Q1198" i="26"/>
  <c r="Q1199" i="26"/>
  <c r="Q1200" i="26"/>
  <c r="Q1201" i="26"/>
  <c r="Q1202" i="26"/>
  <c r="Q1203" i="26"/>
  <c r="Q1204" i="26"/>
  <c r="Q1205" i="26"/>
  <c r="Q1206" i="26"/>
  <c r="Q1207" i="26"/>
  <c r="Q1208" i="26"/>
  <c r="Q1209" i="26"/>
  <c r="Q1210" i="26"/>
  <c r="Q1211" i="26"/>
  <c r="Q1212" i="26"/>
  <c r="Q1213" i="26"/>
  <c r="Q1214" i="26"/>
  <c r="Q1215" i="26"/>
  <c r="Q1216" i="26"/>
  <c r="Q1217" i="26"/>
  <c r="Q1218" i="26"/>
  <c r="Q1219" i="26"/>
  <c r="Q1220" i="26"/>
  <c r="Q1221" i="26"/>
  <c r="Q1222" i="26"/>
  <c r="Q1223" i="26"/>
  <c r="Q1224" i="26"/>
  <c r="Q1225" i="26"/>
  <c r="Q1226" i="26"/>
  <c r="Q1227" i="26"/>
  <c r="Q1228" i="26"/>
  <c r="Q1229" i="26"/>
  <c r="Q1230" i="26"/>
  <c r="Q1231" i="26"/>
  <c r="Q1232" i="26"/>
  <c r="Q1233" i="26"/>
  <c r="Q1234" i="26"/>
  <c r="Q1235" i="26"/>
  <c r="Q1236" i="26"/>
  <c r="Q1237" i="26"/>
  <c r="Q1238" i="26"/>
  <c r="Q1239" i="26"/>
  <c r="Q1240" i="26"/>
  <c r="Q1241" i="26"/>
  <c r="Q1242" i="26"/>
  <c r="Q1243" i="26"/>
  <c r="Q1244" i="26"/>
  <c r="Q1245" i="26"/>
  <c r="Q1246" i="26"/>
  <c r="Q1247" i="26"/>
  <c r="Q1248" i="26"/>
  <c r="Q1249" i="26"/>
  <c r="Q1250" i="26"/>
  <c r="Q1251" i="26"/>
  <c r="Q1252" i="26"/>
  <c r="Q1253" i="26"/>
  <c r="Q1254" i="26"/>
  <c r="Q1255" i="26"/>
  <c r="Q1256" i="26"/>
  <c r="Q1257" i="26"/>
  <c r="Q1258" i="26"/>
  <c r="Q1259" i="26"/>
  <c r="Q1260" i="26"/>
  <c r="Q1261" i="26"/>
  <c r="Q1262" i="26"/>
  <c r="Q1263" i="26"/>
  <c r="Q1264" i="26"/>
  <c r="Q1265" i="26"/>
  <c r="Q1266" i="26"/>
  <c r="Q1267" i="26"/>
  <c r="Q1268" i="26"/>
  <c r="Q1269" i="26"/>
  <c r="Q1270" i="26"/>
  <c r="Q1271" i="26"/>
  <c r="Q1272" i="26"/>
  <c r="Q1273" i="26"/>
  <c r="Q1274" i="26"/>
  <c r="Q1275" i="26"/>
  <c r="Q1276" i="26"/>
  <c r="Q1277" i="26"/>
  <c r="Q1278" i="26"/>
  <c r="Q1279" i="26"/>
  <c r="Q1280" i="26"/>
  <c r="Q1281" i="26"/>
  <c r="Q1282" i="26"/>
  <c r="Q1283" i="26"/>
  <c r="Q1284" i="26"/>
  <c r="Q1285" i="26"/>
  <c r="Q1286" i="26"/>
  <c r="Q1287" i="26"/>
  <c r="Q1288" i="26"/>
  <c r="Q1289" i="26"/>
  <c r="Q1290" i="26"/>
  <c r="Q1291" i="26"/>
  <c r="Q1292" i="26"/>
  <c r="Q1293" i="26"/>
  <c r="Q1294" i="26"/>
  <c r="Q1295" i="26"/>
  <c r="Q1296" i="26"/>
  <c r="Q1297" i="26"/>
  <c r="Q1298" i="26"/>
  <c r="Q1299" i="26"/>
  <c r="Q1300" i="26"/>
  <c r="Q1301" i="26"/>
  <c r="Q1302" i="26"/>
  <c r="Q1303" i="26"/>
  <c r="Q1304" i="26"/>
  <c r="Q1305" i="26"/>
  <c r="Q1306" i="26"/>
  <c r="Q1307" i="26"/>
  <c r="Q1308" i="26"/>
  <c r="Q1309" i="26"/>
  <c r="Q1310" i="26"/>
  <c r="Q1311" i="26"/>
  <c r="Q1312" i="26"/>
  <c r="Q1313" i="26"/>
  <c r="Q1314" i="26"/>
  <c r="Q1315" i="26"/>
  <c r="Q1316" i="26"/>
  <c r="Q1317" i="26"/>
  <c r="Q1318" i="26"/>
  <c r="Q1319" i="26"/>
  <c r="Q1320" i="26"/>
  <c r="Q1321" i="26"/>
  <c r="Q1322" i="26"/>
  <c r="Q1323" i="26"/>
  <c r="Q1324" i="26"/>
  <c r="Q1325" i="26"/>
  <c r="Q1326" i="26"/>
  <c r="Q1327" i="26"/>
  <c r="Q1328" i="26"/>
  <c r="Q1329" i="26"/>
  <c r="Q1330" i="26"/>
  <c r="Q1331" i="26"/>
  <c r="Q1332" i="26"/>
  <c r="Q1333" i="26"/>
  <c r="Q1334" i="26"/>
  <c r="Q1335" i="26"/>
  <c r="Q1336" i="26"/>
  <c r="Q1337" i="26"/>
  <c r="Q1338" i="26"/>
  <c r="Q1339" i="26"/>
  <c r="Q1340" i="26"/>
  <c r="Q1341" i="26"/>
  <c r="Q1342" i="26"/>
  <c r="Q1343" i="26"/>
  <c r="Q1344" i="26"/>
  <c r="Q1345" i="26"/>
  <c r="Q1346" i="26"/>
  <c r="Q1347" i="26"/>
  <c r="Q1348" i="26"/>
  <c r="Q1349" i="26"/>
  <c r="Q1350" i="26"/>
  <c r="Q1351" i="26"/>
  <c r="Q1352" i="26"/>
  <c r="Q1353" i="26"/>
  <c r="Q1354" i="26"/>
  <c r="Q1355" i="26"/>
  <c r="Q1356" i="26"/>
  <c r="Q1357" i="26"/>
  <c r="Q1358" i="26"/>
  <c r="Q1359" i="26"/>
  <c r="Q1360" i="26"/>
  <c r="Q1361" i="26"/>
  <c r="Q1362" i="26"/>
  <c r="Q1363" i="26"/>
  <c r="Q1364" i="26"/>
  <c r="Q1365" i="26"/>
  <c r="Q1366" i="26"/>
  <c r="Q1367" i="26"/>
  <c r="Q1368" i="26"/>
  <c r="Q1369" i="26"/>
  <c r="Q1370" i="26"/>
  <c r="Q1371" i="26"/>
  <c r="Q1372" i="26"/>
  <c r="Q1373" i="26"/>
  <c r="Q1374" i="26"/>
  <c r="Q1375" i="26"/>
  <c r="Q1376" i="26"/>
  <c r="Q1377" i="26"/>
  <c r="Q1378" i="26"/>
  <c r="Q1379" i="26"/>
  <c r="Q1380" i="26"/>
  <c r="Q1381" i="26"/>
  <c r="Q1382" i="26"/>
  <c r="Q1383" i="26"/>
  <c r="Q1384" i="26"/>
  <c r="Q1385" i="26"/>
  <c r="Q1386" i="26"/>
  <c r="Q1387" i="26"/>
  <c r="Q1388" i="26"/>
  <c r="Q1389" i="26"/>
  <c r="Q1390" i="26"/>
  <c r="Q1391" i="26"/>
  <c r="Q1392" i="26"/>
  <c r="Q1393" i="26"/>
  <c r="Q1394" i="26"/>
  <c r="Q1395" i="26"/>
  <c r="Q1396" i="26"/>
  <c r="Q1397" i="26"/>
  <c r="Q1398" i="26"/>
  <c r="Q1399" i="26"/>
  <c r="Q1400" i="26"/>
  <c r="Q1401" i="26"/>
  <c r="Q1402" i="26"/>
  <c r="Q1403" i="26"/>
  <c r="Q1404" i="26"/>
  <c r="Q1405" i="26"/>
  <c r="Q1406" i="26"/>
  <c r="Q1407" i="26"/>
  <c r="Q1408" i="26"/>
  <c r="Q1409" i="26"/>
  <c r="Q1410" i="26"/>
  <c r="Q1411" i="26"/>
  <c r="Q1412" i="26"/>
  <c r="Q1413" i="26"/>
  <c r="Q1414" i="26"/>
  <c r="Q1415" i="26"/>
  <c r="Q1416" i="26"/>
  <c r="Q1417" i="26"/>
  <c r="Q1418" i="26"/>
  <c r="Q1419" i="26"/>
  <c r="Q1420" i="26"/>
  <c r="Q1421" i="26"/>
  <c r="Q1422" i="26"/>
  <c r="Q1423" i="26"/>
  <c r="Q1424" i="26"/>
  <c r="Q1425" i="26"/>
  <c r="Q1426" i="26"/>
  <c r="Q1427" i="26"/>
  <c r="Q1428" i="26"/>
  <c r="Q1429" i="26"/>
  <c r="Q1430" i="26"/>
  <c r="Q1431" i="26"/>
  <c r="Q1432" i="26"/>
  <c r="Q1433" i="26"/>
  <c r="Q1434" i="26"/>
  <c r="Q1435" i="26"/>
  <c r="Q1436" i="26"/>
  <c r="Q1437" i="26"/>
  <c r="Q1438" i="26"/>
  <c r="Q1439" i="26"/>
  <c r="Q1440" i="26"/>
  <c r="Q1441" i="26"/>
  <c r="Q1442" i="26"/>
  <c r="Q1443" i="26"/>
  <c r="Q1444" i="26"/>
  <c r="Q1445" i="26"/>
  <c r="Q1446" i="26"/>
  <c r="Q1447" i="26"/>
  <c r="Q1448" i="26"/>
  <c r="Q1449" i="26"/>
  <c r="Q1450" i="26"/>
  <c r="Q1451" i="26"/>
  <c r="Q1452" i="26"/>
  <c r="Q1453" i="26"/>
  <c r="Q1454" i="26"/>
  <c r="Q1455" i="26"/>
  <c r="Q1456" i="26"/>
  <c r="Q1457" i="26"/>
  <c r="Q1458" i="26"/>
  <c r="Q1459" i="26"/>
  <c r="Q1460" i="26"/>
  <c r="Q1461" i="26"/>
  <c r="Q1462" i="26"/>
  <c r="Q1463" i="26"/>
  <c r="Q1464" i="26"/>
  <c r="Q1465" i="26"/>
  <c r="Q1466" i="26"/>
  <c r="Q1467" i="26"/>
  <c r="Q1468" i="26"/>
  <c r="Q1469" i="26"/>
  <c r="Q1470" i="26"/>
  <c r="Q1471" i="26"/>
  <c r="Q1472" i="26"/>
  <c r="Q1473" i="26"/>
  <c r="Q1474" i="26"/>
  <c r="Q1475" i="26"/>
  <c r="Q1476" i="26"/>
  <c r="Q1477" i="26"/>
  <c r="Q1478" i="26"/>
  <c r="Q1479" i="26"/>
  <c r="Q1480" i="26"/>
  <c r="Q1481" i="26"/>
  <c r="Q1482" i="26"/>
  <c r="Q1483" i="26"/>
  <c r="Q1484" i="26"/>
  <c r="Q1485" i="26"/>
  <c r="Q1486" i="26"/>
  <c r="Q1487" i="26"/>
  <c r="Q1488" i="26"/>
  <c r="Q1489" i="26"/>
  <c r="Q1490" i="26"/>
  <c r="Q1491" i="26"/>
  <c r="Q1492" i="26"/>
  <c r="Q1493" i="26"/>
  <c r="Q1494" i="26"/>
  <c r="Q1495" i="26"/>
  <c r="Q1496" i="26"/>
  <c r="Q1497" i="26"/>
  <c r="Q1498" i="26"/>
  <c r="Q1499" i="26"/>
  <c r="Q1500" i="26"/>
  <c r="Q1501" i="26"/>
  <c r="Q1502" i="26"/>
  <c r="Q1503" i="26"/>
  <c r="Q1504" i="26"/>
  <c r="Q1505" i="26"/>
  <c r="Q1506" i="26"/>
  <c r="Q1507" i="26"/>
  <c r="Q1508" i="26"/>
  <c r="Q1509" i="26"/>
  <c r="Q1510" i="26"/>
  <c r="Q1511" i="26"/>
  <c r="Q1512" i="26"/>
  <c r="Q1513" i="26"/>
  <c r="Q1514" i="26"/>
  <c r="Q1515" i="26"/>
  <c r="Q1516" i="26"/>
  <c r="Q1517" i="26"/>
  <c r="Q1518" i="26"/>
  <c r="Q1519" i="26"/>
  <c r="Q1520" i="26"/>
  <c r="Q1521" i="26"/>
  <c r="Q1522" i="26"/>
  <c r="Q1523" i="26"/>
  <c r="Q1524" i="26"/>
  <c r="Q1525" i="26"/>
  <c r="Q1526" i="26"/>
  <c r="Q1527" i="26"/>
  <c r="Q1528" i="26"/>
  <c r="Q1529" i="26"/>
  <c r="Q1530" i="26"/>
  <c r="Q1531" i="26"/>
  <c r="Q1532" i="26"/>
  <c r="Q1533" i="26"/>
  <c r="Q1534" i="26"/>
  <c r="Q1535" i="26"/>
  <c r="Q1536" i="26"/>
  <c r="Q1537" i="26"/>
  <c r="Q1538" i="26"/>
  <c r="Q1539" i="26"/>
  <c r="Q1540" i="26"/>
  <c r="Q1541" i="26"/>
  <c r="Q1542" i="26"/>
  <c r="Q1543" i="26"/>
  <c r="Q1544" i="26"/>
  <c r="Q1545" i="26"/>
  <c r="Q1546" i="26"/>
  <c r="Q1547" i="26"/>
  <c r="Q1548" i="26"/>
  <c r="Q1549" i="26"/>
  <c r="Q1550" i="26"/>
  <c r="Q1551" i="26"/>
  <c r="Q1552" i="26"/>
  <c r="Q1553" i="26"/>
  <c r="Q1554" i="26"/>
  <c r="Q1555" i="26"/>
  <c r="Q1556" i="26"/>
  <c r="Q1557" i="26"/>
  <c r="Q1558" i="26"/>
  <c r="Q1559" i="26"/>
  <c r="Q1560" i="26"/>
  <c r="Q1561" i="26"/>
  <c r="Q1562" i="26"/>
  <c r="Q1563" i="26"/>
  <c r="Q1564" i="26"/>
  <c r="Q1565" i="26"/>
  <c r="Q1566" i="26"/>
  <c r="Q1567" i="26"/>
  <c r="Q1568" i="26"/>
  <c r="Q1569" i="26"/>
  <c r="Q1570" i="26"/>
  <c r="Q1571" i="26"/>
  <c r="Q1572" i="26"/>
  <c r="Q1573" i="26"/>
  <c r="Q1574" i="26"/>
  <c r="Q1575" i="26"/>
  <c r="Q1576" i="26"/>
  <c r="Q1577" i="26"/>
  <c r="Q1578" i="26"/>
  <c r="Q1579" i="26"/>
  <c r="Q1580" i="26"/>
  <c r="Q1581" i="26"/>
  <c r="Q1582" i="26"/>
  <c r="Q1583" i="26"/>
  <c r="Q1584" i="26"/>
  <c r="Q1585" i="26"/>
  <c r="Q1586" i="26"/>
  <c r="Q1587" i="26"/>
  <c r="Q1588" i="26"/>
  <c r="Q1589" i="26"/>
  <c r="Q1590" i="26"/>
  <c r="Q1591" i="26"/>
  <c r="Q1592" i="26"/>
  <c r="Q1593" i="26"/>
  <c r="Q1594" i="26"/>
  <c r="Q1595" i="26"/>
  <c r="Q1596" i="26"/>
  <c r="Q1597" i="26"/>
  <c r="Q1598" i="26"/>
  <c r="Q1599" i="26"/>
  <c r="Q1600" i="26"/>
  <c r="Q1601" i="26"/>
  <c r="Q1602" i="26"/>
  <c r="Q1603" i="26"/>
  <c r="Q1604" i="26"/>
  <c r="Q1605" i="26"/>
  <c r="Q1606" i="26"/>
  <c r="Q1607" i="26"/>
  <c r="Q1608" i="26"/>
  <c r="Q1609" i="26"/>
  <c r="Q1610" i="26"/>
  <c r="Q1611" i="26"/>
  <c r="Q1612" i="26"/>
  <c r="Q1613" i="26"/>
  <c r="Q1614" i="26"/>
  <c r="Q1615" i="26"/>
  <c r="Q1616" i="26"/>
  <c r="Q1617" i="26"/>
  <c r="Q1618" i="26"/>
  <c r="Q1619" i="26"/>
  <c r="Q1620" i="26"/>
  <c r="Q1621" i="26"/>
  <c r="Q1622" i="26"/>
  <c r="Q1623" i="26"/>
  <c r="Q1624" i="26"/>
  <c r="Q1625" i="26"/>
  <c r="Q1626" i="26"/>
  <c r="Q1627" i="26"/>
  <c r="Q1628" i="26"/>
  <c r="Q1629" i="26"/>
  <c r="Q1630" i="26"/>
  <c r="Q1631" i="26"/>
  <c r="Q1632" i="26"/>
  <c r="Q1633" i="26"/>
  <c r="Q1634" i="26"/>
  <c r="Q1635" i="26"/>
  <c r="Q1636" i="26"/>
  <c r="Q1637" i="26"/>
  <c r="Q1638" i="26"/>
  <c r="Q1639" i="26"/>
  <c r="Q1640" i="26"/>
  <c r="Q1641" i="26"/>
  <c r="Q1642" i="26"/>
  <c r="Q1643" i="26"/>
  <c r="Q1644" i="26"/>
  <c r="Q1645" i="26"/>
  <c r="Q1646" i="26"/>
  <c r="Q1647" i="26"/>
  <c r="Q1648" i="26"/>
  <c r="Q1649" i="26"/>
  <c r="Q1650" i="26"/>
  <c r="Q1651" i="26"/>
  <c r="Q1652" i="26"/>
  <c r="Q1653" i="26"/>
  <c r="Q1654" i="26"/>
  <c r="Q1655" i="26"/>
  <c r="Q1656" i="26"/>
  <c r="Q1657" i="26"/>
  <c r="Q1658" i="26"/>
  <c r="Q1659" i="26"/>
  <c r="Q1660" i="26"/>
  <c r="Q1661" i="26"/>
  <c r="Q1662" i="26"/>
  <c r="Q1663" i="26"/>
  <c r="Q1664" i="26"/>
  <c r="Q1665" i="26"/>
  <c r="Q1666" i="26"/>
  <c r="Q1667" i="26"/>
  <c r="Q1668" i="26"/>
  <c r="Q1669" i="26"/>
  <c r="Q1670" i="26"/>
  <c r="Q1671" i="26"/>
  <c r="Q1672" i="26"/>
  <c r="Q1673" i="26"/>
  <c r="Q1674" i="26"/>
  <c r="Q1675" i="26"/>
  <c r="Q1676" i="26"/>
  <c r="Q1677" i="26"/>
  <c r="Q1678" i="26"/>
  <c r="Q1679" i="26"/>
  <c r="Q1680" i="26"/>
  <c r="Q1681" i="26"/>
  <c r="Q1682" i="26"/>
  <c r="Q1683" i="26"/>
  <c r="Q1684" i="26"/>
  <c r="Q1685" i="26"/>
  <c r="Q1686" i="26"/>
  <c r="Q1687" i="26"/>
  <c r="Q1688" i="26"/>
  <c r="Q1689" i="26"/>
  <c r="Q1690" i="26"/>
  <c r="Q1691" i="26"/>
  <c r="Q1692" i="26"/>
  <c r="Q1693" i="26"/>
  <c r="Q1694" i="26"/>
  <c r="Q1695" i="26"/>
  <c r="Q1696" i="26"/>
  <c r="Q1697" i="26"/>
  <c r="Q1698" i="26"/>
  <c r="Q1699" i="26"/>
  <c r="Q1700" i="26"/>
  <c r="Q1701" i="26"/>
  <c r="Q1702" i="26"/>
  <c r="Q1703" i="26"/>
  <c r="Q1704" i="26"/>
  <c r="Q1705" i="26"/>
  <c r="Q1706" i="26"/>
  <c r="Q1707" i="26"/>
  <c r="Q1708" i="26"/>
  <c r="Q1709" i="26"/>
  <c r="Q1710" i="26"/>
  <c r="Q1711" i="26"/>
  <c r="Q1712" i="26"/>
  <c r="Q1713" i="26"/>
  <c r="Q1714" i="26"/>
  <c r="Q1715" i="26"/>
  <c r="Q1716" i="26"/>
  <c r="Q1717" i="26"/>
  <c r="Q1718" i="26"/>
  <c r="Q1719" i="26"/>
  <c r="Q1720" i="26"/>
  <c r="Q1721" i="26"/>
  <c r="Q1722" i="26"/>
  <c r="Q1723" i="26"/>
  <c r="Q1724" i="26"/>
  <c r="Q1725" i="26"/>
  <c r="Q1726" i="26"/>
  <c r="Q1727" i="26"/>
  <c r="Q1728" i="26"/>
  <c r="Q1729" i="26"/>
  <c r="Q1730" i="26"/>
  <c r="Q1731" i="26"/>
  <c r="Q1732" i="26"/>
  <c r="Q1733" i="26"/>
  <c r="Q1734" i="26"/>
  <c r="Q1735" i="26"/>
  <c r="Q1736" i="26"/>
  <c r="Q1737" i="26"/>
  <c r="Q1738" i="26"/>
  <c r="Q1739" i="26"/>
  <c r="Q1740" i="26"/>
  <c r="Q1741" i="26"/>
  <c r="Q1742" i="26"/>
  <c r="Q1743" i="26"/>
  <c r="Q1744" i="26"/>
  <c r="Q1745" i="26"/>
  <c r="Q1746" i="26"/>
  <c r="Q1747" i="26"/>
  <c r="Q1748" i="26"/>
  <c r="Q1749" i="26"/>
  <c r="Q1750" i="26"/>
  <c r="Q1751" i="26"/>
  <c r="Q1752" i="26"/>
  <c r="Q1753" i="26"/>
  <c r="Q1754" i="26"/>
  <c r="Q1755" i="26"/>
  <c r="Q1756" i="26"/>
  <c r="Q1757" i="26"/>
  <c r="Q1758" i="26"/>
  <c r="Q1759" i="26"/>
  <c r="Q1760" i="26"/>
  <c r="Q1761" i="26"/>
  <c r="Q1762" i="26"/>
  <c r="Q1763" i="26"/>
  <c r="Q1764" i="26"/>
  <c r="Q1765" i="26"/>
  <c r="Q1766" i="26"/>
  <c r="Q1767" i="26"/>
  <c r="Q1768" i="26"/>
  <c r="Q1769" i="26"/>
  <c r="Q1770" i="26"/>
  <c r="Q1771" i="26"/>
  <c r="Q1772" i="26"/>
  <c r="Q1773" i="26"/>
  <c r="Q1774" i="26"/>
  <c r="Q1775" i="26"/>
  <c r="Q1776" i="26"/>
  <c r="Q1777" i="26"/>
  <c r="Q1778" i="26"/>
  <c r="Q1779" i="26"/>
  <c r="Q1780" i="26"/>
  <c r="Q1781" i="26"/>
  <c r="Q1782" i="26"/>
  <c r="Q1783" i="26"/>
  <c r="Q1784" i="26"/>
  <c r="Q1785" i="26"/>
  <c r="Q1786" i="26"/>
  <c r="Q1787" i="26"/>
  <c r="Q1788" i="26"/>
  <c r="Q1789" i="26"/>
  <c r="Q1790" i="26"/>
  <c r="Q1791" i="26"/>
  <c r="Q1792" i="26"/>
  <c r="Q1793" i="26"/>
  <c r="Q1794" i="26"/>
  <c r="Q1795" i="26"/>
  <c r="Q1796" i="26"/>
  <c r="Q1797" i="26"/>
  <c r="Q1798" i="26"/>
  <c r="Q1799" i="26"/>
  <c r="Q1800" i="26"/>
  <c r="Q1801" i="26"/>
  <c r="Q1802" i="26"/>
  <c r="Q1803" i="26"/>
  <c r="Q1804" i="26"/>
  <c r="Q1805" i="26"/>
  <c r="Q1806" i="26"/>
  <c r="Q1807" i="26"/>
  <c r="Q1808" i="26"/>
  <c r="Q1809" i="26"/>
  <c r="Q1810" i="26"/>
  <c r="Q1811" i="26"/>
  <c r="Q1812" i="26"/>
  <c r="Q1813" i="26"/>
  <c r="Q1814" i="26"/>
  <c r="Q1815" i="26"/>
  <c r="Q1816" i="26"/>
  <c r="Q1817" i="26"/>
  <c r="Q1818" i="26"/>
  <c r="Q1819" i="26"/>
  <c r="Q1820" i="26"/>
  <c r="Q1821" i="26"/>
  <c r="Q1822" i="26"/>
  <c r="Q1823" i="26"/>
  <c r="Q1824" i="26"/>
  <c r="Q1825" i="26"/>
  <c r="Q1826" i="26"/>
  <c r="Q1827" i="26"/>
  <c r="Q1828" i="26"/>
  <c r="Q1829" i="26"/>
  <c r="Q1830" i="26"/>
  <c r="Q1831" i="26"/>
  <c r="Q1832" i="26"/>
  <c r="Q1833" i="26"/>
  <c r="Q1834" i="26"/>
  <c r="Q1835" i="26"/>
  <c r="Q1836" i="26"/>
  <c r="Q1837" i="26"/>
  <c r="Q1838" i="26"/>
  <c r="Q1839" i="26"/>
  <c r="Q1840" i="26"/>
  <c r="Q1841" i="26"/>
  <c r="Q1842" i="26"/>
  <c r="Q1843" i="26"/>
  <c r="Q1844" i="26"/>
  <c r="Q1845" i="26"/>
  <c r="Q1846" i="26"/>
  <c r="Q1847" i="26"/>
  <c r="Q1848" i="26"/>
  <c r="Q1849" i="26"/>
  <c r="Q1850" i="26"/>
  <c r="Q1851" i="26"/>
  <c r="Q1852" i="26"/>
  <c r="Q1853" i="26"/>
  <c r="Q1854" i="26"/>
  <c r="Q1855" i="26"/>
  <c r="Q1856" i="26"/>
  <c r="Q1857" i="26"/>
  <c r="Q1858" i="26"/>
  <c r="Q1859" i="26"/>
  <c r="Q1860" i="26"/>
  <c r="Q1861" i="26"/>
  <c r="Q1862" i="26"/>
  <c r="Q1863" i="26"/>
  <c r="Q1864" i="26"/>
  <c r="Q1865" i="26"/>
  <c r="Q1866" i="26"/>
  <c r="Q1867" i="26"/>
  <c r="Q1868" i="26"/>
  <c r="Q1869" i="26"/>
  <c r="Q1870" i="26"/>
  <c r="Q1871" i="26"/>
  <c r="Q1872" i="26"/>
  <c r="Q1873" i="26"/>
  <c r="Q1874" i="26"/>
  <c r="Q1875" i="26"/>
  <c r="Q1876" i="26"/>
  <c r="Q1877" i="26"/>
  <c r="Q1878" i="26"/>
  <c r="Q1879" i="26"/>
  <c r="Q1880" i="26"/>
  <c r="Q1881" i="26"/>
  <c r="Q1882" i="26"/>
  <c r="Q1883" i="26"/>
  <c r="Q1884" i="26"/>
  <c r="Q1885" i="26"/>
  <c r="Q1886" i="26"/>
  <c r="Q1887" i="26"/>
  <c r="Q1888" i="26"/>
  <c r="Q1889" i="26"/>
  <c r="Q1890" i="26"/>
  <c r="Q1891" i="26"/>
  <c r="Q1892" i="26"/>
  <c r="Q1893" i="26"/>
  <c r="Q1894" i="26"/>
  <c r="Q1895" i="26"/>
  <c r="Q1896" i="26"/>
  <c r="Q1897" i="26"/>
  <c r="Q1898" i="26"/>
  <c r="Q1899" i="26"/>
  <c r="Q1900" i="26"/>
  <c r="Q1901" i="26"/>
  <c r="Q1902" i="26"/>
  <c r="Q1903" i="26"/>
  <c r="Q1904" i="26"/>
  <c r="Q1905" i="26"/>
  <c r="Q1906" i="26"/>
  <c r="Q1907" i="26"/>
  <c r="Q1908" i="26"/>
  <c r="Q1909" i="26"/>
  <c r="Q1910" i="26"/>
  <c r="Q1911" i="26"/>
  <c r="Q1912" i="26"/>
  <c r="Q1913" i="26"/>
  <c r="Q1914" i="26"/>
  <c r="Q1915" i="26"/>
  <c r="Q1916" i="26"/>
  <c r="Q1917" i="26"/>
  <c r="Q1918" i="26"/>
  <c r="Q1919" i="26"/>
  <c r="Q1920" i="26"/>
  <c r="Q1921" i="26"/>
  <c r="Q1922" i="26"/>
  <c r="Q1923" i="26"/>
  <c r="Q1924" i="26"/>
  <c r="Q1925" i="26"/>
  <c r="Q1926" i="26"/>
  <c r="Q1927" i="26"/>
  <c r="Q1928" i="26"/>
  <c r="Q1929" i="26"/>
  <c r="Q1930" i="26"/>
  <c r="Q1931" i="26"/>
  <c r="Q1932" i="26"/>
  <c r="Q1933" i="26"/>
  <c r="Q1934" i="26"/>
  <c r="Q1935" i="26"/>
  <c r="Q1936" i="26"/>
  <c r="Q1937" i="26"/>
  <c r="Q1938" i="26"/>
  <c r="Q1939" i="26"/>
  <c r="Q1940" i="26"/>
  <c r="Q1941" i="26"/>
  <c r="Q1942" i="26"/>
  <c r="Q1943" i="26"/>
  <c r="Q1944" i="26"/>
  <c r="Q1945" i="26"/>
  <c r="Q1946" i="26"/>
  <c r="Q1947" i="26"/>
  <c r="Q1948" i="26"/>
  <c r="Q1949" i="26"/>
  <c r="Q1950" i="26"/>
  <c r="Q1951" i="26"/>
  <c r="Q1952" i="26"/>
  <c r="Q1953" i="26"/>
  <c r="Q1954" i="26"/>
  <c r="Q1955" i="26"/>
  <c r="Q1956" i="26"/>
  <c r="Q1957" i="26"/>
  <c r="Q1958" i="26"/>
  <c r="Q1959" i="26"/>
  <c r="Q1960" i="26"/>
  <c r="Q1961" i="26"/>
  <c r="Q1962" i="26"/>
  <c r="Q1963" i="26"/>
  <c r="Q1964" i="26"/>
  <c r="Q1965" i="26"/>
  <c r="Q1966" i="26"/>
  <c r="Q1967" i="26"/>
  <c r="Q1968" i="26"/>
  <c r="Q1969" i="26"/>
  <c r="Q1970" i="26"/>
  <c r="Q1971" i="26"/>
  <c r="Q1972" i="26"/>
  <c r="Q1973" i="26"/>
  <c r="Q1974" i="26"/>
  <c r="Q1975" i="26"/>
  <c r="Q1976" i="26"/>
  <c r="Q1977" i="26"/>
  <c r="Q1978" i="26"/>
  <c r="Q1979" i="26"/>
  <c r="Q1980" i="26"/>
  <c r="Q1981" i="26"/>
  <c r="Q1982" i="26"/>
  <c r="Q1983" i="26"/>
  <c r="Q1984" i="26"/>
  <c r="Q1985" i="26"/>
  <c r="Q1986" i="26"/>
  <c r="Q1987" i="26"/>
  <c r="Q1988" i="26"/>
  <c r="Q1989" i="26"/>
  <c r="Q1990" i="26"/>
  <c r="Q1991" i="26"/>
  <c r="Q1992" i="26"/>
  <c r="Q1993" i="26"/>
  <c r="Q1994" i="26"/>
  <c r="Q1995" i="26"/>
  <c r="Q1996" i="26"/>
  <c r="Q1997" i="26"/>
  <c r="Q1998" i="26"/>
  <c r="Q1999" i="26"/>
  <c r="Q2000" i="26"/>
  <c r="Q2001" i="26"/>
  <c r="Q2002" i="26"/>
  <c r="Q2003" i="26"/>
  <c r="Q2004" i="26"/>
  <c r="Q2005" i="26"/>
  <c r="Q2006" i="26"/>
  <c r="Q2007" i="26"/>
  <c r="Q2008" i="26"/>
  <c r="Q2009" i="26"/>
  <c r="Q2010" i="26"/>
  <c r="Q2011" i="26"/>
  <c r="Q2012" i="26"/>
  <c r="Q2013" i="26"/>
  <c r="Q2014" i="26"/>
  <c r="Q2015" i="26"/>
  <c r="Q2016" i="26"/>
  <c r="Q2017" i="26"/>
  <c r="Q2018" i="26"/>
  <c r="Q2019" i="26"/>
  <c r="Q2020" i="26"/>
  <c r="Q2021" i="26"/>
  <c r="Q2022" i="26"/>
  <c r="Q2023" i="26"/>
  <c r="Q2024" i="26"/>
  <c r="Q2025" i="26"/>
  <c r="Q2026" i="26"/>
  <c r="Q2027" i="26"/>
  <c r="Q2028" i="26"/>
  <c r="Q2029" i="26"/>
  <c r="Q2030" i="26"/>
  <c r="Q2031" i="26"/>
  <c r="Q2032" i="26"/>
  <c r="Q2033" i="26"/>
  <c r="Q2034" i="26"/>
  <c r="Q2035" i="26"/>
  <c r="Q2036" i="26"/>
  <c r="Q2037" i="26"/>
  <c r="Q2038" i="26"/>
  <c r="Q2039" i="26"/>
  <c r="Q2040" i="26"/>
  <c r="Q2041" i="26"/>
  <c r="Q2042" i="26"/>
  <c r="Q2043" i="26"/>
  <c r="Q2044" i="26"/>
  <c r="Q2045" i="26"/>
  <c r="Q2046" i="26"/>
  <c r="Q2047" i="26"/>
  <c r="Q2048" i="26"/>
  <c r="Q2049" i="26"/>
  <c r="Q2050" i="26"/>
  <c r="Q2051" i="26"/>
  <c r="Q2052" i="26"/>
  <c r="Q2053" i="26"/>
  <c r="Q2054" i="26"/>
  <c r="Q2055" i="26"/>
  <c r="Q2056" i="26"/>
  <c r="Q2057" i="26"/>
  <c r="Q2058" i="26"/>
  <c r="Q2059" i="26"/>
  <c r="Q2060" i="26"/>
  <c r="Q2061" i="26"/>
  <c r="Q2062" i="26"/>
  <c r="Q2063" i="26"/>
  <c r="Q2064" i="26"/>
  <c r="Q2065" i="26"/>
  <c r="Q2066" i="26"/>
  <c r="Q2067" i="26"/>
  <c r="Q2068" i="26"/>
  <c r="Q2069" i="26"/>
  <c r="Q2070" i="26"/>
  <c r="Q2071" i="26"/>
  <c r="Q2072" i="26"/>
  <c r="Q2073" i="26"/>
  <c r="Q2074" i="26"/>
  <c r="Q2075" i="26"/>
  <c r="Q2076" i="26"/>
  <c r="Q2077" i="26"/>
  <c r="Q2078" i="26"/>
  <c r="Q2079" i="26"/>
  <c r="Q2080" i="26"/>
  <c r="Q2081" i="26"/>
  <c r="Q2082" i="26"/>
  <c r="Q2083" i="26"/>
  <c r="Q2084" i="26"/>
  <c r="Q2085" i="26"/>
  <c r="Q2086" i="26"/>
  <c r="Q2087" i="26"/>
  <c r="Q2088" i="26"/>
  <c r="Q2089" i="26"/>
  <c r="Q2090" i="26"/>
  <c r="Q2091" i="26"/>
  <c r="Q2092" i="26"/>
  <c r="Q2093" i="26"/>
  <c r="Q2094" i="26"/>
  <c r="Q2095" i="26"/>
  <c r="Q2096" i="26"/>
  <c r="Q2097" i="26"/>
  <c r="Q2098" i="26"/>
  <c r="Q2099" i="26"/>
  <c r="Q2100" i="26"/>
  <c r="Q2101" i="26"/>
  <c r="Q2102" i="26"/>
  <c r="Q2103" i="26"/>
  <c r="Q2104" i="26"/>
  <c r="Q2105" i="26"/>
  <c r="Q2106" i="26"/>
  <c r="Q2107" i="26"/>
  <c r="Q2108" i="26"/>
  <c r="Q2109" i="26"/>
  <c r="Q2110" i="26"/>
  <c r="Q2111" i="26"/>
  <c r="Q2112" i="26"/>
  <c r="Q2113" i="26"/>
  <c r="Q2114" i="26"/>
  <c r="Q2115" i="26"/>
  <c r="Q2116" i="26"/>
  <c r="Q2117" i="26"/>
  <c r="Q2118" i="26"/>
  <c r="Q2119" i="26"/>
  <c r="Q2120" i="26"/>
  <c r="Q2121" i="26"/>
  <c r="Q2122" i="26"/>
  <c r="Q2123" i="26"/>
  <c r="Q2124" i="26"/>
  <c r="Q2125" i="26"/>
  <c r="Q2126" i="26"/>
  <c r="Q2127" i="26"/>
  <c r="Q2128" i="26"/>
  <c r="Q2129" i="26"/>
  <c r="Q2130" i="26"/>
  <c r="Q2131" i="26"/>
  <c r="Q2132" i="26"/>
  <c r="Q2133" i="26"/>
  <c r="Q2134" i="26"/>
  <c r="Q2135" i="26"/>
  <c r="Q2136" i="26"/>
  <c r="Q2137" i="26"/>
  <c r="Q2138" i="26"/>
  <c r="Q2139" i="26"/>
  <c r="Q2140" i="26"/>
  <c r="Q2141" i="26"/>
  <c r="Q2142" i="26"/>
  <c r="Q2143" i="26"/>
  <c r="Q2144" i="26"/>
  <c r="Q2145" i="26"/>
  <c r="Q2146" i="26"/>
  <c r="Q2147" i="26"/>
  <c r="Q2148" i="26"/>
  <c r="Q2149" i="26"/>
  <c r="Q2150" i="26"/>
  <c r="Q2151" i="26"/>
  <c r="Q2152" i="26"/>
  <c r="Q2153" i="26"/>
  <c r="Q2154" i="26"/>
  <c r="Q2155" i="26"/>
  <c r="Q2156" i="26"/>
  <c r="Q2157" i="26"/>
  <c r="Q2158" i="26"/>
  <c r="Q2159" i="26"/>
  <c r="Q2160" i="26"/>
  <c r="Q2161" i="26"/>
  <c r="Q2162" i="26"/>
  <c r="Q2163" i="26"/>
  <c r="Q2164" i="26"/>
  <c r="Q2165" i="26"/>
  <c r="Q2166" i="26"/>
  <c r="Q2167" i="26"/>
  <c r="Q2168" i="26"/>
  <c r="Q2169" i="26"/>
  <c r="Q2170" i="26"/>
  <c r="Q2171" i="26"/>
  <c r="Q2172" i="26"/>
  <c r="Q2173" i="26"/>
  <c r="Q2174" i="26"/>
  <c r="Q2175" i="26"/>
  <c r="Q2176" i="26"/>
  <c r="Q2177" i="26"/>
  <c r="Q2178" i="26"/>
  <c r="Q2179" i="26"/>
  <c r="Q2180" i="26"/>
  <c r="Q2181" i="26"/>
  <c r="Q2182" i="26"/>
  <c r="Q2183" i="26"/>
  <c r="Q2184" i="26"/>
  <c r="Q2185" i="26"/>
  <c r="Q2186" i="26"/>
  <c r="Q2187" i="26"/>
  <c r="Q2188" i="26"/>
  <c r="Q2189" i="26"/>
  <c r="Q2190" i="26"/>
  <c r="Q2191" i="26"/>
  <c r="Q2192" i="26"/>
  <c r="Q2193" i="26"/>
  <c r="Q2194" i="26"/>
  <c r="Q2195" i="26"/>
  <c r="Q2196" i="26"/>
  <c r="Q2197" i="26"/>
  <c r="Q2198" i="26"/>
  <c r="Q2199" i="26"/>
  <c r="Q2200" i="26"/>
  <c r="Q2201" i="26"/>
  <c r="Q2202" i="26"/>
  <c r="Q2203" i="26"/>
  <c r="Q2204" i="26"/>
  <c r="Q2205" i="26"/>
  <c r="Q2206" i="26"/>
  <c r="Q2207" i="26"/>
  <c r="Q2208" i="26"/>
  <c r="Q2209" i="26"/>
  <c r="Q2210" i="26"/>
  <c r="Q2211" i="26"/>
  <c r="Q2212" i="26"/>
  <c r="Q2213" i="26"/>
  <c r="Q2214" i="26"/>
  <c r="Q2215" i="26"/>
  <c r="Q2216" i="26"/>
  <c r="Q2217" i="26"/>
  <c r="Q2218" i="26"/>
  <c r="Q2219" i="26"/>
  <c r="Q2220" i="26"/>
  <c r="Q2221" i="26"/>
  <c r="Q2222" i="26"/>
  <c r="Q2223" i="26"/>
  <c r="Q2224" i="26"/>
  <c r="Q2225" i="26"/>
  <c r="Q2226" i="26"/>
  <c r="Q2227" i="26"/>
  <c r="Q2228" i="26"/>
  <c r="Q2229" i="26"/>
  <c r="Q2230" i="26"/>
  <c r="Q2231" i="26"/>
  <c r="Q2232" i="26"/>
  <c r="Q2233" i="26"/>
  <c r="Q2234" i="26"/>
  <c r="Q2235" i="26"/>
  <c r="Q2236" i="26"/>
  <c r="Q2237" i="26"/>
  <c r="Q2238" i="26"/>
  <c r="Q2239" i="26"/>
  <c r="Q2240" i="26"/>
  <c r="Q2241" i="26"/>
  <c r="Q2242" i="26"/>
  <c r="Q2243" i="26"/>
  <c r="Q2244" i="26"/>
  <c r="Q2245" i="26"/>
  <c r="Q2246" i="26"/>
  <c r="Q2247" i="26"/>
  <c r="Q2248" i="26"/>
  <c r="Q2249" i="26"/>
  <c r="Q2250" i="26"/>
  <c r="Q2251" i="26"/>
  <c r="Q2252" i="26"/>
  <c r="Q2253" i="26"/>
  <c r="Q2254" i="26"/>
  <c r="Q2255" i="26"/>
  <c r="Q2256" i="26"/>
  <c r="Q2257" i="26"/>
  <c r="Q2258" i="26"/>
  <c r="Q2259" i="26"/>
  <c r="Q2260" i="26"/>
  <c r="Q2261" i="26"/>
  <c r="Q2262" i="26"/>
  <c r="Q2263" i="26"/>
  <c r="Q2264" i="26"/>
  <c r="Q2265" i="26"/>
  <c r="Q2266" i="26"/>
  <c r="Q2267" i="26"/>
  <c r="Q2268" i="26"/>
  <c r="Q2269" i="26"/>
  <c r="Q2270" i="26"/>
  <c r="Q2271" i="26"/>
  <c r="Q2272" i="26"/>
  <c r="Q2273" i="26"/>
  <c r="Q2274" i="26"/>
  <c r="Q2275" i="26"/>
  <c r="Q2276" i="26"/>
  <c r="Q2277" i="26"/>
  <c r="Q2278" i="26"/>
  <c r="Q2279" i="26"/>
  <c r="Q2280" i="26"/>
  <c r="Q2281" i="26"/>
  <c r="Q2282" i="26"/>
  <c r="Q2283" i="26"/>
  <c r="Q2284" i="26"/>
  <c r="Q2285" i="26"/>
  <c r="Q2286" i="26"/>
  <c r="Q2287" i="26"/>
  <c r="Q2288" i="26"/>
  <c r="Q2289" i="26"/>
  <c r="Q2290" i="26"/>
  <c r="Q2291" i="26"/>
  <c r="Q2292" i="26"/>
  <c r="Q2293" i="26"/>
  <c r="Q2294" i="26"/>
  <c r="Q2295" i="26"/>
  <c r="Q2296" i="26"/>
  <c r="Q2297" i="26"/>
  <c r="Q2298" i="26"/>
  <c r="Q2299" i="26"/>
  <c r="Q2300" i="26"/>
  <c r="Q2301" i="26"/>
  <c r="Q2302" i="26"/>
  <c r="Q2303" i="26"/>
  <c r="Q2304" i="26"/>
  <c r="Q2305" i="26"/>
  <c r="Q2306" i="26"/>
  <c r="Q2307" i="26"/>
  <c r="Q2308" i="26"/>
  <c r="Q2309" i="26"/>
  <c r="Q2310" i="26"/>
  <c r="Q2311" i="26"/>
  <c r="Q2312" i="26"/>
  <c r="Q2313" i="26"/>
  <c r="Q2314" i="26"/>
  <c r="Q2315" i="26"/>
  <c r="Q2316" i="26"/>
  <c r="Q2317" i="26"/>
  <c r="Q2318" i="26"/>
  <c r="Q2319" i="26"/>
  <c r="Q2320" i="26"/>
  <c r="Q2321" i="26"/>
  <c r="Q2322" i="26"/>
  <c r="Q2323" i="26"/>
  <c r="Q2324" i="26"/>
  <c r="Q2325" i="26"/>
  <c r="Q2326" i="26"/>
  <c r="Q2327" i="26"/>
  <c r="Q2328" i="26"/>
  <c r="Q2329" i="26"/>
  <c r="Q2330" i="26"/>
  <c r="Q2331" i="26"/>
  <c r="Q2332" i="26"/>
  <c r="Q2333" i="26"/>
  <c r="Q2334" i="26"/>
  <c r="Q2335" i="26"/>
  <c r="Q2336" i="26"/>
  <c r="Q2337" i="26"/>
  <c r="Q2338" i="26"/>
  <c r="Q2339" i="26"/>
  <c r="Q2340" i="26"/>
  <c r="Q2341" i="26"/>
  <c r="Q2342" i="26"/>
  <c r="Q2343" i="26"/>
  <c r="Q2344" i="26"/>
  <c r="Q2345" i="26"/>
  <c r="Q2346" i="26"/>
  <c r="Q2347" i="26"/>
  <c r="Q2348" i="26"/>
  <c r="Q2349" i="26"/>
  <c r="Q2350" i="26"/>
  <c r="Q2351" i="26"/>
  <c r="Q2352" i="26"/>
  <c r="Q2353" i="26"/>
  <c r="Q2354" i="26"/>
  <c r="Q2355" i="26"/>
  <c r="Q2356" i="26"/>
  <c r="Q2357" i="26"/>
  <c r="Q2358" i="26"/>
  <c r="Q2359" i="26"/>
  <c r="Q2360" i="26"/>
  <c r="Q2361" i="26"/>
  <c r="Q2362" i="26"/>
  <c r="Q2363" i="26"/>
  <c r="Q2364" i="26"/>
  <c r="Q2365" i="26"/>
  <c r="Q2366" i="26"/>
  <c r="Q2367" i="26"/>
  <c r="Q2368" i="26"/>
  <c r="Q2369" i="26"/>
  <c r="Q2370" i="26"/>
  <c r="Q2371" i="26"/>
  <c r="Q2372" i="26"/>
  <c r="Q2373" i="26"/>
  <c r="Q2374" i="26"/>
  <c r="Q2375" i="26"/>
  <c r="Q2376" i="26"/>
  <c r="Q2377" i="26"/>
  <c r="Q2378" i="26"/>
  <c r="Q2379" i="26"/>
  <c r="Q2380" i="26"/>
  <c r="Q2381" i="26"/>
  <c r="Q2382" i="26"/>
  <c r="Q2383" i="26"/>
  <c r="Q2384" i="26"/>
  <c r="Q2385" i="26"/>
  <c r="Q2386" i="26"/>
  <c r="Q2387" i="26"/>
  <c r="Q2388" i="26"/>
  <c r="Q2389" i="26"/>
  <c r="Q2390" i="26"/>
  <c r="Q2391" i="26"/>
  <c r="Q2392" i="26"/>
  <c r="Q2393" i="26"/>
  <c r="Q2394" i="26"/>
  <c r="Q2395" i="26"/>
  <c r="Q2396" i="26"/>
  <c r="Q2397" i="26"/>
  <c r="Q2398" i="26"/>
  <c r="Q2399" i="26"/>
  <c r="Q2400" i="26"/>
  <c r="Q2401" i="26"/>
  <c r="Q2402" i="26"/>
  <c r="Q2403" i="26"/>
  <c r="Q2404" i="26"/>
  <c r="Q2405" i="26"/>
  <c r="Q2406" i="26"/>
  <c r="Q2407" i="26"/>
  <c r="Q2408" i="26"/>
  <c r="Q2409" i="26"/>
  <c r="Q2410" i="26"/>
  <c r="Q2411" i="26"/>
  <c r="Q2412" i="26"/>
  <c r="Q2413" i="26"/>
  <c r="Q2414" i="26"/>
  <c r="Q2415" i="26"/>
  <c r="Q2416" i="26"/>
  <c r="Q2417" i="26"/>
  <c r="Q2418" i="26"/>
  <c r="Q2419" i="26"/>
  <c r="Q2420" i="26"/>
  <c r="Q2421" i="26"/>
  <c r="Q2422" i="26"/>
  <c r="Q2423" i="26"/>
  <c r="Q2424" i="26"/>
  <c r="Q2425" i="26"/>
  <c r="Q2426" i="26"/>
  <c r="Q2427" i="26"/>
  <c r="Q2428" i="26"/>
  <c r="Q2429" i="26"/>
  <c r="Q2430" i="26"/>
  <c r="Q2431" i="26"/>
  <c r="Q2432" i="26"/>
  <c r="Q2433" i="26"/>
  <c r="Q2434" i="26"/>
  <c r="Q2435" i="26"/>
  <c r="Q2436" i="26"/>
  <c r="Q2437" i="26"/>
  <c r="Q2438" i="26"/>
  <c r="Q2439" i="26"/>
  <c r="Q2440" i="26"/>
  <c r="Q2441" i="26"/>
  <c r="Q2442" i="26"/>
  <c r="Q2443" i="26"/>
  <c r="Q2444" i="26"/>
  <c r="Q2445" i="26"/>
  <c r="Q2446" i="26"/>
  <c r="Q2447" i="26"/>
  <c r="Q2448" i="26"/>
  <c r="Q2449" i="26"/>
  <c r="Q2450" i="26"/>
  <c r="Q2451" i="26"/>
  <c r="Q2452" i="26"/>
  <c r="Q2453" i="26"/>
  <c r="Q2454" i="26"/>
  <c r="Q2455" i="26"/>
  <c r="Q2456" i="26"/>
  <c r="Q2457" i="26"/>
  <c r="Q2458" i="26"/>
  <c r="Q2459" i="26"/>
  <c r="Q2460" i="26"/>
  <c r="Q2461" i="26"/>
  <c r="Q2462" i="26"/>
  <c r="Q2463" i="26"/>
  <c r="Q2464" i="26"/>
  <c r="Q2465" i="26"/>
  <c r="Q2466" i="26"/>
  <c r="Q2467" i="26"/>
  <c r="Q2468" i="26"/>
  <c r="Q2469" i="26"/>
  <c r="Q2470" i="26"/>
  <c r="Q2471" i="26"/>
  <c r="Q2472" i="26"/>
  <c r="Q2473" i="26"/>
  <c r="Q2474" i="26"/>
  <c r="Q2475" i="26"/>
  <c r="Q2476" i="26"/>
  <c r="Q2477" i="26"/>
  <c r="Q2478" i="26"/>
  <c r="Q2479" i="26"/>
  <c r="Q2480" i="26"/>
  <c r="Q2481" i="26"/>
  <c r="Q2482" i="26"/>
  <c r="Q2483" i="26"/>
  <c r="Q2484" i="26"/>
  <c r="Q2485" i="26"/>
  <c r="Q2486" i="26"/>
  <c r="Q2487" i="26"/>
  <c r="Q2488" i="26"/>
  <c r="Q2489" i="26"/>
  <c r="Q2490" i="26"/>
  <c r="Q2491" i="26"/>
  <c r="Q2492" i="26"/>
  <c r="Q2493" i="26"/>
  <c r="Q2494" i="26"/>
  <c r="Q2495" i="26"/>
  <c r="Q2496" i="26"/>
  <c r="Q2497" i="26"/>
  <c r="Q2498" i="26"/>
  <c r="Q2499" i="26"/>
  <c r="Q2500" i="26"/>
  <c r="Q2501" i="26"/>
  <c r="Q2502" i="26"/>
  <c r="Q2503" i="26"/>
  <c r="Q2504" i="26"/>
  <c r="Q2505" i="26"/>
  <c r="Q2506" i="26"/>
  <c r="Q2507" i="26"/>
  <c r="Q2508" i="26"/>
  <c r="Q2509" i="26"/>
  <c r="Q2510" i="26"/>
  <c r="Q2511" i="26"/>
  <c r="Q2512" i="26"/>
  <c r="Q2513" i="26"/>
  <c r="Q2514" i="26"/>
  <c r="Q2515" i="26"/>
  <c r="Q2516" i="26"/>
  <c r="Q2517" i="26"/>
  <c r="Q2518" i="26"/>
  <c r="Q2519" i="26"/>
  <c r="Q2520" i="26"/>
  <c r="Q2521" i="26"/>
  <c r="Q2522" i="26"/>
  <c r="Q2523" i="26"/>
  <c r="Q2524" i="26"/>
  <c r="Q2525" i="26"/>
  <c r="Q2526" i="26"/>
  <c r="Q2527" i="26"/>
  <c r="Q2528" i="26"/>
  <c r="Q2529" i="26"/>
  <c r="Q2530" i="26"/>
  <c r="Q2531" i="26"/>
  <c r="Q2532" i="26"/>
  <c r="Q2533" i="26"/>
  <c r="Q2534" i="26"/>
  <c r="Q2535" i="26"/>
  <c r="Q2536" i="26"/>
  <c r="Q2537" i="26"/>
  <c r="Q2538" i="26"/>
  <c r="Q2539" i="26"/>
  <c r="Q2540" i="26"/>
  <c r="Q2541" i="26"/>
  <c r="Q2542" i="26"/>
  <c r="Q2543" i="26"/>
  <c r="Q2544" i="26"/>
  <c r="Q2545" i="26"/>
  <c r="Q2546" i="26"/>
  <c r="Q2547" i="26"/>
  <c r="Q2548" i="26"/>
  <c r="Q2549" i="26"/>
  <c r="Q2550" i="26"/>
  <c r="Q2551" i="26"/>
  <c r="Q2552" i="26"/>
  <c r="Q2553" i="26"/>
  <c r="Q2554" i="26"/>
  <c r="Q2555" i="26"/>
  <c r="Q2556" i="26"/>
  <c r="Q2557" i="26"/>
  <c r="Q2558" i="26"/>
  <c r="Q2559" i="26"/>
  <c r="Q2560" i="26"/>
  <c r="Q2561" i="26"/>
  <c r="Q2562" i="26"/>
  <c r="Q2563" i="26"/>
  <c r="Q2564" i="26"/>
  <c r="Q2565" i="26"/>
  <c r="Q2566" i="26"/>
  <c r="Q2567" i="26"/>
  <c r="Q2568" i="26"/>
  <c r="Q2569" i="26"/>
  <c r="Q2570" i="26"/>
  <c r="Q2571" i="26"/>
  <c r="Q2572" i="26"/>
  <c r="Q2573" i="26"/>
  <c r="Q2574" i="26"/>
  <c r="Q2575" i="26"/>
  <c r="Q2576" i="26"/>
  <c r="Q2577" i="26"/>
  <c r="Q2578" i="26"/>
  <c r="Q2579" i="26"/>
  <c r="Q2580" i="26"/>
  <c r="Q2581" i="26"/>
  <c r="Q2582" i="26"/>
  <c r="Q2583" i="26"/>
  <c r="Q2584" i="26"/>
  <c r="Q2585" i="26"/>
  <c r="Q2586" i="26"/>
  <c r="Q2587" i="26"/>
  <c r="Q2588" i="26"/>
  <c r="Q2589" i="26"/>
  <c r="Q2590" i="26"/>
  <c r="Q2591" i="26"/>
  <c r="Q2592" i="26"/>
  <c r="Q2593" i="26"/>
  <c r="Q2594" i="26"/>
  <c r="Q2595" i="26"/>
  <c r="Q2596" i="26"/>
  <c r="Q2597" i="26"/>
  <c r="Q2598" i="26"/>
  <c r="Q2599" i="26"/>
  <c r="Q2600" i="26"/>
  <c r="Q2601" i="26"/>
  <c r="Q2602" i="26"/>
  <c r="Q2603" i="26"/>
  <c r="Q2604" i="26"/>
  <c r="Q2605" i="26"/>
  <c r="Q2606" i="26"/>
  <c r="Q2607" i="26"/>
  <c r="Q2608" i="26"/>
  <c r="Q2609" i="26"/>
  <c r="Q2610" i="26"/>
  <c r="Q2611" i="26"/>
  <c r="Q2612" i="26"/>
  <c r="Q2613" i="26"/>
  <c r="Q2614" i="26"/>
  <c r="Q2615" i="26"/>
  <c r="Q2616" i="26"/>
  <c r="Q2617" i="26"/>
  <c r="Q2618" i="26"/>
  <c r="Q2619" i="26"/>
  <c r="Q2620" i="26"/>
  <c r="Q2621" i="26"/>
  <c r="Q2622" i="26"/>
  <c r="Q2623" i="26"/>
  <c r="Q2624" i="26"/>
  <c r="Q2625" i="26"/>
  <c r="Q2626" i="26"/>
  <c r="Q2627" i="26"/>
  <c r="Q2628" i="26"/>
  <c r="Q2629" i="26"/>
  <c r="Q2630" i="26"/>
  <c r="Q2631" i="26"/>
  <c r="Q2632" i="26"/>
  <c r="Q2633" i="26"/>
  <c r="Q2634" i="26"/>
  <c r="Q2635" i="26"/>
  <c r="Q2636" i="26"/>
  <c r="Q2637" i="26"/>
  <c r="Q2638" i="26"/>
  <c r="Q2639" i="26"/>
  <c r="Q2640" i="26"/>
  <c r="Q2641" i="26"/>
  <c r="Q2642" i="26"/>
  <c r="Q2643" i="26"/>
  <c r="Q2644" i="26"/>
  <c r="Q2645" i="26"/>
  <c r="Q2646" i="26"/>
  <c r="Q2647" i="26"/>
  <c r="Q2648" i="26"/>
  <c r="Q2649" i="26"/>
  <c r="Q2650" i="26"/>
  <c r="Q2651" i="26"/>
  <c r="Q2652" i="26"/>
  <c r="Q2653" i="26"/>
  <c r="Q2654" i="26"/>
  <c r="Q2655" i="26"/>
  <c r="Q2656" i="26"/>
  <c r="Q2657" i="26"/>
  <c r="Q2658" i="26"/>
  <c r="Q2659" i="26"/>
  <c r="Q2660" i="26"/>
  <c r="Q2661" i="26"/>
  <c r="Q2662" i="26"/>
  <c r="Q2663" i="26"/>
  <c r="Q2664" i="26"/>
  <c r="Q2665" i="26"/>
  <c r="Q2666" i="26"/>
  <c r="Q2667" i="26"/>
  <c r="Q2668" i="26"/>
  <c r="Q2669" i="26"/>
  <c r="Q2670" i="26"/>
  <c r="Q2671" i="26"/>
  <c r="Q2672" i="26"/>
  <c r="Q2673" i="26"/>
  <c r="Q2674" i="26"/>
  <c r="Q2675" i="26"/>
  <c r="Q2676" i="26"/>
  <c r="Q2677" i="26"/>
  <c r="Q2678" i="26"/>
  <c r="Q2679" i="26"/>
  <c r="Q2680" i="26"/>
  <c r="Q2681" i="26"/>
  <c r="Q2682" i="26"/>
  <c r="Q2683" i="26"/>
  <c r="Q2684" i="26"/>
  <c r="Q2685" i="26"/>
  <c r="Q2686" i="26"/>
  <c r="Q2687" i="26"/>
  <c r="Q2688" i="26"/>
  <c r="Q2689" i="26"/>
  <c r="Q2690" i="26"/>
  <c r="Q2691" i="26"/>
  <c r="Q2692" i="26"/>
  <c r="Q2693" i="26"/>
  <c r="Q2694" i="26"/>
  <c r="Q2695" i="26"/>
  <c r="Q2696" i="26"/>
  <c r="Q2697" i="26"/>
  <c r="Q2698" i="26"/>
  <c r="Q2699" i="26"/>
  <c r="Q2700" i="26"/>
  <c r="Q2701" i="26"/>
  <c r="Q2702" i="26"/>
  <c r="Q2703" i="26"/>
  <c r="Q2704" i="26"/>
  <c r="Q2705" i="26"/>
  <c r="Q2706" i="26"/>
  <c r="Q2707" i="26"/>
  <c r="Q2708" i="26"/>
  <c r="Q2709" i="26"/>
  <c r="Q2710" i="26"/>
  <c r="Q2711" i="26"/>
  <c r="Q2712" i="26"/>
  <c r="Q2713" i="26"/>
  <c r="Q2714" i="26"/>
  <c r="Q2715" i="26"/>
  <c r="Q2716" i="26"/>
  <c r="Q2717" i="26"/>
  <c r="Q2718" i="26"/>
  <c r="Q2719" i="26"/>
  <c r="Q2720" i="26"/>
  <c r="Q2721" i="26"/>
  <c r="Q2722" i="26"/>
  <c r="Q2723" i="26"/>
  <c r="Q2724" i="26"/>
  <c r="Q2725" i="26"/>
  <c r="Q2726" i="26"/>
  <c r="Q2727" i="26"/>
  <c r="Q2728" i="26"/>
  <c r="Q2729" i="26"/>
  <c r="Q2730" i="26"/>
  <c r="Q2731" i="26"/>
  <c r="Q2732" i="26"/>
  <c r="Q2733" i="26"/>
  <c r="Q2734" i="26"/>
  <c r="Q2735" i="26"/>
  <c r="Q2736" i="26"/>
  <c r="Q2737" i="26"/>
  <c r="Q2738" i="26"/>
  <c r="Q2739" i="26"/>
  <c r="Q2740" i="26"/>
  <c r="Q2741" i="26"/>
  <c r="Q2742" i="26"/>
  <c r="Q2743" i="26"/>
  <c r="Q2744" i="26"/>
  <c r="Q2745" i="26"/>
  <c r="Q2746" i="26"/>
  <c r="Q2747" i="26"/>
  <c r="Q2748" i="26"/>
  <c r="Q2749" i="26"/>
  <c r="Q2750" i="26"/>
  <c r="Q2751" i="26"/>
  <c r="Q2752" i="26"/>
  <c r="Q2753" i="26"/>
  <c r="Q2754" i="26"/>
  <c r="Q2755" i="26"/>
  <c r="Q2756" i="26"/>
  <c r="Q2757" i="26"/>
  <c r="Q2758" i="26"/>
  <c r="Q2759" i="26"/>
  <c r="Q2760" i="26"/>
  <c r="Q2761" i="26"/>
  <c r="Q2762" i="26"/>
  <c r="Q2763" i="26"/>
  <c r="Q2764" i="26"/>
  <c r="Q2765" i="26"/>
  <c r="Q2766" i="26"/>
  <c r="Q2767" i="26"/>
  <c r="Q2768" i="26"/>
  <c r="Q2769" i="26"/>
  <c r="Q2770" i="26"/>
  <c r="Q2771" i="26"/>
  <c r="Q2772" i="26"/>
  <c r="Q2773" i="26"/>
  <c r="Q2774" i="26"/>
  <c r="Q2775" i="26"/>
  <c r="Q2776" i="26"/>
  <c r="Q2777" i="26"/>
  <c r="Q2778" i="26"/>
  <c r="Q2779" i="26"/>
  <c r="Q2780" i="26"/>
  <c r="Q2781" i="26"/>
  <c r="Q2782" i="26"/>
  <c r="Q2783" i="26"/>
  <c r="Q2784" i="26"/>
  <c r="Q2785" i="26"/>
  <c r="Q2786" i="26"/>
  <c r="Q2787" i="26"/>
  <c r="Q2788" i="26"/>
  <c r="Q2789" i="26"/>
  <c r="Q2790" i="26"/>
  <c r="Q2791" i="26"/>
  <c r="Q2792" i="26"/>
  <c r="Q2793" i="26"/>
  <c r="Q2794" i="26"/>
  <c r="Q2795" i="26"/>
  <c r="Q2796" i="26"/>
  <c r="Q2797" i="26"/>
  <c r="Q2798" i="26"/>
  <c r="Q2799" i="26"/>
  <c r="Q2800" i="26"/>
  <c r="Q2801" i="26"/>
  <c r="Q2802" i="26"/>
  <c r="Q2803" i="26"/>
  <c r="Q2804" i="26"/>
  <c r="Q2805" i="26"/>
  <c r="Q2806" i="26"/>
  <c r="Q2807" i="26"/>
  <c r="Q2808" i="26"/>
  <c r="Q2809" i="26"/>
  <c r="Q2810" i="26"/>
  <c r="Q2811" i="26"/>
  <c r="Q2812" i="26"/>
  <c r="Q2813" i="26"/>
  <c r="Q2814" i="26"/>
  <c r="Q2815" i="26"/>
  <c r="Q2816" i="26"/>
  <c r="Q2817" i="26"/>
  <c r="Q2818" i="26"/>
  <c r="Q2819" i="26"/>
  <c r="Q2820" i="26"/>
  <c r="Q2821" i="26"/>
  <c r="Q2822" i="26"/>
  <c r="Q2823" i="26"/>
  <c r="Q2824" i="26"/>
  <c r="Q2825" i="26"/>
  <c r="Q2826" i="26"/>
  <c r="Q2827" i="26"/>
  <c r="Q2828" i="26"/>
  <c r="Q2829" i="26"/>
  <c r="Q2830" i="26"/>
  <c r="Q2831" i="26"/>
  <c r="Q2832" i="26"/>
  <c r="Q2833" i="26"/>
  <c r="Q2834" i="26"/>
  <c r="Q2835" i="26"/>
  <c r="Q2836" i="26"/>
  <c r="Q2837" i="26"/>
  <c r="Q2838" i="26"/>
  <c r="Q2839" i="26"/>
  <c r="Q2840" i="26"/>
  <c r="Q2841" i="26"/>
  <c r="Q2842" i="26"/>
  <c r="Q2843" i="26"/>
  <c r="Q2844" i="26"/>
  <c r="Q2845" i="26"/>
  <c r="Q2846" i="26"/>
  <c r="Q2847" i="26"/>
  <c r="Q2848" i="26"/>
  <c r="Q2849" i="26"/>
  <c r="Q2850" i="26"/>
  <c r="Q2851" i="26"/>
  <c r="Q2852" i="26"/>
  <c r="Q2853" i="26"/>
  <c r="Q2854" i="26"/>
  <c r="Q2855" i="26"/>
  <c r="Q2856" i="26"/>
  <c r="Q2857" i="26"/>
  <c r="Q2858" i="26"/>
  <c r="Q2859" i="26"/>
  <c r="Q2860" i="26"/>
  <c r="Q2861" i="26"/>
  <c r="Q2862" i="26"/>
  <c r="Q2863" i="26"/>
  <c r="Q2864" i="26"/>
  <c r="Q2865" i="26"/>
  <c r="Q2866" i="26"/>
  <c r="Q2867" i="26"/>
  <c r="Q2868" i="26"/>
  <c r="Q2869" i="26"/>
  <c r="Q2870" i="26"/>
  <c r="Q2871" i="26"/>
  <c r="Q2872" i="26"/>
  <c r="Q2873" i="26"/>
  <c r="Q2874" i="26"/>
  <c r="Q2875" i="26"/>
  <c r="Q2876" i="26"/>
  <c r="Q2877" i="26"/>
  <c r="Q2878" i="26"/>
  <c r="Q2879" i="26"/>
  <c r="Q2880" i="26"/>
  <c r="Q2881" i="26"/>
  <c r="Q2882" i="26"/>
  <c r="Q2883" i="26"/>
  <c r="Q2884" i="26"/>
  <c r="Q2885" i="26"/>
  <c r="Q2886" i="26"/>
  <c r="Q2887" i="26"/>
  <c r="Q2888" i="26"/>
  <c r="Q2889" i="26"/>
  <c r="Q2890" i="26"/>
  <c r="Q2891" i="26"/>
  <c r="Q2892" i="26"/>
  <c r="Q2893" i="26"/>
  <c r="Q2894" i="26"/>
  <c r="Q2895" i="26"/>
  <c r="Q2896" i="26"/>
  <c r="Q2897" i="26"/>
  <c r="Q2898" i="26"/>
  <c r="Q2899" i="26"/>
  <c r="Q2900" i="26"/>
  <c r="Q2901" i="26"/>
  <c r="Q2902" i="26"/>
  <c r="Q2903" i="26"/>
  <c r="Q2904" i="26"/>
  <c r="Q2905" i="26"/>
  <c r="Q2906" i="26"/>
  <c r="Q2907" i="26"/>
  <c r="Q2908" i="26"/>
  <c r="Q2909" i="26"/>
  <c r="Q2910" i="26"/>
  <c r="Q2911" i="26"/>
  <c r="Q2912" i="26"/>
  <c r="Q2913" i="26"/>
  <c r="Q2914" i="26"/>
  <c r="Q2915" i="26"/>
  <c r="Q2916" i="26"/>
  <c r="Q2917" i="26"/>
  <c r="Q2918" i="26"/>
  <c r="Q2919" i="26"/>
  <c r="Q2920" i="26"/>
  <c r="Q2921" i="26"/>
  <c r="Q2922" i="26"/>
  <c r="Q2923" i="26"/>
  <c r="Q2924" i="26"/>
  <c r="Q2925" i="26"/>
  <c r="Q2926" i="26"/>
  <c r="Q2927" i="26"/>
  <c r="Q2928" i="26"/>
  <c r="Q2929" i="26"/>
  <c r="Q2930" i="26"/>
  <c r="Q2931" i="26"/>
  <c r="Q2932" i="26"/>
  <c r="Q2933" i="26"/>
  <c r="Q2934" i="26"/>
  <c r="Q2935" i="26"/>
  <c r="Q2936" i="26"/>
  <c r="Q2937" i="26"/>
  <c r="Q2938" i="26"/>
  <c r="Q2939" i="26"/>
  <c r="Q2940" i="26"/>
  <c r="Q2941" i="26"/>
  <c r="Q2942" i="26"/>
  <c r="Q2943" i="26"/>
  <c r="Q2944" i="26"/>
  <c r="Q2945" i="26"/>
  <c r="Q2946" i="26"/>
  <c r="Q2947" i="26"/>
  <c r="Q2948" i="26"/>
  <c r="Q2949" i="26"/>
  <c r="Q2950" i="26"/>
  <c r="Q2951" i="26"/>
  <c r="Q2952" i="26"/>
  <c r="Q2953" i="26"/>
  <c r="Q2954" i="26"/>
  <c r="Q2955" i="26"/>
  <c r="Q2956" i="26"/>
  <c r="Q2957" i="26"/>
  <c r="Q2958" i="26"/>
  <c r="Q2959" i="26"/>
  <c r="Q2960" i="26"/>
  <c r="Q2961" i="26"/>
  <c r="Q2962" i="26"/>
  <c r="Q2963" i="26"/>
  <c r="Q2964" i="26"/>
  <c r="Q2965" i="26"/>
  <c r="Q2966" i="26"/>
  <c r="Q2967" i="26"/>
  <c r="Q2968" i="26"/>
  <c r="Q2969" i="26"/>
  <c r="Q2970" i="26"/>
  <c r="Q2971" i="26"/>
  <c r="Q2972" i="26"/>
  <c r="Q2973" i="26"/>
  <c r="Q2974" i="26"/>
  <c r="Q2975" i="26"/>
  <c r="Q2976" i="26"/>
  <c r="Q2977" i="26"/>
  <c r="Q2978" i="26"/>
  <c r="Q2979" i="26"/>
  <c r="Q2980" i="26"/>
  <c r="Q2981" i="26"/>
  <c r="Q2982" i="26"/>
  <c r="Q2983" i="26"/>
  <c r="Q2984" i="26"/>
  <c r="Q2985" i="26"/>
  <c r="Q2986" i="26"/>
  <c r="Q2987" i="26"/>
  <c r="Q2988" i="26"/>
  <c r="Q2989" i="26"/>
  <c r="Q2990" i="26"/>
  <c r="Q2991" i="26"/>
  <c r="Q2992" i="26"/>
  <c r="Q2993" i="26"/>
  <c r="Q2994" i="26"/>
  <c r="Q2995" i="26"/>
  <c r="Q2996" i="26"/>
  <c r="Q2997" i="26"/>
  <c r="Q2998" i="26"/>
  <c r="Q2999" i="26"/>
  <c r="Q3000" i="26"/>
  <c r="Q3001" i="26"/>
  <c r="Q3002" i="26"/>
  <c r="Q3003" i="26"/>
  <c r="Q3004" i="26"/>
  <c r="Q3005" i="26"/>
  <c r="Q3006" i="26"/>
  <c r="Q3007" i="26"/>
  <c r="Q3008" i="26"/>
  <c r="Q3009" i="26"/>
  <c r="Q3010" i="26"/>
  <c r="Q3011" i="26"/>
  <c r="Q3012" i="26"/>
  <c r="Q3013" i="26"/>
  <c r="Q3014" i="26"/>
  <c r="Q3015" i="26"/>
  <c r="Q3016" i="26"/>
  <c r="Q3017" i="26"/>
  <c r="Q3018" i="26"/>
  <c r="Q3019" i="26"/>
  <c r="Q3020" i="26"/>
  <c r="Q3021" i="26"/>
  <c r="Q3022" i="26"/>
  <c r="Q3023" i="26"/>
  <c r="Q3024" i="26"/>
  <c r="Q3025" i="26"/>
  <c r="Q3026" i="26"/>
  <c r="Q3027" i="26"/>
  <c r="Q3028" i="26"/>
  <c r="Q3029" i="26"/>
  <c r="Q3030" i="26"/>
  <c r="Q3031" i="26"/>
  <c r="Q3032" i="26"/>
  <c r="Q3033" i="26"/>
  <c r="Q3034" i="26"/>
  <c r="Q3035" i="26"/>
  <c r="Q3036" i="26"/>
  <c r="Q3037" i="26"/>
  <c r="Q3038" i="26"/>
  <c r="Q3039" i="26"/>
  <c r="Q3040" i="26"/>
  <c r="Q3041" i="26"/>
  <c r="Q3042" i="26"/>
  <c r="Q3043" i="26"/>
  <c r="Q3044" i="26"/>
  <c r="Q3045" i="26"/>
  <c r="Q3046" i="26"/>
  <c r="Q3047" i="26"/>
  <c r="Q3048" i="26"/>
  <c r="Q3049" i="26"/>
  <c r="Q3050" i="26"/>
  <c r="Q3051" i="26"/>
  <c r="Q3052" i="26"/>
  <c r="Q3053" i="26"/>
  <c r="Q3054" i="26"/>
  <c r="Q3055" i="26"/>
  <c r="Q3056" i="26"/>
  <c r="Q3057" i="26"/>
  <c r="Q3058" i="26"/>
  <c r="Q3059" i="26"/>
  <c r="Q3060" i="26"/>
  <c r="Q3061" i="26"/>
  <c r="Q3062" i="26"/>
  <c r="Q3063" i="26"/>
  <c r="Q3064" i="26"/>
  <c r="Q3065" i="26"/>
  <c r="Q3066" i="26"/>
  <c r="Q3067" i="26"/>
  <c r="Q3068" i="26"/>
  <c r="Q3069" i="26"/>
  <c r="Q3070" i="26"/>
  <c r="Q3071" i="26"/>
  <c r="Q3072" i="26"/>
  <c r="Q3073" i="26"/>
  <c r="Q3074" i="26"/>
  <c r="Q3075" i="26"/>
  <c r="Q3076" i="26"/>
  <c r="Q3077" i="26"/>
  <c r="Q3078" i="26"/>
  <c r="Q3079" i="26"/>
  <c r="Q3080" i="26"/>
  <c r="Q3081" i="26"/>
  <c r="Q3082" i="26"/>
  <c r="Q3083" i="26"/>
  <c r="Q3084" i="26"/>
  <c r="Q3085" i="26"/>
  <c r="Q3086" i="26"/>
  <c r="Q3087" i="26"/>
  <c r="Q3088" i="26"/>
  <c r="Q3089" i="26"/>
  <c r="Q3090" i="26"/>
  <c r="Q3091" i="26"/>
  <c r="Q3092" i="26"/>
  <c r="Q3093" i="26"/>
  <c r="Q3094" i="26"/>
  <c r="Q3095" i="26"/>
  <c r="Q3096" i="26"/>
  <c r="Q3097" i="26"/>
  <c r="Q3098" i="26"/>
  <c r="Q3099" i="26"/>
  <c r="Q3100" i="26"/>
  <c r="Q3101" i="26"/>
  <c r="Q3102" i="26"/>
  <c r="Q3103" i="26"/>
  <c r="Q3104" i="26"/>
  <c r="Q3105" i="26"/>
  <c r="Q3106" i="26"/>
  <c r="Q3107" i="26"/>
  <c r="Q3108" i="26"/>
  <c r="Q3109" i="26"/>
  <c r="Q3110" i="26"/>
  <c r="Q3111" i="26"/>
  <c r="Q3112" i="26"/>
  <c r="Q3113" i="26"/>
  <c r="Q3114" i="26"/>
  <c r="Q3115" i="26"/>
  <c r="Q3116" i="26"/>
  <c r="Q3117" i="26"/>
  <c r="Q3118" i="26"/>
  <c r="Q3119" i="26"/>
  <c r="Q3120" i="26"/>
  <c r="Q3121" i="26"/>
  <c r="Q3122" i="26"/>
  <c r="Q3123" i="26"/>
  <c r="Q3124" i="26"/>
  <c r="Q3125" i="26"/>
  <c r="Q3126" i="26"/>
  <c r="Q3127" i="26"/>
  <c r="Q3128" i="26"/>
  <c r="Q3129" i="26"/>
  <c r="Q3130" i="26"/>
  <c r="Q3131" i="26"/>
  <c r="Q3132" i="26"/>
  <c r="Q3133" i="26"/>
  <c r="Q3134" i="26"/>
  <c r="Q3135" i="26"/>
  <c r="Q3136" i="26"/>
  <c r="Q3137" i="26"/>
  <c r="Q3138" i="26"/>
  <c r="Q3139" i="26"/>
  <c r="Q3140" i="26"/>
  <c r="Q3141" i="26"/>
  <c r="Q3142" i="26"/>
  <c r="Q3143" i="26"/>
  <c r="Q3144" i="26"/>
  <c r="Q3145" i="26"/>
  <c r="Q3146" i="26"/>
  <c r="Q3147" i="26"/>
  <c r="Q3148" i="26"/>
  <c r="Q3149" i="26"/>
  <c r="Q3150" i="26"/>
  <c r="Q3151" i="26"/>
  <c r="Q3152" i="26"/>
  <c r="Q3153" i="26"/>
  <c r="Q3154" i="26"/>
  <c r="Q3155" i="26"/>
  <c r="Q3156" i="26"/>
  <c r="Q3157" i="26"/>
  <c r="Q3158" i="26"/>
  <c r="Q3159" i="26"/>
  <c r="Q3160" i="26"/>
  <c r="Q3161" i="26"/>
  <c r="Q3162" i="26"/>
  <c r="Q3163" i="26"/>
  <c r="Q3164" i="26"/>
  <c r="Q3165" i="26"/>
  <c r="Q3166" i="26"/>
  <c r="Q3167" i="26"/>
  <c r="Q3168" i="26"/>
  <c r="Q3169" i="26"/>
  <c r="Q3170" i="26"/>
  <c r="Q3171" i="26"/>
  <c r="Q3172" i="26"/>
  <c r="Q3173" i="26"/>
  <c r="Q3174" i="26"/>
  <c r="Q3175" i="26"/>
  <c r="Q3176" i="26"/>
  <c r="Q3177" i="26"/>
  <c r="Q3178" i="26"/>
  <c r="Q3179" i="26"/>
  <c r="Q3180" i="26"/>
  <c r="Q3181" i="26"/>
  <c r="Q3182" i="26"/>
  <c r="Q3183" i="26"/>
  <c r="Q3184" i="26"/>
  <c r="Q3185" i="26"/>
  <c r="Q3186" i="26"/>
  <c r="Q3187" i="26"/>
  <c r="Q3188" i="26"/>
  <c r="Q3189" i="26"/>
  <c r="Q3190" i="26"/>
  <c r="Q3191" i="26"/>
  <c r="Q3192" i="26"/>
  <c r="Q3193" i="26"/>
  <c r="Q3194" i="26"/>
  <c r="Q3195" i="26"/>
  <c r="Q3196" i="26"/>
  <c r="Q3197" i="26"/>
  <c r="Q3198" i="26"/>
  <c r="Q3199" i="26"/>
  <c r="Q3200" i="26"/>
  <c r="Q3201" i="26"/>
  <c r="Q3202" i="26"/>
  <c r="Q3203" i="26"/>
  <c r="Q3204" i="26"/>
  <c r="Q3205" i="26"/>
  <c r="Q3206" i="26"/>
  <c r="Q3207" i="26"/>
  <c r="Q3208" i="26"/>
  <c r="Q3209" i="26"/>
  <c r="Q3210" i="26"/>
  <c r="Q3211" i="26"/>
  <c r="Q3212" i="26"/>
  <c r="Q3213" i="26"/>
  <c r="Q3214" i="26"/>
  <c r="Q3215" i="26"/>
  <c r="Q3216" i="26"/>
  <c r="Q3217" i="26"/>
  <c r="Q3218" i="26"/>
  <c r="Q3219" i="26"/>
  <c r="Q3220" i="26"/>
  <c r="Q3221" i="26"/>
  <c r="Q3222" i="26"/>
  <c r="Q3223" i="26"/>
  <c r="Q3224" i="26"/>
  <c r="Q3225" i="26"/>
  <c r="Q3226" i="26"/>
  <c r="Q3227" i="26"/>
  <c r="Q3228" i="26"/>
  <c r="Q3229" i="26"/>
  <c r="Q3230" i="26"/>
  <c r="Q3231" i="26"/>
  <c r="Q3232" i="26"/>
  <c r="Q3233" i="26"/>
  <c r="Q3234" i="26"/>
  <c r="Q3235" i="26"/>
  <c r="Q3236" i="26"/>
  <c r="Q3237" i="26"/>
  <c r="Q3238" i="26"/>
  <c r="Q3239" i="26"/>
  <c r="Q3240" i="26"/>
  <c r="Q3241" i="26"/>
  <c r="Q3242" i="26"/>
  <c r="Q3243" i="26"/>
  <c r="Q3244" i="26"/>
  <c r="Q3245" i="26"/>
  <c r="Q3246" i="26"/>
  <c r="Q3247" i="26"/>
  <c r="Q3248" i="26"/>
  <c r="Q3249" i="26"/>
  <c r="Q3250" i="26"/>
  <c r="Q3251" i="26"/>
  <c r="Q3252" i="26"/>
  <c r="Q3253" i="26"/>
  <c r="Q3254" i="26"/>
  <c r="Q3255" i="26"/>
  <c r="Q3256" i="26"/>
  <c r="Q3257" i="26"/>
  <c r="Q3258" i="26"/>
  <c r="Q3259" i="26"/>
  <c r="Q3260" i="26"/>
  <c r="Q3261" i="26"/>
  <c r="Q3262" i="26"/>
  <c r="Q3263" i="26"/>
  <c r="Q3264" i="26"/>
  <c r="Q3265" i="26"/>
  <c r="Q3266" i="26"/>
  <c r="Q3267" i="26"/>
  <c r="Q3268" i="26"/>
  <c r="Q3269" i="26"/>
  <c r="Q3270" i="26"/>
  <c r="Q3271" i="26"/>
  <c r="Q3272" i="26"/>
  <c r="Q3273" i="26"/>
  <c r="Q3274" i="26"/>
  <c r="Q3275" i="26"/>
  <c r="Q3276" i="26"/>
  <c r="Q3277" i="26"/>
  <c r="Q3278" i="26"/>
  <c r="Q3279" i="26"/>
  <c r="Q3280" i="26"/>
  <c r="Q3281" i="26"/>
  <c r="Q3282" i="26"/>
  <c r="Q3283" i="26"/>
  <c r="Q3284" i="26"/>
  <c r="Q3285" i="26"/>
  <c r="Q3286" i="26"/>
  <c r="Q3287" i="26"/>
  <c r="Q3288" i="26"/>
  <c r="Q3289" i="26"/>
  <c r="Q3290" i="26"/>
  <c r="Q3291" i="26"/>
  <c r="Q3292" i="26"/>
  <c r="Q3293" i="26"/>
  <c r="Q3294" i="26"/>
  <c r="Q3295" i="26"/>
  <c r="Q3296" i="26"/>
  <c r="Q3297" i="26"/>
  <c r="Q3298" i="26"/>
  <c r="Q3299" i="26"/>
  <c r="Q3300" i="26"/>
  <c r="Q3301" i="26"/>
  <c r="Q3302" i="26"/>
  <c r="Q3303" i="26"/>
  <c r="Q3304" i="26"/>
  <c r="Q3305" i="26"/>
  <c r="Q3306" i="26"/>
  <c r="Q3307" i="26"/>
  <c r="Q3308" i="26"/>
  <c r="Q3309" i="26"/>
  <c r="Q3310" i="26"/>
  <c r="Q3311" i="26"/>
  <c r="Q3312" i="26"/>
  <c r="Q3313" i="26"/>
  <c r="Q3314" i="26"/>
  <c r="Q3315" i="26"/>
  <c r="Q3316" i="26"/>
  <c r="Q3317" i="26"/>
  <c r="Q3318" i="26"/>
  <c r="Q3319" i="26"/>
  <c r="Q3320" i="26"/>
  <c r="Q3321" i="26"/>
  <c r="Q3322" i="26"/>
  <c r="Q3323" i="26"/>
  <c r="Q3324" i="26"/>
  <c r="Q3325" i="26"/>
  <c r="Q3326" i="26"/>
  <c r="Q3327" i="26"/>
  <c r="Q3328" i="26"/>
  <c r="Q3329" i="26"/>
  <c r="Q3330" i="26"/>
  <c r="Q3331" i="26"/>
  <c r="Q3332" i="26"/>
  <c r="Q3333" i="26"/>
  <c r="Q3334" i="26"/>
  <c r="Q3335" i="26"/>
  <c r="Q3336" i="26"/>
  <c r="Q3337" i="26"/>
  <c r="Q3338" i="26"/>
  <c r="Q3339" i="26"/>
  <c r="Q3340" i="26"/>
  <c r="Q3341" i="26"/>
  <c r="Q3342" i="26"/>
  <c r="Q3343" i="26"/>
  <c r="Q3344" i="26"/>
  <c r="Q3345" i="26"/>
  <c r="Q3346" i="26"/>
  <c r="Q3347" i="26"/>
  <c r="Q3348" i="26"/>
  <c r="Q3349" i="26"/>
  <c r="Q3350" i="26"/>
  <c r="Q3351" i="26"/>
  <c r="Q3352" i="26"/>
  <c r="Q3353" i="26"/>
  <c r="Q3354" i="26"/>
  <c r="Q3355" i="26"/>
  <c r="Q3356" i="26"/>
  <c r="Q3357" i="26"/>
  <c r="Q3358" i="26"/>
  <c r="Q3359" i="26"/>
  <c r="Q3360" i="26"/>
  <c r="Q3361" i="26"/>
  <c r="Q3362" i="26"/>
  <c r="Q3363" i="26"/>
  <c r="Q3364" i="26"/>
  <c r="Q3365" i="26"/>
  <c r="Q3366" i="26"/>
  <c r="Q3367" i="26"/>
  <c r="Q3368" i="26"/>
  <c r="Q3369" i="26"/>
  <c r="Q3370" i="26"/>
  <c r="Q3371" i="26"/>
  <c r="Q3372" i="26"/>
  <c r="Q3373" i="26"/>
  <c r="Q3374" i="26"/>
  <c r="Q3375" i="26"/>
  <c r="Q3376" i="26"/>
  <c r="Q3377" i="26"/>
  <c r="Q3378" i="26"/>
  <c r="Q3379" i="26"/>
  <c r="Q3380" i="26"/>
  <c r="Q3381" i="26"/>
  <c r="Q3382" i="26"/>
  <c r="Q3383" i="26"/>
  <c r="Q3384" i="26"/>
  <c r="Q3385" i="26"/>
  <c r="Q3386" i="26"/>
  <c r="Q3387" i="26"/>
  <c r="Q3388" i="26"/>
  <c r="Q3389" i="26"/>
  <c r="Q3390" i="26"/>
  <c r="Q3391" i="26"/>
  <c r="Q3392" i="26"/>
  <c r="Q3393" i="26"/>
  <c r="Q3394" i="26"/>
  <c r="Q3395" i="26"/>
  <c r="Q3396" i="26"/>
  <c r="Q3397" i="26"/>
  <c r="Q3398" i="26"/>
  <c r="Q3399" i="26"/>
  <c r="Q3400" i="26"/>
  <c r="Q3401" i="26"/>
  <c r="Q3402" i="26"/>
  <c r="Q3403" i="26"/>
  <c r="Q3404" i="26"/>
  <c r="Q3405" i="26"/>
  <c r="Q3406" i="26"/>
  <c r="Q3407" i="26"/>
  <c r="Q3408" i="26"/>
  <c r="Q3409" i="26"/>
  <c r="Q3410" i="26"/>
  <c r="Q3411" i="26"/>
  <c r="Q3412" i="26"/>
  <c r="Q3413" i="26"/>
  <c r="Q3414" i="26"/>
  <c r="Q3415" i="26"/>
  <c r="Q3416" i="26"/>
  <c r="Q3417" i="26"/>
  <c r="Q3418" i="26"/>
  <c r="Q3419" i="26"/>
  <c r="Q3420" i="26"/>
  <c r="Q3421" i="26"/>
  <c r="Q3422" i="26"/>
  <c r="Q3423" i="26"/>
  <c r="Q3424" i="26"/>
  <c r="Q3425" i="26"/>
  <c r="Q3426" i="26"/>
  <c r="Q3427" i="26"/>
  <c r="Q3428" i="26"/>
  <c r="Q3429" i="26"/>
  <c r="Q3430" i="26"/>
  <c r="Q3431" i="26"/>
  <c r="Q3432" i="26"/>
  <c r="Q3433" i="26"/>
  <c r="Q3434" i="26"/>
  <c r="Q3435" i="26"/>
  <c r="Q3436" i="26"/>
  <c r="Q3437" i="26"/>
  <c r="Q3438" i="26"/>
  <c r="Q3439" i="26"/>
  <c r="Q3440" i="26"/>
  <c r="Q3441" i="26"/>
  <c r="Q3442" i="26"/>
  <c r="Q3443" i="26"/>
  <c r="Q3444" i="26"/>
  <c r="Q3445" i="26"/>
  <c r="Q3446" i="26"/>
  <c r="Q3447" i="26"/>
  <c r="Q3448" i="26"/>
  <c r="Q3449" i="26"/>
  <c r="Q3450" i="26"/>
  <c r="Q3451" i="26"/>
  <c r="Q3452" i="26"/>
  <c r="Q3453" i="26"/>
  <c r="Q3454" i="26"/>
  <c r="Q3455" i="26"/>
  <c r="Q3456" i="26"/>
  <c r="Q3457" i="26"/>
  <c r="Q3458" i="26"/>
  <c r="Q3459" i="26"/>
  <c r="Q3460" i="26"/>
  <c r="Q3461" i="26"/>
  <c r="Q3462" i="26"/>
  <c r="Q3463" i="26"/>
  <c r="Q3464" i="26"/>
  <c r="Q3465" i="26"/>
  <c r="Q3466" i="26"/>
  <c r="Q3467" i="26"/>
  <c r="Q3468" i="26"/>
  <c r="Q3469" i="26"/>
  <c r="Q3470" i="26"/>
  <c r="Q3471" i="26"/>
  <c r="Q3472" i="26"/>
  <c r="Q3473" i="26"/>
  <c r="Q3474" i="26"/>
  <c r="Q3475" i="26"/>
  <c r="Q3476" i="26"/>
  <c r="Q3477" i="26"/>
  <c r="Q3478" i="26"/>
  <c r="Q3479" i="26"/>
  <c r="Q3480" i="26"/>
  <c r="Q3481" i="26"/>
  <c r="Q3482" i="26"/>
  <c r="Q3483" i="26"/>
  <c r="Q3484" i="26"/>
  <c r="Q3485" i="26"/>
  <c r="Q3486" i="26"/>
  <c r="Q3487" i="26"/>
  <c r="Q3488" i="26"/>
  <c r="Q3489" i="26"/>
  <c r="Q3490" i="26"/>
  <c r="Q3491" i="26"/>
  <c r="Q3492" i="26"/>
  <c r="Q3493" i="26"/>
  <c r="Q3494" i="26"/>
  <c r="Q3495" i="26"/>
  <c r="Q3496" i="26"/>
  <c r="Q3497" i="26"/>
  <c r="Q3498" i="26"/>
  <c r="Q3499" i="26"/>
  <c r="Q3500" i="26"/>
  <c r="Q3501" i="26"/>
  <c r="Q3502" i="26"/>
  <c r="Q3503" i="26"/>
  <c r="Q3504" i="26"/>
  <c r="Q3505" i="26"/>
  <c r="Q3506" i="26"/>
  <c r="Q3507" i="26"/>
  <c r="Q3508" i="26"/>
  <c r="Q3509" i="26"/>
  <c r="Q3510" i="26"/>
  <c r="Q3511" i="26"/>
  <c r="Q3512" i="26"/>
  <c r="Q3513" i="26"/>
  <c r="Q3514" i="26"/>
  <c r="Q3515" i="26"/>
  <c r="Q3516" i="26"/>
  <c r="Q3517" i="26"/>
  <c r="Q3518" i="26"/>
  <c r="Q3519" i="26"/>
  <c r="Q3520" i="26"/>
  <c r="Q3521" i="26"/>
  <c r="Q3522" i="26"/>
  <c r="Q3523" i="26"/>
  <c r="Q3524" i="26"/>
  <c r="Q3525" i="26"/>
  <c r="Q3526" i="26"/>
  <c r="Q3527" i="26"/>
  <c r="Q3528" i="26"/>
  <c r="Q3529" i="26"/>
  <c r="Q3530" i="26"/>
  <c r="Q3531" i="26"/>
  <c r="Q3532" i="26"/>
  <c r="Q3533" i="26"/>
  <c r="Q3534" i="26"/>
  <c r="Q3535" i="26"/>
  <c r="Q3536" i="26"/>
  <c r="Q3537" i="26"/>
  <c r="Q3538" i="26"/>
  <c r="Q3539" i="26"/>
  <c r="Q3540" i="26"/>
  <c r="Q3541" i="26"/>
  <c r="Q3542" i="26"/>
  <c r="Q3543" i="26"/>
  <c r="Q3544" i="26"/>
  <c r="Q3545" i="26"/>
  <c r="Q3546" i="26"/>
  <c r="Q3547" i="26"/>
  <c r="Q3548" i="26"/>
  <c r="Q3549" i="26"/>
  <c r="Q3550" i="26"/>
  <c r="Q3551" i="26"/>
  <c r="Q3552" i="26"/>
  <c r="Q3553" i="26"/>
  <c r="Q3554" i="26"/>
  <c r="Q3555" i="26"/>
  <c r="Q3556" i="26"/>
  <c r="Q3557" i="26"/>
  <c r="Q3558" i="26"/>
  <c r="Q3559" i="26"/>
  <c r="Q3560" i="26"/>
  <c r="Q3561" i="26"/>
  <c r="Q3562" i="26"/>
  <c r="Q3563" i="26"/>
  <c r="Q3564" i="26"/>
  <c r="Q3565" i="26"/>
  <c r="Q3566" i="26"/>
  <c r="Q3567" i="26"/>
  <c r="Q3568" i="26"/>
  <c r="Q3569" i="26"/>
  <c r="Q3570" i="26"/>
  <c r="Q3571" i="26"/>
  <c r="Q3572" i="26"/>
  <c r="Q3573" i="26"/>
  <c r="Q3574" i="26"/>
  <c r="Q3575" i="26"/>
  <c r="Q3576" i="26"/>
  <c r="Q3577" i="26"/>
  <c r="Q3578" i="26"/>
  <c r="Q3579" i="26"/>
  <c r="Q3580" i="26"/>
  <c r="Q3581" i="26"/>
  <c r="Q3582" i="26"/>
  <c r="Q3583" i="26"/>
  <c r="Q3584" i="26"/>
  <c r="Q3585" i="26"/>
  <c r="Q3586" i="26"/>
  <c r="Q3587" i="26"/>
  <c r="Q3588" i="26"/>
  <c r="Q3589" i="26"/>
  <c r="Q3590" i="26"/>
  <c r="Q3591" i="26"/>
  <c r="Q3592" i="26"/>
  <c r="Q3593" i="26"/>
  <c r="Q3594" i="26"/>
  <c r="Q3595" i="26"/>
  <c r="Q3596" i="26"/>
  <c r="Q3597" i="26"/>
  <c r="Q3598" i="26"/>
  <c r="Q3599" i="26"/>
  <c r="Q3600" i="26"/>
  <c r="Q3601" i="26"/>
  <c r="Q3602" i="26"/>
  <c r="Q3603" i="26"/>
  <c r="Q3604" i="26"/>
  <c r="Q3605" i="26"/>
  <c r="Q3606" i="26"/>
  <c r="Q3607" i="26"/>
  <c r="Q3608" i="26"/>
  <c r="Q3609" i="26"/>
  <c r="Q3610" i="26"/>
  <c r="Q3611" i="26"/>
  <c r="Q3612" i="26"/>
  <c r="Q3613" i="26"/>
  <c r="Q3614" i="26"/>
  <c r="Q3615" i="26"/>
  <c r="Q3616" i="26"/>
  <c r="Q3617" i="26"/>
  <c r="Q3618" i="26"/>
  <c r="Q3619" i="26"/>
  <c r="Q3620" i="26"/>
  <c r="Q3621" i="26"/>
  <c r="Q3622" i="26"/>
  <c r="Q3623" i="26"/>
  <c r="Q3624" i="26"/>
  <c r="Q3625" i="26"/>
  <c r="Q3626" i="26"/>
  <c r="Q3627" i="26"/>
  <c r="Q3628" i="26"/>
  <c r="Q3629" i="26"/>
  <c r="Q3630" i="26"/>
  <c r="Q3631" i="26"/>
  <c r="Q3632" i="26"/>
  <c r="Q3633" i="26"/>
  <c r="Q3634" i="26"/>
  <c r="Q3635" i="26"/>
  <c r="Q3636" i="26"/>
  <c r="Q3637" i="26"/>
  <c r="Q3638" i="26"/>
  <c r="Q3639" i="26"/>
  <c r="Q3640" i="26"/>
  <c r="Q3641" i="26"/>
  <c r="Q3642" i="26"/>
  <c r="Q3643" i="26"/>
  <c r="Q3644" i="26"/>
  <c r="Q3645" i="26"/>
  <c r="Q3646" i="26"/>
  <c r="Q3647" i="26"/>
  <c r="Q3648" i="26"/>
  <c r="Q3649" i="26"/>
  <c r="Q3650" i="26"/>
  <c r="Q3651" i="26"/>
  <c r="Q3652" i="26"/>
  <c r="Q3653" i="26"/>
  <c r="Q3654" i="26"/>
  <c r="Q3655" i="26"/>
  <c r="Q3656" i="26"/>
  <c r="Q3657" i="26"/>
  <c r="Q3658" i="26"/>
  <c r="Q3659" i="26"/>
  <c r="Q3660" i="26"/>
  <c r="Q3661" i="26"/>
  <c r="Q3662" i="26"/>
  <c r="Q3663" i="26"/>
  <c r="Q3664" i="26"/>
  <c r="Q3665" i="26"/>
  <c r="Q3666" i="26"/>
  <c r="Q3667" i="26"/>
  <c r="Q3668" i="26"/>
  <c r="Q3669" i="26"/>
  <c r="Q3670" i="26"/>
  <c r="Q3671" i="26"/>
  <c r="Q3672" i="26"/>
  <c r="Q3673" i="26"/>
  <c r="Q3674" i="26"/>
  <c r="Q3675" i="26"/>
  <c r="Q3676" i="26"/>
  <c r="Q3677" i="26"/>
  <c r="Q3678" i="26"/>
  <c r="Q3679" i="26"/>
  <c r="Q3680" i="26"/>
  <c r="Q3681" i="26"/>
  <c r="Q3682" i="26"/>
  <c r="Q3683" i="26"/>
  <c r="Q3684" i="26"/>
  <c r="Q3685" i="26"/>
  <c r="Q3686" i="26"/>
  <c r="Q3687" i="26"/>
  <c r="Q3688" i="26"/>
  <c r="Q3689" i="26"/>
  <c r="Q3690" i="26"/>
  <c r="Q3691" i="26"/>
  <c r="Q3692" i="26"/>
  <c r="Q3693" i="26"/>
  <c r="Q3694" i="26"/>
  <c r="Q3695" i="26"/>
  <c r="Q3696" i="26"/>
  <c r="Q3697" i="26"/>
  <c r="Q3698" i="26"/>
  <c r="Q3699" i="26"/>
  <c r="Q3700" i="26"/>
  <c r="Q3701" i="26"/>
  <c r="Q3702" i="26"/>
  <c r="Q3703" i="26"/>
  <c r="Q3704" i="26"/>
  <c r="Q3705" i="26"/>
  <c r="Q3706" i="26"/>
  <c r="Q3707" i="26"/>
  <c r="Q3708" i="26"/>
  <c r="Q3709" i="26"/>
  <c r="Q3710" i="26"/>
  <c r="Q3711" i="26"/>
  <c r="Q3712" i="26"/>
  <c r="Q3713" i="26"/>
  <c r="Q3714" i="26"/>
  <c r="Q3715" i="26"/>
  <c r="Q3716" i="26"/>
  <c r="Q3717" i="26"/>
  <c r="Q3718" i="26"/>
  <c r="Q3719" i="26"/>
  <c r="Q3720" i="26"/>
  <c r="Q3721" i="26"/>
  <c r="Q3722" i="26"/>
  <c r="Q3723" i="26"/>
  <c r="Q3724" i="26"/>
  <c r="Q3725" i="26"/>
  <c r="Q3726" i="26"/>
  <c r="Q3727" i="26"/>
  <c r="Q3728" i="26"/>
  <c r="Q3729" i="26"/>
  <c r="Q3730" i="26"/>
  <c r="Q3731" i="26"/>
  <c r="Q3732" i="26"/>
  <c r="Q3733" i="26"/>
  <c r="Q3734" i="26"/>
  <c r="Q3735" i="26"/>
  <c r="Q3736" i="26"/>
  <c r="Q3737" i="26"/>
  <c r="Q3738" i="26"/>
  <c r="Q3739" i="26"/>
  <c r="Q3740" i="26"/>
  <c r="Q3741" i="26"/>
  <c r="Q3742" i="26"/>
  <c r="Q3743" i="26"/>
  <c r="Q3744" i="26"/>
  <c r="Q3745" i="26"/>
  <c r="Q3746" i="26"/>
  <c r="Q3747" i="26"/>
  <c r="Q3748" i="26"/>
  <c r="Q3749" i="26"/>
  <c r="Q3750" i="26"/>
  <c r="Q3751" i="26"/>
  <c r="Q3752" i="26"/>
  <c r="Q3753" i="26"/>
  <c r="Q3754" i="26"/>
  <c r="Q3755" i="26"/>
  <c r="Q3756" i="26"/>
  <c r="Q3757" i="26"/>
  <c r="Q3758" i="26"/>
  <c r="Q3759" i="26"/>
  <c r="Q3760" i="26"/>
  <c r="Q3761" i="26"/>
  <c r="Q3762" i="26"/>
  <c r="Q3763" i="26"/>
  <c r="Q3764" i="26"/>
  <c r="Q3765" i="26"/>
  <c r="Q3766" i="26"/>
  <c r="Q3767" i="26"/>
  <c r="Q3768" i="26"/>
  <c r="Q3769" i="26"/>
  <c r="Q3770" i="26"/>
  <c r="Q3771" i="26"/>
  <c r="Q3772" i="26"/>
  <c r="Q3773" i="26"/>
  <c r="Q3774" i="26"/>
  <c r="Q3775" i="26"/>
  <c r="Q3776" i="26"/>
  <c r="Q3777" i="26"/>
  <c r="Q3778" i="26"/>
  <c r="Q3779" i="26"/>
  <c r="Q3780" i="26"/>
  <c r="Q3781" i="26"/>
  <c r="Q3782" i="26"/>
  <c r="Q3783" i="26"/>
  <c r="Q3784" i="26"/>
  <c r="Q3785" i="26"/>
  <c r="Q3786" i="26"/>
  <c r="Q3787" i="26"/>
  <c r="Q3788" i="26"/>
  <c r="Q3789" i="26"/>
  <c r="Q3790" i="26"/>
  <c r="Q3791" i="26"/>
  <c r="Q3792" i="26"/>
  <c r="Q3793" i="26"/>
  <c r="Q3794" i="26"/>
  <c r="Q3795" i="26"/>
  <c r="Q3796" i="26"/>
  <c r="Q3797" i="26"/>
  <c r="Q3798" i="26"/>
  <c r="Q3799" i="26"/>
  <c r="Q3800" i="26"/>
  <c r="Q3801" i="26"/>
  <c r="Q3802" i="26"/>
  <c r="Q3803" i="26"/>
  <c r="Q3804" i="26"/>
  <c r="Q3805" i="26"/>
  <c r="Q3806" i="26"/>
  <c r="Q3807" i="26"/>
  <c r="Q3808" i="26"/>
  <c r="Q3809" i="26"/>
  <c r="Q3810" i="26"/>
  <c r="Q3811" i="26"/>
  <c r="Q3812" i="26"/>
  <c r="Q3813" i="26"/>
  <c r="Q3814" i="26"/>
  <c r="Q3815" i="26"/>
  <c r="Q3816" i="26"/>
  <c r="Q3817" i="26"/>
  <c r="Q3818" i="26"/>
  <c r="Q3819" i="26"/>
  <c r="Q3820" i="26"/>
  <c r="Q3821" i="26"/>
  <c r="Q3822" i="26"/>
  <c r="Q3823" i="26"/>
  <c r="Q3824" i="26"/>
  <c r="Q3825" i="26"/>
  <c r="Q3826" i="26"/>
  <c r="Q3827" i="26"/>
  <c r="Q3828" i="26"/>
  <c r="Q3829" i="26"/>
  <c r="Q3830" i="26"/>
  <c r="Q3831" i="26"/>
  <c r="Q3832" i="26"/>
  <c r="Q3833" i="26"/>
  <c r="Q3834" i="26"/>
  <c r="Q3835" i="26"/>
  <c r="Q3836" i="26"/>
  <c r="Q3837" i="26"/>
  <c r="Q3838" i="26"/>
  <c r="Q3839" i="26"/>
  <c r="Q3840" i="26"/>
  <c r="Q3841" i="26"/>
  <c r="Q3842" i="26"/>
  <c r="Q3843" i="26"/>
  <c r="Q3844" i="26"/>
  <c r="Q3845" i="26"/>
  <c r="Q3846" i="26"/>
  <c r="Q3847" i="26"/>
  <c r="Q3848" i="26"/>
  <c r="Q3849" i="26"/>
  <c r="Q3850" i="26"/>
  <c r="Q3851" i="26"/>
  <c r="Q3852" i="26"/>
  <c r="Q3853" i="26"/>
  <c r="Q3854" i="26"/>
  <c r="Q3855" i="26"/>
  <c r="Q3856" i="26"/>
  <c r="Q3857" i="26"/>
  <c r="Q3858" i="26"/>
  <c r="Q3859" i="26"/>
  <c r="Q3860" i="26"/>
  <c r="Q3861" i="26"/>
  <c r="Q3862" i="26"/>
  <c r="Q3863" i="26"/>
  <c r="Q3864" i="26"/>
  <c r="Q3865" i="26"/>
  <c r="Q3866" i="26"/>
  <c r="Q3867" i="26"/>
  <c r="Q3868" i="26"/>
  <c r="Q3869" i="26"/>
  <c r="Q3870" i="26"/>
  <c r="Q3871" i="26"/>
  <c r="Q3872" i="26"/>
  <c r="Q3873" i="26"/>
  <c r="Q3874" i="26"/>
  <c r="Q3875" i="26"/>
  <c r="Q3876" i="26"/>
  <c r="Q3877" i="26"/>
  <c r="Q3878" i="26"/>
  <c r="Q3879" i="26"/>
  <c r="Q3880" i="26"/>
  <c r="Q3881" i="26"/>
  <c r="Q3882" i="26"/>
  <c r="Q3883" i="26"/>
  <c r="Q3884" i="26"/>
  <c r="Q3885" i="26"/>
  <c r="Q3886" i="26"/>
  <c r="Q3887" i="26"/>
  <c r="Q3888" i="26"/>
  <c r="Q3889" i="26"/>
  <c r="Q3890" i="26"/>
  <c r="Q3891" i="26"/>
  <c r="Q3892" i="26"/>
  <c r="Q3893" i="26"/>
  <c r="Q3894" i="26"/>
  <c r="Q3895" i="26"/>
  <c r="Q3896" i="26"/>
  <c r="Q3897" i="26"/>
  <c r="Q3898" i="26"/>
  <c r="Q3899" i="26"/>
  <c r="Q3900" i="26"/>
  <c r="Q3901" i="26"/>
  <c r="Q3902" i="26"/>
  <c r="Q3903" i="26"/>
  <c r="Q3904" i="26"/>
  <c r="Q3905" i="26"/>
  <c r="Q3906" i="26"/>
  <c r="Q3907" i="26"/>
  <c r="Q3908" i="26"/>
  <c r="Q3909" i="26"/>
  <c r="Q3910" i="26"/>
  <c r="Q3911" i="26"/>
  <c r="Q3912" i="26"/>
  <c r="Q3913" i="26"/>
  <c r="Q3914" i="26"/>
  <c r="Q3915" i="26"/>
  <c r="Q3916" i="26"/>
  <c r="Q3917" i="26"/>
  <c r="Q3918" i="26"/>
  <c r="Q3919" i="26"/>
  <c r="Q3920" i="26"/>
  <c r="Q3921" i="26"/>
  <c r="Q3922" i="26"/>
  <c r="Q3923" i="26"/>
  <c r="Q3924" i="26"/>
  <c r="Q3925" i="26"/>
  <c r="Q3926" i="26"/>
  <c r="Q3927" i="26"/>
  <c r="Q3928" i="26"/>
  <c r="Q3929" i="26"/>
  <c r="Q3930" i="26"/>
  <c r="Q3931" i="26"/>
  <c r="Q3932" i="26"/>
  <c r="Q3933" i="26"/>
  <c r="Q3934" i="26"/>
  <c r="Q3935" i="26"/>
  <c r="Q3936" i="26"/>
  <c r="Q3937" i="26"/>
  <c r="Q3938" i="26"/>
  <c r="Q3939" i="26"/>
  <c r="Q3940" i="26"/>
  <c r="Q3941" i="26"/>
  <c r="Q3942" i="26"/>
  <c r="Q3943" i="26"/>
  <c r="Q3944" i="26"/>
  <c r="Q3945" i="26"/>
  <c r="Q3946" i="26"/>
  <c r="Q3947" i="26"/>
  <c r="Q3948" i="26"/>
  <c r="Q3949" i="26"/>
  <c r="Q3950" i="26"/>
  <c r="Q3951" i="26"/>
  <c r="Q3952" i="26"/>
  <c r="Q3953" i="26"/>
  <c r="Q3954" i="26"/>
  <c r="Q3955" i="26"/>
  <c r="Q3956" i="26"/>
  <c r="Q3957" i="26"/>
  <c r="Q3958" i="26"/>
  <c r="Q3959" i="26"/>
  <c r="Q3960" i="26"/>
  <c r="Q3961" i="26"/>
  <c r="Q3962" i="26"/>
  <c r="Q3963" i="26"/>
  <c r="Q3964" i="26"/>
  <c r="Q3965" i="26"/>
  <c r="Q3966" i="26"/>
  <c r="Q3967" i="26"/>
  <c r="Q3968" i="26"/>
  <c r="Q3969" i="26"/>
  <c r="Q3970" i="26"/>
  <c r="Q3971" i="26"/>
  <c r="Q3972" i="26"/>
  <c r="Q3973" i="26"/>
  <c r="Q3974" i="26"/>
  <c r="Q3975" i="26"/>
  <c r="Q3976" i="26"/>
  <c r="Q3977" i="26"/>
  <c r="Q3978" i="26"/>
  <c r="Q3979" i="26"/>
  <c r="Q3980" i="26"/>
  <c r="Q3981" i="26"/>
  <c r="Q3982" i="26"/>
  <c r="Q3983" i="26"/>
  <c r="Q3984" i="26"/>
  <c r="Q3985" i="26"/>
  <c r="Q3986" i="26"/>
  <c r="Q3987" i="26"/>
  <c r="Q3988" i="26"/>
  <c r="Q3989" i="26"/>
  <c r="Q3990" i="26"/>
  <c r="Q3991" i="26"/>
  <c r="Q3992" i="26"/>
  <c r="Q3993" i="26"/>
  <c r="Q3994" i="26"/>
  <c r="Q3995" i="26"/>
  <c r="Q3996" i="26"/>
  <c r="Q3997" i="26"/>
  <c r="Q3998" i="26"/>
  <c r="Q3999" i="26"/>
  <c r="Q4000" i="26"/>
  <c r="Q4001" i="26"/>
  <c r="Q4002" i="26"/>
  <c r="Q4003" i="26"/>
  <c r="Q4004" i="26"/>
  <c r="Q4005" i="26"/>
  <c r="Q4006" i="26"/>
  <c r="Q4007" i="26"/>
  <c r="Q4008" i="26"/>
  <c r="Q4009" i="26"/>
  <c r="Q4010" i="26"/>
  <c r="Q4011" i="26"/>
  <c r="Q4012" i="26"/>
  <c r="Q4013" i="26"/>
  <c r="Q4014" i="26"/>
  <c r="Q4015" i="26"/>
  <c r="Q4016" i="26"/>
  <c r="Q4017" i="26"/>
  <c r="Q4018" i="26"/>
  <c r="Q4019" i="26"/>
  <c r="Q4020" i="26"/>
  <c r="Q4021" i="26"/>
  <c r="Q4022" i="26"/>
  <c r="Q4023" i="26"/>
  <c r="Q4024" i="26"/>
  <c r="Q4025" i="26"/>
  <c r="Q4026" i="26"/>
  <c r="Q4027" i="26"/>
  <c r="Q4028" i="26"/>
  <c r="Q4029" i="26"/>
  <c r="Q4030" i="26"/>
  <c r="Q4031" i="26"/>
  <c r="Q4032" i="26"/>
  <c r="Q4033" i="26"/>
  <c r="Q4034" i="26"/>
  <c r="Q4035" i="26"/>
  <c r="Q4036" i="26"/>
  <c r="Q4037" i="26"/>
  <c r="Q4038" i="26"/>
  <c r="Q4039" i="26"/>
  <c r="Q4040" i="26"/>
  <c r="Q4041" i="26"/>
  <c r="Q4042" i="26"/>
  <c r="Q4043" i="26"/>
  <c r="Q4044" i="26"/>
  <c r="Q4045" i="26"/>
  <c r="Q4046" i="26"/>
  <c r="Q4047" i="26"/>
  <c r="Q4048" i="26"/>
  <c r="Q4049" i="26"/>
  <c r="Q4050" i="26"/>
  <c r="Q4051" i="26"/>
  <c r="Q4052" i="26"/>
  <c r="Q4053" i="26"/>
  <c r="Q4054" i="26"/>
  <c r="Q4055" i="26"/>
  <c r="Q4056" i="26"/>
  <c r="Q4057" i="26"/>
  <c r="Q4058" i="26"/>
  <c r="Q4059" i="26"/>
  <c r="Q4060" i="26"/>
  <c r="Q4061" i="26"/>
  <c r="Q4062" i="26"/>
  <c r="Q4063" i="26"/>
  <c r="Q4064" i="26"/>
  <c r="Q4065" i="26"/>
  <c r="Q4066" i="26"/>
  <c r="Q4067" i="26"/>
  <c r="Q4068" i="26"/>
  <c r="Q4069" i="26"/>
  <c r="Q4070" i="26"/>
  <c r="Q4071" i="26"/>
  <c r="Q4072" i="26"/>
  <c r="Q4073" i="26"/>
  <c r="Q4074" i="26"/>
  <c r="Q4075" i="26"/>
  <c r="Q4076" i="26"/>
  <c r="Q4077" i="26"/>
  <c r="Q4078" i="26"/>
  <c r="Q4079" i="26"/>
  <c r="Q4080" i="26"/>
  <c r="Q4081" i="26"/>
  <c r="Q4082" i="26"/>
  <c r="Q4083" i="26"/>
  <c r="Q4084" i="26"/>
  <c r="Q4085" i="26"/>
  <c r="Q4086" i="26"/>
  <c r="Q4087" i="26"/>
  <c r="Q4088" i="26"/>
  <c r="Q4089" i="26"/>
  <c r="Q4090" i="26"/>
  <c r="Q4091" i="26"/>
  <c r="Q4092" i="26"/>
  <c r="Q4093" i="26"/>
  <c r="Q4094" i="26"/>
  <c r="Q4095" i="26"/>
  <c r="Q4096" i="26"/>
  <c r="Q4097" i="26"/>
  <c r="Q4098" i="26"/>
  <c r="Q4099" i="26"/>
  <c r="Q4100" i="26"/>
  <c r="Q4101" i="26"/>
  <c r="Q4102" i="26"/>
  <c r="Q4103" i="26"/>
  <c r="Q4104" i="26"/>
  <c r="Q4105" i="26"/>
  <c r="Q4106" i="26"/>
  <c r="Q4107" i="26"/>
  <c r="Q4108" i="26"/>
  <c r="Q4109" i="26"/>
  <c r="Q4110" i="26"/>
  <c r="Q4111" i="26"/>
  <c r="Q4112" i="26"/>
  <c r="Q4113" i="26"/>
  <c r="Q4114" i="26"/>
  <c r="Q4115" i="26"/>
  <c r="Q4116" i="26"/>
  <c r="Q4117" i="26"/>
  <c r="Q4118" i="26"/>
  <c r="Q4119" i="26"/>
  <c r="Q4120" i="26"/>
  <c r="Q4121" i="26"/>
  <c r="Q4122" i="26"/>
  <c r="Q4123" i="26"/>
  <c r="Q4124" i="26"/>
  <c r="Q4125" i="26"/>
  <c r="Q4126" i="26"/>
  <c r="Q4127" i="26"/>
  <c r="Q4128" i="26"/>
  <c r="Q4129" i="26"/>
  <c r="Q4130" i="26"/>
  <c r="Q4131" i="26"/>
  <c r="Q4132" i="26"/>
  <c r="Q4133" i="26"/>
  <c r="Q4134" i="26"/>
  <c r="Q4135" i="26"/>
  <c r="Q4136" i="26"/>
  <c r="Q4137" i="26"/>
  <c r="Q4138" i="26"/>
  <c r="Q4139" i="26"/>
  <c r="Q4140" i="26"/>
  <c r="Q4141" i="26"/>
  <c r="Q4142" i="26"/>
  <c r="Q4143" i="26"/>
  <c r="Q4144" i="26"/>
  <c r="Q4145" i="26"/>
  <c r="Q4146" i="26"/>
  <c r="Q4147" i="26"/>
  <c r="Q4148" i="26"/>
  <c r="Q4149" i="26"/>
  <c r="Q4150" i="26"/>
  <c r="Q4151" i="26"/>
  <c r="Q4152" i="26"/>
  <c r="Q4153" i="26"/>
  <c r="Q4154" i="26"/>
  <c r="Q4155" i="26"/>
  <c r="Q4156" i="26"/>
  <c r="Q4157" i="26"/>
  <c r="Q4158" i="26"/>
  <c r="Q4159" i="26"/>
  <c r="Q4160" i="26"/>
  <c r="Q4161" i="26"/>
  <c r="Q4162" i="26"/>
  <c r="Q4163" i="26"/>
  <c r="Q4164" i="26"/>
  <c r="Q4165" i="26"/>
  <c r="Q4166" i="26"/>
  <c r="Q4167" i="26"/>
  <c r="Q4168" i="26"/>
  <c r="Q4169" i="26"/>
  <c r="Q4170" i="26"/>
  <c r="Q4171" i="26"/>
  <c r="Q4172" i="26"/>
  <c r="Q4173" i="26"/>
  <c r="Q4174" i="26"/>
  <c r="Q4175" i="26"/>
  <c r="Q4176" i="26"/>
  <c r="Q4177" i="26"/>
  <c r="Q4178" i="26"/>
  <c r="Q4179" i="26"/>
  <c r="Q4180" i="26"/>
  <c r="Q4181" i="26"/>
  <c r="Q4182" i="26"/>
  <c r="Q4183" i="26"/>
  <c r="Q4184" i="26"/>
  <c r="Q4185" i="26"/>
  <c r="Q4186" i="26"/>
  <c r="Q4187" i="26"/>
  <c r="Q4188" i="26"/>
  <c r="Q4189" i="26"/>
  <c r="Q4190" i="26"/>
  <c r="Q4191" i="26"/>
  <c r="Q4192" i="26"/>
  <c r="Q4193" i="26"/>
  <c r="Q4194" i="26"/>
  <c r="Q4195" i="26"/>
  <c r="Q4196" i="26"/>
  <c r="Q4197" i="26"/>
  <c r="Q4198" i="26"/>
  <c r="Q4199" i="26"/>
  <c r="Q4200" i="26"/>
  <c r="Q4201" i="26"/>
  <c r="Q4202" i="26"/>
  <c r="Q4203" i="26"/>
  <c r="Q4204" i="26"/>
  <c r="Q4205" i="26"/>
  <c r="Q4206" i="26"/>
  <c r="Q4207" i="26"/>
  <c r="Q4208" i="26"/>
  <c r="Q4209" i="26"/>
  <c r="Q4210" i="26"/>
  <c r="Q4211" i="26"/>
  <c r="Q4212" i="26"/>
  <c r="Q4213" i="26"/>
  <c r="Q4214" i="26"/>
  <c r="Q4215" i="26"/>
  <c r="Q4216" i="26"/>
  <c r="Q4217" i="26"/>
  <c r="Q4218" i="26"/>
  <c r="Q4219" i="26"/>
  <c r="Q4220" i="26"/>
  <c r="Q4221" i="26"/>
  <c r="Q4222" i="26"/>
  <c r="Q4223" i="26"/>
  <c r="Q4224" i="26"/>
  <c r="Q4225" i="26"/>
  <c r="Q4226" i="26"/>
  <c r="Q4227" i="26"/>
  <c r="Q4228" i="26"/>
  <c r="Q4229" i="26"/>
  <c r="Q4230" i="26"/>
  <c r="Q4231" i="26"/>
  <c r="Q4232" i="26"/>
  <c r="Q4233" i="26"/>
  <c r="Q4234" i="26"/>
  <c r="Q4235" i="26"/>
  <c r="Q4236" i="26"/>
  <c r="Q4237" i="26"/>
  <c r="Q4238" i="26"/>
  <c r="Q4239" i="26"/>
  <c r="Q4240" i="26"/>
  <c r="Q4241" i="26"/>
  <c r="Q4242" i="26"/>
  <c r="Q4243" i="26"/>
  <c r="Q4244" i="26"/>
  <c r="Q4245" i="26"/>
  <c r="Q4246" i="26"/>
  <c r="Q4247" i="26"/>
  <c r="Q4248" i="26"/>
  <c r="Q4249" i="26"/>
  <c r="Q4250" i="26"/>
  <c r="Q4251" i="26"/>
  <c r="Q4252" i="26"/>
  <c r="Q4253" i="26"/>
  <c r="Q4254" i="26"/>
  <c r="Q4255" i="26"/>
  <c r="Q4256" i="26"/>
  <c r="Q4257" i="26"/>
  <c r="Q4258" i="26"/>
  <c r="Q4259" i="26"/>
  <c r="Q4260" i="26"/>
  <c r="Q4261" i="26"/>
  <c r="Q4262" i="26"/>
  <c r="Q4263" i="26"/>
  <c r="Q4264" i="26"/>
  <c r="Q4265" i="26"/>
  <c r="Q4266" i="26"/>
  <c r="Q4267" i="26"/>
  <c r="Q4268" i="26"/>
  <c r="Q4269" i="26"/>
  <c r="Q4270" i="26"/>
  <c r="Q4271" i="26"/>
  <c r="Q4272" i="26"/>
  <c r="Q4273" i="26"/>
  <c r="Q4274" i="26"/>
  <c r="Q4275" i="26"/>
  <c r="Q4276" i="26"/>
  <c r="Q4277" i="26"/>
  <c r="Q4278" i="26"/>
  <c r="Q4279" i="26"/>
  <c r="Q4280" i="26"/>
  <c r="Q4281" i="26"/>
  <c r="Q4282" i="26"/>
  <c r="Q4283" i="26"/>
  <c r="Q4284" i="26"/>
  <c r="Q4285" i="26"/>
  <c r="Q4286" i="26"/>
  <c r="Q4287" i="26"/>
  <c r="Q4288" i="26"/>
  <c r="Q4289" i="26"/>
  <c r="Q4290" i="26"/>
  <c r="Q4291" i="26"/>
  <c r="Q4292" i="26"/>
  <c r="Q4293" i="26"/>
  <c r="Q4294" i="26"/>
  <c r="Q4295" i="26"/>
  <c r="Q4296" i="26"/>
  <c r="Q4297" i="26"/>
  <c r="Q4298" i="26"/>
  <c r="Q4299" i="26"/>
  <c r="Q4300" i="26"/>
  <c r="Q4301" i="26"/>
  <c r="Q4302" i="26"/>
  <c r="Q4303" i="26"/>
  <c r="Q4304" i="26"/>
  <c r="Q4305" i="26"/>
  <c r="Q4306" i="26"/>
  <c r="Q4307" i="26"/>
  <c r="Q4308" i="26"/>
  <c r="Q4309" i="26"/>
  <c r="Q4310" i="26"/>
  <c r="Q4311" i="26"/>
  <c r="Q4312" i="26"/>
  <c r="Q4313" i="26"/>
  <c r="Q4314" i="26"/>
  <c r="Q4315" i="26"/>
  <c r="Q4316" i="26"/>
  <c r="Q4317" i="26"/>
  <c r="Q4318" i="26"/>
  <c r="Q4319" i="26"/>
  <c r="Q4320" i="26"/>
  <c r="Q4321" i="26"/>
  <c r="Q4322" i="26"/>
  <c r="Q4323" i="26"/>
  <c r="Q4324" i="26"/>
  <c r="Q4325" i="26"/>
  <c r="Q4326" i="26"/>
  <c r="Q4327" i="26"/>
  <c r="Q4328" i="26"/>
  <c r="Q4329" i="26"/>
  <c r="Q4330" i="26"/>
  <c r="Q4331" i="26"/>
  <c r="Q4332" i="26"/>
  <c r="Q4333" i="26"/>
  <c r="Q4334" i="26"/>
  <c r="Q4335" i="26"/>
  <c r="Q4336" i="26"/>
  <c r="Q4337" i="26"/>
  <c r="Q4338" i="26"/>
  <c r="Q4339" i="26"/>
  <c r="Q4340" i="26"/>
  <c r="Q4341" i="26"/>
  <c r="Q4342" i="26"/>
  <c r="Q4343" i="26"/>
  <c r="Q4344" i="26"/>
  <c r="Q4345" i="26"/>
  <c r="Q4346" i="26"/>
  <c r="Q4347" i="26"/>
  <c r="Q4348" i="26"/>
  <c r="Q4349" i="26"/>
  <c r="Q4350" i="26"/>
  <c r="Q4351" i="26"/>
  <c r="Q4352" i="26"/>
  <c r="Q4353" i="26"/>
  <c r="Q4354" i="26"/>
  <c r="Q4355" i="26"/>
  <c r="Q4356" i="26"/>
  <c r="Q4357" i="26"/>
  <c r="Q4358" i="26"/>
  <c r="Q4359" i="26"/>
  <c r="Q4360" i="26"/>
  <c r="Q4361" i="26"/>
  <c r="Q4362" i="26"/>
  <c r="Q4363" i="26"/>
  <c r="Q4364" i="26"/>
  <c r="Q4365" i="26"/>
  <c r="Q4366" i="26"/>
  <c r="Q4367" i="26"/>
  <c r="Q4368" i="26"/>
  <c r="Q4369" i="26"/>
  <c r="Q4370" i="26"/>
  <c r="Q4371" i="26"/>
  <c r="Q4372" i="26"/>
  <c r="Q4373" i="26"/>
  <c r="Q4374" i="26"/>
  <c r="Q4375" i="26"/>
  <c r="Q4376" i="26"/>
  <c r="Q4377" i="26"/>
  <c r="Q4378" i="26"/>
  <c r="Q4379" i="26"/>
  <c r="Q4380" i="26"/>
  <c r="Q4381" i="26"/>
  <c r="Q4382" i="26"/>
  <c r="Q4383" i="26"/>
  <c r="Q4384" i="26"/>
  <c r="Q4385" i="26"/>
  <c r="Q4386" i="26"/>
  <c r="Q4387" i="26"/>
  <c r="Q4388" i="26"/>
  <c r="Q4389" i="26"/>
  <c r="Q4390" i="26"/>
  <c r="Q4391" i="26"/>
  <c r="Q4392" i="26"/>
  <c r="Q4393" i="26"/>
  <c r="Q4394" i="26"/>
  <c r="Q4395" i="26"/>
  <c r="Q4396" i="26"/>
  <c r="Q4397" i="26"/>
  <c r="Q4398" i="26"/>
  <c r="Q4399" i="26"/>
  <c r="Q4400" i="26"/>
  <c r="Q4401" i="26"/>
  <c r="Q4402" i="26"/>
  <c r="Q4403" i="26"/>
  <c r="Q4404" i="26"/>
  <c r="Q4405" i="26"/>
  <c r="Q4406" i="26"/>
  <c r="Q4407" i="26"/>
  <c r="Q4408" i="26"/>
  <c r="Q4409" i="26"/>
  <c r="Q4410" i="26"/>
  <c r="Q4411" i="26"/>
  <c r="Q4412" i="26"/>
  <c r="Q4413" i="26"/>
  <c r="Q4414" i="26"/>
  <c r="Q4415" i="26"/>
  <c r="Q4416" i="26"/>
  <c r="Q4417" i="26"/>
  <c r="Q4418" i="26"/>
  <c r="Q4419" i="26"/>
  <c r="Q4420" i="26"/>
  <c r="Q4421" i="26"/>
  <c r="Q4422" i="26"/>
  <c r="Q4423" i="26"/>
  <c r="Q4424" i="26"/>
  <c r="Q4425" i="26"/>
  <c r="Q4426" i="26"/>
  <c r="Q4427" i="26"/>
  <c r="Q4428" i="26"/>
  <c r="Q4429" i="26"/>
  <c r="Q4430" i="26"/>
  <c r="Q4431" i="26"/>
  <c r="Q4432" i="26"/>
  <c r="Q4433" i="26"/>
  <c r="Q4434" i="26"/>
  <c r="Q4435" i="26"/>
  <c r="Q4436" i="26"/>
  <c r="Q4437" i="26"/>
  <c r="Q4438" i="26"/>
  <c r="Q4439" i="26"/>
  <c r="Q4440" i="26"/>
  <c r="Q4441" i="26"/>
  <c r="Q4442" i="26"/>
  <c r="Q4443" i="26"/>
  <c r="Q4444" i="26"/>
  <c r="Q4445" i="26"/>
  <c r="Q4446" i="26"/>
  <c r="Q4447" i="26"/>
  <c r="Q4448" i="26"/>
  <c r="Q4449" i="26"/>
  <c r="Q4450" i="26"/>
  <c r="Q4451" i="26"/>
  <c r="Q4452" i="26"/>
  <c r="Q4453" i="26"/>
  <c r="Q4454" i="26"/>
  <c r="Q4455" i="26"/>
  <c r="Q4456" i="26"/>
  <c r="Q4457" i="26"/>
  <c r="Q4458" i="26"/>
  <c r="Q4459" i="26"/>
  <c r="Q4460" i="26"/>
  <c r="Q4461" i="26"/>
  <c r="Q4462" i="26"/>
  <c r="Q4463" i="26"/>
  <c r="Q4464" i="26"/>
  <c r="Q4465" i="26"/>
  <c r="Q4466" i="26"/>
  <c r="Q4467" i="26"/>
  <c r="Q4468" i="26"/>
  <c r="Q4469" i="26"/>
  <c r="Q4470" i="26"/>
  <c r="Q4471" i="26"/>
  <c r="Q4472" i="26"/>
  <c r="Q4473" i="26"/>
  <c r="Q4474" i="26"/>
  <c r="Q4475" i="26"/>
  <c r="Q4476" i="26"/>
  <c r="Q4477" i="26"/>
  <c r="Q4478" i="26"/>
  <c r="Q4479" i="26"/>
  <c r="Q4480" i="26"/>
  <c r="Q4481" i="26"/>
  <c r="Q4482" i="26"/>
  <c r="Q4483" i="26"/>
  <c r="Q4484" i="26"/>
  <c r="Q4485" i="26"/>
  <c r="Q4486" i="26"/>
  <c r="Q4487" i="26"/>
  <c r="Q4488" i="26"/>
  <c r="Q4489" i="26"/>
  <c r="Q4490" i="26"/>
  <c r="Q4491" i="26"/>
  <c r="Q4492" i="26"/>
  <c r="Q4493" i="26"/>
  <c r="Q4494" i="26"/>
  <c r="Q4495" i="26"/>
  <c r="Q4496" i="26"/>
  <c r="Q4497" i="26"/>
  <c r="Q4498" i="26"/>
  <c r="Q4499" i="26"/>
  <c r="Q4500" i="26"/>
  <c r="Q4501" i="26"/>
  <c r="Q4502" i="26"/>
  <c r="Q4503" i="26"/>
  <c r="Q4504" i="26"/>
  <c r="Q4505" i="26"/>
  <c r="Q4506" i="26"/>
  <c r="Q4507" i="26"/>
  <c r="Q4508" i="26"/>
  <c r="Q4509" i="26"/>
  <c r="Q4510" i="26"/>
  <c r="Q4511" i="26"/>
  <c r="Q4512" i="26"/>
  <c r="Q4513" i="26"/>
  <c r="Q4514" i="26"/>
  <c r="Q4515" i="26"/>
  <c r="Q4516" i="26"/>
  <c r="Q4517" i="26"/>
  <c r="Q4518" i="26"/>
  <c r="Q4519" i="26"/>
  <c r="Q4520" i="26"/>
  <c r="Q4521" i="26"/>
  <c r="Q4522" i="26"/>
  <c r="Q4523" i="26"/>
  <c r="Q4524" i="26"/>
  <c r="Q4525" i="26"/>
  <c r="Q4526" i="26"/>
  <c r="Q4527" i="26"/>
  <c r="Q4528" i="26"/>
  <c r="Q4529" i="26"/>
  <c r="Q4530" i="26"/>
  <c r="Q4531" i="26"/>
  <c r="Q4532" i="26"/>
  <c r="Q4533" i="26"/>
  <c r="Q4534" i="26"/>
  <c r="Q4535" i="26"/>
  <c r="Q4536" i="26"/>
  <c r="Q4537" i="26"/>
  <c r="Q4538" i="26"/>
  <c r="Q4539" i="26"/>
  <c r="Q4540" i="26"/>
  <c r="Q4541" i="26"/>
  <c r="Q4542" i="26"/>
  <c r="Q4543" i="26"/>
  <c r="Q4544" i="26"/>
  <c r="Q4545" i="26"/>
  <c r="Q4546" i="26"/>
  <c r="Q4547" i="26"/>
  <c r="Q4548" i="26"/>
  <c r="Q4549" i="26"/>
  <c r="Q4550" i="26"/>
  <c r="Q4551" i="26"/>
  <c r="Q4552" i="26"/>
  <c r="Q4553" i="26"/>
  <c r="Q4554" i="26"/>
  <c r="Q4555" i="26"/>
  <c r="Q4556" i="26"/>
  <c r="Q4557" i="26"/>
  <c r="Q4558" i="26"/>
  <c r="Q4559" i="26"/>
  <c r="Q4560" i="26"/>
  <c r="Q4561" i="26"/>
  <c r="Q4562" i="26"/>
  <c r="Q4563" i="26"/>
  <c r="Q4564" i="26"/>
  <c r="Q4565" i="26"/>
  <c r="Q4566" i="26"/>
  <c r="Q4567" i="26"/>
  <c r="Q4568" i="26"/>
  <c r="Q4569" i="26"/>
  <c r="Q4570" i="26"/>
  <c r="Q4571" i="26"/>
  <c r="Q4572" i="26"/>
  <c r="Q4573" i="26"/>
  <c r="Q4574" i="26"/>
  <c r="Q4575" i="26"/>
  <c r="Q4576" i="26"/>
  <c r="Q4577" i="26"/>
  <c r="Q4578" i="26"/>
  <c r="Q4579" i="26"/>
  <c r="Q4580" i="26"/>
  <c r="Q4581" i="26"/>
  <c r="Q4582" i="26"/>
  <c r="Q4583" i="26"/>
  <c r="Q4584" i="26"/>
  <c r="Q4585" i="26"/>
  <c r="Q4586" i="26"/>
  <c r="Q4587" i="26"/>
  <c r="Q4588" i="26"/>
  <c r="Q4589" i="26"/>
  <c r="Q4590" i="26"/>
  <c r="Q4591" i="26"/>
  <c r="Q4592" i="26"/>
  <c r="Q4593" i="26"/>
  <c r="Q4594" i="26"/>
  <c r="Q4595" i="26"/>
  <c r="Q4596" i="26"/>
  <c r="Q4597" i="26"/>
  <c r="Q4598" i="26"/>
  <c r="Q4599" i="26"/>
  <c r="Q4600" i="26"/>
  <c r="Q4601" i="26"/>
  <c r="Q4602" i="26"/>
  <c r="Q4603" i="26"/>
  <c r="Q4604" i="26"/>
  <c r="Q4605" i="26"/>
  <c r="Q4606" i="26"/>
  <c r="Q4607" i="26"/>
  <c r="Q4608" i="26"/>
  <c r="Q4609" i="26"/>
  <c r="Q4610" i="26"/>
  <c r="Q4611" i="26"/>
  <c r="Q4612" i="26"/>
  <c r="Q4613" i="26"/>
  <c r="Q4614" i="26"/>
  <c r="Q4615" i="26"/>
  <c r="Q4616" i="26"/>
  <c r="Q4617" i="26"/>
  <c r="Q4618" i="26"/>
  <c r="Q4619" i="26"/>
  <c r="Q4620" i="26"/>
  <c r="Q4621" i="26"/>
  <c r="Q4622" i="26"/>
  <c r="Q4623" i="26"/>
  <c r="Q4624" i="26"/>
  <c r="Q4625" i="26"/>
  <c r="Q4626" i="26"/>
  <c r="Q4627" i="26"/>
  <c r="Q4628" i="26"/>
  <c r="Q4629" i="26"/>
  <c r="Q4630" i="26"/>
  <c r="Q4631" i="26"/>
  <c r="Q4632" i="26"/>
  <c r="Q4633" i="26"/>
  <c r="Q4634" i="26"/>
  <c r="Q4635" i="26"/>
  <c r="Q4636" i="26"/>
  <c r="Q4637" i="26"/>
  <c r="Q4638" i="26"/>
  <c r="Q4639" i="26"/>
  <c r="Q4640" i="26"/>
  <c r="Q4641" i="26"/>
  <c r="Q4642" i="26"/>
  <c r="Q4643" i="26"/>
  <c r="Q4644" i="26"/>
  <c r="Q4645" i="26"/>
  <c r="Q4646" i="26"/>
  <c r="Q4647" i="26"/>
  <c r="Q4648" i="26"/>
  <c r="Q4649" i="26"/>
  <c r="Q4650" i="26"/>
  <c r="Q4651" i="26"/>
  <c r="Q4652" i="26"/>
  <c r="Q4653" i="26"/>
  <c r="Q4654" i="26"/>
  <c r="Q4655" i="26"/>
  <c r="Q4656" i="26"/>
  <c r="Q4657" i="26"/>
  <c r="Q4658" i="26"/>
  <c r="Q4659" i="26"/>
  <c r="Q4660" i="26"/>
  <c r="Q4661" i="26"/>
  <c r="Q4662" i="26"/>
  <c r="Q4663" i="26"/>
  <c r="Q4664" i="26"/>
  <c r="Q4665" i="26"/>
  <c r="Q4666" i="26"/>
  <c r="Q4667" i="26"/>
  <c r="Q4668" i="26"/>
  <c r="Q4669" i="26"/>
  <c r="Q4670" i="26"/>
  <c r="Q4671" i="26"/>
  <c r="Q4672" i="26"/>
  <c r="Q4673" i="26"/>
  <c r="Q4674" i="26"/>
  <c r="Q4675" i="26"/>
  <c r="Q4676" i="26"/>
  <c r="Q4677" i="26"/>
  <c r="Q4678" i="26"/>
  <c r="Q4679" i="26"/>
  <c r="Q4680" i="26"/>
  <c r="Q4681" i="26"/>
  <c r="Q4682" i="26"/>
  <c r="Q4683" i="26"/>
  <c r="Q4684" i="26"/>
  <c r="Q4685" i="26"/>
  <c r="Q4686" i="26"/>
  <c r="Q4687" i="26"/>
  <c r="Q4688" i="26"/>
  <c r="Q4689" i="26"/>
  <c r="Q4690" i="26"/>
  <c r="Q4691" i="26"/>
  <c r="Q4692" i="26"/>
  <c r="Q4693" i="26"/>
  <c r="Q4694" i="26"/>
  <c r="Q4695" i="26"/>
  <c r="Q4696" i="26"/>
  <c r="Q4697" i="26"/>
  <c r="Q4698" i="26"/>
  <c r="Q4699" i="26"/>
  <c r="Q4700" i="26"/>
  <c r="Q4701" i="26"/>
  <c r="Q4702" i="26"/>
  <c r="Q4703" i="26"/>
  <c r="Q4704" i="26"/>
  <c r="Q4705" i="26"/>
  <c r="Q4706" i="26"/>
  <c r="Q4707" i="26"/>
  <c r="Q4708" i="26"/>
  <c r="Q4709" i="26"/>
  <c r="Q4710" i="26"/>
  <c r="Q4711" i="26"/>
  <c r="Q4712" i="26"/>
  <c r="Q4713" i="26"/>
  <c r="Q4714" i="26"/>
  <c r="Q4715" i="26"/>
  <c r="Q4716" i="26"/>
  <c r="Q4717" i="26"/>
  <c r="Q4718" i="26"/>
  <c r="Q4719" i="26"/>
  <c r="Q4720" i="26"/>
  <c r="Q4721" i="26"/>
  <c r="Q4722" i="26"/>
  <c r="Q4723" i="26"/>
  <c r="Q4724" i="26"/>
  <c r="Q4725" i="26"/>
  <c r="Q4726" i="26"/>
  <c r="Q4727" i="26"/>
  <c r="Q4728" i="26"/>
  <c r="Q4729" i="26"/>
  <c r="Q4730" i="26"/>
  <c r="Q4731" i="26"/>
  <c r="Q4732" i="26"/>
  <c r="Q4733" i="26"/>
  <c r="Q4734" i="26"/>
  <c r="Q4735" i="26"/>
  <c r="Q4736" i="26"/>
  <c r="Q4737" i="26"/>
  <c r="Q4738" i="26"/>
  <c r="Q4739" i="26"/>
  <c r="Q4740" i="26"/>
  <c r="Q4741" i="26"/>
  <c r="Q4742" i="26"/>
  <c r="Q4743" i="26"/>
  <c r="Q4744" i="26"/>
  <c r="Q4745" i="26"/>
  <c r="Q4746" i="26"/>
  <c r="Q4747" i="26"/>
  <c r="Q4748" i="26"/>
  <c r="Q4749" i="26"/>
  <c r="Q4750" i="26"/>
  <c r="Q4751" i="26"/>
  <c r="Q4752" i="26"/>
  <c r="Q4753" i="26"/>
  <c r="Q4754" i="26"/>
  <c r="Q4755" i="26"/>
  <c r="Q4756" i="26"/>
  <c r="Q4757" i="26"/>
  <c r="Q4758" i="26"/>
  <c r="Q4759" i="26"/>
  <c r="Q4760" i="26"/>
  <c r="Q4761" i="26"/>
  <c r="Q4762" i="26"/>
  <c r="Q4763" i="26"/>
  <c r="Q4764" i="26"/>
  <c r="Q4765" i="26"/>
  <c r="Q4766" i="26"/>
  <c r="Q4767" i="26"/>
  <c r="Q4768" i="26"/>
  <c r="Q4769" i="26"/>
  <c r="Q4770" i="26"/>
  <c r="Q4771" i="26"/>
  <c r="Q4772" i="26"/>
  <c r="Q4773" i="26"/>
  <c r="Q4774" i="26"/>
  <c r="Q4775" i="26"/>
  <c r="Q4776" i="26"/>
  <c r="Q4777" i="26"/>
  <c r="Q4778" i="26"/>
  <c r="Q4779" i="26"/>
  <c r="Q4780" i="26"/>
  <c r="Q4781" i="26"/>
  <c r="Q4782" i="26"/>
  <c r="Q4783" i="26"/>
  <c r="Q4784" i="26"/>
  <c r="Q4785" i="26"/>
  <c r="Q4786" i="26"/>
  <c r="Q4787" i="26"/>
  <c r="Q4788" i="26"/>
  <c r="Q4789" i="26"/>
  <c r="Q4790" i="26"/>
  <c r="Q4791" i="26"/>
  <c r="Q4792" i="26"/>
  <c r="Q4793" i="26"/>
  <c r="Q4794" i="26"/>
  <c r="Q4795" i="26"/>
  <c r="Q4796" i="26"/>
  <c r="Q4797" i="26"/>
  <c r="Q4798" i="26"/>
  <c r="Q4799" i="26"/>
  <c r="Q4800" i="26"/>
  <c r="Q4801" i="26"/>
  <c r="Q4802" i="26"/>
  <c r="Q4803" i="26"/>
  <c r="Q4804" i="26"/>
  <c r="Q4805" i="26"/>
  <c r="Q4806" i="26"/>
  <c r="Q4807" i="26"/>
  <c r="Q4808" i="26"/>
  <c r="Q4809" i="26"/>
  <c r="Q4810" i="26"/>
  <c r="Q4811" i="26"/>
  <c r="Q4812" i="26"/>
  <c r="Q4813" i="26"/>
  <c r="Q4814" i="26"/>
  <c r="Q4815" i="26"/>
  <c r="Q4816" i="26"/>
  <c r="Q4817" i="26"/>
  <c r="Q4818" i="26"/>
  <c r="Q4819" i="26"/>
  <c r="Q4820" i="26"/>
  <c r="Q4821" i="26"/>
  <c r="Q4822" i="26"/>
  <c r="Q4823" i="26"/>
  <c r="Q4824" i="26"/>
  <c r="Q4825" i="26"/>
  <c r="Q4826" i="26"/>
  <c r="Q4827" i="26"/>
  <c r="Q4828" i="26"/>
  <c r="Q4829" i="26"/>
  <c r="Q4830" i="26"/>
  <c r="Q4831" i="26"/>
  <c r="Q4832" i="26"/>
  <c r="Q4833" i="26"/>
  <c r="Q4834" i="26"/>
  <c r="Q4835" i="26"/>
  <c r="Q4836" i="26"/>
  <c r="Q4837" i="26"/>
  <c r="Q4838" i="26"/>
  <c r="Q4839" i="26"/>
  <c r="Q4840" i="26"/>
  <c r="Q4841" i="26"/>
  <c r="Q4842" i="26"/>
  <c r="Q4843" i="26"/>
  <c r="Q4844" i="26"/>
  <c r="Q4845" i="26"/>
  <c r="Q4846" i="26"/>
  <c r="Q4847" i="26"/>
  <c r="Q4848" i="26"/>
  <c r="Q4849" i="26"/>
  <c r="Q4850" i="26"/>
  <c r="Q4851" i="26"/>
  <c r="Q4852" i="26"/>
  <c r="Q4853" i="26"/>
  <c r="Q4854" i="26"/>
  <c r="Q4855" i="26"/>
  <c r="Q4856" i="26"/>
  <c r="Q4857" i="26"/>
  <c r="Q4858" i="26"/>
  <c r="Q4859" i="26"/>
  <c r="Q4860" i="26"/>
  <c r="Q4861" i="26"/>
  <c r="Q4862" i="26"/>
  <c r="Q4863" i="26"/>
  <c r="Q4864" i="26"/>
  <c r="Q4865" i="26"/>
  <c r="Q4866" i="26"/>
  <c r="Q4867" i="26"/>
  <c r="Q4868" i="26"/>
  <c r="Q4869" i="26"/>
  <c r="Q4870" i="26"/>
  <c r="Q4871" i="26"/>
  <c r="Q4872" i="26"/>
  <c r="Q4873" i="26"/>
  <c r="Q4874" i="26"/>
  <c r="Q4875" i="26"/>
  <c r="Q4876" i="26"/>
  <c r="Q4877" i="26"/>
  <c r="Q4878" i="26"/>
  <c r="Q4879" i="26"/>
  <c r="Q4880" i="26"/>
  <c r="Q4881" i="26"/>
  <c r="Q4882" i="26"/>
  <c r="Q4883" i="26"/>
  <c r="Q4884" i="26"/>
  <c r="Q4885" i="26"/>
  <c r="Q4886" i="26"/>
  <c r="Q4887" i="26"/>
  <c r="Q4888" i="26"/>
  <c r="Q4889" i="26"/>
  <c r="Q4890" i="26"/>
  <c r="Q4891" i="26"/>
  <c r="Q4892" i="26"/>
  <c r="Q4893" i="26"/>
  <c r="Q4894" i="26"/>
  <c r="Q4895" i="26"/>
  <c r="Q4896" i="26"/>
  <c r="Q4897" i="26"/>
  <c r="Q4898" i="26"/>
  <c r="Q4899" i="26"/>
  <c r="Q4900" i="26"/>
  <c r="Q4901" i="26"/>
  <c r="Q4902" i="26"/>
  <c r="Q4903" i="26"/>
  <c r="Q4904" i="26"/>
  <c r="Q4905" i="26"/>
  <c r="Q4906" i="26"/>
  <c r="Q4907" i="26"/>
  <c r="Q4908" i="26"/>
  <c r="Q4909" i="26"/>
  <c r="Q4910" i="26"/>
  <c r="Q4911" i="26"/>
  <c r="Q4912" i="26"/>
  <c r="Q4913" i="26"/>
  <c r="Q4914" i="26"/>
  <c r="Q4915" i="26"/>
  <c r="Q4916" i="26"/>
  <c r="Q4917" i="26"/>
  <c r="Q4918" i="26"/>
  <c r="Q4919" i="26"/>
  <c r="Q4920" i="26"/>
  <c r="Q4921" i="26"/>
  <c r="Q4922" i="26"/>
  <c r="Q4923" i="26"/>
  <c r="Q4924" i="26"/>
  <c r="Q4925" i="26"/>
  <c r="Q4926" i="26"/>
  <c r="Q4927" i="26"/>
  <c r="Q4928" i="26"/>
  <c r="Q4929" i="26"/>
  <c r="Q4930" i="26"/>
  <c r="Q4931" i="26"/>
  <c r="Q4932" i="26"/>
  <c r="Q4933" i="26"/>
  <c r="Q4934" i="26"/>
  <c r="Q4935" i="26"/>
  <c r="Q4936" i="26"/>
  <c r="Q4937" i="26"/>
  <c r="Q4938" i="26"/>
  <c r="Q4939" i="26"/>
  <c r="Q4940" i="26"/>
  <c r="Q4941" i="26"/>
  <c r="Q4942" i="26"/>
  <c r="Q4943" i="26"/>
  <c r="Q4944" i="26"/>
  <c r="Q4945" i="26"/>
  <c r="Q4946" i="26"/>
  <c r="Q4947" i="26"/>
  <c r="Q4948" i="26"/>
  <c r="Q4949" i="26"/>
  <c r="Q4950" i="26"/>
  <c r="Q4951" i="26"/>
  <c r="Q4952" i="26"/>
  <c r="Q4953" i="26"/>
  <c r="Q4954" i="26"/>
  <c r="Q4955" i="26"/>
  <c r="Q4956" i="26"/>
  <c r="Q4957" i="26"/>
  <c r="Q4958" i="26"/>
  <c r="Q4959" i="26"/>
  <c r="Q4960" i="26"/>
  <c r="Q4961" i="26"/>
  <c r="Q4962" i="26"/>
  <c r="Q4963" i="26"/>
  <c r="Q4964" i="26"/>
  <c r="Q4965" i="26"/>
  <c r="Q4966" i="26"/>
  <c r="Q4967" i="26"/>
  <c r="Q4968" i="26"/>
  <c r="Q4969" i="26"/>
  <c r="Q4970" i="26"/>
  <c r="Q4971" i="26"/>
  <c r="Q4972" i="26"/>
  <c r="Q4973" i="26"/>
  <c r="Q4974" i="26"/>
  <c r="Q4975" i="26"/>
  <c r="Q4976" i="26"/>
  <c r="Q4977" i="26"/>
  <c r="Q4978" i="26"/>
  <c r="Q4979" i="26"/>
  <c r="Q4980" i="26"/>
  <c r="Q4981" i="26"/>
  <c r="Q4982" i="26"/>
  <c r="Q4983" i="26"/>
  <c r="Q4984" i="26"/>
  <c r="Q4985" i="26"/>
  <c r="Q4986" i="26"/>
  <c r="Q4987" i="26"/>
  <c r="Q4988" i="26"/>
  <c r="Q4989" i="26"/>
  <c r="Q4990" i="26"/>
  <c r="Q4991" i="26"/>
  <c r="Q4992" i="26"/>
  <c r="Q4993" i="26"/>
  <c r="Q4994" i="26"/>
  <c r="Q4995" i="26"/>
  <c r="Q4996" i="26"/>
  <c r="Q4997" i="26"/>
  <c r="Q4998" i="26"/>
  <c r="Q4999" i="26"/>
  <c r="Q5000" i="26"/>
  <c r="Q5001" i="26"/>
  <c r="Q5002" i="26"/>
  <c r="Q5003" i="26"/>
  <c r="Q5004" i="26"/>
  <c r="Q5005" i="26"/>
  <c r="Q5006" i="26"/>
  <c r="Q5007" i="26"/>
  <c r="Q8" i="26"/>
  <c r="L27" i="26"/>
  <c r="K27" i="26" s="1"/>
  <c r="J27" i="26"/>
  <c r="I27" i="26" s="1"/>
  <c r="H27" i="26"/>
  <c r="G27" i="26" s="1"/>
  <c r="F27" i="26"/>
  <c r="E27" i="26" s="1"/>
  <c r="D27" i="26"/>
  <c r="C45" i="26" s="1"/>
  <c r="L26" i="26"/>
  <c r="K26" i="26" s="1"/>
  <c r="J26" i="26"/>
  <c r="I26" i="26" s="1"/>
  <c r="H26" i="26"/>
  <c r="G26" i="26" s="1"/>
  <c r="F26" i="26"/>
  <c r="E26" i="26" s="1"/>
  <c r="D26" i="26"/>
  <c r="C44" i="26" s="1"/>
  <c r="L25" i="26"/>
  <c r="K25" i="26" s="1"/>
  <c r="J25" i="26"/>
  <c r="I25" i="26" s="1"/>
  <c r="H25" i="26"/>
  <c r="G25" i="26" s="1"/>
  <c r="F25" i="26"/>
  <c r="E25" i="26" s="1"/>
  <c r="D25" i="26"/>
  <c r="C25" i="26" s="1"/>
  <c r="L24" i="26"/>
  <c r="K24" i="26" s="1"/>
  <c r="J24" i="26"/>
  <c r="I24" i="26" s="1"/>
  <c r="H24" i="26"/>
  <c r="G24" i="26" s="1"/>
  <c r="F24" i="26"/>
  <c r="E24" i="26" s="1"/>
  <c r="D24" i="26"/>
  <c r="C24" i="26" s="1"/>
  <c r="L23" i="26"/>
  <c r="K23" i="26" s="1"/>
  <c r="J23" i="26"/>
  <c r="I23" i="26" s="1"/>
  <c r="H23" i="26"/>
  <c r="G23" i="26" s="1"/>
  <c r="F23" i="26"/>
  <c r="E23" i="26" s="1"/>
  <c r="D23" i="26"/>
  <c r="C23" i="26" s="1"/>
  <c r="L22" i="26"/>
  <c r="K22" i="26" s="1"/>
  <c r="J22" i="26"/>
  <c r="I22" i="26" s="1"/>
  <c r="H22" i="26"/>
  <c r="G22" i="26" s="1"/>
  <c r="F22" i="26"/>
  <c r="E22" i="26" s="1"/>
  <c r="D22" i="26"/>
  <c r="C22" i="26" s="1"/>
  <c r="L21" i="26"/>
  <c r="K21" i="26" s="1"/>
  <c r="J21" i="26"/>
  <c r="I21" i="26" s="1"/>
  <c r="H21" i="26"/>
  <c r="G21" i="26" s="1"/>
  <c r="F21" i="26"/>
  <c r="E21" i="26" s="1"/>
  <c r="D21" i="26"/>
  <c r="C21" i="26" s="1"/>
  <c r="L20" i="26"/>
  <c r="K20" i="26" s="1"/>
  <c r="J20" i="26"/>
  <c r="I20" i="26" s="1"/>
  <c r="H20" i="26"/>
  <c r="G20" i="26" s="1"/>
  <c r="F20" i="26"/>
  <c r="E20" i="26" s="1"/>
  <c r="D20" i="26"/>
  <c r="C20" i="26" s="1"/>
  <c r="L19" i="26"/>
  <c r="K19" i="26" s="1"/>
  <c r="J19" i="26"/>
  <c r="I19" i="26" s="1"/>
  <c r="H19" i="26"/>
  <c r="G19" i="26" s="1"/>
  <c r="F19" i="26"/>
  <c r="E19" i="26" s="1"/>
  <c r="D19" i="26"/>
  <c r="C19" i="26" s="1"/>
  <c r="L18" i="26"/>
  <c r="K18" i="26" s="1"/>
  <c r="J18" i="26"/>
  <c r="I18" i="26" s="1"/>
  <c r="H18" i="26"/>
  <c r="G18" i="26" s="1"/>
  <c r="F18" i="26"/>
  <c r="E18" i="26" s="1"/>
  <c r="D18" i="26"/>
  <c r="C18" i="26" s="1"/>
  <c r="L8" i="26"/>
  <c r="K8" i="26" s="1"/>
  <c r="L9" i="26"/>
  <c r="K9" i="26" s="1"/>
  <c r="L10" i="26"/>
  <c r="K10" i="26" s="1"/>
  <c r="L11" i="26"/>
  <c r="K11" i="26" s="1"/>
  <c r="L12" i="26"/>
  <c r="K12" i="26" s="1"/>
  <c r="L13" i="26"/>
  <c r="K13" i="26" s="1"/>
  <c r="L14" i="26"/>
  <c r="K14" i="26" s="1"/>
  <c r="L15" i="26"/>
  <c r="K15" i="26" s="1"/>
  <c r="L16" i="26"/>
  <c r="K16" i="26" s="1"/>
  <c r="L17" i="26"/>
  <c r="K17" i="26" s="1"/>
  <c r="L7" i="26"/>
  <c r="K7" i="26" s="1"/>
  <c r="J8" i="26"/>
  <c r="I8" i="26" s="1"/>
  <c r="J9" i="26"/>
  <c r="I9" i="26" s="1"/>
  <c r="J10" i="26"/>
  <c r="I10" i="26" s="1"/>
  <c r="J11" i="26"/>
  <c r="I11" i="26" s="1"/>
  <c r="J12" i="26"/>
  <c r="I12" i="26" s="1"/>
  <c r="J13" i="26"/>
  <c r="I13" i="26" s="1"/>
  <c r="J14" i="26"/>
  <c r="I14" i="26" s="1"/>
  <c r="J15" i="26"/>
  <c r="I15" i="26" s="1"/>
  <c r="J16" i="26"/>
  <c r="I16" i="26" s="1"/>
  <c r="J17" i="26"/>
  <c r="I41" i="26" s="1"/>
  <c r="J7" i="26"/>
  <c r="I7" i="26" s="1"/>
  <c r="H8" i="26"/>
  <c r="G8" i="26" s="1"/>
  <c r="H9" i="26"/>
  <c r="G9" i="26" s="1"/>
  <c r="H10" i="26"/>
  <c r="G10" i="26" s="1"/>
  <c r="H11" i="26"/>
  <c r="G11" i="26" s="1"/>
  <c r="H12" i="26"/>
  <c r="G12" i="26" s="1"/>
  <c r="H13" i="26"/>
  <c r="G13" i="26" s="1"/>
  <c r="H14" i="26"/>
  <c r="G14" i="26" s="1"/>
  <c r="H15" i="26"/>
  <c r="G15" i="26" s="1"/>
  <c r="H16" i="26"/>
  <c r="G16" i="26" s="1"/>
  <c r="H17" i="26"/>
  <c r="G17" i="26" s="1"/>
  <c r="H7" i="26"/>
  <c r="G7" i="26" s="1"/>
  <c r="F8" i="26"/>
  <c r="E8" i="26" s="1"/>
  <c r="F9" i="26"/>
  <c r="E9" i="26" s="1"/>
  <c r="F10" i="26"/>
  <c r="E10" i="26" s="1"/>
  <c r="F11" i="26"/>
  <c r="E11" i="26" s="1"/>
  <c r="F12" i="26"/>
  <c r="E12" i="26" s="1"/>
  <c r="F13" i="26"/>
  <c r="E13" i="26" s="1"/>
  <c r="F14" i="26"/>
  <c r="E14" i="26" s="1"/>
  <c r="F15" i="26"/>
  <c r="E15" i="26" s="1"/>
  <c r="F16" i="26"/>
  <c r="E16" i="26" s="1"/>
  <c r="F17" i="26"/>
  <c r="E17" i="26" s="1"/>
  <c r="F7" i="26"/>
  <c r="E7" i="26" s="1"/>
  <c r="D8" i="26"/>
  <c r="C8" i="26" s="1"/>
  <c r="D9" i="26"/>
  <c r="C9" i="26" s="1"/>
  <c r="D10" i="26"/>
  <c r="C10" i="26" s="1"/>
  <c r="D11" i="26"/>
  <c r="C11" i="26" s="1"/>
  <c r="D12" i="26"/>
  <c r="C12" i="26" s="1"/>
  <c r="D13" i="26"/>
  <c r="C13" i="26" s="1"/>
  <c r="D14" i="26"/>
  <c r="C14" i="26" s="1"/>
  <c r="D15" i="26"/>
  <c r="C15" i="26" s="1"/>
  <c r="D16" i="26"/>
  <c r="C16" i="26" s="1"/>
  <c r="D17" i="26"/>
  <c r="C17" i="26" s="1"/>
  <c r="D7" i="26"/>
  <c r="C7" i="26" s="1"/>
  <c r="U6" i="32"/>
  <c r="AB14" i="32" s="1"/>
  <c r="F5" i="37"/>
  <c r="T29" i="32"/>
  <c r="M16" i="35"/>
  <c r="R29" i="32" s="1"/>
  <c r="O8" i="35"/>
  <c r="O7" i="35"/>
  <c r="N6" i="35"/>
  <c r="A1921" i="32"/>
  <c r="A1900" i="32"/>
  <c r="A1934" i="32"/>
  <c r="A1927" i="32"/>
  <c r="A2453" i="32"/>
  <c r="A1917" i="32"/>
  <c r="A1922" i="32"/>
  <c r="A1930" i="32"/>
  <c r="A1899" i="32"/>
  <c r="A1913" i="32"/>
  <c r="A1903" i="32"/>
  <c r="A1909" i="32"/>
  <c r="A1905" i="32"/>
  <c r="A2451" i="32"/>
  <c r="A1920" i="32"/>
  <c r="A2456" i="32"/>
  <c r="A1914" i="32"/>
  <c r="A1901" i="32"/>
  <c r="A1936" i="32"/>
  <c r="A1925" i="32"/>
  <c r="A1897" i="32"/>
  <c r="A1904" i="32"/>
  <c r="A1907" i="32"/>
  <c r="A1919" i="32"/>
  <c r="A2455" i="32"/>
  <c r="A1911" i="32"/>
  <c r="A1928" i="32"/>
  <c r="A1898" i="32"/>
  <c r="A1926" i="32"/>
  <c r="A1915" i="32"/>
  <c r="A1923" i="32"/>
  <c r="A1929" i="32"/>
  <c r="A1910" i="32"/>
  <c r="A1935" i="32"/>
  <c r="A1912" i="32"/>
  <c r="A1908" i="32"/>
  <c r="A1918" i="32"/>
  <c r="A2465" i="32"/>
  <c r="A1736" i="32"/>
  <c r="A2480" i="32"/>
  <c r="A1741" i="32"/>
  <c r="A2474" i="32"/>
  <c r="A2461" i="32"/>
  <c r="A2496" i="32"/>
  <c r="A2485" i="32"/>
  <c r="A2467" i="32"/>
  <c r="A2479" i="32"/>
  <c r="A2457" i="32"/>
  <c r="A2469" i="32"/>
  <c r="A2463" i="32"/>
  <c r="A2482" i="32"/>
  <c r="A1738" i="32"/>
  <c r="A2487" i="32"/>
  <c r="A2464" i="32"/>
  <c r="A2494" i="32"/>
  <c r="A2488" i="32"/>
  <c r="A1740" i="32"/>
  <c r="A2460" i="32"/>
  <c r="A2458" i="32"/>
  <c r="A2475" i="32"/>
  <c r="A2486" i="32"/>
  <c r="A2471" i="32"/>
  <c r="A2466" i="32"/>
  <c r="A2483" i="32"/>
  <c r="A2477" i="32"/>
  <c r="A2490" i="32"/>
  <c r="A2470" i="32"/>
  <c r="A1739" i="32"/>
  <c r="A2459" i="32"/>
  <c r="A2473" i="32"/>
  <c r="A2489" i="32"/>
  <c r="A2462" i="32"/>
  <c r="A2495" i="32"/>
  <c r="A2481" i="32"/>
  <c r="A2476" i="32"/>
  <c r="A2497" i="32"/>
  <c r="A2484" i="32"/>
  <c r="A2492" i="32"/>
  <c r="A2493" i="32"/>
  <c r="A2491" i="32"/>
  <c r="A2472" i="32"/>
  <c r="A2468" i="32"/>
  <c r="A2478" i="32"/>
  <c r="A1940" i="32"/>
  <c r="A2021" i="32"/>
  <c r="A2026" i="32"/>
  <c r="A2002" i="32"/>
  <c r="A2033" i="32"/>
  <c r="A2008" i="32"/>
  <c r="A2004" i="32"/>
  <c r="A2037" i="32"/>
  <c r="A2019" i="32"/>
  <c r="A1943" i="32"/>
  <c r="A2013" i="32"/>
  <c r="A2000" i="32"/>
  <c r="A2035" i="32"/>
  <c r="A2024" i="32"/>
  <c r="A2018" i="32"/>
  <c r="A2006" i="32"/>
  <c r="A1996" i="32"/>
  <c r="A1999" i="32"/>
  <c r="A2003" i="32"/>
  <c r="A2005" i="32"/>
  <c r="A2010" i="32"/>
  <c r="A1942" i="32"/>
  <c r="A2029" i="32"/>
  <c r="A2016" i="32"/>
  <c r="A1941" i="32"/>
  <c r="A1998" i="32"/>
  <c r="A2012" i="32"/>
  <c r="A2001" i="32"/>
  <c r="A2027" i="32"/>
  <c r="A2020" i="32"/>
  <c r="A1997" i="32"/>
  <c r="A2015" i="32"/>
  <c r="A2036" i="32"/>
  <c r="A2014" i="32"/>
  <c r="A2025" i="32"/>
  <c r="A2023" i="32"/>
  <c r="A2022" i="32"/>
  <c r="A2031" i="32"/>
  <c r="A2032" i="32"/>
  <c r="A2030" i="32"/>
  <c r="A2009" i="32"/>
  <c r="A2028" i="32"/>
  <c r="A2034" i="32"/>
  <c r="A2011" i="32"/>
  <c r="A2007" i="32"/>
  <c r="A2017" i="32"/>
  <c r="A2042" i="32"/>
  <c r="A1953" i="32"/>
  <c r="A1949" i="32"/>
  <c r="A1963" i="32"/>
  <c r="A1968" i="32"/>
  <c r="A1947" i="32"/>
  <c r="A1984" i="32"/>
  <c r="A1971" i="32"/>
  <c r="A1981" i="32"/>
  <c r="A1979" i="32"/>
  <c r="A1980" i="32"/>
  <c r="A1978" i="32"/>
  <c r="A1964" i="32"/>
  <c r="A1974" i="32"/>
  <c r="A1987" i="32"/>
  <c r="A1946" i="32"/>
  <c r="A1960" i="32"/>
  <c r="A1969" i="32"/>
  <c r="A1977" i="32"/>
  <c r="A1950" i="32"/>
  <c r="A1956" i="32"/>
  <c r="A1952" i="32"/>
  <c r="A1985" i="32"/>
  <c r="A1967" i="32"/>
  <c r="A2044" i="32"/>
  <c r="A1961" i="32"/>
  <c r="A1948" i="32"/>
  <c r="A1983" i="32"/>
  <c r="A1972" i="32"/>
  <c r="A1951" i="32"/>
  <c r="A1954" i="32"/>
  <c r="A1944" i="32"/>
  <c r="A1966" i="32"/>
  <c r="A1958" i="32"/>
  <c r="A2043" i="32"/>
  <c r="A1975" i="32"/>
  <c r="A1945" i="32"/>
  <c r="A1973" i="32"/>
  <c r="A1962" i="32"/>
  <c r="A1970" i="32"/>
  <c r="A1957" i="32"/>
  <c r="A1976" i="32"/>
  <c r="A1982" i="32"/>
  <c r="A1959" i="32"/>
  <c r="A1955" i="32"/>
  <c r="A1965" i="32"/>
  <c r="A2195" i="32"/>
  <c r="A2052" i="32"/>
  <c r="A2063" i="32"/>
  <c r="A2076" i="32"/>
  <c r="A2070" i="32"/>
  <c r="A2088" i="32"/>
  <c r="A2057" i="32"/>
  <c r="A2071" i="32"/>
  <c r="A2053" i="32"/>
  <c r="A2086" i="32"/>
  <c r="A2068" i="32"/>
  <c r="A2196" i="32"/>
  <c r="A2062" i="32"/>
  <c r="A2049" i="32"/>
  <c r="A2084" i="32"/>
  <c r="A2073" i="32"/>
  <c r="A2075" i="32"/>
  <c r="A2074" i="32"/>
  <c r="A2051" i="32"/>
  <c r="A2055" i="32"/>
  <c r="A2067" i="32"/>
  <c r="A2045" i="32"/>
  <c r="A2077" i="32"/>
  <c r="A2082" i="32"/>
  <c r="A2083" i="32"/>
  <c r="A2048" i="32"/>
  <c r="A2054" i="32"/>
  <c r="A2046" i="32"/>
  <c r="A2078" i="32"/>
  <c r="A2065" i="32"/>
  <c r="A2089" i="32"/>
  <c r="A2047" i="32"/>
  <c r="A2061" i="32"/>
  <c r="A2050" i="32"/>
  <c r="A2064" i="32"/>
  <c r="A2069" i="32"/>
  <c r="A2072" i="32"/>
  <c r="A2085" i="32"/>
  <c r="A2059" i="32"/>
  <c r="A2080" i="32"/>
  <c r="A2081" i="32"/>
  <c r="A2058" i="32"/>
  <c r="A2079" i="32"/>
  <c r="A2060" i="32"/>
  <c r="A2056" i="32"/>
  <c r="A2066" i="32"/>
  <c r="A2205" i="32"/>
  <c r="A2238" i="32"/>
  <c r="A2220" i="32"/>
  <c r="A2144" i="32"/>
  <c r="A2214" i="32"/>
  <c r="A2201" i="32"/>
  <c r="A2236" i="32"/>
  <c r="A2225" i="32"/>
  <c r="A2207" i="32"/>
  <c r="A2219" i="32"/>
  <c r="A2197" i="32"/>
  <c r="A2209" i="32"/>
  <c r="A2203" i="32"/>
  <c r="A2222" i="32"/>
  <c r="A2240" i="32"/>
  <c r="A2227" i="32"/>
  <c r="A2204" i="32"/>
  <c r="A2234" i="32"/>
  <c r="A2228" i="32"/>
  <c r="A2242" i="32"/>
  <c r="A2200" i="32"/>
  <c r="A2198" i="32"/>
  <c r="A2215" i="32"/>
  <c r="A2226" i="32"/>
  <c r="A2211" i="32"/>
  <c r="A2206" i="32"/>
  <c r="A2223" i="32"/>
  <c r="A2217" i="32"/>
  <c r="A2230" i="32"/>
  <c r="A2210" i="32"/>
  <c r="A2241" i="32"/>
  <c r="A2199" i="32"/>
  <c r="A2213" i="32"/>
  <c r="A2229" i="32"/>
  <c r="A2202" i="32"/>
  <c r="A2235" i="32"/>
  <c r="A2221" i="32"/>
  <c r="A2216" i="32"/>
  <c r="A2237" i="32"/>
  <c r="A2224" i="32"/>
  <c r="A2232" i="32"/>
  <c r="A2233" i="32"/>
  <c r="A2231" i="32"/>
  <c r="A2212" i="32"/>
  <c r="A2208" i="32"/>
  <c r="A2218" i="32"/>
  <c r="A1991" i="32"/>
  <c r="A1780" i="32"/>
  <c r="A1774" i="32"/>
  <c r="A1768" i="32"/>
  <c r="A1755" i="32"/>
  <c r="A1760" i="32"/>
  <c r="A1743" i="32"/>
  <c r="A1753" i="32"/>
  <c r="A1773" i="32"/>
  <c r="A1771" i="32"/>
  <c r="A1757" i="32"/>
  <c r="A1742" i="32"/>
  <c r="A1746" i="32"/>
  <c r="A1750" i="32"/>
  <c r="A1759" i="32"/>
  <c r="A1765" i="32"/>
  <c r="A1770" i="32"/>
  <c r="A1781" i="32"/>
  <c r="A1783" i="32"/>
  <c r="A1995" i="32"/>
  <c r="A1752" i="32"/>
  <c r="A1763" i="32"/>
  <c r="A1764" i="32"/>
  <c r="A1754" i="32"/>
  <c r="A1748" i="32"/>
  <c r="A1767" i="32"/>
  <c r="A1992" i="32"/>
  <c r="A1772" i="32"/>
  <c r="A1779" i="32"/>
  <c r="A1749" i="32"/>
  <c r="A1994" i="32"/>
  <c r="A1745" i="32"/>
  <c r="A1762" i="32"/>
  <c r="A1756" i="32"/>
  <c r="A1751" i="32"/>
  <c r="A1775" i="32"/>
  <c r="A1993" i="32"/>
  <c r="A1744" i="32"/>
  <c r="A1758" i="32"/>
  <c r="A1747" i="32"/>
  <c r="A1766" i="32"/>
  <c r="A1761" i="32"/>
  <c r="A1769" i="32"/>
  <c r="A1782" i="32"/>
  <c r="A1777" i="32"/>
  <c r="A1778" i="32"/>
  <c r="A1776" i="32"/>
  <c r="A1842" i="32"/>
  <c r="A1593" i="32"/>
  <c r="A1191" i="32"/>
  <c r="A745" i="32"/>
  <c r="A2423" i="32"/>
  <c r="A1012" i="32"/>
  <c r="A339" i="32"/>
  <c r="A1492" i="32"/>
  <c r="A2565" i="32"/>
  <c r="A641" i="32"/>
  <c r="A95" i="32"/>
  <c r="A245" i="32"/>
  <c r="A801" i="32"/>
  <c r="A843" i="32"/>
  <c r="A1143" i="32"/>
  <c r="A1291" i="32"/>
  <c r="A1892" i="32"/>
  <c r="A1737" i="32"/>
  <c r="A2239" i="32"/>
  <c r="A697" i="32"/>
  <c r="A1094" i="32"/>
  <c r="A1042" i="32"/>
  <c r="A593" i="32"/>
  <c r="A293" i="32"/>
  <c r="A1243" i="32"/>
  <c r="A2038" i="32"/>
  <c r="A1442" i="32"/>
  <c r="A2506" i="32"/>
  <c r="A496" i="32"/>
  <c r="A2087" i="32"/>
  <c r="A143" i="32"/>
  <c r="A942" i="32"/>
  <c r="A387" i="32"/>
  <c r="A443" i="32"/>
  <c r="A1643" i="32"/>
  <c r="A1986" i="32"/>
  <c r="A42" i="32"/>
  <c r="A538" i="32"/>
  <c r="A2283" i="32"/>
  <c r="A1397" i="32"/>
  <c r="A892" i="32"/>
  <c r="A1343" i="32"/>
  <c r="A2452" i="32"/>
  <c r="A1692" i="32"/>
  <c r="A1793" i="32"/>
  <c r="A1540" i="32"/>
  <c r="C34" i="26"/>
  <c r="I34" i="26"/>
  <c r="I35" i="26"/>
  <c r="I36" i="26"/>
  <c r="I37" i="26"/>
  <c r="I33" i="26"/>
  <c r="C33" i="26"/>
  <c r="G35" i="26"/>
  <c r="K35" i="26"/>
  <c r="G36" i="26"/>
  <c r="K36" i="26"/>
  <c r="G37" i="26"/>
  <c r="K37" i="26"/>
  <c r="G34" i="26"/>
  <c r="K34" i="26"/>
  <c r="D46" i="37"/>
  <c r="F34" i="37"/>
  <c r="A1902" i="32"/>
  <c r="A1906" i="32"/>
  <c r="A2454" i="32"/>
  <c r="A1931" i="32"/>
  <c r="A1933" i="32"/>
  <c r="A1932" i="32"/>
  <c r="A1924" i="32"/>
  <c r="A1916" i="32"/>
  <c r="A2450" i="32"/>
  <c r="A1868" i="32"/>
  <c r="A1858" i="32"/>
  <c r="A1862" i="32"/>
  <c r="A1881" i="32"/>
  <c r="A1883" i="32"/>
  <c r="A1882" i="32"/>
  <c r="A1874" i="32"/>
  <c r="A1890" i="32"/>
  <c r="A1866" i="32"/>
  <c r="A1871" i="32"/>
  <c r="A1885" i="32"/>
  <c r="A1852" i="32"/>
  <c r="A1879" i="32"/>
  <c r="A1863" i="32"/>
  <c r="A1849" i="32"/>
  <c r="A1894" i="32"/>
  <c r="A1860" i="32"/>
  <c r="A1880" i="32"/>
  <c r="A1867" i="32"/>
  <c r="A1873" i="32"/>
  <c r="A1856" i="32"/>
  <c r="A1861" i="32"/>
  <c r="A1876" i="32"/>
  <c r="A1865" i="32"/>
  <c r="A1848" i="32"/>
  <c r="A1850" i="32"/>
  <c r="A1895" i="32"/>
  <c r="A1878" i="32"/>
  <c r="A1884" i="32"/>
  <c r="A1854" i="32"/>
  <c r="A1877" i="32"/>
  <c r="A1869" i="32"/>
  <c r="A1855" i="32"/>
  <c r="A1853" i="32"/>
  <c r="A1875" i="32"/>
  <c r="A1870" i="32"/>
  <c r="A1872" i="32"/>
  <c r="A1851" i="32"/>
  <c r="A1864" i="32"/>
  <c r="A1889" i="32"/>
  <c r="A1896" i="32"/>
  <c r="A1893" i="32"/>
  <c r="A1847" i="32"/>
  <c r="A1857" i="32"/>
  <c r="A1859" i="32"/>
  <c r="A1891" i="32"/>
  <c r="A2532" i="32"/>
  <c r="A2522" i="32"/>
  <c r="A2526" i="32"/>
  <c r="A2547" i="32"/>
  <c r="A2546" i="32"/>
  <c r="A2545" i="32"/>
  <c r="A2538" i="32"/>
  <c r="A1840" i="32"/>
  <c r="A2530" i="32"/>
  <c r="A2535" i="32"/>
  <c r="A2516" i="32"/>
  <c r="A2527" i="32"/>
  <c r="A2513" i="32"/>
  <c r="A1844" i="32"/>
  <c r="A2531" i="32"/>
  <c r="A2544" i="32"/>
  <c r="A2520" i="32"/>
  <c r="A2525" i="32"/>
  <c r="A2514" i="32"/>
  <c r="A2548" i="32"/>
  <c r="A2518" i="32"/>
  <c r="A2541" i="32"/>
  <c r="A1843" i="32"/>
  <c r="A2536" i="32"/>
  <c r="A2517" i="32"/>
  <c r="A2523" i="32"/>
  <c r="A2533" i="32"/>
  <c r="A2521" i="32"/>
  <c r="A2524" i="32"/>
  <c r="A2539" i="32"/>
  <c r="A1839" i="32"/>
  <c r="A2515" i="32"/>
  <c r="A2528" i="32"/>
  <c r="A1846" i="32"/>
  <c r="A2534" i="32"/>
  <c r="A1841" i="32"/>
  <c r="A2519" i="32"/>
  <c r="A2511" i="32"/>
  <c r="A2540" i="32"/>
  <c r="A1845" i="32"/>
  <c r="A2542" i="32"/>
  <c r="A2512" i="32"/>
  <c r="A2529" i="32"/>
  <c r="A2537" i="32"/>
  <c r="A2543" i="32"/>
  <c r="A1838" i="32"/>
  <c r="A1819" i="32"/>
  <c r="A1809" i="32"/>
  <c r="A1813" i="32"/>
  <c r="A2502" i="32"/>
  <c r="A1830" i="32"/>
  <c r="A1811" i="32"/>
  <c r="A1824" i="32"/>
  <c r="A1827" i="32"/>
  <c r="A1816" i="32"/>
  <c r="A1799" i="32"/>
  <c r="A1832" i="32"/>
  <c r="A1834" i="32"/>
  <c r="A1833" i="32"/>
  <c r="A1829" i="32"/>
  <c r="A1825" i="32"/>
  <c r="A2504" i="32"/>
  <c r="A1817" i="32"/>
  <c r="A2509" i="32"/>
  <c r="A1812" i="32"/>
  <c r="A1822" i="32"/>
  <c r="A1831" i="32"/>
  <c r="A1803" i="32"/>
  <c r="A1805" i="32"/>
  <c r="A1814" i="32"/>
  <c r="A1800" i="32"/>
  <c r="A1820" i="32"/>
  <c r="A1808" i="32"/>
  <c r="A1798" i="32"/>
  <c r="A2508" i="32"/>
  <c r="A1826" i="32"/>
  <c r="A2503" i="32"/>
  <c r="A1802" i="32"/>
  <c r="A1815" i="32"/>
  <c r="A2510" i="32"/>
  <c r="A1821" i="32"/>
  <c r="A2505" i="32"/>
  <c r="A1806" i="32"/>
  <c r="A1810" i="32"/>
  <c r="A1818" i="32"/>
  <c r="A1804" i="32"/>
  <c r="A1807" i="32"/>
  <c r="A1823" i="32"/>
  <c r="A2507" i="32"/>
  <c r="A1828" i="32"/>
  <c r="A1801" i="32"/>
  <c r="A2501" i="32"/>
  <c r="A1718" i="32"/>
  <c r="A1708" i="32"/>
  <c r="A1712" i="32"/>
  <c r="A1789" i="32"/>
  <c r="A1710" i="32"/>
  <c r="A1729" i="32"/>
  <c r="A1723" i="32"/>
  <c r="A1726" i="32"/>
  <c r="A1715" i="32"/>
  <c r="A1698" i="32"/>
  <c r="A1728" i="32"/>
  <c r="A1711" i="32"/>
  <c r="A1796" i="32"/>
  <c r="A1697" i="32"/>
  <c r="A1719" i="32"/>
  <c r="A1707" i="32"/>
  <c r="A1704" i="32"/>
  <c r="A1725" i="32"/>
  <c r="A1790" i="32"/>
  <c r="A1701" i="32"/>
  <c r="A1714" i="32"/>
  <c r="A1797" i="32"/>
  <c r="A1720" i="32"/>
  <c r="A1792" i="32"/>
  <c r="A1705" i="32"/>
  <c r="A1709" i="32"/>
  <c r="A1703" i="32"/>
  <c r="A1713" i="32"/>
  <c r="A1699" i="32"/>
  <c r="A1730" i="32"/>
  <c r="A1794" i="32"/>
  <c r="A1727" i="32"/>
  <c r="A1717" i="32"/>
  <c r="A1722" i="32"/>
  <c r="A1788" i="32"/>
  <c r="A1700" i="32"/>
  <c r="A1721" i="32"/>
  <c r="A1702" i="32"/>
  <c r="A1706" i="32"/>
  <c r="A1795" i="32"/>
  <c r="A1724" i="32"/>
  <c r="A1791" i="32"/>
  <c r="A1716" i="32"/>
  <c r="A1731" i="32"/>
  <c r="A1787" i="32"/>
  <c r="A1732" i="32"/>
  <c r="A1566" i="32"/>
  <c r="A1556" i="32"/>
  <c r="A1560" i="32"/>
  <c r="A1688" i="32"/>
  <c r="A1558" i="32"/>
  <c r="A1577" i="32"/>
  <c r="A1571" i="32"/>
  <c r="A1574" i="32"/>
  <c r="A1563" i="32"/>
  <c r="A1546" i="32"/>
  <c r="A1576" i="32"/>
  <c r="A1559" i="32"/>
  <c r="A1695" i="32"/>
  <c r="A1545" i="32"/>
  <c r="A1567" i="32"/>
  <c r="A1555" i="32"/>
  <c r="A1552" i="32"/>
  <c r="A1573" i="32"/>
  <c r="A1689" i="32"/>
  <c r="A1549" i="32"/>
  <c r="A1562" i="32"/>
  <c r="A1696" i="32"/>
  <c r="A1568" i="32"/>
  <c r="A1691" i="32"/>
  <c r="A1553" i="32"/>
  <c r="A1557" i="32"/>
  <c r="A1551" i="32"/>
  <c r="A1561" i="32"/>
  <c r="A1547" i="32"/>
  <c r="A1578" i="32"/>
  <c r="A1693" i="32"/>
  <c r="A1575" i="32"/>
  <c r="A1565" i="32"/>
  <c r="A1570" i="32"/>
  <c r="A1687" i="32"/>
  <c r="A1548" i="32"/>
  <c r="A1569" i="32"/>
  <c r="A1550" i="32"/>
  <c r="A1554" i="32"/>
  <c r="A1694" i="32"/>
  <c r="A1572" i="32"/>
  <c r="A1690" i="32"/>
  <c r="A1564" i="32"/>
  <c r="A1579" i="32"/>
  <c r="A1686" i="32"/>
  <c r="A1685" i="32"/>
  <c r="A1669" i="32"/>
  <c r="A1659" i="32"/>
  <c r="A1663" i="32"/>
  <c r="A1680" i="32"/>
  <c r="A1661" i="32"/>
  <c r="A1536" i="32"/>
  <c r="A1666" i="32"/>
  <c r="A1674" i="32"/>
  <c r="A1677" i="32"/>
  <c r="A1649" i="32"/>
  <c r="A1679" i="32"/>
  <c r="A1662" i="32"/>
  <c r="A1543" i="32"/>
  <c r="A1670" i="32"/>
  <c r="A1658" i="32"/>
  <c r="A1648" i="32"/>
  <c r="A1676" i="32"/>
  <c r="A1537" i="32"/>
  <c r="A1652" i="32"/>
  <c r="A1665" i="32"/>
  <c r="A1544" i="32"/>
  <c r="A1671" i="32"/>
  <c r="A1539" i="32"/>
  <c r="A1656" i="32"/>
  <c r="A1655" i="32"/>
  <c r="A1660" i="32"/>
  <c r="A1654" i="32"/>
  <c r="A1664" i="32"/>
  <c r="A1650" i="32"/>
  <c r="A1681" i="32"/>
  <c r="A1673" i="32"/>
  <c r="A1541" i="32"/>
  <c r="A1668" i="32"/>
  <c r="A1678" i="32"/>
  <c r="A1535" i="32"/>
  <c r="A1651" i="32"/>
  <c r="A1672" i="32"/>
  <c r="A1653" i="32"/>
  <c r="A1657" i="32"/>
  <c r="A1542" i="32"/>
  <c r="A1675" i="32"/>
  <c r="A1538" i="32"/>
  <c r="A1667" i="32"/>
  <c r="A1534" i="32"/>
  <c r="A1533" i="32"/>
  <c r="A1532" i="32"/>
  <c r="A1619" i="32"/>
  <c r="A1609" i="32"/>
  <c r="A1613" i="32"/>
  <c r="A1630" i="32"/>
  <c r="A1639" i="32"/>
  <c r="A1611" i="32"/>
  <c r="A1624" i="32"/>
  <c r="A1627" i="32"/>
  <c r="A1616" i="32"/>
  <c r="A1599" i="32"/>
  <c r="A1625" i="32"/>
  <c r="A1629" i="32"/>
  <c r="A1617" i="32"/>
  <c r="A1635" i="32"/>
  <c r="A1622" i="32"/>
  <c r="A1637" i="32"/>
  <c r="A1636" i="32"/>
  <c r="A1603" i="32"/>
  <c r="A1614" i="32"/>
  <c r="A1600" i="32"/>
  <c r="A1646" i="32"/>
  <c r="A1641" i="32"/>
  <c r="A1618" i="32"/>
  <c r="A1605" i="32"/>
  <c r="A1620" i="32"/>
  <c r="A1607" i="32"/>
  <c r="A1608" i="32"/>
  <c r="A1598" i="32"/>
  <c r="A1626" i="32"/>
  <c r="A1640" i="32"/>
  <c r="A1602" i="32"/>
  <c r="A1615" i="32"/>
  <c r="A1647" i="32"/>
  <c r="A1621" i="32"/>
  <c r="A1642" i="32"/>
  <c r="A1606" i="32"/>
  <c r="A1610" i="32"/>
  <c r="A1645" i="32"/>
  <c r="A1601" i="32"/>
  <c r="A1604" i="32"/>
  <c r="A1623" i="32"/>
  <c r="A1638" i="32"/>
  <c r="A1644" i="32"/>
  <c r="A1628" i="32"/>
  <c r="A1612" i="32"/>
  <c r="A1634" i="32"/>
  <c r="A1518" i="32"/>
  <c r="A1508" i="32"/>
  <c r="A1512" i="32"/>
  <c r="A1585" i="32"/>
  <c r="A1524" i="32"/>
  <c r="A1587" i="32"/>
  <c r="A1586" i="32"/>
  <c r="A1591" i="32"/>
  <c r="A1516" i="32"/>
  <c r="A1521" i="32"/>
  <c r="A1502" i="32"/>
  <c r="A1513" i="32"/>
  <c r="A1499" i="32"/>
  <c r="A1595" i="32"/>
  <c r="A1517" i="32"/>
  <c r="A1584" i="32"/>
  <c r="A1506" i="32"/>
  <c r="A1511" i="32"/>
  <c r="A1500" i="32"/>
  <c r="A1504" i="32"/>
  <c r="A1588" i="32"/>
  <c r="A1527" i="32"/>
  <c r="A1594" i="32"/>
  <c r="A1522" i="32"/>
  <c r="A1503" i="32"/>
  <c r="A1509" i="32"/>
  <c r="A1519" i="32"/>
  <c r="A1507" i="32"/>
  <c r="A1510" i="32"/>
  <c r="A1525" i="32"/>
  <c r="A1590" i="32"/>
  <c r="A1501" i="32"/>
  <c r="A1514" i="32"/>
  <c r="A1597" i="32"/>
  <c r="A1520" i="32"/>
  <c r="A1592" i="32"/>
  <c r="A1505" i="32"/>
  <c r="A1497" i="32"/>
  <c r="A1526" i="32"/>
  <c r="A1596" i="32"/>
  <c r="A1528" i="32"/>
  <c r="A1498" i="32"/>
  <c r="A1523" i="32"/>
  <c r="A1515" i="32"/>
  <c r="A1589" i="32"/>
  <c r="A1583" i="32"/>
  <c r="A1468" i="32"/>
  <c r="A1458" i="32"/>
  <c r="A1462" i="32"/>
  <c r="A1484" i="32"/>
  <c r="A1486" i="32"/>
  <c r="A1485" i="32"/>
  <c r="A1474" i="32"/>
  <c r="A1490" i="32"/>
  <c r="A1466" i="32"/>
  <c r="A1471" i="32"/>
  <c r="A1452" i="32"/>
  <c r="A1463" i="32"/>
  <c r="A1449" i="32"/>
  <c r="A1494" i="32"/>
  <c r="A1467" i="32"/>
  <c r="A1483" i="32"/>
  <c r="A1456" i="32"/>
  <c r="A1461" i="32"/>
  <c r="A1450" i="32"/>
  <c r="A1487" i="32"/>
  <c r="A1454" i="32"/>
  <c r="A1477" i="32"/>
  <c r="A1493" i="32"/>
  <c r="A1472" i="32"/>
  <c r="A1453" i="32"/>
  <c r="A1488" i="32"/>
  <c r="A1459" i="32"/>
  <c r="A1482" i="32"/>
  <c r="A1469" i="32"/>
  <c r="A1457" i="32"/>
  <c r="A1475" i="32"/>
  <c r="A1489" i="32"/>
  <c r="A1451" i="32"/>
  <c r="A1464" i="32"/>
  <c r="A1496" i="32"/>
  <c r="A1470" i="32"/>
  <c r="A1491" i="32"/>
  <c r="A1455" i="32"/>
  <c r="A1460" i="32"/>
  <c r="A1447" i="32"/>
  <c r="A1495" i="32"/>
  <c r="A1473" i="32"/>
  <c r="A1465" i="32"/>
  <c r="A1476" i="32"/>
  <c r="A1448" i="32"/>
  <c r="A1481" i="32"/>
  <c r="A2591" i="32"/>
  <c r="A2581" i="32"/>
  <c r="A2585" i="32"/>
  <c r="A1438" i="32"/>
  <c r="A1432" i="32"/>
  <c r="A2583" i="32"/>
  <c r="A1434" i="32"/>
  <c r="A2596" i="32"/>
  <c r="A1436" i="32"/>
  <c r="A1435" i="32"/>
  <c r="A2588" i="32"/>
  <c r="A2599" i="32"/>
  <c r="A2589" i="32"/>
  <c r="A2597" i="32"/>
  <c r="A2571" i="32"/>
  <c r="A1440" i="32"/>
  <c r="A1431" i="32"/>
  <c r="A2594" i="32"/>
  <c r="A2575" i="32"/>
  <c r="A2586" i="32"/>
  <c r="A2572" i="32"/>
  <c r="A1444" i="32"/>
  <c r="A1445" i="32"/>
  <c r="A2584" i="32"/>
  <c r="A2590" i="32"/>
  <c r="A1433" i="32"/>
  <c r="A2577" i="32"/>
  <c r="A2579" i="32"/>
  <c r="A2592" i="32"/>
  <c r="A2580" i="32"/>
  <c r="A2570" i="32"/>
  <c r="A2598" i="32"/>
  <c r="A1439" i="32"/>
  <c r="A2574" i="32"/>
  <c r="A2587" i="32"/>
  <c r="A1446" i="32"/>
  <c r="A2593" i="32"/>
  <c r="A1441" i="32"/>
  <c r="A2578" i="32"/>
  <c r="A2582" i="32"/>
  <c r="A2573" i="32"/>
  <c r="A2576" i="32"/>
  <c r="A2595" i="32"/>
  <c r="A1437" i="32"/>
  <c r="A1443" i="32"/>
  <c r="A1430" i="32"/>
  <c r="A1317" i="32"/>
  <c r="A1307" i="32"/>
  <c r="A1311" i="32"/>
  <c r="A1324" i="32"/>
  <c r="A2559" i="32"/>
  <c r="A2562" i="32"/>
  <c r="A1313" i="32"/>
  <c r="A1300" i="32"/>
  <c r="A2567" i="32"/>
  <c r="A2568" i="32"/>
  <c r="A2569" i="32"/>
  <c r="A2566" i="32"/>
  <c r="A2564" i="32"/>
  <c r="A2561" i="32"/>
  <c r="A2560" i="32"/>
  <c r="A2558" i="32"/>
  <c r="A2563" i="32"/>
  <c r="A2557" i="32"/>
  <c r="A2555" i="32"/>
  <c r="A2554" i="32"/>
  <c r="A2556" i="32"/>
  <c r="A2553" i="32"/>
  <c r="A2552" i="32"/>
  <c r="A1319" i="32"/>
  <c r="A1322" i="32"/>
  <c r="A1323" i="32"/>
  <c r="A1320" i="32"/>
  <c r="A1321" i="32"/>
  <c r="A1318" i="32"/>
  <c r="A1316" i="32"/>
  <c r="A1296" i="32"/>
  <c r="A1315" i="32"/>
  <c r="A1314" i="32"/>
  <c r="A1312" i="32"/>
  <c r="A1303" i="32"/>
  <c r="A1308" i="32"/>
  <c r="A1305" i="32"/>
  <c r="A1310" i="32"/>
  <c r="A1302" i="32"/>
  <c r="A1304" i="32"/>
  <c r="A1309" i="32"/>
  <c r="A1306" i="32"/>
  <c r="A1301" i="32"/>
  <c r="A1299" i="32"/>
  <c r="A1298" i="32"/>
  <c r="A1297" i="32"/>
  <c r="A1369" i="32"/>
  <c r="A1359" i="32"/>
  <c r="A1363" i="32"/>
  <c r="A1283" i="32"/>
  <c r="A1285" i="32"/>
  <c r="A1284" i="32"/>
  <c r="A1375" i="32"/>
  <c r="A1289" i="32"/>
  <c r="A1367" i="32"/>
  <c r="A1372" i="32"/>
  <c r="A1287" i="32"/>
  <c r="A1353" i="32"/>
  <c r="A1281" i="32"/>
  <c r="A1364" i="32"/>
  <c r="A1350" i="32"/>
  <c r="A1293" i="32"/>
  <c r="A1361" i="32"/>
  <c r="A1282" i="32"/>
  <c r="A1368" i="32"/>
  <c r="A1374" i="32"/>
  <c r="A1357" i="32"/>
  <c r="A1362" i="32"/>
  <c r="A1278" i="32"/>
  <c r="A1366" i="32"/>
  <c r="A1349" i="32"/>
  <c r="A1351" i="32"/>
  <c r="A1294" i="32"/>
  <c r="A1280" i="32"/>
  <c r="A1286" i="32"/>
  <c r="A1355" i="32"/>
  <c r="A1279" i="32"/>
  <c r="A1292" i="32"/>
  <c r="A1373" i="32"/>
  <c r="A1354" i="32"/>
  <c r="A1360" i="32"/>
  <c r="A1348" i="32"/>
  <c r="A1370" i="32"/>
  <c r="A1358" i="32"/>
  <c r="A1277" i="32"/>
  <c r="A1288" i="32"/>
  <c r="A1352" i="32"/>
  <c r="A1365" i="32"/>
  <c r="A1295" i="32"/>
  <c r="A1371" i="32"/>
  <c r="A1290" i="32"/>
  <c r="A1356" i="32"/>
  <c r="A1217" i="32"/>
  <c r="A1207" i="32"/>
  <c r="A1211" i="32"/>
  <c r="A1339" i="32"/>
  <c r="A1333" i="32"/>
  <c r="A1209" i="32"/>
  <c r="A1222" i="32"/>
  <c r="A1330" i="32"/>
  <c r="A1197" i="32"/>
  <c r="A1332" i="32"/>
  <c r="A1214" i="32"/>
  <c r="A1210" i="32"/>
  <c r="A1334" i="32"/>
  <c r="A1346" i="32"/>
  <c r="A1218" i="32"/>
  <c r="A1206" i="32"/>
  <c r="A1196" i="32"/>
  <c r="A1329" i="32"/>
  <c r="A1340" i="32"/>
  <c r="A1200" i="32"/>
  <c r="A1213" i="32"/>
  <c r="A1347" i="32"/>
  <c r="A1219" i="32"/>
  <c r="A1342" i="32"/>
  <c r="A1204" i="32"/>
  <c r="A1208" i="32"/>
  <c r="A1203" i="32"/>
  <c r="A1202" i="32"/>
  <c r="A1212" i="32"/>
  <c r="A1198" i="32"/>
  <c r="A1344" i="32"/>
  <c r="A1331" i="32"/>
  <c r="A1216" i="32"/>
  <c r="A1221" i="32"/>
  <c r="A1338" i="32"/>
  <c r="A1199" i="32"/>
  <c r="A1220" i="32"/>
  <c r="A1201" i="32"/>
  <c r="A1205" i="32"/>
  <c r="A1335" i="32"/>
  <c r="A1345" i="32"/>
  <c r="A1337" i="32"/>
  <c r="A1336" i="32"/>
  <c r="A1341" i="32"/>
  <c r="A1215" i="32"/>
  <c r="A1328" i="32"/>
  <c r="A1269" i="32"/>
  <c r="A1259" i="32"/>
  <c r="A1263" i="32"/>
  <c r="A1183" i="32"/>
  <c r="A1185" i="32"/>
  <c r="A1184" i="32"/>
  <c r="A1176" i="32"/>
  <c r="A1189" i="32"/>
  <c r="A1267" i="32"/>
  <c r="A1272" i="32"/>
  <c r="A1253" i="32"/>
  <c r="A1264" i="32"/>
  <c r="A1250" i="32"/>
  <c r="A1193" i="32"/>
  <c r="A1268" i="32"/>
  <c r="A1182" i="32"/>
  <c r="A1257" i="32"/>
  <c r="A1262" i="32"/>
  <c r="A1251" i="32"/>
  <c r="A1186" i="32"/>
  <c r="A1255" i="32"/>
  <c r="A1179" i="32"/>
  <c r="A1192" i="32"/>
  <c r="A1273" i="32"/>
  <c r="A1254" i="32"/>
  <c r="A1260" i="32"/>
  <c r="A1270" i="32"/>
  <c r="A1258" i="32"/>
  <c r="A1261" i="32"/>
  <c r="A1177" i="32"/>
  <c r="A1188" i="32"/>
  <c r="A1252" i="32"/>
  <c r="A1265" i="32"/>
  <c r="A1195" i="32"/>
  <c r="A1271" i="32"/>
  <c r="A1190" i="32"/>
  <c r="A1256" i="32"/>
  <c r="A1248" i="32"/>
  <c r="A1194" i="32"/>
  <c r="A1178" i="32"/>
  <c r="A1181" i="32"/>
  <c r="A1180" i="32"/>
  <c r="A1187" i="32"/>
  <c r="A1266" i="32"/>
  <c r="A1249" i="32"/>
  <c r="A1175" i="32"/>
  <c r="A1423" i="32"/>
  <c r="A1413" i="32"/>
  <c r="A1417" i="32"/>
  <c r="A1235" i="32"/>
  <c r="A1239" i="32"/>
  <c r="A1233" i="32"/>
  <c r="A1415" i="32"/>
  <c r="A1237" i="32"/>
  <c r="A1236" i="32"/>
  <c r="A1241" i="32"/>
  <c r="A1421" i="32"/>
  <c r="A1227" i="32"/>
  <c r="A1230" i="32"/>
  <c r="A1426" i="32"/>
  <c r="A1420" i="32"/>
  <c r="A1228" i="32"/>
  <c r="A1407" i="32"/>
  <c r="A1403" i="32"/>
  <c r="A1418" i="32"/>
  <c r="A1404" i="32"/>
  <c r="A1245" i="32"/>
  <c r="A1232" i="32"/>
  <c r="A1422" i="32"/>
  <c r="A1234" i="32"/>
  <c r="A1411" i="32"/>
  <c r="A1416" i="32"/>
  <c r="A1246" i="32"/>
  <c r="A1405" i="32"/>
  <c r="A1409" i="32"/>
  <c r="A1238" i="32"/>
  <c r="A1402" i="32"/>
  <c r="A1424" i="32"/>
  <c r="A1412" i="32"/>
  <c r="A1229" i="32"/>
  <c r="A1240" i="32"/>
  <c r="A1406" i="32"/>
  <c r="A1419" i="32"/>
  <c r="A1247" i="32"/>
  <c r="A1242" i="32"/>
  <c r="A1425" i="32"/>
  <c r="A1410" i="32"/>
  <c r="A1414" i="32"/>
  <c r="A1231" i="32"/>
  <c r="A1244" i="32"/>
  <c r="A1408" i="32"/>
  <c r="A1226" i="32"/>
  <c r="A1169" i="32"/>
  <c r="A1159" i="32"/>
  <c r="A1163" i="32"/>
  <c r="A1393" i="32"/>
  <c r="A1387" i="32"/>
  <c r="A1161" i="32"/>
  <c r="A1381" i="32"/>
  <c r="A1384" i="32"/>
  <c r="A1166" i="32"/>
  <c r="A1149" i="32"/>
  <c r="A1386" i="32"/>
  <c r="A1400" i="32"/>
  <c r="A1162" i="32"/>
  <c r="A1388" i="32"/>
  <c r="A1148" i="32"/>
  <c r="A1170" i="32"/>
  <c r="A1158" i="32"/>
  <c r="A1155" i="32"/>
  <c r="A1383" i="32"/>
  <c r="A1394" i="32"/>
  <c r="A1152" i="32"/>
  <c r="A1165" i="32"/>
  <c r="A1401" i="32"/>
  <c r="A1396" i="32"/>
  <c r="A1171" i="32"/>
  <c r="A1156" i="32"/>
  <c r="A1160" i="32"/>
  <c r="A1154" i="32"/>
  <c r="A1380" i="32"/>
  <c r="A1164" i="32"/>
  <c r="A1150" i="32"/>
  <c r="A1389" i="32"/>
  <c r="A1398" i="32"/>
  <c r="A1391" i="32"/>
  <c r="A1390" i="32"/>
  <c r="A1385" i="32"/>
  <c r="A1168" i="32"/>
  <c r="A1382" i="32"/>
  <c r="A1392" i="32"/>
  <c r="A1395" i="32"/>
  <c r="A1167" i="32"/>
  <c r="A1151" i="32"/>
  <c r="A1157" i="32"/>
  <c r="A1399" i="32"/>
  <c r="A1153" i="32"/>
  <c r="A1379" i="32"/>
  <c r="A1068" i="32"/>
  <c r="A1058" i="32"/>
  <c r="A1062" i="32"/>
  <c r="A1135" i="32"/>
  <c r="A1137" i="32"/>
  <c r="A1136" i="32"/>
  <c r="A1128" i="32"/>
  <c r="A1141" i="32"/>
  <c r="A1066" i="32"/>
  <c r="A1125" i="32"/>
  <c r="A1139" i="32"/>
  <c r="A1052" i="32"/>
  <c r="A1133" i="32"/>
  <c r="A1063" i="32"/>
  <c r="A1049" i="32"/>
  <c r="A1145" i="32"/>
  <c r="A1060" i="32"/>
  <c r="A1134" i="32"/>
  <c r="A1067" i="32"/>
  <c r="A1127" i="32"/>
  <c r="A1056" i="32"/>
  <c r="A1061" i="32"/>
  <c r="A1130" i="32"/>
  <c r="A1065" i="32"/>
  <c r="A1048" i="32"/>
  <c r="A1050" i="32"/>
  <c r="A1146" i="32"/>
  <c r="A1132" i="32"/>
  <c r="A1138" i="32"/>
  <c r="A1054" i="32"/>
  <c r="A1131" i="32"/>
  <c r="A1144" i="32"/>
  <c r="A1126" i="32"/>
  <c r="A1053" i="32"/>
  <c r="A1059" i="32"/>
  <c r="A1047" i="32"/>
  <c r="A1069" i="32"/>
  <c r="A1057" i="32"/>
  <c r="A1129" i="32"/>
  <c r="A1140" i="32"/>
  <c r="A1051" i="32"/>
  <c r="A1064" i="32"/>
  <c r="A1147" i="32"/>
  <c r="A1124" i="32"/>
  <c r="A1142" i="32"/>
  <c r="A1055" i="32"/>
  <c r="A1120" i="32"/>
  <c r="A1110" i="32"/>
  <c r="A1114" i="32"/>
  <c r="A1034" i="32"/>
  <c r="A1036" i="32"/>
  <c r="A1035" i="32"/>
  <c r="A1027" i="32"/>
  <c r="A1040" i="32"/>
  <c r="A1118" i="32"/>
  <c r="A1024" i="32"/>
  <c r="A1038" i="32"/>
  <c r="A1104" i="32"/>
  <c r="A1032" i="32"/>
  <c r="A1112" i="32"/>
  <c r="A1044" i="32"/>
  <c r="A1101" i="32"/>
  <c r="A1033" i="32"/>
  <c r="A1119" i="32"/>
  <c r="A1026" i="32"/>
  <c r="A1108" i="32"/>
  <c r="A1113" i="32"/>
  <c r="A1029" i="32"/>
  <c r="A1117" i="32"/>
  <c r="A1100" i="32"/>
  <c r="A1102" i="32"/>
  <c r="A1045" i="32"/>
  <c r="A1115" i="32"/>
  <c r="A1031" i="32"/>
  <c r="A1037" i="32"/>
  <c r="A1106" i="32"/>
  <c r="A1030" i="32"/>
  <c r="A1043" i="32"/>
  <c r="A1025" i="32"/>
  <c r="A1105" i="32"/>
  <c r="A1111" i="32"/>
  <c r="A1099" i="32"/>
  <c r="A1109" i="32"/>
  <c r="A1028" i="32"/>
  <c r="A1039" i="32"/>
  <c r="A1103" i="32"/>
  <c r="A1116" i="32"/>
  <c r="A1046" i="32"/>
  <c r="A1041" i="32"/>
  <c r="A1023" i="32"/>
  <c r="A1107" i="32"/>
  <c r="A1022" i="32"/>
  <c r="A1086" i="32"/>
  <c r="A1088" i="32"/>
  <c r="A1087" i="32"/>
  <c r="A1092" i="32"/>
  <c r="A1079" i="32"/>
  <c r="A966" i="32"/>
  <c r="A1076" i="32"/>
  <c r="A952" i="32"/>
  <c r="A1096" i="32"/>
  <c r="A963" i="32"/>
  <c r="A949" i="32"/>
  <c r="A1084" i="32"/>
  <c r="A1090" i="32"/>
  <c r="A1085" i="32"/>
  <c r="A967" i="32"/>
  <c r="A960" i="32"/>
  <c r="A956" i="32"/>
  <c r="A961" i="32"/>
  <c r="A958" i="32"/>
  <c r="A1078" i="32"/>
  <c r="A1081" i="32"/>
  <c r="A965" i="32"/>
  <c r="A950" i="32"/>
  <c r="A1097" i="32"/>
  <c r="A962" i="32"/>
  <c r="A948" i="32"/>
  <c r="A954" i="32"/>
  <c r="A1089" i="32"/>
  <c r="A1083" i="32"/>
  <c r="A1082" i="32"/>
  <c r="A1095" i="32"/>
  <c r="A1077" i="32"/>
  <c r="A953" i="32"/>
  <c r="A959" i="32"/>
  <c r="A1074" i="32"/>
  <c r="A957" i="32"/>
  <c r="A1098" i="32"/>
  <c r="A1093" i="32"/>
  <c r="A1091" i="32"/>
  <c r="A1080" i="32"/>
  <c r="A1075" i="32"/>
  <c r="A964" i="32"/>
  <c r="A955" i="32"/>
  <c r="A951" i="32"/>
  <c r="A947" i="32"/>
  <c r="A1073" i="32"/>
  <c r="A921" i="32"/>
  <c r="A908" i="32"/>
  <c r="A912" i="32"/>
  <c r="A938" i="32"/>
  <c r="A932" i="32"/>
  <c r="A910" i="32"/>
  <c r="A926" i="32"/>
  <c r="A929" i="32"/>
  <c r="A915" i="32"/>
  <c r="A898" i="32"/>
  <c r="A931" i="32"/>
  <c r="A934" i="32"/>
  <c r="A936" i="32"/>
  <c r="A935" i="32"/>
  <c r="A945" i="32"/>
  <c r="A911" i="32"/>
  <c r="A933" i="32"/>
  <c r="A927" i="32"/>
  <c r="A940" i="32"/>
  <c r="A922" i="32"/>
  <c r="A907" i="32"/>
  <c r="A897" i="32"/>
  <c r="A928" i="32"/>
  <c r="A939" i="32"/>
  <c r="A901" i="32"/>
  <c r="A914" i="32"/>
  <c r="A946" i="32"/>
  <c r="A941" i="32"/>
  <c r="A923" i="32"/>
  <c r="A905" i="32"/>
  <c r="A924" i="32"/>
  <c r="A909" i="32"/>
  <c r="A902" i="32"/>
  <c r="A903" i="32"/>
  <c r="A925" i="32"/>
  <c r="A904" i="32"/>
  <c r="A944" i="32"/>
  <c r="A943" i="32"/>
  <c r="A930" i="32"/>
  <c r="A916" i="32"/>
  <c r="A937" i="32"/>
  <c r="A906" i="32"/>
  <c r="A900" i="32"/>
  <c r="A913" i="32"/>
  <c r="A899" i="32"/>
  <c r="A920" i="32"/>
  <c r="A871" i="32"/>
  <c r="A2439" i="32"/>
  <c r="A2443" i="32"/>
  <c r="A888" i="32"/>
  <c r="A882" i="32"/>
  <c r="A2441" i="32"/>
  <c r="A876" i="32"/>
  <c r="A879" i="32"/>
  <c r="A2446" i="32"/>
  <c r="A2429" i="32"/>
  <c r="A881" i="32"/>
  <c r="A2442" i="32"/>
  <c r="A883" i="32"/>
  <c r="A895" i="32"/>
  <c r="A2428" i="32"/>
  <c r="A872" i="32"/>
  <c r="A2438" i="32"/>
  <c r="A2435" i="32"/>
  <c r="A878" i="32"/>
  <c r="A889" i="32"/>
  <c r="A2432" i="32"/>
  <c r="A2445" i="32"/>
  <c r="A896" i="32"/>
  <c r="A891" i="32"/>
  <c r="A873" i="32"/>
  <c r="A2436" i="32"/>
  <c r="A2440" i="32"/>
  <c r="A2434" i="32"/>
  <c r="A875" i="32"/>
  <c r="A880" i="32"/>
  <c r="A2444" i="32"/>
  <c r="A2430" i="32"/>
  <c r="A893" i="32"/>
  <c r="A887" i="32"/>
  <c r="A2431" i="32"/>
  <c r="A874" i="32"/>
  <c r="A2433" i="32"/>
  <c r="A870" i="32"/>
  <c r="A2437" i="32"/>
  <c r="A894" i="32"/>
  <c r="A884" i="32"/>
  <c r="A886" i="32"/>
  <c r="A885" i="32"/>
  <c r="A877" i="32"/>
  <c r="A890" i="32"/>
  <c r="A869" i="32"/>
  <c r="A2402" i="32"/>
  <c r="A859" i="32"/>
  <c r="A863" i="32"/>
  <c r="A2415" i="32"/>
  <c r="A2417" i="32"/>
  <c r="A2416" i="32"/>
  <c r="A2421" i="32"/>
  <c r="A2400" i="32"/>
  <c r="A2405" i="32"/>
  <c r="A2408" i="32"/>
  <c r="A853" i="32"/>
  <c r="A864" i="32"/>
  <c r="A850" i="32"/>
  <c r="A2425" i="32"/>
  <c r="A2414" i="32"/>
  <c r="A2401" i="32"/>
  <c r="A857" i="32"/>
  <c r="A862" i="32"/>
  <c r="A851" i="32"/>
  <c r="A2418" i="32"/>
  <c r="A855" i="32"/>
  <c r="A2411" i="32"/>
  <c r="A2424" i="32"/>
  <c r="A2406" i="32"/>
  <c r="A854" i="32"/>
  <c r="A860" i="32"/>
  <c r="A848" i="32"/>
  <c r="A2403" i="32"/>
  <c r="A858" i="32"/>
  <c r="A2409" i="32"/>
  <c r="A2420" i="32"/>
  <c r="A852" i="32"/>
  <c r="A865" i="32"/>
  <c r="A2427" i="32"/>
  <c r="A2422" i="32"/>
  <c r="A2404" i="32"/>
  <c r="A856" i="32"/>
  <c r="A2410" i="32"/>
  <c r="A2426" i="32"/>
  <c r="A2419" i="32"/>
  <c r="A2413" i="32"/>
  <c r="A2407" i="32"/>
  <c r="A2412" i="32"/>
  <c r="A861" i="32"/>
  <c r="A849" i="32"/>
  <c r="A2399" i="32"/>
  <c r="A822" i="32"/>
  <c r="A554" i="32"/>
  <c r="A558" i="32"/>
  <c r="A835" i="32"/>
  <c r="A837" i="32"/>
  <c r="A836" i="32"/>
  <c r="A828" i="32"/>
  <c r="A841" i="32"/>
  <c r="A820" i="32"/>
  <c r="A825" i="32"/>
  <c r="A839" i="32"/>
  <c r="A548" i="32"/>
  <c r="A833" i="32"/>
  <c r="A559" i="32"/>
  <c r="A545" i="32"/>
  <c r="A845" i="32"/>
  <c r="A556" i="32"/>
  <c r="A834" i="32"/>
  <c r="A821" i="32"/>
  <c r="A827" i="32"/>
  <c r="A552" i="32"/>
  <c r="A557" i="32"/>
  <c r="A830" i="32"/>
  <c r="A819" i="32"/>
  <c r="A544" i="32"/>
  <c r="A546" i="32"/>
  <c r="A846" i="32"/>
  <c r="A832" i="32"/>
  <c r="A838" i="32"/>
  <c r="A550" i="32"/>
  <c r="A831" i="32"/>
  <c r="A844" i="32"/>
  <c r="A826" i="32"/>
  <c r="A549" i="32"/>
  <c r="A555" i="32"/>
  <c r="A543" i="32"/>
  <c r="A823" i="32"/>
  <c r="A553" i="32"/>
  <c r="A829" i="32"/>
  <c r="A840" i="32"/>
  <c r="A547" i="32"/>
  <c r="A818" i="32"/>
  <c r="A847" i="32"/>
  <c r="A824" i="32"/>
  <c r="A842" i="32"/>
  <c r="A551" i="32"/>
  <c r="A517" i="32"/>
  <c r="A657" i="32"/>
  <c r="A661" i="32"/>
  <c r="A534" i="32"/>
  <c r="A528" i="32"/>
  <c r="A659" i="32"/>
  <c r="A522" i="32"/>
  <c r="A525" i="32"/>
  <c r="A514" i="32"/>
  <c r="A647" i="32"/>
  <c r="A527" i="32"/>
  <c r="A530" i="32"/>
  <c r="A532" i="32"/>
  <c r="A531" i="32"/>
  <c r="A541" i="32"/>
  <c r="A529" i="32"/>
  <c r="A523" i="32"/>
  <c r="A653" i="32"/>
  <c r="A536" i="32"/>
  <c r="A646" i="32"/>
  <c r="A518" i="32"/>
  <c r="A515" i="32"/>
  <c r="A660" i="32"/>
  <c r="A524" i="32"/>
  <c r="A535" i="32"/>
  <c r="A650" i="32"/>
  <c r="A513" i="32"/>
  <c r="A542" i="32"/>
  <c r="A537" i="32"/>
  <c r="A519" i="32"/>
  <c r="A654" i="32"/>
  <c r="A656" i="32"/>
  <c r="A658" i="32"/>
  <c r="A520" i="32"/>
  <c r="A651" i="32"/>
  <c r="A652" i="32"/>
  <c r="A521" i="32"/>
  <c r="A540" i="32"/>
  <c r="A539" i="32"/>
  <c r="A526" i="32"/>
  <c r="A655" i="32"/>
  <c r="A533" i="32"/>
  <c r="A649" i="32"/>
  <c r="A516" i="32"/>
  <c r="A512" i="32"/>
  <c r="A648" i="32"/>
  <c r="A620" i="32"/>
  <c r="A633" i="32"/>
  <c r="A635" i="32"/>
  <c r="A634" i="32"/>
  <c r="A639" i="32"/>
  <c r="A618" i="32"/>
  <c r="A623" i="32"/>
  <c r="A626" i="32"/>
  <c r="A397" i="32"/>
  <c r="A643" i="32"/>
  <c r="A632" i="32"/>
  <c r="A615" i="32"/>
  <c r="A394" i="32"/>
  <c r="A401" i="32"/>
  <c r="A406" i="32"/>
  <c r="A619" i="32"/>
  <c r="A395" i="32"/>
  <c r="A644" i="32"/>
  <c r="A399" i="32"/>
  <c r="A636" i="32"/>
  <c r="A629" i="32"/>
  <c r="A642" i="32"/>
  <c r="A624" i="32"/>
  <c r="A398" i="32"/>
  <c r="A637" i="32"/>
  <c r="A404" i="32"/>
  <c r="A621" i="32"/>
  <c r="A402" i="32"/>
  <c r="A645" i="32"/>
  <c r="A640" i="32"/>
  <c r="A638" i="32"/>
  <c r="A627" i="32"/>
  <c r="A622" i="32"/>
  <c r="A616" i="32"/>
  <c r="A400" i="32"/>
  <c r="A396" i="32"/>
  <c r="A405" i="32"/>
  <c r="A392" i="32"/>
  <c r="A625" i="32"/>
  <c r="A617" i="32"/>
  <c r="A628" i="32"/>
  <c r="A393" i="32"/>
  <c r="A403" i="32"/>
  <c r="A631" i="32"/>
  <c r="A630" i="32"/>
  <c r="A614" i="32"/>
  <c r="A366" i="32"/>
  <c r="A761" i="32"/>
  <c r="A360" i="32"/>
  <c r="A383" i="32"/>
  <c r="A377" i="32"/>
  <c r="A379" i="32"/>
  <c r="A381" i="32"/>
  <c r="A380" i="32"/>
  <c r="A763" i="32"/>
  <c r="A371" i="32"/>
  <c r="A372" i="32"/>
  <c r="A390" i="32"/>
  <c r="A385" i="32"/>
  <c r="A374" i="32"/>
  <c r="A363" i="32"/>
  <c r="A364" i="32"/>
  <c r="A751" i="32"/>
  <c r="A369" i="32"/>
  <c r="A376" i="32"/>
  <c r="A757" i="32"/>
  <c r="A389" i="32"/>
  <c r="A755" i="32"/>
  <c r="A365" i="32"/>
  <c r="A361" i="32"/>
  <c r="A752" i="32"/>
  <c r="A759" i="32"/>
  <c r="A762" i="32"/>
  <c r="A750" i="32"/>
  <c r="A367" i="32"/>
  <c r="A760" i="32"/>
  <c r="A373" i="32"/>
  <c r="A384" i="32"/>
  <c r="A754" i="32"/>
  <c r="A362" i="32"/>
  <c r="A391" i="32"/>
  <c r="A386" i="32"/>
  <c r="A368" i="32"/>
  <c r="A758" i="32"/>
  <c r="A382" i="32"/>
  <c r="A753" i="32"/>
  <c r="A756" i="32"/>
  <c r="A375" i="32"/>
  <c r="A370" i="32"/>
  <c r="A388" i="32"/>
  <c r="A378" i="32"/>
  <c r="A359" i="32"/>
  <c r="A724" i="32"/>
  <c r="A609" i="32"/>
  <c r="A718" i="32"/>
  <c r="A737" i="32"/>
  <c r="A739" i="32"/>
  <c r="A738" i="32"/>
  <c r="A730" i="32"/>
  <c r="A743" i="32"/>
  <c r="A722" i="32"/>
  <c r="A727" i="32"/>
  <c r="A603" i="32"/>
  <c r="A747" i="32"/>
  <c r="A719" i="32"/>
  <c r="A600" i="32"/>
  <c r="A736" i="32"/>
  <c r="A723" i="32"/>
  <c r="A607" i="32"/>
  <c r="A717" i="32"/>
  <c r="A748" i="32"/>
  <c r="A601" i="32"/>
  <c r="A740" i="32"/>
  <c r="A605" i="32"/>
  <c r="A733" i="32"/>
  <c r="A746" i="32"/>
  <c r="A728" i="32"/>
  <c r="A604" i="32"/>
  <c r="A741" i="32"/>
  <c r="A610" i="32"/>
  <c r="A735" i="32"/>
  <c r="A725" i="32"/>
  <c r="A608" i="32"/>
  <c r="A731" i="32"/>
  <c r="A742" i="32"/>
  <c r="A602" i="32"/>
  <c r="A720" i="32"/>
  <c r="A749" i="32"/>
  <c r="A744" i="32"/>
  <c r="A726" i="32"/>
  <c r="A606" i="32"/>
  <c r="A598" i="32"/>
  <c r="A729" i="32"/>
  <c r="A732" i="32"/>
  <c r="A734" i="32"/>
  <c r="A599" i="32"/>
  <c r="A721" i="32"/>
  <c r="A716" i="32"/>
  <c r="A572" i="32"/>
  <c r="A355" i="32"/>
  <c r="A566" i="32"/>
  <c r="A585" i="32"/>
  <c r="A587" i="32"/>
  <c r="A586" i="32"/>
  <c r="A578" i="32"/>
  <c r="A591" i="32"/>
  <c r="A589" i="32"/>
  <c r="A570" i="32"/>
  <c r="A583" i="32"/>
  <c r="A575" i="32"/>
  <c r="A564" i="32"/>
  <c r="A349" i="32"/>
  <c r="A595" i="32"/>
  <c r="A567" i="32"/>
  <c r="A346" i="32"/>
  <c r="A577" i="32"/>
  <c r="A565" i="32"/>
  <c r="A580" i="32"/>
  <c r="A569" i="32"/>
  <c r="A584" i="32"/>
  <c r="A571" i="32"/>
  <c r="A353" i="32"/>
  <c r="A345" i="32"/>
  <c r="A582" i="32"/>
  <c r="A347" i="32"/>
  <c r="A596" i="32"/>
  <c r="A588" i="32"/>
  <c r="A351" i="32"/>
  <c r="A581" i="32"/>
  <c r="A350" i="32"/>
  <c r="A594" i="32"/>
  <c r="A576" i="32"/>
  <c r="A344" i="32"/>
  <c r="A573" i="32"/>
  <c r="A354" i="32"/>
  <c r="A579" i="32"/>
  <c r="A590" i="32"/>
  <c r="A348" i="32"/>
  <c r="A568" i="32"/>
  <c r="A597" i="32"/>
  <c r="A592" i="32"/>
  <c r="A574" i="32"/>
  <c r="A352" i="32"/>
  <c r="A563" i="32"/>
  <c r="A318" i="32"/>
  <c r="A331" i="32"/>
  <c r="A333" i="32"/>
  <c r="A332" i="32"/>
  <c r="A337" i="32"/>
  <c r="A316" i="32"/>
  <c r="A321" i="32"/>
  <c r="A324" i="32"/>
  <c r="A707" i="32"/>
  <c r="A341" i="32"/>
  <c r="A330" i="32"/>
  <c r="A313" i="32"/>
  <c r="A704" i="32"/>
  <c r="A711" i="32"/>
  <c r="A311" i="32"/>
  <c r="A317" i="32"/>
  <c r="A705" i="32"/>
  <c r="A342" i="32"/>
  <c r="A709" i="32"/>
  <c r="A334" i="32"/>
  <c r="A327" i="32"/>
  <c r="A340" i="32"/>
  <c r="A322" i="32"/>
  <c r="A708" i="32"/>
  <c r="A335" i="32"/>
  <c r="A309" i="32"/>
  <c r="A329" i="32"/>
  <c r="A319" i="32"/>
  <c r="A712" i="32"/>
  <c r="A343" i="32"/>
  <c r="A338" i="32"/>
  <c r="A336" i="32"/>
  <c r="A325" i="32"/>
  <c r="A320" i="32"/>
  <c r="A314" i="32"/>
  <c r="A710" i="32"/>
  <c r="A706" i="32"/>
  <c r="A702" i="32"/>
  <c r="A310" i="32"/>
  <c r="A323" i="32"/>
  <c r="A315" i="32"/>
  <c r="A326" i="32"/>
  <c r="A703" i="32"/>
  <c r="A328" i="32"/>
  <c r="A308" i="32"/>
  <c r="A312" i="32"/>
  <c r="A676" i="32"/>
  <c r="A666" i="32"/>
  <c r="A670" i="32"/>
  <c r="A689" i="32"/>
  <c r="A691" i="32"/>
  <c r="A690" i="32"/>
  <c r="A682" i="32"/>
  <c r="A695" i="32"/>
  <c r="A674" i="32"/>
  <c r="A679" i="32"/>
  <c r="A693" i="32"/>
  <c r="A687" i="32"/>
  <c r="A453" i="32"/>
  <c r="A699" i="32"/>
  <c r="A668" i="32"/>
  <c r="A671" i="32"/>
  <c r="A450" i="32"/>
  <c r="A688" i="32"/>
  <c r="A675" i="32"/>
  <c r="A681" i="32"/>
  <c r="A457" i="32"/>
  <c r="A684" i="32"/>
  <c r="A673" i="32"/>
  <c r="A669" i="32"/>
  <c r="A449" i="32"/>
  <c r="A700" i="32"/>
  <c r="A686" i="32"/>
  <c r="A451" i="32"/>
  <c r="A692" i="32"/>
  <c r="A455" i="32"/>
  <c r="A685" i="32"/>
  <c r="A698" i="32"/>
  <c r="A680" i="32"/>
  <c r="A454" i="32"/>
  <c r="A667" i="32"/>
  <c r="A448" i="32"/>
  <c r="A677" i="32"/>
  <c r="A683" i="32"/>
  <c r="A694" i="32"/>
  <c r="A452" i="32"/>
  <c r="A672" i="32"/>
  <c r="A701" i="32"/>
  <c r="A696" i="32"/>
  <c r="A678" i="32"/>
  <c r="A456" i="32"/>
  <c r="A665" i="32"/>
  <c r="A422" i="32"/>
  <c r="A412" i="32"/>
  <c r="A416" i="32"/>
  <c r="A439" i="32"/>
  <c r="A433" i="32"/>
  <c r="A414" i="32"/>
  <c r="A427" i="32"/>
  <c r="A430" i="32"/>
  <c r="A419" i="32"/>
  <c r="A807" i="32"/>
  <c r="A432" i="32"/>
  <c r="A446" i="32"/>
  <c r="A415" i="32"/>
  <c r="A434" i="32"/>
  <c r="A813" i="32"/>
  <c r="A806" i="32"/>
  <c r="A423" i="32"/>
  <c r="A411" i="32"/>
  <c r="A429" i="32"/>
  <c r="A440" i="32"/>
  <c r="A810" i="32"/>
  <c r="A418" i="32"/>
  <c r="A447" i="32"/>
  <c r="A442" i="32"/>
  <c r="A424" i="32"/>
  <c r="A814" i="32"/>
  <c r="A435" i="32"/>
  <c r="A437" i="32"/>
  <c r="A436" i="32"/>
  <c r="A413" i="32"/>
  <c r="A812" i="32"/>
  <c r="A426" i="32"/>
  <c r="A441" i="32"/>
  <c r="A417" i="32"/>
  <c r="A808" i="32"/>
  <c r="A428" i="32"/>
  <c r="A420" i="32"/>
  <c r="A444" i="32"/>
  <c r="A431" i="32"/>
  <c r="A421" i="32"/>
  <c r="A425" i="32"/>
  <c r="A811" i="32"/>
  <c r="A438" i="32"/>
  <c r="A445" i="32"/>
  <c r="A809" i="32"/>
  <c r="A410" i="32"/>
  <c r="A780" i="32"/>
  <c r="A770" i="32"/>
  <c r="A774" i="32"/>
  <c r="A793" i="32"/>
  <c r="A795" i="32"/>
  <c r="A794" i="32"/>
  <c r="A786" i="32"/>
  <c r="A799" i="32"/>
  <c r="A778" i="32"/>
  <c r="A783" i="32"/>
  <c r="A797" i="32"/>
  <c r="A506" i="32"/>
  <c r="A791" i="32"/>
  <c r="A775" i="32"/>
  <c r="A503" i="32"/>
  <c r="A803" i="32"/>
  <c r="A772" i="32"/>
  <c r="A792" i="32"/>
  <c r="A779" i="32"/>
  <c r="A785" i="32"/>
  <c r="A768" i="32"/>
  <c r="A773" i="32"/>
  <c r="A788" i="32"/>
  <c r="A777" i="32"/>
  <c r="A502" i="32"/>
  <c r="A504" i="32"/>
  <c r="A804" i="32"/>
  <c r="A790" i="32"/>
  <c r="A796" i="32"/>
  <c r="A508" i="32"/>
  <c r="A789" i="32"/>
  <c r="A802" i="32"/>
  <c r="A784" i="32"/>
  <c r="A507" i="32"/>
  <c r="A771" i="32"/>
  <c r="A501" i="32"/>
  <c r="A781" i="32"/>
  <c r="A769" i="32"/>
  <c r="A787" i="32"/>
  <c r="A798" i="32"/>
  <c r="A505" i="32"/>
  <c r="A776" i="32"/>
  <c r="A805" i="32"/>
  <c r="A800" i="32"/>
  <c r="A782" i="32"/>
  <c r="A767" i="32"/>
  <c r="A475" i="32"/>
  <c r="A465" i="32"/>
  <c r="A469" i="32"/>
  <c r="A492" i="32"/>
  <c r="A488" i="32"/>
  <c r="A486" i="32"/>
  <c r="A490" i="32"/>
  <c r="A489" i="32"/>
  <c r="A467" i="32"/>
  <c r="A494" i="32"/>
  <c r="A480" i="32"/>
  <c r="A481" i="32"/>
  <c r="A473" i="32"/>
  <c r="A468" i="32"/>
  <c r="A303" i="32"/>
  <c r="A483" i="32"/>
  <c r="A472" i="32"/>
  <c r="A478" i="32"/>
  <c r="A470" i="32"/>
  <c r="A300" i="32"/>
  <c r="A299" i="32"/>
  <c r="A498" i="32"/>
  <c r="A487" i="32"/>
  <c r="A485" i="32"/>
  <c r="A463" i="32"/>
  <c r="A301" i="32"/>
  <c r="A474" i="32"/>
  <c r="A491" i="32"/>
  <c r="A298" i="32"/>
  <c r="A464" i="32"/>
  <c r="A476" i="32"/>
  <c r="A484" i="32"/>
  <c r="A482" i="32"/>
  <c r="A493" i="32"/>
  <c r="A302" i="32"/>
  <c r="A471" i="32"/>
  <c r="A500" i="32"/>
  <c r="A495" i="32"/>
  <c r="A477" i="32"/>
  <c r="A462" i="32"/>
  <c r="A497" i="32"/>
  <c r="A466" i="32"/>
  <c r="A499" i="32"/>
  <c r="A479" i="32"/>
  <c r="A304" i="32"/>
  <c r="A461" i="32"/>
  <c r="A272" i="32"/>
  <c r="A262" i="32"/>
  <c r="A266" i="32"/>
  <c r="A285" i="32"/>
  <c r="A287" i="32"/>
  <c r="A286" i="32"/>
  <c r="A289" i="32"/>
  <c r="A283" i="32"/>
  <c r="A278" i="32"/>
  <c r="A291" i="32"/>
  <c r="A264" i="32"/>
  <c r="A270" i="32"/>
  <c r="A275" i="32"/>
  <c r="A277" i="32"/>
  <c r="A280" i="32"/>
  <c r="A269" i="32"/>
  <c r="A2293" i="32"/>
  <c r="A267" i="32"/>
  <c r="A2290" i="32"/>
  <c r="A295" i="32"/>
  <c r="A2289" i="32"/>
  <c r="A271" i="32"/>
  <c r="A284" i="32"/>
  <c r="A282" i="32"/>
  <c r="A296" i="32"/>
  <c r="A260" i="32"/>
  <c r="A265" i="32"/>
  <c r="A2291" i="32"/>
  <c r="A288" i="32"/>
  <c r="A258" i="32"/>
  <c r="A263" i="32"/>
  <c r="A2288" i="32"/>
  <c r="A273" i="32"/>
  <c r="A261" i="32"/>
  <c r="A281" i="32"/>
  <c r="A279" i="32"/>
  <c r="A290" i="32"/>
  <c r="A2292" i="32"/>
  <c r="A268" i="32"/>
  <c r="A297" i="32"/>
  <c r="A292" i="32"/>
  <c r="A274" i="32"/>
  <c r="A259" i="32"/>
  <c r="A294" i="32"/>
  <c r="A276" i="32"/>
  <c r="A257" i="32"/>
  <c r="A2262" i="32"/>
  <c r="A2252" i="32"/>
  <c r="A2256" i="32"/>
  <c r="A2279" i="32"/>
  <c r="A2273" i="32"/>
  <c r="A2254" i="32"/>
  <c r="A2267" i="32"/>
  <c r="A2270" i="32"/>
  <c r="A2259" i="32"/>
  <c r="A251" i="32"/>
  <c r="A2272" i="32"/>
  <c r="A2286" i="32"/>
  <c r="A2274" i="32"/>
  <c r="A2248" i="32"/>
  <c r="A250" i="32"/>
  <c r="A2263" i="32"/>
  <c r="A2255" i="32"/>
  <c r="A2251" i="32"/>
  <c r="A2269" i="32"/>
  <c r="A2280" i="32"/>
  <c r="A207" i="32"/>
  <c r="A2258" i="32"/>
  <c r="A2287" i="32"/>
  <c r="A2282" i="32"/>
  <c r="A2264" i="32"/>
  <c r="A2249" i="32"/>
  <c r="A2253" i="32"/>
  <c r="A2247" i="32"/>
  <c r="A2266" i="32"/>
  <c r="A2257" i="32"/>
  <c r="A252" i="32"/>
  <c r="A2275" i="32"/>
  <c r="A2284" i="32"/>
  <c r="A2277" i="32"/>
  <c r="A2276" i="32"/>
  <c r="A2271" i="32"/>
  <c r="A2261" i="32"/>
  <c r="A2268" i="32"/>
  <c r="A2278" i="32"/>
  <c r="A2281" i="32"/>
  <c r="A2260" i="32"/>
  <c r="A253" i="32"/>
  <c r="A2250" i="32"/>
  <c r="A2285" i="32"/>
  <c r="A2265" i="32"/>
  <c r="A2246" i="32"/>
  <c r="A224" i="32"/>
  <c r="A214" i="32"/>
  <c r="A218" i="32"/>
  <c r="A237" i="32"/>
  <c r="A239" i="32"/>
  <c r="A238" i="32"/>
  <c r="A230" i="32"/>
  <c r="A243" i="32"/>
  <c r="A222" i="32"/>
  <c r="A227" i="32"/>
  <c r="A241" i="32"/>
  <c r="A208" i="32"/>
  <c r="A235" i="32"/>
  <c r="A219" i="32"/>
  <c r="A150" i="32"/>
  <c r="A247" i="32"/>
  <c r="A216" i="32"/>
  <c r="A236" i="32"/>
  <c r="A223" i="32"/>
  <c r="A229" i="32"/>
  <c r="A212" i="32"/>
  <c r="A217" i="32"/>
  <c r="A232" i="32"/>
  <c r="A221" i="32"/>
  <c r="A149" i="32"/>
  <c r="A151" i="32"/>
  <c r="A248" i="32"/>
  <c r="A234" i="32"/>
  <c r="A240" i="32"/>
  <c r="A210" i="32"/>
  <c r="A233" i="32"/>
  <c r="A246" i="32"/>
  <c r="A228" i="32"/>
  <c r="A209" i="32"/>
  <c r="A215" i="32"/>
  <c r="A148" i="32"/>
  <c r="A225" i="32"/>
  <c r="A213" i="32"/>
  <c r="A231" i="32"/>
  <c r="A242" i="32"/>
  <c r="A206" i="32"/>
  <c r="A220" i="32"/>
  <c r="A249" i="32"/>
  <c r="A226" i="32"/>
  <c r="A244" i="32"/>
  <c r="A211" i="32"/>
  <c r="A122" i="32"/>
  <c r="A112" i="32"/>
  <c r="A116" i="32"/>
  <c r="A139" i="32"/>
  <c r="A133" i="32"/>
  <c r="A114" i="32"/>
  <c r="A127" i="32"/>
  <c r="A130" i="32"/>
  <c r="A119" i="32"/>
  <c r="A48" i="32"/>
  <c r="A132" i="32"/>
  <c r="A135" i="32"/>
  <c r="A137" i="32"/>
  <c r="A136" i="32"/>
  <c r="A146" i="32"/>
  <c r="A134" i="32"/>
  <c r="A128" i="32"/>
  <c r="A108" i="32"/>
  <c r="A141" i="32"/>
  <c r="A47" i="32"/>
  <c r="A123" i="32"/>
  <c r="A115" i="32"/>
  <c r="A120" i="32"/>
  <c r="A129" i="32"/>
  <c r="A140" i="32"/>
  <c r="A105" i="32"/>
  <c r="A118" i="32"/>
  <c r="A147" i="32"/>
  <c r="A142" i="32"/>
  <c r="A124" i="32"/>
  <c r="A109" i="32"/>
  <c r="A113" i="32"/>
  <c r="A111" i="32"/>
  <c r="A125" i="32"/>
  <c r="A106" i="32"/>
  <c r="A107" i="32"/>
  <c r="A126" i="32"/>
  <c r="A117" i="32"/>
  <c r="A49" i="32"/>
  <c r="A145" i="32"/>
  <c r="A144" i="32"/>
  <c r="A131" i="32"/>
  <c r="A121" i="32"/>
  <c r="A110" i="32"/>
  <c r="A138" i="32"/>
  <c r="A104" i="32"/>
  <c r="A21" i="32"/>
  <c r="A11" i="32"/>
  <c r="A15" i="32"/>
  <c r="A38" i="32"/>
  <c r="A32" i="32"/>
  <c r="A13" i="32"/>
  <c r="A26" i="32"/>
  <c r="A29" i="32"/>
  <c r="A18" i="32"/>
  <c r="A1018" i="32"/>
  <c r="A31" i="32"/>
  <c r="A34" i="32"/>
  <c r="A36" i="32"/>
  <c r="A35" i="32"/>
  <c r="A45" i="32"/>
  <c r="A33" i="32"/>
  <c r="A27" i="32"/>
  <c r="A7" i="32"/>
  <c r="A40" i="32"/>
  <c r="A1017" i="32"/>
  <c r="A22" i="32"/>
  <c r="A19" i="32"/>
  <c r="A14" i="32"/>
  <c r="A28" i="32"/>
  <c r="A39" i="32"/>
  <c r="A4" i="32"/>
  <c r="A17" i="32"/>
  <c r="A46" i="32"/>
  <c r="A41" i="32"/>
  <c r="A23" i="32"/>
  <c r="A8" i="32"/>
  <c r="A10" i="32"/>
  <c r="A12" i="32"/>
  <c r="A24" i="32"/>
  <c r="A5" i="32"/>
  <c r="A6" i="32"/>
  <c r="A25" i="32"/>
  <c r="A44" i="32"/>
  <c r="A43" i="32"/>
  <c r="A30" i="32"/>
  <c r="A9" i="32"/>
  <c r="A37" i="32"/>
  <c r="A3" i="32"/>
  <c r="A20" i="32"/>
  <c r="A16" i="32"/>
  <c r="A2" i="32"/>
  <c r="A991" i="32"/>
  <c r="A981" i="32"/>
  <c r="A985" i="32"/>
  <c r="A1004" i="32"/>
  <c r="A1006" i="32"/>
  <c r="A1005" i="32"/>
  <c r="A1010" i="32"/>
  <c r="A997" i="32"/>
  <c r="A989" i="32"/>
  <c r="A994" i="32"/>
  <c r="A975" i="32"/>
  <c r="A986" i="32"/>
  <c r="A972" i="32"/>
  <c r="A1014" i="32"/>
  <c r="A990" i="32"/>
  <c r="A1003" i="32"/>
  <c r="A979" i="32"/>
  <c r="A984" i="32"/>
  <c r="A973" i="32"/>
  <c r="A1015" i="32"/>
  <c r="A977" i="32"/>
  <c r="A1007" i="32"/>
  <c r="A1000" i="32"/>
  <c r="A1013" i="32"/>
  <c r="A995" i="32"/>
  <c r="A976" i="32"/>
  <c r="A982" i="32"/>
  <c r="A992" i="32"/>
  <c r="A980" i="32"/>
  <c r="A998" i="32"/>
  <c r="A1009" i="32"/>
  <c r="A974" i="32"/>
  <c r="A987" i="32"/>
  <c r="A1016" i="32"/>
  <c r="A1011" i="32"/>
  <c r="A993" i="32"/>
  <c r="A978" i="32"/>
  <c r="A100" i="32"/>
  <c r="A1002" i="32"/>
  <c r="A1008" i="32"/>
  <c r="A999" i="32"/>
  <c r="A983" i="32"/>
  <c r="A996" i="32"/>
  <c r="A1001" i="32"/>
  <c r="A988" i="32"/>
  <c r="A971" i="32"/>
  <c r="A74" i="32"/>
  <c r="A64" i="32"/>
  <c r="A68" i="32"/>
  <c r="A87" i="32"/>
  <c r="A89" i="32"/>
  <c r="A88" i="32"/>
  <c r="A80" i="32"/>
  <c r="A93" i="32"/>
  <c r="A72" i="32"/>
  <c r="A77" i="32"/>
  <c r="A58" i="32"/>
  <c r="A69" i="32"/>
  <c r="A55" i="32"/>
  <c r="A91" i="32"/>
  <c r="A97" i="32"/>
  <c r="A85" i="32"/>
  <c r="A66" i="32"/>
  <c r="A86" i="32"/>
  <c r="A73" i="32"/>
  <c r="A62" i="32"/>
  <c r="A67" i="32"/>
  <c r="A71" i="32"/>
  <c r="A79" i="32"/>
  <c r="A82" i="32"/>
  <c r="A56" i="32"/>
  <c r="A98" i="32"/>
  <c r="A54" i="32"/>
  <c r="A90" i="32"/>
  <c r="A60" i="32"/>
  <c r="A84" i="32"/>
  <c r="A83" i="32"/>
  <c r="A96" i="32"/>
  <c r="A78" i="32"/>
  <c r="A59" i="32"/>
  <c r="A65" i="32"/>
  <c r="A75" i="32"/>
  <c r="A63" i="32"/>
  <c r="A81" i="32"/>
  <c r="A92" i="32"/>
  <c r="A57" i="32"/>
  <c r="A70" i="32"/>
  <c r="A99" i="32"/>
  <c r="A94" i="32"/>
  <c r="A76" i="32"/>
  <c r="A61" i="32"/>
  <c r="A53" i="32"/>
  <c r="AN15" i="32"/>
  <c r="AY29" i="32"/>
  <c r="K1" i="26"/>
  <c r="K1" i="34"/>
  <c r="AB20" i="32"/>
  <c r="AB11" i="32"/>
  <c r="G33" i="26"/>
  <c r="K33" i="26"/>
  <c r="U20" i="32"/>
  <c r="U9" i="32"/>
  <c r="AB16" i="32" s="1"/>
  <c r="AK21" i="32" s="1"/>
  <c r="D27" i="37"/>
  <c r="B27" i="37" s="1"/>
  <c r="B23" i="37" s="1"/>
  <c r="AG25" i="32"/>
  <c r="N17" i="35"/>
  <c r="F8" i="37"/>
  <c r="D19" i="37"/>
  <c r="U3" i="32"/>
  <c r="AB12" i="32" s="1"/>
  <c r="U12" i="32"/>
  <c r="AB17" i="32" s="1"/>
  <c r="AK22" i="32" s="1"/>
  <c r="AB21" i="32" l="1"/>
  <c r="AK23" i="32" s="1"/>
  <c r="AW17" i="32" s="1"/>
  <c r="AX17" i="32" s="1"/>
  <c r="AI10" i="32"/>
  <c r="AG10" i="32"/>
  <c r="AG38" i="32"/>
  <c r="AG37" i="32" s="1"/>
  <c r="AB9" i="32"/>
  <c r="C43" i="26"/>
  <c r="C42" i="26"/>
  <c r="N8" i="35"/>
  <c r="F30" i="37"/>
  <c r="F14" i="37"/>
  <c r="L17" i="35"/>
  <c r="F12" i="37"/>
  <c r="F6" i="37"/>
  <c r="G41" i="26"/>
  <c r="N7" i="35"/>
  <c r="F7" i="37"/>
  <c r="C26" i="26"/>
  <c r="C41" i="26"/>
  <c r="F13" i="37"/>
  <c r="F15" i="37"/>
  <c r="U16" i="32"/>
  <c r="D38" i="37"/>
  <c r="AG20" i="32"/>
  <c r="I17" i="26"/>
  <c r="C27" i="26"/>
  <c r="N16" i="35"/>
  <c r="E41" i="26"/>
  <c r="L16" i="35"/>
  <c r="F4" i="37"/>
  <c r="F11" i="37"/>
  <c r="R33" i="32"/>
  <c r="R30" i="32"/>
  <c r="R32" i="32"/>
  <c r="R31" i="32"/>
  <c r="T33" i="32"/>
  <c r="T32" i="32"/>
  <c r="T30" i="32"/>
  <c r="T31" i="32"/>
  <c r="AN9" i="32"/>
  <c r="AN8" i="32"/>
  <c r="AW15" i="32"/>
  <c r="AX15" i="32" s="1"/>
  <c r="AW16" i="32"/>
  <c r="AX16" i="32" s="1"/>
  <c r="AT23" i="32"/>
  <c r="AB22" i="32" l="1"/>
  <c r="AB25" i="32" s="1"/>
  <c r="AB26" i="32" s="1"/>
  <c r="AK24" i="32" s="1"/>
  <c r="AB23" i="32"/>
  <c r="M37" i="35"/>
  <c r="S17" i="32" s="1"/>
  <c r="B38" i="37"/>
  <c r="B43" i="37" s="1"/>
  <c r="AI40" i="32"/>
  <c r="AK40" i="32"/>
  <c r="AM17" i="32"/>
  <c r="AW18" i="32" l="1"/>
  <c r="AX18" i="32" s="1"/>
  <c r="AK41" i="32"/>
  <c r="AK42" i="32"/>
  <c r="AI42" i="32"/>
  <c r="AI41" i="32"/>
  <c r="W5008" i="32"/>
  <c r="W5007" i="32" s="1"/>
  <c r="W5006" i="32" s="1"/>
  <c r="W5005" i="32" s="1"/>
  <c r="W5004" i="32" s="1"/>
  <c r="W5003" i="32" s="1"/>
  <c r="W5002" i="32" s="1"/>
  <c r="W5001" i="32" s="1"/>
  <c r="W5000" i="32" s="1"/>
  <c r="W4999" i="32" s="1"/>
  <c r="W4998" i="32" s="1"/>
  <c r="W4997" i="32" s="1"/>
  <c r="W4996" i="32" s="1"/>
  <c r="W4995" i="32" s="1"/>
  <c r="W4994" i="32" s="1"/>
  <c r="W4993" i="32" s="1"/>
  <c r="W4992" i="32" s="1"/>
  <c r="W4991" i="32" s="1"/>
  <c r="W4990" i="32" s="1"/>
  <c r="W4989" i="32" s="1"/>
  <c r="W4988" i="32" s="1"/>
  <c r="W4987" i="32" s="1"/>
  <c r="W4986" i="32" s="1"/>
  <c r="W4985" i="32" s="1"/>
  <c r="W4984" i="32" s="1"/>
  <c r="W4983" i="32" s="1"/>
  <c r="W4982" i="32" s="1"/>
  <c r="W4981" i="32" s="1"/>
  <c r="W4980" i="32" s="1"/>
  <c r="W4979" i="32" s="1"/>
  <c r="W4978" i="32" s="1"/>
  <c r="W4977" i="32" s="1"/>
  <c r="W4976" i="32" s="1"/>
  <c r="W4975" i="32" s="1"/>
  <c r="W4974" i="32" s="1"/>
  <c r="W4973" i="32" s="1"/>
  <c r="W4972" i="32" s="1"/>
  <c r="W4971" i="32" s="1"/>
  <c r="W4970" i="32" s="1"/>
  <c r="W4969" i="32" s="1"/>
  <c r="W4968" i="32" s="1"/>
  <c r="W4967" i="32" s="1"/>
  <c r="W4966" i="32" s="1"/>
  <c r="W4965" i="32" s="1"/>
  <c r="W4964" i="32" s="1"/>
  <c r="W4963" i="32" s="1"/>
  <c r="W4962" i="32" s="1"/>
  <c r="W4961" i="32" s="1"/>
  <c r="W4960" i="32" s="1"/>
  <c r="W4959" i="32" s="1"/>
  <c r="W4958" i="32" s="1"/>
  <c r="W4957" i="32" s="1"/>
  <c r="W4956" i="32" s="1"/>
  <c r="W4955" i="32" s="1"/>
  <c r="W4954" i="32" s="1"/>
  <c r="W4953" i="32" s="1"/>
  <c r="W4952" i="32" s="1"/>
  <c r="W4951" i="32" s="1"/>
  <c r="W4950" i="32" s="1"/>
  <c r="W4949" i="32" s="1"/>
  <c r="W4948" i="32" s="1"/>
  <c r="W4947" i="32" s="1"/>
  <c r="W4946" i="32" s="1"/>
  <c r="W4945" i="32" s="1"/>
  <c r="W4944" i="32" s="1"/>
  <c r="W4943" i="32" s="1"/>
  <c r="W4942" i="32" s="1"/>
  <c r="W4941" i="32" s="1"/>
  <c r="W4940" i="32" s="1"/>
  <c r="W4939" i="32" s="1"/>
  <c r="W4938" i="32" s="1"/>
  <c r="W4937" i="32" s="1"/>
  <c r="W4936" i="32" s="1"/>
  <c r="W4935" i="32" s="1"/>
  <c r="W4934" i="32" s="1"/>
  <c r="W4933" i="32" s="1"/>
  <c r="W4932" i="32" s="1"/>
  <c r="W4931" i="32" s="1"/>
  <c r="W4930" i="32" s="1"/>
  <c r="W4929" i="32" s="1"/>
  <c r="W4928" i="32" s="1"/>
  <c r="W4927" i="32" s="1"/>
  <c r="W4926" i="32" s="1"/>
  <c r="W4925" i="32" s="1"/>
  <c r="W4924" i="32" s="1"/>
  <c r="W4923" i="32" s="1"/>
  <c r="W4922" i="32" s="1"/>
  <c r="W4921" i="32" s="1"/>
  <c r="W4920" i="32" s="1"/>
  <c r="W4919" i="32" s="1"/>
  <c r="W4918" i="32" s="1"/>
  <c r="W4917" i="32" s="1"/>
  <c r="W4916" i="32" s="1"/>
  <c r="W4915" i="32" s="1"/>
  <c r="W4914" i="32" s="1"/>
  <c r="W4913" i="32" s="1"/>
  <c r="W4912" i="32" s="1"/>
  <c r="W4911" i="32" s="1"/>
  <c r="W4910" i="32" s="1"/>
  <c r="W4909" i="32" s="1"/>
  <c r="W4908" i="32" s="1"/>
  <c r="W4907" i="32" s="1"/>
  <c r="W4906" i="32" s="1"/>
  <c r="W4905" i="32" s="1"/>
  <c r="W4904" i="32" s="1"/>
  <c r="W4903" i="32" s="1"/>
  <c r="W4902" i="32" s="1"/>
  <c r="W4901" i="32" s="1"/>
  <c r="W4900" i="32" s="1"/>
  <c r="W4899" i="32" s="1"/>
  <c r="W4898" i="32" s="1"/>
  <c r="W4897" i="32" s="1"/>
  <c r="W4896" i="32" s="1"/>
  <c r="W4895" i="32" s="1"/>
  <c r="W4894" i="32" s="1"/>
  <c r="W4893" i="32" s="1"/>
  <c r="W4892" i="32" s="1"/>
  <c r="W4891" i="32" s="1"/>
  <c r="W4890" i="32" s="1"/>
  <c r="W4889" i="32" s="1"/>
  <c r="W4888" i="32" s="1"/>
  <c r="W4887" i="32" s="1"/>
  <c r="W4886" i="32" s="1"/>
  <c r="W4885" i="32" s="1"/>
  <c r="W4884" i="32" s="1"/>
  <c r="W4883" i="32" s="1"/>
  <c r="W4882" i="32" s="1"/>
  <c r="W4881" i="32" s="1"/>
  <c r="W4880" i="32" s="1"/>
  <c r="W4879" i="32" s="1"/>
  <c r="W4878" i="32" s="1"/>
  <c r="W4877" i="32" s="1"/>
  <c r="W4876" i="32" s="1"/>
  <c r="W4875" i="32" s="1"/>
  <c r="W4874" i="32" s="1"/>
  <c r="W4873" i="32" s="1"/>
  <c r="W4872" i="32" s="1"/>
  <c r="W4871" i="32" s="1"/>
  <c r="W4870" i="32" s="1"/>
  <c r="W4869" i="32" s="1"/>
  <c r="W4868" i="32" s="1"/>
  <c r="W4867" i="32" s="1"/>
  <c r="W4866" i="32" s="1"/>
  <c r="W4865" i="32" s="1"/>
  <c r="W4864" i="32" s="1"/>
  <c r="W4863" i="32" s="1"/>
  <c r="W4862" i="32" s="1"/>
  <c r="W4861" i="32" s="1"/>
  <c r="W4860" i="32" s="1"/>
  <c r="W4859" i="32" s="1"/>
  <c r="W4858" i="32" s="1"/>
  <c r="W4857" i="32" s="1"/>
  <c r="W4856" i="32" s="1"/>
  <c r="W4855" i="32" s="1"/>
  <c r="W4854" i="32" s="1"/>
  <c r="W4853" i="32" s="1"/>
  <c r="W4852" i="32" s="1"/>
  <c r="W4851" i="32" s="1"/>
  <c r="W4850" i="32" s="1"/>
  <c r="W4849" i="32" s="1"/>
  <c r="W4848" i="32" s="1"/>
  <c r="W4847" i="32" s="1"/>
  <c r="W4846" i="32" s="1"/>
  <c r="W4845" i="32" s="1"/>
  <c r="W4844" i="32" s="1"/>
  <c r="W4843" i="32" s="1"/>
  <c r="W4842" i="32" s="1"/>
  <c r="W4841" i="32" s="1"/>
  <c r="W4840" i="32" s="1"/>
  <c r="W4839" i="32" s="1"/>
  <c r="W4838" i="32" s="1"/>
  <c r="W4837" i="32" s="1"/>
  <c r="W4836" i="32" s="1"/>
  <c r="W4835" i="32" s="1"/>
  <c r="W4834" i="32" s="1"/>
  <c r="W4833" i="32" s="1"/>
  <c r="W4832" i="32" s="1"/>
  <c r="W4831" i="32" s="1"/>
  <c r="W4830" i="32" s="1"/>
  <c r="W4829" i="32" s="1"/>
  <c r="W4828" i="32" s="1"/>
  <c r="W4827" i="32" s="1"/>
  <c r="W4826" i="32" s="1"/>
  <c r="W4825" i="32" s="1"/>
  <c r="W4824" i="32" s="1"/>
  <c r="W4823" i="32" s="1"/>
  <c r="W4822" i="32" s="1"/>
  <c r="W4821" i="32" s="1"/>
  <c r="W4820" i="32" s="1"/>
  <c r="W4819" i="32" s="1"/>
  <c r="W4818" i="32" s="1"/>
  <c r="W4817" i="32" s="1"/>
  <c r="W4816" i="32" s="1"/>
  <c r="W4815" i="32" s="1"/>
  <c r="W4814" i="32" s="1"/>
  <c r="W4813" i="32" s="1"/>
  <c r="W4812" i="32" s="1"/>
  <c r="W4811" i="32" s="1"/>
  <c r="W4810" i="32" s="1"/>
  <c r="W4809" i="32" s="1"/>
  <c r="W4808" i="32" s="1"/>
  <c r="W4807" i="32" s="1"/>
  <c r="W4806" i="32" s="1"/>
  <c r="W4805" i="32" s="1"/>
  <c r="W4804" i="32" s="1"/>
  <c r="W4803" i="32" s="1"/>
  <c r="W4802" i="32" s="1"/>
  <c r="W4801" i="32" s="1"/>
  <c r="W4800" i="32" s="1"/>
  <c r="W4799" i="32" s="1"/>
  <c r="W4798" i="32" s="1"/>
  <c r="W4797" i="32" s="1"/>
  <c r="W4796" i="32" s="1"/>
  <c r="W4795" i="32" s="1"/>
  <c r="W4794" i="32" s="1"/>
  <c r="W4793" i="32" s="1"/>
  <c r="W4792" i="32" s="1"/>
  <c r="W4791" i="32" s="1"/>
  <c r="W4790" i="32" s="1"/>
  <c r="W4789" i="32" s="1"/>
  <c r="W4788" i="32" s="1"/>
  <c r="W4787" i="32" s="1"/>
  <c r="W4786" i="32" s="1"/>
  <c r="W4785" i="32" s="1"/>
  <c r="W4784" i="32" s="1"/>
  <c r="W4783" i="32" s="1"/>
  <c r="W4782" i="32" s="1"/>
  <c r="W4781" i="32" s="1"/>
  <c r="W4780" i="32" s="1"/>
  <c r="W4779" i="32" s="1"/>
  <c r="W4778" i="32" s="1"/>
  <c r="W4777" i="32" s="1"/>
  <c r="W4776" i="32" s="1"/>
  <c r="W4775" i="32" s="1"/>
  <c r="W4774" i="32" s="1"/>
  <c r="W4773" i="32" s="1"/>
  <c r="W4772" i="32" s="1"/>
  <c r="W4771" i="32" s="1"/>
  <c r="W4770" i="32" s="1"/>
  <c r="W4769" i="32" s="1"/>
  <c r="W4768" i="32" s="1"/>
  <c r="W4767" i="32" s="1"/>
  <c r="W4766" i="32" s="1"/>
  <c r="W4765" i="32" s="1"/>
  <c r="W4764" i="32" s="1"/>
  <c r="W4763" i="32" s="1"/>
  <c r="W4762" i="32" s="1"/>
  <c r="W4761" i="32" s="1"/>
  <c r="W4760" i="32" s="1"/>
  <c r="W4759" i="32" s="1"/>
  <c r="W4758" i="32" s="1"/>
  <c r="W4757" i="32" s="1"/>
  <c r="W4756" i="32" s="1"/>
  <c r="W4755" i="32" s="1"/>
  <c r="W4754" i="32" s="1"/>
  <c r="W4753" i="32" s="1"/>
  <c r="W4752" i="32" s="1"/>
  <c r="W4751" i="32" s="1"/>
  <c r="W4750" i="32" s="1"/>
  <c r="W4749" i="32" s="1"/>
  <c r="W4748" i="32" s="1"/>
  <c r="W4747" i="32" s="1"/>
  <c r="W4746" i="32" s="1"/>
  <c r="W4745" i="32" s="1"/>
  <c r="W4744" i="32" s="1"/>
  <c r="W4743" i="32" s="1"/>
  <c r="W4742" i="32" s="1"/>
  <c r="W4741" i="32" s="1"/>
  <c r="W4740" i="32" s="1"/>
  <c r="W4739" i="32" s="1"/>
  <c r="W4738" i="32" s="1"/>
  <c r="W4737" i="32" s="1"/>
  <c r="W4736" i="32" s="1"/>
  <c r="W4735" i="32" s="1"/>
  <c r="W4734" i="32" s="1"/>
  <c r="W4733" i="32" s="1"/>
  <c r="W4732" i="32" s="1"/>
  <c r="W4731" i="32" s="1"/>
  <c r="W4730" i="32" s="1"/>
  <c r="W4729" i="32" s="1"/>
  <c r="W4728" i="32" s="1"/>
  <c r="W4727" i="32" s="1"/>
  <c r="W4726" i="32" s="1"/>
  <c r="W4725" i="32" s="1"/>
  <c r="W4724" i="32" s="1"/>
  <c r="W4723" i="32" s="1"/>
  <c r="W4722" i="32" s="1"/>
  <c r="W4721" i="32" s="1"/>
  <c r="W4720" i="32" s="1"/>
  <c r="W4719" i="32" s="1"/>
  <c r="W4718" i="32" s="1"/>
  <c r="W4717" i="32" s="1"/>
  <c r="W4716" i="32" s="1"/>
  <c r="W4715" i="32" s="1"/>
  <c r="W4714" i="32" s="1"/>
  <c r="W4713" i="32" s="1"/>
  <c r="W4712" i="32" s="1"/>
  <c r="W4711" i="32" s="1"/>
  <c r="W4710" i="32" s="1"/>
  <c r="W4709" i="32" s="1"/>
  <c r="W4708" i="32" s="1"/>
  <c r="W4707" i="32" s="1"/>
  <c r="W4706" i="32" s="1"/>
  <c r="W4705" i="32" s="1"/>
  <c r="W4704" i="32" s="1"/>
  <c r="W4703" i="32" s="1"/>
  <c r="W4702" i="32" s="1"/>
  <c r="W4701" i="32" s="1"/>
  <c r="W4700" i="32" s="1"/>
  <c r="W4699" i="32" s="1"/>
  <c r="W4698" i="32" s="1"/>
  <c r="W4697" i="32" s="1"/>
  <c r="W4696" i="32" s="1"/>
  <c r="W4695" i="32" s="1"/>
  <c r="W4694" i="32" s="1"/>
  <c r="W4693" i="32" s="1"/>
  <c r="W4692" i="32" s="1"/>
  <c r="W4691" i="32" s="1"/>
  <c r="W4690" i="32" s="1"/>
  <c r="W4689" i="32" s="1"/>
  <c r="W4688" i="32" s="1"/>
  <c r="W4687" i="32" s="1"/>
  <c r="W4686" i="32" s="1"/>
  <c r="W4685" i="32" s="1"/>
  <c r="W4684" i="32" s="1"/>
  <c r="W4683" i="32" s="1"/>
  <c r="W4682" i="32" s="1"/>
  <c r="W4681" i="32" s="1"/>
  <c r="W4680" i="32" s="1"/>
  <c r="W4679" i="32" s="1"/>
  <c r="W4678" i="32" s="1"/>
  <c r="W4677" i="32" s="1"/>
  <c r="W4676" i="32" s="1"/>
  <c r="W4675" i="32" s="1"/>
  <c r="W4674" i="32" s="1"/>
  <c r="W4673" i="32" s="1"/>
  <c r="W4672" i="32" s="1"/>
  <c r="W4671" i="32" s="1"/>
  <c r="W4670" i="32" s="1"/>
  <c r="W4669" i="32" s="1"/>
  <c r="W4668" i="32" s="1"/>
  <c r="W4667" i="32" s="1"/>
  <c r="W4666" i="32" s="1"/>
  <c r="W4665" i="32" s="1"/>
  <c r="W4664" i="32" s="1"/>
  <c r="W4663" i="32" s="1"/>
  <c r="W4662" i="32" s="1"/>
  <c r="W4661" i="32" s="1"/>
  <c r="W4660" i="32" s="1"/>
  <c r="W4659" i="32" s="1"/>
  <c r="W4658" i="32" s="1"/>
  <c r="W4657" i="32" s="1"/>
  <c r="W4656" i="32" s="1"/>
  <c r="W4655" i="32" s="1"/>
  <c r="W4654" i="32" s="1"/>
  <c r="W4653" i="32" s="1"/>
  <c r="W4652" i="32" s="1"/>
  <c r="W4651" i="32" s="1"/>
  <c r="W4650" i="32" s="1"/>
  <c r="W4649" i="32" s="1"/>
  <c r="W4648" i="32" s="1"/>
  <c r="W4647" i="32" s="1"/>
  <c r="W4646" i="32" s="1"/>
  <c r="W4645" i="32" s="1"/>
  <c r="W4644" i="32" s="1"/>
  <c r="W4643" i="32" s="1"/>
  <c r="W4642" i="32" s="1"/>
  <c r="W4641" i="32" s="1"/>
  <c r="W4640" i="32" s="1"/>
  <c r="W4639" i="32" s="1"/>
  <c r="W4638" i="32" s="1"/>
  <c r="W4637" i="32" s="1"/>
  <c r="W4636" i="32" s="1"/>
  <c r="W4635" i="32" s="1"/>
  <c r="W4634" i="32" s="1"/>
  <c r="W4633" i="32" s="1"/>
  <c r="W4632" i="32" s="1"/>
  <c r="W4631" i="32" s="1"/>
  <c r="W4630" i="32" s="1"/>
  <c r="W4629" i="32" s="1"/>
  <c r="W4628" i="32" s="1"/>
  <c r="W4627" i="32" s="1"/>
  <c r="W4626" i="32" s="1"/>
  <c r="W4625" i="32" s="1"/>
  <c r="W4624" i="32" s="1"/>
  <c r="W4623" i="32" s="1"/>
  <c r="W4622" i="32" s="1"/>
  <c r="W4621" i="32" s="1"/>
  <c r="W4620" i="32" s="1"/>
  <c r="W4619" i="32" s="1"/>
  <c r="W4618" i="32" s="1"/>
  <c r="W4617" i="32" s="1"/>
  <c r="W4616" i="32" s="1"/>
  <c r="W4615" i="32" s="1"/>
  <c r="W4614" i="32" s="1"/>
  <c r="W4613" i="32" s="1"/>
  <c r="W4612" i="32" s="1"/>
  <c r="W4611" i="32" s="1"/>
  <c r="W4610" i="32" s="1"/>
  <c r="W4609" i="32" s="1"/>
  <c r="W4608" i="32" s="1"/>
  <c r="W4607" i="32" s="1"/>
  <c r="W4606" i="32" s="1"/>
  <c r="W4605" i="32" s="1"/>
  <c r="W4604" i="32" s="1"/>
  <c r="W4603" i="32" s="1"/>
  <c r="W4602" i="32" s="1"/>
  <c r="W4601" i="32" s="1"/>
  <c r="W4600" i="32" s="1"/>
  <c r="W4599" i="32" s="1"/>
  <c r="W4598" i="32" s="1"/>
  <c r="W4597" i="32" s="1"/>
  <c r="W4596" i="32" s="1"/>
  <c r="W4595" i="32" s="1"/>
  <c r="W4594" i="32" s="1"/>
  <c r="W4593" i="32" s="1"/>
  <c r="W4592" i="32" s="1"/>
  <c r="W4591" i="32" s="1"/>
  <c r="W4590" i="32" s="1"/>
  <c r="W4589" i="32" s="1"/>
  <c r="W4588" i="32" s="1"/>
  <c r="W4587" i="32" s="1"/>
  <c r="W4586" i="32" s="1"/>
  <c r="W4585" i="32" s="1"/>
  <c r="W4584" i="32" s="1"/>
  <c r="W4583" i="32" s="1"/>
  <c r="W4582" i="32" s="1"/>
  <c r="W4581" i="32" s="1"/>
  <c r="W4580" i="32" s="1"/>
  <c r="W4579" i="32" s="1"/>
  <c r="W4578" i="32" s="1"/>
  <c r="W4577" i="32" s="1"/>
  <c r="W4576" i="32" s="1"/>
  <c r="W4575" i="32" s="1"/>
  <c r="W4574" i="32" s="1"/>
  <c r="W4573" i="32" s="1"/>
  <c r="W4572" i="32" s="1"/>
  <c r="W4571" i="32" s="1"/>
  <c r="W4570" i="32" s="1"/>
  <c r="W4569" i="32" s="1"/>
  <c r="W4568" i="32" s="1"/>
  <c r="W4567" i="32" s="1"/>
  <c r="W4566" i="32" s="1"/>
  <c r="W4565" i="32" s="1"/>
  <c r="W4564" i="32" s="1"/>
  <c r="W4563" i="32" s="1"/>
  <c r="W4562" i="32" s="1"/>
  <c r="W4561" i="32" s="1"/>
  <c r="W4560" i="32" s="1"/>
  <c r="W4559" i="32" s="1"/>
  <c r="W4558" i="32" s="1"/>
  <c r="W4557" i="32" s="1"/>
  <c r="W4556" i="32" s="1"/>
  <c r="W4555" i="32" s="1"/>
  <c r="W4554" i="32" s="1"/>
  <c r="W4553" i="32" s="1"/>
  <c r="W4552" i="32" s="1"/>
  <c r="W4551" i="32" s="1"/>
  <c r="W4550" i="32" s="1"/>
  <c r="W4549" i="32" s="1"/>
  <c r="W4548" i="32" s="1"/>
  <c r="W4547" i="32" s="1"/>
  <c r="W4546" i="32" s="1"/>
  <c r="W4545" i="32" s="1"/>
  <c r="W4544" i="32" s="1"/>
  <c r="W4543" i="32" s="1"/>
  <c r="W4542" i="32" s="1"/>
  <c r="W4541" i="32" s="1"/>
  <c r="W4540" i="32" s="1"/>
  <c r="W4539" i="32" s="1"/>
  <c r="W4538" i="32" s="1"/>
  <c r="W4537" i="32" s="1"/>
  <c r="W4536" i="32" s="1"/>
  <c r="W4535" i="32" s="1"/>
  <c r="W4534" i="32" s="1"/>
  <c r="W4533" i="32" s="1"/>
  <c r="W4532" i="32" s="1"/>
  <c r="W4531" i="32" s="1"/>
  <c r="W4530" i="32" s="1"/>
  <c r="W4529" i="32" s="1"/>
  <c r="W4528" i="32" s="1"/>
  <c r="W4527" i="32" s="1"/>
  <c r="W4526" i="32" s="1"/>
  <c r="W4525" i="32" s="1"/>
  <c r="W4524" i="32" s="1"/>
  <c r="W4523" i="32" s="1"/>
  <c r="W4522" i="32" s="1"/>
  <c r="W4521" i="32" s="1"/>
  <c r="W4520" i="32" s="1"/>
  <c r="W4519" i="32" s="1"/>
  <c r="W4518" i="32" s="1"/>
  <c r="W4517" i="32" s="1"/>
  <c r="W4516" i="32" s="1"/>
  <c r="W4515" i="32" s="1"/>
  <c r="W4514" i="32" s="1"/>
  <c r="W4513" i="32" s="1"/>
  <c r="W4512" i="32" s="1"/>
  <c r="W4511" i="32" s="1"/>
  <c r="W4510" i="32" s="1"/>
  <c r="W4509" i="32" s="1"/>
  <c r="W4508" i="32" s="1"/>
  <c r="W4507" i="32" s="1"/>
  <c r="W4506" i="32" s="1"/>
  <c r="W4505" i="32" s="1"/>
  <c r="W4504" i="32" s="1"/>
  <c r="W4503" i="32" s="1"/>
  <c r="W4502" i="32" s="1"/>
  <c r="W4501" i="32" s="1"/>
  <c r="W4500" i="32" s="1"/>
  <c r="W4499" i="32" s="1"/>
  <c r="W4498" i="32" s="1"/>
  <c r="W4497" i="32" s="1"/>
  <c r="W4496" i="32" s="1"/>
  <c r="W4495" i="32" s="1"/>
  <c r="W4494" i="32" s="1"/>
  <c r="W4493" i="32" s="1"/>
  <c r="W4492" i="32" s="1"/>
  <c r="W4491" i="32" s="1"/>
  <c r="W4490" i="32" s="1"/>
  <c r="W4489" i="32" s="1"/>
  <c r="W4488" i="32" s="1"/>
  <c r="W4487" i="32" s="1"/>
  <c r="W4486" i="32" s="1"/>
  <c r="W4485" i="32" s="1"/>
  <c r="W4484" i="32" s="1"/>
  <c r="W4483" i="32" s="1"/>
  <c r="W4482" i="32" s="1"/>
  <c r="W4481" i="32" s="1"/>
  <c r="W4480" i="32" s="1"/>
  <c r="W4479" i="32" s="1"/>
  <c r="W4478" i="32" s="1"/>
  <c r="W4477" i="32" s="1"/>
  <c r="W4476" i="32" s="1"/>
  <c r="W4475" i="32" s="1"/>
  <c r="W4474" i="32" s="1"/>
  <c r="W4473" i="32" s="1"/>
  <c r="W4472" i="32" s="1"/>
  <c r="W4471" i="32" s="1"/>
  <c r="W4470" i="32" s="1"/>
  <c r="W4469" i="32" s="1"/>
  <c r="W4468" i="32" s="1"/>
  <c r="W4467" i="32" s="1"/>
  <c r="W4466" i="32" s="1"/>
  <c r="W4465" i="32" s="1"/>
  <c r="W4464" i="32" s="1"/>
  <c r="W4463" i="32" s="1"/>
  <c r="W4462" i="32" s="1"/>
  <c r="W4461" i="32" s="1"/>
  <c r="W4460" i="32" s="1"/>
  <c r="W4459" i="32" s="1"/>
  <c r="W4458" i="32" s="1"/>
  <c r="W4457" i="32" s="1"/>
  <c r="W4456" i="32" s="1"/>
  <c r="W4455" i="32" s="1"/>
  <c r="W4454" i="32" s="1"/>
  <c r="W4453" i="32" s="1"/>
  <c r="W4452" i="32" s="1"/>
  <c r="W4451" i="32" s="1"/>
  <c r="W4450" i="32" s="1"/>
  <c r="W4449" i="32" s="1"/>
  <c r="W4448" i="32" s="1"/>
  <c r="W4447" i="32" s="1"/>
  <c r="W4446" i="32" s="1"/>
  <c r="W4445" i="32" s="1"/>
  <c r="W4444" i="32" s="1"/>
  <c r="W4443" i="32" s="1"/>
  <c r="W4442" i="32" s="1"/>
  <c r="W4441" i="32" s="1"/>
  <c r="W4440" i="32" s="1"/>
  <c r="W4439" i="32" s="1"/>
  <c r="W4438" i="32" s="1"/>
  <c r="W4437" i="32" s="1"/>
  <c r="W4436" i="32" s="1"/>
  <c r="W4435" i="32" s="1"/>
  <c r="W4434" i="32" s="1"/>
  <c r="W4433" i="32" s="1"/>
  <c r="W4432" i="32" s="1"/>
  <c r="W4431" i="32" s="1"/>
  <c r="W4430" i="32" s="1"/>
  <c r="W4429" i="32" s="1"/>
  <c r="W4428" i="32" s="1"/>
  <c r="W4427" i="32" s="1"/>
  <c r="W4426" i="32" s="1"/>
  <c r="W4425" i="32" s="1"/>
  <c r="W4424" i="32" s="1"/>
  <c r="W4423" i="32" s="1"/>
  <c r="W4422" i="32" s="1"/>
  <c r="W4421" i="32" s="1"/>
  <c r="W4420" i="32" s="1"/>
  <c r="W4419" i="32" s="1"/>
  <c r="W4418" i="32" s="1"/>
  <c r="W4417" i="32" s="1"/>
  <c r="W4416" i="32" s="1"/>
  <c r="W4415" i="32" s="1"/>
  <c r="W4414" i="32" s="1"/>
  <c r="W4413" i="32" s="1"/>
  <c r="W4412" i="32" s="1"/>
  <c r="W4411" i="32" s="1"/>
  <c r="W4410" i="32" s="1"/>
  <c r="W4409" i="32" s="1"/>
  <c r="W4408" i="32" s="1"/>
  <c r="W4407" i="32" s="1"/>
  <c r="W4406" i="32" s="1"/>
  <c r="W4405" i="32" s="1"/>
  <c r="W4404" i="32" s="1"/>
  <c r="W4403" i="32" s="1"/>
  <c r="W4402" i="32" s="1"/>
  <c r="W4401" i="32" s="1"/>
  <c r="W4400" i="32" s="1"/>
  <c r="W4399" i="32" s="1"/>
  <c r="W4398" i="32" s="1"/>
  <c r="W4397" i="32" s="1"/>
  <c r="W4396" i="32" s="1"/>
  <c r="W4395" i="32" s="1"/>
  <c r="W4394" i="32" s="1"/>
  <c r="W4393" i="32" s="1"/>
  <c r="W4392" i="32" s="1"/>
  <c r="W4391" i="32" s="1"/>
  <c r="W4390" i="32" s="1"/>
  <c r="W4389" i="32" s="1"/>
  <c r="W4388" i="32" s="1"/>
  <c r="W4387" i="32" s="1"/>
  <c r="W4386" i="32" s="1"/>
  <c r="W4385" i="32" s="1"/>
  <c r="W4384" i="32" s="1"/>
  <c r="W4383" i="32" s="1"/>
  <c r="W4382" i="32" s="1"/>
  <c r="W4381" i="32" s="1"/>
  <c r="W4380" i="32" s="1"/>
  <c r="W4379" i="32" s="1"/>
  <c r="W4378" i="32" s="1"/>
  <c r="W4377" i="32" s="1"/>
  <c r="W4376" i="32" s="1"/>
  <c r="W4375" i="32" s="1"/>
  <c r="W4374" i="32" s="1"/>
  <c r="W4373" i="32" s="1"/>
  <c r="W4372" i="32" s="1"/>
  <c r="W4371" i="32" s="1"/>
  <c r="W4370" i="32" s="1"/>
  <c r="W4369" i="32" s="1"/>
  <c r="W4368" i="32" s="1"/>
  <c r="W4367" i="32" s="1"/>
  <c r="W4366" i="32" s="1"/>
  <c r="W4365" i="32" s="1"/>
  <c r="W4364" i="32" s="1"/>
  <c r="W4363" i="32" s="1"/>
  <c r="W4362" i="32" s="1"/>
  <c r="W4361" i="32" s="1"/>
  <c r="W4360" i="32" s="1"/>
  <c r="W4359" i="32" s="1"/>
  <c r="W4358" i="32" s="1"/>
  <c r="W4357" i="32" s="1"/>
  <c r="W4356" i="32" s="1"/>
  <c r="W4355" i="32" s="1"/>
  <c r="W4354" i="32" s="1"/>
  <c r="W4353" i="32" s="1"/>
  <c r="W4352" i="32" s="1"/>
  <c r="W4351" i="32" s="1"/>
  <c r="W4350" i="32" s="1"/>
  <c r="W4349" i="32" s="1"/>
  <c r="W4348" i="32" s="1"/>
  <c r="W4347" i="32" s="1"/>
  <c r="W4346" i="32" s="1"/>
  <c r="W4345" i="32" s="1"/>
  <c r="W4344" i="32" s="1"/>
  <c r="W4343" i="32" s="1"/>
  <c r="W4342" i="32" s="1"/>
  <c r="W4341" i="32" s="1"/>
  <c r="W4340" i="32" s="1"/>
  <c r="W4339" i="32" s="1"/>
  <c r="W4338" i="32" s="1"/>
  <c r="W4337" i="32" s="1"/>
  <c r="W4336" i="32" s="1"/>
  <c r="W4335" i="32" s="1"/>
  <c r="W4334" i="32" s="1"/>
  <c r="W4333" i="32" s="1"/>
  <c r="W4332" i="32" s="1"/>
  <c r="W4331" i="32" s="1"/>
  <c r="W4330" i="32" s="1"/>
  <c r="W4329" i="32" s="1"/>
  <c r="W4328" i="32" s="1"/>
  <c r="W4327" i="32" s="1"/>
  <c r="W4326" i="32" s="1"/>
  <c r="W4325" i="32" s="1"/>
  <c r="W4324" i="32" s="1"/>
  <c r="W4323" i="32" s="1"/>
  <c r="W4322" i="32" s="1"/>
  <c r="W4321" i="32" s="1"/>
  <c r="W4320" i="32" s="1"/>
  <c r="W4319" i="32" s="1"/>
  <c r="W4318" i="32" s="1"/>
  <c r="W4317" i="32" s="1"/>
  <c r="W4316" i="32" s="1"/>
  <c r="W4315" i="32" s="1"/>
  <c r="W4314" i="32" s="1"/>
  <c r="W4313" i="32" s="1"/>
  <c r="W4312" i="32" s="1"/>
  <c r="W4311" i="32" s="1"/>
  <c r="W4310" i="32" s="1"/>
  <c r="W4309" i="32" s="1"/>
  <c r="W4308" i="32" s="1"/>
  <c r="W4307" i="32" s="1"/>
  <c r="W4306" i="32" s="1"/>
  <c r="W4305" i="32" s="1"/>
  <c r="W4304" i="32" s="1"/>
  <c r="W4303" i="32" s="1"/>
  <c r="W4302" i="32" s="1"/>
  <c r="W4301" i="32" s="1"/>
  <c r="W4300" i="32" s="1"/>
  <c r="W4299" i="32" s="1"/>
  <c r="W4298" i="32" s="1"/>
  <c r="W4297" i="32" s="1"/>
  <c r="W4296" i="32" s="1"/>
  <c r="W4295" i="32" s="1"/>
  <c r="W4294" i="32" s="1"/>
  <c r="W4293" i="32" s="1"/>
  <c r="W4292" i="32" s="1"/>
  <c r="W4291" i="32" s="1"/>
  <c r="W4290" i="32" s="1"/>
  <c r="W4289" i="32" s="1"/>
  <c r="W4288" i="32" s="1"/>
  <c r="W4287" i="32" s="1"/>
  <c r="W4286" i="32" s="1"/>
  <c r="W4285" i="32" s="1"/>
  <c r="W4284" i="32" s="1"/>
  <c r="W4283" i="32" s="1"/>
  <c r="W4282" i="32" s="1"/>
  <c r="W4281" i="32" s="1"/>
  <c r="W4280" i="32" s="1"/>
  <c r="W4279" i="32" s="1"/>
  <c r="W4278" i="32" s="1"/>
  <c r="W4277" i="32" s="1"/>
  <c r="W4276" i="32" s="1"/>
  <c r="W4275" i="32" s="1"/>
  <c r="W4274" i="32" s="1"/>
  <c r="W4273" i="32" s="1"/>
  <c r="W4272" i="32" s="1"/>
  <c r="W4271" i="32" s="1"/>
  <c r="W4270" i="32" s="1"/>
  <c r="W4269" i="32" s="1"/>
  <c r="W4268" i="32" s="1"/>
  <c r="W4267" i="32" s="1"/>
  <c r="W4266" i="32" s="1"/>
  <c r="W4265" i="32" s="1"/>
  <c r="W4264" i="32" s="1"/>
  <c r="W4263" i="32" s="1"/>
  <c r="W4262" i="32" s="1"/>
  <c r="W4261" i="32" s="1"/>
  <c r="W4260" i="32" s="1"/>
  <c r="W4259" i="32" s="1"/>
  <c r="W4258" i="32" s="1"/>
  <c r="W4257" i="32" s="1"/>
  <c r="W4256" i="32" s="1"/>
  <c r="W4255" i="32" s="1"/>
  <c r="W4254" i="32" s="1"/>
  <c r="W4253" i="32" s="1"/>
  <c r="W4252" i="32" s="1"/>
  <c r="W4251" i="32" s="1"/>
  <c r="W4250" i="32" s="1"/>
  <c r="W4249" i="32" s="1"/>
  <c r="W4248" i="32" s="1"/>
  <c r="W4247" i="32" s="1"/>
  <c r="W4246" i="32" s="1"/>
  <c r="W4245" i="32" s="1"/>
  <c r="W4244" i="32" s="1"/>
  <c r="W4243" i="32" s="1"/>
  <c r="W4242" i="32" s="1"/>
  <c r="W4241" i="32" s="1"/>
  <c r="W4240" i="32" s="1"/>
  <c r="W4239" i="32" s="1"/>
  <c r="W4238" i="32" s="1"/>
  <c r="W4237" i="32" s="1"/>
  <c r="W4236" i="32" s="1"/>
  <c r="W4235" i="32" s="1"/>
  <c r="W4234" i="32" s="1"/>
  <c r="W4233" i="32" s="1"/>
  <c r="W4232" i="32" s="1"/>
  <c r="W4231" i="32" s="1"/>
  <c r="W4230" i="32" s="1"/>
  <c r="W4229" i="32" s="1"/>
  <c r="W4228" i="32" s="1"/>
  <c r="W4227" i="32" s="1"/>
  <c r="W4226" i="32" s="1"/>
  <c r="W4225" i="32" s="1"/>
  <c r="W4224" i="32" s="1"/>
  <c r="W4223" i="32" s="1"/>
  <c r="W4222" i="32" s="1"/>
  <c r="W4221" i="32" s="1"/>
  <c r="W4220" i="32" s="1"/>
  <c r="W4219" i="32" s="1"/>
  <c r="W4218" i="32" s="1"/>
  <c r="W4217" i="32" s="1"/>
  <c r="W4216" i="32" s="1"/>
  <c r="W4215" i="32" s="1"/>
  <c r="W4214" i="32" s="1"/>
  <c r="W4213" i="32" s="1"/>
  <c r="W4212" i="32" s="1"/>
  <c r="W4211" i="32" s="1"/>
  <c r="W4210" i="32" s="1"/>
  <c r="W4209" i="32" s="1"/>
  <c r="W4208" i="32" s="1"/>
  <c r="W4207" i="32" s="1"/>
  <c r="W4206" i="32" s="1"/>
  <c r="W4205" i="32" s="1"/>
  <c r="W4204" i="32" s="1"/>
  <c r="W4203" i="32" s="1"/>
  <c r="W4202" i="32" s="1"/>
  <c r="W4201" i="32" s="1"/>
  <c r="W4200" i="32" s="1"/>
  <c r="W4199" i="32" s="1"/>
  <c r="W4198" i="32" s="1"/>
  <c r="W4197" i="32" s="1"/>
  <c r="W4196" i="32" s="1"/>
  <c r="W4195" i="32" s="1"/>
  <c r="W4194" i="32" s="1"/>
  <c r="W4193" i="32" s="1"/>
  <c r="W4192" i="32" s="1"/>
  <c r="W4191" i="32" s="1"/>
  <c r="W4190" i="32" s="1"/>
  <c r="W4189" i="32" s="1"/>
  <c r="W4188" i="32" s="1"/>
  <c r="W4187" i="32" s="1"/>
  <c r="W4186" i="32" s="1"/>
  <c r="W4185" i="32" s="1"/>
  <c r="W4184" i="32" s="1"/>
  <c r="W4183" i="32" s="1"/>
  <c r="W4182" i="32" s="1"/>
  <c r="W4181" i="32" s="1"/>
  <c r="W4180" i="32" s="1"/>
  <c r="W4179" i="32" s="1"/>
  <c r="W4178" i="32" s="1"/>
  <c r="W4177" i="32" s="1"/>
  <c r="W4176" i="32" s="1"/>
  <c r="W4175" i="32" s="1"/>
  <c r="W4174" i="32" s="1"/>
  <c r="W4173" i="32" s="1"/>
  <c r="W4172" i="32" s="1"/>
  <c r="W4171" i="32" s="1"/>
  <c r="W4170" i="32" s="1"/>
  <c r="W4169" i="32" s="1"/>
  <c r="W4168" i="32" s="1"/>
  <c r="W4167" i="32" s="1"/>
  <c r="W4166" i="32" s="1"/>
  <c r="W4165" i="32" s="1"/>
  <c r="W4164" i="32" s="1"/>
  <c r="W4163" i="32" s="1"/>
  <c r="W4162" i="32" s="1"/>
  <c r="W4161" i="32" s="1"/>
  <c r="W4160" i="32" s="1"/>
  <c r="W4159" i="32" s="1"/>
  <c r="W4158" i="32" s="1"/>
  <c r="W4157" i="32" s="1"/>
  <c r="W4156" i="32" s="1"/>
  <c r="W4155" i="32" s="1"/>
  <c r="W4154" i="32" s="1"/>
  <c r="W4153" i="32" s="1"/>
  <c r="W4152" i="32" s="1"/>
  <c r="W4151" i="32" s="1"/>
  <c r="W4150" i="32" s="1"/>
  <c r="W4149" i="32" s="1"/>
  <c r="W4148" i="32" s="1"/>
  <c r="W4147" i="32" s="1"/>
  <c r="W4146" i="32" s="1"/>
  <c r="W4145" i="32" s="1"/>
  <c r="W4144" i="32" s="1"/>
  <c r="W4143" i="32" s="1"/>
  <c r="W4142" i="32" s="1"/>
  <c r="W4141" i="32" s="1"/>
  <c r="W4140" i="32" s="1"/>
  <c r="W4139" i="32" s="1"/>
  <c r="W4138" i="32" s="1"/>
  <c r="W4137" i="32" s="1"/>
  <c r="W4136" i="32" s="1"/>
  <c r="W4135" i="32" s="1"/>
  <c r="W4134" i="32" s="1"/>
  <c r="W4133" i="32" s="1"/>
  <c r="W4132" i="32" s="1"/>
  <c r="W4131" i="32" s="1"/>
  <c r="W4130" i="32" s="1"/>
  <c r="W4129" i="32" s="1"/>
  <c r="W4128" i="32" s="1"/>
  <c r="W4127" i="32" s="1"/>
  <c r="W4126" i="32" s="1"/>
  <c r="W4125" i="32" s="1"/>
  <c r="W4124" i="32" s="1"/>
  <c r="W4123" i="32" s="1"/>
  <c r="W4122" i="32" s="1"/>
  <c r="W4121" i="32" s="1"/>
  <c r="W4120" i="32" s="1"/>
  <c r="W4119" i="32" s="1"/>
  <c r="W4118" i="32" s="1"/>
  <c r="W4117" i="32" s="1"/>
  <c r="W4116" i="32" s="1"/>
  <c r="W4115" i="32" s="1"/>
  <c r="W4114" i="32" s="1"/>
  <c r="W4113" i="32" s="1"/>
  <c r="W4112" i="32" s="1"/>
  <c r="W4111" i="32" s="1"/>
  <c r="W4110" i="32" s="1"/>
  <c r="W4109" i="32" s="1"/>
  <c r="W4108" i="32" s="1"/>
  <c r="W4107" i="32" s="1"/>
  <c r="W4106" i="32" s="1"/>
  <c r="W4105" i="32" s="1"/>
  <c r="W4104" i="32" s="1"/>
  <c r="W4103" i="32" s="1"/>
  <c r="W4102" i="32" s="1"/>
  <c r="W4101" i="32" s="1"/>
  <c r="W4100" i="32" s="1"/>
  <c r="W4099" i="32" s="1"/>
  <c r="W4098" i="32" s="1"/>
  <c r="W4097" i="32" s="1"/>
  <c r="W4096" i="32" s="1"/>
  <c r="W4095" i="32" s="1"/>
  <c r="W4094" i="32" s="1"/>
  <c r="W4093" i="32" s="1"/>
  <c r="W4092" i="32" s="1"/>
  <c r="W4091" i="32" s="1"/>
  <c r="W4090" i="32" s="1"/>
  <c r="W4089" i="32" s="1"/>
  <c r="W4088" i="32" s="1"/>
  <c r="W4087" i="32" s="1"/>
  <c r="W4086" i="32" s="1"/>
  <c r="W4085" i="32" s="1"/>
  <c r="W4084" i="32" s="1"/>
  <c r="W4083" i="32" s="1"/>
  <c r="W4082" i="32" s="1"/>
  <c r="W4081" i="32" s="1"/>
  <c r="W4080" i="32" s="1"/>
  <c r="W4079" i="32" s="1"/>
  <c r="W4078" i="32" s="1"/>
  <c r="W4077" i="32" s="1"/>
  <c r="W4076" i="32" s="1"/>
  <c r="W4075" i="32" s="1"/>
  <c r="W4074" i="32" s="1"/>
  <c r="W4073" i="32" s="1"/>
  <c r="W4072" i="32" s="1"/>
  <c r="W4071" i="32" s="1"/>
  <c r="W4070" i="32" s="1"/>
  <c r="W4069" i="32" s="1"/>
  <c r="W4068" i="32" s="1"/>
  <c r="W4067" i="32" s="1"/>
  <c r="W4066" i="32" s="1"/>
  <c r="W4065" i="32" s="1"/>
  <c r="W4064" i="32" s="1"/>
  <c r="W4063" i="32" s="1"/>
  <c r="W4062" i="32" s="1"/>
  <c r="W4061" i="32" s="1"/>
  <c r="W4060" i="32" s="1"/>
  <c r="W4059" i="32" s="1"/>
  <c r="W4058" i="32" s="1"/>
  <c r="W4057" i="32" s="1"/>
  <c r="W4056" i="32" s="1"/>
  <c r="W4055" i="32" s="1"/>
  <c r="W4054" i="32" s="1"/>
  <c r="W4053" i="32" s="1"/>
  <c r="W4052" i="32" s="1"/>
  <c r="W4051" i="32" s="1"/>
  <c r="W4050" i="32" s="1"/>
  <c r="W4049" i="32" s="1"/>
  <c r="W4048" i="32" s="1"/>
  <c r="W4047" i="32" s="1"/>
  <c r="W4046" i="32" s="1"/>
  <c r="W4045" i="32" s="1"/>
  <c r="W4044" i="32" s="1"/>
  <c r="W4043" i="32" s="1"/>
  <c r="W4042" i="32" s="1"/>
  <c r="W4041" i="32" s="1"/>
  <c r="W4040" i="32" s="1"/>
  <c r="W4039" i="32" s="1"/>
  <c r="W4038" i="32" s="1"/>
  <c r="W4037" i="32" s="1"/>
  <c r="W4036" i="32" s="1"/>
  <c r="W4035" i="32" s="1"/>
  <c r="W4034" i="32" s="1"/>
  <c r="W4033" i="32" s="1"/>
  <c r="W4032" i="32" s="1"/>
  <c r="W4031" i="32" s="1"/>
  <c r="W4030" i="32" s="1"/>
  <c r="W4029" i="32" s="1"/>
  <c r="W4028" i="32" s="1"/>
  <c r="W4027" i="32" s="1"/>
  <c r="W4026" i="32" s="1"/>
  <c r="W4025" i="32" s="1"/>
  <c r="W4024" i="32" s="1"/>
  <c r="W4023" i="32" s="1"/>
  <c r="W4022" i="32" s="1"/>
  <c r="W4021" i="32" s="1"/>
  <c r="W4020" i="32" s="1"/>
  <c r="W4019" i="32" s="1"/>
  <c r="W4018" i="32" s="1"/>
  <c r="W4017" i="32" s="1"/>
  <c r="W4016" i="32" s="1"/>
  <c r="W4015" i="32" s="1"/>
  <c r="W4014" i="32" s="1"/>
  <c r="W4013" i="32" s="1"/>
  <c r="W4012" i="32" s="1"/>
  <c r="W4011" i="32" s="1"/>
  <c r="W4010" i="32" s="1"/>
  <c r="W4009" i="32" s="1"/>
  <c r="W4008" i="32" s="1"/>
  <c r="W4007" i="32" s="1"/>
  <c r="W4006" i="32" s="1"/>
  <c r="W4005" i="32" s="1"/>
  <c r="W4004" i="32" s="1"/>
  <c r="W4003" i="32" s="1"/>
  <c r="W4002" i="32" s="1"/>
  <c r="W4001" i="32" s="1"/>
  <c r="W4000" i="32" s="1"/>
  <c r="W3999" i="32" s="1"/>
  <c r="W3998" i="32" s="1"/>
  <c r="W3997" i="32" s="1"/>
  <c r="W3996" i="32" s="1"/>
  <c r="W3995" i="32" s="1"/>
  <c r="W3994" i="32" s="1"/>
  <c r="W3993" i="32" s="1"/>
  <c r="W3992" i="32" s="1"/>
  <c r="W3991" i="32" s="1"/>
  <c r="W3990" i="32" s="1"/>
  <c r="W3989" i="32" s="1"/>
  <c r="W3988" i="32" s="1"/>
  <c r="W3987" i="32" s="1"/>
  <c r="W3986" i="32" s="1"/>
  <c r="W3985" i="32" s="1"/>
  <c r="W3984" i="32" s="1"/>
  <c r="W3983" i="32" s="1"/>
  <c r="W3982" i="32" s="1"/>
  <c r="W3981" i="32" s="1"/>
  <c r="W3980" i="32" s="1"/>
  <c r="W3979" i="32" s="1"/>
  <c r="W3978" i="32" s="1"/>
  <c r="W3977" i="32" s="1"/>
  <c r="W3976" i="32" s="1"/>
  <c r="W3975" i="32" s="1"/>
  <c r="W3974" i="32" s="1"/>
  <c r="W3973" i="32" s="1"/>
  <c r="W3972" i="32" s="1"/>
  <c r="W3971" i="32" s="1"/>
  <c r="W3970" i="32" s="1"/>
  <c r="W3969" i="32" s="1"/>
  <c r="W3968" i="32" s="1"/>
  <c r="W3967" i="32" s="1"/>
  <c r="W3966" i="32" s="1"/>
  <c r="W3965" i="32" s="1"/>
  <c r="W3964" i="32" s="1"/>
  <c r="W3963" i="32" s="1"/>
  <c r="W3962" i="32" s="1"/>
  <c r="W3961" i="32" s="1"/>
  <c r="W3960" i="32" s="1"/>
  <c r="W3959" i="32" s="1"/>
  <c r="W3958" i="32" s="1"/>
  <c r="W3957" i="32" s="1"/>
  <c r="W3956" i="32" s="1"/>
  <c r="W3955" i="32" s="1"/>
  <c r="W3954" i="32" s="1"/>
  <c r="W3953" i="32" s="1"/>
  <c r="W3952" i="32" s="1"/>
  <c r="W3951" i="32" s="1"/>
  <c r="W3950" i="32" s="1"/>
  <c r="W3949" i="32" s="1"/>
  <c r="W3948" i="32" s="1"/>
  <c r="W3947" i="32" s="1"/>
  <c r="W3946" i="32" s="1"/>
  <c r="W3945" i="32" s="1"/>
  <c r="W3944" i="32" s="1"/>
  <c r="W3943" i="32" s="1"/>
  <c r="W3942" i="32" s="1"/>
  <c r="W3941" i="32" s="1"/>
  <c r="W3940" i="32" s="1"/>
  <c r="W3939" i="32" s="1"/>
  <c r="W3938" i="32" s="1"/>
  <c r="W3937" i="32" s="1"/>
  <c r="W3936" i="32" s="1"/>
  <c r="W3935" i="32" s="1"/>
  <c r="W3934" i="32" s="1"/>
  <c r="W3933" i="32" s="1"/>
  <c r="W3932" i="32" s="1"/>
  <c r="W3931" i="32" s="1"/>
  <c r="W3930" i="32" s="1"/>
  <c r="W3929" i="32" s="1"/>
  <c r="W3928" i="32" s="1"/>
  <c r="W3927" i="32" s="1"/>
  <c r="W3926" i="32" s="1"/>
  <c r="W3925" i="32" s="1"/>
  <c r="W3924" i="32" s="1"/>
  <c r="W3923" i="32" s="1"/>
  <c r="W3922" i="32" s="1"/>
  <c r="W3921" i="32" s="1"/>
  <c r="W3920" i="32" s="1"/>
  <c r="W3919" i="32" s="1"/>
  <c r="W3918" i="32" s="1"/>
  <c r="W3917" i="32" s="1"/>
  <c r="W3916" i="32" s="1"/>
  <c r="W3915" i="32" s="1"/>
  <c r="W3914" i="32" s="1"/>
  <c r="W3913" i="32" s="1"/>
  <c r="W3912" i="32" s="1"/>
  <c r="W3911" i="32" s="1"/>
  <c r="W3910" i="32" s="1"/>
  <c r="W3909" i="32" s="1"/>
  <c r="W3908" i="32" s="1"/>
  <c r="W3907" i="32" s="1"/>
  <c r="W3906" i="32" s="1"/>
  <c r="W3905" i="32" s="1"/>
  <c r="W3904" i="32" s="1"/>
  <c r="W3903" i="32" s="1"/>
  <c r="W3902" i="32" s="1"/>
  <c r="W3901" i="32" s="1"/>
  <c r="W3900" i="32" s="1"/>
  <c r="W3899" i="32" s="1"/>
  <c r="W3898" i="32" s="1"/>
  <c r="W3897" i="32" s="1"/>
  <c r="W3896" i="32" s="1"/>
  <c r="W3895" i="32" s="1"/>
  <c r="W3894" i="32" s="1"/>
  <c r="W3893" i="32" s="1"/>
  <c r="W3892" i="32" s="1"/>
  <c r="W3891" i="32" s="1"/>
  <c r="W3890" i="32" s="1"/>
  <c r="W3889" i="32" s="1"/>
  <c r="W3888" i="32" s="1"/>
  <c r="W3887" i="32" s="1"/>
  <c r="W3886" i="32" s="1"/>
  <c r="W3885" i="32" s="1"/>
  <c r="W3884" i="32" s="1"/>
  <c r="W3883" i="32" s="1"/>
  <c r="W3882" i="32" s="1"/>
  <c r="W3881" i="32" s="1"/>
  <c r="W3880" i="32" s="1"/>
  <c r="W3879" i="32" s="1"/>
  <c r="W3878" i="32" s="1"/>
  <c r="W3877" i="32" s="1"/>
  <c r="W3876" i="32" s="1"/>
  <c r="W3875" i="32" s="1"/>
  <c r="W3874" i="32" s="1"/>
  <c r="W3873" i="32" s="1"/>
  <c r="W3872" i="32" s="1"/>
  <c r="W3871" i="32" s="1"/>
  <c r="W3870" i="32" s="1"/>
  <c r="W3869" i="32" s="1"/>
  <c r="W3868" i="32" s="1"/>
  <c r="W3867" i="32" s="1"/>
  <c r="W3866" i="32" s="1"/>
  <c r="W3865" i="32" s="1"/>
  <c r="W3864" i="32" s="1"/>
  <c r="W3863" i="32" s="1"/>
  <c r="W3862" i="32" s="1"/>
  <c r="W3861" i="32" s="1"/>
  <c r="W3860" i="32" s="1"/>
  <c r="W3859" i="32" s="1"/>
  <c r="W3858" i="32" s="1"/>
  <c r="W3857" i="32" s="1"/>
  <c r="W3856" i="32" s="1"/>
  <c r="W3855" i="32" s="1"/>
  <c r="W3854" i="32" s="1"/>
  <c r="W3853" i="32" s="1"/>
  <c r="W3852" i="32" s="1"/>
  <c r="W3851" i="32" s="1"/>
  <c r="W3850" i="32" s="1"/>
  <c r="W3849" i="32" s="1"/>
  <c r="W3848" i="32" s="1"/>
  <c r="W3847" i="32" s="1"/>
  <c r="W3846" i="32" s="1"/>
  <c r="W3845" i="32" s="1"/>
  <c r="W3844" i="32" s="1"/>
  <c r="W3843" i="32" s="1"/>
  <c r="W3842" i="32" s="1"/>
  <c r="W3841" i="32" s="1"/>
  <c r="W3840" i="32" s="1"/>
  <c r="W3839" i="32" s="1"/>
  <c r="W3838" i="32" s="1"/>
  <c r="W3837" i="32" s="1"/>
  <c r="W3836" i="32" s="1"/>
  <c r="W3835" i="32" s="1"/>
  <c r="W3834" i="32" s="1"/>
  <c r="W3833" i="32" s="1"/>
  <c r="W3832" i="32" s="1"/>
  <c r="W3831" i="32" s="1"/>
  <c r="W3830" i="32" s="1"/>
  <c r="W3829" i="32" s="1"/>
  <c r="W3828" i="32" s="1"/>
  <c r="W3827" i="32" s="1"/>
  <c r="W3826" i="32" s="1"/>
  <c r="W3825" i="32" s="1"/>
  <c r="W3824" i="32" s="1"/>
  <c r="W3823" i="32" s="1"/>
  <c r="W3822" i="32" s="1"/>
  <c r="W3821" i="32" s="1"/>
  <c r="W3820" i="32" s="1"/>
  <c r="W3819" i="32" s="1"/>
  <c r="W3818" i="32" s="1"/>
  <c r="W3817" i="32" s="1"/>
  <c r="W3816" i="32" s="1"/>
  <c r="W3815" i="32" s="1"/>
  <c r="W3814" i="32" s="1"/>
  <c r="W3813" i="32" s="1"/>
  <c r="W3812" i="32" s="1"/>
  <c r="W3811" i="32" s="1"/>
  <c r="W3810" i="32" s="1"/>
  <c r="W3809" i="32" s="1"/>
  <c r="W3808" i="32" s="1"/>
  <c r="W3807" i="32" s="1"/>
  <c r="W3806" i="32" s="1"/>
  <c r="W3805" i="32" s="1"/>
  <c r="W3804" i="32" s="1"/>
  <c r="W3803" i="32" s="1"/>
  <c r="W3802" i="32" s="1"/>
  <c r="W3801" i="32" s="1"/>
  <c r="W3800" i="32" s="1"/>
  <c r="W3799" i="32" s="1"/>
  <c r="W3798" i="32" s="1"/>
  <c r="W3797" i="32" s="1"/>
  <c r="W3796" i="32" s="1"/>
  <c r="W3795" i="32" s="1"/>
  <c r="W3794" i="32" s="1"/>
  <c r="W3793" i="32" s="1"/>
  <c r="W3792" i="32" s="1"/>
  <c r="W3791" i="32" s="1"/>
  <c r="W3790" i="32" s="1"/>
  <c r="W3789" i="32" s="1"/>
  <c r="W3788" i="32" s="1"/>
  <c r="W3787" i="32" s="1"/>
  <c r="W3786" i="32" s="1"/>
  <c r="W3785" i="32" s="1"/>
  <c r="W3784" i="32" s="1"/>
  <c r="W3783" i="32" s="1"/>
  <c r="W3782" i="32" s="1"/>
  <c r="W3781" i="32" s="1"/>
  <c r="W3780" i="32" s="1"/>
  <c r="W3779" i="32" s="1"/>
  <c r="W3778" i="32" s="1"/>
  <c r="W3777" i="32" s="1"/>
  <c r="W3776" i="32" s="1"/>
  <c r="W3775" i="32" s="1"/>
  <c r="W3774" i="32" s="1"/>
  <c r="W3773" i="32" s="1"/>
  <c r="W3772" i="32" s="1"/>
  <c r="W3771" i="32" s="1"/>
  <c r="W3770" i="32" s="1"/>
  <c r="W3769" i="32" s="1"/>
  <c r="W3768" i="32" s="1"/>
  <c r="W3767" i="32" s="1"/>
  <c r="W3766" i="32" s="1"/>
  <c r="W3765" i="32" s="1"/>
  <c r="W3764" i="32" s="1"/>
  <c r="W3763" i="32" s="1"/>
  <c r="W3762" i="32" s="1"/>
  <c r="W3761" i="32" s="1"/>
  <c r="W3760" i="32" s="1"/>
  <c r="W3759" i="32" s="1"/>
  <c r="W3758" i="32" s="1"/>
  <c r="W3757" i="32" s="1"/>
  <c r="W3756" i="32" s="1"/>
  <c r="W3755" i="32" s="1"/>
  <c r="W3754" i="32" s="1"/>
  <c r="W3753" i="32" s="1"/>
  <c r="W3752" i="32" s="1"/>
  <c r="W3751" i="32" s="1"/>
  <c r="W3750" i="32" s="1"/>
  <c r="W3749" i="32" s="1"/>
  <c r="W3748" i="32" s="1"/>
  <c r="W3747" i="32" s="1"/>
  <c r="W3746" i="32" s="1"/>
  <c r="W3745" i="32" s="1"/>
  <c r="W3744" i="32" s="1"/>
  <c r="W3743" i="32" s="1"/>
  <c r="W3742" i="32" s="1"/>
  <c r="W3741" i="32" s="1"/>
  <c r="W3740" i="32" s="1"/>
  <c r="W3739" i="32" s="1"/>
  <c r="W3738" i="32" s="1"/>
  <c r="W3737" i="32" s="1"/>
  <c r="W3736" i="32" s="1"/>
  <c r="W3735" i="32" s="1"/>
  <c r="W3734" i="32" s="1"/>
  <c r="W3733" i="32" s="1"/>
  <c r="W3732" i="32" s="1"/>
  <c r="W3731" i="32" s="1"/>
  <c r="W3730" i="32" s="1"/>
  <c r="W3729" i="32" s="1"/>
  <c r="W3728" i="32" s="1"/>
  <c r="W3727" i="32" s="1"/>
  <c r="W3726" i="32" s="1"/>
  <c r="W3725" i="32" s="1"/>
  <c r="W3724" i="32" s="1"/>
  <c r="W3723" i="32" s="1"/>
  <c r="W3722" i="32" s="1"/>
  <c r="W3721" i="32" s="1"/>
  <c r="W3720" i="32" s="1"/>
  <c r="W3719" i="32" s="1"/>
  <c r="W3718" i="32" s="1"/>
  <c r="W3717" i="32" s="1"/>
  <c r="W3716" i="32" s="1"/>
  <c r="W3715" i="32" s="1"/>
  <c r="W3714" i="32" s="1"/>
  <c r="W3713" i="32" s="1"/>
  <c r="W3712" i="32" s="1"/>
  <c r="W3711" i="32" s="1"/>
  <c r="W3710" i="32" s="1"/>
  <c r="W3709" i="32" s="1"/>
  <c r="W3708" i="32" s="1"/>
  <c r="W3707" i="32" s="1"/>
  <c r="W3706" i="32" s="1"/>
  <c r="W3705" i="32" s="1"/>
  <c r="W3704" i="32" s="1"/>
  <c r="W3703" i="32" s="1"/>
  <c r="W3702" i="32" s="1"/>
  <c r="W3701" i="32" s="1"/>
  <c r="W3700" i="32" s="1"/>
  <c r="W3699" i="32" s="1"/>
  <c r="W3698" i="32" s="1"/>
  <c r="W3697" i="32" s="1"/>
  <c r="W3696" i="32" s="1"/>
  <c r="W3695" i="32" s="1"/>
  <c r="W3694" i="32" s="1"/>
  <c r="W3693" i="32" s="1"/>
  <c r="W3692" i="32" s="1"/>
  <c r="W3691" i="32" s="1"/>
  <c r="W3690" i="32" s="1"/>
  <c r="W3689" i="32" s="1"/>
  <c r="W3688" i="32" s="1"/>
  <c r="W3687" i="32" s="1"/>
  <c r="W3686" i="32" s="1"/>
  <c r="W3685" i="32" s="1"/>
  <c r="W3684" i="32" s="1"/>
  <c r="W3683" i="32" s="1"/>
  <c r="W3682" i="32" s="1"/>
  <c r="W3681" i="32" s="1"/>
  <c r="W3680" i="32" s="1"/>
  <c r="W3679" i="32" s="1"/>
  <c r="W3678" i="32" s="1"/>
  <c r="W3677" i="32" s="1"/>
  <c r="W3676" i="32" s="1"/>
  <c r="W3675" i="32" s="1"/>
  <c r="W3674" i="32" s="1"/>
  <c r="W3673" i="32" s="1"/>
  <c r="W3672" i="32" s="1"/>
  <c r="W3671" i="32" s="1"/>
  <c r="W3670" i="32" s="1"/>
  <c r="W3669" i="32" s="1"/>
  <c r="W3668" i="32" s="1"/>
  <c r="W3667" i="32" s="1"/>
  <c r="W3666" i="32" s="1"/>
  <c r="W3665" i="32" s="1"/>
  <c r="W3664" i="32" s="1"/>
  <c r="W3663" i="32" s="1"/>
  <c r="W3662" i="32" s="1"/>
  <c r="W3661" i="32" s="1"/>
  <c r="W3660" i="32" s="1"/>
  <c r="W3659" i="32" s="1"/>
  <c r="W3658" i="32" s="1"/>
  <c r="W3657" i="32" s="1"/>
  <c r="W3656" i="32" s="1"/>
  <c r="W3655" i="32" s="1"/>
  <c r="W3654" i="32" s="1"/>
  <c r="W3653" i="32" s="1"/>
  <c r="W3652" i="32" s="1"/>
  <c r="W3651" i="32" s="1"/>
  <c r="W3650" i="32" s="1"/>
  <c r="W3649" i="32" s="1"/>
  <c r="W3648" i="32" s="1"/>
  <c r="W3647" i="32" s="1"/>
  <c r="W3646" i="32" s="1"/>
  <c r="W3645" i="32" s="1"/>
  <c r="W3644" i="32" s="1"/>
  <c r="W3643" i="32" s="1"/>
  <c r="W3642" i="32" s="1"/>
  <c r="W3641" i="32" s="1"/>
  <c r="W3640" i="32" s="1"/>
  <c r="W3639" i="32" s="1"/>
  <c r="W3638" i="32" s="1"/>
  <c r="W3637" i="32" s="1"/>
  <c r="W3636" i="32" s="1"/>
  <c r="W3635" i="32" s="1"/>
  <c r="W3634" i="32" s="1"/>
  <c r="W3633" i="32" s="1"/>
  <c r="W3632" i="32" s="1"/>
  <c r="W3631" i="32" s="1"/>
  <c r="W3630" i="32" s="1"/>
  <c r="W3629" i="32" s="1"/>
  <c r="W3628" i="32" s="1"/>
  <c r="W3627" i="32" s="1"/>
  <c r="W3626" i="32" s="1"/>
  <c r="W3625" i="32" s="1"/>
  <c r="W3624" i="32" s="1"/>
  <c r="W3623" i="32" s="1"/>
  <c r="W3622" i="32" s="1"/>
  <c r="W3621" i="32" s="1"/>
  <c r="W3620" i="32" s="1"/>
  <c r="W3619" i="32" s="1"/>
  <c r="W3618" i="32" s="1"/>
  <c r="W3617" i="32" s="1"/>
  <c r="W3616" i="32" s="1"/>
  <c r="W3615" i="32" s="1"/>
  <c r="W3614" i="32" s="1"/>
  <c r="W3613" i="32" s="1"/>
  <c r="W3612" i="32" s="1"/>
  <c r="W3611" i="32" s="1"/>
  <c r="W3610" i="32" s="1"/>
  <c r="W3609" i="32" s="1"/>
  <c r="W3608" i="32" s="1"/>
  <c r="W3607" i="32" s="1"/>
  <c r="W3606" i="32" s="1"/>
  <c r="W3605" i="32" s="1"/>
  <c r="W3604" i="32" s="1"/>
  <c r="W3603" i="32" s="1"/>
  <c r="W3602" i="32" s="1"/>
  <c r="W3601" i="32" s="1"/>
  <c r="W3600" i="32" s="1"/>
  <c r="W3599" i="32" s="1"/>
  <c r="W3598" i="32" s="1"/>
  <c r="W3597" i="32" s="1"/>
  <c r="W3596" i="32" s="1"/>
  <c r="W3595" i="32" s="1"/>
  <c r="W3594" i="32" s="1"/>
  <c r="W3593" i="32" s="1"/>
  <c r="W3592" i="32" s="1"/>
  <c r="W3591" i="32" s="1"/>
  <c r="W3590" i="32" s="1"/>
  <c r="W3589" i="32" s="1"/>
  <c r="W3588" i="32" s="1"/>
  <c r="W3587" i="32" s="1"/>
  <c r="W3586" i="32" s="1"/>
  <c r="W3585" i="32" s="1"/>
  <c r="W3584" i="32" s="1"/>
  <c r="W3583" i="32" s="1"/>
  <c r="W3582" i="32" s="1"/>
  <c r="W3581" i="32" s="1"/>
  <c r="W3580" i="32" s="1"/>
  <c r="W3579" i="32" s="1"/>
  <c r="W3578" i="32" s="1"/>
  <c r="W3577" i="32" s="1"/>
  <c r="W3576" i="32" s="1"/>
  <c r="W3575" i="32" s="1"/>
  <c r="W3574" i="32" s="1"/>
  <c r="W3573" i="32" s="1"/>
  <c r="W3572" i="32" s="1"/>
  <c r="W3571" i="32" s="1"/>
  <c r="W3570" i="32" s="1"/>
  <c r="W3569" i="32" s="1"/>
  <c r="W3568" i="32" s="1"/>
  <c r="W3567" i="32" s="1"/>
  <c r="W3566" i="32" s="1"/>
  <c r="W3565" i="32" s="1"/>
  <c r="W3564" i="32" s="1"/>
  <c r="W3563" i="32" s="1"/>
  <c r="W3562" i="32" s="1"/>
  <c r="W3561" i="32" s="1"/>
  <c r="W3560" i="32" s="1"/>
  <c r="W3559" i="32" s="1"/>
  <c r="W3558" i="32" s="1"/>
  <c r="W3557" i="32" s="1"/>
  <c r="W3556" i="32" s="1"/>
  <c r="W3555" i="32" s="1"/>
  <c r="W3554" i="32" s="1"/>
  <c r="W3553" i="32" s="1"/>
  <c r="W3552" i="32" s="1"/>
  <c r="W3551" i="32" s="1"/>
  <c r="W3550" i="32" s="1"/>
  <c r="W3549" i="32" s="1"/>
  <c r="W3548" i="32" s="1"/>
  <c r="W3547" i="32" s="1"/>
  <c r="W3546" i="32" s="1"/>
  <c r="W3545" i="32" s="1"/>
  <c r="W3544" i="32" s="1"/>
  <c r="W3543" i="32" s="1"/>
  <c r="W3542" i="32" s="1"/>
  <c r="W3541" i="32" s="1"/>
  <c r="W3540" i="32" s="1"/>
  <c r="W3539" i="32" s="1"/>
  <c r="W3538" i="32" s="1"/>
  <c r="W3537" i="32" s="1"/>
  <c r="W3536" i="32" s="1"/>
  <c r="W3535" i="32" s="1"/>
  <c r="W3534" i="32" s="1"/>
  <c r="W3533" i="32" s="1"/>
  <c r="W3532" i="32" s="1"/>
  <c r="W3531" i="32" s="1"/>
  <c r="W3530" i="32" s="1"/>
  <c r="W3529" i="32" s="1"/>
  <c r="W3528" i="32" s="1"/>
  <c r="W3527" i="32" s="1"/>
  <c r="W3526" i="32" s="1"/>
  <c r="W3525" i="32" s="1"/>
  <c r="W3524" i="32" s="1"/>
  <c r="W3523" i="32" s="1"/>
  <c r="W3522" i="32" s="1"/>
  <c r="W3521" i="32" s="1"/>
  <c r="W3520" i="32" s="1"/>
  <c r="W3519" i="32" s="1"/>
  <c r="W3518" i="32" s="1"/>
  <c r="W3517" i="32" s="1"/>
  <c r="W3516" i="32" s="1"/>
  <c r="W3515" i="32" s="1"/>
  <c r="W3514" i="32" s="1"/>
  <c r="W3513" i="32" s="1"/>
  <c r="W3512" i="32" s="1"/>
  <c r="W3511" i="32" s="1"/>
  <c r="W3510" i="32" s="1"/>
  <c r="W3509" i="32" s="1"/>
  <c r="W3508" i="32" s="1"/>
  <c r="W3507" i="32" s="1"/>
  <c r="W3506" i="32" s="1"/>
  <c r="W3505" i="32" s="1"/>
  <c r="W3504" i="32" s="1"/>
  <c r="W3503" i="32" s="1"/>
  <c r="W3502" i="32" s="1"/>
  <c r="W3501" i="32" s="1"/>
  <c r="W3500" i="32" s="1"/>
  <c r="W3499" i="32" s="1"/>
  <c r="W3498" i="32" s="1"/>
  <c r="W3497" i="32" s="1"/>
  <c r="W3496" i="32" s="1"/>
  <c r="W3495" i="32" s="1"/>
  <c r="W3494" i="32" s="1"/>
  <c r="W3493" i="32" s="1"/>
  <c r="W3492" i="32" s="1"/>
  <c r="W3491" i="32" s="1"/>
  <c r="W3490" i="32" s="1"/>
  <c r="W3489" i="32" s="1"/>
  <c r="W3488" i="32" s="1"/>
  <c r="W3487" i="32" s="1"/>
  <c r="W3486" i="32" s="1"/>
  <c r="W3485" i="32" s="1"/>
  <c r="W3484" i="32" s="1"/>
  <c r="W3483" i="32" s="1"/>
  <c r="W3482" i="32" s="1"/>
  <c r="W3481" i="32" s="1"/>
  <c r="W3480" i="32" s="1"/>
  <c r="W3479" i="32" s="1"/>
  <c r="W3478" i="32" s="1"/>
  <c r="W3477" i="32" s="1"/>
  <c r="W3476" i="32" s="1"/>
  <c r="W3475" i="32" s="1"/>
  <c r="W3474" i="32" s="1"/>
  <c r="W3473" i="32" s="1"/>
  <c r="W3472" i="32" s="1"/>
  <c r="W3471" i="32" s="1"/>
  <c r="W3470" i="32" s="1"/>
  <c r="W3469" i="32" s="1"/>
  <c r="W3468" i="32" s="1"/>
  <c r="W3467" i="32" s="1"/>
  <c r="W3466" i="32" s="1"/>
  <c r="W3465" i="32" s="1"/>
  <c r="W3464" i="32" s="1"/>
  <c r="W3463" i="32" s="1"/>
  <c r="W3462" i="32" s="1"/>
  <c r="W3461" i="32" s="1"/>
  <c r="W3460" i="32" s="1"/>
  <c r="W3459" i="32" s="1"/>
  <c r="W3458" i="32" s="1"/>
  <c r="W3457" i="32" s="1"/>
  <c r="W3456" i="32" s="1"/>
  <c r="W3455" i="32" s="1"/>
  <c r="W3454" i="32" s="1"/>
  <c r="W3453" i="32" s="1"/>
  <c r="W3452" i="32" s="1"/>
  <c r="W3451" i="32" s="1"/>
  <c r="W3450" i="32" s="1"/>
  <c r="W3449" i="32" s="1"/>
  <c r="W3448" i="32" s="1"/>
  <c r="W3447" i="32" s="1"/>
  <c r="W3446" i="32" s="1"/>
  <c r="W3445" i="32" s="1"/>
  <c r="W3444" i="32" s="1"/>
  <c r="W3443" i="32" s="1"/>
  <c r="W3442" i="32" s="1"/>
  <c r="W3441" i="32" s="1"/>
  <c r="W3440" i="32" s="1"/>
  <c r="W3439" i="32" s="1"/>
  <c r="W3438" i="32" s="1"/>
  <c r="W3437" i="32" s="1"/>
  <c r="W3436" i="32" s="1"/>
  <c r="W3435" i="32" s="1"/>
  <c r="W3434" i="32" s="1"/>
  <c r="W3433" i="32" s="1"/>
  <c r="W3432" i="32" s="1"/>
  <c r="W3431" i="32" s="1"/>
  <c r="W3430" i="32" s="1"/>
  <c r="W3429" i="32" s="1"/>
  <c r="W3428" i="32" s="1"/>
  <c r="W3427" i="32" s="1"/>
  <c r="W3426" i="32" s="1"/>
  <c r="W3425" i="32" s="1"/>
  <c r="W3424" i="32" s="1"/>
  <c r="W3423" i="32" s="1"/>
  <c r="W3422" i="32" s="1"/>
  <c r="W3421" i="32" s="1"/>
  <c r="W3420" i="32" s="1"/>
  <c r="W3419" i="32" s="1"/>
  <c r="W3418" i="32" s="1"/>
  <c r="W3417" i="32" s="1"/>
  <c r="W3416" i="32" s="1"/>
  <c r="W3415" i="32" s="1"/>
  <c r="W3414" i="32" s="1"/>
  <c r="W3413" i="32" s="1"/>
  <c r="W3412" i="32" s="1"/>
  <c r="W3411" i="32" s="1"/>
  <c r="W3410" i="32" s="1"/>
  <c r="W3409" i="32" s="1"/>
  <c r="W3408" i="32" s="1"/>
  <c r="W3407" i="32" s="1"/>
  <c r="W3406" i="32" s="1"/>
  <c r="W3405" i="32" s="1"/>
  <c r="W3404" i="32" s="1"/>
  <c r="W3403" i="32" s="1"/>
  <c r="W3402" i="32" s="1"/>
  <c r="W3401" i="32" s="1"/>
  <c r="W3400" i="32" s="1"/>
  <c r="W3399" i="32" s="1"/>
  <c r="W3398" i="32" s="1"/>
  <c r="W3397" i="32" s="1"/>
  <c r="W3396" i="32" s="1"/>
  <c r="W3395" i="32" s="1"/>
  <c r="W3394" i="32" s="1"/>
  <c r="W3393" i="32" s="1"/>
  <c r="W3392" i="32" s="1"/>
  <c r="W3391" i="32" s="1"/>
  <c r="W3390" i="32" s="1"/>
  <c r="W3389" i="32" s="1"/>
  <c r="W3388" i="32" s="1"/>
  <c r="W3387" i="32" s="1"/>
  <c r="W3386" i="32" s="1"/>
  <c r="W3385" i="32" s="1"/>
  <c r="W3384" i="32" s="1"/>
  <c r="W3383" i="32" s="1"/>
  <c r="W3382" i="32" s="1"/>
  <c r="W3381" i="32" s="1"/>
  <c r="W3380" i="32" s="1"/>
  <c r="W3379" i="32" s="1"/>
  <c r="W3378" i="32" s="1"/>
  <c r="W3377" i="32" s="1"/>
  <c r="W3376" i="32" s="1"/>
  <c r="W3375" i="32" s="1"/>
  <c r="W3374" i="32" s="1"/>
  <c r="W3373" i="32" s="1"/>
  <c r="W3372" i="32" s="1"/>
  <c r="W3371" i="32" s="1"/>
  <c r="W3370" i="32" s="1"/>
  <c r="W3369" i="32" s="1"/>
  <c r="W3368" i="32" s="1"/>
  <c r="W3367" i="32" s="1"/>
  <c r="W3366" i="32" s="1"/>
  <c r="W3365" i="32" s="1"/>
  <c r="W3364" i="32" s="1"/>
  <c r="W3363" i="32" s="1"/>
  <c r="W3362" i="32" s="1"/>
  <c r="W3361" i="32" s="1"/>
  <c r="W3360" i="32" s="1"/>
  <c r="W3359" i="32" s="1"/>
  <c r="W3358" i="32" s="1"/>
  <c r="W3357" i="32" s="1"/>
  <c r="W3356" i="32" s="1"/>
  <c r="W3355" i="32" s="1"/>
  <c r="W3354" i="32" s="1"/>
  <c r="W3353" i="32" s="1"/>
  <c r="W3352" i="32" s="1"/>
  <c r="W3351" i="32" s="1"/>
  <c r="W3350" i="32" s="1"/>
  <c r="W3349" i="32" s="1"/>
  <c r="W3348" i="32" s="1"/>
  <c r="W3347" i="32" s="1"/>
  <c r="W3346" i="32" s="1"/>
  <c r="W3345" i="32" s="1"/>
  <c r="W3344" i="32" s="1"/>
  <c r="W3343" i="32" s="1"/>
  <c r="W3342" i="32" s="1"/>
  <c r="W3341" i="32" s="1"/>
  <c r="W3340" i="32" s="1"/>
  <c r="W3339" i="32" s="1"/>
  <c r="W3338" i="32" s="1"/>
  <c r="W3337" i="32" s="1"/>
  <c r="W3336" i="32" s="1"/>
  <c r="W3335" i="32" s="1"/>
  <c r="W3334" i="32" s="1"/>
  <c r="W3333" i="32" s="1"/>
  <c r="W3332" i="32" s="1"/>
  <c r="W3331" i="32" s="1"/>
  <c r="W3330" i="32" s="1"/>
  <c r="W3329" i="32" s="1"/>
  <c r="W3328" i="32" s="1"/>
  <c r="W3327" i="32" s="1"/>
  <c r="W3326" i="32" s="1"/>
  <c r="W3325" i="32" s="1"/>
  <c r="W3324" i="32" s="1"/>
  <c r="W3323" i="32" s="1"/>
  <c r="W3322" i="32" s="1"/>
  <c r="W3321" i="32" s="1"/>
  <c r="W3320" i="32" s="1"/>
  <c r="W3319" i="32" s="1"/>
  <c r="W3318" i="32" s="1"/>
  <c r="W3317" i="32" s="1"/>
  <c r="W3316" i="32" s="1"/>
  <c r="W3315" i="32" s="1"/>
  <c r="W3314" i="32" s="1"/>
  <c r="W3313" i="32" s="1"/>
  <c r="W3312" i="32" s="1"/>
  <c r="W3311" i="32" s="1"/>
  <c r="W3310" i="32" s="1"/>
  <c r="W3309" i="32" s="1"/>
  <c r="W3308" i="32" s="1"/>
  <c r="W3307" i="32" s="1"/>
  <c r="W3306" i="32" s="1"/>
  <c r="W3305" i="32" s="1"/>
  <c r="W3304" i="32" s="1"/>
  <c r="W3303" i="32" s="1"/>
  <c r="W3302" i="32" s="1"/>
  <c r="W3301" i="32" s="1"/>
  <c r="W3300" i="32" s="1"/>
  <c r="W3299" i="32" s="1"/>
  <c r="W3298" i="32" s="1"/>
  <c r="W3297" i="32" s="1"/>
  <c r="W3296" i="32" s="1"/>
  <c r="W3295" i="32" s="1"/>
  <c r="W3294" i="32" s="1"/>
  <c r="W3293" i="32" s="1"/>
  <c r="W3292" i="32" s="1"/>
  <c r="W3291" i="32" s="1"/>
  <c r="W3290" i="32" s="1"/>
  <c r="W3289" i="32" s="1"/>
  <c r="W3288" i="32" s="1"/>
  <c r="W3287" i="32" s="1"/>
  <c r="W3286" i="32" s="1"/>
  <c r="W3285" i="32" s="1"/>
  <c r="W3284" i="32" s="1"/>
  <c r="W3283" i="32" s="1"/>
  <c r="W3282" i="32" s="1"/>
  <c r="W3281" i="32" s="1"/>
  <c r="W3280" i="32" s="1"/>
  <c r="W3279" i="32" s="1"/>
  <c r="W3278" i="32" s="1"/>
  <c r="W3277" i="32" s="1"/>
  <c r="W3276" i="32" s="1"/>
  <c r="W3275" i="32" s="1"/>
  <c r="W3274" i="32" s="1"/>
  <c r="W3273" i="32" s="1"/>
  <c r="W3272" i="32" s="1"/>
  <c r="W3271" i="32" s="1"/>
  <c r="W3270" i="32" s="1"/>
  <c r="W3269" i="32" s="1"/>
  <c r="W3268" i="32" s="1"/>
  <c r="W3267" i="32" s="1"/>
  <c r="W3266" i="32" s="1"/>
  <c r="W3265" i="32" s="1"/>
  <c r="W3264" i="32" s="1"/>
  <c r="W3263" i="32" s="1"/>
  <c r="W3262" i="32" s="1"/>
  <c r="W3261" i="32" s="1"/>
  <c r="W3260" i="32" s="1"/>
  <c r="W3259" i="32" s="1"/>
  <c r="W3258" i="32" s="1"/>
  <c r="W3257" i="32" s="1"/>
  <c r="W3256" i="32" s="1"/>
  <c r="W3255" i="32" s="1"/>
  <c r="W3254" i="32" s="1"/>
  <c r="W3253" i="32" s="1"/>
  <c r="W3252" i="32" s="1"/>
  <c r="W3251" i="32" s="1"/>
  <c r="W3250" i="32" s="1"/>
  <c r="W3249" i="32" s="1"/>
  <c r="W3248" i="32" s="1"/>
  <c r="W3247" i="32" s="1"/>
  <c r="W3246" i="32" s="1"/>
  <c r="W3245" i="32" s="1"/>
  <c r="W3244" i="32" s="1"/>
  <c r="W3243" i="32" s="1"/>
  <c r="W3242" i="32" s="1"/>
  <c r="W3241" i="32" s="1"/>
  <c r="W3240" i="32" s="1"/>
  <c r="W3239" i="32" s="1"/>
  <c r="W3238" i="32" s="1"/>
  <c r="W3237" i="32" s="1"/>
  <c r="W3236" i="32" s="1"/>
  <c r="W3235" i="32" s="1"/>
  <c r="W3234" i="32" s="1"/>
  <c r="W3233" i="32" s="1"/>
  <c r="W3232" i="32" s="1"/>
  <c r="W3231" i="32" s="1"/>
  <c r="W3230" i="32" s="1"/>
  <c r="W3229" i="32" s="1"/>
  <c r="W3228" i="32" s="1"/>
  <c r="W3227" i="32" s="1"/>
  <c r="W3226" i="32" s="1"/>
  <c r="W3225" i="32" s="1"/>
  <c r="W3224" i="32" s="1"/>
  <c r="W3223" i="32" s="1"/>
  <c r="W3222" i="32" s="1"/>
  <c r="W3221" i="32" s="1"/>
  <c r="W3220" i="32" s="1"/>
  <c r="W3219" i="32" s="1"/>
  <c r="W3218" i="32" s="1"/>
  <c r="W3217" i="32" s="1"/>
  <c r="W3216" i="32" s="1"/>
  <c r="W3215" i="32" s="1"/>
  <c r="W3214" i="32" s="1"/>
  <c r="W3213" i="32" s="1"/>
  <c r="W3212" i="32" s="1"/>
  <c r="W3211" i="32" s="1"/>
  <c r="W3210" i="32" s="1"/>
  <c r="W3209" i="32" s="1"/>
  <c r="W3208" i="32" s="1"/>
  <c r="W3207" i="32" s="1"/>
  <c r="W3206" i="32" s="1"/>
  <c r="W3205" i="32" s="1"/>
  <c r="W3204" i="32" s="1"/>
  <c r="W3203" i="32" s="1"/>
  <c r="W3202" i="32" s="1"/>
  <c r="W3201" i="32" s="1"/>
  <c r="W3200" i="32" s="1"/>
  <c r="W3199" i="32" s="1"/>
  <c r="W3198" i="32" s="1"/>
  <c r="W3197" i="32" s="1"/>
  <c r="W3196" i="32" s="1"/>
  <c r="W3195" i="32" s="1"/>
  <c r="W3194" i="32" s="1"/>
  <c r="W3193" i="32" s="1"/>
  <c r="W3192" i="32" s="1"/>
  <c r="W3191" i="32" s="1"/>
  <c r="W3190" i="32" s="1"/>
  <c r="W3189" i="32" s="1"/>
  <c r="W3188" i="32" s="1"/>
  <c r="W3187" i="32" s="1"/>
  <c r="W3186" i="32" s="1"/>
  <c r="W3185" i="32" s="1"/>
  <c r="W3184" i="32" s="1"/>
  <c r="W3183" i="32" s="1"/>
  <c r="W3182" i="32" s="1"/>
  <c r="W3181" i="32" s="1"/>
  <c r="W3180" i="32" s="1"/>
  <c r="W3179" i="32" s="1"/>
  <c r="W3178" i="32" s="1"/>
  <c r="W3177" i="32" s="1"/>
  <c r="W3176" i="32" s="1"/>
  <c r="W3175" i="32" s="1"/>
  <c r="W3174" i="32" s="1"/>
  <c r="W3173" i="32" s="1"/>
  <c r="W3172" i="32" s="1"/>
  <c r="W3171" i="32" s="1"/>
  <c r="W3170" i="32" s="1"/>
  <c r="W3169" i="32" s="1"/>
  <c r="W3168" i="32" s="1"/>
  <c r="W3167" i="32" s="1"/>
  <c r="W3166" i="32" s="1"/>
  <c r="W3165" i="32" s="1"/>
  <c r="W3164" i="32" s="1"/>
  <c r="W3163" i="32" s="1"/>
  <c r="W3162" i="32" s="1"/>
  <c r="W3161" i="32" s="1"/>
  <c r="W3160" i="32" s="1"/>
  <c r="W3159" i="32" s="1"/>
  <c r="W3158" i="32" s="1"/>
  <c r="W3157" i="32" s="1"/>
  <c r="W3156" i="32" s="1"/>
  <c r="W3155" i="32" s="1"/>
  <c r="W3154" i="32" s="1"/>
  <c r="W3153" i="32" s="1"/>
  <c r="W3152" i="32" s="1"/>
  <c r="W3151" i="32" s="1"/>
  <c r="W3150" i="32" s="1"/>
  <c r="W3149" i="32" s="1"/>
  <c r="W3148" i="32" s="1"/>
  <c r="W3147" i="32" s="1"/>
  <c r="W3146" i="32" s="1"/>
  <c r="W3145" i="32" s="1"/>
  <c r="W3144" i="32" s="1"/>
  <c r="W3143" i="32" s="1"/>
  <c r="W3142" i="32" s="1"/>
  <c r="W3141" i="32" s="1"/>
  <c r="W3140" i="32" s="1"/>
  <c r="W3139" i="32" s="1"/>
  <c r="W3138" i="32" s="1"/>
  <c r="W3137" i="32" s="1"/>
  <c r="W3136" i="32" s="1"/>
  <c r="W3135" i="32" s="1"/>
  <c r="W3134" i="32" s="1"/>
  <c r="W3133" i="32" s="1"/>
  <c r="W3132" i="32" s="1"/>
  <c r="W3131" i="32" s="1"/>
  <c r="W3130" i="32" s="1"/>
  <c r="W3129" i="32" s="1"/>
  <c r="W3128" i="32" s="1"/>
  <c r="W3127" i="32" s="1"/>
  <c r="W3126" i="32" s="1"/>
  <c r="W3125" i="32" s="1"/>
  <c r="W3124" i="32" s="1"/>
  <c r="W3123" i="32" s="1"/>
  <c r="W3122" i="32" s="1"/>
  <c r="W3121" i="32" s="1"/>
  <c r="W3120" i="32" s="1"/>
  <c r="W3119" i="32" s="1"/>
  <c r="W3118" i="32" s="1"/>
  <c r="W3117" i="32" s="1"/>
  <c r="W3116" i="32" s="1"/>
  <c r="W3115" i="32" s="1"/>
  <c r="W3114" i="32" s="1"/>
  <c r="W3113" i="32" s="1"/>
  <c r="W3112" i="32" s="1"/>
  <c r="W3111" i="32" s="1"/>
  <c r="W3110" i="32" s="1"/>
  <c r="W3109" i="32" s="1"/>
  <c r="W3108" i="32" s="1"/>
  <c r="W3107" i="32" s="1"/>
  <c r="W3106" i="32" s="1"/>
  <c r="W3105" i="32" s="1"/>
  <c r="W3104" i="32" s="1"/>
  <c r="W3103" i="32" s="1"/>
  <c r="W3102" i="32" s="1"/>
  <c r="W3101" i="32" s="1"/>
  <c r="W3100" i="32" s="1"/>
  <c r="W3099" i="32" s="1"/>
  <c r="W3098" i="32" s="1"/>
  <c r="W3097" i="32" s="1"/>
  <c r="W3096" i="32" s="1"/>
  <c r="W3095" i="32" s="1"/>
  <c r="W3094" i="32" s="1"/>
  <c r="W3093" i="32" s="1"/>
  <c r="W3092" i="32" s="1"/>
  <c r="W3091" i="32" s="1"/>
  <c r="W3090" i="32" s="1"/>
  <c r="W3089" i="32" s="1"/>
  <c r="W3088" i="32" s="1"/>
  <c r="W3087" i="32" s="1"/>
  <c r="W3086" i="32" s="1"/>
  <c r="W3085" i="32" s="1"/>
  <c r="W3084" i="32" s="1"/>
  <c r="W3083" i="32" s="1"/>
  <c r="W3082" i="32" s="1"/>
  <c r="W3081" i="32" s="1"/>
  <c r="W3080" i="32" s="1"/>
  <c r="W3079" i="32" s="1"/>
  <c r="W3078" i="32" s="1"/>
  <c r="W3077" i="32" s="1"/>
  <c r="W3076" i="32" s="1"/>
  <c r="W3075" i="32" s="1"/>
  <c r="W3074" i="32" s="1"/>
  <c r="W3073" i="32" s="1"/>
  <c r="W3072" i="32" s="1"/>
  <c r="W3071" i="32" s="1"/>
  <c r="W3070" i="32" s="1"/>
  <c r="W3069" i="32" s="1"/>
  <c r="W3068" i="32" s="1"/>
  <c r="W3067" i="32" s="1"/>
  <c r="W3066" i="32" s="1"/>
  <c r="W3065" i="32" s="1"/>
  <c r="W3064" i="32" s="1"/>
  <c r="W3063" i="32" s="1"/>
  <c r="W3062" i="32" s="1"/>
  <c r="W3061" i="32" s="1"/>
  <c r="W3060" i="32" s="1"/>
  <c r="W3059" i="32" s="1"/>
  <c r="W3058" i="32" s="1"/>
  <c r="W3057" i="32" s="1"/>
  <c r="W3056" i="32" s="1"/>
  <c r="W3055" i="32" s="1"/>
  <c r="W3054" i="32" s="1"/>
  <c r="W3053" i="32" s="1"/>
  <c r="W3052" i="32" s="1"/>
  <c r="W3051" i="32" s="1"/>
  <c r="W3050" i="32" s="1"/>
  <c r="W3049" i="32" s="1"/>
  <c r="W3048" i="32" s="1"/>
  <c r="W3047" i="32" s="1"/>
  <c r="W3046" i="32" s="1"/>
  <c r="W3045" i="32" s="1"/>
  <c r="W3044" i="32" s="1"/>
  <c r="W3043" i="32" s="1"/>
  <c r="W3042" i="32" s="1"/>
  <c r="W3041" i="32" s="1"/>
  <c r="W3040" i="32" s="1"/>
  <c r="W3039" i="32" s="1"/>
  <c r="W3038" i="32" s="1"/>
  <c r="W3037" i="32" s="1"/>
  <c r="W3036" i="32" s="1"/>
  <c r="W3035" i="32" s="1"/>
  <c r="W3034" i="32" s="1"/>
  <c r="W3033" i="32" s="1"/>
  <c r="W3032" i="32" s="1"/>
  <c r="W3031" i="32" s="1"/>
  <c r="W3030" i="32" s="1"/>
  <c r="W3029" i="32" s="1"/>
  <c r="W3028" i="32" s="1"/>
  <c r="W3027" i="32" s="1"/>
  <c r="W3026" i="32" s="1"/>
  <c r="W3025" i="32" s="1"/>
  <c r="W3024" i="32" s="1"/>
  <c r="W3023" i="32" s="1"/>
  <c r="W3022" i="32" s="1"/>
  <c r="W3021" i="32" s="1"/>
  <c r="W3020" i="32" s="1"/>
  <c r="W3019" i="32" s="1"/>
  <c r="W3018" i="32" s="1"/>
  <c r="W3017" i="32" s="1"/>
  <c r="W3016" i="32" s="1"/>
  <c r="W3015" i="32" s="1"/>
  <c r="W3014" i="32" s="1"/>
  <c r="W3013" i="32" s="1"/>
  <c r="W3012" i="32" s="1"/>
  <c r="W3011" i="32" s="1"/>
  <c r="W3010" i="32" s="1"/>
  <c r="W3009" i="32" s="1"/>
  <c r="W3008" i="32" s="1"/>
  <c r="W3007" i="32" s="1"/>
  <c r="W3006" i="32" s="1"/>
  <c r="W3005" i="32" s="1"/>
  <c r="W3004" i="32" s="1"/>
  <c r="W3003" i="32" s="1"/>
  <c r="W3002" i="32" s="1"/>
  <c r="W3001" i="32" s="1"/>
  <c r="W3000" i="32" s="1"/>
  <c r="W2999" i="32" s="1"/>
  <c r="W2998" i="32" s="1"/>
  <c r="W2997" i="32" s="1"/>
  <c r="W2996" i="32" s="1"/>
  <c r="W2995" i="32" s="1"/>
  <c r="W2994" i="32" s="1"/>
  <c r="W2993" i="32" s="1"/>
  <c r="W2992" i="32" s="1"/>
  <c r="W2991" i="32" s="1"/>
  <c r="W2990" i="32" s="1"/>
  <c r="W2989" i="32" s="1"/>
  <c r="W2988" i="32" s="1"/>
  <c r="W2987" i="32" s="1"/>
  <c r="W2986" i="32" s="1"/>
  <c r="W2985" i="32" s="1"/>
  <c r="W2984" i="32" s="1"/>
  <c r="W2983" i="32" s="1"/>
  <c r="W2982" i="32" s="1"/>
  <c r="W2981" i="32" s="1"/>
  <c r="W2980" i="32" s="1"/>
  <c r="W2979" i="32" s="1"/>
  <c r="W2978" i="32" s="1"/>
  <c r="W2977" i="32" s="1"/>
  <c r="W2976" i="32" s="1"/>
  <c r="W2975" i="32" s="1"/>
  <c r="W2974" i="32" s="1"/>
  <c r="W2973" i="32" s="1"/>
  <c r="W2972" i="32" s="1"/>
  <c r="W2971" i="32" s="1"/>
  <c r="W2970" i="32" s="1"/>
  <c r="W2969" i="32" s="1"/>
  <c r="W2968" i="32" s="1"/>
  <c r="W2967" i="32" s="1"/>
  <c r="W2966" i="32" s="1"/>
  <c r="W2965" i="32" s="1"/>
  <c r="W2964" i="32" s="1"/>
  <c r="W2963" i="32" s="1"/>
  <c r="W2962" i="32" s="1"/>
  <c r="W2961" i="32" s="1"/>
  <c r="W2960" i="32" s="1"/>
  <c r="W2959" i="32" s="1"/>
  <c r="W2958" i="32" s="1"/>
  <c r="W2957" i="32" s="1"/>
  <c r="W2956" i="32" s="1"/>
  <c r="W2955" i="32" s="1"/>
  <c r="W2954" i="32" s="1"/>
  <c r="W2953" i="32" s="1"/>
  <c r="W2952" i="32" s="1"/>
  <c r="W2951" i="32" s="1"/>
  <c r="W2950" i="32" s="1"/>
  <c r="W2949" i="32" s="1"/>
  <c r="W2948" i="32" s="1"/>
  <c r="W2947" i="32" s="1"/>
  <c r="W2946" i="32" s="1"/>
  <c r="W2945" i="32" s="1"/>
  <c r="W2944" i="32" s="1"/>
  <c r="W2943" i="32" s="1"/>
  <c r="W2942" i="32" s="1"/>
  <c r="W2941" i="32" s="1"/>
  <c r="W2940" i="32" s="1"/>
  <c r="W2939" i="32" s="1"/>
  <c r="W2938" i="32" s="1"/>
  <c r="W2937" i="32" s="1"/>
  <c r="W2936" i="32" s="1"/>
  <c r="W2935" i="32" s="1"/>
  <c r="W2934" i="32" s="1"/>
  <c r="W2933" i="32" s="1"/>
  <c r="W2932" i="32" s="1"/>
  <c r="W2931" i="32" s="1"/>
  <c r="W2930" i="32" s="1"/>
  <c r="W2929" i="32" s="1"/>
  <c r="W2928" i="32" s="1"/>
  <c r="W2927" i="32" s="1"/>
  <c r="W2926" i="32" s="1"/>
  <c r="W2925" i="32" s="1"/>
  <c r="W2924" i="32" s="1"/>
  <c r="W2923" i="32" s="1"/>
  <c r="W2922" i="32" s="1"/>
  <c r="W2921" i="32" s="1"/>
  <c r="W2920" i="32" s="1"/>
  <c r="W2919" i="32" s="1"/>
  <c r="W2918" i="32" s="1"/>
  <c r="W2917" i="32" s="1"/>
  <c r="W2916" i="32" s="1"/>
  <c r="W2915" i="32" s="1"/>
  <c r="W2914" i="32" s="1"/>
  <c r="W2913" i="32" s="1"/>
  <c r="W2912" i="32" s="1"/>
  <c r="W2911" i="32" s="1"/>
  <c r="W2910" i="32" s="1"/>
  <c r="W2909" i="32" s="1"/>
  <c r="W2908" i="32" s="1"/>
  <c r="W2907" i="32" s="1"/>
  <c r="W2906" i="32" s="1"/>
  <c r="W2905" i="32" s="1"/>
  <c r="W2904" i="32" s="1"/>
  <c r="W2903" i="32" s="1"/>
  <c r="W2902" i="32" s="1"/>
  <c r="W2901" i="32" s="1"/>
  <c r="W2900" i="32" s="1"/>
  <c r="W2899" i="32" s="1"/>
  <c r="W2898" i="32" s="1"/>
  <c r="W2897" i="32" s="1"/>
  <c r="W2896" i="32" s="1"/>
  <c r="W2895" i="32" s="1"/>
  <c r="W2894" i="32" s="1"/>
  <c r="W2893" i="32" s="1"/>
  <c r="W2892" i="32" s="1"/>
  <c r="W2891" i="32" s="1"/>
  <c r="W2890" i="32" s="1"/>
  <c r="W2889" i="32" s="1"/>
  <c r="W2888" i="32" s="1"/>
  <c r="W2887" i="32" s="1"/>
  <c r="W2886" i="32" s="1"/>
  <c r="W2885" i="32" s="1"/>
  <c r="W2884" i="32" s="1"/>
  <c r="W2883" i="32" s="1"/>
  <c r="W2882" i="32" s="1"/>
  <c r="W2881" i="32" s="1"/>
  <c r="W2880" i="32" s="1"/>
  <c r="W2879" i="32" s="1"/>
  <c r="W2878" i="32" s="1"/>
  <c r="W2877" i="32" s="1"/>
  <c r="W2876" i="32" s="1"/>
  <c r="W2875" i="32" s="1"/>
  <c r="W2874" i="32" s="1"/>
  <c r="W2873" i="32" s="1"/>
  <c r="W2872" i="32" s="1"/>
  <c r="W2871" i="32" s="1"/>
  <c r="W2870" i="32" s="1"/>
  <c r="W2869" i="32" s="1"/>
  <c r="W2868" i="32" s="1"/>
  <c r="W2867" i="32" s="1"/>
  <c r="W2866" i="32" s="1"/>
  <c r="W2865" i="32" s="1"/>
  <c r="W2864" i="32" s="1"/>
  <c r="W2863" i="32" s="1"/>
  <c r="W2862" i="32" s="1"/>
  <c r="W2861" i="32" s="1"/>
  <c r="W2860" i="32" s="1"/>
  <c r="W2859" i="32" s="1"/>
  <c r="W2858" i="32" s="1"/>
  <c r="W2857" i="32" s="1"/>
  <c r="W2856" i="32" s="1"/>
  <c r="W2855" i="32" s="1"/>
  <c r="W2854" i="32" s="1"/>
  <c r="W2853" i="32" s="1"/>
  <c r="W2852" i="32" s="1"/>
  <c r="W2851" i="32" s="1"/>
  <c r="W2850" i="32" s="1"/>
  <c r="W2849" i="32" s="1"/>
  <c r="W2848" i="32" s="1"/>
  <c r="W2847" i="32" s="1"/>
  <c r="W2846" i="32" s="1"/>
  <c r="W2845" i="32" s="1"/>
  <c r="W2844" i="32" s="1"/>
  <c r="W2843" i="32" s="1"/>
  <c r="W2842" i="32" s="1"/>
  <c r="W2841" i="32" s="1"/>
  <c r="W2840" i="32" s="1"/>
  <c r="W2839" i="32" s="1"/>
  <c r="W2838" i="32" s="1"/>
  <c r="W2837" i="32" s="1"/>
  <c r="W2836" i="32" s="1"/>
  <c r="W2835" i="32" s="1"/>
  <c r="W2834" i="32" s="1"/>
  <c r="W2833" i="32" s="1"/>
  <c r="W2832" i="32" s="1"/>
  <c r="W2831" i="32" s="1"/>
  <c r="W2830" i="32" s="1"/>
  <c r="W2829" i="32" s="1"/>
  <c r="W2828" i="32" s="1"/>
  <c r="W2827" i="32" s="1"/>
  <c r="W2826" i="32" s="1"/>
  <c r="W2825" i="32" s="1"/>
  <c r="W2824" i="32" s="1"/>
  <c r="W2823" i="32" s="1"/>
  <c r="W2822" i="32" s="1"/>
  <c r="W2821" i="32" s="1"/>
  <c r="W2820" i="32" s="1"/>
  <c r="W2819" i="32" s="1"/>
  <c r="W2818" i="32" s="1"/>
  <c r="W2817" i="32" s="1"/>
  <c r="W2816" i="32" s="1"/>
  <c r="W2815" i="32" s="1"/>
  <c r="W2814" i="32" s="1"/>
  <c r="W2813" i="32" s="1"/>
  <c r="W2812" i="32" s="1"/>
  <c r="W2811" i="32" s="1"/>
  <c r="W2810" i="32" s="1"/>
  <c r="W2809" i="32" s="1"/>
  <c r="W2808" i="32" s="1"/>
  <c r="W2807" i="32" s="1"/>
  <c r="W2806" i="32" s="1"/>
  <c r="W2805" i="32" s="1"/>
  <c r="W2804" i="32" s="1"/>
  <c r="W2803" i="32" s="1"/>
  <c r="W2802" i="32" s="1"/>
  <c r="W2801" i="32" s="1"/>
  <c r="W2800" i="32" s="1"/>
  <c r="W2799" i="32" s="1"/>
  <c r="W2798" i="32" s="1"/>
  <c r="W2797" i="32" s="1"/>
  <c r="W2796" i="32" s="1"/>
  <c r="W2795" i="32" s="1"/>
  <c r="W2794" i="32" s="1"/>
  <c r="W2793" i="32" s="1"/>
  <c r="W2792" i="32" s="1"/>
  <c r="W2791" i="32" s="1"/>
  <c r="W2790" i="32" s="1"/>
  <c r="W2789" i="32" s="1"/>
  <c r="W2788" i="32" s="1"/>
  <c r="W2787" i="32" s="1"/>
  <c r="W2786" i="32" s="1"/>
  <c r="W2785" i="32" s="1"/>
  <c r="W2784" i="32" s="1"/>
  <c r="W2783" i="32" s="1"/>
  <c r="W2782" i="32" s="1"/>
  <c r="W2781" i="32" s="1"/>
  <c r="W2780" i="32" s="1"/>
  <c r="W2779" i="32" s="1"/>
  <c r="W2778" i="32" s="1"/>
  <c r="W2777" i="32" s="1"/>
  <c r="W2776" i="32" s="1"/>
  <c r="W2775" i="32" s="1"/>
  <c r="W2774" i="32" s="1"/>
  <c r="W2773" i="32" s="1"/>
  <c r="W2772" i="32" s="1"/>
  <c r="W2771" i="32" s="1"/>
  <c r="W2770" i="32" s="1"/>
  <c r="W2769" i="32" s="1"/>
  <c r="W2768" i="32" s="1"/>
  <c r="W2767" i="32" s="1"/>
  <c r="W2766" i="32" s="1"/>
  <c r="W2765" i="32" s="1"/>
  <c r="W2764" i="32" s="1"/>
  <c r="W2763" i="32" s="1"/>
  <c r="W2762" i="32" s="1"/>
  <c r="W2761" i="32" s="1"/>
  <c r="W2760" i="32" s="1"/>
  <c r="W2759" i="32" s="1"/>
  <c r="W2758" i="32" s="1"/>
  <c r="W2757" i="32" s="1"/>
  <c r="W2756" i="32" s="1"/>
  <c r="W2755" i="32" s="1"/>
  <c r="W2754" i="32" s="1"/>
  <c r="W2753" i="32" s="1"/>
  <c r="W2752" i="32" s="1"/>
  <c r="W2751" i="32" s="1"/>
  <c r="W2750" i="32" s="1"/>
  <c r="W2749" i="32" s="1"/>
  <c r="W2748" i="32" s="1"/>
  <c r="W2747" i="32" s="1"/>
  <c r="W2746" i="32" s="1"/>
  <c r="W2745" i="32" s="1"/>
  <c r="W2744" i="32" s="1"/>
  <c r="W2743" i="32" s="1"/>
  <c r="W2742" i="32" s="1"/>
  <c r="W2741" i="32" s="1"/>
  <c r="W2740" i="32" s="1"/>
  <c r="W2739" i="32" s="1"/>
  <c r="W2738" i="32" s="1"/>
  <c r="W2737" i="32" s="1"/>
  <c r="W2736" i="32" s="1"/>
  <c r="W2735" i="32" s="1"/>
  <c r="W2734" i="32" s="1"/>
  <c r="W2733" i="32" s="1"/>
  <c r="W2732" i="32" s="1"/>
  <c r="W2731" i="32" s="1"/>
  <c r="W2730" i="32" s="1"/>
  <c r="W2729" i="32" s="1"/>
  <c r="W2728" i="32" s="1"/>
  <c r="W2727" i="32" s="1"/>
  <c r="W2726" i="32" s="1"/>
  <c r="W2725" i="32" s="1"/>
  <c r="W2724" i="32" s="1"/>
  <c r="W2723" i="32" s="1"/>
  <c r="W2722" i="32" s="1"/>
  <c r="W2721" i="32" s="1"/>
  <c r="W2720" i="32" s="1"/>
  <c r="W2719" i="32" s="1"/>
  <c r="W2718" i="32" s="1"/>
  <c r="W2717" i="32" s="1"/>
  <c r="W2716" i="32" s="1"/>
  <c r="W2715" i="32" s="1"/>
  <c r="W2714" i="32" s="1"/>
  <c r="W2713" i="32" s="1"/>
  <c r="W2712" i="32" s="1"/>
  <c r="W2711" i="32" s="1"/>
  <c r="W2710" i="32" s="1"/>
  <c r="W2709" i="32" s="1"/>
  <c r="W2708" i="32" s="1"/>
  <c r="W2707" i="32" s="1"/>
  <c r="W2706" i="32" s="1"/>
  <c r="W2705" i="32" s="1"/>
  <c r="W2704" i="32" s="1"/>
  <c r="W2703" i="32" s="1"/>
  <c r="W2702" i="32" s="1"/>
  <c r="W2701" i="32" s="1"/>
  <c r="W2700" i="32" s="1"/>
  <c r="W2699" i="32" s="1"/>
  <c r="W2698" i="32" s="1"/>
  <c r="W2697" i="32" s="1"/>
  <c r="W2696" i="32" s="1"/>
  <c r="W2695" i="32" s="1"/>
  <c r="W2694" i="32" s="1"/>
  <c r="W2693" i="32" s="1"/>
  <c r="W2692" i="32" s="1"/>
  <c r="W2691" i="32" s="1"/>
  <c r="W2690" i="32" s="1"/>
  <c r="W2689" i="32" s="1"/>
  <c r="W2688" i="32" s="1"/>
  <c r="W2687" i="32" s="1"/>
  <c r="W2686" i="32" s="1"/>
  <c r="W2685" i="32" s="1"/>
  <c r="W2684" i="32" s="1"/>
  <c r="W2683" i="32" s="1"/>
  <c r="W2682" i="32" s="1"/>
  <c r="W2681" i="32" s="1"/>
  <c r="W2680" i="32" s="1"/>
  <c r="W2679" i="32" s="1"/>
  <c r="W2678" i="32" s="1"/>
  <c r="W2677" i="32" s="1"/>
  <c r="W2676" i="32" s="1"/>
  <c r="W2675" i="32" s="1"/>
  <c r="W2674" i="32" s="1"/>
  <c r="W2673" i="32" s="1"/>
  <c r="W2672" i="32" s="1"/>
  <c r="W2671" i="32" s="1"/>
  <c r="W2670" i="32" s="1"/>
  <c r="W2669" i="32" s="1"/>
  <c r="W2668" i="32" s="1"/>
  <c r="W2667" i="32" s="1"/>
  <c r="W2666" i="32" s="1"/>
  <c r="W2665" i="32" s="1"/>
  <c r="W2664" i="32" s="1"/>
  <c r="W2663" i="32" s="1"/>
  <c r="W2662" i="32" s="1"/>
  <c r="W2661" i="32" s="1"/>
  <c r="W2660" i="32" s="1"/>
  <c r="W2659" i="32" s="1"/>
  <c r="W2658" i="32" s="1"/>
  <c r="W2657" i="32" s="1"/>
  <c r="W2656" i="32" s="1"/>
  <c r="W2655" i="32" s="1"/>
  <c r="W2654" i="32" s="1"/>
  <c r="W2653" i="32" s="1"/>
  <c r="W2652" i="32" s="1"/>
  <c r="W2651" i="32" s="1"/>
  <c r="W2650" i="32" s="1"/>
  <c r="W2649" i="32" s="1"/>
  <c r="W2648" i="32" s="1"/>
  <c r="W2647" i="32" s="1"/>
  <c r="W2646" i="32" s="1"/>
  <c r="W2645" i="32" s="1"/>
  <c r="W2644" i="32" s="1"/>
  <c r="W2643" i="32" s="1"/>
  <c r="W2642" i="32" s="1"/>
  <c r="W2641" i="32" s="1"/>
  <c r="W2640" i="32" s="1"/>
  <c r="W2639" i="32" s="1"/>
  <c r="W2638" i="32" s="1"/>
  <c r="W2637" i="32" s="1"/>
  <c r="W2636" i="32" s="1"/>
  <c r="W2635" i="32" s="1"/>
  <c r="W2634" i="32" s="1"/>
  <c r="W2633" i="32" s="1"/>
  <c r="W2632" i="32" s="1"/>
  <c r="W2631" i="32" s="1"/>
  <c r="W2630" i="32" s="1"/>
  <c r="W2629" i="32" s="1"/>
  <c r="W2628" i="32" s="1"/>
  <c r="W2627" i="32" s="1"/>
  <c r="W2626" i="32" s="1"/>
  <c r="W2625" i="32" s="1"/>
  <c r="W2624" i="32" s="1"/>
  <c r="W2623" i="32" s="1"/>
  <c r="W2622" i="32" s="1"/>
  <c r="W2621" i="32" s="1"/>
  <c r="W2620" i="32" s="1"/>
  <c r="W2619" i="32" s="1"/>
  <c r="W2618" i="32" s="1"/>
  <c r="W2617" i="32" s="1"/>
  <c r="W2616" i="32" s="1"/>
  <c r="W2615" i="32" s="1"/>
  <c r="W2614" i="32" s="1"/>
  <c r="W2613" i="32" s="1"/>
  <c r="W2612" i="32" s="1"/>
  <c r="W2611" i="32" s="1"/>
  <c r="W2610" i="32" s="1"/>
  <c r="W2609" i="32" s="1"/>
  <c r="W2608" i="32" s="1"/>
  <c r="W2607" i="32" s="1"/>
  <c r="W2606" i="32" s="1"/>
  <c r="W2605" i="32" s="1"/>
  <c r="W2604" i="32" s="1"/>
  <c r="W2603" i="32" s="1"/>
  <c r="W2602" i="32" s="1"/>
  <c r="W2601" i="32" s="1"/>
  <c r="W2600" i="32" s="1"/>
  <c r="W2599" i="32" s="1"/>
  <c r="W2598" i="32" s="1"/>
  <c r="W2597" i="32" s="1"/>
  <c r="W2596" i="32" s="1"/>
  <c r="W2595" i="32" s="1"/>
  <c r="W2594" i="32" s="1"/>
  <c r="W2593" i="32" s="1"/>
  <c r="W2592" i="32" s="1"/>
  <c r="W2591" i="32" s="1"/>
  <c r="W2590" i="32" s="1"/>
  <c r="W2589" i="32" s="1"/>
  <c r="W2588" i="32" s="1"/>
  <c r="W2587" i="32" s="1"/>
  <c r="W2586" i="32" s="1"/>
  <c r="W2585" i="32" s="1"/>
  <c r="W2584" i="32" s="1"/>
  <c r="W2583" i="32" s="1"/>
  <c r="W2582" i="32" s="1"/>
  <c r="W2581" i="32" s="1"/>
  <c r="W2580" i="32" s="1"/>
  <c r="W2579" i="32" s="1"/>
  <c r="W2578" i="32" s="1"/>
  <c r="W2577" i="32" s="1"/>
  <c r="W2576" i="32" s="1"/>
  <c r="W2575" i="32" s="1"/>
  <c r="W2574" i="32" s="1"/>
  <c r="W2573" i="32" s="1"/>
  <c r="W2572" i="32" s="1"/>
  <c r="W2571" i="32" s="1"/>
  <c r="W2570" i="32" s="1"/>
  <c r="W2569" i="32" s="1"/>
  <c r="W2568" i="32" s="1"/>
  <c r="W2567" i="32" s="1"/>
  <c r="W2566" i="32" s="1"/>
  <c r="W2565" i="32" s="1"/>
  <c r="W2564" i="32" s="1"/>
  <c r="W2563" i="32" s="1"/>
  <c r="W2562" i="32" s="1"/>
  <c r="W2561" i="32" s="1"/>
  <c r="W2560" i="32" s="1"/>
  <c r="W2559" i="32" s="1"/>
  <c r="W2558" i="32" s="1"/>
  <c r="W2557" i="32" s="1"/>
  <c r="W2556" i="32" s="1"/>
  <c r="W2555" i="32" s="1"/>
  <c r="W2554" i="32" s="1"/>
  <c r="W2553" i="32" s="1"/>
  <c r="W2552" i="32" s="1"/>
  <c r="W2551" i="32" s="1"/>
  <c r="W2550" i="32" s="1"/>
  <c r="W2549" i="32" s="1"/>
  <c r="W2548" i="32" s="1"/>
  <c r="W2547" i="32" s="1"/>
  <c r="W2546" i="32" s="1"/>
  <c r="W2545" i="32" s="1"/>
  <c r="W2544" i="32" s="1"/>
  <c r="W2543" i="32" s="1"/>
  <c r="W2542" i="32" s="1"/>
  <c r="W2541" i="32" s="1"/>
  <c r="W2540" i="32" s="1"/>
  <c r="W2539" i="32" s="1"/>
  <c r="W2538" i="32" s="1"/>
  <c r="W2537" i="32" s="1"/>
  <c r="W2536" i="32" s="1"/>
  <c r="W2535" i="32" s="1"/>
  <c r="W2534" i="32" s="1"/>
  <c r="W2533" i="32" s="1"/>
  <c r="W2532" i="32" s="1"/>
  <c r="W2531" i="32" s="1"/>
  <c r="W2530" i="32" s="1"/>
  <c r="W2529" i="32" s="1"/>
  <c r="W2528" i="32" s="1"/>
  <c r="W2527" i="32" s="1"/>
  <c r="W2526" i="32" s="1"/>
  <c r="W2525" i="32" s="1"/>
  <c r="W2524" i="32" s="1"/>
  <c r="W2523" i="32" s="1"/>
  <c r="W2522" i="32" s="1"/>
  <c r="W2521" i="32" s="1"/>
  <c r="W2520" i="32" s="1"/>
  <c r="W2519" i="32" s="1"/>
  <c r="W2518" i="32" s="1"/>
  <c r="W2517" i="32" s="1"/>
  <c r="W2516" i="32" s="1"/>
  <c r="W2515" i="32" s="1"/>
  <c r="W2514" i="32" s="1"/>
  <c r="W2513" i="32" s="1"/>
  <c r="W2512" i="32" s="1"/>
  <c r="W2511" i="32" s="1"/>
  <c r="W2510" i="32" s="1"/>
  <c r="W2509" i="32" s="1"/>
  <c r="W2508" i="32" s="1"/>
  <c r="W2507" i="32" s="1"/>
  <c r="W2506" i="32" s="1"/>
  <c r="W2505" i="32" s="1"/>
  <c r="W2504" i="32" s="1"/>
  <c r="W2503" i="32" s="1"/>
  <c r="W2502" i="32" s="1"/>
  <c r="W2501" i="32" s="1"/>
  <c r="W2500" i="32" s="1"/>
  <c r="W2499" i="32" s="1"/>
  <c r="W2498" i="32" s="1"/>
  <c r="W2497" i="32" s="1"/>
  <c r="W2496" i="32" s="1"/>
  <c r="W2495" i="32" s="1"/>
  <c r="W2494" i="32" s="1"/>
  <c r="W2493" i="32" s="1"/>
  <c r="W2492" i="32" s="1"/>
  <c r="W2491" i="32" s="1"/>
  <c r="W2490" i="32" s="1"/>
  <c r="W2489" i="32" s="1"/>
  <c r="W2488" i="32" s="1"/>
  <c r="W2487" i="32" s="1"/>
  <c r="W2486" i="32" s="1"/>
  <c r="W2485" i="32" s="1"/>
  <c r="W2484" i="32" s="1"/>
  <c r="W2483" i="32" s="1"/>
  <c r="W2482" i="32" s="1"/>
  <c r="W2481" i="32" s="1"/>
  <c r="W2480" i="32" s="1"/>
  <c r="W2479" i="32" s="1"/>
  <c r="W2478" i="32" s="1"/>
  <c r="W2477" i="32" s="1"/>
  <c r="W2476" i="32" s="1"/>
  <c r="W2475" i="32" s="1"/>
  <c r="W2474" i="32" s="1"/>
  <c r="W2473" i="32" s="1"/>
  <c r="W2472" i="32" s="1"/>
  <c r="W2471" i="32" s="1"/>
  <c r="W2470" i="32" s="1"/>
  <c r="W2469" i="32" s="1"/>
  <c r="W2468" i="32" s="1"/>
  <c r="W2467" i="32" s="1"/>
  <c r="W2466" i="32" s="1"/>
  <c r="W2465" i="32" s="1"/>
  <c r="W2464" i="32" s="1"/>
  <c r="W2463" i="32" s="1"/>
  <c r="W2462" i="32" s="1"/>
  <c r="W2461" i="32" s="1"/>
  <c r="W2460" i="32" s="1"/>
  <c r="W2459" i="32" s="1"/>
  <c r="W2458" i="32" s="1"/>
  <c r="W2457" i="32" s="1"/>
  <c r="W2456" i="32" s="1"/>
  <c r="W2455" i="32" s="1"/>
  <c r="W2454" i="32" s="1"/>
  <c r="W2453" i="32" s="1"/>
  <c r="W2452" i="32" s="1"/>
  <c r="W2451" i="32" s="1"/>
  <c r="W2450" i="32" s="1"/>
  <c r="W2449" i="32" s="1"/>
  <c r="W2448" i="32" s="1"/>
  <c r="W2447" i="32" s="1"/>
  <c r="W2446" i="32" s="1"/>
  <c r="W2445" i="32" s="1"/>
  <c r="W2444" i="32" s="1"/>
  <c r="W2443" i="32" s="1"/>
  <c r="W2442" i="32" s="1"/>
  <c r="W2441" i="32" s="1"/>
  <c r="W2440" i="32" s="1"/>
  <c r="W2439" i="32" s="1"/>
  <c r="W2438" i="32" s="1"/>
  <c r="W2437" i="32" s="1"/>
  <c r="W2436" i="32" s="1"/>
  <c r="W2435" i="32" s="1"/>
  <c r="W2434" i="32" s="1"/>
  <c r="W2433" i="32" s="1"/>
  <c r="W2432" i="32" s="1"/>
  <c r="W2431" i="32" s="1"/>
  <c r="W2430" i="32" s="1"/>
  <c r="W2429" i="32" s="1"/>
  <c r="W2428" i="32" s="1"/>
  <c r="W2427" i="32" s="1"/>
  <c r="W2426" i="32" s="1"/>
  <c r="W2425" i="32" s="1"/>
  <c r="W2424" i="32" s="1"/>
  <c r="W2423" i="32" s="1"/>
  <c r="W2422" i="32" s="1"/>
  <c r="W2421" i="32" s="1"/>
  <c r="W2420" i="32" s="1"/>
  <c r="W2419" i="32" s="1"/>
  <c r="W2418" i="32" s="1"/>
  <c r="W2417" i="32" s="1"/>
  <c r="W2416" i="32" s="1"/>
  <c r="W2415" i="32" s="1"/>
  <c r="W2414" i="32" s="1"/>
  <c r="W2413" i="32" s="1"/>
  <c r="W2412" i="32" s="1"/>
  <c r="W2411" i="32" s="1"/>
  <c r="W2410" i="32" s="1"/>
  <c r="W2409" i="32" s="1"/>
  <c r="W2408" i="32" s="1"/>
  <c r="W2407" i="32" s="1"/>
  <c r="W2406" i="32" s="1"/>
  <c r="W2405" i="32" s="1"/>
  <c r="W2404" i="32" s="1"/>
  <c r="W2403" i="32" s="1"/>
  <c r="W2402" i="32" s="1"/>
  <c r="W2401" i="32" s="1"/>
  <c r="W2400" i="32" s="1"/>
  <c r="W2399" i="32" s="1"/>
  <c r="W2398" i="32" s="1"/>
  <c r="W2397" i="32" s="1"/>
  <c r="W2396" i="32" s="1"/>
  <c r="W2395" i="32" s="1"/>
  <c r="W2394" i="32" s="1"/>
  <c r="W2393" i="32" s="1"/>
  <c r="W2392" i="32" s="1"/>
  <c r="W2391" i="32" s="1"/>
  <c r="W2390" i="32" s="1"/>
  <c r="W2389" i="32" s="1"/>
  <c r="W2388" i="32" s="1"/>
  <c r="W2387" i="32" s="1"/>
  <c r="W2386" i="32" s="1"/>
  <c r="W2385" i="32" s="1"/>
  <c r="W2384" i="32" s="1"/>
  <c r="W2383" i="32" s="1"/>
  <c r="W2382" i="32" s="1"/>
  <c r="W2381" i="32" s="1"/>
  <c r="W2380" i="32" s="1"/>
  <c r="W2379" i="32" s="1"/>
  <c r="W2378" i="32" s="1"/>
  <c r="W2377" i="32" s="1"/>
  <c r="W2376" i="32" s="1"/>
  <c r="W2375" i="32" s="1"/>
  <c r="W2374" i="32" s="1"/>
  <c r="W2373" i="32" s="1"/>
  <c r="W2372" i="32" s="1"/>
  <c r="W2371" i="32" s="1"/>
  <c r="W2370" i="32" s="1"/>
  <c r="W2369" i="32" s="1"/>
  <c r="W2368" i="32" s="1"/>
  <c r="W2367" i="32" s="1"/>
  <c r="W2366" i="32" s="1"/>
  <c r="W2365" i="32" s="1"/>
  <c r="W2364" i="32" s="1"/>
  <c r="W2363" i="32" s="1"/>
  <c r="W2362" i="32" s="1"/>
  <c r="W2361" i="32" s="1"/>
  <c r="W2360" i="32" s="1"/>
  <c r="W2359" i="32" s="1"/>
  <c r="W2358" i="32" s="1"/>
  <c r="W2357" i="32" s="1"/>
  <c r="W2356" i="32" s="1"/>
  <c r="W2355" i="32" s="1"/>
  <c r="W2354" i="32" s="1"/>
  <c r="W2353" i="32" s="1"/>
  <c r="W2352" i="32" s="1"/>
  <c r="W2351" i="32" s="1"/>
  <c r="W2350" i="32" s="1"/>
  <c r="W2349" i="32" s="1"/>
  <c r="W2348" i="32" s="1"/>
  <c r="W2347" i="32" s="1"/>
  <c r="W2346" i="32" s="1"/>
  <c r="W2345" i="32" s="1"/>
  <c r="W2344" i="32" s="1"/>
  <c r="W2343" i="32" s="1"/>
  <c r="W2342" i="32" s="1"/>
  <c r="W2341" i="32" s="1"/>
  <c r="W2340" i="32" s="1"/>
  <c r="W2339" i="32" s="1"/>
  <c r="W2338" i="32" s="1"/>
  <c r="W2337" i="32" s="1"/>
  <c r="W2336" i="32" s="1"/>
  <c r="W2335" i="32" s="1"/>
  <c r="W2334" i="32" s="1"/>
  <c r="W2333" i="32" s="1"/>
  <c r="W2332" i="32" s="1"/>
  <c r="W2331" i="32" s="1"/>
  <c r="W2330" i="32" s="1"/>
  <c r="W2329" i="32" s="1"/>
  <c r="W2328" i="32" s="1"/>
  <c r="W2327" i="32" s="1"/>
  <c r="W2326" i="32" s="1"/>
  <c r="W2325" i="32" s="1"/>
  <c r="W2324" i="32" s="1"/>
  <c r="W2323" i="32" s="1"/>
  <c r="W2322" i="32" s="1"/>
  <c r="W2321" i="32" s="1"/>
  <c r="W2320" i="32" s="1"/>
  <c r="W2319" i="32" s="1"/>
  <c r="W2318" i="32" s="1"/>
  <c r="W2317" i="32" s="1"/>
  <c r="W2316" i="32" s="1"/>
  <c r="W2315" i="32" s="1"/>
  <c r="W2314" i="32" s="1"/>
  <c r="W2313" i="32" s="1"/>
  <c r="W2312" i="32" s="1"/>
  <c r="W2311" i="32" s="1"/>
  <c r="W2310" i="32" s="1"/>
  <c r="W2309" i="32" s="1"/>
  <c r="W2308" i="32" s="1"/>
  <c r="W2307" i="32" s="1"/>
  <c r="W2306" i="32" s="1"/>
  <c r="W2305" i="32" s="1"/>
  <c r="W2304" i="32" s="1"/>
  <c r="W2303" i="32" s="1"/>
  <c r="W2302" i="32" s="1"/>
  <c r="W2301" i="32" s="1"/>
  <c r="W2300" i="32" s="1"/>
  <c r="W2299" i="32" s="1"/>
  <c r="W2298" i="32" s="1"/>
  <c r="W2297" i="32" s="1"/>
  <c r="W2296" i="32" s="1"/>
  <c r="W2295" i="32" s="1"/>
  <c r="W2294" i="32" s="1"/>
  <c r="W2293" i="32" s="1"/>
  <c r="W2292" i="32" s="1"/>
  <c r="W2291" i="32" s="1"/>
  <c r="W2290" i="32" s="1"/>
  <c r="W2289" i="32" s="1"/>
  <c r="W2288" i="32" s="1"/>
  <c r="W2287" i="32" s="1"/>
  <c r="W2286" i="32" s="1"/>
  <c r="W2285" i="32" s="1"/>
  <c r="W2284" i="32" s="1"/>
  <c r="W2283" i="32" s="1"/>
  <c r="W2282" i="32" s="1"/>
  <c r="W2281" i="32" s="1"/>
  <c r="W2280" i="32" s="1"/>
  <c r="W2279" i="32" s="1"/>
  <c r="W2278" i="32" s="1"/>
  <c r="W2277" i="32" s="1"/>
  <c r="W2276" i="32" s="1"/>
  <c r="W2275" i="32" s="1"/>
  <c r="W2274" i="32" s="1"/>
  <c r="W2273" i="32" s="1"/>
  <c r="W2272" i="32" s="1"/>
  <c r="W2271" i="32" s="1"/>
  <c r="W2270" i="32" s="1"/>
  <c r="W2269" i="32" s="1"/>
  <c r="W2268" i="32" s="1"/>
  <c r="W2267" i="32" s="1"/>
  <c r="W2266" i="32" s="1"/>
  <c r="W2265" i="32" s="1"/>
  <c r="W2264" i="32" s="1"/>
  <c r="W2263" i="32" s="1"/>
  <c r="W2262" i="32" s="1"/>
  <c r="W2261" i="32" s="1"/>
  <c r="W2260" i="32" s="1"/>
  <c r="W2259" i="32" s="1"/>
  <c r="W2258" i="32" s="1"/>
  <c r="W2257" i="32" s="1"/>
  <c r="W2256" i="32" s="1"/>
  <c r="W2255" i="32" s="1"/>
  <c r="W2254" i="32" s="1"/>
  <c r="W2253" i="32" s="1"/>
  <c r="W2252" i="32" s="1"/>
  <c r="W2251" i="32" s="1"/>
  <c r="W2250" i="32" s="1"/>
  <c r="W2249" i="32" s="1"/>
  <c r="W2248" i="32" s="1"/>
  <c r="W2247" i="32" s="1"/>
  <c r="W2246" i="32" s="1"/>
  <c r="W2245" i="32" s="1"/>
  <c r="W2244" i="32" s="1"/>
  <c r="W2243" i="32" s="1"/>
  <c r="W2242" i="32" s="1"/>
  <c r="W2241" i="32" s="1"/>
  <c r="W2240" i="32" s="1"/>
  <c r="W2239" i="32" s="1"/>
  <c r="W2238" i="32" s="1"/>
  <c r="W2237" i="32" s="1"/>
  <c r="W2236" i="32" s="1"/>
  <c r="W2235" i="32" s="1"/>
  <c r="W2234" i="32" s="1"/>
  <c r="W2233" i="32" s="1"/>
  <c r="W2232" i="32" s="1"/>
  <c r="W2231" i="32" s="1"/>
  <c r="W2230" i="32" s="1"/>
  <c r="W2229" i="32" s="1"/>
  <c r="W2228" i="32" s="1"/>
  <c r="W2227" i="32" s="1"/>
  <c r="W2226" i="32" s="1"/>
  <c r="W2225" i="32" s="1"/>
  <c r="W2224" i="32" s="1"/>
  <c r="W2223" i="32" s="1"/>
  <c r="W2222" i="32" s="1"/>
  <c r="W2221" i="32" s="1"/>
  <c r="W2220" i="32" s="1"/>
  <c r="W2219" i="32" s="1"/>
  <c r="W2218" i="32" s="1"/>
  <c r="W2217" i="32" s="1"/>
  <c r="W2216" i="32" s="1"/>
  <c r="W2215" i="32" s="1"/>
  <c r="W2214" i="32" s="1"/>
  <c r="W2213" i="32" s="1"/>
  <c r="W2212" i="32" s="1"/>
  <c r="W2211" i="32" s="1"/>
  <c r="W2210" i="32" s="1"/>
  <c r="W2209" i="32" s="1"/>
  <c r="W2208" i="32" s="1"/>
  <c r="W2207" i="32" s="1"/>
  <c r="W2206" i="32" s="1"/>
  <c r="W2205" i="32" s="1"/>
  <c r="W2204" i="32" s="1"/>
  <c r="W2203" i="32" s="1"/>
  <c r="W2202" i="32" s="1"/>
  <c r="W2201" i="32" s="1"/>
  <c r="W2200" i="32" s="1"/>
  <c r="W2199" i="32" s="1"/>
  <c r="W2198" i="32" s="1"/>
  <c r="W2197" i="32" s="1"/>
  <c r="W2196" i="32" s="1"/>
  <c r="W2195" i="32" s="1"/>
  <c r="W2194" i="32" s="1"/>
  <c r="W2193" i="32" s="1"/>
  <c r="W2192" i="32" s="1"/>
  <c r="W2191" i="32" s="1"/>
  <c r="W2190" i="32" s="1"/>
  <c r="W2189" i="32" s="1"/>
  <c r="W2188" i="32" s="1"/>
  <c r="W2187" i="32" s="1"/>
  <c r="W2186" i="32" s="1"/>
  <c r="W2185" i="32" s="1"/>
  <c r="W2184" i="32" s="1"/>
  <c r="W2183" i="32" s="1"/>
  <c r="W2182" i="32" s="1"/>
  <c r="W2181" i="32" s="1"/>
  <c r="W2180" i="32" s="1"/>
  <c r="W2179" i="32" s="1"/>
  <c r="W2178" i="32" s="1"/>
  <c r="W2177" i="32" s="1"/>
  <c r="W2176" i="32" s="1"/>
  <c r="W2175" i="32" s="1"/>
  <c r="W2174" i="32" s="1"/>
  <c r="W2173" i="32" s="1"/>
  <c r="W2172" i="32" s="1"/>
  <c r="W2171" i="32" s="1"/>
  <c r="W2170" i="32" s="1"/>
  <c r="W2169" i="32" s="1"/>
  <c r="W2168" i="32" s="1"/>
  <c r="W2167" i="32" s="1"/>
  <c r="W2166" i="32" s="1"/>
  <c r="W2165" i="32" s="1"/>
  <c r="W2164" i="32" s="1"/>
  <c r="W2163" i="32" s="1"/>
  <c r="W2162" i="32" s="1"/>
  <c r="W2161" i="32" s="1"/>
  <c r="W2160" i="32" s="1"/>
  <c r="W2159" i="32" s="1"/>
  <c r="W2158" i="32" s="1"/>
  <c r="W2157" i="32" s="1"/>
  <c r="W2156" i="32" s="1"/>
  <c r="W2155" i="32" s="1"/>
  <c r="W2154" i="32" s="1"/>
  <c r="W2153" i="32" s="1"/>
  <c r="W2152" i="32" s="1"/>
  <c r="W2151" i="32" s="1"/>
  <c r="W2150" i="32" s="1"/>
  <c r="W2149" i="32" s="1"/>
  <c r="W2148" i="32" s="1"/>
  <c r="W2147" i="32" s="1"/>
  <c r="W2146" i="32" s="1"/>
  <c r="W2145" i="32" s="1"/>
  <c r="W2144" i="32" s="1"/>
  <c r="W2143" i="32" s="1"/>
  <c r="W2142" i="32" s="1"/>
  <c r="W2141" i="32" s="1"/>
  <c r="W2140" i="32" s="1"/>
  <c r="W2139" i="32" s="1"/>
  <c r="W2138" i="32" s="1"/>
  <c r="W2137" i="32" s="1"/>
  <c r="W2136" i="32" s="1"/>
  <c r="W2135" i="32" s="1"/>
  <c r="W2134" i="32" s="1"/>
  <c r="W2133" i="32" s="1"/>
  <c r="W2132" i="32" s="1"/>
  <c r="W2131" i="32" s="1"/>
  <c r="W2130" i="32" s="1"/>
  <c r="W2129" i="32" s="1"/>
  <c r="W2128" i="32" s="1"/>
  <c r="W2127" i="32" s="1"/>
  <c r="W2126" i="32" s="1"/>
  <c r="W2125" i="32" s="1"/>
  <c r="W2124" i="32" s="1"/>
  <c r="W2123" i="32" s="1"/>
  <c r="W2122" i="32" s="1"/>
  <c r="W2121" i="32" s="1"/>
  <c r="W2120" i="32" s="1"/>
  <c r="W2119" i="32" s="1"/>
  <c r="W2118" i="32" s="1"/>
  <c r="W2117" i="32" s="1"/>
  <c r="W2116" i="32" s="1"/>
  <c r="W2115" i="32" s="1"/>
  <c r="W2114" i="32" s="1"/>
  <c r="W2113" i="32" s="1"/>
  <c r="W2112" i="32" s="1"/>
  <c r="W2111" i="32" s="1"/>
  <c r="W2110" i="32" s="1"/>
  <c r="W2109" i="32" s="1"/>
  <c r="W2108" i="32" s="1"/>
  <c r="W2107" i="32" s="1"/>
  <c r="W2106" i="32" s="1"/>
  <c r="W2105" i="32" s="1"/>
  <c r="W2104" i="32" s="1"/>
  <c r="W2103" i="32" s="1"/>
  <c r="W2102" i="32" s="1"/>
  <c r="W2101" i="32" s="1"/>
  <c r="W2100" i="32" s="1"/>
  <c r="W2099" i="32" s="1"/>
  <c r="W2098" i="32" s="1"/>
  <c r="W2097" i="32" s="1"/>
  <c r="W2096" i="32" s="1"/>
  <c r="W2095" i="32" s="1"/>
  <c r="W2094" i="32" s="1"/>
  <c r="W2093" i="32" s="1"/>
  <c r="W2092" i="32" s="1"/>
  <c r="W2091" i="32" s="1"/>
  <c r="W2090" i="32" s="1"/>
  <c r="W2089" i="32" s="1"/>
  <c r="W2088" i="32" s="1"/>
  <c r="W2087" i="32" s="1"/>
  <c r="W2086" i="32" s="1"/>
  <c r="W2085" i="32" s="1"/>
  <c r="W2084" i="32" s="1"/>
  <c r="W2083" i="32" s="1"/>
  <c r="W2082" i="32" s="1"/>
  <c r="W2081" i="32" s="1"/>
  <c r="W2080" i="32" s="1"/>
  <c r="W2079" i="32" s="1"/>
  <c r="W2078" i="32" s="1"/>
  <c r="W2077" i="32" s="1"/>
  <c r="W2076" i="32" s="1"/>
  <c r="W2075" i="32" s="1"/>
  <c r="W2074" i="32" s="1"/>
  <c r="W2073" i="32" s="1"/>
  <c r="W2072" i="32" s="1"/>
  <c r="W2071" i="32" s="1"/>
  <c r="W2070" i="32" s="1"/>
  <c r="W2069" i="32" s="1"/>
  <c r="W2068" i="32" s="1"/>
  <c r="W2067" i="32" s="1"/>
  <c r="W2066" i="32" s="1"/>
  <c r="W2065" i="32" s="1"/>
  <c r="W2064" i="32" s="1"/>
  <c r="W2063" i="32" s="1"/>
  <c r="W2062" i="32" s="1"/>
  <c r="W2061" i="32" s="1"/>
  <c r="W2060" i="32" s="1"/>
  <c r="W2059" i="32" s="1"/>
  <c r="W2058" i="32" s="1"/>
  <c r="W2057" i="32" s="1"/>
  <c r="W2056" i="32" s="1"/>
  <c r="W2055" i="32" s="1"/>
  <c r="W2054" i="32" s="1"/>
  <c r="W2053" i="32" s="1"/>
  <c r="W2052" i="32" s="1"/>
  <c r="W2051" i="32" s="1"/>
  <c r="W2050" i="32" s="1"/>
  <c r="W2049" i="32" s="1"/>
  <c r="W2048" i="32" s="1"/>
  <c r="W2047" i="32" s="1"/>
  <c r="W2046" i="32" s="1"/>
  <c r="W2045" i="32" s="1"/>
  <c r="W2044" i="32" s="1"/>
  <c r="W2043" i="32" s="1"/>
  <c r="W2042" i="32" s="1"/>
  <c r="W2041" i="32" s="1"/>
  <c r="W2040" i="32" s="1"/>
  <c r="W2039" i="32" s="1"/>
  <c r="W2038" i="32" s="1"/>
  <c r="W2037" i="32" s="1"/>
  <c r="W2036" i="32" s="1"/>
  <c r="W2035" i="32" s="1"/>
  <c r="W2034" i="32" s="1"/>
  <c r="W2033" i="32" s="1"/>
  <c r="W2032" i="32" s="1"/>
  <c r="W2031" i="32" s="1"/>
  <c r="W2030" i="32" s="1"/>
  <c r="W2029" i="32" s="1"/>
  <c r="W2028" i="32" s="1"/>
  <c r="W2027" i="32" s="1"/>
  <c r="W2026" i="32" s="1"/>
  <c r="W2025" i="32" s="1"/>
  <c r="W2024" i="32" s="1"/>
  <c r="W2023" i="32" s="1"/>
  <c r="W2022" i="32" s="1"/>
  <c r="W2021" i="32" s="1"/>
  <c r="W2020" i="32" s="1"/>
  <c r="W2019" i="32" s="1"/>
  <c r="W2018" i="32" s="1"/>
  <c r="W2017" i="32" s="1"/>
  <c r="W2016" i="32" s="1"/>
  <c r="W2015" i="32" s="1"/>
  <c r="W2014" i="32" s="1"/>
  <c r="W2013" i="32" s="1"/>
  <c r="W2012" i="32" s="1"/>
  <c r="W2011" i="32" s="1"/>
  <c r="W2010" i="32" s="1"/>
  <c r="W2009" i="32" s="1"/>
  <c r="W2008" i="32" s="1"/>
  <c r="W2007" i="32" s="1"/>
  <c r="W2006" i="32" s="1"/>
  <c r="W2005" i="32" s="1"/>
  <c r="W2004" i="32" s="1"/>
  <c r="W2003" i="32" s="1"/>
  <c r="W2002" i="32" s="1"/>
  <c r="W2001" i="32" s="1"/>
  <c r="W2000" i="32" s="1"/>
  <c r="W1999" i="32" s="1"/>
  <c r="W1998" i="32" s="1"/>
  <c r="W1997" i="32" s="1"/>
  <c r="W1996" i="32" s="1"/>
  <c r="W1995" i="32" s="1"/>
  <c r="W1994" i="32" s="1"/>
  <c r="W1993" i="32" s="1"/>
  <c r="W1992" i="32" s="1"/>
  <c r="W1991" i="32" s="1"/>
  <c r="W1990" i="32" s="1"/>
  <c r="W1989" i="32" s="1"/>
  <c r="W1988" i="32" s="1"/>
  <c r="W1987" i="32" s="1"/>
  <c r="W1986" i="32" s="1"/>
  <c r="W1985" i="32" s="1"/>
  <c r="W1984" i="32" s="1"/>
  <c r="W1983" i="32" s="1"/>
  <c r="W1982" i="32" s="1"/>
  <c r="W1981" i="32" s="1"/>
  <c r="W1980" i="32" s="1"/>
  <c r="W1979" i="32" s="1"/>
  <c r="W1978" i="32" s="1"/>
  <c r="W1977" i="32" s="1"/>
  <c r="W1976" i="32" s="1"/>
  <c r="W1975" i="32" s="1"/>
  <c r="W1974" i="32" s="1"/>
  <c r="W1973" i="32" s="1"/>
  <c r="W1972" i="32" s="1"/>
  <c r="W1971" i="32" s="1"/>
  <c r="W1970" i="32" s="1"/>
  <c r="W1969" i="32" s="1"/>
  <c r="W1968" i="32" s="1"/>
  <c r="W1967" i="32" s="1"/>
  <c r="W1966" i="32" s="1"/>
  <c r="W1965" i="32" s="1"/>
  <c r="W1964" i="32" s="1"/>
  <c r="W1963" i="32" s="1"/>
  <c r="W1962" i="32" s="1"/>
  <c r="W1961" i="32" s="1"/>
  <c r="W1960" i="32" s="1"/>
  <c r="W1959" i="32" s="1"/>
  <c r="W1958" i="32" s="1"/>
  <c r="W1957" i="32" s="1"/>
  <c r="W1956" i="32" s="1"/>
  <c r="W1955" i="32" s="1"/>
  <c r="W1954" i="32" s="1"/>
  <c r="W1953" i="32" s="1"/>
  <c r="W1952" i="32" s="1"/>
  <c r="W1951" i="32" s="1"/>
  <c r="W1950" i="32" s="1"/>
  <c r="W1949" i="32" s="1"/>
  <c r="W1948" i="32" s="1"/>
  <c r="W1947" i="32" s="1"/>
  <c r="W1946" i="32" s="1"/>
  <c r="W1945" i="32" s="1"/>
  <c r="W1944" i="32" s="1"/>
  <c r="W1943" i="32" s="1"/>
  <c r="W1942" i="32" s="1"/>
  <c r="W1941" i="32" s="1"/>
  <c r="W1940" i="32" s="1"/>
  <c r="W1939" i="32" s="1"/>
  <c r="W1938" i="32" s="1"/>
  <c r="W1937" i="32" s="1"/>
  <c r="W1936" i="32" s="1"/>
  <c r="W1935" i="32" s="1"/>
  <c r="W1934" i="32" s="1"/>
  <c r="W1933" i="32" s="1"/>
  <c r="W1932" i="32" s="1"/>
  <c r="W1931" i="32" s="1"/>
  <c r="W1930" i="32" s="1"/>
  <c r="W1929" i="32" s="1"/>
  <c r="W1928" i="32" s="1"/>
  <c r="W1927" i="32" s="1"/>
  <c r="W1926" i="32" s="1"/>
  <c r="W1925" i="32" s="1"/>
  <c r="W1924" i="32" s="1"/>
  <c r="W1923" i="32" s="1"/>
  <c r="W1922" i="32" s="1"/>
  <c r="W1921" i="32" s="1"/>
  <c r="W1920" i="32" s="1"/>
  <c r="W1919" i="32" s="1"/>
  <c r="W1918" i="32" s="1"/>
  <c r="W1917" i="32" s="1"/>
  <c r="W1916" i="32" s="1"/>
  <c r="W1915" i="32" s="1"/>
  <c r="W1914" i="32" s="1"/>
  <c r="W1913" i="32" s="1"/>
  <c r="W1912" i="32" s="1"/>
  <c r="W1911" i="32" s="1"/>
  <c r="W1910" i="32" s="1"/>
  <c r="W1909" i="32" s="1"/>
  <c r="W1908" i="32" s="1"/>
  <c r="W1907" i="32" s="1"/>
  <c r="W1906" i="32" s="1"/>
  <c r="W1905" i="32" s="1"/>
  <c r="W1904" i="32" s="1"/>
  <c r="W1903" i="32" s="1"/>
  <c r="W1902" i="32" s="1"/>
  <c r="W1901" i="32" s="1"/>
  <c r="W1900" i="32" s="1"/>
  <c r="W1899" i="32" s="1"/>
  <c r="W1898" i="32" s="1"/>
  <c r="W1897" i="32" s="1"/>
  <c r="W1896" i="32" s="1"/>
  <c r="W1895" i="32" s="1"/>
  <c r="W1894" i="32" s="1"/>
  <c r="W1893" i="32" s="1"/>
  <c r="W1892" i="32" s="1"/>
  <c r="W1891" i="32" s="1"/>
  <c r="W1890" i="32" s="1"/>
  <c r="W1889" i="32" s="1"/>
  <c r="W1888" i="32" s="1"/>
  <c r="W1887" i="32" s="1"/>
  <c r="W1886" i="32" s="1"/>
  <c r="W1885" i="32" s="1"/>
  <c r="W1884" i="32" s="1"/>
  <c r="W1883" i="32" s="1"/>
  <c r="W1882" i="32" s="1"/>
  <c r="W1881" i="32" s="1"/>
  <c r="W1880" i="32" s="1"/>
  <c r="W1879" i="32" s="1"/>
  <c r="W1878" i="32" s="1"/>
  <c r="W1877" i="32" s="1"/>
  <c r="W1876" i="32" s="1"/>
  <c r="W1875" i="32" s="1"/>
  <c r="W1874" i="32" s="1"/>
  <c r="W1873" i="32" s="1"/>
  <c r="W1872" i="32" s="1"/>
  <c r="W1871" i="32" s="1"/>
  <c r="W1870" i="32" s="1"/>
  <c r="W1869" i="32" s="1"/>
  <c r="W1868" i="32" s="1"/>
  <c r="W1867" i="32" s="1"/>
  <c r="W1866" i="32" s="1"/>
  <c r="W1865" i="32" s="1"/>
  <c r="W1864" i="32" s="1"/>
  <c r="W1863" i="32" s="1"/>
  <c r="W1862" i="32" s="1"/>
  <c r="W1861" i="32" s="1"/>
  <c r="W1860" i="32" s="1"/>
  <c r="W1859" i="32" s="1"/>
  <c r="W1858" i="32" s="1"/>
  <c r="W1857" i="32" s="1"/>
  <c r="W1856" i="32" s="1"/>
  <c r="W1855" i="32" s="1"/>
  <c r="W1854" i="32" s="1"/>
  <c r="W1853" i="32" s="1"/>
  <c r="W1852" i="32" s="1"/>
  <c r="W1851" i="32" s="1"/>
  <c r="W1850" i="32" s="1"/>
  <c r="W1849" i="32" s="1"/>
  <c r="W1848" i="32" s="1"/>
  <c r="W1847" i="32" s="1"/>
  <c r="W1846" i="32" s="1"/>
  <c r="W1845" i="32" s="1"/>
  <c r="W1844" i="32" s="1"/>
  <c r="W1843" i="32" s="1"/>
  <c r="W1842" i="32" s="1"/>
  <c r="W1841" i="32" s="1"/>
  <c r="W1840" i="32" s="1"/>
  <c r="W1839" i="32" s="1"/>
  <c r="W1838" i="32" s="1"/>
  <c r="W1837" i="32" s="1"/>
  <c r="W1836" i="32" s="1"/>
  <c r="W1835" i="32" s="1"/>
  <c r="W1834" i="32" s="1"/>
  <c r="W1833" i="32" s="1"/>
  <c r="W1832" i="32" s="1"/>
  <c r="W1831" i="32" s="1"/>
  <c r="W1830" i="32" s="1"/>
  <c r="W1829" i="32" s="1"/>
  <c r="W1828" i="32" s="1"/>
  <c r="W1827" i="32" s="1"/>
  <c r="W1826" i="32" s="1"/>
  <c r="W1825" i="32" s="1"/>
  <c r="W1824" i="32" s="1"/>
  <c r="W1823" i="32" s="1"/>
  <c r="W1822" i="32" s="1"/>
  <c r="W1821" i="32" s="1"/>
  <c r="W1820" i="32" s="1"/>
  <c r="W1819" i="32" s="1"/>
  <c r="W1818" i="32" s="1"/>
  <c r="W1817" i="32" s="1"/>
  <c r="W1816" i="32" s="1"/>
  <c r="W1815" i="32" s="1"/>
  <c r="W1814" i="32" s="1"/>
  <c r="W1813" i="32" s="1"/>
  <c r="W1812" i="32" s="1"/>
  <c r="W1811" i="32" s="1"/>
  <c r="W1810" i="32" s="1"/>
  <c r="W1809" i="32" s="1"/>
  <c r="W1808" i="32" s="1"/>
  <c r="W1807" i="32" s="1"/>
  <c r="W1806" i="32" s="1"/>
  <c r="W1805" i="32" s="1"/>
  <c r="W1804" i="32" s="1"/>
  <c r="W1803" i="32" s="1"/>
  <c r="W1802" i="32" s="1"/>
  <c r="W1801" i="32" s="1"/>
  <c r="W1800" i="32" s="1"/>
  <c r="W1799" i="32" s="1"/>
  <c r="W1798" i="32" s="1"/>
  <c r="W1797" i="32" s="1"/>
  <c r="W1796" i="32" s="1"/>
  <c r="W1795" i="32" s="1"/>
  <c r="W1794" i="32" s="1"/>
  <c r="W1793" i="32" s="1"/>
  <c r="W1792" i="32" s="1"/>
  <c r="W1791" i="32" s="1"/>
  <c r="W1790" i="32" s="1"/>
  <c r="W1789" i="32" s="1"/>
  <c r="W1788" i="32" s="1"/>
  <c r="W1787" i="32" s="1"/>
  <c r="W1786" i="32" s="1"/>
  <c r="W1785" i="32" s="1"/>
  <c r="W1784" i="32" s="1"/>
  <c r="W1783" i="32" s="1"/>
  <c r="W1782" i="32" s="1"/>
  <c r="W1781" i="32" s="1"/>
  <c r="W1780" i="32" s="1"/>
  <c r="W1779" i="32" s="1"/>
  <c r="W1778" i="32" s="1"/>
  <c r="W1777" i="32" s="1"/>
  <c r="W1776" i="32" s="1"/>
  <c r="W1775" i="32" s="1"/>
  <c r="W1774" i="32" s="1"/>
  <c r="W1773" i="32" s="1"/>
  <c r="W1772" i="32" s="1"/>
  <c r="W1771" i="32" s="1"/>
  <c r="W1770" i="32" s="1"/>
  <c r="W1769" i="32" s="1"/>
  <c r="W1768" i="32" s="1"/>
  <c r="W1767" i="32" s="1"/>
  <c r="W1766" i="32" s="1"/>
  <c r="W1765" i="32" s="1"/>
  <c r="W1764" i="32" s="1"/>
  <c r="W1763" i="32" s="1"/>
  <c r="W1762" i="32" s="1"/>
  <c r="W1761" i="32" s="1"/>
  <c r="W1760" i="32" s="1"/>
  <c r="W1759" i="32" s="1"/>
  <c r="W1758" i="32" s="1"/>
  <c r="W1757" i="32" s="1"/>
  <c r="W1756" i="32" s="1"/>
  <c r="W1755" i="32" s="1"/>
  <c r="W1754" i="32" s="1"/>
  <c r="W1753" i="32" s="1"/>
  <c r="W1752" i="32" s="1"/>
  <c r="W1751" i="32" s="1"/>
  <c r="W1750" i="32" s="1"/>
  <c r="W1749" i="32" s="1"/>
  <c r="W1748" i="32" s="1"/>
  <c r="W1747" i="32" s="1"/>
  <c r="W1746" i="32" s="1"/>
  <c r="W1745" i="32" s="1"/>
  <c r="W1744" i="32" s="1"/>
  <c r="W1743" i="32" s="1"/>
  <c r="W1742" i="32" s="1"/>
  <c r="W1741" i="32" s="1"/>
  <c r="W1740" i="32" s="1"/>
  <c r="W1739" i="32" s="1"/>
  <c r="W1738" i="32" s="1"/>
  <c r="W1737" i="32" s="1"/>
  <c r="W1736" i="32" s="1"/>
  <c r="W1735" i="32" s="1"/>
  <c r="W1734" i="32" s="1"/>
  <c r="W1733" i="32" s="1"/>
  <c r="W1732" i="32" s="1"/>
  <c r="W1731" i="32" s="1"/>
  <c r="W1730" i="32" s="1"/>
  <c r="W1729" i="32" s="1"/>
  <c r="W1728" i="32" s="1"/>
  <c r="W1727" i="32" s="1"/>
  <c r="W1726" i="32" s="1"/>
  <c r="W1725" i="32" s="1"/>
  <c r="W1724" i="32" s="1"/>
  <c r="W1723" i="32" s="1"/>
  <c r="W1722" i="32" s="1"/>
  <c r="W1721" i="32" s="1"/>
  <c r="W1720" i="32" s="1"/>
  <c r="W1719" i="32" s="1"/>
  <c r="W1718" i="32" s="1"/>
  <c r="W1717" i="32" s="1"/>
  <c r="W1716" i="32" s="1"/>
  <c r="W1715" i="32" s="1"/>
  <c r="W1714" i="32" s="1"/>
  <c r="W1713" i="32" s="1"/>
  <c r="W1712" i="32" s="1"/>
  <c r="W1711" i="32" s="1"/>
  <c r="W1710" i="32" s="1"/>
  <c r="W1709" i="32" s="1"/>
  <c r="W1708" i="32" s="1"/>
  <c r="W1707" i="32" s="1"/>
  <c r="W1706" i="32" s="1"/>
  <c r="W1705" i="32" s="1"/>
  <c r="W1704" i="32" s="1"/>
  <c r="W1703" i="32" s="1"/>
  <c r="W1702" i="32" s="1"/>
  <c r="W1701" i="32" s="1"/>
  <c r="W1700" i="32" s="1"/>
  <c r="W1699" i="32" s="1"/>
  <c r="W1698" i="32" s="1"/>
  <c r="W1697" i="32" s="1"/>
  <c r="W1696" i="32" s="1"/>
  <c r="W1695" i="32" s="1"/>
  <c r="W1694" i="32" s="1"/>
  <c r="W1693" i="32" s="1"/>
  <c r="W1692" i="32" s="1"/>
  <c r="W1691" i="32" s="1"/>
  <c r="W1690" i="32" s="1"/>
  <c r="W1689" i="32" s="1"/>
  <c r="W1688" i="32" s="1"/>
  <c r="W1687" i="32" s="1"/>
  <c r="W1686" i="32" s="1"/>
  <c r="W1685" i="32" s="1"/>
  <c r="W1684" i="32" s="1"/>
  <c r="W1683" i="32" s="1"/>
  <c r="W1682" i="32" s="1"/>
  <c r="W1681" i="32" s="1"/>
  <c r="W1680" i="32" s="1"/>
  <c r="W1679" i="32" s="1"/>
  <c r="W1678" i="32" s="1"/>
  <c r="W1677" i="32" s="1"/>
  <c r="W1676" i="32" s="1"/>
  <c r="W1675" i="32" s="1"/>
  <c r="W1674" i="32" s="1"/>
  <c r="W1673" i="32" s="1"/>
  <c r="W1672" i="32" s="1"/>
  <c r="W1671" i="32" s="1"/>
  <c r="W1670" i="32" s="1"/>
  <c r="W1669" i="32" s="1"/>
  <c r="W1668" i="32" s="1"/>
  <c r="W1667" i="32" s="1"/>
  <c r="W1666" i="32" s="1"/>
  <c r="W1665" i="32" s="1"/>
  <c r="W1664" i="32" s="1"/>
  <c r="W1663" i="32" s="1"/>
  <c r="W1662" i="32" s="1"/>
  <c r="W1661" i="32" s="1"/>
  <c r="W1660" i="32" s="1"/>
  <c r="W1659" i="32" s="1"/>
  <c r="W1658" i="32" s="1"/>
  <c r="W1657" i="32" s="1"/>
  <c r="W1656" i="32" s="1"/>
  <c r="W1655" i="32" s="1"/>
  <c r="W1654" i="32" s="1"/>
  <c r="W1653" i="32" s="1"/>
  <c r="W1652" i="32" s="1"/>
  <c r="W1651" i="32" s="1"/>
  <c r="W1650" i="32" s="1"/>
  <c r="W1649" i="32" s="1"/>
  <c r="W1648" i="32" s="1"/>
  <c r="W1647" i="32" s="1"/>
  <c r="W1646" i="32" s="1"/>
  <c r="W1645" i="32" s="1"/>
  <c r="W1644" i="32" s="1"/>
  <c r="W1643" i="32" s="1"/>
  <c r="W1642" i="32" s="1"/>
  <c r="W1641" i="32" s="1"/>
  <c r="W1640" i="32" s="1"/>
  <c r="W1639" i="32" s="1"/>
  <c r="W1638" i="32" s="1"/>
  <c r="W1637" i="32" s="1"/>
  <c r="W1636" i="32" s="1"/>
  <c r="W1635" i="32" s="1"/>
  <c r="W1634" i="32" s="1"/>
  <c r="W1633" i="32" s="1"/>
  <c r="W1632" i="32" s="1"/>
  <c r="W1631" i="32" s="1"/>
  <c r="W1630" i="32" s="1"/>
  <c r="W1629" i="32" s="1"/>
  <c r="W1628" i="32" s="1"/>
  <c r="W1627" i="32" s="1"/>
  <c r="W1626" i="32" s="1"/>
  <c r="W1625" i="32" s="1"/>
  <c r="W1624" i="32" s="1"/>
  <c r="W1623" i="32" s="1"/>
  <c r="W1622" i="32" s="1"/>
  <c r="W1621" i="32" s="1"/>
  <c r="W1620" i="32" s="1"/>
  <c r="W1619" i="32" s="1"/>
  <c r="W1618" i="32" s="1"/>
  <c r="W1617" i="32" s="1"/>
  <c r="W1616" i="32" s="1"/>
  <c r="W1615" i="32" s="1"/>
  <c r="W1614" i="32" s="1"/>
  <c r="W1613" i="32" s="1"/>
  <c r="W1612" i="32" s="1"/>
  <c r="W1611" i="32" s="1"/>
  <c r="W1610" i="32" s="1"/>
  <c r="W1609" i="32" s="1"/>
  <c r="W1608" i="32" s="1"/>
  <c r="W1607" i="32" s="1"/>
  <c r="W1606" i="32" s="1"/>
  <c r="W1605" i="32" s="1"/>
  <c r="W1604" i="32" s="1"/>
  <c r="W1603" i="32" s="1"/>
  <c r="W1602" i="32" s="1"/>
  <c r="W1601" i="32" s="1"/>
  <c r="W1600" i="32" s="1"/>
  <c r="W1599" i="32" s="1"/>
  <c r="W1598" i="32" s="1"/>
  <c r="W1597" i="32" s="1"/>
  <c r="W1596" i="32" s="1"/>
  <c r="W1595" i="32" s="1"/>
  <c r="W1594" i="32" s="1"/>
  <c r="W1593" i="32" s="1"/>
  <c r="W1592" i="32" s="1"/>
  <c r="W1591" i="32" s="1"/>
  <c r="W1590" i="32" s="1"/>
  <c r="W1589" i="32" s="1"/>
  <c r="W1588" i="32" s="1"/>
  <c r="W1587" i="32" s="1"/>
  <c r="W1586" i="32" s="1"/>
  <c r="W1585" i="32" s="1"/>
  <c r="W1584" i="32" s="1"/>
  <c r="W1583" i="32" s="1"/>
  <c r="W1582" i="32" s="1"/>
  <c r="W1581" i="32" s="1"/>
  <c r="W1580" i="32" s="1"/>
  <c r="W1579" i="32" s="1"/>
  <c r="W1578" i="32" s="1"/>
  <c r="W1577" i="32" s="1"/>
  <c r="W1576" i="32" s="1"/>
  <c r="W1575" i="32" s="1"/>
  <c r="W1574" i="32" s="1"/>
  <c r="W1573" i="32" s="1"/>
  <c r="W1572" i="32" s="1"/>
  <c r="W1571" i="32" s="1"/>
  <c r="W1570" i="32" s="1"/>
  <c r="W1569" i="32" s="1"/>
  <c r="W1568" i="32" s="1"/>
  <c r="W1567" i="32" s="1"/>
  <c r="W1566" i="32" s="1"/>
  <c r="W1565" i="32" s="1"/>
  <c r="W1564" i="32" s="1"/>
  <c r="W1563" i="32" s="1"/>
  <c r="W1562" i="32" s="1"/>
  <c r="W1561" i="32" s="1"/>
  <c r="W1560" i="32" s="1"/>
  <c r="W1559" i="32" s="1"/>
  <c r="W1558" i="32" s="1"/>
  <c r="W1557" i="32" s="1"/>
  <c r="W1556" i="32" s="1"/>
  <c r="W1555" i="32" s="1"/>
  <c r="W1554" i="32" s="1"/>
  <c r="W1553" i="32" s="1"/>
  <c r="W1552" i="32" s="1"/>
  <c r="W1551" i="32" s="1"/>
  <c r="W1550" i="32" s="1"/>
  <c r="W1549" i="32" s="1"/>
  <c r="W1548" i="32" s="1"/>
  <c r="W1547" i="32" s="1"/>
  <c r="W1546" i="32" s="1"/>
  <c r="W1545" i="32" s="1"/>
  <c r="W1544" i="32" s="1"/>
  <c r="W1543" i="32" s="1"/>
  <c r="W1542" i="32" s="1"/>
  <c r="W1541" i="32" s="1"/>
  <c r="W1540" i="32" s="1"/>
  <c r="W1539" i="32" s="1"/>
  <c r="W1538" i="32" s="1"/>
  <c r="W1537" i="32" s="1"/>
  <c r="W1536" i="32" s="1"/>
  <c r="W1535" i="32" s="1"/>
  <c r="W1534" i="32" s="1"/>
  <c r="W1533" i="32" s="1"/>
  <c r="W1532" i="32" s="1"/>
  <c r="W1531" i="32" s="1"/>
  <c r="W1530" i="32" s="1"/>
  <c r="W1529" i="32" s="1"/>
  <c r="W1528" i="32" s="1"/>
  <c r="W1527" i="32" s="1"/>
  <c r="W1526" i="32" s="1"/>
  <c r="W1525" i="32" s="1"/>
  <c r="W1524" i="32" s="1"/>
  <c r="W1523" i="32" s="1"/>
  <c r="W1522" i="32" s="1"/>
  <c r="W1521" i="32" s="1"/>
  <c r="W1520" i="32" s="1"/>
  <c r="W1519" i="32" s="1"/>
  <c r="W1518" i="32" s="1"/>
  <c r="W1517" i="32" s="1"/>
  <c r="W1516" i="32" s="1"/>
  <c r="W1515" i="32" s="1"/>
  <c r="W1514" i="32" s="1"/>
  <c r="W1513" i="32" s="1"/>
  <c r="W1512" i="32" s="1"/>
  <c r="W1511" i="32" s="1"/>
  <c r="W1510" i="32" s="1"/>
  <c r="W1509" i="32" s="1"/>
  <c r="W1508" i="32" s="1"/>
  <c r="W1507" i="32" s="1"/>
  <c r="W1506" i="32" s="1"/>
  <c r="W1505" i="32" s="1"/>
  <c r="W1504" i="32" s="1"/>
  <c r="W1503" i="32" s="1"/>
  <c r="W1502" i="32" s="1"/>
  <c r="W1501" i="32" s="1"/>
  <c r="W1500" i="32" s="1"/>
  <c r="W1499" i="32" s="1"/>
  <c r="W1498" i="32" s="1"/>
  <c r="W1497" i="32" s="1"/>
  <c r="W1496" i="32" s="1"/>
  <c r="W1495" i="32" s="1"/>
  <c r="W1494" i="32" s="1"/>
  <c r="W1493" i="32" s="1"/>
  <c r="W1492" i="32" s="1"/>
  <c r="W1491" i="32" s="1"/>
  <c r="W1490" i="32" s="1"/>
  <c r="W1489" i="32" s="1"/>
  <c r="W1488" i="32" s="1"/>
  <c r="W1487" i="32" s="1"/>
  <c r="W1486" i="32" s="1"/>
  <c r="W1485" i="32" s="1"/>
  <c r="W1484" i="32" s="1"/>
  <c r="W1483" i="32" s="1"/>
  <c r="W1482" i="32" s="1"/>
  <c r="W1481" i="32" s="1"/>
  <c r="W1480" i="32" s="1"/>
  <c r="W1479" i="32" s="1"/>
  <c r="W1478" i="32" s="1"/>
  <c r="W1477" i="32" s="1"/>
  <c r="W1476" i="32" s="1"/>
  <c r="W1475" i="32" s="1"/>
  <c r="W1474" i="32" s="1"/>
  <c r="W1473" i="32" s="1"/>
  <c r="W1472" i="32" s="1"/>
  <c r="W1471" i="32" s="1"/>
  <c r="W1470" i="32" s="1"/>
  <c r="W1469" i="32" s="1"/>
  <c r="W1468" i="32" s="1"/>
  <c r="W1467" i="32" s="1"/>
  <c r="W1466" i="32" s="1"/>
  <c r="W1465" i="32" s="1"/>
  <c r="W1464" i="32" s="1"/>
  <c r="W1463" i="32" s="1"/>
  <c r="W1462" i="32" s="1"/>
  <c r="W1461" i="32" s="1"/>
  <c r="W1460" i="32" s="1"/>
  <c r="W1459" i="32" s="1"/>
  <c r="W1458" i="32" s="1"/>
  <c r="W1457" i="32" s="1"/>
  <c r="W1456" i="32" s="1"/>
  <c r="W1455" i="32" s="1"/>
  <c r="W1454" i="32" s="1"/>
  <c r="W1453" i="32" s="1"/>
  <c r="W1452" i="32" s="1"/>
  <c r="W1451" i="32" s="1"/>
  <c r="W1450" i="32" s="1"/>
  <c r="W1449" i="32" s="1"/>
  <c r="W1448" i="32" s="1"/>
  <c r="W1447" i="32" s="1"/>
  <c r="W1446" i="32" s="1"/>
  <c r="W1445" i="32" s="1"/>
  <c r="W1444" i="32" s="1"/>
  <c r="W1443" i="32" s="1"/>
  <c r="W1442" i="32" s="1"/>
  <c r="W1441" i="32" s="1"/>
  <c r="W1440" i="32" s="1"/>
  <c r="W1439" i="32" s="1"/>
  <c r="W1438" i="32" s="1"/>
  <c r="W1437" i="32" s="1"/>
  <c r="W1436" i="32" s="1"/>
  <c r="W1435" i="32" s="1"/>
  <c r="W1434" i="32" s="1"/>
  <c r="W1433" i="32" s="1"/>
  <c r="W1432" i="32" s="1"/>
  <c r="W1431" i="32" s="1"/>
  <c r="W1430" i="32" s="1"/>
  <c r="W1429" i="32" s="1"/>
  <c r="W1428" i="32" s="1"/>
  <c r="W1427" i="32" s="1"/>
  <c r="W1426" i="32" s="1"/>
  <c r="W1425" i="32" s="1"/>
  <c r="W1424" i="32" s="1"/>
  <c r="W1423" i="32" s="1"/>
  <c r="W1422" i="32" s="1"/>
  <c r="W1421" i="32" s="1"/>
  <c r="W1420" i="32" s="1"/>
  <c r="W1419" i="32" s="1"/>
  <c r="W1418" i="32" s="1"/>
  <c r="W1417" i="32" s="1"/>
  <c r="W1416" i="32" s="1"/>
  <c r="W1415" i="32" s="1"/>
  <c r="W1414" i="32" s="1"/>
  <c r="W1413" i="32" s="1"/>
  <c r="W1412" i="32" s="1"/>
  <c r="W1411" i="32" s="1"/>
  <c r="W1410" i="32" s="1"/>
  <c r="W1409" i="32" s="1"/>
  <c r="W1408" i="32" s="1"/>
  <c r="W1407" i="32" s="1"/>
  <c r="W1406" i="32" s="1"/>
  <c r="W1405" i="32" s="1"/>
  <c r="W1404" i="32" s="1"/>
  <c r="W1403" i="32" s="1"/>
  <c r="W1402" i="32" s="1"/>
  <c r="W1401" i="32" s="1"/>
  <c r="W1400" i="32" s="1"/>
  <c r="W1399" i="32" s="1"/>
  <c r="W1398" i="32" s="1"/>
  <c r="W1397" i="32" s="1"/>
  <c r="W1396" i="32" s="1"/>
  <c r="W1395" i="32" s="1"/>
  <c r="W1394" i="32" s="1"/>
  <c r="W1393" i="32" s="1"/>
  <c r="W1392" i="32" s="1"/>
  <c r="W1391" i="32" s="1"/>
  <c r="W1390" i="32" s="1"/>
  <c r="W1389" i="32" s="1"/>
  <c r="W1388" i="32" s="1"/>
  <c r="W1387" i="32" s="1"/>
  <c r="W1386" i="32" s="1"/>
  <c r="W1385" i="32" s="1"/>
  <c r="W1384" i="32" s="1"/>
  <c r="W1383" i="32" s="1"/>
  <c r="W1382" i="32" s="1"/>
  <c r="W1381" i="32" s="1"/>
  <c r="W1380" i="32" s="1"/>
  <c r="W1379" i="32" s="1"/>
  <c r="W1378" i="32" s="1"/>
  <c r="W1377" i="32" s="1"/>
  <c r="W1376" i="32" s="1"/>
  <c r="W1375" i="32" s="1"/>
  <c r="W1374" i="32" s="1"/>
  <c r="W1373" i="32" s="1"/>
  <c r="W1372" i="32" s="1"/>
  <c r="W1371" i="32" s="1"/>
  <c r="W1370" i="32" s="1"/>
  <c r="W1369" i="32" s="1"/>
  <c r="W1368" i="32" s="1"/>
  <c r="W1367" i="32" s="1"/>
  <c r="W1366" i="32" s="1"/>
  <c r="W1365" i="32" s="1"/>
  <c r="W1364" i="32" s="1"/>
  <c r="W1363" i="32" s="1"/>
  <c r="W1362" i="32" s="1"/>
  <c r="W1361" i="32" s="1"/>
  <c r="W1360" i="32" s="1"/>
  <c r="W1359" i="32" s="1"/>
  <c r="W1358" i="32" s="1"/>
  <c r="W1357" i="32" s="1"/>
  <c r="W1356" i="32" s="1"/>
  <c r="W1355" i="32" s="1"/>
  <c r="W1354" i="32" s="1"/>
  <c r="W1353" i="32" s="1"/>
  <c r="W1352" i="32" s="1"/>
  <c r="W1351" i="32" s="1"/>
  <c r="W1350" i="32" s="1"/>
  <c r="W1349" i="32" s="1"/>
  <c r="W1348" i="32" s="1"/>
  <c r="W1347" i="32" s="1"/>
  <c r="W1346" i="32" s="1"/>
  <c r="W1345" i="32" s="1"/>
  <c r="W1344" i="32" s="1"/>
  <c r="W1343" i="32" s="1"/>
  <c r="W1342" i="32" s="1"/>
  <c r="W1341" i="32" s="1"/>
  <c r="W1340" i="32" s="1"/>
  <c r="W1339" i="32" s="1"/>
  <c r="W1338" i="32" s="1"/>
  <c r="W1337" i="32" s="1"/>
  <c r="W1336" i="32" s="1"/>
  <c r="W1335" i="32" s="1"/>
  <c r="W1334" i="32" s="1"/>
  <c r="W1333" i="32" s="1"/>
  <c r="W1332" i="32" s="1"/>
  <c r="W1331" i="32" s="1"/>
  <c r="W1330" i="32" s="1"/>
  <c r="W1329" i="32" s="1"/>
  <c r="W1328" i="32" s="1"/>
  <c r="W1327" i="32" s="1"/>
  <c r="W1326" i="32" s="1"/>
  <c r="W1325" i="32" s="1"/>
  <c r="W1324" i="32" s="1"/>
  <c r="W1323" i="32" s="1"/>
  <c r="W1322" i="32" s="1"/>
  <c r="W1321" i="32" s="1"/>
  <c r="W1320" i="32" s="1"/>
  <c r="W1319" i="32" s="1"/>
  <c r="W1318" i="32" s="1"/>
  <c r="W1317" i="32" s="1"/>
  <c r="W1316" i="32" s="1"/>
  <c r="W1315" i="32" s="1"/>
  <c r="W1314" i="32" s="1"/>
  <c r="W1313" i="32" s="1"/>
  <c r="W1312" i="32" s="1"/>
  <c r="W1311" i="32" s="1"/>
  <c r="W1310" i="32" s="1"/>
  <c r="W1309" i="32" s="1"/>
  <c r="W1308" i="32" s="1"/>
  <c r="W1307" i="32" s="1"/>
  <c r="W1306" i="32" s="1"/>
  <c r="W1305" i="32" s="1"/>
  <c r="W1304" i="32" s="1"/>
  <c r="W1303" i="32" s="1"/>
  <c r="W1302" i="32" s="1"/>
  <c r="W1301" i="32" s="1"/>
  <c r="W1300" i="32" s="1"/>
  <c r="W1299" i="32" s="1"/>
  <c r="W1298" i="32" s="1"/>
  <c r="W1297" i="32" s="1"/>
  <c r="W1296" i="32" s="1"/>
  <c r="W1295" i="32" s="1"/>
  <c r="W1294" i="32" s="1"/>
  <c r="W1293" i="32" s="1"/>
  <c r="W1292" i="32" s="1"/>
  <c r="W1291" i="32" s="1"/>
  <c r="W1290" i="32" s="1"/>
  <c r="W1289" i="32" s="1"/>
  <c r="W1288" i="32" s="1"/>
  <c r="W1287" i="32" s="1"/>
  <c r="W1286" i="32" s="1"/>
  <c r="W1285" i="32" s="1"/>
  <c r="W1284" i="32" s="1"/>
  <c r="W1283" i="32" s="1"/>
  <c r="W1282" i="32" s="1"/>
  <c r="W1281" i="32" s="1"/>
  <c r="W1280" i="32" s="1"/>
  <c r="W1279" i="32" s="1"/>
  <c r="W1278" i="32" s="1"/>
  <c r="W1277" i="32" s="1"/>
  <c r="W1276" i="32" s="1"/>
  <c r="W1275" i="32" s="1"/>
  <c r="W1274" i="32" s="1"/>
  <c r="W1273" i="32" s="1"/>
  <c r="W1272" i="32" s="1"/>
  <c r="W1271" i="32" s="1"/>
  <c r="W1270" i="32" s="1"/>
  <c r="W1269" i="32" s="1"/>
  <c r="W1268" i="32" s="1"/>
  <c r="W1267" i="32" s="1"/>
  <c r="W1266" i="32" s="1"/>
  <c r="W1265" i="32" s="1"/>
  <c r="W1264" i="32" s="1"/>
  <c r="W1263" i="32" s="1"/>
  <c r="W1262" i="32" s="1"/>
  <c r="W1261" i="32" s="1"/>
  <c r="W1260" i="32" s="1"/>
  <c r="W1259" i="32" s="1"/>
  <c r="W1258" i="32" s="1"/>
  <c r="W1257" i="32" s="1"/>
  <c r="W1256" i="32" s="1"/>
  <c r="W1255" i="32" s="1"/>
  <c r="W1254" i="32" s="1"/>
  <c r="W1253" i="32" s="1"/>
  <c r="W1252" i="32" s="1"/>
  <c r="W1251" i="32" s="1"/>
  <c r="W1250" i="32" s="1"/>
  <c r="W1249" i="32" s="1"/>
  <c r="W1248" i="32" s="1"/>
  <c r="W1247" i="32" s="1"/>
  <c r="W1246" i="32" s="1"/>
  <c r="W1245" i="32" s="1"/>
  <c r="W1244" i="32" s="1"/>
  <c r="W1243" i="32" s="1"/>
  <c r="W1242" i="32" s="1"/>
  <c r="W1241" i="32" s="1"/>
  <c r="W1240" i="32" s="1"/>
  <c r="W1239" i="32" s="1"/>
  <c r="W1238" i="32" s="1"/>
  <c r="W1237" i="32" s="1"/>
  <c r="W1236" i="32" s="1"/>
  <c r="W1235" i="32" s="1"/>
  <c r="W1234" i="32" s="1"/>
  <c r="W1233" i="32" s="1"/>
  <c r="W1232" i="32" s="1"/>
  <c r="W1231" i="32" s="1"/>
  <c r="W1230" i="32" s="1"/>
  <c r="W1229" i="32" s="1"/>
  <c r="W1228" i="32" s="1"/>
  <c r="W1227" i="32" s="1"/>
  <c r="W1226" i="32" s="1"/>
  <c r="W1225" i="32" s="1"/>
  <c r="W1224" i="32" s="1"/>
  <c r="W1223" i="32" s="1"/>
  <c r="W1222" i="32" s="1"/>
  <c r="W1221" i="32" s="1"/>
  <c r="W1220" i="32" s="1"/>
  <c r="W1219" i="32" s="1"/>
  <c r="W1218" i="32" s="1"/>
  <c r="W1217" i="32" s="1"/>
  <c r="W1216" i="32" s="1"/>
  <c r="W1215" i="32" s="1"/>
  <c r="W1214" i="32" s="1"/>
  <c r="W1213" i="32" s="1"/>
  <c r="W1212" i="32" s="1"/>
  <c r="W1211" i="32" s="1"/>
  <c r="W1210" i="32" s="1"/>
  <c r="W1209" i="32" s="1"/>
  <c r="W1208" i="32" s="1"/>
  <c r="W1207" i="32" s="1"/>
  <c r="W1206" i="32" s="1"/>
  <c r="W1205" i="32" s="1"/>
  <c r="W1204" i="32" s="1"/>
  <c r="W1203" i="32" s="1"/>
  <c r="W1202" i="32" s="1"/>
  <c r="W1201" i="32" s="1"/>
  <c r="W1200" i="32" s="1"/>
  <c r="W1199" i="32" s="1"/>
  <c r="W1198" i="32" s="1"/>
  <c r="W1197" i="32" s="1"/>
  <c r="W1196" i="32" s="1"/>
  <c r="W1195" i="32" s="1"/>
  <c r="W1194" i="32" s="1"/>
  <c r="W1193" i="32" s="1"/>
  <c r="W1192" i="32" s="1"/>
  <c r="W1191" i="32" s="1"/>
  <c r="W1190" i="32" s="1"/>
  <c r="W1189" i="32" s="1"/>
  <c r="W1188" i="32" s="1"/>
  <c r="W1187" i="32" s="1"/>
  <c r="W1186" i="32" s="1"/>
  <c r="W1185" i="32" s="1"/>
  <c r="W1184" i="32" s="1"/>
  <c r="W1183" i="32" s="1"/>
  <c r="W1182" i="32" s="1"/>
  <c r="W1181" i="32" s="1"/>
  <c r="W1180" i="32" s="1"/>
  <c r="W1179" i="32" s="1"/>
  <c r="W1178" i="32" s="1"/>
  <c r="W1177" i="32" s="1"/>
  <c r="W1176" i="32" s="1"/>
  <c r="W1175" i="32" s="1"/>
  <c r="W1174" i="32" s="1"/>
  <c r="W1173" i="32" s="1"/>
  <c r="W1172" i="32" s="1"/>
  <c r="W1171" i="32" s="1"/>
  <c r="W1170" i="32" s="1"/>
  <c r="W1169" i="32" s="1"/>
  <c r="W1168" i="32" s="1"/>
  <c r="W1167" i="32" s="1"/>
  <c r="W1166" i="32" s="1"/>
  <c r="W1165" i="32" s="1"/>
  <c r="W1164" i="32" s="1"/>
  <c r="W1163" i="32" s="1"/>
  <c r="W1162" i="32" s="1"/>
  <c r="W1161" i="32" s="1"/>
  <c r="W1160" i="32" s="1"/>
  <c r="W1159" i="32" s="1"/>
  <c r="W1158" i="32" s="1"/>
  <c r="W1157" i="32" s="1"/>
  <c r="W1156" i="32" s="1"/>
  <c r="W1155" i="32" s="1"/>
  <c r="W1154" i="32" s="1"/>
  <c r="W1153" i="32" s="1"/>
  <c r="W1152" i="32" s="1"/>
  <c r="W1151" i="32" s="1"/>
  <c r="W1150" i="32" s="1"/>
  <c r="W1149" i="32" s="1"/>
  <c r="W1148" i="32" s="1"/>
  <c r="W1147" i="32" s="1"/>
  <c r="W1146" i="32" s="1"/>
  <c r="W1145" i="32" s="1"/>
  <c r="W1144" i="32" s="1"/>
  <c r="W1143" i="32" s="1"/>
  <c r="W1142" i="32" s="1"/>
  <c r="W1141" i="32" s="1"/>
  <c r="W1140" i="32" s="1"/>
  <c r="W1139" i="32" s="1"/>
  <c r="W1138" i="32" s="1"/>
  <c r="W1137" i="32" s="1"/>
  <c r="W1136" i="32" s="1"/>
  <c r="W1135" i="32" s="1"/>
  <c r="W1134" i="32" s="1"/>
  <c r="W1133" i="32" s="1"/>
  <c r="W1132" i="32" s="1"/>
  <c r="W1131" i="32" s="1"/>
  <c r="W1130" i="32" s="1"/>
  <c r="W1129" i="32" s="1"/>
  <c r="W1128" i="32" s="1"/>
  <c r="W1127" i="32" s="1"/>
  <c r="W1126" i="32" s="1"/>
  <c r="W1125" i="32" s="1"/>
  <c r="W1124" i="32" s="1"/>
  <c r="W1123" i="32" s="1"/>
  <c r="W1122" i="32" s="1"/>
  <c r="W1121" i="32" s="1"/>
  <c r="W1120" i="32" s="1"/>
  <c r="W1119" i="32" s="1"/>
  <c r="W1118" i="32" s="1"/>
  <c r="W1117" i="32" s="1"/>
  <c r="W1116" i="32" s="1"/>
  <c r="W1115" i="32" s="1"/>
  <c r="W1114" i="32" s="1"/>
  <c r="W1113" i="32" s="1"/>
  <c r="W1112" i="32" s="1"/>
  <c r="W1111" i="32" s="1"/>
  <c r="W1110" i="32" s="1"/>
  <c r="W1109" i="32" s="1"/>
  <c r="W1108" i="32" s="1"/>
  <c r="W1107" i="32" s="1"/>
  <c r="W1106" i="32" s="1"/>
  <c r="W1105" i="32" s="1"/>
  <c r="W1104" i="32" s="1"/>
  <c r="W1103" i="32" s="1"/>
  <c r="W1102" i="32" s="1"/>
  <c r="W1101" i="32" s="1"/>
  <c r="W1100" i="32" s="1"/>
  <c r="W1099" i="32" s="1"/>
  <c r="W1098" i="32" s="1"/>
  <c r="W1097" i="32" s="1"/>
  <c r="W1096" i="32" s="1"/>
  <c r="W1095" i="32" s="1"/>
  <c r="W1094" i="32" s="1"/>
  <c r="W1093" i="32" s="1"/>
  <c r="W1092" i="32" s="1"/>
  <c r="W1091" i="32" s="1"/>
  <c r="W1090" i="32" s="1"/>
  <c r="W1089" i="32" s="1"/>
  <c r="W1088" i="32" s="1"/>
  <c r="W1087" i="32" s="1"/>
  <c r="W1086" i="32" s="1"/>
  <c r="W1085" i="32" s="1"/>
  <c r="W1084" i="32" s="1"/>
  <c r="W1083" i="32" s="1"/>
  <c r="W1082" i="32" s="1"/>
  <c r="W1081" i="32" s="1"/>
  <c r="W1080" i="32" s="1"/>
  <c r="W1079" i="32" s="1"/>
  <c r="W1078" i="32" s="1"/>
  <c r="W1077" i="32" s="1"/>
  <c r="W1076" i="32" s="1"/>
  <c r="W1075" i="32" s="1"/>
  <c r="W1074" i="32" s="1"/>
  <c r="W1073" i="32" s="1"/>
  <c r="W1072" i="32" s="1"/>
  <c r="W1071" i="32" s="1"/>
  <c r="W1070" i="32" s="1"/>
  <c r="W1069" i="32" s="1"/>
  <c r="W1068" i="32" s="1"/>
  <c r="W1067" i="32" s="1"/>
  <c r="W1066" i="32" s="1"/>
  <c r="W1065" i="32" s="1"/>
  <c r="W1064" i="32" s="1"/>
  <c r="W1063" i="32" s="1"/>
  <c r="W1062" i="32" s="1"/>
  <c r="W1061" i="32" s="1"/>
  <c r="W1060" i="32" s="1"/>
  <c r="W1059" i="32" s="1"/>
  <c r="W1058" i="32" s="1"/>
  <c r="W1057" i="32" s="1"/>
  <c r="W1056" i="32" s="1"/>
  <c r="W1055" i="32" s="1"/>
  <c r="W1054" i="32" s="1"/>
  <c r="W1053" i="32" s="1"/>
  <c r="W1052" i="32" s="1"/>
  <c r="W1051" i="32" s="1"/>
  <c r="W1050" i="32" s="1"/>
  <c r="W1049" i="32" s="1"/>
  <c r="W1048" i="32" s="1"/>
  <c r="W1047" i="32" s="1"/>
  <c r="W1046" i="32" s="1"/>
  <c r="W1045" i="32" s="1"/>
  <c r="W1044" i="32" s="1"/>
  <c r="W1043" i="32" s="1"/>
  <c r="W1042" i="32" s="1"/>
  <c r="W1041" i="32" s="1"/>
  <c r="W1040" i="32" s="1"/>
  <c r="W1039" i="32" s="1"/>
  <c r="W1038" i="32" s="1"/>
  <c r="W1037" i="32" s="1"/>
  <c r="W1036" i="32" s="1"/>
  <c r="W1035" i="32" s="1"/>
  <c r="W1034" i="32" s="1"/>
  <c r="W1033" i="32" s="1"/>
  <c r="W1032" i="32" s="1"/>
  <c r="W1031" i="32" s="1"/>
  <c r="W1030" i="32" s="1"/>
  <c r="W1029" i="32" s="1"/>
  <c r="W1028" i="32" s="1"/>
  <c r="W1027" i="32" s="1"/>
  <c r="W1026" i="32" s="1"/>
  <c r="W1025" i="32" s="1"/>
  <c r="W1024" i="32" s="1"/>
  <c r="W1023" i="32" s="1"/>
  <c r="W1022" i="32" s="1"/>
  <c r="W1021" i="32" s="1"/>
  <c r="W1020" i="32" s="1"/>
  <c r="W1019" i="32" s="1"/>
  <c r="W1018" i="32" s="1"/>
  <c r="W1017" i="32" s="1"/>
  <c r="W1016" i="32" s="1"/>
  <c r="W1015" i="32" s="1"/>
  <c r="W1014" i="32" s="1"/>
  <c r="W1013" i="32" s="1"/>
  <c r="W1012" i="32" s="1"/>
  <c r="W1011" i="32" s="1"/>
  <c r="W1010" i="32" s="1"/>
  <c r="W1009" i="32" s="1"/>
  <c r="W1008" i="32" s="1"/>
  <c r="W1007" i="32" s="1"/>
  <c r="W1006" i="32" s="1"/>
  <c r="W1005" i="32" s="1"/>
  <c r="W1004" i="32" s="1"/>
  <c r="W1003" i="32" s="1"/>
  <c r="W1002" i="32" s="1"/>
  <c r="W1001" i="32" s="1"/>
  <c r="W1000" i="32" s="1"/>
  <c r="W999" i="32" s="1"/>
  <c r="W998" i="32" s="1"/>
  <c r="W997" i="32" s="1"/>
  <c r="W996" i="32" s="1"/>
  <c r="W995" i="32" s="1"/>
  <c r="W994" i="32" s="1"/>
  <c r="W993" i="32" s="1"/>
  <c r="W992" i="32" s="1"/>
  <c r="W991" i="32" s="1"/>
  <c r="W990" i="32" s="1"/>
  <c r="W989" i="32" s="1"/>
  <c r="W988" i="32" s="1"/>
  <c r="W987" i="32" s="1"/>
  <c r="W986" i="32" s="1"/>
  <c r="W985" i="32" s="1"/>
  <c r="W984" i="32" s="1"/>
  <c r="W983" i="32" s="1"/>
  <c r="W982" i="32" s="1"/>
  <c r="W981" i="32" s="1"/>
  <c r="W980" i="32" s="1"/>
  <c r="W979" i="32" s="1"/>
  <c r="W978" i="32" s="1"/>
  <c r="W977" i="32" s="1"/>
  <c r="W976" i="32" s="1"/>
  <c r="W975" i="32" s="1"/>
  <c r="W974" i="32" s="1"/>
  <c r="W973" i="32" s="1"/>
  <c r="W972" i="32" s="1"/>
  <c r="W971" i="32" s="1"/>
  <c r="W970" i="32" s="1"/>
  <c r="W969" i="32" s="1"/>
  <c r="W968" i="32" s="1"/>
  <c r="W967" i="32" s="1"/>
  <c r="W966" i="32" s="1"/>
  <c r="W965" i="32" s="1"/>
  <c r="W964" i="32" s="1"/>
  <c r="W963" i="32" s="1"/>
  <c r="W962" i="32" s="1"/>
  <c r="W961" i="32" s="1"/>
  <c r="W960" i="32" s="1"/>
  <c r="W959" i="32" s="1"/>
  <c r="W958" i="32" s="1"/>
  <c r="W957" i="32" s="1"/>
  <c r="W956" i="32" s="1"/>
  <c r="W955" i="32" s="1"/>
  <c r="W954" i="32" s="1"/>
  <c r="W953" i="32" s="1"/>
  <c r="W952" i="32" s="1"/>
  <c r="W951" i="32" s="1"/>
  <c r="W950" i="32" s="1"/>
  <c r="W949" i="32" s="1"/>
  <c r="W948" i="32" s="1"/>
  <c r="W947" i="32" s="1"/>
  <c r="W946" i="32" s="1"/>
  <c r="W945" i="32" s="1"/>
  <c r="W944" i="32" s="1"/>
  <c r="W943" i="32" s="1"/>
  <c r="W942" i="32" s="1"/>
  <c r="W941" i="32" s="1"/>
  <c r="W940" i="32" s="1"/>
  <c r="W939" i="32" s="1"/>
  <c r="W938" i="32" s="1"/>
  <c r="W937" i="32" s="1"/>
  <c r="W936" i="32" s="1"/>
  <c r="W935" i="32" s="1"/>
  <c r="W934" i="32" s="1"/>
  <c r="W933" i="32" s="1"/>
  <c r="W932" i="32" s="1"/>
  <c r="W931" i="32" s="1"/>
  <c r="W930" i="32" s="1"/>
  <c r="W929" i="32" s="1"/>
  <c r="W928" i="32" s="1"/>
  <c r="W927" i="32" s="1"/>
  <c r="W926" i="32" s="1"/>
  <c r="W925" i="32" s="1"/>
  <c r="W924" i="32" s="1"/>
  <c r="W923" i="32" s="1"/>
  <c r="W922" i="32" s="1"/>
  <c r="W921" i="32" s="1"/>
  <c r="W920" i="32" s="1"/>
  <c r="W919" i="32" s="1"/>
  <c r="W918" i="32" s="1"/>
  <c r="W917" i="32" s="1"/>
  <c r="W916" i="32" s="1"/>
  <c r="W915" i="32" s="1"/>
  <c r="W914" i="32" s="1"/>
  <c r="W913" i="32" s="1"/>
  <c r="W912" i="32" s="1"/>
  <c r="W911" i="32" s="1"/>
  <c r="W910" i="32" s="1"/>
  <c r="W909" i="32" s="1"/>
  <c r="W908" i="32" s="1"/>
  <c r="W907" i="32" s="1"/>
  <c r="W906" i="32" s="1"/>
  <c r="W905" i="32" s="1"/>
  <c r="W904" i="32" s="1"/>
  <c r="W903" i="32" s="1"/>
  <c r="W902" i="32" s="1"/>
  <c r="W901" i="32" s="1"/>
  <c r="W900" i="32" s="1"/>
  <c r="W899" i="32" s="1"/>
  <c r="W898" i="32" s="1"/>
  <c r="W897" i="32" s="1"/>
  <c r="W896" i="32" s="1"/>
  <c r="W895" i="32" s="1"/>
  <c r="W894" i="32" s="1"/>
  <c r="W893" i="32" s="1"/>
  <c r="W892" i="32" s="1"/>
  <c r="W891" i="32" s="1"/>
  <c r="W890" i="32" s="1"/>
  <c r="W889" i="32" s="1"/>
  <c r="W888" i="32" s="1"/>
  <c r="W887" i="32" s="1"/>
  <c r="W886" i="32" s="1"/>
  <c r="W885" i="32" s="1"/>
  <c r="W884" i="32" s="1"/>
  <c r="W883" i="32" s="1"/>
  <c r="W882" i="32" s="1"/>
  <c r="W881" i="32" s="1"/>
  <c r="W880" i="32" s="1"/>
  <c r="W879" i="32" s="1"/>
  <c r="W878" i="32" s="1"/>
  <c r="W877" i="32" s="1"/>
  <c r="W876" i="32" s="1"/>
  <c r="W875" i="32" s="1"/>
  <c r="W874" i="32" s="1"/>
  <c r="W873" i="32" s="1"/>
  <c r="W872" i="32" s="1"/>
  <c r="W871" i="32" s="1"/>
  <c r="W870" i="32" s="1"/>
  <c r="W869" i="32" s="1"/>
  <c r="W868" i="32" s="1"/>
  <c r="W867" i="32" s="1"/>
  <c r="W866" i="32" s="1"/>
  <c r="W865" i="32" s="1"/>
  <c r="W864" i="32" s="1"/>
  <c r="W863" i="32" s="1"/>
  <c r="W862" i="32" s="1"/>
  <c r="W861" i="32" s="1"/>
  <c r="W860" i="32" s="1"/>
  <c r="W859" i="32" s="1"/>
  <c r="W858" i="32" s="1"/>
  <c r="W857" i="32" s="1"/>
  <c r="W856" i="32" s="1"/>
  <c r="W855" i="32" s="1"/>
  <c r="W854" i="32" s="1"/>
  <c r="W853" i="32" s="1"/>
  <c r="W852" i="32" s="1"/>
  <c r="W851" i="32" s="1"/>
  <c r="W850" i="32" s="1"/>
  <c r="W849" i="32" s="1"/>
  <c r="W848" i="32" s="1"/>
  <c r="W847" i="32" s="1"/>
  <c r="W846" i="32" s="1"/>
  <c r="W845" i="32" s="1"/>
  <c r="W844" i="32" s="1"/>
  <c r="W843" i="32" s="1"/>
  <c r="W842" i="32" s="1"/>
  <c r="W841" i="32" s="1"/>
  <c r="W840" i="32" s="1"/>
  <c r="W839" i="32" s="1"/>
  <c r="W838" i="32" s="1"/>
  <c r="W837" i="32" s="1"/>
  <c r="W836" i="32" s="1"/>
  <c r="W835" i="32" s="1"/>
  <c r="W834" i="32" s="1"/>
  <c r="W833" i="32" s="1"/>
  <c r="W832" i="32" s="1"/>
  <c r="W831" i="32" s="1"/>
  <c r="W830" i="32" s="1"/>
  <c r="W829" i="32" s="1"/>
  <c r="W828" i="32" s="1"/>
  <c r="W827" i="32" s="1"/>
  <c r="W826" i="32" s="1"/>
  <c r="W825" i="32" s="1"/>
  <c r="W824" i="32" s="1"/>
  <c r="W823" i="32" s="1"/>
  <c r="W822" i="32" s="1"/>
  <c r="W821" i="32" s="1"/>
  <c r="W820" i="32" s="1"/>
  <c r="W819" i="32" s="1"/>
  <c r="W818" i="32" s="1"/>
  <c r="W817" i="32" s="1"/>
  <c r="W816" i="32" s="1"/>
  <c r="W815" i="32" s="1"/>
  <c r="W814" i="32" s="1"/>
  <c r="W813" i="32" s="1"/>
  <c r="W812" i="32" s="1"/>
  <c r="W811" i="32" s="1"/>
  <c r="W810" i="32" s="1"/>
  <c r="W809" i="32" s="1"/>
  <c r="W808" i="32" s="1"/>
  <c r="W807" i="32" s="1"/>
  <c r="W806" i="32" s="1"/>
  <c r="W805" i="32" s="1"/>
  <c r="W804" i="32" s="1"/>
  <c r="W803" i="32" s="1"/>
  <c r="W802" i="32" s="1"/>
  <c r="W801" i="32" s="1"/>
  <c r="W800" i="32" s="1"/>
  <c r="W799" i="32" s="1"/>
  <c r="W798" i="32" s="1"/>
  <c r="W797" i="32" s="1"/>
  <c r="W796" i="32" s="1"/>
  <c r="W795" i="32" s="1"/>
  <c r="W794" i="32" s="1"/>
  <c r="W793" i="32" s="1"/>
  <c r="W792" i="32" s="1"/>
  <c r="W791" i="32" s="1"/>
  <c r="W790" i="32" s="1"/>
  <c r="W789" i="32" s="1"/>
  <c r="W788" i="32" s="1"/>
  <c r="W787" i="32" s="1"/>
  <c r="W786" i="32" s="1"/>
  <c r="W785" i="32" s="1"/>
  <c r="W784" i="32" s="1"/>
  <c r="W783" i="32" s="1"/>
  <c r="W782" i="32" s="1"/>
  <c r="W781" i="32" s="1"/>
  <c r="W780" i="32" s="1"/>
  <c r="W779" i="32" s="1"/>
  <c r="W778" i="32" s="1"/>
  <c r="W777" i="32" s="1"/>
  <c r="W776" i="32" s="1"/>
  <c r="W775" i="32" s="1"/>
  <c r="W774" i="32" s="1"/>
  <c r="W773" i="32" s="1"/>
  <c r="W772" i="32" s="1"/>
  <c r="W771" i="32" s="1"/>
  <c r="W770" i="32" s="1"/>
  <c r="W769" i="32" s="1"/>
  <c r="W768" i="32" s="1"/>
  <c r="W767" i="32" s="1"/>
  <c r="W766" i="32" s="1"/>
  <c r="W765" i="32" s="1"/>
  <c r="W764" i="32" s="1"/>
  <c r="W763" i="32" s="1"/>
  <c r="W762" i="32" s="1"/>
  <c r="W761" i="32" s="1"/>
  <c r="W760" i="32" s="1"/>
  <c r="W759" i="32" s="1"/>
  <c r="W758" i="32" s="1"/>
  <c r="W757" i="32" s="1"/>
  <c r="W756" i="32" s="1"/>
  <c r="W755" i="32" s="1"/>
  <c r="W754" i="32" s="1"/>
  <c r="W753" i="32" s="1"/>
  <c r="W752" i="32" s="1"/>
  <c r="W751" i="32" s="1"/>
  <c r="W750" i="32" s="1"/>
  <c r="W749" i="32" s="1"/>
  <c r="W748" i="32" s="1"/>
  <c r="W747" i="32" s="1"/>
  <c r="W746" i="32" s="1"/>
  <c r="W745" i="32" s="1"/>
  <c r="W744" i="32" s="1"/>
  <c r="W743" i="32" s="1"/>
  <c r="W742" i="32" s="1"/>
  <c r="W741" i="32" s="1"/>
  <c r="W740" i="32" s="1"/>
  <c r="W739" i="32" s="1"/>
  <c r="W738" i="32" s="1"/>
  <c r="W737" i="32" s="1"/>
  <c r="W736" i="32" s="1"/>
  <c r="W735" i="32" s="1"/>
  <c r="W734" i="32" s="1"/>
  <c r="W733" i="32" s="1"/>
  <c r="W732" i="32" s="1"/>
  <c r="W731" i="32" s="1"/>
  <c r="W730" i="32" s="1"/>
  <c r="W729" i="32" s="1"/>
  <c r="W728" i="32" s="1"/>
  <c r="W727" i="32" s="1"/>
  <c r="W726" i="32" s="1"/>
  <c r="W725" i="32" s="1"/>
  <c r="W724" i="32" s="1"/>
  <c r="W723" i="32" s="1"/>
  <c r="W722" i="32" s="1"/>
  <c r="W721" i="32" s="1"/>
  <c r="W720" i="32" s="1"/>
  <c r="W719" i="32" s="1"/>
  <c r="W718" i="32" s="1"/>
  <c r="W717" i="32" s="1"/>
  <c r="W716" i="32" s="1"/>
  <c r="W715" i="32" s="1"/>
  <c r="W714" i="32" s="1"/>
  <c r="W713" i="32" s="1"/>
  <c r="W712" i="32" s="1"/>
  <c r="W711" i="32" s="1"/>
  <c r="W710" i="32" s="1"/>
  <c r="W709" i="32" s="1"/>
  <c r="W708" i="32" s="1"/>
  <c r="W707" i="32" s="1"/>
  <c r="W706" i="32" s="1"/>
  <c r="W705" i="32" s="1"/>
  <c r="W704" i="32" s="1"/>
  <c r="W703" i="32" s="1"/>
  <c r="W702" i="32" s="1"/>
  <c r="W701" i="32" s="1"/>
  <c r="W700" i="32" s="1"/>
  <c r="W699" i="32" s="1"/>
  <c r="W698" i="32" s="1"/>
  <c r="W697" i="32" s="1"/>
  <c r="W696" i="32" s="1"/>
  <c r="W695" i="32" s="1"/>
  <c r="W694" i="32" s="1"/>
  <c r="W693" i="32" s="1"/>
  <c r="W692" i="32" s="1"/>
  <c r="W691" i="32" s="1"/>
  <c r="W690" i="32" s="1"/>
  <c r="W689" i="32" s="1"/>
  <c r="W688" i="32" s="1"/>
  <c r="W687" i="32" s="1"/>
  <c r="W686" i="32" s="1"/>
  <c r="W685" i="32" s="1"/>
  <c r="W684" i="32" s="1"/>
  <c r="W683" i="32" s="1"/>
  <c r="W682" i="32" s="1"/>
  <c r="W681" i="32" s="1"/>
  <c r="W680" i="32" s="1"/>
  <c r="W679" i="32" s="1"/>
  <c r="W678" i="32" s="1"/>
  <c r="W677" i="32" s="1"/>
  <c r="W676" i="32" s="1"/>
  <c r="W675" i="32" s="1"/>
  <c r="W674" i="32" s="1"/>
  <c r="W673" i="32" s="1"/>
  <c r="W672" i="32" s="1"/>
  <c r="W671" i="32" s="1"/>
  <c r="W670" i="32" s="1"/>
  <c r="W669" i="32" s="1"/>
  <c r="W668" i="32" s="1"/>
  <c r="W667" i="32" s="1"/>
  <c r="W666" i="32" s="1"/>
  <c r="W665" i="32" s="1"/>
  <c r="W664" i="32" s="1"/>
  <c r="W663" i="32" s="1"/>
  <c r="W662" i="32" s="1"/>
  <c r="W661" i="32" s="1"/>
  <c r="W660" i="32" s="1"/>
  <c r="W659" i="32" s="1"/>
  <c r="W658" i="32" s="1"/>
  <c r="W657" i="32" s="1"/>
  <c r="W656" i="32" s="1"/>
  <c r="W655" i="32" s="1"/>
  <c r="W654" i="32" s="1"/>
  <c r="W653" i="32" s="1"/>
  <c r="W652" i="32" s="1"/>
  <c r="W651" i="32" s="1"/>
  <c r="W650" i="32" s="1"/>
  <c r="W649" i="32" s="1"/>
  <c r="W648" i="32" s="1"/>
  <c r="W647" i="32" s="1"/>
  <c r="W646" i="32" s="1"/>
  <c r="W645" i="32" s="1"/>
  <c r="W644" i="32" s="1"/>
  <c r="W643" i="32" s="1"/>
  <c r="W642" i="32" s="1"/>
  <c r="W641" i="32" s="1"/>
  <c r="W640" i="32" s="1"/>
  <c r="W639" i="32" s="1"/>
  <c r="W638" i="32" s="1"/>
  <c r="W637" i="32" s="1"/>
  <c r="W636" i="32" s="1"/>
  <c r="W635" i="32" s="1"/>
  <c r="W634" i="32" s="1"/>
  <c r="W633" i="32" s="1"/>
  <c r="W632" i="32" s="1"/>
  <c r="W631" i="32" s="1"/>
  <c r="W630" i="32" s="1"/>
  <c r="W629" i="32" s="1"/>
  <c r="W628" i="32" s="1"/>
  <c r="W627" i="32" s="1"/>
  <c r="W626" i="32" s="1"/>
  <c r="W625" i="32" s="1"/>
  <c r="W624" i="32" s="1"/>
  <c r="W623" i="32" s="1"/>
  <c r="W622" i="32" s="1"/>
  <c r="W621" i="32" s="1"/>
  <c r="W620" i="32" s="1"/>
  <c r="W619" i="32" s="1"/>
  <c r="W618" i="32" s="1"/>
  <c r="W617" i="32" s="1"/>
  <c r="W616" i="32" s="1"/>
  <c r="W615" i="32" s="1"/>
  <c r="W614" i="32" s="1"/>
  <c r="W613" i="32" s="1"/>
  <c r="W612" i="32" s="1"/>
  <c r="W611" i="32" s="1"/>
  <c r="W610" i="32" s="1"/>
  <c r="W609" i="32" s="1"/>
  <c r="W608" i="32" s="1"/>
  <c r="W607" i="32" s="1"/>
  <c r="W606" i="32" s="1"/>
  <c r="W605" i="32" s="1"/>
  <c r="W604" i="32" s="1"/>
  <c r="W603" i="32" s="1"/>
  <c r="W602" i="32" s="1"/>
  <c r="W601" i="32" s="1"/>
  <c r="W600" i="32" s="1"/>
  <c r="W599" i="32" s="1"/>
  <c r="W598" i="32" s="1"/>
  <c r="W597" i="32" s="1"/>
  <c r="W596" i="32" s="1"/>
  <c r="W595" i="32" s="1"/>
  <c r="W594" i="32" s="1"/>
  <c r="W593" i="32" s="1"/>
  <c r="W592" i="32" s="1"/>
  <c r="W591" i="32" s="1"/>
  <c r="W590" i="32" s="1"/>
  <c r="W589" i="32" s="1"/>
  <c r="W588" i="32" s="1"/>
  <c r="W587" i="32" s="1"/>
  <c r="W586" i="32" s="1"/>
  <c r="W585" i="32" s="1"/>
  <c r="W584" i="32" s="1"/>
  <c r="W583" i="32" s="1"/>
  <c r="W582" i="32" s="1"/>
  <c r="W581" i="32" s="1"/>
  <c r="W580" i="32" s="1"/>
  <c r="W579" i="32" s="1"/>
  <c r="W578" i="32" s="1"/>
  <c r="W577" i="32" s="1"/>
  <c r="W576" i="32" s="1"/>
  <c r="W575" i="32" s="1"/>
  <c r="W574" i="32" s="1"/>
  <c r="W573" i="32" s="1"/>
  <c r="W572" i="32" s="1"/>
  <c r="W571" i="32" s="1"/>
  <c r="W570" i="32" s="1"/>
  <c r="W569" i="32" s="1"/>
  <c r="W568" i="32" s="1"/>
  <c r="W567" i="32" s="1"/>
  <c r="W566" i="32" s="1"/>
  <c r="W565" i="32" s="1"/>
  <c r="W564" i="32" s="1"/>
  <c r="W563" i="32" s="1"/>
  <c r="W562" i="32" s="1"/>
  <c r="W561" i="32" s="1"/>
  <c r="W560" i="32" s="1"/>
  <c r="W559" i="32" s="1"/>
  <c r="W558" i="32" s="1"/>
  <c r="W557" i="32" s="1"/>
  <c r="W556" i="32" s="1"/>
  <c r="W555" i="32" s="1"/>
  <c r="W554" i="32" s="1"/>
  <c r="W553" i="32" s="1"/>
  <c r="W552" i="32" s="1"/>
  <c r="W551" i="32" s="1"/>
  <c r="W550" i="32" s="1"/>
  <c r="W549" i="32" s="1"/>
  <c r="W548" i="32" s="1"/>
  <c r="W547" i="32" s="1"/>
  <c r="W546" i="32" s="1"/>
  <c r="W545" i="32" s="1"/>
  <c r="W544" i="32" s="1"/>
  <c r="W543" i="32" s="1"/>
  <c r="W542" i="32" s="1"/>
  <c r="W541" i="32" s="1"/>
  <c r="W540" i="32" s="1"/>
  <c r="W539" i="32" s="1"/>
  <c r="W538" i="32" s="1"/>
  <c r="W537" i="32" s="1"/>
  <c r="W536" i="32" s="1"/>
  <c r="W535" i="32" s="1"/>
  <c r="W534" i="32" s="1"/>
  <c r="W533" i="32" s="1"/>
  <c r="W532" i="32" s="1"/>
  <c r="W531" i="32" s="1"/>
  <c r="W530" i="32" s="1"/>
  <c r="W529" i="32" s="1"/>
  <c r="W528" i="32" s="1"/>
  <c r="W527" i="32" s="1"/>
  <c r="W526" i="32" s="1"/>
  <c r="W525" i="32" s="1"/>
  <c r="W524" i="32" s="1"/>
  <c r="W523" i="32" s="1"/>
  <c r="W522" i="32" s="1"/>
  <c r="W521" i="32" s="1"/>
  <c r="W520" i="32" s="1"/>
  <c r="W519" i="32" s="1"/>
  <c r="W518" i="32" s="1"/>
  <c r="W517" i="32" s="1"/>
  <c r="W516" i="32" s="1"/>
  <c r="W515" i="32" s="1"/>
  <c r="W514" i="32" s="1"/>
  <c r="W513" i="32" s="1"/>
  <c r="W512" i="32" s="1"/>
  <c r="W511" i="32" s="1"/>
  <c r="W510" i="32" s="1"/>
  <c r="W509" i="32" s="1"/>
  <c r="W508" i="32" s="1"/>
  <c r="W507" i="32" s="1"/>
  <c r="W506" i="32" s="1"/>
  <c r="W505" i="32" s="1"/>
  <c r="W504" i="32" s="1"/>
  <c r="W503" i="32" s="1"/>
  <c r="W502" i="32" s="1"/>
  <c r="W501" i="32" s="1"/>
  <c r="W500" i="32" s="1"/>
  <c r="W499" i="32" s="1"/>
  <c r="W498" i="32" s="1"/>
  <c r="W497" i="32" s="1"/>
  <c r="W496" i="32" s="1"/>
  <c r="W495" i="32" s="1"/>
  <c r="W494" i="32" s="1"/>
  <c r="W493" i="32" s="1"/>
  <c r="W492" i="32" s="1"/>
  <c r="W491" i="32" s="1"/>
  <c r="W490" i="32" s="1"/>
  <c r="W489" i="32" s="1"/>
  <c r="W488" i="32" s="1"/>
  <c r="W487" i="32" s="1"/>
  <c r="W486" i="32" s="1"/>
  <c r="W485" i="32" s="1"/>
  <c r="W484" i="32" s="1"/>
  <c r="W483" i="32" s="1"/>
  <c r="W482" i="32" s="1"/>
  <c r="W481" i="32" s="1"/>
  <c r="W480" i="32" s="1"/>
  <c r="W479" i="32" s="1"/>
  <c r="W478" i="32" s="1"/>
  <c r="W477" i="32" s="1"/>
  <c r="W476" i="32" s="1"/>
  <c r="W475" i="32" s="1"/>
  <c r="W474" i="32" s="1"/>
  <c r="W473" i="32" s="1"/>
  <c r="W472" i="32" s="1"/>
  <c r="W471" i="32" s="1"/>
  <c r="W470" i="32" s="1"/>
  <c r="W469" i="32" s="1"/>
  <c r="W468" i="32" s="1"/>
  <c r="W467" i="32" s="1"/>
  <c r="W466" i="32" s="1"/>
  <c r="W465" i="32" s="1"/>
  <c r="W464" i="32" s="1"/>
  <c r="W463" i="32" s="1"/>
  <c r="W462" i="32" s="1"/>
  <c r="W461" i="32" s="1"/>
  <c r="W460" i="32" s="1"/>
  <c r="W459" i="32" s="1"/>
  <c r="W458" i="32" s="1"/>
  <c r="W457" i="32" s="1"/>
  <c r="W456" i="32" s="1"/>
  <c r="W455" i="32" s="1"/>
  <c r="W454" i="32" s="1"/>
  <c r="W453" i="32" s="1"/>
  <c r="W452" i="32" s="1"/>
  <c r="W451" i="32" s="1"/>
  <c r="W450" i="32" s="1"/>
  <c r="W449" i="32" s="1"/>
  <c r="W448" i="32" s="1"/>
  <c r="W447" i="32" s="1"/>
  <c r="W446" i="32" s="1"/>
  <c r="W445" i="32" s="1"/>
  <c r="W444" i="32" s="1"/>
  <c r="W443" i="32" s="1"/>
  <c r="W442" i="32" s="1"/>
  <c r="W441" i="32" s="1"/>
  <c r="W440" i="32" s="1"/>
  <c r="W439" i="32" s="1"/>
  <c r="W438" i="32" s="1"/>
  <c r="W437" i="32" s="1"/>
  <c r="W436" i="32" s="1"/>
  <c r="W435" i="32" s="1"/>
  <c r="W434" i="32" s="1"/>
  <c r="W433" i="32" s="1"/>
  <c r="W432" i="32" s="1"/>
  <c r="W431" i="32" s="1"/>
  <c r="W430" i="32" s="1"/>
  <c r="W429" i="32" s="1"/>
  <c r="W428" i="32" s="1"/>
  <c r="W427" i="32" s="1"/>
  <c r="W426" i="32" s="1"/>
  <c r="W425" i="32" s="1"/>
  <c r="W424" i="32" s="1"/>
  <c r="W423" i="32" s="1"/>
  <c r="W422" i="32" s="1"/>
  <c r="W421" i="32" s="1"/>
  <c r="W420" i="32" s="1"/>
  <c r="W419" i="32" s="1"/>
  <c r="W418" i="32" s="1"/>
  <c r="W417" i="32" s="1"/>
  <c r="W416" i="32" s="1"/>
  <c r="W415" i="32" s="1"/>
  <c r="W414" i="32" s="1"/>
  <c r="W413" i="32" s="1"/>
  <c r="W412" i="32" s="1"/>
  <c r="W411" i="32" s="1"/>
  <c r="W410" i="32" s="1"/>
  <c r="W409" i="32" s="1"/>
  <c r="W408" i="32" s="1"/>
  <c r="W407" i="32" s="1"/>
  <c r="W406" i="32" s="1"/>
  <c r="W405" i="32" s="1"/>
  <c r="W404" i="32" s="1"/>
  <c r="W403" i="32" s="1"/>
  <c r="W402" i="32" s="1"/>
  <c r="W401" i="32" s="1"/>
  <c r="W400" i="32" s="1"/>
  <c r="W399" i="32" s="1"/>
  <c r="W398" i="32" s="1"/>
  <c r="W397" i="32" s="1"/>
  <c r="W396" i="32" s="1"/>
  <c r="W395" i="32" s="1"/>
  <c r="W394" i="32" s="1"/>
  <c r="W393" i="32" s="1"/>
  <c r="W392" i="32" s="1"/>
  <c r="W391" i="32" s="1"/>
  <c r="W390" i="32" s="1"/>
  <c r="W389" i="32" s="1"/>
  <c r="W388" i="32" s="1"/>
  <c r="W387" i="32" s="1"/>
  <c r="W386" i="32" s="1"/>
  <c r="W385" i="32" s="1"/>
  <c r="W384" i="32" s="1"/>
  <c r="W383" i="32" s="1"/>
  <c r="W382" i="32" s="1"/>
  <c r="W381" i="32" s="1"/>
  <c r="W380" i="32" s="1"/>
  <c r="W379" i="32" s="1"/>
  <c r="W378" i="32" s="1"/>
  <c r="W377" i="32" s="1"/>
  <c r="W376" i="32" s="1"/>
  <c r="W375" i="32" s="1"/>
  <c r="W374" i="32" s="1"/>
  <c r="W373" i="32" s="1"/>
  <c r="W372" i="32" s="1"/>
  <c r="W371" i="32" s="1"/>
  <c r="W370" i="32" s="1"/>
  <c r="W369" i="32" s="1"/>
  <c r="W368" i="32" s="1"/>
  <c r="W367" i="32" s="1"/>
  <c r="W366" i="32" s="1"/>
  <c r="W365" i="32" s="1"/>
  <c r="W364" i="32" s="1"/>
  <c r="W363" i="32" s="1"/>
  <c r="W362" i="32" s="1"/>
  <c r="W361" i="32" s="1"/>
  <c r="W360" i="32" s="1"/>
  <c r="W359" i="32" s="1"/>
  <c r="W358" i="32" s="1"/>
  <c r="W357" i="32" s="1"/>
  <c r="W356" i="32" s="1"/>
  <c r="W355" i="32" s="1"/>
  <c r="W354" i="32" s="1"/>
  <c r="W353" i="32" s="1"/>
  <c r="W352" i="32" s="1"/>
  <c r="W351" i="32" s="1"/>
  <c r="W350" i="32" s="1"/>
  <c r="W349" i="32" s="1"/>
  <c r="W348" i="32" s="1"/>
  <c r="W347" i="32" s="1"/>
  <c r="W346" i="32" s="1"/>
  <c r="W345" i="32" s="1"/>
  <c r="W344" i="32" s="1"/>
  <c r="W343" i="32" s="1"/>
  <c r="W342" i="32" s="1"/>
  <c r="W341" i="32" s="1"/>
  <c r="W340" i="32" s="1"/>
  <c r="W339" i="32" s="1"/>
  <c r="W338" i="32" s="1"/>
  <c r="W337" i="32" s="1"/>
  <c r="W336" i="32" s="1"/>
  <c r="W335" i="32" s="1"/>
  <c r="W334" i="32" s="1"/>
  <c r="W333" i="32" s="1"/>
  <c r="W332" i="32" s="1"/>
  <c r="W331" i="32" s="1"/>
  <c r="W330" i="32" s="1"/>
  <c r="W329" i="32" s="1"/>
  <c r="W328" i="32" s="1"/>
  <c r="W327" i="32" s="1"/>
  <c r="W326" i="32" s="1"/>
  <c r="W325" i="32" s="1"/>
  <c r="W324" i="32" s="1"/>
  <c r="W323" i="32" s="1"/>
  <c r="W322" i="32" s="1"/>
  <c r="W321" i="32" s="1"/>
  <c r="W320" i="32" s="1"/>
  <c r="W319" i="32" s="1"/>
  <c r="W318" i="32" s="1"/>
  <c r="W317" i="32" s="1"/>
  <c r="W316" i="32" s="1"/>
  <c r="W315" i="32" s="1"/>
  <c r="W314" i="32" s="1"/>
  <c r="W313" i="32" s="1"/>
  <c r="W312" i="32" s="1"/>
  <c r="W311" i="32" s="1"/>
  <c r="W310" i="32" s="1"/>
  <c r="W309" i="32" s="1"/>
  <c r="W308" i="32" s="1"/>
  <c r="W307" i="32" s="1"/>
  <c r="W306" i="32" s="1"/>
  <c r="W305" i="32" s="1"/>
  <c r="W304" i="32" s="1"/>
  <c r="W303" i="32" s="1"/>
  <c r="W302" i="32" s="1"/>
  <c r="W301" i="32" s="1"/>
  <c r="W300" i="32" s="1"/>
  <c r="W299" i="32" s="1"/>
  <c r="W298" i="32" s="1"/>
  <c r="W297" i="32" s="1"/>
  <c r="W296" i="32" s="1"/>
  <c r="W295" i="32" s="1"/>
  <c r="W294" i="32" s="1"/>
  <c r="W293" i="32" s="1"/>
  <c r="W292" i="32" s="1"/>
  <c r="W291" i="32" s="1"/>
  <c r="W290" i="32" s="1"/>
  <c r="W289" i="32" s="1"/>
  <c r="W288" i="32" s="1"/>
  <c r="W287" i="32" s="1"/>
  <c r="W286" i="32" s="1"/>
  <c r="W285" i="32" s="1"/>
  <c r="W284" i="32" s="1"/>
  <c r="W283" i="32" s="1"/>
  <c r="W282" i="32" s="1"/>
  <c r="W281" i="32" s="1"/>
  <c r="W280" i="32" s="1"/>
  <c r="W279" i="32" s="1"/>
  <c r="W278" i="32" s="1"/>
  <c r="W277" i="32" s="1"/>
  <c r="W276" i="32" s="1"/>
  <c r="W275" i="32" s="1"/>
  <c r="W274" i="32" s="1"/>
  <c r="W273" i="32" s="1"/>
  <c r="W272" i="32" s="1"/>
  <c r="W271" i="32" s="1"/>
  <c r="W270" i="32" s="1"/>
  <c r="W269" i="32" s="1"/>
  <c r="W268" i="32" s="1"/>
  <c r="W267" i="32" s="1"/>
  <c r="W266" i="32" s="1"/>
  <c r="W265" i="32" s="1"/>
  <c r="W264" i="32" s="1"/>
  <c r="W263" i="32" s="1"/>
  <c r="W262" i="32" s="1"/>
  <c r="W261" i="32" s="1"/>
  <c r="W260" i="32" s="1"/>
  <c r="W259" i="32" s="1"/>
  <c r="W258" i="32" s="1"/>
  <c r="W257" i="32" s="1"/>
  <c r="W256" i="32" s="1"/>
  <c r="W255" i="32" s="1"/>
  <c r="W254" i="32" s="1"/>
  <c r="W253" i="32" s="1"/>
  <c r="W252" i="32" s="1"/>
  <c r="W251" i="32" s="1"/>
  <c r="W250" i="32" s="1"/>
  <c r="W249" i="32" s="1"/>
  <c r="W248" i="32" s="1"/>
  <c r="W247" i="32" s="1"/>
  <c r="W246" i="32" s="1"/>
  <c r="W245" i="32" s="1"/>
  <c r="W244" i="32" s="1"/>
  <c r="W243" i="32" s="1"/>
  <c r="W242" i="32" s="1"/>
  <c r="W241" i="32" s="1"/>
  <c r="W240" i="32" s="1"/>
  <c r="W239" i="32" s="1"/>
  <c r="W238" i="32" s="1"/>
  <c r="W237" i="32" s="1"/>
  <c r="W236" i="32" s="1"/>
  <c r="W235" i="32" s="1"/>
  <c r="W234" i="32" s="1"/>
  <c r="W233" i="32" s="1"/>
  <c r="W232" i="32" s="1"/>
  <c r="W231" i="32" s="1"/>
  <c r="W230" i="32" s="1"/>
  <c r="W229" i="32" s="1"/>
  <c r="W228" i="32" s="1"/>
  <c r="W227" i="32" s="1"/>
  <c r="W226" i="32" s="1"/>
  <c r="W225" i="32" s="1"/>
  <c r="W224" i="32" s="1"/>
  <c r="W223" i="32" s="1"/>
  <c r="W222" i="32" s="1"/>
  <c r="W221" i="32" s="1"/>
  <c r="W220" i="32" s="1"/>
  <c r="W219" i="32" s="1"/>
  <c r="W218" i="32" s="1"/>
  <c r="W217" i="32" s="1"/>
  <c r="W216" i="32" s="1"/>
  <c r="W215" i="32" s="1"/>
  <c r="W214" i="32" s="1"/>
  <c r="W213" i="32" s="1"/>
  <c r="W212" i="32" s="1"/>
  <c r="W211" i="32" s="1"/>
  <c r="W210" i="32" s="1"/>
  <c r="W209" i="32" s="1"/>
  <c r="W208" i="32" s="1"/>
  <c r="W207" i="32" s="1"/>
  <c r="W206" i="32" s="1"/>
  <c r="W205" i="32" s="1"/>
  <c r="W204" i="32" s="1"/>
  <c r="W203" i="32" s="1"/>
  <c r="W202" i="32" s="1"/>
  <c r="W201" i="32" s="1"/>
  <c r="W200" i="32" s="1"/>
  <c r="W199" i="32" s="1"/>
  <c r="W198" i="32" s="1"/>
  <c r="W197" i="32" s="1"/>
  <c r="W196" i="32" s="1"/>
  <c r="W195" i="32" s="1"/>
  <c r="W194" i="32" s="1"/>
  <c r="W193" i="32" s="1"/>
  <c r="W192" i="32" s="1"/>
  <c r="W191" i="32" s="1"/>
  <c r="W190" i="32" s="1"/>
  <c r="W189" i="32" s="1"/>
  <c r="W188" i="32" s="1"/>
  <c r="W187" i="32" s="1"/>
  <c r="W186" i="32" s="1"/>
  <c r="W185" i="32" s="1"/>
  <c r="W184" i="32" s="1"/>
  <c r="W183" i="32" s="1"/>
  <c r="W182" i="32" s="1"/>
  <c r="W181" i="32" s="1"/>
  <c r="W180" i="32" s="1"/>
  <c r="W179" i="32" s="1"/>
  <c r="W178" i="32" s="1"/>
  <c r="W177" i="32" s="1"/>
  <c r="W176" i="32" s="1"/>
  <c r="W175" i="32" s="1"/>
  <c r="W174" i="32" s="1"/>
  <c r="W173" i="32" s="1"/>
  <c r="W172" i="32" s="1"/>
  <c r="W171" i="32" s="1"/>
  <c r="W170" i="32" s="1"/>
  <c r="W169" i="32" s="1"/>
  <c r="W168" i="32" s="1"/>
  <c r="W167" i="32" s="1"/>
  <c r="W166" i="32" s="1"/>
  <c r="W165" i="32" s="1"/>
  <c r="W164" i="32" s="1"/>
  <c r="W163" i="32" s="1"/>
  <c r="W162" i="32" s="1"/>
  <c r="W161" i="32" s="1"/>
  <c r="W160" i="32" s="1"/>
  <c r="W159" i="32" s="1"/>
  <c r="W158" i="32" s="1"/>
  <c r="W157" i="32" s="1"/>
  <c r="W156" i="32" s="1"/>
  <c r="W155" i="32" s="1"/>
  <c r="W154" i="32" s="1"/>
  <c r="W153" i="32" s="1"/>
  <c r="W152" i="32" s="1"/>
  <c r="W151" i="32" s="1"/>
  <c r="W150" i="32" s="1"/>
  <c r="W149" i="32" s="1"/>
  <c r="W148" i="32" s="1"/>
  <c r="W147" i="32" s="1"/>
  <c r="W146" i="32" s="1"/>
  <c r="W145" i="32" s="1"/>
  <c r="W144" i="32" s="1"/>
  <c r="W143" i="32" s="1"/>
  <c r="W142" i="32" s="1"/>
  <c r="W141" i="32" s="1"/>
  <c r="W140" i="32" s="1"/>
  <c r="W139" i="32" s="1"/>
  <c r="W138" i="32" s="1"/>
  <c r="W137" i="32" s="1"/>
  <c r="W136" i="32" s="1"/>
  <c r="W135" i="32" s="1"/>
  <c r="W134" i="32" s="1"/>
  <c r="W133" i="32" s="1"/>
  <c r="W132" i="32" s="1"/>
  <c r="W131" i="32" s="1"/>
  <c r="W130" i="32" s="1"/>
  <c r="W129" i="32" s="1"/>
  <c r="W128" i="32" s="1"/>
  <c r="W127" i="32" s="1"/>
  <c r="W126" i="32" s="1"/>
  <c r="W125" i="32" s="1"/>
  <c r="W124" i="32" s="1"/>
  <c r="W123" i="32" s="1"/>
  <c r="W122" i="32" s="1"/>
  <c r="W121" i="32" s="1"/>
  <c r="W120" i="32" s="1"/>
  <c r="W119" i="32" s="1"/>
  <c r="W118" i="32" s="1"/>
  <c r="W117" i="32" s="1"/>
  <c r="W116" i="32" s="1"/>
  <c r="W115" i="32" s="1"/>
  <c r="W114" i="32" s="1"/>
  <c r="W113" i="32" s="1"/>
  <c r="W112" i="32" s="1"/>
  <c r="W111" i="32" s="1"/>
  <c r="W110" i="32" s="1"/>
  <c r="W109" i="32" s="1"/>
  <c r="W108" i="32" s="1"/>
  <c r="W107" i="32" s="1"/>
  <c r="W106" i="32" s="1"/>
  <c r="W105" i="32" s="1"/>
  <c r="W104" i="32" s="1"/>
  <c r="W103" i="32" s="1"/>
  <c r="W102" i="32" s="1"/>
  <c r="W101" i="32" s="1"/>
  <c r="W100" i="32" s="1"/>
  <c r="W99" i="32" s="1"/>
  <c r="W98" i="32" s="1"/>
  <c r="W97" i="32" s="1"/>
  <c r="W96" i="32" s="1"/>
  <c r="W95" i="32" s="1"/>
  <c r="W94" i="32" s="1"/>
  <c r="W93" i="32" s="1"/>
  <c r="W92" i="32" s="1"/>
  <c r="W91" i="32" s="1"/>
  <c r="W90" i="32" s="1"/>
  <c r="W89" i="32" s="1"/>
  <c r="W88" i="32" s="1"/>
  <c r="W87" i="32" s="1"/>
  <c r="W86" i="32" s="1"/>
  <c r="W85" i="32" s="1"/>
  <c r="W84" i="32" s="1"/>
  <c r="W83" i="32" s="1"/>
  <c r="W82" i="32" s="1"/>
  <c r="W81" i="32" s="1"/>
  <c r="W80" i="32" s="1"/>
  <c r="W79" i="32" s="1"/>
  <c r="W78" i="32" s="1"/>
  <c r="W77" i="32" s="1"/>
  <c r="W76" i="32" s="1"/>
  <c r="W75" i="32" s="1"/>
  <c r="W74" i="32" s="1"/>
  <c r="W73" i="32" s="1"/>
  <c r="W72" i="32" s="1"/>
  <c r="W71" i="32" s="1"/>
  <c r="W70" i="32" s="1"/>
  <c r="W69" i="32" s="1"/>
  <c r="W68" i="32" s="1"/>
  <c r="W67" i="32" s="1"/>
  <c r="W66" i="32" s="1"/>
  <c r="W65" i="32" s="1"/>
  <c r="W64" i="32" s="1"/>
  <c r="W63" i="32" s="1"/>
  <c r="W62" i="32" s="1"/>
  <c r="W61" i="32" s="1"/>
  <c r="W60" i="32" s="1"/>
  <c r="W59" i="32" s="1"/>
  <c r="W58" i="32" s="1"/>
  <c r="W57" i="32" s="1"/>
  <c r="W56" i="32" s="1"/>
  <c r="W55" i="32" s="1"/>
  <c r="W54" i="32" s="1"/>
  <c r="W53" i="32" s="1"/>
  <c r="W52" i="32" s="1"/>
  <c r="W51" i="32" s="1"/>
  <c r="W50" i="32" s="1"/>
  <c r="W49" i="32" s="1"/>
  <c r="W48" i="32" s="1"/>
  <c r="W47" i="32" s="1"/>
  <c r="W46" i="32" s="1"/>
  <c r="W45" i="32" s="1"/>
  <c r="W44" i="32" s="1"/>
  <c r="W43" i="32" s="1"/>
  <c r="W42" i="32" s="1"/>
  <c r="W41" i="32" s="1"/>
  <c r="W40" i="32" s="1"/>
  <c r="W39" i="32" s="1"/>
  <c r="W38" i="32" s="1"/>
  <c r="W37" i="32" s="1"/>
  <c r="W36" i="32" s="1"/>
  <c r="W35" i="32" s="1"/>
  <c r="W34" i="32" s="1"/>
  <c r="W33" i="32" s="1"/>
  <c r="W32" i="32" s="1"/>
  <c r="W31" i="32" s="1"/>
  <c r="W30" i="32" s="1"/>
  <c r="W29" i="32" s="1"/>
  <c r="W28" i="32" s="1"/>
  <c r="W27" i="32" s="1"/>
  <c r="W26" i="32" s="1"/>
  <c r="W25" i="32" s="1"/>
  <c r="W24" i="32" s="1"/>
  <c r="W23" i="32" s="1"/>
  <c r="W22" i="32" s="1"/>
  <c r="W21" i="32" s="1"/>
  <c r="W20" i="32" s="1"/>
  <c r="W19" i="32" s="1"/>
  <c r="W18" i="32" s="1"/>
  <c r="W17" i="32" s="1"/>
  <c r="W16" i="32" s="1"/>
  <c r="W15" i="32" s="1"/>
  <c r="W14" i="32" s="1"/>
  <c r="W13" i="32" s="1"/>
  <c r="W12" i="32" s="1"/>
  <c r="W11" i="32" s="1"/>
  <c r="W10" i="32" s="1"/>
  <c r="W9" i="32" s="1"/>
  <c r="W8" i="32" s="1"/>
  <c r="AE12" i="32" s="1"/>
  <c r="AK18" i="32"/>
  <c r="AI44" i="32" l="1"/>
  <c r="AI45" i="32" s="1"/>
  <c r="AK44" i="32"/>
  <c r="AK45" i="32" s="1"/>
  <c r="AG12" i="32"/>
  <c r="AW13" i="32"/>
  <c r="AX13" i="32" s="1"/>
  <c r="AK25" i="32" l="1"/>
  <c r="AT11" i="32"/>
  <c r="AT15" i="32"/>
  <c r="AT19" i="32"/>
  <c r="AT12" i="32"/>
  <c r="AT16" i="32"/>
  <c r="AT20" i="32"/>
  <c r="AT13" i="32"/>
  <c r="AT17" i="32"/>
  <c r="AT21" i="32"/>
  <c r="AT10" i="32"/>
  <c r="AT14" i="32"/>
  <c r="AT18" i="32"/>
  <c r="AT22" i="32"/>
  <c r="AT9" i="32"/>
  <c r="AB27" i="32"/>
  <c r="AB31" i="32"/>
  <c r="AK27" i="32" s="1"/>
  <c r="AK12" i="32" s="1"/>
  <c r="AT25" i="32" l="1"/>
  <c r="AM19" i="32"/>
  <c r="AW19" i="32"/>
  <c r="AX19" i="32" s="1"/>
  <c r="AJ11" i="32"/>
  <c r="AV9" i="32" s="1"/>
  <c r="AB28" i="32"/>
  <c r="AB30" i="32"/>
  <c r="AM26" i="32" l="1"/>
  <c r="AY10" i="32"/>
  <c r="BD19" i="32"/>
  <c r="AK16" i="32"/>
  <c r="AB13" i="32"/>
  <c r="AW9" i="32"/>
  <c r="AX9" i="32"/>
  <c r="AB15" i="32" l="1"/>
  <c r="AK20" i="32" s="1"/>
  <c r="AM20" i="32" s="1"/>
  <c r="AM27" i="32" s="1"/>
  <c r="AW12" i="32"/>
  <c r="AX12" i="32" s="1"/>
  <c r="BB10" i="32" l="1"/>
  <c r="AG14" i="32"/>
  <c r="AK14" i="32" s="1"/>
  <c r="AM28" i="32" s="1"/>
  <c r="BC10" i="32" s="1"/>
  <c r="AW14" i="32"/>
  <c r="AX14" i="32" s="1"/>
  <c r="BD10" i="32" l="1"/>
  <c r="AM29" i="32"/>
  <c r="BD16" i="32" l="1"/>
  <c r="BD18" i="32" s="1"/>
  <c r="BC21" i="32" s="1"/>
  <c r="AM21" i="32"/>
  <c r="AM22" i="32" s="1"/>
  <c r="AG15" i="32"/>
  <c r="AK15" i="32" s="1"/>
  <c r="AZ10" i="32" s="1"/>
  <c r="AX10" i="32"/>
  <c r="AX21" i="32" s="1"/>
  <c r="AW10" i="32"/>
  <c r="AW21" i="32" s="1"/>
  <c r="AM23" i="32" l="1"/>
  <c r="AM24" i="32" s="1"/>
  <c r="BA10" i="32" l="1"/>
  <c r="AS29" i="32"/>
</calcChain>
</file>

<file path=xl/sharedStrings.xml><?xml version="1.0" encoding="utf-8"?>
<sst xmlns="http://schemas.openxmlformats.org/spreadsheetml/2006/main" count="24325" uniqueCount="5627">
  <si>
    <t>Hasta 15</t>
  </si>
  <si>
    <t>Hasta 25</t>
  </si>
  <si>
    <t>Hasta 30</t>
  </si>
  <si>
    <t>Hasta 35</t>
  </si>
  <si>
    <t>Hasta 40</t>
  </si>
  <si>
    <t>Hasta 45</t>
  </si>
  <si>
    <t xml:space="preserve">Hasta 50 </t>
  </si>
  <si>
    <t>Hasta 55</t>
  </si>
  <si>
    <t>Hasta 60</t>
  </si>
  <si>
    <t>Hasta 65</t>
  </si>
  <si>
    <t>Hasta 70</t>
  </si>
  <si>
    <t>Hasta 75</t>
  </si>
  <si>
    <t>Hasta 80</t>
  </si>
  <si>
    <t>Hasta 85</t>
  </si>
  <si>
    <t>Hasta 90</t>
  </si>
  <si>
    <t>Hasta 95</t>
  </si>
  <si>
    <t>Hasta 100</t>
  </si>
  <si>
    <t>Hasta 110</t>
  </si>
  <si>
    <t>Hasta 120</t>
  </si>
  <si>
    <t>Hasta 130</t>
  </si>
  <si>
    <t>Hasta 140</t>
  </si>
  <si>
    <t>Hasta 2</t>
  </si>
  <si>
    <t>Hasta 3</t>
  </si>
  <si>
    <t>Hasta 9</t>
  </si>
  <si>
    <t>Hasta 6</t>
  </si>
  <si>
    <t>Hasta 12</t>
  </si>
  <si>
    <t>Hasta 18</t>
  </si>
  <si>
    <t>Hasta 21</t>
  </si>
  <si>
    <t>Hasta 160</t>
  </si>
  <si>
    <t>Hasta 180</t>
  </si>
  <si>
    <t>ESCALA</t>
  </si>
  <si>
    <t>Hasta 4</t>
  </si>
  <si>
    <t>Hasta 5</t>
  </si>
  <si>
    <t>Hasta 7</t>
  </si>
  <si>
    <t>Hasta 8</t>
  </si>
  <si>
    <t>Hasta 10</t>
  </si>
  <si>
    <t>Hasta 11</t>
  </si>
  <si>
    <t>Hasta 13</t>
  </si>
  <si>
    <t>Hasta 14</t>
  </si>
  <si>
    <t>Hasta 16</t>
  </si>
  <si>
    <t>Hasta 17</t>
  </si>
  <si>
    <t>Hasta 19</t>
  </si>
  <si>
    <t>Hasta 20</t>
  </si>
  <si>
    <t>Hasta 22</t>
  </si>
  <si>
    <t>Hasta 23</t>
  </si>
  <si>
    <t>Hasta 24</t>
  </si>
  <si>
    <t>Hasta 26</t>
  </si>
  <si>
    <t>Hasta 27</t>
  </si>
  <si>
    <t>Hasta 28</t>
  </si>
  <si>
    <t>Hasta 29</t>
  </si>
  <si>
    <t>Hasta 31</t>
  </si>
  <si>
    <t>Hasta 32</t>
  </si>
  <si>
    <t>Hasta 33</t>
  </si>
  <si>
    <t>Hasta 34</t>
  </si>
  <si>
    <t>Hasta 36</t>
  </si>
  <si>
    <t>Hasta 37</t>
  </si>
  <si>
    <t>Hasta 38</t>
  </si>
  <si>
    <t>Hasta 39</t>
  </si>
  <si>
    <t>Hasta 41</t>
  </si>
  <si>
    <t>Hasta 42</t>
  </si>
  <si>
    <t>Hasta 43</t>
  </si>
  <si>
    <t>Hasta 44</t>
  </si>
  <si>
    <t>Hasta 46</t>
  </si>
  <si>
    <t>Hasta 47</t>
  </si>
  <si>
    <t>Hasta 48</t>
  </si>
  <si>
    <t>Hasta 49</t>
  </si>
  <si>
    <t>Hasta 51</t>
  </si>
  <si>
    <t>Hasta 52</t>
  </si>
  <si>
    <t>Hasta 53</t>
  </si>
  <si>
    <t>Hasta 54</t>
  </si>
  <si>
    <t>Hasta 56</t>
  </si>
  <si>
    <t>Hasta 57</t>
  </si>
  <si>
    <t>Hasta 58</t>
  </si>
  <si>
    <t>Hasta 59</t>
  </si>
  <si>
    <t>Hasta 61</t>
  </si>
  <si>
    <t>Hasta 62</t>
  </si>
  <si>
    <t>Hasta 63</t>
  </si>
  <si>
    <t>Hasta 64</t>
  </si>
  <si>
    <t>Hasta 66</t>
  </si>
  <si>
    <t>Hasta 67</t>
  </si>
  <si>
    <t>Hasta 68</t>
  </si>
  <si>
    <t>Hasta 69</t>
  </si>
  <si>
    <t>Hasta 71</t>
  </si>
  <si>
    <t>Hasta 72</t>
  </si>
  <si>
    <t>Hasta 73</t>
  </si>
  <si>
    <t>Hasta 74</t>
  </si>
  <si>
    <t>Hasta 76</t>
  </si>
  <si>
    <t>Hasta 77</t>
  </si>
  <si>
    <t>Hasta 78</t>
  </si>
  <si>
    <t>Hasta 79</t>
  </si>
  <si>
    <t>Hasta 81</t>
  </si>
  <si>
    <t>Hasta 82</t>
  </si>
  <si>
    <t>Hasta 83</t>
  </si>
  <si>
    <t>Hasta 84</t>
  </si>
  <si>
    <t>Hasta 86</t>
  </si>
  <si>
    <t>Hasta 87</t>
  </si>
  <si>
    <t>Hasta 88</t>
  </si>
  <si>
    <t>Hasta 89</t>
  </si>
  <si>
    <t>Hasta 91</t>
  </si>
  <si>
    <t>Hasta 92</t>
  </si>
  <si>
    <t>Hasta 93</t>
  </si>
  <si>
    <t>Hasta 94</t>
  </si>
  <si>
    <t>Hasta 96</t>
  </si>
  <si>
    <t>Hasta 97</t>
  </si>
  <si>
    <t>Hasta 98</t>
  </si>
  <si>
    <t>Hasta 99</t>
  </si>
  <si>
    <t>Hasta 101</t>
  </si>
  <si>
    <t>Hasta 102</t>
  </si>
  <si>
    <t>Hasta 103</t>
  </si>
  <si>
    <t>Hasta 104</t>
  </si>
  <si>
    <t>Hasta 105</t>
  </si>
  <si>
    <t>Hasta 106</t>
  </si>
  <si>
    <t>Hasta 107</t>
  </si>
  <si>
    <t>Hasta 108</t>
  </si>
  <si>
    <t>Hasta 109</t>
  </si>
  <si>
    <t>Hasta 111</t>
  </si>
  <si>
    <t>Hasta 112</t>
  </si>
  <si>
    <t>Hasta 113</t>
  </si>
  <si>
    <t>Hasta 114</t>
  </si>
  <si>
    <t>Hasta 115</t>
  </si>
  <si>
    <t>Hasta 116</t>
  </si>
  <si>
    <t>Hasta 117</t>
  </si>
  <si>
    <t>Hasta 118</t>
  </si>
  <si>
    <t>Hasta 119</t>
  </si>
  <si>
    <t>Hasta 121</t>
  </si>
  <si>
    <t>Hasta 122</t>
  </si>
  <si>
    <t>Hasta 123</t>
  </si>
  <si>
    <t>Hasta 124</t>
  </si>
  <si>
    <t>Hasta 125</t>
  </si>
  <si>
    <t>Hasta 126</t>
  </si>
  <si>
    <t>Hasta 127</t>
  </si>
  <si>
    <t>Hasta 128</t>
  </si>
  <si>
    <t>Hasta 129</t>
  </si>
  <si>
    <t>Hasta 131</t>
  </si>
  <si>
    <t>Hasta 132</t>
  </si>
  <si>
    <t>Hasta 133</t>
  </si>
  <si>
    <t>Hasta 134</t>
  </si>
  <si>
    <t>Hasta 135</t>
  </si>
  <si>
    <t>Hasta 136</t>
  </si>
  <si>
    <t>Hasta 137</t>
  </si>
  <si>
    <t>Hasta 138</t>
  </si>
  <si>
    <t>Hasta 139</t>
  </si>
  <si>
    <t>Hasta 141</t>
  </si>
  <si>
    <t>Hasta 142</t>
  </si>
  <si>
    <t>Hasta 143</t>
  </si>
  <si>
    <t>Hasta 144</t>
  </si>
  <si>
    <t>Hasta 145</t>
  </si>
  <si>
    <t>Hasta 146</t>
  </si>
  <si>
    <t>Hasta 147</t>
  </si>
  <si>
    <t>Hasta 148</t>
  </si>
  <si>
    <t>Hasta 149</t>
  </si>
  <si>
    <t>Hasta 150</t>
  </si>
  <si>
    <t>Hasta 151</t>
  </si>
  <si>
    <t>Hasta 152</t>
  </si>
  <si>
    <t>Hasta 153</t>
  </si>
  <si>
    <t>Hasta 154</t>
  </si>
  <si>
    <t>Hasta 155</t>
  </si>
  <si>
    <t>Hasta 156</t>
  </si>
  <si>
    <t>Hasta 157</t>
  </si>
  <si>
    <t>Hasta 158</t>
  </si>
  <si>
    <t>Hasta 159</t>
  </si>
  <si>
    <t>Hasta 161</t>
  </si>
  <si>
    <t>Hasta 162</t>
  </si>
  <si>
    <t>Hasta 163</t>
  </si>
  <si>
    <t>Hasta 164</t>
  </si>
  <si>
    <t>Hasta 165</t>
  </si>
  <si>
    <t>Hasta 166</t>
  </si>
  <si>
    <t>Hasta 167</t>
  </si>
  <si>
    <t>Hasta 168</t>
  </si>
  <si>
    <t>Hasta 169</t>
  </si>
  <si>
    <t>Hasta 170</t>
  </si>
  <si>
    <t>Hasta 171</t>
  </si>
  <si>
    <t>Hasta 172</t>
  </si>
  <si>
    <t>Hasta 173</t>
  </si>
  <si>
    <t>Hasta 174</t>
  </si>
  <si>
    <t>Hasta 175</t>
  </si>
  <si>
    <t>Hasta 176</t>
  </si>
  <si>
    <t>Hasta 177</t>
  </si>
  <si>
    <t>Hasta 178</t>
  </si>
  <si>
    <t>Hasta 179</t>
  </si>
  <si>
    <t>Hasta 181</t>
  </si>
  <si>
    <t>Hasta 182</t>
  </si>
  <si>
    <t>Hasta 183</t>
  </si>
  <si>
    <t>Hasta 184</t>
  </si>
  <si>
    <t>Hasta 185</t>
  </si>
  <si>
    <t>Hasta 186</t>
  </si>
  <si>
    <t>Hasta 187</t>
  </si>
  <si>
    <t>Hasta 188</t>
  </si>
  <si>
    <t>Hasta 189</t>
  </si>
  <si>
    <t>Hasta 190</t>
  </si>
  <si>
    <t>Hasta 191</t>
  </si>
  <si>
    <t>Hasta 192</t>
  </si>
  <si>
    <t>Hasta 193</t>
  </si>
  <si>
    <t>Hasta 194</t>
  </si>
  <si>
    <t>Hasta 195</t>
  </si>
  <si>
    <t>Hasta 196</t>
  </si>
  <si>
    <t>Hasta 197</t>
  </si>
  <si>
    <t>Hasta 198</t>
  </si>
  <si>
    <t>Hasta 199</t>
  </si>
  <si>
    <t>Hasta 1</t>
  </si>
  <si>
    <t>Hasta 500</t>
  </si>
  <si>
    <t>Hasta 200</t>
  </si>
  <si>
    <t>Hasta 201</t>
  </si>
  <si>
    <t>Hasta 202</t>
  </si>
  <si>
    <t>Hasta 203</t>
  </si>
  <si>
    <t>Hasta 204</t>
  </si>
  <si>
    <t>Hasta 205</t>
  </si>
  <si>
    <t>Hasta 206</t>
  </si>
  <si>
    <t>Hasta 207</t>
  </si>
  <si>
    <t>Hasta 208</t>
  </si>
  <si>
    <t>Hasta 209</t>
  </si>
  <si>
    <t>Hasta 210</t>
  </si>
  <si>
    <t>Hasta 211</t>
  </si>
  <si>
    <t>Hasta 212</t>
  </si>
  <si>
    <t>Hasta 213</t>
  </si>
  <si>
    <t>Hasta 214</t>
  </si>
  <si>
    <t>Hasta 215</t>
  </si>
  <si>
    <t>Hasta 216</t>
  </si>
  <si>
    <t>Hasta 217</t>
  </si>
  <si>
    <t>Hasta 218</t>
  </si>
  <si>
    <t>Hasta 219</t>
  </si>
  <si>
    <t>Hasta 220</t>
  </si>
  <si>
    <t>Hasta 221</t>
  </si>
  <si>
    <t>Hasta 222</t>
  </si>
  <si>
    <t>Hasta 223</t>
  </si>
  <si>
    <t>Hasta 224</t>
  </si>
  <si>
    <t>Hasta 225</t>
  </si>
  <si>
    <t>Hasta 226</t>
  </si>
  <si>
    <t>Hasta 227</t>
  </si>
  <si>
    <t>Hasta 228</t>
  </si>
  <si>
    <t>Hasta 229</t>
  </si>
  <si>
    <t>Hasta 230</t>
  </si>
  <si>
    <t>Hasta 231</t>
  </si>
  <si>
    <t>Hasta 232</t>
  </si>
  <si>
    <t>Hasta 233</t>
  </si>
  <si>
    <t>Hasta 234</t>
  </si>
  <si>
    <t>Hasta 235</t>
  </si>
  <si>
    <t>Hasta 236</t>
  </si>
  <si>
    <t>Hasta 237</t>
  </si>
  <si>
    <t>Hasta 238</t>
  </si>
  <si>
    <t>Hasta 239</t>
  </si>
  <si>
    <t>Hasta 240</t>
  </si>
  <si>
    <t>Hasta 241</t>
  </si>
  <si>
    <t>Hasta 242</t>
  </si>
  <si>
    <t>Hasta 243</t>
  </si>
  <si>
    <t>Hasta 244</t>
  </si>
  <si>
    <t>Hasta 245</t>
  </si>
  <si>
    <t>Hasta 246</t>
  </si>
  <si>
    <t>Hasta 247</t>
  </si>
  <si>
    <t>Hasta 248</t>
  </si>
  <si>
    <t>Hasta 249</t>
  </si>
  <si>
    <t>Hasta 250</t>
  </si>
  <si>
    <t>Hasta 251</t>
  </si>
  <si>
    <t>Hasta 252</t>
  </si>
  <si>
    <t>Hasta 253</t>
  </si>
  <si>
    <t>Hasta 254</t>
  </si>
  <si>
    <t>Hasta 255</t>
  </si>
  <si>
    <t>Hasta 256</t>
  </si>
  <si>
    <t>Hasta 257</t>
  </si>
  <si>
    <t>Hasta 258</t>
  </si>
  <si>
    <t>Hasta 259</t>
  </si>
  <si>
    <t>Hasta 260</t>
  </si>
  <si>
    <t>Hasta 261</t>
  </si>
  <si>
    <t>Hasta 262</t>
  </si>
  <si>
    <t>Hasta 263</t>
  </si>
  <si>
    <t>Hasta 264</t>
  </si>
  <si>
    <t>Hasta 265</t>
  </si>
  <si>
    <t>Hasta 266</t>
  </si>
  <si>
    <t>Hasta 267</t>
  </si>
  <si>
    <t>Hasta 268</t>
  </si>
  <si>
    <t>Hasta 269</t>
  </si>
  <si>
    <t>Hasta 270</t>
  </si>
  <si>
    <t>Hasta 271</t>
  </si>
  <si>
    <t>Hasta 272</t>
  </si>
  <si>
    <t>Hasta 273</t>
  </si>
  <si>
    <t>Hasta 274</t>
  </si>
  <si>
    <t>Hasta 275</t>
  </si>
  <si>
    <t>Hasta 276</t>
  </si>
  <si>
    <t>Hasta 277</t>
  </si>
  <si>
    <t>Hasta 278</t>
  </si>
  <si>
    <t>Hasta 279</t>
  </si>
  <si>
    <t>Hasta 280</t>
  </si>
  <si>
    <t>Hasta 281</t>
  </si>
  <si>
    <t>Hasta 282</t>
  </si>
  <si>
    <t>Hasta 283</t>
  </si>
  <si>
    <t>Hasta 284</t>
  </si>
  <si>
    <t>Hasta 285</t>
  </si>
  <si>
    <t>Hasta 286</t>
  </si>
  <si>
    <t>Hasta 287</t>
  </si>
  <si>
    <t>Hasta 288</t>
  </si>
  <si>
    <t>Hasta 289</t>
  </si>
  <si>
    <t>Hasta 290</t>
  </si>
  <si>
    <t>Hasta 291</t>
  </si>
  <si>
    <t>Hasta 292</t>
  </si>
  <si>
    <t>Hasta 293</t>
  </si>
  <si>
    <t>Hasta 294</t>
  </si>
  <si>
    <t>Hasta 295</t>
  </si>
  <si>
    <t>Hasta 296</t>
  </si>
  <si>
    <t>Hasta 297</t>
  </si>
  <si>
    <t>Hasta 298</t>
  </si>
  <si>
    <t>Hasta 299</t>
  </si>
  <si>
    <t>Hasta 300</t>
  </si>
  <si>
    <t>Hasta 301</t>
  </si>
  <si>
    <t>Hasta 302</t>
  </si>
  <si>
    <t>Hasta 303</t>
  </si>
  <si>
    <t>Hasta 304</t>
  </si>
  <si>
    <t>Hasta 305</t>
  </si>
  <si>
    <t>Hasta 306</t>
  </si>
  <si>
    <t>Hasta 307</t>
  </si>
  <si>
    <t>Hasta 308</t>
  </si>
  <si>
    <t>Hasta 309</t>
  </si>
  <si>
    <t>Hasta 310</t>
  </si>
  <si>
    <t>Hasta 311</t>
  </si>
  <si>
    <t>Hasta 312</t>
  </si>
  <si>
    <t>Hasta 313</t>
  </si>
  <si>
    <t>Hasta 314</t>
  </si>
  <si>
    <t>Hasta 315</t>
  </si>
  <si>
    <t>Hasta 316</t>
  </si>
  <si>
    <t>Hasta 317</t>
  </si>
  <si>
    <t>Hasta 318</t>
  </si>
  <si>
    <t>Hasta 319</t>
  </si>
  <si>
    <t>Hasta 320</t>
  </si>
  <si>
    <t>Hasta 321</t>
  </si>
  <si>
    <t>Hasta 322</t>
  </si>
  <si>
    <t>Hasta 323</t>
  </si>
  <si>
    <t>Hasta 324</t>
  </si>
  <si>
    <t>Hasta 325</t>
  </si>
  <si>
    <t>Hasta 326</t>
  </si>
  <si>
    <t>Hasta 327</t>
  </si>
  <si>
    <t>Hasta 328</t>
  </si>
  <si>
    <t>Hasta 329</t>
  </si>
  <si>
    <t>Hasta 330</t>
  </si>
  <si>
    <t>Hasta 331</t>
  </si>
  <si>
    <t>Hasta 332</t>
  </si>
  <si>
    <t>Hasta 333</t>
  </si>
  <si>
    <t>Hasta 334</t>
  </si>
  <si>
    <t>Hasta 335</t>
  </si>
  <si>
    <t>Hasta 336</t>
  </si>
  <si>
    <t>Hasta 337</t>
  </si>
  <si>
    <t>Hasta 338</t>
  </si>
  <si>
    <t>Hasta 339</t>
  </si>
  <si>
    <t>Hasta 340</t>
  </si>
  <si>
    <t>Hasta 341</t>
  </si>
  <si>
    <t>Hasta 342</t>
  </si>
  <si>
    <t>Hasta 343</t>
  </si>
  <si>
    <t>Hasta 344</t>
  </si>
  <si>
    <t>Hasta 345</t>
  </si>
  <si>
    <t>Hasta 346</t>
  </si>
  <si>
    <t>Hasta 347</t>
  </si>
  <si>
    <t>Hasta 348</t>
  </si>
  <si>
    <t>Hasta 349</t>
  </si>
  <si>
    <t>Hasta 350</t>
  </si>
  <si>
    <t>Hasta 351</t>
  </si>
  <si>
    <t>Hasta 352</t>
  </si>
  <si>
    <t>Hasta 353</t>
  </si>
  <si>
    <t>Hasta 354</t>
  </si>
  <si>
    <t>Hasta 355</t>
  </si>
  <si>
    <t>Hasta 356</t>
  </si>
  <si>
    <t>Hasta 357</t>
  </si>
  <si>
    <t>Hasta 358</t>
  </si>
  <si>
    <t>Hasta 359</t>
  </si>
  <si>
    <t>Hasta 360</t>
  </si>
  <si>
    <t>Hasta 361</t>
  </si>
  <si>
    <t>Hasta 362</t>
  </si>
  <si>
    <t>Hasta 363</t>
  </si>
  <si>
    <t>Hasta 364</t>
  </si>
  <si>
    <t>Hasta 365</t>
  </si>
  <si>
    <t>Hasta 366</t>
  </si>
  <si>
    <t>Hasta 367</t>
  </si>
  <si>
    <t>Hasta 368</t>
  </si>
  <si>
    <t>Hasta 369</t>
  </si>
  <si>
    <t>Hasta 370</t>
  </si>
  <si>
    <t>Hasta 371</t>
  </si>
  <si>
    <t>Hasta 372</t>
  </si>
  <si>
    <t>Hasta 373</t>
  </si>
  <si>
    <t>Hasta 374</t>
  </si>
  <si>
    <t>Hasta 375</t>
  </si>
  <si>
    <t>Hasta 376</t>
  </si>
  <si>
    <t>Hasta 377</t>
  </si>
  <si>
    <t>Hasta 378</t>
  </si>
  <si>
    <t>Hasta 379</t>
  </si>
  <si>
    <t>Hasta 380</t>
  </si>
  <si>
    <t>Hasta 381</t>
  </si>
  <si>
    <t>Hasta 382</t>
  </si>
  <si>
    <t>Hasta 383</t>
  </si>
  <si>
    <t>Hasta 384</t>
  </si>
  <si>
    <t>Hasta 385</t>
  </si>
  <si>
    <t>Hasta 386</t>
  </si>
  <si>
    <t>Hasta 387</t>
  </si>
  <si>
    <t>Hasta 388</t>
  </si>
  <si>
    <t>Hasta 389</t>
  </si>
  <si>
    <t>Hasta 390</t>
  </si>
  <si>
    <t>Hasta 391</t>
  </si>
  <si>
    <t>Hasta 392</t>
  </si>
  <si>
    <t>Hasta 393</t>
  </si>
  <si>
    <t>Hasta 394</t>
  </si>
  <si>
    <t>Hasta 395</t>
  </si>
  <si>
    <t>Hasta 396</t>
  </si>
  <si>
    <t>Hasta 397</t>
  </si>
  <si>
    <t>Hasta 398</t>
  </si>
  <si>
    <t>Hasta 399</t>
  </si>
  <si>
    <t>Hasta 400</t>
  </si>
  <si>
    <t>Hasta 401</t>
  </si>
  <si>
    <t>Hasta 402</t>
  </si>
  <si>
    <t>Hasta 403</t>
  </si>
  <si>
    <t>Hasta 404</t>
  </si>
  <si>
    <t>Hasta 405</t>
  </si>
  <si>
    <t>Hasta 406</t>
  </si>
  <si>
    <t>Hasta 407</t>
  </si>
  <si>
    <t>Hasta 408</t>
  </si>
  <si>
    <t>Hasta 409</t>
  </si>
  <si>
    <t>Hasta 410</t>
  </si>
  <si>
    <t>Hasta 411</t>
  </si>
  <si>
    <t>Hasta 412</t>
  </si>
  <si>
    <t>Hasta 413</t>
  </si>
  <si>
    <t>Hasta 414</t>
  </si>
  <si>
    <t>Hasta 415</t>
  </si>
  <si>
    <t>Hasta 416</t>
  </si>
  <si>
    <t>Hasta 417</t>
  </si>
  <si>
    <t>Hasta 418</t>
  </si>
  <si>
    <t>Hasta 419</t>
  </si>
  <si>
    <t>Hasta 420</t>
  </si>
  <si>
    <t>Hasta 421</t>
  </si>
  <si>
    <t>Hasta 422</t>
  </si>
  <si>
    <t>Hasta 423</t>
  </si>
  <si>
    <t>Hasta 424</t>
  </si>
  <si>
    <t>Hasta 425</t>
  </si>
  <si>
    <t>Hasta 426</t>
  </si>
  <si>
    <t>Hasta 427</t>
  </si>
  <si>
    <t>Hasta 428</t>
  </si>
  <si>
    <t>Hasta 429</t>
  </si>
  <si>
    <t>Hasta 430</t>
  </si>
  <si>
    <t>Hasta 431</t>
  </si>
  <si>
    <t>Hasta 432</t>
  </si>
  <si>
    <t>Hasta 433</t>
  </si>
  <si>
    <t>Hasta 434</t>
  </si>
  <si>
    <t>Hasta 435</t>
  </si>
  <si>
    <t>Hasta 436</t>
  </si>
  <si>
    <t>Hasta 437</t>
  </si>
  <si>
    <t>Hasta 438</t>
  </si>
  <si>
    <t>Hasta 439</t>
  </si>
  <si>
    <t>Hasta 440</t>
  </si>
  <si>
    <t>Hasta 441</t>
  </si>
  <si>
    <t>Hasta 442</t>
  </si>
  <si>
    <t>Hasta 443</t>
  </si>
  <si>
    <t>Hasta 444</t>
  </si>
  <si>
    <t>Hasta 445</t>
  </si>
  <si>
    <t>Hasta 446</t>
  </si>
  <si>
    <t>Hasta 447</t>
  </si>
  <si>
    <t>Hasta 448</t>
  </si>
  <si>
    <t>Hasta 449</t>
  </si>
  <si>
    <t>Hasta 450</t>
  </si>
  <si>
    <t>Hasta 451</t>
  </si>
  <si>
    <t>Hasta 452</t>
  </si>
  <si>
    <t>Hasta 453</t>
  </si>
  <si>
    <t>Hasta 454</t>
  </si>
  <si>
    <t>Hasta 455</t>
  </si>
  <si>
    <t>Hasta 456</t>
  </si>
  <si>
    <t>Hasta 457</t>
  </si>
  <si>
    <t>Hasta 458</t>
  </si>
  <si>
    <t>Hasta 459</t>
  </si>
  <si>
    <t>Hasta 460</t>
  </si>
  <si>
    <t>Hasta 461</t>
  </si>
  <si>
    <t>Hasta 462</t>
  </si>
  <si>
    <t>Hasta 463</t>
  </si>
  <si>
    <t>Hasta 464</t>
  </si>
  <si>
    <t>Hasta 465</t>
  </si>
  <si>
    <t>Hasta 466</t>
  </si>
  <si>
    <t>Hasta 467</t>
  </si>
  <si>
    <t>Hasta 468</t>
  </si>
  <si>
    <t>Hasta 469</t>
  </si>
  <si>
    <t>Hasta 470</t>
  </si>
  <si>
    <t>Hasta 471</t>
  </si>
  <si>
    <t>Hasta 472</t>
  </si>
  <si>
    <t>Hasta 473</t>
  </si>
  <si>
    <t>Hasta 474</t>
  </si>
  <si>
    <t>Hasta 475</t>
  </si>
  <si>
    <t>Hasta 476</t>
  </si>
  <si>
    <t>Hasta 477</t>
  </si>
  <si>
    <t>Hasta 478</t>
  </si>
  <si>
    <t>Hasta 479</t>
  </si>
  <si>
    <t>Hasta 480</t>
  </si>
  <si>
    <t>Hasta 481</t>
  </si>
  <si>
    <t>Hasta 482</t>
  </si>
  <si>
    <t>Hasta 483</t>
  </si>
  <si>
    <t>Hasta 484</t>
  </si>
  <si>
    <t>Hasta 485</t>
  </si>
  <si>
    <t>Hasta 486</t>
  </si>
  <si>
    <t>Hasta 487</t>
  </si>
  <si>
    <t>Hasta 488</t>
  </si>
  <si>
    <t>Hasta 489</t>
  </si>
  <si>
    <t>Hasta 490</t>
  </si>
  <si>
    <t>Hasta 491</t>
  </si>
  <si>
    <t>Hasta 492</t>
  </si>
  <si>
    <t>Hasta 493</t>
  </si>
  <si>
    <t>Hasta 494</t>
  </si>
  <si>
    <t>Hasta 495</t>
  </si>
  <si>
    <t>Hasta 496</t>
  </si>
  <si>
    <t>Hasta 497</t>
  </si>
  <si>
    <t>Hasta 498</t>
  </si>
  <si>
    <t>Hasta 499</t>
  </si>
  <si>
    <t>Y01</t>
  </si>
  <si>
    <t>Y02</t>
  </si>
  <si>
    <t>Y03</t>
  </si>
  <si>
    <t>Y04</t>
  </si>
  <si>
    <t>Hasta  0,500</t>
  </si>
  <si>
    <t>TDG</t>
  </si>
  <si>
    <t>CAR</t>
  </si>
  <si>
    <t>COD</t>
  </si>
  <si>
    <t>%</t>
  </si>
  <si>
    <t>SERVICIO PUERTA A PUERTA  / CLASE DE CONDICION  YF11</t>
  </si>
  <si>
    <t xml:space="preserve">Valida a partir del : </t>
  </si>
  <si>
    <t>TARIFA DE FLETE SERVICIO CARGA Y PAQUETERÍA</t>
  </si>
  <si>
    <t>Distribución Local
1</t>
  </si>
  <si>
    <t>Distribución Nacional 
2</t>
  </si>
  <si>
    <t>Distribución Ciudades Lejanas
3</t>
  </si>
  <si>
    <t>Hasta 500 gr.</t>
  </si>
  <si>
    <t>Hasta 50</t>
  </si>
  <si>
    <t>De 10,01 a 20,00</t>
  </si>
  <si>
    <t>100,01 a 200,00</t>
  </si>
  <si>
    <t>Franqueo Postal</t>
  </si>
  <si>
    <t>Rango de Peso</t>
  </si>
  <si>
    <t>Tarifa %</t>
  </si>
  <si>
    <t>De 0 a 30 kg</t>
  </si>
  <si>
    <t>SERVICIOS ESPECIALES  / PREPAGADOS</t>
  </si>
  <si>
    <t>"A" (Hasta  4 Kgs.)</t>
  </si>
  <si>
    <t>"B" (Hasta  8 Kgs.)</t>
  </si>
  <si>
    <t>"C" (Hasta 16 Kgs.)</t>
  </si>
  <si>
    <r>
      <t xml:space="preserve">                           </t>
    </r>
    <r>
      <rPr>
        <b/>
        <sz val="8"/>
        <rFont val="Calibri"/>
        <family val="2"/>
      </rPr>
      <t>Hasta 1/2 Kg.</t>
    </r>
  </si>
  <si>
    <r>
      <t xml:space="preserve">              </t>
    </r>
    <r>
      <rPr>
        <b/>
        <sz val="8"/>
        <rFont val="Calibri"/>
        <family val="2"/>
      </rPr>
      <t xml:space="preserve">                Hasta 2 Kg</t>
    </r>
    <r>
      <rPr>
        <b/>
        <sz val="7"/>
        <rFont val="Calibri"/>
        <family val="2"/>
      </rPr>
      <t>.</t>
    </r>
  </si>
  <si>
    <t>Escala 1    Urbano</t>
  </si>
  <si>
    <t>CARGOS COMPLEMENTARIOS:</t>
  </si>
  <si>
    <r>
      <t xml:space="preserve">TDG:  </t>
    </r>
    <r>
      <rPr>
        <sz val="8"/>
        <rFont val="Calibri"/>
        <family val="2"/>
      </rPr>
      <t xml:space="preserve">  Gasto por trámite de guía </t>
    </r>
  </si>
  <si>
    <t>para envíos mayores a 160 Kgs.</t>
  </si>
  <si>
    <r>
      <t xml:space="preserve">G.C.D: </t>
    </r>
    <r>
      <rPr>
        <sz val="8"/>
        <rFont val="Calibri"/>
        <family val="2"/>
      </rPr>
      <t xml:space="preserve">Gasto por cobro a destino,solo para mercancía: </t>
    </r>
  </si>
  <si>
    <t>Recargo 10% /Flete, con un cobro mínimo de:</t>
  </si>
  <si>
    <r>
      <t xml:space="preserve">C.A.R : </t>
    </r>
    <r>
      <rPr>
        <sz val="8"/>
        <rFont val="Calibri"/>
        <family val="2"/>
      </rPr>
      <t>Envío al remitente del Acuse de Recibo</t>
    </r>
  </si>
  <si>
    <t xml:space="preserve"> firmado por el consignatario, por guía</t>
  </si>
  <si>
    <r>
      <t>C.A.R  F:</t>
    </r>
    <r>
      <rPr>
        <sz val="8"/>
        <rFont val="Calibri"/>
        <family val="2"/>
      </rPr>
      <t xml:space="preserve"> Envío al remitente del Acuse de Recibos mas </t>
    </r>
  </si>
  <si>
    <t>Factura o Nota de Entrega firmada por el consig. por guía.</t>
  </si>
  <si>
    <r>
      <t>SEGURO DE MERCANCIA</t>
    </r>
    <r>
      <rPr>
        <sz val="8"/>
        <rFont val="Calibri"/>
        <family val="2"/>
      </rPr>
      <t>: De acuerdo a la siguiente tabla:</t>
    </r>
  </si>
  <si>
    <t xml:space="preserve">- Con  valor  declarado  hasta  Bs. </t>
  </si>
  <si>
    <t>- Valor  declarado  mayor  a  Bs.</t>
  </si>
  <si>
    <t>Será calculado un % sobre el valor declarado</t>
  </si>
  <si>
    <r>
      <t>SERVICIO DE CONTENEDORES</t>
    </r>
    <r>
      <rPr>
        <sz val="8"/>
        <rFont val="Calibri"/>
        <family val="2"/>
      </rPr>
      <t>: 10% sobre el valor</t>
    </r>
  </si>
  <si>
    <t xml:space="preserve"> del flete (sin IVA), con un mínimo de:</t>
  </si>
  <si>
    <t>ACO</t>
  </si>
  <si>
    <t>ANACO</t>
  </si>
  <si>
    <t>DESTINO</t>
  </si>
  <si>
    <t>BAS</t>
  </si>
  <si>
    <t>BARINAS</t>
  </si>
  <si>
    <t>BTO</t>
  </si>
  <si>
    <t>BARQUISIMETO</t>
  </si>
  <si>
    <t>CAS</t>
  </si>
  <si>
    <t>CABIMAS</t>
  </si>
  <si>
    <t>CBR</t>
  </si>
  <si>
    <t>CIUDAD BOLIVAR</t>
  </si>
  <si>
    <t>CCS</t>
  </si>
  <si>
    <t>CARACAS</t>
  </si>
  <si>
    <t>CGA</t>
  </si>
  <si>
    <t>CAGUA</t>
  </si>
  <si>
    <t>CAZ</t>
  </si>
  <si>
    <t>CRO</t>
  </si>
  <si>
    <t>CORO</t>
  </si>
  <si>
    <t>CRR</t>
  </si>
  <si>
    <t>CARORA</t>
  </si>
  <si>
    <t>CVE</t>
  </si>
  <si>
    <t>CHARALLAVE</t>
  </si>
  <si>
    <t>CZO</t>
  </si>
  <si>
    <t>CALABOZO</t>
  </si>
  <si>
    <t>ETE</t>
  </si>
  <si>
    <t>EL TIGRE</t>
  </si>
  <si>
    <t>EVA</t>
  </si>
  <si>
    <t>EL VIGIA</t>
  </si>
  <si>
    <t>GUA</t>
  </si>
  <si>
    <t>GUANARE</t>
  </si>
  <si>
    <t>GR2</t>
  </si>
  <si>
    <t>MAY</t>
  </si>
  <si>
    <t>MARACAY</t>
  </si>
  <si>
    <t>MBO</t>
  </si>
  <si>
    <t>MARACAIBO</t>
  </si>
  <si>
    <t>MDA</t>
  </si>
  <si>
    <t>MERIDA</t>
  </si>
  <si>
    <t>MIN</t>
  </si>
  <si>
    <t>MATURIN</t>
  </si>
  <si>
    <t>MTA</t>
  </si>
  <si>
    <t>PCO</t>
  </si>
  <si>
    <t>PUERTO CABELLO</t>
  </si>
  <si>
    <t>PFO</t>
  </si>
  <si>
    <t>PUNTO FIJO</t>
  </si>
  <si>
    <t>PLC</t>
  </si>
  <si>
    <t>PUERTO LA CRUZ</t>
  </si>
  <si>
    <t>POZ</t>
  </si>
  <si>
    <t>PUERTO ORDAZ</t>
  </si>
  <si>
    <t>SAN ANTONIO DEL TACHIRA</t>
  </si>
  <si>
    <t>SBZ</t>
  </si>
  <si>
    <t>SCL</t>
  </si>
  <si>
    <t>SAN CRISTOBAL</t>
  </si>
  <si>
    <t>SFE</t>
  </si>
  <si>
    <t>SAN FELIPE</t>
  </si>
  <si>
    <t>SFX</t>
  </si>
  <si>
    <t>SAN FELIX</t>
  </si>
  <si>
    <t>VAL</t>
  </si>
  <si>
    <t>VALENCIA</t>
  </si>
  <si>
    <t>TY1</t>
  </si>
  <si>
    <t>TOYOTA</t>
  </si>
  <si>
    <t>VLP</t>
  </si>
  <si>
    <t>VRA</t>
  </si>
  <si>
    <t>VALERA</t>
  </si>
  <si>
    <t>XBM</t>
  </si>
  <si>
    <t>XES</t>
  </si>
  <si>
    <t>CARRIZAL</t>
  </si>
  <si>
    <t>BELLO MONTE</t>
  </si>
  <si>
    <t>EL SILENCIO</t>
  </si>
  <si>
    <t xml:space="preserve"> ORIGEN</t>
  </si>
  <si>
    <t xml:space="preserve"> DESTINO</t>
  </si>
  <si>
    <t>GCD</t>
  </si>
  <si>
    <t>Cargos de Impuestos:</t>
  </si>
  <si>
    <t>valor</t>
  </si>
  <si>
    <t>CAR F</t>
  </si>
  <si>
    <t>Cargos Complementarios:</t>
  </si>
  <si>
    <t>Seguro</t>
  </si>
  <si>
    <t>contenedor</t>
  </si>
  <si>
    <t>Valor</t>
  </si>
  <si>
    <t>Distribución Local</t>
  </si>
  <si>
    <t xml:space="preserve">Distribución Nacional </t>
  </si>
  <si>
    <t>Distribución Ciudades Lejanas</t>
  </si>
  <si>
    <t>Distribución Ciudades muy Lejanas y Territorio Insular</t>
  </si>
  <si>
    <t>SOBREXPRESS</t>
  </si>
  <si>
    <t>YSEX</t>
  </si>
  <si>
    <t xml:space="preserve">CONDICION </t>
  </si>
  <si>
    <t>FECHA</t>
  </si>
  <si>
    <t>SOBRESPECIAL</t>
  </si>
  <si>
    <t>YSES</t>
  </si>
  <si>
    <t>YR12   ESCALA</t>
  </si>
  <si>
    <t>MATERIAL</t>
  </si>
  <si>
    <t>YR11   ESCALA        Y2</t>
  </si>
  <si>
    <t>GCD MINIMO</t>
  </si>
  <si>
    <t>YR31   ESCALA     Y2</t>
  </si>
  <si>
    <t>YF16       Y2</t>
  </si>
  <si>
    <t>YF15      Y3</t>
  </si>
  <si>
    <t>SEGURO DE LA MERCANCIA HASTA 1000000</t>
  </si>
  <si>
    <t>YV11   Y1  3000005</t>
  </si>
  <si>
    <t>Y1</t>
  </si>
  <si>
    <t>SEGURO DE LA MERCANCIA MAYOR A  1000001</t>
  </si>
  <si>
    <t>YV12   Y1  3000005</t>
  </si>
  <si>
    <t>Tabla de precios por Kg. BASE según rango de peso</t>
  </si>
  <si>
    <t>Tabla de precios por Kg. ADICIONAL según rango de peso</t>
  </si>
  <si>
    <t>Bs. Soberano Valor con IVA</t>
  </si>
  <si>
    <t>Bs. Soberano Valor sin IVA</t>
  </si>
  <si>
    <r>
      <t>SERVICIO DE CONTENEDORES</t>
    </r>
    <r>
      <rPr>
        <b/>
        <sz val="8"/>
        <rFont val="Comic Sans MS"/>
        <family val="4"/>
      </rPr>
      <t xml:space="preserve">: </t>
    </r>
  </si>
  <si>
    <t>10% sobre el valor del flete (sin IVA), con un mínimo de:</t>
  </si>
  <si>
    <t>GCD %         Y2</t>
  </si>
  <si>
    <t>1</t>
  </si>
  <si>
    <t>3</t>
  </si>
  <si>
    <t>7</t>
  </si>
  <si>
    <t>41</t>
  </si>
  <si>
    <t>78</t>
  </si>
  <si>
    <t>39</t>
  </si>
  <si>
    <t>70</t>
  </si>
  <si>
    <t>31</t>
  </si>
  <si>
    <t>2</t>
  </si>
  <si>
    <t>4</t>
  </si>
  <si>
    <t>5</t>
  </si>
  <si>
    <t>6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</si>
  <si>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</si>
  <si>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</si>
  <si>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</si>
  <si>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</si>
  <si>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</si>
  <si>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</si>
  <si>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</si>
  <si>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</si>
  <si>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</si>
  <si>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</si>
  <si>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</si>
  <si>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</si>
  <si>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</si>
  <si>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</si>
  <si>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</si>
  <si>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</si>
  <si>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</si>
  <si>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</si>
  <si>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</si>
  <si>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</si>
  <si>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</si>
  <si>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</si>
  <si>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</si>
  <si>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</si>
  <si>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</si>
  <si>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</si>
  <si>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</si>
  <si>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</si>
  <si>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</si>
  <si>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</si>
  <si>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40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</si>
  <si>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</si>
  <si>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</si>
  <si>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</si>
  <si>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</si>
  <si>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</si>
  <si>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</si>
  <si>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</si>
  <si>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</si>
  <si>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</si>
  <si>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</si>
  <si>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</si>
  <si>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</si>
  <si>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</si>
  <si>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</si>
  <si>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</si>
  <si>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</si>
  <si>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</si>
  <si>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</si>
  <si>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</si>
  <si>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</si>
  <si>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</si>
  <si>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</si>
  <si>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</si>
  <si>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</si>
  <si>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</si>
  <si>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</si>
  <si>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</si>
  <si>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</si>
  <si>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71</t>
  </si>
  <si>
    <t>72</t>
  </si>
  <si>
    <t>73</t>
  </si>
  <si>
    <t>74</t>
  </si>
  <si>
    <t>75</t>
  </si>
  <si>
    <t>76</t>
  </si>
  <si>
    <t>77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</si>
  <si>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</si>
  <si>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</si>
  <si>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</si>
  <si>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</si>
  <si>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</si>
  <si>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</si>
  <si>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</si>
  <si>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</si>
  <si>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</si>
  <si>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</si>
  <si>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</si>
  <si>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</si>
  <si>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</si>
  <si>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</si>
  <si>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</si>
  <si>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</si>
  <si>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</si>
  <si>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</si>
  <si>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</si>
  <si>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</si>
  <si>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</si>
  <si>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</si>
  <si>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</si>
  <si>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</si>
  <si>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</si>
  <si>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</si>
  <si>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</si>
  <si>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</si>
  <si>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</si>
  <si>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</si>
  <si>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</si>
  <si>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</si>
  <si>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</si>
  <si>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</si>
  <si>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</si>
  <si>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</si>
  <si>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</si>
  <si>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</si>
  <si>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</si>
  <si>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</si>
  <si>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</si>
  <si>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</si>
  <si>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</si>
  <si>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</si>
  <si>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</si>
  <si>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</si>
  <si>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</si>
  <si>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</si>
  <si>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</si>
  <si>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</si>
  <si>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</si>
  <si>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</si>
  <si>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</si>
  <si>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</si>
  <si>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</si>
  <si>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</si>
  <si>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</si>
  <si>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</si>
  <si>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</si>
  <si>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</si>
  <si>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</si>
  <si>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</si>
  <si>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</si>
  <si>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</si>
  <si>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</si>
  <si>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</si>
  <si>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</si>
  <si>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</si>
  <si>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</si>
  <si>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</si>
  <si>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</si>
  <si>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</si>
  <si>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</si>
  <si>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</si>
  <si>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</si>
  <si>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</si>
  <si>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</si>
  <si>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</si>
  <si>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</si>
  <si>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</si>
  <si>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</si>
  <si>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</si>
  <si>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</si>
  <si>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</si>
  <si>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</si>
  <si>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</si>
  <si>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</si>
  <si>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</si>
  <si>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</si>
  <si>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</si>
  <si>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</si>
  <si>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</si>
  <si>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</si>
  <si>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</si>
  <si>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</si>
  <si>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</si>
  <si>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</si>
  <si>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</si>
  <si>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</si>
  <si>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</si>
  <si>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</si>
  <si>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</si>
  <si>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</si>
  <si>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</si>
  <si>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</si>
  <si>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</si>
  <si>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</si>
  <si>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</si>
  <si>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</si>
  <si>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</si>
  <si>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</si>
  <si>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</si>
  <si>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</si>
  <si>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</si>
  <si>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</si>
  <si>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</si>
  <si>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</si>
  <si>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</si>
  <si>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</si>
  <si>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</si>
  <si>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</si>
  <si>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</si>
  <si>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</si>
  <si>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</si>
  <si>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</si>
  <si>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</si>
  <si>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</si>
  <si>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</si>
  <si>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</si>
  <si>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</si>
  <si>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</si>
  <si>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</si>
  <si>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</si>
  <si>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</si>
  <si>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</si>
  <si>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</si>
  <si>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</si>
  <si>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</si>
  <si>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</si>
  <si>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</si>
  <si>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</si>
  <si>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</si>
  <si>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</si>
  <si>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</si>
  <si>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</si>
  <si>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</si>
  <si>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</si>
  <si>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</si>
  <si>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</si>
  <si>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</si>
  <si>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</si>
  <si>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</si>
  <si>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</si>
  <si>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</si>
  <si>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</si>
  <si>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</si>
  <si>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</si>
  <si>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</si>
  <si>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</si>
  <si>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</si>
  <si>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</si>
  <si>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</si>
  <si>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</si>
  <si>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</si>
  <si>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</si>
  <si>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</si>
  <si>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</si>
  <si>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</si>
  <si>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</si>
  <si>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</si>
  <si>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</si>
  <si>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</si>
  <si>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INDIQUE %</t>
  </si>
  <si>
    <t>Distribución Ciudades muy Lejanas y Terr. Insular 
4</t>
  </si>
  <si>
    <t>Hasta 250,999</t>
  </si>
  <si>
    <t>Hasta 501</t>
  </si>
  <si>
    <t>Hasta 502</t>
  </si>
  <si>
    <t>Hasta 503</t>
  </si>
  <si>
    <t>Hasta 504</t>
  </si>
  <si>
    <t>Hasta 505</t>
  </si>
  <si>
    <t>Hasta 506</t>
  </si>
  <si>
    <t>Hasta 507</t>
  </si>
  <si>
    <t>Hasta 508</t>
  </si>
  <si>
    <t>Hasta 509</t>
  </si>
  <si>
    <t>Hasta 510</t>
  </si>
  <si>
    <t>Hasta 511</t>
  </si>
  <si>
    <t>Hasta 512</t>
  </si>
  <si>
    <t>Hasta 513</t>
  </si>
  <si>
    <t>Hasta 514</t>
  </si>
  <si>
    <t>Hasta 515</t>
  </si>
  <si>
    <t>Hasta 516</t>
  </si>
  <si>
    <t>Hasta 517</t>
  </si>
  <si>
    <t>Hasta 518</t>
  </si>
  <si>
    <t>Hasta 519</t>
  </si>
  <si>
    <t>Hasta 520</t>
  </si>
  <si>
    <t>Hasta 521</t>
  </si>
  <si>
    <t>Hasta 522</t>
  </si>
  <si>
    <t>Hasta 523</t>
  </si>
  <si>
    <t>Hasta 524</t>
  </si>
  <si>
    <t>Hasta 525</t>
  </si>
  <si>
    <t>Hasta 526</t>
  </si>
  <si>
    <t>Hasta 527</t>
  </si>
  <si>
    <t>Hasta 528</t>
  </si>
  <si>
    <t>Hasta 529</t>
  </si>
  <si>
    <t>Hasta 530</t>
  </si>
  <si>
    <t>Hasta 531</t>
  </si>
  <si>
    <t>Hasta 532</t>
  </si>
  <si>
    <t>Hasta 533</t>
  </si>
  <si>
    <t>Hasta 534</t>
  </si>
  <si>
    <t>Hasta 535</t>
  </si>
  <si>
    <t>Hasta 536</t>
  </si>
  <si>
    <t>Hasta 537</t>
  </si>
  <si>
    <t>Hasta 538</t>
  </si>
  <si>
    <t>Hasta 539</t>
  </si>
  <si>
    <t>Hasta 540</t>
  </si>
  <si>
    <t>Hasta 541</t>
  </si>
  <si>
    <t>Hasta 542</t>
  </si>
  <si>
    <t>Hasta 543</t>
  </si>
  <si>
    <t>Hasta 544</t>
  </si>
  <si>
    <t>Hasta 545</t>
  </si>
  <si>
    <t>Hasta 546</t>
  </si>
  <si>
    <t>Hasta 547</t>
  </si>
  <si>
    <t>Hasta 548</t>
  </si>
  <si>
    <t>Hasta 549</t>
  </si>
  <si>
    <t>Hasta 550</t>
  </si>
  <si>
    <t>Hasta 551</t>
  </si>
  <si>
    <t>Hasta 552</t>
  </si>
  <si>
    <t>Hasta 553</t>
  </si>
  <si>
    <t>Hasta 554</t>
  </si>
  <si>
    <t>Hasta 555</t>
  </si>
  <si>
    <t>Hasta 556</t>
  </si>
  <si>
    <t>Hasta 557</t>
  </si>
  <si>
    <t>Hasta 558</t>
  </si>
  <si>
    <t>Hasta 559</t>
  </si>
  <si>
    <t>Hasta 560</t>
  </si>
  <si>
    <t>Hasta 561</t>
  </si>
  <si>
    <t>Hasta 562</t>
  </si>
  <si>
    <t>Hasta 563</t>
  </si>
  <si>
    <t>Hasta 564</t>
  </si>
  <si>
    <t>Hasta 565</t>
  </si>
  <si>
    <t>Hasta 566</t>
  </si>
  <si>
    <t>Hasta 567</t>
  </si>
  <si>
    <t>Hasta 568</t>
  </si>
  <si>
    <t>Hasta 569</t>
  </si>
  <si>
    <t>Hasta 570</t>
  </si>
  <si>
    <t>Hasta 571</t>
  </si>
  <si>
    <t>Hasta 572</t>
  </si>
  <si>
    <t>Hasta 573</t>
  </si>
  <si>
    <t>Hasta 574</t>
  </si>
  <si>
    <t>Hasta 575</t>
  </si>
  <si>
    <t>Hasta 576</t>
  </si>
  <si>
    <t>Hasta 577</t>
  </si>
  <si>
    <t>Hasta 578</t>
  </si>
  <si>
    <t>Hasta 579</t>
  </si>
  <si>
    <t>Hasta 580</t>
  </si>
  <si>
    <t>Hasta 581</t>
  </si>
  <si>
    <t>Hasta 582</t>
  </si>
  <si>
    <t>Hasta 583</t>
  </si>
  <si>
    <t>Hasta 584</t>
  </si>
  <si>
    <t>Hasta 585</t>
  </si>
  <si>
    <t>Hasta 586</t>
  </si>
  <si>
    <t>Hasta 587</t>
  </si>
  <si>
    <t>Hasta 588</t>
  </si>
  <si>
    <t>Hasta 589</t>
  </si>
  <si>
    <t>Hasta 590</t>
  </si>
  <si>
    <t>Hasta 591</t>
  </si>
  <si>
    <t>Hasta 592</t>
  </si>
  <si>
    <t>Hasta 593</t>
  </si>
  <si>
    <t>Hasta 594</t>
  </si>
  <si>
    <t>Hasta 595</t>
  </si>
  <si>
    <t>Hasta 596</t>
  </si>
  <si>
    <t>Hasta 597</t>
  </si>
  <si>
    <t>Hasta 598</t>
  </si>
  <si>
    <t>Hasta 599</t>
  </si>
  <si>
    <t>Hasta 600</t>
  </si>
  <si>
    <t>Hasta 601</t>
  </si>
  <si>
    <t>Hasta 602</t>
  </si>
  <si>
    <t>Hasta 603</t>
  </si>
  <si>
    <t>Hasta 604</t>
  </si>
  <si>
    <t>Hasta 605</t>
  </si>
  <si>
    <t>Hasta 606</t>
  </si>
  <si>
    <t>Hasta 607</t>
  </si>
  <si>
    <t>Hasta 608</t>
  </si>
  <si>
    <t>Hasta 609</t>
  </si>
  <si>
    <t>Hasta 610</t>
  </si>
  <si>
    <t>Hasta 611</t>
  </si>
  <si>
    <t>Hasta 612</t>
  </si>
  <si>
    <t>Hasta 613</t>
  </si>
  <si>
    <t>Hasta 614</t>
  </si>
  <si>
    <t>Hasta 615</t>
  </si>
  <si>
    <t>Hasta 616</t>
  </si>
  <si>
    <t>Hasta 617</t>
  </si>
  <si>
    <t>Hasta 618</t>
  </si>
  <si>
    <t>Hasta 619</t>
  </si>
  <si>
    <t>Hasta 620</t>
  </si>
  <si>
    <t>Hasta 621</t>
  </si>
  <si>
    <t>Hasta 622</t>
  </si>
  <si>
    <t>Hasta 623</t>
  </si>
  <si>
    <t>Hasta 624</t>
  </si>
  <si>
    <t>Hasta 625</t>
  </si>
  <si>
    <t>Hasta 626</t>
  </si>
  <si>
    <t>Hasta 627</t>
  </si>
  <si>
    <t>Hasta 628</t>
  </si>
  <si>
    <t>Hasta 629</t>
  </si>
  <si>
    <t>Hasta 630</t>
  </si>
  <si>
    <t>Hasta 631</t>
  </si>
  <si>
    <t>Hasta 632</t>
  </si>
  <si>
    <t>Hasta 633</t>
  </si>
  <si>
    <t>Hasta 634</t>
  </si>
  <si>
    <t>Hasta 635</t>
  </si>
  <si>
    <t>Hasta 636</t>
  </si>
  <si>
    <t>Hasta 637</t>
  </si>
  <si>
    <t>Hasta 638</t>
  </si>
  <si>
    <t>Hasta 639</t>
  </si>
  <si>
    <t>Hasta 640</t>
  </si>
  <si>
    <t>Hasta 641</t>
  </si>
  <si>
    <t>Hasta 642</t>
  </si>
  <si>
    <t>Hasta 643</t>
  </si>
  <si>
    <t>Hasta 644</t>
  </si>
  <si>
    <t>Hasta 645</t>
  </si>
  <si>
    <t>Hasta 646</t>
  </si>
  <si>
    <t>Hasta 647</t>
  </si>
  <si>
    <t>Hasta 648</t>
  </si>
  <si>
    <t>Hasta 649</t>
  </si>
  <si>
    <t>Hasta 650</t>
  </si>
  <si>
    <t>Hasta 651</t>
  </si>
  <si>
    <t>Hasta 652</t>
  </si>
  <si>
    <t>Hasta 653</t>
  </si>
  <si>
    <t>Hasta 654</t>
  </si>
  <si>
    <t>Hasta 655</t>
  </si>
  <si>
    <t>Hasta 656</t>
  </si>
  <si>
    <t>Hasta 657</t>
  </si>
  <si>
    <t>Hasta 658</t>
  </si>
  <si>
    <t>Hasta 659</t>
  </si>
  <si>
    <t>Hasta 660</t>
  </si>
  <si>
    <t>Hasta 661</t>
  </si>
  <si>
    <t>Hasta 662</t>
  </si>
  <si>
    <t>Hasta 663</t>
  </si>
  <si>
    <t>Hasta 664</t>
  </si>
  <si>
    <t>Hasta 665</t>
  </si>
  <si>
    <t>Hasta 666</t>
  </si>
  <si>
    <t>Hasta 667</t>
  </si>
  <si>
    <t>Hasta 668</t>
  </si>
  <si>
    <t>Hasta 669</t>
  </si>
  <si>
    <t>Hasta 670</t>
  </si>
  <si>
    <t>Hasta 671</t>
  </si>
  <si>
    <t>Hasta 672</t>
  </si>
  <si>
    <t>Hasta 673</t>
  </si>
  <si>
    <t>Hasta 674</t>
  </si>
  <si>
    <t>Hasta 675</t>
  </si>
  <si>
    <t>Hasta 676</t>
  </si>
  <si>
    <t>Hasta 677</t>
  </si>
  <si>
    <t>Hasta 678</t>
  </si>
  <si>
    <t>Hasta 679</t>
  </si>
  <si>
    <t>Hasta 680</t>
  </si>
  <si>
    <t>Hasta 681</t>
  </si>
  <si>
    <t>Hasta 682</t>
  </si>
  <si>
    <t>Hasta 683</t>
  </si>
  <si>
    <t>Hasta 684</t>
  </si>
  <si>
    <t>Hasta 685</t>
  </si>
  <si>
    <t>Hasta 686</t>
  </si>
  <si>
    <t>Hasta 687</t>
  </si>
  <si>
    <t>Hasta 688</t>
  </si>
  <si>
    <t>Hasta 689</t>
  </si>
  <si>
    <t>Hasta 690</t>
  </si>
  <si>
    <t>Hasta 691</t>
  </si>
  <si>
    <t>Hasta 692</t>
  </si>
  <si>
    <t>Hasta 693</t>
  </si>
  <si>
    <t>Hasta 694</t>
  </si>
  <si>
    <t>Hasta 695</t>
  </si>
  <si>
    <t>Hasta 696</t>
  </si>
  <si>
    <t>Hasta 697</t>
  </si>
  <si>
    <t>Hasta 698</t>
  </si>
  <si>
    <t>Hasta 699</t>
  </si>
  <si>
    <t>Hasta 700</t>
  </si>
  <si>
    <t>Hasta 701</t>
  </si>
  <si>
    <t>Hasta 702</t>
  </si>
  <si>
    <t>Hasta 703</t>
  </si>
  <si>
    <t>Hasta 704</t>
  </si>
  <si>
    <t>Hasta 705</t>
  </si>
  <si>
    <t>Hasta 706</t>
  </si>
  <si>
    <t>Hasta 707</t>
  </si>
  <si>
    <t>Hasta 708</t>
  </si>
  <si>
    <t>Hasta 709</t>
  </si>
  <si>
    <t>Hasta 710</t>
  </si>
  <si>
    <t>Hasta 711</t>
  </si>
  <si>
    <t>Hasta 712</t>
  </si>
  <si>
    <t>Hasta 713</t>
  </si>
  <si>
    <t>Hasta 714</t>
  </si>
  <si>
    <t>Hasta 715</t>
  </si>
  <si>
    <t>Hasta 716</t>
  </si>
  <si>
    <t>Hasta 717</t>
  </si>
  <si>
    <t>Hasta 718</t>
  </si>
  <si>
    <t>Hasta 719</t>
  </si>
  <si>
    <t>Hasta 720</t>
  </si>
  <si>
    <t>Hasta 721</t>
  </si>
  <si>
    <t>Hasta 722</t>
  </si>
  <si>
    <t>Hasta 723</t>
  </si>
  <si>
    <t>Hasta 724</t>
  </si>
  <si>
    <t>Hasta 725</t>
  </si>
  <si>
    <t>Hasta 726</t>
  </si>
  <si>
    <t>Hasta 727</t>
  </si>
  <si>
    <t>Hasta 728</t>
  </si>
  <si>
    <t>Hasta 729</t>
  </si>
  <si>
    <t>Hasta 730</t>
  </si>
  <si>
    <t>Hasta 731</t>
  </si>
  <si>
    <t>Hasta 732</t>
  </si>
  <si>
    <t>Hasta 733</t>
  </si>
  <si>
    <t>Hasta 734</t>
  </si>
  <si>
    <t>Hasta 735</t>
  </si>
  <si>
    <t>Hasta 736</t>
  </si>
  <si>
    <t>Hasta 737</t>
  </si>
  <si>
    <t>Hasta 738</t>
  </si>
  <si>
    <t>Hasta 739</t>
  </si>
  <si>
    <t>Hasta 740</t>
  </si>
  <si>
    <t>Hasta 741</t>
  </si>
  <si>
    <t>Hasta 742</t>
  </si>
  <si>
    <t>Hasta 743</t>
  </si>
  <si>
    <t>Hasta 744</t>
  </si>
  <si>
    <t>Hasta 745</t>
  </si>
  <si>
    <t>Hasta 746</t>
  </si>
  <si>
    <t>Hasta 747</t>
  </si>
  <si>
    <t>Hasta 748</t>
  </si>
  <si>
    <t>Hasta 749</t>
  </si>
  <si>
    <t>Hasta 750</t>
  </si>
  <si>
    <t>Hasta 751</t>
  </si>
  <si>
    <t>Hasta 752</t>
  </si>
  <si>
    <t>Hasta 753</t>
  </si>
  <si>
    <t>Hasta 754</t>
  </si>
  <si>
    <t>Hasta 755</t>
  </si>
  <si>
    <t>Hasta 756</t>
  </si>
  <si>
    <t>Hasta 757</t>
  </si>
  <si>
    <t>Hasta 758</t>
  </si>
  <si>
    <t>Hasta 759</t>
  </si>
  <si>
    <t>Hasta 760</t>
  </si>
  <si>
    <t>Hasta 761</t>
  </si>
  <si>
    <t>Hasta 762</t>
  </si>
  <si>
    <t>Hasta 763</t>
  </si>
  <si>
    <t>Hasta 764</t>
  </si>
  <si>
    <t>Hasta 765</t>
  </si>
  <si>
    <t>Hasta 766</t>
  </si>
  <si>
    <t>Hasta 767</t>
  </si>
  <si>
    <t>Hasta 768</t>
  </si>
  <si>
    <t>Hasta 769</t>
  </si>
  <si>
    <t>Hasta 770</t>
  </si>
  <si>
    <t>Hasta 771</t>
  </si>
  <si>
    <t>Hasta 772</t>
  </si>
  <si>
    <t>Hasta 773</t>
  </si>
  <si>
    <t>Hasta 774</t>
  </si>
  <si>
    <t>Hasta 775</t>
  </si>
  <si>
    <t>Hasta 776</t>
  </si>
  <si>
    <t>Hasta 777</t>
  </si>
  <si>
    <t>Hasta 778</t>
  </si>
  <si>
    <t>Hasta 779</t>
  </si>
  <si>
    <t>Hasta 780</t>
  </si>
  <si>
    <t>Hasta 781</t>
  </si>
  <si>
    <t>Hasta 782</t>
  </si>
  <si>
    <t>Hasta 783</t>
  </si>
  <si>
    <t>Hasta 784</t>
  </si>
  <si>
    <t>Hasta 785</t>
  </si>
  <si>
    <t>Hasta 786</t>
  </si>
  <si>
    <t>Hasta 787</t>
  </si>
  <si>
    <t>Hasta 788</t>
  </si>
  <si>
    <t>Hasta 789</t>
  </si>
  <si>
    <t>Hasta 790</t>
  </si>
  <si>
    <t>Hasta 791</t>
  </si>
  <si>
    <t>Hasta 792</t>
  </si>
  <si>
    <t>Hasta 793</t>
  </si>
  <si>
    <t>Hasta 794</t>
  </si>
  <si>
    <t>Hasta 795</t>
  </si>
  <si>
    <t>Hasta 796</t>
  </si>
  <si>
    <t>Hasta 797</t>
  </si>
  <si>
    <t>Hasta 798</t>
  </si>
  <si>
    <t>Hasta 799</t>
  </si>
  <si>
    <t>Hasta 800</t>
  </si>
  <si>
    <t>Hasta 801</t>
  </si>
  <si>
    <t>Hasta 802</t>
  </si>
  <si>
    <t>Hasta 803</t>
  </si>
  <si>
    <t>Hasta 804</t>
  </si>
  <si>
    <t>Hasta 805</t>
  </si>
  <si>
    <t>Hasta 806</t>
  </si>
  <si>
    <t>Hasta 807</t>
  </si>
  <si>
    <t>Hasta 808</t>
  </si>
  <si>
    <t>Hasta 809</t>
  </si>
  <si>
    <t>Hasta 810</t>
  </si>
  <si>
    <t>Hasta 811</t>
  </si>
  <si>
    <t>Hasta 812</t>
  </si>
  <si>
    <t>Hasta 813</t>
  </si>
  <si>
    <t>Hasta 814</t>
  </si>
  <si>
    <t>Hasta 815</t>
  </si>
  <si>
    <t>Hasta 816</t>
  </si>
  <si>
    <t>Hasta 817</t>
  </si>
  <si>
    <t>Hasta 818</t>
  </si>
  <si>
    <t>Hasta 819</t>
  </si>
  <si>
    <t>Hasta 820</t>
  </si>
  <si>
    <t>Hasta 821</t>
  </si>
  <si>
    <t>Hasta 822</t>
  </si>
  <si>
    <t>Hasta 823</t>
  </si>
  <si>
    <t>Hasta 824</t>
  </si>
  <si>
    <t>Hasta 825</t>
  </si>
  <si>
    <t>Hasta 826</t>
  </si>
  <si>
    <t>Hasta 827</t>
  </si>
  <si>
    <t>Hasta 828</t>
  </si>
  <si>
    <t>Hasta 829</t>
  </si>
  <si>
    <t>Hasta 830</t>
  </si>
  <si>
    <t>Hasta 831</t>
  </si>
  <si>
    <t>Hasta 832</t>
  </si>
  <si>
    <t>Hasta 833</t>
  </si>
  <si>
    <t>Hasta 834</t>
  </si>
  <si>
    <t>Hasta 835</t>
  </si>
  <si>
    <t>Hasta 836</t>
  </si>
  <si>
    <t>Hasta 837</t>
  </si>
  <si>
    <t>Hasta 838</t>
  </si>
  <si>
    <t>Hasta 839</t>
  </si>
  <si>
    <t>Hasta 840</t>
  </si>
  <si>
    <t>Hasta 841</t>
  </si>
  <si>
    <t>Hasta 842</t>
  </si>
  <si>
    <t>Hasta 843</t>
  </si>
  <si>
    <t>Hasta 844</t>
  </si>
  <si>
    <t>Hasta 845</t>
  </si>
  <si>
    <t>Hasta 846</t>
  </si>
  <si>
    <t>Hasta 847</t>
  </si>
  <si>
    <t>Hasta 848</t>
  </si>
  <si>
    <t>Hasta 849</t>
  </si>
  <si>
    <t>Hasta 850</t>
  </si>
  <si>
    <t>Hasta 851</t>
  </si>
  <si>
    <t>Hasta 852</t>
  </si>
  <si>
    <t>Hasta 853</t>
  </si>
  <si>
    <t>Hasta 854</t>
  </si>
  <si>
    <t>Hasta 855</t>
  </si>
  <si>
    <t>Hasta 856</t>
  </si>
  <si>
    <t>Hasta 857</t>
  </si>
  <si>
    <t>Hasta 858</t>
  </si>
  <si>
    <t>Hasta 859</t>
  </si>
  <si>
    <t>Hasta 860</t>
  </si>
  <si>
    <t>Hasta 861</t>
  </si>
  <si>
    <t>Hasta 862</t>
  </si>
  <si>
    <t>Hasta 863</t>
  </si>
  <si>
    <t>Hasta 864</t>
  </si>
  <si>
    <t>Hasta 865</t>
  </si>
  <si>
    <t>Hasta 866</t>
  </si>
  <si>
    <t>Hasta 867</t>
  </si>
  <si>
    <t>Hasta 868</t>
  </si>
  <si>
    <t>Hasta 869</t>
  </si>
  <si>
    <t>Hasta 870</t>
  </si>
  <si>
    <t>Hasta 871</t>
  </si>
  <si>
    <t>Hasta 872</t>
  </si>
  <si>
    <t>Hasta 873</t>
  </si>
  <si>
    <t>Hasta 874</t>
  </si>
  <si>
    <t>Hasta 875</t>
  </si>
  <si>
    <t>Hasta 876</t>
  </si>
  <si>
    <t>Hasta 877</t>
  </si>
  <si>
    <t>Hasta 878</t>
  </si>
  <si>
    <t>Hasta 879</t>
  </si>
  <si>
    <t>Hasta 880</t>
  </si>
  <si>
    <t>Hasta 881</t>
  </si>
  <si>
    <t>Hasta 882</t>
  </si>
  <si>
    <t>Hasta 883</t>
  </si>
  <si>
    <t>Hasta 884</t>
  </si>
  <si>
    <t>Hasta 885</t>
  </si>
  <si>
    <t>Hasta 886</t>
  </si>
  <si>
    <t>Hasta 887</t>
  </si>
  <si>
    <t>Hasta 888</t>
  </si>
  <si>
    <t>Hasta 889</t>
  </si>
  <si>
    <t>Hasta 890</t>
  </si>
  <si>
    <t>Hasta 891</t>
  </si>
  <si>
    <t>Hasta 892</t>
  </si>
  <si>
    <t>Hasta 893</t>
  </si>
  <si>
    <t>Hasta 894</t>
  </si>
  <si>
    <t>Hasta 895</t>
  </si>
  <si>
    <t>Hasta 896</t>
  </si>
  <si>
    <t>Hasta 897</t>
  </si>
  <si>
    <t>Hasta 898</t>
  </si>
  <si>
    <t>Hasta 899</t>
  </si>
  <si>
    <t>Hasta 900</t>
  </si>
  <si>
    <t>Hasta 901</t>
  </si>
  <si>
    <t>Hasta 902</t>
  </si>
  <si>
    <t>Hasta 903</t>
  </si>
  <si>
    <t>Hasta 904</t>
  </si>
  <si>
    <t>Hasta 905</t>
  </si>
  <si>
    <t>Hasta 906</t>
  </si>
  <si>
    <t>Hasta 907</t>
  </si>
  <si>
    <t>Hasta 908</t>
  </si>
  <si>
    <t>Hasta 909</t>
  </si>
  <si>
    <t>Hasta 910</t>
  </si>
  <si>
    <t>Hasta 911</t>
  </si>
  <si>
    <t>Hasta 912</t>
  </si>
  <si>
    <t>Hasta 913</t>
  </si>
  <si>
    <t>Hasta 914</t>
  </si>
  <si>
    <t>Hasta 915</t>
  </si>
  <si>
    <t>Hasta 916</t>
  </si>
  <si>
    <t>Hasta 917</t>
  </si>
  <si>
    <t>Hasta 918</t>
  </si>
  <si>
    <t>Hasta 919</t>
  </si>
  <si>
    <t>Hasta 920</t>
  </si>
  <si>
    <t>Hasta 921</t>
  </si>
  <si>
    <t>Hasta 922</t>
  </si>
  <si>
    <t>Hasta 923</t>
  </si>
  <si>
    <t>Hasta 924</t>
  </si>
  <si>
    <t>Hasta 925</t>
  </si>
  <si>
    <t>Hasta 926</t>
  </si>
  <si>
    <t>Hasta 927</t>
  </si>
  <si>
    <t>Hasta 928</t>
  </si>
  <si>
    <t>Hasta 929</t>
  </si>
  <si>
    <t>Hasta 930</t>
  </si>
  <si>
    <t>Hasta 931</t>
  </si>
  <si>
    <t>Hasta 932</t>
  </si>
  <si>
    <t>Hasta 933</t>
  </si>
  <si>
    <t>Hasta 934</t>
  </si>
  <si>
    <t>Hasta 935</t>
  </si>
  <si>
    <t>Hasta 936</t>
  </si>
  <si>
    <t>Hasta 937</t>
  </si>
  <si>
    <t>Hasta 938</t>
  </si>
  <si>
    <t>Hasta 939</t>
  </si>
  <si>
    <t>Hasta 940</t>
  </si>
  <si>
    <t>Hasta 941</t>
  </si>
  <si>
    <t>Hasta 942</t>
  </si>
  <si>
    <t>Hasta 943</t>
  </si>
  <si>
    <t>Hasta 944</t>
  </si>
  <si>
    <t>Hasta 945</t>
  </si>
  <si>
    <t>Hasta 946</t>
  </si>
  <si>
    <t>Hasta 947</t>
  </si>
  <si>
    <t>Hasta 948</t>
  </si>
  <si>
    <t>Hasta 949</t>
  </si>
  <si>
    <t>Hasta 950</t>
  </si>
  <si>
    <t>Hasta 951</t>
  </si>
  <si>
    <t>Hasta 952</t>
  </si>
  <si>
    <t>Hasta 953</t>
  </si>
  <si>
    <t>Hasta 954</t>
  </si>
  <si>
    <t>Hasta 955</t>
  </si>
  <si>
    <t>Hasta 956</t>
  </si>
  <si>
    <t>Hasta 957</t>
  </si>
  <si>
    <t>Hasta 958</t>
  </si>
  <si>
    <t>Hasta 959</t>
  </si>
  <si>
    <t>Hasta 960</t>
  </si>
  <si>
    <t>Hasta 961</t>
  </si>
  <si>
    <t>Hasta 962</t>
  </si>
  <si>
    <t>Hasta 963</t>
  </si>
  <si>
    <t>Hasta 964</t>
  </si>
  <si>
    <t>Hasta 965</t>
  </si>
  <si>
    <t>Hasta 966</t>
  </si>
  <si>
    <t>Hasta 967</t>
  </si>
  <si>
    <t>Hasta 968</t>
  </si>
  <si>
    <t>Hasta 969</t>
  </si>
  <si>
    <t>Hasta 970</t>
  </si>
  <si>
    <t>Hasta 971</t>
  </si>
  <si>
    <t>Hasta 972</t>
  </si>
  <si>
    <t>Hasta 973</t>
  </si>
  <si>
    <t>Hasta 974</t>
  </si>
  <si>
    <t>Hasta 975</t>
  </si>
  <si>
    <t>Hasta 976</t>
  </si>
  <si>
    <t>Hasta 977</t>
  </si>
  <si>
    <t>Hasta 978</t>
  </si>
  <si>
    <t>Hasta 979</t>
  </si>
  <si>
    <t>Hasta 980</t>
  </si>
  <si>
    <t>Hasta 981</t>
  </si>
  <si>
    <t>Hasta 982</t>
  </si>
  <si>
    <t>Hasta 983</t>
  </si>
  <si>
    <t>Hasta 984</t>
  </si>
  <si>
    <t>Hasta 985</t>
  </si>
  <si>
    <t>Hasta 986</t>
  </si>
  <si>
    <t>Hasta 987</t>
  </si>
  <si>
    <t>Hasta 988</t>
  </si>
  <si>
    <t>Hasta 989</t>
  </si>
  <si>
    <t>Hasta 990</t>
  </si>
  <si>
    <t>Hasta 991</t>
  </si>
  <si>
    <t>Hasta 992</t>
  </si>
  <si>
    <t>Hasta 993</t>
  </si>
  <si>
    <t>Hasta 994</t>
  </si>
  <si>
    <t>Hasta 995</t>
  </si>
  <si>
    <t>Hasta 996</t>
  </si>
  <si>
    <t>Hasta 997</t>
  </si>
  <si>
    <t>Hasta 998</t>
  </si>
  <si>
    <t>Hasta 999</t>
  </si>
  <si>
    <t>Hasta 1000</t>
  </si>
  <si>
    <t>Hasta 1001</t>
  </si>
  <si>
    <t>Hasta 1002</t>
  </si>
  <si>
    <t>Hasta 1003</t>
  </si>
  <si>
    <t>Hasta 1004</t>
  </si>
  <si>
    <t>Hasta 1005</t>
  </si>
  <si>
    <t>Hasta 1006</t>
  </si>
  <si>
    <t>Hasta 1007</t>
  </si>
  <si>
    <t>Hasta 1008</t>
  </si>
  <si>
    <t>Hasta 1009</t>
  </si>
  <si>
    <t>Hasta 1010</t>
  </si>
  <si>
    <t>Hasta 1011</t>
  </si>
  <si>
    <t>Hasta 1012</t>
  </si>
  <si>
    <t>Hasta 1013</t>
  </si>
  <si>
    <t>Hasta 1014</t>
  </si>
  <si>
    <t>Hasta 1015</t>
  </si>
  <si>
    <t>Hasta 1016</t>
  </si>
  <si>
    <t>Hasta 1017</t>
  </si>
  <si>
    <t>Hasta 1018</t>
  </si>
  <si>
    <t>Hasta 1019</t>
  </si>
  <si>
    <t>Hasta 1020</t>
  </si>
  <si>
    <t>Hasta 1021</t>
  </si>
  <si>
    <t>Hasta 1022</t>
  </si>
  <si>
    <t>Hasta 1023</t>
  </si>
  <si>
    <t>Hasta 1024</t>
  </si>
  <si>
    <t>Hasta 1025</t>
  </si>
  <si>
    <t>Hasta 1026</t>
  </si>
  <si>
    <t>Hasta 1027</t>
  </si>
  <si>
    <t>Hasta 1028</t>
  </si>
  <si>
    <t>Hasta 1029</t>
  </si>
  <si>
    <t>Hasta 1030</t>
  </si>
  <si>
    <t>Hasta 1031</t>
  </si>
  <si>
    <t>Hasta 1032</t>
  </si>
  <si>
    <t>Hasta 1033</t>
  </si>
  <si>
    <t>Hasta 1034</t>
  </si>
  <si>
    <t>Hasta 1035</t>
  </si>
  <si>
    <t>Hasta 1036</t>
  </si>
  <si>
    <t>Hasta 1037</t>
  </si>
  <si>
    <t>Hasta 1038</t>
  </si>
  <si>
    <t>Hasta 1039</t>
  </si>
  <si>
    <t>Hasta 1040</t>
  </si>
  <si>
    <t>Hasta 1041</t>
  </si>
  <si>
    <t>Hasta 1042</t>
  </si>
  <si>
    <t>Hasta 1043</t>
  </si>
  <si>
    <t>Hasta 1044</t>
  </si>
  <si>
    <t>Hasta 1045</t>
  </si>
  <si>
    <t>Hasta 1046</t>
  </si>
  <si>
    <t>Hasta 1047</t>
  </si>
  <si>
    <t>Hasta 1048</t>
  </si>
  <si>
    <t>Hasta 1049</t>
  </si>
  <si>
    <t>Hasta 1050</t>
  </si>
  <si>
    <t>Hasta 1051</t>
  </si>
  <si>
    <t>Hasta 1052</t>
  </si>
  <si>
    <t>Hasta 1053</t>
  </si>
  <si>
    <t>Hasta 1054</t>
  </si>
  <si>
    <t>Hasta 1055</t>
  </si>
  <si>
    <t>Hasta 1056</t>
  </si>
  <si>
    <t>Hasta 1057</t>
  </si>
  <si>
    <t>Hasta 1058</t>
  </si>
  <si>
    <t>Hasta 1059</t>
  </si>
  <si>
    <t>Hasta 1060</t>
  </si>
  <si>
    <t>Hasta 1061</t>
  </si>
  <si>
    <t>Hasta 1062</t>
  </si>
  <si>
    <t>Hasta 1063</t>
  </si>
  <si>
    <t>Hasta 1064</t>
  </si>
  <si>
    <t>Hasta 1065</t>
  </si>
  <si>
    <t>Hasta 1066</t>
  </si>
  <si>
    <t>Hasta 1067</t>
  </si>
  <si>
    <t>Hasta 1068</t>
  </si>
  <si>
    <t>Hasta 1069</t>
  </si>
  <si>
    <t>Hasta 1070</t>
  </si>
  <si>
    <t>Hasta 1071</t>
  </si>
  <si>
    <t>Hasta 1072</t>
  </si>
  <si>
    <t>Hasta 1073</t>
  </si>
  <si>
    <t>Hasta 1074</t>
  </si>
  <si>
    <t>Hasta 1075</t>
  </si>
  <si>
    <t>Hasta 1076</t>
  </si>
  <si>
    <t>Hasta 1077</t>
  </si>
  <si>
    <t>Hasta 1078</t>
  </si>
  <si>
    <t>Hasta 1079</t>
  </si>
  <si>
    <t>Hasta 1080</t>
  </si>
  <si>
    <t>Hasta 1081</t>
  </si>
  <si>
    <t>Hasta 1082</t>
  </si>
  <si>
    <t>Hasta 1083</t>
  </si>
  <si>
    <t>Hasta 1084</t>
  </si>
  <si>
    <t>Hasta 1085</t>
  </si>
  <si>
    <t>Hasta 1086</t>
  </si>
  <si>
    <t>Hasta 1087</t>
  </si>
  <si>
    <t>Hasta 1088</t>
  </si>
  <si>
    <t>Hasta 1089</t>
  </si>
  <si>
    <t>Hasta 1090</t>
  </si>
  <si>
    <t>Hasta 1091</t>
  </si>
  <si>
    <t>Hasta 1092</t>
  </si>
  <si>
    <t>Hasta 1093</t>
  </si>
  <si>
    <t>Hasta 1094</t>
  </si>
  <si>
    <t>Hasta 1095</t>
  </si>
  <si>
    <t>Hasta 1096</t>
  </si>
  <si>
    <t>Hasta 1097</t>
  </si>
  <si>
    <t>Hasta 1098</t>
  </si>
  <si>
    <t>Hasta 1099</t>
  </si>
  <si>
    <t>Hasta 1100</t>
  </si>
  <si>
    <t>Hasta 1101</t>
  </si>
  <si>
    <t>Hasta 1102</t>
  </si>
  <si>
    <t>Hasta 1103</t>
  </si>
  <si>
    <t>Hasta 1104</t>
  </si>
  <si>
    <t>Hasta 1105</t>
  </si>
  <si>
    <t>Hasta 1106</t>
  </si>
  <si>
    <t>Hasta 1107</t>
  </si>
  <si>
    <t>Hasta 1108</t>
  </si>
  <si>
    <t>Hasta 1109</t>
  </si>
  <si>
    <t>Hasta 1110</t>
  </si>
  <si>
    <t>Hasta 1111</t>
  </si>
  <si>
    <t>Hasta 1112</t>
  </si>
  <si>
    <t>Hasta 1113</t>
  </si>
  <si>
    <t>Hasta 1114</t>
  </si>
  <si>
    <t>Hasta 1115</t>
  </si>
  <si>
    <t>Hasta 1116</t>
  </si>
  <si>
    <t>Hasta 1117</t>
  </si>
  <si>
    <t>Hasta 1118</t>
  </si>
  <si>
    <t>Hasta 1119</t>
  </si>
  <si>
    <t>Hasta 1120</t>
  </si>
  <si>
    <t>Hasta 1121</t>
  </si>
  <si>
    <t>Hasta 1122</t>
  </si>
  <si>
    <t>Hasta 1123</t>
  </si>
  <si>
    <t>Hasta 1124</t>
  </si>
  <si>
    <t>Hasta 1125</t>
  </si>
  <si>
    <t>Hasta 1126</t>
  </si>
  <si>
    <t>Hasta 1127</t>
  </si>
  <si>
    <t>Hasta 1128</t>
  </si>
  <si>
    <t>Hasta 1129</t>
  </si>
  <si>
    <t>Hasta 1130</t>
  </si>
  <si>
    <t>Hasta 1131</t>
  </si>
  <si>
    <t>Hasta 1132</t>
  </si>
  <si>
    <t>Hasta 1133</t>
  </si>
  <si>
    <t>Hasta 1134</t>
  </si>
  <si>
    <t>Hasta 1135</t>
  </si>
  <si>
    <t>Hasta 1136</t>
  </si>
  <si>
    <t>Hasta 1137</t>
  </si>
  <si>
    <t>Hasta 1138</t>
  </si>
  <si>
    <t>Hasta 1139</t>
  </si>
  <si>
    <t>Hasta 1140</t>
  </si>
  <si>
    <t>Hasta 1141</t>
  </si>
  <si>
    <t>Hasta 1142</t>
  </si>
  <si>
    <t>Hasta 1143</t>
  </si>
  <si>
    <t>Hasta 1144</t>
  </si>
  <si>
    <t>Hasta 1145</t>
  </si>
  <si>
    <t>Hasta 1146</t>
  </si>
  <si>
    <t>Hasta 1147</t>
  </si>
  <si>
    <t>Hasta 1148</t>
  </si>
  <si>
    <t>Hasta 1149</t>
  </si>
  <si>
    <t>Hasta 1150</t>
  </si>
  <si>
    <t>Hasta 1151</t>
  </si>
  <si>
    <t>Hasta 1152</t>
  </si>
  <si>
    <t>Hasta 1153</t>
  </si>
  <si>
    <t>Hasta 1154</t>
  </si>
  <si>
    <t>Hasta 1155</t>
  </si>
  <si>
    <t>Hasta 1156</t>
  </si>
  <si>
    <t>Hasta 1157</t>
  </si>
  <si>
    <t>Hasta 1158</t>
  </si>
  <si>
    <t>Hasta 1159</t>
  </si>
  <si>
    <t>Hasta 1160</t>
  </si>
  <si>
    <t>Hasta 1161</t>
  </si>
  <si>
    <t>Hasta 1162</t>
  </si>
  <si>
    <t>Hasta 1163</t>
  </si>
  <si>
    <t>Hasta 1164</t>
  </si>
  <si>
    <t>Hasta 1165</t>
  </si>
  <si>
    <t>Hasta 1166</t>
  </si>
  <si>
    <t>Hasta 1167</t>
  </si>
  <si>
    <t>Hasta 1168</t>
  </si>
  <si>
    <t>Hasta 1169</t>
  </si>
  <si>
    <t>Hasta 1170</t>
  </si>
  <si>
    <t>Hasta 1171</t>
  </si>
  <si>
    <t>Hasta 1172</t>
  </si>
  <si>
    <t>Hasta 1173</t>
  </si>
  <si>
    <t>Hasta 1174</t>
  </si>
  <si>
    <t>Hasta 1175</t>
  </si>
  <si>
    <t>Hasta 1176</t>
  </si>
  <si>
    <t>Hasta 1177</t>
  </si>
  <si>
    <t>Hasta 1178</t>
  </si>
  <si>
    <t>Hasta 1179</t>
  </si>
  <si>
    <t>Hasta 1180</t>
  </si>
  <si>
    <t>Hasta 1181</t>
  </si>
  <si>
    <t>Hasta 1182</t>
  </si>
  <si>
    <t>Hasta 1183</t>
  </si>
  <si>
    <t>Hasta 1184</t>
  </si>
  <si>
    <t>Hasta 1185</t>
  </si>
  <si>
    <t>Hasta 1186</t>
  </si>
  <si>
    <t>Hasta 1187</t>
  </si>
  <si>
    <t>Hasta 1188</t>
  </si>
  <si>
    <t>Hasta 1189</t>
  </si>
  <si>
    <t>Hasta 1190</t>
  </si>
  <si>
    <t>Hasta 1191</t>
  </si>
  <si>
    <t>Hasta 1192</t>
  </si>
  <si>
    <t>Hasta 1193</t>
  </si>
  <si>
    <t>Hasta 1194</t>
  </si>
  <si>
    <t>Hasta 1195</t>
  </si>
  <si>
    <t>Hasta 1196</t>
  </si>
  <si>
    <t>Hasta 1197</t>
  </si>
  <si>
    <t>Hasta 1198</t>
  </si>
  <si>
    <t>Hasta 1199</t>
  </si>
  <si>
    <t>Hasta 1200</t>
  </si>
  <si>
    <t>Hasta 1201</t>
  </si>
  <si>
    <t>Hasta 1202</t>
  </si>
  <si>
    <t>Hasta 1203</t>
  </si>
  <si>
    <t>Hasta 1204</t>
  </si>
  <si>
    <t>Hasta 1205</t>
  </si>
  <si>
    <t>Hasta 1206</t>
  </si>
  <si>
    <t>Hasta 1207</t>
  </si>
  <si>
    <t>Hasta 1208</t>
  </si>
  <si>
    <t>Hasta 1209</t>
  </si>
  <si>
    <t>Hasta 1210</t>
  </si>
  <si>
    <t>Hasta 1211</t>
  </si>
  <si>
    <t>Hasta 1212</t>
  </si>
  <si>
    <t>Hasta 1213</t>
  </si>
  <si>
    <t>Hasta 1214</t>
  </si>
  <si>
    <t>Hasta 1215</t>
  </si>
  <si>
    <t>Hasta 1216</t>
  </si>
  <si>
    <t>Hasta 1217</t>
  </si>
  <si>
    <t>Hasta 1218</t>
  </si>
  <si>
    <t>Hasta 1219</t>
  </si>
  <si>
    <t>Hasta 1220</t>
  </si>
  <si>
    <t>Hasta 1221</t>
  </si>
  <si>
    <t>Hasta 1222</t>
  </si>
  <si>
    <t>Hasta 1223</t>
  </si>
  <si>
    <t>Hasta 1224</t>
  </si>
  <si>
    <t>Hasta 1225</t>
  </si>
  <si>
    <t>Hasta 1226</t>
  </si>
  <si>
    <t>Hasta 1227</t>
  </si>
  <si>
    <t>Hasta 1228</t>
  </si>
  <si>
    <t>Hasta 1229</t>
  </si>
  <si>
    <t>Hasta 1230</t>
  </si>
  <si>
    <t>Hasta 1231</t>
  </si>
  <si>
    <t>Hasta 1232</t>
  </si>
  <si>
    <t>Hasta 1233</t>
  </si>
  <si>
    <t>Hasta 1234</t>
  </si>
  <si>
    <t>Hasta 1235</t>
  </si>
  <si>
    <t>Hasta 1236</t>
  </si>
  <si>
    <t>Hasta 1237</t>
  </si>
  <si>
    <t>Hasta 1238</t>
  </si>
  <si>
    <t>Hasta 1239</t>
  </si>
  <si>
    <t>Hasta 1240</t>
  </si>
  <si>
    <t>Hasta 1241</t>
  </si>
  <si>
    <t>Hasta 1242</t>
  </si>
  <si>
    <t>Hasta 1243</t>
  </si>
  <si>
    <t>Hasta 1244</t>
  </si>
  <si>
    <t>Hasta 1245</t>
  </si>
  <si>
    <t>Hasta 1246</t>
  </si>
  <si>
    <t>Hasta 1247</t>
  </si>
  <si>
    <t>Hasta 1248</t>
  </si>
  <si>
    <t>Hasta 1249</t>
  </si>
  <si>
    <t>Hasta 1250</t>
  </si>
  <si>
    <t>Hasta 1251</t>
  </si>
  <si>
    <t>Hasta 1252</t>
  </si>
  <si>
    <t>Hasta 1253</t>
  </si>
  <si>
    <t>Hasta 1254</t>
  </si>
  <si>
    <t>Hasta 1255</t>
  </si>
  <si>
    <t>Hasta 1256</t>
  </si>
  <si>
    <t>Hasta 1257</t>
  </si>
  <si>
    <t>Hasta 1258</t>
  </si>
  <si>
    <t>Hasta 1259</t>
  </si>
  <si>
    <t>Hasta 1260</t>
  </si>
  <si>
    <t>Hasta 1261</t>
  </si>
  <si>
    <t>Hasta 1262</t>
  </si>
  <si>
    <t>Hasta 1263</t>
  </si>
  <si>
    <t>Hasta 1264</t>
  </si>
  <si>
    <t>Hasta 1265</t>
  </si>
  <si>
    <t>Hasta 1266</t>
  </si>
  <si>
    <t>Hasta 1267</t>
  </si>
  <si>
    <t>Hasta 1268</t>
  </si>
  <si>
    <t>Hasta 1269</t>
  </si>
  <si>
    <t>Hasta 1270</t>
  </si>
  <si>
    <t>Hasta 1271</t>
  </si>
  <si>
    <t>Hasta 1272</t>
  </si>
  <si>
    <t>Hasta 1273</t>
  </si>
  <si>
    <t>Hasta 1274</t>
  </si>
  <si>
    <t>Hasta 1275</t>
  </si>
  <si>
    <t>Hasta 1276</t>
  </si>
  <si>
    <t>Hasta 1277</t>
  </si>
  <si>
    <t>Hasta 1278</t>
  </si>
  <si>
    <t>Hasta 1279</t>
  </si>
  <si>
    <t>Hasta 1280</t>
  </si>
  <si>
    <t>Hasta 1281</t>
  </si>
  <si>
    <t>Hasta 1282</t>
  </si>
  <si>
    <t>Hasta 1283</t>
  </si>
  <si>
    <t>Hasta 1284</t>
  </si>
  <si>
    <t>Hasta 1285</t>
  </si>
  <si>
    <t>Hasta 1286</t>
  </si>
  <si>
    <t>Hasta 1287</t>
  </si>
  <si>
    <t>Hasta 1288</t>
  </si>
  <si>
    <t>Hasta 1289</t>
  </si>
  <si>
    <t>Hasta 1290</t>
  </si>
  <si>
    <t>Hasta 1291</t>
  </si>
  <si>
    <t>Hasta 1292</t>
  </si>
  <si>
    <t>Hasta 1293</t>
  </si>
  <si>
    <t>Hasta 1294</t>
  </si>
  <si>
    <t>Hasta 1295</t>
  </si>
  <si>
    <t>Hasta 1296</t>
  </si>
  <si>
    <t>Hasta 1297</t>
  </si>
  <si>
    <t>Hasta 1298</t>
  </si>
  <si>
    <t>Hasta 1299</t>
  </si>
  <si>
    <t>Hasta 1300</t>
  </si>
  <si>
    <t>Hasta 1301</t>
  </si>
  <si>
    <t>Hasta 1302</t>
  </si>
  <si>
    <t>Hasta 1303</t>
  </si>
  <si>
    <t>Hasta 1304</t>
  </si>
  <si>
    <t>Hasta 1305</t>
  </si>
  <si>
    <t>Hasta 1306</t>
  </si>
  <si>
    <t>Hasta 1307</t>
  </si>
  <si>
    <t>Hasta 1308</t>
  </si>
  <si>
    <t>Hasta 1309</t>
  </si>
  <si>
    <t>Hasta 1310</t>
  </si>
  <si>
    <t>Hasta 1311</t>
  </si>
  <si>
    <t>Hasta 1312</t>
  </si>
  <si>
    <t>Hasta 1313</t>
  </si>
  <si>
    <t>Hasta 1314</t>
  </si>
  <si>
    <t>Hasta 1315</t>
  </si>
  <si>
    <t>Hasta 1316</t>
  </si>
  <si>
    <t>Hasta 1317</t>
  </si>
  <si>
    <t>Hasta 1318</t>
  </si>
  <si>
    <t>Hasta 1319</t>
  </si>
  <si>
    <t>Hasta 1320</t>
  </si>
  <si>
    <t>Hasta 1321</t>
  </si>
  <si>
    <t>Hasta 1322</t>
  </si>
  <si>
    <t>Hasta 1323</t>
  </si>
  <si>
    <t>Hasta 1324</t>
  </si>
  <si>
    <t>Hasta 1325</t>
  </si>
  <si>
    <t>Hasta 1326</t>
  </si>
  <si>
    <t>Hasta 1327</t>
  </si>
  <si>
    <t>Hasta 1328</t>
  </si>
  <si>
    <t>Hasta 1329</t>
  </si>
  <si>
    <t>Hasta 1330</t>
  </si>
  <si>
    <t>Hasta 1331</t>
  </si>
  <si>
    <t>Hasta 1332</t>
  </si>
  <si>
    <t>Hasta 1333</t>
  </si>
  <si>
    <t>Hasta 1334</t>
  </si>
  <si>
    <t>Hasta 1335</t>
  </si>
  <si>
    <t>Hasta 1336</t>
  </si>
  <si>
    <t>Hasta 1337</t>
  </si>
  <si>
    <t>Hasta 1338</t>
  </si>
  <si>
    <t>Hasta 1339</t>
  </si>
  <si>
    <t>Hasta 1340</t>
  </si>
  <si>
    <t>Hasta 1341</t>
  </si>
  <si>
    <t>Hasta 1342</t>
  </si>
  <si>
    <t>Hasta 1343</t>
  </si>
  <si>
    <t>Hasta 1344</t>
  </si>
  <si>
    <t>Hasta 1345</t>
  </si>
  <si>
    <t>Hasta 1346</t>
  </si>
  <si>
    <t>Hasta 1347</t>
  </si>
  <si>
    <t>Hasta 1348</t>
  </si>
  <si>
    <t>Hasta 1349</t>
  </si>
  <si>
    <t>Hasta 1350</t>
  </si>
  <si>
    <t>Hasta 1351</t>
  </si>
  <si>
    <t>Hasta 1352</t>
  </si>
  <si>
    <t>Hasta 1353</t>
  </si>
  <si>
    <t>Hasta 1354</t>
  </si>
  <si>
    <t>Hasta 1355</t>
  </si>
  <si>
    <t>Hasta 1356</t>
  </si>
  <si>
    <t>Hasta 1357</t>
  </si>
  <si>
    <t>Hasta 1358</t>
  </si>
  <si>
    <t>Hasta 1359</t>
  </si>
  <si>
    <t>Hasta 1360</t>
  </si>
  <si>
    <t>Hasta 1361</t>
  </si>
  <si>
    <t>Hasta 1362</t>
  </si>
  <si>
    <t>Hasta 1363</t>
  </si>
  <si>
    <t>Hasta 1364</t>
  </si>
  <si>
    <t>Hasta 1365</t>
  </si>
  <si>
    <t>Hasta 1366</t>
  </si>
  <si>
    <t>Hasta 1367</t>
  </si>
  <si>
    <t>Hasta 1368</t>
  </si>
  <si>
    <t>Hasta 1369</t>
  </si>
  <si>
    <t>Hasta 1370</t>
  </si>
  <si>
    <t>Hasta 1371</t>
  </si>
  <si>
    <t>Hasta 1372</t>
  </si>
  <si>
    <t>Hasta 1373</t>
  </si>
  <si>
    <t>Hasta 1374</t>
  </si>
  <si>
    <t>Hasta 1375</t>
  </si>
  <si>
    <t>Hasta 1376</t>
  </si>
  <si>
    <t>Hasta 1377</t>
  </si>
  <si>
    <t>Hasta 1378</t>
  </si>
  <si>
    <t>Hasta 1379</t>
  </si>
  <si>
    <t>Hasta 1380</t>
  </si>
  <si>
    <t>Hasta 1381</t>
  </si>
  <si>
    <t>Hasta 1382</t>
  </si>
  <si>
    <t>Hasta 1383</t>
  </si>
  <si>
    <t>Hasta 1384</t>
  </si>
  <si>
    <t>Hasta 1385</t>
  </si>
  <si>
    <t>Hasta 1386</t>
  </si>
  <si>
    <t>Hasta 1387</t>
  </si>
  <si>
    <t>Hasta 1388</t>
  </si>
  <si>
    <t>Hasta 1389</t>
  </si>
  <si>
    <t>Hasta 1390</t>
  </si>
  <si>
    <t>Hasta 1391</t>
  </si>
  <si>
    <t>Hasta 1392</t>
  </si>
  <si>
    <t>Hasta 1393</t>
  </si>
  <si>
    <t>Hasta 1394</t>
  </si>
  <si>
    <t>Hasta 1395</t>
  </si>
  <si>
    <t>Hasta 1396</t>
  </si>
  <si>
    <t>Hasta 1397</t>
  </si>
  <si>
    <t>Hasta 1398</t>
  </si>
  <si>
    <t>Hasta 1399</t>
  </si>
  <si>
    <t>Hasta 1400</t>
  </si>
  <si>
    <t>Hasta 1401</t>
  </si>
  <si>
    <t>Hasta 1402</t>
  </si>
  <si>
    <t>Hasta 1403</t>
  </si>
  <si>
    <t>Hasta 1404</t>
  </si>
  <si>
    <t>Hasta 1405</t>
  </si>
  <si>
    <t>Hasta 1406</t>
  </si>
  <si>
    <t>Hasta 1407</t>
  </si>
  <si>
    <t>Hasta 1408</t>
  </si>
  <si>
    <t>Hasta 1409</t>
  </si>
  <si>
    <t>Hasta 1410</t>
  </si>
  <si>
    <t>Hasta 1411</t>
  </si>
  <si>
    <t>Hasta 1412</t>
  </si>
  <si>
    <t>Hasta 1413</t>
  </si>
  <si>
    <t>Hasta 1414</t>
  </si>
  <si>
    <t>Hasta 1415</t>
  </si>
  <si>
    <t>Hasta 1416</t>
  </si>
  <si>
    <t>Hasta 1417</t>
  </si>
  <si>
    <t>Hasta 1418</t>
  </si>
  <si>
    <t>Hasta 1419</t>
  </si>
  <si>
    <t>Hasta 1420</t>
  </si>
  <si>
    <t>Hasta 1421</t>
  </si>
  <si>
    <t>Hasta 1422</t>
  </si>
  <si>
    <t>Hasta 1423</t>
  </si>
  <si>
    <t>Hasta 1424</t>
  </si>
  <si>
    <t>Hasta 1425</t>
  </si>
  <si>
    <t>Hasta 1426</t>
  </si>
  <si>
    <t>Hasta 1427</t>
  </si>
  <si>
    <t>Hasta 1428</t>
  </si>
  <si>
    <t>Hasta 1429</t>
  </si>
  <si>
    <t>Hasta 1430</t>
  </si>
  <si>
    <t>Hasta 1431</t>
  </si>
  <si>
    <t>Hasta 1432</t>
  </si>
  <si>
    <t>Hasta 1433</t>
  </si>
  <si>
    <t>Hasta 1434</t>
  </si>
  <si>
    <t>Hasta 1435</t>
  </si>
  <si>
    <t>Hasta 1436</t>
  </si>
  <si>
    <t>Hasta 1437</t>
  </si>
  <si>
    <t>Hasta 1438</t>
  </si>
  <si>
    <t>Hasta 1439</t>
  </si>
  <si>
    <t>Hasta 1440</t>
  </si>
  <si>
    <t>Hasta 1441</t>
  </si>
  <si>
    <t>Hasta 1442</t>
  </si>
  <si>
    <t>Hasta 1443</t>
  </si>
  <si>
    <t>Hasta 1444</t>
  </si>
  <si>
    <t>Hasta 1445</t>
  </si>
  <si>
    <t>Hasta 1446</t>
  </si>
  <si>
    <t>Hasta 1447</t>
  </si>
  <si>
    <t>Hasta 1448</t>
  </si>
  <si>
    <t>Hasta 1449</t>
  </si>
  <si>
    <t>Hasta 1450</t>
  </si>
  <si>
    <t>Hasta 1451</t>
  </si>
  <si>
    <t>Hasta 1452</t>
  </si>
  <si>
    <t>Hasta 1453</t>
  </si>
  <si>
    <t>Hasta 1454</t>
  </si>
  <si>
    <t>Hasta 1455</t>
  </si>
  <si>
    <t>Hasta 1456</t>
  </si>
  <si>
    <t>Hasta 1457</t>
  </si>
  <si>
    <t>Hasta 1458</t>
  </si>
  <si>
    <t>Hasta 1459</t>
  </si>
  <si>
    <t>Hasta 1460</t>
  </si>
  <si>
    <t>Hasta 1461</t>
  </si>
  <si>
    <t>Hasta 1462</t>
  </si>
  <si>
    <t>Hasta 1463</t>
  </si>
  <si>
    <t>Hasta 1464</t>
  </si>
  <si>
    <t>Hasta 1465</t>
  </si>
  <si>
    <t>Hasta 1466</t>
  </si>
  <si>
    <t>Hasta 1467</t>
  </si>
  <si>
    <t>Hasta 1468</t>
  </si>
  <si>
    <t>Hasta 1469</t>
  </si>
  <si>
    <t>Hasta 1470</t>
  </si>
  <si>
    <t>Hasta 1471</t>
  </si>
  <si>
    <t>Hasta 1472</t>
  </si>
  <si>
    <t>Hasta 1473</t>
  </si>
  <si>
    <t>Hasta 1474</t>
  </si>
  <si>
    <t>Hasta 1475</t>
  </si>
  <si>
    <t>Hasta 1476</t>
  </si>
  <si>
    <t>Hasta 1477</t>
  </si>
  <si>
    <t>Hasta 1478</t>
  </si>
  <si>
    <t>Hasta 1479</t>
  </si>
  <si>
    <t>Hasta 1480</t>
  </si>
  <si>
    <t>Hasta 1481</t>
  </si>
  <si>
    <t>Hasta 1482</t>
  </si>
  <si>
    <t>Hasta 1483</t>
  </si>
  <si>
    <t>Hasta 1484</t>
  </si>
  <si>
    <t>Hasta 1485</t>
  </si>
  <si>
    <t>Hasta 1486</t>
  </si>
  <si>
    <t>Hasta 1487</t>
  </si>
  <si>
    <t>Hasta 1488</t>
  </si>
  <si>
    <t>Hasta 1489</t>
  </si>
  <si>
    <t>Hasta 1490</t>
  </si>
  <si>
    <t>Hasta 1491</t>
  </si>
  <si>
    <t>Hasta 1492</t>
  </si>
  <si>
    <t>Hasta 1493</t>
  </si>
  <si>
    <t>Hasta 1494</t>
  </si>
  <si>
    <t>Hasta 1495</t>
  </si>
  <si>
    <t>Hasta 1496</t>
  </si>
  <si>
    <t>Hasta 1497</t>
  </si>
  <si>
    <t>Hasta 1498</t>
  </si>
  <si>
    <t>Hasta 1499</t>
  </si>
  <si>
    <t>Hasta 1500</t>
  </si>
  <si>
    <t>Hasta 1501</t>
  </si>
  <si>
    <t>Hasta 1502</t>
  </si>
  <si>
    <t>Hasta 1503</t>
  </si>
  <si>
    <t>Hasta 1504</t>
  </si>
  <si>
    <t>Hasta 1505</t>
  </si>
  <si>
    <t>Hasta 1506</t>
  </si>
  <si>
    <t>Hasta 1507</t>
  </si>
  <si>
    <t>Hasta 1508</t>
  </si>
  <si>
    <t>Hasta 1509</t>
  </si>
  <si>
    <t>Hasta 1510</t>
  </si>
  <si>
    <t>Hasta 1511</t>
  </si>
  <si>
    <t>Hasta 1512</t>
  </si>
  <si>
    <t>Hasta 1513</t>
  </si>
  <si>
    <t>Hasta 1514</t>
  </si>
  <si>
    <t>Hasta 1515</t>
  </si>
  <si>
    <t>Hasta 1516</t>
  </si>
  <si>
    <t>Hasta 1517</t>
  </si>
  <si>
    <t>Hasta 1518</t>
  </si>
  <si>
    <t>Hasta 1519</t>
  </si>
  <si>
    <t>Hasta 1520</t>
  </si>
  <si>
    <t>Hasta 1521</t>
  </si>
  <si>
    <t>Hasta 1522</t>
  </si>
  <si>
    <t>Hasta 1523</t>
  </si>
  <si>
    <t>Hasta 1524</t>
  </si>
  <si>
    <t>Hasta 1525</t>
  </si>
  <si>
    <t>Hasta 1526</t>
  </si>
  <si>
    <t>Hasta 1527</t>
  </si>
  <si>
    <t>Hasta 1528</t>
  </si>
  <si>
    <t>Hasta 1529</t>
  </si>
  <si>
    <t>Hasta 1530</t>
  </si>
  <si>
    <t>Hasta 1531</t>
  </si>
  <si>
    <t>Hasta 1532</t>
  </si>
  <si>
    <t>Hasta 1533</t>
  </si>
  <si>
    <t>Hasta 1534</t>
  </si>
  <si>
    <t>Hasta 1535</t>
  </si>
  <si>
    <t>Hasta 1536</t>
  </si>
  <si>
    <t>Hasta 1537</t>
  </si>
  <si>
    <t>Hasta 1538</t>
  </si>
  <si>
    <t>Hasta 1539</t>
  </si>
  <si>
    <t>Hasta 1540</t>
  </si>
  <si>
    <t>Hasta 1541</t>
  </si>
  <si>
    <t>Hasta 1542</t>
  </si>
  <si>
    <t>Hasta 1543</t>
  </si>
  <si>
    <t>Hasta 1544</t>
  </si>
  <si>
    <t>Hasta 1545</t>
  </si>
  <si>
    <t>Hasta 1546</t>
  </si>
  <si>
    <t>Hasta 1547</t>
  </si>
  <si>
    <t>Hasta 1548</t>
  </si>
  <si>
    <t>Hasta 1549</t>
  </si>
  <si>
    <t>Hasta 1550</t>
  </si>
  <si>
    <t>Hasta 1551</t>
  </si>
  <si>
    <t>Hasta 1552</t>
  </si>
  <si>
    <t>Hasta 1553</t>
  </si>
  <si>
    <t>Hasta 1554</t>
  </si>
  <si>
    <t>Hasta 1555</t>
  </si>
  <si>
    <t>Hasta 1556</t>
  </si>
  <si>
    <t>Hasta 1557</t>
  </si>
  <si>
    <t>Hasta 1558</t>
  </si>
  <si>
    <t>Hasta 1559</t>
  </si>
  <si>
    <t>Hasta 1560</t>
  </si>
  <si>
    <t>Hasta 1561</t>
  </si>
  <si>
    <t>Hasta 1562</t>
  </si>
  <si>
    <t>Hasta 1563</t>
  </si>
  <si>
    <t>Hasta 1564</t>
  </si>
  <si>
    <t>Hasta 1565</t>
  </si>
  <si>
    <t>Hasta 1566</t>
  </si>
  <si>
    <t>Hasta 1567</t>
  </si>
  <si>
    <t>Hasta 1568</t>
  </si>
  <si>
    <t>Hasta 1569</t>
  </si>
  <si>
    <t>Hasta 1570</t>
  </si>
  <si>
    <t>Hasta 1571</t>
  </si>
  <si>
    <t>Hasta 1572</t>
  </si>
  <si>
    <t>Hasta 1573</t>
  </si>
  <si>
    <t>Hasta 1574</t>
  </si>
  <si>
    <t>Hasta 1575</t>
  </si>
  <si>
    <t>Hasta 1576</t>
  </si>
  <si>
    <t>Hasta 1577</t>
  </si>
  <si>
    <t>Hasta 1578</t>
  </si>
  <si>
    <t>Hasta 1579</t>
  </si>
  <si>
    <t>Hasta 1580</t>
  </si>
  <si>
    <t>Hasta 1581</t>
  </si>
  <si>
    <t>Hasta 1582</t>
  </si>
  <si>
    <t>Hasta 1583</t>
  </si>
  <si>
    <t>Hasta 1584</t>
  </si>
  <si>
    <t>Hasta 1585</t>
  </si>
  <si>
    <t>Hasta 1586</t>
  </si>
  <si>
    <t>Hasta 1587</t>
  </si>
  <si>
    <t>Hasta 1588</t>
  </si>
  <si>
    <t>Hasta 1589</t>
  </si>
  <si>
    <t>Hasta 1590</t>
  </si>
  <si>
    <t>Hasta 1591</t>
  </si>
  <si>
    <t>Hasta 1592</t>
  </si>
  <si>
    <t>Hasta 1593</t>
  </si>
  <si>
    <t>Hasta 1594</t>
  </si>
  <si>
    <t>Hasta 1595</t>
  </si>
  <si>
    <t>Hasta 1596</t>
  </si>
  <si>
    <t>Hasta 1597</t>
  </si>
  <si>
    <t>Hasta 1598</t>
  </si>
  <si>
    <t>Hasta 1599</t>
  </si>
  <si>
    <t>Hasta 1600</t>
  </si>
  <si>
    <t>Hasta 1601</t>
  </si>
  <si>
    <t>Hasta 1602</t>
  </si>
  <si>
    <t>Hasta 1603</t>
  </si>
  <si>
    <t>Hasta 1604</t>
  </si>
  <si>
    <t>Hasta 1605</t>
  </si>
  <si>
    <t>Hasta 1606</t>
  </si>
  <si>
    <t>Hasta 1607</t>
  </si>
  <si>
    <t>Hasta 1608</t>
  </si>
  <si>
    <t>Hasta 1609</t>
  </si>
  <si>
    <t>Hasta 1610</t>
  </si>
  <si>
    <t>Hasta 1611</t>
  </si>
  <si>
    <t>Hasta 1612</t>
  </si>
  <si>
    <t>Hasta 1613</t>
  </si>
  <si>
    <t>Hasta 1614</t>
  </si>
  <si>
    <t>Hasta 1615</t>
  </si>
  <si>
    <t>Hasta 1616</t>
  </si>
  <si>
    <t>Hasta 1617</t>
  </si>
  <si>
    <t>Hasta 1618</t>
  </si>
  <si>
    <t>Hasta 1619</t>
  </si>
  <si>
    <t>Hasta 1620</t>
  </si>
  <si>
    <t>Hasta 1621</t>
  </si>
  <si>
    <t>Hasta 1622</t>
  </si>
  <si>
    <t>Hasta 1623</t>
  </si>
  <si>
    <t>Hasta 1624</t>
  </si>
  <si>
    <t>Hasta 1625</t>
  </si>
  <si>
    <t>Hasta 1626</t>
  </si>
  <si>
    <t>Hasta 1627</t>
  </si>
  <si>
    <t>Hasta 1628</t>
  </si>
  <si>
    <t>Hasta 1629</t>
  </si>
  <si>
    <t>Hasta 1630</t>
  </si>
  <si>
    <t>Hasta 1631</t>
  </si>
  <si>
    <t>Hasta 1632</t>
  </si>
  <si>
    <t>Hasta 1633</t>
  </si>
  <si>
    <t>Hasta 1634</t>
  </si>
  <si>
    <t>Hasta 1635</t>
  </si>
  <si>
    <t>Hasta 1636</t>
  </si>
  <si>
    <t>Hasta 1637</t>
  </si>
  <si>
    <t>Hasta 1638</t>
  </si>
  <si>
    <t>Hasta 1639</t>
  </si>
  <si>
    <t>Hasta 1640</t>
  </si>
  <si>
    <t>Hasta 1641</t>
  </si>
  <si>
    <t>Hasta 1642</t>
  </si>
  <si>
    <t>Hasta 1643</t>
  </si>
  <si>
    <t>Hasta 1644</t>
  </si>
  <si>
    <t>Hasta 1645</t>
  </si>
  <si>
    <t>Hasta 1646</t>
  </si>
  <si>
    <t>Hasta 1647</t>
  </si>
  <si>
    <t>Hasta 1648</t>
  </si>
  <si>
    <t>Hasta 1649</t>
  </si>
  <si>
    <t>Hasta 1650</t>
  </si>
  <si>
    <t>Hasta 1651</t>
  </si>
  <si>
    <t>Hasta 1652</t>
  </si>
  <si>
    <t>Hasta 1653</t>
  </si>
  <si>
    <t>Hasta 1654</t>
  </si>
  <si>
    <t>Hasta 1655</t>
  </si>
  <si>
    <t>Hasta 1656</t>
  </si>
  <si>
    <t>Hasta 1657</t>
  </si>
  <si>
    <t>Hasta 1658</t>
  </si>
  <si>
    <t>Hasta 1659</t>
  </si>
  <si>
    <t>Hasta 1660</t>
  </si>
  <si>
    <t>Hasta 1661</t>
  </si>
  <si>
    <t>Hasta 1662</t>
  </si>
  <si>
    <t>Hasta 1663</t>
  </si>
  <si>
    <t>Hasta 1664</t>
  </si>
  <si>
    <t>Hasta 1665</t>
  </si>
  <si>
    <t>Hasta 1666</t>
  </si>
  <si>
    <t>Hasta 1667</t>
  </si>
  <si>
    <t>Hasta 1668</t>
  </si>
  <si>
    <t>Hasta 1669</t>
  </si>
  <si>
    <t>Hasta 1670</t>
  </si>
  <si>
    <t>Hasta 1671</t>
  </si>
  <si>
    <t>Hasta 1672</t>
  </si>
  <si>
    <t>Hasta 1673</t>
  </si>
  <si>
    <t>Hasta 1674</t>
  </si>
  <si>
    <t>Hasta 1675</t>
  </si>
  <si>
    <t>Hasta 1676</t>
  </si>
  <si>
    <t>Hasta 1677</t>
  </si>
  <si>
    <t>Hasta 1678</t>
  </si>
  <si>
    <t>Hasta 1679</t>
  </si>
  <si>
    <t>Hasta 1680</t>
  </si>
  <si>
    <t>Hasta 1681</t>
  </si>
  <si>
    <t>Hasta 1682</t>
  </si>
  <si>
    <t>Hasta 1683</t>
  </si>
  <si>
    <t>Hasta 1684</t>
  </si>
  <si>
    <t>Hasta 1685</t>
  </si>
  <si>
    <t>Hasta 1686</t>
  </si>
  <si>
    <t>Hasta 1687</t>
  </si>
  <si>
    <t>Hasta 1688</t>
  </si>
  <si>
    <t>Hasta 1689</t>
  </si>
  <si>
    <t>Hasta 1690</t>
  </si>
  <si>
    <t>Hasta 1691</t>
  </si>
  <si>
    <t>Hasta 1692</t>
  </si>
  <si>
    <t>Hasta 1693</t>
  </si>
  <si>
    <t>Hasta 1694</t>
  </si>
  <si>
    <t>Hasta 1695</t>
  </si>
  <si>
    <t>Hasta 1696</t>
  </si>
  <si>
    <t>Hasta 1697</t>
  </si>
  <si>
    <t>Hasta 1698</t>
  </si>
  <si>
    <t>Hasta 1699</t>
  </si>
  <si>
    <t>Hasta 1700</t>
  </si>
  <si>
    <t>Hasta 1701</t>
  </si>
  <si>
    <t>Hasta 1702</t>
  </si>
  <si>
    <t>Hasta 1703</t>
  </si>
  <si>
    <t>Hasta 1704</t>
  </si>
  <si>
    <t>Hasta 1705</t>
  </si>
  <si>
    <t>Hasta 1706</t>
  </si>
  <si>
    <t>Hasta 1707</t>
  </si>
  <si>
    <t>Hasta 1708</t>
  </si>
  <si>
    <t>Hasta 1709</t>
  </si>
  <si>
    <t>Hasta 1710</t>
  </si>
  <si>
    <t>Hasta 1711</t>
  </si>
  <si>
    <t>Hasta 1712</t>
  </si>
  <si>
    <t>Hasta 1713</t>
  </si>
  <si>
    <t>Hasta 1714</t>
  </si>
  <si>
    <t>Hasta 1715</t>
  </si>
  <si>
    <t>Hasta 1716</t>
  </si>
  <si>
    <t>Hasta 1717</t>
  </si>
  <si>
    <t>Hasta 1718</t>
  </si>
  <si>
    <t>Hasta 1719</t>
  </si>
  <si>
    <t>Hasta 1720</t>
  </si>
  <si>
    <t>Hasta 1721</t>
  </si>
  <si>
    <t>Hasta 1722</t>
  </si>
  <si>
    <t>Hasta 1723</t>
  </si>
  <si>
    <t>Hasta 1724</t>
  </si>
  <si>
    <t>Hasta 1725</t>
  </si>
  <si>
    <t>Hasta 1726</t>
  </si>
  <si>
    <t>Hasta 1727</t>
  </si>
  <si>
    <t>Hasta 1728</t>
  </si>
  <si>
    <t>Hasta 1729</t>
  </si>
  <si>
    <t>Hasta 1730</t>
  </si>
  <si>
    <t>Hasta 1731</t>
  </si>
  <si>
    <t>Hasta 1732</t>
  </si>
  <si>
    <t>Hasta 1733</t>
  </si>
  <si>
    <t>Hasta 1734</t>
  </si>
  <si>
    <t>Hasta 1735</t>
  </si>
  <si>
    <t>Hasta 1736</t>
  </si>
  <si>
    <t>Hasta 1737</t>
  </si>
  <si>
    <t>Hasta 1738</t>
  </si>
  <si>
    <t>Hasta 1739</t>
  </si>
  <si>
    <t>Hasta 1740</t>
  </si>
  <si>
    <t>Hasta 1741</t>
  </si>
  <si>
    <t>Hasta 1742</t>
  </si>
  <si>
    <t>Hasta 1743</t>
  </si>
  <si>
    <t>Hasta 1744</t>
  </si>
  <si>
    <t>Hasta 1745</t>
  </si>
  <si>
    <t>Hasta 1746</t>
  </si>
  <si>
    <t>Hasta 1747</t>
  </si>
  <si>
    <t>Hasta 1748</t>
  </si>
  <si>
    <t>Hasta 1749</t>
  </si>
  <si>
    <t>Hasta 1750</t>
  </si>
  <si>
    <t>Hasta 1751</t>
  </si>
  <si>
    <t>Hasta 1752</t>
  </si>
  <si>
    <t>Hasta 1753</t>
  </si>
  <si>
    <t>Hasta 1754</t>
  </si>
  <si>
    <t>Hasta 1755</t>
  </si>
  <si>
    <t>Hasta 1756</t>
  </si>
  <si>
    <t>Hasta 1757</t>
  </si>
  <si>
    <t>Hasta 1758</t>
  </si>
  <si>
    <t>Hasta 1759</t>
  </si>
  <si>
    <t>Hasta 1760</t>
  </si>
  <si>
    <t>Hasta 1761</t>
  </si>
  <si>
    <t>Hasta 1762</t>
  </si>
  <si>
    <t>Hasta 1763</t>
  </si>
  <si>
    <t>Hasta 1764</t>
  </si>
  <si>
    <t>Hasta 1765</t>
  </si>
  <si>
    <t>Hasta 1766</t>
  </si>
  <si>
    <t>Hasta 1767</t>
  </si>
  <si>
    <t>Hasta 1768</t>
  </si>
  <si>
    <t>Hasta 1769</t>
  </si>
  <si>
    <t>Hasta 1770</t>
  </si>
  <si>
    <t>Hasta 1771</t>
  </si>
  <si>
    <t>Hasta 1772</t>
  </si>
  <si>
    <t>Hasta 1773</t>
  </si>
  <si>
    <t>Hasta 1774</t>
  </si>
  <si>
    <t>Hasta 1775</t>
  </si>
  <si>
    <t>Hasta 1776</t>
  </si>
  <si>
    <t>Hasta 1777</t>
  </si>
  <si>
    <t>Hasta 1778</t>
  </si>
  <si>
    <t>Hasta 1779</t>
  </si>
  <si>
    <t>Hasta 1780</t>
  </si>
  <si>
    <t>Hasta 1781</t>
  </si>
  <si>
    <t>Hasta 1782</t>
  </si>
  <si>
    <t>Hasta 1783</t>
  </si>
  <si>
    <t>Hasta 1784</t>
  </si>
  <si>
    <t>Hasta 1785</t>
  </si>
  <si>
    <t>Hasta 1786</t>
  </si>
  <si>
    <t>Hasta 1787</t>
  </si>
  <si>
    <t>Hasta 1788</t>
  </si>
  <si>
    <t>Hasta 1789</t>
  </si>
  <si>
    <t>Hasta 1790</t>
  </si>
  <si>
    <t>Hasta 1791</t>
  </si>
  <si>
    <t>Hasta 1792</t>
  </si>
  <si>
    <t>Hasta 1793</t>
  </si>
  <si>
    <t>Hasta 1794</t>
  </si>
  <si>
    <t>Hasta 1795</t>
  </si>
  <si>
    <t>Hasta 1796</t>
  </si>
  <si>
    <t>Hasta 1797</t>
  </si>
  <si>
    <t>Hasta 1798</t>
  </si>
  <si>
    <t>Hasta 1799</t>
  </si>
  <si>
    <t>Hasta 1800</t>
  </si>
  <si>
    <t>Hasta 1801</t>
  </si>
  <si>
    <t>Hasta 1802</t>
  </si>
  <si>
    <t>Hasta 1803</t>
  </si>
  <si>
    <t>Hasta 1804</t>
  </si>
  <si>
    <t>Hasta 1805</t>
  </si>
  <si>
    <t>Hasta 1806</t>
  </si>
  <si>
    <t>Hasta 1807</t>
  </si>
  <si>
    <t>Hasta 1808</t>
  </si>
  <si>
    <t>Hasta 1809</t>
  </si>
  <si>
    <t>Hasta 1810</t>
  </si>
  <si>
    <t>Hasta 1811</t>
  </si>
  <si>
    <t>Hasta 1812</t>
  </si>
  <si>
    <t>Hasta 1813</t>
  </si>
  <si>
    <t>Hasta 1814</t>
  </si>
  <si>
    <t>Hasta 1815</t>
  </si>
  <si>
    <t>Hasta 1816</t>
  </si>
  <si>
    <t>Hasta 1817</t>
  </si>
  <si>
    <t>Hasta 1818</t>
  </si>
  <si>
    <t>Hasta 1819</t>
  </si>
  <si>
    <t>Hasta 1820</t>
  </si>
  <si>
    <t>Hasta 1821</t>
  </si>
  <si>
    <t>Hasta 1822</t>
  </si>
  <si>
    <t>Hasta 1823</t>
  </si>
  <si>
    <t>Hasta 1824</t>
  </si>
  <si>
    <t>Hasta 1825</t>
  </si>
  <si>
    <t>Hasta 1826</t>
  </si>
  <si>
    <t>Hasta 1827</t>
  </si>
  <si>
    <t>Hasta 1828</t>
  </si>
  <si>
    <t>Hasta 1829</t>
  </si>
  <si>
    <t>Hasta 1830</t>
  </si>
  <si>
    <t>Hasta 1831</t>
  </si>
  <si>
    <t>Hasta 1832</t>
  </si>
  <si>
    <t>Hasta 1833</t>
  </si>
  <si>
    <t>Hasta 1834</t>
  </si>
  <si>
    <t>Hasta 1835</t>
  </si>
  <si>
    <t>Hasta 1836</t>
  </si>
  <si>
    <t>Hasta 1837</t>
  </si>
  <si>
    <t>Hasta 1838</t>
  </si>
  <si>
    <t>Hasta 1839</t>
  </si>
  <si>
    <t>Hasta 1840</t>
  </si>
  <si>
    <t>Hasta 1841</t>
  </si>
  <si>
    <t>Hasta 1842</t>
  </si>
  <si>
    <t>Hasta 1843</t>
  </si>
  <si>
    <t>Hasta 1844</t>
  </si>
  <si>
    <t>Hasta 1845</t>
  </si>
  <si>
    <t>Hasta 1846</t>
  </si>
  <si>
    <t>Hasta 1847</t>
  </si>
  <si>
    <t>Hasta 1848</t>
  </si>
  <si>
    <t>Hasta 1849</t>
  </si>
  <si>
    <t>Hasta 1850</t>
  </si>
  <si>
    <t>Hasta 1851</t>
  </si>
  <si>
    <t>Hasta 1852</t>
  </si>
  <si>
    <t>Hasta 1853</t>
  </si>
  <si>
    <t>Hasta 1854</t>
  </si>
  <si>
    <t>Hasta 1855</t>
  </si>
  <si>
    <t>Hasta 1856</t>
  </si>
  <si>
    <t>Hasta 1857</t>
  </si>
  <si>
    <t>Hasta 1858</t>
  </si>
  <si>
    <t>Hasta 1859</t>
  </si>
  <si>
    <t>Hasta 1860</t>
  </si>
  <si>
    <t>Hasta 1861</t>
  </si>
  <si>
    <t>Hasta 1862</t>
  </si>
  <si>
    <t>Hasta 1863</t>
  </si>
  <si>
    <t>Hasta 1864</t>
  </si>
  <si>
    <t>Hasta 1865</t>
  </si>
  <si>
    <t>Hasta 1866</t>
  </si>
  <si>
    <t>Hasta 1867</t>
  </si>
  <si>
    <t>Hasta 1868</t>
  </si>
  <si>
    <t>Hasta 1869</t>
  </si>
  <si>
    <t>Hasta 1870</t>
  </si>
  <si>
    <t>Hasta 1871</t>
  </si>
  <si>
    <t>Hasta 1872</t>
  </si>
  <si>
    <t>Hasta 1873</t>
  </si>
  <si>
    <t>Hasta 1874</t>
  </si>
  <si>
    <t>Hasta 1875</t>
  </si>
  <si>
    <t>Hasta 1876</t>
  </si>
  <si>
    <t>Hasta 1877</t>
  </si>
  <si>
    <t>Hasta 1878</t>
  </si>
  <si>
    <t>Hasta 1879</t>
  </si>
  <si>
    <t>Hasta 1880</t>
  </si>
  <si>
    <t>Hasta 1881</t>
  </si>
  <si>
    <t>Hasta 1882</t>
  </si>
  <si>
    <t>Hasta 1883</t>
  </si>
  <si>
    <t>Hasta 1884</t>
  </si>
  <si>
    <t>Hasta 1885</t>
  </si>
  <si>
    <t>Hasta 1886</t>
  </si>
  <si>
    <t>Hasta 1887</t>
  </si>
  <si>
    <t>Hasta 1888</t>
  </si>
  <si>
    <t>Hasta 1889</t>
  </si>
  <si>
    <t>Hasta 1890</t>
  </si>
  <si>
    <t>Hasta 1891</t>
  </si>
  <si>
    <t>Hasta 1892</t>
  </si>
  <si>
    <t>Hasta 1893</t>
  </si>
  <si>
    <t>Hasta 1894</t>
  </si>
  <si>
    <t>Hasta 1895</t>
  </si>
  <si>
    <t>Hasta 1896</t>
  </si>
  <si>
    <t>Hasta 1897</t>
  </si>
  <si>
    <t>Hasta 1898</t>
  </si>
  <si>
    <t>Hasta 1899</t>
  </si>
  <si>
    <t>Hasta 1900</t>
  </si>
  <si>
    <t>Hasta 1901</t>
  </si>
  <si>
    <t>Hasta 1902</t>
  </si>
  <si>
    <t>Hasta 1903</t>
  </si>
  <si>
    <t>Hasta 1904</t>
  </si>
  <si>
    <t>Hasta 1905</t>
  </si>
  <si>
    <t>Hasta 1906</t>
  </si>
  <si>
    <t>Hasta 1907</t>
  </si>
  <si>
    <t>Hasta 1908</t>
  </si>
  <si>
    <t>Hasta 1909</t>
  </si>
  <si>
    <t>Hasta 1910</t>
  </si>
  <si>
    <t>Hasta 1911</t>
  </si>
  <si>
    <t>Hasta 1912</t>
  </si>
  <si>
    <t>Hasta 1913</t>
  </si>
  <si>
    <t>Hasta 1914</t>
  </si>
  <si>
    <t>Hasta 1915</t>
  </si>
  <si>
    <t>Hasta 1916</t>
  </si>
  <si>
    <t>Hasta 1917</t>
  </si>
  <si>
    <t>Hasta 1918</t>
  </si>
  <si>
    <t>Hasta 1919</t>
  </si>
  <si>
    <t>Hasta 1920</t>
  </si>
  <si>
    <t>Hasta 1921</t>
  </si>
  <si>
    <t>Hasta 1922</t>
  </si>
  <si>
    <t>Hasta 1923</t>
  </si>
  <si>
    <t>Hasta 1924</t>
  </si>
  <si>
    <t>Hasta 1925</t>
  </si>
  <si>
    <t>Hasta 1926</t>
  </si>
  <si>
    <t>Hasta 1927</t>
  </si>
  <si>
    <t>Hasta 1928</t>
  </si>
  <si>
    <t>Hasta 1929</t>
  </si>
  <si>
    <t>Hasta 1930</t>
  </si>
  <si>
    <t>Hasta 1931</t>
  </si>
  <si>
    <t>Hasta 1932</t>
  </si>
  <si>
    <t>Hasta 1933</t>
  </si>
  <si>
    <t>Hasta 1934</t>
  </si>
  <si>
    <t>Hasta 1935</t>
  </si>
  <si>
    <t>Hasta 1936</t>
  </si>
  <si>
    <t>Hasta 1937</t>
  </si>
  <si>
    <t>Hasta 1938</t>
  </si>
  <si>
    <t>Hasta 1939</t>
  </si>
  <si>
    <t>Hasta 1940</t>
  </si>
  <si>
    <t>Hasta 1941</t>
  </si>
  <si>
    <t>Hasta 1942</t>
  </si>
  <si>
    <t>Hasta 1943</t>
  </si>
  <si>
    <t>Hasta 1944</t>
  </si>
  <si>
    <t>Hasta 1945</t>
  </si>
  <si>
    <t>Hasta 1946</t>
  </si>
  <si>
    <t>Hasta 1947</t>
  </si>
  <si>
    <t>Hasta 1948</t>
  </si>
  <si>
    <t>Hasta 1949</t>
  </si>
  <si>
    <t>Hasta 1950</t>
  </si>
  <si>
    <t>Hasta 1951</t>
  </si>
  <si>
    <t>Hasta 1952</t>
  </si>
  <si>
    <t>Hasta 1953</t>
  </si>
  <si>
    <t>Hasta 1954</t>
  </si>
  <si>
    <t>Hasta 1955</t>
  </si>
  <si>
    <t>Hasta 1956</t>
  </si>
  <si>
    <t>Hasta 1957</t>
  </si>
  <si>
    <t>Hasta 1958</t>
  </si>
  <si>
    <t>Hasta 1959</t>
  </si>
  <si>
    <t>Hasta 1960</t>
  </si>
  <si>
    <t>Hasta 1961</t>
  </si>
  <si>
    <t>Hasta 1962</t>
  </si>
  <si>
    <t>Hasta 1963</t>
  </si>
  <si>
    <t>Hasta 1964</t>
  </si>
  <si>
    <t>Hasta 1965</t>
  </si>
  <si>
    <t>Hasta 1966</t>
  </si>
  <si>
    <t>Hasta 1967</t>
  </si>
  <si>
    <t>Hasta 1968</t>
  </si>
  <si>
    <t>Hasta 1969</t>
  </si>
  <si>
    <t>Hasta 1970</t>
  </si>
  <si>
    <t>Hasta 1971</t>
  </si>
  <si>
    <t>Hasta 1972</t>
  </si>
  <si>
    <t>Hasta 1973</t>
  </si>
  <si>
    <t>Hasta 1974</t>
  </si>
  <si>
    <t>Hasta 1975</t>
  </si>
  <si>
    <t>Hasta 1976</t>
  </si>
  <si>
    <t>Hasta 1977</t>
  </si>
  <si>
    <t>Hasta 1978</t>
  </si>
  <si>
    <t>Hasta 1979</t>
  </si>
  <si>
    <t>Hasta 1980</t>
  </si>
  <si>
    <t>Hasta 1981</t>
  </si>
  <si>
    <t>Hasta 1982</t>
  </si>
  <si>
    <t>Hasta 1983</t>
  </si>
  <si>
    <t>Hasta 1984</t>
  </si>
  <si>
    <t>Hasta 1985</t>
  </si>
  <si>
    <t>Hasta 1986</t>
  </si>
  <si>
    <t>Hasta 1987</t>
  </si>
  <si>
    <t>Hasta 1988</t>
  </si>
  <si>
    <t>Hasta 1989</t>
  </si>
  <si>
    <t>Hasta 1990</t>
  </si>
  <si>
    <t>Hasta 1991</t>
  </si>
  <si>
    <t>Hasta 1992</t>
  </si>
  <si>
    <t>Hasta 1993</t>
  </si>
  <si>
    <t>Hasta 1994</t>
  </si>
  <si>
    <t>Hasta 1995</t>
  </si>
  <si>
    <t>Hasta 1996</t>
  </si>
  <si>
    <t>Hasta 1997</t>
  </si>
  <si>
    <t>Hasta 1998</t>
  </si>
  <si>
    <t>Hasta 1999</t>
  </si>
  <si>
    <t>Hasta 2000</t>
  </si>
  <si>
    <t>Hasta 2001</t>
  </si>
  <si>
    <t>Hasta 2002</t>
  </si>
  <si>
    <t>Hasta 2003</t>
  </si>
  <si>
    <t>Hasta 2004</t>
  </si>
  <si>
    <t>Hasta 2005</t>
  </si>
  <si>
    <t>Hasta 2006</t>
  </si>
  <si>
    <t>Hasta 2007</t>
  </si>
  <si>
    <t>Hasta 2008</t>
  </si>
  <si>
    <t>Hasta 2009</t>
  </si>
  <si>
    <t>Hasta 2010</t>
  </si>
  <si>
    <t>Hasta 2011</t>
  </si>
  <si>
    <t>Hasta 2012</t>
  </si>
  <si>
    <t>Hasta 2013</t>
  </si>
  <si>
    <t>Hasta 2014</t>
  </si>
  <si>
    <t>Hasta 2015</t>
  </si>
  <si>
    <t>Hasta 2016</t>
  </si>
  <si>
    <t>Hasta 2017</t>
  </si>
  <si>
    <t>Hasta 2018</t>
  </si>
  <si>
    <t>Hasta 2019</t>
  </si>
  <si>
    <t>Hasta 2020</t>
  </si>
  <si>
    <t>Hasta 2021</t>
  </si>
  <si>
    <t>Hasta 2022</t>
  </si>
  <si>
    <t>Hasta 2023</t>
  </si>
  <si>
    <t>Hasta 2024</t>
  </si>
  <si>
    <t>Hasta 2025</t>
  </si>
  <si>
    <t>Hasta 2026</t>
  </si>
  <si>
    <t>Hasta 2027</t>
  </si>
  <si>
    <t>Hasta 2028</t>
  </si>
  <si>
    <t>Hasta 2029</t>
  </si>
  <si>
    <t>Hasta 2030</t>
  </si>
  <si>
    <t>Hasta 2031</t>
  </si>
  <si>
    <t>Hasta 2032</t>
  </si>
  <si>
    <t>Hasta 2033</t>
  </si>
  <si>
    <t>Hasta 2034</t>
  </si>
  <si>
    <t>Hasta 2035</t>
  </si>
  <si>
    <t>Hasta 2036</t>
  </si>
  <si>
    <t>Hasta 2037</t>
  </si>
  <si>
    <t>Hasta 2038</t>
  </si>
  <si>
    <t>Hasta 2039</t>
  </si>
  <si>
    <t>Hasta 2040</t>
  </si>
  <si>
    <t>Hasta 2041</t>
  </si>
  <si>
    <t>Hasta 2042</t>
  </si>
  <si>
    <t>Hasta 2043</t>
  </si>
  <si>
    <t>Hasta 2044</t>
  </si>
  <si>
    <t>Hasta 2045</t>
  </si>
  <si>
    <t>Hasta 2046</t>
  </si>
  <si>
    <t>Hasta 2047</t>
  </si>
  <si>
    <t>Hasta 2048</t>
  </si>
  <si>
    <t>Hasta 2049</t>
  </si>
  <si>
    <t>Hasta 2050</t>
  </si>
  <si>
    <t>Hasta 2051</t>
  </si>
  <si>
    <t>Hasta 2052</t>
  </si>
  <si>
    <t>Hasta 2053</t>
  </si>
  <si>
    <t>Hasta 2054</t>
  </si>
  <si>
    <t>Hasta 2055</t>
  </si>
  <si>
    <t>Hasta 2056</t>
  </si>
  <si>
    <t>Hasta 2057</t>
  </si>
  <si>
    <t>Hasta 2058</t>
  </si>
  <si>
    <t>Hasta 2059</t>
  </si>
  <si>
    <t>Hasta 2060</t>
  </si>
  <si>
    <t>Hasta 2061</t>
  </si>
  <si>
    <t>Hasta 2062</t>
  </si>
  <si>
    <t>Hasta 2063</t>
  </si>
  <si>
    <t>Hasta 2064</t>
  </si>
  <si>
    <t>Hasta 2065</t>
  </si>
  <si>
    <t>Hasta 2066</t>
  </si>
  <si>
    <t>Hasta 2067</t>
  </si>
  <si>
    <t>Hasta 2068</t>
  </si>
  <si>
    <t>Hasta 2069</t>
  </si>
  <si>
    <t>Hasta 2070</t>
  </si>
  <si>
    <t>Hasta 2071</t>
  </si>
  <si>
    <t>Hasta 2072</t>
  </si>
  <si>
    <t>Hasta 2073</t>
  </si>
  <si>
    <t>Hasta 2074</t>
  </si>
  <si>
    <t>Hasta 2075</t>
  </si>
  <si>
    <t>Hasta 2076</t>
  </si>
  <si>
    <t>Hasta 2077</t>
  </si>
  <si>
    <t>Hasta 2078</t>
  </si>
  <si>
    <t>Hasta 2079</t>
  </si>
  <si>
    <t>Hasta 2080</t>
  </si>
  <si>
    <t>Hasta 2081</t>
  </si>
  <si>
    <t>Hasta 2082</t>
  </si>
  <si>
    <t>Hasta 2083</t>
  </si>
  <si>
    <t>Hasta 2084</t>
  </si>
  <si>
    <t>Hasta 2085</t>
  </si>
  <si>
    <t>Hasta 2086</t>
  </si>
  <si>
    <t>Hasta 2087</t>
  </si>
  <si>
    <t>Hasta 2088</t>
  </si>
  <si>
    <t>Hasta 2089</t>
  </si>
  <si>
    <t>Hasta 2090</t>
  </si>
  <si>
    <t>Hasta 2091</t>
  </si>
  <si>
    <t>Hasta 2092</t>
  </si>
  <si>
    <t>Hasta 2093</t>
  </si>
  <si>
    <t>Hasta 2094</t>
  </si>
  <si>
    <t>Hasta 2095</t>
  </si>
  <si>
    <t>Hasta 2096</t>
  </si>
  <si>
    <t>Hasta 2097</t>
  </si>
  <si>
    <t>Hasta 2098</t>
  </si>
  <si>
    <t>Hasta 2099</t>
  </si>
  <si>
    <t>Hasta 2100</t>
  </si>
  <si>
    <t>Hasta 2101</t>
  </si>
  <si>
    <t>Hasta 2102</t>
  </si>
  <si>
    <t>Hasta 2103</t>
  </si>
  <si>
    <t>Hasta 2104</t>
  </si>
  <si>
    <t>Hasta 2105</t>
  </si>
  <si>
    <t>Hasta 2106</t>
  </si>
  <si>
    <t>Hasta 2107</t>
  </si>
  <si>
    <t>Hasta 2108</t>
  </si>
  <si>
    <t>Hasta 2109</t>
  </si>
  <si>
    <t>Hasta 2110</t>
  </si>
  <si>
    <t>Hasta 2111</t>
  </si>
  <si>
    <t>Hasta 2112</t>
  </si>
  <si>
    <t>Hasta 2113</t>
  </si>
  <si>
    <t>Hasta 2114</t>
  </si>
  <si>
    <t>Hasta 2115</t>
  </si>
  <si>
    <t>Hasta 2116</t>
  </si>
  <si>
    <t>Hasta 2117</t>
  </si>
  <si>
    <t>Hasta 2118</t>
  </si>
  <si>
    <t>Hasta 2119</t>
  </si>
  <si>
    <t>Hasta 2120</t>
  </si>
  <si>
    <t>Hasta 2121</t>
  </si>
  <si>
    <t>Hasta 2122</t>
  </si>
  <si>
    <t>Hasta 2123</t>
  </si>
  <si>
    <t>Hasta 2124</t>
  </si>
  <si>
    <t>Hasta 2125</t>
  </si>
  <si>
    <t>Hasta 2126</t>
  </si>
  <si>
    <t>Hasta 2127</t>
  </si>
  <si>
    <t>Hasta 2128</t>
  </si>
  <si>
    <t>Hasta 2129</t>
  </si>
  <si>
    <t>Hasta 2130</t>
  </si>
  <si>
    <t>Hasta 2131</t>
  </si>
  <si>
    <t>Hasta 2132</t>
  </si>
  <si>
    <t>Hasta 2133</t>
  </si>
  <si>
    <t>Hasta 2134</t>
  </si>
  <si>
    <t>Hasta 2135</t>
  </si>
  <si>
    <t>Hasta 2136</t>
  </si>
  <si>
    <t>Hasta 2137</t>
  </si>
  <si>
    <t>Hasta 2138</t>
  </si>
  <si>
    <t>Hasta 2139</t>
  </si>
  <si>
    <t>Hasta 2140</t>
  </si>
  <si>
    <t>Hasta 2141</t>
  </si>
  <si>
    <t>Hasta 2142</t>
  </si>
  <si>
    <t>Hasta 2143</t>
  </si>
  <si>
    <t>Hasta 2144</t>
  </si>
  <si>
    <t>Hasta 2145</t>
  </si>
  <si>
    <t>Hasta 2146</t>
  </si>
  <si>
    <t>Hasta 2147</t>
  </si>
  <si>
    <t>Hasta 2148</t>
  </si>
  <si>
    <t>Hasta 2149</t>
  </si>
  <si>
    <t>Hasta 2150</t>
  </si>
  <si>
    <t>Hasta 2151</t>
  </si>
  <si>
    <t>Hasta 2152</t>
  </si>
  <si>
    <t>Hasta 2153</t>
  </si>
  <si>
    <t>Hasta 2154</t>
  </si>
  <si>
    <t>Hasta 2155</t>
  </si>
  <si>
    <t>Hasta 2156</t>
  </si>
  <si>
    <t>Hasta 2157</t>
  </si>
  <si>
    <t>Hasta 2158</t>
  </si>
  <si>
    <t>Hasta 2159</t>
  </si>
  <si>
    <t>Hasta 2160</t>
  </si>
  <si>
    <t>Hasta 2161</t>
  </si>
  <si>
    <t>Hasta 2162</t>
  </si>
  <si>
    <t>Hasta 2163</t>
  </si>
  <si>
    <t>Hasta 2164</t>
  </si>
  <si>
    <t>Hasta 2165</t>
  </si>
  <si>
    <t>Hasta 2166</t>
  </si>
  <si>
    <t>Hasta 2167</t>
  </si>
  <si>
    <t>Hasta 2168</t>
  </si>
  <si>
    <t>Hasta 2169</t>
  </si>
  <si>
    <t>Hasta 2170</t>
  </si>
  <si>
    <t>Hasta 2171</t>
  </si>
  <si>
    <t>Hasta 2172</t>
  </si>
  <si>
    <t>Hasta 2173</t>
  </si>
  <si>
    <t>Hasta 2174</t>
  </si>
  <si>
    <t>Hasta 2175</t>
  </si>
  <si>
    <t>Hasta 2176</t>
  </si>
  <si>
    <t>Hasta 2177</t>
  </si>
  <si>
    <t>Hasta 2178</t>
  </si>
  <si>
    <t>Hasta 2179</t>
  </si>
  <si>
    <t>Hasta 2180</t>
  </si>
  <si>
    <t>Hasta 2181</t>
  </si>
  <si>
    <t>Hasta 2182</t>
  </si>
  <si>
    <t>Hasta 2183</t>
  </si>
  <si>
    <t>Hasta 2184</t>
  </si>
  <si>
    <t>Hasta 2185</t>
  </si>
  <si>
    <t>Hasta 2186</t>
  </si>
  <si>
    <t>Hasta 2187</t>
  </si>
  <si>
    <t>Hasta 2188</t>
  </si>
  <si>
    <t>Hasta 2189</t>
  </si>
  <si>
    <t>Hasta 2190</t>
  </si>
  <si>
    <t>Hasta 2191</t>
  </si>
  <si>
    <t>Hasta 2192</t>
  </si>
  <si>
    <t>Hasta 2193</t>
  </si>
  <si>
    <t>Hasta 2194</t>
  </si>
  <si>
    <t>Hasta 2195</t>
  </si>
  <si>
    <t>Hasta 2196</t>
  </si>
  <si>
    <t>Hasta 2197</t>
  </si>
  <si>
    <t>Hasta 2198</t>
  </si>
  <si>
    <t>Hasta 2199</t>
  </si>
  <si>
    <t>Hasta 2200</t>
  </si>
  <si>
    <t>Hasta 2201</t>
  </si>
  <si>
    <t>Hasta 2202</t>
  </si>
  <si>
    <t>Hasta 2203</t>
  </si>
  <si>
    <t>Hasta 2204</t>
  </si>
  <si>
    <t>Hasta 2205</t>
  </si>
  <si>
    <t>Hasta 2206</t>
  </si>
  <si>
    <t>Hasta 2207</t>
  </si>
  <si>
    <t>Hasta 2208</t>
  </si>
  <si>
    <t>Hasta 2209</t>
  </si>
  <si>
    <t>Hasta 2210</t>
  </si>
  <si>
    <t>Hasta 2211</t>
  </si>
  <si>
    <t>Hasta 2212</t>
  </si>
  <si>
    <t>Hasta 2213</t>
  </si>
  <si>
    <t>Hasta 2214</t>
  </si>
  <si>
    <t>Hasta 2215</t>
  </si>
  <si>
    <t>Hasta 2216</t>
  </si>
  <si>
    <t>Hasta 2217</t>
  </si>
  <si>
    <t>Hasta 2218</t>
  </si>
  <si>
    <t>Hasta 2219</t>
  </si>
  <si>
    <t>Hasta 2220</t>
  </si>
  <si>
    <t>Hasta 2221</t>
  </si>
  <si>
    <t>Hasta 2222</t>
  </si>
  <si>
    <t>Hasta 2223</t>
  </si>
  <si>
    <t>Hasta 2224</t>
  </si>
  <si>
    <t>Hasta 2225</t>
  </si>
  <si>
    <t>Hasta 2226</t>
  </si>
  <si>
    <t>Hasta 2227</t>
  </si>
  <si>
    <t>Hasta 2228</t>
  </si>
  <si>
    <t>Hasta 2229</t>
  </si>
  <si>
    <t>Hasta 2230</t>
  </si>
  <si>
    <t>Hasta 2231</t>
  </si>
  <si>
    <t>Hasta 2232</t>
  </si>
  <si>
    <t>Hasta 2233</t>
  </si>
  <si>
    <t>Hasta 2234</t>
  </si>
  <si>
    <t>Hasta 2235</t>
  </si>
  <si>
    <t>Hasta 2236</t>
  </si>
  <si>
    <t>Hasta 2237</t>
  </si>
  <si>
    <t>Hasta 2238</t>
  </si>
  <si>
    <t>Hasta 2239</t>
  </si>
  <si>
    <t>Hasta 2240</t>
  </si>
  <si>
    <t>Hasta 2241</t>
  </si>
  <si>
    <t>Hasta 2242</t>
  </si>
  <si>
    <t>Hasta 2243</t>
  </si>
  <si>
    <t>Hasta 2244</t>
  </si>
  <si>
    <t>Hasta 2245</t>
  </si>
  <si>
    <t>Hasta 2246</t>
  </si>
  <si>
    <t>Hasta 2247</t>
  </si>
  <si>
    <t>Hasta 2248</t>
  </si>
  <si>
    <t>Hasta 2249</t>
  </si>
  <si>
    <t>Hasta 2250</t>
  </si>
  <si>
    <t>Hasta 2251</t>
  </si>
  <si>
    <t>Hasta 2252</t>
  </si>
  <si>
    <t>Hasta 2253</t>
  </si>
  <si>
    <t>Hasta 2254</t>
  </si>
  <si>
    <t>Hasta 2255</t>
  </si>
  <si>
    <t>Hasta 2256</t>
  </si>
  <si>
    <t>Hasta 2257</t>
  </si>
  <si>
    <t>Hasta 2258</t>
  </si>
  <si>
    <t>Hasta 2259</t>
  </si>
  <si>
    <t>Hasta 2260</t>
  </si>
  <si>
    <t>Hasta 2261</t>
  </si>
  <si>
    <t>Hasta 2262</t>
  </si>
  <si>
    <t>Hasta 2263</t>
  </si>
  <si>
    <t>Hasta 2264</t>
  </si>
  <si>
    <t>Hasta 2265</t>
  </si>
  <si>
    <t>Hasta 2266</t>
  </si>
  <si>
    <t>Hasta 2267</t>
  </si>
  <si>
    <t>Hasta 2268</t>
  </si>
  <si>
    <t>Hasta 2269</t>
  </si>
  <si>
    <t>Hasta 2270</t>
  </si>
  <si>
    <t>Hasta 2271</t>
  </si>
  <si>
    <t>Hasta 2272</t>
  </si>
  <si>
    <t>Hasta 2273</t>
  </si>
  <si>
    <t>Hasta 2274</t>
  </si>
  <si>
    <t>Hasta 2275</t>
  </si>
  <si>
    <t>Hasta 2276</t>
  </si>
  <si>
    <t>Hasta 2277</t>
  </si>
  <si>
    <t>Hasta 2278</t>
  </si>
  <si>
    <t>Hasta 2279</t>
  </si>
  <si>
    <t>Hasta 2280</t>
  </si>
  <si>
    <t>Hasta 2281</t>
  </si>
  <si>
    <t>Hasta 2282</t>
  </si>
  <si>
    <t>Hasta 2283</t>
  </si>
  <si>
    <t>Hasta 2284</t>
  </si>
  <si>
    <t>Hasta 2285</t>
  </si>
  <si>
    <t>Hasta 2286</t>
  </si>
  <si>
    <t>Hasta 2287</t>
  </si>
  <si>
    <t>Hasta 2288</t>
  </si>
  <si>
    <t>Hasta 2289</t>
  </si>
  <si>
    <t>Hasta 2290</t>
  </si>
  <si>
    <t>Hasta 2291</t>
  </si>
  <si>
    <t>Hasta 2292</t>
  </si>
  <si>
    <t>Hasta 2293</t>
  </si>
  <si>
    <t>Hasta 2294</t>
  </si>
  <si>
    <t>Hasta 2295</t>
  </si>
  <si>
    <t>Hasta 2296</t>
  </si>
  <si>
    <t>Hasta 2297</t>
  </si>
  <si>
    <t>Hasta 2298</t>
  </si>
  <si>
    <t>Hasta 2299</t>
  </si>
  <si>
    <t>Hasta 2300</t>
  </si>
  <si>
    <t>Hasta 2301</t>
  </si>
  <si>
    <t>Hasta 2302</t>
  </si>
  <si>
    <t>Hasta 2303</t>
  </si>
  <si>
    <t>Hasta 2304</t>
  </si>
  <si>
    <t>Hasta 2305</t>
  </si>
  <si>
    <t>Hasta 2306</t>
  </si>
  <si>
    <t>Hasta 2307</t>
  </si>
  <si>
    <t>Hasta 2308</t>
  </si>
  <si>
    <t>Hasta 2309</t>
  </si>
  <si>
    <t>Hasta 2310</t>
  </si>
  <si>
    <t>Hasta 2311</t>
  </si>
  <si>
    <t>Hasta 2312</t>
  </si>
  <si>
    <t>Hasta 2313</t>
  </si>
  <si>
    <t>Hasta 2314</t>
  </si>
  <si>
    <t>Hasta 2315</t>
  </si>
  <si>
    <t>Hasta 2316</t>
  </si>
  <si>
    <t>Hasta 2317</t>
  </si>
  <si>
    <t>Hasta 2318</t>
  </si>
  <si>
    <t>Hasta 2319</t>
  </si>
  <si>
    <t>Hasta 2320</t>
  </si>
  <si>
    <t>Hasta 2321</t>
  </si>
  <si>
    <t>Hasta 2322</t>
  </si>
  <si>
    <t>Hasta 2323</t>
  </si>
  <si>
    <t>Hasta 2324</t>
  </si>
  <si>
    <t>Hasta 2325</t>
  </si>
  <si>
    <t>Hasta 2326</t>
  </si>
  <si>
    <t>Hasta 2327</t>
  </si>
  <si>
    <t>Hasta 2328</t>
  </si>
  <si>
    <t>Hasta 2329</t>
  </si>
  <si>
    <t>Hasta 2330</t>
  </si>
  <si>
    <t>Hasta 2331</t>
  </si>
  <si>
    <t>Hasta 2332</t>
  </si>
  <si>
    <t>Hasta 2333</t>
  </si>
  <si>
    <t>Hasta 2334</t>
  </si>
  <si>
    <t>Hasta 2335</t>
  </si>
  <si>
    <t>Hasta 2336</t>
  </si>
  <si>
    <t>Hasta 2337</t>
  </si>
  <si>
    <t>Hasta 2338</t>
  </si>
  <si>
    <t>Hasta 2339</t>
  </si>
  <si>
    <t>Hasta 2340</t>
  </si>
  <si>
    <t>Hasta 2341</t>
  </si>
  <si>
    <t>Hasta 2342</t>
  </si>
  <si>
    <t>Hasta 2343</t>
  </si>
  <si>
    <t>Hasta 2344</t>
  </si>
  <si>
    <t>Hasta 2345</t>
  </si>
  <si>
    <t>Hasta 2346</t>
  </si>
  <si>
    <t>Hasta 2347</t>
  </si>
  <si>
    <t>Hasta 2348</t>
  </si>
  <si>
    <t>Hasta 2349</t>
  </si>
  <si>
    <t>Hasta 2350</t>
  </si>
  <si>
    <t>Hasta 2351</t>
  </si>
  <si>
    <t>Hasta 2352</t>
  </si>
  <si>
    <t>Hasta 2353</t>
  </si>
  <si>
    <t>Hasta 2354</t>
  </si>
  <si>
    <t>Hasta 2355</t>
  </si>
  <si>
    <t>Hasta 2356</t>
  </si>
  <si>
    <t>Hasta 2357</t>
  </si>
  <si>
    <t>Hasta 2358</t>
  </si>
  <si>
    <t>Hasta 2359</t>
  </si>
  <si>
    <t>Hasta 2360</t>
  </si>
  <si>
    <t>Hasta 2361</t>
  </si>
  <si>
    <t>Hasta 2362</t>
  </si>
  <si>
    <t>Hasta 2363</t>
  </si>
  <si>
    <t>Hasta 2364</t>
  </si>
  <si>
    <t>Hasta 2365</t>
  </si>
  <si>
    <t>Hasta 2366</t>
  </si>
  <si>
    <t>Hasta 2367</t>
  </si>
  <si>
    <t>Hasta 2368</t>
  </si>
  <si>
    <t>Hasta 2369</t>
  </si>
  <si>
    <t>Hasta 2370</t>
  </si>
  <si>
    <t>Hasta 2371</t>
  </si>
  <si>
    <t>Hasta 2372</t>
  </si>
  <si>
    <t>Hasta 2373</t>
  </si>
  <si>
    <t>Hasta 2374</t>
  </si>
  <si>
    <t>Hasta 2375</t>
  </si>
  <si>
    <t>Hasta 2376</t>
  </si>
  <si>
    <t>Hasta 2377</t>
  </si>
  <si>
    <t>Hasta 2378</t>
  </si>
  <si>
    <t>Hasta 2379</t>
  </si>
  <si>
    <t>Hasta 2380</t>
  </si>
  <si>
    <t>Hasta 2381</t>
  </si>
  <si>
    <t>Hasta 2382</t>
  </si>
  <si>
    <t>Hasta 2383</t>
  </si>
  <si>
    <t>Hasta 2384</t>
  </si>
  <si>
    <t>Hasta 2385</t>
  </si>
  <si>
    <t>Hasta 2386</t>
  </si>
  <si>
    <t>Hasta 2387</t>
  </si>
  <si>
    <t>Hasta 2388</t>
  </si>
  <si>
    <t>Hasta 2389</t>
  </si>
  <si>
    <t>Hasta 2390</t>
  </si>
  <si>
    <t>Hasta 2391</t>
  </si>
  <si>
    <t>Hasta 2392</t>
  </si>
  <si>
    <t>Hasta 2393</t>
  </si>
  <si>
    <t>Hasta 2394</t>
  </si>
  <si>
    <t>Hasta 2395</t>
  </si>
  <si>
    <t>Hasta 2396</t>
  </si>
  <si>
    <t>Hasta 2397</t>
  </si>
  <si>
    <t>Hasta 2398</t>
  </si>
  <si>
    <t>Hasta 2399</t>
  </si>
  <si>
    <t>Hasta 2400</t>
  </si>
  <si>
    <t>Hasta 2401</t>
  </si>
  <si>
    <t>Hasta 2402</t>
  </si>
  <si>
    <t>Hasta 2403</t>
  </si>
  <si>
    <t>Hasta 2404</t>
  </si>
  <si>
    <t>Hasta 2405</t>
  </si>
  <si>
    <t>Hasta 2406</t>
  </si>
  <si>
    <t>Hasta 2407</t>
  </si>
  <si>
    <t>Hasta 2408</t>
  </si>
  <si>
    <t>Hasta 2409</t>
  </si>
  <si>
    <t>Hasta 2410</t>
  </si>
  <si>
    <t>Hasta 2411</t>
  </si>
  <si>
    <t>Hasta 2412</t>
  </si>
  <si>
    <t>Hasta 2413</t>
  </si>
  <si>
    <t>Hasta 2414</t>
  </si>
  <si>
    <t>Hasta 2415</t>
  </si>
  <si>
    <t>Hasta 2416</t>
  </si>
  <si>
    <t>Hasta 2417</t>
  </si>
  <si>
    <t>Hasta 2418</t>
  </si>
  <si>
    <t>Hasta 2419</t>
  </si>
  <si>
    <t>Hasta 2420</t>
  </si>
  <si>
    <t>Hasta 2421</t>
  </si>
  <si>
    <t>Hasta 2422</t>
  </si>
  <si>
    <t>Hasta 2423</t>
  </si>
  <si>
    <t>Hasta 2424</t>
  </si>
  <si>
    <t>Hasta 2425</t>
  </si>
  <si>
    <t>Hasta 2426</t>
  </si>
  <si>
    <t>Hasta 2427</t>
  </si>
  <si>
    <t>Hasta 2428</t>
  </si>
  <si>
    <t>Hasta 2429</t>
  </si>
  <si>
    <t>Hasta 2430</t>
  </si>
  <si>
    <t>Hasta 2431</t>
  </si>
  <si>
    <t>Hasta 2432</t>
  </si>
  <si>
    <t>Hasta 2433</t>
  </si>
  <si>
    <t>Hasta 2434</t>
  </si>
  <si>
    <t>Hasta 2435</t>
  </si>
  <si>
    <t>Hasta 2436</t>
  </si>
  <si>
    <t>Hasta 2437</t>
  </si>
  <si>
    <t>Hasta 2438</t>
  </si>
  <si>
    <t>Hasta 2439</t>
  </si>
  <si>
    <t>Hasta 2440</t>
  </si>
  <si>
    <t>Hasta 2441</t>
  </si>
  <si>
    <t>Hasta 2442</t>
  </si>
  <si>
    <t>Hasta 2443</t>
  </si>
  <si>
    <t>Hasta 2444</t>
  </si>
  <si>
    <t>Hasta 2445</t>
  </si>
  <si>
    <t>Hasta 2446</t>
  </si>
  <si>
    <t>Hasta 2447</t>
  </si>
  <si>
    <t>Hasta 2448</t>
  </si>
  <si>
    <t>Hasta 2449</t>
  </si>
  <si>
    <t>Hasta 2450</t>
  </si>
  <si>
    <t>Hasta 2451</t>
  </si>
  <si>
    <t>Hasta 2452</t>
  </si>
  <si>
    <t>Hasta 2453</t>
  </si>
  <si>
    <t>Hasta 2454</t>
  </si>
  <si>
    <t>Hasta 2455</t>
  </si>
  <si>
    <t>Hasta 2456</t>
  </si>
  <si>
    <t>Hasta 2457</t>
  </si>
  <si>
    <t>Hasta 2458</t>
  </si>
  <si>
    <t>Hasta 2459</t>
  </si>
  <si>
    <t>Hasta 2460</t>
  </si>
  <si>
    <t>Hasta 2461</t>
  </si>
  <si>
    <t>Hasta 2462</t>
  </si>
  <si>
    <t>Hasta 2463</t>
  </si>
  <si>
    <t>Hasta 2464</t>
  </si>
  <si>
    <t>Hasta 2465</t>
  </si>
  <si>
    <t>Hasta 2466</t>
  </si>
  <si>
    <t>Hasta 2467</t>
  </si>
  <si>
    <t>Hasta 2468</t>
  </si>
  <si>
    <t>Hasta 2469</t>
  </si>
  <si>
    <t>Hasta 2470</t>
  </si>
  <si>
    <t>Hasta 2471</t>
  </si>
  <si>
    <t>Hasta 2472</t>
  </si>
  <si>
    <t>Hasta 2473</t>
  </si>
  <si>
    <t>Hasta 2474</t>
  </si>
  <si>
    <t>Hasta 2475</t>
  </si>
  <si>
    <t>Hasta 2476</t>
  </si>
  <si>
    <t>Hasta 2477</t>
  </si>
  <si>
    <t>Hasta 2478</t>
  </si>
  <si>
    <t>Hasta 2479</t>
  </si>
  <si>
    <t>Hasta 2480</t>
  </si>
  <si>
    <t>Hasta 2481</t>
  </si>
  <si>
    <t>Hasta 2482</t>
  </si>
  <si>
    <t>Hasta 2483</t>
  </si>
  <si>
    <t>Hasta 2484</t>
  </si>
  <si>
    <t>Hasta 2485</t>
  </si>
  <si>
    <t>Hasta 2486</t>
  </si>
  <si>
    <t>Hasta 2487</t>
  </si>
  <si>
    <t>Hasta 2488</t>
  </si>
  <si>
    <t>Hasta 2489</t>
  </si>
  <si>
    <t>Hasta 2490</t>
  </si>
  <si>
    <t>Hasta 2491</t>
  </si>
  <si>
    <t>Hasta 2492</t>
  </si>
  <si>
    <t>Hasta 2493</t>
  </si>
  <si>
    <t>Hasta 2494</t>
  </si>
  <si>
    <t>Hasta 2495</t>
  </si>
  <si>
    <t>Hasta 2496</t>
  </si>
  <si>
    <t>Hasta 2497</t>
  </si>
  <si>
    <t>Hasta 2498</t>
  </si>
  <si>
    <t>Hasta 2499</t>
  </si>
  <si>
    <t>Hasta 2500</t>
  </si>
  <si>
    <t>Hasta 2501</t>
  </si>
  <si>
    <t>Hasta 2502</t>
  </si>
  <si>
    <t>Hasta 2503</t>
  </si>
  <si>
    <t>Hasta 2504</t>
  </si>
  <si>
    <t>Hasta 2505</t>
  </si>
  <si>
    <t>Hasta 2506</t>
  </si>
  <si>
    <t>Hasta 2507</t>
  </si>
  <si>
    <t>Hasta 2508</t>
  </si>
  <si>
    <t>Hasta 2509</t>
  </si>
  <si>
    <t>Hasta 2510</t>
  </si>
  <si>
    <t>Hasta 2511</t>
  </si>
  <si>
    <t>Hasta 2512</t>
  </si>
  <si>
    <t>Hasta 2513</t>
  </si>
  <si>
    <t>Hasta 2514</t>
  </si>
  <si>
    <t>Hasta 2515</t>
  </si>
  <si>
    <t>Hasta 2516</t>
  </si>
  <si>
    <t>Hasta 2517</t>
  </si>
  <si>
    <t>Hasta 2518</t>
  </si>
  <si>
    <t>Hasta 2519</t>
  </si>
  <si>
    <t>Hasta 2520</t>
  </si>
  <si>
    <t>Hasta 2521</t>
  </si>
  <si>
    <t>Hasta 2522</t>
  </si>
  <si>
    <t>Hasta 2523</t>
  </si>
  <si>
    <t>Hasta 2524</t>
  </si>
  <si>
    <t>Hasta 2525</t>
  </si>
  <si>
    <t>Hasta 2526</t>
  </si>
  <si>
    <t>Hasta 2527</t>
  </si>
  <si>
    <t>Hasta 2528</t>
  </si>
  <si>
    <t>Hasta 2529</t>
  </si>
  <si>
    <t>Hasta 2530</t>
  </si>
  <si>
    <t>Hasta 2531</t>
  </si>
  <si>
    <t>Hasta 2532</t>
  </si>
  <si>
    <t>Hasta 2533</t>
  </si>
  <si>
    <t>Hasta 2534</t>
  </si>
  <si>
    <t>Hasta 2535</t>
  </si>
  <si>
    <t>Hasta 2536</t>
  </si>
  <si>
    <t>Hasta 2537</t>
  </si>
  <si>
    <t>Hasta 2538</t>
  </si>
  <si>
    <t>Hasta 2539</t>
  </si>
  <si>
    <t>Hasta 2540</t>
  </si>
  <si>
    <t>Hasta 2541</t>
  </si>
  <si>
    <t>Hasta 2542</t>
  </si>
  <si>
    <t>Hasta 2543</t>
  </si>
  <si>
    <t>Hasta 2544</t>
  </si>
  <si>
    <t>Hasta 2545</t>
  </si>
  <si>
    <t>Hasta 2546</t>
  </si>
  <si>
    <t>Hasta 2547</t>
  </si>
  <si>
    <t>Hasta 2548</t>
  </si>
  <si>
    <t>Hasta 2549</t>
  </si>
  <si>
    <t>Hasta 2550</t>
  </si>
  <si>
    <t>Hasta 2551</t>
  </si>
  <si>
    <t>Hasta 2552</t>
  </si>
  <si>
    <t>Hasta 2553</t>
  </si>
  <si>
    <t>Hasta 2554</t>
  </si>
  <si>
    <t>Hasta 2555</t>
  </si>
  <si>
    <t>Hasta 2556</t>
  </si>
  <si>
    <t>Hasta 2557</t>
  </si>
  <si>
    <t>Hasta 2558</t>
  </si>
  <si>
    <t>Hasta 2559</t>
  </si>
  <si>
    <t>Hasta 2560</t>
  </si>
  <si>
    <t>Hasta 2561</t>
  </si>
  <si>
    <t>Hasta 2562</t>
  </si>
  <si>
    <t>Hasta 2563</t>
  </si>
  <si>
    <t>Hasta 2564</t>
  </si>
  <si>
    <t>Hasta 2565</t>
  </si>
  <si>
    <t>Hasta 2566</t>
  </si>
  <si>
    <t>Hasta 2567</t>
  </si>
  <si>
    <t>Hasta 2568</t>
  </si>
  <si>
    <t>Hasta 2569</t>
  </si>
  <si>
    <t>Hasta 2570</t>
  </si>
  <si>
    <t>Hasta 2571</t>
  </si>
  <si>
    <t>Hasta 2572</t>
  </si>
  <si>
    <t>Hasta 2573</t>
  </si>
  <si>
    <t>Hasta 2574</t>
  </si>
  <si>
    <t>Hasta 2575</t>
  </si>
  <si>
    <t>Hasta 2576</t>
  </si>
  <si>
    <t>Hasta 2577</t>
  </si>
  <si>
    <t>Hasta 2578</t>
  </si>
  <si>
    <t>Hasta 2579</t>
  </si>
  <si>
    <t>Hasta 2580</t>
  </si>
  <si>
    <t>Hasta 2581</t>
  </si>
  <si>
    <t>Hasta 2582</t>
  </si>
  <si>
    <t>Hasta 2583</t>
  </si>
  <si>
    <t>Hasta 2584</t>
  </si>
  <si>
    <t>Hasta 2585</t>
  </si>
  <si>
    <t>Hasta 2586</t>
  </si>
  <si>
    <t>Hasta 2587</t>
  </si>
  <si>
    <t>Hasta 2588</t>
  </si>
  <si>
    <t>Hasta 2589</t>
  </si>
  <si>
    <t>Hasta 2590</t>
  </si>
  <si>
    <t>Hasta 2591</t>
  </si>
  <si>
    <t>Hasta 2592</t>
  </si>
  <si>
    <t>Hasta 2593</t>
  </si>
  <si>
    <t>Hasta 2594</t>
  </si>
  <si>
    <t>Hasta 2595</t>
  </si>
  <si>
    <t>Hasta 2596</t>
  </si>
  <si>
    <t>Hasta 2597</t>
  </si>
  <si>
    <t>Hasta 2598</t>
  </si>
  <si>
    <t>Hasta 2599</t>
  </si>
  <si>
    <t>Hasta 2600</t>
  </si>
  <si>
    <t>Hasta 2601</t>
  </si>
  <si>
    <t>Hasta 2602</t>
  </si>
  <si>
    <t>Hasta 2603</t>
  </si>
  <si>
    <t>Hasta 2604</t>
  </si>
  <si>
    <t>Hasta 2605</t>
  </si>
  <si>
    <t>Hasta 2606</t>
  </si>
  <si>
    <t>Hasta 2607</t>
  </si>
  <si>
    <t>Hasta 2608</t>
  </si>
  <si>
    <t>Hasta 2609</t>
  </si>
  <si>
    <t>Hasta 2610</t>
  </si>
  <si>
    <t>Hasta 2611</t>
  </si>
  <si>
    <t>Hasta 2612</t>
  </si>
  <si>
    <t>Hasta 2613</t>
  </si>
  <si>
    <t>Hasta 2614</t>
  </si>
  <si>
    <t>Hasta 2615</t>
  </si>
  <si>
    <t>Hasta 2616</t>
  </si>
  <si>
    <t>Hasta 2617</t>
  </si>
  <si>
    <t>Hasta 2618</t>
  </si>
  <si>
    <t>Hasta 2619</t>
  </si>
  <si>
    <t>Hasta 2620</t>
  </si>
  <si>
    <t>Hasta 2621</t>
  </si>
  <si>
    <t>Hasta 2622</t>
  </si>
  <si>
    <t>Hasta 2623</t>
  </si>
  <si>
    <t>Hasta 2624</t>
  </si>
  <si>
    <t>Hasta 2625</t>
  </si>
  <si>
    <t>Hasta 2626</t>
  </si>
  <si>
    <t>Hasta 2627</t>
  </si>
  <si>
    <t>Hasta 2628</t>
  </si>
  <si>
    <t>Hasta 2629</t>
  </si>
  <si>
    <t>Hasta 2630</t>
  </si>
  <si>
    <t>Hasta 2631</t>
  </si>
  <si>
    <t>Hasta 2632</t>
  </si>
  <si>
    <t>Hasta 2633</t>
  </si>
  <si>
    <t>Hasta 2634</t>
  </si>
  <si>
    <t>Hasta 2635</t>
  </si>
  <si>
    <t>Hasta 2636</t>
  </si>
  <si>
    <t>Hasta 2637</t>
  </si>
  <si>
    <t>Hasta 2638</t>
  </si>
  <si>
    <t>Hasta 2639</t>
  </si>
  <si>
    <t>Hasta 2640</t>
  </si>
  <si>
    <t>Hasta 2641</t>
  </si>
  <si>
    <t>Hasta 2642</t>
  </si>
  <si>
    <t>Hasta 2643</t>
  </si>
  <si>
    <t>Hasta 2644</t>
  </si>
  <si>
    <t>Hasta 2645</t>
  </si>
  <si>
    <t>Hasta 2646</t>
  </si>
  <si>
    <t>Hasta 2647</t>
  </si>
  <si>
    <t>Hasta 2648</t>
  </si>
  <si>
    <t>Hasta 2649</t>
  </si>
  <si>
    <t>Hasta 2650</t>
  </si>
  <si>
    <t>Hasta 2651</t>
  </si>
  <si>
    <t>Hasta 2652</t>
  </si>
  <si>
    <t>Hasta 2653</t>
  </si>
  <si>
    <t>Hasta 2654</t>
  </si>
  <si>
    <t>Hasta 2655</t>
  </si>
  <si>
    <t>Hasta 2656</t>
  </si>
  <si>
    <t>Hasta 2657</t>
  </si>
  <si>
    <t>Hasta 2658</t>
  </si>
  <si>
    <t>Hasta 2659</t>
  </si>
  <si>
    <t>Hasta 2660</t>
  </si>
  <si>
    <t>Hasta 2661</t>
  </si>
  <si>
    <t>Hasta 2662</t>
  </si>
  <si>
    <t>Hasta 2663</t>
  </si>
  <si>
    <t>Hasta 2664</t>
  </si>
  <si>
    <t>Hasta 2665</t>
  </si>
  <si>
    <t>Hasta 2666</t>
  </si>
  <si>
    <t>Hasta 2667</t>
  </si>
  <si>
    <t>Hasta 2668</t>
  </si>
  <si>
    <t>Hasta 2669</t>
  </si>
  <si>
    <t>Hasta 2670</t>
  </si>
  <si>
    <t>Hasta 2671</t>
  </si>
  <si>
    <t>Hasta 2672</t>
  </si>
  <si>
    <t>Hasta 2673</t>
  </si>
  <si>
    <t>Hasta 2674</t>
  </si>
  <si>
    <t>Hasta 2675</t>
  </si>
  <si>
    <t>Hasta 2676</t>
  </si>
  <si>
    <t>Hasta 2677</t>
  </si>
  <si>
    <t>Hasta 2678</t>
  </si>
  <si>
    <t>Hasta 2679</t>
  </si>
  <si>
    <t>Hasta 2680</t>
  </si>
  <si>
    <t>Hasta 2681</t>
  </si>
  <si>
    <t>Hasta 2682</t>
  </si>
  <si>
    <t>Hasta 2683</t>
  </si>
  <si>
    <t>Hasta 2684</t>
  </si>
  <si>
    <t>Hasta 2685</t>
  </si>
  <si>
    <t>Hasta 2686</t>
  </si>
  <si>
    <t>Hasta 2687</t>
  </si>
  <si>
    <t>Hasta 2688</t>
  </si>
  <si>
    <t>Hasta 2689</t>
  </si>
  <si>
    <t>Hasta 2690</t>
  </si>
  <si>
    <t>Hasta 2691</t>
  </si>
  <si>
    <t>Hasta 2692</t>
  </si>
  <si>
    <t>Hasta 2693</t>
  </si>
  <si>
    <t>Hasta 2694</t>
  </si>
  <si>
    <t>Hasta 2695</t>
  </si>
  <si>
    <t>Hasta 2696</t>
  </si>
  <si>
    <t>Hasta 2697</t>
  </si>
  <si>
    <t>Hasta 2698</t>
  </si>
  <si>
    <t>Hasta 2699</t>
  </si>
  <si>
    <t>Hasta 2700</t>
  </si>
  <si>
    <t>Hasta 2701</t>
  </si>
  <si>
    <t>Hasta 2702</t>
  </si>
  <si>
    <t>Hasta 2703</t>
  </si>
  <si>
    <t>Hasta 2704</t>
  </si>
  <si>
    <t>Hasta 2705</t>
  </si>
  <si>
    <t>Hasta 2706</t>
  </si>
  <si>
    <t>Hasta 2707</t>
  </si>
  <si>
    <t>Hasta 2708</t>
  </si>
  <si>
    <t>Hasta 2709</t>
  </si>
  <si>
    <t>Hasta 2710</t>
  </si>
  <si>
    <t>Hasta 2711</t>
  </si>
  <si>
    <t>Hasta 2712</t>
  </si>
  <si>
    <t>Hasta 2713</t>
  </si>
  <si>
    <t>Hasta 2714</t>
  </si>
  <si>
    <t>Hasta 2715</t>
  </si>
  <si>
    <t>Hasta 2716</t>
  </si>
  <si>
    <t>Hasta 2717</t>
  </si>
  <si>
    <t>Hasta 2718</t>
  </si>
  <si>
    <t>Hasta 2719</t>
  </si>
  <si>
    <t>Hasta 2720</t>
  </si>
  <si>
    <t>Hasta 2721</t>
  </si>
  <si>
    <t>Hasta 2722</t>
  </si>
  <si>
    <t>Hasta 2723</t>
  </si>
  <si>
    <t>Hasta 2724</t>
  </si>
  <si>
    <t>Hasta 2725</t>
  </si>
  <si>
    <t>Hasta 2726</t>
  </si>
  <si>
    <t>Hasta 2727</t>
  </si>
  <si>
    <t>Hasta 2728</t>
  </si>
  <si>
    <t>Hasta 2729</t>
  </si>
  <si>
    <t>Hasta 2730</t>
  </si>
  <si>
    <t>Hasta 2731</t>
  </si>
  <si>
    <t>Hasta 2732</t>
  </si>
  <si>
    <t>Hasta 2733</t>
  </si>
  <si>
    <t>Hasta 2734</t>
  </si>
  <si>
    <t>Hasta 2735</t>
  </si>
  <si>
    <t>Hasta 2736</t>
  </si>
  <si>
    <t>Hasta 2737</t>
  </si>
  <si>
    <t>Hasta 2738</t>
  </si>
  <si>
    <t>Hasta 2739</t>
  </si>
  <si>
    <t>Hasta 2740</t>
  </si>
  <si>
    <t>Hasta 2741</t>
  </si>
  <si>
    <t>Hasta 2742</t>
  </si>
  <si>
    <t>Hasta 2743</t>
  </si>
  <si>
    <t>Hasta 2744</t>
  </si>
  <si>
    <t>Hasta 2745</t>
  </si>
  <si>
    <t>Hasta 2746</t>
  </si>
  <si>
    <t>Hasta 2747</t>
  </si>
  <si>
    <t>Hasta 2748</t>
  </si>
  <si>
    <t>Hasta 2749</t>
  </si>
  <si>
    <t>Hasta 2750</t>
  </si>
  <si>
    <t>Hasta 2751</t>
  </si>
  <si>
    <t>Hasta 2752</t>
  </si>
  <si>
    <t>Hasta 2753</t>
  </si>
  <si>
    <t>Hasta 2754</t>
  </si>
  <si>
    <t>Hasta 2755</t>
  </si>
  <si>
    <t>Hasta 2756</t>
  </si>
  <si>
    <t>Hasta 2757</t>
  </si>
  <si>
    <t>Hasta 2758</t>
  </si>
  <si>
    <t>Hasta 2759</t>
  </si>
  <si>
    <t>Hasta 2760</t>
  </si>
  <si>
    <t>Hasta 2761</t>
  </si>
  <si>
    <t>Hasta 2762</t>
  </si>
  <si>
    <t>Hasta 2763</t>
  </si>
  <si>
    <t>Hasta 2764</t>
  </si>
  <si>
    <t>Hasta 2765</t>
  </si>
  <si>
    <t>Hasta 2766</t>
  </si>
  <si>
    <t>Hasta 2767</t>
  </si>
  <si>
    <t>Hasta 2768</t>
  </si>
  <si>
    <t>Hasta 2769</t>
  </si>
  <si>
    <t>Hasta 2770</t>
  </si>
  <si>
    <t>Hasta 2771</t>
  </si>
  <si>
    <t>Hasta 2772</t>
  </si>
  <si>
    <t>Hasta 2773</t>
  </si>
  <si>
    <t>Hasta 2774</t>
  </si>
  <si>
    <t>Hasta 2775</t>
  </si>
  <si>
    <t>Hasta 2776</t>
  </si>
  <si>
    <t>Hasta 2777</t>
  </si>
  <si>
    <t>Hasta 2778</t>
  </si>
  <si>
    <t>Hasta 2779</t>
  </si>
  <si>
    <t>Hasta 2780</t>
  </si>
  <si>
    <t>Hasta 2781</t>
  </si>
  <si>
    <t>Hasta 2782</t>
  </si>
  <si>
    <t>Hasta 2783</t>
  </si>
  <si>
    <t>Hasta 2784</t>
  </si>
  <si>
    <t>Hasta 2785</t>
  </si>
  <si>
    <t>Hasta 2786</t>
  </si>
  <si>
    <t>Hasta 2787</t>
  </si>
  <si>
    <t>Hasta 2788</t>
  </si>
  <si>
    <t>Hasta 2789</t>
  </si>
  <si>
    <t>Hasta 2790</t>
  </si>
  <si>
    <t>Hasta 2791</t>
  </si>
  <si>
    <t>Hasta 2792</t>
  </si>
  <si>
    <t>Hasta 2793</t>
  </si>
  <si>
    <t>Hasta 2794</t>
  </si>
  <si>
    <t>Hasta 2795</t>
  </si>
  <si>
    <t>Hasta 2796</t>
  </si>
  <si>
    <t>Hasta 2797</t>
  </si>
  <si>
    <t>Hasta 2798</t>
  </si>
  <si>
    <t>Hasta 2799</t>
  </si>
  <si>
    <t>Hasta 2800</t>
  </si>
  <si>
    <t>Hasta 2801</t>
  </si>
  <si>
    <t>Hasta 2802</t>
  </si>
  <si>
    <t>Hasta 2803</t>
  </si>
  <si>
    <t>Hasta 2804</t>
  </si>
  <si>
    <t>Hasta 2805</t>
  </si>
  <si>
    <t>Hasta 2806</t>
  </si>
  <si>
    <t>Hasta 2807</t>
  </si>
  <si>
    <t>Hasta 2808</t>
  </si>
  <si>
    <t>Hasta 2809</t>
  </si>
  <si>
    <t>Hasta 2810</t>
  </si>
  <si>
    <t>Hasta 2811</t>
  </si>
  <si>
    <t>Hasta 2812</t>
  </si>
  <si>
    <t>Hasta 2813</t>
  </si>
  <si>
    <t>Hasta 2814</t>
  </si>
  <si>
    <t>Hasta 2815</t>
  </si>
  <si>
    <t>Hasta 2816</t>
  </si>
  <si>
    <t>Hasta 2817</t>
  </si>
  <si>
    <t>Hasta 2818</t>
  </si>
  <si>
    <t>Hasta 2819</t>
  </si>
  <si>
    <t>Hasta 2820</t>
  </si>
  <si>
    <t>Hasta 2821</t>
  </si>
  <si>
    <t>Hasta 2822</t>
  </si>
  <si>
    <t>Hasta 2823</t>
  </si>
  <si>
    <t>Hasta 2824</t>
  </si>
  <si>
    <t>Hasta 2825</t>
  </si>
  <si>
    <t>Hasta 2826</t>
  </si>
  <si>
    <t>Hasta 2827</t>
  </si>
  <si>
    <t>Hasta 2828</t>
  </si>
  <si>
    <t>Hasta 2829</t>
  </si>
  <si>
    <t>Hasta 2830</t>
  </si>
  <si>
    <t>Hasta 2831</t>
  </si>
  <si>
    <t>Hasta 2832</t>
  </si>
  <si>
    <t>Hasta 2833</t>
  </si>
  <si>
    <t>Hasta 2834</t>
  </si>
  <si>
    <t>Hasta 2835</t>
  </si>
  <si>
    <t>Hasta 2836</t>
  </si>
  <si>
    <t>Hasta 2837</t>
  </si>
  <si>
    <t>Hasta 2838</t>
  </si>
  <si>
    <t>Hasta 2839</t>
  </si>
  <si>
    <t>Hasta 2840</t>
  </si>
  <si>
    <t>Hasta 2841</t>
  </si>
  <si>
    <t>Hasta 2842</t>
  </si>
  <si>
    <t>Hasta 2843</t>
  </si>
  <si>
    <t>Hasta 2844</t>
  </si>
  <si>
    <t>Hasta 2845</t>
  </si>
  <si>
    <t>Hasta 2846</t>
  </si>
  <si>
    <t>Hasta 2847</t>
  </si>
  <si>
    <t>Hasta 2848</t>
  </si>
  <si>
    <t>Hasta 2849</t>
  </si>
  <si>
    <t>Hasta 2850</t>
  </si>
  <si>
    <t>Hasta 2851</t>
  </si>
  <si>
    <t>Hasta 2852</t>
  </si>
  <si>
    <t>Hasta 2853</t>
  </si>
  <si>
    <t>Hasta 2854</t>
  </si>
  <si>
    <t>Hasta 2855</t>
  </si>
  <si>
    <t>Hasta 2856</t>
  </si>
  <si>
    <t>Hasta 2857</t>
  </si>
  <si>
    <t>Hasta 2858</t>
  </si>
  <si>
    <t>Hasta 2859</t>
  </si>
  <si>
    <t>Hasta 2860</t>
  </si>
  <si>
    <t>Hasta 2861</t>
  </si>
  <si>
    <t>Hasta 2862</t>
  </si>
  <si>
    <t>Hasta 2863</t>
  </si>
  <si>
    <t>Hasta 2864</t>
  </si>
  <si>
    <t>Hasta 2865</t>
  </si>
  <si>
    <t>Hasta 2866</t>
  </si>
  <si>
    <t>Hasta 2867</t>
  </si>
  <si>
    <t>Hasta 2868</t>
  </si>
  <si>
    <t>Hasta 2869</t>
  </si>
  <si>
    <t>Hasta 2870</t>
  </si>
  <si>
    <t>Hasta 2871</t>
  </si>
  <si>
    <t>Hasta 2872</t>
  </si>
  <si>
    <t>Hasta 2873</t>
  </si>
  <si>
    <t>Hasta 2874</t>
  </si>
  <si>
    <t>Hasta 2875</t>
  </si>
  <si>
    <t>Hasta 2876</t>
  </si>
  <si>
    <t>Hasta 2877</t>
  </si>
  <si>
    <t>Hasta 2878</t>
  </si>
  <si>
    <t>Hasta 2879</t>
  </si>
  <si>
    <t>Hasta 2880</t>
  </si>
  <si>
    <t>Hasta 2881</t>
  </si>
  <si>
    <t>Hasta 2882</t>
  </si>
  <si>
    <t>Hasta 2883</t>
  </si>
  <si>
    <t>Hasta 2884</t>
  </si>
  <si>
    <t>Hasta 2885</t>
  </si>
  <si>
    <t>Hasta 2886</t>
  </si>
  <si>
    <t>Hasta 2887</t>
  </si>
  <si>
    <t>Hasta 2888</t>
  </si>
  <si>
    <t>Hasta 2889</t>
  </si>
  <si>
    <t>Hasta 2890</t>
  </si>
  <si>
    <t>Hasta 2891</t>
  </si>
  <si>
    <t>Hasta 2892</t>
  </si>
  <si>
    <t>Hasta 2893</t>
  </si>
  <si>
    <t>Hasta 2894</t>
  </si>
  <si>
    <t>Hasta 2895</t>
  </si>
  <si>
    <t>Hasta 2896</t>
  </si>
  <si>
    <t>Hasta 2897</t>
  </si>
  <si>
    <t>Hasta 2898</t>
  </si>
  <si>
    <t>Hasta 2899</t>
  </si>
  <si>
    <t>Hasta 2900</t>
  </si>
  <si>
    <t>Hasta 2901</t>
  </si>
  <si>
    <t>Hasta 2902</t>
  </si>
  <si>
    <t>Hasta 2903</t>
  </si>
  <si>
    <t>Hasta 2904</t>
  </si>
  <si>
    <t>Hasta 2905</t>
  </si>
  <si>
    <t>Hasta 2906</t>
  </si>
  <si>
    <t>Hasta 2907</t>
  </si>
  <si>
    <t>Hasta 2908</t>
  </si>
  <si>
    <t>Hasta 2909</t>
  </si>
  <si>
    <t>Hasta 2910</t>
  </si>
  <si>
    <t>Hasta 2911</t>
  </si>
  <si>
    <t>Hasta 2912</t>
  </si>
  <si>
    <t>Hasta 2913</t>
  </si>
  <si>
    <t>Hasta 2914</t>
  </si>
  <si>
    <t>Hasta 2915</t>
  </si>
  <si>
    <t>Hasta 2916</t>
  </si>
  <si>
    <t>Hasta 2917</t>
  </si>
  <si>
    <t>Hasta 2918</t>
  </si>
  <si>
    <t>Hasta 2919</t>
  </si>
  <si>
    <t>Hasta 2920</t>
  </si>
  <si>
    <t>Hasta 2921</t>
  </si>
  <si>
    <t>Hasta 2922</t>
  </si>
  <si>
    <t>Hasta 2923</t>
  </si>
  <si>
    <t>Hasta 2924</t>
  </si>
  <si>
    <t>Hasta 2925</t>
  </si>
  <si>
    <t>Hasta 2926</t>
  </si>
  <si>
    <t>Hasta 2927</t>
  </si>
  <si>
    <t>Hasta 2928</t>
  </si>
  <si>
    <t>Hasta 2929</t>
  </si>
  <si>
    <t>Hasta 2930</t>
  </si>
  <si>
    <t>Hasta 2931</t>
  </si>
  <si>
    <t>Hasta 2932</t>
  </si>
  <si>
    <t>Hasta 2933</t>
  </si>
  <si>
    <t>Hasta 2934</t>
  </si>
  <si>
    <t>Hasta 2935</t>
  </si>
  <si>
    <t>Hasta 2936</t>
  </si>
  <si>
    <t>Hasta 2937</t>
  </si>
  <si>
    <t>Hasta 2938</t>
  </si>
  <si>
    <t>Hasta 2939</t>
  </si>
  <si>
    <t>Hasta 2940</t>
  </si>
  <si>
    <t>Hasta 2941</t>
  </si>
  <si>
    <t>Hasta 2942</t>
  </si>
  <si>
    <t>Hasta 2943</t>
  </si>
  <si>
    <t>Hasta 2944</t>
  </si>
  <si>
    <t>Hasta 2945</t>
  </si>
  <si>
    <t>Hasta 2946</t>
  </si>
  <si>
    <t>Hasta 2947</t>
  </si>
  <si>
    <t>Hasta 2948</t>
  </si>
  <si>
    <t>Hasta 2949</t>
  </si>
  <si>
    <t>Hasta 2950</t>
  </si>
  <si>
    <t>Hasta 2951</t>
  </si>
  <si>
    <t>Hasta 2952</t>
  </si>
  <si>
    <t>Hasta 2953</t>
  </si>
  <si>
    <t>Hasta 2954</t>
  </si>
  <si>
    <t>Hasta 2955</t>
  </si>
  <si>
    <t>Hasta 2956</t>
  </si>
  <si>
    <t>Hasta 2957</t>
  </si>
  <si>
    <t>Hasta 2958</t>
  </si>
  <si>
    <t>Hasta 2959</t>
  </si>
  <si>
    <t>Hasta 2960</t>
  </si>
  <si>
    <t>Hasta 2961</t>
  </si>
  <si>
    <t>Hasta 2962</t>
  </si>
  <si>
    <t>Hasta 2963</t>
  </si>
  <si>
    <t>Hasta 2964</t>
  </si>
  <si>
    <t>Hasta 2965</t>
  </si>
  <si>
    <t>Hasta 2966</t>
  </si>
  <si>
    <t>Hasta 2967</t>
  </si>
  <si>
    <t>Hasta 2968</t>
  </si>
  <si>
    <t>Hasta 2969</t>
  </si>
  <si>
    <t>Hasta 2970</t>
  </si>
  <si>
    <t>Hasta 2971</t>
  </si>
  <si>
    <t>Hasta 2972</t>
  </si>
  <si>
    <t>Hasta 2973</t>
  </si>
  <si>
    <t>Hasta 2974</t>
  </si>
  <si>
    <t>Hasta 2975</t>
  </si>
  <si>
    <t>Hasta 2976</t>
  </si>
  <si>
    <t>Hasta 2977</t>
  </si>
  <si>
    <t>Hasta 2978</t>
  </si>
  <si>
    <t>Hasta 2979</t>
  </si>
  <si>
    <t>Hasta 2980</t>
  </si>
  <si>
    <t>Hasta 2981</t>
  </si>
  <si>
    <t>Hasta 2982</t>
  </si>
  <si>
    <t>Hasta 2983</t>
  </si>
  <si>
    <t>Hasta 2984</t>
  </si>
  <si>
    <t>Hasta 2985</t>
  </si>
  <si>
    <t>Hasta 2986</t>
  </si>
  <si>
    <t>Hasta 2987</t>
  </si>
  <si>
    <t>Hasta 2988</t>
  </si>
  <si>
    <t>Hasta 2989</t>
  </si>
  <si>
    <t>Hasta 2990</t>
  </si>
  <si>
    <t>Hasta 2991</t>
  </si>
  <si>
    <t>Hasta 2992</t>
  </si>
  <si>
    <t>Hasta 2993</t>
  </si>
  <si>
    <t>Hasta 2994</t>
  </si>
  <si>
    <t>Hasta 2995</t>
  </si>
  <si>
    <t>Hasta 2996</t>
  </si>
  <si>
    <t>Hasta 2997</t>
  </si>
  <si>
    <t>Hasta 2998</t>
  </si>
  <si>
    <t>Hasta 2999</t>
  </si>
  <si>
    <t>Hasta 3000</t>
  </si>
  <si>
    <t>Hasta 3001</t>
  </si>
  <si>
    <t>Hasta 3002</t>
  </si>
  <si>
    <t>Hasta 3003</t>
  </si>
  <si>
    <t>Hasta 3004</t>
  </si>
  <si>
    <t>Hasta 3005</t>
  </si>
  <si>
    <t>Hasta 3006</t>
  </si>
  <si>
    <t>Hasta 3007</t>
  </si>
  <si>
    <t>Hasta 3008</t>
  </si>
  <si>
    <t>Hasta 3009</t>
  </si>
  <si>
    <t>Hasta 3010</t>
  </si>
  <si>
    <t>Hasta 3011</t>
  </si>
  <si>
    <t>Hasta 3012</t>
  </si>
  <si>
    <t>Hasta 3013</t>
  </si>
  <si>
    <t>Hasta 3014</t>
  </si>
  <si>
    <t>Hasta 3015</t>
  </si>
  <si>
    <t>Hasta 3016</t>
  </si>
  <si>
    <t>Hasta 3017</t>
  </si>
  <si>
    <t>Hasta 3018</t>
  </si>
  <si>
    <t>Hasta 3019</t>
  </si>
  <si>
    <t>Hasta 3020</t>
  </si>
  <si>
    <t>Hasta 3021</t>
  </si>
  <si>
    <t>Hasta 3022</t>
  </si>
  <si>
    <t>Hasta 3023</t>
  </si>
  <si>
    <t>Hasta 3024</t>
  </si>
  <si>
    <t>Hasta 3025</t>
  </si>
  <si>
    <t>Hasta 3026</t>
  </si>
  <si>
    <t>Hasta 3027</t>
  </si>
  <si>
    <t>Hasta 3028</t>
  </si>
  <si>
    <t>Hasta 3029</t>
  </si>
  <si>
    <t>Hasta 3030</t>
  </si>
  <si>
    <t>Hasta 3031</t>
  </si>
  <si>
    <t>Hasta 3032</t>
  </si>
  <si>
    <t>Hasta 3033</t>
  </si>
  <si>
    <t>Hasta 3034</t>
  </si>
  <si>
    <t>Hasta 3035</t>
  </si>
  <si>
    <t>Hasta 3036</t>
  </si>
  <si>
    <t>Hasta 3037</t>
  </si>
  <si>
    <t>Hasta 3038</t>
  </si>
  <si>
    <t>Hasta 3039</t>
  </si>
  <si>
    <t>Hasta 3040</t>
  </si>
  <si>
    <t>Hasta 3041</t>
  </si>
  <si>
    <t>Hasta 3042</t>
  </si>
  <si>
    <t>Hasta 3043</t>
  </si>
  <si>
    <t>Hasta 3044</t>
  </si>
  <si>
    <t>Hasta 3045</t>
  </si>
  <si>
    <t>Hasta 3046</t>
  </si>
  <si>
    <t>Hasta 3047</t>
  </si>
  <si>
    <t>Hasta 3048</t>
  </si>
  <si>
    <t>Hasta 3049</t>
  </si>
  <si>
    <t>Hasta 3050</t>
  </si>
  <si>
    <t>Hasta 3051</t>
  </si>
  <si>
    <t>Hasta 3052</t>
  </si>
  <si>
    <t>Hasta 3053</t>
  </si>
  <si>
    <t>Hasta 3054</t>
  </si>
  <si>
    <t>Hasta 3055</t>
  </si>
  <si>
    <t>Hasta 3056</t>
  </si>
  <si>
    <t>Hasta 3057</t>
  </si>
  <si>
    <t>Hasta 3058</t>
  </si>
  <si>
    <t>Hasta 3059</t>
  </si>
  <si>
    <t>Hasta 3060</t>
  </si>
  <si>
    <t>Hasta 3061</t>
  </si>
  <si>
    <t>Hasta 3062</t>
  </si>
  <si>
    <t>Hasta 3063</t>
  </si>
  <si>
    <t>Hasta 3064</t>
  </si>
  <si>
    <t>Hasta 3065</t>
  </si>
  <si>
    <t>Hasta 3066</t>
  </si>
  <si>
    <t>Hasta 3067</t>
  </si>
  <si>
    <t>Hasta 3068</t>
  </si>
  <si>
    <t>Hasta 3069</t>
  </si>
  <si>
    <t>Hasta 3070</t>
  </si>
  <si>
    <t>Hasta 3071</t>
  </si>
  <si>
    <t>Hasta 3072</t>
  </si>
  <si>
    <t>Hasta 3073</t>
  </si>
  <si>
    <t>Hasta 3074</t>
  </si>
  <si>
    <t>Hasta 3075</t>
  </si>
  <si>
    <t>Hasta 3076</t>
  </si>
  <si>
    <t>Hasta 3077</t>
  </si>
  <si>
    <t>Hasta 3078</t>
  </si>
  <si>
    <t>Hasta 3079</t>
  </si>
  <si>
    <t>Hasta 3080</t>
  </si>
  <si>
    <t>Hasta 3081</t>
  </si>
  <si>
    <t>Hasta 3082</t>
  </si>
  <si>
    <t>Hasta 3083</t>
  </si>
  <si>
    <t>Hasta 3084</t>
  </si>
  <si>
    <t>Hasta 3085</t>
  </si>
  <si>
    <t>Hasta 3086</t>
  </si>
  <si>
    <t>Hasta 3087</t>
  </si>
  <si>
    <t>Hasta 3088</t>
  </si>
  <si>
    <t>Hasta 3089</t>
  </si>
  <si>
    <t>Hasta 3090</t>
  </si>
  <si>
    <t>Hasta 3091</t>
  </si>
  <si>
    <t>Hasta 3092</t>
  </si>
  <si>
    <t>Hasta 3093</t>
  </si>
  <si>
    <t>Hasta 3094</t>
  </si>
  <si>
    <t>Hasta 3095</t>
  </si>
  <si>
    <t>Hasta 3096</t>
  </si>
  <si>
    <t>Hasta 3097</t>
  </si>
  <si>
    <t>Hasta 3098</t>
  </si>
  <si>
    <t>Hasta 3099</t>
  </si>
  <si>
    <t>Hasta 3100</t>
  </si>
  <si>
    <t>Hasta 3101</t>
  </si>
  <si>
    <t>Hasta 3102</t>
  </si>
  <si>
    <t>Hasta 3103</t>
  </si>
  <si>
    <t>Hasta 3104</t>
  </si>
  <si>
    <t>Hasta 3105</t>
  </si>
  <si>
    <t>Hasta 3106</t>
  </si>
  <si>
    <t>Hasta 3107</t>
  </si>
  <si>
    <t>Hasta 3108</t>
  </si>
  <si>
    <t>Hasta 3109</t>
  </si>
  <si>
    <t>Hasta 3110</t>
  </si>
  <si>
    <t>Hasta 3111</t>
  </si>
  <si>
    <t>Hasta 3112</t>
  </si>
  <si>
    <t>Hasta 3113</t>
  </si>
  <si>
    <t>Hasta 3114</t>
  </si>
  <si>
    <t>Hasta 3115</t>
  </si>
  <si>
    <t>Hasta 3116</t>
  </si>
  <si>
    <t>Hasta 3117</t>
  </si>
  <si>
    <t>Hasta 3118</t>
  </si>
  <si>
    <t>Hasta 3119</t>
  </si>
  <si>
    <t>Hasta 3120</t>
  </si>
  <si>
    <t>Hasta 3121</t>
  </si>
  <si>
    <t>Hasta 3122</t>
  </si>
  <si>
    <t>Hasta 3123</t>
  </si>
  <si>
    <t>Hasta 3124</t>
  </si>
  <si>
    <t>Hasta 3125</t>
  </si>
  <si>
    <t>Hasta 3126</t>
  </si>
  <si>
    <t>Hasta 3127</t>
  </si>
  <si>
    <t>Hasta 3128</t>
  </si>
  <si>
    <t>Hasta 3129</t>
  </si>
  <si>
    <t>Hasta 3130</t>
  </si>
  <si>
    <t>Hasta 3131</t>
  </si>
  <si>
    <t>Hasta 3132</t>
  </si>
  <si>
    <t>Hasta 3133</t>
  </si>
  <si>
    <t>Hasta 3134</t>
  </si>
  <si>
    <t>Hasta 3135</t>
  </si>
  <si>
    <t>Hasta 3136</t>
  </si>
  <si>
    <t>Hasta 3137</t>
  </si>
  <si>
    <t>Hasta 3138</t>
  </si>
  <si>
    <t>Hasta 3139</t>
  </si>
  <si>
    <t>Hasta 3140</t>
  </si>
  <si>
    <t>Hasta 3141</t>
  </si>
  <si>
    <t>Hasta 3142</t>
  </si>
  <si>
    <t>Hasta 3143</t>
  </si>
  <si>
    <t>Hasta 3144</t>
  </si>
  <si>
    <t>Hasta 3145</t>
  </si>
  <si>
    <t>Hasta 3146</t>
  </si>
  <si>
    <t>Hasta 3147</t>
  </si>
  <si>
    <t>Hasta 3148</t>
  </si>
  <si>
    <t>Hasta 3149</t>
  </si>
  <si>
    <t>Hasta 3150</t>
  </si>
  <si>
    <t>Hasta 3151</t>
  </si>
  <si>
    <t>Hasta 3152</t>
  </si>
  <si>
    <t>Hasta 3153</t>
  </si>
  <si>
    <t>Hasta 3154</t>
  </si>
  <si>
    <t>Hasta 3155</t>
  </si>
  <si>
    <t>Hasta 3156</t>
  </si>
  <si>
    <t>Hasta 3157</t>
  </si>
  <si>
    <t>Hasta 3158</t>
  </si>
  <si>
    <t>Hasta 3159</t>
  </si>
  <si>
    <t>Hasta 3160</t>
  </si>
  <si>
    <t>Hasta 3161</t>
  </si>
  <si>
    <t>Hasta 3162</t>
  </si>
  <si>
    <t>Hasta 3163</t>
  </si>
  <si>
    <t>Hasta 3164</t>
  </si>
  <si>
    <t>Hasta 3165</t>
  </si>
  <si>
    <t>Hasta 3166</t>
  </si>
  <si>
    <t>Hasta 3167</t>
  </si>
  <si>
    <t>Hasta 3168</t>
  </si>
  <si>
    <t>Hasta 3169</t>
  </si>
  <si>
    <t>Hasta 3170</t>
  </si>
  <si>
    <t>Hasta 3171</t>
  </si>
  <si>
    <t>Hasta 3172</t>
  </si>
  <si>
    <t>Hasta 3173</t>
  </si>
  <si>
    <t>Hasta 3174</t>
  </si>
  <si>
    <t>Hasta 3175</t>
  </si>
  <si>
    <t>Hasta 3176</t>
  </si>
  <si>
    <t>Hasta 3177</t>
  </si>
  <si>
    <t>Hasta 3178</t>
  </si>
  <si>
    <t>Hasta 3179</t>
  </si>
  <si>
    <t>Hasta 3180</t>
  </si>
  <si>
    <t>Hasta 3181</t>
  </si>
  <si>
    <t>Hasta 3182</t>
  </si>
  <si>
    <t>Hasta 3183</t>
  </si>
  <si>
    <t>Hasta 3184</t>
  </si>
  <si>
    <t>Hasta 3185</t>
  </si>
  <si>
    <t>Hasta 3186</t>
  </si>
  <si>
    <t>Hasta 3187</t>
  </si>
  <si>
    <t>Hasta 3188</t>
  </si>
  <si>
    <t>Hasta 3189</t>
  </si>
  <si>
    <t>Hasta 3190</t>
  </si>
  <si>
    <t>Hasta 3191</t>
  </si>
  <si>
    <t>Hasta 3192</t>
  </si>
  <si>
    <t>Hasta 3193</t>
  </si>
  <si>
    <t>Hasta 3194</t>
  </si>
  <si>
    <t>Hasta 3195</t>
  </si>
  <si>
    <t>Hasta 3196</t>
  </si>
  <si>
    <t>Hasta 3197</t>
  </si>
  <si>
    <t>Hasta 3198</t>
  </si>
  <si>
    <t>Hasta 3199</t>
  </si>
  <si>
    <t>Hasta 3200</t>
  </si>
  <si>
    <t>Hasta 3201</t>
  </si>
  <si>
    <t>Hasta 3202</t>
  </si>
  <si>
    <t>Hasta 3203</t>
  </si>
  <si>
    <t>Hasta 3204</t>
  </si>
  <si>
    <t>Hasta 3205</t>
  </si>
  <si>
    <t>Hasta 3206</t>
  </si>
  <si>
    <t>Hasta 3207</t>
  </si>
  <si>
    <t>Hasta 3208</t>
  </si>
  <si>
    <t>Hasta 3209</t>
  </si>
  <si>
    <t>Hasta 3210</t>
  </si>
  <si>
    <t>Hasta 3211</t>
  </si>
  <si>
    <t>Hasta 3212</t>
  </si>
  <si>
    <t>Hasta 3213</t>
  </si>
  <si>
    <t>Hasta 3214</t>
  </si>
  <si>
    <t>Hasta 3215</t>
  </si>
  <si>
    <t>Hasta 3216</t>
  </si>
  <si>
    <t>Hasta 3217</t>
  </si>
  <si>
    <t>Hasta 3218</t>
  </si>
  <si>
    <t>Hasta 3219</t>
  </si>
  <si>
    <t>Hasta 3220</t>
  </si>
  <si>
    <t>Hasta 3221</t>
  </si>
  <si>
    <t>Hasta 3222</t>
  </si>
  <si>
    <t>Hasta 3223</t>
  </si>
  <si>
    <t>Hasta 3224</t>
  </si>
  <si>
    <t>Hasta 3225</t>
  </si>
  <si>
    <t>Hasta 3226</t>
  </si>
  <si>
    <t>Hasta 3227</t>
  </si>
  <si>
    <t>Hasta 3228</t>
  </si>
  <si>
    <t>Hasta 3229</t>
  </si>
  <si>
    <t>Hasta 3230</t>
  </si>
  <si>
    <t>Hasta 3231</t>
  </si>
  <si>
    <t>Hasta 3232</t>
  </si>
  <si>
    <t>Hasta 3233</t>
  </si>
  <si>
    <t>Hasta 3234</t>
  </si>
  <si>
    <t>Hasta 3235</t>
  </si>
  <si>
    <t>Hasta 3236</t>
  </si>
  <si>
    <t>Hasta 3237</t>
  </si>
  <si>
    <t>Hasta 3238</t>
  </si>
  <si>
    <t>Hasta 3239</t>
  </si>
  <si>
    <t>Hasta 3240</t>
  </si>
  <si>
    <t>Hasta 3241</t>
  </si>
  <si>
    <t>Hasta 3242</t>
  </si>
  <si>
    <t>Hasta 3243</t>
  </si>
  <si>
    <t>Hasta 3244</t>
  </si>
  <si>
    <t>Hasta 3245</t>
  </si>
  <si>
    <t>Hasta 3246</t>
  </si>
  <si>
    <t>Hasta 3247</t>
  </si>
  <si>
    <t>Hasta 3248</t>
  </si>
  <si>
    <t>Hasta 3249</t>
  </si>
  <si>
    <t>Hasta 3250</t>
  </si>
  <si>
    <t>Hasta 3251</t>
  </si>
  <si>
    <t>Hasta 3252</t>
  </si>
  <si>
    <t>Hasta 3253</t>
  </si>
  <si>
    <t>Hasta 3254</t>
  </si>
  <si>
    <t>Hasta 3255</t>
  </si>
  <si>
    <t>Hasta 3256</t>
  </si>
  <si>
    <t>Hasta 3257</t>
  </si>
  <si>
    <t>Hasta 3258</t>
  </si>
  <si>
    <t>Hasta 3259</t>
  </si>
  <si>
    <t>Hasta 3260</t>
  </si>
  <si>
    <t>Hasta 3261</t>
  </si>
  <si>
    <t>Hasta 3262</t>
  </si>
  <si>
    <t>Hasta 3263</t>
  </si>
  <si>
    <t>Hasta 3264</t>
  </si>
  <si>
    <t>Hasta 3265</t>
  </si>
  <si>
    <t>Hasta 3266</t>
  </si>
  <si>
    <t>Hasta 3267</t>
  </si>
  <si>
    <t>Hasta 3268</t>
  </si>
  <si>
    <t>Hasta 3269</t>
  </si>
  <si>
    <t>Hasta 3270</t>
  </si>
  <si>
    <t>Hasta 3271</t>
  </si>
  <si>
    <t>Hasta 3272</t>
  </si>
  <si>
    <t>Hasta 3273</t>
  </si>
  <si>
    <t>Hasta 3274</t>
  </si>
  <si>
    <t>Hasta 3275</t>
  </si>
  <si>
    <t>Hasta 3276</t>
  </si>
  <si>
    <t>Hasta 3277</t>
  </si>
  <si>
    <t>Hasta 3278</t>
  </si>
  <si>
    <t>Hasta 3279</t>
  </si>
  <si>
    <t>Hasta 3280</t>
  </si>
  <si>
    <t>Hasta 3281</t>
  </si>
  <si>
    <t>Hasta 3282</t>
  </si>
  <si>
    <t>Hasta 3283</t>
  </si>
  <si>
    <t>Hasta 3284</t>
  </si>
  <si>
    <t>Hasta 3285</t>
  </si>
  <si>
    <t>Hasta 3286</t>
  </si>
  <si>
    <t>Hasta 3287</t>
  </si>
  <si>
    <t>Hasta 3288</t>
  </si>
  <si>
    <t>Hasta 3289</t>
  </si>
  <si>
    <t>Hasta 3290</t>
  </si>
  <si>
    <t>Hasta 3291</t>
  </si>
  <si>
    <t>Hasta 3292</t>
  </si>
  <si>
    <t>Hasta 3293</t>
  </si>
  <si>
    <t>Hasta 3294</t>
  </si>
  <si>
    <t>Hasta 3295</t>
  </si>
  <si>
    <t>Hasta 3296</t>
  </si>
  <si>
    <t>Hasta 3297</t>
  </si>
  <si>
    <t>Hasta 3298</t>
  </si>
  <si>
    <t>Hasta 3299</t>
  </si>
  <si>
    <t>Hasta 3300</t>
  </si>
  <si>
    <t>Hasta 3301</t>
  </si>
  <si>
    <t>Hasta 3302</t>
  </si>
  <si>
    <t>Hasta 3303</t>
  </si>
  <si>
    <t>Hasta 3304</t>
  </si>
  <si>
    <t>Hasta 3305</t>
  </si>
  <si>
    <t>Hasta 3306</t>
  </si>
  <si>
    <t>Hasta 3307</t>
  </si>
  <si>
    <t>Hasta 3308</t>
  </si>
  <si>
    <t>Hasta 3309</t>
  </si>
  <si>
    <t>Hasta 3310</t>
  </si>
  <si>
    <t>Hasta 3311</t>
  </si>
  <si>
    <t>Hasta 3312</t>
  </si>
  <si>
    <t>Hasta 3313</t>
  </si>
  <si>
    <t>Hasta 3314</t>
  </si>
  <si>
    <t>Hasta 3315</t>
  </si>
  <si>
    <t>Hasta 3316</t>
  </si>
  <si>
    <t>Hasta 3317</t>
  </si>
  <si>
    <t>Hasta 3318</t>
  </si>
  <si>
    <t>Hasta 3319</t>
  </si>
  <si>
    <t>Hasta 3320</t>
  </si>
  <si>
    <t>Hasta 3321</t>
  </si>
  <si>
    <t>Hasta 3322</t>
  </si>
  <si>
    <t>Hasta 3323</t>
  </si>
  <si>
    <t>Hasta 3324</t>
  </si>
  <si>
    <t>Hasta 3325</t>
  </si>
  <si>
    <t>Hasta 3326</t>
  </si>
  <si>
    <t>Hasta 3327</t>
  </si>
  <si>
    <t>Hasta 3328</t>
  </si>
  <si>
    <t>Hasta 3329</t>
  </si>
  <si>
    <t>Hasta 3330</t>
  </si>
  <si>
    <t>Hasta 3331</t>
  </si>
  <si>
    <t>Hasta 3332</t>
  </si>
  <si>
    <t>Hasta 3333</t>
  </si>
  <si>
    <t>Hasta 3334</t>
  </si>
  <si>
    <t>Hasta 3335</t>
  </si>
  <si>
    <t>Hasta 3336</t>
  </si>
  <si>
    <t>Hasta 3337</t>
  </si>
  <si>
    <t>Hasta 3338</t>
  </si>
  <si>
    <t>Hasta 3339</t>
  </si>
  <si>
    <t>Hasta 3340</t>
  </si>
  <si>
    <t>Hasta 3341</t>
  </si>
  <si>
    <t>Hasta 3342</t>
  </si>
  <si>
    <t>Hasta 3343</t>
  </si>
  <si>
    <t>Hasta 3344</t>
  </si>
  <si>
    <t>Hasta 3345</t>
  </si>
  <si>
    <t>Hasta 3346</t>
  </si>
  <si>
    <t>Hasta 3347</t>
  </si>
  <si>
    <t>Hasta 3348</t>
  </si>
  <si>
    <t>Hasta 3349</t>
  </si>
  <si>
    <t>Hasta 3350</t>
  </si>
  <si>
    <t>Hasta 3351</t>
  </si>
  <si>
    <t>Hasta 3352</t>
  </si>
  <si>
    <t>Hasta 3353</t>
  </si>
  <si>
    <t>Hasta 3354</t>
  </si>
  <si>
    <t>Hasta 3355</t>
  </si>
  <si>
    <t>Hasta 3356</t>
  </si>
  <si>
    <t>Hasta 3357</t>
  </si>
  <si>
    <t>Hasta 3358</t>
  </si>
  <si>
    <t>Hasta 3359</t>
  </si>
  <si>
    <t>Hasta 3360</t>
  </si>
  <si>
    <t>Hasta 3361</t>
  </si>
  <si>
    <t>Hasta 3362</t>
  </si>
  <si>
    <t>Hasta 3363</t>
  </si>
  <si>
    <t>Hasta 3364</t>
  </si>
  <si>
    <t>Hasta 3365</t>
  </si>
  <si>
    <t>Hasta 3366</t>
  </si>
  <si>
    <t>Hasta 3367</t>
  </si>
  <si>
    <t>Hasta 3368</t>
  </si>
  <si>
    <t>Hasta 3369</t>
  </si>
  <si>
    <t>Hasta 3370</t>
  </si>
  <si>
    <t>Hasta 3371</t>
  </si>
  <si>
    <t>Hasta 3372</t>
  </si>
  <si>
    <t>Hasta 3373</t>
  </si>
  <si>
    <t>Hasta 3374</t>
  </si>
  <si>
    <t>Hasta 3375</t>
  </si>
  <si>
    <t>Hasta 3376</t>
  </si>
  <si>
    <t>Hasta 3377</t>
  </si>
  <si>
    <t>Hasta 3378</t>
  </si>
  <si>
    <t>Hasta 3379</t>
  </si>
  <si>
    <t>Hasta 3380</t>
  </si>
  <si>
    <t>Hasta 3381</t>
  </si>
  <si>
    <t>Hasta 3382</t>
  </si>
  <si>
    <t>Hasta 3383</t>
  </si>
  <si>
    <t>Hasta 3384</t>
  </si>
  <si>
    <t>Hasta 3385</t>
  </si>
  <si>
    <t>Hasta 3386</t>
  </si>
  <si>
    <t>Hasta 3387</t>
  </si>
  <si>
    <t>Hasta 3388</t>
  </si>
  <si>
    <t>Hasta 3389</t>
  </si>
  <si>
    <t>Hasta 3390</t>
  </si>
  <si>
    <t>Hasta 3391</t>
  </si>
  <si>
    <t>Hasta 3392</t>
  </si>
  <si>
    <t>Hasta 3393</t>
  </si>
  <si>
    <t>Hasta 3394</t>
  </si>
  <si>
    <t>Hasta 3395</t>
  </si>
  <si>
    <t>Hasta 3396</t>
  </si>
  <si>
    <t>Hasta 3397</t>
  </si>
  <si>
    <t>Hasta 3398</t>
  </si>
  <si>
    <t>Hasta 3399</t>
  </si>
  <si>
    <t>Hasta 3400</t>
  </si>
  <si>
    <t>Hasta 3401</t>
  </si>
  <si>
    <t>Hasta 3402</t>
  </si>
  <si>
    <t>Hasta 3403</t>
  </si>
  <si>
    <t>Hasta 3404</t>
  </si>
  <si>
    <t>Hasta 3405</t>
  </si>
  <si>
    <t>Hasta 3406</t>
  </si>
  <si>
    <t>Hasta 3407</t>
  </si>
  <si>
    <t>Hasta 3408</t>
  </si>
  <si>
    <t>Hasta 3409</t>
  </si>
  <si>
    <t>Hasta 3410</t>
  </si>
  <si>
    <t>Hasta 3411</t>
  </si>
  <si>
    <t>Hasta 3412</t>
  </si>
  <si>
    <t>Hasta 3413</t>
  </si>
  <si>
    <t>Hasta 3414</t>
  </si>
  <si>
    <t>Hasta 3415</t>
  </si>
  <si>
    <t>Hasta 3416</t>
  </si>
  <si>
    <t>Hasta 3417</t>
  </si>
  <si>
    <t>Hasta 3418</t>
  </si>
  <si>
    <t>Hasta 3419</t>
  </si>
  <si>
    <t>Hasta 3420</t>
  </si>
  <si>
    <t>Hasta 3421</t>
  </si>
  <si>
    <t>Hasta 3422</t>
  </si>
  <si>
    <t>Hasta 3423</t>
  </si>
  <si>
    <t>Hasta 3424</t>
  </si>
  <si>
    <t>Hasta 3425</t>
  </si>
  <si>
    <t>Hasta 3426</t>
  </si>
  <si>
    <t>Hasta 3427</t>
  </si>
  <si>
    <t>Hasta 3428</t>
  </si>
  <si>
    <t>Hasta 3429</t>
  </si>
  <si>
    <t>Hasta 3430</t>
  </si>
  <si>
    <t>Hasta 3431</t>
  </si>
  <si>
    <t>Hasta 3432</t>
  </si>
  <si>
    <t>Hasta 3433</t>
  </si>
  <si>
    <t>Hasta 3434</t>
  </si>
  <si>
    <t>Hasta 3435</t>
  </si>
  <si>
    <t>Hasta 3436</t>
  </si>
  <si>
    <t>Hasta 3437</t>
  </si>
  <si>
    <t>Hasta 3438</t>
  </si>
  <si>
    <t>Hasta 3439</t>
  </si>
  <si>
    <t>Hasta 3440</t>
  </si>
  <si>
    <t>Hasta 3441</t>
  </si>
  <si>
    <t>Hasta 3442</t>
  </si>
  <si>
    <t>Hasta 3443</t>
  </si>
  <si>
    <t>Hasta 3444</t>
  </si>
  <si>
    <t>Hasta 3445</t>
  </si>
  <si>
    <t>Hasta 3446</t>
  </si>
  <si>
    <t>Hasta 3447</t>
  </si>
  <si>
    <t>Hasta 3448</t>
  </si>
  <si>
    <t>Hasta 3449</t>
  </si>
  <si>
    <t>Hasta 3450</t>
  </si>
  <si>
    <t>Hasta 3451</t>
  </si>
  <si>
    <t>Hasta 3452</t>
  </si>
  <si>
    <t>Hasta 3453</t>
  </si>
  <si>
    <t>Hasta 3454</t>
  </si>
  <si>
    <t>Hasta 3455</t>
  </si>
  <si>
    <t>Hasta 3456</t>
  </si>
  <si>
    <t>Hasta 3457</t>
  </si>
  <si>
    <t>Hasta 3458</t>
  </si>
  <si>
    <t>Hasta 3459</t>
  </si>
  <si>
    <t>Hasta 3460</t>
  </si>
  <si>
    <t>Hasta 3461</t>
  </si>
  <si>
    <t>Hasta 3462</t>
  </si>
  <si>
    <t>Hasta 3463</t>
  </si>
  <si>
    <t>Hasta 3464</t>
  </si>
  <si>
    <t>Hasta 3465</t>
  </si>
  <si>
    <t>Hasta 3466</t>
  </si>
  <si>
    <t>Hasta 3467</t>
  </si>
  <si>
    <t>Hasta 3468</t>
  </si>
  <si>
    <t>Hasta 3469</t>
  </si>
  <si>
    <t>Hasta 3470</t>
  </si>
  <si>
    <t>Hasta 3471</t>
  </si>
  <si>
    <t>Hasta 3472</t>
  </si>
  <si>
    <t>Hasta 3473</t>
  </si>
  <si>
    <t>Hasta 3474</t>
  </si>
  <si>
    <t>Hasta 3475</t>
  </si>
  <si>
    <t>Hasta 3476</t>
  </si>
  <si>
    <t>Hasta 3477</t>
  </si>
  <si>
    <t>Hasta 3478</t>
  </si>
  <si>
    <t>Hasta 3479</t>
  </si>
  <si>
    <t>Hasta 3480</t>
  </si>
  <si>
    <t>Hasta 3481</t>
  </si>
  <si>
    <t>Hasta 3482</t>
  </si>
  <si>
    <t>Hasta 3483</t>
  </si>
  <si>
    <t>Hasta 3484</t>
  </si>
  <si>
    <t>Hasta 3485</t>
  </si>
  <si>
    <t>Hasta 3486</t>
  </si>
  <si>
    <t>Hasta 3487</t>
  </si>
  <si>
    <t>Hasta 3488</t>
  </si>
  <si>
    <t>Hasta 3489</t>
  </si>
  <si>
    <t>Hasta 3490</t>
  </si>
  <si>
    <t>Hasta 3491</t>
  </si>
  <si>
    <t>Hasta 3492</t>
  </si>
  <si>
    <t>Hasta 3493</t>
  </si>
  <si>
    <t>Hasta 3494</t>
  </si>
  <si>
    <t>Hasta 3495</t>
  </si>
  <si>
    <t>Hasta 3496</t>
  </si>
  <si>
    <t>Hasta 3497</t>
  </si>
  <si>
    <t>Hasta 3498</t>
  </si>
  <si>
    <t>Hasta 3499</t>
  </si>
  <si>
    <t>Hasta 3500</t>
  </si>
  <si>
    <t>Hasta 3501</t>
  </si>
  <si>
    <t>Hasta 3502</t>
  </si>
  <si>
    <t>Hasta 3503</t>
  </si>
  <si>
    <t>Hasta 3504</t>
  </si>
  <si>
    <t>Hasta 3505</t>
  </si>
  <si>
    <t>Hasta 3506</t>
  </si>
  <si>
    <t>Hasta 3507</t>
  </si>
  <si>
    <t>Hasta 3508</t>
  </si>
  <si>
    <t>Hasta 3509</t>
  </si>
  <si>
    <t>Hasta 3510</t>
  </si>
  <si>
    <t>Hasta 3511</t>
  </si>
  <si>
    <t>Hasta 3512</t>
  </si>
  <si>
    <t>Hasta 3513</t>
  </si>
  <si>
    <t>Hasta 3514</t>
  </si>
  <si>
    <t>Hasta 3515</t>
  </si>
  <si>
    <t>Hasta 3516</t>
  </si>
  <si>
    <t>Hasta 3517</t>
  </si>
  <si>
    <t>Hasta 3518</t>
  </si>
  <si>
    <t>Hasta 3519</t>
  </si>
  <si>
    <t>Hasta 3520</t>
  </si>
  <si>
    <t>Hasta 3521</t>
  </si>
  <si>
    <t>Hasta 3522</t>
  </si>
  <si>
    <t>Hasta 3523</t>
  </si>
  <si>
    <t>Hasta 3524</t>
  </si>
  <si>
    <t>Hasta 3525</t>
  </si>
  <si>
    <t>Hasta 3526</t>
  </si>
  <si>
    <t>Hasta 3527</t>
  </si>
  <si>
    <t>Hasta 3528</t>
  </si>
  <si>
    <t>Hasta 3529</t>
  </si>
  <si>
    <t>Hasta 3530</t>
  </si>
  <si>
    <t>Hasta 3531</t>
  </si>
  <si>
    <t>Hasta 3532</t>
  </si>
  <si>
    <t>Hasta 3533</t>
  </si>
  <si>
    <t>Hasta 3534</t>
  </si>
  <si>
    <t>Hasta 3535</t>
  </si>
  <si>
    <t>Hasta 3536</t>
  </si>
  <si>
    <t>Hasta 3537</t>
  </si>
  <si>
    <t>Hasta 3538</t>
  </si>
  <si>
    <t>Hasta 3539</t>
  </si>
  <si>
    <t>Hasta 3540</t>
  </si>
  <si>
    <t>Hasta 3541</t>
  </si>
  <si>
    <t>Hasta 3542</t>
  </si>
  <si>
    <t>Hasta 3543</t>
  </si>
  <si>
    <t>Hasta 3544</t>
  </si>
  <si>
    <t>Hasta 3545</t>
  </si>
  <si>
    <t>Hasta 3546</t>
  </si>
  <si>
    <t>Hasta 3547</t>
  </si>
  <si>
    <t>Hasta 3548</t>
  </si>
  <si>
    <t>Hasta 3549</t>
  </si>
  <si>
    <t>Hasta 3550</t>
  </si>
  <si>
    <t>Hasta 3551</t>
  </si>
  <si>
    <t>Hasta 3552</t>
  </si>
  <si>
    <t>Hasta 3553</t>
  </si>
  <si>
    <t>Hasta 3554</t>
  </si>
  <si>
    <t>Hasta 3555</t>
  </si>
  <si>
    <t>Hasta 3556</t>
  </si>
  <si>
    <t>Hasta 3557</t>
  </si>
  <si>
    <t>Hasta 3558</t>
  </si>
  <si>
    <t>Hasta 3559</t>
  </si>
  <si>
    <t>Hasta 3560</t>
  </si>
  <si>
    <t>Hasta 3561</t>
  </si>
  <si>
    <t>Hasta 3562</t>
  </si>
  <si>
    <t>Hasta 3563</t>
  </si>
  <si>
    <t>Hasta 3564</t>
  </si>
  <si>
    <t>Hasta 3565</t>
  </si>
  <si>
    <t>Hasta 3566</t>
  </si>
  <si>
    <t>Hasta 3567</t>
  </si>
  <si>
    <t>Hasta 3568</t>
  </si>
  <si>
    <t>Hasta 3569</t>
  </si>
  <si>
    <t>Hasta 3570</t>
  </si>
  <si>
    <t>Hasta 3571</t>
  </si>
  <si>
    <t>Hasta 3572</t>
  </si>
  <si>
    <t>Hasta 3573</t>
  </si>
  <si>
    <t>Hasta 3574</t>
  </si>
  <si>
    <t>Hasta 3575</t>
  </si>
  <si>
    <t>Hasta 3576</t>
  </si>
  <si>
    <t>Hasta 3577</t>
  </si>
  <si>
    <t>Hasta 3578</t>
  </si>
  <si>
    <t>Hasta 3579</t>
  </si>
  <si>
    <t>Hasta 3580</t>
  </si>
  <si>
    <t>Hasta 3581</t>
  </si>
  <si>
    <t>Hasta 3582</t>
  </si>
  <si>
    <t>Hasta 3583</t>
  </si>
  <si>
    <t>Hasta 3584</t>
  </si>
  <si>
    <t>Hasta 3585</t>
  </si>
  <si>
    <t>Hasta 3586</t>
  </si>
  <si>
    <t>Hasta 3587</t>
  </si>
  <si>
    <t>Hasta 3588</t>
  </si>
  <si>
    <t>Hasta 3589</t>
  </si>
  <si>
    <t>Hasta 3590</t>
  </si>
  <si>
    <t>Hasta 3591</t>
  </si>
  <si>
    <t>Hasta 3592</t>
  </si>
  <si>
    <t>Hasta 3593</t>
  </si>
  <si>
    <t>Hasta 3594</t>
  </si>
  <si>
    <t>Hasta 3595</t>
  </si>
  <si>
    <t>Hasta 3596</t>
  </si>
  <si>
    <t>Hasta 3597</t>
  </si>
  <si>
    <t>Hasta 3598</t>
  </si>
  <si>
    <t>Hasta 3599</t>
  </si>
  <si>
    <t>Hasta 3600</t>
  </si>
  <si>
    <t>Hasta 3601</t>
  </si>
  <si>
    <t>Hasta 3602</t>
  </si>
  <si>
    <t>Hasta 3603</t>
  </si>
  <si>
    <t>Hasta 3604</t>
  </si>
  <si>
    <t>Hasta 3605</t>
  </si>
  <si>
    <t>Hasta 3606</t>
  </si>
  <si>
    <t>Hasta 3607</t>
  </si>
  <si>
    <t>Hasta 3608</t>
  </si>
  <si>
    <t>Hasta 3609</t>
  </si>
  <si>
    <t>Hasta 3610</t>
  </si>
  <si>
    <t>Hasta 3611</t>
  </si>
  <si>
    <t>Hasta 3612</t>
  </si>
  <si>
    <t>Hasta 3613</t>
  </si>
  <si>
    <t>Hasta 3614</t>
  </si>
  <si>
    <t>Hasta 3615</t>
  </si>
  <si>
    <t>Hasta 3616</t>
  </si>
  <si>
    <t>Hasta 3617</t>
  </si>
  <si>
    <t>Hasta 3618</t>
  </si>
  <si>
    <t>Hasta 3619</t>
  </si>
  <si>
    <t>Hasta 3620</t>
  </si>
  <si>
    <t>Hasta 3621</t>
  </si>
  <si>
    <t>Hasta 3622</t>
  </si>
  <si>
    <t>Hasta 3623</t>
  </si>
  <si>
    <t>Hasta 3624</t>
  </si>
  <si>
    <t>Hasta 3625</t>
  </si>
  <si>
    <t>Hasta 3626</t>
  </si>
  <si>
    <t>Hasta 3627</t>
  </si>
  <si>
    <t>Hasta 3628</t>
  </si>
  <si>
    <t>Hasta 3629</t>
  </si>
  <si>
    <t>Hasta 3630</t>
  </si>
  <si>
    <t>Hasta 3631</t>
  </si>
  <si>
    <t>Hasta 3632</t>
  </si>
  <si>
    <t>Hasta 3633</t>
  </si>
  <si>
    <t>Hasta 3634</t>
  </si>
  <si>
    <t>Hasta 3635</t>
  </si>
  <si>
    <t>Hasta 3636</t>
  </si>
  <si>
    <t>Hasta 3637</t>
  </si>
  <si>
    <t>Hasta 3638</t>
  </si>
  <si>
    <t>Hasta 3639</t>
  </si>
  <si>
    <t>Hasta 3640</t>
  </si>
  <si>
    <t>Hasta 3641</t>
  </si>
  <si>
    <t>Hasta 3642</t>
  </si>
  <si>
    <t>Hasta 3643</t>
  </si>
  <si>
    <t>Hasta 3644</t>
  </si>
  <si>
    <t>Hasta 3645</t>
  </si>
  <si>
    <t>Hasta 3646</t>
  </si>
  <si>
    <t>Hasta 3647</t>
  </si>
  <si>
    <t>Hasta 3648</t>
  </si>
  <si>
    <t>Hasta 3649</t>
  </si>
  <si>
    <t>Hasta 3650</t>
  </si>
  <si>
    <t>Hasta 3651</t>
  </si>
  <si>
    <t>Hasta 3652</t>
  </si>
  <si>
    <t>Hasta 3653</t>
  </si>
  <si>
    <t>Hasta 3654</t>
  </si>
  <si>
    <t>Hasta 3655</t>
  </si>
  <si>
    <t>Hasta 3656</t>
  </si>
  <si>
    <t>Hasta 3657</t>
  </si>
  <si>
    <t>Hasta 3658</t>
  </si>
  <si>
    <t>Hasta 3659</t>
  </si>
  <si>
    <t>Hasta 3660</t>
  </si>
  <si>
    <t>Hasta 3661</t>
  </si>
  <si>
    <t>Hasta 3662</t>
  </si>
  <si>
    <t>Hasta 3663</t>
  </si>
  <si>
    <t>Hasta 3664</t>
  </si>
  <si>
    <t>Hasta 3665</t>
  </si>
  <si>
    <t>Hasta 3666</t>
  </si>
  <si>
    <t>Hasta 3667</t>
  </si>
  <si>
    <t>Hasta 3668</t>
  </si>
  <si>
    <t>Hasta 3669</t>
  </si>
  <si>
    <t>Hasta 3670</t>
  </si>
  <si>
    <t>Hasta 3671</t>
  </si>
  <si>
    <t>Hasta 3672</t>
  </si>
  <si>
    <t>Hasta 3673</t>
  </si>
  <si>
    <t>Hasta 3674</t>
  </si>
  <si>
    <t>Hasta 3675</t>
  </si>
  <si>
    <t>Hasta 3676</t>
  </si>
  <si>
    <t>Hasta 3677</t>
  </si>
  <si>
    <t>Hasta 3678</t>
  </si>
  <si>
    <t>Hasta 3679</t>
  </si>
  <si>
    <t>Hasta 3680</t>
  </si>
  <si>
    <t>Hasta 3681</t>
  </si>
  <si>
    <t>Hasta 3682</t>
  </si>
  <si>
    <t>Hasta 3683</t>
  </si>
  <si>
    <t>Hasta 3684</t>
  </si>
  <si>
    <t>Hasta 3685</t>
  </si>
  <si>
    <t>Hasta 3686</t>
  </si>
  <si>
    <t>Hasta 3687</t>
  </si>
  <si>
    <t>Hasta 3688</t>
  </si>
  <si>
    <t>Hasta 3689</t>
  </si>
  <si>
    <t>Hasta 3690</t>
  </si>
  <si>
    <t>Hasta 3691</t>
  </si>
  <si>
    <t>Hasta 3692</t>
  </si>
  <si>
    <t>Hasta 3693</t>
  </si>
  <si>
    <t>Hasta 3694</t>
  </si>
  <si>
    <t>Hasta 3695</t>
  </si>
  <si>
    <t>Hasta 3696</t>
  </si>
  <si>
    <t>Hasta 3697</t>
  </si>
  <si>
    <t>Hasta 3698</t>
  </si>
  <si>
    <t>Hasta 3699</t>
  </si>
  <si>
    <t>Hasta 3700</t>
  </si>
  <si>
    <t>Hasta 3701</t>
  </si>
  <si>
    <t>Hasta 3702</t>
  </si>
  <si>
    <t>Hasta 3703</t>
  </si>
  <si>
    <t>Hasta 3704</t>
  </si>
  <si>
    <t>Hasta 3705</t>
  </si>
  <si>
    <t>Hasta 3706</t>
  </si>
  <si>
    <t>Hasta 3707</t>
  </si>
  <si>
    <t>Hasta 3708</t>
  </si>
  <si>
    <t>Hasta 3709</t>
  </si>
  <si>
    <t>Hasta 3710</t>
  </si>
  <si>
    <t>Hasta 3711</t>
  </si>
  <si>
    <t>Hasta 3712</t>
  </si>
  <si>
    <t>Hasta 3713</t>
  </si>
  <si>
    <t>Hasta 3714</t>
  </si>
  <si>
    <t>Hasta 3715</t>
  </si>
  <si>
    <t>Hasta 3716</t>
  </si>
  <si>
    <t>Hasta 3717</t>
  </si>
  <si>
    <t>Hasta 3718</t>
  </si>
  <si>
    <t>Hasta 3719</t>
  </si>
  <si>
    <t>Hasta 3720</t>
  </si>
  <si>
    <t>Hasta 3721</t>
  </si>
  <si>
    <t>Hasta 3722</t>
  </si>
  <si>
    <t>Hasta 3723</t>
  </si>
  <si>
    <t>Hasta 3724</t>
  </si>
  <si>
    <t>Hasta 3725</t>
  </si>
  <si>
    <t>Hasta 3726</t>
  </si>
  <si>
    <t>Hasta 3727</t>
  </si>
  <si>
    <t>Hasta 3728</t>
  </si>
  <si>
    <t>Hasta 3729</t>
  </si>
  <si>
    <t>Hasta 3730</t>
  </si>
  <si>
    <t>Hasta 3731</t>
  </si>
  <si>
    <t>Hasta 3732</t>
  </si>
  <si>
    <t>Hasta 3733</t>
  </si>
  <si>
    <t>Hasta 3734</t>
  </si>
  <si>
    <t>Hasta 3735</t>
  </si>
  <si>
    <t>Hasta 3736</t>
  </si>
  <si>
    <t>Hasta 3737</t>
  </si>
  <si>
    <t>Hasta 3738</t>
  </si>
  <si>
    <t>Hasta 3739</t>
  </si>
  <si>
    <t>Hasta 3740</t>
  </si>
  <si>
    <t>Hasta 3741</t>
  </si>
  <si>
    <t>Hasta 3742</t>
  </si>
  <si>
    <t>Hasta 3743</t>
  </si>
  <si>
    <t>Hasta 3744</t>
  </si>
  <si>
    <t>Hasta 3745</t>
  </si>
  <si>
    <t>Hasta 3746</t>
  </si>
  <si>
    <t>Hasta 3747</t>
  </si>
  <si>
    <t>Hasta 3748</t>
  </si>
  <si>
    <t>Hasta 3749</t>
  </si>
  <si>
    <t>Hasta 3750</t>
  </si>
  <si>
    <t>Hasta 3751</t>
  </si>
  <si>
    <t>Hasta 3752</t>
  </si>
  <si>
    <t>Hasta 3753</t>
  </si>
  <si>
    <t>Hasta 3754</t>
  </si>
  <si>
    <t>Hasta 3755</t>
  </si>
  <si>
    <t>Hasta 3756</t>
  </si>
  <si>
    <t>Hasta 3757</t>
  </si>
  <si>
    <t>Hasta 3758</t>
  </si>
  <si>
    <t>Hasta 3759</t>
  </si>
  <si>
    <t>Hasta 3760</t>
  </si>
  <si>
    <t>Hasta 3761</t>
  </si>
  <si>
    <t>Hasta 3762</t>
  </si>
  <si>
    <t>Hasta 3763</t>
  </si>
  <si>
    <t>Hasta 3764</t>
  </si>
  <si>
    <t>Hasta 3765</t>
  </si>
  <si>
    <t>Hasta 3766</t>
  </si>
  <si>
    <t>Hasta 3767</t>
  </si>
  <si>
    <t>Hasta 3768</t>
  </si>
  <si>
    <t>Hasta 3769</t>
  </si>
  <si>
    <t>Hasta 3770</t>
  </si>
  <si>
    <t>Hasta 3771</t>
  </si>
  <si>
    <t>Hasta 3772</t>
  </si>
  <si>
    <t>Hasta 3773</t>
  </si>
  <si>
    <t>Hasta 3774</t>
  </si>
  <si>
    <t>Hasta 3775</t>
  </si>
  <si>
    <t>Hasta 3776</t>
  </si>
  <si>
    <t>Hasta 3777</t>
  </si>
  <si>
    <t>Hasta 3778</t>
  </si>
  <si>
    <t>Hasta 3779</t>
  </si>
  <si>
    <t>Hasta 3780</t>
  </si>
  <si>
    <t>Hasta 3781</t>
  </si>
  <si>
    <t>Hasta 3782</t>
  </si>
  <si>
    <t>Hasta 3783</t>
  </si>
  <si>
    <t>Hasta 3784</t>
  </si>
  <si>
    <t>Hasta 3785</t>
  </si>
  <si>
    <t>Hasta 3786</t>
  </si>
  <si>
    <t>Hasta 3787</t>
  </si>
  <si>
    <t>Hasta 3788</t>
  </si>
  <si>
    <t>Hasta 3789</t>
  </si>
  <si>
    <t>Hasta 3790</t>
  </si>
  <si>
    <t>Hasta 3791</t>
  </si>
  <si>
    <t>Hasta 3792</t>
  </si>
  <si>
    <t>Hasta 3793</t>
  </si>
  <si>
    <t>Hasta 3794</t>
  </si>
  <si>
    <t>Hasta 3795</t>
  </si>
  <si>
    <t>Hasta 3796</t>
  </si>
  <si>
    <t>Hasta 3797</t>
  </si>
  <si>
    <t>Hasta 3798</t>
  </si>
  <si>
    <t>Hasta 3799</t>
  </si>
  <si>
    <t>Hasta 3800</t>
  </si>
  <si>
    <t>Hasta 3801</t>
  </si>
  <si>
    <t>Hasta 3802</t>
  </si>
  <si>
    <t>Hasta 3803</t>
  </si>
  <si>
    <t>Hasta 3804</t>
  </si>
  <si>
    <t>Hasta 3805</t>
  </si>
  <si>
    <t>Hasta 3806</t>
  </si>
  <si>
    <t>Hasta 3807</t>
  </si>
  <si>
    <t>Hasta 3808</t>
  </si>
  <si>
    <t>Hasta 3809</t>
  </si>
  <si>
    <t>Hasta 3810</t>
  </si>
  <si>
    <t>Hasta 3811</t>
  </si>
  <si>
    <t>Hasta 3812</t>
  </si>
  <si>
    <t>Hasta 3813</t>
  </si>
  <si>
    <t>Hasta 3814</t>
  </si>
  <si>
    <t>Hasta 3815</t>
  </si>
  <si>
    <t>Hasta 3816</t>
  </si>
  <si>
    <t>Hasta 3817</t>
  </si>
  <si>
    <t>Hasta 3818</t>
  </si>
  <si>
    <t>Hasta 3819</t>
  </si>
  <si>
    <t>Hasta 3820</t>
  </si>
  <si>
    <t>Hasta 3821</t>
  </si>
  <si>
    <t>Hasta 3822</t>
  </si>
  <si>
    <t>Hasta 3823</t>
  </si>
  <si>
    <t>Hasta 3824</t>
  </si>
  <si>
    <t>Hasta 3825</t>
  </si>
  <si>
    <t>Hasta 3826</t>
  </si>
  <si>
    <t>Hasta 3827</t>
  </si>
  <si>
    <t>Hasta 3828</t>
  </si>
  <si>
    <t>Hasta 3829</t>
  </si>
  <si>
    <t>Hasta 3830</t>
  </si>
  <si>
    <t>Hasta 3831</t>
  </si>
  <si>
    <t>Hasta 3832</t>
  </si>
  <si>
    <t>Hasta 3833</t>
  </si>
  <si>
    <t>Hasta 3834</t>
  </si>
  <si>
    <t>Hasta 3835</t>
  </si>
  <si>
    <t>Hasta 3836</t>
  </si>
  <si>
    <t>Hasta 3837</t>
  </si>
  <si>
    <t>Hasta 3838</t>
  </si>
  <si>
    <t>Hasta 3839</t>
  </si>
  <si>
    <t>Hasta 3840</t>
  </si>
  <si>
    <t>Hasta 3841</t>
  </si>
  <si>
    <t>Hasta 3842</t>
  </si>
  <si>
    <t>Hasta 3843</t>
  </si>
  <si>
    <t>Hasta 3844</t>
  </si>
  <si>
    <t>Hasta 3845</t>
  </si>
  <si>
    <t>Hasta 3846</t>
  </si>
  <si>
    <t>Hasta 3847</t>
  </si>
  <si>
    <t>Hasta 3848</t>
  </si>
  <si>
    <t>Hasta 3849</t>
  </si>
  <si>
    <t>Hasta 3850</t>
  </si>
  <si>
    <t>Hasta 3851</t>
  </si>
  <si>
    <t>Hasta 3852</t>
  </si>
  <si>
    <t>Hasta 3853</t>
  </si>
  <si>
    <t>Hasta 3854</t>
  </si>
  <si>
    <t>Hasta 3855</t>
  </si>
  <si>
    <t>Hasta 3856</t>
  </si>
  <si>
    <t>Hasta 3857</t>
  </si>
  <si>
    <t>Hasta 3858</t>
  </si>
  <si>
    <t>Hasta 3859</t>
  </si>
  <si>
    <t>Hasta 3860</t>
  </si>
  <si>
    <t>Hasta 3861</t>
  </si>
  <si>
    <t>Hasta 3862</t>
  </si>
  <si>
    <t>Hasta 3863</t>
  </si>
  <si>
    <t>Hasta 3864</t>
  </si>
  <si>
    <t>Hasta 3865</t>
  </si>
  <si>
    <t>Hasta 3866</t>
  </si>
  <si>
    <t>Hasta 3867</t>
  </si>
  <si>
    <t>Hasta 3868</t>
  </si>
  <si>
    <t>Hasta 3869</t>
  </si>
  <si>
    <t>Hasta 3870</t>
  </si>
  <si>
    <t>Hasta 3871</t>
  </si>
  <si>
    <t>Hasta 3872</t>
  </si>
  <si>
    <t>Hasta 3873</t>
  </si>
  <si>
    <t>Hasta 3874</t>
  </si>
  <si>
    <t>Hasta 3875</t>
  </si>
  <si>
    <t>Hasta 3876</t>
  </si>
  <si>
    <t>Hasta 3877</t>
  </si>
  <si>
    <t>Hasta 3878</t>
  </si>
  <si>
    <t>Hasta 3879</t>
  </si>
  <si>
    <t>Hasta 3880</t>
  </si>
  <si>
    <t>Hasta 3881</t>
  </si>
  <si>
    <t>Hasta 3882</t>
  </si>
  <si>
    <t>Hasta 3883</t>
  </si>
  <si>
    <t>Hasta 3884</t>
  </si>
  <si>
    <t>Hasta 3885</t>
  </si>
  <si>
    <t>Hasta 3886</t>
  </si>
  <si>
    <t>Hasta 3887</t>
  </si>
  <si>
    <t>Hasta 3888</t>
  </si>
  <si>
    <t>Hasta 3889</t>
  </si>
  <si>
    <t>Hasta 3890</t>
  </si>
  <si>
    <t>Hasta 3891</t>
  </si>
  <si>
    <t>Hasta 3892</t>
  </si>
  <si>
    <t>Hasta 3893</t>
  </si>
  <si>
    <t>Hasta 3894</t>
  </si>
  <si>
    <t>Hasta 3895</t>
  </si>
  <si>
    <t>Hasta 3896</t>
  </si>
  <si>
    <t>Hasta 3897</t>
  </si>
  <si>
    <t>Hasta 3898</t>
  </si>
  <si>
    <t>Hasta 3899</t>
  </si>
  <si>
    <t>Hasta 3900</t>
  </si>
  <si>
    <t>Hasta 3901</t>
  </si>
  <si>
    <t>Hasta 3902</t>
  </si>
  <si>
    <t>Hasta 3903</t>
  </si>
  <si>
    <t>Hasta 3904</t>
  </si>
  <si>
    <t>Hasta 3905</t>
  </si>
  <si>
    <t>Hasta 3906</t>
  </si>
  <si>
    <t>Hasta 3907</t>
  </si>
  <si>
    <t>Hasta 3908</t>
  </si>
  <si>
    <t>Hasta 3909</t>
  </si>
  <si>
    <t>Hasta 3910</t>
  </si>
  <si>
    <t>Hasta 3911</t>
  </si>
  <si>
    <t>Hasta 3912</t>
  </si>
  <si>
    <t>Hasta 3913</t>
  </si>
  <si>
    <t>Hasta 3914</t>
  </si>
  <si>
    <t>Hasta 3915</t>
  </si>
  <si>
    <t>Hasta 3916</t>
  </si>
  <si>
    <t>Hasta 3917</t>
  </si>
  <si>
    <t>Hasta 3918</t>
  </si>
  <si>
    <t>Hasta 3919</t>
  </si>
  <si>
    <t>Hasta 3920</t>
  </si>
  <si>
    <t>Hasta 3921</t>
  </si>
  <si>
    <t>Hasta 3922</t>
  </si>
  <si>
    <t>Hasta 3923</t>
  </si>
  <si>
    <t>Hasta 3924</t>
  </si>
  <si>
    <t>Hasta 3925</t>
  </si>
  <si>
    <t>Hasta 3926</t>
  </si>
  <si>
    <t>Hasta 3927</t>
  </si>
  <si>
    <t>Hasta 3928</t>
  </si>
  <si>
    <t>Hasta 3929</t>
  </si>
  <si>
    <t>Hasta 3930</t>
  </si>
  <si>
    <t>Hasta 3931</t>
  </si>
  <si>
    <t>Hasta 3932</t>
  </si>
  <si>
    <t>Hasta 3933</t>
  </si>
  <si>
    <t>Hasta 3934</t>
  </si>
  <si>
    <t>Hasta 3935</t>
  </si>
  <si>
    <t>Hasta 3936</t>
  </si>
  <si>
    <t>Hasta 3937</t>
  </si>
  <si>
    <t>Hasta 3938</t>
  </si>
  <si>
    <t>Hasta 3939</t>
  </si>
  <si>
    <t>Hasta 3940</t>
  </si>
  <si>
    <t>Hasta 3941</t>
  </si>
  <si>
    <t>Hasta 3942</t>
  </si>
  <si>
    <t>Hasta 3943</t>
  </si>
  <si>
    <t>Hasta 3944</t>
  </si>
  <si>
    <t>Hasta 3945</t>
  </si>
  <si>
    <t>Hasta 3946</t>
  </si>
  <si>
    <t>Hasta 3947</t>
  </si>
  <si>
    <t>Hasta 3948</t>
  </si>
  <si>
    <t>Hasta 3949</t>
  </si>
  <si>
    <t>Hasta 3950</t>
  </si>
  <si>
    <t>Hasta 3951</t>
  </si>
  <si>
    <t>Hasta 3952</t>
  </si>
  <si>
    <t>Hasta 3953</t>
  </si>
  <si>
    <t>Hasta 3954</t>
  </si>
  <si>
    <t>Hasta 3955</t>
  </si>
  <si>
    <t>Hasta 3956</t>
  </si>
  <si>
    <t>Hasta 3957</t>
  </si>
  <si>
    <t>Hasta 3958</t>
  </si>
  <si>
    <t>Hasta 3959</t>
  </si>
  <si>
    <t>Hasta 3960</t>
  </si>
  <si>
    <t>Hasta 3961</t>
  </si>
  <si>
    <t>Hasta 3962</t>
  </si>
  <si>
    <t>Hasta 3963</t>
  </si>
  <si>
    <t>Hasta 3964</t>
  </si>
  <si>
    <t>Hasta 3965</t>
  </si>
  <si>
    <t>Hasta 3966</t>
  </si>
  <si>
    <t>Hasta 3967</t>
  </si>
  <si>
    <t>Hasta 3968</t>
  </si>
  <si>
    <t>Hasta 3969</t>
  </si>
  <si>
    <t>Hasta 3970</t>
  </si>
  <si>
    <t>Hasta 3971</t>
  </si>
  <si>
    <t>Hasta 3972</t>
  </si>
  <si>
    <t>Hasta 3973</t>
  </si>
  <si>
    <t>Hasta 3974</t>
  </si>
  <si>
    <t>Hasta 3975</t>
  </si>
  <si>
    <t>Hasta 3976</t>
  </si>
  <si>
    <t>Hasta 3977</t>
  </si>
  <si>
    <t>Hasta 3978</t>
  </si>
  <si>
    <t>Hasta 3979</t>
  </si>
  <si>
    <t>Hasta 3980</t>
  </si>
  <si>
    <t>Hasta 3981</t>
  </si>
  <si>
    <t>Hasta 3982</t>
  </si>
  <si>
    <t>Hasta 3983</t>
  </si>
  <si>
    <t>Hasta 3984</t>
  </si>
  <si>
    <t>Hasta 3985</t>
  </si>
  <si>
    <t>Hasta 3986</t>
  </si>
  <si>
    <t>Hasta 3987</t>
  </si>
  <si>
    <t>Hasta 3988</t>
  </si>
  <si>
    <t>Hasta 3989</t>
  </si>
  <si>
    <t>Hasta 3990</t>
  </si>
  <si>
    <t>Hasta 3991</t>
  </si>
  <si>
    <t>Hasta 3992</t>
  </si>
  <si>
    <t>Hasta 3993</t>
  </si>
  <si>
    <t>Hasta 3994</t>
  </si>
  <si>
    <t>Hasta 3995</t>
  </si>
  <si>
    <t>Hasta 3996</t>
  </si>
  <si>
    <t>Hasta 3997</t>
  </si>
  <si>
    <t>Hasta 3998</t>
  </si>
  <si>
    <t>Hasta 3999</t>
  </si>
  <si>
    <t>Hasta 4000</t>
  </si>
  <si>
    <t>Hasta 4001</t>
  </si>
  <si>
    <t>Hasta 4002</t>
  </si>
  <si>
    <t>Hasta 4003</t>
  </si>
  <si>
    <t>Hasta 4004</t>
  </si>
  <si>
    <t>Hasta 4005</t>
  </si>
  <si>
    <t>Hasta 4006</t>
  </si>
  <si>
    <t>Hasta 4007</t>
  </si>
  <si>
    <t>Hasta 4008</t>
  </si>
  <si>
    <t>Hasta 4009</t>
  </si>
  <si>
    <t>Hasta 4010</t>
  </si>
  <si>
    <t>Hasta 4011</t>
  </si>
  <si>
    <t>Hasta 4012</t>
  </si>
  <si>
    <t>Hasta 4013</t>
  </si>
  <si>
    <t>Hasta 4014</t>
  </si>
  <si>
    <t>Hasta 4015</t>
  </si>
  <si>
    <t>Hasta 4016</t>
  </si>
  <si>
    <t>Hasta 4017</t>
  </si>
  <si>
    <t>Hasta 4018</t>
  </si>
  <si>
    <t>Hasta 4019</t>
  </si>
  <si>
    <t>Hasta 4020</t>
  </si>
  <si>
    <t>Hasta 4021</t>
  </si>
  <si>
    <t>Hasta 4022</t>
  </si>
  <si>
    <t>Hasta 4023</t>
  </si>
  <si>
    <t>Hasta 4024</t>
  </si>
  <si>
    <t>Hasta 4025</t>
  </si>
  <si>
    <t>Hasta 4026</t>
  </si>
  <si>
    <t>Hasta 4027</t>
  </si>
  <si>
    <t>Hasta 4028</t>
  </si>
  <si>
    <t>Hasta 4029</t>
  </si>
  <si>
    <t>Hasta 4030</t>
  </si>
  <si>
    <t>Hasta 4031</t>
  </si>
  <si>
    <t>Hasta 4032</t>
  </si>
  <si>
    <t>Hasta 4033</t>
  </si>
  <si>
    <t>Hasta 4034</t>
  </si>
  <si>
    <t>Hasta 4035</t>
  </si>
  <si>
    <t>Hasta 4036</t>
  </si>
  <si>
    <t>Hasta 4037</t>
  </si>
  <si>
    <t>Hasta 4038</t>
  </si>
  <si>
    <t>Hasta 4039</t>
  </si>
  <si>
    <t>Hasta 4040</t>
  </si>
  <si>
    <t>Hasta 4041</t>
  </si>
  <si>
    <t>Hasta 4042</t>
  </si>
  <si>
    <t>Hasta 4043</t>
  </si>
  <si>
    <t>Hasta 4044</t>
  </si>
  <si>
    <t>Hasta 4045</t>
  </si>
  <si>
    <t>Hasta 4046</t>
  </si>
  <si>
    <t>Hasta 4047</t>
  </si>
  <si>
    <t>Hasta 4048</t>
  </si>
  <si>
    <t>Hasta 4049</t>
  </si>
  <si>
    <t>Hasta 4050</t>
  </si>
  <si>
    <t>Hasta 4051</t>
  </si>
  <si>
    <t>Hasta 4052</t>
  </si>
  <si>
    <t>Hasta 4053</t>
  </si>
  <si>
    <t>Hasta 4054</t>
  </si>
  <si>
    <t>Hasta 4055</t>
  </si>
  <si>
    <t>Hasta 4056</t>
  </si>
  <si>
    <t>Hasta 4057</t>
  </si>
  <si>
    <t>Hasta 4058</t>
  </si>
  <si>
    <t>Hasta 4059</t>
  </si>
  <si>
    <t>Hasta 4060</t>
  </si>
  <si>
    <t>Hasta 4061</t>
  </si>
  <si>
    <t>Hasta 4062</t>
  </si>
  <si>
    <t>Hasta 4063</t>
  </si>
  <si>
    <t>Hasta 4064</t>
  </si>
  <si>
    <t>Hasta 4065</t>
  </si>
  <si>
    <t>Hasta 4066</t>
  </si>
  <si>
    <t>Hasta 4067</t>
  </si>
  <si>
    <t>Hasta 4068</t>
  </si>
  <si>
    <t>Hasta 4069</t>
  </si>
  <si>
    <t>Hasta 4070</t>
  </si>
  <si>
    <t>Hasta 4071</t>
  </si>
  <si>
    <t>Hasta 4072</t>
  </si>
  <si>
    <t>Hasta 4073</t>
  </si>
  <si>
    <t>Hasta 4074</t>
  </si>
  <si>
    <t>Hasta 4075</t>
  </si>
  <si>
    <t>Hasta 4076</t>
  </si>
  <si>
    <t>Hasta 4077</t>
  </si>
  <si>
    <t>Hasta 4078</t>
  </si>
  <si>
    <t>Hasta 4079</t>
  </si>
  <si>
    <t>Hasta 4080</t>
  </si>
  <si>
    <t>Hasta 4081</t>
  </si>
  <si>
    <t>Hasta 4082</t>
  </si>
  <si>
    <t>Hasta 4083</t>
  </si>
  <si>
    <t>Hasta 4084</t>
  </si>
  <si>
    <t>Hasta 4085</t>
  </si>
  <si>
    <t>Hasta 4086</t>
  </si>
  <si>
    <t>Hasta 4087</t>
  </si>
  <si>
    <t>Hasta 4088</t>
  </si>
  <si>
    <t>Hasta 4089</t>
  </si>
  <si>
    <t>Hasta 4090</t>
  </si>
  <si>
    <t>Hasta 4091</t>
  </si>
  <si>
    <t>Hasta 4092</t>
  </si>
  <si>
    <t>Hasta 4093</t>
  </si>
  <si>
    <t>Hasta 4094</t>
  </si>
  <si>
    <t>Hasta 4095</t>
  </si>
  <si>
    <t>Hasta 4096</t>
  </si>
  <si>
    <t>Hasta 4097</t>
  </si>
  <si>
    <t>Hasta 4098</t>
  </si>
  <si>
    <t>Hasta 4099</t>
  </si>
  <si>
    <t>Hasta 4100</t>
  </si>
  <si>
    <t>Hasta 4101</t>
  </si>
  <si>
    <t>Hasta 4102</t>
  </si>
  <si>
    <t>Hasta 4103</t>
  </si>
  <si>
    <t>Hasta 4104</t>
  </si>
  <si>
    <t>Hasta 4105</t>
  </si>
  <si>
    <t>Hasta 4106</t>
  </si>
  <si>
    <t>Hasta 4107</t>
  </si>
  <si>
    <t>Hasta 4108</t>
  </si>
  <si>
    <t>Hasta 4109</t>
  </si>
  <si>
    <t>Hasta 4110</t>
  </si>
  <si>
    <t>Hasta 4111</t>
  </si>
  <si>
    <t>Hasta 4112</t>
  </si>
  <si>
    <t>Hasta 4113</t>
  </si>
  <si>
    <t>Hasta 4114</t>
  </si>
  <si>
    <t>Hasta 4115</t>
  </si>
  <si>
    <t>Hasta 4116</t>
  </si>
  <si>
    <t>Hasta 4117</t>
  </si>
  <si>
    <t>Hasta 4118</t>
  </si>
  <si>
    <t>Hasta 4119</t>
  </si>
  <si>
    <t>Hasta 4120</t>
  </si>
  <si>
    <t>Hasta 4121</t>
  </si>
  <si>
    <t>Hasta 4122</t>
  </si>
  <si>
    <t>Hasta 4123</t>
  </si>
  <si>
    <t>Hasta 4124</t>
  </si>
  <si>
    <t>Hasta 4125</t>
  </si>
  <si>
    <t>Hasta 4126</t>
  </si>
  <si>
    <t>Hasta 4127</t>
  </si>
  <si>
    <t>Hasta 4128</t>
  </si>
  <si>
    <t>Hasta 4129</t>
  </si>
  <si>
    <t>Hasta 4130</t>
  </si>
  <si>
    <t>Hasta 4131</t>
  </si>
  <si>
    <t>Hasta 4132</t>
  </si>
  <si>
    <t>Hasta 4133</t>
  </si>
  <si>
    <t>Hasta 4134</t>
  </si>
  <si>
    <t>Hasta 4135</t>
  </si>
  <si>
    <t>Hasta 4136</t>
  </si>
  <si>
    <t>Hasta 4137</t>
  </si>
  <si>
    <t>Hasta 4138</t>
  </si>
  <si>
    <t>Hasta 4139</t>
  </si>
  <si>
    <t>Hasta 4140</t>
  </si>
  <si>
    <t>Hasta 4141</t>
  </si>
  <si>
    <t>Hasta 4142</t>
  </si>
  <si>
    <t>Hasta 4143</t>
  </si>
  <si>
    <t>Hasta 4144</t>
  </si>
  <si>
    <t>Hasta 4145</t>
  </si>
  <si>
    <t>Hasta 4146</t>
  </si>
  <si>
    <t>Hasta 4147</t>
  </si>
  <si>
    <t>Hasta 4148</t>
  </si>
  <si>
    <t>Hasta 4149</t>
  </si>
  <si>
    <t>Hasta 4150</t>
  </si>
  <si>
    <t>Hasta 4151</t>
  </si>
  <si>
    <t>Hasta 4152</t>
  </si>
  <si>
    <t>Hasta 4153</t>
  </si>
  <si>
    <t>Hasta 4154</t>
  </si>
  <si>
    <t>Hasta 4155</t>
  </si>
  <si>
    <t>Hasta 4156</t>
  </si>
  <si>
    <t>Hasta 4157</t>
  </si>
  <si>
    <t>Hasta 4158</t>
  </si>
  <si>
    <t>Hasta 4159</t>
  </si>
  <si>
    <t>Hasta 4160</t>
  </si>
  <si>
    <t>Hasta 4161</t>
  </si>
  <si>
    <t>Hasta 4162</t>
  </si>
  <si>
    <t>Hasta 4163</t>
  </si>
  <si>
    <t>Hasta 4164</t>
  </si>
  <si>
    <t>Hasta 4165</t>
  </si>
  <si>
    <t>Hasta 4166</t>
  </si>
  <si>
    <t>Hasta 4167</t>
  </si>
  <si>
    <t>Hasta 4168</t>
  </si>
  <si>
    <t>Hasta 4169</t>
  </si>
  <si>
    <t>Hasta 4170</t>
  </si>
  <si>
    <t>Hasta 4171</t>
  </si>
  <si>
    <t>Hasta 4172</t>
  </si>
  <si>
    <t>Hasta 4173</t>
  </si>
  <si>
    <t>Hasta 4174</t>
  </si>
  <si>
    <t>Hasta 4175</t>
  </si>
  <si>
    <t>Hasta 4176</t>
  </si>
  <si>
    <t>Hasta 4177</t>
  </si>
  <si>
    <t>Hasta 4178</t>
  </si>
  <si>
    <t>Hasta 4179</t>
  </si>
  <si>
    <t>Hasta 4180</t>
  </si>
  <si>
    <t>Hasta 4181</t>
  </si>
  <si>
    <t>Hasta 4182</t>
  </si>
  <si>
    <t>Hasta 4183</t>
  </si>
  <si>
    <t>Hasta 4184</t>
  </si>
  <si>
    <t>Hasta 4185</t>
  </si>
  <si>
    <t>Hasta 4186</t>
  </si>
  <si>
    <t>Hasta 4187</t>
  </si>
  <si>
    <t>Hasta 4188</t>
  </si>
  <si>
    <t>Hasta 4189</t>
  </si>
  <si>
    <t>Hasta 4190</t>
  </si>
  <si>
    <t>Hasta 4191</t>
  </si>
  <si>
    <t>Hasta 4192</t>
  </si>
  <si>
    <t>Hasta 4193</t>
  </si>
  <si>
    <t>Hasta 4194</t>
  </si>
  <si>
    <t>Hasta 4195</t>
  </si>
  <si>
    <t>Hasta 4196</t>
  </si>
  <si>
    <t>Hasta 4197</t>
  </si>
  <si>
    <t>Hasta 4198</t>
  </si>
  <si>
    <t>Hasta 4199</t>
  </si>
  <si>
    <t>Hasta 4200</t>
  </si>
  <si>
    <t>Hasta 4201</t>
  </si>
  <si>
    <t>Hasta 4202</t>
  </si>
  <si>
    <t>Hasta 4203</t>
  </si>
  <si>
    <t>Hasta 4204</t>
  </si>
  <si>
    <t>Hasta 4205</t>
  </si>
  <si>
    <t>Hasta 4206</t>
  </si>
  <si>
    <t>Hasta 4207</t>
  </si>
  <si>
    <t>Hasta 4208</t>
  </si>
  <si>
    <t>Hasta 4209</t>
  </si>
  <si>
    <t>Hasta 4210</t>
  </si>
  <si>
    <t>Hasta 4211</t>
  </si>
  <si>
    <t>Hasta 4212</t>
  </si>
  <si>
    <t>Hasta 4213</t>
  </si>
  <si>
    <t>Hasta 4214</t>
  </si>
  <si>
    <t>Hasta 4215</t>
  </si>
  <si>
    <t>Hasta 4216</t>
  </si>
  <si>
    <t>Hasta 4217</t>
  </si>
  <si>
    <t>Hasta 4218</t>
  </si>
  <si>
    <t>Hasta 4219</t>
  </si>
  <si>
    <t>Hasta 4220</t>
  </si>
  <si>
    <t>Hasta 4221</t>
  </si>
  <si>
    <t>Hasta 4222</t>
  </si>
  <si>
    <t>Hasta 4223</t>
  </si>
  <si>
    <t>Hasta 4224</t>
  </si>
  <si>
    <t>Hasta 4225</t>
  </si>
  <si>
    <t>Hasta 4226</t>
  </si>
  <si>
    <t>Hasta 4227</t>
  </si>
  <si>
    <t>Hasta 4228</t>
  </si>
  <si>
    <t>Hasta 4229</t>
  </si>
  <si>
    <t>Hasta 4230</t>
  </si>
  <si>
    <t>Hasta 4231</t>
  </si>
  <si>
    <t>Hasta 4232</t>
  </si>
  <si>
    <t>Hasta 4233</t>
  </si>
  <si>
    <t>Hasta 4234</t>
  </si>
  <si>
    <t>Hasta 4235</t>
  </si>
  <si>
    <t>Hasta 4236</t>
  </si>
  <si>
    <t>Hasta 4237</t>
  </si>
  <si>
    <t>Hasta 4238</t>
  </si>
  <si>
    <t>Hasta 4239</t>
  </si>
  <si>
    <t>Hasta 4240</t>
  </si>
  <si>
    <t>Hasta 4241</t>
  </si>
  <si>
    <t>Hasta 4242</t>
  </si>
  <si>
    <t>Hasta 4243</t>
  </si>
  <si>
    <t>Hasta 4244</t>
  </si>
  <si>
    <t>Hasta 4245</t>
  </si>
  <si>
    <t>Hasta 4246</t>
  </si>
  <si>
    <t>Hasta 4247</t>
  </si>
  <si>
    <t>Hasta 4248</t>
  </si>
  <si>
    <t>Hasta 4249</t>
  </si>
  <si>
    <t>Hasta 4250</t>
  </si>
  <si>
    <t>Hasta 4251</t>
  </si>
  <si>
    <t>Hasta 4252</t>
  </si>
  <si>
    <t>Hasta 4253</t>
  </si>
  <si>
    <t>Hasta 4254</t>
  </si>
  <si>
    <t>Hasta 4255</t>
  </si>
  <si>
    <t>Hasta 4256</t>
  </si>
  <si>
    <t>Hasta 4257</t>
  </si>
  <si>
    <t>Hasta 4258</t>
  </si>
  <si>
    <t>Hasta 4259</t>
  </si>
  <si>
    <t>Hasta 4260</t>
  </si>
  <si>
    <t>Hasta 4261</t>
  </si>
  <si>
    <t>Hasta 4262</t>
  </si>
  <si>
    <t>Hasta 4263</t>
  </si>
  <si>
    <t>Hasta 4264</t>
  </si>
  <si>
    <t>Hasta 4265</t>
  </si>
  <si>
    <t>Hasta 4266</t>
  </si>
  <si>
    <t>Hasta 4267</t>
  </si>
  <si>
    <t>Hasta 4268</t>
  </si>
  <si>
    <t>Hasta 4269</t>
  </si>
  <si>
    <t>Hasta 4270</t>
  </si>
  <si>
    <t>Hasta 4271</t>
  </si>
  <si>
    <t>Hasta 4272</t>
  </si>
  <si>
    <t>Hasta 4273</t>
  </si>
  <si>
    <t>Hasta 4274</t>
  </si>
  <si>
    <t>Hasta 4275</t>
  </si>
  <si>
    <t>Hasta 4276</t>
  </si>
  <si>
    <t>Hasta 4277</t>
  </si>
  <si>
    <t>Hasta 4278</t>
  </si>
  <si>
    <t>Hasta 4279</t>
  </si>
  <si>
    <t>Hasta 4280</t>
  </si>
  <si>
    <t>Hasta 4281</t>
  </si>
  <si>
    <t>Hasta 4282</t>
  </si>
  <si>
    <t>Hasta 4283</t>
  </si>
  <si>
    <t>Hasta 4284</t>
  </si>
  <si>
    <t>Hasta 4285</t>
  </si>
  <si>
    <t>Hasta 4286</t>
  </si>
  <si>
    <t>Hasta 4287</t>
  </si>
  <si>
    <t>Hasta 4288</t>
  </si>
  <si>
    <t>Hasta 4289</t>
  </si>
  <si>
    <t>Hasta 4290</t>
  </si>
  <si>
    <t>Hasta 4291</t>
  </si>
  <si>
    <t>Hasta 4292</t>
  </si>
  <si>
    <t>Hasta 4293</t>
  </si>
  <si>
    <t>Hasta 4294</t>
  </si>
  <si>
    <t>Hasta 4295</t>
  </si>
  <si>
    <t>Hasta 4296</t>
  </si>
  <si>
    <t>Hasta 4297</t>
  </si>
  <si>
    <t>Hasta 4298</t>
  </si>
  <si>
    <t>Hasta 4299</t>
  </si>
  <si>
    <t>Hasta 4300</t>
  </si>
  <si>
    <t>Hasta 4301</t>
  </si>
  <si>
    <t>Hasta 4302</t>
  </si>
  <si>
    <t>Hasta 4303</t>
  </si>
  <si>
    <t>Hasta 4304</t>
  </si>
  <si>
    <t>Hasta 4305</t>
  </si>
  <si>
    <t>Hasta 4306</t>
  </si>
  <si>
    <t>Hasta 4307</t>
  </si>
  <si>
    <t>Hasta 4308</t>
  </si>
  <si>
    <t>Hasta 4309</t>
  </si>
  <si>
    <t>Hasta 4310</t>
  </si>
  <si>
    <t>Hasta 4311</t>
  </si>
  <si>
    <t>Hasta 4312</t>
  </si>
  <si>
    <t>Hasta 4313</t>
  </si>
  <si>
    <t>Hasta 4314</t>
  </si>
  <si>
    <t>Hasta 4315</t>
  </si>
  <si>
    <t>Hasta 4316</t>
  </si>
  <si>
    <t>Hasta 4317</t>
  </si>
  <si>
    <t>Hasta 4318</t>
  </si>
  <si>
    <t>Hasta 4319</t>
  </si>
  <si>
    <t>Hasta 4320</t>
  </si>
  <si>
    <t>Hasta 4321</t>
  </si>
  <si>
    <t>Hasta 4322</t>
  </si>
  <si>
    <t>Hasta 4323</t>
  </si>
  <si>
    <t>Hasta 4324</t>
  </si>
  <si>
    <t>Hasta 4325</t>
  </si>
  <si>
    <t>Hasta 4326</t>
  </si>
  <si>
    <t>Hasta 4327</t>
  </si>
  <si>
    <t>Hasta 4328</t>
  </si>
  <si>
    <t>Hasta 4329</t>
  </si>
  <si>
    <t>Hasta 4330</t>
  </si>
  <si>
    <t>Hasta 4331</t>
  </si>
  <si>
    <t>Hasta 4332</t>
  </si>
  <si>
    <t>Hasta 4333</t>
  </si>
  <si>
    <t>Hasta 4334</t>
  </si>
  <si>
    <t>Hasta 4335</t>
  </si>
  <si>
    <t>Hasta 4336</t>
  </si>
  <si>
    <t>Hasta 4337</t>
  </si>
  <si>
    <t>Hasta 4338</t>
  </si>
  <si>
    <t>Hasta 4339</t>
  </si>
  <si>
    <t>Hasta 4340</t>
  </si>
  <si>
    <t>Hasta 4341</t>
  </si>
  <si>
    <t>Hasta 4342</t>
  </si>
  <si>
    <t>Hasta 4343</t>
  </si>
  <si>
    <t>Hasta 4344</t>
  </si>
  <si>
    <t>Hasta 4345</t>
  </si>
  <si>
    <t>Hasta 4346</t>
  </si>
  <si>
    <t>Hasta 4347</t>
  </si>
  <si>
    <t>Hasta 4348</t>
  </si>
  <si>
    <t>Hasta 4349</t>
  </si>
  <si>
    <t>Hasta 4350</t>
  </si>
  <si>
    <t>Hasta 4351</t>
  </si>
  <si>
    <t>Hasta 4352</t>
  </si>
  <si>
    <t>Hasta 4353</t>
  </si>
  <si>
    <t>Hasta 4354</t>
  </si>
  <si>
    <t>Hasta 4355</t>
  </si>
  <si>
    <t>Hasta 4356</t>
  </si>
  <si>
    <t>Hasta 4357</t>
  </si>
  <si>
    <t>Hasta 4358</t>
  </si>
  <si>
    <t>Hasta 4359</t>
  </si>
  <si>
    <t>Hasta 4360</t>
  </si>
  <si>
    <t>Hasta 4361</t>
  </si>
  <si>
    <t>Hasta 4362</t>
  </si>
  <si>
    <t>Hasta 4363</t>
  </si>
  <si>
    <t>Hasta 4364</t>
  </si>
  <si>
    <t>Hasta 4365</t>
  </si>
  <si>
    <t>Hasta 4366</t>
  </si>
  <si>
    <t>Hasta 4367</t>
  </si>
  <si>
    <t>Hasta 4368</t>
  </si>
  <si>
    <t>Hasta 4369</t>
  </si>
  <si>
    <t>Hasta 4370</t>
  </si>
  <si>
    <t>Hasta 4371</t>
  </si>
  <si>
    <t>Hasta 4372</t>
  </si>
  <si>
    <t>Hasta 4373</t>
  </si>
  <si>
    <t>Hasta 4374</t>
  </si>
  <si>
    <t>Hasta 4375</t>
  </si>
  <si>
    <t>Hasta 4376</t>
  </si>
  <si>
    <t>Hasta 4377</t>
  </si>
  <si>
    <t>Hasta 4378</t>
  </si>
  <si>
    <t>Hasta 4379</t>
  </si>
  <si>
    <t>Hasta 4380</t>
  </si>
  <si>
    <t>Hasta 4381</t>
  </si>
  <si>
    <t>Hasta 4382</t>
  </si>
  <si>
    <t>Hasta 4383</t>
  </si>
  <si>
    <t>Hasta 4384</t>
  </si>
  <si>
    <t>Hasta 4385</t>
  </si>
  <si>
    <t>Hasta 4386</t>
  </si>
  <si>
    <t>Hasta 4387</t>
  </si>
  <si>
    <t>Hasta 4388</t>
  </si>
  <si>
    <t>Hasta 4389</t>
  </si>
  <si>
    <t>Hasta 4390</t>
  </si>
  <si>
    <t>Hasta 4391</t>
  </si>
  <si>
    <t>Hasta 4392</t>
  </si>
  <si>
    <t>Hasta 4393</t>
  </si>
  <si>
    <t>Hasta 4394</t>
  </si>
  <si>
    <t>Hasta 4395</t>
  </si>
  <si>
    <t>Hasta 4396</t>
  </si>
  <si>
    <t>Hasta 4397</t>
  </si>
  <si>
    <t>Hasta 4398</t>
  </si>
  <si>
    <t>Hasta 4399</t>
  </si>
  <si>
    <t>Hasta 4400</t>
  </si>
  <si>
    <t>Hasta 4401</t>
  </si>
  <si>
    <t>Hasta 4402</t>
  </si>
  <si>
    <t>Hasta 4403</t>
  </si>
  <si>
    <t>Hasta 4404</t>
  </si>
  <si>
    <t>Hasta 4405</t>
  </si>
  <si>
    <t>Hasta 4406</t>
  </si>
  <si>
    <t>Hasta 4407</t>
  </si>
  <si>
    <t>Hasta 4408</t>
  </si>
  <si>
    <t>Hasta 4409</t>
  </si>
  <si>
    <t>Hasta 4410</t>
  </si>
  <si>
    <t>Hasta 4411</t>
  </si>
  <si>
    <t>Hasta 4412</t>
  </si>
  <si>
    <t>Hasta 4413</t>
  </si>
  <si>
    <t>Hasta 4414</t>
  </si>
  <si>
    <t>Hasta 4415</t>
  </si>
  <si>
    <t>Hasta 4416</t>
  </si>
  <si>
    <t>Hasta 4417</t>
  </si>
  <si>
    <t>Hasta 4418</t>
  </si>
  <si>
    <t>Hasta 4419</t>
  </si>
  <si>
    <t>Hasta 4420</t>
  </si>
  <si>
    <t>Hasta 4421</t>
  </si>
  <si>
    <t>Hasta 4422</t>
  </si>
  <si>
    <t>Hasta 4423</t>
  </si>
  <si>
    <t>Hasta 4424</t>
  </si>
  <si>
    <t>Hasta 4425</t>
  </si>
  <si>
    <t>Hasta 4426</t>
  </si>
  <si>
    <t>Hasta 4427</t>
  </si>
  <si>
    <t>Hasta 4428</t>
  </si>
  <si>
    <t>Hasta 4429</t>
  </si>
  <si>
    <t>Hasta 4430</t>
  </si>
  <si>
    <t>Hasta 4431</t>
  </si>
  <si>
    <t>Hasta 4432</t>
  </si>
  <si>
    <t>Hasta 4433</t>
  </si>
  <si>
    <t>Hasta 4434</t>
  </si>
  <si>
    <t>Hasta 4435</t>
  </si>
  <si>
    <t>Hasta 4436</t>
  </si>
  <si>
    <t>Hasta 4437</t>
  </si>
  <si>
    <t>Hasta 4438</t>
  </si>
  <si>
    <t>Hasta 4439</t>
  </si>
  <si>
    <t>Hasta 4440</t>
  </si>
  <si>
    <t>Hasta 4441</t>
  </si>
  <si>
    <t>Hasta 4442</t>
  </si>
  <si>
    <t>Hasta 4443</t>
  </si>
  <si>
    <t>Hasta 4444</t>
  </si>
  <si>
    <t>Hasta 4445</t>
  </si>
  <si>
    <t>Hasta 4446</t>
  </si>
  <si>
    <t>Hasta 4447</t>
  </si>
  <si>
    <t>Hasta 4448</t>
  </si>
  <si>
    <t>Hasta 4449</t>
  </si>
  <si>
    <t>Hasta 4450</t>
  </si>
  <si>
    <t>Hasta 4451</t>
  </si>
  <si>
    <t>Hasta 4452</t>
  </si>
  <si>
    <t>Hasta 4453</t>
  </si>
  <si>
    <t>Hasta 4454</t>
  </si>
  <si>
    <t>Hasta 4455</t>
  </si>
  <si>
    <t>Hasta 4456</t>
  </si>
  <si>
    <t>Hasta 4457</t>
  </si>
  <si>
    <t>Hasta 4458</t>
  </si>
  <si>
    <t>Hasta 4459</t>
  </si>
  <si>
    <t>Hasta 4460</t>
  </si>
  <si>
    <t>Hasta 4461</t>
  </si>
  <si>
    <t>Hasta 4462</t>
  </si>
  <si>
    <t>Hasta 4463</t>
  </si>
  <si>
    <t>Hasta 4464</t>
  </si>
  <si>
    <t>Hasta 4465</t>
  </si>
  <si>
    <t>Hasta 4466</t>
  </si>
  <si>
    <t>Hasta 4467</t>
  </si>
  <si>
    <t>Hasta 4468</t>
  </si>
  <si>
    <t>Hasta 4469</t>
  </si>
  <si>
    <t>Hasta 4470</t>
  </si>
  <si>
    <t>Hasta 4471</t>
  </si>
  <si>
    <t>Hasta 4472</t>
  </si>
  <si>
    <t>Hasta 4473</t>
  </si>
  <si>
    <t>Hasta 4474</t>
  </si>
  <si>
    <t>Hasta 4475</t>
  </si>
  <si>
    <t>Hasta 4476</t>
  </si>
  <si>
    <t>Hasta 4477</t>
  </si>
  <si>
    <t>Hasta 4478</t>
  </si>
  <si>
    <t>Hasta 4479</t>
  </si>
  <si>
    <t>Hasta 4480</t>
  </si>
  <si>
    <t>Hasta 4481</t>
  </si>
  <si>
    <t>Hasta 4482</t>
  </si>
  <si>
    <t>Hasta 4483</t>
  </si>
  <si>
    <t>Hasta 4484</t>
  </si>
  <si>
    <t>Hasta 4485</t>
  </si>
  <si>
    <t>Hasta 4486</t>
  </si>
  <si>
    <t>Hasta 4487</t>
  </si>
  <si>
    <t>Hasta 4488</t>
  </si>
  <si>
    <t>Hasta 4489</t>
  </si>
  <si>
    <t>Hasta 4490</t>
  </si>
  <si>
    <t>Hasta 4491</t>
  </si>
  <si>
    <t>Hasta 4492</t>
  </si>
  <si>
    <t>Hasta 4493</t>
  </si>
  <si>
    <t>Hasta 4494</t>
  </si>
  <si>
    <t>Hasta 4495</t>
  </si>
  <si>
    <t>Hasta 4496</t>
  </si>
  <si>
    <t>Hasta 4497</t>
  </si>
  <si>
    <t>Hasta 4498</t>
  </si>
  <si>
    <t>Hasta 4499</t>
  </si>
  <si>
    <t>Hasta 4500</t>
  </si>
  <si>
    <t>Hasta 4501</t>
  </si>
  <si>
    <t>Hasta 4502</t>
  </si>
  <si>
    <t>Hasta 4503</t>
  </si>
  <si>
    <t>Hasta 4504</t>
  </si>
  <si>
    <t>Hasta 4505</t>
  </si>
  <si>
    <t>Hasta 4506</t>
  </si>
  <si>
    <t>Hasta 4507</t>
  </si>
  <si>
    <t>Hasta 4508</t>
  </si>
  <si>
    <t>Hasta 4509</t>
  </si>
  <si>
    <t>Hasta 4510</t>
  </si>
  <si>
    <t>Hasta 4511</t>
  </si>
  <si>
    <t>Hasta 4512</t>
  </si>
  <si>
    <t>Hasta 4513</t>
  </si>
  <si>
    <t>Hasta 4514</t>
  </si>
  <si>
    <t>Hasta 4515</t>
  </si>
  <si>
    <t>Hasta 4516</t>
  </si>
  <si>
    <t>Hasta 4517</t>
  </si>
  <si>
    <t>Hasta 4518</t>
  </si>
  <si>
    <t>Hasta 4519</t>
  </si>
  <si>
    <t>Hasta 4520</t>
  </si>
  <si>
    <t>Hasta 4521</t>
  </si>
  <si>
    <t>Hasta 4522</t>
  </si>
  <si>
    <t>Hasta 4523</t>
  </si>
  <si>
    <t>Hasta 4524</t>
  </si>
  <si>
    <t>Hasta 4525</t>
  </si>
  <si>
    <t>Hasta 4526</t>
  </si>
  <si>
    <t>Hasta 4527</t>
  </si>
  <si>
    <t>Hasta 4528</t>
  </si>
  <si>
    <t>Hasta 4529</t>
  </si>
  <si>
    <t>Hasta 4530</t>
  </si>
  <si>
    <t>Hasta 4531</t>
  </si>
  <si>
    <t>Hasta 4532</t>
  </si>
  <si>
    <t>Hasta 4533</t>
  </si>
  <si>
    <t>Hasta 4534</t>
  </si>
  <si>
    <t>Hasta 4535</t>
  </si>
  <si>
    <t>Hasta 4536</t>
  </si>
  <si>
    <t>Hasta 4537</t>
  </si>
  <si>
    <t>Hasta 4538</t>
  </si>
  <si>
    <t>Hasta 4539</t>
  </si>
  <si>
    <t>Hasta 4540</t>
  </si>
  <si>
    <t>Hasta 4541</t>
  </si>
  <si>
    <t>Hasta 4542</t>
  </si>
  <si>
    <t>Hasta 4543</t>
  </si>
  <si>
    <t>Hasta 4544</t>
  </si>
  <si>
    <t>Hasta 4545</t>
  </si>
  <si>
    <t>Hasta 4546</t>
  </si>
  <si>
    <t>Hasta 4547</t>
  </si>
  <si>
    <t>Hasta 4548</t>
  </si>
  <si>
    <t>Hasta 4549</t>
  </si>
  <si>
    <t>Hasta 4550</t>
  </si>
  <si>
    <t>Hasta 4551</t>
  </si>
  <si>
    <t>Hasta 4552</t>
  </si>
  <si>
    <t>Hasta 4553</t>
  </si>
  <si>
    <t>Hasta 4554</t>
  </si>
  <si>
    <t>Hasta 4555</t>
  </si>
  <si>
    <t>Hasta 4556</t>
  </si>
  <si>
    <t>Hasta 4557</t>
  </si>
  <si>
    <t>Hasta 4558</t>
  </si>
  <si>
    <t>Hasta 4559</t>
  </si>
  <si>
    <t>Hasta 4560</t>
  </si>
  <si>
    <t>Hasta 4561</t>
  </si>
  <si>
    <t>Hasta 4562</t>
  </si>
  <si>
    <t>Hasta 4563</t>
  </si>
  <si>
    <t>Hasta 4564</t>
  </si>
  <si>
    <t>Hasta 4565</t>
  </si>
  <si>
    <t>Hasta 4566</t>
  </si>
  <si>
    <t>Hasta 4567</t>
  </si>
  <si>
    <t>Hasta 4568</t>
  </si>
  <si>
    <t>Hasta 4569</t>
  </si>
  <si>
    <t>Hasta 4570</t>
  </si>
  <si>
    <t>Hasta 4571</t>
  </si>
  <si>
    <t>Hasta 4572</t>
  </si>
  <si>
    <t>Hasta 4573</t>
  </si>
  <si>
    <t>Hasta 4574</t>
  </si>
  <si>
    <t>Hasta 4575</t>
  </si>
  <si>
    <t>Hasta 4576</t>
  </si>
  <si>
    <t>Hasta 4577</t>
  </si>
  <si>
    <t>Hasta 4578</t>
  </si>
  <si>
    <t>Hasta 4579</t>
  </si>
  <si>
    <t>Hasta 4580</t>
  </si>
  <si>
    <t>Hasta 4581</t>
  </si>
  <si>
    <t>Hasta 4582</t>
  </si>
  <si>
    <t>Hasta 4583</t>
  </si>
  <si>
    <t>Hasta 4584</t>
  </si>
  <si>
    <t>Hasta 4585</t>
  </si>
  <si>
    <t>Hasta 4586</t>
  </si>
  <si>
    <t>Hasta 4587</t>
  </si>
  <si>
    <t>Hasta 4588</t>
  </si>
  <si>
    <t>Hasta 4589</t>
  </si>
  <si>
    <t>Hasta 4590</t>
  </si>
  <si>
    <t>Hasta 4591</t>
  </si>
  <si>
    <t>Hasta 4592</t>
  </si>
  <si>
    <t>Hasta 4593</t>
  </si>
  <si>
    <t>Hasta 4594</t>
  </si>
  <si>
    <t>Hasta 4595</t>
  </si>
  <si>
    <t>Hasta 4596</t>
  </si>
  <si>
    <t>Hasta 4597</t>
  </si>
  <si>
    <t>Hasta 4598</t>
  </si>
  <si>
    <t>Hasta 4599</t>
  </si>
  <si>
    <t>Hasta 4600</t>
  </si>
  <si>
    <t>Hasta 4601</t>
  </si>
  <si>
    <t>Hasta 4602</t>
  </si>
  <si>
    <t>Hasta 4603</t>
  </si>
  <si>
    <t>Hasta 4604</t>
  </si>
  <si>
    <t>Hasta 4605</t>
  </si>
  <si>
    <t>Hasta 4606</t>
  </si>
  <si>
    <t>Hasta 4607</t>
  </si>
  <si>
    <t>Hasta 4608</t>
  </si>
  <si>
    <t>Hasta 4609</t>
  </si>
  <si>
    <t>Hasta 4610</t>
  </si>
  <si>
    <t>Hasta 4611</t>
  </si>
  <si>
    <t>Hasta 4612</t>
  </si>
  <si>
    <t>Hasta 4613</t>
  </si>
  <si>
    <t>Hasta 4614</t>
  </si>
  <si>
    <t>Hasta 4615</t>
  </si>
  <si>
    <t>Hasta 4616</t>
  </si>
  <si>
    <t>Hasta 4617</t>
  </si>
  <si>
    <t>Hasta 4618</t>
  </si>
  <si>
    <t>Hasta 4619</t>
  </si>
  <si>
    <t>Hasta 4620</t>
  </si>
  <si>
    <t>Hasta 4621</t>
  </si>
  <si>
    <t>Hasta 4622</t>
  </si>
  <si>
    <t>Hasta 4623</t>
  </si>
  <si>
    <t>Hasta 4624</t>
  </si>
  <si>
    <t>Hasta 4625</t>
  </si>
  <si>
    <t>Hasta 4626</t>
  </si>
  <si>
    <t>Hasta 4627</t>
  </si>
  <si>
    <t>Hasta 4628</t>
  </si>
  <si>
    <t>Hasta 4629</t>
  </si>
  <si>
    <t>Hasta 4630</t>
  </si>
  <si>
    <t>Hasta 4631</t>
  </si>
  <si>
    <t>Hasta 4632</t>
  </si>
  <si>
    <t>Hasta 4633</t>
  </si>
  <si>
    <t>Hasta 4634</t>
  </si>
  <si>
    <t>Hasta 4635</t>
  </si>
  <si>
    <t>Hasta 4636</t>
  </si>
  <si>
    <t>Hasta 4637</t>
  </si>
  <si>
    <t>Hasta 4638</t>
  </si>
  <si>
    <t>Hasta 4639</t>
  </si>
  <si>
    <t>Hasta 4640</t>
  </si>
  <si>
    <t>Hasta 4641</t>
  </si>
  <si>
    <t>Hasta 4642</t>
  </si>
  <si>
    <t>Hasta 4643</t>
  </si>
  <si>
    <t>Hasta 4644</t>
  </si>
  <si>
    <t>Hasta 4645</t>
  </si>
  <si>
    <t>Hasta 4646</t>
  </si>
  <si>
    <t>Hasta 4647</t>
  </si>
  <si>
    <t>Hasta 4648</t>
  </si>
  <si>
    <t>Hasta 4649</t>
  </si>
  <si>
    <t>Hasta 4650</t>
  </si>
  <si>
    <t>Hasta 4651</t>
  </si>
  <si>
    <t>Hasta 4652</t>
  </si>
  <si>
    <t>Hasta 4653</t>
  </si>
  <si>
    <t>Hasta 4654</t>
  </si>
  <si>
    <t>Hasta 4655</t>
  </si>
  <si>
    <t>Hasta 4656</t>
  </si>
  <si>
    <t>Hasta 4657</t>
  </si>
  <si>
    <t>Hasta 4658</t>
  </si>
  <si>
    <t>Hasta 4659</t>
  </si>
  <si>
    <t>Hasta 4660</t>
  </si>
  <si>
    <t>Hasta 4661</t>
  </si>
  <si>
    <t>Hasta 4662</t>
  </si>
  <si>
    <t>Hasta 4663</t>
  </si>
  <si>
    <t>Hasta 4664</t>
  </si>
  <si>
    <t>Hasta 4665</t>
  </si>
  <si>
    <t>Hasta 4666</t>
  </si>
  <si>
    <t>Hasta 4667</t>
  </si>
  <si>
    <t>Hasta 4668</t>
  </si>
  <si>
    <t>Hasta 4669</t>
  </si>
  <si>
    <t>Hasta 4670</t>
  </si>
  <si>
    <t>Hasta 4671</t>
  </si>
  <si>
    <t>Hasta 4672</t>
  </si>
  <si>
    <t>Hasta 4673</t>
  </si>
  <si>
    <t>Hasta 4674</t>
  </si>
  <si>
    <t>Hasta 4675</t>
  </si>
  <si>
    <t>Hasta 4676</t>
  </si>
  <si>
    <t>Hasta 4677</t>
  </si>
  <si>
    <t>Hasta 4678</t>
  </si>
  <si>
    <t>Hasta 4679</t>
  </si>
  <si>
    <t>Hasta 4680</t>
  </si>
  <si>
    <t>Hasta 4681</t>
  </si>
  <si>
    <t>Hasta 4682</t>
  </si>
  <si>
    <t>Hasta 4683</t>
  </si>
  <si>
    <t>Hasta 4684</t>
  </si>
  <si>
    <t>Hasta 4685</t>
  </si>
  <si>
    <t>Hasta 4686</t>
  </si>
  <si>
    <t>Hasta 4687</t>
  </si>
  <si>
    <t>Hasta 4688</t>
  </si>
  <si>
    <t>Hasta 4689</t>
  </si>
  <si>
    <t>Hasta 4690</t>
  </si>
  <si>
    <t>Hasta 4691</t>
  </si>
  <si>
    <t>Hasta 4692</t>
  </si>
  <si>
    <t>Hasta 4693</t>
  </si>
  <si>
    <t>Hasta 4694</t>
  </si>
  <si>
    <t>Hasta 4695</t>
  </si>
  <si>
    <t>Hasta 4696</t>
  </si>
  <si>
    <t>Hasta 4697</t>
  </si>
  <si>
    <t>Hasta 4698</t>
  </si>
  <si>
    <t>Hasta 4699</t>
  </si>
  <si>
    <t>Hasta 4700</t>
  </si>
  <si>
    <t>Hasta 4701</t>
  </si>
  <si>
    <t>Hasta 4702</t>
  </si>
  <si>
    <t>Hasta 4703</t>
  </si>
  <si>
    <t>Hasta 4704</t>
  </si>
  <si>
    <t>Hasta 4705</t>
  </si>
  <si>
    <t>Hasta 4706</t>
  </si>
  <si>
    <t>Hasta 4707</t>
  </si>
  <si>
    <t>Hasta 4708</t>
  </si>
  <si>
    <t>Hasta 4709</t>
  </si>
  <si>
    <t>Hasta 4710</t>
  </si>
  <si>
    <t>Hasta 4711</t>
  </si>
  <si>
    <t>Hasta 4712</t>
  </si>
  <si>
    <t>Hasta 4713</t>
  </si>
  <si>
    <t>Hasta 4714</t>
  </si>
  <si>
    <t>Hasta 4715</t>
  </si>
  <si>
    <t>Hasta 4716</t>
  </si>
  <si>
    <t>Hasta 4717</t>
  </si>
  <si>
    <t>Hasta 4718</t>
  </si>
  <si>
    <t>Hasta 4719</t>
  </si>
  <si>
    <t>Hasta 4720</t>
  </si>
  <si>
    <t>Hasta 4721</t>
  </si>
  <si>
    <t>Hasta 4722</t>
  </si>
  <si>
    <t>Hasta 4723</t>
  </si>
  <si>
    <t>Hasta 4724</t>
  </si>
  <si>
    <t>Hasta 4725</t>
  </si>
  <si>
    <t>Hasta 4726</t>
  </si>
  <si>
    <t>Hasta 4727</t>
  </si>
  <si>
    <t>Hasta 4728</t>
  </si>
  <si>
    <t>Hasta 4729</t>
  </si>
  <si>
    <t>Hasta 4730</t>
  </si>
  <si>
    <t>Hasta 4731</t>
  </si>
  <si>
    <t>Hasta 4732</t>
  </si>
  <si>
    <t>Hasta 4733</t>
  </si>
  <si>
    <t>Hasta 4734</t>
  </si>
  <si>
    <t>Hasta 4735</t>
  </si>
  <si>
    <t>Hasta 4736</t>
  </si>
  <si>
    <t>Hasta 4737</t>
  </si>
  <si>
    <t>Hasta 4738</t>
  </si>
  <si>
    <t>Hasta 4739</t>
  </si>
  <si>
    <t>Hasta 4740</t>
  </si>
  <si>
    <t>Hasta 4741</t>
  </si>
  <si>
    <t>Hasta 4742</t>
  </si>
  <si>
    <t>Hasta 4743</t>
  </si>
  <si>
    <t>Hasta 4744</t>
  </si>
  <si>
    <t>Hasta 4745</t>
  </si>
  <si>
    <t>Hasta 4746</t>
  </si>
  <si>
    <t>Hasta 4747</t>
  </si>
  <si>
    <t>Hasta 4748</t>
  </si>
  <si>
    <t>Hasta 4749</t>
  </si>
  <si>
    <t>Hasta 4750</t>
  </si>
  <si>
    <t>Hasta 4751</t>
  </si>
  <si>
    <t>Hasta 4752</t>
  </si>
  <si>
    <t>Hasta 4753</t>
  </si>
  <si>
    <t>Hasta 4754</t>
  </si>
  <si>
    <t>Hasta 4755</t>
  </si>
  <si>
    <t>Hasta 4756</t>
  </si>
  <si>
    <t>Hasta 4757</t>
  </si>
  <si>
    <t>Hasta 4758</t>
  </si>
  <si>
    <t>Hasta 4759</t>
  </si>
  <si>
    <t>Hasta 4760</t>
  </si>
  <si>
    <t>Hasta 4761</t>
  </si>
  <si>
    <t>Hasta 4762</t>
  </si>
  <si>
    <t>Hasta 4763</t>
  </si>
  <si>
    <t>Hasta 4764</t>
  </si>
  <si>
    <t>Hasta 4765</t>
  </si>
  <si>
    <t>Hasta 4766</t>
  </si>
  <si>
    <t>Hasta 4767</t>
  </si>
  <si>
    <t>Hasta 4768</t>
  </si>
  <si>
    <t>Hasta 4769</t>
  </si>
  <si>
    <t>Hasta 4770</t>
  </si>
  <si>
    <t>Hasta 4771</t>
  </si>
  <si>
    <t>Hasta 4772</t>
  </si>
  <si>
    <t>Hasta 4773</t>
  </si>
  <si>
    <t>Hasta 4774</t>
  </si>
  <si>
    <t>Hasta 4775</t>
  </si>
  <si>
    <t>Hasta 4776</t>
  </si>
  <si>
    <t>Hasta 4777</t>
  </si>
  <si>
    <t>Hasta 4778</t>
  </si>
  <si>
    <t>Hasta 4779</t>
  </si>
  <si>
    <t>Hasta 4780</t>
  </si>
  <si>
    <t>Hasta 4781</t>
  </si>
  <si>
    <t>Hasta 4782</t>
  </si>
  <si>
    <t>Hasta 4783</t>
  </si>
  <si>
    <t>Hasta 4784</t>
  </si>
  <si>
    <t>Hasta 4785</t>
  </si>
  <si>
    <t>Hasta 4786</t>
  </si>
  <si>
    <t>Hasta 4787</t>
  </si>
  <si>
    <t>Hasta 4788</t>
  </si>
  <si>
    <t>Hasta 4789</t>
  </si>
  <si>
    <t>Hasta 4790</t>
  </si>
  <si>
    <t>Hasta 4791</t>
  </si>
  <si>
    <t>Hasta 4792</t>
  </si>
  <si>
    <t>Hasta 4793</t>
  </si>
  <si>
    <t>Hasta 4794</t>
  </si>
  <si>
    <t>Hasta 4795</t>
  </si>
  <si>
    <t>Hasta 4796</t>
  </si>
  <si>
    <t>Hasta 4797</t>
  </si>
  <si>
    <t>Hasta 4798</t>
  </si>
  <si>
    <t>Hasta 4799</t>
  </si>
  <si>
    <t>Hasta 4800</t>
  </si>
  <si>
    <t>Hasta 4801</t>
  </si>
  <si>
    <t>Hasta 4802</t>
  </si>
  <si>
    <t>Hasta 4803</t>
  </si>
  <si>
    <t>Hasta 4804</t>
  </si>
  <si>
    <t>Hasta 4805</t>
  </si>
  <si>
    <t>Hasta 4806</t>
  </si>
  <si>
    <t>Hasta 4807</t>
  </si>
  <si>
    <t>Hasta 4808</t>
  </si>
  <si>
    <t>Hasta 4809</t>
  </si>
  <si>
    <t>Hasta 4810</t>
  </si>
  <si>
    <t>Hasta 4811</t>
  </si>
  <si>
    <t>Hasta 4812</t>
  </si>
  <si>
    <t>Hasta 4813</t>
  </si>
  <si>
    <t>Hasta 4814</t>
  </si>
  <si>
    <t>Hasta 4815</t>
  </si>
  <si>
    <t>Hasta 4816</t>
  </si>
  <si>
    <t>Hasta 4817</t>
  </si>
  <si>
    <t>Hasta 4818</t>
  </si>
  <si>
    <t>Hasta 4819</t>
  </si>
  <si>
    <t>Hasta 4820</t>
  </si>
  <si>
    <t>Hasta 4821</t>
  </si>
  <si>
    <t>Hasta 4822</t>
  </si>
  <si>
    <t>Hasta 4823</t>
  </si>
  <si>
    <t>Hasta 4824</t>
  </si>
  <si>
    <t>Hasta 4825</t>
  </si>
  <si>
    <t>Hasta 4826</t>
  </si>
  <si>
    <t>Hasta 4827</t>
  </si>
  <si>
    <t>Hasta 4828</t>
  </si>
  <si>
    <t>Hasta 4829</t>
  </si>
  <si>
    <t>Hasta 4830</t>
  </si>
  <si>
    <t>Hasta 4831</t>
  </si>
  <si>
    <t>Hasta 4832</t>
  </si>
  <si>
    <t>Hasta 4833</t>
  </si>
  <si>
    <t>Hasta 4834</t>
  </si>
  <si>
    <t>Hasta 4835</t>
  </si>
  <si>
    <t>Hasta 4836</t>
  </si>
  <si>
    <t>Hasta 4837</t>
  </si>
  <si>
    <t>Hasta 4838</t>
  </si>
  <si>
    <t>Hasta 4839</t>
  </si>
  <si>
    <t>Hasta 4840</t>
  </si>
  <si>
    <t>Hasta 4841</t>
  </si>
  <si>
    <t>Hasta 4842</t>
  </si>
  <si>
    <t>Hasta 4843</t>
  </si>
  <si>
    <t>Hasta 4844</t>
  </si>
  <si>
    <t>Hasta 4845</t>
  </si>
  <si>
    <t>Hasta 4846</t>
  </si>
  <si>
    <t>Hasta 4847</t>
  </si>
  <si>
    <t>Hasta 4848</t>
  </si>
  <si>
    <t>Hasta 4849</t>
  </si>
  <si>
    <t>Hasta 4850</t>
  </si>
  <si>
    <t>Hasta 4851</t>
  </si>
  <si>
    <t>Hasta 4852</t>
  </si>
  <si>
    <t>Hasta 4853</t>
  </si>
  <si>
    <t>Hasta 4854</t>
  </si>
  <si>
    <t>Hasta 4855</t>
  </si>
  <si>
    <t>Hasta 4856</t>
  </si>
  <si>
    <t>Hasta 4857</t>
  </si>
  <si>
    <t>Hasta 4858</t>
  </si>
  <si>
    <t>Hasta 4859</t>
  </si>
  <si>
    <t>Hasta 4860</t>
  </si>
  <si>
    <t>Hasta 4861</t>
  </si>
  <si>
    <t>Hasta 4862</t>
  </si>
  <si>
    <t>Hasta 4863</t>
  </si>
  <si>
    <t>Hasta 4864</t>
  </si>
  <si>
    <t>Hasta 4865</t>
  </si>
  <si>
    <t>Hasta 4866</t>
  </si>
  <si>
    <t>Hasta 4867</t>
  </si>
  <si>
    <t>Hasta 4868</t>
  </si>
  <si>
    <t>Hasta 4869</t>
  </si>
  <si>
    <t>Hasta 4870</t>
  </si>
  <si>
    <t>Hasta 4871</t>
  </si>
  <si>
    <t>Hasta 4872</t>
  </si>
  <si>
    <t>Hasta 4873</t>
  </si>
  <si>
    <t>Hasta 4874</t>
  </si>
  <si>
    <t>Hasta 4875</t>
  </si>
  <si>
    <t>Hasta 4876</t>
  </si>
  <si>
    <t>Hasta 4877</t>
  </si>
  <si>
    <t>Hasta 4878</t>
  </si>
  <si>
    <t>Hasta 4879</t>
  </si>
  <si>
    <t>Hasta 4880</t>
  </si>
  <si>
    <t>Hasta 4881</t>
  </si>
  <si>
    <t>Hasta 4882</t>
  </si>
  <si>
    <t>Hasta 4883</t>
  </si>
  <si>
    <t>Hasta 4884</t>
  </si>
  <si>
    <t>Hasta 4885</t>
  </si>
  <si>
    <t>Hasta 4886</t>
  </si>
  <si>
    <t>Hasta 4887</t>
  </si>
  <si>
    <t>Hasta 4888</t>
  </si>
  <si>
    <t>Hasta 4889</t>
  </si>
  <si>
    <t>Hasta 4890</t>
  </si>
  <si>
    <t>Hasta 4891</t>
  </si>
  <si>
    <t>Hasta 4892</t>
  </si>
  <si>
    <t>Hasta 4893</t>
  </si>
  <si>
    <t>Hasta 4894</t>
  </si>
  <si>
    <t>Hasta 4895</t>
  </si>
  <si>
    <t>Hasta 4896</t>
  </si>
  <si>
    <t>Hasta 4897</t>
  </si>
  <si>
    <t>Hasta 4898</t>
  </si>
  <si>
    <t>Hasta 4899</t>
  </si>
  <si>
    <t>Hasta 4900</t>
  </si>
  <si>
    <t>Hasta 4901</t>
  </si>
  <si>
    <t>Hasta 4902</t>
  </si>
  <si>
    <t>Hasta 4903</t>
  </si>
  <si>
    <t>Hasta 4904</t>
  </si>
  <si>
    <t>Hasta 4905</t>
  </si>
  <si>
    <t>Hasta 4906</t>
  </si>
  <si>
    <t>Hasta 4907</t>
  </si>
  <si>
    <t>Hasta 4908</t>
  </si>
  <si>
    <t>Hasta 4909</t>
  </si>
  <si>
    <t>Hasta 4910</t>
  </si>
  <si>
    <t>Hasta 4911</t>
  </si>
  <si>
    <t>Hasta 4912</t>
  </si>
  <si>
    <t>Hasta 4913</t>
  </si>
  <si>
    <t>Hasta 4914</t>
  </si>
  <si>
    <t>Hasta 4915</t>
  </si>
  <si>
    <t>Hasta 4916</t>
  </si>
  <si>
    <t>Hasta 4917</t>
  </si>
  <si>
    <t>Hasta 4918</t>
  </si>
  <si>
    <t>Hasta 4919</t>
  </si>
  <si>
    <t>Hasta 4920</t>
  </si>
  <si>
    <t>Hasta 4921</t>
  </si>
  <si>
    <t>Hasta 4922</t>
  </si>
  <si>
    <t>Hasta 4923</t>
  </si>
  <si>
    <t>Hasta 4924</t>
  </si>
  <si>
    <t>Hasta 4925</t>
  </si>
  <si>
    <t>Hasta 4926</t>
  </si>
  <si>
    <t>Hasta 4927</t>
  </si>
  <si>
    <t>Hasta 4928</t>
  </si>
  <si>
    <t>Hasta 4929</t>
  </si>
  <si>
    <t>Hasta 4930</t>
  </si>
  <si>
    <t>Hasta 4931</t>
  </si>
  <si>
    <t>Hasta 4932</t>
  </si>
  <si>
    <t>Hasta 4933</t>
  </si>
  <si>
    <t>Hasta 4934</t>
  </si>
  <si>
    <t>Hasta 4935</t>
  </si>
  <si>
    <t>Hasta 4936</t>
  </si>
  <si>
    <t>Hasta 4937</t>
  </si>
  <si>
    <t>Hasta 4938</t>
  </si>
  <si>
    <t>Hasta 4939</t>
  </si>
  <si>
    <t>Hasta 4940</t>
  </si>
  <si>
    <t>Hasta 4941</t>
  </si>
  <si>
    <t>Hasta 4942</t>
  </si>
  <si>
    <t>Hasta 4943</t>
  </si>
  <si>
    <t>Hasta 4944</t>
  </si>
  <si>
    <t>Hasta 4945</t>
  </si>
  <si>
    <t>Hasta 4946</t>
  </si>
  <si>
    <t>Hasta 4947</t>
  </si>
  <si>
    <t>Hasta 4948</t>
  </si>
  <si>
    <t>Hasta 4949</t>
  </si>
  <si>
    <t>Hasta 4950</t>
  </si>
  <si>
    <t>Hasta 4951</t>
  </si>
  <si>
    <t>Hasta 4952</t>
  </si>
  <si>
    <t>Hasta 4953</t>
  </si>
  <si>
    <t>Hasta 4954</t>
  </si>
  <si>
    <t>Hasta 4955</t>
  </si>
  <si>
    <t>Hasta 4956</t>
  </si>
  <si>
    <t>Hasta 4957</t>
  </si>
  <si>
    <t>Hasta 4958</t>
  </si>
  <si>
    <t>Hasta 4959</t>
  </si>
  <si>
    <t>Hasta 4960</t>
  </si>
  <si>
    <t>Hasta 4961</t>
  </si>
  <si>
    <t>Hasta 4962</t>
  </si>
  <si>
    <t>Hasta 4963</t>
  </si>
  <si>
    <t>Hasta 4964</t>
  </si>
  <si>
    <t>Hasta 4965</t>
  </si>
  <si>
    <t>Hasta 4966</t>
  </si>
  <si>
    <t>Hasta 4967</t>
  </si>
  <si>
    <t>Hasta 4968</t>
  </si>
  <si>
    <t>Hasta 4969</t>
  </si>
  <si>
    <t>Hasta 4970</t>
  </si>
  <si>
    <t>Hasta 4971</t>
  </si>
  <si>
    <t>Hasta 4972</t>
  </si>
  <si>
    <t>Hasta 4973</t>
  </si>
  <si>
    <t>Hasta 4974</t>
  </si>
  <si>
    <t>Hasta 4975</t>
  </si>
  <si>
    <t>Hasta 4976</t>
  </si>
  <si>
    <t>Hasta 4977</t>
  </si>
  <si>
    <t>Hasta 4978</t>
  </si>
  <si>
    <t>Hasta 4979</t>
  </si>
  <si>
    <t>Hasta 4980</t>
  </si>
  <si>
    <t>Hasta 4981</t>
  </si>
  <si>
    <t>Hasta 4982</t>
  </si>
  <si>
    <t>Hasta 4983</t>
  </si>
  <si>
    <t>Hasta 4984</t>
  </si>
  <si>
    <t>Hasta 4985</t>
  </si>
  <si>
    <t>Hasta 4986</t>
  </si>
  <si>
    <t>Hasta 4987</t>
  </si>
  <si>
    <t>Hasta 4988</t>
  </si>
  <si>
    <t>Hasta 4989</t>
  </si>
  <si>
    <t>Hasta 4990</t>
  </si>
  <si>
    <t>Hasta 4991</t>
  </si>
  <si>
    <t>Hasta 4992</t>
  </si>
  <si>
    <t>Hasta 4993</t>
  </si>
  <si>
    <t>Hasta 4994</t>
  </si>
  <si>
    <t>Hasta 4995</t>
  </si>
  <si>
    <t>Hasta 4996</t>
  </si>
  <si>
    <t>Hasta 4997</t>
  </si>
  <si>
    <t>Hasta 4998</t>
  </si>
  <si>
    <t>Hasta 4999</t>
  </si>
  <si>
    <t>Hasta 5000</t>
  </si>
  <si>
    <t>CANT. DE BULTOS</t>
  </si>
  <si>
    <t>Franqueo Postal: 10% sobre el valor del flete</t>
  </si>
  <si>
    <t>Descuento</t>
  </si>
  <si>
    <t>OTROS</t>
  </si>
  <si>
    <t>PESO DEL ENVIO</t>
  </si>
  <si>
    <t>Total Bultos</t>
  </si>
  <si>
    <t>Total Peso</t>
  </si>
  <si>
    <t>Y2</t>
  </si>
  <si>
    <t>PESO Kgs.</t>
  </si>
  <si>
    <t>ORIGEN</t>
  </si>
  <si>
    <r>
      <t xml:space="preserve">TDG:  </t>
    </r>
    <r>
      <rPr>
        <sz val="6"/>
        <rFont val="Calibri"/>
        <family val="2"/>
      </rPr>
      <t xml:space="preserve">  Gasto por trámite de guía </t>
    </r>
  </si>
  <si>
    <r>
      <t xml:space="preserve">C.A.R : </t>
    </r>
    <r>
      <rPr>
        <sz val="6"/>
        <rFont val="Calibri"/>
        <family val="2"/>
      </rPr>
      <t>Envío al remitente del Acuse de Recibo</t>
    </r>
  </si>
  <si>
    <r>
      <t>C.A.R  F:</t>
    </r>
    <r>
      <rPr>
        <sz val="6"/>
        <rFont val="Calibri"/>
        <family val="2"/>
      </rPr>
      <t xml:space="preserve"> Envío al remitente del Acuse de Recibos mas </t>
    </r>
  </si>
  <si>
    <r>
      <t>SEGURO DE MERCANCIA</t>
    </r>
    <r>
      <rPr>
        <sz val="6"/>
        <rFont val="Calibri"/>
        <family val="2"/>
      </rPr>
      <t>: De acuerdo a la siguiente tabla:</t>
    </r>
  </si>
  <si>
    <r>
      <t>SERVICIO DE CONTENEDORES</t>
    </r>
    <r>
      <rPr>
        <sz val="6"/>
        <rFont val="Calibri"/>
        <family val="2"/>
      </rPr>
      <t>: 10% sobre el valor</t>
    </r>
  </si>
  <si>
    <t>CALCULO DE FRANQUEO
Sobre el Valor Neto del Flete</t>
  </si>
  <si>
    <t>IVA</t>
  </si>
  <si>
    <t>CARF</t>
  </si>
  <si>
    <t>SEGURO</t>
  </si>
  <si>
    <t>CONTENEDOR</t>
  </si>
  <si>
    <t>OTROS CARGOS</t>
  </si>
  <si>
    <t>$</t>
  </si>
  <si>
    <t>Bs.</t>
  </si>
  <si>
    <t xml:space="preserve">VALORES EN </t>
  </si>
  <si>
    <t>IGTF</t>
  </si>
  <si>
    <t>Total Pago</t>
  </si>
  <si>
    <t>F.  POSTAL</t>
  </si>
  <si>
    <t>YF22</t>
  </si>
  <si>
    <t>Y001</t>
  </si>
  <si>
    <t>Y002</t>
  </si>
  <si>
    <t>Y004</t>
  </si>
  <si>
    <t>PESO POR CUBICAJE</t>
  </si>
  <si>
    <t>CALCULO DEL PESO POR CUBICAJE
(Largo X Ancho X Alto) / 5.000</t>
  </si>
  <si>
    <t>TOTAL Kgs.</t>
  </si>
  <si>
    <t>PESO PARA CALCULO DE FLETE</t>
  </si>
  <si>
    <t>Indique concepto</t>
  </si>
  <si>
    <t>RECUERDA CAMBIAR EL NOMBRE AL BOTON DE LIMPIAR LA CALCULADORA</t>
  </si>
  <si>
    <t>COD  al momento inactivo</t>
  </si>
  <si>
    <t>ESCALA KILOS</t>
  </si>
  <si>
    <t>Peso del Envio no Coincide</t>
  </si>
  <si>
    <t>DMS</t>
  </si>
  <si>
    <t>DOMOSA</t>
  </si>
  <si>
    <t>XTT</t>
  </si>
  <si>
    <t>SERVICIO RETIRO EN OFICINA  / CLASE DE CONDICION  YF11</t>
  </si>
  <si>
    <t>BULTOS CON MISMO PESO</t>
  </si>
  <si>
    <t>PESO DE C/BULTO</t>
  </si>
  <si>
    <t>Validez únicamente  por el día de su emisión</t>
  </si>
  <si>
    <t>SERVI CIO PUERTA A PUERTA  / ENTREGA A DIRECCION</t>
  </si>
  <si>
    <t>SERVI CIO RETIRO EN OFICINA</t>
  </si>
  <si>
    <t>CONDICION DE PAGO</t>
  </si>
  <si>
    <t>Y001
Y002
Y004
Y006
Y007
Y100</t>
  </si>
  <si>
    <t>De 20,01 a 50,00</t>
  </si>
  <si>
    <t>Datos</t>
  </si>
  <si>
    <t>% de escala local</t>
  </si>
  <si>
    <t>Peso</t>
  </si>
  <si>
    <t>% de escala lejana</t>
  </si>
  <si>
    <t>% de escala muy lejana</t>
  </si>
  <si>
    <t>Valor Kg Adicional</t>
  </si>
  <si>
    <t>Mín</t>
  </si>
  <si>
    <t>Máx</t>
  </si>
  <si>
    <t xml:space="preserve"> % ESCALA LOCAL</t>
  </si>
  <si>
    <t>% ESCALA LEJANA</t>
  </si>
  <si>
    <t>% ESCALA MUY LEJANA</t>
  </si>
  <si>
    <t>ESCALAS PARA KG ADICIONAL</t>
  </si>
  <si>
    <r>
      <t xml:space="preserve">Cálculo de Flete
</t>
    </r>
    <r>
      <rPr>
        <b/>
        <sz val="12"/>
        <color indexed="8"/>
        <rFont val="Calibri"/>
        <family val="2"/>
      </rPr>
      <t>Cálculo del flete por Volumen:</t>
    </r>
    <r>
      <rPr>
        <sz val="12"/>
        <color indexed="8"/>
        <rFont val="Calibri"/>
        <family val="2"/>
      </rPr>
      <t xml:space="preserve">
</t>
    </r>
    <r>
      <rPr>
        <b/>
        <sz val="12"/>
        <color indexed="8"/>
        <rFont val="Calibri"/>
        <family val="2"/>
      </rPr>
      <t>1.-</t>
    </r>
    <r>
      <rPr>
        <sz val="12"/>
        <color indexed="8"/>
        <rFont val="Calibri"/>
        <family val="2"/>
      </rPr>
      <t xml:space="preserve"> Calcular volumen: Largo (cm) * Ancho (cm) * Altura (cm) / 5.000 = Peso volumétrico en Kgs.
</t>
    </r>
    <r>
      <rPr>
        <b/>
        <sz val="12"/>
        <color indexed="8"/>
        <rFont val="Calibri"/>
        <family val="2"/>
      </rPr>
      <t>2.-</t>
    </r>
    <r>
      <rPr>
        <sz val="12"/>
        <color indexed="8"/>
        <rFont val="Calibri"/>
        <family val="2"/>
      </rPr>
      <t xml:space="preserve"> Peso volumétrico en Kgs * la Tarifa </t>
    </r>
  </si>
  <si>
    <t>Mín. de Peso</t>
  </si>
  <si>
    <t>Luego de 10 kg, se calcula el sobrepeso de acuerdo al rango según la tabla de peso adicional por cada Kg. No Incluye IVA ni Franqueo Postal</t>
  </si>
  <si>
    <t>ALMACEN GUARENAS 2</t>
  </si>
  <si>
    <t>MLM</t>
  </si>
  <si>
    <t>VEN</t>
  </si>
  <si>
    <t>VEN ELECTRONICS 18 C.A.</t>
  </si>
  <si>
    <t>XSJ</t>
  </si>
  <si>
    <t>SAN JOSE</t>
  </si>
  <si>
    <t>PAKMAIL CCCT</t>
  </si>
  <si>
    <t xml:space="preserve">LA GUAIRA </t>
  </si>
  <si>
    <t xml:space="preserve">CALABOZO </t>
  </si>
  <si>
    <t>VALLE DE LA PASCUA</t>
  </si>
  <si>
    <t>PORLAMAR</t>
  </si>
  <si>
    <t>SANTA BARBARA DEL ZULIA</t>
  </si>
  <si>
    <t>XSS</t>
  </si>
  <si>
    <t>SAN CRISTOBAL BARRIO SUCRE</t>
  </si>
  <si>
    <t>MAIL BOXES ETC LAS MERCEDES</t>
  </si>
  <si>
    <t>50,01 a 100,00</t>
  </si>
  <si>
    <t>200,01 a 5000</t>
  </si>
  <si>
    <t>Máx. de Peso</t>
  </si>
  <si>
    <t>Y05</t>
  </si>
  <si>
    <t>CNA</t>
  </si>
  <si>
    <t>CUMANA</t>
  </si>
  <si>
    <t>Columna1</t>
  </si>
  <si>
    <t>Columna2</t>
  </si>
  <si>
    <t>Columna3</t>
  </si>
  <si>
    <t>Columna4</t>
  </si>
  <si>
    <t>Columna5</t>
  </si>
  <si>
    <t>CNO</t>
  </si>
  <si>
    <t>CARUPANO</t>
  </si>
  <si>
    <t>GTE</t>
  </si>
  <si>
    <t>GUATIRE</t>
  </si>
  <si>
    <t>TPT</t>
  </si>
  <si>
    <t>TUCUPITA</t>
  </si>
  <si>
    <t>Validacion origen</t>
  </si>
  <si>
    <t>NOMBRE</t>
  </si>
  <si>
    <t>REPARTE</t>
  </si>
  <si>
    <t>Validacion destino</t>
  </si>
  <si>
    <t>NO USAR</t>
  </si>
  <si>
    <t>% de escala XXX</t>
  </si>
  <si>
    <t>XX 5</t>
  </si>
  <si>
    <t>% XX</t>
  </si>
  <si>
    <t>KMS</t>
  </si>
  <si>
    <t>LARGO   (cm)</t>
  </si>
  <si>
    <t>AUA</t>
  </si>
  <si>
    <t>PYH</t>
  </si>
  <si>
    <t>DES</t>
  </si>
  <si>
    <t>ENTREGA</t>
  </si>
  <si>
    <t>ACARIGUA</t>
  </si>
  <si>
    <t>PTO. AYACUCHO</t>
  </si>
  <si>
    <t>SJM</t>
  </si>
  <si>
    <t>SAN JUAN DE LOS MORROS</t>
  </si>
  <si>
    <t>ENTREGA  P/OFIC.</t>
  </si>
  <si>
    <t>CZO  ENTREGA  P/OFIC.</t>
  </si>
  <si>
    <t>FALTA MACRO DE LIMPIAR AL FINAL DE LOS CAMBIOS</t>
  </si>
  <si>
    <t>ENTREGA POZ</t>
  </si>
  <si>
    <t>ENTREGA CGA</t>
  </si>
  <si>
    <t>Aprobacion 
Dirección Comercial</t>
  </si>
  <si>
    <r>
      <rPr>
        <b/>
        <sz val="12"/>
        <rFont val="Calibri"/>
        <family val="2"/>
      </rPr>
      <t xml:space="preserve">SERVICIOS  COMPLEMENTARIOS
</t>
    </r>
    <r>
      <rPr>
        <sz val="12"/>
        <rFont val="Calibri"/>
        <family val="2"/>
      </rPr>
      <t>Embalaje
Contenedores Precintados
Bultos de dificil manejo</t>
    </r>
  </si>
  <si>
    <t>SOLO REPARTO</t>
  </si>
  <si>
    <t>ORI</t>
  </si>
  <si>
    <t>RECIBE</t>
  </si>
  <si>
    <t>Distribución Ciudades más Lejanas y Territorio Insular</t>
  </si>
  <si>
    <t>ENTREGA PLC / Verificar en SAP incremento según población</t>
  </si>
  <si>
    <t>ENTREGA AG. CCS</t>
  </si>
  <si>
    <t>LGA</t>
  </si>
  <si>
    <t>XCH</t>
  </si>
  <si>
    <t>CHACAO</t>
  </si>
  <si>
    <t>A DIRECCION</t>
  </si>
  <si>
    <t>AGENCIA</t>
  </si>
  <si>
    <t>Escala 2,3,4 y 5  Nacional</t>
  </si>
  <si>
    <r>
      <rPr>
        <b/>
        <sz val="7"/>
        <color indexed="10"/>
        <rFont val="Arial"/>
        <family val="2"/>
      </rPr>
      <t xml:space="preserve">NO INCLUYE </t>
    </r>
    <r>
      <rPr>
        <sz val="7"/>
        <rFont val="Arial"/>
        <family val="2"/>
      </rPr>
      <t xml:space="preserve"> Franqueo  Postal</t>
    </r>
  </si>
  <si>
    <t>ENTREGA SOLO POR OFICINA</t>
  </si>
  <si>
    <t>BPC</t>
  </si>
  <si>
    <t>BARCELONA</t>
  </si>
  <si>
    <t>INDIQUE ORIGEN</t>
  </si>
  <si>
    <t>INDIQUE DESTINO</t>
  </si>
  <si>
    <t>O</t>
  </si>
  <si>
    <t>XCP</t>
  </si>
  <si>
    <t>R. CENTRO PLAZA</t>
  </si>
  <si>
    <t>DESCUENTO EN FLETE</t>
  </si>
  <si>
    <t>ATO</t>
  </si>
  <si>
    <t>ALTAGRACIA DE ORITUCO</t>
  </si>
  <si>
    <t>ENTREGA SOLO POR OFICINA CGA</t>
  </si>
  <si>
    <t>ALTA GRACIA DE ORITUCO</t>
  </si>
  <si>
    <t>Distribución Agencias
 Oriente - Occidente</t>
  </si>
  <si>
    <t>CUANDO EL PAGO ES COMPLETO</t>
  </si>
  <si>
    <t>TARIFA SOBRES</t>
  </si>
  <si>
    <t>SES</t>
  </si>
  <si>
    <t>TARIFA</t>
  </si>
  <si>
    <t>SEX</t>
  </si>
  <si>
    <t>SERVICIO DE SOBRES</t>
  </si>
  <si>
    <t xml:space="preserve">FRANQUEO POSTAL  </t>
  </si>
  <si>
    <t>TOTAL ENVIO</t>
  </si>
  <si>
    <t xml:space="preserve">   TIPO DE SOBRE
FLETE</t>
  </si>
  <si>
    <r>
      <rPr>
        <b/>
        <sz val="10"/>
        <rFont val="Arial"/>
        <family val="2"/>
      </rPr>
      <t>Cálculo del flete por Volumen:</t>
    </r>
    <r>
      <rPr>
        <sz val="10"/>
        <rFont val="Arial"/>
        <family val="2"/>
      </rPr>
      <t xml:space="preserve">
1.- Calcular volumen: Largo(cm) * Ancho(cm) * Altura(cm)/5000 = Peso volumétrico en Kgs.
2.- Peso volumétrico en Kgs * la Tarifa</t>
    </r>
  </si>
  <si>
    <t>TARIFA DE FLETE SERVICIO CARGA Y PAQUETERÍA EN USD</t>
  </si>
  <si>
    <t xml:space="preserve"> USD + IVA</t>
  </si>
  <si>
    <t>USD
Valor sin IVA</t>
  </si>
  <si>
    <r>
      <t>CONSULTA DE FLETE USD</t>
    </r>
    <r>
      <rPr>
        <b/>
        <i/>
        <sz val="14"/>
        <rFont val="Arial"/>
        <family val="2"/>
      </rPr>
      <t xml:space="preserve">/ SERVICIO DE PAQUETERIA </t>
    </r>
  </si>
  <si>
    <t>F. POSTAL USD</t>
  </si>
  <si>
    <r>
      <t xml:space="preserve">I.V.A. (16%) </t>
    </r>
    <r>
      <rPr>
        <sz val="8.5"/>
        <rFont val="Arial"/>
        <family val="2"/>
      </rPr>
      <t>sobre base imponible:</t>
    </r>
  </si>
  <si>
    <t>TOTAL</t>
  </si>
  <si>
    <t>Total Franqueo P. $</t>
  </si>
  <si>
    <t>TOTAL EN $</t>
  </si>
  <si>
    <t>TOTAL EN Bs.</t>
  </si>
  <si>
    <t>Al cambio en Bs.</t>
  </si>
  <si>
    <t xml:space="preserve">                    TDG:       Gasto por trámite de guía.
                    GCD:       Gasto por cobro a destino,solo para 
                                    mercancía.
                    CAR :      Envío al remitente del Acuse  de Recibo.
                    CAR F:    Envío al remitente del Acuse de Recibo mas 
                                    Factura.
                                    CONTENEDORES: 10% sobre el valor del flete.</t>
  </si>
  <si>
    <t>PRESUPUESTO SOBRE EL TOTAL DEL SERVICIO (Incluye los impuestos) POR %</t>
  </si>
  <si>
    <t>Presupuesto en $</t>
  </si>
  <si>
    <t>Presupuesto en Bs.</t>
  </si>
  <si>
    <t>ANCHO  (cm)</t>
  </si>
  <si>
    <t>Indique Valor del $</t>
  </si>
  <si>
    <t>Valor del Flete sin IVA
 Bs.</t>
  </si>
  <si>
    <t>CAR     Y001 . Y006 .  Y100</t>
  </si>
  <si>
    <t>CARF   Y001 . Y006 .  Y100</t>
  </si>
  <si>
    <t>Y001  .   Y100</t>
  </si>
  <si>
    <t>USD</t>
  </si>
  <si>
    <t>C. Complement.</t>
  </si>
  <si>
    <t>Flete-Desc.</t>
  </si>
  <si>
    <t>G.C.D: Gasto por cobro a destino,solo para mercancía: 
Recargo 10% /Flete, con un cobro mínimo de:</t>
  </si>
  <si>
    <t>Marcar con una "X" El Cargo Complementario</t>
  </si>
  <si>
    <t xml:space="preserve">  Marcar con una"X"</t>
  </si>
  <si>
    <r>
      <t>IGTF(3%)</t>
    </r>
    <r>
      <rPr>
        <sz val="9"/>
        <rFont val="Arial"/>
        <family val="2"/>
      </rPr>
      <t>Sobre el total del Servicio</t>
    </r>
  </si>
  <si>
    <t>Flete - Desc.+ C.Compl.</t>
  </si>
  <si>
    <t xml:space="preserve"> F. POSTAL</t>
  </si>
  <si>
    <t>IVA + F. Postal</t>
  </si>
  <si>
    <t>IVA +F.Postal</t>
  </si>
  <si>
    <t>IGTF + IVA + F.Postal+ C.Comp</t>
  </si>
  <si>
    <t>X</t>
  </si>
  <si>
    <t xml:space="preserve"> Valor de la Mercancia:minimo 50 $</t>
  </si>
  <si>
    <t>Complete  los  datos  en  los  campos  de  color</t>
  </si>
  <si>
    <t>Valor Minimo 50$</t>
  </si>
  <si>
    <t>SEG. DE MERCANCIA FIJO</t>
  </si>
  <si>
    <r>
      <rPr>
        <b/>
        <sz val="9"/>
        <rFont val="Arial"/>
        <family val="2"/>
      </rPr>
      <t>TDG:</t>
    </r>
    <r>
      <rPr>
        <sz val="9"/>
        <rFont val="Arial"/>
        <family val="2"/>
      </rPr>
      <t xml:space="preserve"> (Envíos mayores a 160 Kgs.)</t>
    </r>
  </si>
  <si>
    <t xml:space="preserve">- Con  valor  declarado  hasta  USD </t>
  </si>
  <si>
    <t>- Valor  declarado  mayor  a  USD</t>
  </si>
  <si>
    <t>SFO</t>
  </si>
  <si>
    <t>SAN FERNANDO DE APURE</t>
  </si>
  <si>
    <t>SNT</t>
  </si>
  <si>
    <r>
      <t xml:space="preserve">SERV. CONTENEDORES
</t>
    </r>
    <r>
      <rPr>
        <sz val="9"/>
        <rFont val="Arial"/>
        <family val="2"/>
      </rPr>
      <t>10%  del Flete, minimo de :</t>
    </r>
  </si>
  <si>
    <t>ENTREGA CZO</t>
  </si>
  <si>
    <r>
      <t xml:space="preserve">GCD  </t>
    </r>
    <r>
      <rPr>
        <sz val="8"/>
        <rFont val="Arial"/>
        <family val="2"/>
      </rPr>
      <t>10% del Flete,  minimo de:</t>
    </r>
  </si>
  <si>
    <t>TIPO DE TARIFA</t>
  </si>
  <si>
    <r>
      <t xml:space="preserve">Pago a realizar en $, </t>
    </r>
    <r>
      <rPr>
        <b/>
        <sz val="12"/>
        <color rgb="FFC00000"/>
        <rFont val="Arial"/>
        <family val="2"/>
      </rPr>
      <t>NO</t>
    </r>
    <r>
      <rPr>
        <b/>
        <sz val="12"/>
        <rFont val="Arial"/>
        <family val="2"/>
      </rPr>
      <t xml:space="preserve"> debe ser mayor al flete</t>
    </r>
  </si>
  <si>
    <t>SERVICIO</t>
  </si>
  <si>
    <t>CUANDO EL PAGO ES MIXTO  $ / Bs</t>
  </si>
  <si>
    <t>Pendiente por cancelar en Bs</t>
  </si>
  <si>
    <t>ALTO     (cm)</t>
  </si>
  <si>
    <t xml:space="preserve">               Escala Flete                 Neto del Flete</t>
  </si>
  <si>
    <t>F. Postal + IVA</t>
  </si>
  <si>
    <t xml:space="preserve">  Entrega Consignada
a Oficina</t>
  </si>
  <si>
    <t xml:space="preserve">                                            CARGOS COMPLEMENTARIOS                                                   $</t>
  </si>
  <si>
    <t>Distribución
Local</t>
  </si>
  <si>
    <t xml:space="preserve">Distribución
Nacional </t>
  </si>
  <si>
    <t>21.05.2026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</si>
</sst>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3" formatCode="_-* #,##0.00\ _€_-;\-* #,##0.00\ _€_-;_-* &quot;-&quot;??\ _€_-;_-@_-"/>
    <numFmt numFmtId="164" formatCode="_ * #,##0.00_ ;_ * \-#,##0.00_ ;_ * &quot;-&quot;??_ ;_ @_ "/>
    <numFmt numFmtId="165" formatCode="0.000"/>
    <numFmt numFmtId="166" formatCode="#,##0.00\ \ &quot;Bs.&quot;"/>
    <numFmt numFmtId="167" formatCode="[$-F800]dddd\,\ mmmm\ dd\,\ yyyy"/>
    <numFmt numFmtId="168" formatCode="#,##0.00\ \ &quot;$&quot;"/>
    <numFmt numFmtId="169" formatCode="[$-200A]d&quot; de &quot;mmmm&quot; de &quot;yyyy;@"/>
    <numFmt numFmtId="170" formatCode="#,##0.000"/>
    <numFmt numFmtId="171" formatCode="&quot;$&quot;\ #,##0.00"/>
    <numFmt numFmtId="172" formatCode="0.00\ &quot;$&quot;"/>
    <numFmt numFmtId="173" formatCode="#,##0.000\ &quot;Kg.&quot;"/>
    <numFmt numFmtId="174" formatCode="0.000\ &quot;Kg.&quot;"/>
    <numFmt numFmtId="175" formatCode="0.00\ \ &quot;$&quot;"/>
    <numFmt numFmtId="176" formatCode="#,##0.0\ \ &quot;$&quot;"/>
    <numFmt numFmtId="177" formatCode="&quot;(&quot;\ #,##0.00\ \ &quot;$ )&quot;"/>
    <numFmt numFmtId="178" formatCode="dd\.mm\.yyyy;@"/>
    <numFmt numFmtId="179" formatCode="#,##0.00\ &quot;$&quot;\ \ \ &quot;Con IGTF&quot;\ \ "/>
    <numFmt numFmtId="180" formatCode="0.0"/>
    <numFmt numFmtId="181" formatCode="#,##0.00\ \$"/>
    <numFmt numFmtId="182" formatCode="#,##0.00\ &quot;Bs&quot;"/>
    <numFmt numFmtId="183" formatCode="#,##0.00\ &quot;Bs&quot;\ \ &quot;TOTAL&quot;\ "/>
    <numFmt numFmtId="184" formatCode="#,##0.00\ \ &quot;Bs&quot;"/>
    <numFmt numFmtId="185" formatCode="#,##0.0\ \ &quot;%&quot;"/>
  </numFmts>
  <fonts count="113" x14ac:knownFonts="1">
    <font>
      <sz val="10"/>
      <name val="Arial"/>
    </font>
    <font>
      <sz val="10"/>
      <name val="Arial"/>
      <family val="2"/>
    </font>
    <font>
      <b/>
      <sz val="8"/>
      <name val="Helvetica"/>
      <family val="2"/>
    </font>
    <font>
      <b/>
      <sz val="7"/>
      <name val="Helvetica"/>
      <family val="2"/>
    </font>
    <font>
      <b/>
      <sz val="8"/>
      <name val="Calibri"/>
      <family val="2"/>
    </font>
    <font>
      <b/>
      <sz val="7"/>
      <name val="Calibri"/>
      <family val="2"/>
    </font>
    <font>
      <sz val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sz val="8"/>
      <name val="Calibri"/>
      <family val="2"/>
    </font>
    <font>
      <sz val="10"/>
      <name val="Arial"/>
      <family val="2"/>
    </font>
    <font>
      <sz val="18"/>
      <name val="Calibri"/>
      <family val="2"/>
    </font>
    <font>
      <b/>
      <sz val="8"/>
      <name val="Comic Sans MS"/>
      <family val="4"/>
    </font>
    <font>
      <sz val="8"/>
      <name val="Comic Sans MS"/>
      <family val="4"/>
    </font>
    <font>
      <b/>
      <sz val="7"/>
      <name val="Comic Sans MS"/>
      <family val="4"/>
    </font>
    <font>
      <b/>
      <sz val="11"/>
      <name val="Arial"/>
      <family val="2"/>
    </font>
    <font>
      <b/>
      <sz val="14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6"/>
      <name val="Helvetica"/>
      <family val="2"/>
    </font>
    <font>
      <sz val="6"/>
      <name val="Calibri"/>
      <family val="2"/>
    </font>
    <font>
      <b/>
      <sz val="8"/>
      <name val="Helvetica"/>
    </font>
    <font>
      <b/>
      <sz val="16"/>
      <name val="Arial"/>
      <family val="2"/>
    </font>
    <font>
      <sz val="5.5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2"/>
      <name val="Arial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i/>
      <sz val="14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sz val="11"/>
      <name val="Arial"/>
      <family val="2"/>
    </font>
    <font>
      <b/>
      <sz val="11"/>
      <name val="Helvetica"/>
      <family val="2"/>
    </font>
    <font>
      <b/>
      <sz val="7"/>
      <color indexed="10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7"/>
      <name val="Calibri"/>
      <family val="2"/>
      <scheme val="minor"/>
    </font>
    <font>
      <sz val="8"/>
      <color rgb="FFFF0000"/>
      <name val="Arial"/>
      <family val="2"/>
    </font>
    <font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6"/>
      <color theme="0"/>
      <name val="Calibri"/>
      <family val="2"/>
      <scheme val="minor"/>
    </font>
    <font>
      <sz val="6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0"/>
      <name val="Helvetica"/>
      <family val="2"/>
    </font>
    <font>
      <b/>
      <sz val="11"/>
      <color rgb="FF9C0006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2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Arial"/>
      <family val="2"/>
    </font>
    <font>
      <sz val="6"/>
      <color theme="1"/>
      <name val="Arial"/>
      <family val="2"/>
    </font>
    <font>
      <b/>
      <sz val="6"/>
      <color theme="1"/>
      <name val="Arial"/>
      <family val="2"/>
    </font>
    <font>
      <b/>
      <sz val="8"/>
      <color rgb="FFFF0000"/>
      <name val="Arial"/>
      <family val="2"/>
    </font>
    <font>
      <sz val="8"/>
      <color theme="1"/>
      <name val="Arial"/>
      <family val="2"/>
    </font>
    <font>
      <b/>
      <sz val="8"/>
      <color rgb="FFC00000"/>
      <name val="Arial"/>
      <family val="2"/>
    </font>
    <font>
      <b/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rgb="FFC00000"/>
      <name val="Arial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2"/>
      <name val="Helvetica"/>
      <family val="2"/>
    </font>
    <font>
      <b/>
      <sz val="10"/>
      <name val="Helvetica"/>
      <family val="2"/>
    </font>
    <font>
      <b/>
      <sz val="20"/>
      <name val="Arial"/>
      <family val="2"/>
    </font>
    <font>
      <b/>
      <sz val="18"/>
      <color rgb="FF000000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b/>
      <sz val="7.5"/>
      <name val="Arial"/>
      <family val="2"/>
    </font>
    <font>
      <b/>
      <sz val="22"/>
      <name val="Arial"/>
      <family val="2"/>
    </font>
    <font>
      <b/>
      <u/>
      <sz val="11"/>
      <name val="Arial"/>
      <family val="2"/>
    </font>
    <font>
      <b/>
      <u/>
      <sz val="11"/>
      <color theme="0"/>
      <name val="Arial"/>
      <family val="2"/>
    </font>
    <font>
      <b/>
      <sz val="16"/>
      <color rgb="FFFF0000"/>
      <name val="Arial"/>
      <family val="2"/>
    </font>
    <font>
      <sz val="16"/>
      <color rgb="FFFF0000"/>
      <name val="Arial"/>
      <family val="2"/>
    </font>
    <font>
      <b/>
      <sz val="9"/>
      <color rgb="FFC00000"/>
      <name val="Arial"/>
      <family val="2"/>
    </font>
    <font>
      <b/>
      <sz val="18"/>
      <color rgb="FFC00000"/>
      <name val="Arial"/>
      <family val="2"/>
    </font>
    <font>
      <b/>
      <sz val="14"/>
      <color rgb="FFC00000"/>
      <name val="Arial"/>
      <family val="2"/>
    </font>
    <font>
      <b/>
      <i/>
      <sz val="18"/>
      <color rgb="FFC00000"/>
      <name val="Arial"/>
      <family val="2"/>
    </font>
    <font>
      <b/>
      <u/>
      <sz val="11"/>
      <color rgb="FFC00000"/>
      <name val="Arial"/>
      <family val="2"/>
    </font>
    <font>
      <b/>
      <i/>
      <sz val="18"/>
      <color theme="1"/>
      <name val="Arial"/>
      <family val="2"/>
    </font>
    <font>
      <b/>
      <i/>
      <u/>
      <sz val="14"/>
      <color rgb="FFC00000"/>
      <name val="Arial"/>
      <family val="2"/>
    </font>
    <font>
      <b/>
      <sz val="10"/>
      <color rgb="FFC00000"/>
      <name val="Arial"/>
      <family val="2"/>
    </font>
    <font>
      <b/>
      <sz val="5"/>
      <color theme="0"/>
      <name val="Arial"/>
      <family val="2"/>
    </font>
    <font>
      <b/>
      <sz val="12"/>
      <color theme="0"/>
      <name val="Arial"/>
      <family val="2"/>
    </font>
    <font>
      <b/>
      <sz val="12"/>
      <color rgb="FFC00000"/>
      <name val="Arial"/>
      <family val="2"/>
    </font>
    <font>
      <b/>
      <sz val="20"/>
      <color rgb="FFC00000"/>
      <name val="Arial"/>
      <family val="2"/>
    </font>
    <font>
      <b/>
      <i/>
      <sz val="13"/>
      <name val="Arial"/>
      <family val="2"/>
    </font>
    <font>
      <b/>
      <i/>
      <sz val="13"/>
      <color rgb="FFC00000"/>
      <name val="Arial"/>
      <family val="2"/>
    </font>
    <font>
      <b/>
      <i/>
      <sz val="12"/>
      <name val="Arial"/>
      <family val="2"/>
    </font>
    <font>
      <b/>
      <i/>
      <sz val="18"/>
      <name val="Arial"/>
      <family val="2"/>
    </font>
    <font>
      <b/>
      <sz val="13"/>
      <name val="Arial"/>
      <family val="2"/>
    </font>
  </fonts>
  <fills count="20">
    <fill>
      <patternFill patternType="none"/>
    </fill>
    <fill>
      <patternFill patternType="gray125"/>
    </fill>
    <fill>
      <patternFill patternType="lightGray">
        <fgColor indexed="22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lightGray">
        <fgColor indexed="22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024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ADB"/>
        <bgColor indexed="64"/>
      </patternFill>
    </fill>
    <fill>
      <patternFill patternType="solid">
        <fgColor rgb="FFFFD757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 style="thin">
        <color rgb="FFABABAB"/>
      </bottom>
      <diagonal/>
    </border>
    <border>
      <left/>
      <right style="thin">
        <color rgb="FFABABAB"/>
      </right>
      <top/>
      <bottom style="thin">
        <color rgb="FFABABAB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/>
      <right style="thin">
        <color indexed="64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FFDB69"/>
      </right>
      <top style="thin">
        <color indexed="64"/>
      </top>
      <bottom style="thin">
        <color indexed="64"/>
      </bottom>
      <diagonal/>
    </border>
    <border>
      <left style="thin">
        <color rgb="FFFFDB6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46" fillId="3" borderId="0" applyNumberFormat="0" applyBorder="0" applyAlignment="0" applyProtection="0"/>
    <xf numFmtId="43" fontId="11" fillId="0" borderId="0" applyFont="0" applyFill="0" applyBorder="0" applyAlignment="0" applyProtection="0"/>
    <xf numFmtId="164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45" fillId="0" borderId="0"/>
    <xf numFmtId="0" fontId="1" fillId="0" borderId="0"/>
    <xf numFmtId="9" fontId="1" fillId="0" borderId="0" applyFont="0" applyFill="0" applyBorder="0" applyAlignment="0" applyProtection="0"/>
    <xf numFmtId="9" fontId="45" fillId="0" borderId="0" applyFont="0" applyFill="0" applyBorder="0" applyAlignment="0" applyProtection="0"/>
  </cellStyleXfs>
  <cellXfs count="690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9" fontId="0" fillId="0" borderId="0" xfId="8" applyFont="1" applyAlignment="1">
      <alignment vertical="center"/>
    </xf>
    <xf numFmtId="0" fontId="0" fillId="0" borderId="0" xfId="0" applyFill="1" applyAlignment="1">
      <alignment vertical="center"/>
    </xf>
    <xf numFmtId="4" fontId="0" fillId="0" borderId="0" xfId="0" applyNumberFormat="1" applyAlignment="1">
      <alignment vertical="center"/>
    </xf>
    <xf numFmtId="0" fontId="47" fillId="4" borderId="0" xfId="0" applyFont="1" applyFill="1" applyBorder="1" applyAlignment="1">
      <alignment horizontal="center"/>
    </xf>
    <xf numFmtId="9" fontId="48" fillId="0" borderId="0" xfId="8" applyFont="1" applyBorder="1" applyAlignment="1">
      <alignment horizontal="center" vertical="center"/>
    </xf>
    <xf numFmtId="43" fontId="49" fillId="4" borderId="0" xfId="2" applyFont="1" applyFill="1" applyAlignment="1"/>
    <xf numFmtId="4" fontId="50" fillId="4" borderId="1" xfId="0" applyNumberFormat="1" applyFont="1" applyFill="1" applyBorder="1" applyAlignment="1">
      <alignment horizontal="center" vertical="center"/>
    </xf>
    <xf numFmtId="49" fontId="51" fillId="5" borderId="1" xfId="0" applyNumberFormat="1" applyFont="1" applyFill="1" applyBorder="1" applyAlignment="1">
      <alignment horizontal="left" vertical="center"/>
    </xf>
    <xf numFmtId="49" fontId="51" fillId="5" borderId="2" xfId="0" applyNumberFormat="1" applyFont="1" applyFill="1" applyBorder="1" applyAlignment="1">
      <alignment horizontal="left" vertical="center"/>
    </xf>
    <xf numFmtId="49" fontId="51" fillId="5" borderId="3" xfId="0" applyNumberFormat="1" applyFont="1" applyFill="1" applyBorder="1" applyAlignment="1">
      <alignment horizontal="left" vertical="center"/>
    </xf>
    <xf numFmtId="0" fontId="0" fillId="0" borderId="0" xfId="0" applyProtection="1">
      <protection hidden="1"/>
    </xf>
    <xf numFmtId="0" fontId="7" fillId="0" borderId="0" xfId="0" applyFont="1" applyAlignment="1" applyProtection="1">
      <alignment vertical="center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6" fillId="0" borderId="0" xfId="0" applyFont="1" applyAlignment="1" applyProtection="1">
      <alignment horizontal="left" vertical="center" wrapText="1"/>
      <protection hidden="1"/>
    </xf>
    <xf numFmtId="166" fontId="6" fillId="0" borderId="0" xfId="0" applyNumberFormat="1" applyFont="1" applyFill="1" applyBorder="1" applyAlignment="1" applyProtection="1">
      <alignment vertical="center" wrapText="1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8" fillId="0" borderId="0" xfId="0" applyFont="1" applyFill="1" applyBorder="1" applyAlignment="1" applyProtection="1">
      <alignment vertical="center" wrapText="1"/>
      <protection hidden="1"/>
    </xf>
    <xf numFmtId="166" fontId="8" fillId="0" borderId="0" xfId="0" applyNumberFormat="1" applyFont="1" applyBorder="1" applyAlignment="1" applyProtection="1">
      <alignment vertical="center" wrapText="1"/>
      <protection hidden="1"/>
    </xf>
    <xf numFmtId="0" fontId="8" fillId="0" borderId="0" xfId="0" applyFont="1" applyFill="1" applyAlignment="1" applyProtection="1">
      <alignment vertical="center" wrapText="1"/>
      <protection hidden="1"/>
    </xf>
    <xf numFmtId="167" fontId="6" fillId="0" borderId="0" xfId="0" applyNumberFormat="1" applyFont="1" applyAlignment="1" applyProtection="1">
      <alignment horizontal="center" vertical="center" wrapText="1"/>
      <protection hidden="1"/>
    </xf>
    <xf numFmtId="0" fontId="52" fillId="0" borderId="0" xfId="0" applyFont="1" applyAlignment="1" applyProtection="1">
      <alignment vertical="center" wrapText="1"/>
      <protection hidden="1"/>
    </xf>
    <xf numFmtId="0" fontId="6" fillId="0" borderId="0" xfId="0" applyFont="1" applyFill="1" applyAlignment="1" applyProtection="1">
      <alignment vertical="center" wrapText="1"/>
      <protection hidden="1"/>
    </xf>
    <xf numFmtId="0" fontId="0" fillId="0" borderId="0" xfId="0" applyBorder="1" applyAlignment="1">
      <alignment vertical="center"/>
    </xf>
    <xf numFmtId="0" fontId="8" fillId="6" borderId="0" xfId="0" applyFont="1" applyFill="1"/>
    <xf numFmtId="0" fontId="6" fillId="6" borderId="0" xfId="0" applyFont="1" applyFill="1"/>
    <xf numFmtId="0" fontId="8" fillId="6" borderId="0" xfId="0" applyFont="1" applyFill="1" applyAlignment="1">
      <alignment horizontal="left"/>
    </xf>
    <xf numFmtId="0" fontId="6" fillId="7" borderId="1" xfId="0" applyFont="1" applyFill="1" applyBorder="1"/>
    <xf numFmtId="0" fontId="6" fillId="0" borderId="0" xfId="0" applyFont="1"/>
    <xf numFmtId="0" fontId="8" fillId="8" borderId="1" xfId="0" applyFont="1" applyFill="1" applyBorder="1"/>
    <xf numFmtId="0" fontId="6" fillId="9" borderId="1" xfId="0" applyFont="1" applyFill="1" applyBorder="1"/>
    <xf numFmtId="4" fontId="6" fillId="9" borderId="1" xfId="0" applyNumberFormat="1" applyFont="1" applyFill="1" applyBorder="1"/>
    <xf numFmtId="1" fontId="6" fillId="9" borderId="1" xfId="0" applyNumberFormat="1" applyFont="1" applyFill="1" applyBorder="1"/>
    <xf numFmtId="0" fontId="8" fillId="9" borderId="1" xfId="0" applyFont="1" applyFill="1" applyBorder="1"/>
    <xf numFmtId="4" fontId="8" fillId="9" borderId="1" xfId="0" applyNumberFormat="1" applyFont="1" applyFill="1" applyBorder="1"/>
    <xf numFmtId="0" fontId="6" fillId="6" borderId="0" xfId="0" applyFont="1" applyFill="1" applyBorder="1" applyAlignment="1">
      <alignment horizontal="center"/>
    </xf>
    <xf numFmtId="0" fontId="8" fillId="6" borderId="0" xfId="0" applyFont="1" applyFill="1" applyAlignment="1">
      <alignment horizontal="right"/>
    </xf>
    <xf numFmtId="0" fontId="9" fillId="6" borderId="0" xfId="0" applyFont="1" applyFill="1"/>
    <xf numFmtId="0" fontId="14" fillId="0" borderId="0" xfId="0" applyFont="1" applyBorder="1" applyAlignment="1"/>
    <xf numFmtId="0" fontId="6" fillId="0" borderId="0" xfId="0" applyFont="1" applyBorder="1"/>
    <xf numFmtId="0" fontId="8" fillId="6" borderId="0" xfId="0" applyFont="1" applyFill="1" applyBorder="1" applyAlignment="1">
      <alignment horizontal="left"/>
    </xf>
    <xf numFmtId="0" fontId="6" fillId="7" borderId="4" xfId="0" applyFont="1" applyFill="1" applyBorder="1"/>
    <xf numFmtId="0" fontId="49" fillId="4" borderId="5" xfId="0" applyFont="1" applyFill="1" applyBorder="1" applyAlignment="1" applyProtection="1">
      <protection hidden="1"/>
    </xf>
    <xf numFmtId="0" fontId="53" fillId="4" borderId="0" xfId="0" applyFont="1" applyFill="1" applyBorder="1" applyProtection="1">
      <protection hidden="1"/>
    </xf>
    <xf numFmtId="0" fontId="53" fillId="4" borderId="6" xfId="0" applyFont="1" applyFill="1" applyBorder="1" applyProtection="1">
      <protection hidden="1"/>
    </xf>
    <xf numFmtId="0" fontId="48" fillId="4" borderId="5" xfId="0" applyFont="1" applyFill="1" applyBorder="1" applyAlignment="1" applyProtection="1">
      <protection hidden="1"/>
    </xf>
    <xf numFmtId="0" fontId="49" fillId="4" borderId="0" xfId="0" applyFont="1" applyFill="1" applyBorder="1" applyAlignment="1" applyProtection="1">
      <protection hidden="1"/>
    </xf>
    <xf numFmtId="49" fontId="49" fillId="4" borderId="5" xfId="0" applyNumberFormat="1" applyFont="1" applyFill="1" applyBorder="1" applyAlignment="1" applyProtection="1">
      <alignment horizontal="left"/>
      <protection hidden="1"/>
    </xf>
    <xf numFmtId="4" fontId="49" fillId="4" borderId="0" xfId="0" applyNumberFormat="1" applyFont="1" applyFill="1" applyBorder="1" applyAlignment="1" applyProtection="1">
      <alignment horizontal="left" vertical="center"/>
      <protection hidden="1"/>
    </xf>
    <xf numFmtId="49" fontId="49" fillId="4" borderId="5" xfId="0" applyNumberFormat="1" applyFont="1" applyFill="1" applyBorder="1" applyAlignment="1" applyProtection="1">
      <protection hidden="1"/>
    </xf>
    <xf numFmtId="0" fontId="49" fillId="4" borderId="7" xfId="0" applyFont="1" applyFill="1" applyBorder="1" applyAlignment="1" applyProtection="1">
      <protection hidden="1"/>
    </xf>
    <xf numFmtId="0" fontId="49" fillId="4" borderId="8" xfId="0" applyFont="1" applyFill="1" applyBorder="1" applyAlignment="1" applyProtection="1">
      <protection hidden="1"/>
    </xf>
    <xf numFmtId="0" fontId="6" fillId="0" borderId="0" xfId="0" applyFont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vertical="center" wrapText="1"/>
      <protection hidden="1"/>
    </xf>
    <xf numFmtId="0" fontId="6" fillId="0" borderId="0" xfId="0" applyFont="1" applyFill="1" applyAlignment="1" applyProtection="1">
      <alignment horizontal="center" vertical="center" wrapText="1"/>
      <protection hidden="1"/>
    </xf>
    <xf numFmtId="4" fontId="6" fillId="0" borderId="0" xfId="0" applyNumberFormat="1" applyFont="1" applyAlignment="1" applyProtection="1">
      <alignment vertical="center" wrapText="1"/>
      <protection hidden="1"/>
    </xf>
    <xf numFmtId="0" fontId="8" fillId="0" borderId="0" xfId="0" applyFont="1" applyBorder="1" applyAlignment="1">
      <alignment horizontal="center" vertical="center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48" fillId="4" borderId="0" xfId="0" applyFont="1" applyFill="1" applyAlignment="1" applyProtection="1">
      <alignment horizontal="right"/>
      <protection hidden="1"/>
    </xf>
    <xf numFmtId="4" fontId="49" fillId="4" borderId="0" xfId="0" applyNumberFormat="1" applyFont="1" applyFill="1" applyBorder="1" applyAlignment="1" applyProtection="1">
      <alignment horizontal="center" vertical="center"/>
      <protection hidden="1"/>
    </xf>
    <xf numFmtId="0" fontId="54" fillId="4" borderId="0" xfId="0" applyFont="1" applyFill="1" applyBorder="1" applyAlignment="1" applyProtection="1">
      <alignment vertical="center" wrapText="1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4" fontId="55" fillId="10" borderId="4" xfId="0" applyNumberFormat="1" applyFont="1" applyFill="1" applyBorder="1" applyAlignment="1" applyProtection="1">
      <alignment horizontal="center" vertical="center" wrapText="1"/>
      <protection hidden="1"/>
    </xf>
    <xf numFmtId="4" fontId="55" fillId="10" borderId="1" xfId="0" applyNumberFormat="1" applyFont="1" applyFill="1" applyBorder="1" applyAlignment="1" applyProtection="1">
      <alignment horizontal="center" vertical="center" wrapText="1"/>
      <protection hidden="1"/>
    </xf>
    <xf numFmtId="0" fontId="48" fillId="4" borderId="1" xfId="0" applyFont="1" applyFill="1" applyBorder="1" applyAlignment="1" applyProtection="1">
      <alignment horizontal="left" vertical="center"/>
      <protection hidden="1"/>
    </xf>
    <xf numFmtId="9" fontId="0" fillId="0" borderId="0" xfId="8" applyFont="1" applyAlignment="1" applyProtection="1">
      <alignment vertical="center"/>
      <protection hidden="1"/>
    </xf>
    <xf numFmtId="10" fontId="0" fillId="0" borderId="0" xfId="0" applyNumberFormat="1" applyAlignment="1" applyProtection="1">
      <alignment vertical="center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4" fontId="2" fillId="0" borderId="1" xfId="0" applyNumberFormat="1" applyFont="1" applyFill="1" applyBorder="1" applyAlignment="1" applyProtection="1">
      <alignment horizontal="center" vertical="center"/>
      <protection hidden="1"/>
    </xf>
    <xf numFmtId="2" fontId="0" fillId="0" borderId="0" xfId="8" applyNumberFormat="1" applyFont="1" applyAlignment="1" applyProtection="1">
      <alignment vertical="center"/>
      <protection hidden="1"/>
    </xf>
    <xf numFmtId="49" fontId="3" fillId="2" borderId="1" xfId="0" applyNumberFormat="1" applyFont="1" applyFill="1" applyBorder="1" applyAlignment="1" applyProtection="1">
      <alignment horizontal="left" vertical="center"/>
      <protection hidden="1"/>
    </xf>
    <xf numFmtId="49" fontId="3" fillId="2" borderId="1" xfId="0" applyNumberFormat="1" applyFont="1" applyFill="1" applyBorder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vertical="center"/>
      <protection hidden="1"/>
    </xf>
    <xf numFmtId="0" fontId="48" fillId="4" borderId="1" xfId="0" applyFont="1" applyFill="1" applyBorder="1" applyAlignment="1" applyProtection="1">
      <alignment vertical="center" wrapText="1"/>
      <protection hidden="1"/>
    </xf>
    <xf numFmtId="4" fontId="56" fillId="4" borderId="1" xfId="0" applyNumberFormat="1" applyFont="1" applyFill="1" applyBorder="1" applyAlignment="1" applyProtection="1">
      <alignment horizontal="center" vertical="center"/>
      <protection hidden="1"/>
    </xf>
    <xf numFmtId="9" fontId="0" fillId="0" borderId="0" xfId="8" applyFont="1" applyFill="1" applyAlignment="1" applyProtection="1">
      <alignment vertical="center"/>
      <protection hidden="1"/>
    </xf>
    <xf numFmtId="4" fontId="49" fillId="4" borderId="6" xfId="0" applyNumberFormat="1" applyFont="1" applyFill="1" applyBorder="1" applyAlignment="1" applyProtection="1">
      <alignment horizontal="center"/>
      <protection hidden="1"/>
    </xf>
    <xf numFmtId="0" fontId="49" fillId="4" borderId="12" xfId="0" applyFont="1" applyFill="1" applyBorder="1" applyAlignment="1" applyProtection="1">
      <protection hidden="1"/>
    </xf>
    <xf numFmtId="49" fontId="3" fillId="2" borderId="0" xfId="0" applyNumberFormat="1" applyFont="1" applyFill="1" applyBorder="1" applyAlignment="1" applyProtection="1">
      <alignment horizontal="center" vertical="center"/>
      <protection hidden="1"/>
    </xf>
    <xf numFmtId="2" fontId="6" fillId="0" borderId="0" xfId="0" applyNumberFormat="1" applyFont="1" applyBorder="1" applyAlignment="1" applyProtection="1">
      <alignment horizontal="center" vertical="center" wrapText="1"/>
      <protection hidden="1"/>
    </xf>
    <xf numFmtId="2" fontId="17" fillId="0" borderId="0" xfId="0" applyNumberFormat="1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49" fontId="51" fillId="5" borderId="13" xfId="0" applyNumberFormat="1" applyFont="1" applyFill="1" applyBorder="1" applyAlignment="1">
      <alignment horizontal="left" vertical="center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vertical="center" wrapText="1"/>
      <protection hidden="1"/>
    </xf>
    <xf numFmtId="4" fontId="57" fillId="10" borderId="14" xfId="0" applyNumberFormat="1" applyFont="1" applyFill="1" applyBorder="1" applyAlignment="1" applyProtection="1">
      <alignment vertical="center" wrapText="1"/>
      <protection hidden="1"/>
    </xf>
    <xf numFmtId="4" fontId="57" fillId="10" borderId="15" xfId="0" applyNumberFormat="1" applyFont="1" applyFill="1" applyBorder="1" applyAlignment="1" applyProtection="1">
      <alignment vertical="center" wrapText="1"/>
      <protection hidden="1"/>
    </xf>
    <xf numFmtId="4" fontId="57" fillId="10" borderId="16" xfId="0" applyNumberFormat="1" applyFont="1" applyFill="1" applyBorder="1" applyAlignment="1" applyProtection="1">
      <alignment vertical="center" wrapText="1"/>
      <protection hidden="1"/>
    </xf>
    <xf numFmtId="0" fontId="22" fillId="2" borderId="0" xfId="0" applyFont="1" applyFill="1" applyBorder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49" fontId="19" fillId="0" borderId="0" xfId="0" applyNumberFormat="1" applyFont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vertical="center" wrapText="1"/>
      <protection hidden="1"/>
    </xf>
    <xf numFmtId="166" fontId="8" fillId="0" borderId="0" xfId="0" applyNumberFormat="1" applyFont="1" applyAlignment="1" applyProtection="1">
      <alignment vertical="center" wrapText="1"/>
      <protection hidden="1"/>
    </xf>
    <xf numFmtId="4" fontId="58" fillId="4" borderId="0" xfId="0" applyNumberFormat="1" applyFont="1" applyFill="1" applyBorder="1" applyAlignment="1" applyProtection="1">
      <alignment horizontal="left" vertical="center" wrapText="1"/>
      <protection hidden="1"/>
    </xf>
    <xf numFmtId="0" fontId="19" fillId="0" borderId="1" xfId="0" applyFont="1" applyBorder="1" applyAlignment="1" applyProtection="1">
      <alignment vertical="center" wrapText="1"/>
      <protection hidden="1"/>
    </xf>
    <xf numFmtId="171" fontId="8" fillId="0" borderId="1" xfId="0" applyNumberFormat="1" applyFont="1" applyBorder="1" applyAlignment="1" applyProtection="1">
      <alignment horizontal="center" vertical="center" wrapText="1" shrinkToFit="1"/>
      <protection hidden="1"/>
    </xf>
    <xf numFmtId="166" fontId="8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0" borderId="1" xfId="0" applyFont="1" applyBorder="1" applyAlignment="1" applyProtection="1">
      <alignment vertical="center" wrapText="1"/>
      <protection hidden="1"/>
    </xf>
    <xf numFmtId="9" fontId="6" fillId="0" borderId="0" xfId="8" applyFont="1"/>
    <xf numFmtId="0" fontId="49" fillId="4" borderId="0" xfId="0" applyFont="1" applyFill="1"/>
    <xf numFmtId="0" fontId="54" fillId="4" borderId="0" xfId="0" applyFont="1" applyFill="1" applyAlignment="1">
      <alignment vertical="center" wrapText="1"/>
    </xf>
    <xf numFmtId="0" fontId="48" fillId="4" borderId="4" xfId="0" applyFont="1" applyFill="1" applyBorder="1" applyAlignment="1">
      <alignment horizontal="center" vertical="center" wrapText="1"/>
    </xf>
    <xf numFmtId="0" fontId="48" fillId="4" borderId="1" xfId="0" applyFont="1" applyFill="1" applyBorder="1" applyAlignment="1">
      <alignment horizontal="center" vertical="center" wrapText="1"/>
    </xf>
    <xf numFmtId="4" fontId="49" fillId="4" borderId="0" xfId="0" applyNumberFormat="1" applyFont="1" applyFill="1" applyAlignment="1">
      <alignment vertical="center"/>
    </xf>
    <xf numFmtId="0" fontId="53" fillId="4" borderId="0" xfId="0" applyFont="1" applyFill="1" applyAlignment="1">
      <alignment horizontal="left" vertical="center" wrapText="1"/>
    </xf>
    <xf numFmtId="0" fontId="49" fillId="0" borderId="0" xfId="0" applyFont="1"/>
    <xf numFmtId="49" fontId="51" fillId="4" borderId="0" xfId="0" applyNumberFormat="1" applyFont="1" applyFill="1" applyAlignment="1">
      <alignment horizontal="left" vertical="center"/>
    </xf>
    <xf numFmtId="4" fontId="48" fillId="4" borderId="0" xfId="0" applyNumberFormat="1" applyFont="1" applyFill="1" applyAlignment="1">
      <alignment horizontal="center" vertical="center"/>
    </xf>
    <xf numFmtId="0" fontId="47" fillId="4" borderId="0" xfId="0" applyFont="1" applyFill="1" applyAlignment="1">
      <alignment horizontal="center"/>
    </xf>
    <xf numFmtId="0" fontId="15" fillId="4" borderId="0" xfId="0" applyFont="1" applyFill="1" applyAlignment="1">
      <alignment vertical="center" wrapText="1"/>
    </xf>
    <xf numFmtId="0" fontId="14" fillId="4" borderId="0" xfId="0" applyFont="1" applyFill="1" applyAlignment="1">
      <alignment vertical="top"/>
    </xf>
    <xf numFmtId="0" fontId="61" fillId="4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 applyProtection="1">
      <alignment vertical="center" wrapText="1"/>
      <protection hidden="1"/>
    </xf>
    <xf numFmtId="0" fontId="8" fillId="11" borderId="1" xfId="0" applyFont="1" applyFill="1" applyBorder="1" applyAlignment="1" applyProtection="1">
      <alignment vertical="center" wrapText="1"/>
      <protection hidden="1"/>
    </xf>
    <xf numFmtId="0" fontId="26" fillId="0" borderId="1" xfId="0" applyFont="1" applyBorder="1" applyAlignment="1" applyProtection="1">
      <alignment vertical="center" wrapText="1"/>
      <protection hidden="1"/>
    </xf>
    <xf numFmtId="0" fontId="9" fillId="0" borderId="0" xfId="0" applyFont="1" applyFill="1" applyBorder="1" applyAlignment="1" applyProtection="1">
      <alignment horizontal="left" vertical="center" wrapText="1"/>
      <protection hidden="1"/>
    </xf>
    <xf numFmtId="2" fontId="6" fillId="0" borderId="0" xfId="0" applyNumberFormat="1" applyFont="1" applyFill="1" applyAlignment="1" applyProtection="1">
      <alignment vertical="center" wrapText="1"/>
      <protection hidden="1"/>
    </xf>
    <xf numFmtId="4" fontId="62" fillId="0" borderId="0" xfId="0" applyNumberFormat="1" applyFont="1" applyFill="1" applyBorder="1" applyAlignment="1" applyProtection="1">
      <alignment vertical="center"/>
      <protection hidden="1"/>
    </xf>
    <xf numFmtId="170" fontId="63" fillId="3" borderId="1" xfId="1" applyNumberFormat="1" applyFont="1" applyBorder="1" applyAlignment="1">
      <alignment vertical="center"/>
    </xf>
    <xf numFmtId="170" fontId="63" fillId="0" borderId="1" xfId="1" applyNumberFormat="1" applyFont="1" applyFill="1" applyBorder="1" applyAlignment="1">
      <alignment vertical="center"/>
    </xf>
    <xf numFmtId="4" fontId="27" fillId="13" borderId="1" xfId="0" applyNumberFormat="1" applyFont="1" applyFill="1" applyBorder="1"/>
    <xf numFmtId="4" fontId="27" fillId="0" borderId="0" xfId="0" applyNumberFormat="1" applyFont="1" applyFill="1" applyBorder="1"/>
    <xf numFmtId="0" fontId="20" fillId="0" borderId="0" xfId="0" applyFont="1"/>
    <xf numFmtId="0" fontId="27" fillId="0" borderId="0" xfId="0" applyFont="1" applyFill="1"/>
    <xf numFmtId="0" fontId="27" fillId="0" borderId="0" xfId="0" applyFont="1"/>
    <xf numFmtId="170" fontId="46" fillId="3" borderId="1" xfId="1" applyNumberFormat="1" applyBorder="1" applyAlignment="1">
      <alignment vertical="center"/>
    </xf>
    <xf numFmtId="0" fontId="0" fillId="0" borderId="0" xfId="0" applyFill="1"/>
    <xf numFmtId="171" fontId="6" fillId="0" borderId="0" xfId="0" applyNumberFormat="1" applyFont="1" applyAlignment="1" applyProtection="1">
      <alignment vertical="center" wrapText="1"/>
      <protection hidden="1"/>
    </xf>
    <xf numFmtId="0" fontId="8" fillId="6" borderId="0" xfId="0" applyFont="1" applyFill="1" applyBorder="1" applyAlignment="1" applyProtection="1">
      <alignment vertical="center" wrapText="1"/>
      <protection hidden="1"/>
    </xf>
    <xf numFmtId="0" fontId="64" fillId="0" borderId="0" xfId="0" applyFont="1"/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Protection="1">
      <protection hidden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4" fontId="2" fillId="0" borderId="1" xfId="0" applyNumberFormat="1" applyFont="1" applyFill="1" applyBorder="1" applyAlignment="1">
      <alignment horizontal="center" vertical="center"/>
    </xf>
    <xf numFmtId="4" fontId="22" fillId="0" borderId="0" xfId="0" applyNumberFormat="1" applyFont="1" applyFill="1" applyBorder="1" applyAlignment="1" applyProtection="1">
      <alignment horizontal="center" vertical="center" wrapText="1"/>
    </xf>
    <xf numFmtId="4" fontId="2" fillId="0" borderId="0" xfId="0" applyNumberFormat="1" applyFont="1" applyFill="1" applyBorder="1" applyAlignment="1" applyProtection="1">
      <alignment horizontal="center" vertical="center" wrapText="1"/>
    </xf>
    <xf numFmtId="4" fontId="58" fillId="4" borderId="1" xfId="0" applyNumberFormat="1" applyFont="1" applyFill="1" applyBorder="1" applyAlignment="1" applyProtection="1">
      <alignment horizontal="center" vertical="center" wrapText="1"/>
      <protection hidden="1"/>
    </xf>
    <xf numFmtId="165" fontId="19" fillId="0" borderId="1" xfId="0" applyNumberFormat="1" applyFont="1" applyBorder="1" applyAlignment="1" applyProtection="1">
      <alignment horizontal="center" vertical="center" wrapText="1"/>
      <protection hidden="1"/>
    </xf>
    <xf numFmtId="166" fontId="6" fillId="0" borderId="0" xfId="0" applyNumberFormat="1" applyFont="1" applyAlignment="1" applyProtection="1">
      <alignment horizontal="left" vertical="center" wrapText="1"/>
      <protection hidden="1"/>
    </xf>
    <xf numFmtId="49" fontId="6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11" borderId="3" xfId="0" applyFont="1" applyFill="1" applyBorder="1" applyAlignment="1" applyProtection="1">
      <alignment horizontal="left" vertical="center" wrapText="1"/>
      <protection hidden="1"/>
    </xf>
    <xf numFmtId="4" fontId="6" fillId="0" borderId="1" xfId="0" applyNumberFormat="1" applyFont="1" applyBorder="1" applyAlignment="1" applyProtection="1">
      <alignment vertical="center" wrapText="1"/>
      <protection hidden="1"/>
    </xf>
    <xf numFmtId="0" fontId="6" fillId="0" borderId="3" xfId="0" applyFont="1" applyBorder="1" applyAlignment="1" applyProtection="1">
      <alignment vertical="center" wrapText="1"/>
      <protection hidden="1"/>
    </xf>
    <xf numFmtId="0" fontId="6" fillId="0" borderId="13" xfId="0" applyFont="1" applyBorder="1" applyAlignment="1" applyProtection="1">
      <alignment vertical="center" wrapText="1"/>
      <protection hidden="1"/>
    </xf>
    <xf numFmtId="0" fontId="6" fillId="0" borderId="2" xfId="0" applyFont="1" applyBorder="1" applyAlignment="1" applyProtection="1">
      <alignment vertical="center" wrapText="1"/>
      <protection hidden="1"/>
    </xf>
    <xf numFmtId="4" fontId="6" fillId="7" borderId="1" xfId="0" applyNumberFormat="1" applyFont="1" applyFill="1" applyBorder="1" applyAlignment="1" applyProtection="1">
      <alignment vertical="center" wrapText="1"/>
      <protection hidden="1"/>
    </xf>
    <xf numFmtId="0" fontId="6" fillId="11" borderId="2" xfId="0" applyFont="1" applyFill="1" applyBorder="1" applyAlignment="1" applyProtection="1">
      <alignment horizontal="left" vertical="center" wrapText="1"/>
      <protection hidden="1"/>
    </xf>
    <xf numFmtId="0" fontId="6" fillId="11" borderId="3" xfId="0" applyFont="1" applyFill="1" applyBorder="1" applyAlignment="1" applyProtection="1">
      <alignment vertical="center" wrapText="1"/>
      <protection hidden="1"/>
    </xf>
    <xf numFmtId="0" fontId="6" fillId="11" borderId="13" xfId="0" applyFont="1" applyFill="1" applyBorder="1" applyAlignment="1" applyProtection="1">
      <alignment vertical="center" wrapText="1"/>
      <protection hidden="1"/>
    </xf>
    <xf numFmtId="0" fontId="52" fillId="0" borderId="0" xfId="0" applyFont="1" applyBorder="1" applyAlignment="1" applyProtection="1">
      <alignment horizontal="left" vertical="center" wrapText="1"/>
      <protection hidden="1"/>
    </xf>
    <xf numFmtId="166" fontId="8" fillId="7" borderId="1" xfId="0" applyNumberFormat="1" applyFont="1" applyFill="1" applyBorder="1" applyAlignment="1" applyProtection="1">
      <alignment horizontal="right" vertical="center" wrapText="1"/>
      <protection hidden="1"/>
    </xf>
    <xf numFmtId="0" fontId="52" fillId="0" borderId="0" xfId="0" applyFont="1" applyAlignment="1" applyProtection="1">
      <alignment horizontal="left" vertical="center" wrapText="1"/>
      <protection hidden="1"/>
    </xf>
    <xf numFmtId="4" fontId="6" fillId="0" borderId="1" xfId="0" applyNumberFormat="1" applyFont="1" applyFill="1" applyBorder="1" applyAlignment="1" applyProtection="1">
      <alignment vertical="center" wrapText="1"/>
      <protection hidden="1"/>
    </xf>
    <xf numFmtId="4" fontId="6" fillId="0" borderId="4" xfId="0" applyNumberFormat="1" applyFont="1" applyBorder="1" applyAlignment="1" applyProtection="1">
      <alignment vertical="center" wrapText="1"/>
      <protection hidden="1"/>
    </xf>
    <xf numFmtId="4" fontId="6" fillId="7" borderId="4" xfId="0" applyNumberFormat="1" applyFont="1" applyFill="1" applyBorder="1" applyAlignment="1" applyProtection="1">
      <alignment vertical="center" wrapText="1"/>
      <protection hidden="1"/>
    </xf>
    <xf numFmtId="0" fontId="6" fillId="0" borderId="3" xfId="0" applyFont="1" applyFill="1" applyBorder="1" applyAlignment="1" applyProtection="1">
      <alignment vertical="center" wrapText="1"/>
      <protection hidden="1"/>
    </xf>
    <xf numFmtId="4" fontId="6" fillId="0" borderId="3" xfId="0" applyNumberFormat="1" applyFont="1" applyBorder="1" applyAlignment="1" applyProtection="1">
      <alignment vertical="center" wrapText="1"/>
      <protection hidden="1"/>
    </xf>
    <xf numFmtId="0" fontId="6" fillId="0" borderId="29" xfId="0" applyFont="1" applyFill="1" applyBorder="1" applyAlignment="1" applyProtection="1">
      <alignment vertical="center" wrapText="1"/>
      <protection hidden="1"/>
    </xf>
    <xf numFmtId="4" fontId="55" fillId="1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8" fillId="4" borderId="0" xfId="0" applyFont="1" applyFill="1" applyAlignment="1">
      <alignment horizontal="right" vertical="center"/>
    </xf>
    <xf numFmtId="4" fontId="55" fillId="10" borderId="1" xfId="0" applyNumberFormat="1" applyFont="1" applyFill="1" applyBorder="1" applyAlignment="1">
      <alignment horizontal="center" vertical="center" wrapText="1"/>
    </xf>
    <xf numFmtId="169" fontId="28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Alignment="1" applyProtection="1">
      <alignment horizontal="center" vertical="center" wrapText="1"/>
      <protection hidden="1"/>
    </xf>
    <xf numFmtId="4" fontId="0" fillId="0" borderId="0" xfId="0" applyNumberFormat="1" applyFill="1" applyAlignment="1" applyProtection="1">
      <alignment vertical="center"/>
      <protection hidden="1"/>
    </xf>
    <xf numFmtId="0" fontId="1" fillId="0" borderId="0" xfId="0" applyFont="1" applyAlignment="1">
      <alignment vertical="center"/>
    </xf>
    <xf numFmtId="0" fontId="29" fillId="0" borderId="0" xfId="0" applyFont="1"/>
    <xf numFmtId="1" fontId="0" fillId="0" borderId="0" xfId="0" applyNumberFormat="1" applyAlignment="1" applyProtection="1">
      <alignment vertical="center"/>
      <protection hidden="1"/>
    </xf>
    <xf numFmtId="0" fontId="3" fillId="2" borderId="1" xfId="0" applyNumberFormat="1" applyFont="1" applyFill="1" applyBorder="1" applyAlignment="1" applyProtection="1">
      <alignment horizontal="center" vertical="center"/>
      <protection hidden="1"/>
    </xf>
    <xf numFmtId="0" fontId="3" fillId="2" borderId="0" xfId="0" applyNumberFormat="1" applyFont="1" applyFill="1" applyBorder="1" applyAlignment="1" applyProtection="1">
      <alignment horizontal="center" vertical="center"/>
      <protection hidden="1"/>
    </xf>
    <xf numFmtId="2" fontId="65" fillId="0" borderId="0" xfId="0" applyNumberFormat="1" applyFont="1" applyAlignment="1">
      <alignment horizontal="center"/>
    </xf>
    <xf numFmtId="49" fontId="3" fillId="0" borderId="1" xfId="0" applyNumberFormat="1" applyFont="1" applyFill="1" applyBorder="1" applyAlignment="1" applyProtection="1">
      <alignment horizontal="left" vertical="center"/>
      <protection hidden="1"/>
    </xf>
    <xf numFmtId="0" fontId="3" fillId="0" borderId="1" xfId="0" applyNumberFormat="1" applyFont="1" applyFill="1" applyBorder="1" applyAlignment="1" applyProtection="1">
      <alignment horizontal="center" vertical="center"/>
      <protection hidden="1"/>
    </xf>
    <xf numFmtId="2" fontId="0" fillId="0" borderId="0" xfId="8" applyNumberFormat="1" applyFont="1" applyFill="1" applyAlignment="1" applyProtection="1">
      <alignment vertical="center"/>
      <protection hidden="1"/>
    </xf>
    <xf numFmtId="1" fontId="0" fillId="0" borderId="0" xfId="0" applyNumberFormat="1" applyFill="1" applyAlignment="1" applyProtection="1">
      <alignment vertical="center"/>
      <protection hidden="1"/>
    </xf>
    <xf numFmtId="0" fontId="49" fillId="0" borderId="5" xfId="0" applyFont="1" applyFill="1" applyBorder="1" applyAlignment="1" applyProtection="1">
      <protection hidden="1"/>
    </xf>
    <xf numFmtId="0" fontId="49" fillId="0" borderId="0" xfId="0" applyFont="1" applyFill="1" applyBorder="1" applyAlignment="1" applyProtection="1">
      <protection hidden="1"/>
    </xf>
    <xf numFmtId="4" fontId="55" fillId="10" borderId="21" xfId="0" applyNumberFormat="1" applyFont="1" applyFill="1" applyBorder="1" applyAlignment="1" applyProtection="1">
      <alignment horizontal="center" vertical="center" wrapText="1"/>
      <protection hidden="1"/>
    </xf>
    <xf numFmtId="4" fontId="55" fillId="10" borderId="2" xfId="0" applyNumberFormat="1" applyFont="1" applyFill="1" applyBorder="1" applyAlignment="1" applyProtection="1">
      <alignment horizontal="center" vertical="center" wrapText="1"/>
      <protection hidden="1"/>
    </xf>
    <xf numFmtId="4" fontId="2" fillId="0" borderId="3" xfId="0" applyNumberFormat="1" applyFont="1" applyFill="1" applyBorder="1" applyAlignment="1">
      <alignment horizontal="center" vertical="center"/>
    </xf>
    <xf numFmtId="1" fontId="24" fillId="0" borderId="1" xfId="0" applyNumberFormat="1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30" xfId="0" pivotButton="1" applyBorder="1"/>
    <xf numFmtId="3" fontId="24" fillId="0" borderId="2" xfId="0" applyNumberFormat="1" applyFont="1" applyFill="1" applyBorder="1" applyAlignment="1">
      <alignment horizontal="center" vertical="center"/>
    </xf>
    <xf numFmtId="0" fontId="0" fillId="0" borderId="32" xfId="0" applyBorder="1"/>
    <xf numFmtId="0" fontId="0" fillId="0" borderId="30" xfId="0" applyNumberFormat="1" applyBorder="1"/>
    <xf numFmtId="0" fontId="0" fillId="0" borderId="32" xfId="0" applyNumberFormat="1" applyBorder="1"/>
    <xf numFmtId="0" fontId="0" fillId="0" borderId="33" xfId="0" applyNumberFormat="1" applyBorder="1"/>
    <xf numFmtId="0" fontId="0" fillId="0" borderId="34" xfId="0" applyNumberFormat="1" applyBorder="1"/>
    <xf numFmtId="4" fontId="24" fillId="0" borderId="1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4" fontId="15" fillId="4" borderId="0" xfId="0" applyNumberFormat="1" applyFont="1" applyFill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49" fontId="51" fillId="5" borderId="3" xfId="0" applyNumberFormat="1" applyFont="1" applyFill="1" applyBorder="1" applyAlignment="1">
      <alignment horizontal="center" vertical="center"/>
    </xf>
    <xf numFmtId="49" fontId="51" fillId="5" borderId="2" xfId="0" applyNumberFormat="1" applyFont="1" applyFill="1" applyBorder="1" applyAlignment="1">
      <alignment horizontal="center" vertical="center"/>
    </xf>
    <xf numFmtId="49" fontId="56" fillId="5" borderId="1" xfId="0" applyNumberFormat="1" applyFont="1" applyFill="1" applyBorder="1" applyAlignment="1">
      <alignment horizontal="left" vertical="center"/>
    </xf>
    <xf numFmtId="4" fontId="56" fillId="5" borderId="1" xfId="0" applyNumberFormat="1" applyFont="1" applyFill="1" applyBorder="1" applyAlignment="1">
      <alignment horizontal="center" vertical="center"/>
    </xf>
    <xf numFmtId="9" fontId="66" fillId="0" borderId="1" xfId="8" applyFont="1" applyBorder="1" applyAlignment="1">
      <alignment horizontal="center" vertical="center"/>
    </xf>
    <xf numFmtId="1" fontId="24" fillId="0" borderId="3" xfId="0" applyNumberFormat="1" applyFont="1" applyFill="1" applyBorder="1" applyAlignment="1">
      <alignment horizontal="center" vertical="center"/>
    </xf>
    <xf numFmtId="4" fontId="2" fillId="0" borderId="2" xfId="0" applyNumberFormat="1" applyFont="1" applyFill="1" applyBorder="1" applyAlignment="1">
      <alignment horizontal="center" vertical="center"/>
    </xf>
    <xf numFmtId="1" fontId="24" fillId="0" borderId="2" xfId="0" applyNumberFormat="1" applyFont="1" applyFill="1" applyBorder="1" applyAlignment="1">
      <alignment horizontal="center" vertical="center"/>
    </xf>
    <xf numFmtId="4" fontId="50" fillId="0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0" fillId="0" borderId="35" xfId="0" applyNumberFormat="1" applyBorder="1"/>
    <xf numFmtId="0" fontId="0" fillId="0" borderId="36" xfId="0" applyNumberFormat="1" applyBorder="1"/>
    <xf numFmtId="0" fontId="0" fillId="8" borderId="0" xfId="0" applyFill="1"/>
    <xf numFmtId="0" fontId="0" fillId="0" borderId="33" xfId="0" applyBorder="1"/>
    <xf numFmtId="0" fontId="0" fillId="0" borderId="37" xfId="0" applyNumberFormat="1" applyBorder="1"/>
    <xf numFmtId="0" fontId="0" fillId="0" borderId="38" xfId="0" applyNumberFormat="1" applyBorder="1"/>
    <xf numFmtId="2" fontId="0" fillId="0" borderId="35" xfId="0" applyNumberFormat="1" applyBorder="1"/>
    <xf numFmtId="2" fontId="0" fillId="0" borderId="30" xfId="0" applyNumberFormat="1" applyBorder="1"/>
    <xf numFmtId="2" fontId="0" fillId="0" borderId="37" xfId="0" applyNumberFormat="1" applyBorder="1"/>
    <xf numFmtId="0" fontId="17" fillId="0" borderId="0" xfId="0" applyFont="1" applyAlignment="1">
      <alignment vertical="center" wrapText="1"/>
    </xf>
    <xf numFmtId="0" fontId="67" fillId="4" borderId="0" xfId="0" applyFont="1" applyFill="1"/>
    <xf numFmtId="4" fontId="67" fillId="4" borderId="0" xfId="0" applyNumberFormat="1" applyFont="1" applyFill="1"/>
    <xf numFmtId="4" fontId="68" fillId="0" borderId="0" xfId="0" applyNumberFormat="1" applyFont="1"/>
    <xf numFmtId="0" fontId="68" fillId="0" borderId="0" xfId="0" applyFont="1"/>
    <xf numFmtId="4" fontId="67" fillId="0" borderId="0" xfId="0" applyNumberFormat="1" applyFont="1" applyFill="1"/>
    <xf numFmtId="169" fontId="21" fillId="0" borderId="0" xfId="0" applyNumberFormat="1" applyFont="1" applyAlignment="1" applyProtection="1">
      <alignment horizontal="right" vertical="center"/>
      <protection hidden="1"/>
    </xf>
    <xf numFmtId="169" fontId="21" fillId="0" borderId="0" xfId="0" applyNumberFormat="1" applyFont="1" applyAlignment="1" applyProtection="1">
      <alignment horizontal="centerContinuous" vertical="center"/>
      <protection hidden="1"/>
    </xf>
    <xf numFmtId="0" fontId="0" fillId="0" borderId="0" xfId="0" applyAlignment="1">
      <alignment horizontal="centerContinuous"/>
    </xf>
    <xf numFmtId="4" fontId="2" fillId="0" borderId="1" xfId="5" applyNumberFormat="1" applyFont="1" applyFill="1" applyBorder="1" applyAlignment="1">
      <alignment horizontal="center" vertical="center"/>
    </xf>
    <xf numFmtId="49" fontId="69" fillId="14" borderId="17" xfId="0" applyNumberFormat="1" applyFont="1" applyFill="1" applyBorder="1" applyAlignment="1">
      <alignment horizontal="center" vertical="center" wrapText="1"/>
    </xf>
    <xf numFmtId="0" fontId="69" fillId="14" borderId="13" xfId="0" applyFont="1" applyFill="1" applyBorder="1" applyAlignment="1">
      <alignment horizontal="left" vertical="center" wrapText="1"/>
    </xf>
    <xf numFmtId="4" fontId="22" fillId="0" borderId="2" xfId="0" applyNumberFormat="1" applyFont="1" applyFill="1" applyBorder="1" applyAlignment="1" applyProtection="1">
      <alignment horizontal="center" vertical="center" wrapText="1"/>
    </xf>
    <xf numFmtId="0" fontId="70" fillId="14" borderId="13" xfId="0" applyFont="1" applyFill="1" applyBorder="1" applyAlignment="1">
      <alignment horizontal="left" vertical="center" wrapText="1"/>
    </xf>
    <xf numFmtId="4" fontId="22" fillId="0" borderId="0" xfId="0" applyNumberFormat="1" applyFont="1" applyFill="1" applyBorder="1" applyAlignment="1" applyProtection="1">
      <alignment vertical="center" wrapText="1"/>
    </xf>
    <xf numFmtId="49" fontId="70" fillId="14" borderId="39" xfId="0" applyNumberFormat="1" applyFont="1" applyFill="1" applyBorder="1" applyAlignment="1">
      <alignment vertical="center" wrapText="1"/>
    </xf>
    <xf numFmtId="4" fontId="22" fillId="0" borderId="40" xfId="0" applyNumberFormat="1" applyFont="1" applyFill="1" applyBorder="1" applyAlignment="1" applyProtection="1">
      <alignment horizontal="center" vertical="center" wrapText="1"/>
    </xf>
    <xf numFmtId="0" fontId="71" fillId="0" borderId="1" xfId="0" applyFont="1" applyBorder="1" applyAlignment="1" applyProtection="1">
      <alignment horizontal="center" vertical="center" wrapText="1"/>
      <protection hidden="1"/>
    </xf>
    <xf numFmtId="4" fontId="24" fillId="0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6" borderId="21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9" fontId="6" fillId="0" borderId="0" xfId="0" applyNumberFormat="1" applyFont="1" applyAlignment="1" applyProtection="1">
      <alignment vertical="center" wrapText="1"/>
      <protection hidden="1"/>
    </xf>
    <xf numFmtId="0" fontId="72" fillId="15" borderId="1" xfId="0" applyFont="1" applyFill="1" applyBorder="1" applyAlignment="1">
      <alignment horizontal="left" vertical="center" wrapText="1"/>
    </xf>
    <xf numFmtId="4" fontId="6" fillId="0" borderId="1" xfId="0" applyNumberFormat="1" applyFont="1" applyFill="1" applyBorder="1" applyAlignment="1" applyProtection="1">
      <alignment horizontal="center" vertical="center" wrapText="1"/>
    </xf>
    <xf numFmtId="49" fontId="72" fillId="14" borderId="1" xfId="0" applyNumberFormat="1" applyFont="1" applyFill="1" applyBorder="1" applyAlignment="1" applyProtection="1">
      <alignment vertical="center" wrapText="1"/>
      <protection hidden="1"/>
    </xf>
    <xf numFmtId="49" fontId="72" fillId="15" borderId="1" xfId="0" applyNumberFormat="1" applyFont="1" applyFill="1" applyBorder="1" applyAlignment="1">
      <alignment horizontal="center" vertical="center" wrapText="1"/>
    </xf>
    <xf numFmtId="49" fontId="72" fillId="15" borderId="1" xfId="0" applyNumberFormat="1" applyFont="1" applyFill="1" applyBorder="1" applyAlignment="1">
      <alignment vertical="center" wrapText="1"/>
    </xf>
    <xf numFmtId="0" fontId="19" fillId="7" borderId="0" xfId="0" applyFont="1" applyFill="1" applyAlignment="1" applyProtection="1">
      <alignment horizontal="centerContinuous" vertical="center" wrapText="1"/>
      <protection hidden="1"/>
    </xf>
    <xf numFmtId="0" fontId="8" fillId="7" borderId="0" xfId="0" applyFont="1" applyFill="1" applyBorder="1" applyAlignment="1" applyProtection="1">
      <alignment horizontal="centerContinuous" vertical="center"/>
      <protection hidden="1"/>
    </xf>
    <xf numFmtId="4" fontId="2" fillId="7" borderId="0" xfId="0" applyNumberFormat="1" applyFont="1" applyFill="1" applyBorder="1" applyAlignment="1" applyProtection="1">
      <alignment horizontal="centerContinuous" vertical="center"/>
    </xf>
    <xf numFmtId="0" fontId="6" fillId="7" borderId="0" xfId="0" applyFont="1" applyFill="1" applyAlignment="1" applyProtection="1">
      <alignment horizontal="centerContinuous" vertical="center"/>
      <protection hidden="1"/>
    </xf>
    <xf numFmtId="0" fontId="6" fillId="7" borderId="0" xfId="0" applyFont="1" applyFill="1" applyAlignment="1" applyProtection="1">
      <alignment horizontal="left" vertical="center" wrapText="1"/>
      <protection hidden="1"/>
    </xf>
    <xf numFmtId="0" fontId="12" fillId="4" borderId="0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22" xfId="0" applyFont="1" applyBorder="1" applyAlignment="1">
      <alignment vertical="center" wrapText="1"/>
    </xf>
    <xf numFmtId="0" fontId="28" fillId="0" borderId="23" xfId="0" applyFont="1" applyBorder="1" applyAlignment="1">
      <alignment horizontal="center" vertical="center" wrapText="1"/>
    </xf>
    <xf numFmtId="0" fontId="28" fillId="0" borderId="24" xfId="0" applyFont="1" applyBorder="1" applyAlignment="1">
      <alignment vertical="center" wrapText="1"/>
    </xf>
    <xf numFmtId="49" fontId="28" fillId="14" borderId="4" xfId="0" applyNumberFormat="1" applyFont="1" applyFill="1" applyBorder="1" applyAlignment="1">
      <alignment horizontal="center" vertical="center" wrapText="1"/>
    </xf>
    <xf numFmtId="0" fontId="28" fillId="0" borderId="4" xfId="0" applyFont="1" applyBorder="1" applyAlignment="1" applyProtection="1">
      <alignment horizontal="center" vertical="center" wrapText="1"/>
      <protection hidden="1"/>
    </xf>
    <xf numFmtId="0" fontId="28" fillId="0" borderId="23" xfId="0" applyFont="1" applyBorder="1" applyAlignment="1" applyProtection="1">
      <alignment horizontal="center" vertical="center" wrapText="1"/>
      <protection hidden="1"/>
    </xf>
    <xf numFmtId="0" fontId="28" fillId="0" borderId="4" xfId="0" applyFont="1" applyBorder="1" applyAlignment="1">
      <alignment horizontal="center" vertical="center"/>
    </xf>
    <xf numFmtId="0" fontId="28" fillId="0" borderId="22" xfId="0" applyFont="1" applyBorder="1" applyAlignment="1">
      <alignment vertical="center"/>
    </xf>
    <xf numFmtId="0" fontId="28" fillId="0" borderId="23" xfId="0" applyFont="1" applyBorder="1" applyAlignment="1">
      <alignment horizontal="center" vertical="center"/>
    </xf>
    <xf numFmtId="0" fontId="0" fillId="0" borderId="37" xfId="0" applyBorder="1"/>
    <xf numFmtId="4" fontId="0" fillId="0" borderId="30" xfId="0" applyNumberFormat="1" applyBorder="1"/>
    <xf numFmtId="4" fontId="0" fillId="0" borderId="33" xfId="0" applyNumberFormat="1" applyBorder="1"/>
    <xf numFmtId="4" fontId="0" fillId="0" borderId="37" xfId="0" applyNumberFormat="1" applyBorder="1"/>
    <xf numFmtId="2" fontId="0" fillId="0" borderId="33" xfId="0" applyNumberFormat="1" applyBorder="1"/>
    <xf numFmtId="4" fontId="36" fillId="0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72" fillId="15" borderId="3" xfId="0" applyFont="1" applyFill="1" applyBorder="1" applyAlignment="1">
      <alignment vertical="center" wrapText="1"/>
    </xf>
    <xf numFmtId="4" fontId="6" fillId="0" borderId="3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vertical="center" wrapText="1"/>
      <protection hidden="1"/>
    </xf>
    <xf numFmtId="0" fontId="35" fillId="0" borderId="0" xfId="0" applyFont="1" applyFill="1" applyBorder="1" applyAlignment="1" applyProtection="1">
      <alignment horizontal="left" vertical="center" wrapText="1"/>
      <protection hidden="1"/>
    </xf>
    <xf numFmtId="0" fontId="6" fillId="0" borderId="0" xfId="0" applyFont="1" applyFill="1" applyBorder="1" applyAlignment="1" applyProtection="1">
      <alignment horizontal="left" vertical="center" wrapText="1"/>
      <protection hidden="1"/>
    </xf>
    <xf numFmtId="0" fontId="19" fillId="0" borderId="23" xfId="0" applyFont="1" applyBorder="1" applyAlignment="1" applyProtection="1">
      <alignment horizontal="center" vertical="center" wrapText="1"/>
      <protection hidden="1"/>
    </xf>
    <xf numFmtId="0" fontId="19" fillId="0" borderId="0" xfId="0" applyFont="1" applyBorder="1" applyAlignment="1" applyProtection="1">
      <alignment horizontal="center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8" fillId="0" borderId="1" xfId="0" applyFont="1" applyBorder="1" applyAlignment="1">
      <alignment vertical="center"/>
    </xf>
    <xf numFmtId="0" fontId="38" fillId="0" borderId="0" xfId="0" applyFont="1" applyAlignment="1">
      <alignment vertical="center"/>
    </xf>
    <xf numFmtId="4" fontId="38" fillId="0" borderId="1" xfId="0" applyNumberFormat="1" applyFont="1" applyBorder="1" applyAlignment="1">
      <alignment vertical="center"/>
    </xf>
    <xf numFmtId="0" fontId="39" fillId="2" borderId="1" xfId="0" applyFont="1" applyFill="1" applyBorder="1" applyAlignment="1" applyProtection="1">
      <alignment horizontal="center" vertical="center" wrapText="1"/>
      <protection hidden="1"/>
    </xf>
    <xf numFmtId="0" fontId="19" fillId="16" borderId="3" xfId="0" applyFont="1" applyFill="1" applyBorder="1" applyAlignment="1" applyProtection="1">
      <alignment horizontal="center" vertical="center" wrapText="1"/>
      <protection hidden="1"/>
    </xf>
    <xf numFmtId="0" fontId="19" fillId="16" borderId="3" xfId="0" applyFont="1" applyFill="1" applyBorder="1" applyAlignment="1" applyProtection="1">
      <alignment horizontal="left" vertical="center" wrapText="1"/>
      <protection hidden="1"/>
    </xf>
    <xf numFmtId="0" fontId="19" fillId="16" borderId="0" xfId="0" applyFont="1" applyFill="1" applyBorder="1" applyAlignment="1" applyProtection="1">
      <alignment horizontal="center" vertical="center" wrapText="1"/>
      <protection hidden="1"/>
    </xf>
    <xf numFmtId="0" fontId="72" fillId="14" borderId="3" xfId="0" applyFont="1" applyFill="1" applyBorder="1" applyAlignment="1">
      <alignment vertical="center" wrapText="1"/>
    </xf>
    <xf numFmtId="0" fontId="41" fillId="0" borderId="0" xfId="0" applyFont="1" applyAlignment="1" applyProtection="1">
      <alignment horizontal="center" vertical="center" wrapText="1"/>
      <protection hidden="1"/>
    </xf>
    <xf numFmtId="0" fontId="42" fillId="0" borderId="41" xfId="0" applyFont="1" applyFill="1" applyBorder="1" applyAlignment="1" applyProtection="1">
      <alignment horizontal="left" vertical="center" wrapText="1"/>
      <protection hidden="1"/>
    </xf>
    <xf numFmtId="0" fontId="42" fillId="0" borderId="0" xfId="0" applyFont="1" applyFill="1" applyBorder="1" applyAlignment="1" applyProtection="1">
      <alignment horizontal="left" vertical="center" wrapText="1"/>
      <protection hidden="1"/>
    </xf>
    <xf numFmtId="0" fontId="41" fillId="0" borderId="0" xfId="0" applyFont="1" applyBorder="1" applyAlignment="1" applyProtection="1">
      <alignment horizontal="center" vertical="center" wrapText="1"/>
      <protection hidden="1"/>
    </xf>
    <xf numFmtId="0" fontId="35" fillId="0" borderId="41" xfId="0" applyFont="1" applyFill="1" applyBorder="1" applyAlignment="1" applyProtection="1">
      <alignment horizontal="left" vertical="center" wrapText="1"/>
      <protection hidden="1"/>
    </xf>
    <xf numFmtId="49" fontId="72" fillId="14" borderId="1" xfId="0" applyNumberFormat="1" applyFont="1" applyFill="1" applyBorder="1" applyAlignment="1" applyProtection="1">
      <alignment horizontal="center" vertical="center" wrapText="1"/>
      <protection hidden="1"/>
    </xf>
    <xf numFmtId="0" fontId="42" fillId="0" borderId="1" xfId="0" applyFont="1" applyBorder="1" applyAlignment="1" applyProtection="1">
      <alignment vertical="center" wrapText="1"/>
      <protection hidden="1"/>
    </xf>
    <xf numFmtId="4" fontId="43" fillId="0" borderId="1" xfId="0" applyNumberFormat="1" applyFont="1" applyFill="1" applyBorder="1" applyAlignment="1" applyProtection="1">
      <alignment horizontal="center" vertical="center" wrapText="1"/>
    </xf>
    <xf numFmtId="49" fontId="72" fillId="14" borderId="1" xfId="0" applyNumberFormat="1" applyFont="1" applyFill="1" applyBorder="1" applyAlignment="1">
      <alignment vertical="center" wrapText="1"/>
    </xf>
    <xf numFmtId="49" fontId="72" fillId="14" borderId="3" xfId="0" applyNumberFormat="1" applyFont="1" applyFill="1" applyBorder="1" applyAlignment="1">
      <alignment horizontal="center" vertical="center" wrapText="1"/>
    </xf>
    <xf numFmtId="0" fontId="72" fillId="14" borderId="3" xfId="0" applyFont="1" applyFill="1" applyBorder="1" applyAlignment="1">
      <alignment horizontal="left" vertical="center" wrapText="1"/>
    </xf>
    <xf numFmtId="4" fontId="8" fillId="0" borderId="1" xfId="0" applyNumberFormat="1" applyFont="1" applyFill="1" applyBorder="1" applyAlignment="1" applyProtection="1">
      <alignment horizontal="center" vertical="center" wrapText="1"/>
    </xf>
    <xf numFmtId="4" fontId="21" fillId="0" borderId="0" xfId="0" applyNumberFormat="1" applyFont="1" applyFill="1" applyBorder="1" applyAlignment="1" applyProtection="1">
      <alignment horizontal="left" vertical="center" wrapText="1"/>
      <protection hidden="1"/>
    </xf>
    <xf numFmtId="49" fontId="72" fillId="14" borderId="1" xfId="0" applyNumberFormat="1" applyFont="1" applyFill="1" applyBorder="1" applyAlignment="1">
      <alignment horizontal="center" vertical="center" wrapText="1"/>
    </xf>
    <xf numFmtId="0" fontId="72" fillId="14" borderId="1" xfId="0" applyFont="1" applyFill="1" applyBorder="1" applyAlignment="1">
      <alignment horizontal="left" vertical="center" wrapText="1"/>
    </xf>
    <xf numFmtId="0" fontId="42" fillId="0" borderId="43" xfId="0" applyFont="1" applyFill="1" applyBorder="1" applyAlignment="1" applyProtection="1">
      <alignment horizontal="left" vertical="center" wrapText="1"/>
      <protection hidden="1"/>
    </xf>
    <xf numFmtId="49" fontId="72" fillId="14" borderId="3" xfId="0" applyNumberFormat="1" applyFont="1" applyFill="1" applyBorder="1" applyAlignment="1">
      <alignment vertical="center" wrapText="1"/>
    </xf>
    <xf numFmtId="1" fontId="17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21" fillId="6" borderId="22" xfId="0" applyFont="1" applyFill="1" applyBorder="1" applyAlignment="1" applyProtection="1">
      <alignment horizontal="center" vertical="center" wrapText="1"/>
      <protection hidden="1"/>
    </xf>
    <xf numFmtId="0" fontId="9" fillId="6" borderId="4" xfId="0" applyFont="1" applyFill="1" applyBorder="1" applyAlignment="1" applyProtection="1">
      <alignment horizontal="center" vertical="center" wrapText="1"/>
      <protection hidden="1"/>
    </xf>
    <xf numFmtId="4" fontId="43" fillId="0" borderId="3" xfId="0" applyNumberFormat="1" applyFont="1" applyFill="1" applyBorder="1" applyAlignment="1" applyProtection="1">
      <alignment horizontal="center" vertical="center" wrapText="1"/>
    </xf>
    <xf numFmtId="4" fontId="8" fillId="0" borderId="1" xfId="0" applyNumberFormat="1" applyFont="1" applyBorder="1" applyAlignment="1" applyProtection="1">
      <alignment horizontal="center" vertical="center" wrapText="1" shrinkToFit="1"/>
      <protection hidden="1"/>
    </xf>
    <xf numFmtId="0" fontId="9" fillId="0" borderId="2" xfId="0" applyFont="1" applyBorder="1" applyAlignment="1" applyProtection="1">
      <alignment horizontal="center" vertical="center" wrapText="1"/>
      <protection hidden="1"/>
    </xf>
    <xf numFmtId="0" fontId="9" fillId="0" borderId="21" xfId="0" applyFont="1" applyBorder="1" applyAlignment="1" applyProtection="1">
      <alignment horizontal="center" vertical="center" wrapText="1"/>
      <protection hidden="1"/>
    </xf>
    <xf numFmtId="4" fontId="8" fillId="12" borderId="1" xfId="0" applyNumberFormat="1" applyFont="1" applyFill="1" applyBorder="1" applyAlignment="1" applyProtection="1">
      <alignment horizontal="center" vertical="center" wrapText="1"/>
      <protection hidden="1"/>
    </xf>
    <xf numFmtId="4" fontId="8" fillId="0" borderId="0" xfId="0" applyNumberFormat="1" applyFont="1" applyAlignment="1" applyProtection="1">
      <alignment horizontal="center" vertical="center" wrapText="1"/>
      <protection hidden="1"/>
    </xf>
    <xf numFmtId="4" fontId="8" fillId="0" borderId="1" xfId="0" applyNumberFormat="1" applyFont="1" applyBorder="1" applyAlignment="1" applyProtection="1">
      <alignment horizontal="center" vertical="center" wrapText="1"/>
      <protection hidden="1"/>
    </xf>
    <xf numFmtId="4" fontId="73" fillId="12" borderId="1" xfId="0" applyNumberFormat="1" applyFont="1" applyFill="1" applyBorder="1" applyAlignment="1" applyProtection="1">
      <alignment horizontal="center" vertical="center" wrapText="1"/>
      <protection hidden="1"/>
    </xf>
    <xf numFmtId="171" fontId="73" fillId="12" borderId="22" xfId="0" applyNumberFormat="1" applyFont="1" applyFill="1" applyBorder="1" applyAlignment="1" applyProtection="1">
      <alignment horizontal="center" vertical="center" wrapText="1" shrinkToFit="1"/>
      <protection hidden="1"/>
    </xf>
    <xf numFmtId="0" fontId="21" fillId="0" borderId="0" xfId="0" applyFont="1" applyBorder="1" applyAlignment="1" applyProtection="1">
      <alignment vertical="center" wrapText="1"/>
      <protection hidden="1"/>
    </xf>
    <xf numFmtId="4" fontId="6" fillId="0" borderId="0" xfId="0" applyNumberFormat="1" applyFont="1" applyAlignment="1" applyProtection="1">
      <alignment horizontal="center" vertical="center" wrapText="1"/>
      <protection hidden="1"/>
    </xf>
    <xf numFmtId="2" fontId="6" fillId="0" borderId="0" xfId="0" applyNumberFormat="1" applyFont="1" applyAlignment="1" applyProtection="1">
      <alignment vertical="center" wrapText="1"/>
      <protection hidden="1"/>
    </xf>
    <xf numFmtId="0" fontId="83" fillId="0" borderId="0" xfId="0" applyFont="1" applyAlignment="1" applyProtection="1">
      <alignment vertical="center" wrapText="1"/>
      <protection hidden="1"/>
    </xf>
    <xf numFmtId="0" fontId="74" fillId="0" borderId="0" xfId="0" applyFont="1" applyAlignment="1" applyProtection="1">
      <alignment vertical="center" wrapText="1"/>
      <protection hidden="1"/>
    </xf>
    <xf numFmtId="1" fontId="20" fillId="6" borderId="18" xfId="0" applyNumberFormat="1" applyFont="1" applyFill="1" applyBorder="1" applyAlignment="1" applyProtection="1">
      <alignment horizontal="center" vertical="center" wrapText="1"/>
      <protection hidden="1"/>
    </xf>
    <xf numFmtId="4" fontId="85" fillId="0" borderId="1" xfId="0" applyNumberFormat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7" fillId="6" borderId="4" xfId="0" applyFont="1" applyFill="1" applyBorder="1" applyAlignment="1" applyProtection="1">
      <alignment vertical="center" wrapText="1"/>
      <protection hidden="1"/>
    </xf>
    <xf numFmtId="4" fontId="24" fillId="0" borderId="1" xfId="0" applyNumberFormat="1" applyFont="1" applyFill="1" applyBorder="1" applyAlignment="1" applyProtection="1">
      <alignment horizontal="center" vertical="center"/>
      <protection hidden="1"/>
    </xf>
    <xf numFmtId="4" fontId="48" fillId="4" borderId="11" xfId="0" applyNumberFormat="1" applyFont="1" applyFill="1" applyBorder="1" applyAlignment="1" applyProtection="1">
      <alignment horizontal="center" vertical="center"/>
      <protection hidden="1"/>
    </xf>
    <xf numFmtId="4" fontId="48" fillId="4" borderId="6" xfId="0" applyNumberFormat="1" applyFont="1" applyFill="1" applyBorder="1" applyAlignment="1" applyProtection="1">
      <alignment horizontal="center"/>
      <protection hidden="1"/>
    </xf>
    <xf numFmtId="0" fontId="48" fillId="4" borderId="6" xfId="0" applyFont="1" applyFill="1" applyBorder="1" applyAlignment="1" applyProtection="1">
      <alignment horizontal="center"/>
      <protection hidden="1"/>
    </xf>
    <xf numFmtId="3" fontId="48" fillId="4" borderId="6" xfId="0" applyNumberFormat="1" applyFont="1" applyFill="1" applyBorder="1" applyAlignment="1" applyProtection="1">
      <alignment horizontal="center"/>
      <protection hidden="1"/>
    </xf>
    <xf numFmtId="175" fontId="17" fillId="0" borderId="1" xfId="0" applyNumberFormat="1" applyFont="1" applyBorder="1" applyAlignment="1" applyProtection="1">
      <alignment horizontal="center" vertical="center"/>
    </xf>
    <xf numFmtId="0" fontId="90" fillId="6" borderId="22" xfId="0" applyFont="1" applyFill="1" applyBorder="1" applyAlignment="1" applyProtection="1">
      <alignment horizontal="center" vertical="center" wrapText="1"/>
      <protection hidden="1"/>
    </xf>
    <xf numFmtId="0" fontId="17" fillId="6" borderId="25" xfId="0" applyFont="1" applyFill="1" applyBorder="1" applyAlignment="1" applyProtection="1">
      <alignment vertical="center" wrapText="1"/>
      <protection hidden="1"/>
    </xf>
    <xf numFmtId="0" fontId="17" fillId="6" borderId="0" xfId="0" applyFont="1" applyFill="1" applyBorder="1" applyAlignment="1" applyProtection="1">
      <alignment vertical="center" wrapText="1"/>
      <protection hidden="1"/>
    </xf>
    <xf numFmtId="168" fontId="92" fillId="0" borderId="0" xfId="0" applyNumberFormat="1" applyFont="1" applyAlignment="1" applyProtection="1">
      <alignment horizontal="right" vertical="center" wrapText="1"/>
      <protection hidden="1"/>
    </xf>
    <xf numFmtId="0" fontId="21" fillId="0" borderId="17" xfId="0" applyFont="1" applyBorder="1" applyAlignment="1" applyProtection="1">
      <alignment vertical="center"/>
      <protection hidden="1"/>
    </xf>
    <xf numFmtId="171" fontId="8" fillId="0" borderId="22" xfId="0" applyNumberFormat="1" applyFont="1" applyBorder="1" applyAlignment="1" applyProtection="1">
      <alignment horizontal="center" vertical="center" wrapText="1" shrinkToFit="1"/>
      <protection hidden="1"/>
    </xf>
    <xf numFmtId="171" fontId="73" fillId="0" borderId="22" xfId="0" applyNumberFormat="1" applyFont="1" applyBorder="1" applyAlignment="1" applyProtection="1">
      <alignment horizontal="center" vertical="center" wrapText="1" shrinkToFit="1"/>
      <protection hidden="1"/>
    </xf>
    <xf numFmtId="168" fontId="8" fillId="11" borderId="22" xfId="0" applyNumberFormat="1" applyFont="1" applyFill="1" applyBorder="1" applyAlignment="1" applyProtection="1">
      <alignment horizontal="center" vertical="center" wrapText="1"/>
      <protection hidden="1"/>
    </xf>
    <xf numFmtId="168" fontId="6" fillId="0" borderId="0" xfId="0" applyNumberFormat="1" applyFont="1" applyAlignment="1" applyProtection="1">
      <alignment horizontal="center" vertical="center" wrapText="1"/>
      <protection hidden="1"/>
    </xf>
    <xf numFmtId="165" fontId="27" fillId="0" borderId="22" xfId="0" applyNumberFormat="1" applyFont="1" applyFill="1" applyBorder="1" applyAlignment="1" applyProtection="1">
      <alignment horizontal="center" vertical="center" wrapText="1"/>
      <protection hidden="1"/>
    </xf>
    <xf numFmtId="2" fontId="27" fillId="0" borderId="4" xfId="0" applyNumberFormat="1" applyFont="1" applyBorder="1" applyAlignment="1" applyProtection="1">
      <alignment horizontal="center" vertical="center" wrapText="1"/>
      <protection hidden="1"/>
    </xf>
    <xf numFmtId="168" fontId="93" fillId="0" borderId="0" xfId="0" applyNumberFormat="1" applyFont="1" applyAlignment="1" applyProtection="1">
      <alignment horizontal="right" vertical="center" wrapText="1"/>
      <protection hidden="1"/>
    </xf>
    <xf numFmtId="0" fontId="7" fillId="0" borderId="1" xfId="0" applyFont="1" applyBorder="1" applyAlignment="1">
      <alignment horizontal="center" vertical="center"/>
    </xf>
    <xf numFmtId="0" fontId="20" fillId="9" borderId="1" xfId="0" applyFont="1" applyFill="1" applyBorder="1" applyAlignment="1" applyProtection="1">
      <alignment horizontal="center" vertical="center" wrapText="1"/>
      <protection locked="0"/>
    </xf>
    <xf numFmtId="168" fontId="92" fillId="9" borderId="1" xfId="0" applyNumberFormat="1" applyFont="1" applyFill="1" applyBorder="1" applyAlignment="1" applyProtection="1">
      <alignment horizontal="right" vertical="center" wrapText="1"/>
      <protection locked="0"/>
    </xf>
    <xf numFmtId="174" fontId="20" fillId="0" borderId="4" xfId="0" applyNumberFormat="1" applyFont="1" applyBorder="1" applyAlignment="1" applyProtection="1">
      <alignment horizontal="center" vertical="center" shrinkToFit="1"/>
      <protection hidden="1"/>
    </xf>
    <xf numFmtId="173" fontId="17" fillId="9" borderId="22" xfId="0" applyNumberFormat="1" applyFont="1" applyFill="1" applyBorder="1" applyAlignment="1" applyProtection="1">
      <alignment horizontal="center" vertical="center" shrinkToFit="1"/>
      <protection locked="0"/>
    </xf>
    <xf numFmtId="49" fontId="8" fillId="0" borderId="0" xfId="0" applyNumberFormat="1" applyFont="1" applyAlignment="1" applyProtection="1">
      <protection hidden="1"/>
    </xf>
    <xf numFmtId="14" fontId="0" fillId="0" borderId="0" xfId="0" applyNumberFormat="1" applyAlignment="1">
      <alignment vertical="center"/>
    </xf>
    <xf numFmtId="178" fontId="19" fillId="7" borderId="22" xfId="0" applyNumberFormat="1" applyFont="1" applyFill="1" applyBorder="1"/>
    <xf numFmtId="0" fontId="1" fillId="0" borderId="0" xfId="0" applyFont="1"/>
    <xf numFmtId="0" fontId="6" fillId="0" borderId="3" xfId="0" applyFont="1" applyBorder="1" applyAlignment="1" applyProtection="1">
      <alignment horizontal="center" vertical="center" wrapText="1"/>
      <protection hidden="1"/>
    </xf>
    <xf numFmtId="0" fontId="8" fillId="9" borderId="1" xfId="0" applyFont="1" applyFill="1" applyBorder="1" applyAlignment="1" applyProtection="1">
      <alignment horizontal="center" vertical="center" wrapText="1"/>
      <protection hidden="1"/>
    </xf>
    <xf numFmtId="2" fontId="16" fillId="0" borderId="2" xfId="0" applyNumberFormat="1" applyFont="1" applyBorder="1" applyAlignment="1">
      <alignment horizontal="center" vertical="center"/>
    </xf>
    <xf numFmtId="0" fontId="68" fillId="0" borderId="4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 wrapText="1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2" fontId="6" fillId="0" borderId="1" xfId="0" applyNumberFormat="1" applyFont="1" applyBorder="1" applyAlignment="1" applyProtection="1">
      <alignment vertical="center" wrapText="1"/>
      <protection hidden="1"/>
    </xf>
    <xf numFmtId="4" fontId="6" fillId="0" borderId="0" xfId="0" applyNumberFormat="1" applyFont="1"/>
    <xf numFmtId="166" fontId="32" fillId="17" borderId="1" xfId="0" applyNumberFormat="1" applyFont="1" applyFill="1" applyBorder="1" applyAlignment="1" applyProtection="1">
      <alignment horizontal="right" vertical="center" shrinkToFit="1"/>
      <protection hidden="1"/>
    </xf>
    <xf numFmtId="0" fontId="0" fillId="0" borderId="0" xfId="0" applyAlignment="1" applyProtection="1">
      <alignment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58" fillId="4" borderId="17" xfId="0" applyFont="1" applyFill="1" applyBorder="1" applyAlignment="1" applyProtection="1">
      <alignment vertical="center" wrapText="1"/>
      <protection hidden="1"/>
    </xf>
    <xf numFmtId="0" fontId="59" fillId="4" borderId="0" xfId="0" applyFont="1" applyFill="1" applyBorder="1" applyAlignment="1" applyProtection="1">
      <alignment vertical="center" wrapText="1"/>
      <protection hidden="1"/>
    </xf>
    <xf numFmtId="0" fontId="59" fillId="4" borderId="18" xfId="0" applyFont="1" applyFill="1" applyBorder="1" applyAlignment="1" applyProtection="1">
      <alignment vertical="center" wrapText="1"/>
      <protection hidden="1"/>
    </xf>
    <xf numFmtId="0" fontId="60" fillId="4" borderId="17" xfId="0" applyFont="1" applyFill="1" applyBorder="1" applyAlignment="1" applyProtection="1">
      <alignment vertical="center" wrapText="1"/>
      <protection hidden="1"/>
    </xf>
    <xf numFmtId="0" fontId="58" fillId="4" borderId="0" xfId="0" applyFont="1" applyFill="1" applyBorder="1" applyAlignment="1" applyProtection="1">
      <alignment vertical="center" wrapText="1"/>
      <protection hidden="1"/>
    </xf>
    <xf numFmtId="0" fontId="19" fillId="0" borderId="0" xfId="0" applyFont="1" applyAlignment="1" applyProtection="1">
      <alignment vertical="center" wrapText="1"/>
    </xf>
    <xf numFmtId="0" fontId="1" fillId="0" borderId="0" xfId="0" applyFont="1" applyAlignment="1" applyProtection="1">
      <alignment vertical="center"/>
      <protection hidden="1"/>
    </xf>
    <xf numFmtId="4" fontId="58" fillId="4" borderId="1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 wrapText="1"/>
    </xf>
    <xf numFmtId="0" fontId="0" fillId="0" borderId="0" xfId="0" applyAlignment="1" applyProtection="1">
      <alignment vertical="center" wrapText="1"/>
      <protection hidden="1"/>
    </xf>
    <xf numFmtId="0" fontId="42" fillId="0" borderId="1" xfId="0" applyFont="1" applyBorder="1" applyAlignment="1">
      <alignment vertical="center"/>
    </xf>
    <xf numFmtId="0" fontId="6" fillId="0" borderId="1" xfId="0" applyFont="1" applyBorder="1" applyAlignment="1" applyProtection="1">
      <alignment horizontal="center" vertical="center" wrapText="1"/>
    </xf>
    <xf numFmtId="0" fontId="21" fillId="0" borderId="19" xfId="0" applyFont="1" applyBorder="1" applyAlignment="1" applyProtection="1">
      <alignment vertical="center"/>
      <protection hidden="1"/>
    </xf>
    <xf numFmtId="49" fontId="58" fillId="4" borderId="17" xfId="0" applyNumberFormat="1" applyFont="1" applyFill="1" applyBorder="1" applyAlignment="1" applyProtection="1">
      <alignment horizontal="left" vertical="center" wrapText="1"/>
      <protection hidden="1"/>
    </xf>
    <xf numFmtId="49" fontId="58" fillId="4" borderId="17" xfId="0" applyNumberFormat="1" applyFont="1" applyFill="1" applyBorder="1" applyAlignment="1" applyProtection="1">
      <alignment vertical="center" wrapText="1"/>
      <protection hidden="1"/>
    </xf>
    <xf numFmtId="0" fontId="58" fillId="4" borderId="18" xfId="0" applyFont="1" applyFill="1" applyBorder="1" applyAlignment="1" applyProtection="1">
      <alignment horizontal="center" vertical="center" wrapText="1"/>
      <protection hidden="1"/>
    </xf>
    <xf numFmtId="3" fontId="58" fillId="4" borderId="18" xfId="0" applyNumberFormat="1" applyFont="1" applyFill="1" applyBorder="1" applyAlignment="1" applyProtection="1">
      <alignment horizontal="center" vertical="center" wrapText="1"/>
      <protection hidden="1"/>
    </xf>
    <xf numFmtId="0" fontId="38" fillId="0" borderId="0" xfId="0" applyFont="1" applyAlignment="1" applyProtection="1">
      <alignment vertical="center"/>
      <protection hidden="1"/>
    </xf>
    <xf numFmtId="0" fontId="58" fillId="4" borderId="18" xfId="0" applyFont="1" applyFill="1" applyBorder="1" applyAlignment="1" applyProtection="1">
      <alignment vertical="center" wrapText="1"/>
      <protection hidden="1"/>
    </xf>
    <xf numFmtId="0" fontId="58" fillId="4" borderId="19" xfId="0" applyFont="1" applyFill="1" applyBorder="1" applyAlignment="1" applyProtection="1">
      <alignment vertical="center" wrapText="1"/>
      <protection hidden="1"/>
    </xf>
    <xf numFmtId="0" fontId="58" fillId="4" borderId="20" xfId="0" applyFont="1" applyFill="1" applyBorder="1" applyAlignment="1" applyProtection="1">
      <alignment vertical="center" wrapText="1"/>
      <protection hidden="1"/>
    </xf>
    <xf numFmtId="0" fontId="58" fillId="4" borderId="21" xfId="0" applyFont="1" applyFill="1" applyBorder="1" applyAlignment="1" applyProtection="1">
      <alignment vertical="center" wrapText="1"/>
      <protection hidden="1"/>
    </xf>
    <xf numFmtId="0" fontId="6" fillId="0" borderId="29" xfId="0" applyFont="1" applyBorder="1" applyAlignment="1" applyProtection="1">
      <alignment vertical="center" wrapText="1"/>
    </xf>
    <xf numFmtId="0" fontId="6" fillId="0" borderId="1" xfId="0" applyFont="1" applyBorder="1" applyAlignment="1">
      <alignment vertical="center"/>
    </xf>
    <xf numFmtId="0" fontId="35" fillId="0" borderId="0" xfId="0" applyFont="1" applyFill="1" applyBorder="1" applyAlignment="1" applyProtection="1">
      <alignment horizontal="center" vertical="center"/>
      <protection hidden="1"/>
    </xf>
    <xf numFmtId="3" fontId="35" fillId="0" borderId="0" xfId="0" applyNumberFormat="1" applyFont="1" applyFill="1" applyBorder="1" applyAlignment="1" applyProtection="1">
      <alignment horizontal="center" vertical="center"/>
      <protection hidden="1"/>
    </xf>
    <xf numFmtId="0" fontId="42" fillId="0" borderId="0" xfId="0" applyFont="1" applyFill="1" applyBorder="1" applyAlignment="1" applyProtection="1">
      <alignment horizontal="center" vertical="center"/>
      <protection hidden="1"/>
    </xf>
    <xf numFmtId="3" fontId="42" fillId="0" borderId="0" xfId="0" applyNumberFormat="1" applyFont="1" applyFill="1" applyBorder="1" applyAlignment="1" applyProtection="1">
      <alignment horizontal="center" vertical="center"/>
      <protection hidden="1"/>
    </xf>
    <xf numFmtId="0" fontId="35" fillId="0" borderId="1" xfId="0" applyFont="1" applyBorder="1" applyAlignment="1">
      <alignment vertical="center"/>
    </xf>
    <xf numFmtId="0" fontId="42" fillId="0" borderId="3" xfId="0" applyFont="1" applyBorder="1" applyAlignment="1">
      <alignment vertical="center"/>
    </xf>
    <xf numFmtId="0" fontId="6" fillId="7" borderId="0" xfId="0" applyFont="1" applyFill="1" applyBorder="1" applyAlignment="1">
      <alignment horizontal="center" vertical="center"/>
    </xf>
    <xf numFmtId="0" fontId="42" fillId="0" borderId="0" xfId="0" applyFont="1" applyFill="1" applyAlignment="1" applyProtection="1">
      <alignment horizontal="center" vertical="center"/>
      <protection hidden="1"/>
    </xf>
    <xf numFmtId="3" fontId="42" fillId="0" borderId="0" xfId="0" applyNumberFormat="1" applyFont="1" applyFill="1" applyAlignment="1" applyProtection="1">
      <alignment horizontal="center" vertical="center"/>
      <protection hidden="1"/>
    </xf>
    <xf numFmtId="3" fontId="6" fillId="14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  <protection hidden="1"/>
    </xf>
    <xf numFmtId="3" fontId="6" fillId="0" borderId="0" xfId="0" applyNumberFormat="1" applyFont="1" applyFill="1" applyBorder="1" applyAlignment="1" applyProtection="1">
      <alignment horizontal="center" vertical="center"/>
      <protection hidden="1"/>
    </xf>
    <xf numFmtId="0" fontId="6" fillId="0" borderId="41" xfId="0" applyFont="1" applyFill="1" applyBorder="1" applyAlignment="1">
      <alignment horizontal="left" vertical="center"/>
    </xf>
    <xf numFmtId="0" fontId="6" fillId="0" borderId="41" xfId="0" applyFont="1" applyFill="1" applyBorder="1" applyAlignment="1">
      <alignment horizontal="center" vertical="center"/>
    </xf>
    <xf numFmtId="0" fontId="6" fillId="0" borderId="42" xfId="0" applyFont="1" applyFill="1" applyBorder="1" applyAlignment="1">
      <alignment horizontal="center" vertical="center"/>
    </xf>
    <xf numFmtId="3" fontId="6" fillId="0" borderId="42" xfId="0" applyNumberFormat="1" applyFont="1" applyFill="1" applyBorder="1" applyAlignment="1">
      <alignment horizontal="center" vertical="center"/>
    </xf>
    <xf numFmtId="0" fontId="6" fillId="7" borderId="41" xfId="0" applyFont="1" applyFill="1" applyBorder="1" applyAlignment="1">
      <alignment horizontal="center" vertical="center"/>
    </xf>
    <xf numFmtId="0" fontId="35" fillId="0" borderId="41" xfId="0" applyFont="1" applyFill="1" applyBorder="1" applyAlignment="1" applyProtection="1">
      <alignment horizontal="center" vertical="center"/>
      <protection hidden="1"/>
    </xf>
    <xf numFmtId="3" fontId="35" fillId="0" borderId="42" xfId="0" applyNumberFormat="1" applyFont="1" applyFill="1" applyBorder="1" applyAlignment="1" applyProtection="1">
      <alignment horizontal="center" vertical="center"/>
      <protection hidden="1"/>
    </xf>
    <xf numFmtId="0" fontId="42" fillId="0" borderId="41" xfId="0" applyFont="1" applyFill="1" applyBorder="1" applyAlignment="1" applyProtection="1">
      <alignment horizontal="center" vertical="center"/>
      <protection hidden="1"/>
    </xf>
    <xf numFmtId="3" fontId="42" fillId="0" borderId="42" xfId="0" applyNumberFormat="1" applyFont="1" applyFill="1" applyBorder="1" applyAlignment="1" applyProtection="1">
      <alignment horizontal="center" vertical="center"/>
      <protection hidden="1"/>
    </xf>
    <xf numFmtId="0" fontId="6" fillId="0" borderId="43" xfId="0" applyFont="1" applyFill="1" applyBorder="1" applyAlignment="1">
      <alignment horizontal="left" vertical="center"/>
    </xf>
    <xf numFmtId="0" fontId="6" fillId="0" borderId="43" xfId="0" applyFont="1" applyFill="1" applyBorder="1" applyAlignment="1">
      <alignment horizontal="center" vertical="center"/>
    </xf>
    <xf numFmtId="3" fontId="6" fillId="0" borderId="44" xfId="0" applyNumberFormat="1" applyFont="1" applyFill="1" applyBorder="1" applyAlignment="1">
      <alignment horizontal="center" vertical="center"/>
    </xf>
    <xf numFmtId="0" fontId="42" fillId="0" borderId="43" xfId="0" applyFont="1" applyFill="1" applyBorder="1" applyAlignment="1" applyProtection="1">
      <alignment horizontal="center" vertical="center"/>
      <protection hidden="1"/>
    </xf>
    <xf numFmtId="3" fontId="42" fillId="0" borderId="44" xfId="0" applyNumberFormat="1" applyFont="1" applyFill="1" applyBorder="1" applyAlignment="1" applyProtection="1">
      <alignment horizontal="center" vertical="center"/>
      <protection hidden="1"/>
    </xf>
    <xf numFmtId="0" fontId="20" fillId="6" borderId="0" xfId="0" applyFont="1" applyFill="1" applyBorder="1" applyAlignment="1" applyProtection="1">
      <alignment horizontal="center" vertical="center" wrapText="1"/>
      <protection hidden="1"/>
    </xf>
    <xf numFmtId="0" fontId="27" fillId="0" borderId="17" xfId="0" applyFont="1" applyFill="1" applyBorder="1" applyAlignment="1" applyProtection="1">
      <alignment vertical="center"/>
      <protection hidden="1"/>
    </xf>
    <xf numFmtId="165" fontId="75" fillId="0" borderId="18" xfId="0" applyNumberFormat="1" applyFont="1" applyBorder="1" applyAlignment="1" applyProtection="1">
      <alignment horizontal="center" vertical="center" shrinkToFit="1"/>
      <protection hidden="1"/>
    </xf>
    <xf numFmtId="0" fontId="27" fillId="9" borderId="51" xfId="0" applyFont="1" applyFill="1" applyBorder="1" applyAlignment="1" applyProtection="1">
      <alignment horizontal="center" vertical="center"/>
      <protection locked="0"/>
    </xf>
    <xf numFmtId="165" fontId="27" fillId="9" borderId="52" xfId="0" applyNumberFormat="1" applyFont="1" applyFill="1" applyBorder="1" applyAlignment="1" applyProtection="1">
      <alignment horizontal="center" vertical="center"/>
      <protection locked="0"/>
    </xf>
    <xf numFmtId="168" fontId="32" fillId="17" borderId="17" xfId="0" applyNumberFormat="1" applyFont="1" applyFill="1" applyBorder="1" applyAlignment="1" applyProtection="1">
      <alignment horizontal="right" vertical="center" indent="1" shrinkToFit="1"/>
      <protection hidden="1"/>
    </xf>
    <xf numFmtId="168" fontId="102" fillId="17" borderId="17" xfId="0" applyNumberFormat="1" applyFont="1" applyFill="1" applyBorder="1" applyAlignment="1" applyProtection="1">
      <alignment horizontal="right" vertical="center" indent="1" shrinkToFit="1"/>
      <protection hidden="1"/>
    </xf>
    <xf numFmtId="168" fontId="32" fillId="17" borderId="19" xfId="0" applyNumberFormat="1" applyFont="1" applyFill="1" applyBorder="1" applyAlignment="1" applyProtection="1">
      <alignment horizontal="right" vertical="top" indent="1" shrinkToFit="1"/>
      <protection hidden="1"/>
    </xf>
    <xf numFmtId="0" fontId="20" fillId="0" borderId="1" xfId="0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vertical="center" wrapText="1"/>
      <protection hidden="1"/>
    </xf>
    <xf numFmtId="0" fontId="16" fillId="6" borderId="53" xfId="0" applyFont="1" applyFill="1" applyBorder="1" applyAlignment="1" applyProtection="1">
      <alignment horizontal="center" vertical="center" wrapText="1"/>
      <protection hidden="1"/>
    </xf>
    <xf numFmtId="177" fontId="100" fillId="9" borderId="1" xfId="0" applyNumberFormat="1" applyFont="1" applyFill="1" applyBorder="1" applyAlignment="1" applyProtection="1">
      <alignment horizontal="right" vertical="center" wrapText="1"/>
      <protection hidden="1"/>
    </xf>
    <xf numFmtId="180" fontId="6" fillId="9" borderId="1" xfId="0" applyNumberFormat="1" applyFont="1" applyFill="1" applyBorder="1"/>
    <xf numFmtId="0" fontId="21" fillId="0" borderId="0" xfId="0" applyFont="1" applyFill="1" applyBorder="1" applyAlignment="1" applyProtection="1">
      <alignment horizontal="left" vertical="center" wrapText="1"/>
      <protection hidden="1"/>
    </xf>
    <xf numFmtId="0" fontId="21" fillId="0" borderId="0" xfId="0" applyFont="1" applyFill="1" applyBorder="1" applyAlignment="1" applyProtection="1">
      <alignment vertical="center" wrapText="1"/>
      <protection hidden="1"/>
    </xf>
    <xf numFmtId="0" fontId="96" fillId="0" borderId="0" xfId="0" applyFont="1" applyFill="1" applyBorder="1" applyAlignment="1" applyProtection="1">
      <alignment vertical="center" wrapText="1"/>
      <protection hidden="1"/>
    </xf>
    <xf numFmtId="4" fontId="27" fillId="0" borderId="0" xfId="0" applyNumberFormat="1" applyFont="1" applyFill="1" applyBorder="1" applyAlignment="1" applyProtection="1">
      <alignment horizontal="left" vertical="center" wrapText="1"/>
      <protection hidden="1"/>
    </xf>
    <xf numFmtId="0" fontId="8" fillId="0" borderId="0" xfId="0" applyFont="1" applyFill="1" applyBorder="1" applyAlignment="1" applyProtection="1">
      <alignment horizontal="left" vertical="center" wrapText="1"/>
      <protection hidden="1"/>
    </xf>
    <xf numFmtId="0" fontId="104" fillId="0" borderId="0" xfId="0" applyFont="1" applyAlignment="1" applyProtection="1">
      <alignment horizontal="center" vertical="center"/>
    </xf>
    <xf numFmtId="0" fontId="20" fillId="6" borderId="10" xfId="0" applyFont="1" applyFill="1" applyBorder="1" applyAlignment="1" applyProtection="1">
      <alignment horizontal="left" vertical="center"/>
    </xf>
    <xf numFmtId="0" fontId="20" fillId="6" borderId="0" xfId="0" applyFont="1" applyFill="1" applyBorder="1" applyAlignment="1" applyProtection="1">
      <alignment horizontal="center" vertical="top" wrapText="1"/>
      <protection hidden="1"/>
    </xf>
    <xf numFmtId="0" fontId="20" fillId="6" borderId="49" xfId="0" applyFont="1" applyFill="1" applyBorder="1" applyAlignment="1" applyProtection="1">
      <alignment horizontal="center" vertical="center" wrapText="1"/>
      <protection hidden="1"/>
    </xf>
    <xf numFmtId="172" fontId="105" fillId="0" borderId="23" xfId="0" applyNumberFormat="1" applyFont="1" applyBorder="1" applyAlignment="1" applyProtection="1">
      <alignment vertical="center" wrapText="1"/>
      <protection hidden="1"/>
    </xf>
    <xf numFmtId="181" fontId="17" fillId="0" borderId="21" xfId="0" applyNumberFormat="1" applyFont="1" applyBorder="1" applyAlignment="1" applyProtection="1">
      <alignment horizontal="center" vertical="top" shrinkToFit="1"/>
      <protection hidden="1"/>
    </xf>
    <xf numFmtId="182" fontId="17" fillId="0" borderId="6" xfId="0" applyNumberFormat="1" applyFont="1" applyFill="1" applyBorder="1" applyAlignment="1" applyProtection="1">
      <alignment horizontal="center" vertical="center" shrinkToFit="1"/>
      <protection hidden="1"/>
    </xf>
    <xf numFmtId="182" fontId="32" fillId="17" borderId="24" xfId="0" applyNumberFormat="1" applyFont="1" applyFill="1" applyBorder="1" applyAlignment="1" applyProtection="1">
      <alignment horizontal="right" vertical="center" indent="1" shrinkToFit="1"/>
      <protection hidden="1"/>
    </xf>
    <xf numFmtId="182" fontId="32" fillId="17" borderId="17" xfId="0" applyNumberFormat="1" applyFont="1" applyFill="1" applyBorder="1" applyAlignment="1" applyProtection="1">
      <alignment horizontal="right" vertical="center" indent="1" shrinkToFit="1"/>
      <protection hidden="1"/>
    </xf>
    <xf numFmtId="181" fontId="17" fillId="6" borderId="18" xfId="0" applyNumberFormat="1" applyFont="1" applyFill="1" applyBorder="1" applyAlignment="1" applyProtection="1">
      <alignment horizontal="center" vertical="center" shrinkToFit="1"/>
      <protection hidden="1"/>
    </xf>
    <xf numFmtId="169" fontId="8" fillId="0" borderId="0" xfId="0" applyNumberFormat="1" applyFont="1" applyAlignment="1" applyProtection="1">
      <alignment horizontal="left"/>
      <protection hidden="1"/>
    </xf>
    <xf numFmtId="0" fontId="0" fillId="7" borderId="0" xfId="0" applyFill="1" applyAlignment="1">
      <alignment vertical="center"/>
    </xf>
    <xf numFmtId="0" fontId="111" fillId="9" borderId="1" xfId="0" applyFont="1" applyFill="1" applyBorder="1" applyAlignment="1" applyProtection="1">
      <alignment horizontal="center" wrapText="1"/>
      <protection locked="0"/>
    </xf>
    <xf numFmtId="168" fontId="32" fillId="17" borderId="24" xfId="0" applyNumberFormat="1" applyFont="1" applyFill="1" applyBorder="1" applyAlignment="1" applyProtection="1">
      <alignment horizontal="right" vertical="center" indent="1" shrinkToFit="1"/>
      <protection hidden="1"/>
    </xf>
    <xf numFmtId="2" fontId="112" fillId="9" borderId="18" xfId="0" applyNumberFormat="1" applyFont="1" applyFill="1" applyBorder="1" applyAlignment="1" applyProtection="1">
      <alignment horizontal="center" vertical="center"/>
      <protection locked="0"/>
    </xf>
    <xf numFmtId="2" fontId="112" fillId="9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/>
    <xf numFmtId="185" fontId="48" fillId="4" borderId="11" xfId="0" applyNumberFormat="1" applyFont="1" applyFill="1" applyBorder="1" applyAlignment="1" applyProtection="1">
      <alignment horizontal="center" vertical="center"/>
      <protection hidden="1"/>
    </xf>
    <xf numFmtId="2" fontId="17" fillId="19" borderId="1" xfId="0" applyNumberFormat="1" applyFont="1" applyFill="1" applyBorder="1" applyAlignment="1" applyProtection="1">
      <alignment horizontal="center" vertical="center"/>
      <protection locked="0"/>
    </xf>
    <xf numFmtId="168" fontId="92" fillId="0" borderId="0" xfId="0" applyNumberFormat="1" applyFont="1" applyAlignment="1" applyProtection="1">
      <alignment horizontal="right" vertical="center" wrapText="1"/>
    </xf>
    <xf numFmtId="166" fontId="27" fillId="17" borderId="23" xfId="0" applyNumberFormat="1" applyFont="1" applyFill="1" applyBorder="1" applyAlignment="1" applyProtection="1">
      <alignment horizontal="center" vertical="center" wrapText="1" shrinkToFit="1"/>
      <protection hidden="1"/>
    </xf>
    <xf numFmtId="166" fontId="27" fillId="17" borderId="18" xfId="0" applyNumberFormat="1" applyFont="1" applyFill="1" applyBorder="1" applyAlignment="1" applyProtection="1">
      <alignment horizontal="center" vertical="center" wrapText="1" shrinkToFit="1"/>
      <protection hidden="1"/>
    </xf>
    <xf numFmtId="0" fontId="27" fillId="18" borderId="18" xfId="0" applyFont="1" applyFill="1" applyBorder="1" applyAlignment="1" applyProtection="1">
      <alignment horizontal="center" vertical="center"/>
    </xf>
    <xf numFmtId="166" fontId="27" fillId="17" borderId="21" xfId="0" applyNumberFormat="1" applyFont="1" applyFill="1" applyBorder="1" applyAlignment="1" applyProtection="1">
      <alignment horizontal="center" vertical="center" wrapText="1" shrinkToFit="1"/>
      <protection hidden="1"/>
    </xf>
    <xf numFmtId="10" fontId="58" fillId="4" borderId="1" xfId="0" applyNumberFormat="1" applyFont="1" applyFill="1" applyBorder="1" applyAlignment="1" applyProtection="1">
      <alignment horizontal="center" vertical="center" wrapText="1"/>
      <protection hidden="1"/>
    </xf>
    <xf numFmtId="169" fontId="8" fillId="0" borderId="0" xfId="0" applyNumberFormat="1" applyFont="1" applyAlignment="1" applyProtection="1">
      <alignment horizontal="right"/>
      <protection hidden="1"/>
    </xf>
    <xf numFmtId="168" fontId="0" fillId="0" borderId="0" xfId="0" applyNumberFormat="1" applyAlignment="1" applyProtection="1">
      <alignment vertical="center"/>
    </xf>
    <xf numFmtId="170" fontId="27" fillId="6" borderId="23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2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84" fontId="91" fillId="9" borderId="0" xfId="0" applyNumberFormat="1" applyFont="1" applyFill="1" applyBorder="1" applyAlignment="1" applyProtection="1">
      <alignment horizontal="center" vertical="center" shrinkToFit="1"/>
      <protection locked="0"/>
    </xf>
    <xf numFmtId="0" fontId="27" fillId="6" borderId="0" xfId="0" applyFont="1" applyFill="1" applyBorder="1" applyAlignment="1" applyProtection="1">
      <alignment horizontal="center" vertical="center" wrapText="1"/>
      <protection hidden="1"/>
    </xf>
    <xf numFmtId="4" fontId="108" fillId="0" borderId="0" xfId="0" applyNumberFormat="1" applyFont="1" applyFill="1" applyBorder="1" applyAlignment="1" applyProtection="1">
      <alignment horizontal="center" vertical="center" shrinkToFit="1"/>
      <protection hidden="1"/>
    </xf>
    <xf numFmtId="4" fontId="108" fillId="0" borderId="8" xfId="0" applyNumberFormat="1" applyFont="1" applyFill="1" applyBorder="1" applyAlignment="1" applyProtection="1">
      <alignment horizontal="center" vertical="center" shrinkToFit="1"/>
      <protection hidden="1"/>
    </xf>
    <xf numFmtId="0" fontId="98" fillId="6" borderId="6" xfId="0" applyFont="1" applyFill="1" applyBorder="1" applyAlignment="1" applyProtection="1">
      <alignment horizontal="center" vertical="center" wrapText="1"/>
      <protection hidden="1"/>
    </xf>
    <xf numFmtId="4" fontId="109" fillId="0" borderId="6" xfId="0" applyNumberFormat="1" applyFont="1" applyFill="1" applyBorder="1" applyAlignment="1" applyProtection="1">
      <alignment horizontal="center" vertical="center" shrinkToFit="1"/>
      <protection hidden="1"/>
    </xf>
    <xf numFmtId="4" fontId="109" fillId="0" borderId="12" xfId="0" applyNumberFormat="1" applyFont="1" applyFill="1" applyBorder="1" applyAlignment="1" applyProtection="1">
      <alignment horizontal="center" vertical="center" shrinkToFit="1"/>
      <protection hidden="1"/>
    </xf>
    <xf numFmtId="0" fontId="97" fillId="6" borderId="26" xfId="0" applyNumberFormat="1" applyFont="1" applyFill="1" applyBorder="1" applyAlignment="1" applyProtection="1">
      <alignment horizontal="center" vertical="center" wrapText="1"/>
      <protection hidden="1"/>
    </xf>
    <xf numFmtId="0" fontId="97" fillId="6" borderId="27" xfId="0" applyNumberFormat="1" applyFont="1" applyFill="1" applyBorder="1" applyAlignment="1" applyProtection="1">
      <alignment horizontal="center" vertical="center" wrapText="1"/>
      <protection hidden="1"/>
    </xf>
    <xf numFmtId="0" fontId="97" fillId="6" borderId="28" xfId="0" applyNumberFormat="1" applyFont="1" applyFill="1" applyBorder="1" applyAlignment="1" applyProtection="1">
      <alignment horizontal="center" vertical="center" wrapText="1"/>
      <protection hidden="1"/>
    </xf>
    <xf numFmtId="0" fontId="98" fillId="6" borderId="47" xfId="0" applyFont="1" applyFill="1" applyBorder="1" applyAlignment="1" applyProtection="1">
      <alignment horizontal="center" vertical="center" wrapText="1"/>
      <protection hidden="1"/>
    </xf>
    <xf numFmtId="0" fontId="27" fillId="6" borderId="0" xfId="0" applyFont="1" applyFill="1" applyBorder="1" applyAlignment="1" applyProtection="1">
      <alignment horizontal="center" vertical="center" wrapText="1" shrinkToFit="1"/>
      <protection hidden="1"/>
    </xf>
    <xf numFmtId="0" fontId="20" fillId="11" borderId="1" xfId="0" applyFont="1" applyFill="1" applyBorder="1" applyAlignment="1" applyProtection="1">
      <alignment horizontal="center" vertical="center" wrapText="1"/>
      <protection hidden="1"/>
    </xf>
    <xf numFmtId="0" fontId="8" fillId="6" borderId="24" xfId="0" applyFont="1" applyFill="1" applyBorder="1" applyAlignment="1" applyProtection="1">
      <alignment horizontal="center" vertical="center" wrapText="1"/>
      <protection hidden="1"/>
    </xf>
    <xf numFmtId="0" fontId="8" fillId="6" borderId="23" xfId="0" applyFont="1" applyFill="1" applyBorder="1" applyAlignment="1" applyProtection="1">
      <alignment horizontal="center" vertical="center" wrapText="1"/>
      <protection hidden="1"/>
    </xf>
    <xf numFmtId="0" fontId="27" fillId="6" borderId="45" xfId="0" applyFont="1" applyFill="1" applyBorder="1" applyAlignment="1" applyProtection="1">
      <alignment horizontal="center" vertical="center" wrapText="1"/>
      <protection hidden="1"/>
    </xf>
    <xf numFmtId="0" fontId="27" fillId="6" borderId="5" xfId="0" applyFont="1" applyFill="1" applyBorder="1" applyAlignment="1" applyProtection="1">
      <alignment horizontal="center" vertical="center" wrapText="1"/>
      <protection hidden="1"/>
    </xf>
    <xf numFmtId="4" fontId="98" fillId="0" borderId="6" xfId="0" applyNumberFormat="1" applyFont="1" applyBorder="1" applyAlignment="1" applyProtection="1">
      <alignment horizontal="center" vertical="center" shrinkToFit="1"/>
      <protection hidden="1"/>
    </xf>
    <xf numFmtId="4" fontId="98" fillId="0" borderId="12" xfId="0" applyNumberFormat="1" applyFont="1" applyBorder="1" applyAlignment="1" applyProtection="1">
      <alignment horizontal="center" vertical="center" shrinkToFit="1"/>
      <protection hidden="1"/>
    </xf>
    <xf numFmtId="0" fontId="103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9" fillId="0" borderId="22" xfId="0" applyFont="1" applyBorder="1" applyAlignment="1" applyProtection="1">
      <alignment horizontal="center" vertical="center" wrapText="1"/>
      <protection hidden="1"/>
    </xf>
    <xf numFmtId="0" fontId="9" fillId="0" borderId="4" xfId="0" applyFont="1" applyBorder="1" applyAlignment="1" applyProtection="1">
      <alignment horizontal="center" vertical="center" wrapText="1"/>
      <protection hidden="1"/>
    </xf>
    <xf numFmtId="0" fontId="21" fillId="6" borderId="46" xfId="0" applyFont="1" applyFill="1" applyBorder="1" applyAlignment="1" applyProtection="1">
      <alignment horizontal="center" vertical="center" wrapText="1"/>
      <protection hidden="1"/>
    </xf>
    <xf numFmtId="0" fontId="21" fillId="6" borderId="0" xfId="0" applyFont="1" applyFill="1" applyBorder="1" applyAlignment="1" applyProtection="1">
      <alignment horizontal="center" vertical="center" wrapText="1"/>
      <protection hidden="1"/>
    </xf>
    <xf numFmtId="0" fontId="8" fillId="11" borderId="1" xfId="0" applyFont="1" applyFill="1" applyBorder="1" applyAlignment="1" applyProtection="1">
      <alignment horizontal="center" vertical="center" wrapText="1"/>
      <protection hidden="1"/>
    </xf>
    <xf numFmtId="0" fontId="20" fillId="11" borderId="22" xfId="0" applyFont="1" applyFill="1" applyBorder="1" applyAlignment="1" applyProtection="1">
      <alignment horizontal="center" vertical="center" wrapText="1"/>
      <protection hidden="1"/>
    </xf>
    <xf numFmtId="4" fontId="110" fillId="0" borderId="0" xfId="0" applyNumberFormat="1" applyFont="1" applyFill="1" applyBorder="1" applyAlignment="1" applyProtection="1">
      <alignment horizontal="center" vertical="center" shrinkToFit="1"/>
      <protection hidden="1"/>
    </xf>
    <xf numFmtId="4" fontId="110" fillId="0" borderId="8" xfId="0" applyNumberFormat="1" applyFont="1" applyFill="1" applyBorder="1" applyAlignment="1" applyProtection="1">
      <alignment horizontal="center" vertical="center" shrinkToFit="1"/>
      <protection hidden="1"/>
    </xf>
    <xf numFmtId="4" fontId="17" fillId="0" borderId="0" xfId="0" applyNumberFormat="1" applyFont="1" applyBorder="1" applyAlignment="1" applyProtection="1">
      <alignment horizontal="center" vertical="center" shrinkToFit="1"/>
      <protection hidden="1"/>
    </xf>
    <xf numFmtId="4" fontId="17" fillId="0" borderId="8" xfId="0" applyNumberFormat="1" applyFont="1" applyBorder="1" applyAlignment="1" applyProtection="1">
      <alignment horizontal="center" vertical="center" shrinkToFit="1"/>
      <protection hidden="1"/>
    </xf>
    <xf numFmtId="4" fontId="17" fillId="0" borderId="5" xfId="0" applyNumberFormat="1" applyFont="1" applyFill="1" applyBorder="1" applyAlignment="1" applyProtection="1">
      <alignment horizontal="center" vertical="center" shrinkToFit="1"/>
      <protection hidden="1"/>
    </xf>
    <xf numFmtId="4" fontId="17" fillId="0" borderId="7" xfId="0" applyNumberFormat="1" applyFont="1" applyFill="1" applyBorder="1" applyAlignment="1" applyProtection="1">
      <alignment horizontal="center" vertical="center" shrinkToFit="1"/>
      <protection hidden="1"/>
    </xf>
    <xf numFmtId="0" fontId="32" fillId="0" borderId="0" xfId="0" applyFont="1" applyAlignment="1" applyProtection="1">
      <alignment horizontal="left" vertical="center" wrapText="1"/>
      <protection hidden="1"/>
    </xf>
    <xf numFmtId="0" fontId="20" fillId="6" borderId="22" xfId="0" applyFont="1" applyFill="1" applyBorder="1" applyAlignment="1" applyProtection="1">
      <alignment horizontal="center" vertical="center" wrapText="1"/>
      <protection hidden="1"/>
    </xf>
    <xf numFmtId="0" fontId="20" fillId="6" borderId="10" xfId="0" applyFont="1" applyFill="1" applyBorder="1" applyAlignment="1" applyProtection="1">
      <alignment horizontal="center" vertical="center" wrapText="1"/>
      <protection hidden="1"/>
    </xf>
    <xf numFmtId="0" fontId="20" fillId="6" borderId="4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20" fillId="6" borderId="0" xfId="0" applyFont="1" applyFill="1" applyAlignment="1" applyProtection="1">
      <alignment horizontal="center" vertical="center" wrapText="1"/>
      <protection hidden="1"/>
    </xf>
    <xf numFmtId="175" fontId="17" fillId="0" borderId="1" xfId="0" applyNumberFormat="1" applyFont="1" applyBorder="1" applyAlignment="1" applyProtection="1">
      <alignment horizontal="center" vertical="center"/>
    </xf>
    <xf numFmtId="49" fontId="17" fillId="9" borderId="22" xfId="0" applyNumberFormat="1" applyFont="1" applyFill="1" applyBorder="1" applyAlignment="1" applyProtection="1">
      <alignment horizontal="center" vertical="center" wrapText="1"/>
      <protection locked="0"/>
    </xf>
    <xf numFmtId="49" fontId="17" fillId="9" borderId="10" xfId="0" applyNumberFormat="1" applyFont="1" applyFill="1" applyBorder="1" applyAlignment="1" applyProtection="1">
      <alignment horizontal="center" vertical="center" wrapText="1"/>
      <protection locked="0"/>
    </xf>
    <xf numFmtId="49" fontId="17" fillId="9" borderId="4" xfId="0" applyNumberFormat="1" applyFont="1" applyFill="1" applyBorder="1" applyAlignment="1" applyProtection="1">
      <alignment horizontal="center" vertical="center" wrapText="1"/>
      <protection locked="0"/>
    </xf>
    <xf numFmtId="0" fontId="27" fillId="6" borderId="1" xfId="0" applyFont="1" applyFill="1" applyBorder="1" applyAlignment="1" applyProtection="1">
      <alignment horizontal="center" vertical="center" wrapText="1"/>
      <protection hidden="1"/>
    </xf>
    <xf numFmtId="0" fontId="27" fillId="6" borderId="22" xfId="0" applyFont="1" applyFill="1" applyBorder="1" applyAlignment="1" applyProtection="1">
      <alignment horizontal="center" vertical="center" wrapText="1"/>
      <protection hidden="1"/>
    </xf>
    <xf numFmtId="0" fontId="68" fillId="0" borderId="22" xfId="0" applyFont="1" applyBorder="1" applyAlignment="1">
      <alignment horizontal="center" vertical="center"/>
    </xf>
    <xf numFmtId="0" fontId="68" fillId="0" borderId="4" xfId="0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2" fontId="16" fillId="0" borderId="4" xfId="0" applyNumberFormat="1" applyFont="1" applyBorder="1" applyAlignment="1">
      <alignment horizontal="center" vertical="center"/>
    </xf>
    <xf numFmtId="0" fontId="27" fillId="6" borderId="1" xfId="0" applyFont="1" applyFill="1" applyBorder="1" applyAlignment="1">
      <alignment horizontal="center" vertical="center"/>
    </xf>
    <xf numFmtId="0" fontId="21" fillId="0" borderId="22" xfId="0" applyFont="1" applyFill="1" applyBorder="1" applyAlignment="1" applyProtection="1">
      <alignment horizontal="center" vertical="center" wrapText="1"/>
      <protection hidden="1"/>
    </xf>
    <xf numFmtId="0" fontId="21" fillId="0" borderId="10" xfId="0" applyFont="1" applyFill="1" applyBorder="1" applyAlignment="1" applyProtection="1">
      <alignment horizontal="center" vertical="center" wrapText="1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4" xfId="0" applyFont="1" applyBorder="1" applyAlignment="1" applyProtection="1">
      <alignment horizontal="center" vertical="center"/>
      <protection hidden="1"/>
    </xf>
    <xf numFmtId="0" fontId="27" fillId="6" borderId="10" xfId="0" applyFont="1" applyFill="1" applyBorder="1" applyAlignment="1" applyProtection="1">
      <alignment horizontal="center" vertical="center" wrapText="1"/>
      <protection hidden="1"/>
    </xf>
    <xf numFmtId="0" fontId="21" fillId="0" borderId="4" xfId="0" applyFont="1" applyFill="1" applyBorder="1" applyAlignment="1" applyProtection="1">
      <alignment horizontal="center" vertical="center" wrapText="1"/>
      <protection hidden="1"/>
    </xf>
    <xf numFmtId="0" fontId="27" fillId="6" borderId="0" xfId="0" applyFont="1" applyFill="1" applyBorder="1" applyAlignment="1" applyProtection="1">
      <alignment horizontal="left" vertical="center" wrapText="1"/>
      <protection hidden="1"/>
    </xf>
    <xf numFmtId="0" fontId="27" fillId="6" borderId="0" xfId="0" applyFont="1" applyFill="1" applyBorder="1" applyAlignment="1" applyProtection="1">
      <alignment horizontal="right" vertical="top" wrapText="1"/>
      <protection hidden="1"/>
    </xf>
    <xf numFmtId="0" fontId="86" fillId="6" borderId="0" xfId="0" applyFont="1" applyFill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left" vertical="top" wrapText="1"/>
      <protection hidden="1"/>
    </xf>
    <xf numFmtId="0" fontId="16" fillId="6" borderId="0" xfId="0" applyFont="1" applyFill="1" applyAlignment="1" applyProtection="1">
      <alignment horizontal="left" vertical="center" wrapText="1"/>
      <protection hidden="1"/>
    </xf>
    <xf numFmtId="4" fontId="84" fillId="6" borderId="1" xfId="0" applyNumberFormat="1" applyFont="1" applyFill="1" applyBorder="1" applyAlignment="1" applyProtection="1">
      <alignment horizontal="center" vertical="center" wrapText="1"/>
    </xf>
    <xf numFmtId="0" fontId="21" fillId="0" borderId="0" xfId="0" applyFont="1" applyAlignment="1" applyProtection="1">
      <alignment horizontal="center" vertical="center" wrapText="1"/>
      <protection hidden="1"/>
    </xf>
    <xf numFmtId="0" fontId="28" fillId="0" borderId="0" xfId="0" applyFont="1" applyBorder="1" applyAlignment="1" applyProtection="1">
      <alignment horizontal="left" vertical="center" wrapText="1"/>
      <protection hidden="1"/>
    </xf>
    <xf numFmtId="0" fontId="103" fillId="0" borderId="0" xfId="0" applyFont="1" applyAlignment="1" applyProtection="1">
      <alignment horizontal="left" vertical="center" wrapText="1"/>
      <protection hidden="1"/>
    </xf>
    <xf numFmtId="0" fontId="21" fillId="6" borderId="0" xfId="0" applyFont="1" applyFill="1" applyAlignment="1" applyProtection="1">
      <alignment horizontal="left" vertical="center" wrapText="1"/>
      <protection hidden="1"/>
    </xf>
    <xf numFmtId="0" fontId="8" fillId="9" borderId="1" xfId="0" applyFont="1" applyFill="1" applyBorder="1" applyAlignment="1" applyProtection="1">
      <alignment horizontal="center" vertical="center" wrapText="1"/>
      <protection hidden="1"/>
    </xf>
    <xf numFmtId="0" fontId="44" fillId="9" borderId="1" xfId="0" applyFont="1" applyFill="1" applyBorder="1" applyAlignment="1" applyProtection="1">
      <alignment horizontal="center" vertical="center" wrapText="1"/>
      <protection locked="0"/>
    </xf>
    <xf numFmtId="4" fontId="17" fillId="9" borderId="24" xfId="0" applyNumberFormat="1" applyFont="1" applyFill="1" applyBorder="1" applyAlignment="1" applyProtection="1">
      <alignment horizontal="center" vertical="center" shrinkToFit="1"/>
      <protection locked="0"/>
    </xf>
    <xf numFmtId="4" fontId="17" fillId="9" borderId="25" xfId="0" applyNumberFormat="1" applyFont="1" applyFill="1" applyBorder="1" applyAlignment="1" applyProtection="1">
      <alignment horizontal="center" vertical="center" shrinkToFit="1"/>
      <protection locked="0"/>
    </xf>
    <xf numFmtId="4" fontId="17" fillId="9" borderId="23" xfId="0" applyNumberFormat="1" applyFont="1" applyFill="1" applyBorder="1" applyAlignment="1" applyProtection="1">
      <alignment horizontal="center" vertical="center" shrinkToFit="1"/>
      <protection locked="0"/>
    </xf>
    <xf numFmtId="4" fontId="17" fillId="9" borderId="19" xfId="0" applyNumberFormat="1" applyFont="1" applyFill="1" applyBorder="1" applyAlignment="1" applyProtection="1">
      <alignment horizontal="center" vertical="center" shrinkToFit="1"/>
      <protection locked="0"/>
    </xf>
    <xf numFmtId="4" fontId="17" fillId="9" borderId="20" xfId="0" applyNumberFormat="1" applyFont="1" applyFill="1" applyBorder="1" applyAlignment="1" applyProtection="1">
      <alignment horizontal="center" vertical="center" shrinkToFit="1"/>
      <protection locked="0"/>
    </xf>
    <xf numFmtId="4" fontId="17" fillId="9" borderId="21" xfId="0" applyNumberFormat="1" applyFont="1" applyFill="1" applyBorder="1" applyAlignment="1" applyProtection="1">
      <alignment horizontal="center" vertical="center" shrinkToFit="1"/>
      <protection locked="0"/>
    </xf>
    <xf numFmtId="0" fontId="27" fillId="0" borderId="10" xfId="0" applyFont="1" applyBorder="1" applyAlignment="1" applyProtection="1">
      <alignment horizontal="center" wrapText="1"/>
      <protection hidden="1"/>
    </xf>
    <xf numFmtId="0" fontId="21" fillId="0" borderId="0" xfId="0" applyFont="1" applyAlignment="1" applyProtection="1">
      <alignment horizontal="left" vertical="center" wrapText="1"/>
      <protection hidden="1"/>
    </xf>
    <xf numFmtId="10" fontId="27" fillId="9" borderId="1" xfId="8" applyNumberFormat="1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168" fontId="27" fillId="0" borderId="0" xfId="0" applyNumberFormat="1" applyFont="1" applyBorder="1" applyAlignment="1" applyProtection="1">
      <alignment horizontal="left" vertical="center" wrapText="1" shrinkToFit="1"/>
      <protection hidden="1"/>
    </xf>
    <xf numFmtId="0" fontId="88" fillId="0" borderId="0" xfId="0" applyFont="1" applyBorder="1" applyAlignment="1" applyProtection="1">
      <alignment horizontal="left" vertical="center" wrapText="1"/>
      <protection hidden="1"/>
    </xf>
    <xf numFmtId="168" fontId="27" fillId="0" borderId="0" xfId="0" applyNumberFormat="1" applyFont="1" applyBorder="1" applyAlignment="1" applyProtection="1">
      <alignment horizontal="center" vertical="center" wrapText="1" shrinkToFit="1"/>
      <protection hidden="1"/>
    </xf>
    <xf numFmtId="0" fontId="21" fillId="0" borderId="0" xfId="0" applyFont="1" applyBorder="1" applyAlignment="1" applyProtection="1">
      <alignment horizontal="left" vertical="center" wrapText="1"/>
      <protection hidden="1"/>
    </xf>
    <xf numFmtId="0" fontId="8" fillId="0" borderId="0" xfId="0" applyFont="1" applyFill="1" applyBorder="1" applyAlignment="1" applyProtection="1">
      <alignment horizontal="center" wrapText="1"/>
      <protection hidden="1"/>
    </xf>
    <xf numFmtId="0" fontId="8" fillId="0" borderId="20" xfId="0" applyFont="1" applyFill="1" applyBorder="1" applyAlignment="1" applyProtection="1">
      <alignment horizontal="center" wrapText="1"/>
      <protection hidden="1"/>
    </xf>
    <xf numFmtId="0" fontId="27" fillId="6" borderId="24" xfId="0" applyFont="1" applyFill="1" applyBorder="1" applyAlignment="1">
      <alignment horizontal="center" vertical="center"/>
    </xf>
    <xf numFmtId="0" fontId="27" fillId="6" borderId="25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0" xfId="0" applyFont="1" applyFill="1" applyBorder="1" applyAlignment="1">
      <alignment horizontal="center" vertical="center"/>
    </xf>
    <xf numFmtId="0" fontId="27" fillId="6" borderId="21" xfId="0" applyFont="1" applyFill="1" applyBorder="1" applyAlignment="1">
      <alignment horizontal="center" vertical="center"/>
    </xf>
    <xf numFmtId="166" fontId="32" fillId="17" borderId="1" xfId="0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16" fillId="6" borderId="24" xfId="0" applyFont="1" applyFill="1" applyBorder="1" applyAlignment="1" applyProtection="1">
      <alignment horizontal="left" vertical="center" wrapText="1"/>
      <protection hidden="1"/>
    </xf>
    <xf numFmtId="0" fontId="16" fillId="6" borderId="25" xfId="0" applyFont="1" applyFill="1" applyBorder="1" applyAlignment="1" applyProtection="1">
      <alignment horizontal="left" vertical="center" wrapText="1"/>
      <protection hidden="1"/>
    </xf>
    <xf numFmtId="0" fontId="16" fillId="6" borderId="17" xfId="0" applyFont="1" applyFill="1" applyBorder="1" applyAlignment="1" applyProtection="1">
      <alignment horizontal="left" vertical="center" wrapText="1"/>
      <protection hidden="1"/>
    </xf>
    <xf numFmtId="0" fontId="16" fillId="6" borderId="0" xfId="0" applyFont="1" applyFill="1" applyBorder="1" applyAlignment="1" applyProtection="1">
      <alignment horizontal="left" vertical="center" wrapText="1"/>
      <protection hidden="1"/>
    </xf>
    <xf numFmtId="0" fontId="21" fillId="6" borderId="1" xfId="0" applyFont="1" applyFill="1" applyBorder="1" applyAlignment="1" applyProtection="1">
      <alignment horizontal="center" vertical="center" wrapText="1"/>
      <protection hidden="1"/>
    </xf>
    <xf numFmtId="0" fontId="27" fillId="6" borderId="0" xfId="0" applyFont="1" applyFill="1" applyBorder="1" applyAlignment="1" applyProtection="1">
      <alignment horizontal="right" vertical="center" wrapText="1"/>
      <protection hidden="1"/>
    </xf>
    <xf numFmtId="0" fontId="20" fillId="6" borderId="0" xfId="0" applyFont="1" applyFill="1" applyBorder="1" applyAlignment="1" applyProtection="1">
      <alignment horizontal="right" vertical="center" wrapText="1"/>
      <protection hidden="1"/>
    </xf>
    <xf numFmtId="49" fontId="17" fillId="9" borderId="0" xfId="0" applyNumberFormat="1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/>
      <protection hidden="1"/>
    </xf>
    <xf numFmtId="183" fontId="99" fillId="17" borderId="24" xfId="0" applyNumberFormat="1" applyFont="1" applyFill="1" applyBorder="1" applyAlignment="1" applyProtection="1">
      <alignment horizontal="center" vertical="center" shrinkToFit="1"/>
      <protection hidden="1"/>
    </xf>
    <xf numFmtId="183" fontId="99" fillId="17" borderId="23" xfId="0" applyNumberFormat="1" applyFont="1" applyFill="1" applyBorder="1" applyAlignment="1" applyProtection="1">
      <alignment horizontal="center" vertical="center" shrinkToFit="1"/>
      <protection hidden="1"/>
    </xf>
    <xf numFmtId="183" fontId="99" fillId="17" borderId="19" xfId="0" applyNumberFormat="1" applyFont="1" applyFill="1" applyBorder="1" applyAlignment="1" applyProtection="1">
      <alignment horizontal="center" vertical="center" shrinkToFit="1"/>
      <protection hidden="1"/>
    </xf>
    <xf numFmtId="183" fontId="99" fillId="17" borderId="21" xfId="0" applyNumberFormat="1" applyFont="1" applyFill="1" applyBorder="1" applyAlignment="1" applyProtection="1">
      <alignment horizontal="center" vertical="center" shrinkToFit="1"/>
      <protection hidden="1"/>
    </xf>
    <xf numFmtId="0" fontId="21" fillId="11" borderId="24" xfId="0" applyFont="1" applyFill="1" applyBorder="1" applyAlignment="1" applyProtection="1">
      <alignment horizontal="center" vertical="center" wrapText="1"/>
      <protection hidden="1"/>
    </xf>
    <xf numFmtId="0" fontId="21" fillId="11" borderId="23" xfId="0" applyFont="1" applyFill="1" applyBorder="1" applyAlignment="1" applyProtection="1">
      <alignment horizontal="center" vertical="center" wrapText="1"/>
      <protection hidden="1"/>
    </xf>
    <xf numFmtId="166" fontId="21" fillId="6" borderId="24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25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23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17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0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18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19" xfId="0" applyNumberFormat="1" applyFont="1" applyFill="1" applyBorder="1" applyAlignment="1" applyProtection="1">
      <alignment horizontal="center" vertical="center" wrapText="1"/>
      <protection hidden="1"/>
    </xf>
    <xf numFmtId="166" fontId="21" fillId="6" borderId="20" xfId="0" applyNumberFormat="1" applyFont="1" applyFill="1" applyBorder="1" applyAlignment="1" applyProtection="1">
      <alignment horizontal="center" vertical="center" wrapText="1"/>
      <protection hidden="1"/>
    </xf>
    <xf numFmtId="10" fontId="17" fillId="9" borderId="0" xfId="8" applyNumberFormat="1" applyFont="1" applyFill="1" applyBorder="1" applyAlignment="1" applyProtection="1">
      <alignment horizontal="center" vertical="center" shrinkToFit="1"/>
      <protection locked="0"/>
    </xf>
    <xf numFmtId="10" fontId="17" fillId="9" borderId="20" xfId="8" applyNumberFormat="1" applyFont="1" applyFill="1" applyBorder="1" applyAlignment="1" applyProtection="1">
      <alignment horizontal="center" vertical="center" shrinkToFit="1"/>
      <protection locked="0"/>
    </xf>
    <xf numFmtId="0" fontId="17" fillId="17" borderId="0" xfId="0" applyFont="1" applyFill="1" applyBorder="1" applyAlignment="1">
      <alignment horizontal="center" vertical="center"/>
    </xf>
    <xf numFmtId="0" fontId="17" fillId="17" borderId="18" xfId="0" applyFont="1" applyFill="1" applyBorder="1" applyAlignment="1">
      <alignment horizontal="center" vertical="center"/>
    </xf>
    <xf numFmtId="168" fontId="99" fillId="17" borderId="0" xfId="0" applyNumberFormat="1" applyFont="1" applyFill="1" applyBorder="1" applyAlignment="1" applyProtection="1">
      <alignment horizontal="center" vertical="center" shrinkToFit="1"/>
      <protection hidden="1"/>
    </xf>
    <xf numFmtId="168" fontId="99" fillId="17" borderId="18" xfId="0" applyNumberFormat="1" applyFont="1" applyFill="1" applyBorder="1" applyAlignment="1" applyProtection="1">
      <alignment horizontal="center" vertical="center" shrinkToFit="1"/>
      <protection hidden="1"/>
    </xf>
    <xf numFmtId="168" fontId="99" fillId="17" borderId="20" xfId="0" applyNumberFormat="1" applyFont="1" applyFill="1" applyBorder="1" applyAlignment="1" applyProtection="1">
      <alignment horizontal="center" vertical="center" shrinkToFit="1"/>
      <protection hidden="1"/>
    </xf>
    <xf numFmtId="168" fontId="99" fillId="17" borderId="21" xfId="0" applyNumberFormat="1" applyFont="1" applyFill="1" applyBorder="1" applyAlignment="1" applyProtection="1">
      <alignment horizontal="center" vertical="center" shrinkToFit="1"/>
      <protection hidden="1"/>
    </xf>
    <xf numFmtId="0" fontId="17" fillId="0" borderId="20" xfId="0" applyFont="1" applyBorder="1" applyAlignment="1" applyProtection="1">
      <alignment horizontal="center"/>
      <protection hidden="1"/>
    </xf>
    <xf numFmtId="173" fontId="101" fillId="17" borderId="19" xfId="0" applyNumberFormat="1" applyFont="1" applyFill="1" applyBorder="1" applyAlignment="1" applyProtection="1">
      <alignment horizontal="center" vertical="center" shrinkToFit="1"/>
      <protection hidden="1"/>
    </xf>
    <xf numFmtId="173" fontId="101" fillId="17" borderId="21" xfId="0" applyNumberFormat="1" applyFont="1" applyFill="1" applyBorder="1" applyAlignment="1" applyProtection="1">
      <alignment horizontal="center" vertical="center" shrinkToFit="1"/>
      <protection hidden="1"/>
    </xf>
    <xf numFmtId="179" fontId="99" fillId="17" borderId="22" xfId="0" applyNumberFormat="1" applyFont="1" applyFill="1" applyBorder="1" applyAlignment="1" applyProtection="1">
      <alignment horizontal="center" vertical="center" shrinkToFit="1"/>
      <protection hidden="1"/>
    </xf>
    <xf numFmtId="179" fontId="99" fillId="17" borderId="4" xfId="0" applyNumberFormat="1" applyFont="1" applyFill="1" applyBorder="1" applyAlignment="1" applyProtection="1">
      <alignment horizontal="center" vertical="center" shrinkToFit="1"/>
      <protection hidden="1"/>
    </xf>
    <xf numFmtId="167" fontId="17" fillId="6" borderId="0" xfId="0" applyNumberFormat="1" applyFont="1" applyFill="1" applyBorder="1" applyAlignment="1" applyProtection="1">
      <alignment horizontal="center" vertical="top" wrapText="1"/>
      <protection hidden="1"/>
    </xf>
    <xf numFmtId="166" fontId="16" fillId="6" borderId="0" xfId="0" applyNumberFormat="1" applyFont="1" applyFill="1" applyBorder="1" applyAlignment="1" applyProtection="1">
      <alignment horizontal="center" wrapText="1"/>
      <protection hidden="1"/>
    </xf>
    <xf numFmtId="181" fontId="86" fillId="9" borderId="56" xfId="0" applyNumberFormat="1" applyFont="1" applyFill="1" applyBorder="1" applyAlignment="1" applyProtection="1">
      <alignment horizontal="center" vertical="center" shrinkToFit="1"/>
      <protection locked="0"/>
    </xf>
    <xf numFmtId="181" fontId="86" fillId="9" borderId="4" xfId="0" applyNumberFormat="1" applyFont="1" applyFill="1" applyBorder="1" applyAlignment="1" applyProtection="1">
      <alignment horizontal="center" vertical="center" shrinkToFit="1"/>
      <protection locked="0"/>
    </xf>
    <xf numFmtId="0" fontId="20" fillId="6" borderId="55" xfId="0" applyFont="1" applyFill="1" applyBorder="1" applyAlignment="1" applyProtection="1">
      <alignment horizontal="center" vertical="top" wrapText="1"/>
      <protection hidden="1"/>
    </xf>
    <xf numFmtId="0" fontId="20" fillId="6" borderId="1" xfId="0" applyFont="1" applyFill="1" applyBorder="1" applyAlignment="1" applyProtection="1">
      <alignment horizontal="center" vertical="top" wrapText="1"/>
      <protection hidden="1"/>
    </xf>
    <xf numFmtId="176" fontId="25" fillId="6" borderId="1" xfId="0" applyNumberFormat="1" applyFont="1" applyFill="1" applyBorder="1" applyAlignment="1" applyProtection="1">
      <alignment horizontal="center" vertical="center" wrapText="1"/>
      <protection hidden="1"/>
    </xf>
    <xf numFmtId="176" fontId="25" fillId="6" borderId="11" xfId="0" applyNumberFormat="1" applyFont="1" applyFill="1" applyBorder="1" applyAlignment="1" applyProtection="1">
      <alignment horizontal="center" vertical="center" wrapText="1"/>
      <protection hidden="1"/>
    </xf>
    <xf numFmtId="182" fontId="76" fillId="0" borderId="8" xfId="0" applyNumberFormat="1" applyFont="1" applyFill="1" applyBorder="1" applyAlignment="1" applyProtection="1">
      <alignment horizontal="center" shrinkToFit="1"/>
      <protection hidden="1"/>
    </xf>
    <xf numFmtId="182" fontId="76" fillId="0" borderId="12" xfId="0" applyNumberFormat="1" applyFont="1" applyFill="1" applyBorder="1" applyAlignment="1" applyProtection="1">
      <alignment horizontal="center" shrinkToFit="1"/>
      <protection hidden="1"/>
    </xf>
    <xf numFmtId="0" fontId="76" fillId="6" borderId="45" xfId="0" applyFont="1" applyFill="1" applyBorder="1" applyAlignment="1" applyProtection="1">
      <alignment horizontal="center" vertical="center" wrapText="1"/>
      <protection hidden="1"/>
    </xf>
    <xf numFmtId="0" fontId="76" fillId="6" borderId="46" xfId="0" applyFont="1" applyFill="1" applyBorder="1" applyAlignment="1" applyProtection="1">
      <alignment horizontal="center" vertical="center" wrapText="1"/>
      <protection hidden="1"/>
    </xf>
    <xf numFmtId="0" fontId="76" fillId="6" borderId="47" xfId="0" applyFont="1" applyFill="1" applyBorder="1" applyAlignment="1" applyProtection="1">
      <alignment horizontal="center" vertical="center" wrapText="1"/>
      <protection hidden="1"/>
    </xf>
    <xf numFmtId="0" fontId="76" fillId="6" borderId="5" xfId="0" applyFont="1" applyFill="1" applyBorder="1" applyAlignment="1" applyProtection="1">
      <alignment horizontal="center" vertical="center" wrapText="1"/>
      <protection hidden="1"/>
    </xf>
    <xf numFmtId="0" fontId="76" fillId="6" borderId="0" xfId="0" applyFont="1" applyFill="1" applyBorder="1" applyAlignment="1" applyProtection="1">
      <alignment horizontal="center" vertical="center" wrapText="1"/>
      <protection hidden="1"/>
    </xf>
    <xf numFmtId="0" fontId="76" fillId="6" borderId="6" xfId="0" applyFont="1" applyFill="1" applyBorder="1" applyAlignment="1" applyProtection="1">
      <alignment horizontal="center" vertical="center" wrapText="1"/>
      <protection hidden="1"/>
    </xf>
    <xf numFmtId="0" fontId="27" fillId="0" borderId="25" xfId="0" applyFont="1" applyBorder="1" applyAlignment="1" applyProtection="1">
      <alignment horizontal="center" vertical="center"/>
    </xf>
    <xf numFmtId="0" fontId="27" fillId="0" borderId="50" xfId="0" applyFont="1" applyBorder="1" applyAlignment="1" applyProtection="1">
      <alignment horizontal="center" vertical="center"/>
    </xf>
    <xf numFmtId="182" fontId="107" fillId="0" borderId="6" xfId="0" applyNumberFormat="1" applyFont="1" applyBorder="1" applyAlignment="1" applyProtection="1">
      <alignment horizontal="center" vertical="center" shrinkToFit="1"/>
      <protection hidden="1"/>
    </xf>
    <xf numFmtId="0" fontId="25" fillId="6" borderId="46" xfId="0" applyFont="1" applyFill="1" applyBorder="1" applyAlignment="1" applyProtection="1">
      <alignment horizontal="center" vertical="center" wrapText="1"/>
      <protection hidden="1"/>
    </xf>
    <xf numFmtId="0" fontId="25" fillId="6" borderId="47" xfId="0" applyFont="1" applyFill="1" applyBorder="1" applyAlignment="1" applyProtection="1">
      <alignment horizontal="center" vertical="center" wrapText="1"/>
      <protection hidden="1"/>
    </xf>
    <xf numFmtId="0" fontId="25" fillId="6" borderId="0" xfId="0" applyFont="1" applyFill="1" applyBorder="1" applyAlignment="1" applyProtection="1">
      <alignment horizontal="center" vertical="center" wrapText="1"/>
      <protection hidden="1"/>
    </xf>
    <xf numFmtId="0" fontId="25" fillId="6" borderId="6" xfId="0" applyFont="1" applyFill="1" applyBorder="1" applyAlignment="1" applyProtection="1">
      <alignment horizontal="center" vertical="center" wrapText="1"/>
      <protection hidden="1"/>
    </xf>
    <xf numFmtId="0" fontId="25" fillId="6" borderId="20" xfId="0" applyFont="1" applyFill="1" applyBorder="1" applyAlignment="1" applyProtection="1">
      <alignment horizontal="center" vertical="center" wrapText="1"/>
      <protection hidden="1"/>
    </xf>
    <xf numFmtId="0" fontId="25" fillId="6" borderId="54" xfId="0" applyFont="1" applyFill="1" applyBorder="1" applyAlignment="1" applyProtection="1">
      <alignment horizontal="center" vertical="center" wrapText="1"/>
      <protection hidden="1"/>
    </xf>
    <xf numFmtId="0" fontId="27" fillId="0" borderId="24" xfId="0" applyFont="1" applyBorder="1" applyAlignment="1" applyProtection="1">
      <alignment horizontal="center" vertical="center"/>
    </xf>
    <xf numFmtId="182" fontId="91" fillId="0" borderId="17" xfId="0" applyNumberFormat="1" applyFont="1" applyFill="1" applyBorder="1" applyAlignment="1" applyProtection="1">
      <alignment horizontal="center" vertical="center" shrinkToFit="1"/>
      <protection hidden="1"/>
    </xf>
    <xf numFmtId="182" fontId="91" fillId="0" borderId="6" xfId="0" applyNumberFormat="1" applyFont="1" applyFill="1" applyBorder="1" applyAlignment="1" applyProtection="1">
      <alignment horizontal="center" vertical="center" shrinkToFit="1"/>
      <protection hidden="1"/>
    </xf>
    <xf numFmtId="182" fontId="91" fillId="0" borderId="19" xfId="0" applyNumberFormat="1" applyFont="1" applyFill="1" applyBorder="1" applyAlignment="1" applyProtection="1">
      <alignment horizontal="center" vertical="center" shrinkToFit="1"/>
      <protection hidden="1"/>
    </xf>
    <xf numFmtId="182" fontId="91" fillId="0" borderId="54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49" xfId="0" applyFont="1" applyBorder="1" applyAlignment="1" applyProtection="1">
      <alignment horizontal="center" vertical="center"/>
    </xf>
    <xf numFmtId="182" fontId="25" fillId="0" borderId="48" xfId="0" applyNumberFormat="1" applyFont="1" applyFill="1" applyBorder="1" applyAlignment="1" applyProtection="1">
      <alignment horizontal="center" shrinkToFit="1"/>
      <protection hidden="1"/>
    </xf>
    <xf numFmtId="182" fontId="25" fillId="0" borderId="12" xfId="0" applyNumberFormat="1" applyFont="1" applyFill="1" applyBorder="1" applyAlignment="1" applyProtection="1">
      <alignment horizontal="center" shrinkToFit="1"/>
      <protection hidden="1"/>
    </xf>
    <xf numFmtId="181" fontId="76" fillId="0" borderId="7" xfId="0" applyNumberFormat="1" applyFont="1" applyBorder="1" applyAlignment="1" applyProtection="1">
      <alignment horizontal="center" shrinkToFit="1"/>
      <protection hidden="1"/>
    </xf>
    <xf numFmtId="181" fontId="76" fillId="0" borderId="8" xfId="0" applyNumberFormat="1" applyFont="1" applyBorder="1" applyAlignment="1" applyProtection="1">
      <alignment horizontal="center" shrinkToFit="1"/>
      <protection hidden="1"/>
    </xf>
    <xf numFmtId="182" fontId="25" fillId="0" borderId="17" xfId="0" applyNumberFormat="1" applyFont="1" applyFill="1" applyBorder="1" applyAlignment="1" applyProtection="1">
      <alignment horizontal="center" vertical="top" shrinkToFit="1"/>
      <protection hidden="1"/>
    </xf>
    <xf numFmtId="182" fontId="25" fillId="0" borderId="6" xfId="0" applyNumberFormat="1" applyFont="1" applyFill="1" applyBorder="1" applyAlignment="1" applyProtection="1">
      <alignment horizontal="center" vertical="top" shrinkToFit="1"/>
      <protection hidden="1"/>
    </xf>
    <xf numFmtId="0" fontId="51" fillId="5" borderId="1" xfId="0" applyFont="1" applyFill="1" applyBorder="1" applyAlignment="1" applyProtection="1">
      <alignment horizontal="center" vertical="center" wrapText="1"/>
      <protection hidden="1"/>
    </xf>
    <xf numFmtId="0" fontId="8" fillId="19" borderId="22" xfId="0" applyFont="1" applyFill="1" applyBorder="1" applyAlignment="1" applyProtection="1">
      <alignment horizontal="center" vertical="center"/>
      <protection hidden="1"/>
    </xf>
    <xf numFmtId="0" fontId="8" fillId="19" borderId="10" xfId="0" applyFont="1" applyFill="1" applyBorder="1" applyAlignment="1" applyProtection="1">
      <alignment horizontal="center" vertical="center"/>
      <protection hidden="1"/>
    </xf>
    <xf numFmtId="0" fontId="8" fillId="19" borderId="4" xfId="0" applyFont="1" applyFill="1" applyBorder="1" applyAlignment="1" applyProtection="1">
      <alignment horizontal="center" vertical="center"/>
      <protection hidden="1"/>
    </xf>
    <xf numFmtId="0" fontId="54" fillId="4" borderId="0" xfId="0" applyFont="1" applyFill="1" applyBorder="1" applyAlignment="1" applyProtection="1">
      <alignment horizontal="center" vertical="center" wrapText="1"/>
      <protection hidden="1"/>
    </xf>
    <xf numFmtId="0" fontId="1" fillId="0" borderId="45" xfId="0" applyFont="1" applyBorder="1" applyAlignment="1" applyProtection="1">
      <alignment horizontal="center" vertical="center" wrapText="1"/>
      <protection hidden="1"/>
    </xf>
    <xf numFmtId="0" fontId="1" fillId="0" borderId="46" xfId="0" applyFont="1" applyBorder="1" applyAlignment="1" applyProtection="1">
      <alignment horizontal="center" vertical="center" wrapText="1"/>
      <protection hidden="1"/>
    </xf>
    <xf numFmtId="0" fontId="1" fillId="0" borderId="47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4" fontId="77" fillId="10" borderId="26" xfId="0" applyNumberFormat="1" applyFont="1" applyFill="1" applyBorder="1" applyAlignment="1" applyProtection="1">
      <alignment horizontal="left" vertical="center" wrapText="1"/>
      <protection hidden="1"/>
    </xf>
    <xf numFmtId="4" fontId="77" fillId="10" borderId="27" xfId="0" applyNumberFormat="1" applyFont="1" applyFill="1" applyBorder="1" applyAlignment="1" applyProtection="1">
      <alignment horizontal="left" vertical="center" wrapText="1"/>
      <protection hidden="1"/>
    </xf>
    <xf numFmtId="4" fontId="77" fillId="10" borderId="28" xfId="0" applyNumberFormat="1" applyFont="1" applyFill="1" applyBorder="1" applyAlignment="1" applyProtection="1">
      <alignment horizontal="left" vertical="center" wrapText="1"/>
      <protection hidden="1"/>
    </xf>
    <xf numFmtId="0" fontId="49" fillId="4" borderId="1" xfId="0" applyFont="1" applyFill="1" applyBorder="1" applyAlignment="1" applyProtection="1">
      <alignment horizontal="center"/>
      <protection hidden="1"/>
    </xf>
    <xf numFmtId="0" fontId="48" fillId="5" borderId="1" xfId="0" applyFont="1" applyFill="1" applyBorder="1" applyAlignment="1" applyProtection="1">
      <alignment horizontal="center" vertical="center"/>
      <protection hidden="1"/>
    </xf>
    <xf numFmtId="0" fontId="7" fillId="0" borderId="22" xfId="0" applyFont="1" applyFill="1" applyBorder="1" applyAlignment="1" applyProtection="1">
      <alignment horizontal="center" vertical="center" wrapText="1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center" vertical="center"/>
      <protection hidden="1"/>
    </xf>
    <xf numFmtId="0" fontId="48" fillId="4" borderId="1" xfId="0" applyFont="1" applyFill="1" applyBorder="1" applyAlignment="1" applyProtection="1">
      <alignment horizontal="center" vertical="center"/>
      <protection hidden="1"/>
    </xf>
    <xf numFmtId="0" fontId="51" fillId="4" borderId="1" xfId="0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>
      <alignment horizontal="center" vertical="center" wrapText="1"/>
    </xf>
    <xf numFmtId="4" fontId="61" fillId="5" borderId="22" xfId="0" applyNumberFormat="1" applyFont="1" applyFill="1" applyBorder="1" applyAlignment="1">
      <alignment horizontal="center" vertical="center"/>
    </xf>
    <xf numFmtId="4" fontId="61" fillId="5" borderId="4" xfId="0" applyNumberFormat="1" applyFont="1" applyFill="1" applyBorder="1" applyAlignment="1">
      <alignment horizontal="center" vertical="center"/>
    </xf>
    <xf numFmtId="0" fontId="54" fillId="4" borderId="0" xfId="0" applyFont="1" applyFill="1" applyAlignment="1">
      <alignment horizontal="left" vertical="center" wrapText="1"/>
    </xf>
    <xf numFmtId="4" fontId="55" fillId="10" borderId="22" xfId="0" applyNumberFormat="1" applyFont="1" applyFill="1" applyBorder="1" applyAlignment="1">
      <alignment horizontal="center" vertical="center" wrapText="1"/>
    </xf>
    <xf numFmtId="4" fontId="55" fillId="10" borderId="4" xfId="0" applyNumberFormat="1" applyFont="1" applyFill="1" applyBorder="1" applyAlignment="1">
      <alignment horizontal="center" vertical="center" wrapText="1"/>
    </xf>
    <xf numFmtId="4" fontId="55" fillId="10" borderId="10" xfId="0" applyNumberFormat="1" applyFont="1" applyFill="1" applyBorder="1" applyAlignment="1">
      <alignment horizontal="center" vertical="center" wrapText="1"/>
    </xf>
    <xf numFmtId="4" fontId="55" fillId="10" borderId="1" xfId="0" applyNumberFormat="1" applyFont="1" applyFill="1" applyBorder="1" applyAlignment="1">
      <alignment horizontal="center" vertical="center" wrapText="1"/>
    </xf>
    <xf numFmtId="4" fontId="55" fillId="10" borderId="1" xfId="0" applyNumberFormat="1" applyFont="1" applyFill="1" applyBorder="1" applyAlignment="1">
      <alignment horizontal="center" vertical="center"/>
    </xf>
    <xf numFmtId="0" fontId="78" fillId="0" borderId="1" xfId="0" applyFont="1" applyBorder="1" applyAlignment="1">
      <alignment horizontal="center" vertical="center" wrapText="1"/>
    </xf>
    <xf numFmtId="4" fontId="79" fillId="10" borderId="22" xfId="0" applyNumberFormat="1" applyFont="1" applyFill="1" applyBorder="1" applyAlignment="1">
      <alignment horizontal="center" vertical="center" wrapText="1"/>
    </xf>
    <xf numFmtId="4" fontId="79" fillId="10" borderId="10" xfId="0" applyNumberFormat="1" applyFont="1" applyFill="1" applyBorder="1" applyAlignment="1">
      <alignment horizontal="center" vertical="center" wrapText="1"/>
    </xf>
    <xf numFmtId="4" fontId="79" fillId="10" borderId="4" xfId="0" applyNumberFormat="1" applyFont="1" applyFill="1" applyBorder="1" applyAlignment="1">
      <alignment horizontal="center" vertical="center" wrapText="1"/>
    </xf>
    <xf numFmtId="4" fontId="80" fillId="10" borderId="22" xfId="0" applyNumberFormat="1" applyFont="1" applyFill="1" applyBorder="1" applyAlignment="1">
      <alignment horizontal="center" vertical="center" wrapText="1"/>
    </xf>
    <xf numFmtId="4" fontId="80" fillId="10" borderId="4" xfId="0" applyNumberFormat="1" applyFont="1" applyFill="1" applyBorder="1" applyAlignment="1">
      <alignment horizontal="center" vertical="center" wrapText="1"/>
    </xf>
    <xf numFmtId="0" fontId="81" fillId="4" borderId="1" xfId="0" applyFont="1" applyFill="1" applyBorder="1" applyAlignment="1">
      <alignment horizontal="center" vertical="center" wrapText="1" readingOrder="1"/>
    </xf>
    <xf numFmtId="0" fontId="34" fillId="4" borderId="1" xfId="0" applyFont="1" applyFill="1" applyBorder="1" applyAlignment="1">
      <alignment horizontal="center" vertical="center" wrapText="1"/>
    </xf>
    <xf numFmtId="0" fontId="54" fillId="4" borderId="1" xfId="0" applyFont="1" applyFill="1" applyBorder="1" applyAlignment="1">
      <alignment horizontal="center" vertical="center" wrapText="1"/>
    </xf>
    <xf numFmtId="4" fontId="77" fillId="10" borderId="19" xfId="0" applyNumberFormat="1" applyFont="1" applyFill="1" applyBorder="1" applyAlignment="1">
      <alignment horizontal="center" vertical="center" wrapText="1"/>
    </xf>
    <xf numFmtId="4" fontId="77" fillId="10" borderId="20" xfId="0" applyNumberFormat="1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169" fontId="21" fillId="0" borderId="0" xfId="0" applyNumberFormat="1" applyFont="1" applyAlignment="1" applyProtection="1">
      <alignment horizontal="right" vertical="center"/>
      <protection hidden="1"/>
    </xf>
    <xf numFmtId="0" fontId="21" fillId="19" borderId="22" xfId="0" applyFont="1" applyFill="1" applyBorder="1" applyAlignment="1">
      <alignment horizontal="center" vertical="center"/>
    </xf>
    <xf numFmtId="0" fontId="21" fillId="19" borderId="10" xfId="0" applyFont="1" applyFill="1" applyBorder="1" applyAlignment="1">
      <alignment horizontal="center" vertical="center"/>
    </xf>
    <xf numFmtId="0" fontId="21" fillId="19" borderId="4" xfId="0" applyFont="1" applyFill="1" applyBorder="1" applyAlignment="1">
      <alignment horizontal="center" vertical="center"/>
    </xf>
    <xf numFmtId="4" fontId="82" fillId="10" borderId="22" xfId="0" applyNumberFormat="1" applyFont="1" applyFill="1" applyBorder="1" applyAlignment="1">
      <alignment horizontal="center" vertical="center" wrapText="1"/>
    </xf>
    <xf numFmtId="4" fontId="82" fillId="10" borderId="10" xfId="0" applyNumberFormat="1" applyFont="1" applyFill="1" applyBorder="1" applyAlignment="1">
      <alignment horizontal="center" vertical="center" wrapText="1"/>
    </xf>
    <xf numFmtId="4" fontId="82" fillId="10" borderId="4" xfId="0" applyNumberFormat="1" applyFont="1" applyFill="1" applyBorder="1" applyAlignment="1">
      <alignment horizontal="center" vertical="center" wrapText="1"/>
    </xf>
    <xf numFmtId="0" fontId="66" fillId="4" borderId="0" xfId="0" applyFont="1" applyFill="1" applyBorder="1" applyAlignment="1">
      <alignment horizontal="center" vertical="center" wrapText="1"/>
    </xf>
  </cellXfs>
  <cellStyles count="10">
    <cellStyle name="Incorrecto" xfId="1" builtinId="27"/>
    <cellStyle name="Millares" xfId="2" builtinId="3"/>
    <cellStyle name="Millares 2" xfId="3"/>
    <cellStyle name="Millares 3" xfId="4"/>
    <cellStyle name="Normal" xfId="0" builtinId="0"/>
    <cellStyle name="Normal 2" xfId="5"/>
    <cellStyle name="Normal 3" xfId="6"/>
    <cellStyle name="Normal 4" xfId="7"/>
    <cellStyle name="Porcentaje" xfId="8" builtinId="5"/>
    <cellStyle name="Porcentaje 2" xfId="9"/>
  </cellStyles>
  <dxfs count="1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numFmt numFmtId="4" formatCode="#,##0.00"/>
      <fill>
        <patternFill patternType="solid">
          <fgColor indexed="64"/>
          <bgColor rgb="FFD024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Helvetic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numFmt numFmtId="4" formatCode="#,##0.00"/>
      <fill>
        <patternFill patternType="solid">
          <fgColor indexed="64"/>
          <bgColor rgb="FFD024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alignment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readingOrder="0"/>
    </dxf>
    <dxf>
      <border outline="0">
        <bottom style="thick">
          <color theme="0"/>
        </bottom>
      </border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readingOrder="0"/>
    </dxf>
    <dxf>
      <alignment vertical="center" textRotation="0" indent="0" justifyLastLine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Arial"/>
        <scheme val="none"/>
      </font>
      <alignment horizontal="center" vertical="center" textRotation="0" wrapText="1" indent="0" justifyLastLine="0" shrinkToFit="0" readingOrder="0"/>
      <protection locked="1" hidden="1"/>
    </dxf>
    <dxf>
      <border outline="0">
        <left style="thin">
          <color indexed="64"/>
        </left>
      </border>
    </dxf>
    <dxf>
      <alignment vertical="center" textRotation="0" indent="0" justifyLastLine="0" readingOrder="0"/>
    </dxf>
    <dxf>
      <alignment vertical="center" textRotation="0" indent="0" justifyLastLine="0" readingOrder="0"/>
    </dxf>
    <dxf>
      <font>
        <color theme="9" tint="0.79998168889431442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rgb="FFFF0000"/>
      </font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FDEADB"/>
      </font>
    </dxf>
    <dxf>
      <font>
        <color rgb="FFFDEADB"/>
      </font>
    </dxf>
    <dxf>
      <font>
        <color rgb="FFFDEADB"/>
      </font>
    </dxf>
    <dxf>
      <font>
        <color rgb="FFFF0000"/>
      </font>
    </dxf>
    <dxf>
      <font>
        <color theme="9" tint="0.79998168889431442"/>
      </font>
    </dxf>
    <dxf>
      <font>
        <color rgb="FFFF0000"/>
      </font>
    </dxf>
    <dxf>
      <font>
        <color rgb="FFFF0000"/>
      </font>
    </dxf>
    <dxf>
      <font>
        <color theme="9" tint="0.79998168889431442"/>
      </font>
    </dxf>
    <dxf>
      <font>
        <color rgb="FFFF0000"/>
      </font>
    </dxf>
    <dxf>
      <font>
        <color theme="0"/>
      </font>
    </dxf>
    <dxf>
      <font>
        <color theme="9" tint="0.79998168889431442"/>
      </font>
    </dxf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theme="9" tint="0.79998168889431442"/>
      </font>
    </dxf>
    <dxf>
      <font>
        <color rgb="FFFF0000"/>
      </font>
    </dxf>
    <dxf>
      <font>
        <color theme="9" tint="0.79998168889431442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 tint="-0.2499465926084170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14996795556505021"/>
        <name val="Cambria"/>
        <scheme val="none"/>
      </font>
    </dxf>
    <dxf>
      <fill>
        <patternFill>
          <bgColor rgb="FFFEF1E6"/>
        </patternFill>
      </fill>
    </dxf>
    <dxf>
      <font>
        <color theme="0"/>
      </font>
    </dxf>
    <dxf>
      <font>
        <color theme="0" tint="-0.24994659260841701"/>
      </font>
    </dxf>
    <dxf>
      <font>
        <color theme="0" tint="-0.14996795556505021"/>
        <name val="Cambria"/>
        <scheme val="none"/>
      </font>
    </dxf>
    <dxf>
      <font>
        <color theme="0"/>
      </font>
    </dxf>
    <dxf>
      <font>
        <color theme="0"/>
      </font>
    </dxf>
    <dxf>
      <font>
        <color theme="0" tint="-0.14996795556505021"/>
        <name val="Cambria"/>
        <scheme val="none"/>
      </font>
    </dxf>
  </dxfs>
  <tableStyles count="0" defaultTableStyle="TableStyleMedium9" defaultPivotStyle="PivotStyleLight16"/>
  <colors>
    <mruColors>
      <color rgb="FFFFD757"/>
      <color rgb="FFFDEADB"/>
      <color rgb="FFFFDB69"/>
      <color rgb="FFDDDDDD"/>
      <color rgb="FFFEF1E6"/>
      <color rgb="FFFCE0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png"/><Relationship Id="rId1" Type="http://schemas.openxmlformats.org/officeDocument/2006/relationships/image" Target="../media/image7.png"/><Relationship Id="rId4" Type="http://schemas.openxmlformats.org/officeDocument/2006/relationships/image" Target="../media/image1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133350</xdr:rowOff>
    </xdr:from>
    <xdr:to>
      <xdr:col>3</xdr:col>
      <xdr:colOff>390980</xdr:colOff>
      <xdr:row>1</xdr:row>
      <xdr:rowOff>381035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295275"/>
          <a:ext cx="3258005" cy="2476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61845</xdr:colOff>
      <xdr:row>0</xdr:row>
      <xdr:rowOff>80899</xdr:rowOff>
    </xdr:from>
    <xdr:to>
      <xdr:col>31</xdr:col>
      <xdr:colOff>548327</xdr:colOff>
      <xdr:row>1</xdr:row>
      <xdr:rowOff>77531</xdr:rowOff>
    </xdr:to>
    <xdr:pic>
      <xdr:nvPicPr>
        <xdr:cNvPr id="20666178" name="Imagen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7791" y="80899"/>
          <a:ext cx="916397" cy="345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28575</xdr:colOff>
          <xdr:row>0</xdr:row>
          <xdr:rowOff>238125</xdr:rowOff>
        </xdr:from>
        <xdr:to>
          <xdr:col>51</xdr:col>
          <xdr:colOff>561975</xdr:colOff>
          <xdr:row>3</xdr:row>
          <xdr:rowOff>76200</xdr:rowOff>
        </xdr:to>
        <xdr:sp macro="" textlink="">
          <xdr:nvSpPr>
            <xdr:cNvPr id="1498953" name="Button 1865" hidden="1">
              <a:extLst>
                <a:ext uri="{63B3BB69-23CF-44E3-9099-C40C66FF867C}">
                  <a14:compatExt spid="_x0000_s149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VE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 Planilla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12871</xdr:colOff>
      <xdr:row>0</xdr:row>
      <xdr:rowOff>244929</xdr:rowOff>
    </xdr:from>
    <xdr:to>
      <xdr:col>46</xdr:col>
      <xdr:colOff>3604</xdr:colOff>
      <xdr:row>4</xdr:row>
      <xdr:rowOff>19309</xdr:rowOff>
    </xdr:to>
    <xdr:sp macro="" textlink="">
      <xdr:nvSpPr>
        <xdr:cNvPr id="20666179" name="Rectángulo 1"/>
        <xdr:cNvSpPr>
          <a:spLocks noChangeArrowheads="1"/>
        </xdr:cNvSpPr>
      </xdr:nvSpPr>
      <xdr:spPr bwMode="auto">
        <a:xfrm>
          <a:off x="8653407" y="244929"/>
          <a:ext cx="2957090" cy="82213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76200</xdr:colOff>
      <xdr:row>26</xdr:row>
      <xdr:rowOff>47625</xdr:rowOff>
    </xdr:from>
    <xdr:to>
      <xdr:col>32</xdr:col>
      <xdr:colOff>381000</xdr:colOff>
      <xdr:row>26</xdr:row>
      <xdr:rowOff>228600</xdr:rowOff>
    </xdr:to>
    <xdr:sp macro="" textlink="">
      <xdr:nvSpPr>
        <xdr:cNvPr id="20666180" name="Flecha derecha 1"/>
        <xdr:cNvSpPr>
          <a:spLocks noChangeArrowheads="1"/>
        </xdr:cNvSpPr>
      </xdr:nvSpPr>
      <xdr:spPr bwMode="auto">
        <a:xfrm>
          <a:off x="2457450" y="6219825"/>
          <a:ext cx="304800" cy="180975"/>
        </a:xfrm>
        <a:prstGeom prst="rightArrow">
          <a:avLst>
            <a:gd name="adj1" fmla="val 50000"/>
            <a:gd name="adj2" fmla="val 25981"/>
          </a:avLst>
        </a:prstGeom>
        <a:solidFill>
          <a:srgbClr val="FFC000"/>
        </a:solidFill>
        <a:ln w="9525" algn="ctr">
          <a:solidFill>
            <a:srgbClr val="FFC000"/>
          </a:solidFill>
          <a:round/>
          <a:headEnd/>
          <a:tailEnd/>
        </a:ln>
      </xdr:spPr>
    </xdr:sp>
    <xdr:clientData/>
  </xdr:twoCellAnchor>
  <xdr:twoCellAnchor>
    <xdr:from>
      <xdr:col>32</xdr:col>
      <xdr:colOff>19050</xdr:colOff>
      <xdr:row>22</xdr:row>
      <xdr:rowOff>184153</xdr:rowOff>
    </xdr:from>
    <xdr:to>
      <xdr:col>32</xdr:col>
      <xdr:colOff>323850</xdr:colOff>
      <xdr:row>23</xdr:row>
      <xdr:rowOff>113509</xdr:rowOff>
    </xdr:to>
    <xdr:sp macro="" textlink="">
      <xdr:nvSpPr>
        <xdr:cNvPr id="20666181" name="Flecha derecha 10"/>
        <xdr:cNvSpPr>
          <a:spLocks noChangeArrowheads="1"/>
        </xdr:cNvSpPr>
      </xdr:nvSpPr>
      <xdr:spPr bwMode="auto">
        <a:xfrm>
          <a:off x="2178050" y="5568953"/>
          <a:ext cx="304800" cy="221456"/>
        </a:xfrm>
        <a:prstGeom prst="rightArrow">
          <a:avLst>
            <a:gd name="adj1" fmla="val 50000"/>
            <a:gd name="adj2" fmla="val 27210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0</xdr:colOff>
          <xdr:row>0</xdr:row>
          <xdr:rowOff>247650</xdr:rowOff>
        </xdr:from>
        <xdr:to>
          <xdr:col>40</xdr:col>
          <xdr:colOff>0</xdr:colOff>
          <xdr:row>2</xdr:row>
          <xdr:rowOff>47625</xdr:rowOff>
        </xdr:to>
        <xdr:sp macro="" textlink="">
          <xdr:nvSpPr>
            <xdr:cNvPr id="20665794" name="Button 17858" hidden="1">
              <a:extLst>
                <a:ext uri="{63B3BB69-23CF-44E3-9099-C40C66FF867C}">
                  <a14:compatExt spid="_x0000_s2066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000" tIns="10800" rIns="54000" bIns="10800" anchor="ctr" upright="1"/>
            <a:lstStyle/>
            <a:p>
              <a:pPr algn="ctr" rtl="0">
                <a:defRPr sz="1000"/>
              </a:pPr>
              <a:r>
                <a:rPr lang="es-VE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Valor del </a:t>
              </a:r>
              <a:r>
                <a:rPr lang="es-VE" sz="16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$</a:t>
              </a:r>
            </a:p>
          </xdr:txBody>
        </xdr:sp>
        <xdr:clientData/>
      </xdr:twoCellAnchor>
    </mc:Choice>
    <mc:Fallback/>
  </mc:AlternateContent>
  <xdr:twoCellAnchor editAs="oneCell">
    <xdr:from>
      <xdr:col>36</xdr:col>
      <xdr:colOff>57311</xdr:colOff>
      <xdr:row>38</xdr:row>
      <xdr:rowOff>79443</xdr:rowOff>
    </xdr:from>
    <xdr:to>
      <xdr:col>36</xdr:col>
      <xdr:colOff>825505</xdr:colOff>
      <xdr:row>38</xdr:row>
      <xdr:rowOff>251468</xdr:rowOff>
    </xdr:to>
    <xdr:pic>
      <xdr:nvPicPr>
        <xdr:cNvPr id="10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4882" y="9550014"/>
          <a:ext cx="768194" cy="172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34</xdr:col>
      <xdr:colOff>292448</xdr:colOff>
      <xdr:row>38</xdr:row>
      <xdr:rowOff>58412</xdr:rowOff>
    </xdr:from>
    <xdr:to>
      <xdr:col>35</xdr:col>
      <xdr:colOff>505535</xdr:colOff>
      <xdr:row>38</xdr:row>
      <xdr:rowOff>265918</xdr:rowOff>
    </xdr:to>
    <xdr:pic>
      <xdr:nvPicPr>
        <xdr:cNvPr id="11" name="Imagen 219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769" y="9528983"/>
          <a:ext cx="770979" cy="2075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1319893</xdr:colOff>
          <xdr:row>34</xdr:row>
          <xdr:rowOff>135731</xdr:rowOff>
        </xdr:from>
        <xdr:to>
          <xdr:col>54</xdr:col>
          <xdr:colOff>502730</xdr:colOff>
          <xdr:row>45</xdr:row>
          <xdr:rowOff>13606</xdr:rowOff>
        </xdr:to>
        <xdr:pic>
          <xdr:nvPicPr>
            <xdr:cNvPr id="12" name="Imagen 11"/>
            <xdr:cNvPicPr>
              <a:picLocks noChangeAspect="1" noChangeArrowheads="1"/>
              <a:extLst>
                <a:ext uri="{84589F7E-364E-4C9E-8A38-B11213B215E9}">
                  <a14:cameraTool cellRange="'TARIFA ENTREGA A DIRECCION USD'!$K$4:$O$8" spid="_x0000_s2145130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102929" y="8898731"/>
              <a:ext cx="9020803" cy="257208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35</xdr:col>
      <xdr:colOff>591844</xdr:colOff>
      <xdr:row>3</xdr:row>
      <xdr:rowOff>38100</xdr:rowOff>
    </xdr:from>
    <xdr:to>
      <xdr:col>36</xdr:col>
      <xdr:colOff>279007</xdr:colOff>
      <xdr:row>4</xdr:row>
      <xdr:rowOff>38100</xdr:rowOff>
    </xdr:to>
    <xdr:sp macro="" textlink="">
      <xdr:nvSpPr>
        <xdr:cNvPr id="13" name="Rectángulo 29"/>
        <xdr:cNvSpPr>
          <a:spLocks noChangeArrowheads="1"/>
        </xdr:cNvSpPr>
      </xdr:nvSpPr>
      <xdr:spPr bwMode="auto">
        <a:xfrm>
          <a:off x="4129701" y="895350"/>
          <a:ext cx="367520" cy="190500"/>
        </a:xfrm>
        <a:prstGeom prst="rect">
          <a:avLst/>
        </a:prstGeom>
        <a:solidFill>
          <a:srgbClr val="FFC000"/>
        </a:solidFill>
        <a:ln w="9525" algn="ctr">
          <a:noFill/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2</xdr:row>
      <xdr:rowOff>47625</xdr:rowOff>
    </xdr:to>
    <xdr:pic>
      <xdr:nvPicPr>
        <xdr:cNvPr id="20957948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4775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431138</xdr:colOff>
      <xdr:row>4</xdr:row>
      <xdr:rowOff>152400</xdr:rowOff>
    </xdr:from>
    <xdr:ext cx="280782" cy="188834"/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431138" y="876300"/>
          <a:ext cx="280782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Zona</a:t>
          </a:r>
        </a:p>
      </xdr:txBody>
    </xdr:sp>
    <xdr:clientData/>
  </xdr:oneCellAnchor>
  <xdr:oneCellAnchor>
    <xdr:from>
      <xdr:col>0</xdr:col>
      <xdr:colOff>69850</xdr:colOff>
      <xdr:row>5</xdr:row>
      <xdr:rowOff>114935</xdr:rowOff>
    </xdr:from>
    <xdr:ext cx="234808" cy="188834"/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69850" y="1000760"/>
          <a:ext cx="234808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Kgs.</a:t>
          </a:r>
        </a:p>
      </xdr:txBody>
    </xdr:sp>
    <xdr:clientData/>
  </xdr:oneCellAnchor>
  <xdr:twoCellAnchor editAs="oneCell">
    <xdr:from>
      <xdr:col>10</xdr:col>
      <xdr:colOff>200025</xdr:colOff>
      <xdr:row>5</xdr:row>
      <xdr:rowOff>180975</xdr:rowOff>
    </xdr:from>
    <xdr:to>
      <xdr:col>10</xdr:col>
      <xdr:colOff>1047750</xdr:colOff>
      <xdr:row>7</xdr:row>
      <xdr:rowOff>133350</xdr:rowOff>
    </xdr:to>
    <xdr:pic>
      <xdr:nvPicPr>
        <xdr:cNvPr id="20957951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2725" y="1066800"/>
          <a:ext cx="847725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66675</xdr:colOff>
      <xdr:row>5</xdr:row>
      <xdr:rowOff>127001</xdr:rowOff>
    </xdr:from>
    <xdr:to>
      <xdr:col>12</xdr:col>
      <xdr:colOff>971550</xdr:colOff>
      <xdr:row>7</xdr:row>
      <xdr:rowOff>123826</xdr:rowOff>
    </xdr:to>
    <xdr:sp macro="" textlink="">
      <xdr:nvSpPr>
        <xdr:cNvPr id="6" name="Text Box 11"/>
        <xdr:cNvSpPr txBox="1">
          <a:spLocks noChangeArrowheads="1"/>
        </xdr:cNvSpPr>
      </xdr:nvSpPr>
      <xdr:spPr bwMode="auto">
        <a:xfrm>
          <a:off x="8839200" y="1012826"/>
          <a:ext cx="904875" cy="577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VE" sz="800" b="1" i="0" strike="noStrike">
              <a:solidFill>
                <a:srgbClr val="000000"/>
              </a:solidFill>
              <a:latin typeface="+mn-lt"/>
              <a:cs typeface="Arial"/>
            </a:rPr>
            <a:t>Incluye:</a:t>
          </a:r>
        </a:p>
        <a:p>
          <a:pPr algn="ctr" rtl="0">
            <a:defRPr sz="1000"/>
          </a:pPr>
          <a:r>
            <a:rPr lang="es-VE" sz="800" b="1" i="0" strike="noStrike">
              <a:solidFill>
                <a:srgbClr val="000000"/>
              </a:solidFill>
              <a:latin typeface="+mn-lt"/>
              <a:cs typeface="Arial"/>
            </a:rPr>
            <a:t>Flete /  IVA de Flete</a:t>
          </a:r>
        </a:p>
        <a:p>
          <a:pPr algn="ctr" rtl="0">
            <a:defRPr sz="1000"/>
          </a:pPr>
          <a:r>
            <a:rPr lang="es-VE" sz="700" b="1" i="0" strike="noStrike">
              <a:solidFill>
                <a:srgbClr val="FF0000"/>
              </a:solidFill>
              <a:latin typeface="+mn-lt"/>
              <a:cs typeface="Arial"/>
            </a:rPr>
            <a:t>NO INCLUYE</a:t>
          </a:r>
          <a:endParaRPr lang="es-VE" sz="700" b="1" i="0" strike="noStrike">
            <a:solidFill>
              <a:srgbClr val="000000"/>
            </a:solidFill>
            <a:latin typeface="+mn-lt"/>
            <a:cs typeface="Arial"/>
          </a:endParaRPr>
        </a:p>
        <a:p>
          <a:pPr algn="ctr" rtl="0">
            <a:defRPr sz="1000"/>
          </a:pPr>
          <a:r>
            <a:rPr lang="es-VE" sz="800" b="1" i="0" strike="noStrike">
              <a:solidFill>
                <a:srgbClr val="000000"/>
              </a:solidFill>
              <a:latin typeface="+mn-lt"/>
              <a:cs typeface="Arial"/>
            </a:rPr>
            <a:t>Franqueo  Postal</a:t>
          </a:r>
        </a:p>
      </xdr:txBody>
    </xdr:sp>
    <xdr:clientData/>
  </xdr:twoCellAnchor>
  <xdr:twoCellAnchor editAs="oneCell">
    <xdr:from>
      <xdr:col>10</xdr:col>
      <xdr:colOff>452968</xdr:colOff>
      <xdr:row>8</xdr:row>
      <xdr:rowOff>59562</xdr:rowOff>
    </xdr:from>
    <xdr:to>
      <xdr:col>15</xdr:col>
      <xdr:colOff>40222</xdr:colOff>
      <xdr:row>9</xdr:row>
      <xdr:rowOff>131234</xdr:rowOff>
    </xdr:to>
    <xdr:sp macro="" textlink="">
      <xdr:nvSpPr>
        <xdr:cNvPr id="7" name="Text Box 1945"/>
        <xdr:cNvSpPr txBox="1">
          <a:spLocks noChangeArrowheads="1"/>
        </xdr:cNvSpPr>
      </xdr:nvSpPr>
      <xdr:spPr bwMode="auto">
        <a:xfrm>
          <a:off x="8473018" y="1869312"/>
          <a:ext cx="4813299" cy="2335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just" rtl="0">
            <a:defRPr sz="1000"/>
          </a:pPr>
          <a:r>
            <a:rPr lang="es-VE" sz="750" b="1" i="0" strike="noStrike">
              <a:solidFill>
                <a:srgbClr val="000000"/>
              </a:solidFill>
              <a:latin typeface="Comic Sans MS"/>
            </a:rPr>
            <a:t>Si se sobrepasa el peso,se deberá obtener un envase adicional o utilizar uno con límite mayor peso. </a:t>
          </a:r>
        </a:p>
      </xdr:txBody>
    </xdr:sp>
    <xdr:clientData/>
  </xdr:twoCellAnchor>
  <xdr:twoCellAnchor editAs="oneCell">
    <xdr:from>
      <xdr:col>13</xdr:col>
      <xdr:colOff>57150</xdr:colOff>
      <xdr:row>11</xdr:row>
      <xdr:rowOff>0</xdr:rowOff>
    </xdr:from>
    <xdr:to>
      <xdr:col>13</xdr:col>
      <xdr:colOff>962025</xdr:colOff>
      <xdr:row>12</xdr:row>
      <xdr:rowOff>9525</xdr:rowOff>
    </xdr:to>
    <xdr:pic>
      <xdr:nvPicPr>
        <xdr:cNvPr id="2095795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2171700"/>
          <a:ext cx="904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47625</xdr:colOff>
      <xdr:row>10</xdr:row>
      <xdr:rowOff>142875</xdr:rowOff>
    </xdr:from>
    <xdr:to>
      <xdr:col>11</xdr:col>
      <xdr:colOff>933450</xdr:colOff>
      <xdr:row>12</xdr:row>
      <xdr:rowOff>57150</xdr:rowOff>
    </xdr:to>
    <xdr:pic>
      <xdr:nvPicPr>
        <xdr:cNvPr id="20957955" name="Imagen 219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3325" y="2152650"/>
          <a:ext cx="8858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2" name="Text Box 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3" name="Text Box 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4" name="Text Box 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5" name="Text Box 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6" name="Text Box 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7" name="Text Box 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8" name="Text Box 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89" name="Text Box 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0" name="Text Box 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1" name="Text Box 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2" name="Text Box 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3" name="Text Box 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4" name="Text Box 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5" name="Text Box 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6" name="Text Box 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7" name="Text Box 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8" name="Text Box 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799" name="Text Box 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0" name="Text Box 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1" name="Text Box 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2" name="Text Box 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3" name="Text Box 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4" name="Text Box 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5" name="Text Box 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6" name="Text Box 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7" name="Text Box 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8" name="Text Box 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09" name="Text Box 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0" name="Text Box 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1" name="Text Box 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2" name="Text Box 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3" name="Text Box 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4" name="Text Box 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5" name="Text Box 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6" name="Text Box 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7" name="Text Box 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8" name="Text Box 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19" name="Text Box 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0" name="Text Box 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1" name="Text Box 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2" name="Text Box 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3" name="Text Box 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4" name="Text Box 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5" name="Text Box 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6" name="Text Box 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7" name="Text Box 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8" name="Text Box 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29" name="Text Box 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0" name="Text Box 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1" name="Text Box 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2" name="Text Box 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3" name="Text Box 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4" name="Text Box 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5" name="Text Box 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6" name="Text Box 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7" name="Text Box 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8" name="Text Box 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39" name="Text Box 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0" name="Text Box 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1" name="Text Box 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2" name="Text Box 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3" name="Text Box 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4" name="Text Box 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5" name="Text Box 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6" name="Text Box 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7" name="Text Box 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8" name="Text Box 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49" name="Text Box 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0" name="Text Box 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1" name="Text Box 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2" name="Text Box 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3" name="Text Box 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4" name="Text Box 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5" name="Text Box 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6" name="Text Box 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7" name="Text Box 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8" name="Text Box 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59" name="Text Box 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0" name="Text Box 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1" name="Text Box 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2" name="Text Box 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3" name="Text Box 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4" name="Text Box 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5" name="Text Box 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6" name="Text Box 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7" name="Text Box 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8" name="Text Box 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69" name="Text Box 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0" name="Text Box 1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1" name="Text Box 1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2" name="Text Box 1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3" name="Text Box 1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4" name="Text Box 1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5" name="Text Box 1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6" name="Text Box 1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7" name="Text Box 1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8" name="Text Box 1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79" name="Text Box 1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0" name="Text Box 1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1" name="Text Box 1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2" name="Text Box 1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3" name="Text Box 1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4" name="Text Box 1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5" name="Text Box 1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6" name="Text Box 1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7" name="Text Box 1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8" name="Text Box 1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89" name="Text Box 1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0" name="Text Box 1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1" name="Text Box 1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2" name="Text Box 1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3" name="Text Box 1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4" name="Text Box 1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5" name="Text Box 1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6" name="Text Box 1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7" name="Text Box 1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8" name="Text Box 1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899" name="Text Box 1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0" name="Text Box 1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1" name="Text Box 1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2" name="Text Box 1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3" name="Text Box 1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4" name="Text Box 1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5" name="Text Box 1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6" name="Text Box 1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7" name="Text Box 1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8" name="Text Box 1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09" name="Text Box 1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0" name="Text Box 1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1" name="Text Box 1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2" name="Text Box 1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3" name="Text Box 1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4" name="Text Box 1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5" name="Text Box 1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6" name="Text Box 1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7" name="Text Box 1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8" name="Text Box 1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19" name="Text Box 1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0" name="Text Box 1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1" name="Text Box 1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2" name="Text Box 1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3" name="Text Box 1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4" name="Text Box 1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5" name="Text Box 1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6" name="Text Box 1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7" name="Text Box 1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8" name="Text Box 1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29" name="Text Box 1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0" name="Text Box 1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1" name="Text Box 1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2" name="Text Box 1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3" name="Text Box 1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4" name="Text Box 1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5" name="Text Box 1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6" name="Text Box 1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7" name="Text Box 1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8" name="Text Box 1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39" name="Text Box 1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0" name="Text Box 1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1" name="Text Box 1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2" name="Text Box 1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3" name="Text Box 1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4" name="Text Box 1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5" name="Text Box 1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6" name="Text Box 1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7" name="Text Box 1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8" name="Text Box 1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49" name="Text Box 1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0" name="Text Box 1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1" name="Text Box 1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2" name="Text Box 1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3" name="Text Box 1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4" name="Text Box 1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5" name="Text Box 1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6" name="Text Box 1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7" name="Text Box 1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8" name="Text Box 1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59" name="Text Box 1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0" name="Text Box 1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1" name="Text Box 1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2" name="Text Box 1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3" name="Text Box 1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4" name="Text Box 1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5" name="Text Box 1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6" name="Text Box 1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7" name="Text Box 1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8" name="Text Box 1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69" name="Text Box 1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0" name="Text Box 2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1" name="Text Box 2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2" name="Text Box 2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3" name="Text Box 2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4" name="Text Box 2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5" name="Text Box 2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6" name="Text Box 2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7" name="Text Box 2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8" name="Text Box 2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79" name="Text Box 2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0" name="Text Box 2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1" name="Text Box 2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2" name="Text Box 2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3" name="Text Box 2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4" name="Text Box 2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5" name="Text Box 2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6" name="Text Box 2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7" name="Text Box 2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8" name="Text Box 2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89" name="Text Box 2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0" name="Text Box 2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1" name="Text Box 2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2" name="Text Box 2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3" name="Text Box 2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4" name="Text Box 2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5" name="Text Box 2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6" name="Text Box 2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7" name="Text Box 2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8" name="Text Box 2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79999" name="Text Box 2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0" name="Text Box 2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1" name="Text Box 2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2" name="Text Box 2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3" name="Text Box 2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4" name="Text Box 2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5" name="Text Box 2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6" name="Text Box 2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7" name="Text Box 2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8" name="Text Box 2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09" name="Text Box 2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0" name="Text Box 2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1" name="Text Box 2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2" name="Text Box 2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3" name="Text Box 2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4" name="Text Box 2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5" name="Text Box 2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6" name="Text Box 2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7" name="Text Box 2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8" name="Text Box 2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19" name="Text Box 2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0" name="Text Box 2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1" name="Text Box 2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2" name="Text Box 2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3" name="Text Box 2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4" name="Text Box 2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5" name="Text Box 2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6" name="Text Box 2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7" name="Text Box 2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8" name="Text Box 2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29" name="Text Box 2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0" name="Text Box 2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1" name="Text Box 2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2" name="Text Box 2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3" name="Text Box 2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4" name="Text Box 2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5" name="Text Box 2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6" name="Text Box 2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7" name="Text Box 2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8" name="Text Box 2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39" name="Text Box 2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0" name="Text Box 2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1" name="Text Box 2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2" name="Text Box 2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3" name="Text Box 2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4" name="Text Box 2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5" name="Text Box 2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6" name="Text Box 2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7" name="Text Box 2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8" name="Text Box 2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49" name="Text Box 2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0" name="Text Box 2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1" name="Text Box 2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2" name="Text Box 2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3" name="Text Box 2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4" name="Text Box 2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5" name="Text Box 2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6" name="Text Box 2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7" name="Text Box 2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8" name="Text Box 2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59" name="Text Box 2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0" name="Text Box 2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1" name="Text Box 2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2" name="Text Box 2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3" name="Text Box 2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4" name="Text Box 2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5" name="Text Box 2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6" name="Text Box 2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7" name="Text Box 2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8" name="Text Box 2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69" name="Text Box 2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0" name="Text Box 3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1" name="Text Box 3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2" name="Text Box 3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3" name="Text Box 3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4" name="Text Box 3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5" name="Text Box 3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6" name="Text Box 3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7" name="Text Box 3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8" name="Text Box 3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79" name="Text Box 3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0" name="Text Box 3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1" name="Text Box 3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2" name="Text Box 3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3" name="Text Box 3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4" name="Text Box 3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5" name="Text Box 3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6" name="Text Box 3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7" name="Text Box 3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8" name="Text Box 3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89" name="Text Box 3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0" name="Text Box 3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1" name="Text Box 3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2" name="Text Box 3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3" name="Text Box 3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4" name="Text Box 3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5" name="Text Box 3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6" name="Text Box 3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7" name="Text Box 3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8" name="Text Box 3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099" name="Text Box 3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0" name="Text Box 3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1" name="Text Box 3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2" name="Text Box 3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3" name="Text Box 3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4" name="Text Box 3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5" name="Text Box 3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6" name="Text Box 3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7" name="Text Box 3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8" name="Text Box 3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09" name="Text Box 3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0" name="Text Box 3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1" name="Text Box 3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2" name="Text Box 3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3" name="Text Box 3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4" name="Text Box 3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5" name="Text Box 3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6" name="Text Box 3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7" name="Text Box 3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8" name="Text Box 3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19" name="Text Box 3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0" name="Text Box 3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1" name="Text Box 3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2" name="Text Box 3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3" name="Text Box 3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4" name="Text Box 3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5" name="Text Box 3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6" name="Text Box 3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7" name="Text Box 3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8" name="Text Box 3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29" name="Text Box 3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0" name="Text Box 3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1" name="Text Box 3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2" name="Text Box 3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3" name="Text Box 3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4" name="Text Box 3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5" name="Text Box 3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6" name="Text Box 3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7" name="Text Box 3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8" name="Text Box 3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39" name="Text Box 3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0" name="Text Box 3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1" name="Text Box 3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2" name="Text Box 3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3" name="Text Box 3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4" name="Text Box 3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5" name="Text Box 3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6" name="Text Box 3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7" name="Text Box 3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8" name="Text Box 3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49" name="Text Box 3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0" name="Text Box 3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1" name="Text Box 3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2" name="Text Box 3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3" name="Text Box 3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4" name="Text Box 3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5" name="Text Box 3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6" name="Text Box 3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7" name="Text Box 3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8" name="Text Box 3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59" name="Text Box 3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0" name="Text Box 3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1" name="Text Box 3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2" name="Text Box 3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3" name="Text Box 3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4" name="Text Box 3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5" name="Text Box 3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6" name="Text Box 3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7" name="Text Box 3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8" name="Text Box 3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69" name="Text Box 3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0" name="Text Box 4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1" name="Text Box 4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2" name="Text Box 4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3" name="Text Box 4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4" name="Text Box 4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5" name="Text Box 4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6" name="Text Box 4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7" name="Text Box 4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8" name="Text Box 4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79" name="Text Box 4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0" name="Text Box 4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1" name="Text Box 4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2" name="Text Box 4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3" name="Text Box 4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4" name="Text Box 4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5" name="Text Box 4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6" name="Text Box 4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7" name="Text Box 4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8" name="Text Box 4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89" name="Text Box 4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0" name="Text Box 4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1" name="Text Box 4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2" name="Text Box 4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3" name="Text Box 4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4" name="Text Box 4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5" name="Text Box 4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6" name="Text Box 4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7" name="Text Box 4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8" name="Text Box 4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199" name="Text Box 4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0" name="Text Box 4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1" name="Text Box 4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2" name="Text Box 4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3" name="Text Box 4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4" name="Text Box 4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5" name="Text Box 4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6" name="Text Box 4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7" name="Text Box 4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8" name="Text Box 4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09" name="Text Box 4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0" name="Text Box 4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1" name="Text Box 4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2" name="Text Box 4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3" name="Text Box 4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4" name="Text Box 4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5" name="Text Box 4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6" name="Text Box 4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7" name="Text Box 4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8" name="Text Box 4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19" name="Text Box 4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0" name="Text Box 4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1" name="Text Box 4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2" name="Text Box 4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3" name="Text Box 4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4" name="Text Box 4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5" name="Text Box 4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6" name="Text Box 4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7" name="Text Box 4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8" name="Text Box 4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29" name="Text Box 4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0" name="Text Box 4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1" name="Text Box 4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2" name="Text Box 4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3" name="Text Box 4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4" name="Text Box 4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5" name="Text Box 4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6" name="Text Box 4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7" name="Text Box 4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8" name="Text Box 4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39" name="Text Box 4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0" name="Text Box 4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1" name="Text Box 4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2" name="Text Box 4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3" name="Text Box 4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4" name="Text Box 4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5" name="Text Box 4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6" name="Text Box 4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7" name="Text Box 4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8" name="Text Box 4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49" name="Text Box 4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0" name="Text Box 4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1" name="Text Box 4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2" name="Text Box 4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3" name="Text Box 4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4" name="Text Box 4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5" name="Text Box 4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6" name="Text Box 4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7" name="Text Box 4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8" name="Text Box 4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59" name="Text Box 4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0" name="Text Box 4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1" name="Text Box 4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2" name="Text Box 4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3" name="Text Box 4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4" name="Text Box 4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5" name="Text Box 4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6" name="Text Box 4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7" name="Text Box 4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8" name="Text Box 4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69" name="Text Box 4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0" name="Text Box 5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1" name="Text Box 5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2" name="Text Box 5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3" name="Text Box 5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4" name="Text Box 5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5" name="Text Box 5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6" name="Text Box 5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7" name="Text Box 5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8" name="Text Box 5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79" name="Text Box 5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0" name="Text Box 5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1" name="Text Box 5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2" name="Text Box 5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3" name="Text Box 5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4" name="Text Box 5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5" name="Text Box 5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6" name="Text Box 5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7" name="Text Box 5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8" name="Text Box 5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89" name="Text Box 5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0" name="Text Box 5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1" name="Text Box 5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2" name="Text Box 5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3" name="Text Box 5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4" name="Text Box 5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5" name="Text Box 5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6" name="Text Box 5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7" name="Text Box 5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8" name="Text Box 5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299" name="Text Box 5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0" name="Text Box 5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1" name="Text Box 5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2" name="Text Box 5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3" name="Text Box 5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4" name="Text Box 5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5" name="Text Box 5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6" name="Text Box 5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7" name="Text Box 5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8" name="Text Box 5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09" name="Text Box 5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0" name="Text Box 5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1" name="Text Box 5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2" name="Text Box 5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3" name="Text Box 5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4" name="Text Box 5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5" name="Text Box 5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6" name="Text Box 5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7" name="Text Box 5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8" name="Text Box 5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19" name="Text Box 5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0" name="Text Box 5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1" name="Text Box 5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2" name="Text Box 5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3" name="Text Box 5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4" name="Text Box 5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5" name="Text Box 5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6" name="Text Box 5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7" name="Text Box 5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8" name="Text Box 5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29" name="Text Box 5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0" name="Text Box 5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1" name="Text Box 5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2" name="Text Box 5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3" name="Text Box 5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4" name="Text Box 5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5" name="Text Box 5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6" name="Text Box 5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7" name="Text Box 5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8" name="Text Box 5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39" name="Text Box 5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0" name="Text Box 5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1" name="Text Box 5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2" name="Text Box 5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3" name="Text Box 5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4" name="Text Box 5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5" name="Text Box 5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6" name="Text Box 5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7" name="Text Box 5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8" name="Text Box 5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49" name="Text Box 5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0" name="Text Box 5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1" name="Text Box 5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2" name="Text Box 5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3" name="Text Box 5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4" name="Text Box 5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5" name="Text Box 5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6" name="Text Box 5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7" name="Text Box 5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8" name="Text Box 5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59" name="Text Box 5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0" name="Text Box 5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1" name="Text Box 5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2" name="Text Box 5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3" name="Text Box 5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4" name="Text Box 5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5" name="Text Box 5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6" name="Text Box 5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7" name="Text Box 5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8" name="Text Box 5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69" name="Text Box 5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0" name="Text Box 6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1" name="Text Box 6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2" name="Text Box 6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3" name="Text Box 6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4" name="Text Box 6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5" name="Text Box 6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6" name="Text Box 6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7" name="Text Box 6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8" name="Text Box 6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79" name="Text Box 6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0" name="Text Box 6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1" name="Text Box 6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2" name="Text Box 6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3" name="Text Box 6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4" name="Text Box 6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5" name="Text Box 6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6" name="Text Box 6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7" name="Text Box 6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8" name="Text Box 6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89" name="Text Box 6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0" name="Text Box 6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1" name="Text Box 6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2" name="Text Box 6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3" name="Text Box 6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4" name="Text Box 6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5" name="Text Box 6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6" name="Text Box 6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7" name="Text Box 6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8" name="Text Box 6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399" name="Text Box 6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0" name="Text Box 6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1" name="Text Box 6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2" name="Text Box 6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3" name="Text Box 6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4" name="Text Box 6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5" name="Text Box 6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6" name="Text Box 6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7" name="Text Box 6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8" name="Text Box 6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09" name="Text Box 6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0" name="Text Box 6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1" name="Text Box 6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2" name="Text Box 6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3" name="Text Box 6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4" name="Text Box 6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5" name="Text Box 6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6" name="Text Box 6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7" name="Text Box 6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8" name="Text Box 6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19" name="Text Box 6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0" name="Text Box 6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1" name="Text Box 6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2" name="Text Box 6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3" name="Text Box 6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4" name="Text Box 6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5" name="Text Box 6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6" name="Text Box 6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7" name="Text Box 6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8" name="Text Box 6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29" name="Text Box 6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0" name="Text Box 6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1" name="Text Box 6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2" name="Text Box 6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3" name="Text Box 6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4" name="Text Box 6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5" name="Text Box 6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6" name="Text Box 6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7" name="Text Box 6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8" name="Text Box 6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39" name="Text Box 6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0" name="Text Box 6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1" name="Text Box 6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2" name="Text Box 6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3" name="Text Box 6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4" name="Text Box 6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5" name="Text Box 6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6" name="Text Box 6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7" name="Text Box 6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8" name="Text Box 6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49" name="Text Box 6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0" name="Text Box 6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1" name="Text Box 6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2" name="Text Box 6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3" name="Text Box 6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4" name="Text Box 6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5" name="Text Box 6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6" name="Text Box 6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7" name="Text Box 6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8" name="Text Box 6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59" name="Text Box 6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0" name="Text Box 6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1" name="Text Box 6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2" name="Text Box 6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3" name="Text Box 6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4" name="Text Box 6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5" name="Text Box 6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6" name="Text Box 6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7" name="Text Box 6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8" name="Text Box 6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69" name="Text Box 6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0" name="Text Box 7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1" name="Text Box 7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2" name="Text Box 7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3" name="Text Box 7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4" name="Text Box 7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5" name="Text Box 7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6" name="Text Box 7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7" name="Text Box 7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8" name="Text Box 7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79" name="Text Box 7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0" name="Text Box 7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1" name="Text Box 7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2" name="Text Box 7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3" name="Text Box 7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4" name="Text Box 7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5" name="Text Box 7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6" name="Text Box 7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7" name="Text Box 7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8" name="Text Box 7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89" name="Text Box 7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0" name="Text Box 7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1" name="Text Box 7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2" name="Text Box 7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3" name="Text Box 7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4" name="Text Box 7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5" name="Text Box 7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6" name="Text Box 7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7" name="Text Box 7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8" name="Text Box 7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499" name="Text Box 7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0" name="Text Box 7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1" name="Text Box 7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2" name="Text Box 7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3" name="Text Box 7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4" name="Text Box 7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5" name="Text Box 7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6" name="Text Box 7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7" name="Text Box 7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8" name="Text Box 7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09" name="Text Box 7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0" name="Text Box 7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1" name="Text Box 7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2" name="Text Box 7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3" name="Text Box 7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4" name="Text Box 7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5" name="Text Box 7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6" name="Text Box 7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7" name="Text Box 7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8" name="Text Box 7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19" name="Text Box 7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0" name="Text Box 7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1" name="Text Box 7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2" name="Text Box 7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3" name="Text Box 7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4" name="Text Box 7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5" name="Text Box 7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6" name="Text Box 7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7" name="Text Box 7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8" name="Text Box 7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29" name="Text Box 7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0" name="Text Box 7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1" name="Text Box 7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2" name="Text Box 7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3" name="Text Box 7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4" name="Text Box 7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5" name="Text Box 7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6" name="Text Box 7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7" name="Text Box 7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8" name="Text Box 7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39" name="Text Box 7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0" name="Text Box 7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1" name="Text Box 7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2" name="Text Box 7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3" name="Text Box 7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4" name="Text Box 7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5" name="Text Box 7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6" name="Text Box 7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7" name="Text Box 7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8" name="Text Box 7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49" name="Text Box 7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0" name="Text Box 7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1" name="Text Box 7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2" name="Text Box 7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3" name="Text Box 7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4" name="Text Box 7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5" name="Text Box 7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6" name="Text Box 7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7" name="Text Box 7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8" name="Text Box 7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59" name="Text Box 7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0" name="Text Box 7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1" name="Text Box 7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2" name="Text Box 7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3" name="Text Box 7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4" name="Text Box 7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5" name="Text Box 7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6" name="Text Box 7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7" name="Text Box 7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8" name="Text Box 7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69" name="Text Box 7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0" name="Text Box 8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1" name="Text Box 8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2" name="Text Box 8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3" name="Text Box 8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4" name="Text Box 8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5" name="Text Box 8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6" name="Text Box 8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7" name="Text Box 8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8" name="Text Box 8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79" name="Text Box 8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0" name="Text Box 8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1" name="Text Box 8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2" name="Text Box 8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3" name="Text Box 8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4" name="Text Box 8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5" name="Text Box 8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6" name="Text Box 8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7" name="Text Box 8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8" name="Text Box 8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89" name="Text Box 8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0" name="Text Box 8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1" name="Text Box 8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2" name="Text Box 8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3" name="Text Box 8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4" name="Text Box 8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5" name="Text Box 8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6" name="Text Box 8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7" name="Text Box 8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8" name="Text Box 8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599" name="Text Box 8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0" name="Text Box 8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1" name="Text Box 8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2" name="Text Box 8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3" name="Text Box 8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4" name="Text Box 8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5" name="Text Box 8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6" name="Text Box 8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7" name="Text Box 8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8" name="Text Box 8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09" name="Text Box 8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0" name="Text Box 8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1" name="Text Box 8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2" name="Text Box 8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3" name="Text Box 8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4" name="Text Box 8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5" name="Text Box 8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6" name="Text Box 8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7" name="Text Box 8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8" name="Text Box 8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19" name="Text Box 8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0" name="Text Box 8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1" name="Text Box 8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2" name="Text Box 8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3" name="Text Box 8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4" name="Text Box 8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5" name="Text Box 8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6" name="Text Box 8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7" name="Text Box 8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8" name="Text Box 8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29" name="Text Box 8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0" name="Text Box 8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1" name="Text Box 8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2" name="Text Box 8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3" name="Text Box 8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4" name="Text Box 8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5" name="Text Box 8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6" name="Text Box 8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7" name="Text Box 8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8" name="Text Box 8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39" name="Text Box 8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0" name="Text Box 8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1" name="Text Box 8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2" name="Text Box 8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3" name="Text Box 8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4" name="Text Box 8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5" name="Text Box 8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6" name="Text Box 8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7" name="Text Box 8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8" name="Text Box 8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49" name="Text Box 8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0" name="Text Box 8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1" name="Text Box 8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2" name="Text Box 8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3" name="Text Box 8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4" name="Text Box 8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5" name="Text Box 8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6" name="Text Box 8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7" name="Text Box 8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8" name="Text Box 8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59" name="Text Box 8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0" name="Text Box 8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1" name="Text Box 8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2" name="Text Box 8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3" name="Text Box 8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4" name="Text Box 8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5" name="Text Box 8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6" name="Text Box 8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7" name="Text Box 8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8" name="Text Box 8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69" name="Text Box 8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0" name="Text Box 9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1" name="Text Box 9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2" name="Text Box 9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3" name="Text Box 9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4" name="Text Box 9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5" name="Text Box 9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6" name="Text Box 9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7" name="Text Box 9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8" name="Text Box 9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79" name="Text Box 9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0" name="Text Box 9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1" name="Text Box 9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2" name="Text Box 9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3" name="Text Box 9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4" name="Text Box 9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5" name="Text Box 9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6" name="Text Box 9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7" name="Text Box 9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8" name="Text Box 9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89" name="Text Box 9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0" name="Text Box 9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1" name="Text Box 9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2" name="Text Box 9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3" name="Text Box 9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4" name="Text Box 9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5" name="Text Box 9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6" name="Text Box 9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7" name="Text Box 9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8" name="Text Box 9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699" name="Text Box 9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0" name="Text Box 9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1" name="Text Box 9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2" name="Text Box 9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3" name="Text Box 9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4" name="Text Box 9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5" name="Text Box 9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6" name="Text Box 9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7" name="Text Box 9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8" name="Text Box 9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09" name="Text Box 9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0" name="Text Box 9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1" name="Text Box 9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2" name="Text Box 9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3" name="Text Box 9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4" name="Text Box 9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5" name="Text Box 9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6" name="Text Box 9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7" name="Text Box 9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8" name="Text Box 9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19" name="Text Box 9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0" name="Text Box 9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1" name="Text Box 9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2" name="Text Box 9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3" name="Text Box 9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4" name="Text Box 9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5" name="Text Box 9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6" name="Text Box 9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7" name="Text Box 9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8" name="Text Box 9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29" name="Text Box 9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0" name="Text Box 9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1" name="Text Box 9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2" name="Text Box 9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3" name="Text Box 9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4" name="Text Box 9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5" name="Text Box 9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6" name="Text Box 9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7" name="Text Box 9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8" name="Text Box 9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39" name="Text Box 9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0" name="Text Box 9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1" name="Text Box 9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2" name="Text Box 9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3" name="Text Box 9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4" name="Text Box 9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5" name="Text Box 9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6" name="Text Box 9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7" name="Text Box 9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8" name="Text Box 9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49" name="Text Box 9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0" name="Text Box 9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1" name="Text Box 9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2" name="Text Box 9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3" name="Text Box 9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4" name="Text Box 9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5" name="Text Box 9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6" name="Text Box 9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7" name="Text Box 9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8" name="Text Box 9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59" name="Text Box 9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0" name="Text Box 9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1" name="Text Box 9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2" name="Text Box 9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3" name="Text Box 9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4" name="Text Box 9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5" name="Text Box 9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6" name="Text Box 9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7" name="Text Box 9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8" name="Text Box 9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69" name="Text Box 9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0" name="Text Box 10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1" name="Text Box 10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2" name="Text Box 10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3" name="Text Box 10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4" name="Text Box 10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5" name="Text Box 10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6" name="Text Box 10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7" name="Text Box 10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8" name="Text Box 10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79" name="Text Box 10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0" name="Text Box 10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1" name="Text Box 10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2" name="Text Box 10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3" name="Text Box 10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4" name="Text Box 10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5" name="Text Box 10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6" name="Text Box 10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7" name="Text Box 10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8" name="Text Box 10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89" name="Text Box 10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0" name="Text Box 10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1" name="Text Box 10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2" name="Text Box 10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3" name="Text Box 10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4" name="Text Box 10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5" name="Text Box 10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6" name="Text Box 10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7" name="Text Box 10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8" name="Text Box 10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799" name="Text Box 10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0" name="Text Box 10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1" name="Text Box 10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2" name="Text Box 10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3" name="Text Box 10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4" name="Text Box 10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5" name="Text Box 10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6" name="Text Box 10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7" name="Text Box 10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8" name="Text Box 10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09" name="Text Box 10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0" name="Text Box 10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1" name="Text Box 10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2" name="Text Box 10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3" name="Text Box 10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4" name="Text Box 10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5" name="Text Box 10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6" name="Text Box 10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7" name="Text Box 10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8" name="Text Box 10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19" name="Text Box 10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0" name="Text Box 10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1" name="Text Box 10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2" name="Text Box 10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3" name="Text Box 10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4" name="Text Box 10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5" name="Text Box 10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6" name="Text Box 10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7" name="Text Box 10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8" name="Text Box 10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29" name="Text Box 10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0" name="Text Box 10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1" name="Text Box 10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2" name="Text Box 10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3" name="Text Box 10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4" name="Text Box 10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5" name="Text Box 10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6" name="Text Box 10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7" name="Text Box 10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8" name="Text Box 10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39" name="Text Box 10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0" name="Text Box 10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1" name="Text Box 10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2" name="Text Box 10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3" name="Text Box 10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4" name="Text Box 10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5" name="Text Box 10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6" name="Text Box 10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7" name="Text Box 10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8" name="Text Box 10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49" name="Text Box 10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0" name="Text Box 10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1" name="Text Box 10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2" name="Text Box 10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3" name="Text Box 10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4" name="Text Box 10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5" name="Text Box 10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6" name="Text Box 10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7" name="Text Box 10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8" name="Text Box 10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59" name="Text Box 10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0" name="Text Box 10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1" name="Text Box 10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2" name="Text Box 10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3" name="Text Box 10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4" name="Text Box 10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5" name="Text Box 10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6" name="Text Box 10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7" name="Text Box 10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8" name="Text Box 10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69" name="Text Box 10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0" name="Text Box 11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1" name="Text Box 11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2" name="Text Box 11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3" name="Text Box 11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4" name="Text Box 11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5" name="Text Box 11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6" name="Text Box 11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7" name="Text Box 11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8" name="Text Box 11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79" name="Text Box 11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0" name="Text Box 11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1" name="Text Box 11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2" name="Text Box 11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3" name="Text Box 11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4" name="Text Box 11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5" name="Text Box 11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6" name="Text Box 11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7" name="Text Box 11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8" name="Text Box 11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89" name="Text Box 11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0" name="Text Box 11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1" name="Text Box 11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2" name="Text Box 11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3" name="Text Box 11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4" name="Text Box 11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5" name="Text Box 11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6" name="Text Box 11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7" name="Text Box 11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8" name="Text Box 11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899" name="Text Box 11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0" name="Text Box 11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1" name="Text Box 11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2" name="Text Box 11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3" name="Text Box 11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4" name="Text Box 11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5" name="Text Box 11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6" name="Text Box 11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7" name="Text Box 11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8" name="Text Box 11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09" name="Text Box 11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0" name="Text Box 11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1" name="Text Box 11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2" name="Text Box 11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3" name="Text Box 11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4" name="Text Box 11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5" name="Text Box 11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6" name="Text Box 11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7" name="Text Box 11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8" name="Text Box 11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19" name="Text Box 11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0" name="Text Box 11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1" name="Text Box 11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2" name="Text Box 11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3" name="Text Box 11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4" name="Text Box 11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5" name="Text Box 11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6" name="Text Box 11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7" name="Text Box 11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8" name="Text Box 11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29" name="Text Box 11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0" name="Text Box 11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1" name="Text Box 11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2" name="Text Box 11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3" name="Text Box 11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4" name="Text Box 11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5" name="Text Box 11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6" name="Text Box 11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7" name="Text Box 11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8" name="Text Box 11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39" name="Text Box 11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0" name="Text Box 11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1" name="Text Box 11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2" name="Text Box 11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3" name="Text Box 11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4" name="Text Box 11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5" name="Text Box 11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6" name="Text Box 11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7" name="Text Box 11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8" name="Text Box 11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49" name="Text Box 11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0" name="Text Box 11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1" name="Text Box 11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2" name="Text Box 11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3" name="Text Box 11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4" name="Text Box 11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5" name="Text Box 11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6" name="Text Box 11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7" name="Text Box 11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8" name="Text Box 11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59" name="Text Box 11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0" name="Text Box 11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1" name="Text Box 11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2" name="Text Box 11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3" name="Text Box 11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4" name="Text Box 11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5" name="Text Box 11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6" name="Text Box 11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7" name="Text Box 11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8" name="Text Box 11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69" name="Text Box 11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0" name="Text Box 12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1" name="Text Box 12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2" name="Text Box 12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3" name="Text Box 12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4" name="Text Box 12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5" name="Text Box 12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6" name="Text Box 12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7" name="Text Box 12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8" name="Text Box 12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79" name="Text Box 12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0" name="Text Box 12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1" name="Text Box 12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2" name="Text Box 12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3" name="Text Box 12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4" name="Text Box 12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5" name="Text Box 12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6" name="Text Box 12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7" name="Text Box 12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8" name="Text Box 12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89" name="Text Box 12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0" name="Text Box 12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1" name="Text Box 12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2" name="Text Box 12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3" name="Text Box 12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4" name="Text Box 12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5" name="Text Box 12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6" name="Text Box 12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7" name="Text Box 12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8" name="Text Box 12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0999" name="Text Box 12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0" name="Text Box 12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1" name="Text Box 12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2" name="Text Box 12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3" name="Text Box 12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4" name="Text Box 12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5" name="Text Box 12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6" name="Text Box 12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7" name="Text Box 12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8" name="Text Box 12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09" name="Text Box 12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0" name="Text Box 12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1" name="Text Box 12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2" name="Text Box 12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3" name="Text Box 12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4" name="Text Box 12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5" name="Text Box 12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6" name="Text Box 12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7" name="Text Box 12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8" name="Text Box 12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19" name="Text Box 12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0" name="Text Box 12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1" name="Text Box 12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2" name="Text Box 12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3" name="Text Box 12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4" name="Text Box 12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5" name="Text Box 12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6" name="Text Box 12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7" name="Text Box 12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8" name="Text Box 12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29" name="Text Box 12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0" name="Text Box 12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1" name="Text Box 12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2" name="Text Box 12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3" name="Text Box 12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4" name="Text Box 12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5" name="Text Box 12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6" name="Text Box 12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7" name="Text Box 12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8" name="Text Box 12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39" name="Text Box 12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0" name="Text Box 12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1" name="Text Box 12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2" name="Text Box 12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3" name="Text Box 12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4" name="Text Box 12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5" name="Text Box 12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6" name="Text Box 12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7" name="Text Box 12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8" name="Text Box 12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49" name="Text Box 12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0" name="Text Box 12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1" name="Text Box 12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2" name="Text Box 12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3" name="Text Box 12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4" name="Text Box 12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5" name="Text Box 12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6" name="Text Box 12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7" name="Text Box 12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8" name="Text Box 12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59" name="Text Box 12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0" name="Text Box 12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1" name="Text Box 12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2" name="Text Box 12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3" name="Text Box 12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4" name="Text Box 12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5" name="Text Box 12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6" name="Text Box 12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7" name="Text Box 12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8" name="Text Box 12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69" name="Text Box 12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0" name="Text Box 13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1" name="Text Box 13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2" name="Text Box 13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3" name="Text Box 13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4" name="Text Box 13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5" name="Text Box 13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6" name="Text Box 13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7" name="Text Box 13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8" name="Text Box 13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79" name="Text Box 13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0" name="Text Box 13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1" name="Text Box 13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2" name="Text Box 13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3" name="Text Box 13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4" name="Text Box 13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5" name="Text Box 13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6" name="Text Box 13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7" name="Text Box 13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8" name="Text Box 13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89" name="Text Box 13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0" name="Text Box 13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1" name="Text Box 13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2" name="Text Box 13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3" name="Text Box 13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4" name="Text Box 13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5" name="Text Box 13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6" name="Text Box 13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7" name="Text Box 13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8" name="Text Box 13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099" name="Text Box 13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0" name="Text Box 13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1" name="Text Box 13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2" name="Text Box 13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3" name="Text Box 13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4" name="Text Box 13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5" name="Text Box 13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6" name="Text Box 13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7" name="Text Box 13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8" name="Text Box 13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09" name="Text Box 13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0" name="Text Box 13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1" name="Text Box 13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2" name="Text Box 13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3" name="Text Box 13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4" name="Text Box 13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5" name="Text Box 13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6" name="Text Box 13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7" name="Text Box 13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8" name="Text Box 13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19" name="Text Box 13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0" name="Text Box 13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1" name="Text Box 13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2" name="Text Box 13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3" name="Text Box 13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4" name="Text Box 13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5" name="Text Box 13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6" name="Text Box 13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7" name="Text Box 13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8" name="Text Box 13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29" name="Text Box 13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0" name="Text Box 13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1" name="Text Box 13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2" name="Text Box 13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3" name="Text Box 13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4" name="Text Box 13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5" name="Text Box 13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6" name="Text Box 13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7" name="Text Box 13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8" name="Text Box 13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39" name="Text Box 13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0" name="Text Box 13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1" name="Text Box 13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2" name="Text Box 13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3" name="Text Box 13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4" name="Text Box 13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5" name="Text Box 13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6" name="Text Box 13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7" name="Text Box 13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8" name="Text Box 13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49" name="Text Box 13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0" name="Text Box 13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1" name="Text Box 13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2" name="Text Box 13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3" name="Text Box 13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4" name="Text Box 13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5" name="Text Box 13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6" name="Text Box 13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7" name="Text Box 13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8" name="Text Box 13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59" name="Text Box 13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0" name="Text Box 13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1" name="Text Box 13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2" name="Text Box 13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3" name="Text Box 13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4" name="Text Box 13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5" name="Text Box 13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6" name="Text Box 13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7" name="Text Box 13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8" name="Text Box 13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69" name="Text Box 13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0" name="Text Box 14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1" name="Text Box 14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2" name="Text Box 14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3" name="Text Box 14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4" name="Text Box 14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5" name="Text Box 14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6" name="Text Box 14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7" name="Text Box 14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8" name="Text Box 14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79" name="Text Box 14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0" name="Text Box 14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1" name="Text Box 14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2" name="Text Box 14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3" name="Text Box 14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4" name="Text Box 14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5" name="Text Box 14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6" name="Text Box 14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7" name="Text Box 14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8" name="Text Box 14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89" name="Text Box 14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0" name="Text Box 14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1" name="Text Box 14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2" name="Text Box 14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3" name="Text Box 14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4" name="Text Box 14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5" name="Text Box 14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6" name="Text Box 14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7" name="Text Box 14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8" name="Text Box 14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199" name="Text Box 14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0" name="Text Box 14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1" name="Text Box 14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2" name="Text Box 14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3" name="Text Box 14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4" name="Text Box 14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5" name="Text Box 14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6" name="Text Box 14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7" name="Text Box 14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8" name="Text Box 14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09" name="Text Box 14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0" name="Text Box 14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1" name="Text Box 14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2" name="Text Box 14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3" name="Text Box 14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4" name="Text Box 14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5" name="Text Box 14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6" name="Text Box 14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7" name="Text Box 14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8" name="Text Box 14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19" name="Text Box 14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0" name="Text Box 14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1" name="Text Box 14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2" name="Text Box 14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3" name="Text Box 14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4" name="Text Box 14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5" name="Text Box 14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6" name="Text Box 14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7" name="Text Box 14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8" name="Text Box 14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29" name="Text Box 14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0" name="Text Box 14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1" name="Text Box 14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2" name="Text Box 14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3" name="Text Box 14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4" name="Text Box 14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5" name="Text Box 14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6" name="Text Box 14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7" name="Text Box 14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8" name="Text Box 14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39" name="Text Box 14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0" name="Text Box 14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1" name="Text Box 14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2" name="Text Box 14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3" name="Text Box 14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4" name="Text Box 14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5" name="Text Box 14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6" name="Text Box 14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7" name="Text Box 14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8" name="Text Box 14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49" name="Text Box 14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0" name="Text Box 14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1" name="Text Box 14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2" name="Text Box 14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3" name="Text Box 14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4" name="Text Box 14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5" name="Text Box 14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6" name="Text Box 14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7" name="Text Box 14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8" name="Text Box 14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59" name="Text Box 14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0" name="Text Box 14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1" name="Text Box 14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2" name="Text Box 14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3" name="Text Box 14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4" name="Text Box 14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5" name="Text Box 14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6" name="Text Box 14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7" name="Text Box 14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8" name="Text Box 14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69" name="Text Box 14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0" name="Text Box 15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1" name="Text Box 15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2" name="Text Box 15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3" name="Text Box 15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4" name="Text Box 15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5" name="Text Box 15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6" name="Text Box 15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7" name="Text Box 15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8" name="Text Box 15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79" name="Text Box 15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0" name="Text Box 15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1" name="Text Box 15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2" name="Text Box 15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3" name="Text Box 15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4" name="Text Box 15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5" name="Text Box 15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6" name="Text Box 15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7" name="Text Box 15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8" name="Text Box 15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89" name="Text Box 15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0" name="Text Box 15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1" name="Text Box 15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2" name="Text Box 15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3" name="Text Box 15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4" name="Text Box 15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5" name="Text Box 15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6" name="Text Box 15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7" name="Text Box 15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8" name="Text Box 15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299" name="Text Box 15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0" name="Text Box 15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1" name="Text Box 15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2" name="Text Box 15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3" name="Text Box 15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4" name="Text Box 15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5" name="Text Box 15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6" name="Text Box 15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7" name="Text Box 15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8" name="Text Box 15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09" name="Text Box 15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0" name="Text Box 15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1" name="Text Box 15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2" name="Text Box 15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3" name="Text Box 15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4" name="Text Box 15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5" name="Text Box 15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6" name="Text Box 15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7" name="Text Box 15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8" name="Text Box 15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19" name="Text Box 15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0" name="Text Box 15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1" name="Text Box 15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2" name="Text Box 15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3" name="Text Box 15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4" name="Text Box 15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5" name="Text Box 15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6" name="Text Box 15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7" name="Text Box 15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8" name="Text Box 15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29" name="Text Box 15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0" name="Text Box 15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1" name="Text Box 15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2" name="Text Box 15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3" name="Text Box 15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4" name="Text Box 15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5" name="Text Box 15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6" name="Text Box 15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7" name="Text Box 15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8" name="Text Box 15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39" name="Text Box 15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0" name="Text Box 15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1" name="Text Box 15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2" name="Text Box 15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3" name="Text Box 15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4" name="Text Box 15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5" name="Text Box 15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6" name="Text Box 15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7" name="Text Box 15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8" name="Text Box 15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49" name="Text Box 15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0" name="Text Box 15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1" name="Text Box 15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2" name="Text Box 15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3" name="Text Box 15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4" name="Text Box 15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5" name="Text Box 15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6" name="Text Box 15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7" name="Text Box 15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8" name="Text Box 15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59" name="Text Box 15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0" name="Text Box 15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1" name="Text Box 15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2" name="Text Box 15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3" name="Text Box 15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4" name="Text Box 15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5" name="Text Box 15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6" name="Text Box 15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7" name="Text Box 15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8" name="Text Box 15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69" name="Text Box 15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0" name="Text Box 16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1" name="Text Box 16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2" name="Text Box 16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3" name="Text Box 16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4" name="Text Box 16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5" name="Text Box 16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6" name="Text Box 16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7" name="Text Box 16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8" name="Text Box 16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79" name="Text Box 16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0" name="Text Box 16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1" name="Text Box 16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2" name="Text Box 16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3" name="Text Box 16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4" name="Text Box 16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5" name="Text Box 16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6" name="Text Box 16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7" name="Text Box 16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8" name="Text Box 16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89" name="Text Box 16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0" name="Text Box 16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1" name="Text Box 16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2" name="Text Box 16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3" name="Text Box 16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4" name="Text Box 16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5" name="Text Box 16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6" name="Text Box 16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7" name="Text Box 16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8" name="Text Box 16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399" name="Text Box 16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0" name="Text Box 16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1" name="Text Box 16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2" name="Text Box 16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3" name="Text Box 16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4" name="Text Box 16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5" name="Text Box 16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6" name="Text Box 16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7" name="Text Box 16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8" name="Text Box 16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09" name="Text Box 16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0" name="Text Box 16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1" name="Text Box 16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2" name="Text Box 16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3" name="Text Box 16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4" name="Text Box 16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5" name="Text Box 16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6" name="Text Box 16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7" name="Text Box 16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8" name="Text Box 16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19" name="Text Box 16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0" name="Text Box 16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1" name="Text Box 16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2" name="Text Box 16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3" name="Text Box 16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4" name="Text Box 16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5" name="Text Box 16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6" name="Text Box 16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7" name="Text Box 16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8" name="Text Box 16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29" name="Text Box 16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0" name="Text Box 16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1" name="Text Box 16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2" name="Text Box 16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3" name="Text Box 16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4" name="Text Box 16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5" name="Text Box 16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6" name="Text Box 16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7" name="Text Box 16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8" name="Text Box 16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39" name="Text Box 16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0" name="Text Box 16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1" name="Text Box 16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2" name="Text Box 16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3" name="Text Box 16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4" name="Text Box 16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5" name="Text Box 16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6" name="Text Box 16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7" name="Text Box 16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8" name="Text Box 16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49" name="Text Box 16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0" name="Text Box 16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1" name="Text Box 16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2" name="Text Box 16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3" name="Text Box 16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4" name="Text Box 16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5" name="Text Box 16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6" name="Text Box 16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7" name="Text Box 16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8" name="Text Box 16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59" name="Text Box 16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0" name="Text Box 16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1" name="Text Box 16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2" name="Text Box 16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3" name="Text Box 16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4" name="Text Box 16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5" name="Text Box 16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6" name="Text Box 16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7" name="Text Box 16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8" name="Text Box 16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69" name="Text Box 16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0" name="Text Box 17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1" name="Text Box 17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2" name="Text Box 17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3" name="Text Box 17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4" name="Text Box 17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5" name="Text Box 17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6" name="Text Box 17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7" name="Text Box 17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8" name="Text Box 17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79" name="Text Box 17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0" name="Text Box 17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1" name="Text Box 17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2" name="Text Box 17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3" name="Text Box 17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4" name="Text Box 17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5" name="Text Box 17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6" name="Text Box 17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7" name="Text Box 17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8" name="Text Box 17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89" name="Text Box 17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0" name="Text Box 17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1" name="Text Box 17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2" name="Text Box 17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3" name="Text Box 17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4" name="Text Box 17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5" name="Text Box 17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6" name="Text Box 17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7" name="Text Box 17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8" name="Text Box 17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499" name="Text Box 17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0" name="Text Box 17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1" name="Text Box 17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2" name="Text Box 17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3" name="Text Box 17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4" name="Text Box 17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5" name="Text Box 17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6" name="Text Box 17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7" name="Text Box 17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8" name="Text Box 17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09" name="Text Box 17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0" name="Text Box 17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1" name="Text Box 17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2" name="Text Box 17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3" name="Text Box 17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4" name="Text Box 17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5" name="Text Box 17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6" name="Text Box 17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7" name="Text Box 17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8" name="Text Box 17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19" name="Text Box 17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0" name="Text Box 17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1" name="Text Box 17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2" name="Text Box 17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3" name="Text Box 17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4" name="Text Box 17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5" name="Text Box 17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6" name="Text Box 17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7" name="Text Box 17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8" name="Text Box 17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29" name="Text Box 17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0" name="Text Box 17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1" name="Text Box 17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2" name="Text Box 17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3" name="Text Box 17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4" name="Text Box 17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5" name="Text Box 17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6" name="Text Box 17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7" name="Text Box 17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8" name="Text Box 17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39" name="Text Box 17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0" name="Text Box 17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1" name="Text Box 17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2" name="Text Box 17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3" name="Text Box 17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4" name="Text Box 17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5" name="Text Box 17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6" name="Text Box 17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7" name="Text Box 17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8" name="Text Box 17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49" name="Text Box 17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0" name="Text Box 17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1" name="Text Box 17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2" name="Text Box 17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3" name="Text Box 17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4" name="Text Box 17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5" name="Text Box 17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6" name="Text Box 17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7" name="Text Box 17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8" name="Text Box 17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59" name="Text Box 17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0" name="Text Box 17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1" name="Text Box 17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2" name="Text Box 17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3" name="Text Box 17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4" name="Text Box 17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5" name="Text Box 17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6" name="Text Box 17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7" name="Text Box 17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8" name="Text Box 17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69" name="Text Box 17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0" name="Text Box 18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1" name="Text Box 18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2" name="Text Box 18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3" name="Text Box 18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4" name="Text Box 18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5" name="Text Box 18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6" name="Text Box 18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7" name="Text Box 18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8" name="Text Box 18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79" name="Text Box 18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0" name="Text Box 18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1" name="Text Box 18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2" name="Text Box 18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3" name="Text Box 18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4" name="Text Box 18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5" name="Text Box 18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6" name="Text Box 18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7" name="Text Box 18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8" name="Text Box 18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89" name="Text Box 18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0" name="Text Box 18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1" name="Text Box 18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2" name="Text Box 18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3" name="Text Box 18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4" name="Text Box 18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5" name="Text Box 18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6" name="Text Box 18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7" name="Text Box 18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8" name="Text Box 18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599" name="Text Box 18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0" name="Text Box 18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1" name="Text Box 18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2" name="Text Box 18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3" name="Text Box 18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4" name="Text Box 18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5" name="Text Box 18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6" name="Text Box 18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7" name="Text Box 18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8" name="Text Box 18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09" name="Text Box 18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0" name="Text Box 18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1" name="Text Box 18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2" name="Text Box 18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3" name="Text Box 18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4" name="Text Box 18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5" name="Text Box 18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6" name="Text Box 18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7" name="Text Box 18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8" name="Text Box 18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19" name="Text Box 18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0" name="Text Box 18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1" name="Text Box 18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2" name="Text Box 18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3" name="Text Box 18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4" name="Text Box 18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5" name="Text Box 18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6" name="Text Box 18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7" name="Text Box 18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8" name="Text Box 18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29" name="Text Box 18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0" name="Text Box 18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1" name="Text Box 18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2" name="Text Box 18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3" name="Text Box 18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4" name="Text Box 18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5" name="Text Box 18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6" name="Text Box 18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7" name="Text Box 18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8" name="Text Box 18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39" name="Text Box 18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0" name="Text Box 18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1" name="Text Box 18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2" name="Text Box 18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3" name="Text Box 18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4" name="Text Box 18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5" name="Text Box 18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6" name="Text Box 18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7" name="Text Box 18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8" name="Text Box 18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49" name="Text Box 18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0" name="Text Box 18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1" name="Text Box 18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2" name="Text Box 18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3" name="Text Box 18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4" name="Text Box 18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5" name="Text Box 18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6" name="Text Box 18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7" name="Text Box 18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8" name="Text Box 18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59" name="Text Box 18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0" name="Text Box 18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1" name="Text Box 18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2" name="Text Box 18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3" name="Text Box 18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4" name="Text Box 18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5" name="Text Box 18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6" name="Text Box 18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7" name="Text Box 18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8" name="Text Box 19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69" name="Text Box 19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0" name="Text Box 19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1" name="Text Box 19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2" name="Text Box 19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3" name="Text Box 19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4" name="Text Box 19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5" name="Text Box 19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6" name="Text Box 19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7" name="Text Box 19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8" name="Text Box 19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79" name="Text Box 19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0" name="Text Box 19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1" name="Text Box 19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2" name="Text Box 19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3" name="Text Box 19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4" name="Text Box 19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5" name="Text Box 19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6" name="Text Box 19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7" name="Text Box 19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8" name="Text Box 19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89" name="Text Box 19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0" name="Text Box 19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1" name="Text Box 19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2" name="Text Box 19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3" name="Text Box 19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4" name="Text Box 19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5" name="Text Box 19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6" name="Text Box 19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7" name="Text Box 19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8" name="Text Box 19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699" name="Text Box 19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0" name="Text Box 19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1" name="Text Box 19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2" name="Text Box 19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3" name="Text Box 19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4" name="Text Box 19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5" name="Text Box 19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6" name="Text Box 19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7" name="Text Box 19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8" name="Text Box 19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09" name="Text Box 19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0" name="Text Box 19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1" name="Text Box 19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2" name="Text Box 19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3" name="Text Box 19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4" name="Text Box 19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5" name="Text Box 19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6" name="Text Box 19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7" name="Text Box 19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8" name="Text Box 19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19" name="Text Box 19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0" name="Text Box 19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1" name="Text Box 19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2" name="Text Box 19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3" name="Text Box 19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4" name="Text Box 19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5" name="Text Box 19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6" name="Text Box 19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7" name="Text Box 19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8" name="Text Box 19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29" name="Text Box 19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0" name="Text Box 19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1" name="Text Box 19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2" name="Text Box 19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3" name="Text Box 19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4" name="Text Box 19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5" name="Text Box 19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6" name="Text Box 19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7" name="Text Box 19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8" name="Text Box 19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39" name="Text Box 19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0" name="Text Box 19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1" name="Text Box 19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2" name="Text Box 19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3" name="Text Box 19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4" name="Text Box 19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5" name="Text Box 19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6" name="Text Box 19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7" name="Text Box 19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8" name="Text Box 19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49" name="Text Box 19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0" name="Text Box 19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1" name="Text Box 19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2" name="Text Box 19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3" name="Text Box 19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4" name="Text Box 19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5" name="Text Box 19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6" name="Text Box 19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7" name="Text Box 19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8" name="Text Box 19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59" name="Text Box 19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0" name="Text Box 19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1" name="Text Box 19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2" name="Text Box 19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3" name="Text Box 19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4" name="Text Box 19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5" name="Text Box 20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6" name="Text Box 20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7" name="Text Box 20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8" name="Text Box 20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69" name="Text Box 20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0" name="Text Box 20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1" name="Text Box 20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2" name="Text Box 20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3" name="Text Box 20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4" name="Text Box 20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5" name="Text Box 20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6" name="Text Box 20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7" name="Text Box 20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8" name="Text Box 20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79" name="Text Box 20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0" name="Text Box 20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1" name="Text Box 20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2" name="Text Box 20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3" name="Text Box 20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4" name="Text Box 20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5" name="Text Box 20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6" name="Text Box 20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7" name="Text Box 20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8" name="Text Box 20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89" name="Text Box 20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0" name="Text Box 20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1" name="Text Box 20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2" name="Text Box 20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3" name="Text Box 20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4" name="Text Box 20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5" name="Text Box 20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6" name="Text Box 20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7" name="Text Box 20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8" name="Text Box 20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799" name="Text Box 20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0" name="Text Box 20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1" name="Text Box 20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2" name="Text Box 20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3" name="Text Box 20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4" name="Text Box 20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5" name="Text Box 20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6" name="Text Box 20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7" name="Text Box 20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8" name="Text Box 20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09" name="Text Box 20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0" name="Text Box 20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1" name="Text Box 20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2" name="Text Box 20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3" name="Text Box 20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4" name="Text Box 20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5" name="Text Box 20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6" name="Text Box 20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7" name="Text Box 20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8" name="Text Box 20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19" name="Text Box 20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0" name="Text Box 20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1" name="Text Box 20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2" name="Text Box 20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3" name="Text Box 20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4" name="Text Box 20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5" name="Text Box 20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6" name="Text Box 20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7" name="Text Box 20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8" name="Text Box 20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29" name="Text Box 20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0" name="Text Box 20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1" name="Text Box 20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2" name="Text Box 20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3" name="Text Box 20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4" name="Text Box 20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5" name="Text Box 20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6" name="Text Box 20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7" name="Text Box 20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8" name="Text Box 20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39" name="Text Box 20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0" name="Text Box 20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1" name="Text Box 20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2" name="Text Box 20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3" name="Text Box 20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4" name="Text Box 20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5" name="Text Box 20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6" name="Text Box 20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7" name="Text Box 20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8" name="Text Box 20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49" name="Text Box 20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0" name="Text Box 20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1" name="Text Box 20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2" name="Text Box 20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3" name="Text Box 20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4" name="Text Box 20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5" name="Text Box 20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6" name="Text Box 20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7" name="Text Box 20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8" name="Text Box 20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59" name="Text Box 20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0" name="Text Box 20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1" name="Text Box 209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2" name="Text Box 209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3" name="Text Box 209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4" name="Text Box 209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5" name="Text Box 210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6" name="Text Box 210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7" name="Text Box 210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8" name="Text Box 210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69" name="Text Box 210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0" name="Text Box 210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1" name="Text Box 210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2" name="Text Box 210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3" name="Text Box 210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4" name="Text Box 210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5" name="Text Box 211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6" name="Text Box 211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7" name="Text Box 211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8" name="Text Box 211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79" name="Text Box 211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0" name="Text Box 211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1" name="Text Box 211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2" name="Text Box 211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3" name="Text Box 211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4" name="Text Box 211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5" name="Text Box 212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6" name="Text Box 212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7" name="Text Box 212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8" name="Text Box 212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89" name="Text Box 212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0" name="Text Box 212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1" name="Text Box 212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2" name="Text Box 212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3" name="Text Box 212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4" name="Text Box 212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5" name="Text Box 213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6" name="Text Box 213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7" name="Text Box 213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8" name="Text Box 213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899" name="Text Box 213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0" name="Text Box 213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1" name="Text Box 213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2" name="Text Box 213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3" name="Text Box 213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4" name="Text Box 213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5" name="Text Box 214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6" name="Text Box 214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7" name="Text Box 214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8" name="Text Box 214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09" name="Text Box 214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0" name="Text Box 214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1" name="Text Box 214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2" name="Text Box 214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3" name="Text Box 214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4" name="Text Box 214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5" name="Text Box 215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6" name="Text Box 215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7" name="Text Box 215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8" name="Text Box 215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19" name="Text Box 215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0" name="Text Box 215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1" name="Text Box 215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2" name="Text Box 215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3" name="Text Box 215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4" name="Text Box 215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5" name="Text Box 216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6" name="Text Box 216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7" name="Text Box 216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8" name="Text Box 216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29" name="Text Box 216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0" name="Text Box 216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1" name="Text Box 216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2" name="Text Box 216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3" name="Text Box 216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4" name="Text Box 216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5" name="Text Box 217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6" name="Text Box 217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7" name="Text Box 217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8" name="Text Box 217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39" name="Text Box 217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0" name="Text Box 217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1" name="Text Box 217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2" name="Text Box 217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3" name="Text Box 217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4" name="Text Box 217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5" name="Text Box 218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6" name="Text Box 218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7" name="Text Box 218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8" name="Text Box 218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49" name="Text Box 218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0" name="Text Box 218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1" name="Text Box 2186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2" name="Text Box 2187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3" name="Text Box 2188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4" name="Text Box 2189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5" name="Text Box 2190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6" name="Text Box 2191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7" name="Text Box 2192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8" name="Text Box 2193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59" name="Text Box 2194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70</xdr:row>
      <xdr:rowOff>123825</xdr:rowOff>
    </xdr:from>
    <xdr:to>
      <xdr:col>10</xdr:col>
      <xdr:colOff>76200</xdr:colOff>
      <xdr:row>71</xdr:row>
      <xdr:rowOff>0</xdr:rowOff>
    </xdr:to>
    <xdr:sp macro="" textlink="">
      <xdr:nvSpPr>
        <xdr:cNvPr id="21381960" name="Text Box 2195"/>
        <xdr:cNvSpPr txBox="1">
          <a:spLocks noChangeArrowheads="1"/>
        </xdr:cNvSpPr>
      </xdr:nvSpPr>
      <xdr:spPr bwMode="auto">
        <a:xfrm>
          <a:off x="7000875" y="1535430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473075</xdr:colOff>
      <xdr:row>3</xdr:row>
      <xdr:rowOff>203200</xdr:rowOff>
    </xdr:from>
    <xdr:ext cx="280782" cy="188834"/>
    <xdr:sp macro="" textlink="">
      <xdr:nvSpPr>
        <xdr:cNvPr id="2198" name="Text Box 2"/>
        <xdr:cNvSpPr txBox="1">
          <a:spLocks noChangeArrowheads="1"/>
        </xdr:cNvSpPr>
      </xdr:nvSpPr>
      <xdr:spPr bwMode="auto">
        <a:xfrm>
          <a:off x="577850" y="1079500"/>
          <a:ext cx="280782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Zona</a:t>
          </a:r>
        </a:p>
      </xdr:txBody>
    </xdr:sp>
    <xdr:clientData/>
  </xdr:oneCellAnchor>
  <xdr:oneCellAnchor>
    <xdr:from>
      <xdr:col>1</xdr:col>
      <xdr:colOff>127662</xdr:colOff>
      <xdr:row>5</xdr:row>
      <xdr:rowOff>0</xdr:rowOff>
    </xdr:from>
    <xdr:ext cx="234808" cy="188834"/>
    <xdr:sp macro="" textlink="">
      <xdr:nvSpPr>
        <xdr:cNvPr id="2199" name="Text Box 3"/>
        <xdr:cNvSpPr txBox="1">
          <a:spLocks noChangeArrowheads="1"/>
        </xdr:cNvSpPr>
      </xdr:nvSpPr>
      <xdr:spPr bwMode="auto">
        <a:xfrm>
          <a:off x="232437" y="1590675"/>
          <a:ext cx="234808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Kgs.</a:t>
          </a:r>
        </a:p>
      </xdr:txBody>
    </xdr:sp>
    <xdr:clientData/>
  </xdr:one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3" name="Text Box 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4" name="Text Box 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5" name="Text Box 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6" name="Text Box 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7" name="Text Box 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8" name="Text Box 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69" name="Text Box 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0" name="Text Box 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1" name="Text Box 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2" name="Text Box 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3" name="Text Box 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4" name="Text Box 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5" name="Text Box 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6" name="Text Box 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7" name="Text Box 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8" name="Text Box 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79" name="Text Box 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0" name="Text Box 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1" name="Text Box 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2" name="Text Box 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3" name="Text Box 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4" name="Text Box 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5" name="Text Box 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6" name="Text Box 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7" name="Text Box 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8" name="Text Box 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89" name="Text Box 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0" name="Text Box 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1" name="Text Box 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2" name="Text Box 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3" name="Text Box 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4" name="Text Box 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5" name="Text Box 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6" name="Text Box 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7" name="Text Box 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8" name="Text Box 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1999" name="Text Box 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0" name="Text Box 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1" name="Text Box 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2" name="Text Box 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3" name="Text Box 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4" name="Text Box 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5" name="Text Box 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6" name="Text Box 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7" name="Text Box 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8" name="Text Box 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09" name="Text Box 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0" name="Text Box 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1" name="Text Box 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2" name="Text Box 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3" name="Text Box 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4" name="Text Box 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5" name="Text Box 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6" name="Text Box 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7" name="Text Box 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8" name="Text Box 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19" name="Text Box 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0" name="Text Box 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1" name="Text Box 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2" name="Text Box 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3" name="Text Box 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4" name="Text Box 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5" name="Text Box 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6" name="Text Box 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7" name="Text Box 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8" name="Text Box 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29" name="Text Box 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0" name="Text Box 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1" name="Text Box 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2" name="Text Box 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3" name="Text Box 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4" name="Text Box 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5" name="Text Box 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6" name="Text Box 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7" name="Text Box 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8" name="Text Box 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39" name="Text Box 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0" name="Text Box 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1" name="Text Box 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2" name="Text Box 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3" name="Text Box 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4" name="Text Box 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5" name="Text Box 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6" name="Text Box 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7" name="Text Box 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8" name="Text Box 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49" name="Text Box 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0" name="Text Box 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1" name="Text Box 1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2" name="Text Box 1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3" name="Text Box 1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4" name="Text Box 1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5" name="Text Box 1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6" name="Text Box 1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7" name="Text Box 1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8" name="Text Box 1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59" name="Text Box 1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0" name="Text Box 1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1" name="Text Box 1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2" name="Text Box 1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3" name="Text Box 1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4" name="Text Box 1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5" name="Text Box 1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6" name="Text Box 1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7" name="Text Box 1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8" name="Text Box 1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69" name="Text Box 1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0" name="Text Box 1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1" name="Text Box 1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2" name="Text Box 1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3" name="Text Box 1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4" name="Text Box 1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5" name="Text Box 1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6" name="Text Box 1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7" name="Text Box 1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8" name="Text Box 1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79" name="Text Box 1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0" name="Text Box 1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1" name="Text Box 1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2" name="Text Box 1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3" name="Text Box 1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4" name="Text Box 1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5" name="Text Box 1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6" name="Text Box 1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7" name="Text Box 1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8" name="Text Box 1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89" name="Text Box 1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0" name="Text Box 1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1" name="Text Box 1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2" name="Text Box 1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3" name="Text Box 1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4" name="Text Box 1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5" name="Text Box 1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6" name="Text Box 1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7" name="Text Box 1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8" name="Text Box 1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099" name="Text Box 1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0" name="Text Box 1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1" name="Text Box 1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2" name="Text Box 1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3" name="Text Box 1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4" name="Text Box 1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5" name="Text Box 1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6" name="Text Box 1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7" name="Text Box 1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8" name="Text Box 1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09" name="Text Box 1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0" name="Text Box 1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1" name="Text Box 1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2" name="Text Box 1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3" name="Text Box 1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4" name="Text Box 1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5" name="Text Box 1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6" name="Text Box 1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7" name="Text Box 1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8" name="Text Box 1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19" name="Text Box 1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0" name="Text Box 1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1" name="Text Box 1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2" name="Text Box 1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3" name="Text Box 1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4" name="Text Box 1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5" name="Text Box 1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6" name="Text Box 1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7" name="Text Box 1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8" name="Text Box 1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29" name="Text Box 1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0" name="Text Box 1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1" name="Text Box 1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2" name="Text Box 1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3" name="Text Box 1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4" name="Text Box 1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5" name="Text Box 1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6" name="Text Box 1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7" name="Text Box 1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8" name="Text Box 1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39" name="Text Box 1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0" name="Text Box 1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1" name="Text Box 1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2" name="Text Box 1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3" name="Text Box 1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4" name="Text Box 1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5" name="Text Box 1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6" name="Text Box 1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7" name="Text Box 1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8" name="Text Box 1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49" name="Text Box 1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0" name="Text Box 1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1" name="Text Box 2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2" name="Text Box 2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3" name="Text Box 2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4" name="Text Box 2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5" name="Text Box 2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6" name="Text Box 2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7" name="Text Box 2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8" name="Text Box 2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59" name="Text Box 2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0" name="Text Box 2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1" name="Text Box 2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2" name="Text Box 2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3" name="Text Box 2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4" name="Text Box 2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5" name="Text Box 2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6" name="Text Box 2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7" name="Text Box 2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8" name="Text Box 2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69" name="Text Box 2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0" name="Text Box 2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1" name="Text Box 2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2" name="Text Box 2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3" name="Text Box 2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4" name="Text Box 2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5" name="Text Box 2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6" name="Text Box 2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7" name="Text Box 2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8" name="Text Box 2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79" name="Text Box 2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0" name="Text Box 2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1" name="Text Box 2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2" name="Text Box 2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3" name="Text Box 2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4" name="Text Box 2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5" name="Text Box 2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6" name="Text Box 2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7" name="Text Box 2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8" name="Text Box 2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89" name="Text Box 2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0" name="Text Box 2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1" name="Text Box 2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2" name="Text Box 2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3" name="Text Box 2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4" name="Text Box 2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5" name="Text Box 2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6" name="Text Box 2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7" name="Text Box 2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8" name="Text Box 2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199" name="Text Box 2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0" name="Text Box 2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1" name="Text Box 2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2" name="Text Box 2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3" name="Text Box 2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4" name="Text Box 2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5" name="Text Box 2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6" name="Text Box 2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7" name="Text Box 2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8" name="Text Box 2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09" name="Text Box 2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0" name="Text Box 2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1" name="Text Box 2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2" name="Text Box 2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3" name="Text Box 2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4" name="Text Box 2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5" name="Text Box 2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6" name="Text Box 2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7" name="Text Box 2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8" name="Text Box 2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19" name="Text Box 2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0" name="Text Box 2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1" name="Text Box 2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2" name="Text Box 2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3" name="Text Box 2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4" name="Text Box 2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5" name="Text Box 2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6" name="Text Box 2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7" name="Text Box 2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8" name="Text Box 2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29" name="Text Box 2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0" name="Text Box 2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1" name="Text Box 2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2" name="Text Box 2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3" name="Text Box 2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4" name="Text Box 2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5" name="Text Box 2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6" name="Text Box 2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7" name="Text Box 2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8" name="Text Box 2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39" name="Text Box 2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0" name="Text Box 2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1" name="Text Box 2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2" name="Text Box 2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3" name="Text Box 2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4" name="Text Box 2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5" name="Text Box 2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6" name="Text Box 2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7" name="Text Box 2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8" name="Text Box 2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49" name="Text Box 2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0" name="Text Box 2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1" name="Text Box 3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2" name="Text Box 3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3" name="Text Box 3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4" name="Text Box 3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5" name="Text Box 3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6" name="Text Box 3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7" name="Text Box 3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8" name="Text Box 3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59" name="Text Box 3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0" name="Text Box 3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1" name="Text Box 3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2" name="Text Box 3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3" name="Text Box 3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4" name="Text Box 3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5" name="Text Box 3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6" name="Text Box 3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7" name="Text Box 3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8" name="Text Box 3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69" name="Text Box 3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0" name="Text Box 3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1" name="Text Box 3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2" name="Text Box 3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3" name="Text Box 3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4" name="Text Box 3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5" name="Text Box 3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6" name="Text Box 3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7" name="Text Box 3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8" name="Text Box 3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79" name="Text Box 3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0" name="Text Box 3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1" name="Text Box 3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2" name="Text Box 3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3" name="Text Box 3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4" name="Text Box 3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5" name="Text Box 3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6" name="Text Box 3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7" name="Text Box 3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8" name="Text Box 3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89" name="Text Box 3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0" name="Text Box 3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1" name="Text Box 3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2" name="Text Box 3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3" name="Text Box 3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4" name="Text Box 3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5" name="Text Box 3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6" name="Text Box 3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7" name="Text Box 3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8" name="Text Box 3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299" name="Text Box 3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0" name="Text Box 3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1" name="Text Box 3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2" name="Text Box 3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3" name="Text Box 3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4" name="Text Box 3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5" name="Text Box 3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6" name="Text Box 3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7" name="Text Box 3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8" name="Text Box 3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09" name="Text Box 3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0" name="Text Box 3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1" name="Text Box 3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2" name="Text Box 3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3" name="Text Box 3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4" name="Text Box 3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5" name="Text Box 3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6" name="Text Box 3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7" name="Text Box 3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8" name="Text Box 3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19" name="Text Box 3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0" name="Text Box 3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1" name="Text Box 3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2" name="Text Box 3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3" name="Text Box 3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4" name="Text Box 3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5" name="Text Box 3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6" name="Text Box 3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7" name="Text Box 3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8" name="Text Box 3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29" name="Text Box 3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0" name="Text Box 3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1" name="Text Box 3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2" name="Text Box 3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3" name="Text Box 3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4" name="Text Box 3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5" name="Text Box 3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6" name="Text Box 3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7" name="Text Box 3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8" name="Text Box 3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39" name="Text Box 3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0" name="Text Box 3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1" name="Text Box 3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2" name="Text Box 3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3" name="Text Box 3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4" name="Text Box 3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5" name="Text Box 3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6" name="Text Box 3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7" name="Text Box 3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8" name="Text Box 3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49" name="Text Box 3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0" name="Text Box 3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1" name="Text Box 4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2" name="Text Box 4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3" name="Text Box 4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4" name="Text Box 4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5" name="Text Box 4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6" name="Text Box 4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7" name="Text Box 4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8" name="Text Box 4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59" name="Text Box 4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0" name="Text Box 4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1" name="Text Box 4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2" name="Text Box 4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3" name="Text Box 4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4" name="Text Box 4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5" name="Text Box 4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6" name="Text Box 4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7" name="Text Box 4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8" name="Text Box 4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69" name="Text Box 4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0" name="Text Box 4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1" name="Text Box 4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2" name="Text Box 4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3" name="Text Box 4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4" name="Text Box 4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5" name="Text Box 4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6" name="Text Box 4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7" name="Text Box 4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8" name="Text Box 4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79" name="Text Box 4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0" name="Text Box 4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1" name="Text Box 4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2" name="Text Box 4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3" name="Text Box 4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4" name="Text Box 4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5" name="Text Box 4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6" name="Text Box 4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7" name="Text Box 4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8" name="Text Box 4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89" name="Text Box 4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0" name="Text Box 4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1" name="Text Box 4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2" name="Text Box 4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3" name="Text Box 4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4" name="Text Box 4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5" name="Text Box 4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6" name="Text Box 4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7" name="Text Box 4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8" name="Text Box 4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399" name="Text Box 4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0" name="Text Box 4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1" name="Text Box 4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2" name="Text Box 4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3" name="Text Box 4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4" name="Text Box 4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5" name="Text Box 4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6" name="Text Box 4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7" name="Text Box 4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8" name="Text Box 4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09" name="Text Box 4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0" name="Text Box 4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1" name="Text Box 4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2" name="Text Box 4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3" name="Text Box 4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4" name="Text Box 4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5" name="Text Box 4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6" name="Text Box 4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7" name="Text Box 4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8" name="Text Box 4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19" name="Text Box 4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0" name="Text Box 4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1" name="Text Box 4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2" name="Text Box 4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3" name="Text Box 4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4" name="Text Box 4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5" name="Text Box 4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6" name="Text Box 4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7" name="Text Box 4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8" name="Text Box 4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29" name="Text Box 4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0" name="Text Box 4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1" name="Text Box 4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2" name="Text Box 4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3" name="Text Box 4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4" name="Text Box 4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5" name="Text Box 4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6" name="Text Box 4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7" name="Text Box 4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8" name="Text Box 4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39" name="Text Box 4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0" name="Text Box 4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1" name="Text Box 4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2" name="Text Box 4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3" name="Text Box 4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4" name="Text Box 4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5" name="Text Box 4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6" name="Text Box 4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7" name="Text Box 4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8" name="Text Box 4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49" name="Text Box 4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0" name="Text Box 4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1" name="Text Box 5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2" name="Text Box 5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3" name="Text Box 5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4" name="Text Box 5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5" name="Text Box 5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6" name="Text Box 5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7" name="Text Box 5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8" name="Text Box 5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59" name="Text Box 5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0" name="Text Box 5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1" name="Text Box 5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2" name="Text Box 5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3" name="Text Box 5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4" name="Text Box 5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5" name="Text Box 5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6" name="Text Box 5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7" name="Text Box 5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8" name="Text Box 5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69" name="Text Box 5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0" name="Text Box 5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1" name="Text Box 5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2" name="Text Box 5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3" name="Text Box 5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4" name="Text Box 5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5" name="Text Box 5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6" name="Text Box 5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7" name="Text Box 5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8" name="Text Box 5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79" name="Text Box 5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0" name="Text Box 5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1" name="Text Box 5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2" name="Text Box 5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3" name="Text Box 5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4" name="Text Box 5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5" name="Text Box 5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6" name="Text Box 5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7" name="Text Box 5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8" name="Text Box 5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89" name="Text Box 5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0" name="Text Box 5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1" name="Text Box 5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2" name="Text Box 5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3" name="Text Box 5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4" name="Text Box 5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5" name="Text Box 5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6" name="Text Box 5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7" name="Text Box 5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8" name="Text Box 5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499" name="Text Box 5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0" name="Text Box 5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1" name="Text Box 5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2" name="Text Box 5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3" name="Text Box 5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4" name="Text Box 5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5" name="Text Box 5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6" name="Text Box 5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7" name="Text Box 5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8" name="Text Box 5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09" name="Text Box 5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0" name="Text Box 5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1" name="Text Box 5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2" name="Text Box 5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3" name="Text Box 5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4" name="Text Box 5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5" name="Text Box 5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6" name="Text Box 5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7" name="Text Box 5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8" name="Text Box 5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19" name="Text Box 5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0" name="Text Box 5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1" name="Text Box 5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2" name="Text Box 5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3" name="Text Box 5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4" name="Text Box 5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5" name="Text Box 5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6" name="Text Box 5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7" name="Text Box 5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8" name="Text Box 5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29" name="Text Box 5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0" name="Text Box 5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1" name="Text Box 5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2" name="Text Box 5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3" name="Text Box 5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4" name="Text Box 5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5" name="Text Box 5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6" name="Text Box 5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7" name="Text Box 5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8" name="Text Box 5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39" name="Text Box 5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0" name="Text Box 5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1" name="Text Box 5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2" name="Text Box 5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3" name="Text Box 5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4" name="Text Box 5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5" name="Text Box 5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6" name="Text Box 5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7" name="Text Box 5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8" name="Text Box 5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49" name="Text Box 5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0" name="Text Box 5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1" name="Text Box 6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2" name="Text Box 6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3" name="Text Box 6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4" name="Text Box 6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5" name="Text Box 6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6" name="Text Box 6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7" name="Text Box 6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8" name="Text Box 6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59" name="Text Box 6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0" name="Text Box 6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1" name="Text Box 6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2" name="Text Box 6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3" name="Text Box 6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4" name="Text Box 6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5" name="Text Box 6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6" name="Text Box 6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7" name="Text Box 6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8" name="Text Box 6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69" name="Text Box 6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0" name="Text Box 6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1" name="Text Box 6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2" name="Text Box 6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3" name="Text Box 6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4" name="Text Box 6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5" name="Text Box 6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6" name="Text Box 6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7" name="Text Box 6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8" name="Text Box 6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79" name="Text Box 6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0" name="Text Box 6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1" name="Text Box 6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2" name="Text Box 6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3" name="Text Box 6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4" name="Text Box 6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5" name="Text Box 6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6" name="Text Box 6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7" name="Text Box 6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8" name="Text Box 6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89" name="Text Box 6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0" name="Text Box 6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1" name="Text Box 6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2" name="Text Box 6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3" name="Text Box 6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4" name="Text Box 6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5" name="Text Box 6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6" name="Text Box 6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7" name="Text Box 6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8" name="Text Box 6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599" name="Text Box 6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0" name="Text Box 6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1" name="Text Box 6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2" name="Text Box 6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3" name="Text Box 6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4" name="Text Box 6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5" name="Text Box 6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6" name="Text Box 6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7" name="Text Box 6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8" name="Text Box 6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09" name="Text Box 6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0" name="Text Box 6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1" name="Text Box 6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2" name="Text Box 6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3" name="Text Box 6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4" name="Text Box 6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5" name="Text Box 6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6" name="Text Box 6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7" name="Text Box 6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8" name="Text Box 6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19" name="Text Box 6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0" name="Text Box 6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1" name="Text Box 6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2" name="Text Box 6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3" name="Text Box 6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4" name="Text Box 6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5" name="Text Box 6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6" name="Text Box 6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7" name="Text Box 6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8" name="Text Box 6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29" name="Text Box 6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0" name="Text Box 6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1" name="Text Box 6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2" name="Text Box 6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3" name="Text Box 6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4" name="Text Box 6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5" name="Text Box 6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6" name="Text Box 6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7" name="Text Box 6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8" name="Text Box 6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39" name="Text Box 6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0" name="Text Box 6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1" name="Text Box 6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2" name="Text Box 6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3" name="Text Box 6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4" name="Text Box 6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5" name="Text Box 6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6" name="Text Box 6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7" name="Text Box 6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8" name="Text Box 6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49" name="Text Box 6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0" name="Text Box 6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1" name="Text Box 7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2" name="Text Box 7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3" name="Text Box 7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4" name="Text Box 7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5" name="Text Box 7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6" name="Text Box 7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7" name="Text Box 7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8" name="Text Box 7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59" name="Text Box 7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0" name="Text Box 7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1" name="Text Box 7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2" name="Text Box 7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3" name="Text Box 7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4" name="Text Box 7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5" name="Text Box 7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6" name="Text Box 7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7" name="Text Box 7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8" name="Text Box 7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69" name="Text Box 7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0" name="Text Box 7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1" name="Text Box 7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2" name="Text Box 7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3" name="Text Box 7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4" name="Text Box 7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5" name="Text Box 7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6" name="Text Box 7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7" name="Text Box 7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8" name="Text Box 7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79" name="Text Box 7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0" name="Text Box 7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1" name="Text Box 7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2" name="Text Box 7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3" name="Text Box 7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4" name="Text Box 7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5" name="Text Box 7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6" name="Text Box 7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7" name="Text Box 7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8" name="Text Box 7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89" name="Text Box 7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0" name="Text Box 7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1" name="Text Box 7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2" name="Text Box 7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3" name="Text Box 7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4" name="Text Box 7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5" name="Text Box 7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6" name="Text Box 7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7" name="Text Box 7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8" name="Text Box 7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699" name="Text Box 7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0" name="Text Box 7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1" name="Text Box 7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2" name="Text Box 7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3" name="Text Box 7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4" name="Text Box 7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5" name="Text Box 7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6" name="Text Box 7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7" name="Text Box 7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8" name="Text Box 7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09" name="Text Box 7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0" name="Text Box 7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1" name="Text Box 7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2" name="Text Box 7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3" name="Text Box 7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4" name="Text Box 7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5" name="Text Box 7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6" name="Text Box 7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7" name="Text Box 7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8" name="Text Box 7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19" name="Text Box 7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0" name="Text Box 7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1" name="Text Box 7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2" name="Text Box 7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3" name="Text Box 7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4" name="Text Box 7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5" name="Text Box 7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6" name="Text Box 7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7" name="Text Box 7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8" name="Text Box 7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29" name="Text Box 7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0" name="Text Box 7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1" name="Text Box 7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2" name="Text Box 7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3" name="Text Box 7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4" name="Text Box 7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5" name="Text Box 7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6" name="Text Box 7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7" name="Text Box 7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8" name="Text Box 7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39" name="Text Box 7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0" name="Text Box 7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1" name="Text Box 7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2" name="Text Box 7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3" name="Text Box 7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4" name="Text Box 7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5" name="Text Box 7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6" name="Text Box 7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7" name="Text Box 7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8" name="Text Box 7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49" name="Text Box 7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0" name="Text Box 7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1" name="Text Box 8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2" name="Text Box 8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3" name="Text Box 8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4" name="Text Box 8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5" name="Text Box 8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6" name="Text Box 8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7" name="Text Box 8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8" name="Text Box 8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59" name="Text Box 8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0" name="Text Box 8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1" name="Text Box 8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2" name="Text Box 8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3" name="Text Box 8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4" name="Text Box 8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5" name="Text Box 8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6" name="Text Box 8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7" name="Text Box 8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8" name="Text Box 8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69" name="Text Box 8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0" name="Text Box 8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1" name="Text Box 8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2" name="Text Box 8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3" name="Text Box 8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4" name="Text Box 8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5" name="Text Box 8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6" name="Text Box 8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7" name="Text Box 8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8" name="Text Box 8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79" name="Text Box 8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0" name="Text Box 8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1" name="Text Box 8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2" name="Text Box 8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3" name="Text Box 8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4" name="Text Box 8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5" name="Text Box 8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6" name="Text Box 8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7" name="Text Box 8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8" name="Text Box 8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89" name="Text Box 8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0" name="Text Box 8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1" name="Text Box 8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2" name="Text Box 8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3" name="Text Box 8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4" name="Text Box 8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5" name="Text Box 8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6" name="Text Box 8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7" name="Text Box 8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8" name="Text Box 8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799" name="Text Box 8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0" name="Text Box 8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1" name="Text Box 8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2" name="Text Box 8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3" name="Text Box 8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4" name="Text Box 8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5" name="Text Box 8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6" name="Text Box 8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7" name="Text Box 8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8" name="Text Box 8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09" name="Text Box 8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0" name="Text Box 8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1" name="Text Box 8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2" name="Text Box 8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3" name="Text Box 8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4" name="Text Box 8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5" name="Text Box 8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6" name="Text Box 8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7" name="Text Box 8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8" name="Text Box 8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19" name="Text Box 8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0" name="Text Box 8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1" name="Text Box 8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2" name="Text Box 8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3" name="Text Box 8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4" name="Text Box 8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5" name="Text Box 8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6" name="Text Box 8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7" name="Text Box 8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8" name="Text Box 8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29" name="Text Box 8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0" name="Text Box 8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1" name="Text Box 8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2" name="Text Box 8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3" name="Text Box 8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4" name="Text Box 8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5" name="Text Box 8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6" name="Text Box 8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7" name="Text Box 8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8" name="Text Box 8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39" name="Text Box 8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0" name="Text Box 8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1" name="Text Box 8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2" name="Text Box 8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3" name="Text Box 8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4" name="Text Box 8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5" name="Text Box 8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6" name="Text Box 8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7" name="Text Box 8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8" name="Text Box 8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49" name="Text Box 8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0" name="Text Box 8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1" name="Text Box 9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2" name="Text Box 9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3" name="Text Box 9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4" name="Text Box 9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5" name="Text Box 9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6" name="Text Box 9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7" name="Text Box 9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8" name="Text Box 9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59" name="Text Box 9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0" name="Text Box 9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1" name="Text Box 9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2" name="Text Box 9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3" name="Text Box 9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4" name="Text Box 9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5" name="Text Box 9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6" name="Text Box 9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7" name="Text Box 9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8" name="Text Box 9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69" name="Text Box 9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0" name="Text Box 9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1" name="Text Box 9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2" name="Text Box 9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3" name="Text Box 9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4" name="Text Box 9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5" name="Text Box 9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6" name="Text Box 9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7" name="Text Box 9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8" name="Text Box 9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79" name="Text Box 9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0" name="Text Box 9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1" name="Text Box 9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2" name="Text Box 9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3" name="Text Box 9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4" name="Text Box 9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5" name="Text Box 9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6" name="Text Box 9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7" name="Text Box 9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8" name="Text Box 9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89" name="Text Box 9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0" name="Text Box 9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1" name="Text Box 9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2" name="Text Box 9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3" name="Text Box 9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4" name="Text Box 9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5" name="Text Box 9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6" name="Text Box 9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7" name="Text Box 9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8" name="Text Box 9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899" name="Text Box 9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0" name="Text Box 9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1" name="Text Box 9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2" name="Text Box 9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3" name="Text Box 9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4" name="Text Box 9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5" name="Text Box 9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6" name="Text Box 9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7" name="Text Box 9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8" name="Text Box 9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09" name="Text Box 9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0" name="Text Box 9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1" name="Text Box 9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2" name="Text Box 9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3" name="Text Box 9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4" name="Text Box 9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5" name="Text Box 9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6" name="Text Box 9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7" name="Text Box 9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8" name="Text Box 9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19" name="Text Box 9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0" name="Text Box 9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1" name="Text Box 9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2" name="Text Box 9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3" name="Text Box 9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4" name="Text Box 9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5" name="Text Box 9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6" name="Text Box 9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7" name="Text Box 9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8" name="Text Box 9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29" name="Text Box 9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0" name="Text Box 9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1" name="Text Box 9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2" name="Text Box 9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3" name="Text Box 9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4" name="Text Box 9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5" name="Text Box 9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6" name="Text Box 9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7" name="Text Box 9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8" name="Text Box 9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39" name="Text Box 9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0" name="Text Box 9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1" name="Text Box 9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2" name="Text Box 9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3" name="Text Box 9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4" name="Text Box 9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5" name="Text Box 9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6" name="Text Box 9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7" name="Text Box 9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8" name="Text Box 9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49" name="Text Box 9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0" name="Text Box 9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1" name="Text Box 10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2" name="Text Box 10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3" name="Text Box 10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4" name="Text Box 10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5" name="Text Box 10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6" name="Text Box 10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7" name="Text Box 10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8" name="Text Box 10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59" name="Text Box 10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0" name="Text Box 10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1" name="Text Box 10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2" name="Text Box 10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3" name="Text Box 10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4" name="Text Box 10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5" name="Text Box 10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6" name="Text Box 10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7" name="Text Box 10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8" name="Text Box 10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69" name="Text Box 10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0" name="Text Box 10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1" name="Text Box 10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2" name="Text Box 10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3" name="Text Box 10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4" name="Text Box 10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5" name="Text Box 10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6" name="Text Box 10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7" name="Text Box 10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8" name="Text Box 10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79" name="Text Box 10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0" name="Text Box 10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1" name="Text Box 10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2" name="Text Box 10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3" name="Text Box 10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4" name="Text Box 10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5" name="Text Box 10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6" name="Text Box 10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7" name="Text Box 10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8" name="Text Box 10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89" name="Text Box 10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0" name="Text Box 10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1" name="Text Box 10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2" name="Text Box 10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3" name="Text Box 10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4" name="Text Box 10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5" name="Text Box 10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6" name="Text Box 10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7" name="Text Box 10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8" name="Text Box 10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2999" name="Text Box 10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0" name="Text Box 10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1" name="Text Box 10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2" name="Text Box 10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3" name="Text Box 10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4" name="Text Box 10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5" name="Text Box 10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6" name="Text Box 10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7" name="Text Box 10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8" name="Text Box 10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09" name="Text Box 10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0" name="Text Box 10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1" name="Text Box 10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2" name="Text Box 10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3" name="Text Box 10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4" name="Text Box 10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5" name="Text Box 10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6" name="Text Box 10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7" name="Text Box 10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8" name="Text Box 10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19" name="Text Box 10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0" name="Text Box 10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1" name="Text Box 10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2" name="Text Box 10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3" name="Text Box 10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4" name="Text Box 10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5" name="Text Box 10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6" name="Text Box 10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7" name="Text Box 10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8" name="Text Box 10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29" name="Text Box 10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0" name="Text Box 10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1" name="Text Box 10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2" name="Text Box 10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3" name="Text Box 10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4" name="Text Box 10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5" name="Text Box 10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6" name="Text Box 10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7" name="Text Box 10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8" name="Text Box 10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39" name="Text Box 10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0" name="Text Box 10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1" name="Text Box 10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2" name="Text Box 10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3" name="Text Box 10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4" name="Text Box 10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5" name="Text Box 10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6" name="Text Box 10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7" name="Text Box 10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8" name="Text Box 10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49" name="Text Box 10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0" name="Text Box 10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1" name="Text Box 11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2" name="Text Box 11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3" name="Text Box 11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4" name="Text Box 11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5" name="Text Box 11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6" name="Text Box 11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7" name="Text Box 11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8" name="Text Box 11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59" name="Text Box 11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0" name="Text Box 11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1" name="Text Box 11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2" name="Text Box 11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3" name="Text Box 11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4" name="Text Box 11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5" name="Text Box 11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6" name="Text Box 11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7" name="Text Box 11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8" name="Text Box 11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69" name="Text Box 11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0" name="Text Box 11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1" name="Text Box 11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2" name="Text Box 11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3" name="Text Box 11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4" name="Text Box 11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5" name="Text Box 11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6" name="Text Box 11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7" name="Text Box 11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8" name="Text Box 11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79" name="Text Box 11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0" name="Text Box 11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1" name="Text Box 11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2" name="Text Box 11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3" name="Text Box 11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4" name="Text Box 11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5" name="Text Box 11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6" name="Text Box 11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7" name="Text Box 11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8" name="Text Box 11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89" name="Text Box 11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0" name="Text Box 11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1" name="Text Box 11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2" name="Text Box 11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3" name="Text Box 11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4" name="Text Box 11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5" name="Text Box 11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6" name="Text Box 11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7" name="Text Box 11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8" name="Text Box 11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099" name="Text Box 11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0" name="Text Box 11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1" name="Text Box 11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2" name="Text Box 11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3" name="Text Box 11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4" name="Text Box 11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5" name="Text Box 11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6" name="Text Box 11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7" name="Text Box 11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8" name="Text Box 11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09" name="Text Box 11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0" name="Text Box 11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1" name="Text Box 11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2" name="Text Box 11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3" name="Text Box 11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4" name="Text Box 11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5" name="Text Box 11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6" name="Text Box 11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7" name="Text Box 11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8" name="Text Box 11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19" name="Text Box 11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0" name="Text Box 11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1" name="Text Box 11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2" name="Text Box 11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3" name="Text Box 11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4" name="Text Box 11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5" name="Text Box 11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6" name="Text Box 11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7" name="Text Box 11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8" name="Text Box 11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29" name="Text Box 11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0" name="Text Box 11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1" name="Text Box 11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2" name="Text Box 11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3" name="Text Box 11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4" name="Text Box 11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5" name="Text Box 11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6" name="Text Box 11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7" name="Text Box 11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8" name="Text Box 11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39" name="Text Box 11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0" name="Text Box 11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1" name="Text Box 11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2" name="Text Box 11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3" name="Text Box 11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4" name="Text Box 11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5" name="Text Box 11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6" name="Text Box 11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7" name="Text Box 11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8" name="Text Box 11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49" name="Text Box 11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0" name="Text Box 11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1" name="Text Box 12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2" name="Text Box 12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3" name="Text Box 12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4" name="Text Box 12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5" name="Text Box 12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6" name="Text Box 12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7" name="Text Box 12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8" name="Text Box 12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59" name="Text Box 12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0" name="Text Box 12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1" name="Text Box 12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2" name="Text Box 12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3" name="Text Box 12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4" name="Text Box 12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5" name="Text Box 12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6" name="Text Box 12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7" name="Text Box 12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8" name="Text Box 12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69" name="Text Box 12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0" name="Text Box 12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1" name="Text Box 12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2" name="Text Box 12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3" name="Text Box 12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4" name="Text Box 12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5" name="Text Box 12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6" name="Text Box 12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7" name="Text Box 12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8" name="Text Box 12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79" name="Text Box 12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0" name="Text Box 12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1" name="Text Box 12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2" name="Text Box 12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3" name="Text Box 12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4" name="Text Box 12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5" name="Text Box 12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6" name="Text Box 12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7" name="Text Box 12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8" name="Text Box 12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89" name="Text Box 12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0" name="Text Box 12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1" name="Text Box 12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2" name="Text Box 12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3" name="Text Box 12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4" name="Text Box 12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5" name="Text Box 12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6" name="Text Box 12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7" name="Text Box 12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8" name="Text Box 12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199" name="Text Box 12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0" name="Text Box 12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1" name="Text Box 12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2" name="Text Box 12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3" name="Text Box 12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4" name="Text Box 12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5" name="Text Box 12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6" name="Text Box 12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7" name="Text Box 12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8" name="Text Box 12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09" name="Text Box 12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0" name="Text Box 12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1" name="Text Box 12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2" name="Text Box 12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3" name="Text Box 12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4" name="Text Box 12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5" name="Text Box 12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6" name="Text Box 12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7" name="Text Box 12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8" name="Text Box 12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19" name="Text Box 12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0" name="Text Box 12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1" name="Text Box 12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2" name="Text Box 12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3" name="Text Box 12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4" name="Text Box 12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5" name="Text Box 12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6" name="Text Box 12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7" name="Text Box 12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8" name="Text Box 12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29" name="Text Box 12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0" name="Text Box 12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1" name="Text Box 12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2" name="Text Box 12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3" name="Text Box 12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4" name="Text Box 12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5" name="Text Box 12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6" name="Text Box 12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7" name="Text Box 12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8" name="Text Box 12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39" name="Text Box 12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0" name="Text Box 12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1" name="Text Box 12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2" name="Text Box 12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3" name="Text Box 12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4" name="Text Box 12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5" name="Text Box 12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6" name="Text Box 12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7" name="Text Box 12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8" name="Text Box 12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49" name="Text Box 12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0" name="Text Box 12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1" name="Text Box 13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2" name="Text Box 13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3" name="Text Box 13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4" name="Text Box 13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5" name="Text Box 13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6" name="Text Box 13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7" name="Text Box 13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8" name="Text Box 13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59" name="Text Box 13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0" name="Text Box 13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1" name="Text Box 13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2" name="Text Box 13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3" name="Text Box 13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4" name="Text Box 13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5" name="Text Box 13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6" name="Text Box 13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7" name="Text Box 13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8" name="Text Box 13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69" name="Text Box 13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0" name="Text Box 13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1" name="Text Box 13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2" name="Text Box 13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3" name="Text Box 13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4" name="Text Box 13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5" name="Text Box 13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6" name="Text Box 13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7" name="Text Box 13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8" name="Text Box 13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79" name="Text Box 13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0" name="Text Box 13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1" name="Text Box 13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2" name="Text Box 13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3" name="Text Box 13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4" name="Text Box 13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5" name="Text Box 13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6" name="Text Box 13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7" name="Text Box 13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8" name="Text Box 13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89" name="Text Box 13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0" name="Text Box 13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1" name="Text Box 13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2" name="Text Box 13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3" name="Text Box 13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4" name="Text Box 13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5" name="Text Box 13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6" name="Text Box 13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7" name="Text Box 13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8" name="Text Box 13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299" name="Text Box 13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0" name="Text Box 13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1" name="Text Box 13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2" name="Text Box 13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3" name="Text Box 13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4" name="Text Box 13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5" name="Text Box 13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6" name="Text Box 13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7" name="Text Box 13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8" name="Text Box 13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09" name="Text Box 13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0" name="Text Box 13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1" name="Text Box 13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2" name="Text Box 13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3" name="Text Box 13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4" name="Text Box 13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5" name="Text Box 13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6" name="Text Box 13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7" name="Text Box 13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8" name="Text Box 13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19" name="Text Box 13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0" name="Text Box 13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1" name="Text Box 13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2" name="Text Box 13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3" name="Text Box 13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4" name="Text Box 13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5" name="Text Box 13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6" name="Text Box 13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7" name="Text Box 13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8" name="Text Box 13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29" name="Text Box 13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0" name="Text Box 13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1" name="Text Box 13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2" name="Text Box 13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3" name="Text Box 13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4" name="Text Box 13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5" name="Text Box 13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6" name="Text Box 13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7" name="Text Box 13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8" name="Text Box 13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39" name="Text Box 13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0" name="Text Box 13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1" name="Text Box 13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2" name="Text Box 13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3" name="Text Box 13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4" name="Text Box 13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5" name="Text Box 13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6" name="Text Box 13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7" name="Text Box 13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8" name="Text Box 13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49" name="Text Box 13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0" name="Text Box 13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1" name="Text Box 14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2" name="Text Box 14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3" name="Text Box 14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4" name="Text Box 14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5" name="Text Box 14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6" name="Text Box 14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7" name="Text Box 14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8" name="Text Box 14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59" name="Text Box 14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0" name="Text Box 14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1" name="Text Box 14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2" name="Text Box 14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3" name="Text Box 14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4" name="Text Box 14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5" name="Text Box 14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6" name="Text Box 14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7" name="Text Box 14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8" name="Text Box 14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69" name="Text Box 14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0" name="Text Box 14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1" name="Text Box 14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2" name="Text Box 14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3" name="Text Box 14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4" name="Text Box 14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5" name="Text Box 14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6" name="Text Box 14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7" name="Text Box 14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8" name="Text Box 14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79" name="Text Box 14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0" name="Text Box 14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1" name="Text Box 14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2" name="Text Box 14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3" name="Text Box 14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4" name="Text Box 14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5" name="Text Box 14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6" name="Text Box 14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7" name="Text Box 14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8" name="Text Box 14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89" name="Text Box 14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0" name="Text Box 14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1" name="Text Box 14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2" name="Text Box 14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3" name="Text Box 14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4" name="Text Box 14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5" name="Text Box 14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6" name="Text Box 14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7" name="Text Box 14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8" name="Text Box 14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399" name="Text Box 14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0" name="Text Box 14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1" name="Text Box 14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2" name="Text Box 14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3" name="Text Box 14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4" name="Text Box 14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5" name="Text Box 14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6" name="Text Box 14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7" name="Text Box 14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8" name="Text Box 14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09" name="Text Box 14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0" name="Text Box 14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1" name="Text Box 14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2" name="Text Box 14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3" name="Text Box 14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4" name="Text Box 14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5" name="Text Box 14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6" name="Text Box 14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7" name="Text Box 14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8" name="Text Box 14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19" name="Text Box 14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0" name="Text Box 14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1" name="Text Box 14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2" name="Text Box 14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3" name="Text Box 14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4" name="Text Box 14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5" name="Text Box 14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6" name="Text Box 14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7" name="Text Box 14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8" name="Text Box 14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29" name="Text Box 14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0" name="Text Box 14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1" name="Text Box 14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2" name="Text Box 14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3" name="Text Box 14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4" name="Text Box 14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5" name="Text Box 14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6" name="Text Box 14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7" name="Text Box 14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8" name="Text Box 14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39" name="Text Box 14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0" name="Text Box 14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1" name="Text Box 14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2" name="Text Box 14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3" name="Text Box 14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4" name="Text Box 14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5" name="Text Box 14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6" name="Text Box 14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7" name="Text Box 14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8" name="Text Box 14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49" name="Text Box 14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0" name="Text Box 14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1" name="Text Box 15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2" name="Text Box 15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3" name="Text Box 15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4" name="Text Box 15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5" name="Text Box 15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6" name="Text Box 15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7" name="Text Box 15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8" name="Text Box 15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59" name="Text Box 15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0" name="Text Box 15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1" name="Text Box 15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2" name="Text Box 15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3" name="Text Box 15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4" name="Text Box 15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5" name="Text Box 15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6" name="Text Box 15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7" name="Text Box 15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8" name="Text Box 15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69" name="Text Box 15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0" name="Text Box 15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1" name="Text Box 15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2" name="Text Box 15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3" name="Text Box 15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4" name="Text Box 15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5" name="Text Box 15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6" name="Text Box 15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7" name="Text Box 15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8" name="Text Box 15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79" name="Text Box 15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0" name="Text Box 15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1" name="Text Box 15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2" name="Text Box 15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3" name="Text Box 15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4" name="Text Box 15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5" name="Text Box 15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6" name="Text Box 15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7" name="Text Box 15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8" name="Text Box 15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89" name="Text Box 15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0" name="Text Box 15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1" name="Text Box 15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2" name="Text Box 15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3" name="Text Box 15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4" name="Text Box 15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5" name="Text Box 15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6" name="Text Box 15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7" name="Text Box 15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8" name="Text Box 15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499" name="Text Box 15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0" name="Text Box 15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1" name="Text Box 15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2" name="Text Box 15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3" name="Text Box 15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4" name="Text Box 15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5" name="Text Box 15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6" name="Text Box 15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7" name="Text Box 15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8" name="Text Box 15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09" name="Text Box 15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0" name="Text Box 15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1" name="Text Box 15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2" name="Text Box 15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3" name="Text Box 15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4" name="Text Box 15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5" name="Text Box 15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6" name="Text Box 15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7" name="Text Box 15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8" name="Text Box 15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19" name="Text Box 15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0" name="Text Box 15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1" name="Text Box 15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2" name="Text Box 15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3" name="Text Box 15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4" name="Text Box 15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5" name="Text Box 15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6" name="Text Box 15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7" name="Text Box 15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8" name="Text Box 15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29" name="Text Box 15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0" name="Text Box 15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1" name="Text Box 15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2" name="Text Box 15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3" name="Text Box 15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4" name="Text Box 15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5" name="Text Box 15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6" name="Text Box 15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7" name="Text Box 15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8" name="Text Box 15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39" name="Text Box 15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0" name="Text Box 15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1" name="Text Box 15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2" name="Text Box 15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3" name="Text Box 15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4" name="Text Box 15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5" name="Text Box 15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6" name="Text Box 15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7" name="Text Box 15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8" name="Text Box 15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49" name="Text Box 15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0" name="Text Box 15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1" name="Text Box 16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2" name="Text Box 16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3" name="Text Box 16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4" name="Text Box 16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5" name="Text Box 16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6" name="Text Box 16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7" name="Text Box 16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8" name="Text Box 16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59" name="Text Box 16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0" name="Text Box 16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1" name="Text Box 16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2" name="Text Box 16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3" name="Text Box 16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4" name="Text Box 16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5" name="Text Box 16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6" name="Text Box 16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7" name="Text Box 16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8" name="Text Box 16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69" name="Text Box 16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0" name="Text Box 16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1" name="Text Box 16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2" name="Text Box 16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3" name="Text Box 16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4" name="Text Box 16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5" name="Text Box 16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6" name="Text Box 16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7" name="Text Box 16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8" name="Text Box 16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79" name="Text Box 16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0" name="Text Box 16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1" name="Text Box 16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2" name="Text Box 16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3" name="Text Box 16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4" name="Text Box 16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5" name="Text Box 16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6" name="Text Box 16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7" name="Text Box 16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8" name="Text Box 16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89" name="Text Box 16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0" name="Text Box 16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1" name="Text Box 16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2" name="Text Box 16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3" name="Text Box 16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4" name="Text Box 16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5" name="Text Box 16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6" name="Text Box 16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7" name="Text Box 16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8" name="Text Box 16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599" name="Text Box 16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0" name="Text Box 16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1" name="Text Box 16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2" name="Text Box 16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3" name="Text Box 16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4" name="Text Box 16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5" name="Text Box 16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6" name="Text Box 16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7" name="Text Box 16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8" name="Text Box 16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09" name="Text Box 16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0" name="Text Box 16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1" name="Text Box 16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2" name="Text Box 16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3" name="Text Box 16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4" name="Text Box 16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5" name="Text Box 16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6" name="Text Box 16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7" name="Text Box 16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8" name="Text Box 16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19" name="Text Box 16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0" name="Text Box 16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1" name="Text Box 16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2" name="Text Box 16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3" name="Text Box 16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4" name="Text Box 16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5" name="Text Box 16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6" name="Text Box 16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7" name="Text Box 16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8" name="Text Box 16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29" name="Text Box 16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0" name="Text Box 16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1" name="Text Box 16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2" name="Text Box 16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3" name="Text Box 16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4" name="Text Box 16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5" name="Text Box 16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6" name="Text Box 16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7" name="Text Box 16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8" name="Text Box 16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39" name="Text Box 16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0" name="Text Box 16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1" name="Text Box 16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2" name="Text Box 16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3" name="Text Box 16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4" name="Text Box 16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5" name="Text Box 16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6" name="Text Box 16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7" name="Text Box 16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8" name="Text Box 16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49" name="Text Box 16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0" name="Text Box 16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1" name="Text Box 17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2" name="Text Box 17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3" name="Text Box 17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4" name="Text Box 17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5" name="Text Box 17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6" name="Text Box 17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7" name="Text Box 17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8" name="Text Box 17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59" name="Text Box 17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0" name="Text Box 17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1" name="Text Box 17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2" name="Text Box 17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3" name="Text Box 17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4" name="Text Box 17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5" name="Text Box 17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6" name="Text Box 17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7" name="Text Box 17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8" name="Text Box 17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69" name="Text Box 17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0" name="Text Box 17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1" name="Text Box 17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2" name="Text Box 17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3" name="Text Box 17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4" name="Text Box 17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5" name="Text Box 17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6" name="Text Box 17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7" name="Text Box 17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8" name="Text Box 17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79" name="Text Box 17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0" name="Text Box 17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1" name="Text Box 17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2" name="Text Box 17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3" name="Text Box 17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4" name="Text Box 17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5" name="Text Box 17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6" name="Text Box 17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7" name="Text Box 17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8" name="Text Box 17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89" name="Text Box 17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0" name="Text Box 17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1" name="Text Box 17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2" name="Text Box 17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3" name="Text Box 17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4" name="Text Box 17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5" name="Text Box 17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6" name="Text Box 17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7" name="Text Box 17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8" name="Text Box 17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699" name="Text Box 17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0" name="Text Box 17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1" name="Text Box 17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2" name="Text Box 17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3" name="Text Box 17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4" name="Text Box 17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5" name="Text Box 17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6" name="Text Box 17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7" name="Text Box 17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8" name="Text Box 17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09" name="Text Box 17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0" name="Text Box 17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1" name="Text Box 17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2" name="Text Box 17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3" name="Text Box 17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4" name="Text Box 17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5" name="Text Box 17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6" name="Text Box 17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7" name="Text Box 17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8" name="Text Box 17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19" name="Text Box 17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0" name="Text Box 17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1" name="Text Box 17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2" name="Text Box 17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3" name="Text Box 17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4" name="Text Box 17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5" name="Text Box 17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6" name="Text Box 17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7" name="Text Box 17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8" name="Text Box 17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29" name="Text Box 17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0" name="Text Box 17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1" name="Text Box 17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2" name="Text Box 17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3" name="Text Box 17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4" name="Text Box 17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5" name="Text Box 17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6" name="Text Box 17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7" name="Text Box 17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8" name="Text Box 17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39" name="Text Box 17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0" name="Text Box 17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1" name="Text Box 17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2" name="Text Box 17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3" name="Text Box 17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4" name="Text Box 17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5" name="Text Box 17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6" name="Text Box 17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7" name="Text Box 17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8" name="Text Box 17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49" name="Text Box 17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0" name="Text Box 17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1" name="Text Box 18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2" name="Text Box 18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3" name="Text Box 18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4" name="Text Box 18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5" name="Text Box 18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6" name="Text Box 18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7" name="Text Box 18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8" name="Text Box 18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59" name="Text Box 18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0" name="Text Box 18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1" name="Text Box 18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2" name="Text Box 18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3" name="Text Box 18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4" name="Text Box 18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5" name="Text Box 18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6" name="Text Box 18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7" name="Text Box 18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8" name="Text Box 18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69" name="Text Box 18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0" name="Text Box 18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1" name="Text Box 18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2" name="Text Box 18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3" name="Text Box 18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4" name="Text Box 18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5" name="Text Box 18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6" name="Text Box 18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7" name="Text Box 18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8" name="Text Box 18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79" name="Text Box 18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0" name="Text Box 18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1" name="Text Box 18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2" name="Text Box 18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3" name="Text Box 18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4" name="Text Box 18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5" name="Text Box 18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6" name="Text Box 18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7" name="Text Box 18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8" name="Text Box 18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89" name="Text Box 18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0" name="Text Box 18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1" name="Text Box 18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2" name="Text Box 18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3" name="Text Box 18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4" name="Text Box 18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5" name="Text Box 18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6" name="Text Box 18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7" name="Text Box 18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8" name="Text Box 18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799" name="Text Box 18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0" name="Text Box 18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1" name="Text Box 18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2" name="Text Box 18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3" name="Text Box 18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4" name="Text Box 18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5" name="Text Box 18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6" name="Text Box 18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7" name="Text Box 18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8" name="Text Box 18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09" name="Text Box 18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0" name="Text Box 18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1" name="Text Box 18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2" name="Text Box 18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3" name="Text Box 18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4" name="Text Box 18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5" name="Text Box 18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6" name="Text Box 18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7" name="Text Box 18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8" name="Text Box 18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19" name="Text Box 18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0" name="Text Box 18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1" name="Text Box 18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2" name="Text Box 18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3" name="Text Box 18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4" name="Text Box 18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5" name="Text Box 18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6" name="Text Box 18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7" name="Text Box 18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8" name="Text Box 18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29" name="Text Box 18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0" name="Text Box 18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1" name="Text Box 18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2" name="Text Box 18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3" name="Text Box 18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4" name="Text Box 18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5" name="Text Box 18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6" name="Text Box 18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7" name="Text Box 18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8" name="Text Box 18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39" name="Text Box 18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0" name="Text Box 18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1" name="Text Box 18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2" name="Text Box 18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3" name="Text Box 18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4" name="Text Box 18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5" name="Text Box 18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6" name="Text Box 18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7" name="Text Box 18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8" name="Text Box 18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49" name="Text Box 19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0" name="Text Box 19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1" name="Text Box 19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2" name="Text Box 19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3" name="Text Box 19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4" name="Text Box 19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5" name="Text Box 19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6" name="Text Box 19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7" name="Text Box 19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8" name="Text Box 19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59" name="Text Box 19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0" name="Text Box 19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1" name="Text Box 19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2" name="Text Box 19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3" name="Text Box 19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4" name="Text Box 19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5" name="Text Box 19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6" name="Text Box 19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7" name="Text Box 19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8" name="Text Box 19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69" name="Text Box 19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0" name="Text Box 19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1" name="Text Box 19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2" name="Text Box 19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3" name="Text Box 19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4" name="Text Box 19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5" name="Text Box 19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6" name="Text Box 19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7" name="Text Box 19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8" name="Text Box 19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79" name="Text Box 19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0" name="Text Box 19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1" name="Text Box 19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2" name="Text Box 19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3" name="Text Box 19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4" name="Text Box 19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5" name="Text Box 19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6" name="Text Box 19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7" name="Text Box 19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8" name="Text Box 19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89" name="Text Box 19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0" name="Text Box 19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1" name="Text Box 19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2" name="Text Box 19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3" name="Text Box 19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4" name="Text Box 19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5" name="Text Box 19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6" name="Text Box 19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7" name="Text Box 19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8" name="Text Box 19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899" name="Text Box 19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0" name="Text Box 19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1" name="Text Box 19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2" name="Text Box 19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3" name="Text Box 19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4" name="Text Box 19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5" name="Text Box 19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6" name="Text Box 19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7" name="Text Box 19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8" name="Text Box 19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09" name="Text Box 19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0" name="Text Box 19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1" name="Text Box 19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2" name="Text Box 19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3" name="Text Box 19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4" name="Text Box 19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5" name="Text Box 19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6" name="Text Box 19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7" name="Text Box 19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8" name="Text Box 19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19" name="Text Box 19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0" name="Text Box 19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1" name="Text Box 19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2" name="Text Box 19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3" name="Text Box 19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4" name="Text Box 19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5" name="Text Box 19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6" name="Text Box 19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7" name="Text Box 19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8" name="Text Box 19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29" name="Text Box 19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0" name="Text Box 19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1" name="Text Box 19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2" name="Text Box 19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3" name="Text Box 19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4" name="Text Box 19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5" name="Text Box 19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6" name="Text Box 19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7" name="Text Box 19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8" name="Text Box 19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39" name="Text Box 19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0" name="Text Box 19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1" name="Text Box 19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2" name="Text Box 19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3" name="Text Box 19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4" name="Text Box 19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5" name="Text Box 19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6" name="Text Box 20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7" name="Text Box 20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8" name="Text Box 20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49" name="Text Box 20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0" name="Text Box 20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1" name="Text Box 20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2" name="Text Box 20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3" name="Text Box 20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4" name="Text Box 20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5" name="Text Box 20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6" name="Text Box 20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7" name="Text Box 20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8" name="Text Box 20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59" name="Text Box 20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0" name="Text Box 20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1" name="Text Box 20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2" name="Text Box 20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3" name="Text Box 20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4" name="Text Box 20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5" name="Text Box 20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6" name="Text Box 20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7" name="Text Box 20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8" name="Text Box 20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69" name="Text Box 20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0" name="Text Box 20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1" name="Text Box 20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2" name="Text Box 20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3" name="Text Box 20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4" name="Text Box 20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5" name="Text Box 20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6" name="Text Box 20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7" name="Text Box 20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8" name="Text Box 20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79" name="Text Box 20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0" name="Text Box 20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1" name="Text Box 20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2" name="Text Box 20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3" name="Text Box 20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4" name="Text Box 20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5" name="Text Box 20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6" name="Text Box 20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7" name="Text Box 20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8" name="Text Box 20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89" name="Text Box 20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0" name="Text Box 20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1" name="Text Box 20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2" name="Text Box 20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3" name="Text Box 20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4" name="Text Box 20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5" name="Text Box 20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6" name="Text Box 20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7" name="Text Box 20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8" name="Text Box 20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3999" name="Text Box 20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0" name="Text Box 20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1" name="Text Box 20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2" name="Text Box 20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3" name="Text Box 20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4" name="Text Box 20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5" name="Text Box 20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6" name="Text Box 20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7" name="Text Box 20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8" name="Text Box 20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09" name="Text Box 20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0" name="Text Box 20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1" name="Text Box 20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2" name="Text Box 20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3" name="Text Box 20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4" name="Text Box 20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5" name="Text Box 20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6" name="Text Box 20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7" name="Text Box 20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8" name="Text Box 20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19" name="Text Box 20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0" name="Text Box 20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1" name="Text Box 20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2" name="Text Box 20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3" name="Text Box 20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4" name="Text Box 20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5" name="Text Box 20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6" name="Text Box 20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7" name="Text Box 20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8" name="Text Box 20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29" name="Text Box 20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0" name="Text Box 20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1" name="Text Box 20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2" name="Text Box 20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3" name="Text Box 20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4" name="Text Box 20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5" name="Text Box 20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6" name="Text Box 20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7" name="Text Box 20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8" name="Text Box 20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39" name="Text Box 20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0" name="Text Box 20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1" name="Text Box 20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2" name="Text Box 209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3" name="Text Box 209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4" name="Text Box 209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5" name="Text Box 209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6" name="Text Box 210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7" name="Text Box 210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8" name="Text Box 210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49" name="Text Box 210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0" name="Text Box 210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1" name="Text Box 210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2" name="Text Box 210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3" name="Text Box 210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4" name="Text Box 210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5" name="Text Box 210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6" name="Text Box 211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7" name="Text Box 211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8" name="Text Box 211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59" name="Text Box 211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0" name="Text Box 211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1" name="Text Box 211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2" name="Text Box 211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3" name="Text Box 211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4" name="Text Box 211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5" name="Text Box 211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6" name="Text Box 212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7" name="Text Box 212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8" name="Text Box 212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69" name="Text Box 212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0" name="Text Box 212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1" name="Text Box 212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2" name="Text Box 212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3" name="Text Box 212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4" name="Text Box 212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5" name="Text Box 212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6" name="Text Box 213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7" name="Text Box 213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8" name="Text Box 213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79" name="Text Box 213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0" name="Text Box 213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1" name="Text Box 213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2" name="Text Box 213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3" name="Text Box 213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4" name="Text Box 213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5" name="Text Box 213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6" name="Text Box 214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7" name="Text Box 214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8" name="Text Box 214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89" name="Text Box 214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0" name="Text Box 214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1" name="Text Box 214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2" name="Text Box 214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3" name="Text Box 214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4" name="Text Box 214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5" name="Text Box 214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6" name="Text Box 215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7" name="Text Box 215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8" name="Text Box 215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099" name="Text Box 215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0" name="Text Box 215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1" name="Text Box 215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2" name="Text Box 215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3" name="Text Box 215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4" name="Text Box 215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5" name="Text Box 215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6" name="Text Box 216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7" name="Text Box 216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8" name="Text Box 216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09" name="Text Box 216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0" name="Text Box 216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1" name="Text Box 216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2" name="Text Box 216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3" name="Text Box 216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4" name="Text Box 216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5" name="Text Box 216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6" name="Text Box 217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7" name="Text Box 217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8" name="Text Box 217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19" name="Text Box 217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0" name="Text Box 217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1" name="Text Box 217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2" name="Text Box 217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3" name="Text Box 217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4" name="Text Box 217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5" name="Text Box 217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6" name="Text Box 218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7" name="Text Box 218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8" name="Text Box 218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29" name="Text Box 218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0" name="Text Box 218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1" name="Text Box 218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2" name="Text Box 2186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3" name="Text Box 2187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4" name="Text Box 2188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5" name="Text Box 2189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6" name="Text Box 2190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7" name="Text Box 2191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8" name="Text Box 2192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39" name="Text Box 2193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40" name="Text Box 2194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76200</xdr:colOff>
      <xdr:row>51</xdr:row>
      <xdr:rowOff>38100</xdr:rowOff>
    </xdr:to>
    <xdr:sp macro="" textlink="">
      <xdr:nvSpPr>
        <xdr:cNvPr id="21384141" name="Text Box 2195"/>
        <xdr:cNvSpPr txBox="1">
          <a:spLocks noChangeArrowheads="1"/>
        </xdr:cNvSpPr>
      </xdr:nvSpPr>
      <xdr:spPr bwMode="auto">
        <a:xfrm>
          <a:off x="7000875" y="10344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66675</xdr:colOff>
      <xdr:row>0</xdr:row>
      <xdr:rowOff>0</xdr:rowOff>
    </xdr:from>
    <xdr:to>
      <xdr:col>1</xdr:col>
      <xdr:colOff>876300</xdr:colOff>
      <xdr:row>0</xdr:row>
      <xdr:rowOff>314325</xdr:rowOff>
    </xdr:to>
    <xdr:pic>
      <xdr:nvPicPr>
        <xdr:cNvPr id="21384142" name="Imagen 2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9144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40</xdr:row>
      <xdr:rowOff>66675</xdr:rowOff>
    </xdr:from>
    <xdr:to>
      <xdr:col>3</xdr:col>
      <xdr:colOff>28575</xdr:colOff>
      <xdr:row>43</xdr:row>
      <xdr:rowOff>47625</xdr:rowOff>
    </xdr:to>
    <xdr:pic>
      <xdr:nvPicPr>
        <xdr:cNvPr id="21384143" name="Imagen 2189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8543925"/>
          <a:ext cx="15716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30</xdr:row>
      <xdr:rowOff>0</xdr:rowOff>
    </xdr:from>
    <xdr:to>
      <xdr:col>1</xdr:col>
      <xdr:colOff>1038225</xdr:colOff>
      <xdr:row>32</xdr:row>
      <xdr:rowOff>0</xdr:rowOff>
    </xdr:to>
    <xdr:sp macro="" textlink="">
      <xdr:nvSpPr>
        <xdr:cNvPr id="21384144" name="Line 1"/>
        <xdr:cNvSpPr>
          <a:spLocks noChangeShapeType="1"/>
        </xdr:cNvSpPr>
      </xdr:nvSpPr>
      <xdr:spPr bwMode="auto">
        <a:xfrm>
          <a:off x="104775" y="6410325"/>
          <a:ext cx="914400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</xdr:col>
      <xdr:colOff>500988</xdr:colOff>
      <xdr:row>30</xdr:row>
      <xdr:rowOff>47625</xdr:rowOff>
    </xdr:from>
    <xdr:ext cx="280782" cy="188834"/>
    <xdr:sp macro="" textlink="">
      <xdr:nvSpPr>
        <xdr:cNvPr id="4387" name="Text Box 2"/>
        <xdr:cNvSpPr txBox="1">
          <a:spLocks noChangeArrowheads="1"/>
        </xdr:cNvSpPr>
      </xdr:nvSpPr>
      <xdr:spPr bwMode="auto">
        <a:xfrm>
          <a:off x="605763" y="6457950"/>
          <a:ext cx="280782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Zona</a:t>
          </a:r>
        </a:p>
      </xdr:txBody>
    </xdr:sp>
    <xdr:clientData/>
  </xdr:oneCellAnchor>
  <xdr:oneCellAnchor>
    <xdr:from>
      <xdr:col>1</xdr:col>
      <xdr:colOff>212725</xdr:colOff>
      <xdr:row>31</xdr:row>
      <xdr:rowOff>114300</xdr:rowOff>
    </xdr:from>
    <xdr:ext cx="234808" cy="188834"/>
    <xdr:sp macro="" textlink="">
      <xdr:nvSpPr>
        <xdr:cNvPr id="4388" name="Text Box 3"/>
        <xdr:cNvSpPr txBox="1">
          <a:spLocks noChangeArrowheads="1"/>
        </xdr:cNvSpPr>
      </xdr:nvSpPr>
      <xdr:spPr bwMode="auto">
        <a:xfrm>
          <a:off x="317500" y="6734175"/>
          <a:ext cx="234808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Kgs.</a:t>
          </a:r>
        </a:p>
      </xdr:txBody>
    </xdr:sp>
    <xdr:clientData/>
  </xdr:oneCellAnchor>
  <xdr:twoCellAnchor>
    <xdr:from>
      <xdr:col>1</xdr:col>
      <xdr:colOff>19050</xdr:colOff>
      <xdr:row>3</xdr:row>
      <xdr:rowOff>28575</xdr:rowOff>
    </xdr:from>
    <xdr:to>
      <xdr:col>2</xdr:col>
      <xdr:colOff>0</xdr:colOff>
      <xdr:row>5</xdr:row>
      <xdr:rowOff>561975</xdr:rowOff>
    </xdr:to>
    <xdr:sp macro="" textlink="">
      <xdr:nvSpPr>
        <xdr:cNvPr id="21384147" name="Line 1"/>
        <xdr:cNvSpPr>
          <a:spLocks noChangeShapeType="1"/>
        </xdr:cNvSpPr>
      </xdr:nvSpPr>
      <xdr:spPr bwMode="auto">
        <a:xfrm>
          <a:off x="123825" y="904875"/>
          <a:ext cx="895350" cy="1247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54</xdr:row>
          <xdr:rowOff>266700</xdr:rowOff>
        </xdr:from>
        <xdr:to>
          <xdr:col>6</xdr:col>
          <xdr:colOff>619125</xdr:colOff>
          <xdr:row>70</xdr:row>
          <xdr:rowOff>85725</xdr:rowOff>
        </xdr:to>
        <xdr:pic>
          <xdr:nvPicPr>
            <xdr:cNvPr id="21384148" name="Imagen 4373"/>
            <xdr:cNvPicPr>
              <a:picLocks noChangeAspect="1" noChangeArrowheads="1"/>
              <a:extLst>
                <a:ext uri="{84589F7E-364E-4C9E-8A38-B11213B215E9}">
                  <a14:cameraTool cellRange="'TARIFA ENTREGA A DIRECCION USD'!$K$4:$O$17" spid="_x0000_s2145762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675" y="11849100"/>
              <a:ext cx="4572000" cy="34671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54</xdr:row>
          <xdr:rowOff>257175</xdr:rowOff>
        </xdr:from>
        <xdr:to>
          <xdr:col>12</xdr:col>
          <xdr:colOff>238125</xdr:colOff>
          <xdr:row>70</xdr:row>
          <xdr:rowOff>114300</xdr:rowOff>
        </xdr:to>
        <xdr:pic>
          <xdr:nvPicPr>
            <xdr:cNvPr id="21384149" name="Imagen 4374"/>
            <xdr:cNvPicPr>
              <a:picLocks noChangeAspect="1" noChangeArrowheads="1"/>
              <a:extLst>
                <a:ext uri="{84589F7E-364E-4C9E-8A38-B11213B215E9}">
                  <a14:cameraTool cellRange="'TARIFA ENTREGA A DIRECCION USD'!$K$21:$O$42" spid="_x0000_s2145762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4743450" y="11839575"/>
              <a:ext cx="3914775" cy="35052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904213</xdr:colOff>
      <xdr:row>6</xdr:row>
      <xdr:rowOff>47625</xdr:rowOff>
    </xdr:from>
    <xdr:ext cx="280782" cy="188834"/>
    <xdr:sp macro="" textlink="">
      <xdr:nvSpPr>
        <xdr:cNvPr id="2" name="Text Box 2"/>
        <xdr:cNvSpPr txBox="1">
          <a:spLocks noChangeArrowheads="1"/>
        </xdr:cNvSpPr>
      </xdr:nvSpPr>
      <xdr:spPr bwMode="auto">
        <a:xfrm>
          <a:off x="904213" y="990600"/>
          <a:ext cx="280782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Zona</a:t>
          </a:r>
        </a:p>
      </xdr:txBody>
    </xdr:sp>
    <xdr:clientData/>
  </xdr:oneCellAnchor>
  <xdr:oneCellAnchor>
    <xdr:from>
      <xdr:col>0</xdr:col>
      <xdr:colOff>127000</xdr:colOff>
      <xdr:row>6</xdr:row>
      <xdr:rowOff>270510</xdr:rowOff>
    </xdr:from>
    <xdr:ext cx="545919" cy="188834"/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127000" y="1213485"/>
          <a:ext cx="545919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Gm . / Kg.</a:t>
          </a:r>
        </a:p>
      </xdr:txBody>
    </xdr:sp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952500</xdr:colOff>
      <xdr:row>3</xdr:row>
      <xdr:rowOff>161925</xdr:rowOff>
    </xdr:to>
    <xdr:pic>
      <xdr:nvPicPr>
        <xdr:cNvPr id="20951826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7524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</xdr:colOff>
      <xdr:row>6</xdr:row>
      <xdr:rowOff>28575</xdr:rowOff>
    </xdr:from>
    <xdr:to>
      <xdr:col>1</xdr:col>
      <xdr:colOff>0</xdr:colOff>
      <xdr:row>7</xdr:row>
      <xdr:rowOff>0</xdr:rowOff>
    </xdr:to>
    <xdr:cxnSp macro="">
      <xdr:nvCxnSpPr>
        <xdr:cNvPr id="20951827" name="Conector recto 4"/>
        <xdr:cNvCxnSpPr>
          <a:cxnSpLocks noChangeShapeType="1"/>
        </xdr:cNvCxnSpPr>
      </xdr:nvCxnSpPr>
      <xdr:spPr bwMode="auto">
        <a:xfrm>
          <a:off x="28575" y="971550"/>
          <a:ext cx="1362075" cy="5238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oneCellAnchor>
    <xdr:from>
      <xdr:col>7</xdr:col>
      <xdr:colOff>856588</xdr:colOff>
      <xdr:row>6</xdr:row>
      <xdr:rowOff>0</xdr:rowOff>
    </xdr:from>
    <xdr:ext cx="280782" cy="188834"/>
    <xdr:sp macro="" textlink="">
      <xdr:nvSpPr>
        <xdr:cNvPr id="9" name="Text Box 2"/>
        <xdr:cNvSpPr txBox="1">
          <a:spLocks noChangeArrowheads="1"/>
        </xdr:cNvSpPr>
      </xdr:nvSpPr>
      <xdr:spPr bwMode="auto">
        <a:xfrm>
          <a:off x="7219288" y="942975"/>
          <a:ext cx="280782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Zona</a:t>
          </a:r>
        </a:p>
      </xdr:txBody>
    </xdr:sp>
    <xdr:clientData/>
  </xdr:oneCellAnchor>
  <xdr:oneCellAnchor>
    <xdr:from>
      <xdr:col>7</xdr:col>
      <xdr:colOff>117475</xdr:colOff>
      <xdr:row>6</xdr:row>
      <xdr:rowOff>251460</xdr:rowOff>
    </xdr:from>
    <xdr:ext cx="545919" cy="188834"/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6480175" y="1194435"/>
          <a:ext cx="545919" cy="1888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2004" rIns="0" bIns="0" anchor="t" upright="1">
          <a:spAutoFit/>
        </a:bodyPr>
        <a:lstStyle/>
        <a:p>
          <a:pPr algn="l" rtl="0">
            <a:defRPr sz="1000"/>
          </a:pPr>
          <a:r>
            <a:rPr lang="es-VE" sz="1000" b="1" i="0" strike="noStrike">
              <a:solidFill>
                <a:srgbClr val="000000"/>
              </a:solidFill>
              <a:latin typeface="+mn-lt"/>
              <a:cs typeface="Arial" panose="020B0604020202020204" pitchFamily="34" charset="0"/>
            </a:rPr>
            <a:t>Gm . / Kg.</a:t>
          </a:r>
        </a:p>
      </xdr:txBody>
    </xdr:sp>
    <xdr:clientData/>
  </xdr:oneCellAnchor>
  <xdr:twoCellAnchor>
    <xdr:from>
      <xdr:col>7</xdr:col>
      <xdr:colOff>28575</xdr:colOff>
      <xdr:row>6</xdr:row>
      <xdr:rowOff>28575</xdr:rowOff>
    </xdr:from>
    <xdr:to>
      <xdr:col>7</xdr:col>
      <xdr:colOff>1371600</xdr:colOff>
      <xdr:row>6</xdr:row>
      <xdr:rowOff>514350</xdr:rowOff>
    </xdr:to>
    <xdr:cxnSp macro="">
      <xdr:nvCxnSpPr>
        <xdr:cNvPr id="20951830" name="Conector recto 4"/>
        <xdr:cNvCxnSpPr>
          <a:cxnSpLocks noChangeShapeType="1"/>
        </xdr:cNvCxnSpPr>
      </xdr:nvCxnSpPr>
      <xdr:spPr bwMode="auto">
        <a:xfrm>
          <a:off x="6391275" y="971550"/>
          <a:ext cx="1343025" cy="485775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142874</xdr:rowOff>
        </xdr:from>
        <xdr:to>
          <xdr:col>5</xdr:col>
          <xdr:colOff>57150</xdr:colOff>
          <xdr:row>52</xdr:row>
          <xdr:rowOff>219075</xdr:rowOff>
        </xdr:to>
        <xdr:pic>
          <xdr:nvPicPr>
            <xdr:cNvPr id="20951831" name="Imagen 12"/>
            <xdr:cNvPicPr>
              <a:picLocks noChangeAspect="1" noChangeArrowheads="1"/>
              <a:extLst>
                <a:ext uri="{84589F7E-364E-4C9E-8A38-B11213B215E9}">
                  <a14:cameraTool cellRange="'TARIFA ENTREGA A DIRECCION USD'!$K$4:$O$17" spid="_x0000_s214483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7086599"/>
              <a:ext cx="5133975" cy="265747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ymarol García" refreshedDate="45168.397523148145" missingItemsLimit="0" createdVersion="1" refreshedVersion="4" recordCount="5001" upgradeOnRefresh="1">
  <cacheSource type="worksheet">
    <worksheetSource name="TablaDir"/>
  </cacheSource>
  <cacheFields count="6">
    <cacheField name="Distribución Nacional " numFmtId="0">
      <sharedItems containsSemiMixedTypes="0" containsString="0" containsNumber="1" minValue="0" maxValue="84.85" count="17">
        <n v="0"/>
        <n v="18.61"/>
        <n v="36.380000000000003"/>
        <n v="55"/>
        <n v="84.85"/>
        <n v="55.15"/>
        <n v="51.65"/>
        <n v="56.98"/>
        <n v="45.69"/>
        <n v="43"/>
        <n v="24.52"/>
        <n v="55.32"/>
        <n v="24.75"/>
        <n v="20.04"/>
        <n v="15.97"/>
        <n v="72.97"/>
        <n v="16.12"/>
      </sharedItems>
    </cacheField>
    <cacheField name="Peso" numFmtId="0">
      <sharedItems containsSemiMixedTypes="0" containsString="0" containsNumber="1" containsInteger="1" minValue="0" maxValue="5000"/>
    </cacheField>
    <cacheField name="% de escala local" numFmtId="0">
      <sharedItems containsSemiMixedTypes="0" containsString="0" containsNumber="1" minValue="0" maxValue="0.56499999999999995" count="12">
        <n v="0"/>
        <n v="0.5"/>
        <n v="0.50900000000000001"/>
        <n v="0.56499999999999995"/>
        <n v="0.495"/>
        <n v="0.49199999999999999"/>
        <n v="0.497"/>
        <n v="0.503"/>
        <n v="0.52900000000000003"/>
        <n v="0.56000000000000005"/>
        <n v="0.55500000000000005"/>
        <n v="0.55000000000000004"/>
      </sharedItems>
    </cacheField>
    <cacheField name="% de escala lejana" numFmtId="0">
      <sharedItems containsSemiMixedTypes="0" containsString="0" containsNumber="1" minValue="0" maxValue="0.15" count="3">
        <n v="0"/>
        <n v="0.15"/>
        <n v="0.13"/>
      </sharedItems>
    </cacheField>
    <cacheField name="% de escala muy lejana" numFmtId="0">
      <sharedItems containsSemiMixedTypes="0" containsString="0" containsNumber="1" minValue="0" maxValue="0.3" count="2">
        <n v="0"/>
        <n v="0.3"/>
      </sharedItems>
    </cacheField>
    <cacheField name="XX 5" numFmtId="0">
      <sharedItems containsSemiMixedTypes="0" containsString="0" containsNumber="1" minValue="0" maxValue="0.85" count="12">
        <n v="0"/>
        <n v="0.35"/>
        <n v="0.4"/>
        <n v="0.45"/>
        <n v="0.5"/>
        <n v="0.55000000000000004"/>
        <n v="0.6"/>
        <n v="0.65"/>
        <n v="0.7"/>
        <n v="0.75"/>
        <n v="0.8"/>
        <n v="0.8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1">
  <r>
    <x v="0"/>
    <n v="0"/>
    <x v="0"/>
    <x v="0"/>
    <x v="0"/>
    <x v="0"/>
  </r>
  <r>
    <x v="1"/>
    <n v="1"/>
    <x v="1"/>
    <x v="1"/>
    <x v="1"/>
    <x v="1"/>
  </r>
  <r>
    <x v="2"/>
    <n v="2"/>
    <x v="2"/>
    <x v="1"/>
    <x v="1"/>
    <x v="1"/>
  </r>
  <r>
    <x v="3"/>
    <n v="3"/>
    <x v="3"/>
    <x v="1"/>
    <x v="1"/>
    <x v="1"/>
  </r>
  <r>
    <x v="4"/>
    <n v="4"/>
    <x v="4"/>
    <x v="1"/>
    <x v="1"/>
    <x v="1"/>
  </r>
  <r>
    <x v="5"/>
    <n v="5"/>
    <x v="5"/>
    <x v="1"/>
    <x v="1"/>
    <x v="1"/>
  </r>
  <r>
    <x v="3"/>
    <n v="6"/>
    <x v="6"/>
    <x v="1"/>
    <x v="1"/>
    <x v="2"/>
  </r>
  <r>
    <x v="3"/>
    <n v="7"/>
    <x v="1"/>
    <x v="1"/>
    <x v="1"/>
    <x v="3"/>
  </r>
  <r>
    <x v="6"/>
    <n v="8"/>
    <x v="7"/>
    <x v="1"/>
    <x v="1"/>
    <x v="4"/>
  </r>
  <r>
    <x v="7"/>
    <n v="9"/>
    <x v="2"/>
    <x v="1"/>
    <x v="1"/>
    <x v="5"/>
  </r>
  <r>
    <x v="7"/>
    <n v="10"/>
    <x v="2"/>
    <x v="1"/>
    <x v="1"/>
    <x v="5"/>
  </r>
  <r>
    <x v="8"/>
    <n v="11"/>
    <x v="2"/>
    <x v="1"/>
    <x v="1"/>
    <x v="5"/>
  </r>
  <r>
    <x v="8"/>
    <n v="12"/>
    <x v="2"/>
    <x v="1"/>
    <x v="1"/>
    <x v="5"/>
  </r>
  <r>
    <x v="8"/>
    <n v="13"/>
    <x v="2"/>
    <x v="1"/>
    <x v="1"/>
    <x v="6"/>
  </r>
  <r>
    <x v="8"/>
    <n v="14"/>
    <x v="2"/>
    <x v="1"/>
    <x v="1"/>
    <x v="6"/>
  </r>
  <r>
    <x v="8"/>
    <n v="15"/>
    <x v="2"/>
    <x v="1"/>
    <x v="1"/>
    <x v="6"/>
  </r>
  <r>
    <x v="8"/>
    <n v="16"/>
    <x v="2"/>
    <x v="2"/>
    <x v="1"/>
    <x v="6"/>
  </r>
  <r>
    <x v="8"/>
    <n v="17"/>
    <x v="2"/>
    <x v="2"/>
    <x v="1"/>
    <x v="6"/>
  </r>
  <r>
    <x v="8"/>
    <n v="18"/>
    <x v="2"/>
    <x v="2"/>
    <x v="1"/>
    <x v="6"/>
  </r>
  <r>
    <x v="8"/>
    <n v="19"/>
    <x v="2"/>
    <x v="2"/>
    <x v="1"/>
    <x v="6"/>
  </r>
  <r>
    <x v="8"/>
    <n v="20"/>
    <x v="2"/>
    <x v="2"/>
    <x v="1"/>
    <x v="7"/>
  </r>
  <r>
    <x v="9"/>
    <n v="21"/>
    <x v="2"/>
    <x v="2"/>
    <x v="1"/>
    <x v="7"/>
  </r>
  <r>
    <x v="9"/>
    <n v="22"/>
    <x v="2"/>
    <x v="2"/>
    <x v="1"/>
    <x v="7"/>
  </r>
  <r>
    <x v="9"/>
    <n v="23"/>
    <x v="2"/>
    <x v="2"/>
    <x v="1"/>
    <x v="7"/>
  </r>
  <r>
    <x v="9"/>
    <n v="24"/>
    <x v="2"/>
    <x v="2"/>
    <x v="1"/>
    <x v="7"/>
  </r>
  <r>
    <x v="9"/>
    <n v="25"/>
    <x v="2"/>
    <x v="2"/>
    <x v="1"/>
    <x v="7"/>
  </r>
  <r>
    <x v="9"/>
    <n v="26"/>
    <x v="2"/>
    <x v="2"/>
    <x v="1"/>
    <x v="7"/>
  </r>
  <r>
    <x v="9"/>
    <n v="27"/>
    <x v="2"/>
    <x v="2"/>
    <x v="1"/>
    <x v="7"/>
  </r>
  <r>
    <x v="9"/>
    <n v="28"/>
    <x v="2"/>
    <x v="2"/>
    <x v="1"/>
    <x v="7"/>
  </r>
  <r>
    <x v="9"/>
    <n v="29"/>
    <x v="2"/>
    <x v="2"/>
    <x v="1"/>
    <x v="7"/>
  </r>
  <r>
    <x v="9"/>
    <n v="30"/>
    <x v="2"/>
    <x v="2"/>
    <x v="1"/>
    <x v="7"/>
  </r>
  <r>
    <x v="9"/>
    <n v="31"/>
    <x v="2"/>
    <x v="2"/>
    <x v="1"/>
    <x v="7"/>
  </r>
  <r>
    <x v="9"/>
    <n v="32"/>
    <x v="2"/>
    <x v="2"/>
    <x v="1"/>
    <x v="7"/>
  </r>
  <r>
    <x v="9"/>
    <n v="33"/>
    <x v="2"/>
    <x v="2"/>
    <x v="1"/>
    <x v="7"/>
  </r>
  <r>
    <x v="9"/>
    <n v="34"/>
    <x v="2"/>
    <x v="2"/>
    <x v="1"/>
    <x v="7"/>
  </r>
  <r>
    <x v="9"/>
    <n v="35"/>
    <x v="2"/>
    <x v="2"/>
    <x v="1"/>
    <x v="7"/>
  </r>
  <r>
    <x v="9"/>
    <n v="36"/>
    <x v="2"/>
    <x v="2"/>
    <x v="1"/>
    <x v="7"/>
  </r>
  <r>
    <x v="9"/>
    <n v="37"/>
    <x v="2"/>
    <x v="2"/>
    <x v="1"/>
    <x v="8"/>
  </r>
  <r>
    <x v="9"/>
    <n v="38"/>
    <x v="2"/>
    <x v="2"/>
    <x v="1"/>
    <x v="8"/>
  </r>
  <r>
    <x v="9"/>
    <n v="39"/>
    <x v="2"/>
    <x v="2"/>
    <x v="1"/>
    <x v="8"/>
  </r>
  <r>
    <x v="9"/>
    <n v="40"/>
    <x v="2"/>
    <x v="2"/>
    <x v="1"/>
    <x v="8"/>
  </r>
  <r>
    <x v="9"/>
    <n v="41"/>
    <x v="2"/>
    <x v="2"/>
    <x v="1"/>
    <x v="8"/>
  </r>
  <r>
    <x v="9"/>
    <n v="42"/>
    <x v="2"/>
    <x v="2"/>
    <x v="1"/>
    <x v="8"/>
  </r>
  <r>
    <x v="9"/>
    <n v="43"/>
    <x v="2"/>
    <x v="2"/>
    <x v="1"/>
    <x v="8"/>
  </r>
  <r>
    <x v="9"/>
    <n v="44"/>
    <x v="2"/>
    <x v="2"/>
    <x v="1"/>
    <x v="8"/>
  </r>
  <r>
    <x v="9"/>
    <n v="45"/>
    <x v="2"/>
    <x v="2"/>
    <x v="1"/>
    <x v="8"/>
  </r>
  <r>
    <x v="9"/>
    <n v="46"/>
    <x v="2"/>
    <x v="2"/>
    <x v="1"/>
    <x v="8"/>
  </r>
  <r>
    <x v="9"/>
    <n v="47"/>
    <x v="2"/>
    <x v="2"/>
    <x v="1"/>
    <x v="8"/>
  </r>
  <r>
    <x v="9"/>
    <n v="48"/>
    <x v="2"/>
    <x v="2"/>
    <x v="1"/>
    <x v="8"/>
  </r>
  <r>
    <x v="9"/>
    <n v="49"/>
    <x v="2"/>
    <x v="2"/>
    <x v="1"/>
    <x v="8"/>
  </r>
  <r>
    <x v="9"/>
    <n v="50"/>
    <x v="2"/>
    <x v="2"/>
    <x v="1"/>
    <x v="8"/>
  </r>
  <r>
    <x v="10"/>
    <n v="51"/>
    <x v="2"/>
    <x v="2"/>
    <x v="1"/>
    <x v="8"/>
  </r>
  <r>
    <x v="10"/>
    <n v="52"/>
    <x v="8"/>
    <x v="2"/>
    <x v="1"/>
    <x v="8"/>
  </r>
  <r>
    <x v="10"/>
    <n v="53"/>
    <x v="8"/>
    <x v="2"/>
    <x v="1"/>
    <x v="8"/>
  </r>
  <r>
    <x v="10"/>
    <n v="54"/>
    <x v="8"/>
    <x v="2"/>
    <x v="1"/>
    <x v="8"/>
  </r>
  <r>
    <x v="10"/>
    <n v="55"/>
    <x v="8"/>
    <x v="2"/>
    <x v="1"/>
    <x v="8"/>
  </r>
  <r>
    <x v="10"/>
    <n v="56"/>
    <x v="8"/>
    <x v="2"/>
    <x v="1"/>
    <x v="8"/>
  </r>
  <r>
    <x v="10"/>
    <n v="57"/>
    <x v="8"/>
    <x v="2"/>
    <x v="1"/>
    <x v="8"/>
  </r>
  <r>
    <x v="10"/>
    <n v="58"/>
    <x v="8"/>
    <x v="2"/>
    <x v="1"/>
    <x v="8"/>
  </r>
  <r>
    <x v="10"/>
    <n v="59"/>
    <x v="8"/>
    <x v="2"/>
    <x v="1"/>
    <x v="8"/>
  </r>
  <r>
    <x v="10"/>
    <n v="60"/>
    <x v="8"/>
    <x v="2"/>
    <x v="1"/>
    <x v="8"/>
  </r>
  <r>
    <x v="10"/>
    <n v="61"/>
    <x v="8"/>
    <x v="2"/>
    <x v="1"/>
    <x v="8"/>
  </r>
  <r>
    <x v="10"/>
    <n v="62"/>
    <x v="8"/>
    <x v="2"/>
    <x v="1"/>
    <x v="8"/>
  </r>
  <r>
    <x v="10"/>
    <n v="63"/>
    <x v="8"/>
    <x v="2"/>
    <x v="1"/>
    <x v="8"/>
  </r>
  <r>
    <x v="10"/>
    <n v="64"/>
    <x v="8"/>
    <x v="2"/>
    <x v="1"/>
    <x v="8"/>
  </r>
  <r>
    <x v="10"/>
    <n v="65"/>
    <x v="8"/>
    <x v="2"/>
    <x v="1"/>
    <x v="8"/>
  </r>
  <r>
    <x v="10"/>
    <n v="66"/>
    <x v="8"/>
    <x v="2"/>
    <x v="1"/>
    <x v="8"/>
  </r>
  <r>
    <x v="10"/>
    <n v="67"/>
    <x v="8"/>
    <x v="2"/>
    <x v="1"/>
    <x v="8"/>
  </r>
  <r>
    <x v="10"/>
    <n v="68"/>
    <x v="8"/>
    <x v="2"/>
    <x v="1"/>
    <x v="8"/>
  </r>
  <r>
    <x v="10"/>
    <n v="69"/>
    <x v="8"/>
    <x v="2"/>
    <x v="1"/>
    <x v="8"/>
  </r>
  <r>
    <x v="10"/>
    <n v="70"/>
    <x v="8"/>
    <x v="2"/>
    <x v="1"/>
    <x v="9"/>
  </r>
  <r>
    <x v="10"/>
    <n v="71"/>
    <x v="8"/>
    <x v="2"/>
    <x v="1"/>
    <x v="9"/>
  </r>
  <r>
    <x v="10"/>
    <n v="72"/>
    <x v="8"/>
    <x v="2"/>
    <x v="1"/>
    <x v="9"/>
  </r>
  <r>
    <x v="10"/>
    <n v="73"/>
    <x v="8"/>
    <x v="2"/>
    <x v="1"/>
    <x v="9"/>
  </r>
  <r>
    <x v="10"/>
    <n v="74"/>
    <x v="8"/>
    <x v="2"/>
    <x v="1"/>
    <x v="9"/>
  </r>
  <r>
    <x v="10"/>
    <n v="75"/>
    <x v="8"/>
    <x v="2"/>
    <x v="1"/>
    <x v="9"/>
  </r>
  <r>
    <x v="10"/>
    <n v="76"/>
    <x v="8"/>
    <x v="2"/>
    <x v="1"/>
    <x v="9"/>
  </r>
  <r>
    <x v="10"/>
    <n v="77"/>
    <x v="8"/>
    <x v="2"/>
    <x v="1"/>
    <x v="9"/>
  </r>
  <r>
    <x v="10"/>
    <n v="78"/>
    <x v="8"/>
    <x v="2"/>
    <x v="1"/>
    <x v="9"/>
  </r>
  <r>
    <x v="10"/>
    <n v="79"/>
    <x v="8"/>
    <x v="2"/>
    <x v="1"/>
    <x v="9"/>
  </r>
  <r>
    <x v="10"/>
    <n v="80"/>
    <x v="8"/>
    <x v="2"/>
    <x v="1"/>
    <x v="9"/>
  </r>
  <r>
    <x v="10"/>
    <n v="81"/>
    <x v="9"/>
    <x v="2"/>
    <x v="1"/>
    <x v="9"/>
  </r>
  <r>
    <x v="10"/>
    <n v="82"/>
    <x v="9"/>
    <x v="2"/>
    <x v="1"/>
    <x v="9"/>
  </r>
  <r>
    <x v="10"/>
    <n v="83"/>
    <x v="9"/>
    <x v="2"/>
    <x v="1"/>
    <x v="9"/>
  </r>
  <r>
    <x v="10"/>
    <n v="84"/>
    <x v="9"/>
    <x v="2"/>
    <x v="1"/>
    <x v="9"/>
  </r>
  <r>
    <x v="10"/>
    <n v="85"/>
    <x v="9"/>
    <x v="2"/>
    <x v="1"/>
    <x v="9"/>
  </r>
  <r>
    <x v="11"/>
    <n v="86"/>
    <x v="9"/>
    <x v="2"/>
    <x v="1"/>
    <x v="9"/>
  </r>
  <r>
    <x v="12"/>
    <n v="87"/>
    <x v="10"/>
    <x v="2"/>
    <x v="1"/>
    <x v="9"/>
  </r>
  <r>
    <x v="12"/>
    <n v="88"/>
    <x v="10"/>
    <x v="2"/>
    <x v="1"/>
    <x v="9"/>
  </r>
  <r>
    <x v="12"/>
    <n v="89"/>
    <x v="10"/>
    <x v="2"/>
    <x v="1"/>
    <x v="9"/>
  </r>
  <r>
    <x v="12"/>
    <n v="90"/>
    <x v="10"/>
    <x v="2"/>
    <x v="1"/>
    <x v="9"/>
  </r>
  <r>
    <x v="12"/>
    <n v="91"/>
    <x v="10"/>
    <x v="2"/>
    <x v="1"/>
    <x v="9"/>
  </r>
  <r>
    <x v="12"/>
    <n v="92"/>
    <x v="10"/>
    <x v="2"/>
    <x v="1"/>
    <x v="9"/>
  </r>
  <r>
    <x v="12"/>
    <n v="93"/>
    <x v="10"/>
    <x v="2"/>
    <x v="1"/>
    <x v="9"/>
  </r>
  <r>
    <x v="12"/>
    <n v="94"/>
    <x v="10"/>
    <x v="2"/>
    <x v="1"/>
    <x v="9"/>
  </r>
  <r>
    <x v="12"/>
    <n v="95"/>
    <x v="10"/>
    <x v="2"/>
    <x v="1"/>
    <x v="9"/>
  </r>
  <r>
    <x v="12"/>
    <n v="96"/>
    <x v="10"/>
    <x v="2"/>
    <x v="1"/>
    <x v="9"/>
  </r>
  <r>
    <x v="12"/>
    <n v="97"/>
    <x v="10"/>
    <x v="2"/>
    <x v="1"/>
    <x v="9"/>
  </r>
  <r>
    <x v="12"/>
    <n v="98"/>
    <x v="10"/>
    <x v="2"/>
    <x v="1"/>
    <x v="9"/>
  </r>
  <r>
    <x v="12"/>
    <n v="99"/>
    <x v="10"/>
    <x v="2"/>
    <x v="1"/>
    <x v="9"/>
  </r>
  <r>
    <x v="12"/>
    <n v="100"/>
    <x v="10"/>
    <x v="2"/>
    <x v="1"/>
    <x v="9"/>
  </r>
  <r>
    <x v="13"/>
    <n v="101"/>
    <x v="10"/>
    <x v="2"/>
    <x v="1"/>
    <x v="9"/>
  </r>
  <r>
    <x v="13"/>
    <n v="102"/>
    <x v="10"/>
    <x v="2"/>
    <x v="1"/>
    <x v="9"/>
  </r>
  <r>
    <x v="13"/>
    <n v="103"/>
    <x v="10"/>
    <x v="2"/>
    <x v="1"/>
    <x v="9"/>
  </r>
  <r>
    <x v="13"/>
    <n v="104"/>
    <x v="10"/>
    <x v="2"/>
    <x v="1"/>
    <x v="9"/>
  </r>
  <r>
    <x v="13"/>
    <n v="105"/>
    <x v="10"/>
    <x v="2"/>
    <x v="1"/>
    <x v="9"/>
  </r>
  <r>
    <x v="13"/>
    <n v="106"/>
    <x v="10"/>
    <x v="2"/>
    <x v="1"/>
    <x v="9"/>
  </r>
  <r>
    <x v="13"/>
    <n v="107"/>
    <x v="10"/>
    <x v="2"/>
    <x v="1"/>
    <x v="9"/>
  </r>
  <r>
    <x v="13"/>
    <n v="108"/>
    <x v="10"/>
    <x v="2"/>
    <x v="1"/>
    <x v="9"/>
  </r>
  <r>
    <x v="13"/>
    <n v="109"/>
    <x v="10"/>
    <x v="2"/>
    <x v="1"/>
    <x v="9"/>
  </r>
  <r>
    <x v="13"/>
    <n v="110"/>
    <x v="10"/>
    <x v="2"/>
    <x v="1"/>
    <x v="9"/>
  </r>
  <r>
    <x v="13"/>
    <n v="111"/>
    <x v="10"/>
    <x v="2"/>
    <x v="1"/>
    <x v="9"/>
  </r>
  <r>
    <x v="13"/>
    <n v="112"/>
    <x v="10"/>
    <x v="2"/>
    <x v="1"/>
    <x v="9"/>
  </r>
  <r>
    <x v="13"/>
    <n v="113"/>
    <x v="10"/>
    <x v="2"/>
    <x v="1"/>
    <x v="9"/>
  </r>
  <r>
    <x v="13"/>
    <n v="114"/>
    <x v="10"/>
    <x v="2"/>
    <x v="1"/>
    <x v="9"/>
  </r>
  <r>
    <x v="13"/>
    <n v="115"/>
    <x v="10"/>
    <x v="2"/>
    <x v="1"/>
    <x v="9"/>
  </r>
  <r>
    <x v="13"/>
    <n v="116"/>
    <x v="10"/>
    <x v="2"/>
    <x v="1"/>
    <x v="9"/>
  </r>
  <r>
    <x v="13"/>
    <n v="117"/>
    <x v="10"/>
    <x v="2"/>
    <x v="1"/>
    <x v="9"/>
  </r>
  <r>
    <x v="13"/>
    <n v="118"/>
    <x v="10"/>
    <x v="2"/>
    <x v="1"/>
    <x v="9"/>
  </r>
  <r>
    <x v="13"/>
    <n v="119"/>
    <x v="10"/>
    <x v="2"/>
    <x v="1"/>
    <x v="9"/>
  </r>
  <r>
    <x v="13"/>
    <n v="120"/>
    <x v="10"/>
    <x v="2"/>
    <x v="1"/>
    <x v="9"/>
  </r>
  <r>
    <x v="13"/>
    <n v="121"/>
    <x v="10"/>
    <x v="2"/>
    <x v="1"/>
    <x v="9"/>
  </r>
  <r>
    <x v="13"/>
    <n v="122"/>
    <x v="10"/>
    <x v="2"/>
    <x v="1"/>
    <x v="9"/>
  </r>
  <r>
    <x v="13"/>
    <n v="123"/>
    <x v="10"/>
    <x v="2"/>
    <x v="1"/>
    <x v="9"/>
  </r>
  <r>
    <x v="13"/>
    <n v="124"/>
    <x v="10"/>
    <x v="2"/>
    <x v="1"/>
    <x v="9"/>
  </r>
  <r>
    <x v="13"/>
    <n v="125"/>
    <x v="10"/>
    <x v="2"/>
    <x v="1"/>
    <x v="9"/>
  </r>
  <r>
    <x v="13"/>
    <n v="126"/>
    <x v="10"/>
    <x v="2"/>
    <x v="1"/>
    <x v="9"/>
  </r>
  <r>
    <x v="13"/>
    <n v="127"/>
    <x v="10"/>
    <x v="2"/>
    <x v="1"/>
    <x v="9"/>
  </r>
  <r>
    <x v="13"/>
    <n v="128"/>
    <x v="10"/>
    <x v="2"/>
    <x v="1"/>
    <x v="9"/>
  </r>
  <r>
    <x v="13"/>
    <n v="129"/>
    <x v="10"/>
    <x v="2"/>
    <x v="1"/>
    <x v="9"/>
  </r>
  <r>
    <x v="13"/>
    <n v="130"/>
    <x v="10"/>
    <x v="2"/>
    <x v="1"/>
    <x v="9"/>
  </r>
  <r>
    <x v="13"/>
    <n v="131"/>
    <x v="10"/>
    <x v="2"/>
    <x v="1"/>
    <x v="9"/>
  </r>
  <r>
    <x v="13"/>
    <n v="132"/>
    <x v="10"/>
    <x v="2"/>
    <x v="1"/>
    <x v="9"/>
  </r>
  <r>
    <x v="13"/>
    <n v="133"/>
    <x v="10"/>
    <x v="2"/>
    <x v="1"/>
    <x v="9"/>
  </r>
  <r>
    <x v="13"/>
    <n v="134"/>
    <x v="10"/>
    <x v="2"/>
    <x v="1"/>
    <x v="9"/>
  </r>
  <r>
    <x v="13"/>
    <n v="135"/>
    <x v="10"/>
    <x v="2"/>
    <x v="1"/>
    <x v="9"/>
  </r>
  <r>
    <x v="13"/>
    <n v="136"/>
    <x v="10"/>
    <x v="2"/>
    <x v="1"/>
    <x v="9"/>
  </r>
  <r>
    <x v="13"/>
    <n v="137"/>
    <x v="10"/>
    <x v="2"/>
    <x v="1"/>
    <x v="9"/>
  </r>
  <r>
    <x v="13"/>
    <n v="138"/>
    <x v="10"/>
    <x v="2"/>
    <x v="1"/>
    <x v="9"/>
  </r>
  <r>
    <x v="13"/>
    <n v="139"/>
    <x v="10"/>
    <x v="2"/>
    <x v="1"/>
    <x v="9"/>
  </r>
  <r>
    <x v="13"/>
    <n v="140"/>
    <x v="10"/>
    <x v="2"/>
    <x v="1"/>
    <x v="9"/>
  </r>
  <r>
    <x v="13"/>
    <n v="141"/>
    <x v="10"/>
    <x v="2"/>
    <x v="1"/>
    <x v="9"/>
  </r>
  <r>
    <x v="13"/>
    <n v="142"/>
    <x v="10"/>
    <x v="2"/>
    <x v="1"/>
    <x v="9"/>
  </r>
  <r>
    <x v="13"/>
    <n v="143"/>
    <x v="10"/>
    <x v="2"/>
    <x v="1"/>
    <x v="9"/>
  </r>
  <r>
    <x v="13"/>
    <n v="144"/>
    <x v="10"/>
    <x v="2"/>
    <x v="1"/>
    <x v="9"/>
  </r>
  <r>
    <x v="13"/>
    <n v="145"/>
    <x v="10"/>
    <x v="2"/>
    <x v="1"/>
    <x v="9"/>
  </r>
  <r>
    <x v="13"/>
    <n v="146"/>
    <x v="10"/>
    <x v="2"/>
    <x v="1"/>
    <x v="10"/>
  </r>
  <r>
    <x v="13"/>
    <n v="147"/>
    <x v="10"/>
    <x v="2"/>
    <x v="1"/>
    <x v="10"/>
  </r>
  <r>
    <x v="13"/>
    <n v="148"/>
    <x v="10"/>
    <x v="2"/>
    <x v="1"/>
    <x v="10"/>
  </r>
  <r>
    <x v="13"/>
    <n v="149"/>
    <x v="10"/>
    <x v="2"/>
    <x v="1"/>
    <x v="10"/>
  </r>
  <r>
    <x v="13"/>
    <n v="150"/>
    <x v="10"/>
    <x v="2"/>
    <x v="1"/>
    <x v="10"/>
  </r>
  <r>
    <x v="13"/>
    <n v="151"/>
    <x v="10"/>
    <x v="2"/>
    <x v="1"/>
    <x v="10"/>
  </r>
  <r>
    <x v="13"/>
    <n v="152"/>
    <x v="10"/>
    <x v="2"/>
    <x v="1"/>
    <x v="10"/>
  </r>
  <r>
    <x v="13"/>
    <n v="153"/>
    <x v="10"/>
    <x v="2"/>
    <x v="1"/>
    <x v="10"/>
  </r>
  <r>
    <x v="13"/>
    <n v="154"/>
    <x v="10"/>
    <x v="2"/>
    <x v="1"/>
    <x v="10"/>
  </r>
  <r>
    <x v="13"/>
    <n v="155"/>
    <x v="10"/>
    <x v="2"/>
    <x v="1"/>
    <x v="10"/>
  </r>
  <r>
    <x v="13"/>
    <n v="156"/>
    <x v="10"/>
    <x v="2"/>
    <x v="1"/>
    <x v="10"/>
  </r>
  <r>
    <x v="13"/>
    <n v="157"/>
    <x v="10"/>
    <x v="2"/>
    <x v="1"/>
    <x v="10"/>
  </r>
  <r>
    <x v="13"/>
    <n v="158"/>
    <x v="10"/>
    <x v="2"/>
    <x v="1"/>
    <x v="10"/>
  </r>
  <r>
    <x v="13"/>
    <n v="159"/>
    <x v="10"/>
    <x v="2"/>
    <x v="1"/>
    <x v="10"/>
  </r>
  <r>
    <x v="13"/>
    <n v="160"/>
    <x v="10"/>
    <x v="2"/>
    <x v="1"/>
    <x v="10"/>
  </r>
  <r>
    <x v="13"/>
    <n v="161"/>
    <x v="10"/>
    <x v="2"/>
    <x v="1"/>
    <x v="10"/>
  </r>
  <r>
    <x v="13"/>
    <n v="162"/>
    <x v="10"/>
    <x v="2"/>
    <x v="1"/>
    <x v="10"/>
  </r>
  <r>
    <x v="13"/>
    <n v="163"/>
    <x v="10"/>
    <x v="2"/>
    <x v="1"/>
    <x v="10"/>
  </r>
  <r>
    <x v="13"/>
    <n v="164"/>
    <x v="10"/>
    <x v="2"/>
    <x v="1"/>
    <x v="10"/>
  </r>
  <r>
    <x v="13"/>
    <n v="165"/>
    <x v="10"/>
    <x v="2"/>
    <x v="1"/>
    <x v="10"/>
  </r>
  <r>
    <x v="13"/>
    <n v="166"/>
    <x v="10"/>
    <x v="2"/>
    <x v="1"/>
    <x v="10"/>
  </r>
  <r>
    <x v="13"/>
    <n v="167"/>
    <x v="10"/>
    <x v="2"/>
    <x v="1"/>
    <x v="10"/>
  </r>
  <r>
    <x v="13"/>
    <n v="168"/>
    <x v="10"/>
    <x v="2"/>
    <x v="1"/>
    <x v="10"/>
  </r>
  <r>
    <x v="13"/>
    <n v="169"/>
    <x v="10"/>
    <x v="2"/>
    <x v="1"/>
    <x v="10"/>
  </r>
  <r>
    <x v="13"/>
    <n v="170"/>
    <x v="10"/>
    <x v="2"/>
    <x v="1"/>
    <x v="10"/>
  </r>
  <r>
    <x v="13"/>
    <n v="171"/>
    <x v="10"/>
    <x v="2"/>
    <x v="1"/>
    <x v="10"/>
  </r>
  <r>
    <x v="13"/>
    <n v="172"/>
    <x v="10"/>
    <x v="2"/>
    <x v="1"/>
    <x v="10"/>
  </r>
  <r>
    <x v="13"/>
    <n v="173"/>
    <x v="10"/>
    <x v="2"/>
    <x v="1"/>
    <x v="10"/>
  </r>
  <r>
    <x v="13"/>
    <n v="174"/>
    <x v="10"/>
    <x v="2"/>
    <x v="1"/>
    <x v="10"/>
  </r>
  <r>
    <x v="13"/>
    <n v="175"/>
    <x v="10"/>
    <x v="2"/>
    <x v="1"/>
    <x v="10"/>
  </r>
  <r>
    <x v="13"/>
    <n v="176"/>
    <x v="10"/>
    <x v="2"/>
    <x v="1"/>
    <x v="10"/>
  </r>
  <r>
    <x v="13"/>
    <n v="177"/>
    <x v="10"/>
    <x v="2"/>
    <x v="1"/>
    <x v="10"/>
  </r>
  <r>
    <x v="13"/>
    <n v="178"/>
    <x v="10"/>
    <x v="2"/>
    <x v="1"/>
    <x v="10"/>
  </r>
  <r>
    <x v="13"/>
    <n v="179"/>
    <x v="10"/>
    <x v="2"/>
    <x v="1"/>
    <x v="10"/>
  </r>
  <r>
    <x v="13"/>
    <n v="180"/>
    <x v="10"/>
    <x v="2"/>
    <x v="1"/>
    <x v="10"/>
  </r>
  <r>
    <x v="13"/>
    <n v="181"/>
    <x v="10"/>
    <x v="2"/>
    <x v="1"/>
    <x v="10"/>
  </r>
  <r>
    <x v="13"/>
    <n v="182"/>
    <x v="10"/>
    <x v="2"/>
    <x v="1"/>
    <x v="10"/>
  </r>
  <r>
    <x v="13"/>
    <n v="183"/>
    <x v="10"/>
    <x v="2"/>
    <x v="1"/>
    <x v="10"/>
  </r>
  <r>
    <x v="13"/>
    <n v="184"/>
    <x v="10"/>
    <x v="2"/>
    <x v="1"/>
    <x v="10"/>
  </r>
  <r>
    <x v="13"/>
    <n v="185"/>
    <x v="10"/>
    <x v="2"/>
    <x v="1"/>
    <x v="10"/>
  </r>
  <r>
    <x v="13"/>
    <n v="186"/>
    <x v="10"/>
    <x v="2"/>
    <x v="1"/>
    <x v="10"/>
  </r>
  <r>
    <x v="13"/>
    <n v="187"/>
    <x v="10"/>
    <x v="2"/>
    <x v="1"/>
    <x v="10"/>
  </r>
  <r>
    <x v="13"/>
    <n v="188"/>
    <x v="10"/>
    <x v="2"/>
    <x v="1"/>
    <x v="10"/>
  </r>
  <r>
    <x v="13"/>
    <n v="189"/>
    <x v="10"/>
    <x v="2"/>
    <x v="1"/>
    <x v="10"/>
  </r>
  <r>
    <x v="13"/>
    <n v="190"/>
    <x v="10"/>
    <x v="2"/>
    <x v="1"/>
    <x v="10"/>
  </r>
  <r>
    <x v="13"/>
    <n v="191"/>
    <x v="10"/>
    <x v="2"/>
    <x v="1"/>
    <x v="10"/>
  </r>
  <r>
    <x v="13"/>
    <n v="192"/>
    <x v="10"/>
    <x v="2"/>
    <x v="1"/>
    <x v="10"/>
  </r>
  <r>
    <x v="13"/>
    <n v="193"/>
    <x v="10"/>
    <x v="2"/>
    <x v="1"/>
    <x v="10"/>
  </r>
  <r>
    <x v="13"/>
    <n v="194"/>
    <x v="10"/>
    <x v="2"/>
    <x v="1"/>
    <x v="10"/>
  </r>
  <r>
    <x v="13"/>
    <n v="195"/>
    <x v="10"/>
    <x v="2"/>
    <x v="1"/>
    <x v="10"/>
  </r>
  <r>
    <x v="13"/>
    <n v="196"/>
    <x v="10"/>
    <x v="2"/>
    <x v="1"/>
    <x v="10"/>
  </r>
  <r>
    <x v="13"/>
    <n v="197"/>
    <x v="10"/>
    <x v="2"/>
    <x v="1"/>
    <x v="10"/>
  </r>
  <r>
    <x v="13"/>
    <n v="198"/>
    <x v="10"/>
    <x v="2"/>
    <x v="1"/>
    <x v="10"/>
  </r>
  <r>
    <x v="13"/>
    <n v="199"/>
    <x v="10"/>
    <x v="2"/>
    <x v="1"/>
    <x v="10"/>
  </r>
  <r>
    <x v="13"/>
    <n v="200"/>
    <x v="10"/>
    <x v="2"/>
    <x v="1"/>
    <x v="10"/>
  </r>
  <r>
    <x v="14"/>
    <n v="201"/>
    <x v="10"/>
    <x v="2"/>
    <x v="1"/>
    <x v="10"/>
  </r>
  <r>
    <x v="14"/>
    <n v="202"/>
    <x v="10"/>
    <x v="2"/>
    <x v="1"/>
    <x v="10"/>
  </r>
  <r>
    <x v="14"/>
    <n v="203"/>
    <x v="10"/>
    <x v="2"/>
    <x v="1"/>
    <x v="10"/>
  </r>
  <r>
    <x v="14"/>
    <n v="204"/>
    <x v="10"/>
    <x v="2"/>
    <x v="1"/>
    <x v="10"/>
  </r>
  <r>
    <x v="14"/>
    <n v="205"/>
    <x v="10"/>
    <x v="2"/>
    <x v="1"/>
    <x v="10"/>
  </r>
  <r>
    <x v="14"/>
    <n v="206"/>
    <x v="10"/>
    <x v="2"/>
    <x v="1"/>
    <x v="10"/>
  </r>
  <r>
    <x v="14"/>
    <n v="207"/>
    <x v="10"/>
    <x v="2"/>
    <x v="1"/>
    <x v="10"/>
  </r>
  <r>
    <x v="14"/>
    <n v="208"/>
    <x v="10"/>
    <x v="2"/>
    <x v="1"/>
    <x v="10"/>
  </r>
  <r>
    <x v="14"/>
    <n v="209"/>
    <x v="10"/>
    <x v="2"/>
    <x v="1"/>
    <x v="10"/>
  </r>
  <r>
    <x v="14"/>
    <n v="210"/>
    <x v="10"/>
    <x v="2"/>
    <x v="1"/>
    <x v="10"/>
  </r>
  <r>
    <x v="14"/>
    <n v="211"/>
    <x v="10"/>
    <x v="2"/>
    <x v="1"/>
    <x v="10"/>
  </r>
  <r>
    <x v="14"/>
    <n v="212"/>
    <x v="10"/>
    <x v="2"/>
    <x v="1"/>
    <x v="10"/>
  </r>
  <r>
    <x v="14"/>
    <n v="213"/>
    <x v="10"/>
    <x v="2"/>
    <x v="1"/>
    <x v="10"/>
  </r>
  <r>
    <x v="14"/>
    <n v="214"/>
    <x v="10"/>
    <x v="2"/>
    <x v="1"/>
    <x v="10"/>
  </r>
  <r>
    <x v="14"/>
    <n v="215"/>
    <x v="10"/>
    <x v="2"/>
    <x v="1"/>
    <x v="10"/>
  </r>
  <r>
    <x v="14"/>
    <n v="216"/>
    <x v="10"/>
    <x v="2"/>
    <x v="1"/>
    <x v="10"/>
  </r>
  <r>
    <x v="14"/>
    <n v="217"/>
    <x v="10"/>
    <x v="2"/>
    <x v="1"/>
    <x v="10"/>
  </r>
  <r>
    <x v="14"/>
    <n v="218"/>
    <x v="10"/>
    <x v="2"/>
    <x v="1"/>
    <x v="10"/>
  </r>
  <r>
    <x v="14"/>
    <n v="219"/>
    <x v="10"/>
    <x v="2"/>
    <x v="1"/>
    <x v="10"/>
  </r>
  <r>
    <x v="14"/>
    <n v="220"/>
    <x v="10"/>
    <x v="2"/>
    <x v="1"/>
    <x v="10"/>
  </r>
  <r>
    <x v="14"/>
    <n v="221"/>
    <x v="10"/>
    <x v="2"/>
    <x v="1"/>
    <x v="10"/>
  </r>
  <r>
    <x v="14"/>
    <n v="222"/>
    <x v="10"/>
    <x v="2"/>
    <x v="1"/>
    <x v="10"/>
  </r>
  <r>
    <x v="14"/>
    <n v="223"/>
    <x v="10"/>
    <x v="2"/>
    <x v="1"/>
    <x v="10"/>
  </r>
  <r>
    <x v="14"/>
    <n v="224"/>
    <x v="10"/>
    <x v="2"/>
    <x v="1"/>
    <x v="10"/>
  </r>
  <r>
    <x v="14"/>
    <n v="225"/>
    <x v="10"/>
    <x v="2"/>
    <x v="1"/>
    <x v="10"/>
  </r>
  <r>
    <x v="14"/>
    <n v="226"/>
    <x v="10"/>
    <x v="2"/>
    <x v="1"/>
    <x v="10"/>
  </r>
  <r>
    <x v="14"/>
    <n v="227"/>
    <x v="10"/>
    <x v="2"/>
    <x v="1"/>
    <x v="10"/>
  </r>
  <r>
    <x v="14"/>
    <n v="228"/>
    <x v="10"/>
    <x v="2"/>
    <x v="1"/>
    <x v="10"/>
  </r>
  <r>
    <x v="14"/>
    <n v="229"/>
    <x v="10"/>
    <x v="2"/>
    <x v="1"/>
    <x v="10"/>
  </r>
  <r>
    <x v="15"/>
    <n v="230"/>
    <x v="10"/>
    <x v="2"/>
    <x v="1"/>
    <x v="10"/>
  </r>
  <r>
    <x v="16"/>
    <n v="231"/>
    <x v="11"/>
    <x v="2"/>
    <x v="1"/>
    <x v="10"/>
  </r>
  <r>
    <x v="16"/>
    <n v="232"/>
    <x v="11"/>
    <x v="2"/>
    <x v="1"/>
    <x v="10"/>
  </r>
  <r>
    <x v="16"/>
    <n v="233"/>
    <x v="11"/>
    <x v="2"/>
    <x v="1"/>
    <x v="10"/>
  </r>
  <r>
    <x v="16"/>
    <n v="234"/>
    <x v="11"/>
    <x v="2"/>
    <x v="1"/>
    <x v="10"/>
  </r>
  <r>
    <x v="16"/>
    <n v="235"/>
    <x v="11"/>
    <x v="2"/>
    <x v="1"/>
    <x v="10"/>
  </r>
  <r>
    <x v="16"/>
    <n v="236"/>
    <x v="11"/>
    <x v="2"/>
    <x v="1"/>
    <x v="10"/>
  </r>
  <r>
    <x v="16"/>
    <n v="237"/>
    <x v="11"/>
    <x v="2"/>
    <x v="1"/>
    <x v="10"/>
  </r>
  <r>
    <x v="16"/>
    <n v="238"/>
    <x v="11"/>
    <x v="2"/>
    <x v="1"/>
    <x v="10"/>
  </r>
  <r>
    <x v="16"/>
    <n v="239"/>
    <x v="11"/>
    <x v="2"/>
    <x v="1"/>
    <x v="10"/>
  </r>
  <r>
    <x v="16"/>
    <n v="240"/>
    <x v="11"/>
    <x v="2"/>
    <x v="1"/>
    <x v="10"/>
  </r>
  <r>
    <x v="16"/>
    <n v="241"/>
    <x v="11"/>
    <x v="2"/>
    <x v="1"/>
    <x v="10"/>
  </r>
  <r>
    <x v="16"/>
    <n v="242"/>
    <x v="11"/>
    <x v="2"/>
    <x v="1"/>
    <x v="10"/>
  </r>
  <r>
    <x v="16"/>
    <n v="243"/>
    <x v="11"/>
    <x v="2"/>
    <x v="1"/>
    <x v="10"/>
  </r>
  <r>
    <x v="16"/>
    <n v="244"/>
    <x v="11"/>
    <x v="2"/>
    <x v="1"/>
    <x v="10"/>
  </r>
  <r>
    <x v="16"/>
    <n v="245"/>
    <x v="11"/>
    <x v="2"/>
    <x v="1"/>
    <x v="10"/>
  </r>
  <r>
    <x v="16"/>
    <n v="246"/>
    <x v="11"/>
    <x v="2"/>
    <x v="1"/>
    <x v="10"/>
  </r>
  <r>
    <x v="16"/>
    <n v="247"/>
    <x v="11"/>
    <x v="2"/>
    <x v="1"/>
    <x v="10"/>
  </r>
  <r>
    <x v="16"/>
    <n v="248"/>
    <x v="11"/>
    <x v="2"/>
    <x v="1"/>
    <x v="10"/>
  </r>
  <r>
    <x v="16"/>
    <n v="249"/>
    <x v="11"/>
    <x v="2"/>
    <x v="1"/>
    <x v="10"/>
  </r>
  <r>
    <x v="16"/>
    <n v="250"/>
    <x v="11"/>
    <x v="2"/>
    <x v="1"/>
    <x v="10"/>
  </r>
  <r>
    <x v="16"/>
    <n v="251"/>
    <x v="11"/>
    <x v="2"/>
    <x v="1"/>
    <x v="10"/>
  </r>
  <r>
    <x v="16"/>
    <n v="252"/>
    <x v="11"/>
    <x v="2"/>
    <x v="1"/>
    <x v="10"/>
  </r>
  <r>
    <x v="16"/>
    <n v="253"/>
    <x v="11"/>
    <x v="2"/>
    <x v="1"/>
    <x v="10"/>
  </r>
  <r>
    <x v="16"/>
    <n v="254"/>
    <x v="11"/>
    <x v="2"/>
    <x v="1"/>
    <x v="10"/>
  </r>
  <r>
    <x v="16"/>
    <n v="255"/>
    <x v="11"/>
    <x v="2"/>
    <x v="1"/>
    <x v="10"/>
  </r>
  <r>
    <x v="16"/>
    <n v="256"/>
    <x v="11"/>
    <x v="2"/>
    <x v="1"/>
    <x v="10"/>
  </r>
  <r>
    <x v="16"/>
    <n v="257"/>
    <x v="11"/>
    <x v="2"/>
    <x v="1"/>
    <x v="10"/>
  </r>
  <r>
    <x v="16"/>
    <n v="258"/>
    <x v="11"/>
    <x v="2"/>
    <x v="1"/>
    <x v="10"/>
  </r>
  <r>
    <x v="16"/>
    <n v="259"/>
    <x v="11"/>
    <x v="2"/>
    <x v="1"/>
    <x v="10"/>
  </r>
  <r>
    <x v="16"/>
    <n v="260"/>
    <x v="11"/>
    <x v="2"/>
    <x v="1"/>
    <x v="10"/>
  </r>
  <r>
    <x v="16"/>
    <n v="261"/>
    <x v="11"/>
    <x v="2"/>
    <x v="1"/>
    <x v="10"/>
  </r>
  <r>
    <x v="16"/>
    <n v="262"/>
    <x v="11"/>
    <x v="2"/>
    <x v="1"/>
    <x v="10"/>
  </r>
  <r>
    <x v="16"/>
    <n v="263"/>
    <x v="11"/>
    <x v="2"/>
    <x v="1"/>
    <x v="10"/>
  </r>
  <r>
    <x v="16"/>
    <n v="264"/>
    <x v="11"/>
    <x v="2"/>
    <x v="1"/>
    <x v="10"/>
  </r>
  <r>
    <x v="16"/>
    <n v="265"/>
    <x v="11"/>
    <x v="2"/>
    <x v="1"/>
    <x v="10"/>
  </r>
  <r>
    <x v="16"/>
    <n v="266"/>
    <x v="11"/>
    <x v="2"/>
    <x v="1"/>
    <x v="10"/>
  </r>
  <r>
    <x v="16"/>
    <n v="267"/>
    <x v="11"/>
    <x v="2"/>
    <x v="1"/>
    <x v="10"/>
  </r>
  <r>
    <x v="16"/>
    <n v="268"/>
    <x v="11"/>
    <x v="2"/>
    <x v="1"/>
    <x v="10"/>
  </r>
  <r>
    <x v="16"/>
    <n v="269"/>
    <x v="11"/>
    <x v="2"/>
    <x v="1"/>
    <x v="10"/>
  </r>
  <r>
    <x v="16"/>
    <n v="270"/>
    <x v="11"/>
    <x v="2"/>
    <x v="1"/>
    <x v="10"/>
  </r>
  <r>
    <x v="16"/>
    <n v="271"/>
    <x v="11"/>
    <x v="2"/>
    <x v="1"/>
    <x v="10"/>
  </r>
  <r>
    <x v="16"/>
    <n v="272"/>
    <x v="11"/>
    <x v="2"/>
    <x v="1"/>
    <x v="10"/>
  </r>
  <r>
    <x v="16"/>
    <n v="273"/>
    <x v="11"/>
    <x v="2"/>
    <x v="1"/>
    <x v="10"/>
  </r>
  <r>
    <x v="16"/>
    <n v="274"/>
    <x v="11"/>
    <x v="2"/>
    <x v="1"/>
    <x v="10"/>
  </r>
  <r>
    <x v="16"/>
    <n v="275"/>
    <x v="11"/>
    <x v="2"/>
    <x v="1"/>
    <x v="10"/>
  </r>
  <r>
    <x v="16"/>
    <n v="276"/>
    <x v="11"/>
    <x v="2"/>
    <x v="1"/>
    <x v="10"/>
  </r>
  <r>
    <x v="16"/>
    <n v="277"/>
    <x v="11"/>
    <x v="2"/>
    <x v="1"/>
    <x v="10"/>
  </r>
  <r>
    <x v="16"/>
    <n v="278"/>
    <x v="11"/>
    <x v="2"/>
    <x v="1"/>
    <x v="10"/>
  </r>
  <r>
    <x v="16"/>
    <n v="279"/>
    <x v="11"/>
    <x v="2"/>
    <x v="1"/>
    <x v="10"/>
  </r>
  <r>
    <x v="16"/>
    <n v="280"/>
    <x v="11"/>
    <x v="2"/>
    <x v="1"/>
    <x v="10"/>
  </r>
  <r>
    <x v="16"/>
    <n v="281"/>
    <x v="11"/>
    <x v="2"/>
    <x v="1"/>
    <x v="10"/>
  </r>
  <r>
    <x v="16"/>
    <n v="282"/>
    <x v="11"/>
    <x v="2"/>
    <x v="1"/>
    <x v="10"/>
  </r>
  <r>
    <x v="16"/>
    <n v="283"/>
    <x v="11"/>
    <x v="2"/>
    <x v="1"/>
    <x v="10"/>
  </r>
  <r>
    <x v="16"/>
    <n v="284"/>
    <x v="11"/>
    <x v="2"/>
    <x v="1"/>
    <x v="10"/>
  </r>
  <r>
    <x v="16"/>
    <n v="285"/>
    <x v="11"/>
    <x v="2"/>
    <x v="1"/>
    <x v="10"/>
  </r>
  <r>
    <x v="16"/>
    <n v="286"/>
    <x v="11"/>
    <x v="2"/>
    <x v="1"/>
    <x v="10"/>
  </r>
  <r>
    <x v="16"/>
    <n v="287"/>
    <x v="11"/>
    <x v="2"/>
    <x v="1"/>
    <x v="10"/>
  </r>
  <r>
    <x v="16"/>
    <n v="288"/>
    <x v="11"/>
    <x v="2"/>
    <x v="1"/>
    <x v="10"/>
  </r>
  <r>
    <x v="16"/>
    <n v="289"/>
    <x v="11"/>
    <x v="2"/>
    <x v="1"/>
    <x v="10"/>
  </r>
  <r>
    <x v="16"/>
    <n v="290"/>
    <x v="11"/>
    <x v="2"/>
    <x v="1"/>
    <x v="10"/>
  </r>
  <r>
    <x v="16"/>
    <n v="291"/>
    <x v="11"/>
    <x v="2"/>
    <x v="1"/>
    <x v="10"/>
  </r>
  <r>
    <x v="16"/>
    <n v="292"/>
    <x v="11"/>
    <x v="2"/>
    <x v="1"/>
    <x v="10"/>
  </r>
  <r>
    <x v="16"/>
    <n v="293"/>
    <x v="11"/>
    <x v="2"/>
    <x v="1"/>
    <x v="10"/>
  </r>
  <r>
    <x v="16"/>
    <n v="294"/>
    <x v="11"/>
    <x v="2"/>
    <x v="1"/>
    <x v="10"/>
  </r>
  <r>
    <x v="16"/>
    <n v="295"/>
    <x v="11"/>
    <x v="2"/>
    <x v="1"/>
    <x v="10"/>
  </r>
  <r>
    <x v="16"/>
    <n v="296"/>
    <x v="11"/>
    <x v="2"/>
    <x v="1"/>
    <x v="10"/>
  </r>
  <r>
    <x v="16"/>
    <n v="297"/>
    <x v="11"/>
    <x v="2"/>
    <x v="1"/>
    <x v="10"/>
  </r>
  <r>
    <x v="16"/>
    <n v="298"/>
    <x v="11"/>
    <x v="2"/>
    <x v="1"/>
    <x v="10"/>
  </r>
  <r>
    <x v="16"/>
    <n v="299"/>
    <x v="11"/>
    <x v="2"/>
    <x v="1"/>
    <x v="10"/>
  </r>
  <r>
    <x v="16"/>
    <n v="300"/>
    <x v="11"/>
    <x v="2"/>
    <x v="1"/>
    <x v="10"/>
  </r>
  <r>
    <x v="16"/>
    <n v="301"/>
    <x v="11"/>
    <x v="2"/>
    <x v="1"/>
    <x v="10"/>
  </r>
  <r>
    <x v="16"/>
    <n v="302"/>
    <x v="11"/>
    <x v="2"/>
    <x v="1"/>
    <x v="10"/>
  </r>
  <r>
    <x v="16"/>
    <n v="303"/>
    <x v="11"/>
    <x v="2"/>
    <x v="1"/>
    <x v="10"/>
  </r>
  <r>
    <x v="16"/>
    <n v="304"/>
    <x v="11"/>
    <x v="2"/>
    <x v="1"/>
    <x v="10"/>
  </r>
  <r>
    <x v="16"/>
    <n v="305"/>
    <x v="11"/>
    <x v="2"/>
    <x v="1"/>
    <x v="10"/>
  </r>
  <r>
    <x v="16"/>
    <n v="306"/>
    <x v="11"/>
    <x v="2"/>
    <x v="1"/>
    <x v="10"/>
  </r>
  <r>
    <x v="16"/>
    <n v="307"/>
    <x v="11"/>
    <x v="2"/>
    <x v="1"/>
    <x v="10"/>
  </r>
  <r>
    <x v="16"/>
    <n v="308"/>
    <x v="11"/>
    <x v="2"/>
    <x v="1"/>
    <x v="10"/>
  </r>
  <r>
    <x v="16"/>
    <n v="309"/>
    <x v="11"/>
    <x v="2"/>
    <x v="1"/>
    <x v="10"/>
  </r>
  <r>
    <x v="16"/>
    <n v="310"/>
    <x v="11"/>
    <x v="2"/>
    <x v="1"/>
    <x v="10"/>
  </r>
  <r>
    <x v="16"/>
    <n v="311"/>
    <x v="11"/>
    <x v="2"/>
    <x v="1"/>
    <x v="10"/>
  </r>
  <r>
    <x v="16"/>
    <n v="312"/>
    <x v="11"/>
    <x v="2"/>
    <x v="1"/>
    <x v="10"/>
  </r>
  <r>
    <x v="16"/>
    <n v="313"/>
    <x v="11"/>
    <x v="2"/>
    <x v="1"/>
    <x v="10"/>
  </r>
  <r>
    <x v="16"/>
    <n v="314"/>
    <x v="11"/>
    <x v="2"/>
    <x v="1"/>
    <x v="10"/>
  </r>
  <r>
    <x v="16"/>
    <n v="315"/>
    <x v="11"/>
    <x v="2"/>
    <x v="1"/>
    <x v="10"/>
  </r>
  <r>
    <x v="16"/>
    <n v="316"/>
    <x v="11"/>
    <x v="2"/>
    <x v="1"/>
    <x v="10"/>
  </r>
  <r>
    <x v="16"/>
    <n v="317"/>
    <x v="11"/>
    <x v="2"/>
    <x v="1"/>
    <x v="10"/>
  </r>
  <r>
    <x v="16"/>
    <n v="318"/>
    <x v="11"/>
    <x v="2"/>
    <x v="1"/>
    <x v="10"/>
  </r>
  <r>
    <x v="16"/>
    <n v="319"/>
    <x v="11"/>
    <x v="2"/>
    <x v="1"/>
    <x v="10"/>
  </r>
  <r>
    <x v="16"/>
    <n v="320"/>
    <x v="11"/>
    <x v="2"/>
    <x v="1"/>
    <x v="10"/>
  </r>
  <r>
    <x v="16"/>
    <n v="321"/>
    <x v="11"/>
    <x v="2"/>
    <x v="1"/>
    <x v="10"/>
  </r>
  <r>
    <x v="16"/>
    <n v="322"/>
    <x v="11"/>
    <x v="2"/>
    <x v="1"/>
    <x v="10"/>
  </r>
  <r>
    <x v="16"/>
    <n v="323"/>
    <x v="11"/>
    <x v="2"/>
    <x v="1"/>
    <x v="10"/>
  </r>
  <r>
    <x v="16"/>
    <n v="324"/>
    <x v="11"/>
    <x v="2"/>
    <x v="1"/>
    <x v="10"/>
  </r>
  <r>
    <x v="16"/>
    <n v="325"/>
    <x v="11"/>
    <x v="2"/>
    <x v="1"/>
    <x v="10"/>
  </r>
  <r>
    <x v="16"/>
    <n v="326"/>
    <x v="11"/>
    <x v="2"/>
    <x v="1"/>
    <x v="10"/>
  </r>
  <r>
    <x v="16"/>
    <n v="327"/>
    <x v="11"/>
    <x v="2"/>
    <x v="1"/>
    <x v="10"/>
  </r>
  <r>
    <x v="16"/>
    <n v="328"/>
    <x v="11"/>
    <x v="2"/>
    <x v="1"/>
    <x v="10"/>
  </r>
  <r>
    <x v="16"/>
    <n v="329"/>
    <x v="11"/>
    <x v="2"/>
    <x v="1"/>
    <x v="10"/>
  </r>
  <r>
    <x v="16"/>
    <n v="330"/>
    <x v="11"/>
    <x v="2"/>
    <x v="1"/>
    <x v="10"/>
  </r>
  <r>
    <x v="16"/>
    <n v="331"/>
    <x v="11"/>
    <x v="2"/>
    <x v="1"/>
    <x v="10"/>
  </r>
  <r>
    <x v="16"/>
    <n v="332"/>
    <x v="11"/>
    <x v="2"/>
    <x v="1"/>
    <x v="10"/>
  </r>
  <r>
    <x v="16"/>
    <n v="333"/>
    <x v="11"/>
    <x v="2"/>
    <x v="1"/>
    <x v="10"/>
  </r>
  <r>
    <x v="16"/>
    <n v="334"/>
    <x v="11"/>
    <x v="2"/>
    <x v="1"/>
    <x v="10"/>
  </r>
  <r>
    <x v="16"/>
    <n v="335"/>
    <x v="11"/>
    <x v="2"/>
    <x v="1"/>
    <x v="10"/>
  </r>
  <r>
    <x v="16"/>
    <n v="336"/>
    <x v="11"/>
    <x v="2"/>
    <x v="1"/>
    <x v="10"/>
  </r>
  <r>
    <x v="16"/>
    <n v="337"/>
    <x v="11"/>
    <x v="2"/>
    <x v="1"/>
    <x v="10"/>
  </r>
  <r>
    <x v="16"/>
    <n v="338"/>
    <x v="11"/>
    <x v="2"/>
    <x v="1"/>
    <x v="10"/>
  </r>
  <r>
    <x v="16"/>
    <n v="339"/>
    <x v="11"/>
    <x v="2"/>
    <x v="1"/>
    <x v="10"/>
  </r>
  <r>
    <x v="16"/>
    <n v="340"/>
    <x v="11"/>
    <x v="2"/>
    <x v="1"/>
    <x v="10"/>
  </r>
  <r>
    <x v="16"/>
    <n v="341"/>
    <x v="11"/>
    <x v="2"/>
    <x v="1"/>
    <x v="10"/>
  </r>
  <r>
    <x v="16"/>
    <n v="342"/>
    <x v="11"/>
    <x v="2"/>
    <x v="1"/>
    <x v="10"/>
  </r>
  <r>
    <x v="16"/>
    <n v="343"/>
    <x v="11"/>
    <x v="2"/>
    <x v="1"/>
    <x v="10"/>
  </r>
  <r>
    <x v="16"/>
    <n v="344"/>
    <x v="11"/>
    <x v="2"/>
    <x v="1"/>
    <x v="10"/>
  </r>
  <r>
    <x v="16"/>
    <n v="345"/>
    <x v="11"/>
    <x v="2"/>
    <x v="1"/>
    <x v="10"/>
  </r>
  <r>
    <x v="16"/>
    <n v="346"/>
    <x v="11"/>
    <x v="2"/>
    <x v="1"/>
    <x v="10"/>
  </r>
  <r>
    <x v="16"/>
    <n v="347"/>
    <x v="11"/>
    <x v="2"/>
    <x v="1"/>
    <x v="10"/>
  </r>
  <r>
    <x v="16"/>
    <n v="348"/>
    <x v="11"/>
    <x v="2"/>
    <x v="1"/>
    <x v="10"/>
  </r>
  <r>
    <x v="16"/>
    <n v="349"/>
    <x v="11"/>
    <x v="2"/>
    <x v="1"/>
    <x v="10"/>
  </r>
  <r>
    <x v="16"/>
    <n v="350"/>
    <x v="11"/>
    <x v="2"/>
    <x v="1"/>
    <x v="10"/>
  </r>
  <r>
    <x v="16"/>
    <n v="351"/>
    <x v="11"/>
    <x v="2"/>
    <x v="1"/>
    <x v="10"/>
  </r>
  <r>
    <x v="16"/>
    <n v="352"/>
    <x v="11"/>
    <x v="2"/>
    <x v="1"/>
    <x v="10"/>
  </r>
  <r>
    <x v="16"/>
    <n v="353"/>
    <x v="11"/>
    <x v="2"/>
    <x v="1"/>
    <x v="10"/>
  </r>
  <r>
    <x v="16"/>
    <n v="354"/>
    <x v="11"/>
    <x v="2"/>
    <x v="1"/>
    <x v="10"/>
  </r>
  <r>
    <x v="16"/>
    <n v="355"/>
    <x v="11"/>
    <x v="2"/>
    <x v="1"/>
    <x v="10"/>
  </r>
  <r>
    <x v="16"/>
    <n v="356"/>
    <x v="11"/>
    <x v="2"/>
    <x v="1"/>
    <x v="10"/>
  </r>
  <r>
    <x v="16"/>
    <n v="357"/>
    <x v="11"/>
    <x v="2"/>
    <x v="1"/>
    <x v="10"/>
  </r>
  <r>
    <x v="16"/>
    <n v="358"/>
    <x v="11"/>
    <x v="2"/>
    <x v="1"/>
    <x v="10"/>
  </r>
  <r>
    <x v="16"/>
    <n v="359"/>
    <x v="11"/>
    <x v="2"/>
    <x v="1"/>
    <x v="10"/>
  </r>
  <r>
    <x v="16"/>
    <n v="360"/>
    <x v="11"/>
    <x v="2"/>
    <x v="1"/>
    <x v="10"/>
  </r>
  <r>
    <x v="16"/>
    <n v="361"/>
    <x v="11"/>
    <x v="2"/>
    <x v="1"/>
    <x v="10"/>
  </r>
  <r>
    <x v="16"/>
    <n v="362"/>
    <x v="11"/>
    <x v="2"/>
    <x v="1"/>
    <x v="10"/>
  </r>
  <r>
    <x v="16"/>
    <n v="363"/>
    <x v="11"/>
    <x v="2"/>
    <x v="1"/>
    <x v="10"/>
  </r>
  <r>
    <x v="16"/>
    <n v="364"/>
    <x v="11"/>
    <x v="2"/>
    <x v="1"/>
    <x v="10"/>
  </r>
  <r>
    <x v="16"/>
    <n v="365"/>
    <x v="11"/>
    <x v="2"/>
    <x v="1"/>
    <x v="10"/>
  </r>
  <r>
    <x v="16"/>
    <n v="366"/>
    <x v="11"/>
    <x v="2"/>
    <x v="1"/>
    <x v="10"/>
  </r>
  <r>
    <x v="16"/>
    <n v="367"/>
    <x v="11"/>
    <x v="2"/>
    <x v="1"/>
    <x v="10"/>
  </r>
  <r>
    <x v="16"/>
    <n v="368"/>
    <x v="11"/>
    <x v="2"/>
    <x v="1"/>
    <x v="10"/>
  </r>
  <r>
    <x v="16"/>
    <n v="369"/>
    <x v="11"/>
    <x v="2"/>
    <x v="1"/>
    <x v="10"/>
  </r>
  <r>
    <x v="16"/>
    <n v="370"/>
    <x v="11"/>
    <x v="2"/>
    <x v="1"/>
    <x v="10"/>
  </r>
  <r>
    <x v="16"/>
    <n v="371"/>
    <x v="11"/>
    <x v="2"/>
    <x v="1"/>
    <x v="10"/>
  </r>
  <r>
    <x v="16"/>
    <n v="372"/>
    <x v="11"/>
    <x v="2"/>
    <x v="1"/>
    <x v="10"/>
  </r>
  <r>
    <x v="16"/>
    <n v="373"/>
    <x v="11"/>
    <x v="2"/>
    <x v="1"/>
    <x v="10"/>
  </r>
  <r>
    <x v="16"/>
    <n v="374"/>
    <x v="11"/>
    <x v="2"/>
    <x v="1"/>
    <x v="10"/>
  </r>
  <r>
    <x v="16"/>
    <n v="375"/>
    <x v="11"/>
    <x v="2"/>
    <x v="1"/>
    <x v="10"/>
  </r>
  <r>
    <x v="16"/>
    <n v="376"/>
    <x v="11"/>
    <x v="2"/>
    <x v="1"/>
    <x v="10"/>
  </r>
  <r>
    <x v="16"/>
    <n v="377"/>
    <x v="11"/>
    <x v="2"/>
    <x v="1"/>
    <x v="10"/>
  </r>
  <r>
    <x v="16"/>
    <n v="378"/>
    <x v="11"/>
    <x v="2"/>
    <x v="1"/>
    <x v="10"/>
  </r>
  <r>
    <x v="16"/>
    <n v="379"/>
    <x v="11"/>
    <x v="2"/>
    <x v="1"/>
    <x v="10"/>
  </r>
  <r>
    <x v="16"/>
    <n v="380"/>
    <x v="11"/>
    <x v="2"/>
    <x v="1"/>
    <x v="10"/>
  </r>
  <r>
    <x v="16"/>
    <n v="381"/>
    <x v="11"/>
    <x v="2"/>
    <x v="1"/>
    <x v="10"/>
  </r>
  <r>
    <x v="16"/>
    <n v="382"/>
    <x v="11"/>
    <x v="2"/>
    <x v="1"/>
    <x v="10"/>
  </r>
  <r>
    <x v="16"/>
    <n v="383"/>
    <x v="11"/>
    <x v="2"/>
    <x v="1"/>
    <x v="10"/>
  </r>
  <r>
    <x v="16"/>
    <n v="384"/>
    <x v="11"/>
    <x v="2"/>
    <x v="1"/>
    <x v="10"/>
  </r>
  <r>
    <x v="16"/>
    <n v="385"/>
    <x v="11"/>
    <x v="2"/>
    <x v="1"/>
    <x v="10"/>
  </r>
  <r>
    <x v="16"/>
    <n v="386"/>
    <x v="11"/>
    <x v="2"/>
    <x v="1"/>
    <x v="10"/>
  </r>
  <r>
    <x v="16"/>
    <n v="387"/>
    <x v="11"/>
    <x v="2"/>
    <x v="1"/>
    <x v="10"/>
  </r>
  <r>
    <x v="16"/>
    <n v="388"/>
    <x v="11"/>
    <x v="2"/>
    <x v="1"/>
    <x v="10"/>
  </r>
  <r>
    <x v="16"/>
    <n v="389"/>
    <x v="11"/>
    <x v="2"/>
    <x v="1"/>
    <x v="10"/>
  </r>
  <r>
    <x v="16"/>
    <n v="390"/>
    <x v="11"/>
    <x v="2"/>
    <x v="1"/>
    <x v="10"/>
  </r>
  <r>
    <x v="16"/>
    <n v="391"/>
    <x v="11"/>
    <x v="2"/>
    <x v="1"/>
    <x v="10"/>
  </r>
  <r>
    <x v="16"/>
    <n v="392"/>
    <x v="11"/>
    <x v="2"/>
    <x v="1"/>
    <x v="10"/>
  </r>
  <r>
    <x v="16"/>
    <n v="393"/>
    <x v="11"/>
    <x v="2"/>
    <x v="1"/>
    <x v="10"/>
  </r>
  <r>
    <x v="16"/>
    <n v="394"/>
    <x v="11"/>
    <x v="2"/>
    <x v="1"/>
    <x v="10"/>
  </r>
  <r>
    <x v="16"/>
    <n v="395"/>
    <x v="11"/>
    <x v="2"/>
    <x v="1"/>
    <x v="10"/>
  </r>
  <r>
    <x v="16"/>
    <n v="396"/>
    <x v="11"/>
    <x v="2"/>
    <x v="1"/>
    <x v="10"/>
  </r>
  <r>
    <x v="16"/>
    <n v="397"/>
    <x v="11"/>
    <x v="2"/>
    <x v="1"/>
    <x v="10"/>
  </r>
  <r>
    <x v="16"/>
    <n v="398"/>
    <x v="11"/>
    <x v="2"/>
    <x v="1"/>
    <x v="10"/>
  </r>
  <r>
    <x v="16"/>
    <n v="399"/>
    <x v="11"/>
    <x v="2"/>
    <x v="1"/>
    <x v="10"/>
  </r>
  <r>
    <x v="16"/>
    <n v="400"/>
    <x v="11"/>
    <x v="2"/>
    <x v="1"/>
    <x v="10"/>
  </r>
  <r>
    <x v="16"/>
    <n v="401"/>
    <x v="11"/>
    <x v="2"/>
    <x v="1"/>
    <x v="10"/>
  </r>
  <r>
    <x v="16"/>
    <n v="402"/>
    <x v="11"/>
    <x v="2"/>
    <x v="1"/>
    <x v="10"/>
  </r>
  <r>
    <x v="16"/>
    <n v="403"/>
    <x v="11"/>
    <x v="2"/>
    <x v="1"/>
    <x v="10"/>
  </r>
  <r>
    <x v="16"/>
    <n v="404"/>
    <x v="11"/>
    <x v="2"/>
    <x v="1"/>
    <x v="10"/>
  </r>
  <r>
    <x v="16"/>
    <n v="405"/>
    <x v="11"/>
    <x v="2"/>
    <x v="1"/>
    <x v="10"/>
  </r>
  <r>
    <x v="16"/>
    <n v="406"/>
    <x v="11"/>
    <x v="2"/>
    <x v="1"/>
    <x v="10"/>
  </r>
  <r>
    <x v="16"/>
    <n v="407"/>
    <x v="11"/>
    <x v="2"/>
    <x v="1"/>
    <x v="10"/>
  </r>
  <r>
    <x v="16"/>
    <n v="408"/>
    <x v="11"/>
    <x v="2"/>
    <x v="1"/>
    <x v="10"/>
  </r>
  <r>
    <x v="16"/>
    <n v="409"/>
    <x v="11"/>
    <x v="2"/>
    <x v="1"/>
    <x v="10"/>
  </r>
  <r>
    <x v="16"/>
    <n v="410"/>
    <x v="11"/>
    <x v="2"/>
    <x v="1"/>
    <x v="10"/>
  </r>
  <r>
    <x v="16"/>
    <n v="411"/>
    <x v="11"/>
    <x v="2"/>
    <x v="1"/>
    <x v="10"/>
  </r>
  <r>
    <x v="16"/>
    <n v="412"/>
    <x v="11"/>
    <x v="2"/>
    <x v="1"/>
    <x v="10"/>
  </r>
  <r>
    <x v="16"/>
    <n v="413"/>
    <x v="11"/>
    <x v="2"/>
    <x v="1"/>
    <x v="10"/>
  </r>
  <r>
    <x v="16"/>
    <n v="414"/>
    <x v="11"/>
    <x v="2"/>
    <x v="1"/>
    <x v="10"/>
  </r>
  <r>
    <x v="16"/>
    <n v="415"/>
    <x v="11"/>
    <x v="2"/>
    <x v="1"/>
    <x v="10"/>
  </r>
  <r>
    <x v="16"/>
    <n v="416"/>
    <x v="11"/>
    <x v="2"/>
    <x v="1"/>
    <x v="10"/>
  </r>
  <r>
    <x v="16"/>
    <n v="417"/>
    <x v="11"/>
    <x v="2"/>
    <x v="1"/>
    <x v="10"/>
  </r>
  <r>
    <x v="16"/>
    <n v="418"/>
    <x v="11"/>
    <x v="2"/>
    <x v="1"/>
    <x v="10"/>
  </r>
  <r>
    <x v="16"/>
    <n v="419"/>
    <x v="11"/>
    <x v="2"/>
    <x v="1"/>
    <x v="10"/>
  </r>
  <r>
    <x v="16"/>
    <n v="420"/>
    <x v="11"/>
    <x v="2"/>
    <x v="1"/>
    <x v="10"/>
  </r>
  <r>
    <x v="16"/>
    <n v="421"/>
    <x v="11"/>
    <x v="2"/>
    <x v="1"/>
    <x v="10"/>
  </r>
  <r>
    <x v="16"/>
    <n v="422"/>
    <x v="11"/>
    <x v="2"/>
    <x v="1"/>
    <x v="10"/>
  </r>
  <r>
    <x v="16"/>
    <n v="423"/>
    <x v="11"/>
    <x v="2"/>
    <x v="1"/>
    <x v="10"/>
  </r>
  <r>
    <x v="16"/>
    <n v="424"/>
    <x v="11"/>
    <x v="2"/>
    <x v="1"/>
    <x v="10"/>
  </r>
  <r>
    <x v="16"/>
    <n v="425"/>
    <x v="11"/>
    <x v="2"/>
    <x v="1"/>
    <x v="10"/>
  </r>
  <r>
    <x v="16"/>
    <n v="426"/>
    <x v="11"/>
    <x v="2"/>
    <x v="1"/>
    <x v="10"/>
  </r>
  <r>
    <x v="16"/>
    <n v="427"/>
    <x v="11"/>
    <x v="2"/>
    <x v="1"/>
    <x v="10"/>
  </r>
  <r>
    <x v="16"/>
    <n v="428"/>
    <x v="11"/>
    <x v="2"/>
    <x v="1"/>
    <x v="10"/>
  </r>
  <r>
    <x v="16"/>
    <n v="429"/>
    <x v="11"/>
    <x v="2"/>
    <x v="1"/>
    <x v="10"/>
  </r>
  <r>
    <x v="16"/>
    <n v="430"/>
    <x v="11"/>
    <x v="2"/>
    <x v="1"/>
    <x v="10"/>
  </r>
  <r>
    <x v="16"/>
    <n v="431"/>
    <x v="11"/>
    <x v="2"/>
    <x v="1"/>
    <x v="10"/>
  </r>
  <r>
    <x v="16"/>
    <n v="432"/>
    <x v="11"/>
    <x v="2"/>
    <x v="1"/>
    <x v="11"/>
  </r>
  <r>
    <x v="16"/>
    <n v="433"/>
    <x v="11"/>
    <x v="2"/>
    <x v="1"/>
    <x v="11"/>
  </r>
  <r>
    <x v="16"/>
    <n v="434"/>
    <x v="11"/>
    <x v="2"/>
    <x v="1"/>
    <x v="11"/>
  </r>
  <r>
    <x v="16"/>
    <n v="435"/>
    <x v="11"/>
    <x v="2"/>
    <x v="1"/>
    <x v="11"/>
  </r>
  <r>
    <x v="16"/>
    <n v="436"/>
    <x v="11"/>
    <x v="2"/>
    <x v="1"/>
    <x v="11"/>
  </r>
  <r>
    <x v="16"/>
    <n v="437"/>
    <x v="11"/>
    <x v="2"/>
    <x v="1"/>
    <x v="11"/>
  </r>
  <r>
    <x v="16"/>
    <n v="438"/>
    <x v="11"/>
    <x v="2"/>
    <x v="1"/>
    <x v="11"/>
  </r>
  <r>
    <x v="16"/>
    <n v="439"/>
    <x v="11"/>
    <x v="2"/>
    <x v="1"/>
    <x v="11"/>
  </r>
  <r>
    <x v="16"/>
    <n v="440"/>
    <x v="11"/>
    <x v="2"/>
    <x v="1"/>
    <x v="11"/>
  </r>
  <r>
    <x v="16"/>
    <n v="441"/>
    <x v="11"/>
    <x v="2"/>
    <x v="1"/>
    <x v="11"/>
  </r>
  <r>
    <x v="16"/>
    <n v="442"/>
    <x v="11"/>
    <x v="2"/>
    <x v="1"/>
    <x v="11"/>
  </r>
  <r>
    <x v="16"/>
    <n v="443"/>
    <x v="11"/>
    <x v="2"/>
    <x v="1"/>
    <x v="11"/>
  </r>
  <r>
    <x v="16"/>
    <n v="444"/>
    <x v="11"/>
    <x v="2"/>
    <x v="1"/>
    <x v="11"/>
  </r>
  <r>
    <x v="16"/>
    <n v="445"/>
    <x v="11"/>
    <x v="2"/>
    <x v="1"/>
    <x v="11"/>
  </r>
  <r>
    <x v="16"/>
    <n v="446"/>
    <x v="11"/>
    <x v="2"/>
    <x v="1"/>
    <x v="11"/>
  </r>
  <r>
    <x v="16"/>
    <n v="447"/>
    <x v="11"/>
    <x v="2"/>
    <x v="1"/>
    <x v="11"/>
  </r>
  <r>
    <x v="16"/>
    <n v="448"/>
    <x v="11"/>
    <x v="2"/>
    <x v="1"/>
    <x v="11"/>
  </r>
  <r>
    <x v="16"/>
    <n v="449"/>
    <x v="11"/>
    <x v="2"/>
    <x v="1"/>
    <x v="11"/>
  </r>
  <r>
    <x v="16"/>
    <n v="450"/>
    <x v="11"/>
    <x v="2"/>
    <x v="1"/>
    <x v="11"/>
  </r>
  <r>
    <x v="16"/>
    <n v="451"/>
    <x v="11"/>
    <x v="2"/>
    <x v="1"/>
    <x v="11"/>
  </r>
  <r>
    <x v="16"/>
    <n v="452"/>
    <x v="11"/>
    <x v="2"/>
    <x v="1"/>
    <x v="11"/>
  </r>
  <r>
    <x v="16"/>
    <n v="453"/>
    <x v="11"/>
    <x v="2"/>
    <x v="1"/>
    <x v="11"/>
  </r>
  <r>
    <x v="16"/>
    <n v="454"/>
    <x v="11"/>
    <x v="2"/>
    <x v="1"/>
    <x v="11"/>
  </r>
  <r>
    <x v="16"/>
    <n v="455"/>
    <x v="11"/>
    <x v="2"/>
    <x v="1"/>
    <x v="11"/>
  </r>
  <r>
    <x v="16"/>
    <n v="456"/>
    <x v="11"/>
    <x v="2"/>
    <x v="1"/>
    <x v="11"/>
  </r>
  <r>
    <x v="16"/>
    <n v="457"/>
    <x v="11"/>
    <x v="2"/>
    <x v="1"/>
    <x v="11"/>
  </r>
  <r>
    <x v="16"/>
    <n v="458"/>
    <x v="11"/>
    <x v="2"/>
    <x v="1"/>
    <x v="11"/>
  </r>
  <r>
    <x v="16"/>
    <n v="459"/>
    <x v="11"/>
    <x v="2"/>
    <x v="1"/>
    <x v="11"/>
  </r>
  <r>
    <x v="16"/>
    <n v="460"/>
    <x v="11"/>
    <x v="2"/>
    <x v="1"/>
    <x v="11"/>
  </r>
  <r>
    <x v="16"/>
    <n v="461"/>
    <x v="11"/>
    <x v="2"/>
    <x v="1"/>
    <x v="11"/>
  </r>
  <r>
    <x v="16"/>
    <n v="462"/>
    <x v="11"/>
    <x v="2"/>
    <x v="1"/>
    <x v="11"/>
  </r>
  <r>
    <x v="16"/>
    <n v="463"/>
    <x v="11"/>
    <x v="2"/>
    <x v="1"/>
    <x v="11"/>
  </r>
  <r>
    <x v="16"/>
    <n v="464"/>
    <x v="11"/>
    <x v="2"/>
    <x v="1"/>
    <x v="11"/>
  </r>
  <r>
    <x v="16"/>
    <n v="465"/>
    <x v="11"/>
    <x v="2"/>
    <x v="1"/>
    <x v="11"/>
  </r>
  <r>
    <x v="16"/>
    <n v="466"/>
    <x v="11"/>
    <x v="2"/>
    <x v="1"/>
    <x v="11"/>
  </r>
  <r>
    <x v="16"/>
    <n v="467"/>
    <x v="11"/>
    <x v="2"/>
    <x v="1"/>
    <x v="11"/>
  </r>
  <r>
    <x v="16"/>
    <n v="468"/>
    <x v="11"/>
    <x v="2"/>
    <x v="1"/>
    <x v="11"/>
  </r>
  <r>
    <x v="16"/>
    <n v="469"/>
    <x v="11"/>
    <x v="2"/>
    <x v="1"/>
    <x v="11"/>
  </r>
  <r>
    <x v="16"/>
    <n v="470"/>
    <x v="11"/>
    <x v="2"/>
    <x v="1"/>
    <x v="11"/>
  </r>
  <r>
    <x v="16"/>
    <n v="471"/>
    <x v="11"/>
    <x v="2"/>
    <x v="1"/>
    <x v="11"/>
  </r>
  <r>
    <x v="16"/>
    <n v="472"/>
    <x v="11"/>
    <x v="2"/>
    <x v="1"/>
    <x v="11"/>
  </r>
  <r>
    <x v="16"/>
    <n v="473"/>
    <x v="11"/>
    <x v="2"/>
    <x v="1"/>
    <x v="11"/>
  </r>
  <r>
    <x v="16"/>
    <n v="474"/>
    <x v="11"/>
    <x v="2"/>
    <x v="1"/>
    <x v="11"/>
  </r>
  <r>
    <x v="16"/>
    <n v="475"/>
    <x v="11"/>
    <x v="2"/>
    <x v="1"/>
    <x v="11"/>
  </r>
  <r>
    <x v="16"/>
    <n v="476"/>
    <x v="11"/>
    <x v="2"/>
    <x v="1"/>
    <x v="11"/>
  </r>
  <r>
    <x v="16"/>
    <n v="477"/>
    <x v="11"/>
    <x v="2"/>
    <x v="1"/>
    <x v="11"/>
  </r>
  <r>
    <x v="16"/>
    <n v="478"/>
    <x v="11"/>
    <x v="2"/>
    <x v="1"/>
    <x v="11"/>
  </r>
  <r>
    <x v="16"/>
    <n v="479"/>
    <x v="11"/>
    <x v="2"/>
    <x v="1"/>
    <x v="11"/>
  </r>
  <r>
    <x v="16"/>
    <n v="480"/>
    <x v="11"/>
    <x v="2"/>
    <x v="1"/>
    <x v="11"/>
  </r>
  <r>
    <x v="16"/>
    <n v="481"/>
    <x v="11"/>
    <x v="2"/>
    <x v="1"/>
    <x v="11"/>
  </r>
  <r>
    <x v="16"/>
    <n v="482"/>
    <x v="11"/>
    <x v="2"/>
    <x v="1"/>
    <x v="11"/>
  </r>
  <r>
    <x v="16"/>
    <n v="483"/>
    <x v="11"/>
    <x v="2"/>
    <x v="1"/>
    <x v="11"/>
  </r>
  <r>
    <x v="16"/>
    <n v="484"/>
    <x v="11"/>
    <x v="2"/>
    <x v="1"/>
    <x v="11"/>
  </r>
  <r>
    <x v="16"/>
    <n v="485"/>
    <x v="11"/>
    <x v="2"/>
    <x v="1"/>
    <x v="11"/>
  </r>
  <r>
    <x v="16"/>
    <n v="486"/>
    <x v="11"/>
    <x v="2"/>
    <x v="1"/>
    <x v="11"/>
  </r>
  <r>
    <x v="16"/>
    <n v="487"/>
    <x v="11"/>
    <x v="2"/>
    <x v="1"/>
    <x v="11"/>
  </r>
  <r>
    <x v="16"/>
    <n v="488"/>
    <x v="11"/>
    <x v="2"/>
    <x v="1"/>
    <x v="11"/>
  </r>
  <r>
    <x v="16"/>
    <n v="489"/>
    <x v="11"/>
    <x v="2"/>
    <x v="1"/>
    <x v="11"/>
  </r>
  <r>
    <x v="16"/>
    <n v="490"/>
    <x v="11"/>
    <x v="2"/>
    <x v="1"/>
    <x v="11"/>
  </r>
  <r>
    <x v="16"/>
    <n v="491"/>
    <x v="11"/>
    <x v="2"/>
    <x v="1"/>
    <x v="11"/>
  </r>
  <r>
    <x v="16"/>
    <n v="492"/>
    <x v="11"/>
    <x v="2"/>
    <x v="1"/>
    <x v="11"/>
  </r>
  <r>
    <x v="16"/>
    <n v="493"/>
    <x v="11"/>
    <x v="2"/>
    <x v="1"/>
    <x v="11"/>
  </r>
  <r>
    <x v="16"/>
    <n v="494"/>
    <x v="11"/>
    <x v="2"/>
    <x v="1"/>
    <x v="11"/>
  </r>
  <r>
    <x v="16"/>
    <n v="495"/>
    <x v="11"/>
    <x v="2"/>
    <x v="1"/>
    <x v="11"/>
  </r>
  <r>
    <x v="16"/>
    <n v="496"/>
    <x v="11"/>
    <x v="2"/>
    <x v="1"/>
    <x v="11"/>
  </r>
  <r>
    <x v="16"/>
    <n v="497"/>
    <x v="11"/>
    <x v="2"/>
    <x v="1"/>
    <x v="11"/>
  </r>
  <r>
    <x v="16"/>
    <n v="498"/>
    <x v="11"/>
    <x v="2"/>
    <x v="1"/>
    <x v="11"/>
  </r>
  <r>
    <x v="16"/>
    <n v="499"/>
    <x v="11"/>
    <x v="2"/>
    <x v="1"/>
    <x v="11"/>
  </r>
  <r>
    <x v="16"/>
    <n v="500"/>
    <x v="11"/>
    <x v="2"/>
    <x v="1"/>
    <x v="11"/>
  </r>
  <r>
    <x v="16"/>
    <n v="501"/>
    <x v="11"/>
    <x v="2"/>
    <x v="1"/>
    <x v="11"/>
  </r>
  <r>
    <x v="16"/>
    <n v="502"/>
    <x v="11"/>
    <x v="2"/>
    <x v="1"/>
    <x v="11"/>
  </r>
  <r>
    <x v="16"/>
    <n v="503"/>
    <x v="11"/>
    <x v="2"/>
    <x v="1"/>
    <x v="11"/>
  </r>
  <r>
    <x v="16"/>
    <n v="504"/>
    <x v="11"/>
    <x v="2"/>
    <x v="1"/>
    <x v="11"/>
  </r>
  <r>
    <x v="16"/>
    <n v="505"/>
    <x v="11"/>
    <x v="2"/>
    <x v="1"/>
    <x v="11"/>
  </r>
  <r>
    <x v="16"/>
    <n v="506"/>
    <x v="11"/>
    <x v="2"/>
    <x v="1"/>
    <x v="11"/>
  </r>
  <r>
    <x v="16"/>
    <n v="507"/>
    <x v="11"/>
    <x v="2"/>
    <x v="1"/>
    <x v="11"/>
  </r>
  <r>
    <x v="16"/>
    <n v="508"/>
    <x v="11"/>
    <x v="2"/>
    <x v="1"/>
    <x v="11"/>
  </r>
  <r>
    <x v="16"/>
    <n v="509"/>
    <x v="11"/>
    <x v="2"/>
    <x v="1"/>
    <x v="11"/>
  </r>
  <r>
    <x v="16"/>
    <n v="510"/>
    <x v="11"/>
    <x v="2"/>
    <x v="1"/>
    <x v="11"/>
  </r>
  <r>
    <x v="16"/>
    <n v="511"/>
    <x v="11"/>
    <x v="2"/>
    <x v="1"/>
    <x v="11"/>
  </r>
  <r>
    <x v="16"/>
    <n v="512"/>
    <x v="11"/>
    <x v="2"/>
    <x v="1"/>
    <x v="11"/>
  </r>
  <r>
    <x v="16"/>
    <n v="513"/>
    <x v="11"/>
    <x v="2"/>
    <x v="1"/>
    <x v="11"/>
  </r>
  <r>
    <x v="16"/>
    <n v="514"/>
    <x v="11"/>
    <x v="2"/>
    <x v="1"/>
    <x v="11"/>
  </r>
  <r>
    <x v="16"/>
    <n v="515"/>
    <x v="11"/>
    <x v="2"/>
    <x v="1"/>
    <x v="11"/>
  </r>
  <r>
    <x v="16"/>
    <n v="516"/>
    <x v="11"/>
    <x v="2"/>
    <x v="1"/>
    <x v="11"/>
  </r>
  <r>
    <x v="16"/>
    <n v="517"/>
    <x v="11"/>
    <x v="2"/>
    <x v="1"/>
    <x v="11"/>
  </r>
  <r>
    <x v="16"/>
    <n v="518"/>
    <x v="11"/>
    <x v="2"/>
    <x v="1"/>
    <x v="11"/>
  </r>
  <r>
    <x v="16"/>
    <n v="519"/>
    <x v="11"/>
    <x v="2"/>
    <x v="1"/>
    <x v="11"/>
  </r>
  <r>
    <x v="16"/>
    <n v="520"/>
    <x v="11"/>
    <x v="2"/>
    <x v="1"/>
    <x v="11"/>
  </r>
  <r>
    <x v="16"/>
    <n v="521"/>
    <x v="11"/>
    <x v="2"/>
    <x v="1"/>
    <x v="11"/>
  </r>
  <r>
    <x v="16"/>
    <n v="522"/>
    <x v="11"/>
    <x v="2"/>
    <x v="1"/>
    <x v="11"/>
  </r>
  <r>
    <x v="16"/>
    <n v="523"/>
    <x v="11"/>
    <x v="2"/>
    <x v="1"/>
    <x v="11"/>
  </r>
  <r>
    <x v="16"/>
    <n v="524"/>
    <x v="11"/>
    <x v="2"/>
    <x v="1"/>
    <x v="11"/>
  </r>
  <r>
    <x v="16"/>
    <n v="525"/>
    <x v="11"/>
    <x v="2"/>
    <x v="1"/>
    <x v="11"/>
  </r>
  <r>
    <x v="16"/>
    <n v="526"/>
    <x v="11"/>
    <x v="2"/>
    <x v="1"/>
    <x v="11"/>
  </r>
  <r>
    <x v="16"/>
    <n v="527"/>
    <x v="11"/>
    <x v="2"/>
    <x v="1"/>
    <x v="11"/>
  </r>
  <r>
    <x v="16"/>
    <n v="528"/>
    <x v="11"/>
    <x v="2"/>
    <x v="1"/>
    <x v="11"/>
  </r>
  <r>
    <x v="16"/>
    <n v="529"/>
    <x v="11"/>
    <x v="2"/>
    <x v="1"/>
    <x v="11"/>
  </r>
  <r>
    <x v="16"/>
    <n v="530"/>
    <x v="11"/>
    <x v="2"/>
    <x v="1"/>
    <x v="11"/>
  </r>
  <r>
    <x v="16"/>
    <n v="531"/>
    <x v="11"/>
    <x v="2"/>
    <x v="1"/>
    <x v="11"/>
  </r>
  <r>
    <x v="16"/>
    <n v="532"/>
    <x v="11"/>
    <x v="2"/>
    <x v="1"/>
    <x v="11"/>
  </r>
  <r>
    <x v="16"/>
    <n v="533"/>
    <x v="11"/>
    <x v="2"/>
    <x v="1"/>
    <x v="11"/>
  </r>
  <r>
    <x v="16"/>
    <n v="534"/>
    <x v="11"/>
    <x v="2"/>
    <x v="1"/>
    <x v="11"/>
  </r>
  <r>
    <x v="16"/>
    <n v="535"/>
    <x v="11"/>
    <x v="2"/>
    <x v="1"/>
    <x v="11"/>
  </r>
  <r>
    <x v="16"/>
    <n v="536"/>
    <x v="11"/>
    <x v="2"/>
    <x v="1"/>
    <x v="11"/>
  </r>
  <r>
    <x v="16"/>
    <n v="537"/>
    <x v="11"/>
    <x v="2"/>
    <x v="1"/>
    <x v="11"/>
  </r>
  <r>
    <x v="16"/>
    <n v="538"/>
    <x v="11"/>
    <x v="2"/>
    <x v="1"/>
    <x v="11"/>
  </r>
  <r>
    <x v="16"/>
    <n v="539"/>
    <x v="11"/>
    <x v="2"/>
    <x v="1"/>
    <x v="11"/>
  </r>
  <r>
    <x v="16"/>
    <n v="540"/>
    <x v="11"/>
    <x v="2"/>
    <x v="1"/>
    <x v="11"/>
  </r>
  <r>
    <x v="16"/>
    <n v="541"/>
    <x v="11"/>
    <x v="2"/>
    <x v="1"/>
    <x v="11"/>
  </r>
  <r>
    <x v="16"/>
    <n v="542"/>
    <x v="11"/>
    <x v="2"/>
    <x v="1"/>
    <x v="11"/>
  </r>
  <r>
    <x v="16"/>
    <n v="543"/>
    <x v="11"/>
    <x v="2"/>
    <x v="1"/>
    <x v="11"/>
  </r>
  <r>
    <x v="16"/>
    <n v="544"/>
    <x v="11"/>
    <x v="2"/>
    <x v="1"/>
    <x v="11"/>
  </r>
  <r>
    <x v="16"/>
    <n v="545"/>
    <x v="11"/>
    <x v="2"/>
    <x v="1"/>
    <x v="11"/>
  </r>
  <r>
    <x v="16"/>
    <n v="546"/>
    <x v="11"/>
    <x v="2"/>
    <x v="1"/>
    <x v="11"/>
  </r>
  <r>
    <x v="16"/>
    <n v="547"/>
    <x v="11"/>
    <x v="2"/>
    <x v="1"/>
    <x v="11"/>
  </r>
  <r>
    <x v="16"/>
    <n v="548"/>
    <x v="11"/>
    <x v="2"/>
    <x v="1"/>
    <x v="11"/>
  </r>
  <r>
    <x v="16"/>
    <n v="549"/>
    <x v="11"/>
    <x v="2"/>
    <x v="1"/>
    <x v="11"/>
  </r>
  <r>
    <x v="16"/>
    <n v="550"/>
    <x v="11"/>
    <x v="2"/>
    <x v="1"/>
    <x v="11"/>
  </r>
  <r>
    <x v="16"/>
    <n v="551"/>
    <x v="11"/>
    <x v="2"/>
    <x v="1"/>
    <x v="11"/>
  </r>
  <r>
    <x v="16"/>
    <n v="552"/>
    <x v="11"/>
    <x v="2"/>
    <x v="1"/>
    <x v="11"/>
  </r>
  <r>
    <x v="16"/>
    <n v="553"/>
    <x v="11"/>
    <x v="2"/>
    <x v="1"/>
    <x v="11"/>
  </r>
  <r>
    <x v="16"/>
    <n v="554"/>
    <x v="11"/>
    <x v="2"/>
    <x v="1"/>
    <x v="11"/>
  </r>
  <r>
    <x v="16"/>
    <n v="555"/>
    <x v="11"/>
    <x v="2"/>
    <x v="1"/>
    <x v="11"/>
  </r>
  <r>
    <x v="16"/>
    <n v="556"/>
    <x v="11"/>
    <x v="2"/>
    <x v="1"/>
    <x v="11"/>
  </r>
  <r>
    <x v="16"/>
    <n v="557"/>
    <x v="11"/>
    <x v="2"/>
    <x v="1"/>
    <x v="11"/>
  </r>
  <r>
    <x v="16"/>
    <n v="558"/>
    <x v="11"/>
    <x v="2"/>
    <x v="1"/>
    <x v="11"/>
  </r>
  <r>
    <x v="16"/>
    <n v="559"/>
    <x v="11"/>
    <x v="2"/>
    <x v="1"/>
    <x v="11"/>
  </r>
  <r>
    <x v="16"/>
    <n v="560"/>
    <x v="11"/>
    <x v="2"/>
    <x v="1"/>
    <x v="11"/>
  </r>
  <r>
    <x v="16"/>
    <n v="561"/>
    <x v="11"/>
    <x v="2"/>
    <x v="1"/>
    <x v="11"/>
  </r>
  <r>
    <x v="16"/>
    <n v="562"/>
    <x v="11"/>
    <x v="2"/>
    <x v="1"/>
    <x v="11"/>
  </r>
  <r>
    <x v="16"/>
    <n v="563"/>
    <x v="11"/>
    <x v="2"/>
    <x v="1"/>
    <x v="11"/>
  </r>
  <r>
    <x v="16"/>
    <n v="564"/>
    <x v="11"/>
    <x v="2"/>
    <x v="1"/>
    <x v="11"/>
  </r>
  <r>
    <x v="16"/>
    <n v="565"/>
    <x v="11"/>
    <x v="2"/>
    <x v="1"/>
    <x v="11"/>
  </r>
  <r>
    <x v="16"/>
    <n v="566"/>
    <x v="11"/>
    <x v="2"/>
    <x v="1"/>
    <x v="11"/>
  </r>
  <r>
    <x v="16"/>
    <n v="567"/>
    <x v="11"/>
    <x v="2"/>
    <x v="1"/>
    <x v="11"/>
  </r>
  <r>
    <x v="16"/>
    <n v="568"/>
    <x v="11"/>
    <x v="2"/>
    <x v="1"/>
    <x v="11"/>
  </r>
  <r>
    <x v="16"/>
    <n v="569"/>
    <x v="11"/>
    <x v="2"/>
    <x v="1"/>
    <x v="11"/>
  </r>
  <r>
    <x v="16"/>
    <n v="570"/>
    <x v="11"/>
    <x v="2"/>
    <x v="1"/>
    <x v="11"/>
  </r>
  <r>
    <x v="16"/>
    <n v="571"/>
    <x v="11"/>
    <x v="2"/>
    <x v="1"/>
    <x v="11"/>
  </r>
  <r>
    <x v="16"/>
    <n v="572"/>
    <x v="11"/>
    <x v="2"/>
    <x v="1"/>
    <x v="11"/>
  </r>
  <r>
    <x v="16"/>
    <n v="573"/>
    <x v="11"/>
    <x v="2"/>
    <x v="1"/>
    <x v="11"/>
  </r>
  <r>
    <x v="16"/>
    <n v="574"/>
    <x v="11"/>
    <x v="2"/>
    <x v="1"/>
    <x v="11"/>
  </r>
  <r>
    <x v="16"/>
    <n v="575"/>
    <x v="11"/>
    <x v="2"/>
    <x v="1"/>
    <x v="11"/>
  </r>
  <r>
    <x v="16"/>
    <n v="576"/>
    <x v="11"/>
    <x v="2"/>
    <x v="1"/>
    <x v="11"/>
  </r>
  <r>
    <x v="16"/>
    <n v="577"/>
    <x v="11"/>
    <x v="2"/>
    <x v="1"/>
    <x v="11"/>
  </r>
  <r>
    <x v="16"/>
    <n v="578"/>
    <x v="11"/>
    <x v="2"/>
    <x v="1"/>
    <x v="11"/>
  </r>
  <r>
    <x v="16"/>
    <n v="579"/>
    <x v="11"/>
    <x v="2"/>
    <x v="1"/>
    <x v="11"/>
  </r>
  <r>
    <x v="16"/>
    <n v="580"/>
    <x v="11"/>
    <x v="2"/>
    <x v="1"/>
    <x v="11"/>
  </r>
  <r>
    <x v="16"/>
    <n v="581"/>
    <x v="11"/>
    <x v="2"/>
    <x v="1"/>
    <x v="11"/>
  </r>
  <r>
    <x v="16"/>
    <n v="582"/>
    <x v="11"/>
    <x v="2"/>
    <x v="1"/>
    <x v="11"/>
  </r>
  <r>
    <x v="16"/>
    <n v="583"/>
    <x v="11"/>
    <x v="2"/>
    <x v="1"/>
    <x v="11"/>
  </r>
  <r>
    <x v="16"/>
    <n v="584"/>
    <x v="11"/>
    <x v="2"/>
    <x v="1"/>
    <x v="11"/>
  </r>
  <r>
    <x v="16"/>
    <n v="585"/>
    <x v="11"/>
    <x v="2"/>
    <x v="1"/>
    <x v="11"/>
  </r>
  <r>
    <x v="16"/>
    <n v="586"/>
    <x v="11"/>
    <x v="2"/>
    <x v="1"/>
    <x v="11"/>
  </r>
  <r>
    <x v="16"/>
    <n v="587"/>
    <x v="11"/>
    <x v="2"/>
    <x v="1"/>
    <x v="11"/>
  </r>
  <r>
    <x v="16"/>
    <n v="588"/>
    <x v="11"/>
    <x v="2"/>
    <x v="1"/>
    <x v="11"/>
  </r>
  <r>
    <x v="16"/>
    <n v="589"/>
    <x v="11"/>
    <x v="2"/>
    <x v="1"/>
    <x v="11"/>
  </r>
  <r>
    <x v="16"/>
    <n v="590"/>
    <x v="11"/>
    <x v="2"/>
    <x v="1"/>
    <x v="11"/>
  </r>
  <r>
    <x v="16"/>
    <n v="591"/>
    <x v="11"/>
    <x v="2"/>
    <x v="1"/>
    <x v="11"/>
  </r>
  <r>
    <x v="16"/>
    <n v="592"/>
    <x v="11"/>
    <x v="2"/>
    <x v="1"/>
    <x v="11"/>
  </r>
  <r>
    <x v="16"/>
    <n v="593"/>
    <x v="11"/>
    <x v="2"/>
    <x v="1"/>
    <x v="11"/>
  </r>
  <r>
    <x v="16"/>
    <n v="594"/>
    <x v="11"/>
    <x v="2"/>
    <x v="1"/>
    <x v="11"/>
  </r>
  <r>
    <x v="16"/>
    <n v="595"/>
    <x v="11"/>
    <x v="2"/>
    <x v="1"/>
    <x v="11"/>
  </r>
  <r>
    <x v="16"/>
    <n v="596"/>
    <x v="11"/>
    <x v="2"/>
    <x v="1"/>
    <x v="11"/>
  </r>
  <r>
    <x v="16"/>
    <n v="597"/>
    <x v="11"/>
    <x v="2"/>
    <x v="1"/>
    <x v="11"/>
  </r>
  <r>
    <x v="16"/>
    <n v="598"/>
    <x v="11"/>
    <x v="2"/>
    <x v="1"/>
    <x v="11"/>
  </r>
  <r>
    <x v="16"/>
    <n v="599"/>
    <x v="11"/>
    <x v="2"/>
    <x v="1"/>
    <x v="11"/>
  </r>
  <r>
    <x v="16"/>
    <n v="600"/>
    <x v="11"/>
    <x v="2"/>
    <x v="1"/>
    <x v="11"/>
  </r>
  <r>
    <x v="16"/>
    <n v="601"/>
    <x v="11"/>
    <x v="2"/>
    <x v="1"/>
    <x v="11"/>
  </r>
  <r>
    <x v="16"/>
    <n v="602"/>
    <x v="11"/>
    <x v="2"/>
    <x v="1"/>
    <x v="11"/>
  </r>
  <r>
    <x v="16"/>
    <n v="603"/>
    <x v="11"/>
    <x v="2"/>
    <x v="1"/>
    <x v="11"/>
  </r>
  <r>
    <x v="16"/>
    <n v="604"/>
    <x v="11"/>
    <x v="2"/>
    <x v="1"/>
    <x v="11"/>
  </r>
  <r>
    <x v="16"/>
    <n v="605"/>
    <x v="11"/>
    <x v="2"/>
    <x v="1"/>
    <x v="11"/>
  </r>
  <r>
    <x v="16"/>
    <n v="606"/>
    <x v="11"/>
    <x v="2"/>
    <x v="1"/>
    <x v="11"/>
  </r>
  <r>
    <x v="16"/>
    <n v="607"/>
    <x v="11"/>
    <x v="2"/>
    <x v="1"/>
    <x v="11"/>
  </r>
  <r>
    <x v="16"/>
    <n v="608"/>
    <x v="11"/>
    <x v="2"/>
    <x v="1"/>
    <x v="11"/>
  </r>
  <r>
    <x v="16"/>
    <n v="609"/>
    <x v="11"/>
    <x v="2"/>
    <x v="1"/>
    <x v="11"/>
  </r>
  <r>
    <x v="16"/>
    <n v="610"/>
    <x v="11"/>
    <x v="2"/>
    <x v="1"/>
    <x v="11"/>
  </r>
  <r>
    <x v="16"/>
    <n v="611"/>
    <x v="11"/>
    <x v="2"/>
    <x v="1"/>
    <x v="11"/>
  </r>
  <r>
    <x v="16"/>
    <n v="612"/>
    <x v="11"/>
    <x v="2"/>
    <x v="1"/>
    <x v="11"/>
  </r>
  <r>
    <x v="16"/>
    <n v="613"/>
    <x v="11"/>
    <x v="2"/>
    <x v="1"/>
    <x v="11"/>
  </r>
  <r>
    <x v="16"/>
    <n v="614"/>
    <x v="11"/>
    <x v="2"/>
    <x v="1"/>
    <x v="11"/>
  </r>
  <r>
    <x v="16"/>
    <n v="615"/>
    <x v="11"/>
    <x v="2"/>
    <x v="1"/>
    <x v="11"/>
  </r>
  <r>
    <x v="16"/>
    <n v="616"/>
    <x v="11"/>
    <x v="2"/>
    <x v="1"/>
    <x v="11"/>
  </r>
  <r>
    <x v="16"/>
    <n v="617"/>
    <x v="11"/>
    <x v="2"/>
    <x v="1"/>
    <x v="11"/>
  </r>
  <r>
    <x v="16"/>
    <n v="618"/>
    <x v="11"/>
    <x v="2"/>
    <x v="1"/>
    <x v="11"/>
  </r>
  <r>
    <x v="16"/>
    <n v="619"/>
    <x v="11"/>
    <x v="2"/>
    <x v="1"/>
    <x v="11"/>
  </r>
  <r>
    <x v="16"/>
    <n v="620"/>
    <x v="11"/>
    <x v="2"/>
    <x v="1"/>
    <x v="11"/>
  </r>
  <r>
    <x v="16"/>
    <n v="621"/>
    <x v="11"/>
    <x v="2"/>
    <x v="1"/>
    <x v="11"/>
  </r>
  <r>
    <x v="16"/>
    <n v="622"/>
    <x v="11"/>
    <x v="2"/>
    <x v="1"/>
    <x v="11"/>
  </r>
  <r>
    <x v="16"/>
    <n v="623"/>
    <x v="11"/>
    <x v="2"/>
    <x v="1"/>
    <x v="11"/>
  </r>
  <r>
    <x v="16"/>
    <n v="624"/>
    <x v="11"/>
    <x v="2"/>
    <x v="1"/>
    <x v="11"/>
  </r>
  <r>
    <x v="16"/>
    <n v="625"/>
    <x v="11"/>
    <x v="2"/>
    <x v="1"/>
    <x v="11"/>
  </r>
  <r>
    <x v="16"/>
    <n v="626"/>
    <x v="11"/>
    <x v="2"/>
    <x v="1"/>
    <x v="11"/>
  </r>
  <r>
    <x v="16"/>
    <n v="627"/>
    <x v="11"/>
    <x v="2"/>
    <x v="1"/>
    <x v="11"/>
  </r>
  <r>
    <x v="16"/>
    <n v="628"/>
    <x v="11"/>
    <x v="2"/>
    <x v="1"/>
    <x v="11"/>
  </r>
  <r>
    <x v="16"/>
    <n v="629"/>
    <x v="11"/>
    <x v="2"/>
    <x v="1"/>
    <x v="11"/>
  </r>
  <r>
    <x v="16"/>
    <n v="630"/>
    <x v="11"/>
    <x v="2"/>
    <x v="1"/>
    <x v="11"/>
  </r>
  <r>
    <x v="16"/>
    <n v="631"/>
    <x v="11"/>
    <x v="2"/>
    <x v="1"/>
    <x v="11"/>
  </r>
  <r>
    <x v="16"/>
    <n v="632"/>
    <x v="11"/>
    <x v="2"/>
    <x v="1"/>
    <x v="11"/>
  </r>
  <r>
    <x v="16"/>
    <n v="633"/>
    <x v="11"/>
    <x v="2"/>
    <x v="1"/>
    <x v="11"/>
  </r>
  <r>
    <x v="16"/>
    <n v="634"/>
    <x v="11"/>
    <x v="2"/>
    <x v="1"/>
    <x v="11"/>
  </r>
  <r>
    <x v="16"/>
    <n v="635"/>
    <x v="11"/>
    <x v="2"/>
    <x v="1"/>
    <x v="11"/>
  </r>
  <r>
    <x v="16"/>
    <n v="636"/>
    <x v="11"/>
    <x v="2"/>
    <x v="1"/>
    <x v="11"/>
  </r>
  <r>
    <x v="16"/>
    <n v="637"/>
    <x v="11"/>
    <x v="2"/>
    <x v="1"/>
    <x v="11"/>
  </r>
  <r>
    <x v="16"/>
    <n v="638"/>
    <x v="11"/>
    <x v="2"/>
    <x v="1"/>
    <x v="11"/>
  </r>
  <r>
    <x v="16"/>
    <n v="639"/>
    <x v="11"/>
    <x v="2"/>
    <x v="1"/>
    <x v="11"/>
  </r>
  <r>
    <x v="16"/>
    <n v="640"/>
    <x v="11"/>
    <x v="2"/>
    <x v="1"/>
    <x v="11"/>
  </r>
  <r>
    <x v="16"/>
    <n v="641"/>
    <x v="11"/>
    <x v="2"/>
    <x v="1"/>
    <x v="11"/>
  </r>
  <r>
    <x v="16"/>
    <n v="642"/>
    <x v="11"/>
    <x v="2"/>
    <x v="1"/>
    <x v="11"/>
  </r>
  <r>
    <x v="16"/>
    <n v="643"/>
    <x v="11"/>
    <x v="2"/>
    <x v="1"/>
    <x v="11"/>
  </r>
  <r>
    <x v="16"/>
    <n v="644"/>
    <x v="11"/>
    <x v="2"/>
    <x v="1"/>
    <x v="11"/>
  </r>
  <r>
    <x v="16"/>
    <n v="645"/>
    <x v="11"/>
    <x v="2"/>
    <x v="1"/>
    <x v="11"/>
  </r>
  <r>
    <x v="16"/>
    <n v="646"/>
    <x v="11"/>
    <x v="2"/>
    <x v="1"/>
    <x v="11"/>
  </r>
  <r>
    <x v="16"/>
    <n v="647"/>
    <x v="11"/>
    <x v="2"/>
    <x v="1"/>
    <x v="11"/>
  </r>
  <r>
    <x v="16"/>
    <n v="648"/>
    <x v="11"/>
    <x v="2"/>
    <x v="1"/>
    <x v="11"/>
  </r>
  <r>
    <x v="16"/>
    <n v="649"/>
    <x v="11"/>
    <x v="2"/>
    <x v="1"/>
    <x v="11"/>
  </r>
  <r>
    <x v="16"/>
    <n v="650"/>
    <x v="11"/>
    <x v="2"/>
    <x v="1"/>
    <x v="11"/>
  </r>
  <r>
    <x v="16"/>
    <n v="651"/>
    <x v="11"/>
    <x v="2"/>
    <x v="1"/>
    <x v="11"/>
  </r>
  <r>
    <x v="16"/>
    <n v="652"/>
    <x v="11"/>
    <x v="2"/>
    <x v="1"/>
    <x v="11"/>
  </r>
  <r>
    <x v="16"/>
    <n v="653"/>
    <x v="11"/>
    <x v="2"/>
    <x v="1"/>
    <x v="11"/>
  </r>
  <r>
    <x v="16"/>
    <n v="654"/>
    <x v="11"/>
    <x v="2"/>
    <x v="1"/>
    <x v="11"/>
  </r>
  <r>
    <x v="16"/>
    <n v="655"/>
    <x v="11"/>
    <x v="2"/>
    <x v="1"/>
    <x v="11"/>
  </r>
  <r>
    <x v="16"/>
    <n v="656"/>
    <x v="11"/>
    <x v="2"/>
    <x v="1"/>
    <x v="11"/>
  </r>
  <r>
    <x v="16"/>
    <n v="657"/>
    <x v="11"/>
    <x v="2"/>
    <x v="1"/>
    <x v="11"/>
  </r>
  <r>
    <x v="16"/>
    <n v="658"/>
    <x v="11"/>
    <x v="2"/>
    <x v="1"/>
    <x v="11"/>
  </r>
  <r>
    <x v="16"/>
    <n v="659"/>
    <x v="11"/>
    <x v="2"/>
    <x v="1"/>
    <x v="11"/>
  </r>
  <r>
    <x v="16"/>
    <n v="660"/>
    <x v="11"/>
    <x v="2"/>
    <x v="1"/>
    <x v="11"/>
  </r>
  <r>
    <x v="16"/>
    <n v="661"/>
    <x v="11"/>
    <x v="2"/>
    <x v="1"/>
    <x v="11"/>
  </r>
  <r>
    <x v="16"/>
    <n v="662"/>
    <x v="11"/>
    <x v="2"/>
    <x v="1"/>
    <x v="11"/>
  </r>
  <r>
    <x v="16"/>
    <n v="663"/>
    <x v="11"/>
    <x v="2"/>
    <x v="1"/>
    <x v="11"/>
  </r>
  <r>
    <x v="16"/>
    <n v="664"/>
    <x v="11"/>
    <x v="2"/>
    <x v="1"/>
    <x v="11"/>
  </r>
  <r>
    <x v="16"/>
    <n v="665"/>
    <x v="11"/>
    <x v="2"/>
    <x v="1"/>
    <x v="11"/>
  </r>
  <r>
    <x v="16"/>
    <n v="666"/>
    <x v="11"/>
    <x v="2"/>
    <x v="1"/>
    <x v="11"/>
  </r>
  <r>
    <x v="16"/>
    <n v="667"/>
    <x v="11"/>
    <x v="2"/>
    <x v="1"/>
    <x v="11"/>
  </r>
  <r>
    <x v="16"/>
    <n v="668"/>
    <x v="11"/>
    <x v="2"/>
    <x v="1"/>
    <x v="11"/>
  </r>
  <r>
    <x v="16"/>
    <n v="669"/>
    <x v="11"/>
    <x v="2"/>
    <x v="1"/>
    <x v="11"/>
  </r>
  <r>
    <x v="16"/>
    <n v="670"/>
    <x v="11"/>
    <x v="2"/>
    <x v="1"/>
    <x v="11"/>
  </r>
  <r>
    <x v="16"/>
    <n v="671"/>
    <x v="11"/>
    <x v="2"/>
    <x v="1"/>
    <x v="11"/>
  </r>
  <r>
    <x v="16"/>
    <n v="672"/>
    <x v="11"/>
    <x v="2"/>
    <x v="1"/>
    <x v="11"/>
  </r>
  <r>
    <x v="16"/>
    <n v="673"/>
    <x v="11"/>
    <x v="2"/>
    <x v="1"/>
    <x v="11"/>
  </r>
  <r>
    <x v="16"/>
    <n v="674"/>
    <x v="11"/>
    <x v="2"/>
    <x v="1"/>
    <x v="11"/>
  </r>
  <r>
    <x v="16"/>
    <n v="675"/>
    <x v="11"/>
    <x v="2"/>
    <x v="1"/>
    <x v="11"/>
  </r>
  <r>
    <x v="16"/>
    <n v="676"/>
    <x v="11"/>
    <x v="2"/>
    <x v="1"/>
    <x v="11"/>
  </r>
  <r>
    <x v="16"/>
    <n v="677"/>
    <x v="11"/>
    <x v="2"/>
    <x v="1"/>
    <x v="11"/>
  </r>
  <r>
    <x v="16"/>
    <n v="678"/>
    <x v="11"/>
    <x v="2"/>
    <x v="1"/>
    <x v="11"/>
  </r>
  <r>
    <x v="16"/>
    <n v="679"/>
    <x v="11"/>
    <x v="2"/>
    <x v="1"/>
    <x v="11"/>
  </r>
  <r>
    <x v="16"/>
    <n v="680"/>
    <x v="11"/>
    <x v="2"/>
    <x v="1"/>
    <x v="11"/>
  </r>
  <r>
    <x v="16"/>
    <n v="681"/>
    <x v="11"/>
    <x v="2"/>
    <x v="1"/>
    <x v="11"/>
  </r>
  <r>
    <x v="16"/>
    <n v="682"/>
    <x v="11"/>
    <x v="2"/>
    <x v="1"/>
    <x v="11"/>
  </r>
  <r>
    <x v="16"/>
    <n v="683"/>
    <x v="11"/>
    <x v="2"/>
    <x v="1"/>
    <x v="11"/>
  </r>
  <r>
    <x v="16"/>
    <n v="684"/>
    <x v="11"/>
    <x v="2"/>
    <x v="1"/>
    <x v="11"/>
  </r>
  <r>
    <x v="16"/>
    <n v="685"/>
    <x v="11"/>
    <x v="2"/>
    <x v="1"/>
    <x v="11"/>
  </r>
  <r>
    <x v="16"/>
    <n v="686"/>
    <x v="11"/>
    <x v="2"/>
    <x v="1"/>
    <x v="11"/>
  </r>
  <r>
    <x v="16"/>
    <n v="687"/>
    <x v="11"/>
    <x v="2"/>
    <x v="1"/>
    <x v="11"/>
  </r>
  <r>
    <x v="16"/>
    <n v="688"/>
    <x v="11"/>
    <x v="2"/>
    <x v="1"/>
    <x v="11"/>
  </r>
  <r>
    <x v="16"/>
    <n v="689"/>
    <x v="11"/>
    <x v="2"/>
    <x v="1"/>
    <x v="11"/>
  </r>
  <r>
    <x v="16"/>
    <n v="690"/>
    <x v="11"/>
    <x v="2"/>
    <x v="1"/>
    <x v="11"/>
  </r>
  <r>
    <x v="16"/>
    <n v="691"/>
    <x v="11"/>
    <x v="2"/>
    <x v="1"/>
    <x v="11"/>
  </r>
  <r>
    <x v="16"/>
    <n v="692"/>
    <x v="11"/>
    <x v="2"/>
    <x v="1"/>
    <x v="11"/>
  </r>
  <r>
    <x v="16"/>
    <n v="693"/>
    <x v="11"/>
    <x v="2"/>
    <x v="1"/>
    <x v="11"/>
  </r>
  <r>
    <x v="16"/>
    <n v="694"/>
    <x v="11"/>
    <x v="2"/>
    <x v="1"/>
    <x v="11"/>
  </r>
  <r>
    <x v="16"/>
    <n v="695"/>
    <x v="11"/>
    <x v="2"/>
    <x v="1"/>
    <x v="11"/>
  </r>
  <r>
    <x v="16"/>
    <n v="696"/>
    <x v="11"/>
    <x v="2"/>
    <x v="1"/>
    <x v="11"/>
  </r>
  <r>
    <x v="16"/>
    <n v="697"/>
    <x v="11"/>
    <x v="2"/>
    <x v="1"/>
    <x v="11"/>
  </r>
  <r>
    <x v="16"/>
    <n v="698"/>
    <x v="11"/>
    <x v="2"/>
    <x v="1"/>
    <x v="11"/>
  </r>
  <r>
    <x v="16"/>
    <n v="699"/>
    <x v="11"/>
    <x v="2"/>
    <x v="1"/>
    <x v="11"/>
  </r>
  <r>
    <x v="16"/>
    <n v="700"/>
    <x v="11"/>
    <x v="2"/>
    <x v="1"/>
    <x v="11"/>
  </r>
  <r>
    <x v="16"/>
    <n v="701"/>
    <x v="11"/>
    <x v="2"/>
    <x v="1"/>
    <x v="11"/>
  </r>
  <r>
    <x v="16"/>
    <n v="702"/>
    <x v="11"/>
    <x v="2"/>
    <x v="1"/>
    <x v="11"/>
  </r>
  <r>
    <x v="16"/>
    <n v="703"/>
    <x v="11"/>
    <x v="2"/>
    <x v="1"/>
    <x v="11"/>
  </r>
  <r>
    <x v="16"/>
    <n v="704"/>
    <x v="11"/>
    <x v="2"/>
    <x v="1"/>
    <x v="11"/>
  </r>
  <r>
    <x v="16"/>
    <n v="705"/>
    <x v="11"/>
    <x v="2"/>
    <x v="1"/>
    <x v="11"/>
  </r>
  <r>
    <x v="16"/>
    <n v="706"/>
    <x v="11"/>
    <x v="2"/>
    <x v="1"/>
    <x v="11"/>
  </r>
  <r>
    <x v="16"/>
    <n v="707"/>
    <x v="11"/>
    <x v="2"/>
    <x v="1"/>
    <x v="11"/>
  </r>
  <r>
    <x v="16"/>
    <n v="708"/>
    <x v="11"/>
    <x v="2"/>
    <x v="1"/>
    <x v="11"/>
  </r>
  <r>
    <x v="16"/>
    <n v="709"/>
    <x v="11"/>
    <x v="2"/>
    <x v="1"/>
    <x v="11"/>
  </r>
  <r>
    <x v="16"/>
    <n v="710"/>
    <x v="11"/>
    <x v="2"/>
    <x v="1"/>
    <x v="11"/>
  </r>
  <r>
    <x v="16"/>
    <n v="711"/>
    <x v="11"/>
    <x v="2"/>
    <x v="1"/>
    <x v="11"/>
  </r>
  <r>
    <x v="16"/>
    <n v="712"/>
    <x v="11"/>
    <x v="2"/>
    <x v="1"/>
    <x v="11"/>
  </r>
  <r>
    <x v="16"/>
    <n v="713"/>
    <x v="11"/>
    <x v="2"/>
    <x v="1"/>
    <x v="11"/>
  </r>
  <r>
    <x v="16"/>
    <n v="714"/>
    <x v="11"/>
    <x v="2"/>
    <x v="1"/>
    <x v="11"/>
  </r>
  <r>
    <x v="16"/>
    <n v="715"/>
    <x v="11"/>
    <x v="2"/>
    <x v="1"/>
    <x v="11"/>
  </r>
  <r>
    <x v="16"/>
    <n v="716"/>
    <x v="11"/>
    <x v="2"/>
    <x v="1"/>
    <x v="11"/>
  </r>
  <r>
    <x v="16"/>
    <n v="717"/>
    <x v="11"/>
    <x v="2"/>
    <x v="1"/>
    <x v="11"/>
  </r>
  <r>
    <x v="16"/>
    <n v="718"/>
    <x v="11"/>
    <x v="2"/>
    <x v="1"/>
    <x v="11"/>
  </r>
  <r>
    <x v="16"/>
    <n v="719"/>
    <x v="11"/>
    <x v="2"/>
    <x v="1"/>
    <x v="11"/>
  </r>
  <r>
    <x v="16"/>
    <n v="720"/>
    <x v="11"/>
    <x v="2"/>
    <x v="1"/>
    <x v="11"/>
  </r>
  <r>
    <x v="16"/>
    <n v="721"/>
    <x v="11"/>
    <x v="2"/>
    <x v="1"/>
    <x v="11"/>
  </r>
  <r>
    <x v="16"/>
    <n v="722"/>
    <x v="11"/>
    <x v="2"/>
    <x v="1"/>
    <x v="11"/>
  </r>
  <r>
    <x v="16"/>
    <n v="723"/>
    <x v="11"/>
    <x v="2"/>
    <x v="1"/>
    <x v="11"/>
  </r>
  <r>
    <x v="16"/>
    <n v="724"/>
    <x v="11"/>
    <x v="2"/>
    <x v="1"/>
    <x v="11"/>
  </r>
  <r>
    <x v="16"/>
    <n v="725"/>
    <x v="11"/>
    <x v="2"/>
    <x v="1"/>
    <x v="11"/>
  </r>
  <r>
    <x v="16"/>
    <n v="726"/>
    <x v="11"/>
    <x v="2"/>
    <x v="1"/>
    <x v="11"/>
  </r>
  <r>
    <x v="16"/>
    <n v="727"/>
    <x v="11"/>
    <x v="2"/>
    <x v="1"/>
    <x v="11"/>
  </r>
  <r>
    <x v="16"/>
    <n v="728"/>
    <x v="11"/>
    <x v="2"/>
    <x v="1"/>
    <x v="11"/>
  </r>
  <r>
    <x v="16"/>
    <n v="729"/>
    <x v="11"/>
    <x v="2"/>
    <x v="1"/>
    <x v="11"/>
  </r>
  <r>
    <x v="16"/>
    <n v="730"/>
    <x v="11"/>
    <x v="2"/>
    <x v="1"/>
    <x v="11"/>
  </r>
  <r>
    <x v="16"/>
    <n v="731"/>
    <x v="11"/>
    <x v="2"/>
    <x v="1"/>
    <x v="11"/>
  </r>
  <r>
    <x v="16"/>
    <n v="732"/>
    <x v="11"/>
    <x v="2"/>
    <x v="1"/>
    <x v="11"/>
  </r>
  <r>
    <x v="16"/>
    <n v="733"/>
    <x v="11"/>
    <x v="2"/>
    <x v="1"/>
    <x v="11"/>
  </r>
  <r>
    <x v="16"/>
    <n v="734"/>
    <x v="11"/>
    <x v="2"/>
    <x v="1"/>
    <x v="11"/>
  </r>
  <r>
    <x v="16"/>
    <n v="735"/>
    <x v="11"/>
    <x v="2"/>
    <x v="1"/>
    <x v="11"/>
  </r>
  <r>
    <x v="16"/>
    <n v="736"/>
    <x v="11"/>
    <x v="2"/>
    <x v="1"/>
    <x v="11"/>
  </r>
  <r>
    <x v="16"/>
    <n v="737"/>
    <x v="11"/>
    <x v="2"/>
    <x v="1"/>
    <x v="11"/>
  </r>
  <r>
    <x v="16"/>
    <n v="738"/>
    <x v="11"/>
    <x v="2"/>
    <x v="1"/>
    <x v="11"/>
  </r>
  <r>
    <x v="16"/>
    <n v="739"/>
    <x v="11"/>
    <x v="2"/>
    <x v="1"/>
    <x v="11"/>
  </r>
  <r>
    <x v="16"/>
    <n v="740"/>
    <x v="11"/>
    <x v="2"/>
    <x v="1"/>
    <x v="11"/>
  </r>
  <r>
    <x v="16"/>
    <n v="741"/>
    <x v="11"/>
    <x v="2"/>
    <x v="1"/>
    <x v="11"/>
  </r>
  <r>
    <x v="16"/>
    <n v="742"/>
    <x v="11"/>
    <x v="2"/>
    <x v="1"/>
    <x v="11"/>
  </r>
  <r>
    <x v="16"/>
    <n v="743"/>
    <x v="11"/>
    <x v="2"/>
    <x v="1"/>
    <x v="11"/>
  </r>
  <r>
    <x v="16"/>
    <n v="744"/>
    <x v="11"/>
    <x v="2"/>
    <x v="1"/>
    <x v="11"/>
  </r>
  <r>
    <x v="16"/>
    <n v="745"/>
    <x v="11"/>
    <x v="2"/>
    <x v="1"/>
    <x v="11"/>
  </r>
  <r>
    <x v="16"/>
    <n v="746"/>
    <x v="11"/>
    <x v="2"/>
    <x v="1"/>
    <x v="11"/>
  </r>
  <r>
    <x v="16"/>
    <n v="747"/>
    <x v="11"/>
    <x v="2"/>
    <x v="1"/>
    <x v="11"/>
  </r>
  <r>
    <x v="16"/>
    <n v="748"/>
    <x v="11"/>
    <x v="2"/>
    <x v="1"/>
    <x v="11"/>
  </r>
  <r>
    <x v="16"/>
    <n v="749"/>
    <x v="11"/>
    <x v="2"/>
    <x v="1"/>
    <x v="11"/>
  </r>
  <r>
    <x v="16"/>
    <n v="750"/>
    <x v="11"/>
    <x v="2"/>
    <x v="1"/>
    <x v="11"/>
  </r>
  <r>
    <x v="16"/>
    <n v="751"/>
    <x v="11"/>
    <x v="2"/>
    <x v="1"/>
    <x v="11"/>
  </r>
  <r>
    <x v="16"/>
    <n v="752"/>
    <x v="11"/>
    <x v="2"/>
    <x v="1"/>
    <x v="11"/>
  </r>
  <r>
    <x v="16"/>
    <n v="753"/>
    <x v="11"/>
    <x v="2"/>
    <x v="1"/>
    <x v="11"/>
  </r>
  <r>
    <x v="16"/>
    <n v="754"/>
    <x v="11"/>
    <x v="2"/>
    <x v="1"/>
    <x v="11"/>
  </r>
  <r>
    <x v="16"/>
    <n v="755"/>
    <x v="11"/>
    <x v="2"/>
    <x v="1"/>
    <x v="11"/>
  </r>
  <r>
    <x v="16"/>
    <n v="756"/>
    <x v="11"/>
    <x v="2"/>
    <x v="1"/>
    <x v="11"/>
  </r>
  <r>
    <x v="16"/>
    <n v="757"/>
    <x v="11"/>
    <x v="2"/>
    <x v="1"/>
    <x v="11"/>
  </r>
  <r>
    <x v="16"/>
    <n v="758"/>
    <x v="11"/>
    <x v="2"/>
    <x v="1"/>
    <x v="11"/>
  </r>
  <r>
    <x v="16"/>
    <n v="759"/>
    <x v="11"/>
    <x v="2"/>
    <x v="1"/>
    <x v="11"/>
  </r>
  <r>
    <x v="16"/>
    <n v="760"/>
    <x v="11"/>
    <x v="2"/>
    <x v="1"/>
    <x v="11"/>
  </r>
  <r>
    <x v="16"/>
    <n v="761"/>
    <x v="11"/>
    <x v="2"/>
    <x v="1"/>
    <x v="11"/>
  </r>
  <r>
    <x v="16"/>
    <n v="762"/>
    <x v="11"/>
    <x v="2"/>
    <x v="1"/>
    <x v="11"/>
  </r>
  <r>
    <x v="16"/>
    <n v="763"/>
    <x v="11"/>
    <x v="2"/>
    <x v="1"/>
    <x v="11"/>
  </r>
  <r>
    <x v="16"/>
    <n v="764"/>
    <x v="11"/>
    <x v="2"/>
    <x v="1"/>
    <x v="11"/>
  </r>
  <r>
    <x v="16"/>
    <n v="765"/>
    <x v="11"/>
    <x v="2"/>
    <x v="1"/>
    <x v="11"/>
  </r>
  <r>
    <x v="16"/>
    <n v="766"/>
    <x v="11"/>
    <x v="2"/>
    <x v="1"/>
    <x v="11"/>
  </r>
  <r>
    <x v="16"/>
    <n v="767"/>
    <x v="11"/>
    <x v="2"/>
    <x v="1"/>
    <x v="11"/>
  </r>
  <r>
    <x v="16"/>
    <n v="768"/>
    <x v="11"/>
    <x v="2"/>
    <x v="1"/>
    <x v="11"/>
  </r>
  <r>
    <x v="16"/>
    <n v="769"/>
    <x v="11"/>
    <x v="2"/>
    <x v="1"/>
    <x v="11"/>
  </r>
  <r>
    <x v="16"/>
    <n v="770"/>
    <x v="11"/>
    <x v="2"/>
    <x v="1"/>
    <x v="11"/>
  </r>
  <r>
    <x v="16"/>
    <n v="771"/>
    <x v="11"/>
    <x v="2"/>
    <x v="1"/>
    <x v="11"/>
  </r>
  <r>
    <x v="16"/>
    <n v="772"/>
    <x v="11"/>
    <x v="2"/>
    <x v="1"/>
    <x v="11"/>
  </r>
  <r>
    <x v="16"/>
    <n v="773"/>
    <x v="11"/>
    <x v="2"/>
    <x v="1"/>
    <x v="11"/>
  </r>
  <r>
    <x v="16"/>
    <n v="774"/>
    <x v="11"/>
    <x v="2"/>
    <x v="1"/>
    <x v="11"/>
  </r>
  <r>
    <x v="16"/>
    <n v="775"/>
    <x v="11"/>
    <x v="2"/>
    <x v="1"/>
    <x v="11"/>
  </r>
  <r>
    <x v="16"/>
    <n v="776"/>
    <x v="11"/>
    <x v="2"/>
    <x v="1"/>
    <x v="11"/>
  </r>
  <r>
    <x v="16"/>
    <n v="777"/>
    <x v="11"/>
    <x v="2"/>
    <x v="1"/>
    <x v="11"/>
  </r>
  <r>
    <x v="16"/>
    <n v="778"/>
    <x v="11"/>
    <x v="2"/>
    <x v="1"/>
    <x v="11"/>
  </r>
  <r>
    <x v="16"/>
    <n v="779"/>
    <x v="11"/>
    <x v="2"/>
    <x v="1"/>
    <x v="11"/>
  </r>
  <r>
    <x v="16"/>
    <n v="780"/>
    <x v="11"/>
    <x v="2"/>
    <x v="1"/>
    <x v="11"/>
  </r>
  <r>
    <x v="16"/>
    <n v="781"/>
    <x v="11"/>
    <x v="2"/>
    <x v="1"/>
    <x v="11"/>
  </r>
  <r>
    <x v="16"/>
    <n v="782"/>
    <x v="11"/>
    <x v="2"/>
    <x v="1"/>
    <x v="11"/>
  </r>
  <r>
    <x v="16"/>
    <n v="783"/>
    <x v="11"/>
    <x v="2"/>
    <x v="1"/>
    <x v="11"/>
  </r>
  <r>
    <x v="16"/>
    <n v="784"/>
    <x v="11"/>
    <x v="2"/>
    <x v="1"/>
    <x v="11"/>
  </r>
  <r>
    <x v="16"/>
    <n v="785"/>
    <x v="11"/>
    <x v="2"/>
    <x v="1"/>
    <x v="11"/>
  </r>
  <r>
    <x v="16"/>
    <n v="786"/>
    <x v="11"/>
    <x v="2"/>
    <x v="1"/>
    <x v="11"/>
  </r>
  <r>
    <x v="16"/>
    <n v="787"/>
    <x v="11"/>
    <x v="2"/>
    <x v="1"/>
    <x v="11"/>
  </r>
  <r>
    <x v="16"/>
    <n v="788"/>
    <x v="11"/>
    <x v="2"/>
    <x v="1"/>
    <x v="11"/>
  </r>
  <r>
    <x v="16"/>
    <n v="789"/>
    <x v="11"/>
    <x v="2"/>
    <x v="1"/>
    <x v="11"/>
  </r>
  <r>
    <x v="16"/>
    <n v="790"/>
    <x v="11"/>
    <x v="2"/>
    <x v="1"/>
    <x v="11"/>
  </r>
  <r>
    <x v="16"/>
    <n v="791"/>
    <x v="11"/>
    <x v="2"/>
    <x v="1"/>
    <x v="11"/>
  </r>
  <r>
    <x v="16"/>
    <n v="792"/>
    <x v="11"/>
    <x v="2"/>
    <x v="1"/>
    <x v="11"/>
  </r>
  <r>
    <x v="16"/>
    <n v="793"/>
    <x v="11"/>
    <x v="2"/>
    <x v="1"/>
    <x v="11"/>
  </r>
  <r>
    <x v="16"/>
    <n v="794"/>
    <x v="11"/>
    <x v="2"/>
    <x v="1"/>
    <x v="11"/>
  </r>
  <r>
    <x v="16"/>
    <n v="795"/>
    <x v="11"/>
    <x v="2"/>
    <x v="1"/>
    <x v="11"/>
  </r>
  <r>
    <x v="16"/>
    <n v="796"/>
    <x v="11"/>
    <x v="2"/>
    <x v="1"/>
    <x v="11"/>
  </r>
  <r>
    <x v="16"/>
    <n v="797"/>
    <x v="11"/>
    <x v="2"/>
    <x v="1"/>
    <x v="11"/>
  </r>
  <r>
    <x v="16"/>
    <n v="798"/>
    <x v="11"/>
    <x v="2"/>
    <x v="1"/>
    <x v="11"/>
  </r>
  <r>
    <x v="16"/>
    <n v="799"/>
    <x v="11"/>
    <x v="2"/>
    <x v="1"/>
    <x v="11"/>
  </r>
  <r>
    <x v="16"/>
    <n v="800"/>
    <x v="11"/>
    <x v="2"/>
    <x v="1"/>
    <x v="11"/>
  </r>
  <r>
    <x v="16"/>
    <n v="801"/>
    <x v="11"/>
    <x v="2"/>
    <x v="1"/>
    <x v="11"/>
  </r>
  <r>
    <x v="16"/>
    <n v="802"/>
    <x v="11"/>
    <x v="2"/>
    <x v="1"/>
    <x v="11"/>
  </r>
  <r>
    <x v="16"/>
    <n v="803"/>
    <x v="11"/>
    <x v="2"/>
    <x v="1"/>
    <x v="11"/>
  </r>
  <r>
    <x v="16"/>
    <n v="804"/>
    <x v="11"/>
    <x v="2"/>
    <x v="1"/>
    <x v="11"/>
  </r>
  <r>
    <x v="16"/>
    <n v="805"/>
    <x v="11"/>
    <x v="2"/>
    <x v="1"/>
    <x v="11"/>
  </r>
  <r>
    <x v="16"/>
    <n v="806"/>
    <x v="11"/>
    <x v="2"/>
    <x v="1"/>
    <x v="11"/>
  </r>
  <r>
    <x v="16"/>
    <n v="807"/>
    <x v="11"/>
    <x v="2"/>
    <x v="1"/>
    <x v="11"/>
  </r>
  <r>
    <x v="16"/>
    <n v="808"/>
    <x v="11"/>
    <x v="2"/>
    <x v="1"/>
    <x v="11"/>
  </r>
  <r>
    <x v="16"/>
    <n v="809"/>
    <x v="11"/>
    <x v="2"/>
    <x v="1"/>
    <x v="11"/>
  </r>
  <r>
    <x v="16"/>
    <n v="810"/>
    <x v="11"/>
    <x v="2"/>
    <x v="1"/>
    <x v="11"/>
  </r>
  <r>
    <x v="16"/>
    <n v="811"/>
    <x v="11"/>
    <x v="2"/>
    <x v="1"/>
    <x v="11"/>
  </r>
  <r>
    <x v="16"/>
    <n v="812"/>
    <x v="11"/>
    <x v="2"/>
    <x v="1"/>
    <x v="11"/>
  </r>
  <r>
    <x v="16"/>
    <n v="813"/>
    <x v="11"/>
    <x v="2"/>
    <x v="1"/>
    <x v="11"/>
  </r>
  <r>
    <x v="16"/>
    <n v="814"/>
    <x v="11"/>
    <x v="2"/>
    <x v="1"/>
    <x v="11"/>
  </r>
  <r>
    <x v="16"/>
    <n v="815"/>
    <x v="11"/>
    <x v="2"/>
    <x v="1"/>
    <x v="11"/>
  </r>
  <r>
    <x v="16"/>
    <n v="816"/>
    <x v="11"/>
    <x v="2"/>
    <x v="1"/>
    <x v="11"/>
  </r>
  <r>
    <x v="16"/>
    <n v="817"/>
    <x v="11"/>
    <x v="2"/>
    <x v="1"/>
    <x v="11"/>
  </r>
  <r>
    <x v="16"/>
    <n v="818"/>
    <x v="11"/>
    <x v="2"/>
    <x v="1"/>
    <x v="11"/>
  </r>
  <r>
    <x v="16"/>
    <n v="819"/>
    <x v="11"/>
    <x v="2"/>
    <x v="1"/>
    <x v="11"/>
  </r>
  <r>
    <x v="16"/>
    <n v="820"/>
    <x v="11"/>
    <x v="2"/>
    <x v="1"/>
    <x v="11"/>
  </r>
  <r>
    <x v="16"/>
    <n v="821"/>
    <x v="11"/>
    <x v="2"/>
    <x v="1"/>
    <x v="11"/>
  </r>
  <r>
    <x v="16"/>
    <n v="822"/>
    <x v="11"/>
    <x v="2"/>
    <x v="1"/>
    <x v="11"/>
  </r>
  <r>
    <x v="16"/>
    <n v="823"/>
    <x v="11"/>
    <x v="2"/>
    <x v="1"/>
    <x v="11"/>
  </r>
  <r>
    <x v="16"/>
    <n v="824"/>
    <x v="11"/>
    <x v="2"/>
    <x v="1"/>
    <x v="11"/>
  </r>
  <r>
    <x v="16"/>
    <n v="825"/>
    <x v="11"/>
    <x v="2"/>
    <x v="1"/>
    <x v="11"/>
  </r>
  <r>
    <x v="16"/>
    <n v="826"/>
    <x v="11"/>
    <x v="2"/>
    <x v="1"/>
    <x v="11"/>
  </r>
  <r>
    <x v="16"/>
    <n v="827"/>
    <x v="11"/>
    <x v="2"/>
    <x v="1"/>
    <x v="11"/>
  </r>
  <r>
    <x v="16"/>
    <n v="828"/>
    <x v="11"/>
    <x v="2"/>
    <x v="1"/>
    <x v="11"/>
  </r>
  <r>
    <x v="16"/>
    <n v="829"/>
    <x v="11"/>
    <x v="2"/>
    <x v="1"/>
    <x v="11"/>
  </r>
  <r>
    <x v="16"/>
    <n v="830"/>
    <x v="11"/>
    <x v="2"/>
    <x v="1"/>
    <x v="11"/>
  </r>
  <r>
    <x v="16"/>
    <n v="831"/>
    <x v="11"/>
    <x v="2"/>
    <x v="1"/>
    <x v="11"/>
  </r>
  <r>
    <x v="16"/>
    <n v="832"/>
    <x v="11"/>
    <x v="2"/>
    <x v="1"/>
    <x v="11"/>
  </r>
  <r>
    <x v="16"/>
    <n v="833"/>
    <x v="11"/>
    <x v="2"/>
    <x v="1"/>
    <x v="11"/>
  </r>
  <r>
    <x v="16"/>
    <n v="834"/>
    <x v="11"/>
    <x v="2"/>
    <x v="1"/>
    <x v="11"/>
  </r>
  <r>
    <x v="16"/>
    <n v="835"/>
    <x v="11"/>
    <x v="2"/>
    <x v="1"/>
    <x v="11"/>
  </r>
  <r>
    <x v="16"/>
    <n v="836"/>
    <x v="11"/>
    <x v="2"/>
    <x v="1"/>
    <x v="11"/>
  </r>
  <r>
    <x v="16"/>
    <n v="837"/>
    <x v="11"/>
    <x v="2"/>
    <x v="1"/>
    <x v="11"/>
  </r>
  <r>
    <x v="16"/>
    <n v="838"/>
    <x v="11"/>
    <x v="2"/>
    <x v="1"/>
    <x v="11"/>
  </r>
  <r>
    <x v="16"/>
    <n v="839"/>
    <x v="11"/>
    <x v="2"/>
    <x v="1"/>
    <x v="11"/>
  </r>
  <r>
    <x v="16"/>
    <n v="840"/>
    <x v="11"/>
    <x v="2"/>
    <x v="1"/>
    <x v="11"/>
  </r>
  <r>
    <x v="16"/>
    <n v="841"/>
    <x v="11"/>
    <x v="2"/>
    <x v="1"/>
    <x v="11"/>
  </r>
  <r>
    <x v="16"/>
    <n v="842"/>
    <x v="11"/>
    <x v="2"/>
    <x v="1"/>
    <x v="11"/>
  </r>
  <r>
    <x v="16"/>
    <n v="843"/>
    <x v="11"/>
    <x v="2"/>
    <x v="1"/>
    <x v="11"/>
  </r>
  <r>
    <x v="16"/>
    <n v="844"/>
    <x v="11"/>
    <x v="2"/>
    <x v="1"/>
    <x v="11"/>
  </r>
  <r>
    <x v="16"/>
    <n v="845"/>
    <x v="11"/>
    <x v="2"/>
    <x v="1"/>
    <x v="11"/>
  </r>
  <r>
    <x v="16"/>
    <n v="846"/>
    <x v="11"/>
    <x v="2"/>
    <x v="1"/>
    <x v="11"/>
  </r>
  <r>
    <x v="16"/>
    <n v="847"/>
    <x v="11"/>
    <x v="2"/>
    <x v="1"/>
    <x v="11"/>
  </r>
  <r>
    <x v="16"/>
    <n v="848"/>
    <x v="11"/>
    <x v="2"/>
    <x v="1"/>
    <x v="11"/>
  </r>
  <r>
    <x v="16"/>
    <n v="849"/>
    <x v="11"/>
    <x v="2"/>
    <x v="1"/>
    <x v="11"/>
  </r>
  <r>
    <x v="16"/>
    <n v="850"/>
    <x v="11"/>
    <x v="2"/>
    <x v="1"/>
    <x v="11"/>
  </r>
  <r>
    <x v="16"/>
    <n v="851"/>
    <x v="11"/>
    <x v="2"/>
    <x v="1"/>
    <x v="11"/>
  </r>
  <r>
    <x v="16"/>
    <n v="852"/>
    <x v="11"/>
    <x v="2"/>
    <x v="1"/>
    <x v="11"/>
  </r>
  <r>
    <x v="16"/>
    <n v="853"/>
    <x v="11"/>
    <x v="2"/>
    <x v="1"/>
    <x v="11"/>
  </r>
  <r>
    <x v="16"/>
    <n v="854"/>
    <x v="11"/>
    <x v="2"/>
    <x v="1"/>
    <x v="11"/>
  </r>
  <r>
    <x v="16"/>
    <n v="855"/>
    <x v="11"/>
    <x v="2"/>
    <x v="1"/>
    <x v="11"/>
  </r>
  <r>
    <x v="16"/>
    <n v="856"/>
    <x v="11"/>
    <x v="2"/>
    <x v="1"/>
    <x v="11"/>
  </r>
  <r>
    <x v="16"/>
    <n v="857"/>
    <x v="11"/>
    <x v="2"/>
    <x v="1"/>
    <x v="11"/>
  </r>
  <r>
    <x v="16"/>
    <n v="858"/>
    <x v="11"/>
    <x v="2"/>
    <x v="1"/>
    <x v="11"/>
  </r>
  <r>
    <x v="16"/>
    <n v="859"/>
    <x v="11"/>
    <x v="2"/>
    <x v="1"/>
    <x v="11"/>
  </r>
  <r>
    <x v="16"/>
    <n v="860"/>
    <x v="11"/>
    <x v="2"/>
    <x v="1"/>
    <x v="11"/>
  </r>
  <r>
    <x v="16"/>
    <n v="861"/>
    <x v="11"/>
    <x v="2"/>
    <x v="1"/>
    <x v="11"/>
  </r>
  <r>
    <x v="16"/>
    <n v="862"/>
    <x v="11"/>
    <x v="2"/>
    <x v="1"/>
    <x v="11"/>
  </r>
  <r>
    <x v="16"/>
    <n v="863"/>
    <x v="11"/>
    <x v="2"/>
    <x v="1"/>
    <x v="11"/>
  </r>
  <r>
    <x v="16"/>
    <n v="864"/>
    <x v="11"/>
    <x v="2"/>
    <x v="1"/>
    <x v="11"/>
  </r>
  <r>
    <x v="16"/>
    <n v="865"/>
    <x v="11"/>
    <x v="2"/>
    <x v="1"/>
    <x v="11"/>
  </r>
  <r>
    <x v="16"/>
    <n v="866"/>
    <x v="11"/>
    <x v="2"/>
    <x v="1"/>
    <x v="11"/>
  </r>
  <r>
    <x v="16"/>
    <n v="867"/>
    <x v="11"/>
    <x v="2"/>
    <x v="1"/>
    <x v="11"/>
  </r>
  <r>
    <x v="16"/>
    <n v="868"/>
    <x v="11"/>
    <x v="2"/>
    <x v="1"/>
    <x v="11"/>
  </r>
  <r>
    <x v="16"/>
    <n v="869"/>
    <x v="11"/>
    <x v="2"/>
    <x v="1"/>
    <x v="11"/>
  </r>
  <r>
    <x v="16"/>
    <n v="870"/>
    <x v="11"/>
    <x v="2"/>
    <x v="1"/>
    <x v="11"/>
  </r>
  <r>
    <x v="16"/>
    <n v="871"/>
    <x v="11"/>
    <x v="2"/>
    <x v="1"/>
    <x v="11"/>
  </r>
  <r>
    <x v="16"/>
    <n v="872"/>
    <x v="11"/>
    <x v="2"/>
    <x v="1"/>
    <x v="11"/>
  </r>
  <r>
    <x v="16"/>
    <n v="873"/>
    <x v="11"/>
    <x v="2"/>
    <x v="1"/>
    <x v="11"/>
  </r>
  <r>
    <x v="16"/>
    <n v="874"/>
    <x v="11"/>
    <x v="2"/>
    <x v="1"/>
    <x v="11"/>
  </r>
  <r>
    <x v="16"/>
    <n v="875"/>
    <x v="11"/>
    <x v="2"/>
    <x v="1"/>
    <x v="11"/>
  </r>
  <r>
    <x v="16"/>
    <n v="876"/>
    <x v="11"/>
    <x v="2"/>
    <x v="1"/>
    <x v="11"/>
  </r>
  <r>
    <x v="16"/>
    <n v="877"/>
    <x v="11"/>
    <x v="2"/>
    <x v="1"/>
    <x v="11"/>
  </r>
  <r>
    <x v="16"/>
    <n v="878"/>
    <x v="11"/>
    <x v="2"/>
    <x v="1"/>
    <x v="11"/>
  </r>
  <r>
    <x v="16"/>
    <n v="879"/>
    <x v="11"/>
    <x v="2"/>
    <x v="1"/>
    <x v="11"/>
  </r>
  <r>
    <x v="16"/>
    <n v="880"/>
    <x v="11"/>
    <x v="2"/>
    <x v="1"/>
    <x v="11"/>
  </r>
  <r>
    <x v="16"/>
    <n v="881"/>
    <x v="11"/>
    <x v="2"/>
    <x v="1"/>
    <x v="11"/>
  </r>
  <r>
    <x v="16"/>
    <n v="882"/>
    <x v="11"/>
    <x v="2"/>
    <x v="1"/>
    <x v="11"/>
  </r>
  <r>
    <x v="16"/>
    <n v="883"/>
    <x v="11"/>
    <x v="2"/>
    <x v="1"/>
    <x v="11"/>
  </r>
  <r>
    <x v="16"/>
    <n v="884"/>
    <x v="11"/>
    <x v="2"/>
    <x v="1"/>
    <x v="11"/>
  </r>
  <r>
    <x v="16"/>
    <n v="885"/>
    <x v="11"/>
    <x v="2"/>
    <x v="1"/>
    <x v="11"/>
  </r>
  <r>
    <x v="16"/>
    <n v="886"/>
    <x v="11"/>
    <x v="2"/>
    <x v="1"/>
    <x v="11"/>
  </r>
  <r>
    <x v="16"/>
    <n v="887"/>
    <x v="11"/>
    <x v="2"/>
    <x v="1"/>
    <x v="11"/>
  </r>
  <r>
    <x v="16"/>
    <n v="888"/>
    <x v="11"/>
    <x v="2"/>
    <x v="1"/>
    <x v="11"/>
  </r>
  <r>
    <x v="16"/>
    <n v="889"/>
    <x v="11"/>
    <x v="2"/>
    <x v="1"/>
    <x v="11"/>
  </r>
  <r>
    <x v="16"/>
    <n v="890"/>
    <x v="11"/>
    <x v="2"/>
    <x v="1"/>
    <x v="11"/>
  </r>
  <r>
    <x v="16"/>
    <n v="891"/>
    <x v="11"/>
    <x v="2"/>
    <x v="1"/>
    <x v="11"/>
  </r>
  <r>
    <x v="16"/>
    <n v="892"/>
    <x v="11"/>
    <x v="2"/>
    <x v="1"/>
    <x v="11"/>
  </r>
  <r>
    <x v="16"/>
    <n v="893"/>
    <x v="11"/>
    <x v="2"/>
    <x v="1"/>
    <x v="11"/>
  </r>
  <r>
    <x v="16"/>
    <n v="894"/>
    <x v="11"/>
    <x v="2"/>
    <x v="1"/>
    <x v="11"/>
  </r>
  <r>
    <x v="16"/>
    <n v="895"/>
    <x v="11"/>
    <x v="2"/>
    <x v="1"/>
    <x v="11"/>
  </r>
  <r>
    <x v="16"/>
    <n v="896"/>
    <x v="11"/>
    <x v="2"/>
    <x v="1"/>
    <x v="11"/>
  </r>
  <r>
    <x v="16"/>
    <n v="897"/>
    <x v="11"/>
    <x v="2"/>
    <x v="1"/>
    <x v="11"/>
  </r>
  <r>
    <x v="16"/>
    <n v="898"/>
    <x v="11"/>
    <x v="2"/>
    <x v="1"/>
    <x v="11"/>
  </r>
  <r>
    <x v="16"/>
    <n v="899"/>
    <x v="11"/>
    <x v="2"/>
    <x v="1"/>
    <x v="11"/>
  </r>
  <r>
    <x v="16"/>
    <n v="900"/>
    <x v="11"/>
    <x v="2"/>
    <x v="1"/>
    <x v="11"/>
  </r>
  <r>
    <x v="16"/>
    <n v="901"/>
    <x v="11"/>
    <x v="2"/>
    <x v="1"/>
    <x v="11"/>
  </r>
  <r>
    <x v="16"/>
    <n v="902"/>
    <x v="11"/>
    <x v="2"/>
    <x v="1"/>
    <x v="11"/>
  </r>
  <r>
    <x v="16"/>
    <n v="903"/>
    <x v="11"/>
    <x v="2"/>
    <x v="1"/>
    <x v="11"/>
  </r>
  <r>
    <x v="16"/>
    <n v="904"/>
    <x v="11"/>
    <x v="2"/>
    <x v="1"/>
    <x v="11"/>
  </r>
  <r>
    <x v="16"/>
    <n v="905"/>
    <x v="11"/>
    <x v="2"/>
    <x v="1"/>
    <x v="11"/>
  </r>
  <r>
    <x v="16"/>
    <n v="906"/>
    <x v="11"/>
    <x v="2"/>
    <x v="1"/>
    <x v="11"/>
  </r>
  <r>
    <x v="16"/>
    <n v="907"/>
    <x v="11"/>
    <x v="2"/>
    <x v="1"/>
    <x v="11"/>
  </r>
  <r>
    <x v="16"/>
    <n v="908"/>
    <x v="11"/>
    <x v="2"/>
    <x v="1"/>
    <x v="11"/>
  </r>
  <r>
    <x v="16"/>
    <n v="909"/>
    <x v="11"/>
    <x v="2"/>
    <x v="1"/>
    <x v="11"/>
  </r>
  <r>
    <x v="16"/>
    <n v="910"/>
    <x v="11"/>
    <x v="2"/>
    <x v="1"/>
    <x v="11"/>
  </r>
  <r>
    <x v="16"/>
    <n v="911"/>
    <x v="11"/>
    <x v="2"/>
    <x v="1"/>
    <x v="11"/>
  </r>
  <r>
    <x v="16"/>
    <n v="912"/>
    <x v="11"/>
    <x v="2"/>
    <x v="1"/>
    <x v="11"/>
  </r>
  <r>
    <x v="16"/>
    <n v="913"/>
    <x v="11"/>
    <x v="2"/>
    <x v="1"/>
    <x v="11"/>
  </r>
  <r>
    <x v="16"/>
    <n v="914"/>
    <x v="11"/>
    <x v="2"/>
    <x v="1"/>
    <x v="11"/>
  </r>
  <r>
    <x v="16"/>
    <n v="915"/>
    <x v="11"/>
    <x v="2"/>
    <x v="1"/>
    <x v="11"/>
  </r>
  <r>
    <x v="16"/>
    <n v="916"/>
    <x v="11"/>
    <x v="2"/>
    <x v="1"/>
    <x v="11"/>
  </r>
  <r>
    <x v="16"/>
    <n v="917"/>
    <x v="11"/>
    <x v="2"/>
    <x v="1"/>
    <x v="11"/>
  </r>
  <r>
    <x v="16"/>
    <n v="918"/>
    <x v="11"/>
    <x v="2"/>
    <x v="1"/>
    <x v="11"/>
  </r>
  <r>
    <x v="16"/>
    <n v="919"/>
    <x v="11"/>
    <x v="2"/>
    <x v="1"/>
    <x v="11"/>
  </r>
  <r>
    <x v="16"/>
    <n v="920"/>
    <x v="11"/>
    <x v="2"/>
    <x v="1"/>
    <x v="11"/>
  </r>
  <r>
    <x v="16"/>
    <n v="921"/>
    <x v="11"/>
    <x v="2"/>
    <x v="1"/>
    <x v="11"/>
  </r>
  <r>
    <x v="16"/>
    <n v="922"/>
    <x v="11"/>
    <x v="2"/>
    <x v="1"/>
    <x v="11"/>
  </r>
  <r>
    <x v="16"/>
    <n v="923"/>
    <x v="11"/>
    <x v="2"/>
    <x v="1"/>
    <x v="11"/>
  </r>
  <r>
    <x v="16"/>
    <n v="924"/>
    <x v="11"/>
    <x v="2"/>
    <x v="1"/>
    <x v="11"/>
  </r>
  <r>
    <x v="16"/>
    <n v="925"/>
    <x v="11"/>
    <x v="2"/>
    <x v="1"/>
    <x v="11"/>
  </r>
  <r>
    <x v="16"/>
    <n v="926"/>
    <x v="11"/>
    <x v="2"/>
    <x v="1"/>
    <x v="11"/>
  </r>
  <r>
    <x v="16"/>
    <n v="927"/>
    <x v="11"/>
    <x v="2"/>
    <x v="1"/>
    <x v="11"/>
  </r>
  <r>
    <x v="16"/>
    <n v="928"/>
    <x v="11"/>
    <x v="2"/>
    <x v="1"/>
    <x v="11"/>
  </r>
  <r>
    <x v="16"/>
    <n v="929"/>
    <x v="11"/>
    <x v="2"/>
    <x v="1"/>
    <x v="11"/>
  </r>
  <r>
    <x v="16"/>
    <n v="930"/>
    <x v="11"/>
    <x v="2"/>
    <x v="1"/>
    <x v="11"/>
  </r>
  <r>
    <x v="16"/>
    <n v="931"/>
    <x v="11"/>
    <x v="2"/>
    <x v="1"/>
    <x v="11"/>
  </r>
  <r>
    <x v="16"/>
    <n v="932"/>
    <x v="11"/>
    <x v="2"/>
    <x v="1"/>
    <x v="11"/>
  </r>
  <r>
    <x v="16"/>
    <n v="933"/>
    <x v="11"/>
    <x v="2"/>
    <x v="1"/>
    <x v="11"/>
  </r>
  <r>
    <x v="16"/>
    <n v="934"/>
    <x v="11"/>
    <x v="2"/>
    <x v="1"/>
    <x v="11"/>
  </r>
  <r>
    <x v="16"/>
    <n v="935"/>
    <x v="11"/>
    <x v="2"/>
    <x v="1"/>
    <x v="11"/>
  </r>
  <r>
    <x v="16"/>
    <n v="936"/>
    <x v="11"/>
    <x v="2"/>
    <x v="1"/>
    <x v="11"/>
  </r>
  <r>
    <x v="16"/>
    <n v="937"/>
    <x v="11"/>
    <x v="2"/>
    <x v="1"/>
    <x v="11"/>
  </r>
  <r>
    <x v="16"/>
    <n v="938"/>
    <x v="11"/>
    <x v="2"/>
    <x v="1"/>
    <x v="11"/>
  </r>
  <r>
    <x v="16"/>
    <n v="939"/>
    <x v="11"/>
    <x v="2"/>
    <x v="1"/>
    <x v="11"/>
  </r>
  <r>
    <x v="16"/>
    <n v="940"/>
    <x v="11"/>
    <x v="2"/>
    <x v="1"/>
    <x v="11"/>
  </r>
  <r>
    <x v="16"/>
    <n v="941"/>
    <x v="11"/>
    <x v="2"/>
    <x v="1"/>
    <x v="11"/>
  </r>
  <r>
    <x v="16"/>
    <n v="942"/>
    <x v="11"/>
    <x v="2"/>
    <x v="1"/>
    <x v="11"/>
  </r>
  <r>
    <x v="16"/>
    <n v="943"/>
    <x v="11"/>
    <x v="2"/>
    <x v="1"/>
    <x v="11"/>
  </r>
  <r>
    <x v="16"/>
    <n v="944"/>
    <x v="11"/>
    <x v="2"/>
    <x v="1"/>
    <x v="11"/>
  </r>
  <r>
    <x v="16"/>
    <n v="945"/>
    <x v="11"/>
    <x v="2"/>
    <x v="1"/>
    <x v="11"/>
  </r>
  <r>
    <x v="16"/>
    <n v="946"/>
    <x v="11"/>
    <x v="2"/>
    <x v="1"/>
    <x v="11"/>
  </r>
  <r>
    <x v="16"/>
    <n v="947"/>
    <x v="11"/>
    <x v="2"/>
    <x v="1"/>
    <x v="11"/>
  </r>
  <r>
    <x v="16"/>
    <n v="948"/>
    <x v="11"/>
    <x v="2"/>
    <x v="1"/>
    <x v="11"/>
  </r>
  <r>
    <x v="16"/>
    <n v="949"/>
    <x v="11"/>
    <x v="2"/>
    <x v="1"/>
    <x v="11"/>
  </r>
  <r>
    <x v="16"/>
    <n v="950"/>
    <x v="11"/>
    <x v="2"/>
    <x v="1"/>
    <x v="11"/>
  </r>
  <r>
    <x v="16"/>
    <n v="951"/>
    <x v="11"/>
    <x v="2"/>
    <x v="1"/>
    <x v="11"/>
  </r>
  <r>
    <x v="16"/>
    <n v="952"/>
    <x v="11"/>
    <x v="2"/>
    <x v="1"/>
    <x v="11"/>
  </r>
  <r>
    <x v="16"/>
    <n v="953"/>
    <x v="11"/>
    <x v="2"/>
    <x v="1"/>
    <x v="11"/>
  </r>
  <r>
    <x v="16"/>
    <n v="954"/>
    <x v="11"/>
    <x v="2"/>
    <x v="1"/>
    <x v="11"/>
  </r>
  <r>
    <x v="16"/>
    <n v="955"/>
    <x v="11"/>
    <x v="2"/>
    <x v="1"/>
    <x v="11"/>
  </r>
  <r>
    <x v="16"/>
    <n v="956"/>
    <x v="11"/>
    <x v="2"/>
    <x v="1"/>
    <x v="11"/>
  </r>
  <r>
    <x v="16"/>
    <n v="957"/>
    <x v="11"/>
    <x v="2"/>
    <x v="1"/>
    <x v="11"/>
  </r>
  <r>
    <x v="16"/>
    <n v="958"/>
    <x v="11"/>
    <x v="2"/>
    <x v="1"/>
    <x v="11"/>
  </r>
  <r>
    <x v="16"/>
    <n v="959"/>
    <x v="11"/>
    <x v="2"/>
    <x v="1"/>
    <x v="11"/>
  </r>
  <r>
    <x v="16"/>
    <n v="960"/>
    <x v="11"/>
    <x v="2"/>
    <x v="1"/>
    <x v="11"/>
  </r>
  <r>
    <x v="16"/>
    <n v="961"/>
    <x v="11"/>
    <x v="2"/>
    <x v="1"/>
    <x v="11"/>
  </r>
  <r>
    <x v="16"/>
    <n v="962"/>
    <x v="11"/>
    <x v="2"/>
    <x v="1"/>
    <x v="11"/>
  </r>
  <r>
    <x v="16"/>
    <n v="963"/>
    <x v="11"/>
    <x v="2"/>
    <x v="1"/>
    <x v="11"/>
  </r>
  <r>
    <x v="16"/>
    <n v="964"/>
    <x v="11"/>
    <x v="2"/>
    <x v="1"/>
    <x v="11"/>
  </r>
  <r>
    <x v="16"/>
    <n v="965"/>
    <x v="11"/>
    <x v="2"/>
    <x v="1"/>
    <x v="11"/>
  </r>
  <r>
    <x v="16"/>
    <n v="966"/>
    <x v="11"/>
    <x v="2"/>
    <x v="1"/>
    <x v="11"/>
  </r>
  <r>
    <x v="16"/>
    <n v="967"/>
    <x v="11"/>
    <x v="2"/>
    <x v="1"/>
    <x v="11"/>
  </r>
  <r>
    <x v="16"/>
    <n v="968"/>
    <x v="11"/>
    <x v="2"/>
    <x v="1"/>
    <x v="11"/>
  </r>
  <r>
    <x v="16"/>
    <n v="969"/>
    <x v="11"/>
    <x v="2"/>
    <x v="1"/>
    <x v="11"/>
  </r>
  <r>
    <x v="16"/>
    <n v="970"/>
    <x v="11"/>
    <x v="2"/>
    <x v="1"/>
    <x v="11"/>
  </r>
  <r>
    <x v="16"/>
    <n v="971"/>
    <x v="11"/>
    <x v="2"/>
    <x v="1"/>
    <x v="11"/>
  </r>
  <r>
    <x v="16"/>
    <n v="972"/>
    <x v="11"/>
    <x v="2"/>
    <x v="1"/>
    <x v="11"/>
  </r>
  <r>
    <x v="16"/>
    <n v="973"/>
    <x v="11"/>
    <x v="2"/>
    <x v="1"/>
    <x v="11"/>
  </r>
  <r>
    <x v="16"/>
    <n v="974"/>
    <x v="11"/>
    <x v="2"/>
    <x v="1"/>
    <x v="11"/>
  </r>
  <r>
    <x v="16"/>
    <n v="975"/>
    <x v="11"/>
    <x v="2"/>
    <x v="1"/>
    <x v="11"/>
  </r>
  <r>
    <x v="16"/>
    <n v="976"/>
    <x v="11"/>
    <x v="2"/>
    <x v="1"/>
    <x v="11"/>
  </r>
  <r>
    <x v="16"/>
    <n v="977"/>
    <x v="11"/>
    <x v="2"/>
    <x v="1"/>
    <x v="11"/>
  </r>
  <r>
    <x v="16"/>
    <n v="978"/>
    <x v="11"/>
    <x v="2"/>
    <x v="1"/>
    <x v="11"/>
  </r>
  <r>
    <x v="16"/>
    <n v="979"/>
    <x v="11"/>
    <x v="2"/>
    <x v="1"/>
    <x v="11"/>
  </r>
  <r>
    <x v="16"/>
    <n v="980"/>
    <x v="11"/>
    <x v="2"/>
    <x v="1"/>
    <x v="11"/>
  </r>
  <r>
    <x v="16"/>
    <n v="981"/>
    <x v="11"/>
    <x v="2"/>
    <x v="1"/>
    <x v="11"/>
  </r>
  <r>
    <x v="16"/>
    <n v="982"/>
    <x v="11"/>
    <x v="2"/>
    <x v="1"/>
    <x v="11"/>
  </r>
  <r>
    <x v="16"/>
    <n v="983"/>
    <x v="11"/>
    <x v="2"/>
    <x v="1"/>
    <x v="11"/>
  </r>
  <r>
    <x v="16"/>
    <n v="984"/>
    <x v="11"/>
    <x v="2"/>
    <x v="1"/>
    <x v="11"/>
  </r>
  <r>
    <x v="16"/>
    <n v="985"/>
    <x v="11"/>
    <x v="2"/>
    <x v="1"/>
    <x v="11"/>
  </r>
  <r>
    <x v="16"/>
    <n v="986"/>
    <x v="11"/>
    <x v="2"/>
    <x v="1"/>
    <x v="11"/>
  </r>
  <r>
    <x v="16"/>
    <n v="987"/>
    <x v="11"/>
    <x v="2"/>
    <x v="1"/>
    <x v="11"/>
  </r>
  <r>
    <x v="16"/>
    <n v="988"/>
    <x v="11"/>
    <x v="2"/>
    <x v="1"/>
    <x v="11"/>
  </r>
  <r>
    <x v="16"/>
    <n v="989"/>
    <x v="11"/>
    <x v="2"/>
    <x v="1"/>
    <x v="11"/>
  </r>
  <r>
    <x v="16"/>
    <n v="990"/>
    <x v="11"/>
    <x v="2"/>
    <x v="1"/>
    <x v="11"/>
  </r>
  <r>
    <x v="16"/>
    <n v="991"/>
    <x v="11"/>
    <x v="2"/>
    <x v="1"/>
    <x v="11"/>
  </r>
  <r>
    <x v="16"/>
    <n v="992"/>
    <x v="11"/>
    <x v="2"/>
    <x v="1"/>
    <x v="11"/>
  </r>
  <r>
    <x v="16"/>
    <n v="993"/>
    <x v="11"/>
    <x v="2"/>
    <x v="1"/>
    <x v="11"/>
  </r>
  <r>
    <x v="16"/>
    <n v="994"/>
    <x v="11"/>
    <x v="2"/>
    <x v="1"/>
    <x v="11"/>
  </r>
  <r>
    <x v="16"/>
    <n v="995"/>
    <x v="11"/>
    <x v="2"/>
    <x v="1"/>
    <x v="11"/>
  </r>
  <r>
    <x v="16"/>
    <n v="996"/>
    <x v="11"/>
    <x v="2"/>
    <x v="1"/>
    <x v="11"/>
  </r>
  <r>
    <x v="16"/>
    <n v="997"/>
    <x v="11"/>
    <x v="2"/>
    <x v="1"/>
    <x v="11"/>
  </r>
  <r>
    <x v="16"/>
    <n v="998"/>
    <x v="11"/>
    <x v="2"/>
    <x v="1"/>
    <x v="11"/>
  </r>
  <r>
    <x v="16"/>
    <n v="999"/>
    <x v="11"/>
    <x v="2"/>
    <x v="1"/>
    <x v="11"/>
  </r>
  <r>
    <x v="16"/>
    <n v="1000"/>
    <x v="11"/>
    <x v="2"/>
    <x v="1"/>
    <x v="11"/>
  </r>
  <r>
    <x v="16"/>
    <n v="1001"/>
    <x v="11"/>
    <x v="2"/>
    <x v="1"/>
    <x v="11"/>
  </r>
  <r>
    <x v="16"/>
    <n v="1002"/>
    <x v="11"/>
    <x v="2"/>
    <x v="1"/>
    <x v="11"/>
  </r>
  <r>
    <x v="16"/>
    <n v="1003"/>
    <x v="11"/>
    <x v="2"/>
    <x v="1"/>
    <x v="11"/>
  </r>
  <r>
    <x v="16"/>
    <n v="1004"/>
    <x v="11"/>
    <x v="2"/>
    <x v="1"/>
    <x v="11"/>
  </r>
  <r>
    <x v="16"/>
    <n v="1005"/>
    <x v="11"/>
    <x v="2"/>
    <x v="1"/>
    <x v="11"/>
  </r>
  <r>
    <x v="16"/>
    <n v="1006"/>
    <x v="11"/>
    <x v="2"/>
    <x v="1"/>
    <x v="11"/>
  </r>
  <r>
    <x v="16"/>
    <n v="1007"/>
    <x v="11"/>
    <x v="2"/>
    <x v="1"/>
    <x v="11"/>
  </r>
  <r>
    <x v="16"/>
    <n v="1008"/>
    <x v="11"/>
    <x v="2"/>
    <x v="1"/>
    <x v="11"/>
  </r>
  <r>
    <x v="16"/>
    <n v="1009"/>
    <x v="11"/>
    <x v="2"/>
    <x v="1"/>
    <x v="11"/>
  </r>
  <r>
    <x v="16"/>
    <n v="1010"/>
    <x v="11"/>
    <x v="2"/>
    <x v="1"/>
    <x v="11"/>
  </r>
  <r>
    <x v="16"/>
    <n v="1011"/>
    <x v="11"/>
    <x v="2"/>
    <x v="1"/>
    <x v="11"/>
  </r>
  <r>
    <x v="16"/>
    <n v="1012"/>
    <x v="11"/>
    <x v="2"/>
    <x v="1"/>
    <x v="11"/>
  </r>
  <r>
    <x v="16"/>
    <n v="1013"/>
    <x v="11"/>
    <x v="2"/>
    <x v="1"/>
    <x v="11"/>
  </r>
  <r>
    <x v="16"/>
    <n v="1014"/>
    <x v="11"/>
    <x v="2"/>
    <x v="1"/>
    <x v="11"/>
  </r>
  <r>
    <x v="16"/>
    <n v="1015"/>
    <x v="11"/>
    <x v="2"/>
    <x v="1"/>
    <x v="11"/>
  </r>
  <r>
    <x v="16"/>
    <n v="1016"/>
    <x v="11"/>
    <x v="2"/>
    <x v="1"/>
    <x v="11"/>
  </r>
  <r>
    <x v="16"/>
    <n v="1017"/>
    <x v="11"/>
    <x v="2"/>
    <x v="1"/>
    <x v="11"/>
  </r>
  <r>
    <x v="16"/>
    <n v="1018"/>
    <x v="11"/>
    <x v="2"/>
    <x v="1"/>
    <x v="11"/>
  </r>
  <r>
    <x v="16"/>
    <n v="1019"/>
    <x v="11"/>
    <x v="2"/>
    <x v="1"/>
    <x v="11"/>
  </r>
  <r>
    <x v="16"/>
    <n v="1020"/>
    <x v="11"/>
    <x v="2"/>
    <x v="1"/>
    <x v="11"/>
  </r>
  <r>
    <x v="16"/>
    <n v="1021"/>
    <x v="11"/>
    <x v="2"/>
    <x v="1"/>
    <x v="11"/>
  </r>
  <r>
    <x v="16"/>
    <n v="1022"/>
    <x v="11"/>
    <x v="2"/>
    <x v="1"/>
    <x v="11"/>
  </r>
  <r>
    <x v="16"/>
    <n v="1023"/>
    <x v="11"/>
    <x v="2"/>
    <x v="1"/>
    <x v="11"/>
  </r>
  <r>
    <x v="16"/>
    <n v="1024"/>
    <x v="11"/>
    <x v="2"/>
    <x v="1"/>
    <x v="11"/>
  </r>
  <r>
    <x v="16"/>
    <n v="1025"/>
    <x v="11"/>
    <x v="2"/>
    <x v="1"/>
    <x v="11"/>
  </r>
  <r>
    <x v="16"/>
    <n v="1026"/>
    <x v="11"/>
    <x v="2"/>
    <x v="1"/>
    <x v="11"/>
  </r>
  <r>
    <x v="16"/>
    <n v="1027"/>
    <x v="11"/>
    <x v="2"/>
    <x v="1"/>
    <x v="11"/>
  </r>
  <r>
    <x v="16"/>
    <n v="1028"/>
    <x v="11"/>
    <x v="2"/>
    <x v="1"/>
    <x v="11"/>
  </r>
  <r>
    <x v="16"/>
    <n v="1029"/>
    <x v="11"/>
    <x v="2"/>
    <x v="1"/>
    <x v="11"/>
  </r>
  <r>
    <x v="16"/>
    <n v="1030"/>
    <x v="11"/>
    <x v="2"/>
    <x v="1"/>
    <x v="11"/>
  </r>
  <r>
    <x v="16"/>
    <n v="1031"/>
    <x v="11"/>
    <x v="2"/>
    <x v="1"/>
    <x v="11"/>
  </r>
  <r>
    <x v="16"/>
    <n v="1032"/>
    <x v="11"/>
    <x v="2"/>
    <x v="1"/>
    <x v="11"/>
  </r>
  <r>
    <x v="16"/>
    <n v="1033"/>
    <x v="11"/>
    <x v="2"/>
    <x v="1"/>
    <x v="11"/>
  </r>
  <r>
    <x v="16"/>
    <n v="1034"/>
    <x v="11"/>
    <x v="2"/>
    <x v="1"/>
    <x v="11"/>
  </r>
  <r>
    <x v="16"/>
    <n v="1035"/>
    <x v="11"/>
    <x v="2"/>
    <x v="1"/>
    <x v="11"/>
  </r>
  <r>
    <x v="16"/>
    <n v="1036"/>
    <x v="11"/>
    <x v="2"/>
    <x v="1"/>
    <x v="11"/>
  </r>
  <r>
    <x v="16"/>
    <n v="1037"/>
    <x v="11"/>
    <x v="2"/>
    <x v="1"/>
    <x v="11"/>
  </r>
  <r>
    <x v="16"/>
    <n v="1038"/>
    <x v="11"/>
    <x v="2"/>
    <x v="1"/>
    <x v="11"/>
  </r>
  <r>
    <x v="16"/>
    <n v="1039"/>
    <x v="11"/>
    <x v="2"/>
    <x v="1"/>
    <x v="11"/>
  </r>
  <r>
    <x v="16"/>
    <n v="1040"/>
    <x v="11"/>
    <x v="2"/>
    <x v="1"/>
    <x v="11"/>
  </r>
  <r>
    <x v="16"/>
    <n v="1041"/>
    <x v="11"/>
    <x v="2"/>
    <x v="1"/>
    <x v="11"/>
  </r>
  <r>
    <x v="16"/>
    <n v="1042"/>
    <x v="11"/>
    <x v="2"/>
    <x v="1"/>
    <x v="11"/>
  </r>
  <r>
    <x v="16"/>
    <n v="1043"/>
    <x v="11"/>
    <x v="2"/>
    <x v="1"/>
    <x v="11"/>
  </r>
  <r>
    <x v="16"/>
    <n v="1044"/>
    <x v="11"/>
    <x v="2"/>
    <x v="1"/>
    <x v="11"/>
  </r>
  <r>
    <x v="16"/>
    <n v="1045"/>
    <x v="11"/>
    <x v="2"/>
    <x v="1"/>
    <x v="11"/>
  </r>
  <r>
    <x v="16"/>
    <n v="1046"/>
    <x v="11"/>
    <x v="2"/>
    <x v="1"/>
    <x v="11"/>
  </r>
  <r>
    <x v="16"/>
    <n v="1047"/>
    <x v="11"/>
    <x v="2"/>
    <x v="1"/>
    <x v="11"/>
  </r>
  <r>
    <x v="16"/>
    <n v="1048"/>
    <x v="11"/>
    <x v="2"/>
    <x v="1"/>
    <x v="11"/>
  </r>
  <r>
    <x v="16"/>
    <n v="1049"/>
    <x v="11"/>
    <x v="2"/>
    <x v="1"/>
    <x v="11"/>
  </r>
  <r>
    <x v="16"/>
    <n v="1050"/>
    <x v="11"/>
    <x v="2"/>
    <x v="1"/>
    <x v="11"/>
  </r>
  <r>
    <x v="16"/>
    <n v="1051"/>
    <x v="11"/>
    <x v="2"/>
    <x v="1"/>
    <x v="11"/>
  </r>
  <r>
    <x v="16"/>
    <n v="1052"/>
    <x v="11"/>
    <x v="2"/>
    <x v="1"/>
    <x v="11"/>
  </r>
  <r>
    <x v="16"/>
    <n v="1053"/>
    <x v="11"/>
    <x v="2"/>
    <x v="1"/>
    <x v="11"/>
  </r>
  <r>
    <x v="16"/>
    <n v="1054"/>
    <x v="11"/>
    <x v="2"/>
    <x v="1"/>
    <x v="11"/>
  </r>
  <r>
    <x v="16"/>
    <n v="1055"/>
    <x v="11"/>
    <x v="2"/>
    <x v="1"/>
    <x v="11"/>
  </r>
  <r>
    <x v="16"/>
    <n v="1056"/>
    <x v="11"/>
    <x v="2"/>
    <x v="1"/>
    <x v="11"/>
  </r>
  <r>
    <x v="16"/>
    <n v="1057"/>
    <x v="11"/>
    <x v="2"/>
    <x v="1"/>
    <x v="11"/>
  </r>
  <r>
    <x v="16"/>
    <n v="1058"/>
    <x v="11"/>
    <x v="2"/>
    <x v="1"/>
    <x v="11"/>
  </r>
  <r>
    <x v="16"/>
    <n v="1059"/>
    <x v="11"/>
    <x v="2"/>
    <x v="1"/>
    <x v="11"/>
  </r>
  <r>
    <x v="16"/>
    <n v="1060"/>
    <x v="11"/>
    <x v="2"/>
    <x v="1"/>
    <x v="11"/>
  </r>
  <r>
    <x v="16"/>
    <n v="1061"/>
    <x v="11"/>
    <x v="2"/>
    <x v="1"/>
    <x v="11"/>
  </r>
  <r>
    <x v="16"/>
    <n v="1062"/>
    <x v="11"/>
    <x v="2"/>
    <x v="1"/>
    <x v="11"/>
  </r>
  <r>
    <x v="16"/>
    <n v="1063"/>
    <x v="11"/>
    <x v="2"/>
    <x v="1"/>
    <x v="11"/>
  </r>
  <r>
    <x v="16"/>
    <n v="1064"/>
    <x v="11"/>
    <x v="2"/>
    <x v="1"/>
    <x v="11"/>
  </r>
  <r>
    <x v="16"/>
    <n v="1065"/>
    <x v="11"/>
    <x v="2"/>
    <x v="1"/>
    <x v="11"/>
  </r>
  <r>
    <x v="16"/>
    <n v="1066"/>
    <x v="11"/>
    <x v="2"/>
    <x v="1"/>
    <x v="11"/>
  </r>
  <r>
    <x v="16"/>
    <n v="1067"/>
    <x v="11"/>
    <x v="2"/>
    <x v="1"/>
    <x v="11"/>
  </r>
  <r>
    <x v="16"/>
    <n v="1068"/>
    <x v="11"/>
    <x v="2"/>
    <x v="1"/>
    <x v="11"/>
  </r>
  <r>
    <x v="16"/>
    <n v="1069"/>
    <x v="11"/>
    <x v="2"/>
    <x v="1"/>
    <x v="11"/>
  </r>
  <r>
    <x v="16"/>
    <n v="1070"/>
    <x v="11"/>
    <x v="2"/>
    <x v="1"/>
    <x v="11"/>
  </r>
  <r>
    <x v="16"/>
    <n v="1071"/>
    <x v="11"/>
    <x v="2"/>
    <x v="1"/>
    <x v="11"/>
  </r>
  <r>
    <x v="16"/>
    <n v="1072"/>
    <x v="11"/>
    <x v="2"/>
    <x v="1"/>
    <x v="11"/>
  </r>
  <r>
    <x v="16"/>
    <n v="1073"/>
    <x v="11"/>
    <x v="2"/>
    <x v="1"/>
    <x v="11"/>
  </r>
  <r>
    <x v="16"/>
    <n v="1074"/>
    <x v="11"/>
    <x v="2"/>
    <x v="1"/>
    <x v="11"/>
  </r>
  <r>
    <x v="16"/>
    <n v="1075"/>
    <x v="11"/>
    <x v="2"/>
    <x v="1"/>
    <x v="11"/>
  </r>
  <r>
    <x v="16"/>
    <n v="1076"/>
    <x v="11"/>
    <x v="2"/>
    <x v="1"/>
    <x v="11"/>
  </r>
  <r>
    <x v="16"/>
    <n v="1077"/>
    <x v="11"/>
    <x v="2"/>
    <x v="1"/>
    <x v="11"/>
  </r>
  <r>
    <x v="16"/>
    <n v="1078"/>
    <x v="11"/>
    <x v="2"/>
    <x v="1"/>
    <x v="11"/>
  </r>
  <r>
    <x v="16"/>
    <n v="1079"/>
    <x v="11"/>
    <x v="2"/>
    <x v="1"/>
    <x v="11"/>
  </r>
  <r>
    <x v="16"/>
    <n v="1080"/>
    <x v="11"/>
    <x v="2"/>
    <x v="1"/>
    <x v="11"/>
  </r>
  <r>
    <x v="16"/>
    <n v="1081"/>
    <x v="11"/>
    <x v="2"/>
    <x v="1"/>
    <x v="11"/>
  </r>
  <r>
    <x v="16"/>
    <n v="1082"/>
    <x v="11"/>
    <x v="2"/>
    <x v="1"/>
    <x v="11"/>
  </r>
  <r>
    <x v="16"/>
    <n v="1083"/>
    <x v="11"/>
    <x v="2"/>
    <x v="1"/>
    <x v="11"/>
  </r>
  <r>
    <x v="16"/>
    <n v="1084"/>
    <x v="11"/>
    <x v="2"/>
    <x v="1"/>
    <x v="11"/>
  </r>
  <r>
    <x v="16"/>
    <n v="1085"/>
    <x v="11"/>
    <x v="2"/>
    <x v="1"/>
    <x v="11"/>
  </r>
  <r>
    <x v="16"/>
    <n v="1086"/>
    <x v="11"/>
    <x v="2"/>
    <x v="1"/>
    <x v="11"/>
  </r>
  <r>
    <x v="16"/>
    <n v="1087"/>
    <x v="11"/>
    <x v="2"/>
    <x v="1"/>
    <x v="11"/>
  </r>
  <r>
    <x v="16"/>
    <n v="1088"/>
    <x v="11"/>
    <x v="2"/>
    <x v="1"/>
    <x v="11"/>
  </r>
  <r>
    <x v="16"/>
    <n v="1089"/>
    <x v="11"/>
    <x v="2"/>
    <x v="1"/>
    <x v="11"/>
  </r>
  <r>
    <x v="16"/>
    <n v="1090"/>
    <x v="11"/>
    <x v="2"/>
    <x v="1"/>
    <x v="11"/>
  </r>
  <r>
    <x v="16"/>
    <n v="1091"/>
    <x v="11"/>
    <x v="2"/>
    <x v="1"/>
    <x v="11"/>
  </r>
  <r>
    <x v="16"/>
    <n v="1092"/>
    <x v="11"/>
    <x v="2"/>
    <x v="1"/>
    <x v="11"/>
  </r>
  <r>
    <x v="16"/>
    <n v="1093"/>
    <x v="11"/>
    <x v="2"/>
    <x v="1"/>
    <x v="11"/>
  </r>
  <r>
    <x v="16"/>
    <n v="1094"/>
    <x v="11"/>
    <x v="2"/>
    <x v="1"/>
    <x v="11"/>
  </r>
  <r>
    <x v="16"/>
    <n v="1095"/>
    <x v="11"/>
    <x v="2"/>
    <x v="1"/>
    <x v="11"/>
  </r>
  <r>
    <x v="16"/>
    <n v="1096"/>
    <x v="11"/>
    <x v="2"/>
    <x v="1"/>
    <x v="11"/>
  </r>
  <r>
    <x v="16"/>
    <n v="1097"/>
    <x v="11"/>
    <x v="2"/>
    <x v="1"/>
    <x v="11"/>
  </r>
  <r>
    <x v="16"/>
    <n v="1098"/>
    <x v="11"/>
    <x v="2"/>
    <x v="1"/>
    <x v="11"/>
  </r>
  <r>
    <x v="16"/>
    <n v="1099"/>
    <x v="11"/>
    <x v="2"/>
    <x v="1"/>
    <x v="11"/>
  </r>
  <r>
    <x v="16"/>
    <n v="1100"/>
    <x v="11"/>
    <x v="2"/>
    <x v="1"/>
    <x v="11"/>
  </r>
  <r>
    <x v="16"/>
    <n v="1101"/>
    <x v="11"/>
    <x v="2"/>
    <x v="1"/>
    <x v="11"/>
  </r>
  <r>
    <x v="16"/>
    <n v="1102"/>
    <x v="11"/>
    <x v="2"/>
    <x v="1"/>
    <x v="11"/>
  </r>
  <r>
    <x v="16"/>
    <n v="1103"/>
    <x v="11"/>
    <x v="2"/>
    <x v="1"/>
    <x v="11"/>
  </r>
  <r>
    <x v="16"/>
    <n v="1104"/>
    <x v="11"/>
    <x v="2"/>
    <x v="1"/>
    <x v="11"/>
  </r>
  <r>
    <x v="16"/>
    <n v="1105"/>
    <x v="11"/>
    <x v="2"/>
    <x v="1"/>
    <x v="11"/>
  </r>
  <r>
    <x v="16"/>
    <n v="1106"/>
    <x v="11"/>
    <x v="2"/>
    <x v="1"/>
    <x v="11"/>
  </r>
  <r>
    <x v="16"/>
    <n v="1107"/>
    <x v="11"/>
    <x v="2"/>
    <x v="1"/>
    <x v="11"/>
  </r>
  <r>
    <x v="16"/>
    <n v="1108"/>
    <x v="11"/>
    <x v="2"/>
    <x v="1"/>
    <x v="11"/>
  </r>
  <r>
    <x v="16"/>
    <n v="1109"/>
    <x v="11"/>
    <x v="2"/>
    <x v="1"/>
    <x v="11"/>
  </r>
  <r>
    <x v="16"/>
    <n v="1110"/>
    <x v="11"/>
    <x v="2"/>
    <x v="1"/>
    <x v="11"/>
  </r>
  <r>
    <x v="16"/>
    <n v="1111"/>
    <x v="11"/>
    <x v="2"/>
    <x v="1"/>
    <x v="11"/>
  </r>
  <r>
    <x v="16"/>
    <n v="1112"/>
    <x v="11"/>
    <x v="2"/>
    <x v="1"/>
    <x v="11"/>
  </r>
  <r>
    <x v="16"/>
    <n v="1113"/>
    <x v="11"/>
    <x v="2"/>
    <x v="1"/>
    <x v="11"/>
  </r>
  <r>
    <x v="16"/>
    <n v="1114"/>
    <x v="11"/>
    <x v="2"/>
    <x v="1"/>
    <x v="11"/>
  </r>
  <r>
    <x v="16"/>
    <n v="1115"/>
    <x v="11"/>
    <x v="2"/>
    <x v="1"/>
    <x v="11"/>
  </r>
  <r>
    <x v="16"/>
    <n v="1116"/>
    <x v="11"/>
    <x v="2"/>
    <x v="1"/>
    <x v="11"/>
  </r>
  <r>
    <x v="16"/>
    <n v="1117"/>
    <x v="11"/>
    <x v="2"/>
    <x v="1"/>
    <x v="11"/>
  </r>
  <r>
    <x v="16"/>
    <n v="1118"/>
    <x v="11"/>
    <x v="2"/>
    <x v="1"/>
    <x v="11"/>
  </r>
  <r>
    <x v="16"/>
    <n v="1119"/>
    <x v="11"/>
    <x v="2"/>
    <x v="1"/>
    <x v="11"/>
  </r>
  <r>
    <x v="16"/>
    <n v="1120"/>
    <x v="11"/>
    <x v="2"/>
    <x v="1"/>
    <x v="11"/>
  </r>
  <r>
    <x v="16"/>
    <n v="1121"/>
    <x v="11"/>
    <x v="2"/>
    <x v="1"/>
    <x v="11"/>
  </r>
  <r>
    <x v="16"/>
    <n v="1122"/>
    <x v="11"/>
    <x v="2"/>
    <x v="1"/>
    <x v="11"/>
  </r>
  <r>
    <x v="16"/>
    <n v="1123"/>
    <x v="11"/>
    <x v="2"/>
    <x v="1"/>
    <x v="11"/>
  </r>
  <r>
    <x v="16"/>
    <n v="1124"/>
    <x v="11"/>
    <x v="2"/>
    <x v="1"/>
    <x v="11"/>
  </r>
  <r>
    <x v="16"/>
    <n v="1125"/>
    <x v="11"/>
    <x v="2"/>
    <x v="1"/>
    <x v="11"/>
  </r>
  <r>
    <x v="16"/>
    <n v="1126"/>
    <x v="11"/>
    <x v="2"/>
    <x v="1"/>
    <x v="11"/>
  </r>
  <r>
    <x v="16"/>
    <n v="1127"/>
    <x v="11"/>
    <x v="2"/>
    <x v="1"/>
    <x v="11"/>
  </r>
  <r>
    <x v="16"/>
    <n v="1128"/>
    <x v="11"/>
    <x v="2"/>
    <x v="1"/>
    <x v="11"/>
  </r>
  <r>
    <x v="16"/>
    <n v="1129"/>
    <x v="11"/>
    <x v="2"/>
    <x v="1"/>
    <x v="11"/>
  </r>
  <r>
    <x v="16"/>
    <n v="1130"/>
    <x v="11"/>
    <x v="2"/>
    <x v="1"/>
    <x v="11"/>
  </r>
  <r>
    <x v="16"/>
    <n v="1131"/>
    <x v="11"/>
    <x v="2"/>
    <x v="1"/>
    <x v="11"/>
  </r>
  <r>
    <x v="16"/>
    <n v="1132"/>
    <x v="11"/>
    <x v="2"/>
    <x v="1"/>
    <x v="11"/>
  </r>
  <r>
    <x v="16"/>
    <n v="1133"/>
    <x v="11"/>
    <x v="2"/>
    <x v="1"/>
    <x v="11"/>
  </r>
  <r>
    <x v="16"/>
    <n v="1134"/>
    <x v="11"/>
    <x v="2"/>
    <x v="1"/>
    <x v="11"/>
  </r>
  <r>
    <x v="16"/>
    <n v="1135"/>
    <x v="11"/>
    <x v="2"/>
    <x v="1"/>
    <x v="11"/>
  </r>
  <r>
    <x v="16"/>
    <n v="1136"/>
    <x v="11"/>
    <x v="2"/>
    <x v="1"/>
    <x v="11"/>
  </r>
  <r>
    <x v="16"/>
    <n v="1137"/>
    <x v="11"/>
    <x v="2"/>
    <x v="1"/>
    <x v="11"/>
  </r>
  <r>
    <x v="16"/>
    <n v="1138"/>
    <x v="11"/>
    <x v="2"/>
    <x v="1"/>
    <x v="11"/>
  </r>
  <r>
    <x v="16"/>
    <n v="1139"/>
    <x v="11"/>
    <x v="2"/>
    <x v="1"/>
    <x v="11"/>
  </r>
  <r>
    <x v="16"/>
    <n v="1140"/>
    <x v="11"/>
    <x v="2"/>
    <x v="1"/>
    <x v="11"/>
  </r>
  <r>
    <x v="16"/>
    <n v="1141"/>
    <x v="11"/>
    <x v="2"/>
    <x v="1"/>
    <x v="11"/>
  </r>
  <r>
    <x v="16"/>
    <n v="1142"/>
    <x v="11"/>
    <x v="2"/>
    <x v="1"/>
    <x v="11"/>
  </r>
  <r>
    <x v="16"/>
    <n v="1143"/>
    <x v="11"/>
    <x v="2"/>
    <x v="1"/>
    <x v="11"/>
  </r>
  <r>
    <x v="16"/>
    <n v="1144"/>
    <x v="11"/>
    <x v="2"/>
    <x v="1"/>
    <x v="11"/>
  </r>
  <r>
    <x v="16"/>
    <n v="1145"/>
    <x v="11"/>
    <x v="2"/>
    <x v="1"/>
    <x v="11"/>
  </r>
  <r>
    <x v="16"/>
    <n v="1146"/>
    <x v="11"/>
    <x v="2"/>
    <x v="1"/>
    <x v="11"/>
  </r>
  <r>
    <x v="16"/>
    <n v="1147"/>
    <x v="11"/>
    <x v="2"/>
    <x v="1"/>
    <x v="11"/>
  </r>
  <r>
    <x v="16"/>
    <n v="1148"/>
    <x v="11"/>
    <x v="2"/>
    <x v="1"/>
    <x v="11"/>
  </r>
  <r>
    <x v="16"/>
    <n v="1149"/>
    <x v="11"/>
    <x v="2"/>
    <x v="1"/>
    <x v="11"/>
  </r>
  <r>
    <x v="16"/>
    <n v="1150"/>
    <x v="11"/>
    <x v="2"/>
    <x v="1"/>
    <x v="11"/>
  </r>
  <r>
    <x v="16"/>
    <n v="1151"/>
    <x v="11"/>
    <x v="2"/>
    <x v="1"/>
    <x v="11"/>
  </r>
  <r>
    <x v="16"/>
    <n v="1152"/>
    <x v="11"/>
    <x v="2"/>
    <x v="1"/>
    <x v="11"/>
  </r>
  <r>
    <x v="16"/>
    <n v="1153"/>
    <x v="11"/>
    <x v="2"/>
    <x v="1"/>
    <x v="11"/>
  </r>
  <r>
    <x v="16"/>
    <n v="1154"/>
    <x v="11"/>
    <x v="2"/>
    <x v="1"/>
    <x v="11"/>
  </r>
  <r>
    <x v="16"/>
    <n v="1155"/>
    <x v="11"/>
    <x v="2"/>
    <x v="1"/>
    <x v="11"/>
  </r>
  <r>
    <x v="16"/>
    <n v="1156"/>
    <x v="11"/>
    <x v="2"/>
    <x v="1"/>
    <x v="11"/>
  </r>
  <r>
    <x v="16"/>
    <n v="1157"/>
    <x v="11"/>
    <x v="2"/>
    <x v="1"/>
    <x v="11"/>
  </r>
  <r>
    <x v="16"/>
    <n v="1158"/>
    <x v="11"/>
    <x v="2"/>
    <x v="1"/>
    <x v="11"/>
  </r>
  <r>
    <x v="16"/>
    <n v="1159"/>
    <x v="11"/>
    <x v="2"/>
    <x v="1"/>
    <x v="11"/>
  </r>
  <r>
    <x v="16"/>
    <n v="1160"/>
    <x v="11"/>
    <x v="2"/>
    <x v="1"/>
    <x v="11"/>
  </r>
  <r>
    <x v="16"/>
    <n v="1161"/>
    <x v="11"/>
    <x v="2"/>
    <x v="1"/>
    <x v="11"/>
  </r>
  <r>
    <x v="16"/>
    <n v="1162"/>
    <x v="11"/>
    <x v="2"/>
    <x v="1"/>
    <x v="11"/>
  </r>
  <r>
    <x v="16"/>
    <n v="1163"/>
    <x v="11"/>
    <x v="2"/>
    <x v="1"/>
    <x v="11"/>
  </r>
  <r>
    <x v="16"/>
    <n v="1164"/>
    <x v="11"/>
    <x v="2"/>
    <x v="1"/>
    <x v="11"/>
  </r>
  <r>
    <x v="16"/>
    <n v="1165"/>
    <x v="11"/>
    <x v="2"/>
    <x v="1"/>
    <x v="11"/>
  </r>
  <r>
    <x v="16"/>
    <n v="1166"/>
    <x v="11"/>
    <x v="2"/>
    <x v="1"/>
    <x v="11"/>
  </r>
  <r>
    <x v="16"/>
    <n v="1167"/>
    <x v="11"/>
    <x v="2"/>
    <x v="1"/>
    <x v="11"/>
  </r>
  <r>
    <x v="16"/>
    <n v="1168"/>
    <x v="11"/>
    <x v="2"/>
    <x v="1"/>
    <x v="11"/>
  </r>
  <r>
    <x v="16"/>
    <n v="1169"/>
    <x v="11"/>
    <x v="2"/>
    <x v="1"/>
    <x v="11"/>
  </r>
  <r>
    <x v="16"/>
    <n v="1170"/>
    <x v="11"/>
    <x v="2"/>
    <x v="1"/>
    <x v="11"/>
  </r>
  <r>
    <x v="16"/>
    <n v="1171"/>
    <x v="11"/>
    <x v="2"/>
    <x v="1"/>
    <x v="11"/>
  </r>
  <r>
    <x v="16"/>
    <n v="1172"/>
    <x v="11"/>
    <x v="2"/>
    <x v="1"/>
    <x v="11"/>
  </r>
  <r>
    <x v="16"/>
    <n v="1173"/>
    <x v="11"/>
    <x v="2"/>
    <x v="1"/>
    <x v="11"/>
  </r>
  <r>
    <x v="16"/>
    <n v="1174"/>
    <x v="11"/>
    <x v="2"/>
    <x v="1"/>
    <x v="11"/>
  </r>
  <r>
    <x v="16"/>
    <n v="1175"/>
    <x v="11"/>
    <x v="2"/>
    <x v="1"/>
    <x v="11"/>
  </r>
  <r>
    <x v="16"/>
    <n v="1176"/>
    <x v="11"/>
    <x v="2"/>
    <x v="1"/>
    <x v="11"/>
  </r>
  <r>
    <x v="16"/>
    <n v="1177"/>
    <x v="11"/>
    <x v="2"/>
    <x v="1"/>
    <x v="11"/>
  </r>
  <r>
    <x v="16"/>
    <n v="1178"/>
    <x v="11"/>
    <x v="2"/>
    <x v="1"/>
    <x v="11"/>
  </r>
  <r>
    <x v="16"/>
    <n v="1179"/>
    <x v="11"/>
    <x v="2"/>
    <x v="1"/>
    <x v="11"/>
  </r>
  <r>
    <x v="16"/>
    <n v="1180"/>
    <x v="11"/>
    <x v="2"/>
    <x v="1"/>
    <x v="11"/>
  </r>
  <r>
    <x v="16"/>
    <n v="1181"/>
    <x v="11"/>
    <x v="2"/>
    <x v="1"/>
    <x v="11"/>
  </r>
  <r>
    <x v="16"/>
    <n v="1182"/>
    <x v="11"/>
    <x v="2"/>
    <x v="1"/>
    <x v="11"/>
  </r>
  <r>
    <x v="16"/>
    <n v="1183"/>
    <x v="11"/>
    <x v="2"/>
    <x v="1"/>
    <x v="11"/>
  </r>
  <r>
    <x v="16"/>
    <n v="1184"/>
    <x v="11"/>
    <x v="2"/>
    <x v="1"/>
    <x v="11"/>
  </r>
  <r>
    <x v="16"/>
    <n v="1185"/>
    <x v="11"/>
    <x v="2"/>
    <x v="1"/>
    <x v="11"/>
  </r>
  <r>
    <x v="16"/>
    <n v="1186"/>
    <x v="11"/>
    <x v="2"/>
    <x v="1"/>
    <x v="11"/>
  </r>
  <r>
    <x v="16"/>
    <n v="1187"/>
    <x v="11"/>
    <x v="2"/>
    <x v="1"/>
    <x v="11"/>
  </r>
  <r>
    <x v="16"/>
    <n v="1188"/>
    <x v="11"/>
    <x v="2"/>
    <x v="1"/>
    <x v="11"/>
  </r>
  <r>
    <x v="16"/>
    <n v="1189"/>
    <x v="11"/>
    <x v="2"/>
    <x v="1"/>
    <x v="11"/>
  </r>
  <r>
    <x v="16"/>
    <n v="1190"/>
    <x v="11"/>
    <x v="2"/>
    <x v="1"/>
    <x v="11"/>
  </r>
  <r>
    <x v="16"/>
    <n v="1191"/>
    <x v="11"/>
    <x v="2"/>
    <x v="1"/>
    <x v="11"/>
  </r>
  <r>
    <x v="16"/>
    <n v="1192"/>
    <x v="11"/>
    <x v="2"/>
    <x v="1"/>
    <x v="11"/>
  </r>
  <r>
    <x v="16"/>
    <n v="1193"/>
    <x v="11"/>
    <x v="2"/>
    <x v="1"/>
    <x v="11"/>
  </r>
  <r>
    <x v="16"/>
    <n v="1194"/>
    <x v="11"/>
    <x v="2"/>
    <x v="1"/>
    <x v="11"/>
  </r>
  <r>
    <x v="16"/>
    <n v="1195"/>
    <x v="11"/>
    <x v="2"/>
    <x v="1"/>
    <x v="11"/>
  </r>
  <r>
    <x v="16"/>
    <n v="1196"/>
    <x v="11"/>
    <x v="2"/>
    <x v="1"/>
    <x v="11"/>
  </r>
  <r>
    <x v="16"/>
    <n v="1197"/>
    <x v="11"/>
    <x v="2"/>
    <x v="1"/>
    <x v="11"/>
  </r>
  <r>
    <x v="16"/>
    <n v="1198"/>
    <x v="11"/>
    <x v="2"/>
    <x v="1"/>
    <x v="11"/>
  </r>
  <r>
    <x v="16"/>
    <n v="1199"/>
    <x v="11"/>
    <x v="2"/>
    <x v="1"/>
    <x v="11"/>
  </r>
  <r>
    <x v="16"/>
    <n v="1200"/>
    <x v="11"/>
    <x v="2"/>
    <x v="1"/>
    <x v="11"/>
  </r>
  <r>
    <x v="16"/>
    <n v="1201"/>
    <x v="11"/>
    <x v="2"/>
    <x v="1"/>
    <x v="11"/>
  </r>
  <r>
    <x v="16"/>
    <n v="1202"/>
    <x v="11"/>
    <x v="2"/>
    <x v="1"/>
    <x v="11"/>
  </r>
  <r>
    <x v="16"/>
    <n v="1203"/>
    <x v="11"/>
    <x v="2"/>
    <x v="1"/>
    <x v="11"/>
  </r>
  <r>
    <x v="16"/>
    <n v="1204"/>
    <x v="11"/>
    <x v="2"/>
    <x v="1"/>
    <x v="11"/>
  </r>
  <r>
    <x v="16"/>
    <n v="1205"/>
    <x v="11"/>
    <x v="2"/>
    <x v="1"/>
    <x v="11"/>
  </r>
  <r>
    <x v="16"/>
    <n v="1206"/>
    <x v="11"/>
    <x v="2"/>
    <x v="1"/>
    <x v="11"/>
  </r>
  <r>
    <x v="16"/>
    <n v="1207"/>
    <x v="11"/>
    <x v="2"/>
    <x v="1"/>
    <x v="11"/>
  </r>
  <r>
    <x v="16"/>
    <n v="1208"/>
    <x v="11"/>
    <x v="2"/>
    <x v="1"/>
    <x v="11"/>
  </r>
  <r>
    <x v="16"/>
    <n v="1209"/>
    <x v="11"/>
    <x v="2"/>
    <x v="1"/>
    <x v="11"/>
  </r>
  <r>
    <x v="16"/>
    <n v="1210"/>
    <x v="11"/>
    <x v="2"/>
    <x v="1"/>
    <x v="11"/>
  </r>
  <r>
    <x v="16"/>
    <n v="1211"/>
    <x v="11"/>
    <x v="2"/>
    <x v="1"/>
    <x v="11"/>
  </r>
  <r>
    <x v="16"/>
    <n v="1212"/>
    <x v="11"/>
    <x v="2"/>
    <x v="1"/>
    <x v="11"/>
  </r>
  <r>
    <x v="16"/>
    <n v="1213"/>
    <x v="11"/>
    <x v="2"/>
    <x v="1"/>
    <x v="11"/>
  </r>
  <r>
    <x v="16"/>
    <n v="1214"/>
    <x v="11"/>
    <x v="2"/>
    <x v="1"/>
    <x v="11"/>
  </r>
  <r>
    <x v="16"/>
    <n v="1215"/>
    <x v="11"/>
    <x v="2"/>
    <x v="1"/>
    <x v="11"/>
  </r>
  <r>
    <x v="16"/>
    <n v="1216"/>
    <x v="11"/>
    <x v="2"/>
    <x v="1"/>
    <x v="11"/>
  </r>
  <r>
    <x v="16"/>
    <n v="1217"/>
    <x v="11"/>
    <x v="2"/>
    <x v="1"/>
    <x v="11"/>
  </r>
  <r>
    <x v="16"/>
    <n v="1218"/>
    <x v="11"/>
    <x v="2"/>
    <x v="1"/>
    <x v="11"/>
  </r>
  <r>
    <x v="16"/>
    <n v="1219"/>
    <x v="11"/>
    <x v="2"/>
    <x v="1"/>
    <x v="11"/>
  </r>
  <r>
    <x v="16"/>
    <n v="1220"/>
    <x v="11"/>
    <x v="2"/>
    <x v="1"/>
    <x v="11"/>
  </r>
  <r>
    <x v="16"/>
    <n v="1221"/>
    <x v="11"/>
    <x v="2"/>
    <x v="1"/>
    <x v="11"/>
  </r>
  <r>
    <x v="16"/>
    <n v="1222"/>
    <x v="11"/>
    <x v="2"/>
    <x v="1"/>
    <x v="11"/>
  </r>
  <r>
    <x v="16"/>
    <n v="1223"/>
    <x v="11"/>
    <x v="2"/>
    <x v="1"/>
    <x v="11"/>
  </r>
  <r>
    <x v="16"/>
    <n v="1224"/>
    <x v="11"/>
    <x v="2"/>
    <x v="1"/>
    <x v="11"/>
  </r>
  <r>
    <x v="16"/>
    <n v="1225"/>
    <x v="11"/>
    <x v="2"/>
    <x v="1"/>
    <x v="11"/>
  </r>
  <r>
    <x v="16"/>
    <n v="1226"/>
    <x v="11"/>
    <x v="2"/>
    <x v="1"/>
    <x v="11"/>
  </r>
  <r>
    <x v="16"/>
    <n v="1227"/>
    <x v="11"/>
    <x v="2"/>
    <x v="1"/>
    <x v="11"/>
  </r>
  <r>
    <x v="16"/>
    <n v="1228"/>
    <x v="11"/>
    <x v="2"/>
    <x v="1"/>
    <x v="11"/>
  </r>
  <r>
    <x v="16"/>
    <n v="1229"/>
    <x v="11"/>
    <x v="2"/>
    <x v="1"/>
    <x v="11"/>
  </r>
  <r>
    <x v="16"/>
    <n v="1230"/>
    <x v="11"/>
    <x v="2"/>
    <x v="1"/>
    <x v="11"/>
  </r>
  <r>
    <x v="16"/>
    <n v="1231"/>
    <x v="11"/>
    <x v="2"/>
    <x v="1"/>
    <x v="11"/>
  </r>
  <r>
    <x v="16"/>
    <n v="1232"/>
    <x v="11"/>
    <x v="2"/>
    <x v="1"/>
    <x v="11"/>
  </r>
  <r>
    <x v="16"/>
    <n v="1233"/>
    <x v="11"/>
    <x v="2"/>
    <x v="1"/>
    <x v="11"/>
  </r>
  <r>
    <x v="16"/>
    <n v="1234"/>
    <x v="11"/>
    <x v="2"/>
    <x v="1"/>
    <x v="11"/>
  </r>
  <r>
    <x v="16"/>
    <n v="1235"/>
    <x v="11"/>
    <x v="2"/>
    <x v="1"/>
    <x v="11"/>
  </r>
  <r>
    <x v="16"/>
    <n v="1236"/>
    <x v="11"/>
    <x v="2"/>
    <x v="1"/>
    <x v="11"/>
  </r>
  <r>
    <x v="16"/>
    <n v="1237"/>
    <x v="11"/>
    <x v="2"/>
    <x v="1"/>
    <x v="11"/>
  </r>
  <r>
    <x v="16"/>
    <n v="1238"/>
    <x v="11"/>
    <x v="2"/>
    <x v="1"/>
    <x v="11"/>
  </r>
  <r>
    <x v="16"/>
    <n v="1239"/>
    <x v="11"/>
    <x v="2"/>
    <x v="1"/>
    <x v="11"/>
  </r>
  <r>
    <x v="16"/>
    <n v="1240"/>
    <x v="11"/>
    <x v="2"/>
    <x v="1"/>
    <x v="11"/>
  </r>
  <r>
    <x v="16"/>
    <n v="1241"/>
    <x v="11"/>
    <x v="2"/>
    <x v="1"/>
    <x v="11"/>
  </r>
  <r>
    <x v="16"/>
    <n v="1242"/>
    <x v="11"/>
    <x v="2"/>
    <x v="1"/>
    <x v="11"/>
  </r>
  <r>
    <x v="16"/>
    <n v="1243"/>
    <x v="11"/>
    <x v="2"/>
    <x v="1"/>
    <x v="11"/>
  </r>
  <r>
    <x v="16"/>
    <n v="1244"/>
    <x v="11"/>
    <x v="2"/>
    <x v="1"/>
    <x v="11"/>
  </r>
  <r>
    <x v="16"/>
    <n v="1245"/>
    <x v="11"/>
    <x v="2"/>
    <x v="1"/>
    <x v="11"/>
  </r>
  <r>
    <x v="16"/>
    <n v="1246"/>
    <x v="11"/>
    <x v="2"/>
    <x v="1"/>
    <x v="11"/>
  </r>
  <r>
    <x v="16"/>
    <n v="1247"/>
    <x v="11"/>
    <x v="2"/>
    <x v="1"/>
    <x v="11"/>
  </r>
  <r>
    <x v="16"/>
    <n v="1248"/>
    <x v="11"/>
    <x v="2"/>
    <x v="1"/>
    <x v="11"/>
  </r>
  <r>
    <x v="16"/>
    <n v="1249"/>
    <x v="11"/>
    <x v="2"/>
    <x v="1"/>
    <x v="11"/>
  </r>
  <r>
    <x v="16"/>
    <n v="1250"/>
    <x v="11"/>
    <x v="2"/>
    <x v="1"/>
    <x v="11"/>
  </r>
  <r>
    <x v="16"/>
    <n v="1251"/>
    <x v="11"/>
    <x v="2"/>
    <x v="1"/>
    <x v="11"/>
  </r>
  <r>
    <x v="16"/>
    <n v="1252"/>
    <x v="11"/>
    <x v="2"/>
    <x v="1"/>
    <x v="11"/>
  </r>
  <r>
    <x v="16"/>
    <n v="1253"/>
    <x v="11"/>
    <x v="2"/>
    <x v="1"/>
    <x v="11"/>
  </r>
  <r>
    <x v="16"/>
    <n v="1254"/>
    <x v="11"/>
    <x v="2"/>
    <x v="1"/>
    <x v="11"/>
  </r>
  <r>
    <x v="16"/>
    <n v="1255"/>
    <x v="11"/>
    <x v="2"/>
    <x v="1"/>
    <x v="11"/>
  </r>
  <r>
    <x v="16"/>
    <n v="1256"/>
    <x v="11"/>
    <x v="2"/>
    <x v="1"/>
    <x v="11"/>
  </r>
  <r>
    <x v="16"/>
    <n v="1257"/>
    <x v="11"/>
    <x v="2"/>
    <x v="1"/>
    <x v="11"/>
  </r>
  <r>
    <x v="16"/>
    <n v="1258"/>
    <x v="11"/>
    <x v="2"/>
    <x v="1"/>
    <x v="11"/>
  </r>
  <r>
    <x v="16"/>
    <n v="1259"/>
    <x v="11"/>
    <x v="2"/>
    <x v="1"/>
    <x v="11"/>
  </r>
  <r>
    <x v="16"/>
    <n v="1260"/>
    <x v="11"/>
    <x v="2"/>
    <x v="1"/>
    <x v="11"/>
  </r>
  <r>
    <x v="16"/>
    <n v="1261"/>
    <x v="11"/>
    <x v="2"/>
    <x v="1"/>
    <x v="11"/>
  </r>
  <r>
    <x v="16"/>
    <n v="1262"/>
    <x v="11"/>
    <x v="2"/>
    <x v="1"/>
    <x v="11"/>
  </r>
  <r>
    <x v="16"/>
    <n v="1263"/>
    <x v="11"/>
    <x v="2"/>
    <x v="1"/>
    <x v="11"/>
  </r>
  <r>
    <x v="16"/>
    <n v="1264"/>
    <x v="11"/>
    <x v="2"/>
    <x v="1"/>
    <x v="11"/>
  </r>
  <r>
    <x v="16"/>
    <n v="1265"/>
    <x v="11"/>
    <x v="2"/>
    <x v="1"/>
    <x v="11"/>
  </r>
  <r>
    <x v="16"/>
    <n v="1266"/>
    <x v="11"/>
    <x v="2"/>
    <x v="1"/>
    <x v="11"/>
  </r>
  <r>
    <x v="16"/>
    <n v="1267"/>
    <x v="11"/>
    <x v="2"/>
    <x v="1"/>
    <x v="11"/>
  </r>
  <r>
    <x v="16"/>
    <n v="1268"/>
    <x v="11"/>
    <x v="2"/>
    <x v="1"/>
    <x v="11"/>
  </r>
  <r>
    <x v="16"/>
    <n v="1269"/>
    <x v="11"/>
    <x v="2"/>
    <x v="1"/>
    <x v="11"/>
  </r>
  <r>
    <x v="16"/>
    <n v="1270"/>
    <x v="11"/>
    <x v="2"/>
    <x v="1"/>
    <x v="11"/>
  </r>
  <r>
    <x v="16"/>
    <n v="1271"/>
    <x v="11"/>
    <x v="2"/>
    <x v="1"/>
    <x v="11"/>
  </r>
  <r>
    <x v="16"/>
    <n v="1272"/>
    <x v="11"/>
    <x v="2"/>
    <x v="1"/>
    <x v="11"/>
  </r>
  <r>
    <x v="16"/>
    <n v="1273"/>
    <x v="11"/>
    <x v="2"/>
    <x v="1"/>
    <x v="11"/>
  </r>
  <r>
    <x v="16"/>
    <n v="1274"/>
    <x v="11"/>
    <x v="2"/>
    <x v="1"/>
    <x v="11"/>
  </r>
  <r>
    <x v="16"/>
    <n v="1275"/>
    <x v="11"/>
    <x v="2"/>
    <x v="1"/>
    <x v="11"/>
  </r>
  <r>
    <x v="16"/>
    <n v="1276"/>
    <x v="11"/>
    <x v="2"/>
    <x v="1"/>
    <x v="11"/>
  </r>
  <r>
    <x v="16"/>
    <n v="1277"/>
    <x v="11"/>
    <x v="2"/>
    <x v="1"/>
    <x v="11"/>
  </r>
  <r>
    <x v="16"/>
    <n v="1278"/>
    <x v="11"/>
    <x v="2"/>
    <x v="1"/>
    <x v="11"/>
  </r>
  <r>
    <x v="16"/>
    <n v="1279"/>
    <x v="11"/>
    <x v="2"/>
    <x v="1"/>
    <x v="11"/>
  </r>
  <r>
    <x v="16"/>
    <n v="1280"/>
    <x v="11"/>
    <x v="2"/>
    <x v="1"/>
    <x v="11"/>
  </r>
  <r>
    <x v="16"/>
    <n v="1281"/>
    <x v="11"/>
    <x v="2"/>
    <x v="1"/>
    <x v="11"/>
  </r>
  <r>
    <x v="16"/>
    <n v="1282"/>
    <x v="11"/>
    <x v="2"/>
    <x v="1"/>
    <x v="11"/>
  </r>
  <r>
    <x v="16"/>
    <n v="1283"/>
    <x v="11"/>
    <x v="2"/>
    <x v="1"/>
    <x v="11"/>
  </r>
  <r>
    <x v="16"/>
    <n v="1284"/>
    <x v="11"/>
    <x v="2"/>
    <x v="1"/>
    <x v="11"/>
  </r>
  <r>
    <x v="16"/>
    <n v="1285"/>
    <x v="11"/>
    <x v="2"/>
    <x v="1"/>
    <x v="11"/>
  </r>
  <r>
    <x v="16"/>
    <n v="1286"/>
    <x v="11"/>
    <x v="2"/>
    <x v="1"/>
    <x v="11"/>
  </r>
  <r>
    <x v="16"/>
    <n v="1287"/>
    <x v="11"/>
    <x v="2"/>
    <x v="1"/>
    <x v="11"/>
  </r>
  <r>
    <x v="16"/>
    <n v="1288"/>
    <x v="11"/>
    <x v="2"/>
    <x v="1"/>
    <x v="11"/>
  </r>
  <r>
    <x v="16"/>
    <n v="1289"/>
    <x v="11"/>
    <x v="2"/>
    <x v="1"/>
    <x v="11"/>
  </r>
  <r>
    <x v="16"/>
    <n v="1290"/>
    <x v="11"/>
    <x v="2"/>
    <x v="1"/>
    <x v="11"/>
  </r>
  <r>
    <x v="16"/>
    <n v="1291"/>
    <x v="11"/>
    <x v="2"/>
    <x v="1"/>
    <x v="11"/>
  </r>
  <r>
    <x v="16"/>
    <n v="1292"/>
    <x v="11"/>
    <x v="2"/>
    <x v="1"/>
    <x v="11"/>
  </r>
  <r>
    <x v="16"/>
    <n v="1293"/>
    <x v="11"/>
    <x v="2"/>
    <x v="1"/>
    <x v="11"/>
  </r>
  <r>
    <x v="16"/>
    <n v="1294"/>
    <x v="11"/>
    <x v="2"/>
    <x v="1"/>
    <x v="11"/>
  </r>
  <r>
    <x v="16"/>
    <n v="1295"/>
    <x v="11"/>
    <x v="2"/>
    <x v="1"/>
    <x v="11"/>
  </r>
  <r>
    <x v="16"/>
    <n v="1296"/>
    <x v="11"/>
    <x v="2"/>
    <x v="1"/>
    <x v="11"/>
  </r>
  <r>
    <x v="16"/>
    <n v="1297"/>
    <x v="11"/>
    <x v="2"/>
    <x v="1"/>
    <x v="11"/>
  </r>
  <r>
    <x v="16"/>
    <n v="1298"/>
    <x v="11"/>
    <x v="2"/>
    <x v="1"/>
    <x v="11"/>
  </r>
  <r>
    <x v="16"/>
    <n v="1299"/>
    <x v="11"/>
    <x v="2"/>
    <x v="1"/>
    <x v="11"/>
  </r>
  <r>
    <x v="16"/>
    <n v="1300"/>
    <x v="11"/>
    <x v="2"/>
    <x v="1"/>
    <x v="11"/>
  </r>
  <r>
    <x v="16"/>
    <n v="1301"/>
    <x v="11"/>
    <x v="2"/>
    <x v="1"/>
    <x v="11"/>
  </r>
  <r>
    <x v="16"/>
    <n v="1302"/>
    <x v="11"/>
    <x v="2"/>
    <x v="1"/>
    <x v="11"/>
  </r>
  <r>
    <x v="16"/>
    <n v="1303"/>
    <x v="11"/>
    <x v="2"/>
    <x v="1"/>
    <x v="11"/>
  </r>
  <r>
    <x v="16"/>
    <n v="1304"/>
    <x v="11"/>
    <x v="2"/>
    <x v="1"/>
    <x v="11"/>
  </r>
  <r>
    <x v="16"/>
    <n v="1305"/>
    <x v="11"/>
    <x v="2"/>
    <x v="1"/>
    <x v="11"/>
  </r>
  <r>
    <x v="16"/>
    <n v="1306"/>
    <x v="11"/>
    <x v="2"/>
    <x v="1"/>
    <x v="11"/>
  </r>
  <r>
    <x v="16"/>
    <n v="1307"/>
    <x v="11"/>
    <x v="2"/>
    <x v="1"/>
    <x v="11"/>
  </r>
  <r>
    <x v="16"/>
    <n v="1308"/>
    <x v="11"/>
    <x v="2"/>
    <x v="1"/>
    <x v="11"/>
  </r>
  <r>
    <x v="16"/>
    <n v="1309"/>
    <x v="11"/>
    <x v="2"/>
    <x v="1"/>
    <x v="11"/>
  </r>
  <r>
    <x v="16"/>
    <n v="1310"/>
    <x v="11"/>
    <x v="2"/>
    <x v="1"/>
    <x v="11"/>
  </r>
  <r>
    <x v="16"/>
    <n v="1311"/>
    <x v="11"/>
    <x v="2"/>
    <x v="1"/>
    <x v="11"/>
  </r>
  <r>
    <x v="16"/>
    <n v="1312"/>
    <x v="11"/>
    <x v="2"/>
    <x v="1"/>
    <x v="11"/>
  </r>
  <r>
    <x v="16"/>
    <n v="1313"/>
    <x v="11"/>
    <x v="2"/>
    <x v="1"/>
    <x v="11"/>
  </r>
  <r>
    <x v="16"/>
    <n v="1314"/>
    <x v="11"/>
    <x v="2"/>
    <x v="1"/>
    <x v="11"/>
  </r>
  <r>
    <x v="16"/>
    <n v="1315"/>
    <x v="11"/>
    <x v="2"/>
    <x v="1"/>
    <x v="11"/>
  </r>
  <r>
    <x v="16"/>
    <n v="1316"/>
    <x v="11"/>
    <x v="2"/>
    <x v="1"/>
    <x v="11"/>
  </r>
  <r>
    <x v="16"/>
    <n v="1317"/>
    <x v="11"/>
    <x v="2"/>
    <x v="1"/>
    <x v="11"/>
  </r>
  <r>
    <x v="16"/>
    <n v="1318"/>
    <x v="11"/>
    <x v="2"/>
    <x v="1"/>
    <x v="11"/>
  </r>
  <r>
    <x v="16"/>
    <n v="1319"/>
    <x v="11"/>
    <x v="2"/>
    <x v="1"/>
    <x v="11"/>
  </r>
  <r>
    <x v="16"/>
    <n v="1320"/>
    <x v="11"/>
    <x v="2"/>
    <x v="1"/>
    <x v="11"/>
  </r>
  <r>
    <x v="16"/>
    <n v="1321"/>
    <x v="11"/>
    <x v="2"/>
    <x v="1"/>
    <x v="11"/>
  </r>
  <r>
    <x v="16"/>
    <n v="1322"/>
    <x v="11"/>
    <x v="2"/>
    <x v="1"/>
    <x v="11"/>
  </r>
  <r>
    <x v="16"/>
    <n v="1323"/>
    <x v="11"/>
    <x v="2"/>
    <x v="1"/>
    <x v="11"/>
  </r>
  <r>
    <x v="16"/>
    <n v="1324"/>
    <x v="11"/>
    <x v="2"/>
    <x v="1"/>
    <x v="11"/>
  </r>
  <r>
    <x v="16"/>
    <n v="1325"/>
    <x v="11"/>
    <x v="2"/>
    <x v="1"/>
    <x v="11"/>
  </r>
  <r>
    <x v="16"/>
    <n v="1326"/>
    <x v="11"/>
    <x v="2"/>
    <x v="1"/>
    <x v="11"/>
  </r>
  <r>
    <x v="16"/>
    <n v="1327"/>
    <x v="11"/>
    <x v="2"/>
    <x v="1"/>
    <x v="11"/>
  </r>
  <r>
    <x v="16"/>
    <n v="1328"/>
    <x v="11"/>
    <x v="2"/>
    <x v="1"/>
    <x v="11"/>
  </r>
  <r>
    <x v="16"/>
    <n v="1329"/>
    <x v="11"/>
    <x v="2"/>
    <x v="1"/>
    <x v="11"/>
  </r>
  <r>
    <x v="16"/>
    <n v="1330"/>
    <x v="11"/>
    <x v="2"/>
    <x v="1"/>
    <x v="11"/>
  </r>
  <r>
    <x v="16"/>
    <n v="1331"/>
    <x v="11"/>
    <x v="2"/>
    <x v="1"/>
    <x v="11"/>
  </r>
  <r>
    <x v="16"/>
    <n v="1332"/>
    <x v="11"/>
    <x v="2"/>
    <x v="1"/>
    <x v="11"/>
  </r>
  <r>
    <x v="16"/>
    <n v="1333"/>
    <x v="11"/>
    <x v="2"/>
    <x v="1"/>
    <x v="11"/>
  </r>
  <r>
    <x v="16"/>
    <n v="1334"/>
    <x v="11"/>
    <x v="2"/>
    <x v="1"/>
    <x v="11"/>
  </r>
  <r>
    <x v="16"/>
    <n v="1335"/>
    <x v="11"/>
    <x v="2"/>
    <x v="1"/>
    <x v="11"/>
  </r>
  <r>
    <x v="16"/>
    <n v="1336"/>
    <x v="11"/>
    <x v="2"/>
    <x v="1"/>
    <x v="11"/>
  </r>
  <r>
    <x v="16"/>
    <n v="1337"/>
    <x v="11"/>
    <x v="2"/>
    <x v="1"/>
    <x v="11"/>
  </r>
  <r>
    <x v="16"/>
    <n v="1338"/>
    <x v="11"/>
    <x v="2"/>
    <x v="1"/>
    <x v="11"/>
  </r>
  <r>
    <x v="16"/>
    <n v="1339"/>
    <x v="11"/>
    <x v="2"/>
    <x v="1"/>
    <x v="11"/>
  </r>
  <r>
    <x v="16"/>
    <n v="1340"/>
    <x v="11"/>
    <x v="2"/>
    <x v="1"/>
    <x v="11"/>
  </r>
  <r>
    <x v="16"/>
    <n v="1341"/>
    <x v="11"/>
    <x v="2"/>
    <x v="1"/>
    <x v="11"/>
  </r>
  <r>
    <x v="16"/>
    <n v="1342"/>
    <x v="11"/>
    <x v="2"/>
    <x v="1"/>
    <x v="11"/>
  </r>
  <r>
    <x v="16"/>
    <n v="1343"/>
    <x v="11"/>
    <x v="2"/>
    <x v="1"/>
    <x v="11"/>
  </r>
  <r>
    <x v="16"/>
    <n v="1344"/>
    <x v="11"/>
    <x v="2"/>
    <x v="1"/>
    <x v="11"/>
  </r>
  <r>
    <x v="16"/>
    <n v="1345"/>
    <x v="11"/>
    <x v="2"/>
    <x v="1"/>
    <x v="11"/>
  </r>
  <r>
    <x v="16"/>
    <n v="1346"/>
    <x v="11"/>
    <x v="2"/>
    <x v="1"/>
    <x v="11"/>
  </r>
  <r>
    <x v="16"/>
    <n v="1347"/>
    <x v="11"/>
    <x v="2"/>
    <x v="1"/>
    <x v="11"/>
  </r>
  <r>
    <x v="16"/>
    <n v="1348"/>
    <x v="11"/>
    <x v="2"/>
    <x v="1"/>
    <x v="11"/>
  </r>
  <r>
    <x v="16"/>
    <n v="1349"/>
    <x v="11"/>
    <x v="2"/>
    <x v="1"/>
    <x v="11"/>
  </r>
  <r>
    <x v="16"/>
    <n v="1350"/>
    <x v="11"/>
    <x v="2"/>
    <x v="1"/>
    <x v="11"/>
  </r>
  <r>
    <x v="16"/>
    <n v="1351"/>
    <x v="11"/>
    <x v="2"/>
    <x v="1"/>
    <x v="11"/>
  </r>
  <r>
    <x v="16"/>
    <n v="1352"/>
    <x v="11"/>
    <x v="2"/>
    <x v="1"/>
    <x v="11"/>
  </r>
  <r>
    <x v="16"/>
    <n v="1353"/>
    <x v="11"/>
    <x v="2"/>
    <x v="1"/>
    <x v="11"/>
  </r>
  <r>
    <x v="16"/>
    <n v="1354"/>
    <x v="11"/>
    <x v="2"/>
    <x v="1"/>
    <x v="11"/>
  </r>
  <r>
    <x v="16"/>
    <n v="1355"/>
    <x v="11"/>
    <x v="2"/>
    <x v="1"/>
    <x v="11"/>
  </r>
  <r>
    <x v="16"/>
    <n v="1356"/>
    <x v="11"/>
    <x v="2"/>
    <x v="1"/>
    <x v="11"/>
  </r>
  <r>
    <x v="16"/>
    <n v="1357"/>
    <x v="11"/>
    <x v="2"/>
    <x v="1"/>
    <x v="11"/>
  </r>
  <r>
    <x v="16"/>
    <n v="1358"/>
    <x v="11"/>
    <x v="2"/>
    <x v="1"/>
    <x v="11"/>
  </r>
  <r>
    <x v="16"/>
    <n v="1359"/>
    <x v="11"/>
    <x v="2"/>
    <x v="1"/>
    <x v="11"/>
  </r>
  <r>
    <x v="16"/>
    <n v="1360"/>
    <x v="11"/>
    <x v="2"/>
    <x v="1"/>
    <x v="11"/>
  </r>
  <r>
    <x v="16"/>
    <n v="1361"/>
    <x v="11"/>
    <x v="2"/>
    <x v="1"/>
    <x v="11"/>
  </r>
  <r>
    <x v="16"/>
    <n v="1362"/>
    <x v="11"/>
    <x v="2"/>
    <x v="1"/>
    <x v="11"/>
  </r>
  <r>
    <x v="16"/>
    <n v="1363"/>
    <x v="11"/>
    <x v="2"/>
    <x v="1"/>
    <x v="11"/>
  </r>
  <r>
    <x v="16"/>
    <n v="1364"/>
    <x v="11"/>
    <x v="2"/>
    <x v="1"/>
    <x v="11"/>
  </r>
  <r>
    <x v="16"/>
    <n v="1365"/>
    <x v="11"/>
    <x v="2"/>
    <x v="1"/>
    <x v="11"/>
  </r>
  <r>
    <x v="16"/>
    <n v="1366"/>
    <x v="11"/>
    <x v="2"/>
    <x v="1"/>
    <x v="11"/>
  </r>
  <r>
    <x v="16"/>
    <n v="1367"/>
    <x v="11"/>
    <x v="2"/>
    <x v="1"/>
    <x v="11"/>
  </r>
  <r>
    <x v="16"/>
    <n v="1368"/>
    <x v="11"/>
    <x v="2"/>
    <x v="1"/>
    <x v="11"/>
  </r>
  <r>
    <x v="16"/>
    <n v="1369"/>
    <x v="11"/>
    <x v="2"/>
    <x v="1"/>
    <x v="11"/>
  </r>
  <r>
    <x v="16"/>
    <n v="1370"/>
    <x v="11"/>
    <x v="2"/>
    <x v="1"/>
    <x v="11"/>
  </r>
  <r>
    <x v="16"/>
    <n v="1371"/>
    <x v="11"/>
    <x v="2"/>
    <x v="1"/>
    <x v="11"/>
  </r>
  <r>
    <x v="16"/>
    <n v="1372"/>
    <x v="11"/>
    <x v="2"/>
    <x v="1"/>
    <x v="11"/>
  </r>
  <r>
    <x v="16"/>
    <n v="1373"/>
    <x v="11"/>
    <x v="2"/>
    <x v="1"/>
    <x v="11"/>
  </r>
  <r>
    <x v="16"/>
    <n v="1374"/>
    <x v="11"/>
    <x v="2"/>
    <x v="1"/>
    <x v="11"/>
  </r>
  <r>
    <x v="16"/>
    <n v="1375"/>
    <x v="11"/>
    <x v="2"/>
    <x v="1"/>
    <x v="11"/>
  </r>
  <r>
    <x v="16"/>
    <n v="1376"/>
    <x v="11"/>
    <x v="2"/>
    <x v="1"/>
    <x v="11"/>
  </r>
  <r>
    <x v="16"/>
    <n v="1377"/>
    <x v="11"/>
    <x v="2"/>
    <x v="1"/>
    <x v="11"/>
  </r>
  <r>
    <x v="16"/>
    <n v="1378"/>
    <x v="11"/>
    <x v="2"/>
    <x v="1"/>
    <x v="11"/>
  </r>
  <r>
    <x v="16"/>
    <n v="1379"/>
    <x v="11"/>
    <x v="2"/>
    <x v="1"/>
    <x v="11"/>
  </r>
  <r>
    <x v="16"/>
    <n v="1380"/>
    <x v="11"/>
    <x v="2"/>
    <x v="1"/>
    <x v="11"/>
  </r>
  <r>
    <x v="16"/>
    <n v="1381"/>
    <x v="11"/>
    <x v="2"/>
    <x v="1"/>
    <x v="11"/>
  </r>
  <r>
    <x v="16"/>
    <n v="1382"/>
    <x v="11"/>
    <x v="2"/>
    <x v="1"/>
    <x v="11"/>
  </r>
  <r>
    <x v="16"/>
    <n v="1383"/>
    <x v="11"/>
    <x v="2"/>
    <x v="1"/>
    <x v="11"/>
  </r>
  <r>
    <x v="16"/>
    <n v="1384"/>
    <x v="11"/>
    <x v="2"/>
    <x v="1"/>
    <x v="11"/>
  </r>
  <r>
    <x v="16"/>
    <n v="1385"/>
    <x v="11"/>
    <x v="2"/>
    <x v="1"/>
    <x v="11"/>
  </r>
  <r>
    <x v="16"/>
    <n v="1386"/>
    <x v="11"/>
    <x v="2"/>
    <x v="1"/>
    <x v="11"/>
  </r>
  <r>
    <x v="16"/>
    <n v="1387"/>
    <x v="11"/>
    <x v="2"/>
    <x v="1"/>
    <x v="11"/>
  </r>
  <r>
    <x v="16"/>
    <n v="1388"/>
    <x v="11"/>
    <x v="2"/>
    <x v="1"/>
    <x v="11"/>
  </r>
  <r>
    <x v="16"/>
    <n v="1389"/>
    <x v="11"/>
    <x v="2"/>
    <x v="1"/>
    <x v="11"/>
  </r>
  <r>
    <x v="16"/>
    <n v="1390"/>
    <x v="11"/>
    <x v="2"/>
    <x v="1"/>
    <x v="11"/>
  </r>
  <r>
    <x v="16"/>
    <n v="1391"/>
    <x v="11"/>
    <x v="2"/>
    <x v="1"/>
    <x v="11"/>
  </r>
  <r>
    <x v="16"/>
    <n v="1392"/>
    <x v="11"/>
    <x v="2"/>
    <x v="1"/>
    <x v="11"/>
  </r>
  <r>
    <x v="16"/>
    <n v="1393"/>
    <x v="11"/>
    <x v="2"/>
    <x v="1"/>
    <x v="11"/>
  </r>
  <r>
    <x v="16"/>
    <n v="1394"/>
    <x v="11"/>
    <x v="2"/>
    <x v="1"/>
    <x v="11"/>
  </r>
  <r>
    <x v="16"/>
    <n v="1395"/>
    <x v="11"/>
    <x v="2"/>
    <x v="1"/>
    <x v="11"/>
  </r>
  <r>
    <x v="16"/>
    <n v="1396"/>
    <x v="11"/>
    <x v="2"/>
    <x v="1"/>
    <x v="11"/>
  </r>
  <r>
    <x v="16"/>
    <n v="1397"/>
    <x v="11"/>
    <x v="2"/>
    <x v="1"/>
    <x v="11"/>
  </r>
  <r>
    <x v="16"/>
    <n v="1398"/>
    <x v="11"/>
    <x v="2"/>
    <x v="1"/>
    <x v="11"/>
  </r>
  <r>
    <x v="16"/>
    <n v="1399"/>
    <x v="11"/>
    <x v="2"/>
    <x v="1"/>
    <x v="11"/>
  </r>
  <r>
    <x v="16"/>
    <n v="1400"/>
    <x v="11"/>
    <x v="2"/>
    <x v="1"/>
    <x v="11"/>
  </r>
  <r>
    <x v="16"/>
    <n v="1401"/>
    <x v="11"/>
    <x v="2"/>
    <x v="1"/>
    <x v="11"/>
  </r>
  <r>
    <x v="16"/>
    <n v="1402"/>
    <x v="11"/>
    <x v="2"/>
    <x v="1"/>
    <x v="11"/>
  </r>
  <r>
    <x v="16"/>
    <n v="1403"/>
    <x v="11"/>
    <x v="2"/>
    <x v="1"/>
    <x v="11"/>
  </r>
  <r>
    <x v="16"/>
    <n v="1404"/>
    <x v="11"/>
    <x v="2"/>
    <x v="1"/>
    <x v="11"/>
  </r>
  <r>
    <x v="16"/>
    <n v="1405"/>
    <x v="11"/>
    <x v="2"/>
    <x v="1"/>
    <x v="11"/>
  </r>
  <r>
    <x v="16"/>
    <n v="1406"/>
    <x v="11"/>
    <x v="2"/>
    <x v="1"/>
    <x v="11"/>
  </r>
  <r>
    <x v="16"/>
    <n v="1407"/>
    <x v="11"/>
    <x v="2"/>
    <x v="1"/>
    <x v="11"/>
  </r>
  <r>
    <x v="16"/>
    <n v="1408"/>
    <x v="11"/>
    <x v="2"/>
    <x v="1"/>
    <x v="11"/>
  </r>
  <r>
    <x v="16"/>
    <n v="1409"/>
    <x v="11"/>
    <x v="2"/>
    <x v="1"/>
    <x v="11"/>
  </r>
  <r>
    <x v="16"/>
    <n v="1410"/>
    <x v="11"/>
    <x v="2"/>
    <x v="1"/>
    <x v="11"/>
  </r>
  <r>
    <x v="16"/>
    <n v="1411"/>
    <x v="11"/>
    <x v="2"/>
    <x v="1"/>
    <x v="11"/>
  </r>
  <r>
    <x v="16"/>
    <n v="1412"/>
    <x v="11"/>
    <x v="2"/>
    <x v="1"/>
    <x v="11"/>
  </r>
  <r>
    <x v="16"/>
    <n v="1413"/>
    <x v="11"/>
    <x v="2"/>
    <x v="1"/>
    <x v="11"/>
  </r>
  <r>
    <x v="16"/>
    <n v="1414"/>
    <x v="11"/>
    <x v="2"/>
    <x v="1"/>
    <x v="11"/>
  </r>
  <r>
    <x v="16"/>
    <n v="1415"/>
    <x v="11"/>
    <x v="2"/>
    <x v="1"/>
    <x v="11"/>
  </r>
  <r>
    <x v="16"/>
    <n v="1416"/>
    <x v="11"/>
    <x v="2"/>
    <x v="1"/>
    <x v="11"/>
  </r>
  <r>
    <x v="16"/>
    <n v="1417"/>
    <x v="11"/>
    <x v="2"/>
    <x v="1"/>
    <x v="11"/>
  </r>
  <r>
    <x v="16"/>
    <n v="1418"/>
    <x v="11"/>
    <x v="2"/>
    <x v="1"/>
    <x v="11"/>
  </r>
  <r>
    <x v="16"/>
    <n v="1419"/>
    <x v="11"/>
    <x v="2"/>
    <x v="1"/>
    <x v="11"/>
  </r>
  <r>
    <x v="16"/>
    <n v="1420"/>
    <x v="11"/>
    <x v="2"/>
    <x v="1"/>
    <x v="11"/>
  </r>
  <r>
    <x v="16"/>
    <n v="1421"/>
    <x v="11"/>
    <x v="2"/>
    <x v="1"/>
    <x v="11"/>
  </r>
  <r>
    <x v="16"/>
    <n v="1422"/>
    <x v="11"/>
    <x v="2"/>
    <x v="1"/>
    <x v="11"/>
  </r>
  <r>
    <x v="16"/>
    <n v="1423"/>
    <x v="11"/>
    <x v="2"/>
    <x v="1"/>
    <x v="11"/>
  </r>
  <r>
    <x v="16"/>
    <n v="1424"/>
    <x v="11"/>
    <x v="2"/>
    <x v="1"/>
    <x v="11"/>
  </r>
  <r>
    <x v="16"/>
    <n v="1425"/>
    <x v="11"/>
    <x v="2"/>
    <x v="1"/>
    <x v="11"/>
  </r>
  <r>
    <x v="16"/>
    <n v="1426"/>
    <x v="11"/>
    <x v="2"/>
    <x v="1"/>
    <x v="11"/>
  </r>
  <r>
    <x v="16"/>
    <n v="1427"/>
    <x v="11"/>
    <x v="2"/>
    <x v="1"/>
    <x v="11"/>
  </r>
  <r>
    <x v="16"/>
    <n v="1428"/>
    <x v="11"/>
    <x v="2"/>
    <x v="1"/>
    <x v="11"/>
  </r>
  <r>
    <x v="16"/>
    <n v="1429"/>
    <x v="11"/>
    <x v="2"/>
    <x v="1"/>
    <x v="11"/>
  </r>
  <r>
    <x v="16"/>
    <n v="1430"/>
    <x v="11"/>
    <x v="2"/>
    <x v="1"/>
    <x v="11"/>
  </r>
  <r>
    <x v="16"/>
    <n v="1431"/>
    <x v="11"/>
    <x v="2"/>
    <x v="1"/>
    <x v="11"/>
  </r>
  <r>
    <x v="16"/>
    <n v="1432"/>
    <x v="11"/>
    <x v="2"/>
    <x v="1"/>
    <x v="11"/>
  </r>
  <r>
    <x v="16"/>
    <n v="1433"/>
    <x v="11"/>
    <x v="2"/>
    <x v="1"/>
    <x v="11"/>
  </r>
  <r>
    <x v="16"/>
    <n v="1434"/>
    <x v="11"/>
    <x v="2"/>
    <x v="1"/>
    <x v="11"/>
  </r>
  <r>
    <x v="16"/>
    <n v="1435"/>
    <x v="11"/>
    <x v="2"/>
    <x v="1"/>
    <x v="11"/>
  </r>
  <r>
    <x v="16"/>
    <n v="1436"/>
    <x v="11"/>
    <x v="2"/>
    <x v="1"/>
    <x v="11"/>
  </r>
  <r>
    <x v="16"/>
    <n v="1437"/>
    <x v="11"/>
    <x v="2"/>
    <x v="1"/>
    <x v="11"/>
  </r>
  <r>
    <x v="16"/>
    <n v="1438"/>
    <x v="11"/>
    <x v="2"/>
    <x v="1"/>
    <x v="11"/>
  </r>
  <r>
    <x v="16"/>
    <n v="1439"/>
    <x v="11"/>
    <x v="2"/>
    <x v="1"/>
    <x v="11"/>
  </r>
  <r>
    <x v="16"/>
    <n v="1440"/>
    <x v="11"/>
    <x v="2"/>
    <x v="1"/>
    <x v="11"/>
  </r>
  <r>
    <x v="16"/>
    <n v="1441"/>
    <x v="11"/>
    <x v="2"/>
    <x v="1"/>
    <x v="11"/>
  </r>
  <r>
    <x v="16"/>
    <n v="1442"/>
    <x v="11"/>
    <x v="2"/>
    <x v="1"/>
    <x v="11"/>
  </r>
  <r>
    <x v="16"/>
    <n v="1443"/>
    <x v="11"/>
    <x v="2"/>
    <x v="1"/>
    <x v="11"/>
  </r>
  <r>
    <x v="16"/>
    <n v="1444"/>
    <x v="11"/>
    <x v="2"/>
    <x v="1"/>
    <x v="11"/>
  </r>
  <r>
    <x v="16"/>
    <n v="1445"/>
    <x v="11"/>
    <x v="2"/>
    <x v="1"/>
    <x v="11"/>
  </r>
  <r>
    <x v="16"/>
    <n v="1446"/>
    <x v="11"/>
    <x v="2"/>
    <x v="1"/>
    <x v="11"/>
  </r>
  <r>
    <x v="16"/>
    <n v="1447"/>
    <x v="11"/>
    <x v="2"/>
    <x v="1"/>
    <x v="11"/>
  </r>
  <r>
    <x v="16"/>
    <n v="1448"/>
    <x v="11"/>
    <x v="2"/>
    <x v="1"/>
    <x v="11"/>
  </r>
  <r>
    <x v="16"/>
    <n v="1449"/>
    <x v="11"/>
    <x v="2"/>
    <x v="1"/>
    <x v="11"/>
  </r>
  <r>
    <x v="16"/>
    <n v="1450"/>
    <x v="11"/>
    <x v="2"/>
    <x v="1"/>
    <x v="11"/>
  </r>
  <r>
    <x v="16"/>
    <n v="1451"/>
    <x v="11"/>
    <x v="2"/>
    <x v="1"/>
    <x v="11"/>
  </r>
  <r>
    <x v="16"/>
    <n v="1452"/>
    <x v="11"/>
    <x v="2"/>
    <x v="1"/>
    <x v="11"/>
  </r>
  <r>
    <x v="16"/>
    <n v="1453"/>
    <x v="11"/>
    <x v="2"/>
    <x v="1"/>
    <x v="11"/>
  </r>
  <r>
    <x v="16"/>
    <n v="1454"/>
    <x v="11"/>
    <x v="2"/>
    <x v="1"/>
    <x v="11"/>
  </r>
  <r>
    <x v="16"/>
    <n v="1455"/>
    <x v="11"/>
    <x v="2"/>
    <x v="1"/>
    <x v="11"/>
  </r>
  <r>
    <x v="16"/>
    <n v="1456"/>
    <x v="11"/>
    <x v="2"/>
    <x v="1"/>
    <x v="11"/>
  </r>
  <r>
    <x v="16"/>
    <n v="1457"/>
    <x v="11"/>
    <x v="2"/>
    <x v="1"/>
    <x v="11"/>
  </r>
  <r>
    <x v="16"/>
    <n v="1458"/>
    <x v="11"/>
    <x v="2"/>
    <x v="1"/>
    <x v="11"/>
  </r>
  <r>
    <x v="16"/>
    <n v="1459"/>
    <x v="11"/>
    <x v="2"/>
    <x v="1"/>
    <x v="11"/>
  </r>
  <r>
    <x v="16"/>
    <n v="1460"/>
    <x v="11"/>
    <x v="2"/>
    <x v="1"/>
    <x v="11"/>
  </r>
  <r>
    <x v="16"/>
    <n v="1461"/>
    <x v="11"/>
    <x v="2"/>
    <x v="1"/>
    <x v="11"/>
  </r>
  <r>
    <x v="16"/>
    <n v="1462"/>
    <x v="11"/>
    <x v="2"/>
    <x v="1"/>
    <x v="11"/>
  </r>
  <r>
    <x v="16"/>
    <n v="1463"/>
    <x v="11"/>
    <x v="2"/>
    <x v="1"/>
    <x v="11"/>
  </r>
  <r>
    <x v="16"/>
    <n v="1464"/>
    <x v="11"/>
    <x v="2"/>
    <x v="1"/>
    <x v="11"/>
  </r>
  <r>
    <x v="16"/>
    <n v="1465"/>
    <x v="11"/>
    <x v="2"/>
    <x v="1"/>
    <x v="11"/>
  </r>
  <r>
    <x v="16"/>
    <n v="1466"/>
    <x v="11"/>
    <x v="2"/>
    <x v="1"/>
    <x v="11"/>
  </r>
  <r>
    <x v="16"/>
    <n v="1467"/>
    <x v="11"/>
    <x v="2"/>
    <x v="1"/>
    <x v="11"/>
  </r>
  <r>
    <x v="16"/>
    <n v="1468"/>
    <x v="11"/>
    <x v="2"/>
    <x v="1"/>
    <x v="11"/>
  </r>
  <r>
    <x v="16"/>
    <n v="1469"/>
    <x v="11"/>
    <x v="2"/>
    <x v="1"/>
    <x v="11"/>
  </r>
  <r>
    <x v="16"/>
    <n v="1470"/>
    <x v="11"/>
    <x v="2"/>
    <x v="1"/>
    <x v="11"/>
  </r>
  <r>
    <x v="16"/>
    <n v="1471"/>
    <x v="11"/>
    <x v="2"/>
    <x v="1"/>
    <x v="11"/>
  </r>
  <r>
    <x v="16"/>
    <n v="1472"/>
    <x v="11"/>
    <x v="2"/>
    <x v="1"/>
    <x v="11"/>
  </r>
  <r>
    <x v="16"/>
    <n v="1473"/>
    <x v="11"/>
    <x v="2"/>
    <x v="1"/>
    <x v="11"/>
  </r>
  <r>
    <x v="16"/>
    <n v="1474"/>
    <x v="11"/>
    <x v="2"/>
    <x v="1"/>
    <x v="11"/>
  </r>
  <r>
    <x v="16"/>
    <n v="1475"/>
    <x v="11"/>
    <x v="2"/>
    <x v="1"/>
    <x v="11"/>
  </r>
  <r>
    <x v="16"/>
    <n v="1476"/>
    <x v="11"/>
    <x v="2"/>
    <x v="1"/>
    <x v="11"/>
  </r>
  <r>
    <x v="16"/>
    <n v="1477"/>
    <x v="11"/>
    <x v="2"/>
    <x v="1"/>
    <x v="11"/>
  </r>
  <r>
    <x v="16"/>
    <n v="1478"/>
    <x v="11"/>
    <x v="2"/>
    <x v="1"/>
    <x v="11"/>
  </r>
  <r>
    <x v="16"/>
    <n v="1479"/>
    <x v="11"/>
    <x v="2"/>
    <x v="1"/>
    <x v="11"/>
  </r>
  <r>
    <x v="16"/>
    <n v="1480"/>
    <x v="11"/>
    <x v="2"/>
    <x v="1"/>
    <x v="11"/>
  </r>
  <r>
    <x v="16"/>
    <n v="1481"/>
    <x v="11"/>
    <x v="2"/>
    <x v="1"/>
    <x v="11"/>
  </r>
  <r>
    <x v="16"/>
    <n v="1482"/>
    <x v="11"/>
    <x v="2"/>
    <x v="1"/>
    <x v="11"/>
  </r>
  <r>
    <x v="16"/>
    <n v="1483"/>
    <x v="11"/>
    <x v="2"/>
    <x v="1"/>
    <x v="11"/>
  </r>
  <r>
    <x v="16"/>
    <n v="1484"/>
    <x v="11"/>
    <x v="2"/>
    <x v="1"/>
    <x v="11"/>
  </r>
  <r>
    <x v="16"/>
    <n v="1485"/>
    <x v="11"/>
    <x v="2"/>
    <x v="1"/>
    <x v="11"/>
  </r>
  <r>
    <x v="16"/>
    <n v="1486"/>
    <x v="11"/>
    <x v="2"/>
    <x v="1"/>
    <x v="11"/>
  </r>
  <r>
    <x v="16"/>
    <n v="1487"/>
    <x v="11"/>
    <x v="2"/>
    <x v="1"/>
    <x v="11"/>
  </r>
  <r>
    <x v="16"/>
    <n v="1488"/>
    <x v="11"/>
    <x v="2"/>
    <x v="1"/>
    <x v="11"/>
  </r>
  <r>
    <x v="16"/>
    <n v="1489"/>
    <x v="11"/>
    <x v="2"/>
    <x v="1"/>
    <x v="11"/>
  </r>
  <r>
    <x v="16"/>
    <n v="1490"/>
    <x v="11"/>
    <x v="2"/>
    <x v="1"/>
    <x v="11"/>
  </r>
  <r>
    <x v="16"/>
    <n v="1491"/>
    <x v="11"/>
    <x v="2"/>
    <x v="1"/>
    <x v="11"/>
  </r>
  <r>
    <x v="16"/>
    <n v="1492"/>
    <x v="11"/>
    <x v="2"/>
    <x v="1"/>
    <x v="11"/>
  </r>
  <r>
    <x v="16"/>
    <n v="1493"/>
    <x v="11"/>
    <x v="2"/>
    <x v="1"/>
    <x v="11"/>
  </r>
  <r>
    <x v="16"/>
    <n v="1494"/>
    <x v="11"/>
    <x v="2"/>
    <x v="1"/>
    <x v="11"/>
  </r>
  <r>
    <x v="16"/>
    <n v="1495"/>
    <x v="11"/>
    <x v="2"/>
    <x v="1"/>
    <x v="11"/>
  </r>
  <r>
    <x v="16"/>
    <n v="1496"/>
    <x v="11"/>
    <x v="2"/>
    <x v="1"/>
    <x v="11"/>
  </r>
  <r>
    <x v="16"/>
    <n v="1497"/>
    <x v="11"/>
    <x v="2"/>
    <x v="1"/>
    <x v="11"/>
  </r>
  <r>
    <x v="16"/>
    <n v="1498"/>
    <x v="11"/>
    <x v="2"/>
    <x v="1"/>
    <x v="11"/>
  </r>
  <r>
    <x v="16"/>
    <n v="1499"/>
    <x v="11"/>
    <x v="2"/>
    <x v="1"/>
    <x v="11"/>
  </r>
  <r>
    <x v="16"/>
    <n v="1500"/>
    <x v="11"/>
    <x v="2"/>
    <x v="1"/>
    <x v="11"/>
  </r>
  <r>
    <x v="16"/>
    <n v="1501"/>
    <x v="11"/>
    <x v="2"/>
    <x v="1"/>
    <x v="11"/>
  </r>
  <r>
    <x v="16"/>
    <n v="1502"/>
    <x v="11"/>
    <x v="2"/>
    <x v="1"/>
    <x v="11"/>
  </r>
  <r>
    <x v="16"/>
    <n v="1503"/>
    <x v="11"/>
    <x v="2"/>
    <x v="1"/>
    <x v="11"/>
  </r>
  <r>
    <x v="16"/>
    <n v="1504"/>
    <x v="11"/>
    <x v="2"/>
    <x v="1"/>
    <x v="11"/>
  </r>
  <r>
    <x v="16"/>
    <n v="1505"/>
    <x v="11"/>
    <x v="2"/>
    <x v="1"/>
    <x v="11"/>
  </r>
  <r>
    <x v="16"/>
    <n v="1506"/>
    <x v="11"/>
    <x v="2"/>
    <x v="1"/>
    <x v="11"/>
  </r>
  <r>
    <x v="16"/>
    <n v="1507"/>
    <x v="11"/>
    <x v="2"/>
    <x v="1"/>
    <x v="11"/>
  </r>
  <r>
    <x v="16"/>
    <n v="1508"/>
    <x v="11"/>
    <x v="2"/>
    <x v="1"/>
    <x v="11"/>
  </r>
  <r>
    <x v="16"/>
    <n v="1509"/>
    <x v="11"/>
    <x v="2"/>
    <x v="1"/>
    <x v="11"/>
  </r>
  <r>
    <x v="16"/>
    <n v="1510"/>
    <x v="11"/>
    <x v="2"/>
    <x v="1"/>
    <x v="11"/>
  </r>
  <r>
    <x v="16"/>
    <n v="1511"/>
    <x v="11"/>
    <x v="2"/>
    <x v="1"/>
    <x v="11"/>
  </r>
  <r>
    <x v="16"/>
    <n v="1512"/>
    <x v="11"/>
    <x v="2"/>
    <x v="1"/>
    <x v="11"/>
  </r>
  <r>
    <x v="16"/>
    <n v="1513"/>
    <x v="11"/>
    <x v="2"/>
    <x v="1"/>
    <x v="11"/>
  </r>
  <r>
    <x v="16"/>
    <n v="1514"/>
    <x v="11"/>
    <x v="2"/>
    <x v="1"/>
    <x v="11"/>
  </r>
  <r>
    <x v="16"/>
    <n v="1515"/>
    <x v="11"/>
    <x v="2"/>
    <x v="1"/>
    <x v="11"/>
  </r>
  <r>
    <x v="16"/>
    <n v="1516"/>
    <x v="11"/>
    <x v="2"/>
    <x v="1"/>
    <x v="11"/>
  </r>
  <r>
    <x v="16"/>
    <n v="1517"/>
    <x v="11"/>
    <x v="2"/>
    <x v="1"/>
    <x v="11"/>
  </r>
  <r>
    <x v="16"/>
    <n v="1518"/>
    <x v="11"/>
    <x v="2"/>
    <x v="1"/>
    <x v="11"/>
  </r>
  <r>
    <x v="16"/>
    <n v="1519"/>
    <x v="11"/>
    <x v="2"/>
    <x v="1"/>
    <x v="11"/>
  </r>
  <r>
    <x v="16"/>
    <n v="1520"/>
    <x v="11"/>
    <x v="2"/>
    <x v="1"/>
    <x v="11"/>
  </r>
  <r>
    <x v="16"/>
    <n v="1521"/>
    <x v="11"/>
    <x v="2"/>
    <x v="1"/>
    <x v="11"/>
  </r>
  <r>
    <x v="16"/>
    <n v="1522"/>
    <x v="11"/>
    <x v="2"/>
    <x v="1"/>
    <x v="11"/>
  </r>
  <r>
    <x v="16"/>
    <n v="1523"/>
    <x v="11"/>
    <x v="2"/>
    <x v="1"/>
    <x v="11"/>
  </r>
  <r>
    <x v="16"/>
    <n v="1524"/>
    <x v="11"/>
    <x v="2"/>
    <x v="1"/>
    <x v="11"/>
  </r>
  <r>
    <x v="16"/>
    <n v="1525"/>
    <x v="11"/>
    <x v="2"/>
    <x v="1"/>
    <x v="11"/>
  </r>
  <r>
    <x v="16"/>
    <n v="1526"/>
    <x v="11"/>
    <x v="2"/>
    <x v="1"/>
    <x v="11"/>
  </r>
  <r>
    <x v="16"/>
    <n v="1527"/>
    <x v="11"/>
    <x v="2"/>
    <x v="1"/>
    <x v="11"/>
  </r>
  <r>
    <x v="16"/>
    <n v="1528"/>
    <x v="11"/>
    <x v="2"/>
    <x v="1"/>
    <x v="11"/>
  </r>
  <r>
    <x v="16"/>
    <n v="1529"/>
    <x v="11"/>
    <x v="2"/>
    <x v="1"/>
    <x v="11"/>
  </r>
  <r>
    <x v="16"/>
    <n v="1530"/>
    <x v="11"/>
    <x v="2"/>
    <x v="1"/>
    <x v="11"/>
  </r>
  <r>
    <x v="16"/>
    <n v="1531"/>
    <x v="11"/>
    <x v="2"/>
    <x v="1"/>
    <x v="11"/>
  </r>
  <r>
    <x v="16"/>
    <n v="1532"/>
    <x v="11"/>
    <x v="2"/>
    <x v="1"/>
    <x v="11"/>
  </r>
  <r>
    <x v="16"/>
    <n v="1533"/>
    <x v="11"/>
    <x v="2"/>
    <x v="1"/>
    <x v="11"/>
  </r>
  <r>
    <x v="16"/>
    <n v="1534"/>
    <x v="11"/>
    <x v="2"/>
    <x v="1"/>
    <x v="11"/>
  </r>
  <r>
    <x v="16"/>
    <n v="1535"/>
    <x v="11"/>
    <x v="2"/>
    <x v="1"/>
    <x v="11"/>
  </r>
  <r>
    <x v="16"/>
    <n v="1536"/>
    <x v="11"/>
    <x v="2"/>
    <x v="1"/>
    <x v="11"/>
  </r>
  <r>
    <x v="16"/>
    <n v="1537"/>
    <x v="11"/>
    <x v="2"/>
    <x v="1"/>
    <x v="11"/>
  </r>
  <r>
    <x v="16"/>
    <n v="1538"/>
    <x v="11"/>
    <x v="2"/>
    <x v="1"/>
    <x v="11"/>
  </r>
  <r>
    <x v="16"/>
    <n v="1539"/>
    <x v="11"/>
    <x v="2"/>
    <x v="1"/>
    <x v="11"/>
  </r>
  <r>
    <x v="16"/>
    <n v="1540"/>
    <x v="11"/>
    <x v="2"/>
    <x v="1"/>
    <x v="11"/>
  </r>
  <r>
    <x v="16"/>
    <n v="1541"/>
    <x v="11"/>
    <x v="2"/>
    <x v="1"/>
    <x v="11"/>
  </r>
  <r>
    <x v="16"/>
    <n v="1542"/>
    <x v="11"/>
    <x v="2"/>
    <x v="1"/>
    <x v="11"/>
  </r>
  <r>
    <x v="16"/>
    <n v="1543"/>
    <x v="11"/>
    <x v="2"/>
    <x v="1"/>
    <x v="11"/>
  </r>
  <r>
    <x v="16"/>
    <n v="1544"/>
    <x v="11"/>
    <x v="2"/>
    <x v="1"/>
    <x v="11"/>
  </r>
  <r>
    <x v="16"/>
    <n v="1545"/>
    <x v="11"/>
    <x v="2"/>
    <x v="1"/>
    <x v="11"/>
  </r>
  <r>
    <x v="16"/>
    <n v="1546"/>
    <x v="11"/>
    <x v="2"/>
    <x v="1"/>
    <x v="11"/>
  </r>
  <r>
    <x v="16"/>
    <n v="1547"/>
    <x v="11"/>
    <x v="2"/>
    <x v="1"/>
    <x v="11"/>
  </r>
  <r>
    <x v="16"/>
    <n v="1548"/>
    <x v="11"/>
    <x v="2"/>
    <x v="1"/>
    <x v="11"/>
  </r>
  <r>
    <x v="16"/>
    <n v="1549"/>
    <x v="11"/>
    <x v="2"/>
    <x v="1"/>
    <x v="11"/>
  </r>
  <r>
    <x v="16"/>
    <n v="1550"/>
    <x v="11"/>
    <x v="2"/>
    <x v="1"/>
    <x v="11"/>
  </r>
  <r>
    <x v="16"/>
    <n v="1551"/>
    <x v="11"/>
    <x v="2"/>
    <x v="1"/>
    <x v="11"/>
  </r>
  <r>
    <x v="16"/>
    <n v="1552"/>
    <x v="11"/>
    <x v="2"/>
    <x v="1"/>
    <x v="11"/>
  </r>
  <r>
    <x v="16"/>
    <n v="1553"/>
    <x v="11"/>
    <x v="2"/>
    <x v="1"/>
    <x v="11"/>
  </r>
  <r>
    <x v="16"/>
    <n v="1554"/>
    <x v="11"/>
    <x v="2"/>
    <x v="1"/>
    <x v="11"/>
  </r>
  <r>
    <x v="16"/>
    <n v="1555"/>
    <x v="11"/>
    <x v="2"/>
    <x v="1"/>
    <x v="11"/>
  </r>
  <r>
    <x v="16"/>
    <n v="1556"/>
    <x v="11"/>
    <x v="2"/>
    <x v="1"/>
    <x v="11"/>
  </r>
  <r>
    <x v="16"/>
    <n v="1557"/>
    <x v="11"/>
    <x v="2"/>
    <x v="1"/>
    <x v="11"/>
  </r>
  <r>
    <x v="16"/>
    <n v="1558"/>
    <x v="11"/>
    <x v="2"/>
    <x v="1"/>
    <x v="11"/>
  </r>
  <r>
    <x v="16"/>
    <n v="1559"/>
    <x v="11"/>
    <x v="2"/>
    <x v="1"/>
    <x v="11"/>
  </r>
  <r>
    <x v="16"/>
    <n v="1560"/>
    <x v="11"/>
    <x v="2"/>
    <x v="1"/>
    <x v="11"/>
  </r>
  <r>
    <x v="16"/>
    <n v="1561"/>
    <x v="11"/>
    <x v="2"/>
    <x v="1"/>
    <x v="11"/>
  </r>
  <r>
    <x v="16"/>
    <n v="1562"/>
    <x v="11"/>
    <x v="2"/>
    <x v="1"/>
    <x v="11"/>
  </r>
  <r>
    <x v="16"/>
    <n v="1563"/>
    <x v="11"/>
    <x v="2"/>
    <x v="1"/>
    <x v="11"/>
  </r>
  <r>
    <x v="16"/>
    <n v="1564"/>
    <x v="11"/>
    <x v="2"/>
    <x v="1"/>
    <x v="11"/>
  </r>
  <r>
    <x v="16"/>
    <n v="1565"/>
    <x v="11"/>
    <x v="2"/>
    <x v="1"/>
    <x v="11"/>
  </r>
  <r>
    <x v="16"/>
    <n v="1566"/>
    <x v="11"/>
    <x v="2"/>
    <x v="1"/>
    <x v="11"/>
  </r>
  <r>
    <x v="16"/>
    <n v="1567"/>
    <x v="11"/>
    <x v="2"/>
    <x v="1"/>
    <x v="11"/>
  </r>
  <r>
    <x v="16"/>
    <n v="1568"/>
    <x v="11"/>
    <x v="2"/>
    <x v="1"/>
    <x v="11"/>
  </r>
  <r>
    <x v="16"/>
    <n v="1569"/>
    <x v="11"/>
    <x v="2"/>
    <x v="1"/>
    <x v="11"/>
  </r>
  <r>
    <x v="16"/>
    <n v="1570"/>
    <x v="11"/>
    <x v="2"/>
    <x v="1"/>
    <x v="11"/>
  </r>
  <r>
    <x v="16"/>
    <n v="1571"/>
    <x v="11"/>
    <x v="2"/>
    <x v="1"/>
    <x v="11"/>
  </r>
  <r>
    <x v="16"/>
    <n v="1572"/>
    <x v="11"/>
    <x v="2"/>
    <x v="1"/>
    <x v="11"/>
  </r>
  <r>
    <x v="16"/>
    <n v="1573"/>
    <x v="11"/>
    <x v="2"/>
    <x v="1"/>
    <x v="11"/>
  </r>
  <r>
    <x v="16"/>
    <n v="1574"/>
    <x v="11"/>
    <x v="2"/>
    <x v="1"/>
    <x v="11"/>
  </r>
  <r>
    <x v="16"/>
    <n v="1575"/>
    <x v="11"/>
    <x v="2"/>
    <x v="1"/>
    <x v="11"/>
  </r>
  <r>
    <x v="16"/>
    <n v="1576"/>
    <x v="11"/>
    <x v="2"/>
    <x v="1"/>
    <x v="11"/>
  </r>
  <r>
    <x v="16"/>
    <n v="1577"/>
    <x v="11"/>
    <x v="2"/>
    <x v="1"/>
    <x v="11"/>
  </r>
  <r>
    <x v="16"/>
    <n v="1578"/>
    <x v="11"/>
    <x v="2"/>
    <x v="1"/>
    <x v="11"/>
  </r>
  <r>
    <x v="16"/>
    <n v="1579"/>
    <x v="11"/>
    <x v="2"/>
    <x v="1"/>
    <x v="11"/>
  </r>
  <r>
    <x v="16"/>
    <n v="1580"/>
    <x v="11"/>
    <x v="2"/>
    <x v="1"/>
    <x v="11"/>
  </r>
  <r>
    <x v="16"/>
    <n v="1581"/>
    <x v="11"/>
    <x v="2"/>
    <x v="1"/>
    <x v="11"/>
  </r>
  <r>
    <x v="16"/>
    <n v="1582"/>
    <x v="11"/>
    <x v="2"/>
    <x v="1"/>
    <x v="11"/>
  </r>
  <r>
    <x v="16"/>
    <n v="1583"/>
    <x v="11"/>
    <x v="2"/>
    <x v="1"/>
    <x v="11"/>
  </r>
  <r>
    <x v="16"/>
    <n v="1584"/>
    <x v="11"/>
    <x v="2"/>
    <x v="1"/>
    <x v="11"/>
  </r>
  <r>
    <x v="16"/>
    <n v="1585"/>
    <x v="11"/>
    <x v="2"/>
    <x v="1"/>
    <x v="11"/>
  </r>
  <r>
    <x v="16"/>
    <n v="1586"/>
    <x v="11"/>
    <x v="2"/>
    <x v="1"/>
    <x v="11"/>
  </r>
  <r>
    <x v="16"/>
    <n v="1587"/>
    <x v="11"/>
    <x v="2"/>
    <x v="1"/>
    <x v="11"/>
  </r>
  <r>
    <x v="16"/>
    <n v="1588"/>
    <x v="11"/>
    <x v="2"/>
    <x v="1"/>
    <x v="11"/>
  </r>
  <r>
    <x v="16"/>
    <n v="1589"/>
    <x v="11"/>
    <x v="2"/>
    <x v="1"/>
    <x v="11"/>
  </r>
  <r>
    <x v="16"/>
    <n v="1590"/>
    <x v="11"/>
    <x v="2"/>
    <x v="1"/>
    <x v="11"/>
  </r>
  <r>
    <x v="16"/>
    <n v="1591"/>
    <x v="11"/>
    <x v="2"/>
    <x v="1"/>
    <x v="11"/>
  </r>
  <r>
    <x v="16"/>
    <n v="1592"/>
    <x v="11"/>
    <x v="2"/>
    <x v="1"/>
    <x v="11"/>
  </r>
  <r>
    <x v="16"/>
    <n v="1593"/>
    <x v="11"/>
    <x v="2"/>
    <x v="1"/>
    <x v="11"/>
  </r>
  <r>
    <x v="16"/>
    <n v="1594"/>
    <x v="11"/>
    <x v="2"/>
    <x v="1"/>
    <x v="11"/>
  </r>
  <r>
    <x v="16"/>
    <n v="1595"/>
    <x v="11"/>
    <x v="2"/>
    <x v="1"/>
    <x v="11"/>
  </r>
  <r>
    <x v="16"/>
    <n v="1596"/>
    <x v="11"/>
    <x v="2"/>
    <x v="1"/>
    <x v="11"/>
  </r>
  <r>
    <x v="16"/>
    <n v="1597"/>
    <x v="11"/>
    <x v="2"/>
    <x v="1"/>
    <x v="11"/>
  </r>
  <r>
    <x v="16"/>
    <n v="1598"/>
    <x v="11"/>
    <x v="2"/>
    <x v="1"/>
    <x v="11"/>
  </r>
  <r>
    <x v="16"/>
    <n v="1599"/>
    <x v="11"/>
    <x v="2"/>
    <x v="1"/>
    <x v="11"/>
  </r>
  <r>
    <x v="16"/>
    <n v="1600"/>
    <x v="11"/>
    <x v="2"/>
    <x v="1"/>
    <x v="11"/>
  </r>
  <r>
    <x v="16"/>
    <n v="1601"/>
    <x v="11"/>
    <x v="2"/>
    <x v="1"/>
    <x v="11"/>
  </r>
  <r>
    <x v="16"/>
    <n v="1602"/>
    <x v="11"/>
    <x v="2"/>
    <x v="1"/>
    <x v="11"/>
  </r>
  <r>
    <x v="16"/>
    <n v="1603"/>
    <x v="11"/>
    <x v="2"/>
    <x v="1"/>
    <x v="11"/>
  </r>
  <r>
    <x v="16"/>
    <n v="1604"/>
    <x v="11"/>
    <x v="2"/>
    <x v="1"/>
    <x v="11"/>
  </r>
  <r>
    <x v="16"/>
    <n v="1605"/>
    <x v="11"/>
    <x v="2"/>
    <x v="1"/>
    <x v="11"/>
  </r>
  <r>
    <x v="16"/>
    <n v="1606"/>
    <x v="11"/>
    <x v="2"/>
    <x v="1"/>
    <x v="11"/>
  </r>
  <r>
    <x v="16"/>
    <n v="1607"/>
    <x v="11"/>
    <x v="2"/>
    <x v="1"/>
    <x v="11"/>
  </r>
  <r>
    <x v="16"/>
    <n v="1608"/>
    <x v="11"/>
    <x v="2"/>
    <x v="1"/>
    <x v="11"/>
  </r>
  <r>
    <x v="16"/>
    <n v="1609"/>
    <x v="11"/>
    <x v="2"/>
    <x v="1"/>
    <x v="11"/>
  </r>
  <r>
    <x v="16"/>
    <n v="1610"/>
    <x v="11"/>
    <x v="2"/>
    <x v="1"/>
    <x v="11"/>
  </r>
  <r>
    <x v="16"/>
    <n v="1611"/>
    <x v="11"/>
    <x v="2"/>
    <x v="1"/>
    <x v="11"/>
  </r>
  <r>
    <x v="16"/>
    <n v="1612"/>
    <x v="11"/>
    <x v="2"/>
    <x v="1"/>
    <x v="11"/>
  </r>
  <r>
    <x v="16"/>
    <n v="1613"/>
    <x v="11"/>
    <x v="2"/>
    <x v="1"/>
    <x v="11"/>
  </r>
  <r>
    <x v="16"/>
    <n v="1614"/>
    <x v="11"/>
    <x v="2"/>
    <x v="1"/>
    <x v="11"/>
  </r>
  <r>
    <x v="16"/>
    <n v="1615"/>
    <x v="11"/>
    <x v="2"/>
    <x v="1"/>
    <x v="11"/>
  </r>
  <r>
    <x v="16"/>
    <n v="1616"/>
    <x v="11"/>
    <x v="2"/>
    <x v="1"/>
    <x v="11"/>
  </r>
  <r>
    <x v="16"/>
    <n v="1617"/>
    <x v="11"/>
    <x v="2"/>
    <x v="1"/>
    <x v="11"/>
  </r>
  <r>
    <x v="16"/>
    <n v="1618"/>
    <x v="11"/>
    <x v="2"/>
    <x v="1"/>
    <x v="11"/>
  </r>
  <r>
    <x v="16"/>
    <n v="1619"/>
    <x v="11"/>
    <x v="2"/>
    <x v="1"/>
    <x v="11"/>
  </r>
  <r>
    <x v="16"/>
    <n v="1620"/>
    <x v="11"/>
    <x v="2"/>
    <x v="1"/>
    <x v="11"/>
  </r>
  <r>
    <x v="16"/>
    <n v="1621"/>
    <x v="11"/>
    <x v="2"/>
    <x v="1"/>
    <x v="11"/>
  </r>
  <r>
    <x v="16"/>
    <n v="1622"/>
    <x v="11"/>
    <x v="2"/>
    <x v="1"/>
    <x v="11"/>
  </r>
  <r>
    <x v="16"/>
    <n v="1623"/>
    <x v="11"/>
    <x v="2"/>
    <x v="1"/>
    <x v="11"/>
  </r>
  <r>
    <x v="16"/>
    <n v="1624"/>
    <x v="11"/>
    <x v="2"/>
    <x v="1"/>
    <x v="11"/>
  </r>
  <r>
    <x v="16"/>
    <n v="1625"/>
    <x v="11"/>
    <x v="2"/>
    <x v="1"/>
    <x v="11"/>
  </r>
  <r>
    <x v="16"/>
    <n v="1626"/>
    <x v="11"/>
    <x v="2"/>
    <x v="1"/>
    <x v="11"/>
  </r>
  <r>
    <x v="16"/>
    <n v="1627"/>
    <x v="11"/>
    <x v="2"/>
    <x v="1"/>
    <x v="11"/>
  </r>
  <r>
    <x v="16"/>
    <n v="1628"/>
    <x v="11"/>
    <x v="2"/>
    <x v="1"/>
    <x v="11"/>
  </r>
  <r>
    <x v="16"/>
    <n v="1629"/>
    <x v="11"/>
    <x v="2"/>
    <x v="1"/>
    <x v="11"/>
  </r>
  <r>
    <x v="16"/>
    <n v="1630"/>
    <x v="11"/>
    <x v="2"/>
    <x v="1"/>
    <x v="11"/>
  </r>
  <r>
    <x v="16"/>
    <n v="1631"/>
    <x v="11"/>
    <x v="2"/>
    <x v="1"/>
    <x v="11"/>
  </r>
  <r>
    <x v="16"/>
    <n v="1632"/>
    <x v="11"/>
    <x v="2"/>
    <x v="1"/>
    <x v="11"/>
  </r>
  <r>
    <x v="16"/>
    <n v="1633"/>
    <x v="11"/>
    <x v="2"/>
    <x v="1"/>
    <x v="11"/>
  </r>
  <r>
    <x v="16"/>
    <n v="1634"/>
    <x v="11"/>
    <x v="2"/>
    <x v="1"/>
    <x v="11"/>
  </r>
  <r>
    <x v="16"/>
    <n v="1635"/>
    <x v="11"/>
    <x v="2"/>
    <x v="1"/>
    <x v="11"/>
  </r>
  <r>
    <x v="16"/>
    <n v="1636"/>
    <x v="11"/>
    <x v="2"/>
    <x v="1"/>
    <x v="11"/>
  </r>
  <r>
    <x v="16"/>
    <n v="1637"/>
    <x v="11"/>
    <x v="2"/>
    <x v="1"/>
    <x v="11"/>
  </r>
  <r>
    <x v="16"/>
    <n v="1638"/>
    <x v="11"/>
    <x v="2"/>
    <x v="1"/>
    <x v="11"/>
  </r>
  <r>
    <x v="16"/>
    <n v="1639"/>
    <x v="11"/>
    <x v="2"/>
    <x v="1"/>
    <x v="11"/>
  </r>
  <r>
    <x v="16"/>
    <n v="1640"/>
    <x v="11"/>
    <x v="2"/>
    <x v="1"/>
    <x v="11"/>
  </r>
  <r>
    <x v="16"/>
    <n v="1641"/>
    <x v="11"/>
    <x v="2"/>
    <x v="1"/>
    <x v="11"/>
  </r>
  <r>
    <x v="16"/>
    <n v="1642"/>
    <x v="11"/>
    <x v="2"/>
    <x v="1"/>
    <x v="11"/>
  </r>
  <r>
    <x v="16"/>
    <n v="1643"/>
    <x v="11"/>
    <x v="2"/>
    <x v="1"/>
    <x v="11"/>
  </r>
  <r>
    <x v="16"/>
    <n v="1644"/>
    <x v="11"/>
    <x v="2"/>
    <x v="1"/>
    <x v="11"/>
  </r>
  <r>
    <x v="16"/>
    <n v="1645"/>
    <x v="11"/>
    <x v="2"/>
    <x v="1"/>
    <x v="11"/>
  </r>
  <r>
    <x v="16"/>
    <n v="1646"/>
    <x v="11"/>
    <x v="2"/>
    <x v="1"/>
    <x v="11"/>
  </r>
  <r>
    <x v="16"/>
    <n v="1647"/>
    <x v="11"/>
    <x v="2"/>
    <x v="1"/>
    <x v="11"/>
  </r>
  <r>
    <x v="16"/>
    <n v="1648"/>
    <x v="11"/>
    <x v="2"/>
    <x v="1"/>
    <x v="11"/>
  </r>
  <r>
    <x v="16"/>
    <n v="1649"/>
    <x v="11"/>
    <x v="2"/>
    <x v="1"/>
    <x v="11"/>
  </r>
  <r>
    <x v="16"/>
    <n v="1650"/>
    <x v="11"/>
    <x v="2"/>
    <x v="1"/>
    <x v="11"/>
  </r>
  <r>
    <x v="16"/>
    <n v="1651"/>
    <x v="11"/>
    <x v="2"/>
    <x v="1"/>
    <x v="11"/>
  </r>
  <r>
    <x v="16"/>
    <n v="1652"/>
    <x v="11"/>
    <x v="2"/>
    <x v="1"/>
    <x v="11"/>
  </r>
  <r>
    <x v="16"/>
    <n v="1653"/>
    <x v="11"/>
    <x v="2"/>
    <x v="1"/>
    <x v="11"/>
  </r>
  <r>
    <x v="16"/>
    <n v="1654"/>
    <x v="11"/>
    <x v="2"/>
    <x v="1"/>
    <x v="11"/>
  </r>
  <r>
    <x v="16"/>
    <n v="1655"/>
    <x v="11"/>
    <x v="2"/>
    <x v="1"/>
    <x v="11"/>
  </r>
  <r>
    <x v="16"/>
    <n v="1656"/>
    <x v="11"/>
    <x v="2"/>
    <x v="1"/>
    <x v="11"/>
  </r>
  <r>
    <x v="16"/>
    <n v="1657"/>
    <x v="11"/>
    <x v="2"/>
    <x v="1"/>
    <x v="11"/>
  </r>
  <r>
    <x v="16"/>
    <n v="1658"/>
    <x v="11"/>
    <x v="2"/>
    <x v="1"/>
    <x v="11"/>
  </r>
  <r>
    <x v="16"/>
    <n v="1659"/>
    <x v="11"/>
    <x v="2"/>
    <x v="1"/>
    <x v="11"/>
  </r>
  <r>
    <x v="16"/>
    <n v="1660"/>
    <x v="11"/>
    <x v="2"/>
    <x v="1"/>
    <x v="11"/>
  </r>
  <r>
    <x v="16"/>
    <n v="1661"/>
    <x v="11"/>
    <x v="2"/>
    <x v="1"/>
    <x v="11"/>
  </r>
  <r>
    <x v="16"/>
    <n v="1662"/>
    <x v="11"/>
    <x v="2"/>
    <x v="1"/>
    <x v="11"/>
  </r>
  <r>
    <x v="16"/>
    <n v="1663"/>
    <x v="11"/>
    <x v="2"/>
    <x v="1"/>
    <x v="11"/>
  </r>
  <r>
    <x v="16"/>
    <n v="1664"/>
    <x v="11"/>
    <x v="2"/>
    <x v="1"/>
    <x v="11"/>
  </r>
  <r>
    <x v="16"/>
    <n v="1665"/>
    <x v="11"/>
    <x v="2"/>
    <x v="1"/>
    <x v="11"/>
  </r>
  <r>
    <x v="16"/>
    <n v="1666"/>
    <x v="11"/>
    <x v="2"/>
    <x v="1"/>
    <x v="11"/>
  </r>
  <r>
    <x v="16"/>
    <n v="1667"/>
    <x v="11"/>
    <x v="2"/>
    <x v="1"/>
    <x v="11"/>
  </r>
  <r>
    <x v="16"/>
    <n v="1668"/>
    <x v="11"/>
    <x v="2"/>
    <x v="1"/>
    <x v="11"/>
  </r>
  <r>
    <x v="16"/>
    <n v="1669"/>
    <x v="11"/>
    <x v="2"/>
    <x v="1"/>
    <x v="11"/>
  </r>
  <r>
    <x v="16"/>
    <n v="1670"/>
    <x v="11"/>
    <x v="2"/>
    <x v="1"/>
    <x v="11"/>
  </r>
  <r>
    <x v="16"/>
    <n v="1671"/>
    <x v="11"/>
    <x v="2"/>
    <x v="1"/>
    <x v="11"/>
  </r>
  <r>
    <x v="16"/>
    <n v="1672"/>
    <x v="11"/>
    <x v="2"/>
    <x v="1"/>
    <x v="11"/>
  </r>
  <r>
    <x v="16"/>
    <n v="1673"/>
    <x v="11"/>
    <x v="2"/>
    <x v="1"/>
    <x v="11"/>
  </r>
  <r>
    <x v="16"/>
    <n v="1674"/>
    <x v="11"/>
    <x v="2"/>
    <x v="1"/>
    <x v="11"/>
  </r>
  <r>
    <x v="16"/>
    <n v="1675"/>
    <x v="11"/>
    <x v="2"/>
    <x v="1"/>
    <x v="11"/>
  </r>
  <r>
    <x v="16"/>
    <n v="1676"/>
    <x v="11"/>
    <x v="2"/>
    <x v="1"/>
    <x v="11"/>
  </r>
  <r>
    <x v="16"/>
    <n v="1677"/>
    <x v="11"/>
    <x v="2"/>
    <x v="1"/>
    <x v="11"/>
  </r>
  <r>
    <x v="16"/>
    <n v="1678"/>
    <x v="11"/>
    <x v="2"/>
    <x v="1"/>
    <x v="11"/>
  </r>
  <r>
    <x v="16"/>
    <n v="1679"/>
    <x v="11"/>
    <x v="2"/>
    <x v="1"/>
    <x v="11"/>
  </r>
  <r>
    <x v="16"/>
    <n v="1680"/>
    <x v="11"/>
    <x v="2"/>
    <x v="1"/>
    <x v="11"/>
  </r>
  <r>
    <x v="16"/>
    <n v="1681"/>
    <x v="11"/>
    <x v="2"/>
    <x v="1"/>
    <x v="11"/>
  </r>
  <r>
    <x v="16"/>
    <n v="1682"/>
    <x v="11"/>
    <x v="2"/>
    <x v="1"/>
    <x v="11"/>
  </r>
  <r>
    <x v="16"/>
    <n v="1683"/>
    <x v="11"/>
    <x v="2"/>
    <x v="1"/>
    <x v="11"/>
  </r>
  <r>
    <x v="16"/>
    <n v="1684"/>
    <x v="11"/>
    <x v="2"/>
    <x v="1"/>
    <x v="11"/>
  </r>
  <r>
    <x v="16"/>
    <n v="1685"/>
    <x v="11"/>
    <x v="2"/>
    <x v="1"/>
    <x v="11"/>
  </r>
  <r>
    <x v="16"/>
    <n v="1686"/>
    <x v="11"/>
    <x v="2"/>
    <x v="1"/>
    <x v="11"/>
  </r>
  <r>
    <x v="16"/>
    <n v="1687"/>
    <x v="11"/>
    <x v="2"/>
    <x v="1"/>
    <x v="11"/>
  </r>
  <r>
    <x v="16"/>
    <n v="1688"/>
    <x v="11"/>
    <x v="2"/>
    <x v="1"/>
    <x v="11"/>
  </r>
  <r>
    <x v="16"/>
    <n v="1689"/>
    <x v="11"/>
    <x v="2"/>
    <x v="1"/>
    <x v="11"/>
  </r>
  <r>
    <x v="16"/>
    <n v="1690"/>
    <x v="11"/>
    <x v="2"/>
    <x v="1"/>
    <x v="11"/>
  </r>
  <r>
    <x v="16"/>
    <n v="1691"/>
    <x v="11"/>
    <x v="2"/>
    <x v="1"/>
    <x v="11"/>
  </r>
  <r>
    <x v="16"/>
    <n v="1692"/>
    <x v="11"/>
    <x v="2"/>
    <x v="1"/>
    <x v="11"/>
  </r>
  <r>
    <x v="16"/>
    <n v="1693"/>
    <x v="11"/>
    <x v="2"/>
    <x v="1"/>
    <x v="11"/>
  </r>
  <r>
    <x v="16"/>
    <n v="1694"/>
    <x v="11"/>
    <x v="2"/>
    <x v="1"/>
    <x v="11"/>
  </r>
  <r>
    <x v="16"/>
    <n v="1695"/>
    <x v="11"/>
    <x v="2"/>
    <x v="1"/>
    <x v="11"/>
  </r>
  <r>
    <x v="16"/>
    <n v="1696"/>
    <x v="11"/>
    <x v="2"/>
    <x v="1"/>
    <x v="11"/>
  </r>
  <r>
    <x v="16"/>
    <n v="1697"/>
    <x v="11"/>
    <x v="2"/>
    <x v="1"/>
    <x v="11"/>
  </r>
  <r>
    <x v="16"/>
    <n v="1698"/>
    <x v="11"/>
    <x v="2"/>
    <x v="1"/>
    <x v="11"/>
  </r>
  <r>
    <x v="16"/>
    <n v="1699"/>
    <x v="11"/>
    <x v="2"/>
    <x v="1"/>
    <x v="11"/>
  </r>
  <r>
    <x v="16"/>
    <n v="1700"/>
    <x v="11"/>
    <x v="2"/>
    <x v="1"/>
    <x v="11"/>
  </r>
  <r>
    <x v="16"/>
    <n v="1701"/>
    <x v="11"/>
    <x v="2"/>
    <x v="1"/>
    <x v="11"/>
  </r>
  <r>
    <x v="16"/>
    <n v="1702"/>
    <x v="11"/>
    <x v="2"/>
    <x v="1"/>
    <x v="11"/>
  </r>
  <r>
    <x v="16"/>
    <n v="1703"/>
    <x v="11"/>
    <x v="2"/>
    <x v="1"/>
    <x v="11"/>
  </r>
  <r>
    <x v="16"/>
    <n v="1704"/>
    <x v="11"/>
    <x v="2"/>
    <x v="1"/>
    <x v="11"/>
  </r>
  <r>
    <x v="16"/>
    <n v="1705"/>
    <x v="11"/>
    <x v="2"/>
    <x v="1"/>
    <x v="11"/>
  </r>
  <r>
    <x v="16"/>
    <n v="1706"/>
    <x v="11"/>
    <x v="2"/>
    <x v="1"/>
    <x v="11"/>
  </r>
  <r>
    <x v="16"/>
    <n v="1707"/>
    <x v="11"/>
    <x v="2"/>
    <x v="1"/>
    <x v="11"/>
  </r>
  <r>
    <x v="16"/>
    <n v="1708"/>
    <x v="11"/>
    <x v="2"/>
    <x v="1"/>
    <x v="11"/>
  </r>
  <r>
    <x v="16"/>
    <n v="1709"/>
    <x v="11"/>
    <x v="2"/>
    <x v="1"/>
    <x v="11"/>
  </r>
  <r>
    <x v="16"/>
    <n v="1710"/>
    <x v="11"/>
    <x v="2"/>
    <x v="1"/>
    <x v="11"/>
  </r>
  <r>
    <x v="16"/>
    <n v="1711"/>
    <x v="11"/>
    <x v="2"/>
    <x v="1"/>
    <x v="11"/>
  </r>
  <r>
    <x v="16"/>
    <n v="1712"/>
    <x v="11"/>
    <x v="2"/>
    <x v="1"/>
    <x v="11"/>
  </r>
  <r>
    <x v="16"/>
    <n v="1713"/>
    <x v="11"/>
    <x v="2"/>
    <x v="1"/>
    <x v="11"/>
  </r>
  <r>
    <x v="16"/>
    <n v="1714"/>
    <x v="11"/>
    <x v="2"/>
    <x v="1"/>
    <x v="11"/>
  </r>
  <r>
    <x v="16"/>
    <n v="1715"/>
    <x v="11"/>
    <x v="2"/>
    <x v="1"/>
    <x v="11"/>
  </r>
  <r>
    <x v="16"/>
    <n v="1716"/>
    <x v="11"/>
    <x v="2"/>
    <x v="1"/>
    <x v="11"/>
  </r>
  <r>
    <x v="16"/>
    <n v="1717"/>
    <x v="11"/>
    <x v="2"/>
    <x v="1"/>
    <x v="11"/>
  </r>
  <r>
    <x v="16"/>
    <n v="1718"/>
    <x v="11"/>
    <x v="2"/>
    <x v="1"/>
    <x v="11"/>
  </r>
  <r>
    <x v="16"/>
    <n v="1719"/>
    <x v="11"/>
    <x v="2"/>
    <x v="1"/>
    <x v="11"/>
  </r>
  <r>
    <x v="16"/>
    <n v="1720"/>
    <x v="11"/>
    <x v="2"/>
    <x v="1"/>
    <x v="11"/>
  </r>
  <r>
    <x v="16"/>
    <n v="1721"/>
    <x v="11"/>
    <x v="2"/>
    <x v="1"/>
    <x v="11"/>
  </r>
  <r>
    <x v="16"/>
    <n v="1722"/>
    <x v="11"/>
    <x v="2"/>
    <x v="1"/>
    <x v="11"/>
  </r>
  <r>
    <x v="16"/>
    <n v="1723"/>
    <x v="11"/>
    <x v="2"/>
    <x v="1"/>
    <x v="11"/>
  </r>
  <r>
    <x v="16"/>
    <n v="1724"/>
    <x v="11"/>
    <x v="2"/>
    <x v="1"/>
    <x v="11"/>
  </r>
  <r>
    <x v="16"/>
    <n v="1725"/>
    <x v="11"/>
    <x v="2"/>
    <x v="1"/>
    <x v="11"/>
  </r>
  <r>
    <x v="16"/>
    <n v="1726"/>
    <x v="11"/>
    <x v="2"/>
    <x v="1"/>
    <x v="11"/>
  </r>
  <r>
    <x v="16"/>
    <n v="1727"/>
    <x v="11"/>
    <x v="2"/>
    <x v="1"/>
    <x v="11"/>
  </r>
  <r>
    <x v="16"/>
    <n v="1728"/>
    <x v="11"/>
    <x v="2"/>
    <x v="1"/>
    <x v="11"/>
  </r>
  <r>
    <x v="16"/>
    <n v="1729"/>
    <x v="11"/>
    <x v="2"/>
    <x v="1"/>
    <x v="11"/>
  </r>
  <r>
    <x v="16"/>
    <n v="1730"/>
    <x v="11"/>
    <x v="2"/>
    <x v="1"/>
    <x v="11"/>
  </r>
  <r>
    <x v="16"/>
    <n v="1731"/>
    <x v="11"/>
    <x v="2"/>
    <x v="1"/>
    <x v="11"/>
  </r>
  <r>
    <x v="16"/>
    <n v="1732"/>
    <x v="11"/>
    <x v="2"/>
    <x v="1"/>
    <x v="11"/>
  </r>
  <r>
    <x v="16"/>
    <n v="1733"/>
    <x v="11"/>
    <x v="2"/>
    <x v="1"/>
    <x v="11"/>
  </r>
  <r>
    <x v="16"/>
    <n v="1734"/>
    <x v="11"/>
    <x v="2"/>
    <x v="1"/>
    <x v="11"/>
  </r>
  <r>
    <x v="16"/>
    <n v="1735"/>
    <x v="11"/>
    <x v="2"/>
    <x v="1"/>
    <x v="11"/>
  </r>
  <r>
    <x v="16"/>
    <n v="1736"/>
    <x v="11"/>
    <x v="2"/>
    <x v="1"/>
    <x v="11"/>
  </r>
  <r>
    <x v="16"/>
    <n v="1737"/>
    <x v="11"/>
    <x v="2"/>
    <x v="1"/>
    <x v="11"/>
  </r>
  <r>
    <x v="16"/>
    <n v="1738"/>
    <x v="11"/>
    <x v="2"/>
    <x v="1"/>
    <x v="11"/>
  </r>
  <r>
    <x v="16"/>
    <n v="1739"/>
    <x v="11"/>
    <x v="2"/>
    <x v="1"/>
    <x v="11"/>
  </r>
  <r>
    <x v="16"/>
    <n v="1740"/>
    <x v="11"/>
    <x v="2"/>
    <x v="1"/>
    <x v="11"/>
  </r>
  <r>
    <x v="16"/>
    <n v="1741"/>
    <x v="11"/>
    <x v="2"/>
    <x v="1"/>
    <x v="11"/>
  </r>
  <r>
    <x v="16"/>
    <n v="1742"/>
    <x v="11"/>
    <x v="2"/>
    <x v="1"/>
    <x v="11"/>
  </r>
  <r>
    <x v="16"/>
    <n v="1743"/>
    <x v="11"/>
    <x v="2"/>
    <x v="1"/>
    <x v="11"/>
  </r>
  <r>
    <x v="16"/>
    <n v="1744"/>
    <x v="11"/>
    <x v="2"/>
    <x v="1"/>
    <x v="11"/>
  </r>
  <r>
    <x v="16"/>
    <n v="1745"/>
    <x v="11"/>
    <x v="2"/>
    <x v="1"/>
    <x v="11"/>
  </r>
  <r>
    <x v="16"/>
    <n v="1746"/>
    <x v="11"/>
    <x v="2"/>
    <x v="1"/>
    <x v="11"/>
  </r>
  <r>
    <x v="16"/>
    <n v="1747"/>
    <x v="11"/>
    <x v="2"/>
    <x v="1"/>
    <x v="11"/>
  </r>
  <r>
    <x v="16"/>
    <n v="1748"/>
    <x v="11"/>
    <x v="2"/>
    <x v="1"/>
    <x v="11"/>
  </r>
  <r>
    <x v="16"/>
    <n v="1749"/>
    <x v="11"/>
    <x v="2"/>
    <x v="1"/>
    <x v="11"/>
  </r>
  <r>
    <x v="16"/>
    <n v="1750"/>
    <x v="11"/>
    <x v="2"/>
    <x v="1"/>
    <x v="11"/>
  </r>
  <r>
    <x v="16"/>
    <n v="1751"/>
    <x v="11"/>
    <x v="2"/>
    <x v="1"/>
    <x v="11"/>
  </r>
  <r>
    <x v="16"/>
    <n v="1752"/>
    <x v="11"/>
    <x v="2"/>
    <x v="1"/>
    <x v="11"/>
  </r>
  <r>
    <x v="16"/>
    <n v="1753"/>
    <x v="11"/>
    <x v="2"/>
    <x v="1"/>
    <x v="11"/>
  </r>
  <r>
    <x v="16"/>
    <n v="1754"/>
    <x v="11"/>
    <x v="2"/>
    <x v="1"/>
    <x v="11"/>
  </r>
  <r>
    <x v="16"/>
    <n v="1755"/>
    <x v="11"/>
    <x v="2"/>
    <x v="1"/>
    <x v="11"/>
  </r>
  <r>
    <x v="16"/>
    <n v="1756"/>
    <x v="11"/>
    <x v="2"/>
    <x v="1"/>
    <x v="11"/>
  </r>
  <r>
    <x v="16"/>
    <n v="1757"/>
    <x v="11"/>
    <x v="2"/>
    <x v="1"/>
    <x v="11"/>
  </r>
  <r>
    <x v="16"/>
    <n v="1758"/>
    <x v="11"/>
    <x v="2"/>
    <x v="1"/>
    <x v="11"/>
  </r>
  <r>
    <x v="16"/>
    <n v="1759"/>
    <x v="11"/>
    <x v="2"/>
    <x v="1"/>
    <x v="11"/>
  </r>
  <r>
    <x v="16"/>
    <n v="1760"/>
    <x v="11"/>
    <x v="2"/>
    <x v="1"/>
    <x v="11"/>
  </r>
  <r>
    <x v="16"/>
    <n v="1761"/>
    <x v="11"/>
    <x v="2"/>
    <x v="1"/>
    <x v="11"/>
  </r>
  <r>
    <x v="16"/>
    <n v="1762"/>
    <x v="11"/>
    <x v="2"/>
    <x v="1"/>
    <x v="11"/>
  </r>
  <r>
    <x v="16"/>
    <n v="1763"/>
    <x v="11"/>
    <x v="2"/>
    <x v="1"/>
    <x v="11"/>
  </r>
  <r>
    <x v="16"/>
    <n v="1764"/>
    <x v="11"/>
    <x v="2"/>
    <x v="1"/>
    <x v="11"/>
  </r>
  <r>
    <x v="16"/>
    <n v="1765"/>
    <x v="11"/>
    <x v="2"/>
    <x v="1"/>
    <x v="11"/>
  </r>
  <r>
    <x v="16"/>
    <n v="1766"/>
    <x v="11"/>
    <x v="2"/>
    <x v="1"/>
    <x v="11"/>
  </r>
  <r>
    <x v="16"/>
    <n v="1767"/>
    <x v="11"/>
    <x v="2"/>
    <x v="1"/>
    <x v="11"/>
  </r>
  <r>
    <x v="16"/>
    <n v="1768"/>
    <x v="11"/>
    <x v="2"/>
    <x v="1"/>
    <x v="11"/>
  </r>
  <r>
    <x v="16"/>
    <n v="1769"/>
    <x v="11"/>
    <x v="2"/>
    <x v="1"/>
    <x v="11"/>
  </r>
  <r>
    <x v="16"/>
    <n v="1770"/>
    <x v="11"/>
    <x v="2"/>
    <x v="1"/>
    <x v="11"/>
  </r>
  <r>
    <x v="16"/>
    <n v="1771"/>
    <x v="11"/>
    <x v="2"/>
    <x v="1"/>
    <x v="11"/>
  </r>
  <r>
    <x v="16"/>
    <n v="1772"/>
    <x v="11"/>
    <x v="2"/>
    <x v="1"/>
    <x v="11"/>
  </r>
  <r>
    <x v="16"/>
    <n v="1773"/>
    <x v="11"/>
    <x v="2"/>
    <x v="1"/>
    <x v="11"/>
  </r>
  <r>
    <x v="16"/>
    <n v="1774"/>
    <x v="11"/>
    <x v="2"/>
    <x v="1"/>
    <x v="11"/>
  </r>
  <r>
    <x v="16"/>
    <n v="1775"/>
    <x v="11"/>
    <x v="2"/>
    <x v="1"/>
    <x v="11"/>
  </r>
  <r>
    <x v="16"/>
    <n v="1776"/>
    <x v="11"/>
    <x v="2"/>
    <x v="1"/>
    <x v="11"/>
  </r>
  <r>
    <x v="16"/>
    <n v="1777"/>
    <x v="11"/>
    <x v="2"/>
    <x v="1"/>
    <x v="11"/>
  </r>
  <r>
    <x v="16"/>
    <n v="1778"/>
    <x v="11"/>
    <x v="2"/>
    <x v="1"/>
    <x v="11"/>
  </r>
  <r>
    <x v="16"/>
    <n v="1779"/>
    <x v="11"/>
    <x v="2"/>
    <x v="1"/>
    <x v="11"/>
  </r>
  <r>
    <x v="16"/>
    <n v="1780"/>
    <x v="11"/>
    <x v="2"/>
    <x v="1"/>
    <x v="11"/>
  </r>
  <r>
    <x v="16"/>
    <n v="1781"/>
    <x v="11"/>
    <x v="2"/>
    <x v="1"/>
    <x v="11"/>
  </r>
  <r>
    <x v="16"/>
    <n v="1782"/>
    <x v="11"/>
    <x v="2"/>
    <x v="1"/>
    <x v="11"/>
  </r>
  <r>
    <x v="16"/>
    <n v="1783"/>
    <x v="11"/>
    <x v="2"/>
    <x v="1"/>
    <x v="11"/>
  </r>
  <r>
    <x v="16"/>
    <n v="1784"/>
    <x v="11"/>
    <x v="2"/>
    <x v="1"/>
    <x v="11"/>
  </r>
  <r>
    <x v="16"/>
    <n v="1785"/>
    <x v="11"/>
    <x v="2"/>
    <x v="1"/>
    <x v="11"/>
  </r>
  <r>
    <x v="16"/>
    <n v="1786"/>
    <x v="11"/>
    <x v="2"/>
    <x v="1"/>
    <x v="11"/>
  </r>
  <r>
    <x v="16"/>
    <n v="1787"/>
    <x v="11"/>
    <x v="2"/>
    <x v="1"/>
    <x v="11"/>
  </r>
  <r>
    <x v="16"/>
    <n v="1788"/>
    <x v="11"/>
    <x v="2"/>
    <x v="1"/>
    <x v="11"/>
  </r>
  <r>
    <x v="16"/>
    <n v="1789"/>
    <x v="11"/>
    <x v="2"/>
    <x v="1"/>
    <x v="11"/>
  </r>
  <r>
    <x v="16"/>
    <n v="1790"/>
    <x v="11"/>
    <x v="2"/>
    <x v="1"/>
    <x v="11"/>
  </r>
  <r>
    <x v="16"/>
    <n v="1791"/>
    <x v="11"/>
    <x v="2"/>
    <x v="1"/>
    <x v="11"/>
  </r>
  <r>
    <x v="16"/>
    <n v="1792"/>
    <x v="11"/>
    <x v="2"/>
    <x v="1"/>
    <x v="11"/>
  </r>
  <r>
    <x v="16"/>
    <n v="1793"/>
    <x v="11"/>
    <x v="2"/>
    <x v="1"/>
    <x v="11"/>
  </r>
  <r>
    <x v="16"/>
    <n v="1794"/>
    <x v="11"/>
    <x v="2"/>
    <x v="1"/>
    <x v="11"/>
  </r>
  <r>
    <x v="16"/>
    <n v="1795"/>
    <x v="11"/>
    <x v="2"/>
    <x v="1"/>
    <x v="11"/>
  </r>
  <r>
    <x v="16"/>
    <n v="1796"/>
    <x v="11"/>
    <x v="2"/>
    <x v="1"/>
    <x v="11"/>
  </r>
  <r>
    <x v="16"/>
    <n v="1797"/>
    <x v="11"/>
    <x v="2"/>
    <x v="1"/>
    <x v="11"/>
  </r>
  <r>
    <x v="16"/>
    <n v="1798"/>
    <x v="11"/>
    <x v="2"/>
    <x v="1"/>
    <x v="11"/>
  </r>
  <r>
    <x v="16"/>
    <n v="1799"/>
    <x v="11"/>
    <x v="2"/>
    <x v="1"/>
    <x v="11"/>
  </r>
  <r>
    <x v="16"/>
    <n v="1800"/>
    <x v="11"/>
    <x v="2"/>
    <x v="1"/>
    <x v="11"/>
  </r>
  <r>
    <x v="16"/>
    <n v="1801"/>
    <x v="11"/>
    <x v="2"/>
    <x v="1"/>
    <x v="11"/>
  </r>
  <r>
    <x v="16"/>
    <n v="1802"/>
    <x v="11"/>
    <x v="2"/>
    <x v="1"/>
    <x v="11"/>
  </r>
  <r>
    <x v="16"/>
    <n v="1803"/>
    <x v="11"/>
    <x v="2"/>
    <x v="1"/>
    <x v="11"/>
  </r>
  <r>
    <x v="16"/>
    <n v="1804"/>
    <x v="11"/>
    <x v="2"/>
    <x v="1"/>
    <x v="11"/>
  </r>
  <r>
    <x v="16"/>
    <n v="1805"/>
    <x v="11"/>
    <x v="2"/>
    <x v="1"/>
    <x v="11"/>
  </r>
  <r>
    <x v="16"/>
    <n v="1806"/>
    <x v="11"/>
    <x v="2"/>
    <x v="1"/>
    <x v="11"/>
  </r>
  <r>
    <x v="16"/>
    <n v="1807"/>
    <x v="11"/>
    <x v="2"/>
    <x v="1"/>
    <x v="11"/>
  </r>
  <r>
    <x v="16"/>
    <n v="1808"/>
    <x v="11"/>
    <x v="2"/>
    <x v="1"/>
    <x v="11"/>
  </r>
  <r>
    <x v="16"/>
    <n v="1809"/>
    <x v="11"/>
    <x v="2"/>
    <x v="1"/>
    <x v="11"/>
  </r>
  <r>
    <x v="16"/>
    <n v="1810"/>
    <x v="11"/>
    <x v="2"/>
    <x v="1"/>
    <x v="11"/>
  </r>
  <r>
    <x v="16"/>
    <n v="1811"/>
    <x v="11"/>
    <x v="2"/>
    <x v="1"/>
    <x v="11"/>
  </r>
  <r>
    <x v="16"/>
    <n v="1812"/>
    <x v="11"/>
    <x v="2"/>
    <x v="1"/>
    <x v="11"/>
  </r>
  <r>
    <x v="16"/>
    <n v="1813"/>
    <x v="11"/>
    <x v="2"/>
    <x v="1"/>
    <x v="11"/>
  </r>
  <r>
    <x v="16"/>
    <n v="1814"/>
    <x v="11"/>
    <x v="2"/>
    <x v="1"/>
    <x v="11"/>
  </r>
  <r>
    <x v="16"/>
    <n v="1815"/>
    <x v="11"/>
    <x v="2"/>
    <x v="1"/>
    <x v="11"/>
  </r>
  <r>
    <x v="16"/>
    <n v="1816"/>
    <x v="11"/>
    <x v="2"/>
    <x v="1"/>
    <x v="11"/>
  </r>
  <r>
    <x v="16"/>
    <n v="1817"/>
    <x v="11"/>
    <x v="2"/>
    <x v="1"/>
    <x v="11"/>
  </r>
  <r>
    <x v="16"/>
    <n v="1818"/>
    <x v="11"/>
    <x v="2"/>
    <x v="1"/>
    <x v="11"/>
  </r>
  <r>
    <x v="16"/>
    <n v="1819"/>
    <x v="11"/>
    <x v="2"/>
    <x v="1"/>
    <x v="11"/>
  </r>
  <r>
    <x v="16"/>
    <n v="1820"/>
    <x v="11"/>
    <x v="2"/>
    <x v="1"/>
    <x v="11"/>
  </r>
  <r>
    <x v="16"/>
    <n v="1821"/>
    <x v="11"/>
    <x v="2"/>
    <x v="1"/>
    <x v="11"/>
  </r>
  <r>
    <x v="16"/>
    <n v="1822"/>
    <x v="11"/>
    <x v="2"/>
    <x v="1"/>
    <x v="11"/>
  </r>
  <r>
    <x v="16"/>
    <n v="1823"/>
    <x v="11"/>
    <x v="2"/>
    <x v="1"/>
    <x v="11"/>
  </r>
  <r>
    <x v="16"/>
    <n v="1824"/>
    <x v="11"/>
    <x v="2"/>
    <x v="1"/>
    <x v="11"/>
  </r>
  <r>
    <x v="16"/>
    <n v="1825"/>
    <x v="11"/>
    <x v="2"/>
    <x v="1"/>
    <x v="11"/>
  </r>
  <r>
    <x v="16"/>
    <n v="1826"/>
    <x v="11"/>
    <x v="2"/>
    <x v="1"/>
    <x v="11"/>
  </r>
  <r>
    <x v="16"/>
    <n v="1827"/>
    <x v="11"/>
    <x v="2"/>
    <x v="1"/>
    <x v="11"/>
  </r>
  <r>
    <x v="16"/>
    <n v="1828"/>
    <x v="11"/>
    <x v="2"/>
    <x v="1"/>
    <x v="11"/>
  </r>
  <r>
    <x v="16"/>
    <n v="1829"/>
    <x v="11"/>
    <x v="2"/>
    <x v="1"/>
    <x v="11"/>
  </r>
  <r>
    <x v="16"/>
    <n v="1830"/>
    <x v="11"/>
    <x v="2"/>
    <x v="1"/>
    <x v="11"/>
  </r>
  <r>
    <x v="16"/>
    <n v="1831"/>
    <x v="11"/>
    <x v="2"/>
    <x v="1"/>
    <x v="11"/>
  </r>
  <r>
    <x v="16"/>
    <n v="1832"/>
    <x v="11"/>
    <x v="2"/>
    <x v="1"/>
    <x v="11"/>
  </r>
  <r>
    <x v="16"/>
    <n v="1833"/>
    <x v="11"/>
    <x v="2"/>
    <x v="1"/>
    <x v="11"/>
  </r>
  <r>
    <x v="16"/>
    <n v="1834"/>
    <x v="11"/>
    <x v="2"/>
    <x v="1"/>
    <x v="11"/>
  </r>
  <r>
    <x v="16"/>
    <n v="1835"/>
    <x v="11"/>
    <x v="2"/>
    <x v="1"/>
    <x v="11"/>
  </r>
  <r>
    <x v="16"/>
    <n v="1836"/>
    <x v="11"/>
    <x v="2"/>
    <x v="1"/>
    <x v="11"/>
  </r>
  <r>
    <x v="16"/>
    <n v="1837"/>
    <x v="11"/>
    <x v="2"/>
    <x v="1"/>
    <x v="11"/>
  </r>
  <r>
    <x v="16"/>
    <n v="1838"/>
    <x v="11"/>
    <x v="2"/>
    <x v="1"/>
    <x v="11"/>
  </r>
  <r>
    <x v="16"/>
    <n v="1839"/>
    <x v="11"/>
    <x v="2"/>
    <x v="1"/>
    <x v="11"/>
  </r>
  <r>
    <x v="16"/>
    <n v="1840"/>
    <x v="11"/>
    <x v="2"/>
    <x v="1"/>
    <x v="11"/>
  </r>
  <r>
    <x v="16"/>
    <n v="1841"/>
    <x v="11"/>
    <x v="2"/>
    <x v="1"/>
    <x v="11"/>
  </r>
  <r>
    <x v="16"/>
    <n v="1842"/>
    <x v="11"/>
    <x v="2"/>
    <x v="1"/>
    <x v="11"/>
  </r>
  <r>
    <x v="16"/>
    <n v="1843"/>
    <x v="11"/>
    <x v="2"/>
    <x v="1"/>
    <x v="11"/>
  </r>
  <r>
    <x v="16"/>
    <n v="1844"/>
    <x v="11"/>
    <x v="2"/>
    <x v="1"/>
    <x v="11"/>
  </r>
  <r>
    <x v="16"/>
    <n v="1845"/>
    <x v="11"/>
    <x v="2"/>
    <x v="1"/>
    <x v="11"/>
  </r>
  <r>
    <x v="16"/>
    <n v="1846"/>
    <x v="11"/>
    <x v="2"/>
    <x v="1"/>
    <x v="11"/>
  </r>
  <r>
    <x v="16"/>
    <n v="1847"/>
    <x v="11"/>
    <x v="2"/>
    <x v="1"/>
    <x v="11"/>
  </r>
  <r>
    <x v="16"/>
    <n v="1848"/>
    <x v="11"/>
    <x v="2"/>
    <x v="1"/>
    <x v="11"/>
  </r>
  <r>
    <x v="16"/>
    <n v="1849"/>
    <x v="11"/>
    <x v="2"/>
    <x v="1"/>
    <x v="11"/>
  </r>
  <r>
    <x v="16"/>
    <n v="1850"/>
    <x v="11"/>
    <x v="2"/>
    <x v="1"/>
    <x v="11"/>
  </r>
  <r>
    <x v="16"/>
    <n v="1851"/>
    <x v="11"/>
    <x v="2"/>
    <x v="1"/>
    <x v="11"/>
  </r>
  <r>
    <x v="16"/>
    <n v="1852"/>
    <x v="11"/>
    <x v="2"/>
    <x v="1"/>
    <x v="11"/>
  </r>
  <r>
    <x v="16"/>
    <n v="1853"/>
    <x v="11"/>
    <x v="2"/>
    <x v="1"/>
    <x v="11"/>
  </r>
  <r>
    <x v="16"/>
    <n v="1854"/>
    <x v="11"/>
    <x v="2"/>
    <x v="1"/>
    <x v="11"/>
  </r>
  <r>
    <x v="16"/>
    <n v="1855"/>
    <x v="11"/>
    <x v="2"/>
    <x v="1"/>
    <x v="11"/>
  </r>
  <r>
    <x v="16"/>
    <n v="1856"/>
    <x v="11"/>
    <x v="2"/>
    <x v="1"/>
    <x v="11"/>
  </r>
  <r>
    <x v="16"/>
    <n v="1857"/>
    <x v="11"/>
    <x v="2"/>
    <x v="1"/>
    <x v="11"/>
  </r>
  <r>
    <x v="16"/>
    <n v="1858"/>
    <x v="11"/>
    <x v="2"/>
    <x v="1"/>
    <x v="11"/>
  </r>
  <r>
    <x v="16"/>
    <n v="1859"/>
    <x v="11"/>
    <x v="2"/>
    <x v="1"/>
    <x v="11"/>
  </r>
  <r>
    <x v="16"/>
    <n v="1860"/>
    <x v="11"/>
    <x v="2"/>
    <x v="1"/>
    <x v="11"/>
  </r>
  <r>
    <x v="16"/>
    <n v="1861"/>
    <x v="11"/>
    <x v="2"/>
    <x v="1"/>
    <x v="11"/>
  </r>
  <r>
    <x v="16"/>
    <n v="1862"/>
    <x v="11"/>
    <x v="2"/>
    <x v="1"/>
    <x v="11"/>
  </r>
  <r>
    <x v="16"/>
    <n v="1863"/>
    <x v="11"/>
    <x v="2"/>
    <x v="1"/>
    <x v="11"/>
  </r>
  <r>
    <x v="16"/>
    <n v="1864"/>
    <x v="11"/>
    <x v="2"/>
    <x v="1"/>
    <x v="11"/>
  </r>
  <r>
    <x v="16"/>
    <n v="1865"/>
    <x v="11"/>
    <x v="2"/>
    <x v="1"/>
    <x v="11"/>
  </r>
  <r>
    <x v="16"/>
    <n v="1866"/>
    <x v="11"/>
    <x v="2"/>
    <x v="1"/>
    <x v="11"/>
  </r>
  <r>
    <x v="16"/>
    <n v="1867"/>
    <x v="11"/>
    <x v="2"/>
    <x v="1"/>
    <x v="11"/>
  </r>
  <r>
    <x v="16"/>
    <n v="1868"/>
    <x v="11"/>
    <x v="2"/>
    <x v="1"/>
    <x v="11"/>
  </r>
  <r>
    <x v="16"/>
    <n v="1869"/>
    <x v="11"/>
    <x v="2"/>
    <x v="1"/>
    <x v="11"/>
  </r>
  <r>
    <x v="16"/>
    <n v="1870"/>
    <x v="11"/>
    <x v="2"/>
    <x v="1"/>
    <x v="11"/>
  </r>
  <r>
    <x v="16"/>
    <n v="1871"/>
    <x v="11"/>
    <x v="2"/>
    <x v="1"/>
    <x v="11"/>
  </r>
  <r>
    <x v="16"/>
    <n v="1872"/>
    <x v="11"/>
    <x v="2"/>
    <x v="1"/>
    <x v="11"/>
  </r>
  <r>
    <x v="16"/>
    <n v="1873"/>
    <x v="11"/>
    <x v="2"/>
    <x v="1"/>
    <x v="11"/>
  </r>
  <r>
    <x v="16"/>
    <n v="1874"/>
    <x v="11"/>
    <x v="2"/>
    <x v="1"/>
    <x v="11"/>
  </r>
  <r>
    <x v="16"/>
    <n v="1875"/>
    <x v="11"/>
    <x v="2"/>
    <x v="1"/>
    <x v="11"/>
  </r>
  <r>
    <x v="16"/>
    <n v="1876"/>
    <x v="11"/>
    <x v="2"/>
    <x v="1"/>
    <x v="11"/>
  </r>
  <r>
    <x v="16"/>
    <n v="1877"/>
    <x v="11"/>
    <x v="2"/>
    <x v="1"/>
    <x v="11"/>
  </r>
  <r>
    <x v="16"/>
    <n v="1878"/>
    <x v="11"/>
    <x v="2"/>
    <x v="1"/>
    <x v="11"/>
  </r>
  <r>
    <x v="16"/>
    <n v="1879"/>
    <x v="11"/>
    <x v="2"/>
    <x v="1"/>
    <x v="11"/>
  </r>
  <r>
    <x v="16"/>
    <n v="1880"/>
    <x v="11"/>
    <x v="2"/>
    <x v="1"/>
    <x v="11"/>
  </r>
  <r>
    <x v="16"/>
    <n v="1881"/>
    <x v="11"/>
    <x v="2"/>
    <x v="1"/>
    <x v="11"/>
  </r>
  <r>
    <x v="16"/>
    <n v="1882"/>
    <x v="11"/>
    <x v="2"/>
    <x v="1"/>
    <x v="11"/>
  </r>
  <r>
    <x v="16"/>
    <n v="1883"/>
    <x v="11"/>
    <x v="2"/>
    <x v="1"/>
    <x v="11"/>
  </r>
  <r>
    <x v="16"/>
    <n v="1884"/>
    <x v="11"/>
    <x v="2"/>
    <x v="1"/>
    <x v="11"/>
  </r>
  <r>
    <x v="16"/>
    <n v="1885"/>
    <x v="11"/>
    <x v="2"/>
    <x v="1"/>
    <x v="11"/>
  </r>
  <r>
    <x v="16"/>
    <n v="1886"/>
    <x v="11"/>
    <x v="2"/>
    <x v="1"/>
    <x v="11"/>
  </r>
  <r>
    <x v="16"/>
    <n v="1887"/>
    <x v="11"/>
    <x v="2"/>
    <x v="1"/>
    <x v="11"/>
  </r>
  <r>
    <x v="16"/>
    <n v="1888"/>
    <x v="11"/>
    <x v="2"/>
    <x v="1"/>
    <x v="11"/>
  </r>
  <r>
    <x v="16"/>
    <n v="1889"/>
    <x v="11"/>
    <x v="2"/>
    <x v="1"/>
    <x v="11"/>
  </r>
  <r>
    <x v="16"/>
    <n v="1890"/>
    <x v="11"/>
    <x v="2"/>
    <x v="1"/>
    <x v="11"/>
  </r>
  <r>
    <x v="16"/>
    <n v="1891"/>
    <x v="11"/>
    <x v="2"/>
    <x v="1"/>
    <x v="11"/>
  </r>
  <r>
    <x v="16"/>
    <n v="1892"/>
    <x v="11"/>
    <x v="2"/>
    <x v="1"/>
    <x v="11"/>
  </r>
  <r>
    <x v="16"/>
    <n v="1893"/>
    <x v="11"/>
    <x v="2"/>
    <x v="1"/>
    <x v="11"/>
  </r>
  <r>
    <x v="16"/>
    <n v="1894"/>
    <x v="11"/>
    <x v="2"/>
    <x v="1"/>
    <x v="11"/>
  </r>
  <r>
    <x v="16"/>
    <n v="1895"/>
    <x v="11"/>
    <x v="2"/>
    <x v="1"/>
    <x v="11"/>
  </r>
  <r>
    <x v="16"/>
    <n v="1896"/>
    <x v="11"/>
    <x v="2"/>
    <x v="1"/>
    <x v="11"/>
  </r>
  <r>
    <x v="16"/>
    <n v="1897"/>
    <x v="11"/>
    <x v="2"/>
    <x v="1"/>
    <x v="11"/>
  </r>
  <r>
    <x v="16"/>
    <n v="1898"/>
    <x v="11"/>
    <x v="2"/>
    <x v="1"/>
    <x v="11"/>
  </r>
  <r>
    <x v="16"/>
    <n v="1899"/>
    <x v="11"/>
    <x v="2"/>
    <x v="1"/>
    <x v="11"/>
  </r>
  <r>
    <x v="16"/>
    <n v="1900"/>
    <x v="11"/>
    <x v="2"/>
    <x v="1"/>
    <x v="11"/>
  </r>
  <r>
    <x v="16"/>
    <n v="1901"/>
    <x v="11"/>
    <x v="2"/>
    <x v="1"/>
    <x v="11"/>
  </r>
  <r>
    <x v="16"/>
    <n v="1902"/>
    <x v="11"/>
    <x v="2"/>
    <x v="1"/>
    <x v="11"/>
  </r>
  <r>
    <x v="16"/>
    <n v="1903"/>
    <x v="11"/>
    <x v="2"/>
    <x v="1"/>
    <x v="11"/>
  </r>
  <r>
    <x v="16"/>
    <n v="1904"/>
    <x v="11"/>
    <x v="2"/>
    <x v="1"/>
    <x v="11"/>
  </r>
  <r>
    <x v="16"/>
    <n v="1905"/>
    <x v="11"/>
    <x v="2"/>
    <x v="1"/>
    <x v="11"/>
  </r>
  <r>
    <x v="16"/>
    <n v="1906"/>
    <x v="11"/>
    <x v="2"/>
    <x v="1"/>
    <x v="11"/>
  </r>
  <r>
    <x v="16"/>
    <n v="1907"/>
    <x v="11"/>
    <x v="2"/>
    <x v="1"/>
    <x v="11"/>
  </r>
  <r>
    <x v="16"/>
    <n v="1908"/>
    <x v="11"/>
    <x v="2"/>
    <x v="1"/>
    <x v="11"/>
  </r>
  <r>
    <x v="16"/>
    <n v="1909"/>
    <x v="11"/>
    <x v="2"/>
    <x v="1"/>
    <x v="11"/>
  </r>
  <r>
    <x v="16"/>
    <n v="1910"/>
    <x v="11"/>
    <x v="2"/>
    <x v="1"/>
    <x v="11"/>
  </r>
  <r>
    <x v="16"/>
    <n v="1911"/>
    <x v="11"/>
    <x v="2"/>
    <x v="1"/>
    <x v="11"/>
  </r>
  <r>
    <x v="16"/>
    <n v="1912"/>
    <x v="11"/>
    <x v="2"/>
    <x v="1"/>
    <x v="11"/>
  </r>
  <r>
    <x v="16"/>
    <n v="1913"/>
    <x v="11"/>
    <x v="2"/>
    <x v="1"/>
    <x v="11"/>
  </r>
  <r>
    <x v="16"/>
    <n v="1914"/>
    <x v="11"/>
    <x v="2"/>
    <x v="1"/>
    <x v="11"/>
  </r>
  <r>
    <x v="16"/>
    <n v="1915"/>
    <x v="11"/>
    <x v="2"/>
    <x v="1"/>
    <x v="11"/>
  </r>
  <r>
    <x v="16"/>
    <n v="1916"/>
    <x v="11"/>
    <x v="2"/>
    <x v="1"/>
    <x v="11"/>
  </r>
  <r>
    <x v="16"/>
    <n v="1917"/>
    <x v="11"/>
    <x v="2"/>
    <x v="1"/>
    <x v="11"/>
  </r>
  <r>
    <x v="16"/>
    <n v="1918"/>
    <x v="11"/>
    <x v="2"/>
    <x v="1"/>
    <x v="11"/>
  </r>
  <r>
    <x v="16"/>
    <n v="1919"/>
    <x v="11"/>
    <x v="2"/>
    <x v="1"/>
    <x v="11"/>
  </r>
  <r>
    <x v="16"/>
    <n v="1920"/>
    <x v="11"/>
    <x v="2"/>
    <x v="1"/>
    <x v="11"/>
  </r>
  <r>
    <x v="16"/>
    <n v="1921"/>
    <x v="11"/>
    <x v="2"/>
    <x v="1"/>
    <x v="11"/>
  </r>
  <r>
    <x v="16"/>
    <n v="1922"/>
    <x v="11"/>
    <x v="2"/>
    <x v="1"/>
    <x v="11"/>
  </r>
  <r>
    <x v="16"/>
    <n v="1923"/>
    <x v="11"/>
    <x v="2"/>
    <x v="1"/>
    <x v="11"/>
  </r>
  <r>
    <x v="16"/>
    <n v="1924"/>
    <x v="11"/>
    <x v="2"/>
    <x v="1"/>
    <x v="11"/>
  </r>
  <r>
    <x v="16"/>
    <n v="1925"/>
    <x v="11"/>
    <x v="2"/>
    <x v="1"/>
    <x v="11"/>
  </r>
  <r>
    <x v="16"/>
    <n v="1926"/>
    <x v="11"/>
    <x v="2"/>
    <x v="1"/>
    <x v="11"/>
  </r>
  <r>
    <x v="16"/>
    <n v="1927"/>
    <x v="11"/>
    <x v="2"/>
    <x v="1"/>
    <x v="11"/>
  </r>
  <r>
    <x v="16"/>
    <n v="1928"/>
    <x v="11"/>
    <x v="2"/>
    <x v="1"/>
    <x v="11"/>
  </r>
  <r>
    <x v="16"/>
    <n v="1929"/>
    <x v="11"/>
    <x v="2"/>
    <x v="1"/>
    <x v="11"/>
  </r>
  <r>
    <x v="16"/>
    <n v="1930"/>
    <x v="11"/>
    <x v="2"/>
    <x v="1"/>
    <x v="11"/>
  </r>
  <r>
    <x v="16"/>
    <n v="1931"/>
    <x v="11"/>
    <x v="2"/>
    <x v="1"/>
    <x v="11"/>
  </r>
  <r>
    <x v="16"/>
    <n v="1932"/>
    <x v="11"/>
    <x v="2"/>
    <x v="1"/>
    <x v="11"/>
  </r>
  <r>
    <x v="16"/>
    <n v="1933"/>
    <x v="11"/>
    <x v="2"/>
    <x v="1"/>
    <x v="11"/>
  </r>
  <r>
    <x v="16"/>
    <n v="1934"/>
    <x v="11"/>
    <x v="2"/>
    <x v="1"/>
    <x v="11"/>
  </r>
  <r>
    <x v="16"/>
    <n v="1935"/>
    <x v="11"/>
    <x v="2"/>
    <x v="1"/>
    <x v="11"/>
  </r>
  <r>
    <x v="16"/>
    <n v="1936"/>
    <x v="11"/>
    <x v="2"/>
    <x v="1"/>
    <x v="11"/>
  </r>
  <r>
    <x v="16"/>
    <n v="1937"/>
    <x v="11"/>
    <x v="2"/>
    <x v="1"/>
    <x v="11"/>
  </r>
  <r>
    <x v="16"/>
    <n v="1938"/>
    <x v="11"/>
    <x v="2"/>
    <x v="1"/>
    <x v="11"/>
  </r>
  <r>
    <x v="16"/>
    <n v="1939"/>
    <x v="11"/>
    <x v="2"/>
    <x v="1"/>
    <x v="11"/>
  </r>
  <r>
    <x v="16"/>
    <n v="1940"/>
    <x v="11"/>
    <x v="2"/>
    <x v="1"/>
    <x v="11"/>
  </r>
  <r>
    <x v="16"/>
    <n v="1941"/>
    <x v="11"/>
    <x v="2"/>
    <x v="1"/>
    <x v="11"/>
  </r>
  <r>
    <x v="16"/>
    <n v="1942"/>
    <x v="11"/>
    <x v="2"/>
    <x v="1"/>
    <x v="11"/>
  </r>
  <r>
    <x v="16"/>
    <n v="1943"/>
    <x v="11"/>
    <x v="2"/>
    <x v="1"/>
    <x v="11"/>
  </r>
  <r>
    <x v="16"/>
    <n v="1944"/>
    <x v="11"/>
    <x v="2"/>
    <x v="1"/>
    <x v="11"/>
  </r>
  <r>
    <x v="16"/>
    <n v="1945"/>
    <x v="11"/>
    <x v="2"/>
    <x v="1"/>
    <x v="11"/>
  </r>
  <r>
    <x v="16"/>
    <n v="1946"/>
    <x v="11"/>
    <x v="2"/>
    <x v="1"/>
    <x v="11"/>
  </r>
  <r>
    <x v="16"/>
    <n v="1947"/>
    <x v="11"/>
    <x v="2"/>
    <x v="1"/>
    <x v="11"/>
  </r>
  <r>
    <x v="16"/>
    <n v="1948"/>
    <x v="11"/>
    <x v="2"/>
    <x v="1"/>
    <x v="11"/>
  </r>
  <r>
    <x v="16"/>
    <n v="1949"/>
    <x v="11"/>
    <x v="2"/>
    <x v="1"/>
    <x v="11"/>
  </r>
  <r>
    <x v="16"/>
    <n v="1950"/>
    <x v="11"/>
    <x v="2"/>
    <x v="1"/>
    <x v="11"/>
  </r>
  <r>
    <x v="16"/>
    <n v="1951"/>
    <x v="11"/>
    <x v="2"/>
    <x v="1"/>
    <x v="11"/>
  </r>
  <r>
    <x v="16"/>
    <n v="1952"/>
    <x v="11"/>
    <x v="2"/>
    <x v="1"/>
    <x v="11"/>
  </r>
  <r>
    <x v="16"/>
    <n v="1953"/>
    <x v="11"/>
    <x v="2"/>
    <x v="1"/>
    <x v="11"/>
  </r>
  <r>
    <x v="16"/>
    <n v="1954"/>
    <x v="11"/>
    <x v="2"/>
    <x v="1"/>
    <x v="11"/>
  </r>
  <r>
    <x v="16"/>
    <n v="1955"/>
    <x v="11"/>
    <x v="2"/>
    <x v="1"/>
    <x v="11"/>
  </r>
  <r>
    <x v="16"/>
    <n v="1956"/>
    <x v="11"/>
    <x v="2"/>
    <x v="1"/>
    <x v="11"/>
  </r>
  <r>
    <x v="16"/>
    <n v="1957"/>
    <x v="11"/>
    <x v="2"/>
    <x v="1"/>
    <x v="11"/>
  </r>
  <r>
    <x v="16"/>
    <n v="1958"/>
    <x v="11"/>
    <x v="2"/>
    <x v="1"/>
    <x v="11"/>
  </r>
  <r>
    <x v="16"/>
    <n v="1959"/>
    <x v="11"/>
    <x v="2"/>
    <x v="1"/>
    <x v="11"/>
  </r>
  <r>
    <x v="16"/>
    <n v="1960"/>
    <x v="11"/>
    <x v="2"/>
    <x v="1"/>
    <x v="11"/>
  </r>
  <r>
    <x v="16"/>
    <n v="1961"/>
    <x v="11"/>
    <x v="2"/>
    <x v="1"/>
    <x v="11"/>
  </r>
  <r>
    <x v="16"/>
    <n v="1962"/>
    <x v="11"/>
    <x v="2"/>
    <x v="1"/>
    <x v="11"/>
  </r>
  <r>
    <x v="16"/>
    <n v="1963"/>
    <x v="11"/>
    <x v="2"/>
    <x v="1"/>
    <x v="11"/>
  </r>
  <r>
    <x v="16"/>
    <n v="1964"/>
    <x v="11"/>
    <x v="2"/>
    <x v="1"/>
    <x v="11"/>
  </r>
  <r>
    <x v="16"/>
    <n v="1965"/>
    <x v="11"/>
    <x v="2"/>
    <x v="1"/>
    <x v="11"/>
  </r>
  <r>
    <x v="16"/>
    <n v="1966"/>
    <x v="11"/>
    <x v="2"/>
    <x v="1"/>
    <x v="11"/>
  </r>
  <r>
    <x v="16"/>
    <n v="1967"/>
    <x v="11"/>
    <x v="2"/>
    <x v="1"/>
    <x v="11"/>
  </r>
  <r>
    <x v="16"/>
    <n v="1968"/>
    <x v="11"/>
    <x v="2"/>
    <x v="1"/>
    <x v="11"/>
  </r>
  <r>
    <x v="16"/>
    <n v="1969"/>
    <x v="11"/>
    <x v="2"/>
    <x v="1"/>
    <x v="11"/>
  </r>
  <r>
    <x v="16"/>
    <n v="1970"/>
    <x v="11"/>
    <x v="2"/>
    <x v="1"/>
    <x v="11"/>
  </r>
  <r>
    <x v="16"/>
    <n v="1971"/>
    <x v="11"/>
    <x v="2"/>
    <x v="1"/>
    <x v="11"/>
  </r>
  <r>
    <x v="16"/>
    <n v="1972"/>
    <x v="11"/>
    <x v="2"/>
    <x v="1"/>
    <x v="11"/>
  </r>
  <r>
    <x v="16"/>
    <n v="1973"/>
    <x v="11"/>
    <x v="2"/>
    <x v="1"/>
    <x v="11"/>
  </r>
  <r>
    <x v="16"/>
    <n v="1974"/>
    <x v="11"/>
    <x v="2"/>
    <x v="1"/>
    <x v="11"/>
  </r>
  <r>
    <x v="16"/>
    <n v="1975"/>
    <x v="11"/>
    <x v="2"/>
    <x v="1"/>
    <x v="11"/>
  </r>
  <r>
    <x v="16"/>
    <n v="1976"/>
    <x v="11"/>
    <x v="2"/>
    <x v="1"/>
    <x v="11"/>
  </r>
  <r>
    <x v="16"/>
    <n v="1977"/>
    <x v="11"/>
    <x v="2"/>
    <x v="1"/>
    <x v="11"/>
  </r>
  <r>
    <x v="16"/>
    <n v="1978"/>
    <x v="11"/>
    <x v="2"/>
    <x v="1"/>
    <x v="11"/>
  </r>
  <r>
    <x v="16"/>
    <n v="1979"/>
    <x v="11"/>
    <x v="2"/>
    <x v="1"/>
    <x v="11"/>
  </r>
  <r>
    <x v="16"/>
    <n v="1980"/>
    <x v="11"/>
    <x v="2"/>
    <x v="1"/>
    <x v="11"/>
  </r>
  <r>
    <x v="16"/>
    <n v="1981"/>
    <x v="11"/>
    <x v="2"/>
    <x v="1"/>
    <x v="11"/>
  </r>
  <r>
    <x v="16"/>
    <n v="1982"/>
    <x v="11"/>
    <x v="2"/>
    <x v="1"/>
    <x v="11"/>
  </r>
  <r>
    <x v="16"/>
    <n v="1983"/>
    <x v="11"/>
    <x v="2"/>
    <x v="1"/>
    <x v="11"/>
  </r>
  <r>
    <x v="16"/>
    <n v="1984"/>
    <x v="11"/>
    <x v="2"/>
    <x v="1"/>
    <x v="11"/>
  </r>
  <r>
    <x v="16"/>
    <n v="1985"/>
    <x v="11"/>
    <x v="2"/>
    <x v="1"/>
    <x v="11"/>
  </r>
  <r>
    <x v="16"/>
    <n v="1986"/>
    <x v="11"/>
    <x v="2"/>
    <x v="1"/>
    <x v="11"/>
  </r>
  <r>
    <x v="16"/>
    <n v="1987"/>
    <x v="11"/>
    <x v="2"/>
    <x v="1"/>
    <x v="11"/>
  </r>
  <r>
    <x v="16"/>
    <n v="1988"/>
    <x v="11"/>
    <x v="2"/>
    <x v="1"/>
    <x v="11"/>
  </r>
  <r>
    <x v="16"/>
    <n v="1989"/>
    <x v="11"/>
    <x v="2"/>
    <x v="1"/>
    <x v="11"/>
  </r>
  <r>
    <x v="16"/>
    <n v="1990"/>
    <x v="11"/>
    <x v="2"/>
    <x v="1"/>
    <x v="11"/>
  </r>
  <r>
    <x v="16"/>
    <n v="1991"/>
    <x v="11"/>
    <x v="2"/>
    <x v="1"/>
    <x v="11"/>
  </r>
  <r>
    <x v="16"/>
    <n v="1992"/>
    <x v="11"/>
    <x v="2"/>
    <x v="1"/>
    <x v="11"/>
  </r>
  <r>
    <x v="16"/>
    <n v="1993"/>
    <x v="11"/>
    <x v="2"/>
    <x v="1"/>
    <x v="11"/>
  </r>
  <r>
    <x v="16"/>
    <n v="1994"/>
    <x v="11"/>
    <x v="2"/>
    <x v="1"/>
    <x v="11"/>
  </r>
  <r>
    <x v="16"/>
    <n v="1995"/>
    <x v="11"/>
    <x v="2"/>
    <x v="1"/>
    <x v="11"/>
  </r>
  <r>
    <x v="16"/>
    <n v="1996"/>
    <x v="11"/>
    <x v="2"/>
    <x v="1"/>
    <x v="11"/>
  </r>
  <r>
    <x v="16"/>
    <n v="1997"/>
    <x v="11"/>
    <x v="2"/>
    <x v="1"/>
    <x v="11"/>
  </r>
  <r>
    <x v="16"/>
    <n v="1998"/>
    <x v="11"/>
    <x v="2"/>
    <x v="1"/>
    <x v="11"/>
  </r>
  <r>
    <x v="16"/>
    <n v="1999"/>
    <x v="11"/>
    <x v="2"/>
    <x v="1"/>
    <x v="11"/>
  </r>
  <r>
    <x v="16"/>
    <n v="2000"/>
    <x v="11"/>
    <x v="2"/>
    <x v="1"/>
    <x v="11"/>
  </r>
  <r>
    <x v="16"/>
    <n v="2001"/>
    <x v="11"/>
    <x v="2"/>
    <x v="1"/>
    <x v="11"/>
  </r>
  <r>
    <x v="16"/>
    <n v="2002"/>
    <x v="11"/>
    <x v="2"/>
    <x v="1"/>
    <x v="11"/>
  </r>
  <r>
    <x v="16"/>
    <n v="2003"/>
    <x v="11"/>
    <x v="2"/>
    <x v="1"/>
    <x v="11"/>
  </r>
  <r>
    <x v="16"/>
    <n v="2004"/>
    <x v="11"/>
    <x v="2"/>
    <x v="1"/>
    <x v="11"/>
  </r>
  <r>
    <x v="16"/>
    <n v="2005"/>
    <x v="11"/>
    <x v="2"/>
    <x v="1"/>
    <x v="11"/>
  </r>
  <r>
    <x v="16"/>
    <n v="2006"/>
    <x v="11"/>
    <x v="2"/>
    <x v="1"/>
    <x v="11"/>
  </r>
  <r>
    <x v="16"/>
    <n v="2007"/>
    <x v="11"/>
    <x v="2"/>
    <x v="1"/>
    <x v="11"/>
  </r>
  <r>
    <x v="16"/>
    <n v="2008"/>
    <x v="11"/>
    <x v="2"/>
    <x v="1"/>
    <x v="11"/>
  </r>
  <r>
    <x v="16"/>
    <n v="2009"/>
    <x v="11"/>
    <x v="2"/>
    <x v="1"/>
    <x v="11"/>
  </r>
  <r>
    <x v="16"/>
    <n v="2010"/>
    <x v="11"/>
    <x v="2"/>
    <x v="1"/>
    <x v="11"/>
  </r>
  <r>
    <x v="16"/>
    <n v="2011"/>
    <x v="11"/>
    <x v="2"/>
    <x v="1"/>
    <x v="11"/>
  </r>
  <r>
    <x v="16"/>
    <n v="2012"/>
    <x v="11"/>
    <x v="2"/>
    <x v="1"/>
    <x v="11"/>
  </r>
  <r>
    <x v="16"/>
    <n v="2013"/>
    <x v="11"/>
    <x v="2"/>
    <x v="1"/>
    <x v="11"/>
  </r>
  <r>
    <x v="16"/>
    <n v="2014"/>
    <x v="11"/>
    <x v="2"/>
    <x v="1"/>
    <x v="11"/>
  </r>
  <r>
    <x v="16"/>
    <n v="2015"/>
    <x v="11"/>
    <x v="2"/>
    <x v="1"/>
    <x v="11"/>
  </r>
  <r>
    <x v="16"/>
    <n v="2016"/>
    <x v="11"/>
    <x v="2"/>
    <x v="1"/>
    <x v="11"/>
  </r>
  <r>
    <x v="16"/>
    <n v="2017"/>
    <x v="11"/>
    <x v="2"/>
    <x v="1"/>
    <x v="11"/>
  </r>
  <r>
    <x v="16"/>
    <n v="2018"/>
    <x v="11"/>
    <x v="2"/>
    <x v="1"/>
    <x v="11"/>
  </r>
  <r>
    <x v="16"/>
    <n v="2019"/>
    <x v="11"/>
    <x v="2"/>
    <x v="1"/>
    <x v="11"/>
  </r>
  <r>
    <x v="16"/>
    <n v="2020"/>
    <x v="11"/>
    <x v="2"/>
    <x v="1"/>
    <x v="11"/>
  </r>
  <r>
    <x v="16"/>
    <n v="2021"/>
    <x v="11"/>
    <x v="2"/>
    <x v="1"/>
    <x v="11"/>
  </r>
  <r>
    <x v="16"/>
    <n v="2022"/>
    <x v="11"/>
    <x v="2"/>
    <x v="1"/>
    <x v="11"/>
  </r>
  <r>
    <x v="16"/>
    <n v="2023"/>
    <x v="11"/>
    <x v="2"/>
    <x v="1"/>
    <x v="11"/>
  </r>
  <r>
    <x v="16"/>
    <n v="2024"/>
    <x v="11"/>
    <x v="2"/>
    <x v="1"/>
    <x v="11"/>
  </r>
  <r>
    <x v="16"/>
    <n v="2025"/>
    <x v="11"/>
    <x v="2"/>
    <x v="1"/>
    <x v="11"/>
  </r>
  <r>
    <x v="16"/>
    <n v="2026"/>
    <x v="11"/>
    <x v="2"/>
    <x v="1"/>
    <x v="11"/>
  </r>
  <r>
    <x v="16"/>
    <n v="2027"/>
    <x v="11"/>
    <x v="2"/>
    <x v="1"/>
    <x v="11"/>
  </r>
  <r>
    <x v="16"/>
    <n v="2028"/>
    <x v="11"/>
    <x v="2"/>
    <x v="1"/>
    <x v="11"/>
  </r>
  <r>
    <x v="16"/>
    <n v="2029"/>
    <x v="11"/>
    <x v="2"/>
    <x v="1"/>
    <x v="11"/>
  </r>
  <r>
    <x v="16"/>
    <n v="2030"/>
    <x v="11"/>
    <x v="2"/>
    <x v="1"/>
    <x v="11"/>
  </r>
  <r>
    <x v="16"/>
    <n v="2031"/>
    <x v="11"/>
    <x v="2"/>
    <x v="1"/>
    <x v="11"/>
  </r>
  <r>
    <x v="16"/>
    <n v="2032"/>
    <x v="11"/>
    <x v="2"/>
    <x v="1"/>
    <x v="11"/>
  </r>
  <r>
    <x v="16"/>
    <n v="2033"/>
    <x v="11"/>
    <x v="2"/>
    <x v="1"/>
    <x v="11"/>
  </r>
  <r>
    <x v="16"/>
    <n v="2034"/>
    <x v="11"/>
    <x v="2"/>
    <x v="1"/>
    <x v="11"/>
  </r>
  <r>
    <x v="16"/>
    <n v="2035"/>
    <x v="11"/>
    <x v="2"/>
    <x v="1"/>
    <x v="11"/>
  </r>
  <r>
    <x v="16"/>
    <n v="2036"/>
    <x v="11"/>
    <x v="2"/>
    <x v="1"/>
    <x v="11"/>
  </r>
  <r>
    <x v="16"/>
    <n v="2037"/>
    <x v="11"/>
    <x v="2"/>
    <x v="1"/>
    <x v="11"/>
  </r>
  <r>
    <x v="16"/>
    <n v="2038"/>
    <x v="11"/>
    <x v="2"/>
    <x v="1"/>
    <x v="11"/>
  </r>
  <r>
    <x v="16"/>
    <n v="2039"/>
    <x v="11"/>
    <x v="2"/>
    <x v="1"/>
    <x v="11"/>
  </r>
  <r>
    <x v="16"/>
    <n v="2040"/>
    <x v="11"/>
    <x v="2"/>
    <x v="1"/>
    <x v="11"/>
  </r>
  <r>
    <x v="16"/>
    <n v="2041"/>
    <x v="11"/>
    <x v="2"/>
    <x v="1"/>
    <x v="11"/>
  </r>
  <r>
    <x v="16"/>
    <n v="2042"/>
    <x v="11"/>
    <x v="2"/>
    <x v="1"/>
    <x v="11"/>
  </r>
  <r>
    <x v="16"/>
    <n v="2043"/>
    <x v="11"/>
    <x v="2"/>
    <x v="1"/>
    <x v="11"/>
  </r>
  <r>
    <x v="16"/>
    <n v="2044"/>
    <x v="11"/>
    <x v="2"/>
    <x v="1"/>
    <x v="11"/>
  </r>
  <r>
    <x v="16"/>
    <n v="2045"/>
    <x v="11"/>
    <x v="2"/>
    <x v="1"/>
    <x v="11"/>
  </r>
  <r>
    <x v="16"/>
    <n v="2046"/>
    <x v="11"/>
    <x v="2"/>
    <x v="1"/>
    <x v="11"/>
  </r>
  <r>
    <x v="16"/>
    <n v="2047"/>
    <x v="11"/>
    <x v="2"/>
    <x v="1"/>
    <x v="11"/>
  </r>
  <r>
    <x v="16"/>
    <n v="2048"/>
    <x v="11"/>
    <x v="2"/>
    <x v="1"/>
    <x v="11"/>
  </r>
  <r>
    <x v="16"/>
    <n v="2049"/>
    <x v="11"/>
    <x v="2"/>
    <x v="1"/>
    <x v="11"/>
  </r>
  <r>
    <x v="16"/>
    <n v="2050"/>
    <x v="11"/>
    <x v="2"/>
    <x v="1"/>
    <x v="11"/>
  </r>
  <r>
    <x v="16"/>
    <n v="2051"/>
    <x v="11"/>
    <x v="2"/>
    <x v="1"/>
    <x v="11"/>
  </r>
  <r>
    <x v="16"/>
    <n v="2052"/>
    <x v="11"/>
    <x v="2"/>
    <x v="1"/>
    <x v="11"/>
  </r>
  <r>
    <x v="16"/>
    <n v="2053"/>
    <x v="11"/>
    <x v="2"/>
    <x v="1"/>
    <x v="11"/>
  </r>
  <r>
    <x v="16"/>
    <n v="2054"/>
    <x v="11"/>
    <x v="2"/>
    <x v="1"/>
    <x v="11"/>
  </r>
  <r>
    <x v="16"/>
    <n v="2055"/>
    <x v="11"/>
    <x v="2"/>
    <x v="1"/>
    <x v="11"/>
  </r>
  <r>
    <x v="16"/>
    <n v="2056"/>
    <x v="11"/>
    <x v="2"/>
    <x v="1"/>
    <x v="11"/>
  </r>
  <r>
    <x v="16"/>
    <n v="2057"/>
    <x v="11"/>
    <x v="2"/>
    <x v="1"/>
    <x v="11"/>
  </r>
  <r>
    <x v="16"/>
    <n v="2058"/>
    <x v="11"/>
    <x v="2"/>
    <x v="1"/>
    <x v="11"/>
  </r>
  <r>
    <x v="16"/>
    <n v="2059"/>
    <x v="11"/>
    <x v="2"/>
    <x v="1"/>
    <x v="11"/>
  </r>
  <r>
    <x v="16"/>
    <n v="2060"/>
    <x v="11"/>
    <x v="2"/>
    <x v="1"/>
    <x v="11"/>
  </r>
  <r>
    <x v="16"/>
    <n v="2061"/>
    <x v="11"/>
    <x v="2"/>
    <x v="1"/>
    <x v="11"/>
  </r>
  <r>
    <x v="16"/>
    <n v="2062"/>
    <x v="11"/>
    <x v="2"/>
    <x v="1"/>
    <x v="11"/>
  </r>
  <r>
    <x v="16"/>
    <n v="2063"/>
    <x v="11"/>
    <x v="2"/>
    <x v="1"/>
    <x v="11"/>
  </r>
  <r>
    <x v="16"/>
    <n v="2064"/>
    <x v="11"/>
    <x v="2"/>
    <x v="1"/>
    <x v="11"/>
  </r>
  <r>
    <x v="16"/>
    <n v="2065"/>
    <x v="11"/>
    <x v="2"/>
    <x v="1"/>
    <x v="11"/>
  </r>
  <r>
    <x v="16"/>
    <n v="2066"/>
    <x v="11"/>
    <x v="2"/>
    <x v="1"/>
    <x v="11"/>
  </r>
  <r>
    <x v="16"/>
    <n v="2067"/>
    <x v="11"/>
    <x v="2"/>
    <x v="1"/>
    <x v="11"/>
  </r>
  <r>
    <x v="16"/>
    <n v="2068"/>
    <x v="11"/>
    <x v="2"/>
    <x v="1"/>
    <x v="11"/>
  </r>
  <r>
    <x v="16"/>
    <n v="2069"/>
    <x v="11"/>
    <x v="2"/>
    <x v="1"/>
    <x v="11"/>
  </r>
  <r>
    <x v="16"/>
    <n v="2070"/>
    <x v="11"/>
    <x v="2"/>
    <x v="1"/>
    <x v="11"/>
  </r>
  <r>
    <x v="16"/>
    <n v="2071"/>
    <x v="11"/>
    <x v="2"/>
    <x v="1"/>
    <x v="11"/>
  </r>
  <r>
    <x v="16"/>
    <n v="2072"/>
    <x v="11"/>
    <x v="2"/>
    <x v="1"/>
    <x v="11"/>
  </r>
  <r>
    <x v="16"/>
    <n v="2073"/>
    <x v="11"/>
    <x v="2"/>
    <x v="1"/>
    <x v="11"/>
  </r>
  <r>
    <x v="16"/>
    <n v="2074"/>
    <x v="11"/>
    <x v="2"/>
    <x v="1"/>
    <x v="11"/>
  </r>
  <r>
    <x v="16"/>
    <n v="2075"/>
    <x v="11"/>
    <x v="2"/>
    <x v="1"/>
    <x v="11"/>
  </r>
  <r>
    <x v="16"/>
    <n v="2076"/>
    <x v="11"/>
    <x v="2"/>
    <x v="1"/>
    <x v="11"/>
  </r>
  <r>
    <x v="16"/>
    <n v="2077"/>
    <x v="11"/>
    <x v="2"/>
    <x v="1"/>
    <x v="11"/>
  </r>
  <r>
    <x v="16"/>
    <n v="2078"/>
    <x v="11"/>
    <x v="2"/>
    <x v="1"/>
    <x v="11"/>
  </r>
  <r>
    <x v="16"/>
    <n v="2079"/>
    <x v="11"/>
    <x v="2"/>
    <x v="1"/>
    <x v="11"/>
  </r>
  <r>
    <x v="16"/>
    <n v="2080"/>
    <x v="11"/>
    <x v="2"/>
    <x v="1"/>
    <x v="11"/>
  </r>
  <r>
    <x v="16"/>
    <n v="2081"/>
    <x v="11"/>
    <x v="2"/>
    <x v="1"/>
    <x v="11"/>
  </r>
  <r>
    <x v="16"/>
    <n v="2082"/>
    <x v="11"/>
    <x v="2"/>
    <x v="1"/>
    <x v="11"/>
  </r>
  <r>
    <x v="16"/>
    <n v="2083"/>
    <x v="11"/>
    <x v="2"/>
    <x v="1"/>
    <x v="11"/>
  </r>
  <r>
    <x v="16"/>
    <n v="2084"/>
    <x v="11"/>
    <x v="2"/>
    <x v="1"/>
    <x v="11"/>
  </r>
  <r>
    <x v="16"/>
    <n v="2085"/>
    <x v="11"/>
    <x v="2"/>
    <x v="1"/>
    <x v="11"/>
  </r>
  <r>
    <x v="16"/>
    <n v="2086"/>
    <x v="11"/>
    <x v="2"/>
    <x v="1"/>
    <x v="11"/>
  </r>
  <r>
    <x v="16"/>
    <n v="2087"/>
    <x v="11"/>
    <x v="2"/>
    <x v="1"/>
    <x v="11"/>
  </r>
  <r>
    <x v="16"/>
    <n v="2088"/>
    <x v="11"/>
    <x v="2"/>
    <x v="1"/>
    <x v="11"/>
  </r>
  <r>
    <x v="16"/>
    <n v="2089"/>
    <x v="11"/>
    <x v="2"/>
    <x v="1"/>
    <x v="11"/>
  </r>
  <r>
    <x v="16"/>
    <n v="2090"/>
    <x v="11"/>
    <x v="2"/>
    <x v="1"/>
    <x v="11"/>
  </r>
  <r>
    <x v="16"/>
    <n v="2091"/>
    <x v="11"/>
    <x v="2"/>
    <x v="1"/>
    <x v="11"/>
  </r>
  <r>
    <x v="16"/>
    <n v="2092"/>
    <x v="11"/>
    <x v="2"/>
    <x v="1"/>
    <x v="11"/>
  </r>
  <r>
    <x v="16"/>
    <n v="2093"/>
    <x v="11"/>
    <x v="2"/>
    <x v="1"/>
    <x v="11"/>
  </r>
  <r>
    <x v="16"/>
    <n v="2094"/>
    <x v="11"/>
    <x v="2"/>
    <x v="1"/>
    <x v="11"/>
  </r>
  <r>
    <x v="16"/>
    <n v="2095"/>
    <x v="11"/>
    <x v="2"/>
    <x v="1"/>
    <x v="11"/>
  </r>
  <r>
    <x v="16"/>
    <n v="2096"/>
    <x v="11"/>
    <x v="2"/>
    <x v="1"/>
    <x v="11"/>
  </r>
  <r>
    <x v="16"/>
    <n v="2097"/>
    <x v="11"/>
    <x v="2"/>
    <x v="1"/>
    <x v="11"/>
  </r>
  <r>
    <x v="16"/>
    <n v="2098"/>
    <x v="11"/>
    <x v="2"/>
    <x v="1"/>
    <x v="11"/>
  </r>
  <r>
    <x v="16"/>
    <n v="2099"/>
    <x v="11"/>
    <x v="2"/>
    <x v="1"/>
    <x v="11"/>
  </r>
  <r>
    <x v="16"/>
    <n v="2100"/>
    <x v="11"/>
    <x v="2"/>
    <x v="1"/>
    <x v="11"/>
  </r>
  <r>
    <x v="16"/>
    <n v="2101"/>
    <x v="11"/>
    <x v="2"/>
    <x v="1"/>
    <x v="11"/>
  </r>
  <r>
    <x v="16"/>
    <n v="2102"/>
    <x v="11"/>
    <x v="2"/>
    <x v="1"/>
    <x v="11"/>
  </r>
  <r>
    <x v="16"/>
    <n v="2103"/>
    <x v="11"/>
    <x v="2"/>
    <x v="1"/>
    <x v="11"/>
  </r>
  <r>
    <x v="16"/>
    <n v="2104"/>
    <x v="11"/>
    <x v="2"/>
    <x v="1"/>
    <x v="11"/>
  </r>
  <r>
    <x v="16"/>
    <n v="2105"/>
    <x v="11"/>
    <x v="2"/>
    <x v="1"/>
    <x v="11"/>
  </r>
  <r>
    <x v="16"/>
    <n v="2106"/>
    <x v="11"/>
    <x v="2"/>
    <x v="1"/>
    <x v="11"/>
  </r>
  <r>
    <x v="16"/>
    <n v="2107"/>
    <x v="11"/>
    <x v="2"/>
    <x v="1"/>
    <x v="11"/>
  </r>
  <r>
    <x v="16"/>
    <n v="2108"/>
    <x v="11"/>
    <x v="2"/>
    <x v="1"/>
    <x v="11"/>
  </r>
  <r>
    <x v="16"/>
    <n v="2109"/>
    <x v="11"/>
    <x v="2"/>
    <x v="1"/>
    <x v="11"/>
  </r>
  <r>
    <x v="16"/>
    <n v="2110"/>
    <x v="11"/>
    <x v="2"/>
    <x v="1"/>
    <x v="11"/>
  </r>
  <r>
    <x v="16"/>
    <n v="2111"/>
    <x v="11"/>
    <x v="2"/>
    <x v="1"/>
    <x v="11"/>
  </r>
  <r>
    <x v="16"/>
    <n v="2112"/>
    <x v="11"/>
    <x v="2"/>
    <x v="1"/>
    <x v="11"/>
  </r>
  <r>
    <x v="16"/>
    <n v="2113"/>
    <x v="11"/>
    <x v="2"/>
    <x v="1"/>
    <x v="11"/>
  </r>
  <r>
    <x v="16"/>
    <n v="2114"/>
    <x v="11"/>
    <x v="2"/>
    <x v="1"/>
    <x v="11"/>
  </r>
  <r>
    <x v="16"/>
    <n v="2115"/>
    <x v="11"/>
    <x v="2"/>
    <x v="1"/>
    <x v="11"/>
  </r>
  <r>
    <x v="16"/>
    <n v="2116"/>
    <x v="11"/>
    <x v="2"/>
    <x v="1"/>
    <x v="11"/>
  </r>
  <r>
    <x v="16"/>
    <n v="2117"/>
    <x v="11"/>
    <x v="2"/>
    <x v="1"/>
    <x v="11"/>
  </r>
  <r>
    <x v="16"/>
    <n v="2118"/>
    <x v="11"/>
    <x v="2"/>
    <x v="1"/>
    <x v="11"/>
  </r>
  <r>
    <x v="16"/>
    <n v="2119"/>
    <x v="11"/>
    <x v="2"/>
    <x v="1"/>
    <x v="11"/>
  </r>
  <r>
    <x v="16"/>
    <n v="2120"/>
    <x v="11"/>
    <x v="2"/>
    <x v="1"/>
    <x v="11"/>
  </r>
  <r>
    <x v="16"/>
    <n v="2121"/>
    <x v="11"/>
    <x v="2"/>
    <x v="1"/>
    <x v="11"/>
  </r>
  <r>
    <x v="16"/>
    <n v="2122"/>
    <x v="11"/>
    <x v="2"/>
    <x v="1"/>
    <x v="11"/>
  </r>
  <r>
    <x v="16"/>
    <n v="2123"/>
    <x v="11"/>
    <x v="2"/>
    <x v="1"/>
    <x v="11"/>
  </r>
  <r>
    <x v="16"/>
    <n v="2124"/>
    <x v="11"/>
    <x v="2"/>
    <x v="1"/>
    <x v="11"/>
  </r>
  <r>
    <x v="16"/>
    <n v="2125"/>
    <x v="11"/>
    <x v="2"/>
    <x v="1"/>
    <x v="11"/>
  </r>
  <r>
    <x v="16"/>
    <n v="2126"/>
    <x v="11"/>
    <x v="2"/>
    <x v="1"/>
    <x v="11"/>
  </r>
  <r>
    <x v="16"/>
    <n v="2127"/>
    <x v="11"/>
    <x v="2"/>
    <x v="1"/>
    <x v="11"/>
  </r>
  <r>
    <x v="16"/>
    <n v="2128"/>
    <x v="11"/>
    <x v="2"/>
    <x v="1"/>
    <x v="11"/>
  </r>
  <r>
    <x v="16"/>
    <n v="2129"/>
    <x v="11"/>
    <x v="2"/>
    <x v="1"/>
    <x v="11"/>
  </r>
  <r>
    <x v="16"/>
    <n v="2130"/>
    <x v="11"/>
    <x v="2"/>
    <x v="1"/>
    <x v="11"/>
  </r>
  <r>
    <x v="16"/>
    <n v="2131"/>
    <x v="11"/>
    <x v="2"/>
    <x v="1"/>
    <x v="11"/>
  </r>
  <r>
    <x v="16"/>
    <n v="2132"/>
    <x v="11"/>
    <x v="2"/>
    <x v="1"/>
    <x v="11"/>
  </r>
  <r>
    <x v="16"/>
    <n v="2133"/>
    <x v="11"/>
    <x v="2"/>
    <x v="1"/>
    <x v="11"/>
  </r>
  <r>
    <x v="16"/>
    <n v="2134"/>
    <x v="11"/>
    <x v="2"/>
    <x v="1"/>
    <x v="11"/>
  </r>
  <r>
    <x v="16"/>
    <n v="2135"/>
    <x v="11"/>
    <x v="2"/>
    <x v="1"/>
    <x v="11"/>
  </r>
  <r>
    <x v="16"/>
    <n v="2136"/>
    <x v="11"/>
    <x v="2"/>
    <x v="1"/>
    <x v="11"/>
  </r>
  <r>
    <x v="16"/>
    <n v="2137"/>
    <x v="11"/>
    <x v="2"/>
    <x v="1"/>
    <x v="11"/>
  </r>
  <r>
    <x v="16"/>
    <n v="2138"/>
    <x v="11"/>
    <x v="2"/>
    <x v="1"/>
    <x v="11"/>
  </r>
  <r>
    <x v="16"/>
    <n v="2139"/>
    <x v="11"/>
    <x v="2"/>
    <x v="1"/>
    <x v="11"/>
  </r>
  <r>
    <x v="16"/>
    <n v="2140"/>
    <x v="11"/>
    <x v="2"/>
    <x v="1"/>
    <x v="11"/>
  </r>
  <r>
    <x v="16"/>
    <n v="2141"/>
    <x v="11"/>
    <x v="2"/>
    <x v="1"/>
    <x v="11"/>
  </r>
  <r>
    <x v="16"/>
    <n v="2142"/>
    <x v="11"/>
    <x v="2"/>
    <x v="1"/>
    <x v="11"/>
  </r>
  <r>
    <x v="16"/>
    <n v="2143"/>
    <x v="11"/>
    <x v="2"/>
    <x v="1"/>
    <x v="11"/>
  </r>
  <r>
    <x v="16"/>
    <n v="2144"/>
    <x v="11"/>
    <x v="2"/>
    <x v="1"/>
    <x v="11"/>
  </r>
  <r>
    <x v="16"/>
    <n v="2145"/>
    <x v="11"/>
    <x v="2"/>
    <x v="1"/>
    <x v="11"/>
  </r>
  <r>
    <x v="16"/>
    <n v="2146"/>
    <x v="11"/>
    <x v="2"/>
    <x v="1"/>
    <x v="11"/>
  </r>
  <r>
    <x v="16"/>
    <n v="2147"/>
    <x v="11"/>
    <x v="2"/>
    <x v="1"/>
    <x v="11"/>
  </r>
  <r>
    <x v="16"/>
    <n v="2148"/>
    <x v="11"/>
    <x v="2"/>
    <x v="1"/>
    <x v="11"/>
  </r>
  <r>
    <x v="16"/>
    <n v="2149"/>
    <x v="11"/>
    <x v="2"/>
    <x v="1"/>
    <x v="11"/>
  </r>
  <r>
    <x v="16"/>
    <n v="2150"/>
    <x v="11"/>
    <x v="2"/>
    <x v="1"/>
    <x v="11"/>
  </r>
  <r>
    <x v="16"/>
    <n v="2151"/>
    <x v="11"/>
    <x v="2"/>
    <x v="1"/>
    <x v="11"/>
  </r>
  <r>
    <x v="16"/>
    <n v="2152"/>
    <x v="11"/>
    <x v="2"/>
    <x v="1"/>
    <x v="11"/>
  </r>
  <r>
    <x v="16"/>
    <n v="2153"/>
    <x v="11"/>
    <x v="2"/>
    <x v="1"/>
    <x v="11"/>
  </r>
  <r>
    <x v="16"/>
    <n v="2154"/>
    <x v="11"/>
    <x v="2"/>
    <x v="1"/>
    <x v="11"/>
  </r>
  <r>
    <x v="16"/>
    <n v="2155"/>
    <x v="11"/>
    <x v="2"/>
    <x v="1"/>
    <x v="11"/>
  </r>
  <r>
    <x v="16"/>
    <n v="2156"/>
    <x v="11"/>
    <x v="2"/>
    <x v="1"/>
    <x v="11"/>
  </r>
  <r>
    <x v="16"/>
    <n v="2157"/>
    <x v="11"/>
    <x v="2"/>
    <x v="1"/>
    <x v="11"/>
  </r>
  <r>
    <x v="16"/>
    <n v="2158"/>
    <x v="11"/>
    <x v="2"/>
    <x v="1"/>
    <x v="11"/>
  </r>
  <r>
    <x v="16"/>
    <n v="2159"/>
    <x v="11"/>
    <x v="2"/>
    <x v="1"/>
    <x v="11"/>
  </r>
  <r>
    <x v="16"/>
    <n v="2160"/>
    <x v="11"/>
    <x v="2"/>
    <x v="1"/>
    <x v="11"/>
  </r>
  <r>
    <x v="16"/>
    <n v="2161"/>
    <x v="11"/>
    <x v="2"/>
    <x v="1"/>
    <x v="11"/>
  </r>
  <r>
    <x v="16"/>
    <n v="2162"/>
    <x v="11"/>
    <x v="2"/>
    <x v="1"/>
    <x v="11"/>
  </r>
  <r>
    <x v="16"/>
    <n v="2163"/>
    <x v="11"/>
    <x v="2"/>
    <x v="1"/>
    <x v="11"/>
  </r>
  <r>
    <x v="16"/>
    <n v="2164"/>
    <x v="11"/>
    <x v="2"/>
    <x v="1"/>
    <x v="11"/>
  </r>
  <r>
    <x v="16"/>
    <n v="2165"/>
    <x v="11"/>
    <x v="2"/>
    <x v="1"/>
    <x v="11"/>
  </r>
  <r>
    <x v="16"/>
    <n v="2166"/>
    <x v="11"/>
    <x v="2"/>
    <x v="1"/>
    <x v="11"/>
  </r>
  <r>
    <x v="16"/>
    <n v="2167"/>
    <x v="11"/>
    <x v="2"/>
    <x v="1"/>
    <x v="11"/>
  </r>
  <r>
    <x v="16"/>
    <n v="2168"/>
    <x v="11"/>
    <x v="2"/>
    <x v="1"/>
    <x v="11"/>
  </r>
  <r>
    <x v="16"/>
    <n v="2169"/>
    <x v="11"/>
    <x v="2"/>
    <x v="1"/>
    <x v="11"/>
  </r>
  <r>
    <x v="16"/>
    <n v="2170"/>
    <x v="11"/>
    <x v="2"/>
    <x v="1"/>
    <x v="11"/>
  </r>
  <r>
    <x v="16"/>
    <n v="2171"/>
    <x v="11"/>
    <x v="2"/>
    <x v="1"/>
    <x v="11"/>
  </r>
  <r>
    <x v="16"/>
    <n v="2172"/>
    <x v="11"/>
    <x v="2"/>
    <x v="1"/>
    <x v="11"/>
  </r>
  <r>
    <x v="16"/>
    <n v="2173"/>
    <x v="11"/>
    <x v="2"/>
    <x v="1"/>
    <x v="11"/>
  </r>
  <r>
    <x v="16"/>
    <n v="2174"/>
    <x v="11"/>
    <x v="2"/>
    <x v="1"/>
    <x v="11"/>
  </r>
  <r>
    <x v="16"/>
    <n v="2175"/>
    <x v="11"/>
    <x v="2"/>
    <x v="1"/>
    <x v="11"/>
  </r>
  <r>
    <x v="16"/>
    <n v="2176"/>
    <x v="11"/>
    <x v="2"/>
    <x v="1"/>
    <x v="11"/>
  </r>
  <r>
    <x v="16"/>
    <n v="2177"/>
    <x v="11"/>
    <x v="2"/>
    <x v="1"/>
    <x v="11"/>
  </r>
  <r>
    <x v="16"/>
    <n v="2178"/>
    <x v="11"/>
    <x v="2"/>
    <x v="1"/>
    <x v="11"/>
  </r>
  <r>
    <x v="16"/>
    <n v="2179"/>
    <x v="11"/>
    <x v="2"/>
    <x v="1"/>
    <x v="11"/>
  </r>
  <r>
    <x v="16"/>
    <n v="2180"/>
    <x v="11"/>
    <x v="2"/>
    <x v="1"/>
    <x v="11"/>
  </r>
  <r>
    <x v="16"/>
    <n v="2181"/>
    <x v="11"/>
    <x v="2"/>
    <x v="1"/>
    <x v="11"/>
  </r>
  <r>
    <x v="16"/>
    <n v="2182"/>
    <x v="11"/>
    <x v="2"/>
    <x v="1"/>
    <x v="11"/>
  </r>
  <r>
    <x v="16"/>
    <n v="2183"/>
    <x v="11"/>
    <x v="2"/>
    <x v="1"/>
    <x v="11"/>
  </r>
  <r>
    <x v="16"/>
    <n v="2184"/>
    <x v="11"/>
    <x v="2"/>
    <x v="1"/>
    <x v="11"/>
  </r>
  <r>
    <x v="16"/>
    <n v="2185"/>
    <x v="11"/>
    <x v="2"/>
    <x v="1"/>
    <x v="11"/>
  </r>
  <r>
    <x v="16"/>
    <n v="2186"/>
    <x v="11"/>
    <x v="2"/>
    <x v="1"/>
    <x v="11"/>
  </r>
  <r>
    <x v="16"/>
    <n v="2187"/>
    <x v="11"/>
    <x v="2"/>
    <x v="1"/>
    <x v="11"/>
  </r>
  <r>
    <x v="16"/>
    <n v="2188"/>
    <x v="11"/>
    <x v="2"/>
    <x v="1"/>
    <x v="11"/>
  </r>
  <r>
    <x v="16"/>
    <n v="2189"/>
    <x v="11"/>
    <x v="2"/>
    <x v="1"/>
    <x v="11"/>
  </r>
  <r>
    <x v="16"/>
    <n v="2190"/>
    <x v="11"/>
    <x v="2"/>
    <x v="1"/>
    <x v="11"/>
  </r>
  <r>
    <x v="16"/>
    <n v="2191"/>
    <x v="11"/>
    <x v="2"/>
    <x v="1"/>
    <x v="11"/>
  </r>
  <r>
    <x v="16"/>
    <n v="2192"/>
    <x v="11"/>
    <x v="2"/>
    <x v="1"/>
    <x v="11"/>
  </r>
  <r>
    <x v="16"/>
    <n v="2193"/>
    <x v="11"/>
    <x v="2"/>
    <x v="1"/>
    <x v="11"/>
  </r>
  <r>
    <x v="16"/>
    <n v="2194"/>
    <x v="11"/>
    <x v="2"/>
    <x v="1"/>
    <x v="11"/>
  </r>
  <r>
    <x v="16"/>
    <n v="2195"/>
    <x v="11"/>
    <x v="2"/>
    <x v="1"/>
    <x v="11"/>
  </r>
  <r>
    <x v="16"/>
    <n v="2196"/>
    <x v="11"/>
    <x v="2"/>
    <x v="1"/>
    <x v="11"/>
  </r>
  <r>
    <x v="16"/>
    <n v="2197"/>
    <x v="11"/>
    <x v="2"/>
    <x v="1"/>
    <x v="11"/>
  </r>
  <r>
    <x v="16"/>
    <n v="2198"/>
    <x v="11"/>
    <x v="2"/>
    <x v="1"/>
    <x v="11"/>
  </r>
  <r>
    <x v="16"/>
    <n v="2199"/>
    <x v="11"/>
    <x v="2"/>
    <x v="1"/>
    <x v="11"/>
  </r>
  <r>
    <x v="16"/>
    <n v="2200"/>
    <x v="11"/>
    <x v="2"/>
    <x v="1"/>
    <x v="11"/>
  </r>
  <r>
    <x v="16"/>
    <n v="2201"/>
    <x v="11"/>
    <x v="2"/>
    <x v="1"/>
    <x v="11"/>
  </r>
  <r>
    <x v="16"/>
    <n v="2202"/>
    <x v="11"/>
    <x v="2"/>
    <x v="1"/>
    <x v="11"/>
  </r>
  <r>
    <x v="16"/>
    <n v="2203"/>
    <x v="11"/>
    <x v="2"/>
    <x v="1"/>
    <x v="11"/>
  </r>
  <r>
    <x v="16"/>
    <n v="2204"/>
    <x v="11"/>
    <x v="2"/>
    <x v="1"/>
    <x v="11"/>
  </r>
  <r>
    <x v="16"/>
    <n v="2205"/>
    <x v="11"/>
    <x v="2"/>
    <x v="1"/>
    <x v="11"/>
  </r>
  <r>
    <x v="16"/>
    <n v="2206"/>
    <x v="11"/>
    <x v="2"/>
    <x v="1"/>
    <x v="11"/>
  </r>
  <r>
    <x v="16"/>
    <n v="2207"/>
    <x v="11"/>
    <x v="2"/>
    <x v="1"/>
    <x v="11"/>
  </r>
  <r>
    <x v="16"/>
    <n v="2208"/>
    <x v="11"/>
    <x v="2"/>
    <x v="1"/>
    <x v="11"/>
  </r>
  <r>
    <x v="16"/>
    <n v="2209"/>
    <x v="11"/>
    <x v="2"/>
    <x v="1"/>
    <x v="11"/>
  </r>
  <r>
    <x v="16"/>
    <n v="2210"/>
    <x v="11"/>
    <x v="2"/>
    <x v="1"/>
    <x v="11"/>
  </r>
  <r>
    <x v="16"/>
    <n v="2211"/>
    <x v="11"/>
    <x v="2"/>
    <x v="1"/>
    <x v="11"/>
  </r>
  <r>
    <x v="16"/>
    <n v="2212"/>
    <x v="11"/>
    <x v="2"/>
    <x v="1"/>
    <x v="11"/>
  </r>
  <r>
    <x v="16"/>
    <n v="2213"/>
    <x v="11"/>
    <x v="2"/>
    <x v="1"/>
    <x v="11"/>
  </r>
  <r>
    <x v="16"/>
    <n v="2214"/>
    <x v="11"/>
    <x v="2"/>
    <x v="1"/>
    <x v="11"/>
  </r>
  <r>
    <x v="16"/>
    <n v="2215"/>
    <x v="11"/>
    <x v="2"/>
    <x v="1"/>
    <x v="11"/>
  </r>
  <r>
    <x v="16"/>
    <n v="2216"/>
    <x v="11"/>
    <x v="2"/>
    <x v="1"/>
    <x v="11"/>
  </r>
  <r>
    <x v="16"/>
    <n v="2217"/>
    <x v="11"/>
    <x v="2"/>
    <x v="1"/>
    <x v="11"/>
  </r>
  <r>
    <x v="16"/>
    <n v="2218"/>
    <x v="11"/>
    <x v="2"/>
    <x v="1"/>
    <x v="11"/>
  </r>
  <r>
    <x v="16"/>
    <n v="2219"/>
    <x v="11"/>
    <x v="2"/>
    <x v="1"/>
    <x v="11"/>
  </r>
  <r>
    <x v="16"/>
    <n v="2220"/>
    <x v="11"/>
    <x v="2"/>
    <x v="1"/>
    <x v="11"/>
  </r>
  <r>
    <x v="16"/>
    <n v="2221"/>
    <x v="11"/>
    <x v="2"/>
    <x v="1"/>
    <x v="11"/>
  </r>
  <r>
    <x v="16"/>
    <n v="2222"/>
    <x v="11"/>
    <x v="2"/>
    <x v="1"/>
    <x v="11"/>
  </r>
  <r>
    <x v="16"/>
    <n v="2223"/>
    <x v="11"/>
    <x v="2"/>
    <x v="1"/>
    <x v="11"/>
  </r>
  <r>
    <x v="16"/>
    <n v="2224"/>
    <x v="11"/>
    <x v="2"/>
    <x v="1"/>
    <x v="11"/>
  </r>
  <r>
    <x v="16"/>
    <n v="2225"/>
    <x v="11"/>
    <x v="2"/>
    <x v="1"/>
    <x v="11"/>
  </r>
  <r>
    <x v="16"/>
    <n v="2226"/>
    <x v="11"/>
    <x v="2"/>
    <x v="1"/>
    <x v="11"/>
  </r>
  <r>
    <x v="16"/>
    <n v="2227"/>
    <x v="11"/>
    <x v="2"/>
    <x v="1"/>
    <x v="11"/>
  </r>
  <r>
    <x v="16"/>
    <n v="2228"/>
    <x v="11"/>
    <x v="2"/>
    <x v="1"/>
    <x v="11"/>
  </r>
  <r>
    <x v="16"/>
    <n v="2229"/>
    <x v="11"/>
    <x v="2"/>
    <x v="1"/>
    <x v="11"/>
  </r>
  <r>
    <x v="16"/>
    <n v="2230"/>
    <x v="11"/>
    <x v="2"/>
    <x v="1"/>
    <x v="11"/>
  </r>
  <r>
    <x v="16"/>
    <n v="2231"/>
    <x v="11"/>
    <x v="2"/>
    <x v="1"/>
    <x v="11"/>
  </r>
  <r>
    <x v="16"/>
    <n v="2232"/>
    <x v="11"/>
    <x v="2"/>
    <x v="1"/>
    <x v="11"/>
  </r>
  <r>
    <x v="16"/>
    <n v="2233"/>
    <x v="11"/>
    <x v="2"/>
    <x v="1"/>
    <x v="11"/>
  </r>
  <r>
    <x v="16"/>
    <n v="2234"/>
    <x v="11"/>
    <x v="2"/>
    <x v="1"/>
    <x v="11"/>
  </r>
  <r>
    <x v="16"/>
    <n v="2235"/>
    <x v="11"/>
    <x v="2"/>
    <x v="1"/>
    <x v="11"/>
  </r>
  <r>
    <x v="16"/>
    <n v="2236"/>
    <x v="11"/>
    <x v="2"/>
    <x v="1"/>
    <x v="11"/>
  </r>
  <r>
    <x v="16"/>
    <n v="2237"/>
    <x v="11"/>
    <x v="2"/>
    <x v="1"/>
    <x v="11"/>
  </r>
  <r>
    <x v="16"/>
    <n v="2238"/>
    <x v="11"/>
    <x v="2"/>
    <x v="1"/>
    <x v="11"/>
  </r>
  <r>
    <x v="16"/>
    <n v="2239"/>
    <x v="11"/>
    <x v="2"/>
    <x v="1"/>
    <x v="11"/>
  </r>
  <r>
    <x v="16"/>
    <n v="2240"/>
    <x v="11"/>
    <x v="2"/>
    <x v="1"/>
    <x v="11"/>
  </r>
  <r>
    <x v="16"/>
    <n v="2241"/>
    <x v="11"/>
    <x v="2"/>
    <x v="1"/>
    <x v="11"/>
  </r>
  <r>
    <x v="16"/>
    <n v="2242"/>
    <x v="11"/>
    <x v="2"/>
    <x v="1"/>
    <x v="11"/>
  </r>
  <r>
    <x v="16"/>
    <n v="2243"/>
    <x v="11"/>
    <x v="2"/>
    <x v="1"/>
    <x v="11"/>
  </r>
  <r>
    <x v="16"/>
    <n v="2244"/>
    <x v="11"/>
    <x v="2"/>
    <x v="1"/>
    <x v="11"/>
  </r>
  <r>
    <x v="16"/>
    <n v="2245"/>
    <x v="11"/>
    <x v="2"/>
    <x v="1"/>
    <x v="11"/>
  </r>
  <r>
    <x v="16"/>
    <n v="2246"/>
    <x v="11"/>
    <x v="2"/>
    <x v="1"/>
    <x v="11"/>
  </r>
  <r>
    <x v="16"/>
    <n v="2247"/>
    <x v="11"/>
    <x v="2"/>
    <x v="1"/>
    <x v="11"/>
  </r>
  <r>
    <x v="16"/>
    <n v="2248"/>
    <x v="11"/>
    <x v="2"/>
    <x v="1"/>
    <x v="11"/>
  </r>
  <r>
    <x v="16"/>
    <n v="2249"/>
    <x v="11"/>
    <x v="2"/>
    <x v="1"/>
    <x v="11"/>
  </r>
  <r>
    <x v="16"/>
    <n v="2250"/>
    <x v="11"/>
    <x v="2"/>
    <x v="1"/>
    <x v="11"/>
  </r>
  <r>
    <x v="16"/>
    <n v="2251"/>
    <x v="11"/>
    <x v="2"/>
    <x v="1"/>
    <x v="11"/>
  </r>
  <r>
    <x v="16"/>
    <n v="2252"/>
    <x v="11"/>
    <x v="2"/>
    <x v="1"/>
    <x v="11"/>
  </r>
  <r>
    <x v="16"/>
    <n v="2253"/>
    <x v="11"/>
    <x v="2"/>
    <x v="1"/>
    <x v="11"/>
  </r>
  <r>
    <x v="16"/>
    <n v="2254"/>
    <x v="11"/>
    <x v="2"/>
    <x v="1"/>
    <x v="11"/>
  </r>
  <r>
    <x v="16"/>
    <n v="2255"/>
    <x v="11"/>
    <x v="2"/>
    <x v="1"/>
    <x v="11"/>
  </r>
  <r>
    <x v="16"/>
    <n v="2256"/>
    <x v="11"/>
    <x v="2"/>
    <x v="1"/>
    <x v="11"/>
  </r>
  <r>
    <x v="16"/>
    <n v="2257"/>
    <x v="11"/>
    <x v="2"/>
    <x v="1"/>
    <x v="11"/>
  </r>
  <r>
    <x v="16"/>
    <n v="2258"/>
    <x v="11"/>
    <x v="2"/>
    <x v="1"/>
    <x v="11"/>
  </r>
  <r>
    <x v="16"/>
    <n v="2259"/>
    <x v="11"/>
    <x v="2"/>
    <x v="1"/>
    <x v="11"/>
  </r>
  <r>
    <x v="16"/>
    <n v="2260"/>
    <x v="11"/>
    <x v="2"/>
    <x v="1"/>
    <x v="11"/>
  </r>
  <r>
    <x v="16"/>
    <n v="2261"/>
    <x v="11"/>
    <x v="2"/>
    <x v="1"/>
    <x v="11"/>
  </r>
  <r>
    <x v="16"/>
    <n v="2262"/>
    <x v="11"/>
    <x v="2"/>
    <x v="1"/>
    <x v="11"/>
  </r>
  <r>
    <x v="16"/>
    <n v="2263"/>
    <x v="11"/>
    <x v="2"/>
    <x v="1"/>
    <x v="11"/>
  </r>
  <r>
    <x v="16"/>
    <n v="2264"/>
    <x v="11"/>
    <x v="2"/>
    <x v="1"/>
    <x v="11"/>
  </r>
  <r>
    <x v="16"/>
    <n v="2265"/>
    <x v="11"/>
    <x v="2"/>
    <x v="1"/>
    <x v="11"/>
  </r>
  <r>
    <x v="16"/>
    <n v="2266"/>
    <x v="11"/>
    <x v="2"/>
    <x v="1"/>
    <x v="11"/>
  </r>
  <r>
    <x v="16"/>
    <n v="2267"/>
    <x v="11"/>
    <x v="2"/>
    <x v="1"/>
    <x v="11"/>
  </r>
  <r>
    <x v="16"/>
    <n v="2268"/>
    <x v="11"/>
    <x v="2"/>
    <x v="1"/>
    <x v="11"/>
  </r>
  <r>
    <x v="16"/>
    <n v="2269"/>
    <x v="11"/>
    <x v="2"/>
    <x v="1"/>
    <x v="11"/>
  </r>
  <r>
    <x v="16"/>
    <n v="2270"/>
    <x v="11"/>
    <x v="2"/>
    <x v="1"/>
    <x v="11"/>
  </r>
  <r>
    <x v="16"/>
    <n v="2271"/>
    <x v="11"/>
    <x v="2"/>
    <x v="1"/>
    <x v="11"/>
  </r>
  <r>
    <x v="16"/>
    <n v="2272"/>
    <x v="11"/>
    <x v="2"/>
    <x v="1"/>
    <x v="11"/>
  </r>
  <r>
    <x v="16"/>
    <n v="2273"/>
    <x v="11"/>
    <x v="2"/>
    <x v="1"/>
    <x v="11"/>
  </r>
  <r>
    <x v="16"/>
    <n v="2274"/>
    <x v="11"/>
    <x v="2"/>
    <x v="1"/>
    <x v="11"/>
  </r>
  <r>
    <x v="16"/>
    <n v="2275"/>
    <x v="11"/>
    <x v="2"/>
    <x v="1"/>
    <x v="11"/>
  </r>
  <r>
    <x v="16"/>
    <n v="2276"/>
    <x v="11"/>
    <x v="2"/>
    <x v="1"/>
    <x v="11"/>
  </r>
  <r>
    <x v="16"/>
    <n v="2277"/>
    <x v="11"/>
    <x v="2"/>
    <x v="1"/>
    <x v="11"/>
  </r>
  <r>
    <x v="16"/>
    <n v="2278"/>
    <x v="11"/>
    <x v="2"/>
    <x v="1"/>
    <x v="11"/>
  </r>
  <r>
    <x v="16"/>
    <n v="2279"/>
    <x v="11"/>
    <x v="2"/>
    <x v="1"/>
    <x v="11"/>
  </r>
  <r>
    <x v="16"/>
    <n v="2280"/>
    <x v="11"/>
    <x v="2"/>
    <x v="1"/>
    <x v="11"/>
  </r>
  <r>
    <x v="16"/>
    <n v="2281"/>
    <x v="11"/>
    <x v="2"/>
    <x v="1"/>
    <x v="11"/>
  </r>
  <r>
    <x v="16"/>
    <n v="2282"/>
    <x v="11"/>
    <x v="2"/>
    <x v="1"/>
    <x v="11"/>
  </r>
  <r>
    <x v="16"/>
    <n v="2283"/>
    <x v="11"/>
    <x v="2"/>
    <x v="1"/>
    <x v="11"/>
  </r>
  <r>
    <x v="16"/>
    <n v="2284"/>
    <x v="11"/>
    <x v="2"/>
    <x v="1"/>
    <x v="11"/>
  </r>
  <r>
    <x v="16"/>
    <n v="2285"/>
    <x v="11"/>
    <x v="2"/>
    <x v="1"/>
    <x v="11"/>
  </r>
  <r>
    <x v="16"/>
    <n v="2286"/>
    <x v="11"/>
    <x v="2"/>
    <x v="1"/>
    <x v="11"/>
  </r>
  <r>
    <x v="16"/>
    <n v="2287"/>
    <x v="11"/>
    <x v="2"/>
    <x v="1"/>
    <x v="11"/>
  </r>
  <r>
    <x v="16"/>
    <n v="2288"/>
    <x v="11"/>
    <x v="2"/>
    <x v="1"/>
    <x v="11"/>
  </r>
  <r>
    <x v="16"/>
    <n v="2289"/>
    <x v="11"/>
    <x v="2"/>
    <x v="1"/>
    <x v="11"/>
  </r>
  <r>
    <x v="16"/>
    <n v="2290"/>
    <x v="11"/>
    <x v="2"/>
    <x v="1"/>
    <x v="11"/>
  </r>
  <r>
    <x v="16"/>
    <n v="2291"/>
    <x v="11"/>
    <x v="2"/>
    <x v="1"/>
    <x v="11"/>
  </r>
  <r>
    <x v="16"/>
    <n v="2292"/>
    <x v="11"/>
    <x v="2"/>
    <x v="1"/>
    <x v="11"/>
  </r>
  <r>
    <x v="16"/>
    <n v="2293"/>
    <x v="11"/>
    <x v="2"/>
    <x v="1"/>
    <x v="11"/>
  </r>
  <r>
    <x v="16"/>
    <n v="2294"/>
    <x v="11"/>
    <x v="2"/>
    <x v="1"/>
    <x v="11"/>
  </r>
  <r>
    <x v="16"/>
    <n v="2295"/>
    <x v="11"/>
    <x v="2"/>
    <x v="1"/>
    <x v="11"/>
  </r>
  <r>
    <x v="16"/>
    <n v="2296"/>
    <x v="11"/>
    <x v="2"/>
    <x v="1"/>
    <x v="11"/>
  </r>
  <r>
    <x v="16"/>
    <n v="2297"/>
    <x v="11"/>
    <x v="2"/>
    <x v="1"/>
    <x v="11"/>
  </r>
  <r>
    <x v="16"/>
    <n v="2298"/>
    <x v="11"/>
    <x v="2"/>
    <x v="1"/>
    <x v="11"/>
  </r>
  <r>
    <x v="16"/>
    <n v="2299"/>
    <x v="11"/>
    <x v="2"/>
    <x v="1"/>
    <x v="11"/>
  </r>
  <r>
    <x v="16"/>
    <n v="2300"/>
    <x v="11"/>
    <x v="2"/>
    <x v="1"/>
    <x v="11"/>
  </r>
  <r>
    <x v="16"/>
    <n v="2301"/>
    <x v="11"/>
    <x v="2"/>
    <x v="1"/>
    <x v="11"/>
  </r>
  <r>
    <x v="16"/>
    <n v="2302"/>
    <x v="11"/>
    <x v="2"/>
    <x v="1"/>
    <x v="11"/>
  </r>
  <r>
    <x v="16"/>
    <n v="2303"/>
    <x v="11"/>
    <x v="2"/>
    <x v="1"/>
    <x v="11"/>
  </r>
  <r>
    <x v="16"/>
    <n v="2304"/>
    <x v="11"/>
    <x v="2"/>
    <x v="1"/>
    <x v="11"/>
  </r>
  <r>
    <x v="16"/>
    <n v="2305"/>
    <x v="11"/>
    <x v="2"/>
    <x v="1"/>
    <x v="11"/>
  </r>
  <r>
    <x v="16"/>
    <n v="2306"/>
    <x v="11"/>
    <x v="2"/>
    <x v="1"/>
    <x v="11"/>
  </r>
  <r>
    <x v="16"/>
    <n v="2307"/>
    <x v="11"/>
    <x v="2"/>
    <x v="1"/>
    <x v="11"/>
  </r>
  <r>
    <x v="16"/>
    <n v="2308"/>
    <x v="11"/>
    <x v="2"/>
    <x v="1"/>
    <x v="11"/>
  </r>
  <r>
    <x v="16"/>
    <n v="2309"/>
    <x v="11"/>
    <x v="2"/>
    <x v="1"/>
    <x v="11"/>
  </r>
  <r>
    <x v="16"/>
    <n v="2310"/>
    <x v="11"/>
    <x v="2"/>
    <x v="1"/>
    <x v="11"/>
  </r>
  <r>
    <x v="16"/>
    <n v="2311"/>
    <x v="11"/>
    <x v="2"/>
    <x v="1"/>
    <x v="11"/>
  </r>
  <r>
    <x v="16"/>
    <n v="2312"/>
    <x v="11"/>
    <x v="2"/>
    <x v="1"/>
    <x v="11"/>
  </r>
  <r>
    <x v="16"/>
    <n v="2313"/>
    <x v="11"/>
    <x v="2"/>
    <x v="1"/>
    <x v="11"/>
  </r>
  <r>
    <x v="16"/>
    <n v="2314"/>
    <x v="11"/>
    <x v="2"/>
    <x v="1"/>
    <x v="11"/>
  </r>
  <r>
    <x v="16"/>
    <n v="2315"/>
    <x v="11"/>
    <x v="2"/>
    <x v="1"/>
    <x v="11"/>
  </r>
  <r>
    <x v="16"/>
    <n v="2316"/>
    <x v="11"/>
    <x v="2"/>
    <x v="1"/>
    <x v="11"/>
  </r>
  <r>
    <x v="16"/>
    <n v="2317"/>
    <x v="11"/>
    <x v="2"/>
    <x v="1"/>
    <x v="11"/>
  </r>
  <r>
    <x v="16"/>
    <n v="2318"/>
    <x v="11"/>
    <x v="2"/>
    <x v="1"/>
    <x v="11"/>
  </r>
  <r>
    <x v="16"/>
    <n v="2319"/>
    <x v="11"/>
    <x v="2"/>
    <x v="1"/>
    <x v="11"/>
  </r>
  <r>
    <x v="16"/>
    <n v="2320"/>
    <x v="11"/>
    <x v="2"/>
    <x v="1"/>
    <x v="11"/>
  </r>
  <r>
    <x v="16"/>
    <n v="2321"/>
    <x v="11"/>
    <x v="2"/>
    <x v="1"/>
    <x v="11"/>
  </r>
  <r>
    <x v="16"/>
    <n v="2322"/>
    <x v="11"/>
    <x v="2"/>
    <x v="1"/>
    <x v="11"/>
  </r>
  <r>
    <x v="16"/>
    <n v="2323"/>
    <x v="11"/>
    <x v="2"/>
    <x v="1"/>
    <x v="11"/>
  </r>
  <r>
    <x v="16"/>
    <n v="2324"/>
    <x v="11"/>
    <x v="2"/>
    <x v="1"/>
    <x v="11"/>
  </r>
  <r>
    <x v="16"/>
    <n v="2325"/>
    <x v="11"/>
    <x v="2"/>
    <x v="1"/>
    <x v="11"/>
  </r>
  <r>
    <x v="16"/>
    <n v="2326"/>
    <x v="11"/>
    <x v="2"/>
    <x v="1"/>
    <x v="11"/>
  </r>
  <r>
    <x v="16"/>
    <n v="2327"/>
    <x v="11"/>
    <x v="2"/>
    <x v="1"/>
    <x v="11"/>
  </r>
  <r>
    <x v="16"/>
    <n v="2328"/>
    <x v="11"/>
    <x v="2"/>
    <x v="1"/>
    <x v="11"/>
  </r>
  <r>
    <x v="16"/>
    <n v="2329"/>
    <x v="11"/>
    <x v="2"/>
    <x v="1"/>
    <x v="11"/>
  </r>
  <r>
    <x v="16"/>
    <n v="2330"/>
    <x v="11"/>
    <x v="2"/>
    <x v="1"/>
    <x v="11"/>
  </r>
  <r>
    <x v="16"/>
    <n v="2331"/>
    <x v="11"/>
    <x v="2"/>
    <x v="1"/>
    <x v="11"/>
  </r>
  <r>
    <x v="16"/>
    <n v="2332"/>
    <x v="11"/>
    <x v="2"/>
    <x v="1"/>
    <x v="11"/>
  </r>
  <r>
    <x v="16"/>
    <n v="2333"/>
    <x v="11"/>
    <x v="2"/>
    <x v="1"/>
    <x v="11"/>
  </r>
  <r>
    <x v="16"/>
    <n v="2334"/>
    <x v="11"/>
    <x v="2"/>
    <x v="1"/>
    <x v="11"/>
  </r>
  <r>
    <x v="16"/>
    <n v="2335"/>
    <x v="11"/>
    <x v="2"/>
    <x v="1"/>
    <x v="11"/>
  </r>
  <r>
    <x v="16"/>
    <n v="2336"/>
    <x v="11"/>
    <x v="2"/>
    <x v="1"/>
    <x v="11"/>
  </r>
  <r>
    <x v="16"/>
    <n v="2337"/>
    <x v="11"/>
    <x v="2"/>
    <x v="1"/>
    <x v="11"/>
  </r>
  <r>
    <x v="16"/>
    <n v="2338"/>
    <x v="11"/>
    <x v="2"/>
    <x v="1"/>
    <x v="11"/>
  </r>
  <r>
    <x v="16"/>
    <n v="2339"/>
    <x v="11"/>
    <x v="2"/>
    <x v="1"/>
    <x v="11"/>
  </r>
  <r>
    <x v="16"/>
    <n v="2340"/>
    <x v="11"/>
    <x v="2"/>
    <x v="1"/>
    <x v="11"/>
  </r>
  <r>
    <x v="16"/>
    <n v="2341"/>
    <x v="11"/>
    <x v="2"/>
    <x v="1"/>
    <x v="11"/>
  </r>
  <r>
    <x v="16"/>
    <n v="2342"/>
    <x v="11"/>
    <x v="2"/>
    <x v="1"/>
    <x v="11"/>
  </r>
  <r>
    <x v="16"/>
    <n v="2343"/>
    <x v="11"/>
    <x v="2"/>
    <x v="1"/>
    <x v="11"/>
  </r>
  <r>
    <x v="16"/>
    <n v="2344"/>
    <x v="11"/>
    <x v="2"/>
    <x v="1"/>
    <x v="11"/>
  </r>
  <r>
    <x v="16"/>
    <n v="2345"/>
    <x v="11"/>
    <x v="2"/>
    <x v="1"/>
    <x v="11"/>
  </r>
  <r>
    <x v="16"/>
    <n v="2346"/>
    <x v="11"/>
    <x v="2"/>
    <x v="1"/>
    <x v="11"/>
  </r>
  <r>
    <x v="16"/>
    <n v="2347"/>
    <x v="11"/>
    <x v="2"/>
    <x v="1"/>
    <x v="11"/>
  </r>
  <r>
    <x v="16"/>
    <n v="2348"/>
    <x v="11"/>
    <x v="2"/>
    <x v="1"/>
    <x v="11"/>
  </r>
  <r>
    <x v="16"/>
    <n v="2349"/>
    <x v="11"/>
    <x v="2"/>
    <x v="1"/>
    <x v="11"/>
  </r>
  <r>
    <x v="16"/>
    <n v="2350"/>
    <x v="11"/>
    <x v="2"/>
    <x v="1"/>
    <x v="11"/>
  </r>
  <r>
    <x v="16"/>
    <n v="2351"/>
    <x v="11"/>
    <x v="2"/>
    <x v="1"/>
    <x v="11"/>
  </r>
  <r>
    <x v="16"/>
    <n v="2352"/>
    <x v="11"/>
    <x v="2"/>
    <x v="1"/>
    <x v="11"/>
  </r>
  <r>
    <x v="16"/>
    <n v="2353"/>
    <x v="11"/>
    <x v="2"/>
    <x v="1"/>
    <x v="11"/>
  </r>
  <r>
    <x v="16"/>
    <n v="2354"/>
    <x v="11"/>
    <x v="2"/>
    <x v="1"/>
    <x v="11"/>
  </r>
  <r>
    <x v="16"/>
    <n v="2355"/>
    <x v="11"/>
    <x v="2"/>
    <x v="1"/>
    <x v="11"/>
  </r>
  <r>
    <x v="16"/>
    <n v="2356"/>
    <x v="11"/>
    <x v="2"/>
    <x v="1"/>
    <x v="11"/>
  </r>
  <r>
    <x v="16"/>
    <n v="2357"/>
    <x v="11"/>
    <x v="2"/>
    <x v="1"/>
    <x v="11"/>
  </r>
  <r>
    <x v="16"/>
    <n v="2358"/>
    <x v="11"/>
    <x v="2"/>
    <x v="1"/>
    <x v="11"/>
  </r>
  <r>
    <x v="16"/>
    <n v="2359"/>
    <x v="11"/>
    <x v="2"/>
    <x v="1"/>
    <x v="11"/>
  </r>
  <r>
    <x v="16"/>
    <n v="2360"/>
    <x v="11"/>
    <x v="2"/>
    <x v="1"/>
    <x v="11"/>
  </r>
  <r>
    <x v="16"/>
    <n v="2361"/>
    <x v="11"/>
    <x v="2"/>
    <x v="1"/>
    <x v="11"/>
  </r>
  <r>
    <x v="16"/>
    <n v="2362"/>
    <x v="11"/>
    <x v="2"/>
    <x v="1"/>
    <x v="11"/>
  </r>
  <r>
    <x v="16"/>
    <n v="2363"/>
    <x v="11"/>
    <x v="2"/>
    <x v="1"/>
    <x v="11"/>
  </r>
  <r>
    <x v="16"/>
    <n v="2364"/>
    <x v="11"/>
    <x v="2"/>
    <x v="1"/>
    <x v="11"/>
  </r>
  <r>
    <x v="16"/>
    <n v="2365"/>
    <x v="11"/>
    <x v="2"/>
    <x v="1"/>
    <x v="11"/>
  </r>
  <r>
    <x v="16"/>
    <n v="2366"/>
    <x v="11"/>
    <x v="2"/>
    <x v="1"/>
    <x v="11"/>
  </r>
  <r>
    <x v="16"/>
    <n v="2367"/>
    <x v="11"/>
    <x v="2"/>
    <x v="1"/>
    <x v="11"/>
  </r>
  <r>
    <x v="16"/>
    <n v="2368"/>
    <x v="11"/>
    <x v="2"/>
    <x v="1"/>
    <x v="11"/>
  </r>
  <r>
    <x v="16"/>
    <n v="2369"/>
    <x v="11"/>
    <x v="2"/>
    <x v="1"/>
    <x v="11"/>
  </r>
  <r>
    <x v="16"/>
    <n v="2370"/>
    <x v="11"/>
    <x v="2"/>
    <x v="1"/>
    <x v="11"/>
  </r>
  <r>
    <x v="16"/>
    <n v="2371"/>
    <x v="11"/>
    <x v="2"/>
    <x v="1"/>
    <x v="11"/>
  </r>
  <r>
    <x v="16"/>
    <n v="2372"/>
    <x v="11"/>
    <x v="2"/>
    <x v="1"/>
    <x v="11"/>
  </r>
  <r>
    <x v="16"/>
    <n v="2373"/>
    <x v="11"/>
    <x v="2"/>
    <x v="1"/>
    <x v="11"/>
  </r>
  <r>
    <x v="16"/>
    <n v="2374"/>
    <x v="11"/>
    <x v="2"/>
    <x v="1"/>
    <x v="11"/>
  </r>
  <r>
    <x v="16"/>
    <n v="2375"/>
    <x v="11"/>
    <x v="2"/>
    <x v="1"/>
    <x v="11"/>
  </r>
  <r>
    <x v="16"/>
    <n v="2376"/>
    <x v="11"/>
    <x v="2"/>
    <x v="1"/>
    <x v="11"/>
  </r>
  <r>
    <x v="16"/>
    <n v="2377"/>
    <x v="11"/>
    <x v="2"/>
    <x v="1"/>
    <x v="11"/>
  </r>
  <r>
    <x v="16"/>
    <n v="2378"/>
    <x v="11"/>
    <x v="2"/>
    <x v="1"/>
    <x v="11"/>
  </r>
  <r>
    <x v="16"/>
    <n v="2379"/>
    <x v="11"/>
    <x v="2"/>
    <x v="1"/>
    <x v="11"/>
  </r>
  <r>
    <x v="16"/>
    <n v="2380"/>
    <x v="11"/>
    <x v="2"/>
    <x v="1"/>
    <x v="11"/>
  </r>
  <r>
    <x v="16"/>
    <n v="2381"/>
    <x v="11"/>
    <x v="2"/>
    <x v="1"/>
    <x v="11"/>
  </r>
  <r>
    <x v="16"/>
    <n v="2382"/>
    <x v="11"/>
    <x v="2"/>
    <x v="1"/>
    <x v="11"/>
  </r>
  <r>
    <x v="16"/>
    <n v="2383"/>
    <x v="11"/>
    <x v="2"/>
    <x v="1"/>
    <x v="11"/>
  </r>
  <r>
    <x v="16"/>
    <n v="2384"/>
    <x v="11"/>
    <x v="2"/>
    <x v="1"/>
    <x v="11"/>
  </r>
  <r>
    <x v="16"/>
    <n v="2385"/>
    <x v="11"/>
    <x v="2"/>
    <x v="1"/>
    <x v="11"/>
  </r>
  <r>
    <x v="16"/>
    <n v="2386"/>
    <x v="11"/>
    <x v="2"/>
    <x v="1"/>
    <x v="11"/>
  </r>
  <r>
    <x v="16"/>
    <n v="2387"/>
    <x v="11"/>
    <x v="2"/>
    <x v="1"/>
    <x v="11"/>
  </r>
  <r>
    <x v="16"/>
    <n v="2388"/>
    <x v="11"/>
    <x v="2"/>
    <x v="1"/>
    <x v="11"/>
  </r>
  <r>
    <x v="16"/>
    <n v="2389"/>
    <x v="11"/>
    <x v="2"/>
    <x v="1"/>
    <x v="11"/>
  </r>
  <r>
    <x v="16"/>
    <n v="2390"/>
    <x v="11"/>
    <x v="2"/>
    <x v="1"/>
    <x v="11"/>
  </r>
  <r>
    <x v="16"/>
    <n v="2391"/>
    <x v="11"/>
    <x v="2"/>
    <x v="1"/>
    <x v="11"/>
  </r>
  <r>
    <x v="16"/>
    <n v="2392"/>
    <x v="11"/>
    <x v="2"/>
    <x v="1"/>
    <x v="11"/>
  </r>
  <r>
    <x v="16"/>
    <n v="2393"/>
    <x v="11"/>
    <x v="2"/>
    <x v="1"/>
    <x v="11"/>
  </r>
  <r>
    <x v="16"/>
    <n v="2394"/>
    <x v="11"/>
    <x v="2"/>
    <x v="1"/>
    <x v="11"/>
  </r>
  <r>
    <x v="16"/>
    <n v="2395"/>
    <x v="11"/>
    <x v="2"/>
    <x v="1"/>
    <x v="11"/>
  </r>
  <r>
    <x v="16"/>
    <n v="2396"/>
    <x v="11"/>
    <x v="2"/>
    <x v="1"/>
    <x v="11"/>
  </r>
  <r>
    <x v="16"/>
    <n v="2397"/>
    <x v="11"/>
    <x v="2"/>
    <x v="1"/>
    <x v="11"/>
  </r>
  <r>
    <x v="16"/>
    <n v="2398"/>
    <x v="11"/>
    <x v="2"/>
    <x v="1"/>
    <x v="11"/>
  </r>
  <r>
    <x v="16"/>
    <n v="2399"/>
    <x v="11"/>
    <x v="2"/>
    <x v="1"/>
    <x v="11"/>
  </r>
  <r>
    <x v="16"/>
    <n v="2400"/>
    <x v="11"/>
    <x v="2"/>
    <x v="1"/>
    <x v="11"/>
  </r>
  <r>
    <x v="16"/>
    <n v="2401"/>
    <x v="11"/>
    <x v="2"/>
    <x v="1"/>
    <x v="11"/>
  </r>
  <r>
    <x v="16"/>
    <n v="2402"/>
    <x v="11"/>
    <x v="2"/>
    <x v="1"/>
    <x v="11"/>
  </r>
  <r>
    <x v="16"/>
    <n v="2403"/>
    <x v="11"/>
    <x v="2"/>
    <x v="1"/>
    <x v="11"/>
  </r>
  <r>
    <x v="16"/>
    <n v="2404"/>
    <x v="11"/>
    <x v="2"/>
    <x v="1"/>
    <x v="11"/>
  </r>
  <r>
    <x v="16"/>
    <n v="2405"/>
    <x v="11"/>
    <x v="2"/>
    <x v="1"/>
    <x v="11"/>
  </r>
  <r>
    <x v="16"/>
    <n v="2406"/>
    <x v="11"/>
    <x v="2"/>
    <x v="1"/>
    <x v="11"/>
  </r>
  <r>
    <x v="16"/>
    <n v="2407"/>
    <x v="11"/>
    <x v="2"/>
    <x v="1"/>
    <x v="11"/>
  </r>
  <r>
    <x v="16"/>
    <n v="2408"/>
    <x v="11"/>
    <x v="2"/>
    <x v="1"/>
    <x v="11"/>
  </r>
  <r>
    <x v="16"/>
    <n v="2409"/>
    <x v="11"/>
    <x v="2"/>
    <x v="1"/>
    <x v="11"/>
  </r>
  <r>
    <x v="16"/>
    <n v="2410"/>
    <x v="11"/>
    <x v="2"/>
    <x v="1"/>
    <x v="11"/>
  </r>
  <r>
    <x v="16"/>
    <n v="2411"/>
    <x v="11"/>
    <x v="2"/>
    <x v="1"/>
    <x v="11"/>
  </r>
  <r>
    <x v="16"/>
    <n v="2412"/>
    <x v="11"/>
    <x v="2"/>
    <x v="1"/>
    <x v="11"/>
  </r>
  <r>
    <x v="16"/>
    <n v="2413"/>
    <x v="11"/>
    <x v="2"/>
    <x v="1"/>
    <x v="11"/>
  </r>
  <r>
    <x v="16"/>
    <n v="2414"/>
    <x v="11"/>
    <x v="2"/>
    <x v="1"/>
    <x v="11"/>
  </r>
  <r>
    <x v="16"/>
    <n v="2415"/>
    <x v="11"/>
    <x v="2"/>
    <x v="1"/>
    <x v="11"/>
  </r>
  <r>
    <x v="16"/>
    <n v="2416"/>
    <x v="11"/>
    <x v="2"/>
    <x v="1"/>
    <x v="11"/>
  </r>
  <r>
    <x v="16"/>
    <n v="2417"/>
    <x v="11"/>
    <x v="2"/>
    <x v="1"/>
    <x v="11"/>
  </r>
  <r>
    <x v="16"/>
    <n v="2418"/>
    <x v="11"/>
    <x v="2"/>
    <x v="1"/>
    <x v="11"/>
  </r>
  <r>
    <x v="16"/>
    <n v="2419"/>
    <x v="11"/>
    <x v="2"/>
    <x v="1"/>
    <x v="11"/>
  </r>
  <r>
    <x v="16"/>
    <n v="2420"/>
    <x v="11"/>
    <x v="2"/>
    <x v="1"/>
    <x v="11"/>
  </r>
  <r>
    <x v="16"/>
    <n v="2421"/>
    <x v="11"/>
    <x v="2"/>
    <x v="1"/>
    <x v="11"/>
  </r>
  <r>
    <x v="16"/>
    <n v="2422"/>
    <x v="11"/>
    <x v="2"/>
    <x v="1"/>
    <x v="11"/>
  </r>
  <r>
    <x v="16"/>
    <n v="2423"/>
    <x v="11"/>
    <x v="2"/>
    <x v="1"/>
    <x v="11"/>
  </r>
  <r>
    <x v="16"/>
    <n v="2424"/>
    <x v="11"/>
    <x v="2"/>
    <x v="1"/>
    <x v="11"/>
  </r>
  <r>
    <x v="16"/>
    <n v="2425"/>
    <x v="11"/>
    <x v="2"/>
    <x v="1"/>
    <x v="11"/>
  </r>
  <r>
    <x v="16"/>
    <n v="2426"/>
    <x v="11"/>
    <x v="2"/>
    <x v="1"/>
    <x v="11"/>
  </r>
  <r>
    <x v="16"/>
    <n v="2427"/>
    <x v="11"/>
    <x v="2"/>
    <x v="1"/>
    <x v="11"/>
  </r>
  <r>
    <x v="16"/>
    <n v="2428"/>
    <x v="11"/>
    <x v="2"/>
    <x v="1"/>
    <x v="11"/>
  </r>
  <r>
    <x v="16"/>
    <n v="2429"/>
    <x v="11"/>
    <x v="2"/>
    <x v="1"/>
    <x v="11"/>
  </r>
  <r>
    <x v="16"/>
    <n v="2430"/>
    <x v="11"/>
    <x v="2"/>
    <x v="1"/>
    <x v="11"/>
  </r>
  <r>
    <x v="16"/>
    <n v="2431"/>
    <x v="11"/>
    <x v="2"/>
    <x v="1"/>
    <x v="11"/>
  </r>
  <r>
    <x v="16"/>
    <n v="2432"/>
    <x v="11"/>
    <x v="2"/>
    <x v="1"/>
    <x v="11"/>
  </r>
  <r>
    <x v="16"/>
    <n v="2433"/>
    <x v="11"/>
    <x v="2"/>
    <x v="1"/>
    <x v="11"/>
  </r>
  <r>
    <x v="16"/>
    <n v="2434"/>
    <x v="11"/>
    <x v="2"/>
    <x v="1"/>
    <x v="11"/>
  </r>
  <r>
    <x v="16"/>
    <n v="2435"/>
    <x v="11"/>
    <x v="2"/>
    <x v="1"/>
    <x v="11"/>
  </r>
  <r>
    <x v="16"/>
    <n v="2436"/>
    <x v="11"/>
    <x v="2"/>
    <x v="1"/>
    <x v="11"/>
  </r>
  <r>
    <x v="16"/>
    <n v="2437"/>
    <x v="11"/>
    <x v="2"/>
    <x v="1"/>
    <x v="11"/>
  </r>
  <r>
    <x v="16"/>
    <n v="2438"/>
    <x v="11"/>
    <x v="2"/>
    <x v="1"/>
    <x v="11"/>
  </r>
  <r>
    <x v="16"/>
    <n v="2439"/>
    <x v="11"/>
    <x v="2"/>
    <x v="1"/>
    <x v="11"/>
  </r>
  <r>
    <x v="16"/>
    <n v="2440"/>
    <x v="11"/>
    <x v="2"/>
    <x v="1"/>
    <x v="11"/>
  </r>
  <r>
    <x v="16"/>
    <n v="2441"/>
    <x v="11"/>
    <x v="2"/>
    <x v="1"/>
    <x v="11"/>
  </r>
  <r>
    <x v="16"/>
    <n v="2442"/>
    <x v="11"/>
    <x v="2"/>
    <x v="1"/>
    <x v="11"/>
  </r>
  <r>
    <x v="16"/>
    <n v="2443"/>
    <x v="11"/>
    <x v="2"/>
    <x v="1"/>
    <x v="11"/>
  </r>
  <r>
    <x v="16"/>
    <n v="2444"/>
    <x v="11"/>
    <x v="2"/>
    <x v="1"/>
    <x v="11"/>
  </r>
  <r>
    <x v="16"/>
    <n v="2445"/>
    <x v="11"/>
    <x v="2"/>
    <x v="1"/>
    <x v="11"/>
  </r>
  <r>
    <x v="16"/>
    <n v="2446"/>
    <x v="11"/>
    <x v="2"/>
    <x v="1"/>
    <x v="11"/>
  </r>
  <r>
    <x v="16"/>
    <n v="2447"/>
    <x v="11"/>
    <x v="2"/>
    <x v="1"/>
    <x v="11"/>
  </r>
  <r>
    <x v="16"/>
    <n v="2448"/>
    <x v="11"/>
    <x v="2"/>
    <x v="1"/>
    <x v="11"/>
  </r>
  <r>
    <x v="16"/>
    <n v="2449"/>
    <x v="11"/>
    <x v="2"/>
    <x v="1"/>
    <x v="11"/>
  </r>
  <r>
    <x v="16"/>
    <n v="2450"/>
    <x v="11"/>
    <x v="2"/>
    <x v="1"/>
    <x v="11"/>
  </r>
  <r>
    <x v="16"/>
    <n v="2451"/>
    <x v="11"/>
    <x v="2"/>
    <x v="1"/>
    <x v="11"/>
  </r>
  <r>
    <x v="16"/>
    <n v="2452"/>
    <x v="11"/>
    <x v="2"/>
    <x v="1"/>
    <x v="11"/>
  </r>
  <r>
    <x v="16"/>
    <n v="2453"/>
    <x v="11"/>
    <x v="2"/>
    <x v="1"/>
    <x v="11"/>
  </r>
  <r>
    <x v="16"/>
    <n v="2454"/>
    <x v="11"/>
    <x v="2"/>
    <x v="1"/>
    <x v="11"/>
  </r>
  <r>
    <x v="16"/>
    <n v="2455"/>
    <x v="11"/>
    <x v="2"/>
    <x v="1"/>
    <x v="11"/>
  </r>
  <r>
    <x v="16"/>
    <n v="2456"/>
    <x v="11"/>
    <x v="2"/>
    <x v="1"/>
    <x v="11"/>
  </r>
  <r>
    <x v="16"/>
    <n v="2457"/>
    <x v="11"/>
    <x v="2"/>
    <x v="1"/>
    <x v="11"/>
  </r>
  <r>
    <x v="16"/>
    <n v="2458"/>
    <x v="11"/>
    <x v="2"/>
    <x v="1"/>
    <x v="11"/>
  </r>
  <r>
    <x v="16"/>
    <n v="2459"/>
    <x v="11"/>
    <x v="2"/>
    <x v="1"/>
    <x v="11"/>
  </r>
  <r>
    <x v="16"/>
    <n v="2460"/>
    <x v="11"/>
    <x v="2"/>
    <x v="1"/>
    <x v="11"/>
  </r>
  <r>
    <x v="16"/>
    <n v="2461"/>
    <x v="11"/>
    <x v="2"/>
    <x v="1"/>
    <x v="11"/>
  </r>
  <r>
    <x v="16"/>
    <n v="2462"/>
    <x v="11"/>
    <x v="2"/>
    <x v="1"/>
    <x v="11"/>
  </r>
  <r>
    <x v="16"/>
    <n v="2463"/>
    <x v="11"/>
    <x v="2"/>
    <x v="1"/>
    <x v="11"/>
  </r>
  <r>
    <x v="16"/>
    <n v="2464"/>
    <x v="11"/>
    <x v="2"/>
    <x v="1"/>
    <x v="11"/>
  </r>
  <r>
    <x v="16"/>
    <n v="2465"/>
    <x v="11"/>
    <x v="2"/>
    <x v="1"/>
    <x v="11"/>
  </r>
  <r>
    <x v="16"/>
    <n v="2466"/>
    <x v="11"/>
    <x v="2"/>
    <x v="1"/>
    <x v="11"/>
  </r>
  <r>
    <x v="16"/>
    <n v="2467"/>
    <x v="11"/>
    <x v="2"/>
    <x v="1"/>
    <x v="11"/>
  </r>
  <r>
    <x v="16"/>
    <n v="2468"/>
    <x v="11"/>
    <x v="2"/>
    <x v="1"/>
    <x v="11"/>
  </r>
  <r>
    <x v="16"/>
    <n v="2469"/>
    <x v="11"/>
    <x v="2"/>
    <x v="1"/>
    <x v="11"/>
  </r>
  <r>
    <x v="16"/>
    <n v="2470"/>
    <x v="11"/>
    <x v="2"/>
    <x v="1"/>
    <x v="11"/>
  </r>
  <r>
    <x v="16"/>
    <n v="2471"/>
    <x v="11"/>
    <x v="2"/>
    <x v="1"/>
    <x v="11"/>
  </r>
  <r>
    <x v="16"/>
    <n v="2472"/>
    <x v="11"/>
    <x v="2"/>
    <x v="1"/>
    <x v="11"/>
  </r>
  <r>
    <x v="16"/>
    <n v="2473"/>
    <x v="11"/>
    <x v="2"/>
    <x v="1"/>
    <x v="11"/>
  </r>
  <r>
    <x v="16"/>
    <n v="2474"/>
    <x v="11"/>
    <x v="2"/>
    <x v="1"/>
    <x v="11"/>
  </r>
  <r>
    <x v="16"/>
    <n v="2475"/>
    <x v="11"/>
    <x v="2"/>
    <x v="1"/>
    <x v="11"/>
  </r>
  <r>
    <x v="16"/>
    <n v="2476"/>
    <x v="11"/>
    <x v="2"/>
    <x v="1"/>
    <x v="11"/>
  </r>
  <r>
    <x v="16"/>
    <n v="2477"/>
    <x v="11"/>
    <x v="2"/>
    <x v="1"/>
    <x v="11"/>
  </r>
  <r>
    <x v="16"/>
    <n v="2478"/>
    <x v="11"/>
    <x v="2"/>
    <x v="1"/>
    <x v="11"/>
  </r>
  <r>
    <x v="16"/>
    <n v="2479"/>
    <x v="11"/>
    <x v="2"/>
    <x v="1"/>
    <x v="11"/>
  </r>
  <r>
    <x v="16"/>
    <n v="2480"/>
    <x v="11"/>
    <x v="2"/>
    <x v="1"/>
    <x v="11"/>
  </r>
  <r>
    <x v="16"/>
    <n v="2481"/>
    <x v="11"/>
    <x v="2"/>
    <x v="1"/>
    <x v="11"/>
  </r>
  <r>
    <x v="16"/>
    <n v="2482"/>
    <x v="11"/>
    <x v="2"/>
    <x v="1"/>
    <x v="11"/>
  </r>
  <r>
    <x v="16"/>
    <n v="2483"/>
    <x v="11"/>
    <x v="2"/>
    <x v="1"/>
    <x v="11"/>
  </r>
  <r>
    <x v="16"/>
    <n v="2484"/>
    <x v="11"/>
    <x v="2"/>
    <x v="1"/>
    <x v="11"/>
  </r>
  <r>
    <x v="16"/>
    <n v="2485"/>
    <x v="11"/>
    <x v="2"/>
    <x v="1"/>
    <x v="11"/>
  </r>
  <r>
    <x v="16"/>
    <n v="2486"/>
    <x v="11"/>
    <x v="2"/>
    <x v="1"/>
    <x v="11"/>
  </r>
  <r>
    <x v="16"/>
    <n v="2487"/>
    <x v="11"/>
    <x v="2"/>
    <x v="1"/>
    <x v="11"/>
  </r>
  <r>
    <x v="16"/>
    <n v="2488"/>
    <x v="11"/>
    <x v="2"/>
    <x v="1"/>
    <x v="11"/>
  </r>
  <r>
    <x v="16"/>
    <n v="2489"/>
    <x v="11"/>
    <x v="2"/>
    <x v="1"/>
    <x v="11"/>
  </r>
  <r>
    <x v="16"/>
    <n v="2490"/>
    <x v="11"/>
    <x v="2"/>
    <x v="1"/>
    <x v="11"/>
  </r>
  <r>
    <x v="16"/>
    <n v="2491"/>
    <x v="11"/>
    <x v="2"/>
    <x v="1"/>
    <x v="11"/>
  </r>
  <r>
    <x v="16"/>
    <n v="2492"/>
    <x v="11"/>
    <x v="2"/>
    <x v="1"/>
    <x v="11"/>
  </r>
  <r>
    <x v="16"/>
    <n v="2493"/>
    <x v="11"/>
    <x v="2"/>
    <x v="1"/>
    <x v="11"/>
  </r>
  <r>
    <x v="16"/>
    <n v="2494"/>
    <x v="11"/>
    <x v="2"/>
    <x v="1"/>
    <x v="11"/>
  </r>
  <r>
    <x v="16"/>
    <n v="2495"/>
    <x v="11"/>
    <x v="2"/>
    <x v="1"/>
    <x v="11"/>
  </r>
  <r>
    <x v="16"/>
    <n v="2496"/>
    <x v="11"/>
    <x v="2"/>
    <x v="1"/>
    <x v="11"/>
  </r>
  <r>
    <x v="16"/>
    <n v="2497"/>
    <x v="11"/>
    <x v="2"/>
    <x v="1"/>
    <x v="11"/>
  </r>
  <r>
    <x v="16"/>
    <n v="2498"/>
    <x v="11"/>
    <x v="2"/>
    <x v="1"/>
    <x v="11"/>
  </r>
  <r>
    <x v="16"/>
    <n v="2499"/>
    <x v="11"/>
    <x v="2"/>
    <x v="1"/>
    <x v="11"/>
  </r>
  <r>
    <x v="16"/>
    <n v="2500"/>
    <x v="11"/>
    <x v="2"/>
    <x v="1"/>
    <x v="11"/>
  </r>
  <r>
    <x v="16"/>
    <n v="2501"/>
    <x v="11"/>
    <x v="2"/>
    <x v="1"/>
    <x v="11"/>
  </r>
  <r>
    <x v="16"/>
    <n v="2502"/>
    <x v="11"/>
    <x v="2"/>
    <x v="1"/>
    <x v="11"/>
  </r>
  <r>
    <x v="16"/>
    <n v="2503"/>
    <x v="11"/>
    <x v="2"/>
    <x v="1"/>
    <x v="11"/>
  </r>
  <r>
    <x v="16"/>
    <n v="2504"/>
    <x v="11"/>
    <x v="2"/>
    <x v="1"/>
    <x v="11"/>
  </r>
  <r>
    <x v="16"/>
    <n v="2505"/>
    <x v="11"/>
    <x v="2"/>
    <x v="1"/>
    <x v="11"/>
  </r>
  <r>
    <x v="16"/>
    <n v="2506"/>
    <x v="11"/>
    <x v="2"/>
    <x v="1"/>
    <x v="11"/>
  </r>
  <r>
    <x v="16"/>
    <n v="2507"/>
    <x v="11"/>
    <x v="2"/>
    <x v="1"/>
    <x v="11"/>
  </r>
  <r>
    <x v="16"/>
    <n v="2508"/>
    <x v="11"/>
    <x v="2"/>
    <x v="1"/>
    <x v="11"/>
  </r>
  <r>
    <x v="16"/>
    <n v="2509"/>
    <x v="11"/>
    <x v="2"/>
    <x v="1"/>
    <x v="11"/>
  </r>
  <r>
    <x v="16"/>
    <n v="2510"/>
    <x v="11"/>
    <x v="2"/>
    <x v="1"/>
    <x v="11"/>
  </r>
  <r>
    <x v="16"/>
    <n v="2511"/>
    <x v="11"/>
    <x v="2"/>
    <x v="1"/>
    <x v="11"/>
  </r>
  <r>
    <x v="16"/>
    <n v="2512"/>
    <x v="11"/>
    <x v="2"/>
    <x v="1"/>
    <x v="11"/>
  </r>
  <r>
    <x v="16"/>
    <n v="2513"/>
    <x v="11"/>
    <x v="2"/>
    <x v="1"/>
    <x v="11"/>
  </r>
  <r>
    <x v="16"/>
    <n v="2514"/>
    <x v="11"/>
    <x v="2"/>
    <x v="1"/>
    <x v="11"/>
  </r>
  <r>
    <x v="16"/>
    <n v="2515"/>
    <x v="11"/>
    <x v="2"/>
    <x v="1"/>
    <x v="11"/>
  </r>
  <r>
    <x v="16"/>
    <n v="2516"/>
    <x v="11"/>
    <x v="2"/>
    <x v="1"/>
    <x v="11"/>
  </r>
  <r>
    <x v="16"/>
    <n v="2517"/>
    <x v="11"/>
    <x v="2"/>
    <x v="1"/>
    <x v="11"/>
  </r>
  <r>
    <x v="16"/>
    <n v="2518"/>
    <x v="11"/>
    <x v="2"/>
    <x v="1"/>
    <x v="11"/>
  </r>
  <r>
    <x v="16"/>
    <n v="2519"/>
    <x v="11"/>
    <x v="2"/>
    <x v="1"/>
    <x v="11"/>
  </r>
  <r>
    <x v="16"/>
    <n v="2520"/>
    <x v="11"/>
    <x v="2"/>
    <x v="1"/>
    <x v="11"/>
  </r>
  <r>
    <x v="16"/>
    <n v="2521"/>
    <x v="11"/>
    <x v="2"/>
    <x v="1"/>
    <x v="11"/>
  </r>
  <r>
    <x v="16"/>
    <n v="2522"/>
    <x v="11"/>
    <x v="2"/>
    <x v="1"/>
    <x v="11"/>
  </r>
  <r>
    <x v="16"/>
    <n v="2523"/>
    <x v="11"/>
    <x v="2"/>
    <x v="1"/>
    <x v="11"/>
  </r>
  <r>
    <x v="16"/>
    <n v="2524"/>
    <x v="11"/>
    <x v="2"/>
    <x v="1"/>
    <x v="11"/>
  </r>
  <r>
    <x v="16"/>
    <n v="2525"/>
    <x v="11"/>
    <x v="2"/>
    <x v="1"/>
    <x v="11"/>
  </r>
  <r>
    <x v="16"/>
    <n v="2526"/>
    <x v="11"/>
    <x v="2"/>
    <x v="1"/>
    <x v="11"/>
  </r>
  <r>
    <x v="16"/>
    <n v="2527"/>
    <x v="11"/>
    <x v="2"/>
    <x v="1"/>
    <x v="11"/>
  </r>
  <r>
    <x v="16"/>
    <n v="2528"/>
    <x v="11"/>
    <x v="2"/>
    <x v="1"/>
    <x v="11"/>
  </r>
  <r>
    <x v="16"/>
    <n v="2529"/>
    <x v="11"/>
    <x v="2"/>
    <x v="1"/>
    <x v="11"/>
  </r>
  <r>
    <x v="16"/>
    <n v="2530"/>
    <x v="11"/>
    <x v="2"/>
    <x v="1"/>
    <x v="11"/>
  </r>
  <r>
    <x v="16"/>
    <n v="2531"/>
    <x v="11"/>
    <x v="2"/>
    <x v="1"/>
    <x v="11"/>
  </r>
  <r>
    <x v="16"/>
    <n v="2532"/>
    <x v="11"/>
    <x v="2"/>
    <x v="1"/>
    <x v="11"/>
  </r>
  <r>
    <x v="16"/>
    <n v="2533"/>
    <x v="11"/>
    <x v="2"/>
    <x v="1"/>
    <x v="11"/>
  </r>
  <r>
    <x v="16"/>
    <n v="2534"/>
    <x v="11"/>
    <x v="2"/>
    <x v="1"/>
    <x v="11"/>
  </r>
  <r>
    <x v="16"/>
    <n v="2535"/>
    <x v="11"/>
    <x v="2"/>
    <x v="1"/>
    <x v="11"/>
  </r>
  <r>
    <x v="16"/>
    <n v="2536"/>
    <x v="11"/>
    <x v="2"/>
    <x v="1"/>
    <x v="11"/>
  </r>
  <r>
    <x v="16"/>
    <n v="2537"/>
    <x v="11"/>
    <x v="2"/>
    <x v="1"/>
    <x v="11"/>
  </r>
  <r>
    <x v="16"/>
    <n v="2538"/>
    <x v="11"/>
    <x v="2"/>
    <x v="1"/>
    <x v="11"/>
  </r>
  <r>
    <x v="16"/>
    <n v="2539"/>
    <x v="11"/>
    <x v="2"/>
    <x v="1"/>
    <x v="11"/>
  </r>
  <r>
    <x v="16"/>
    <n v="2540"/>
    <x v="11"/>
    <x v="2"/>
    <x v="1"/>
    <x v="11"/>
  </r>
  <r>
    <x v="16"/>
    <n v="2541"/>
    <x v="11"/>
    <x v="2"/>
    <x v="1"/>
    <x v="11"/>
  </r>
  <r>
    <x v="16"/>
    <n v="2542"/>
    <x v="11"/>
    <x v="2"/>
    <x v="1"/>
    <x v="11"/>
  </r>
  <r>
    <x v="16"/>
    <n v="2543"/>
    <x v="11"/>
    <x v="2"/>
    <x v="1"/>
    <x v="11"/>
  </r>
  <r>
    <x v="16"/>
    <n v="2544"/>
    <x v="11"/>
    <x v="2"/>
    <x v="1"/>
    <x v="11"/>
  </r>
  <r>
    <x v="16"/>
    <n v="2545"/>
    <x v="11"/>
    <x v="2"/>
    <x v="1"/>
    <x v="11"/>
  </r>
  <r>
    <x v="16"/>
    <n v="2546"/>
    <x v="11"/>
    <x v="2"/>
    <x v="1"/>
    <x v="11"/>
  </r>
  <r>
    <x v="16"/>
    <n v="2547"/>
    <x v="11"/>
    <x v="2"/>
    <x v="1"/>
    <x v="11"/>
  </r>
  <r>
    <x v="16"/>
    <n v="2548"/>
    <x v="11"/>
    <x v="2"/>
    <x v="1"/>
    <x v="11"/>
  </r>
  <r>
    <x v="16"/>
    <n v="2549"/>
    <x v="11"/>
    <x v="2"/>
    <x v="1"/>
    <x v="11"/>
  </r>
  <r>
    <x v="16"/>
    <n v="2550"/>
    <x v="11"/>
    <x v="2"/>
    <x v="1"/>
    <x v="11"/>
  </r>
  <r>
    <x v="16"/>
    <n v="2551"/>
    <x v="11"/>
    <x v="2"/>
    <x v="1"/>
    <x v="11"/>
  </r>
  <r>
    <x v="16"/>
    <n v="2552"/>
    <x v="11"/>
    <x v="2"/>
    <x v="1"/>
    <x v="11"/>
  </r>
  <r>
    <x v="16"/>
    <n v="2553"/>
    <x v="11"/>
    <x v="2"/>
    <x v="1"/>
    <x v="11"/>
  </r>
  <r>
    <x v="16"/>
    <n v="2554"/>
    <x v="11"/>
    <x v="2"/>
    <x v="1"/>
    <x v="11"/>
  </r>
  <r>
    <x v="16"/>
    <n v="2555"/>
    <x v="11"/>
    <x v="2"/>
    <x v="1"/>
    <x v="11"/>
  </r>
  <r>
    <x v="16"/>
    <n v="2556"/>
    <x v="11"/>
    <x v="2"/>
    <x v="1"/>
    <x v="11"/>
  </r>
  <r>
    <x v="16"/>
    <n v="2557"/>
    <x v="11"/>
    <x v="2"/>
    <x v="1"/>
    <x v="11"/>
  </r>
  <r>
    <x v="16"/>
    <n v="2558"/>
    <x v="11"/>
    <x v="2"/>
    <x v="1"/>
    <x v="11"/>
  </r>
  <r>
    <x v="16"/>
    <n v="2559"/>
    <x v="11"/>
    <x v="2"/>
    <x v="1"/>
    <x v="11"/>
  </r>
  <r>
    <x v="16"/>
    <n v="2560"/>
    <x v="11"/>
    <x v="2"/>
    <x v="1"/>
    <x v="11"/>
  </r>
  <r>
    <x v="16"/>
    <n v="2561"/>
    <x v="11"/>
    <x v="2"/>
    <x v="1"/>
    <x v="11"/>
  </r>
  <r>
    <x v="16"/>
    <n v="2562"/>
    <x v="11"/>
    <x v="2"/>
    <x v="1"/>
    <x v="11"/>
  </r>
  <r>
    <x v="16"/>
    <n v="2563"/>
    <x v="11"/>
    <x v="2"/>
    <x v="1"/>
    <x v="11"/>
  </r>
  <r>
    <x v="16"/>
    <n v="2564"/>
    <x v="11"/>
    <x v="2"/>
    <x v="1"/>
    <x v="11"/>
  </r>
  <r>
    <x v="16"/>
    <n v="2565"/>
    <x v="11"/>
    <x v="2"/>
    <x v="1"/>
    <x v="11"/>
  </r>
  <r>
    <x v="16"/>
    <n v="2566"/>
    <x v="11"/>
    <x v="2"/>
    <x v="1"/>
    <x v="11"/>
  </r>
  <r>
    <x v="16"/>
    <n v="2567"/>
    <x v="11"/>
    <x v="2"/>
    <x v="1"/>
    <x v="11"/>
  </r>
  <r>
    <x v="16"/>
    <n v="2568"/>
    <x v="11"/>
    <x v="2"/>
    <x v="1"/>
    <x v="11"/>
  </r>
  <r>
    <x v="16"/>
    <n v="2569"/>
    <x v="11"/>
    <x v="2"/>
    <x v="1"/>
    <x v="11"/>
  </r>
  <r>
    <x v="16"/>
    <n v="2570"/>
    <x v="11"/>
    <x v="2"/>
    <x v="1"/>
    <x v="11"/>
  </r>
  <r>
    <x v="16"/>
    <n v="2571"/>
    <x v="11"/>
    <x v="2"/>
    <x v="1"/>
    <x v="11"/>
  </r>
  <r>
    <x v="16"/>
    <n v="2572"/>
    <x v="11"/>
    <x v="2"/>
    <x v="1"/>
    <x v="11"/>
  </r>
  <r>
    <x v="16"/>
    <n v="2573"/>
    <x v="11"/>
    <x v="2"/>
    <x v="1"/>
    <x v="11"/>
  </r>
  <r>
    <x v="16"/>
    <n v="2574"/>
    <x v="11"/>
    <x v="2"/>
    <x v="1"/>
    <x v="11"/>
  </r>
  <r>
    <x v="16"/>
    <n v="2575"/>
    <x v="11"/>
    <x v="2"/>
    <x v="1"/>
    <x v="11"/>
  </r>
  <r>
    <x v="16"/>
    <n v="2576"/>
    <x v="11"/>
    <x v="2"/>
    <x v="1"/>
    <x v="11"/>
  </r>
  <r>
    <x v="16"/>
    <n v="2577"/>
    <x v="11"/>
    <x v="2"/>
    <x v="1"/>
    <x v="11"/>
  </r>
  <r>
    <x v="16"/>
    <n v="2578"/>
    <x v="11"/>
    <x v="2"/>
    <x v="1"/>
    <x v="11"/>
  </r>
  <r>
    <x v="16"/>
    <n v="2579"/>
    <x v="11"/>
    <x v="2"/>
    <x v="1"/>
    <x v="11"/>
  </r>
  <r>
    <x v="16"/>
    <n v="2580"/>
    <x v="11"/>
    <x v="2"/>
    <x v="1"/>
    <x v="11"/>
  </r>
  <r>
    <x v="16"/>
    <n v="2581"/>
    <x v="11"/>
    <x v="2"/>
    <x v="1"/>
    <x v="11"/>
  </r>
  <r>
    <x v="16"/>
    <n v="2582"/>
    <x v="11"/>
    <x v="2"/>
    <x v="1"/>
    <x v="11"/>
  </r>
  <r>
    <x v="16"/>
    <n v="2583"/>
    <x v="11"/>
    <x v="2"/>
    <x v="1"/>
    <x v="11"/>
  </r>
  <r>
    <x v="16"/>
    <n v="2584"/>
    <x v="11"/>
    <x v="2"/>
    <x v="1"/>
    <x v="11"/>
  </r>
  <r>
    <x v="16"/>
    <n v="2585"/>
    <x v="11"/>
    <x v="2"/>
    <x v="1"/>
    <x v="11"/>
  </r>
  <r>
    <x v="16"/>
    <n v="2586"/>
    <x v="11"/>
    <x v="2"/>
    <x v="1"/>
    <x v="11"/>
  </r>
  <r>
    <x v="16"/>
    <n v="2587"/>
    <x v="11"/>
    <x v="2"/>
    <x v="1"/>
    <x v="11"/>
  </r>
  <r>
    <x v="16"/>
    <n v="2588"/>
    <x v="11"/>
    <x v="2"/>
    <x v="1"/>
    <x v="11"/>
  </r>
  <r>
    <x v="16"/>
    <n v="2589"/>
    <x v="11"/>
    <x v="2"/>
    <x v="1"/>
    <x v="11"/>
  </r>
  <r>
    <x v="16"/>
    <n v="2590"/>
    <x v="11"/>
    <x v="2"/>
    <x v="1"/>
    <x v="11"/>
  </r>
  <r>
    <x v="16"/>
    <n v="2591"/>
    <x v="11"/>
    <x v="2"/>
    <x v="1"/>
    <x v="11"/>
  </r>
  <r>
    <x v="16"/>
    <n v="2592"/>
    <x v="11"/>
    <x v="2"/>
    <x v="1"/>
    <x v="11"/>
  </r>
  <r>
    <x v="16"/>
    <n v="2593"/>
    <x v="11"/>
    <x v="2"/>
    <x v="1"/>
    <x v="11"/>
  </r>
  <r>
    <x v="16"/>
    <n v="2594"/>
    <x v="11"/>
    <x v="2"/>
    <x v="1"/>
    <x v="11"/>
  </r>
  <r>
    <x v="16"/>
    <n v="2595"/>
    <x v="11"/>
    <x v="2"/>
    <x v="1"/>
    <x v="11"/>
  </r>
  <r>
    <x v="16"/>
    <n v="2596"/>
    <x v="11"/>
    <x v="2"/>
    <x v="1"/>
    <x v="11"/>
  </r>
  <r>
    <x v="16"/>
    <n v="2597"/>
    <x v="11"/>
    <x v="2"/>
    <x v="1"/>
    <x v="11"/>
  </r>
  <r>
    <x v="16"/>
    <n v="2598"/>
    <x v="11"/>
    <x v="2"/>
    <x v="1"/>
    <x v="11"/>
  </r>
  <r>
    <x v="16"/>
    <n v="2599"/>
    <x v="11"/>
    <x v="2"/>
    <x v="1"/>
    <x v="11"/>
  </r>
  <r>
    <x v="16"/>
    <n v="2600"/>
    <x v="11"/>
    <x v="2"/>
    <x v="1"/>
    <x v="11"/>
  </r>
  <r>
    <x v="16"/>
    <n v="2601"/>
    <x v="11"/>
    <x v="2"/>
    <x v="1"/>
    <x v="11"/>
  </r>
  <r>
    <x v="16"/>
    <n v="2602"/>
    <x v="11"/>
    <x v="2"/>
    <x v="1"/>
    <x v="11"/>
  </r>
  <r>
    <x v="16"/>
    <n v="2603"/>
    <x v="11"/>
    <x v="2"/>
    <x v="1"/>
    <x v="11"/>
  </r>
  <r>
    <x v="16"/>
    <n v="2604"/>
    <x v="11"/>
    <x v="2"/>
    <x v="1"/>
    <x v="11"/>
  </r>
  <r>
    <x v="16"/>
    <n v="2605"/>
    <x v="11"/>
    <x v="2"/>
    <x v="1"/>
    <x v="11"/>
  </r>
  <r>
    <x v="16"/>
    <n v="2606"/>
    <x v="11"/>
    <x v="2"/>
    <x v="1"/>
    <x v="11"/>
  </r>
  <r>
    <x v="16"/>
    <n v="2607"/>
    <x v="11"/>
    <x v="2"/>
    <x v="1"/>
    <x v="11"/>
  </r>
  <r>
    <x v="16"/>
    <n v="2608"/>
    <x v="11"/>
    <x v="2"/>
    <x v="1"/>
    <x v="11"/>
  </r>
  <r>
    <x v="16"/>
    <n v="2609"/>
    <x v="11"/>
    <x v="2"/>
    <x v="1"/>
    <x v="11"/>
  </r>
  <r>
    <x v="16"/>
    <n v="2610"/>
    <x v="11"/>
    <x v="2"/>
    <x v="1"/>
    <x v="11"/>
  </r>
  <r>
    <x v="16"/>
    <n v="2611"/>
    <x v="11"/>
    <x v="2"/>
    <x v="1"/>
    <x v="11"/>
  </r>
  <r>
    <x v="16"/>
    <n v="2612"/>
    <x v="11"/>
    <x v="2"/>
    <x v="1"/>
    <x v="11"/>
  </r>
  <r>
    <x v="16"/>
    <n v="2613"/>
    <x v="11"/>
    <x v="2"/>
    <x v="1"/>
    <x v="11"/>
  </r>
  <r>
    <x v="16"/>
    <n v="2614"/>
    <x v="11"/>
    <x v="2"/>
    <x v="1"/>
    <x v="11"/>
  </r>
  <r>
    <x v="16"/>
    <n v="2615"/>
    <x v="11"/>
    <x v="2"/>
    <x v="1"/>
    <x v="11"/>
  </r>
  <r>
    <x v="16"/>
    <n v="2616"/>
    <x v="11"/>
    <x v="2"/>
    <x v="1"/>
    <x v="11"/>
  </r>
  <r>
    <x v="16"/>
    <n v="2617"/>
    <x v="11"/>
    <x v="2"/>
    <x v="1"/>
    <x v="11"/>
  </r>
  <r>
    <x v="16"/>
    <n v="2618"/>
    <x v="11"/>
    <x v="2"/>
    <x v="1"/>
    <x v="11"/>
  </r>
  <r>
    <x v="16"/>
    <n v="2619"/>
    <x v="11"/>
    <x v="2"/>
    <x v="1"/>
    <x v="11"/>
  </r>
  <r>
    <x v="16"/>
    <n v="2620"/>
    <x v="11"/>
    <x v="2"/>
    <x v="1"/>
    <x v="11"/>
  </r>
  <r>
    <x v="16"/>
    <n v="2621"/>
    <x v="11"/>
    <x v="2"/>
    <x v="1"/>
    <x v="11"/>
  </r>
  <r>
    <x v="16"/>
    <n v="2622"/>
    <x v="11"/>
    <x v="2"/>
    <x v="1"/>
    <x v="11"/>
  </r>
  <r>
    <x v="16"/>
    <n v="2623"/>
    <x v="11"/>
    <x v="2"/>
    <x v="1"/>
    <x v="11"/>
  </r>
  <r>
    <x v="16"/>
    <n v="2624"/>
    <x v="11"/>
    <x v="2"/>
    <x v="1"/>
    <x v="11"/>
  </r>
  <r>
    <x v="16"/>
    <n v="2625"/>
    <x v="11"/>
    <x v="2"/>
    <x v="1"/>
    <x v="11"/>
  </r>
  <r>
    <x v="16"/>
    <n v="2626"/>
    <x v="11"/>
    <x v="2"/>
    <x v="1"/>
    <x v="11"/>
  </r>
  <r>
    <x v="16"/>
    <n v="2627"/>
    <x v="11"/>
    <x v="2"/>
    <x v="1"/>
    <x v="11"/>
  </r>
  <r>
    <x v="16"/>
    <n v="2628"/>
    <x v="11"/>
    <x v="2"/>
    <x v="1"/>
    <x v="11"/>
  </r>
  <r>
    <x v="16"/>
    <n v="2629"/>
    <x v="11"/>
    <x v="2"/>
    <x v="1"/>
    <x v="11"/>
  </r>
  <r>
    <x v="16"/>
    <n v="2630"/>
    <x v="11"/>
    <x v="2"/>
    <x v="1"/>
    <x v="11"/>
  </r>
  <r>
    <x v="16"/>
    <n v="2631"/>
    <x v="11"/>
    <x v="2"/>
    <x v="1"/>
    <x v="11"/>
  </r>
  <r>
    <x v="16"/>
    <n v="2632"/>
    <x v="11"/>
    <x v="2"/>
    <x v="1"/>
    <x v="11"/>
  </r>
  <r>
    <x v="16"/>
    <n v="2633"/>
    <x v="11"/>
    <x v="2"/>
    <x v="1"/>
    <x v="11"/>
  </r>
  <r>
    <x v="16"/>
    <n v="2634"/>
    <x v="11"/>
    <x v="2"/>
    <x v="1"/>
    <x v="11"/>
  </r>
  <r>
    <x v="16"/>
    <n v="2635"/>
    <x v="11"/>
    <x v="2"/>
    <x v="1"/>
    <x v="11"/>
  </r>
  <r>
    <x v="16"/>
    <n v="2636"/>
    <x v="11"/>
    <x v="2"/>
    <x v="1"/>
    <x v="11"/>
  </r>
  <r>
    <x v="16"/>
    <n v="2637"/>
    <x v="11"/>
    <x v="2"/>
    <x v="1"/>
    <x v="11"/>
  </r>
  <r>
    <x v="16"/>
    <n v="2638"/>
    <x v="11"/>
    <x v="2"/>
    <x v="1"/>
    <x v="11"/>
  </r>
  <r>
    <x v="16"/>
    <n v="2639"/>
    <x v="11"/>
    <x v="2"/>
    <x v="1"/>
    <x v="11"/>
  </r>
  <r>
    <x v="16"/>
    <n v="2640"/>
    <x v="11"/>
    <x v="2"/>
    <x v="1"/>
    <x v="11"/>
  </r>
  <r>
    <x v="16"/>
    <n v="2641"/>
    <x v="11"/>
    <x v="2"/>
    <x v="1"/>
    <x v="11"/>
  </r>
  <r>
    <x v="16"/>
    <n v="2642"/>
    <x v="11"/>
    <x v="2"/>
    <x v="1"/>
    <x v="11"/>
  </r>
  <r>
    <x v="16"/>
    <n v="2643"/>
    <x v="11"/>
    <x v="2"/>
    <x v="1"/>
    <x v="11"/>
  </r>
  <r>
    <x v="16"/>
    <n v="2644"/>
    <x v="11"/>
    <x v="2"/>
    <x v="1"/>
    <x v="11"/>
  </r>
  <r>
    <x v="16"/>
    <n v="2645"/>
    <x v="11"/>
    <x v="2"/>
    <x v="1"/>
    <x v="11"/>
  </r>
  <r>
    <x v="16"/>
    <n v="2646"/>
    <x v="11"/>
    <x v="2"/>
    <x v="1"/>
    <x v="11"/>
  </r>
  <r>
    <x v="16"/>
    <n v="2647"/>
    <x v="11"/>
    <x v="2"/>
    <x v="1"/>
    <x v="11"/>
  </r>
  <r>
    <x v="16"/>
    <n v="2648"/>
    <x v="11"/>
    <x v="2"/>
    <x v="1"/>
    <x v="11"/>
  </r>
  <r>
    <x v="16"/>
    <n v="2649"/>
    <x v="11"/>
    <x v="2"/>
    <x v="1"/>
    <x v="11"/>
  </r>
  <r>
    <x v="16"/>
    <n v="2650"/>
    <x v="11"/>
    <x v="2"/>
    <x v="1"/>
    <x v="11"/>
  </r>
  <r>
    <x v="16"/>
    <n v="2651"/>
    <x v="11"/>
    <x v="2"/>
    <x v="1"/>
    <x v="11"/>
  </r>
  <r>
    <x v="16"/>
    <n v="2652"/>
    <x v="11"/>
    <x v="2"/>
    <x v="1"/>
    <x v="11"/>
  </r>
  <r>
    <x v="16"/>
    <n v="2653"/>
    <x v="11"/>
    <x v="2"/>
    <x v="1"/>
    <x v="11"/>
  </r>
  <r>
    <x v="16"/>
    <n v="2654"/>
    <x v="11"/>
    <x v="2"/>
    <x v="1"/>
    <x v="11"/>
  </r>
  <r>
    <x v="16"/>
    <n v="2655"/>
    <x v="11"/>
    <x v="2"/>
    <x v="1"/>
    <x v="11"/>
  </r>
  <r>
    <x v="16"/>
    <n v="2656"/>
    <x v="11"/>
    <x v="2"/>
    <x v="1"/>
    <x v="11"/>
  </r>
  <r>
    <x v="16"/>
    <n v="2657"/>
    <x v="11"/>
    <x v="2"/>
    <x v="1"/>
    <x v="11"/>
  </r>
  <r>
    <x v="16"/>
    <n v="2658"/>
    <x v="11"/>
    <x v="2"/>
    <x v="1"/>
    <x v="11"/>
  </r>
  <r>
    <x v="16"/>
    <n v="2659"/>
    <x v="11"/>
    <x v="2"/>
    <x v="1"/>
    <x v="11"/>
  </r>
  <r>
    <x v="16"/>
    <n v="2660"/>
    <x v="11"/>
    <x v="2"/>
    <x v="1"/>
    <x v="11"/>
  </r>
  <r>
    <x v="16"/>
    <n v="2661"/>
    <x v="11"/>
    <x v="2"/>
    <x v="1"/>
    <x v="11"/>
  </r>
  <r>
    <x v="16"/>
    <n v="2662"/>
    <x v="11"/>
    <x v="2"/>
    <x v="1"/>
    <x v="11"/>
  </r>
  <r>
    <x v="16"/>
    <n v="2663"/>
    <x v="11"/>
    <x v="2"/>
    <x v="1"/>
    <x v="11"/>
  </r>
  <r>
    <x v="16"/>
    <n v="2664"/>
    <x v="11"/>
    <x v="2"/>
    <x v="1"/>
    <x v="11"/>
  </r>
  <r>
    <x v="16"/>
    <n v="2665"/>
    <x v="11"/>
    <x v="2"/>
    <x v="1"/>
    <x v="11"/>
  </r>
  <r>
    <x v="16"/>
    <n v="2666"/>
    <x v="11"/>
    <x v="2"/>
    <x v="1"/>
    <x v="11"/>
  </r>
  <r>
    <x v="16"/>
    <n v="2667"/>
    <x v="11"/>
    <x v="2"/>
    <x v="1"/>
    <x v="11"/>
  </r>
  <r>
    <x v="16"/>
    <n v="2668"/>
    <x v="11"/>
    <x v="2"/>
    <x v="1"/>
    <x v="11"/>
  </r>
  <r>
    <x v="16"/>
    <n v="2669"/>
    <x v="11"/>
    <x v="2"/>
    <x v="1"/>
    <x v="11"/>
  </r>
  <r>
    <x v="16"/>
    <n v="2670"/>
    <x v="11"/>
    <x v="2"/>
    <x v="1"/>
    <x v="11"/>
  </r>
  <r>
    <x v="16"/>
    <n v="2671"/>
    <x v="11"/>
    <x v="2"/>
    <x v="1"/>
    <x v="11"/>
  </r>
  <r>
    <x v="16"/>
    <n v="2672"/>
    <x v="11"/>
    <x v="2"/>
    <x v="1"/>
    <x v="11"/>
  </r>
  <r>
    <x v="16"/>
    <n v="2673"/>
    <x v="11"/>
    <x v="2"/>
    <x v="1"/>
    <x v="11"/>
  </r>
  <r>
    <x v="16"/>
    <n v="2674"/>
    <x v="11"/>
    <x v="2"/>
    <x v="1"/>
    <x v="11"/>
  </r>
  <r>
    <x v="16"/>
    <n v="2675"/>
    <x v="11"/>
    <x v="2"/>
    <x v="1"/>
    <x v="11"/>
  </r>
  <r>
    <x v="16"/>
    <n v="2676"/>
    <x v="11"/>
    <x v="2"/>
    <x v="1"/>
    <x v="11"/>
  </r>
  <r>
    <x v="16"/>
    <n v="2677"/>
    <x v="11"/>
    <x v="2"/>
    <x v="1"/>
    <x v="11"/>
  </r>
  <r>
    <x v="16"/>
    <n v="2678"/>
    <x v="11"/>
    <x v="2"/>
    <x v="1"/>
    <x v="11"/>
  </r>
  <r>
    <x v="16"/>
    <n v="2679"/>
    <x v="11"/>
    <x v="2"/>
    <x v="1"/>
    <x v="11"/>
  </r>
  <r>
    <x v="16"/>
    <n v="2680"/>
    <x v="11"/>
    <x v="2"/>
    <x v="1"/>
    <x v="11"/>
  </r>
  <r>
    <x v="16"/>
    <n v="2681"/>
    <x v="11"/>
    <x v="2"/>
    <x v="1"/>
    <x v="11"/>
  </r>
  <r>
    <x v="16"/>
    <n v="2682"/>
    <x v="11"/>
    <x v="2"/>
    <x v="1"/>
    <x v="11"/>
  </r>
  <r>
    <x v="16"/>
    <n v="2683"/>
    <x v="11"/>
    <x v="2"/>
    <x v="1"/>
    <x v="11"/>
  </r>
  <r>
    <x v="16"/>
    <n v="2684"/>
    <x v="11"/>
    <x v="2"/>
    <x v="1"/>
    <x v="11"/>
  </r>
  <r>
    <x v="16"/>
    <n v="2685"/>
    <x v="11"/>
    <x v="2"/>
    <x v="1"/>
    <x v="11"/>
  </r>
  <r>
    <x v="16"/>
    <n v="2686"/>
    <x v="11"/>
    <x v="2"/>
    <x v="1"/>
    <x v="11"/>
  </r>
  <r>
    <x v="16"/>
    <n v="2687"/>
    <x v="11"/>
    <x v="2"/>
    <x v="1"/>
    <x v="11"/>
  </r>
  <r>
    <x v="16"/>
    <n v="2688"/>
    <x v="11"/>
    <x v="2"/>
    <x v="1"/>
    <x v="11"/>
  </r>
  <r>
    <x v="16"/>
    <n v="2689"/>
    <x v="11"/>
    <x v="2"/>
    <x v="1"/>
    <x v="11"/>
  </r>
  <r>
    <x v="16"/>
    <n v="2690"/>
    <x v="11"/>
    <x v="2"/>
    <x v="1"/>
    <x v="11"/>
  </r>
  <r>
    <x v="16"/>
    <n v="2691"/>
    <x v="11"/>
    <x v="2"/>
    <x v="1"/>
    <x v="11"/>
  </r>
  <r>
    <x v="16"/>
    <n v="2692"/>
    <x v="11"/>
    <x v="2"/>
    <x v="1"/>
    <x v="11"/>
  </r>
  <r>
    <x v="16"/>
    <n v="2693"/>
    <x v="11"/>
    <x v="2"/>
    <x v="1"/>
    <x v="11"/>
  </r>
  <r>
    <x v="16"/>
    <n v="2694"/>
    <x v="11"/>
    <x v="2"/>
    <x v="1"/>
    <x v="11"/>
  </r>
  <r>
    <x v="16"/>
    <n v="2695"/>
    <x v="11"/>
    <x v="2"/>
    <x v="1"/>
    <x v="11"/>
  </r>
  <r>
    <x v="16"/>
    <n v="2696"/>
    <x v="11"/>
    <x v="2"/>
    <x v="1"/>
    <x v="11"/>
  </r>
  <r>
    <x v="16"/>
    <n v="2697"/>
    <x v="11"/>
    <x v="2"/>
    <x v="1"/>
    <x v="11"/>
  </r>
  <r>
    <x v="16"/>
    <n v="2698"/>
    <x v="11"/>
    <x v="2"/>
    <x v="1"/>
    <x v="11"/>
  </r>
  <r>
    <x v="16"/>
    <n v="2699"/>
    <x v="11"/>
    <x v="2"/>
    <x v="1"/>
    <x v="11"/>
  </r>
  <r>
    <x v="16"/>
    <n v="2700"/>
    <x v="11"/>
    <x v="2"/>
    <x v="1"/>
    <x v="11"/>
  </r>
  <r>
    <x v="16"/>
    <n v="2701"/>
    <x v="11"/>
    <x v="2"/>
    <x v="1"/>
    <x v="11"/>
  </r>
  <r>
    <x v="16"/>
    <n v="2702"/>
    <x v="11"/>
    <x v="2"/>
    <x v="1"/>
    <x v="11"/>
  </r>
  <r>
    <x v="16"/>
    <n v="2703"/>
    <x v="11"/>
    <x v="2"/>
    <x v="1"/>
    <x v="11"/>
  </r>
  <r>
    <x v="16"/>
    <n v="2704"/>
    <x v="11"/>
    <x v="2"/>
    <x v="1"/>
    <x v="11"/>
  </r>
  <r>
    <x v="16"/>
    <n v="2705"/>
    <x v="11"/>
    <x v="2"/>
    <x v="1"/>
    <x v="11"/>
  </r>
  <r>
    <x v="16"/>
    <n v="2706"/>
    <x v="11"/>
    <x v="2"/>
    <x v="1"/>
    <x v="11"/>
  </r>
  <r>
    <x v="16"/>
    <n v="2707"/>
    <x v="11"/>
    <x v="2"/>
    <x v="1"/>
    <x v="11"/>
  </r>
  <r>
    <x v="16"/>
    <n v="2708"/>
    <x v="11"/>
    <x v="2"/>
    <x v="1"/>
    <x v="11"/>
  </r>
  <r>
    <x v="16"/>
    <n v="2709"/>
    <x v="11"/>
    <x v="2"/>
    <x v="1"/>
    <x v="11"/>
  </r>
  <r>
    <x v="16"/>
    <n v="2710"/>
    <x v="11"/>
    <x v="2"/>
    <x v="1"/>
    <x v="11"/>
  </r>
  <r>
    <x v="16"/>
    <n v="2711"/>
    <x v="11"/>
    <x v="2"/>
    <x v="1"/>
    <x v="11"/>
  </r>
  <r>
    <x v="16"/>
    <n v="2712"/>
    <x v="11"/>
    <x v="2"/>
    <x v="1"/>
    <x v="11"/>
  </r>
  <r>
    <x v="16"/>
    <n v="2713"/>
    <x v="11"/>
    <x v="2"/>
    <x v="1"/>
    <x v="11"/>
  </r>
  <r>
    <x v="16"/>
    <n v="2714"/>
    <x v="11"/>
    <x v="2"/>
    <x v="1"/>
    <x v="11"/>
  </r>
  <r>
    <x v="16"/>
    <n v="2715"/>
    <x v="11"/>
    <x v="2"/>
    <x v="1"/>
    <x v="11"/>
  </r>
  <r>
    <x v="16"/>
    <n v="2716"/>
    <x v="11"/>
    <x v="2"/>
    <x v="1"/>
    <x v="11"/>
  </r>
  <r>
    <x v="16"/>
    <n v="2717"/>
    <x v="11"/>
    <x v="2"/>
    <x v="1"/>
    <x v="11"/>
  </r>
  <r>
    <x v="16"/>
    <n v="2718"/>
    <x v="11"/>
    <x v="2"/>
    <x v="1"/>
    <x v="11"/>
  </r>
  <r>
    <x v="16"/>
    <n v="2719"/>
    <x v="11"/>
    <x v="2"/>
    <x v="1"/>
    <x v="11"/>
  </r>
  <r>
    <x v="16"/>
    <n v="2720"/>
    <x v="11"/>
    <x v="2"/>
    <x v="1"/>
    <x v="11"/>
  </r>
  <r>
    <x v="16"/>
    <n v="2721"/>
    <x v="11"/>
    <x v="2"/>
    <x v="1"/>
    <x v="11"/>
  </r>
  <r>
    <x v="16"/>
    <n v="2722"/>
    <x v="11"/>
    <x v="2"/>
    <x v="1"/>
    <x v="11"/>
  </r>
  <r>
    <x v="16"/>
    <n v="2723"/>
    <x v="11"/>
    <x v="2"/>
    <x v="1"/>
    <x v="11"/>
  </r>
  <r>
    <x v="16"/>
    <n v="2724"/>
    <x v="11"/>
    <x v="2"/>
    <x v="1"/>
    <x v="11"/>
  </r>
  <r>
    <x v="16"/>
    <n v="2725"/>
    <x v="11"/>
    <x v="2"/>
    <x v="1"/>
    <x v="11"/>
  </r>
  <r>
    <x v="16"/>
    <n v="2726"/>
    <x v="11"/>
    <x v="2"/>
    <x v="1"/>
    <x v="11"/>
  </r>
  <r>
    <x v="16"/>
    <n v="2727"/>
    <x v="11"/>
    <x v="2"/>
    <x v="1"/>
    <x v="11"/>
  </r>
  <r>
    <x v="16"/>
    <n v="2728"/>
    <x v="11"/>
    <x v="2"/>
    <x v="1"/>
    <x v="11"/>
  </r>
  <r>
    <x v="16"/>
    <n v="2729"/>
    <x v="11"/>
    <x v="2"/>
    <x v="1"/>
    <x v="11"/>
  </r>
  <r>
    <x v="16"/>
    <n v="2730"/>
    <x v="11"/>
    <x v="2"/>
    <x v="1"/>
    <x v="11"/>
  </r>
  <r>
    <x v="16"/>
    <n v="2731"/>
    <x v="11"/>
    <x v="2"/>
    <x v="1"/>
    <x v="11"/>
  </r>
  <r>
    <x v="16"/>
    <n v="2732"/>
    <x v="11"/>
    <x v="2"/>
    <x v="1"/>
    <x v="11"/>
  </r>
  <r>
    <x v="16"/>
    <n v="2733"/>
    <x v="11"/>
    <x v="2"/>
    <x v="1"/>
    <x v="11"/>
  </r>
  <r>
    <x v="16"/>
    <n v="2734"/>
    <x v="11"/>
    <x v="2"/>
    <x v="1"/>
    <x v="11"/>
  </r>
  <r>
    <x v="16"/>
    <n v="2735"/>
    <x v="11"/>
    <x v="2"/>
    <x v="1"/>
    <x v="11"/>
  </r>
  <r>
    <x v="16"/>
    <n v="2736"/>
    <x v="11"/>
    <x v="2"/>
    <x v="1"/>
    <x v="11"/>
  </r>
  <r>
    <x v="16"/>
    <n v="2737"/>
    <x v="11"/>
    <x v="2"/>
    <x v="1"/>
    <x v="11"/>
  </r>
  <r>
    <x v="16"/>
    <n v="2738"/>
    <x v="11"/>
    <x v="2"/>
    <x v="1"/>
    <x v="11"/>
  </r>
  <r>
    <x v="16"/>
    <n v="2739"/>
    <x v="11"/>
    <x v="2"/>
    <x v="1"/>
    <x v="11"/>
  </r>
  <r>
    <x v="16"/>
    <n v="2740"/>
    <x v="11"/>
    <x v="2"/>
    <x v="1"/>
    <x v="11"/>
  </r>
  <r>
    <x v="16"/>
    <n v="2741"/>
    <x v="11"/>
    <x v="2"/>
    <x v="1"/>
    <x v="11"/>
  </r>
  <r>
    <x v="16"/>
    <n v="2742"/>
    <x v="11"/>
    <x v="2"/>
    <x v="1"/>
    <x v="11"/>
  </r>
  <r>
    <x v="16"/>
    <n v="2743"/>
    <x v="11"/>
    <x v="2"/>
    <x v="1"/>
    <x v="11"/>
  </r>
  <r>
    <x v="16"/>
    <n v="2744"/>
    <x v="11"/>
    <x v="2"/>
    <x v="1"/>
    <x v="11"/>
  </r>
  <r>
    <x v="16"/>
    <n v="2745"/>
    <x v="11"/>
    <x v="2"/>
    <x v="1"/>
    <x v="11"/>
  </r>
  <r>
    <x v="16"/>
    <n v="2746"/>
    <x v="11"/>
    <x v="2"/>
    <x v="1"/>
    <x v="11"/>
  </r>
  <r>
    <x v="16"/>
    <n v="2747"/>
    <x v="11"/>
    <x v="2"/>
    <x v="1"/>
    <x v="11"/>
  </r>
  <r>
    <x v="16"/>
    <n v="2748"/>
    <x v="11"/>
    <x v="2"/>
    <x v="1"/>
    <x v="11"/>
  </r>
  <r>
    <x v="16"/>
    <n v="2749"/>
    <x v="11"/>
    <x v="2"/>
    <x v="1"/>
    <x v="11"/>
  </r>
  <r>
    <x v="16"/>
    <n v="2750"/>
    <x v="11"/>
    <x v="2"/>
    <x v="1"/>
    <x v="11"/>
  </r>
  <r>
    <x v="16"/>
    <n v="2751"/>
    <x v="11"/>
    <x v="2"/>
    <x v="1"/>
    <x v="11"/>
  </r>
  <r>
    <x v="16"/>
    <n v="2752"/>
    <x v="11"/>
    <x v="2"/>
    <x v="1"/>
    <x v="11"/>
  </r>
  <r>
    <x v="16"/>
    <n v="2753"/>
    <x v="11"/>
    <x v="2"/>
    <x v="1"/>
    <x v="11"/>
  </r>
  <r>
    <x v="16"/>
    <n v="2754"/>
    <x v="11"/>
    <x v="2"/>
    <x v="1"/>
    <x v="11"/>
  </r>
  <r>
    <x v="16"/>
    <n v="2755"/>
    <x v="11"/>
    <x v="2"/>
    <x v="1"/>
    <x v="11"/>
  </r>
  <r>
    <x v="16"/>
    <n v="2756"/>
    <x v="11"/>
    <x v="2"/>
    <x v="1"/>
    <x v="11"/>
  </r>
  <r>
    <x v="16"/>
    <n v="2757"/>
    <x v="11"/>
    <x v="2"/>
    <x v="1"/>
    <x v="11"/>
  </r>
  <r>
    <x v="16"/>
    <n v="2758"/>
    <x v="11"/>
    <x v="2"/>
    <x v="1"/>
    <x v="11"/>
  </r>
  <r>
    <x v="16"/>
    <n v="2759"/>
    <x v="11"/>
    <x v="2"/>
    <x v="1"/>
    <x v="11"/>
  </r>
  <r>
    <x v="16"/>
    <n v="2760"/>
    <x v="11"/>
    <x v="2"/>
    <x v="1"/>
    <x v="11"/>
  </r>
  <r>
    <x v="16"/>
    <n v="2761"/>
    <x v="11"/>
    <x v="2"/>
    <x v="1"/>
    <x v="11"/>
  </r>
  <r>
    <x v="16"/>
    <n v="2762"/>
    <x v="11"/>
    <x v="2"/>
    <x v="1"/>
    <x v="11"/>
  </r>
  <r>
    <x v="16"/>
    <n v="2763"/>
    <x v="11"/>
    <x v="2"/>
    <x v="1"/>
    <x v="11"/>
  </r>
  <r>
    <x v="16"/>
    <n v="2764"/>
    <x v="11"/>
    <x v="2"/>
    <x v="1"/>
    <x v="11"/>
  </r>
  <r>
    <x v="16"/>
    <n v="2765"/>
    <x v="11"/>
    <x v="2"/>
    <x v="1"/>
    <x v="11"/>
  </r>
  <r>
    <x v="16"/>
    <n v="2766"/>
    <x v="11"/>
    <x v="2"/>
    <x v="1"/>
    <x v="11"/>
  </r>
  <r>
    <x v="16"/>
    <n v="2767"/>
    <x v="11"/>
    <x v="2"/>
    <x v="1"/>
    <x v="11"/>
  </r>
  <r>
    <x v="16"/>
    <n v="2768"/>
    <x v="11"/>
    <x v="2"/>
    <x v="1"/>
    <x v="11"/>
  </r>
  <r>
    <x v="16"/>
    <n v="2769"/>
    <x v="11"/>
    <x v="2"/>
    <x v="1"/>
    <x v="11"/>
  </r>
  <r>
    <x v="16"/>
    <n v="2770"/>
    <x v="11"/>
    <x v="2"/>
    <x v="1"/>
    <x v="11"/>
  </r>
  <r>
    <x v="16"/>
    <n v="2771"/>
    <x v="11"/>
    <x v="2"/>
    <x v="1"/>
    <x v="11"/>
  </r>
  <r>
    <x v="16"/>
    <n v="2772"/>
    <x v="11"/>
    <x v="2"/>
    <x v="1"/>
    <x v="11"/>
  </r>
  <r>
    <x v="16"/>
    <n v="2773"/>
    <x v="11"/>
    <x v="2"/>
    <x v="1"/>
    <x v="11"/>
  </r>
  <r>
    <x v="16"/>
    <n v="2774"/>
    <x v="11"/>
    <x v="2"/>
    <x v="1"/>
    <x v="11"/>
  </r>
  <r>
    <x v="16"/>
    <n v="2775"/>
    <x v="11"/>
    <x v="2"/>
    <x v="1"/>
    <x v="11"/>
  </r>
  <r>
    <x v="16"/>
    <n v="2776"/>
    <x v="11"/>
    <x v="2"/>
    <x v="1"/>
    <x v="11"/>
  </r>
  <r>
    <x v="16"/>
    <n v="2777"/>
    <x v="11"/>
    <x v="2"/>
    <x v="1"/>
    <x v="11"/>
  </r>
  <r>
    <x v="16"/>
    <n v="2778"/>
    <x v="11"/>
    <x v="2"/>
    <x v="1"/>
    <x v="11"/>
  </r>
  <r>
    <x v="16"/>
    <n v="2779"/>
    <x v="11"/>
    <x v="2"/>
    <x v="1"/>
    <x v="11"/>
  </r>
  <r>
    <x v="16"/>
    <n v="2780"/>
    <x v="11"/>
    <x v="2"/>
    <x v="1"/>
    <x v="11"/>
  </r>
  <r>
    <x v="16"/>
    <n v="2781"/>
    <x v="11"/>
    <x v="2"/>
    <x v="1"/>
    <x v="11"/>
  </r>
  <r>
    <x v="16"/>
    <n v="2782"/>
    <x v="11"/>
    <x v="2"/>
    <x v="1"/>
    <x v="11"/>
  </r>
  <r>
    <x v="16"/>
    <n v="2783"/>
    <x v="11"/>
    <x v="2"/>
    <x v="1"/>
    <x v="11"/>
  </r>
  <r>
    <x v="16"/>
    <n v="2784"/>
    <x v="11"/>
    <x v="2"/>
    <x v="1"/>
    <x v="11"/>
  </r>
  <r>
    <x v="16"/>
    <n v="2785"/>
    <x v="11"/>
    <x v="2"/>
    <x v="1"/>
    <x v="11"/>
  </r>
  <r>
    <x v="16"/>
    <n v="2786"/>
    <x v="11"/>
    <x v="2"/>
    <x v="1"/>
    <x v="11"/>
  </r>
  <r>
    <x v="16"/>
    <n v="2787"/>
    <x v="11"/>
    <x v="2"/>
    <x v="1"/>
    <x v="11"/>
  </r>
  <r>
    <x v="16"/>
    <n v="2788"/>
    <x v="11"/>
    <x v="2"/>
    <x v="1"/>
    <x v="11"/>
  </r>
  <r>
    <x v="16"/>
    <n v="2789"/>
    <x v="11"/>
    <x v="2"/>
    <x v="1"/>
    <x v="11"/>
  </r>
  <r>
    <x v="16"/>
    <n v="2790"/>
    <x v="11"/>
    <x v="2"/>
    <x v="1"/>
    <x v="11"/>
  </r>
  <r>
    <x v="16"/>
    <n v="2791"/>
    <x v="11"/>
    <x v="2"/>
    <x v="1"/>
    <x v="11"/>
  </r>
  <r>
    <x v="16"/>
    <n v="2792"/>
    <x v="11"/>
    <x v="2"/>
    <x v="1"/>
    <x v="11"/>
  </r>
  <r>
    <x v="16"/>
    <n v="2793"/>
    <x v="11"/>
    <x v="2"/>
    <x v="1"/>
    <x v="11"/>
  </r>
  <r>
    <x v="16"/>
    <n v="2794"/>
    <x v="11"/>
    <x v="2"/>
    <x v="1"/>
    <x v="11"/>
  </r>
  <r>
    <x v="16"/>
    <n v="2795"/>
    <x v="11"/>
    <x v="2"/>
    <x v="1"/>
    <x v="11"/>
  </r>
  <r>
    <x v="16"/>
    <n v="2796"/>
    <x v="11"/>
    <x v="2"/>
    <x v="1"/>
    <x v="11"/>
  </r>
  <r>
    <x v="16"/>
    <n v="2797"/>
    <x v="11"/>
    <x v="2"/>
    <x v="1"/>
    <x v="11"/>
  </r>
  <r>
    <x v="16"/>
    <n v="2798"/>
    <x v="11"/>
    <x v="2"/>
    <x v="1"/>
    <x v="11"/>
  </r>
  <r>
    <x v="16"/>
    <n v="2799"/>
    <x v="11"/>
    <x v="2"/>
    <x v="1"/>
    <x v="11"/>
  </r>
  <r>
    <x v="16"/>
    <n v="2800"/>
    <x v="11"/>
    <x v="2"/>
    <x v="1"/>
    <x v="11"/>
  </r>
  <r>
    <x v="16"/>
    <n v="2801"/>
    <x v="11"/>
    <x v="2"/>
    <x v="1"/>
    <x v="11"/>
  </r>
  <r>
    <x v="16"/>
    <n v="2802"/>
    <x v="11"/>
    <x v="2"/>
    <x v="1"/>
    <x v="11"/>
  </r>
  <r>
    <x v="16"/>
    <n v="2803"/>
    <x v="11"/>
    <x v="2"/>
    <x v="1"/>
    <x v="11"/>
  </r>
  <r>
    <x v="16"/>
    <n v="2804"/>
    <x v="11"/>
    <x v="2"/>
    <x v="1"/>
    <x v="11"/>
  </r>
  <r>
    <x v="16"/>
    <n v="2805"/>
    <x v="11"/>
    <x v="2"/>
    <x v="1"/>
    <x v="11"/>
  </r>
  <r>
    <x v="16"/>
    <n v="2806"/>
    <x v="11"/>
    <x v="2"/>
    <x v="1"/>
    <x v="11"/>
  </r>
  <r>
    <x v="16"/>
    <n v="2807"/>
    <x v="11"/>
    <x v="2"/>
    <x v="1"/>
    <x v="11"/>
  </r>
  <r>
    <x v="16"/>
    <n v="2808"/>
    <x v="11"/>
    <x v="2"/>
    <x v="1"/>
    <x v="11"/>
  </r>
  <r>
    <x v="16"/>
    <n v="2809"/>
    <x v="11"/>
    <x v="2"/>
    <x v="1"/>
    <x v="11"/>
  </r>
  <r>
    <x v="16"/>
    <n v="2810"/>
    <x v="11"/>
    <x v="2"/>
    <x v="1"/>
    <x v="11"/>
  </r>
  <r>
    <x v="16"/>
    <n v="2811"/>
    <x v="11"/>
    <x v="2"/>
    <x v="1"/>
    <x v="11"/>
  </r>
  <r>
    <x v="16"/>
    <n v="2812"/>
    <x v="11"/>
    <x v="2"/>
    <x v="1"/>
    <x v="11"/>
  </r>
  <r>
    <x v="16"/>
    <n v="2813"/>
    <x v="11"/>
    <x v="2"/>
    <x v="1"/>
    <x v="11"/>
  </r>
  <r>
    <x v="16"/>
    <n v="2814"/>
    <x v="11"/>
    <x v="2"/>
    <x v="1"/>
    <x v="11"/>
  </r>
  <r>
    <x v="16"/>
    <n v="2815"/>
    <x v="11"/>
    <x v="2"/>
    <x v="1"/>
    <x v="11"/>
  </r>
  <r>
    <x v="16"/>
    <n v="2816"/>
    <x v="11"/>
    <x v="2"/>
    <x v="1"/>
    <x v="11"/>
  </r>
  <r>
    <x v="16"/>
    <n v="2817"/>
    <x v="11"/>
    <x v="2"/>
    <x v="1"/>
    <x v="11"/>
  </r>
  <r>
    <x v="16"/>
    <n v="2818"/>
    <x v="11"/>
    <x v="2"/>
    <x v="1"/>
    <x v="11"/>
  </r>
  <r>
    <x v="16"/>
    <n v="2819"/>
    <x v="11"/>
    <x v="2"/>
    <x v="1"/>
    <x v="11"/>
  </r>
  <r>
    <x v="16"/>
    <n v="2820"/>
    <x v="11"/>
    <x v="2"/>
    <x v="1"/>
    <x v="11"/>
  </r>
  <r>
    <x v="16"/>
    <n v="2821"/>
    <x v="11"/>
    <x v="2"/>
    <x v="1"/>
    <x v="11"/>
  </r>
  <r>
    <x v="16"/>
    <n v="2822"/>
    <x v="11"/>
    <x v="2"/>
    <x v="1"/>
    <x v="11"/>
  </r>
  <r>
    <x v="16"/>
    <n v="2823"/>
    <x v="11"/>
    <x v="2"/>
    <x v="1"/>
    <x v="11"/>
  </r>
  <r>
    <x v="16"/>
    <n v="2824"/>
    <x v="11"/>
    <x v="2"/>
    <x v="1"/>
    <x v="11"/>
  </r>
  <r>
    <x v="16"/>
    <n v="2825"/>
    <x v="11"/>
    <x v="2"/>
    <x v="1"/>
    <x v="11"/>
  </r>
  <r>
    <x v="16"/>
    <n v="2826"/>
    <x v="11"/>
    <x v="2"/>
    <x v="1"/>
    <x v="11"/>
  </r>
  <r>
    <x v="16"/>
    <n v="2827"/>
    <x v="11"/>
    <x v="2"/>
    <x v="1"/>
    <x v="11"/>
  </r>
  <r>
    <x v="16"/>
    <n v="2828"/>
    <x v="11"/>
    <x v="2"/>
    <x v="1"/>
    <x v="11"/>
  </r>
  <r>
    <x v="16"/>
    <n v="2829"/>
    <x v="11"/>
    <x v="2"/>
    <x v="1"/>
    <x v="11"/>
  </r>
  <r>
    <x v="16"/>
    <n v="2830"/>
    <x v="11"/>
    <x v="2"/>
    <x v="1"/>
    <x v="11"/>
  </r>
  <r>
    <x v="16"/>
    <n v="2831"/>
    <x v="11"/>
    <x v="2"/>
    <x v="1"/>
    <x v="11"/>
  </r>
  <r>
    <x v="16"/>
    <n v="2832"/>
    <x v="11"/>
    <x v="2"/>
    <x v="1"/>
    <x v="11"/>
  </r>
  <r>
    <x v="16"/>
    <n v="2833"/>
    <x v="11"/>
    <x v="2"/>
    <x v="1"/>
    <x v="11"/>
  </r>
  <r>
    <x v="16"/>
    <n v="2834"/>
    <x v="11"/>
    <x v="2"/>
    <x v="1"/>
    <x v="11"/>
  </r>
  <r>
    <x v="16"/>
    <n v="2835"/>
    <x v="11"/>
    <x v="2"/>
    <x v="1"/>
    <x v="11"/>
  </r>
  <r>
    <x v="16"/>
    <n v="2836"/>
    <x v="11"/>
    <x v="2"/>
    <x v="1"/>
    <x v="11"/>
  </r>
  <r>
    <x v="16"/>
    <n v="2837"/>
    <x v="11"/>
    <x v="2"/>
    <x v="1"/>
    <x v="11"/>
  </r>
  <r>
    <x v="16"/>
    <n v="2838"/>
    <x v="11"/>
    <x v="2"/>
    <x v="1"/>
    <x v="11"/>
  </r>
  <r>
    <x v="16"/>
    <n v="2839"/>
    <x v="11"/>
    <x v="2"/>
    <x v="1"/>
    <x v="11"/>
  </r>
  <r>
    <x v="16"/>
    <n v="2840"/>
    <x v="11"/>
    <x v="2"/>
    <x v="1"/>
    <x v="11"/>
  </r>
  <r>
    <x v="16"/>
    <n v="2841"/>
    <x v="11"/>
    <x v="2"/>
    <x v="1"/>
    <x v="11"/>
  </r>
  <r>
    <x v="16"/>
    <n v="2842"/>
    <x v="11"/>
    <x v="2"/>
    <x v="1"/>
    <x v="11"/>
  </r>
  <r>
    <x v="16"/>
    <n v="2843"/>
    <x v="11"/>
    <x v="2"/>
    <x v="1"/>
    <x v="11"/>
  </r>
  <r>
    <x v="16"/>
    <n v="2844"/>
    <x v="11"/>
    <x v="2"/>
    <x v="1"/>
    <x v="11"/>
  </r>
  <r>
    <x v="16"/>
    <n v="2845"/>
    <x v="11"/>
    <x v="2"/>
    <x v="1"/>
    <x v="11"/>
  </r>
  <r>
    <x v="16"/>
    <n v="2846"/>
    <x v="11"/>
    <x v="2"/>
    <x v="1"/>
    <x v="11"/>
  </r>
  <r>
    <x v="16"/>
    <n v="2847"/>
    <x v="11"/>
    <x v="2"/>
    <x v="1"/>
    <x v="11"/>
  </r>
  <r>
    <x v="16"/>
    <n v="2848"/>
    <x v="11"/>
    <x v="2"/>
    <x v="1"/>
    <x v="11"/>
  </r>
  <r>
    <x v="16"/>
    <n v="2849"/>
    <x v="11"/>
    <x v="2"/>
    <x v="1"/>
    <x v="11"/>
  </r>
  <r>
    <x v="16"/>
    <n v="2850"/>
    <x v="11"/>
    <x v="2"/>
    <x v="1"/>
    <x v="11"/>
  </r>
  <r>
    <x v="16"/>
    <n v="2851"/>
    <x v="11"/>
    <x v="2"/>
    <x v="1"/>
    <x v="11"/>
  </r>
  <r>
    <x v="16"/>
    <n v="2852"/>
    <x v="11"/>
    <x v="2"/>
    <x v="1"/>
    <x v="11"/>
  </r>
  <r>
    <x v="16"/>
    <n v="2853"/>
    <x v="11"/>
    <x v="2"/>
    <x v="1"/>
    <x v="11"/>
  </r>
  <r>
    <x v="16"/>
    <n v="2854"/>
    <x v="11"/>
    <x v="2"/>
    <x v="1"/>
    <x v="11"/>
  </r>
  <r>
    <x v="16"/>
    <n v="2855"/>
    <x v="11"/>
    <x v="2"/>
    <x v="1"/>
    <x v="11"/>
  </r>
  <r>
    <x v="16"/>
    <n v="2856"/>
    <x v="11"/>
    <x v="2"/>
    <x v="1"/>
    <x v="11"/>
  </r>
  <r>
    <x v="16"/>
    <n v="2857"/>
    <x v="11"/>
    <x v="2"/>
    <x v="1"/>
    <x v="11"/>
  </r>
  <r>
    <x v="16"/>
    <n v="2858"/>
    <x v="11"/>
    <x v="2"/>
    <x v="1"/>
    <x v="11"/>
  </r>
  <r>
    <x v="16"/>
    <n v="2859"/>
    <x v="11"/>
    <x v="2"/>
    <x v="1"/>
    <x v="11"/>
  </r>
  <r>
    <x v="16"/>
    <n v="2860"/>
    <x v="11"/>
    <x v="2"/>
    <x v="1"/>
    <x v="11"/>
  </r>
  <r>
    <x v="16"/>
    <n v="2861"/>
    <x v="11"/>
    <x v="2"/>
    <x v="1"/>
    <x v="11"/>
  </r>
  <r>
    <x v="16"/>
    <n v="2862"/>
    <x v="11"/>
    <x v="2"/>
    <x v="1"/>
    <x v="11"/>
  </r>
  <r>
    <x v="16"/>
    <n v="2863"/>
    <x v="11"/>
    <x v="2"/>
    <x v="1"/>
    <x v="11"/>
  </r>
  <r>
    <x v="16"/>
    <n v="2864"/>
    <x v="11"/>
    <x v="2"/>
    <x v="1"/>
    <x v="11"/>
  </r>
  <r>
    <x v="16"/>
    <n v="2865"/>
    <x v="11"/>
    <x v="2"/>
    <x v="1"/>
    <x v="11"/>
  </r>
  <r>
    <x v="16"/>
    <n v="2866"/>
    <x v="11"/>
    <x v="2"/>
    <x v="1"/>
    <x v="11"/>
  </r>
  <r>
    <x v="16"/>
    <n v="2867"/>
    <x v="11"/>
    <x v="2"/>
    <x v="1"/>
    <x v="11"/>
  </r>
  <r>
    <x v="16"/>
    <n v="2868"/>
    <x v="11"/>
    <x v="2"/>
    <x v="1"/>
    <x v="11"/>
  </r>
  <r>
    <x v="16"/>
    <n v="2869"/>
    <x v="11"/>
    <x v="2"/>
    <x v="1"/>
    <x v="11"/>
  </r>
  <r>
    <x v="16"/>
    <n v="2870"/>
    <x v="11"/>
    <x v="2"/>
    <x v="1"/>
    <x v="11"/>
  </r>
  <r>
    <x v="16"/>
    <n v="2871"/>
    <x v="11"/>
    <x v="2"/>
    <x v="1"/>
    <x v="11"/>
  </r>
  <r>
    <x v="16"/>
    <n v="2872"/>
    <x v="11"/>
    <x v="2"/>
    <x v="1"/>
    <x v="11"/>
  </r>
  <r>
    <x v="16"/>
    <n v="2873"/>
    <x v="11"/>
    <x v="2"/>
    <x v="1"/>
    <x v="11"/>
  </r>
  <r>
    <x v="16"/>
    <n v="2874"/>
    <x v="11"/>
    <x v="2"/>
    <x v="1"/>
    <x v="11"/>
  </r>
  <r>
    <x v="16"/>
    <n v="2875"/>
    <x v="11"/>
    <x v="2"/>
    <x v="1"/>
    <x v="11"/>
  </r>
  <r>
    <x v="16"/>
    <n v="2876"/>
    <x v="11"/>
    <x v="2"/>
    <x v="1"/>
    <x v="11"/>
  </r>
  <r>
    <x v="16"/>
    <n v="2877"/>
    <x v="11"/>
    <x v="2"/>
    <x v="1"/>
    <x v="11"/>
  </r>
  <r>
    <x v="16"/>
    <n v="2878"/>
    <x v="11"/>
    <x v="2"/>
    <x v="1"/>
    <x v="11"/>
  </r>
  <r>
    <x v="16"/>
    <n v="2879"/>
    <x v="11"/>
    <x v="2"/>
    <x v="1"/>
    <x v="11"/>
  </r>
  <r>
    <x v="16"/>
    <n v="2880"/>
    <x v="11"/>
    <x v="2"/>
    <x v="1"/>
    <x v="11"/>
  </r>
  <r>
    <x v="16"/>
    <n v="2881"/>
    <x v="11"/>
    <x v="2"/>
    <x v="1"/>
    <x v="11"/>
  </r>
  <r>
    <x v="16"/>
    <n v="2882"/>
    <x v="11"/>
    <x v="2"/>
    <x v="1"/>
    <x v="11"/>
  </r>
  <r>
    <x v="16"/>
    <n v="2883"/>
    <x v="11"/>
    <x v="2"/>
    <x v="1"/>
    <x v="11"/>
  </r>
  <r>
    <x v="16"/>
    <n v="2884"/>
    <x v="11"/>
    <x v="2"/>
    <x v="1"/>
    <x v="11"/>
  </r>
  <r>
    <x v="16"/>
    <n v="2885"/>
    <x v="11"/>
    <x v="2"/>
    <x v="1"/>
    <x v="11"/>
  </r>
  <r>
    <x v="16"/>
    <n v="2886"/>
    <x v="11"/>
    <x v="2"/>
    <x v="1"/>
    <x v="11"/>
  </r>
  <r>
    <x v="16"/>
    <n v="2887"/>
    <x v="11"/>
    <x v="2"/>
    <x v="1"/>
    <x v="11"/>
  </r>
  <r>
    <x v="16"/>
    <n v="2888"/>
    <x v="11"/>
    <x v="2"/>
    <x v="1"/>
    <x v="11"/>
  </r>
  <r>
    <x v="16"/>
    <n v="2889"/>
    <x v="11"/>
    <x v="2"/>
    <x v="1"/>
    <x v="11"/>
  </r>
  <r>
    <x v="16"/>
    <n v="2890"/>
    <x v="11"/>
    <x v="2"/>
    <x v="1"/>
    <x v="11"/>
  </r>
  <r>
    <x v="16"/>
    <n v="2891"/>
    <x v="11"/>
    <x v="2"/>
    <x v="1"/>
    <x v="11"/>
  </r>
  <r>
    <x v="16"/>
    <n v="2892"/>
    <x v="11"/>
    <x v="2"/>
    <x v="1"/>
    <x v="11"/>
  </r>
  <r>
    <x v="16"/>
    <n v="2893"/>
    <x v="11"/>
    <x v="2"/>
    <x v="1"/>
    <x v="11"/>
  </r>
  <r>
    <x v="16"/>
    <n v="2894"/>
    <x v="11"/>
    <x v="2"/>
    <x v="1"/>
    <x v="11"/>
  </r>
  <r>
    <x v="16"/>
    <n v="2895"/>
    <x v="11"/>
    <x v="2"/>
    <x v="1"/>
    <x v="11"/>
  </r>
  <r>
    <x v="16"/>
    <n v="2896"/>
    <x v="11"/>
    <x v="2"/>
    <x v="1"/>
    <x v="11"/>
  </r>
  <r>
    <x v="16"/>
    <n v="2897"/>
    <x v="11"/>
    <x v="2"/>
    <x v="1"/>
    <x v="11"/>
  </r>
  <r>
    <x v="16"/>
    <n v="2898"/>
    <x v="11"/>
    <x v="2"/>
    <x v="1"/>
    <x v="11"/>
  </r>
  <r>
    <x v="16"/>
    <n v="2899"/>
    <x v="11"/>
    <x v="2"/>
    <x v="1"/>
    <x v="11"/>
  </r>
  <r>
    <x v="16"/>
    <n v="2900"/>
    <x v="11"/>
    <x v="2"/>
    <x v="1"/>
    <x v="11"/>
  </r>
  <r>
    <x v="16"/>
    <n v="2901"/>
    <x v="11"/>
    <x v="2"/>
    <x v="1"/>
    <x v="11"/>
  </r>
  <r>
    <x v="16"/>
    <n v="2902"/>
    <x v="11"/>
    <x v="2"/>
    <x v="1"/>
    <x v="11"/>
  </r>
  <r>
    <x v="16"/>
    <n v="2903"/>
    <x v="11"/>
    <x v="2"/>
    <x v="1"/>
    <x v="11"/>
  </r>
  <r>
    <x v="16"/>
    <n v="2904"/>
    <x v="11"/>
    <x v="2"/>
    <x v="1"/>
    <x v="11"/>
  </r>
  <r>
    <x v="16"/>
    <n v="2905"/>
    <x v="11"/>
    <x v="2"/>
    <x v="1"/>
    <x v="11"/>
  </r>
  <r>
    <x v="16"/>
    <n v="2906"/>
    <x v="11"/>
    <x v="2"/>
    <x v="1"/>
    <x v="11"/>
  </r>
  <r>
    <x v="16"/>
    <n v="2907"/>
    <x v="11"/>
    <x v="2"/>
    <x v="1"/>
    <x v="11"/>
  </r>
  <r>
    <x v="16"/>
    <n v="2908"/>
    <x v="11"/>
    <x v="2"/>
    <x v="1"/>
    <x v="11"/>
  </r>
  <r>
    <x v="16"/>
    <n v="2909"/>
    <x v="11"/>
    <x v="2"/>
    <x v="1"/>
    <x v="11"/>
  </r>
  <r>
    <x v="16"/>
    <n v="2910"/>
    <x v="11"/>
    <x v="2"/>
    <x v="1"/>
    <x v="11"/>
  </r>
  <r>
    <x v="16"/>
    <n v="2911"/>
    <x v="11"/>
    <x v="2"/>
    <x v="1"/>
    <x v="11"/>
  </r>
  <r>
    <x v="16"/>
    <n v="2912"/>
    <x v="11"/>
    <x v="2"/>
    <x v="1"/>
    <x v="11"/>
  </r>
  <r>
    <x v="16"/>
    <n v="2913"/>
    <x v="11"/>
    <x v="2"/>
    <x v="1"/>
    <x v="11"/>
  </r>
  <r>
    <x v="16"/>
    <n v="2914"/>
    <x v="11"/>
    <x v="2"/>
    <x v="1"/>
    <x v="11"/>
  </r>
  <r>
    <x v="16"/>
    <n v="2915"/>
    <x v="11"/>
    <x v="2"/>
    <x v="1"/>
    <x v="11"/>
  </r>
  <r>
    <x v="16"/>
    <n v="2916"/>
    <x v="11"/>
    <x v="2"/>
    <x v="1"/>
    <x v="11"/>
  </r>
  <r>
    <x v="16"/>
    <n v="2917"/>
    <x v="11"/>
    <x v="2"/>
    <x v="1"/>
    <x v="11"/>
  </r>
  <r>
    <x v="16"/>
    <n v="2918"/>
    <x v="11"/>
    <x v="2"/>
    <x v="1"/>
    <x v="11"/>
  </r>
  <r>
    <x v="16"/>
    <n v="2919"/>
    <x v="11"/>
    <x v="2"/>
    <x v="1"/>
    <x v="11"/>
  </r>
  <r>
    <x v="16"/>
    <n v="2920"/>
    <x v="11"/>
    <x v="2"/>
    <x v="1"/>
    <x v="11"/>
  </r>
  <r>
    <x v="16"/>
    <n v="2921"/>
    <x v="11"/>
    <x v="2"/>
    <x v="1"/>
    <x v="11"/>
  </r>
  <r>
    <x v="16"/>
    <n v="2922"/>
    <x v="11"/>
    <x v="2"/>
    <x v="1"/>
    <x v="11"/>
  </r>
  <r>
    <x v="16"/>
    <n v="2923"/>
    <x v="11"/>
    <x v="2"/>
    <x v="1"/>
    <x v="11"/>
  </r>
  <r>
    <x v="16"/>
    <n v="2924"/>
    <x v="11"/>
    <x v="2"/>
    <x v="1"/>
    <x v="11"/>
  </r>
  <r>
    <x v="16"/>
    <n v="2925"/>
    <x v="11"/>
    <x v="2"/>
    <x v="1"/>
    <x v="11"/>
  </r>
  <r>
    <x v="16"/>
    <n v="2926"/>
    <x v="11"/>
    <x v="2"/>
    <x v="1"/>
    <x v="11"/>
  </r>
  <r>
    <x v="16"/>
    <n v="2927"/>
    <x v="11"/>
    <x v="2"/>
    <x v="1"/>
    <x v="11"/>
  </r>
  <r>
    <x v="16"/>
    <n v="2928"/>
    <x v="11"/>
    <x v="2"/>
    <x v="1"/>
    <x v="11"/>
  </r>
  <r>
    <x v="16"/>
    <n v="2929"/>
    <x v="11"/>
    <x v="2"/>
    <x v="1"/>
    <x v="11"/>
  </r>
  <r>
    <x v="16"/>
    <n v="2930"/>
    <x v="11"/>
    <x v="2"/>
    <x v="1"/>
    <x v="11"/>
  </r>
  <r>
    <x v="16"/>
    <n v="2931"/>
    <x v="11"/>
    <x v="2"/>
    <x v="1"/>
    <x v="11"/>
  </r>
  <r>
    <x v="16"/>
    <n v="2932"/>
    <x v="11"/>
    <x v="2"/>
    <x v="1"/>
    <x v="11"/>
  </r>
  <r>
    <x v="16"/>
    <n v="2933"/>
    <x v="11"/>
    <x v="2"/>
    <x v="1"/>
    <x v="11"/>
  </r>
  <r>
    <x v="16"/>
    <n v="2934"/>
    <x v="11"/>
    <x v="2"/>
    <x v="1"/>
    <x v="11"/>
  </r>
  <r>
    <x v="16"/>
    <n v="2935"/>
    <x v="11"/>
    <x v="2"/>
    <x v="1"/>
    <x v="11"/>
  </r>
  <r>
    <x v="16"/>
    <n v="2936"/>
    <x v="11"/>
    <x v="2"/>
    <x v="1"/>
    <x v="11"/>
  </r>
  <r>
    <x v="16"/>
    <n v="2937"/>
    <x v="11"/>
    <x v="2"/>
    <x v="1"/>
    <x v="11"/>
  </r>
  <r>
    <x v="16"/>
    <n v="2938"/>
    <x v="11"/>
    <x v="2"/>
    <x v="1"/>
    <x v="11"/>
  </r>
  <r>
    <x v="16"/>
    <n v="2939"/>
    <x v="11"/>
    <x v="2"/>
    <x v="1"/>
    <x v="11"/>
  </r>
  <r>
    <x v="16"/>
    <n v="2940"/>
    <x v="11"/>
    <x v="2"/>
    <x v="1"/>
    <x v="11"/>
  </r>
  <r>
    <x v="16"/>
    <n v="2941"/>
    <x v="11"/>
    <x v="2"/>
    <x v="1"/>
    <x v="11"/>
  </r>
  <r>
    <x v="16"/>
    <n v="2942"/>
    <x v="11"/>
    <x v="2"/>
    <x v="1"/>
    <x v="11"/>
  </r>
  <r>
    <x v="16"/>
    <n v="2943"/>
    <x v="11"/>
    <x v="2"/>
    <x v="1"/>
    <x v="11"/>
  </r>
  <r>
    <x v="16"/>
    <n v="2944"/>
    <x v="11"/>
    <x v="2"/>
    <x v="1"/>
    <x v="11"/>
  </r>
  <r>
    <x v="16"/>
    <n v="2945"/>
    <x v="11"/>
    <x v="2"/>
    <x v="1"/>
    <x v="11"/>
  </r>
  <r>
    <x v="16"/>
    <n v="2946"/>
    <x v="11"/>
    <x v="2"/>
    <x v="1"/>
    <x v="11"/>
  </r>
  <r>
    <x v="16"/>
    <n v="2947"/>
    <x v="11"/>
    <x v="2"/>
    <x v="1"/>
    <x v="11"/>
  </r>
  <r>
    <x v="16"/>
    <n v="2948"/>
    <x v="11"/>
    <x v="2"/>
    <x v="1"/>
    <x v="11"/>
  </r>
  <r>
    <x v="16"/>
    <n v="2949"/>
    <x v="11"/>
    <x v="2"/>
    <x v="1"/>
    <x v="11"/>
  </r>
  <r>
    <x v="16"/>
    <n v="2950"/>
    <x v="11"/>
    <x v="2"/>
    <x v="1"/>
    <x v="11"/>
  </r>
  <r>
    <x v="16"/>
    <n v="2951"/>
    <x v="11"/>
    <x v="2"/>
    <x v="1"/>
    <x v="11"/>
  </r>
  <r>
    <x v="16"/>
    <n v="2952"/>
    <x v="11"/>
    <x v="2"/>
    <x v="1"/>
    <x v="11"/>
  </r>
  <r>
    <x v="16"/>
    <n v="2953"/>
    <x v="11"/>
    <x v="2"/>
    <x v="1"/>
    <x v="11"/>
  </r>
  <r>
    <x v="16"/>
    <n v="2954"/>
    <x v="11"/>
    <x v="2"/>
    <x v="1"/>
    <x v="11"/>
  </r>
  <r>
    <x v="16"/>
    <n v="2955"/>
    <x v="11"/>
    <x v="2"/>
    <x v="1"/>
    <x v="11"/>
  </r>
  <r>
    <x v="16"/>
    <n v="2956"/>
    <x v="11"/>
    <x v="2"/>
    <x v="1"/>
    <x v="11"/>
  </r>
  <r>
    <x v="16"/>
    <n v="2957"/>
    <x v="11"/>
    <x v="2"/>
    <x v="1"/>
    <x v="11"/>
  </r>
  <r>
    <x v="16"/>
    <n v="2958"/>
    <x v="11"/>
    <x v="2"/>
    <x v="1"/>
    <x v="11"/>
  </r>
  <r>
    <x v="16"/>
    <n v="2959"/>
    <x v="11"/>
    <x v="2"/>
    <x v="1"/>
    <x v="11"/>
  </r>
  <r>
    <x v="16"/>
    <n v="2960"/>
    <x v="11"/>
    <x v="2"/>
    <x v="1"/>
    <x v="11"/>
  </r>
  <r>
    <x v="16"/>
    <n v="2961"/>
    <x v="11"/>
    <x v="2"/>
    <x v="1"/>
    <x v="11"/>
  </r>
  <r>
    <x v="16"/>
    <n v="2962"/>
    <x v="11"/>
    <x v="2"/>
    <x v="1"/>
    <x v="11"/>
  </r>
  <r>
    <x v="16"/>
    <n v="2963"/>
    <x v="11"/>
    <x v="2"/>
    <x v="1"/>
    <x v="11"/>
  </r>
  <r>
    <x v="16"/>
    <n v="2964"/>
    <x v="11"/>
    <x v="2"/>
    <x v="1"/>
    <x v="11"/>
  </r>
  <r>
    <x v="16"/>
    <n v="2965"/>
    <x v="11"/>
    <x v="2"/>
    <x v="1"/>
    <x v="11"/>
  </r>
  <r>
    <x v="16"/>
    <n v="2966"/>
    <x v="11"/>
    <x v="2"/>
    <x v="1"/>
    <x v="11"/>
  </r>
  <r>
    <x v="16"/>
    <n v="2967"/>
    <x v="11"/>
    <x v="2"/>
    <x v="1"/>
    <x v="11"/>
  </r>
  <r>
    <x v="16"/>
    <n v="2968"/>
    <x v="11"/>
    <x v="2"/>
    <x v="1"/>
    <x v="11"/>
  </r>
  <r>
    <x v="16"/>
    <n v="2969"/>
    <x v="11"/>
    <x v="2"/>
    <x v="1"/>
    <x v="11"/>
  </r>
  <r>
    <x v="16"/>
    <n v="2970"/>
    <x v="11"/>
    <x v="2"/>
    <x v="1"/>
    <x v="11"/>
  </r>
  <r>
    <x v="16"/>
    <n v="2971"/>
    <x v="11"/>
    <x v="2"/>
    <x v="1"/>
    <x v="11"/>
  </r>
  <r>
    <x v="16"/>
    <n v="2972"/>
    <x v="11"/>
    <x v="2"/>
    <x v="1"/>
    <x v="11"/>
  </r>
  <r>
    <x v="16"/>
    <n v="2973"/>
    <x v="11"/>
    <x v="2"/>
    <x v="1"/>
    <x v="11"/>
  </r>
  <r>
    <x v="16"/>
    <n v="2974"/>
    <x v="11"/>
    <x v="2"/>
    <x v="1"/>
    <x v="11"/>
  </r>
  <r>
    <x v="16"/>
    <n v="2975"/>
    <x v="11"/>
    <x v="2"/>
    <x v="1"/>
    <x v="11"/>
  </r>
  <r>
    <x v="16"/>
    <n v="2976"/>
    <x v="11"/>
    <x v="2"/>
    <x v="1"/>
    <x v="11"/>
  </r>
  <r>
    <x v="16"/>
    <n v="2977"/>
    <x v="11"/>
    <x v="2"/>
    <x v="1"/>
    <x v="11"/>
  </r>
  <r>
    <x v="16"/>
    <n v="2978"/>
    <x v="11"/>
    <x v="2"/>
    <x v="1"/>
    <x v="11"/>
  </r>
  <r>
    <x v="16"/>
    <n v="2979"/>
    <x v="11"/>
    <x v="2"/>
    <x v="1"/>
    <x v="11"/>
  </r>
  <r>
    <x v="16"/>
    <n v="2980"/>
    <x v="11"/>
    <x v="2"/>
    <x v="1"/>
    <x v="11"/>
  </r>
  <r>
    <x v="16"/>
    <n v="2981"/>
    <x v="11"/>
    <x v="2"/>
    <x v="1"/>
    <x v="11"/>
  </r>
  <r>
    <x v="16"/>
    <n v="2982"/>
    <x v="11"/>
    <x v="2"/>
    <x v="1"/>
    <x v="11"/>
  </r>
  <r>
    <x v="16"/>
    <n v="2983"/>
    <x v="11"/>
    <x v="2"/>
    <x v="1"/>
    <x v="11"/>
  </r>
  <r>
    <x v="16"/>
    <n v="2984"/>
    <x v="11"/>
    <x v="2"/>
    <x v="1"/>
    <x v="11"/>
  </r>
  <r>
    <x v="16"/>
    <n v="2985"/>
    <x v="11"/>
    <x v="2"/>
    <x v="1"/>
    <x v="11"/>
  </r>
  <r>
    <x v="16"/>
    <n v="2986"/>
    <x v="11"/>
    <x v="2"/>
    <x v="1"/>
    <x v="11"/>
  </r>
  <r>
    <x v="16"/>
    <n v="2987"/>
    <x v="11"/>
    <x v="2"/>
    <x v="1"/>
    <x v="11"/>
  </r>
  <r>
    <x v="16"/>
    <n v="2988"/>
    <x v="11"/>
    <x v="2"/>
    <x v="1"/>
    <x v="11"/>
  </r>
  <r>
    <x v="16"/>
    <n v="2989"/>
    <x v="11"/>
    <x v="2"/>
    <x v="1"/>
    <x v="11"/>
  </r>
  <r>
    <x v="16"/>
    <n v="2990"/>
    <x v="11"/>
    <x v="2"/>
    <x v="1"/>
    <x v="11"/>
  </r>
  <r>
    <x v="16"/>
    <n v="2991"/>
    <x v="11"/>
    <x v="2"/>
    <x v="1"/>
    <x v="11"/>
  </r>
  <r>
    <x v="16"/>
    <n v="2992"/>
    <x v="11"/>
    <x v="2"/>
    <x v="1"/>
    <x v="11"/>
  </r>
  <r>
    <x v="16"/>
    <n v="2993"/>
    <x v="11"/>
    <x v="2"/>
    <x v="1"/>
    <x v="11"/>
  </r>
  <r>
    <x v="16"/>
    <n v="2994"/>
    <x v="11"/>
    <x v="2"/>
    <x v="1"/>
    <x v="11"/>
  </r>
  <r>
    <x v="16"/>
    <n v="2995"/>
    <x v="11"/>
    <x v="2"/>
    <x v="1"/>
    <x v="11"/>
  </r>
  <r>
    <x v="16"/>
    <n v="2996"/>
    <x v="11"/>
    <x v="2"/>
    <x v="1"/>
    <x v="11"/>
  </r>
  <r>
    <x v="16"/>
    <n v="2997"/>
    <x v="11"/>
    <x v="2"/>
    <x v="1"/>
    <x v="11"/>
  </r>
  <r>
    <x v="16"/>
    <n v="2998"/>
    <x v="11"/>
    <x v="2"/>
    <x v="1"/>
    <x v="11"/>
  </r>
  <r>
    <x v="16"/>
    <n v="2999"/>
    <x v="11"/>
    <x v="2"/>
    <x v="1"/>
    <x v="11"/>
  </r>
  <r>
    <x v="16"/>
    <n v="3000"/>
    <x v="11"/>
    <x v="2"/>
    <x v="1"/>
    <x v="11"/>
  </r>
  <r>
    <x v="16"/>
    <n v="3001"/>
    <x v="11"/>
    <x v="2"/>
    <x v="1"/>
    <x v="11"/>
  </r>
  <r>
    <x v="16"/>
    <n v="3002"/>
    <x v="11"/>
    <x v="2"/>
    <x v="1"/>
    <x v="11"/>
  </r>
  <r>
    <x v="16"/>
    <n v="3003"/>
    <x v="11"/>
    <x v="2"/>
    <x v="1"/>
    <x v="11"/>
  </r>
  <r>
    <x v="16"/>
    <n v="3004"/>
    <x v="11"/>
    <x v="2"/>
    <x v="1"/>
    <x v="11"/>
  </r>
  <r>
    <x v="16"/>
    <n v="3005"/>
    <x v="11"/>
    <x v="2"/>
    <x v="1"/>
    <x v="11"/>
  </r>
  <r>
    <x v="16"/>
    <n v="3006"/>
    <x v="11"/>
    <x v="2"/>
    <x v="1"/>
    <x v="11"/>
  </r>
  <r>
    <x v="16"/>
    <n v="3007"/>
    <x v="11"/>
    <x v="2"/>
    <x v="1"/>
    <x v="11"/>
  </r>
  <r>
    <x v="16"/>
    <n v="3008"/>
    <x v="11"/>
    <x v="2"/>
    <x v="1"/>
    <x v="11"/>
  </r>
  <r>
    <x v="16"/>
    <n v="3009"/>
    <x v="11"/>
    <x v="2"/>
    <x v="1"/>
    <x v="11"/>
  </r>
  <r>
    <x v="16"/>
    <n v="3010"/>
    <x v="11"/>
    <x v="2"/>
    <x v="1"/>
    <x v="11"/>
  </r>
  <r>
    <x v="16"/>
    <n v="3011"/>
    <x v="11"/>
    <x v="2"/>
    <x v="1"/>
    <x v="11"/>
  </r>
  <r>
    <x v="16"/>
    <n v="3012"/>
    <x v="11"/>
    <x v="2"/>
    <x v="1"/>
    <x v="11"/>
  </r>
  <r>
    <x v="16"/>
    <n v="3013"/>
    <x v="11"/>
    <x v="2"/>
    <x v="1"/>
    <x v="11"/>
  </r>
  <r>
    <x v="16"/>
    <n v="3014"/>
    <x v="11"/>
    <x v="2"/>
    <x v="1"/>
    <x v="11"/>
  </r>
  <r>
    <x v="16"/>
    <n v="3015"/>
    <x v="11"/>
    <x v="2"/>
    <x v="1"/>
    <x v="11"/>
  </r>
  <r>
    <x v="16"/>
    <n v="3016"/>
    <x v="11"/>
    <x v="2"/>
    <x v="1"/>
    <x v="11"/>
  </r>
  <r>
    <x v="16"/>
    <n v="3017"/>
    <x v="11"/>
    <x v="2"/>
    <x v="1"/>
    <x v="11"/>
  </r>
  <r>
    <x v="16"/>
    <n v="3018"/>
    <x v="11"/>
    <x v="2"/>
    <x v="1"/>
    <x v="11"/>
  </r>
  <r>
    <x v="16"/>
    <n v="3019"/>
    <x v="11"/>
    <x v="2"/>
    <x v="1"/>
    <x v="11"/>
  </r>
  <r>
    <x v="16"/>
    <n v="3020"/>
    <x v="11"/>
    <x v="2"/>
    <x v="1"/>
    <x v="11"/>
  </r>
  <r>
    <x v="16"/>
    <n v="3021"/>
    <x v="11"/>
    <x v="2"/>
    <x v="1"/>
    <x v="11"/>
  </r>
  <r>
    <x v="16"/>
    <n v="3022"/>
    <x v="11"/>
    <x v="2"/>
    <x v="1"/>
    <x v="11"/>
  </r>
  <r>
    <x v="16"/>
    <n v="3023"/>
    <x v="11"/>
    <x v="2"/>
    <x v="1"/>
    <x v="11"/>
  </r>
  <r>
    <x v="16"/>
    <n v="3024"/>
    <x v="11"/>
    <x v="2"/>
    <x v="1"/>
    <x v="11"/>
  </r>
  <r>
    <x v="16"/>
    <n v="3025"/>
    <x v="11"/>
    <x v="2"/>
    <x v="1"/>
    <x v="11"/>
  </r>
  <r>
    <x v="16"/>
    <n v="3026"/>
    <x v="11"/>
    <x v="2"/>
    <x v="1"/>
    <x v="11"/>
  </r>
  <r>
    <x v="16"/>
    <n v="3027"/>
    <x v="11"/>
    <x v="2"/>
    <x v="1"/>
    <x v="11"/>
  </r>
  <r>
    <x v="16"/>
    <n v="3028"/>
    <x v="11"/>
    <x v="2"/>
    <x v="1"/>
    <x v="11"/>
  </r>
  <r>
    <x v="16"/>
    <n v="3029"/>
    <x v="11"/>
    <x v="2"/>
    <x v="1"/>
    <x v="11"/>
  </r>
  <r>
    <x v="16"/>
    <n v="3030"/>
    <x v="11"/>
    <x v="2"/>
    <x v="1"/>
    <x v="11"/>
  </r>
  <r>
    <x v="16"/>
    <n v="3031"/>
    <x v="11"/>
    <x v="2"/>
    <x v="1"/>
    <x v="11"/>
  </r>
  <r>
    <x v="16"/>
    <n v="3032"/>
    <x v="11"/>
    <x v="2"/>
    <x v="1"/>
    <x v="11"/>
  </r>
  <r>
    <x v="16"/>
    <n v="3033"/>
    <x v="11"/>
    <x v="2"/>
    <x v="1"/>
    <x v="11"/>
  </r>
  <r>
    <x v="16"/>
    <n v="3034"/>
    <x v="11"/>
    <x v="2"/>
    <x v="1"/>
    <x v="11"/>
  </r>
  <r>
    <x v="16"/>
    <n v="3035"/>
    <x v="11"/>
    <x v="2"/>
    <x v="1"/>
    <x v="11"/>
  </r>
  <r>
    <x v="16"/>
    <n v="3036"/>
    <x v="11"/>
    <x v="2"/>
    <x v="1"/>
    <x v="11"/>
  </r>
  <r>
    <x v="16"/>
    <n v="3037"/>
    <x v="11"/>
    <x v="2"/>
    <x v="1"/>
    <x v="11"/>
  </r>
  <r>
    <x v="16"/>
    <n v="3038"/>
    <x v="11"/>
    <x v="2"/>
    <x v="1"/>
    <x v="11"/>
  </r>
  <r>
    <x v="16"/>
    <n v="3039"/>
    <x v="11"/>
    <x v="2"/>
    <x v="1"/>
    <x v="11"/>
  </r>
  <r>
    <x v="16"/>
    <n v="3040"/>
    <x v="11"/>
    <x v="2"/>
    <x v="1"/>
    <x v="11"/>
  </r>
  <r>
    <x v="16"/>
    <n v="3041"/>
    <x v="11"/>
    <x v="2"/>
    <x v="1"/>
    <x v="11"/>
  </r>
  <r>
    <x v="16"/>
    <n v="3042"/>
    <x v="11"/>
    <x v="2"/>
    <x v="1"/>
    <x v="11"/>
  </r>
  <r>
    <x v="16"/>
    <n v="3043"/>
    <x v="11"/>
    <x v="2"/>
    <x v="1"/>
    <x v="11"/>
  </r>
  <r>
    <x v="16"/>
    <n v="3044"/>
    <x v="11"/>
    <x v="2"/>
    <x v="1"/>
    <x v="11"/>
  </r>
  <r>
    <x v="16"/>
    <n v="3045"/>
    <x v="11"/>
    <x v="2"/>
    <x v="1"/>
    <x v="11"/>
  </r>
  <r>
    <x v="16"/>
    <n v="3046"/>
    <x v="11"/>
    <x v="2"/>
    <x v="1"/>
    <x v="11"/>
  </r>
  <r>
    <x v="16"/>
    <n v="3047"/>
    <x v="11"/>
    <x v="2"/>
    <x v="1"/>
    <x v="11"/>
  </r>
  <r>
    <x v="16"/>
    <n v="3048"/>
    <x v="11"/>
    <x v="2"/>
    <x v="1"/>
    <x v="11"/>
  </r>
  <r>
    <x v="16"/>
    <n v="3049"/>
    <x v="11"/>
    <x v="2"/>
    <x v="1"/>
    <x v="11"/>
  </r>
  <r>
    <x v="16"/>
    <n v="3050"/>
    <x v="11"/>
    <x v="2"/>
    <x v="1"/>
    <x v="11"/>
  </r>
  <r>
    <x v="16"/>
    <n v="3051"/>
    <x v="11"/>
    <x v="2"/>
    <x v="1"/>
    <x v="11"/>
  </r>
  <r>
    <x v="16"/>
    <n v="3052"/>
    <x v="11"/>
    <x v="2"/>
    <x v="1"/>
    <x v="11"/>
  </r>
  <r>
    <x v="16"/>
    <n v="3053"/>
    <x v="11"/>
    <x v="2"/>
    <x v="1"/>
    <x v="11"/>
  </r>
  <r>
    <x v="16"/>
    <n v="3054"/>
    <x v="11"/>
    <x v="2"/>
    <x v="1"/>
    <x v="11"/>
  </r>
  <r>
    <x v="16"/>
    <n v="3055"/>
    <x v="11"/>
    <x v="2"/>
    <x v="1"/>
    <x v="11"/>
  </r>
  <r>
    <x v="16"/>
    <n v="3056"/>
    <x v="11"/>
    <x v="2"/>
    <x v="1"/>
    <x v="11"/>
  </r>
  <r>
    <x v="16"/>
    <n v="3057"/>
    <x v="11"/>
    <x v="2"/>
    <x v="1"/>
    <x v="11"/>
  </r>
  <r>
    <x v="16"/>
    <n v="3058"/>
    <x v="11"/>
    <x v="2"/>
    <x v="1"/>
    <x v="11"/>
  </r>
  <r>
    <x v="16"/>
    <n v="3059"/>
    <x v="11"/>
    <x v="2"/>
    <x v="1"/>
    <x v="11"/>
  </r>
  <r>
    <x v="16"/>
    <n v="3060"/>
    <x v="11"/>
    <x v="2"/>
    <x v="1"/>
    <x v="11"/>
  </r>
  <r>
    <x v="16"/>
    <n v="3061"/>
    <x v="11"/>
    <x v="2"/>
    <x v="1"/>
    <x v="11"/>
  </r>
  <r>
    <x v="16"/>
    <n v="3062"/>
    <x v="11"/>
    <x v="2"/>
    <x v="1"/>
    <x v="11"/>
  </r>
  <r>
    <x v="16"/>
    <n v="3063"/>
    <x v="11"/>
    <x v="2"/>
    <x v="1"/>
    <x v="11"/>
  </r>
  <r>
    <x v="16"/>
    <n v="3064"/>
    <x v="11"/>
    <x v="2"/>
    <x v="1"/>
    <x v="11"/>
  </r>
  <r>
    <x v="16"/>
    <n v="3065"/>
    <x v="11"/>
    <x v="2"/>
    <x v="1"/>
    <x v="11"/>
  </r>
  <r>
    <x v="16"/>
    <n v="3066"/>
    <x v="11"/>
    <x v="2"/>
    <x v="1"/>
    <x v="11"/>
  </r>
  <r>
    <x v="16"/>
    <n v="3067"/>
    <x v="11"/>
    <x v="2"/>
    <x v="1"/>
    <x v="11"/>
  </r>
  <r>
    <x v="16"/>
    <n v="3068"/>
    <x v="11"/>
    <x v="2"/>
    <x v="1"/>
    <x v="11"/>
  </r>
  <r>
    <x v="16"/>
    <n v="3069"/>
    <x v="11"/>
    <x v="2"/>
    <x v="1"/>
    <x v="11"/>
  </r>
  <r>
    <x v="16"/>
    <n v="3070"/>
    <x v="11"/>
    <x v="2"/>
    <x v="1"/>
    <x v="11"/>
  </r>
  <r>
    <x v="16"/>
    <n v="3071"/>
    <x v="11"/>
    <x v="2"/>
    <x v="1"/>
    <x v="11"/>
  </r>
  <r>
    <x v="16"/>
    <n v="3072"/>
    <x v="11"/>
    <x v="2"/>
    <x v="1"/>
    <x v="11"/>
  </r>
  <r>
    <x v="16"/>
    <n v="3073"/>
    <x v="11"/>
    <x v="2"/>
    <x v="1"/>
    <x v="11"/>
  </r>
  <r>
    <x v="16"/>
    <n v="3074"/>
    <x v="11"/>
    <x v="2"/>
    <x v="1"/>
    <x v="11"/>
  </r>
  <r>
    <x v="16"/>
    <n v="3075"/>
    <x v="11"/>
    <x v="2"/>
    <x v="1"/>
    <x v="11"/>
  </r>
  <r>
    <x v="16"/>
    <n v="3076"/>
    <x v="11"/>
    <x v="2"/>
    <x v="1"/>
    <x v="11"/>
  </r>
  <r>
    <x v="16"/>
    <n v="3077"/>
    <x v="11"/>
    <x v="2"/>
    <x v="1"/>
    <x v="11"/>
  </r>
  <r>
    <x v="16"/>
    <n v="3078"/>
    <x v="11"/>
    <x v="2"/>
    <x v="1"/>
    <x v="11"/>
  </r>
  <r>
    <x v="16"/>
    <n v="3079"/>
    <x v="11"/>
    <x v="2"/>
    <x v="1"/>
    <x v="11"/>
  </r>
  <r>
    <x v="16"/>
    <n v="3080"/>
    <x v="11"/>
    <x v="2"/>
    <x v="1"/>
    <x v="11"/>
  </r>
  <r>
    <x v="16"/>
    <n v="3081"/>
    <x v="11"/>
    <x v="2"/>
    <x v="1"/>
    <x v="11"/>
  </r>
  <r>
    <x v="16"/>
    <n v="3082"/>
    <x v="11"/>
    <x v="2"/>
    <x v="1"/>
    <x v="11"/>
  </r>
  <r>
    <x v="16"/>
    <n v="3083"/>
    <x v="11"/>
    <x v="2"/>
    <x v="1"/>
    <x v="11"/>
  </r>
  <r>
    <x v="16"/>
    <n v="3084"/>
    <x v="11"/>
    <x v="2"/>
    <x v="1"/>
    <x v="11"/>
  </r>
  <r>
    <x v="16"/>
    <n v="3085"/>
    <x v="11"/>
    <x v="2"/>
    <x v="1"/>
    <x v="11"/>
  </r>
  <r>
    <x v="16"/>
    <n v="3086"/>
    <x v="11"/>
    <x v="2"/>
    <x v="1"/>
    <x v="11"/>
  </r>
  <r>
    <x v="16"/>
    <n v="3087"/>
    <x v="11"/>
    <x v="2"/>
    <x v="1"/>
    <x v="11"/>
  </r>
  <r>
    <x v="16"/>
    <n v="3088"/>
    <x v="11"/>
    <x v="2"/>
    <x v="1"/>
    <x v="11"/>
  </r>
  <r>
    <x v="16"/>
    <n v="3089"/>
    <x v="11"/>
    <x v="2"/>
    <x v="1"/>
    <x v="11"/>
  </r>
  <r>
    <x v="16"/>
    <n v="3090"/>
    <x v="11"/>
    <x v="2"/>
    <x v="1"/>
    <x v="11"/>
  </r>
  <r>
    <x v="16"/>
    <n v="3091"/>
    <x v="11"/>
    <x v="2"/>
    <x v="1"/>
    <x v="11"/>
  </r>
  <r>
    <x v="16"/>
    <n v="3092"/>
    <x v="11"/>
    <x v="2"/>
    <x v="1"/>
    <x v="11"/>
  </r>
  <r>
    <x v="16"/>
    <n v="3093"/>
    <x v="11"/>
    <x v="2"/>
    <x v="1"/>
    <x v="11"/>
  </r>
  <r>
    <x v="16"/>
    <n v="3094"/>
    <x v="11"/>
    <x v="2"/>
    <x v="1"/>
    <x v="11"/>
  </r>
  <r>
    <x v="16"/>
    <n v="3095"/>
    <x v="11"/>
    <x v="2"/>
    <x v="1"/>
    <x v="11"/>
  </r>
  <r>
    <x v="16"/>
    <n v="3096"/>
    <x v="11"/>
    <x v="2"/>
    <x v="1"/>
    <x v="11"/>
  </r>
  <r>
    <x v="16"/>
    <n v="3097"/>
    <x v="11"/>
    <x v="2"/>
    <x v="1"/>
    <x v="11"/>
  </r>
  <r>
    <x v="16"/>
    <n v="3098"/>
    <x v="11"/>
    <x v="2"/>
    <x v="1"/>
    <x v="11"/>
  </r>
  <r>
    <x v="16"/>
    <n v="3099"/>
    <x v="11"/>
    <x v="2"/>
    <x v="1"/>
    <x v="11"/>
  </r>
  <r>
    <x v="16"/>
    <n v="3100"/>
    <x v="11"/>
    <x v="2"/>
    <x v="1"/>
    <x v="11"/>
  </r>
  <r>
    <x v="16"/>
    <n v="3101"/>
    <x v="11"/>
    <x v="2"/>
    <x v="1"/>
    <x v="11"/>
  </r>
  <r>
    <x v="16"/>
    <n v="3102"/>
    <x v="11"/>
    <x v="2"/>
    <x v="1"/>
    <x v="11"/>
  </r>
  <r>
    <x v="16"/>
    <n v="3103"/>
    <x v="11"/>
    <x v="2"/>
    <x v="1"/>
    <x v="11"/>
  </r>
  <r>
    <x v="16"/>
    <n v="3104"/>
    <x v="11"/>
    <x v="2"/>
    <x v="1"/>
    <x v="11"/>
  </r>
  <r>
    <x v="16"/>
    <n v="3105"/>
    <x v="11"/>
    <x v="2"/>
    <x v="1"/>
    <x v="11"/>
  </r>
  <r>
    <x v="16"/>
    <n v="3106"/>
    <x v="11"/>
    <x v="2"/>
    <x v="1"/>
    <x v="11"/>
  </r>
  <r>
    <x v="16"/>
    <n v="3107"/>
    <x v="11"/>
    <x v="2"/>
    <x v="1"/>
    <x v="11"/>
  </r>
  <r>
    <x v="16"/>
    <n v="3108"/>
    <x v="11"/>
    <x v="2"/>
    <x v="1"/>
    <x v="11"/>
  </r>
  <r>
    <x v="16"/>
    <n v="3109"/>
    <x v="11"/>
    <x v="2"/>
    <x v="1"/>
    <x v="11"/>
  </r>
  <r>
    <x v="16"/>
    <n v="3110"/>
    <x v="11"/>
    <x v="2"/>
    <x v="1"/>
    <x v="11"/>
  </r>
  <r>
    <x v="16"/>
    <n v="3111"/>
    <x v="11"/>
    <x v="2"/>
    <x v="1"/>
    <x v="11"/>
  </r>
  <r>
    <x v="16"/>
    <n v="3112"/>
    <x v="11"/>
    <x v="2"/>
    <x v="1"/>
    <x v="11"/>
  </r>
  <r>
    <x v="16"/>
    <n v="3113"/>
    <x v="11"/>
    <x v="2"/>
    <x v="1"/>
    <x v="11"/>
  </r>
  <r>
    <x v="16"/>
    <n v="3114"/>
    <x v="11"/>
    <x v="2"/>
    <x v="1"/>
    <x v="11"/>
  </r>
  <r>
    <x v="16"/>
    <n v="3115"/>
    <x v="11"/>
    <x v="2"/>
    <x v="1"/>
    <x v="11"/>
  </r>
  <r>
    <x v="16"/>
    <n v="3116"/>
    <x v="11"/>
    <x v="2"/>
    <x v="1"/>
    <x v="11"/>
  </r>
  <r>
    <x v="16"/>
    <n v="3117"/>
    <x v="11"/>
    <x v="2"/>
    <x v="1"/>
    <x v="11"/>
  </r>
  <r>
    <x v="16"/>
    <n v="3118"/>
    <x v="11"/>
    <x v="2"/>
    <x v="1"/>
    <x v="11"/>
  </r>
  <r>
    <x v="16"/>
    <n v="3119"/>
    <x v="11"/>
    <x v="2"/>
    <x v="1"/>
    <x v="11"/>
  </r>
  <r>
    <x v="16"/>
    <n v="3120"/>
    <x v="11"/>
    <x v="2"/>
    <x v="1"/>
    <x v="11"/>
  </r>
  <r>
    <x v="16"/>
    <n v="3121"/>
    <x v="11"/>
    <x v="2"/>
    <x v="1"/>
    <x v="11"/>
  </r>
  <r>
    <x v="16"/>
    <n v="3122"/>
    <x v="11"/>
    <x v="2"/>
    <x v="1"/>
    <x v="11"/>
  </r>
  <r>
    <x v="16"/>
    <n v="3123"/>
    <x v="11"/>
    <x v="2"/>
    <x v="1"/>
    <x v="11"/>
  </r>
  <r>
    <x v="16"/>
    <n v="3124"/>
    <x v="11"/>
    <x v="2"/>
    <x v="1"/>
    <x v="11"/>
  </r>
  <r>
    <x v="16"/>
    <n v="3125"/>
    <x v="11"/>
    <x v="2"/>
    <x v="1"/>
    <x v="11"/>
  </r>
  <r>
    <x v="16"/>
    <n v="3126"/>
    <x v="11"/>
    <x v="2"/>
    <x v="1"/>
    <x v="11"/>
  </r>
  <r>
    <x v="16"/>
    <n v="3127"/>
    <x v="11"/>
    <x v="2"/>
    <x v="1"/>
    <x v="11"/>
  </r>
  <r>
    <x v="16"/>
    <n v="3128"/>
    <x v="11"/>
    <x v="2"/>
    <x v="1"/>
    <x v="11"/>
  </r>
  <r>
    <x v="16"/>
    <n v="3129"/>
    <x v="11"/>
    <x v="2"/>
    <x v="1"/>
    <x v="11"/>
  </r>
  <r>
    <x v="16"/>
    <n v="3130"/>
    <x v="11"/>
    <x v="2"/>
    <x v="1"/>
    <x v="11"/>
  </r>
  <r>
    <x v="16"/>
    <n v="3131"/>
    <x v="11"/>
    <x v="2"/>
    <x v="1"/>
    <x v="11"/>
  </r>
  <r>
    <x v="16"/>
    <n v="3132"/>
    <x v="11"/>
    <x v="2"/>
    <x v="1"/>
    <x v="11"/>
  </r>
  <r>
    <x v="16"/>
    <n v="3133"/>
    <x v="11"/>
    <x v="2"/>
    <x v="1"/>
    <x v="11"/>
  </r>
  <r>
    <x v="16"/>
    <n v="3134"/>
    <x v="11"/>
    <x v="2"/>
    <x v="1"/>
    <x v="11"/>
  </r>
  <r>
    <x v="16"/>
    <n v="3135"/>
    <x v="11"/>
    <x v="2"/>
    <x v="1"/>
    <x v="11"/>
  </r>
  <r>
    <x v="16"/>
    <n v="3136"/>
    <x v="11"/>
    <x v="2"/>
    <x v="1"/>
    <x v="11"/>
  </r>
  <r>
    <x v="16"/>
    <n v="3137"/>
    <x v="11"/>
    <x v="2"/>
    <x v="1"/>
    <x v="11"/>
  </r>
  <r>
    <x v="16"/>
    <n v="3138"/>
    <x v="11"/>
    <x v="2"/>
    <x v="1"/>
    <x v="11"/>
  </r>
  <r>
    <x v="16"/>
    <n v="3139"/>
    <x v="11"/>
    <x v="2"/>
    <x v="1"/>
    <x v="11"/>
  </r>
  <r>
    <x v="16"/>
    <n v="3140"/>
    <x v="11"/>
    <x v="2"/>
    <x v="1"/>
    <x v="11"/>
  </r>
  <r>
    <x v="16"/>
    <n v="3141"/>
    <x v="11"/>
    <x v="2"/>
    <x v="1"/>
    <x v="11"/>
  </r>
  <r>
    <x v="16"/>
    <n v="3142"/>
    <x v="11"/>
    <x v="2"/>
    <x v="1"/>
    <x v="11"/>
  </r>
  <r>
    <x v="16"/>
    <n v="3143"/>
    <x v="11"/>
    <x v="2"/>
    <x v="1"/>
    <x v="11"/>
  </r>
  <r>
    <x v="16"/>
    <n v="3144"/>
    <x v="11"/>
    <x v="2"/>
    <x v="1"/>
    <x v="11"/>
  </r>
  <r>
    <x v="16"/>
    <n v="3145"/>
    <x v="11"/>
    <x v="2"/>
    <x v="1"/>
    <x v="11"/>
  </r>
  <r>
    <x v="16"/>
    <n v="3146"/>
    <x v="11"/>
    <x v="2"/>
    <x v="1"/>
    <x v="11"/>
  </r>
  <r>
    <x v="16"/>
    <n v="3147"/>
    <x v="11"/>
    <x v="2"/>
    <x v="1"/>
    <x v="11"/>
  </r>
  <r>
    <x v="16"/>
    <n v="3148"/>
    <x v="11"/>
    <x v="2"/>
    <x v="1"/>
    <x v="11"/>
  </r>
  <r>
    <x v="16"/>
    <n v="3149"/>
    <x v="11"/>
    <x v="2"/>
    <x v="1"/>
    <x v="11"/>
  </r>
  <r>
    <x v="16"/>
    <n v="3150"/>
    <x v="11"/>
    <x v="2"/>
    <x v="1"/>
    <x v="11"/>
  </r>
  <r>
    <x v="16"/>
    <n v="3151"/>
    <x v="11"/>
    <x v="2"/>
    <x v="1"/>
    <x v="11"/>
  </r>
  <r>
    <x v="16"/>
    <n v="3152"/>
    <x v="11"/>
    <x v="2"/>
    <x v="1"/>
    <x v="11"/>
  </r>
  <r>
    <x v="16"/>
    <n v="3153"/>
    <x v="11"/>
    <x v="2"/>
    <x v="1"/>
    <x v="11"/>
  </r>
  <r>
    <x v="16"/>
    <n v="3154"/>
    <x v="11"/>
    <x v="2"/>
    <x v="1"/>
    <x v="11"/>
  </r>
  <r>
    <x v="16"/>
    <n v="3155"/>
    <x v="11"/>
    <x v="2"/>
    <x v="1"/>
    <x v="11"/>
  </r>
  <r>
    <x v="16"/>
    <n v="3156"/>
    <x v="11"/>
    <x v="2"/>
    <x v="1"/>
    <x v="11"/>
  </r>
  <r>
    <x v="16"/>
    <n v="3157"/>
    <x v="11"/>
    <x v="2"/>
    <x v="1"/>
    <x v="11"/>
  </r>
  <r>
    <x v="16"/>
    <n v="3158"/>
    <x v="11"/>
    <x v="2"/>
    <x v="1"/>
    <x v="11"/>
  </r>
  <r>
    <x v="16"/>
    <n v="3159"/>
    <x v="11"/>
    <x v="2"/>
    <x v="1"/>
    <x v="11"/>
  </r>
  <r>
    <x v="16"/>
    <n v="3160"/>
    <x v="11"/>
    <x v="2"/>
    <x v="1"/>
    <x v="11"/>
  </r>
  <r>
    <x v="16"/>
    <n v="3161"/>
    <x v="11"/>
    <x v="2"/>
    <x v="1"/>
    <x v="11"/>
  </r>
  <r>
    <x v="16"/>
    <n v="3162"/>
    <x v="11"/>
    <x v="2"/>
    <x v="1"/>
    <x v="11"/>
  </r>
  <r>
    <x v="16"/>
    <n v="3163"/>
    <x v="11"/>
    <x v="2"/>
    <x v="1"/>
    <x v="11"/>
  </r>
  <r>
    <x v="16"/>
    <n v="3164"/>
    <x v="11"/>
    <x v="2"/>
    <x v="1"/>
    <x v="11"/>
  </r>
  <r>
    <x v="16"/>
    <n v="3165"/>
    <x v="11"/>
    <x v="2"/>
    <x v="1"/>
    <x v="11"/>
  </r>
  <r>
    <x v="16"/>
    <n v="3166"/>
    <x v="11"/>
    <x v="2"/>
    <x v="1"/>
    <x v="11"/>
  </r>
  <r>
    <x v="16"/>
    <n v="3167"/>
    <x v="11"/>
    <x v="2"/>
    <x v="1"/>
    <x v="11"/>
  </r>
  <r>
    <x v="16"/>
    <n v="3168"/>
    <x v="11"/>
    <x v="2"/>
    <x v="1"/>
    <x v="11"/>
  </r>
  <r>
    <x v="16"/>
    <n v="3169"/>
    <x v="11"/>
    <x v="2"/>
    <x v="1"/>
    <x v="11"/>
  </r>
  <r>
    <x v="16"/>
    <n v="3170"/>
    <x v="11"/>
    <x v="2"/>
    <x v="1"/>
    <x v="11"/>
  </r>
  <r>
    <x v="16"/>
    <n v="3171"/>
    <x v="11"/>
    <x v="2"/>
    <x v="1"/>
    <x v="11"/>
  </r>
  <r>
    <x v="16"/>
    <n v="3172"/>
    <x v="11"/>
    <x v="2"/>
    <x v="1"/>
    <x v="11"/>
  </r>
  <r>
    <x v="16"/>
    <n v="3173"/>
    <x v="11"/>
    <x v="2"/>
    <x v="1"/>
    <x v="11"/>
  </r>
  <r>
    <x v="16"/>
    <n v="3174"/>
    <x v="11"/>
    <x v="2"/>
    <x v="1"/>
    <x v="11"/>
  </r>
  <r>
    <x v="16"/>
    <n v="3175"/>
    <x v="11"/>
    <x v="2"/>
    <x v="1"/>
    <x v="11"/>
  </r>
  <r>
    <x v="16"/>
    <n v="3176"/>
    <x v="11"/>
    <x v="2"/>
    <x v="1"/>
    <x v="11"/>
  </r>
  <r>
    <x v="16"/>
    <n v="3177"/>
    <x v="11"/>
    <x v="2"/>
    <x v="1"/>
    <x v="11"/>
  </r>
  <r>
    <x v="16"/>
    <n v="3178"/>
    <x v="11"/>
    <x v="2"/>
    <x v="1"/>
    <x v="11"/>
  </r>
  <r>
    <x v="16"/>
    <n v="3179"/>
    <x v="11"/>
    <x v="2"/>
    <x v="1"/>
    <x v="11"/>
  </r>
  <r>
    <x v="16"/>
    <n v="3180"/>
    <x v="11"/>
    <x v="2"/>
    <x v="1"/>
    <x v="11"/>
  </r>
  <r>
    <x v="16"/>
    <n v="3181"/>
    <x v="11"/>
    <x v="2"/>
    <x v="1"/>
    <x v="11"/>
  </r>
  <r>
    <x v="16"/>
    <n v="3182"/>
    <x v="11"/>
    <x v="2"/>
    <x v="1"/>
    <x v="11"/>
  </r>
  <r>
    <x v="16"/>
    <n v="3183"/>
    <x v="11"/>
    <x v="2"/>
    <x v="1"/>
    <x v="11"/>
  </r>
  <r>
    <x v="16"/>
    <n v="3184"/>
    <x v="11"/>
    <x v="2"/>
    <x v="1"/>
    <x v="11"/>
  </r>
  <r>
    <x v="16"/>
    <n v="3185"/>
    <x v="11"/>
    <x v="2"/>
    <x v="1"/>
    <x v="11"/>
  </r>
  <r>
    <x v="16"/>
    <n v="3186"/>
    <x v="11"/>
    <x v="2"/>
    <x v="1"/>
    <x v="11"/>
  </r>
  <r>
    <x v="16"/>
    <n v="3187"/>
    <x v="11"/>
    <x v="2"/>
    <x v="1"/>
    <x v="11"/>
  </r>
  <r>
    <x v="16"/>
    <n v="3188"/>
    <x v="11"/>
    <x v="2"/>
    <x v="1"/>
    <x v="11"/>
  </r>
  <r>
    <x v="16"/>
    <n v="3189"/>
    <x v="11"/>
    <x v="2"/>
    <x v="1"/>
    <x v="11"/>
  </r>
  <r>
    <x v="16"/>
    <n v="3190"/>
    <x v="11"/>
    <x v="2"/>
    <x v="1"/>
    <x v="11"/>
  </r>
  <r>
    <x v="16"/>
    <n v="3191"/>
    <x v="11"/>
    <x v="2"/>
    <x v="1"/>
    <x v="11"/>
  </r>
  <r>
    <x v="16"/>
    <n v="3192"/>
    <x v="11"/>
    <x v="2"/>
    <x v="1"/>
    <x v="11"/>
  </r>
  <r>
    <x v="16"/>
    <n v="3193"/>
    <x v="11"/>
    <x v="2"/>
    <x v="1"/>
    <x v="11"/>
  </r>
  <r>
    <x v="16"/>
    <n v="3194"/>
    <x v="11"/>
    <x v="2"/>
    <x v="1"/>
    <x v="11"/>
  </r>
  <r>
    <x v="16"/>
    <n v="3195"/>
    <x v="11"/>
    <x v="2"/>
    <x v="1"/>
    <x v="11"/>
  </r>
  <r>
    <x v="16"/>
    <n v="3196"/>
    <x v="11"/>
    <x v="2"/>
    <x v="1"/>
    <x v="11"/>
  </r>
  <r>
    <x v="16"/>
    <n v="3197"/>
    <x v="11"/>
    <x v="2"/>
    <x v="1"/>
    <x v="11"/>
  </r>
  <r>
    <x v="16"/>
    <n v="3198"/>
    <x v="11"/>
    <x v="2"/>
    <x v="1"/>
    <x v="11"/>
  </r>
  <r>
    <x v="16"/>
    <n v="3199"/>
    <x v="11"/>
    <x v="2"/>
    <x v="1"/>
    <x v="11"/>
  </r>
  <r>
    <x v="16"/>
    <n v="3200"/>
    <x v="11"/>
    <x v="2"/>
    <x v="1"/>
    <x v="11"/>
  </r>
  <r>
    <x v="16"/>
    <n v="3201"/>
    <x v="11"/>
    <x v="2"/>
    <x v="1"/>
    <x v="11"/>
  </r>
  <r>
    <x v="16"/>
    <n v="3202"/>
    <x v="11"/>
    <x v="2"/>
    <x v="1"/>
    <x v="11"/>
  </r>
  <r>
    <x v="16"/>
    <n v="3203"/>
    <x v="11"/>
    <x v="2"/>
    <x v="1"/>
    <x v="11"/>
  </r>
  <r>
    <x v="16"/>
    <n v="3204"/>
    <x v="11"/>
    <x v="2"/>
    <x v="1"/>
    <x v="11"/>
  </r>
  <r>
    <x v="16"/>
    <n v="3205"/>
    <x v="11"/>
    <x v="2"/>
    <x v="1"/>
    <x v="11"/>
  </r>
  <r>
    <x v="16"/>
    <n v="3206"/>
    <x v="11"/>
    <x v="2"/>
    <x v="1"/>
    <x v="11"/>
  </r>
  <r>
    <x v="16"/>
    <n v="3207"/>
    <x v="11"/>
    <x v="2"/>
    <x v="1"/>
    <x v="11"/>
  </r>
  <r>
    <x v="16"/>
    <n v="3208"/>
    <x v="11"/>
    <x v="2"/>
    <x v="1"/>
    <x v="11"/>
  </r>
  <r>
    <x v="16"/>
    <n v="3209"/>
    <x v="11"/>
    <x v="2"/>
    <x v="1"/>
    <x v="11"/>
  </r>
  <r>
    <x v="16"/>
    <n v="3210"/>
    <x v="11"/>
    <x v="2"/>
    <x v="1"/>
    <x v="11"/>
  </r>
  <r>
    <x v="16"/>
    <n v="3211"/>
    <x v="11"/>
    <x v="2"/>
    <x v="1"/>
    <x v="11"/>
  </r>
  <r>
    <x v="16"/>
    <n v="3212"/>
    <x v="11"/>
    <x v="2"/>
    <x v="1"/>
    <x v="11"/>
  </r>
  <r>
    <x v="16"/>
    <n v="3213"/>
    <x v="11"/>
    <x v="2"/>
    <x v="1"/>
    <x v="11"/>
  </r>
  <r>
    <x v="16"/>
    <n v="3214"/>
    <x v="11"/>
    <x v="2"/>
    <x v="1"/>
    <x v="11"/>
  </r>
  <r>
    <x v="16"/>
    <n v="3215"/>
    <x v="11"/>
    <x v="2"/>
    <x v="1"/>
    <x v="11"/>
  </r>
  <r>
    <x v="16"/>
    <n v="3216"/>
    <x v="11"/>
    <x v="2"/>
    <x v="1"/>
    <x v="11"/>
  </r>
  <r>
    <x v="16"/>
    <n v="3217"/>
    <x v="11"/>
    <x v="2"/>
    <x v="1"/>
    <x v="11"/>
  </r>
  <r>
    <x v="16"/>
    <n v="3218"/>
    <x v="11"/>
    <x v="2"/>
    <x v="1"/>
    <x v="11"/>
  </r>
  <r>
    <x v="16"/>
    <n v="3219"/>
    <x v="11"/>
    <x v="2"/>
    <x v="1"/>
    <x v="11"/>
  </r>
  <r>
    <x v="16"/>
    <n v="3220"/>
    <x v="11"/>
    <x v="2"/>
    <x v="1"/>
    <x v="11"/>
  </r>
  <r>
    <x v="16"/>
    <n v="3221"/>
    <x v="11"/>
    <x v="2"/>
    <x v="1"/>
    <x v="11"/>
  </r>
  <r>
    <x v="16"/>
    <n v="3222"/>
    <x v="11"/>
    <x v="2"/>
    <x v="1"/>
    <x v="11"/>
  </r>
  <r>
    <x v="16"/>
    <n v="3223"/>
    <x v="11"/>
    <x v="2"/>
    <x v="1"/>
    <x v="11"/>
  </r>
  <r>
    <x v="16"/>
    <n v="3224"/>
    <x v="11"/>
    <x v="2"/>
    <x v="1"/>
    <x v="11"/>
  </r>
  <r>
    <x v="16"/>
    <n v="3225"/>
    <x v="11"/>
    <x v="2"/>
    <x v="1"/>
    <x v="11"/>
  </r>
  <r>
    <x v="16"/>
    <n v="3226"/>
    <x v="11"/>
    <x v="2"/>
    <x v="1"/>
    <x v="11"/>
  </r>
  <r>
    <x v="16"/>
    <n v="3227"/>
    <x v="11"/>
    <x v="2"/>
    <x v="1"/>
    <x v="11"/>
  </r>
  <r>
    <x v="16"/>
    <n v="3228"/>
    <x v="11"/>
    <x v="2"/>
    <x v="1"/>
    <x v="11"/>
  </r>
  <r>
    <x v="16"/>
    <n v="3229"/>
    <x v="11"/>
    <x v="2"/>
    <x v="1"/>
    <x v="11"/>
  </r>
  <r>
    <x v="16"/>
    <n v="3230"/>
    <x v="11"/>
    <x v="2"/>
    <x v="1"/>
    <x v="11"/>
  </r>
  <r>
    <x v="16"/>
    <n v="3231"/>
    <x v="11"/>
    <x v="2"/>
    <x v="1"/>
    <x v="11"/>
  </r>
  <r>
    <x v="16"/>
    <n v="3232"/>
    <x v="11"/>
    <x v="2"/>
    <x v="1"/>
    <x v="11"/>
  </r>
  <r>
    <x v="16"/>
    <n v="3233"/>
    <x v="11"/>
    <x v="2"/>
    <x v="1"/>
    <x v="11"/>
  </r>
  <r>
    <x v="16"/>
    <n v="3234"/>
    <x v="11"/>
    <x v="2"/>
    <x v="1"/>
    <x v="11"/>
  </r>
  <r>
    <x v="16"/>
    <n v="3235"/>
    <x v="11"/>
    <x v="2"/>
    <x v="1"/>
    <x v="11"/>
  </r>
  <r>
    <x v="16"/>
    <n v="3236"/>
    <x v="11"/>
    <x v="2"/>
    <x v="1"/>
    <x v="11"/>
  </r>
  <r>
    <x v="16"/>
    <n v="3237"/>
    <x v="11"/>
    <x v="2"/>
    <x v="1"/>
    <x v="11"/>
  </r>
  <r>
    <x v="16"/>
    <n v="3238"/>
    <x v="11"/>
    <x v="2"/>
    <x v="1"/>
    <x v="11"/>
  </r>
  <r>
    <x v="16"/>
    <n v="3239"/>
    <x v="11"/>
    <x v="2"/>
    <x v="1"/>
    <x v="11"/>
  </r>
  <r>
    <x v="16"/>
    <n v="3240"/>
    <x v="11"/>
    <x v="2"/>
    <x v="1"/>
    <x v="11"/>
  </r>
  <r>
    <x v="16"/>
    <n v="3241"/>
    <x v="11"/>
    <x v="2"/>
    <x v="1"/>
    <x v="11"/>
  </r>
  <r>
    <x v="16"/>
    <n v="3242"/>
    <x v="11"/>
    <x v="2"/>
    <x v="1"/>
    <x v="11"/>
  </r>
  <r>
    <x v="16"/>
    <n v="3243"/>
    <x v="11"/>
    <x v="2"/>
    <x v="1"/>
    <x v="11"/>
  </r>
  <r>
    <x v="16"/>
    <n v="3244"/>
    <x v="11"/>
    <x v="2"/>
    <x v="1"/>
    <x v="11"/>
  </r>
  <r>
    <x v="16"/>
    <n v="3245"/>
    <x v="11"/>
    <x v="2"/>
    <x v="1"/>
    <x v="11"/>
  </r>
  <r>
    <x v="16"/>
    <n v="3246"/>
    <x v="11"/>
    <x v="2"/>
    <x v="1"/>
    <x v="11"/>
  </r>
  <r>
    <x v="16"/>
    <n v="3247"/>
    <x v="11"/>
    <x v="2"/>
    <x v="1"/>
    <x v="11"/>
  </r>
  <r>
    <x v="16"/>
    <n v="3248"/>
    <x v="11"/>
    <x v="2"/>
    <x v="1"/>
    <x v="11"/>
  </r>
  <r>
    <x v="16"/>
    <n v="3249"/>
    <x v="11"/>
    <x v="2"/>
    <x v="1"/>
    <x v="11"/>
  </r>
  <r>
    <x v="16"/>
    <n v="3250"/>
    <x v="11"/>
    <x v="2"/>
    <x v="1"/>
    <x v="11"/>
  </r>
  <r>
    <x v="16"/>
    <n v="3251"/>
    <x v="11"/>
    <x v="2"/>
    <x v="1"/>
    <x v="11"/>
  </r>
  <r>
    <x v="16"/>
    <n v="3252"/>
    <x v="11"/>
    <x v="2"/>
    <x v="1"/>
    <x v="11"/>
  </r>
  <r>
    <x v="16"/>
    <n v="3253"/>
    <x v="11"/>
    <x v="2"/>
    <x v="1"/>
    <x v="11"/>
  </r>
  <r>
    <x v="16"/>
    <n v="3254"/>
    <x v="11"/>
    <x v="2"/>
    <x v="1"/>
    <x v="11"/>
  </r>
  <r>
    <x v="16"/>
    <n v="3255"/>
    <x v="11"/>
    <x v="2"/>
    <x v="1"/>
    <x v="11"/>
  </r>
  <r>
    <x v="16"/>
    <n v="3256"/>
    <x v="11"/>
    <x v="2"/>
    <x v="1"/>
    <x v="11"/>
  </r>
  <r>
    <x v="16"/>
    <n v="3257"/>
    <x v="11"/>
    <x v="2"/>
    <x v="1"/>
    <x v="11"/>
  </r>
  <r>
    <x v="16"/>
    <n v="3258"/>
    <x v="11"/>
    <x v="2"/>
    <x v="1"/>
    <x v="11"/>
  </r>
  <r>
    <x v="16"/>
    <n v="3259"/>
    <x v="11"/>
    <x v="2"/>
    <x v="1"/>
    <x v="11"/>
  </r>
  <r>
    <x v="16"/>
    <n v="3260"/>
    <x v="11"/>
    <x v="2"/>
    <x v="1"/>
    <x v="11"/>
  </r>
  <r>
    <x v="16"/>
    <n v="3261"/>
    <x v="11"/>
    <x v="2"/>
    <x v="1"/>
    <x v="11"/>
  </r>
  <r>
    <x v="16"/>
    <n v="3262"/>
    <x v="11"/>
    <x v="2"/>
    <x v="1"/>
    <x v="11"/>
  </r>
  <r>
    <x v="16"/>
    <n v="3263"/>
    <x v="11"/>
    <x v="2"/>
    <x v="1"/>
    <x v="11"/>
  </r>
  <r>
    <x v="16"/>
    <n v="3264"/>
    <x v="11"/>
    <x v="2"/>
    <x v="1"/>
    <x v="11"/>
  </r>
  <r>
    <x v="16"/>
    <n v="3265"/>
    <x v="11"/>
    <x v="2"/>
    <x v="1"/>
    <x v="11"/>
  </r>
  <r>
    <x v="16"/>
    <n v="3266"/>
    <x v="11"/>
    <x v="2"/>
    <x v="1"/>
    <x v="11"/>
  </r>
  <r>
    <x v="16"/>
    <n v="3267"/>
    <x v="11"/>
    <x v="2"/>
    <x v="1"/>
    <x v="11"/>
  </r>
  <r>
    <x v="16"/>
    <n v="3268"/>
    <x v="11"/>
    <x v="2"/>
    <x v="1"/>
    <x v="11"/>
  </r>
  <r>
    <x v="16"/>
    <n v="3269"/>
    <x v="11"/>
    <x v="2"/>
    <x v="1"/>
    <x v="11"/>
  </r>
  <r>
    <x v="16"/>
    <n v="3270"/>
    <x v="11"/>
    <x v="2"/>
    <x v="1"/>
    <x v="11"/>
  </r>
  <r>
    <x v="16"/>
    <n v="3271"/>
    <x v="11"/>
    <x v="2"/>
    <x v="1"/>
    <x v="11"/>
  </r>
  <r>
    <x v="16"/>
    <n v="3272"/>
    <x v="11"/>
    <x v="2"/>
    <x v="1"/>
    <x v="11"/>
  </r>
  <r>
    <x v="16"/>
    <n v="3273"/>
    <x v="11"/>
    <x v="2"/>
    <x v="1"/>
    <x v="11"/>
  </r>
  <r>
    <x v="16"/>
    <n v="3274"/>
    <x v="11"/>
    <x v="2"/>
    <x v="1"/>
    <x v="11"/>
  </r>
  <r>
    <x v="16"/>
    <n v="3275"/>
    <x v="11"/>
    <x v="2"/>
    <x v="1"/>
    <x v="11"/>
  </r>
  <r>
    <x v="16"/>
    <n v="3276"/>
    <x v="11"/>
    <x v="2"/>
    <x v="1"/>
    <x v="11"/>
  </r>
  <r>
    <x v="16"/>
    <n v="3277"/>
    <x v="11"/>
    <x v="2"/>
    <x v="1"/>
    <x v="11"/>
  </r>
  <r>
    <x v="16"/>
    <n v="3278"/>
    <x v="11"/>
    <x v="2"/>
    <x v="1"/>
    <x v="11"/>
  </r>
  <r>
    <x v="16"/>
    <n v="3279"/>
    <x v="11"/>
    <x v="2"/>
    <x v="1"/>
    <x v="11"/>
  </r>
  <r>
    <x v="16"/>
    <n v="3280"/>
    <x v="11"/>
    <x v="2"/>
    <x v="1"/>
    <x v="11"/>
  </r>
  <r>
    <x v="16"/>
    <n v="3281"/>
    <x v="11"/>
    <x v="2"/>
    <x v="1"/>
    <x v="11"/>
  </r>
  <r>
    <x v="16"/>
    <n v="3282"/>
    <x v="11"/>
    <x v="2"/>
    <x v="1"/>
    <x v="11"/>
  </r>
  <r>
    <x v="16"/>
    <n v="3283"/>
    <x v="11"/>
    <x v="2"/>
    <x v="1"/>
    <x v="11"/>
  </r>
  <r>
    <x v="16"/>
    <n v="3284"/>
    <x v="11"/>
    <x v="2"/>
    <x v="1"/>
    <x v="11"/>
  </r>
  <r>
    <x v="16"/>
    <n v="3285"/>
    <x v="11"/>
    <x v="2"/>
    <x v="1"/>
    <x v="11"/>
  </r>
  <r>
    <x v="16"/>
    <n v="3286"/>
    <x v="11"/>
    <x v="2"/>
    <x v="1"/>
    <x v="11"/>
  </r>
  <r>
    <x v="16"/>
    <n v="3287"/>
    <x v="11"/>
    <x v="2"/>
    <x v="1"/>
    <x v="11"/>
  </r>
  <r>
    <x v="16"/>
    <n v="3288"/>
    <x v="11"/>
    <x v="2"/>
    <x v="1"/>
    <x v="11"/>
  </r>
  <r>
    <x v="16"/>
    <n v="3289"/>
    <x v="11"/>
    <x v="2"/>
    <x v="1"/>
    <x v="11"/>
  </r>
  <r>
    <x v="16"/>
    <n v="3290"/>
    <x v="11"/>
    <x v="2"/>
    <x v="1"/>
    <x v="11"/>
  </r>
  <r>
    <x v="16"/>
    <n v="3291"/>
    <x v="11"/>
    <x v="2"/>
    <x v="1"/>
    <x v="11"/>
  </r>
  <r>
    <x v="16"/>
    <n v="3292"/>
    <x v="11"/>
    <x v="2"/>
    <x v="1"/>
    <x v="11"/>
  </r>
  <r>
    <x v="16"/>
    <n v="3293"/>
    <x v="11"/>
    <x v="2"/>
    <x v="1"/>
    <x v="11"/>
  </r>
  <r>
    <x v="16"/>
    <n v="3294"/>
    <x v="11"/>
    <x v="2"/>
    <x v="1"/>
    <x v="11"/>
  </r>
  <r>
    <x v="16"/>
    <n v="3295"/>
    <x v="11"/>
    <x v="2"/>
    <x v="1"/>
    <x v="11"/>
  </r>
  <r>
    <x v="16"/>
    <n v="3296"/>
    <x v="11"/>
    <x v="2"/>
    <x v="1"/>
    <x v="11"/>
  </r>
  <r>
    <x v="16"/>
    <n v="3297"/>
    <x v="11"/>
    <x v="2"/>
    <x v="1"/>
    <x v="11"/>
  </r>
  <r>
    <x v="16"/>
    <n v="3298"/>
    <x v="11"/>
    <x v="2"/>
    <x v="1"/>
    <x v="11"/>
  </r>
  <r>
    <x v="16"/>
    <n v="3299"/>
    <x v="11"/>
    <x v="2"/>
    <x v="1"/>
    <x v="11"/>
  </r>
  <r>
    <x v="16"/>
    <n v="3300"/>
    <x v="11"/>
    <x v="2"/>
    <x v="1"/>
    <x v="11"/>
  </r>
  <r>
    <x v="16"/>
    <n v="3301"/>
    <x v="11"/>
    <x v="2"/>
    <x v="1"/>
    <x v="11"/>
  </r>
  <r>
    <x v="16"/>
    <n v="3302"/>
    <x v="11"/>
    <x v="2"/>
    <x v="1"/>
    <x v="11"/>
  </r>
  <r>
    <x v="16"/>
    <n v="3303"/>
    <x v="11"/>
    <x v="2"/>
    <x v="1"/>
    <x v="11"/>
  </r>
  <r>
    <x v="16"/>
    <n v="3304"/>
    <x v="11"/>
    <x v="2"/>
    <x v="1"/>
    <x v="11"/>
  </r>
  <r>
    <x v="16"/>
    <n v="3305"/>
    <x v="11"/>
    <x v="2"/>
    <x v="1"/>
    <x v="11"/>
  </r>
  <r>
    <x v="16"/>
    <n v="3306"/>
    <x v="11"/>
    <x v="2"/>
    <x v="1"/>
    <x v="11"/>
  </r>
  <r>
    <x v="16"/>
    <n v="3307"/>
    <x v="11"/>
    <x v="2"/>
    <x v="1"/>
    <x v="11"/>
  </r>
  <r>
    <x v="16"/>
    <n v="3308"/>
    <x v="11"/>
    <x v="2"/>
    <x v="1"/>
    <x v="11"/>
  </r>
  <r>
    <x v="16"/>
    <n v="3309"/>
    <x v="11"/>
    <x v="2"/>
    <x v="1"/>
    <x v="11"/>
  </r>
  <r>
    <x v="16"/>
    <n v="3310"/>
    <x v="11"/>
    <x v="2"/>
    <x v="1"/>
    <x v="11"/>
  </r>
  <r>
    <x v="16"/>
    <n v="3311"/>
    <x v="11"/>
    <x v="2"/>
    <x v="1"/>
    <x v="11"/>
  </r>
  <r>
    <x v="16"/>
    <n v="3312"/>
    <x v="11"/>
    <x v="2"/>
    <x v="1"/>
    <x v="11"/>
  </r>
  <r>
    <x v="16"/>
    <n v="3313"/>
    <x v="11"/>
    <x v="2"/>
    <x v="1"/>
    <x v="11"/>
  </r>
  <r>
    <x v="16"/>
    <n v="3314"/>
    <x v="11"/>
    <x v="2"/>
    <x v="1"/>
    <x v="11"/>
  </r>
  <r>
    <x v="16"/>
    <n v="3315"/>
    <x v="11"/>
    <x v="2"/>
    <x v="1"/>
    <x v="11"/>
  </r>
  <r>
    <x v="16"/>
    <n v="3316"/>
    <x v="11"/>
    <x v="2"/>
    <x v="1"/>
    <x v="11"/>
  </r>
  <r>
    <x v="16"/>
    <n v="3317"/>
    <x v="11"/>
    <x v="2"/>
    <x v="1"/>
    <x v="11"/>
  </r>
  <r>
    <x v="16"/>
    <n v="3318"/>
    <x v="11"/>
    <x v="2"/>
    <x v="1"/>
    <x v="11"/>
  </r>
  <r>
    <x v="16"/>
    <n v="3319"/>
    <x v="11"/>
    <x v="2"/>
    <x v="1"/>
    <x v="11"/>
  </r>
  <r>
    <x v="16"/>
    <n v="3320"/>
    <x v="11"/>
    <x v="2"/>
    <x v="1"/>
    <x v="11"/>
  </r>
  <r>
    <x v="16"/>
    <n v="3321"/>
    <x v="11"/>
    <x v="2"/>
    <x v="1"/>
    <x v="11"/>
  </r>
  <r>
    <x v="16"/>
    <n v="3322"/>
    <x v="11"/>
    <x v="2"/>
    <x v="1"/>
    <x v="11"/>
  </r>
  <r>
    <x v="16"/>
    <n v="3323"/>
    <x v="11"/>
    <x v="2"/>
    <x v="1"/>
    <x v="11"/>
  </r>
  <r>
    <x v="16"/>
    <n v="3324"/>
    <x v="11"/>
    <x v="2"/>
    <x v="1"/>
    <x v="11"/>
  </r>
  <r>
    <x v="16"/>
    <n v="3325"/>
    <x v="11"/>
    <x v="2"/>
    <x v="1"/>
    <x v="11"/>
  </r>
  <r>
    <x v="16"/>
    <n v="3326"/>
    <x v="11"/>
    <x v="2"/>
    <x v="1"/>
    <x v="11"/>
  </r>
  <r>
    <x v="16"/>
    <n v="3327"/>
    <x v="11"/>
    <x v="2"/>
    <x v="1"/>
    <x v="11"/>
  </r>
  <r>
    <x v="16"/>
    <n v="3328"/>
    <x v="11"/>
    <x v="2"/>
    <x v="1"/>
    <x v="11"/>
  </r>
  <r>
    <x v="16"/>
    <n v="3329"/>
    <x v="11"/>
    <x v="2"/>
    <x v="1"/>
    <x v="11"/>
  </r>
  <r>
    <x v="16"/>
    <n v="3330"/>
    <x v="11"/>
    <x v="2"/>
    <x v="1"/>
    <x v="11"/>
  </r>
  <r>
    <x v="16"/>
    <n v="3331"/>
    <x v="11"/>
    <x v="2"/>
    <x v="1"/>
    <x v="11"/>
  </r>
  <r>
    <x v="16"/>
    <n v="3332"/>
    <x v="11"/>
    <x v="2"/>
    <x v="1"/>
    <x v="11"/>
  </r>
  <r>
    <x v="16"/>
    <n v="3333"/>
    <x v="11"/>
    <x v="2"/>
    <x v="1"/>
    <x v="11"/>
  </r>
  <r>
    <x v="16"/>
    <n v="3334"/>
    <x v="11"/>
    <x v="2"/>
    <x v="1"/>
    <x v="11"/>
  </r>
  <r>
    <x v="16"/>
    <n v="3335"/>
    <x v="11"/>
    <x v="2"/>
    <x v="1"/>
    <x v="11"/>
  </r>
  <r>
    <x v="16"/>
    <n v="3336"/>
    <x v="11"/>
    <x v="2"/>
    <x v="1"/>
    <x v="11"/>
  </r>
  <r>
    <x v="16"/>
    <n v="3337"/>
    <x v="11"/>
    <x v="2"/>
    <x v="1"/>
    <x v="11"/>
  </r>
  <r>
    <x v="16"/>
    <n v="3338"/>
    <x v="11"/>
    <x v="2"/>
    <x v="1"/>
    <x v="11"/>
  </r>
  <r>
    <x v="16"/>
    <n v="3339"/>
    <x v="11"/>
    <x v="2"/>
    <x v="1"/>
    <x v="11"/>
  </r>
  <r>
    <x v="16"/>
    <n v="3340"/>
    <x v="11"/>
    <x v="2"/>
    <x v="1"/>
    <x v="11"/>
  </r>
  <r>
    <x v="16"/>
    <n v="3341"/>
    <x v="11"/>
    <x v="2"/>
    <x v="1"/>
    <x v="11"/>
  </r>
  <r>
    <x v="16"/>
    <n v="3342"/>
    <x v="11"/>
    <x v="2"/>
    <x v="1"/>
    <x v="11"/>
  </r>
  <r>
    <x v="16"/>
    <n v="3343"/>
    <x v="11"/>
    <x v="2"/>
    <x v="1"/>
    <x v="11"/>
  </r>
  <r>
    <x v="16"/>
    <n v="3344"/>
    <x v="11"/>
    <x v="2"/>
    <x v="1"/>
    <x v="11"/>
  </r>
  <r>
    <x v="16"/>
    <n v="3345"/>
    <x v="11"/>
    <x v="2"/>
    <x v="1"/>
    <x v="11"/>
  </r>
  <r>
    <x v="16"/>
    <n v="3346"/>
    <x v="11"/>
    <x v="2"/>
    <x v="1"/>
    <x v="11"/>
  </r>
  <r>
    <x v="16"/>
    <n v="3347"/>
    <x v="11"/>
    <x v="2"/>
    <x v="1"/>
    <x v="11"/>
  </r>
  <r>
    <x v="16"/>
    <n v="3348"/>
    <x v="11"/>
    <x v="2"/>
    <x v="1"/>
    <x v="11"/>
  </r>
  <r>
    <x v="16"/>
    <n v="3349"/>
    <x v="11"/>
    <x v="2"/>
    <x v="1"/>
    <x v="11"/>
  </r>
  <r>
    <x v="16"/>
    <n v="3350"/>
    <x v="11"/>
    <x v="2"/>
    <x v="1"/>
    <x v="11"/>
  </r>
  <r>
    <x v="16"/>
    <n v="3351"/>
    <x v="11"/>
    <x v="2"/>
    <x v="1"/>
    <x v="11"/>
  </r>
  <r>
    <x v="16"/>
    <n v="3352"/>
    <x v="11"/>
    <x v="2"/>
    <x v="1"/>
    <x v="11"/>
  </r>
  <r>
    <x v="16"/>
    <n v="3353"/>
    <x v="11"/>
    <x v="2"/>
    <x v="1"/>
    <x v="11"/>
  </r>
  <r>
    <x v="16"/>
    <n v="3354"/>
    <x v="11"/>
    <x v="2"/>
    <x v="1"/>
    <x v="11"/>
  </r>
  <r>
    <x v="16"/>
    <n v="3355"/>
    <x v="11"/>
    <x v="2"/>
    <x v="1"/>
    <x v="11"/>
  </r>
  <r>
    <x v="16"/>
    <n v="3356"/>
    <x v="11"/>
    <x v="2"/>
    <x v="1"/>
    <x v="11"/>
  </r>
  <r>
    <x v="16"/>
    <n v="3357"/>
    <x v="11"/>
    <x v="2"/>
    <x v="1"/>
    <x v="11"/>
  </r>
  <r>
    <x v="16"/>
    <n v="3358"/>
    <x v="11"/>
    <x v="2"/>
    <x v="1"/>
    <x v="11"/>
  </r>
  <r>
    <x v="16"/>
    <n v="3359"/>
    <x v="11"/>
    <x v="2"/>
    <x v="1"/>
    <x v="11"/>
  </r>
  <r>
    <x v="16"/>
    <n v="3360"/>
    <x v="11"/>
    <x v="2"/>
    <x v="1"/>
    <x v="11"/>
  </r>
  <r>
    <x v="16"/>
    <n v="3361"/>
    <x v="11"/>
    <x v="2"/>
    <x v="1"/>
    <x v="11"/>
  </r>
  <r>
    <x v="16"/>
    <n v="3362"/>
    <x v="11"/>
    <x v="2"/>
    <x v="1"/>
    <x v="11"/>
  </r>
  <r>
    <x v="16"/>
    <n v="3363"/>
    <x v="11"/>
    <x v="2"/>
    <x v="1"/>
    <x v="11"/>
  </r>
  <r>
    <x v="16"/>
    <n v="3364"/>
    <x v="11"/>
    <x v="2"/>
    <x v="1"/>
    <x v="11"/>
  </r>
  <r>
    <x v="16"/>
    <n v="3365"/>
    <x v="11"/>
    <x v="2"/>
    <x v="1"/>
    <x v="11"/>
  </r>
  <r>
    <x v="16"/>
    <n v="3366"/>
    <x v="11"/>
    <x v="2"/>
    <x v="1"/>
    <x v="11"/>
  </r>
  <r>
    <x v="16"/>
    <n v="3367"/>
    <x v="11"/>
    <x v="2"/>
    <x v="1"/>
    <x v="11"/>
  </r>
  <r>
    <x v="16"/>
    <n v="3368"/>
    <x v="11"/>
    <x v="2"/>
    <x v="1"/>
    <x v="11"/>
  </r>
  <r>
    <x v="16"/>
    <n v="3369"/>
    <x v="11"/>
    <x v="2"/>
    <x v="1"/>
    <x v="11"/>
  </r>
  <r>
    <x v="16"/>
    <n v="3370"/>
    <x v="11"/>
    <x v="2"/>
    <x v="1"/>
    <x v="11"/>
  </r>
  <r>
    <x v="16"/>
    <n v="3371"/>
    <x v="11"/>
    <x v="2"/>
    <x v="1"/>
    <x v="11"/>
  </r>
  <r>
    <x v="16"/>
    <n v="3372"/>
    <x v="11"/>
    <x v="2"/>
    <x v="1"/>
    <x v="11"/>
  </r>
  <r>
    <x v="16"/>
    <n v="3373"/>
    <x v="11"/>
    <x v="2"/>
    <x v="1"/>
    <x v="11"/>
  </r>
  <r>
    <x v="16"/>
    <n v="3374"/>
    <x v="11"/>
    <x v="2"/>
    <x v="1"/>
    <x v="11"/>
  </r>
  <r>
    <x v="16"/>
    <n v="3375"/>
    <x v="11"/>
    <x v="2"/>
    <x v="1"/>
    <x v="11"/>
  </r>
  <r>
    <x v="16"/>
    <n v="3376"/>
    <x v="11"/>
    <x v="2"/>
    <x v="1"/>
    <x v="11"/>
  </r>
  <r>
    <x v="16"/>
    <n v="3377"/>
    <x v="11"/>
    <x v="2"/>
    <x v="1"/>
    <x v="11"/>
  </r>
  <r>
    <x v="16"/>
    <n v="3378"/>
    <x v="11"/>
    <x v="2"/>
    <x v="1"/>
    <x v="11"/>
  </r>
  <r>
    <x v="16"/>
    <n v="3379"/>
    <x v="11"/>
    <x v="2"/>
    <x v="1"/>
    <x v="11"/>
  </r>
  <r>
    <x v="16"/>
    <n v="3380"/>
    <x v="11"/>
    <x v="2"/>
    <x v="1"/>
    <x v="11"/>
  </r>
  <r>
    <x v="16"/>
    <n v="3381"/>
    <x v="11"/>
    <x v="2"/>
    <x v="1"/>
    <x v="11"/>
  </r>
  <r>
    <x v="16"/>
    <n v="3382"/>
    <x v="11"/>
    <x v="2"/>
    <x v="1"/>
    <x v="11"/>
  </r>
  <r>
    <x v="16"/>
    <n v="3383"/>
    <x v="11"/>
    <x v="2"/>
    <x v="1"/>
    <x v="11"/>
  </r>
  <r>
    <x v="16"/>
    <n v="3384"/>
    <x v="11"/>
    <x v="2"/>
    <x v="1"/>
    <x v="11"/>
  </r>
  <r>
    <x v="16"/>
    <n v="3385"/>
    <x v="11"/>
    <x v="2"/>
    <x v="1"/>
    <x v="11"/>
  </r>
  <r>
    <x v="16"/>
    <n v="3386"/>
    <x v="11"/>
    <x v="2"/>
    <x v="1"/>
    <x v="11"/>
  </r>
  <r>
    <x v="16"/>
    <n v="3387"/>
    <x v="11"/>
    <x v="2"/>
    <x v="1"/>
    <x v="11"/>
  </r>
  <r>
    <x v="16"/>
    <n v="3388"/>
    <x v="11"/>
    <x v="2"/>
    <x v="1"/>
    <x v="11"/>
  </r>
  <r>
    <x v="16"/>
    <n v="3389"/>
    <x v="11"/>
    <x v="2"/>
    <x v="1"/>
    <x v="11"/>
  </r>
  <r>
    <x v="16"/>
    <n v="3390"/>
    <x v="11"/>
    <x v="2"/>
    <x v="1"/>
    <x v="11"/>
  </r>
  <r>
    <x v="16"/>
    <n v="3391"/>
    <x v="11"/>
    <x v="2"/>
    <x v="1"/>
    <x v="11"/>
  </r>
  <r>
    <x v="16"/>
    <n v="3392"/>
    <x v="11"/>
    <x v="2"/>
    <x v="1"/>
    <x v="11"/>
  </r>
  <r>
    <x v="16"/>
    <n v="3393"/>
    <x v="11"/>
    <x v="2"/>
    <x v="1"/>
    <x v="11"/>
  </r>
  <r>
    <x v="16"/>
    <n v="3394"/>
    <x v="11"/>
    <x v="2"/>
    <x v="1"/>
    <x v="11"/>
  </r>
  <r>
    <x v="16"/>
    <n v="3395"/>
    <x v="11"/>
    <x v="2"/>
    <x v="1"/>
    <x v="11"/>
  </r>
  <r>
    <x v="16"/>
    <n v="3396"/>
    <x v="11"/>
    <x v="2"/>
    <x v="1"/>
    <x v="11"/>
  </r>
  <r>
    <x v="16"/>
    <n v="3397"/>
    <x v="11"/>
    <x v="2"/>
    <x v="1"/>
    <x v="11"/>
  </r>
  <r>
    <x v="16"/>
    <n v="3398"/>
    <x v="11"/>
    <x v="2"/>
    <x v="1"/>
    <x v="11"/>
  </r>
  <r>
    <x v="16"/>
    <n v="3399"/>
    <x v="11"/>
    <x v="2"/>
    <x v="1"/>
    <x v="11"/>
  </r>
  <r>
    <x v="16"/>
    <n v="3400"/>
    <x v="11"/>
    <x v="2"/>
    <x v="1"/>
    <x v="11"/>
  </r>
  <r>
    <x v="16"/>
    <n v="3401"/>
    <x v="11"/>
    <x v="2"/>
    <x v="1"/>
    <x v="11"/>
  </r>
  <r>
    <x v="16"/>
    <n v="3402"/>
    <x v="11"/>
    <x v="2"/>
    <x v="1"/>
    <x v="11"/>
  </r>
  <r>
    <x v="16"/>
    <n v="3403"/>
    <x v="11"/>
    <x v="2"/>
    <x v="1"/>
    <x v="11"/>
  </r>
  <r>
    <x v="16"/>
    <n v="3404"/>
    <x v="11"/>
    <x v="2"/>
    <x v="1"/>
    <x v="11"/>
  </r>
  <r>
    <x v="16"/>
    <n v="3405"/>
    <x v="11"/>
    <x v="2"/>
    <x v="1"/>
    <x v="11"/>
  </r>
  <r>
    <x v="16"/>
    <n v="3406"/>
    <x v="11"/>
    <x v="2"/>
    <x v="1"/>
    <x v="11"/>
  </r>
  <r>
    <x v="16"/>
    <n v="3407"/>
    <x v="11"/>
    <x v="2"/>
    <x v="1"/>
    <x v="11"/>
  </r>
  <r>
    <x v="16"/>
    <n v="3408"/>
    <x v="11"/>
    <x v="2"/>
    <x v="1"/>
    <x v="11"/>
  </r>
  <r>
    <x v="16"/>
    <n v="3409"/>
    <x v="11"/>
    <x v="2"/>
    <x v="1"/>
    <x v="11"/>
  </r>
  <r>
    <x v="16"/>
    <n v="3410"/>
    <x v="11"/>
    <x v="2"/>
    <x v="1"/>
    <x v="11"/>
  </r>
  <r>
    <x v="16"/>
    <n v="3411"/>
    <x v="11"/>
    <x v="2"/>
    <x v="1"/>
    <x v="11"/>
  </r>
  <r>
    <x v="16"/>
    <n v="3412"/>
    <x v="11"/>
    <x v="2"/>
    <x v="1"/>
    <x v="11"/>
  </r>
  <r>
    <x v="16"/>
    <n v="3413"/>
    <x v="11"/>
    <x v="2"/>
    <x v="1"/>
    <x v="11"/>
  </r>
  <r>
    <x v="16"/>
    <n v="3414"/>
    <x v="11"/>
    <x v="2"/>
    <x v="1"/>
    <x v="11"/>
  </r>
  <r>
    <x v="16"/>
    <n v="3415"/>
    <x v="11"/>
    <x v="2"/>
    <x v="1"/>
    <x v="11"/>
  </r>
  <r>
    <x v="16"/>
    <n v="3416"/>
    <x v="11"/>
    <x v="2"/>
    <x v="1"/>
    <x v="11"/>
  </r>
  <r>
    <x v="16"/>
    <n v="3417"/>
    <x v="11"/>
    <x v="2"/>
    <x v="1"/>
    <x v="11"/>
  </r>
  <r>
    <x v="16"/>
    <n v="3418"/>
    <x v="11"/>
    <x v="2"/>
    <x v="1"/>
    <x v="11"/>
  </r>
  <r>
    <x v="16"/>
    <n v="3419"/>
    <x v="11"/>
    <x v="2"/>
    <x v="1"/>
    <x v="11"/>
  </r>
  <r>
    <x v="16"/>
    <n v="3420"/>
    <x v="11"/>
    <x v="2"/>
    <x v="1"/>
    <x v="11"/>
  </r>
  <r>
    <x v="16"/>
    <n v="3421"/>
    <x v="11"/>
    <x v="2"/>
    <x v="1"/>
    <x v="11"/>
  </r>
  <r>
    <x v="16"/>
    <n v="3422"/>
    <x v="11"/>
    <x v="2"/>
    <x v="1"/>
    <x v="11"/>
  </r>
  <r>
    <x v="16"/>
    <n v="3423"/>
    <x v="11"/>
    <x v="2"/>
    <x v="1"/>
    <x v="11"/>
  </r>
  <r>
    <x v="16"/>
    <n v="3424"/>
    <x v="11"/>
    <x v="2"/>
    <x v="1"/>
    <x v="11"/>
  </r>
  <r>
    <x v="16"/>
    <n v="3425"/>
    <x v="11"/>
    <x v="2"/>
    <x v="1"/>
    <x v="11"/>
  </r>
  <r>
    <x v="16"/>
    <n v="3426"/>
    <x v="11"/>
    <x v="2"/>
    <x v="1"/>
    <x v="11"/>
  </r>
  <r>
    <x v="16"/>
    <n v="3427"/>
    <x v="11"/>
    <x v="2"/>
    <x v="1"/>
    <x v="11"/>
  </r>
  <r>
    <x v="16"/>
    <n v="3428"/>
    <x v="11"/>
    <x v="2"/>
    <x v="1"/>
    <x v="11"/>
  </r>
  <r>
    <x v="16"/>
    <n v="3429"/>
    <x v="11"/>
    <x v="2"/>
    <x v="1"/>
    <x v="11"/>
  </r>
  <r>
    <x v="16"/>
    <n v="3430"/>
    <x v="11"/>
    <x v="2"/>
    <x v="1"/>
    <x v="11"/>
  </r>
  <r>
    <x v="16"/>
    <n v="3431"/>
    <x v="11"/>
    <x v="2"/>
    <x v="1"/>
    <x v="11"/>
  </r>
  <r>
    <x v="16"/>
    <n v="3432"/>
    <x v="11"/>
    <x v="2"/>
    <x v="1"/>
    <x v="11"/>
  </r>
  <r>
    <x v="16"/>
    <n v="3433"/>
    <x v="11"/>
    <x v="2"/>
    <x v="1"/>
    <x v="11"/>
  </r>
  <r>
    <x v="16"/>
    <n v="3434"/>
    <x v="11"/>
    <x v="2"/>
    <x v="1"/>
    <x v="11"/>
  </r>
  <r>
    <x v="16"/>
    <n v="3435"/>
    <x v="11"/>
    <x v="2"/>
    <x v="1"/>
    <x v="11"/>
  </r>
  <r>
    <x v="16"/>
    <n v="3436"/>
    <x v="11"/>
    <x v="2"/>
    <x v="1"/>
    <x v="11"/>
  </r>
  <r>
    <x v="16"/>
    <n v="3437"/>
    <x v="11"/>
    <x v="2"/>
    <x v="1"/>
    <x v="11"/>
  </r>
  <r>
    <x v="16"/>
    <n v="3438"/>
    <x v="11"/>
    <x v="2"/>
    <x v="1"/>
    <x v="11"/>
  </r>
  <r>
    <x v="16"/>
    <n v="3439"/>
    <x v="11"/>
    <x v="2"/>
    <x v="1"/>
    <x v="11"/>
  </r>
  <r>
    <x v="16"/>
    <n v="3440"/>
    <x v="11"/>
    <x v="2"/>
    <x v="1"/>
    <x v="11"/>
  </r>
  <r>
    <x v="16"/>
    <n v="3441"/>
    <x v="11"/>
    <x v="2"/>
    <x v="1"/>
    <x v="11"/>
  </r>
  <r>
    <x v="16"/>
    <n v="3442"/>
    <x v="11"/>
    <x v="2"/>
    <x v="1"/>
    <x v="11"/>
  </r>
  <r>
    <x v="16"/>
    <n v="3443"/>
    <x v="11"/>
    <x v="2"/>
    <x v="1"/>
    <x v="11"/>
  </r>
  <r>
    <x v="16"/>
    <n v="3444"/>
    <x v="11"/>
    <x v="2"/>
    <x v="1"/>
    <x v="11"/>
  </r>
  <r>
    <x v="16"/>
    <n v="3445"/>
    <x v="11"/>
    <x v="2"/>
    <x v="1"/>
    <x v="11"/>
  </r>
  <r>
    <x v="16"/>
    <n v="3446"/>
    <x v="11"/>
    <x v="2"/>
    <x v="1"/>
    <x v="11"/>
  </r>
  <r>
    <x v="16"/>
    <n v="3447"/>
    <x v="11"/>
    <x v="2"/>
    <x v="1"/>
    <x v="11"/>
  </r>
  <r>
    <x v="16"/>
    <n v="3448"/>
    <x v="11"/>
    <x v="2"/>
    <x v="1"/>
    <x v="11"/>
  </r>
  <r>
    <x v="16"/>
    <n v="3449"/>
    <x v="11"/>
    <x v="2"/>
    <x v="1"/>
    <x v="11"/>
  </r>
  <r>
    <x v="16"/>
    <n v="3450"/>
    <x v="11"/>
    <x v="2"/>
    <x v="1"/>
    <x v="11"/>
  </r>
  <r>
    <x v="16"/>
    <n v="3451"/>
    <x v="11"/>
    <x v="2"/>
    <x v="1"/>
    <x v="11"/>
  </r>
  <r>
    <x v="16"/>
    <n v="3452"/>
    <x v="11"/>
    <x v="2"/>
    <x v="1"/>
    <x v="11"/>
  </r>
  <r>
    <x v="16"/>
    <n v="3453"/>
    <x v="11"/>
    <x v="2"/>
    <x v="1"/>
    <x v="11"/>
  </r>
  <r>
    <x v="16"/>
    <n v="3454"/>
    <x v="11"/>
    <x v="2"/>
    <x v="1"/>
    <x v="11"/>
  </r>
  <r>
    <x v="16"/>
    <n v="3455"/>
    <x v="11"/>
    <x v="2"/>
    <x v="1"/>
    <x v="11"/>
  </r>
  <r>
    <x v="16"/>
    <n v="3456"/>
    <x v="11"/>
    <x v="2"/>
    <x v="1"/>
    <x v="11"/>
  </r>
  <r>
    <x v="16"/>
    <n v="3457"/>
    <x v="11"/>
    <x v="2"/>
    <x v="1"/>
    <x v="11"/>
  </r>
  <r>
    <x v="16"/>
    <n v="3458"/>
    <x v="11"/>
    <x v="2"/>
    <x v="1"/>
    <x v="11"/>
  </r>
  <r>
    <x v="16"/>
    <n v="3459"/>
    <x v="11"/>
    <x v="2"/>
    <x v="1"/>
    <x v="11"/>
  </r>
  <r>
    <x v="16"/>
    <n v="3460"/>
    <x v="11"/>
    <x v="2"/>
    <x v="1"/>
    <x v="11"/>
  </r>
  <r>
    <x v="16"/>
    <n v="3461"/>
    <x v="11"/>
    <x v="2"/>
    <x v="1"/>
    <x v="11"/>
  </r>
  <r>
    <x v="16"/>
    <n v="3462"/>
    <x v="11"/>
    <x v="2"/>
    <x v="1"/>
    <x v="11"/>
  </r>
  <r>
    <x v="16"/>
    <n v="3463"/>
    <x v="11"/>
    <x v="2"/>
    <x v="1"/>
    <x v="11"/>
  </r>
  <r>
    <x v="16"/>
    <n v="3464"/>
    <x v="11"/>
    <x v="2"/>
    <x v="1"/>
    <x v="11"/>
  </r>
  <r>
    <x v="16"/>
    <n v="3465"/>
    <x v="11"/>
    <x v="2"/>
    <x v="1"/>
    <x v="11"/>
  </r>
  <r>
    <x v="16"/>
    <n v="3466"/>
    <x v="11"/>
    <x v="2"/>
    <x v="1"/>
    <x v="11"/>
  </r>
  <r>
    <x v="16"/>
    <n v="3467"/>
    <x v="11"/>
    <x v="2"/>
    <x v="1"/>
    <x v="11"/>
  </r>
  <r>
    <x v="16"/>
    <n v="3468"/>
    <x v="11"/>
    <x v="2"/>
    <x v="1"/>
    <x v="11"/>
  </r>
  <r>
    <x v="16"/>
    <n v="3469"/>
    <x v="11"/>
    <x v="2"/>
    <x v="1"/>
    <x v="11"/>
  </r>
  <r>
    <x v="16"/>
    <n v="3470"/>
    <x v="11"/>
    <x v="2"/>
    <x v="1"/>
    <x v="11"/>
  </r>
  <r>
    <x v="16"/>
    <n v="3471"/>
    <x v="11"/>
    <x v="2"/>
    <x v="1"/>
    <x v="11"/>
  </r>
  <r>
    <x v="16"/>
    <n v="3472"/>
    <x v="11"/>
    <x v="2"/>
    <x v="1"/>
    <x v="11"/>
  </r>
  <r>
    <x v="16"/>
    <n v="3473"/>
    <x v="11"/>
    <x v="2"/>
    <x v="1"/>
    <x v="11"/>
  </r>
  <r>
    <x v="16"/>
    <n v="3474"/>
    <x v="11"/>
    <x v="2"/>
    <x v="1"/>
    <x v="11"/>
  </r>
  <r>
    <x v="16"/>
    <n v="3475"/>
    <x v="11"/>
    <x v="2"/>
    <x v="1"/>
    <x v="11"/>
  </r>
  <r>
    <x v="16"/>
    <n v="3476"/>
    <x v="11"/>
    <x v="2"/>
    <x v="1"/>
    <x v="11"/>
  </r>
  <r>
    <x v="16"/>
    <n v="3477"/>
    <x v="11"/>
    <x v="2"/>
    <x v="1"/>
    <x v="11"/>
  </r>
  <r>
    <x v="16"/>
    <n v="3478"/>
    <x v="11"/>
    <x v="2"/>
    <x v="1"/>
    <x v="11"/>
  </r>
  <r>
    <x v="16"/>
    <n v="3479"/>
    <x v="11"/>
    <x v="2"/>
    <x v="1"/>
    <x v="11"/>
  </r>
  <r>
    <x v="16"/>
    <n v="3480"/>
    <x v="11"/>
    <x v="2"/>
    <x v="1"/>
    <x v="11"/>
  </r>
  <r>
    <x v="16"/>
    <n v="3481"/>
    <x v="11"/>
    <x v="2"/>
    <x v="1"/>
    <x v="11"/>
  </r>
  <r>
    <x v="16"/>
    <n v="3482"/>
    <x v="11"/>
    <x v="2"/>
    <x v="1"/>
    <x v="11"/>
  </r>
  <r>
    <x v="16"/>
    <n v="3483"/>
    <x v="11"/>
    <x v="2"/>
    <x v="1"/>
    <x v="11"/>
  </r>
  <r>
    <x v="16"/>
    <n v="3484"/>
    <x v="11"/>
    <x v="2"/>
    <x v="1"/>
    <x v="11"/>
  </r>
  <r>
    <x v="16"/>
    <n v="3485"/>
    <x v="11"/>
    <x v="2"/>
    <x v="1"/>
    <x v="11"/>
  </r>
  <r>
    <x v="16"/>
    <n v="3486"/>
    <x v="11"/>
    <x v="2"/>
    <x v="1"/>
    <x v="11"/>
  </r>
  <r>
    <x v="16"/>
    <n v="3487"/>
    <x v="11"/>
    <x v="2"/>
    <x v="1"/>
    <x v="11"/>
  </r>
  <r>
    <x v="16"/>
    <n v="3488"/>
    <x v="11"/>
    <x v="2"/>
    <x v="1"/>
    <x v="11"/>
  </r>
  <r>
    <x v="16"/>
    <n v="3489"/>
    <x v="11"/>
    <x v="2"/>
    <x v="1"/>
    <x v="11"/>
  </r>
  <r>
    <x v="16"/>
    <n v="3490"/>
    <x v="11"/>
    <x v="2"/>
    <x v="1"/>
    <x v="11"/>
  </r>
  <r>
    <x v="16"/>
    <n v="3491"/>
    <x v="11"/>
    <x v="2"/>
    <x v="1"/>
    <x v="11"/>
  </r>
  <r>
    <x v="16"/>
    <n v="3492"/>
    <x v="11"/>
    <x v="2"/>
    <x v="1"/>
    <x v="11"/>
  </r>
  <r>
    <x v="16"/>
    <n v="3493"/>
    <x v="11"/>
    <x v="2"/>
    <x v="1"/>
    <x v="11"/>
  </r>
  <r>
    <x v="16"/>
    <n v="3494"/>
    <x v="11"/>
    <x v="2"/>
    <x v="1"/>
    <x v="11"/>
  </r>
  <r>
    <x v="16"/>
    <n v="3495"/>
    <x v="11"/>
    <x v="2"/>
    <x v="1"/>
    <x v="11"/>
  </r>
  <r>
    <x v="16"/>
    <n v="3496"/>
    <x v="11"/>
    <x v="2"/>
    <x v="1"/>
    <x v="11"/>
  </r>
  <r>
    <x v="16"/>
    <n v="3497"/>
    <x v="11"/>
    <x v="2"/>
    <x v="1"/>
    <x v="11"/>
  </r>
  <r>
    <x v="16"/>
    <n v="3498"/>
    <x v="11"/>
    <x v="2"/>
    <x v="1"/>
    <x v="11"/>
  </r>
  <r>
    <x v="16"/>
    <n v="3499"/>
    <x v="11"/>
    <x v="2"/>
    <x v="1"/>
    <x v="11"/>
  </r>
  <r>
    <x v="16"/>
    <n v="3500"/>
    <x v="11"/>
    <x v="2"/>
    <x v="1"/>
    <x v="11"/>
  </r>
  <r>
    <x v="16"/>
    <n v="3501"/>
    <x v="11"/>
    <x v="2"/>
    <x v="1"/>
    <x v="11"/>
  </r>
  <r>
    <x v="16"/>
    <n v="3502"/>
    <x v="11"/>
    <x v="2"/>
    <x v="1"/>
    <x v="11"/>
  </r>
  <r>
    <x v="16"/>
    <n v="3503"/>
    <x v="11"/>
    <x v="2"/>
    <x v="1"/>
    <x v="11"/>
  </r>
  <r>
    <x v="16"/>
    <n v="3504"/>
    <x v="11"/>
    <x v="2"/>
    <x v="1"/>
    <x v="11"/>
  </r>
  <r>
    <x v="16"/>
    <n v="3505"/>
    <x v="11"/>
    <x v="2"/>
    <x v="1"/>
    <x v="11"/>
  </r>
  <r>
    <x v="16"/>
    <n v="3506"/>
    <x v="11"/>
    <x v="2"/>
    <x v="1"/>
    <x v="11"/>
  </r>
  <r>
    <x v="16"/>
    <n v="3507"/>
    <x v="11"/>
    <x v="2"/>
    <x v="1"/>
    <x v="11"/>
  </r>
  <r>
    <x v="16"/>
    <n v="3508"/>
    <x v="11"/>
    <x v="2"/>
    <x v="1"/>
    <x v="11"/>
  </r>
  <r>
    <x v="16"/>
    <n v="3509"/>
    <x v="11"/>
    <x v="2"/>
    <x v="1"/>
    <x v="11"/>
  </r>
  <r>
    <x v="16"/>
    <n v="3510"/>
    <x v="11"/>
    <x v="2"/>
    <x v="1"/>
    <x v="11"/>
  </r>
  <r>
    <x v="16"/>
    <n v="3511"/>
    <x v="11"/>
    <x v="2"/>
    <x v="1"/>
    <x v="11"/>
  </r>
  <r>
    <x v="16"/>
    <n v="3512"/>
    <x v="11"/>
    <x v="2"/>
    <x v="1"/>
    <x v="11"/>
  </r>
  <r>
    <x v="16"/>
    <n v="3513"/>
    <x v="11"/>
    <x v="2"/>
    <x v="1"/>
    <x v="11"/>
  </r>
  <r>
    <x v="16"/>
    <n v="3514"/>
    <x v="11"/>
    <x v="2"/>
    <x v="1"/>
    <x v="11"/>
  </r>
  <r>
    <x v="16"/>
    <n v="3515"/>
    <x v="11"/>
    <x v="2"/>
    <x v="1"/>
    <x v="11"/>
  </r>
  <r>
    <x v="16"/>
    <n v="3516"/>
    <x v="11"/>
    <x v="2"/>
    <x v="1"/>
    <x v="11"/>
  </r>
  <r>
    <x v="16"/>
    <n v="3517"/>
    <x v="11"/>
    <x v="2"/>
    <x v="1"/>
    <x v="11"/>
  </r>
  <r>
    <x v="16"/>
    <n v="3518"/>
    <x v="11"/>
    <x v="2"/>
    <x v="1"/>
    <x v="11"/>
  </r>
  <r>
    <x v="16"/>
    <n v="3519"/>
    <x v="11"/>
    <x v="2"/>
    <x v="1"/>
    <x v="11"/>
  </r>
  <r>
    <x v="16"/>
    <n v="3520"/>
    <x v="11"/>
    <x v="2"/>
    <x v="1"/>
    <x v="11"/>
  </r>
  <r>
    <x v="16"/>
    <n v="3521"/>
    <x v="11"/>
    <x v="2"/>
    <x v="1"/>
    <x v="11"/>
  </r>
  <r>
    <x v="16"/>
    <n v="3522"/>
    <x v="11"/>
    <x v="2"/>
    <x v="1"/>
    <x v="11"/>
  </r>
  <r>
    <x v="16"/>
    <n v="3523"/>
    <x v="11"/>
    <x v="2"/>
    <x v="1"/>
    <x v="11"/>
  </r>
  <r>
    <x v="16"/>
    <n v="3524"/>
    <x v="11"/>
    <x v="2"/>
    <x v="1"/>
    <x v="11"/>
  </r>
  <r>
    <x v="16"/>
    <n v="3525"/>
    <x v="11"/>
    <x v="2"/>
    <x v="1"/>
    <x v="11"/>
  </r>
  <r>
    <x v="16"/>
    <n v="3526"/>
    <x v="11"/>
    <x v="2"/>
    <x v="1"/>
    <x v="11"/>
  </r>
  <r>
    <x v="16"/>
    <n v="3527"/>
    <x v="11"/>
    <x v="2"/>
    <x v="1"/>
    <x v="11"/>
  </r>
  <r>
    <x v="16"/>
    <n v="3528"/>
    <x v="11"/>
    <x v="2"/>
    <x v="1"/>
    <x v="11"/>
  </r>
  <r>
    <x v="16"/>
    <n v="3529"/>
    <x v="11"/>
    <x v="2"/>
    <x v="1"/>
    <x v="11"/>
  </r>
  <r>
    <x v="16"/>
    <n v="3530"/>
    <x v="11"/>
    <x v="2"/>
    <x v="1"/>
    <x v="11"/>
  </r>
  <r>
    <x v="16"/>
    <n v="3531"/>
    <x v="11"/>
    <x v="2"/>
    <x v="1"/>
    <x v="11"/>
  </r>
  <r>
    <x v="16"/>
    <n v="3532"/>
    <x v="11"/>
    <x v="2"/>
    <x v="1"/>
    <x v="11"/>
  </r>
  <r>
    <x v="16"/>
    <n v="3533"/>
    <x v="11"/>
    <x v="2"/>
    <x v="1"/>
    <x v="11"/>
  </r>
  <r>
    <x v="16"/>
    <n v="3534"/>
    <x v="11"/>
    <x v="2"/>
    <x v="1"/>
    <x v="11"/>
  </r>
  <r>
    <x v="16"/>
    <n v="3535"/>
    <x v="11"/>
    <x v="2"/>
    <x v="1"/>
    <x v="11"/>
  </r>
  <r>
    <x v="16"/>
    <n v="3536"/>
    <x v="11"/>
    <x v="2"/>
    <x v="1"/>
    <x v="11"/>
  </r>
  <r>
    <x v="16"/>
    <n v="3537"/>
    <x v="11"/>
    <x v="2"/>
    <x v="1"/>
    <x v="11"/>
  </r>
  <r>
    <x v="16"/>
    <n v="3538"/>
    <x v="11"/>
    <x v="2"/>
    <x v="1"/>
    <x v="11"/>
  </r>
  <r>
    <x v="16"/>
    <n v="3539"/>
    <x v="11"/>
    <x v="2"/>
    <x v="1"/>
    <x v="11"/>
  </r>
  <r>
    <x v="16"/>
    <n v="3540"/>
    <x v="11"/>
    <x v="2"/>
    <x v="1"/>
    <x v="11"/>
  </r>
  <r>
    <x v="16"/>
    <n v="3541"/>
    <x v="11"/>
    <x v="2"/>
    <x v="1"/>
    <x v="11"/>
  </r>
  <r>
    <x v="16"/>
    <n v="3542"/>
    <x v="11"/>
    <x v="2"/>
    <x v="1"/>
    <x v="11"/>
  </r>
  <r>
    <x v="16"/>
    <n v="3543"/>
    <x v="11"/>
    <x v="2"/>
    <x v="1"/>
    <x v="11"/>
  </r>
  <r>
    <x v="16"/>
    <n v="3544"/>
    <x v="11"/>
    <x v="2"/>
    <x v="1"/>
    <x v="11"/>
  </r>
  <r>
    <x v="16"/>
    <n v="3545"/>
    <x v="11"/>
    <x v="2"/>
    <x v="1"/>
    <x v="11"/>
  </r>
  <r>
    <x v="16"/>
    <n v="3546"/>
    <x v="11"/>
    <x v="2"/>
    <x v="1"/>
    <x v="11"/>
  </r>
  <r>
    <x v="16"/>
    <n v="3547"/>
    <x v="11"/>
    <x v="2"/>
    <x v="1"/>
    <x v="11"/>
  </r>
  <r>
    <x v="16"/>
    <n v="3548"/>
    <x v="11"/>
    <x v="2"/>
    <x v="1"/>
    <x v="11"/>
  </r>
  <r>
    <x v="16"/>
    <n v="3549"/>
    <x v="11"/>
    <x v="2"/>
    <x v="1"/>
    <x v="11"/>
  </r>
  <r>
    <x v="16"/>
    <n v="3550"/>
    <x v="11"/>
    <x v="2"/>
    <x v="1"/>
    <x v="11"/>
  </r>
  <r>
    <x v="16"/>
    <n v="3551"/>
    <x v="11"/>
    <x v="2"/>
    <x v="1"/>
    <x v="11"/>
  </r>
  <r>
    <x v="16"/>
    <n v="3552"/>
    <x v="11"/>
    <x v="2"/>
    <x v="1"/>
    <x v="11"/>
  </r>
  <r>
    <x v="16"/>
    <n v="3553"/>
    <x v="11"/>
    <x v="2"/>
    <x v="1"/>
    <x v="11"/>
  </r>
  <r>
    <x v="16"/>
    <n v="3554"/>
    <x v="11"/>
    <x v="2"/>
    <x v="1"/>
    <x v="11"/>
  </r>
  <r>
    <x v="16"/>
    <n v="3555"/>
    <x v="11"/>
    <x v="2"/>
    <x v="1"/>
    <x v="11"/>
  </r>
  <r>
    <x v="16"/>
    <n v="3556"/>
    <x v="11"/>
    <x v="2"/>
    <x v="1"/>
    <x v="11"/>
  </r>
  <r>
    <x v="16"/>
    <n v="3557"/>
    <x v="11"/>
    <x v="2"/>
    <x v="1"/>
    <x v="11"/>
  </r>
  <r>
    <x v="16"/>
    <n v="3558"/>
    <x v="11"/>
    <x v="2"/>
    <x v="1"/>
    <x v="11"/>
  </r>
  <r>
    <x v="16"/>
    <n v="3559"/>
    <x v="11"/>
    <x v="2"/>
    <x v="1"/>
    <x v="11"/>
  </r>
  <r>
    <x v="16"/>
    <n v="3560"/>
    <x v="11"/>
    <x v="2"/>
    <x v="1"/>
    <x v="11"/>
  </r>
  <r>
    <x v="16"/>
    <n v="3561"/>
    <x v="11"/>
    <x v="2"/>
    <x v="1"/>
    <x v="11"/>
  </r>
  <r>
    <x v="16"/>
    <n v="3562"/>
    <x v="11"/>
    <x v="2"/>
    <x v="1"/>
    <x v="11"/>
  </r>
  <r>
    <x v="16"/>
    <n v="3563"/>
    <x v="11"/>
    <x v="2"/>
    <x v="1"/>
    <x v="11"/>
  </r>
  <r>
    <x v="16"/>
    <n v="3564"/>
    <x v="11"/>
    <x v="2"/>
    <x v="1"/>
    <x v="11"/>
  </r>
  <r>
    <x v="16"/>
    <n v="3565"/>
    <x v="11"/>
    <x v="2"/>
    <x v="1"/>
    <x v="11"/>
  </r>
  <r>
    <x v="16"/>
    <n v="3566"/>
    <x v="11"/>
    <x v="2"/>
    <x v="1"/>
    <x v="11"/>
  </r>
  <r>
    <x v="16"/>
    <n v="3567"/>
    <x v="11"/>
    <x v="2"/>
    <x v="1"/>
    <x v="11"/>
  </r>
  <r>
    <x v="16"/>
    <n v="3568"/>
    <x v="11"/>
    <x v="2"/>
    <x v="1"/>
    <x v="11"/>
  </r>
  <r>
    <x v="16"/>
    <n v="3569"/>
    <x v="11"/>
    <x v="2"/>
    <x v="1"/>
    <x v="11"/>
  </r>
  <r>
    <x v="16"/>
    <n v="3570"/>
    <x v="11"/>
    <x v="2"/>
    <x v="1"/>
    <x v="11"/>
  </r>
  <r>
    <x v="16"/>
    <n v="3571"/>
    <x v="11"/>
    <x v="2"/>
    <x v="1"/>
    <x v="11"/>
  </r>
  <r>
    <x v="16"/>
    <n v="3572"/>
    <x v="11"/>
    <x v="2"/>
    <x v="1"/>
    <x v="11"/>
  </r>
  <r>
    <x v="16"/>
    <n v="3573"/>
    <x v="11"/>
    <x v="2"/>
    <x v="1"/>
    <x v="11"/>
  </r>
  <r>
    <x v="16"/>
    <n v="3574"/>
    <x v="11"/>
    <x v="2"/>
    <x v="1"/>
    <x v="11"/>
  </r>
  <r>
    <x v="16"/>
    <n v="3575"/>
    <x v="11"/>
    <x v="2"/>
    <x v="1"/>
    <x v="11"/>
  </r>
  <r>
    <x v="16"/>
    <n v="3576"/>
    <x v="11"/>
    <x v="2"/>
    <x v="1"/>
    <x v="11"/>
  </r>
  <r>
    <x v="16"/>
    <n v="3577"/>
    <x v="11"/>
    <x v="2"/>
    <x v="1"/>
    <x v="11"/>
  </r>
  <r>
    <x v="16"/>
    <n v="3578"/>
    <x v="11"/>
    <x v="2"/>
    <x v="1"/>
    <x v="11"/>
  </r>
  <r>
    <x v="16"/>
    <n v="3579"/>
    <x v="11"/>
    <x v="2"/>
    <x v="1"/>
    <x v="11"/>
  </r>
  <r>
    <x v="16"/>
    <n v="3580"/>
    <x v="11"/>
    <x v="2"/>
    <x v="1"/>
    <x v="11"/>
  </r>
  <r>
    <x v="16"/>
    <n v="3581"/>
    <x v="11"/>
    <x v="2"/>
    <x v="1"/>
    <x v="11"/>
  </r>
  <r>
    <x v="16"/>
    <n v="3582"/>
    <x v="11"/>
    <x v="2"/>
    <x v="1"/>
    <x v="11"/>
  </r>
  <r>
    <x v="16"/>
    <n v="3583"/>
    <x v="11"/>
    <x v="2"/>
    <x v="1"/>
    <x v="11"/>
  </r>
  <r>
    <x v="16"/>
    <n v="3584"/>
    <x v="11"/>
    <x v="2"/>
    <x v="1"/>
    <x v="11"/>
  </r>
  <r>
    <x v="16"/>
    <n v="3585"/>
    <x v="11"/>
    <x v="2"/>
    <x v="1"/>
    <x v="11"/>
  </r>
  <r>
    <x v="16"/>
    <n v="3586"/>
    <x v="11"/>
    <x v="2"/>
    <x v="1"/>
    <x v="11"/>
  </r>
  <r>
    <x v="16"/>
    <n v="3587"/>
    <x v="11"/>
    <x v="2"/>
    <x v="1"/>
    <x v="11"/>
  </r>
  <r>
    <x v="16"/>
    <n v="3588"/>
    <x v="11"/>
    <x v="2"/>
    <x v="1"/>
    <x v="11"/>
  </r>
  <r>
    <x v="16"/>
    <n v="3589"/>
    <x v="11"/>
    <x v="2"/>
    <x v="1"/>
    <x v="11"/>
  </r>
  <r>
    <x v="16"/>
    <n v="3590"/>
    <x v="11"/>
    <x v="2"/>
    <x v="1"/>
    <x v="11"/>
  </r>
  <r>
    <x v="16"/>
    <n v="3591"/>
    <x v="11"/>
    <x v="2"/>
    <x v="1"/>
    <x v="11"/>
  </r>
  <r>
    <x v="16"/>
    <n v="3592"/>
    <x v="11"/>
    <x v="2"/>
    <x v="1"/>
    <x v="11"/>
  </r>
  <r>
    <x v="16"/>
    <n v="3593"/>
    <x v="11"/>
    <x v="2"/>
    <x v="1"/>
    <x v="11"/>
  </r>
  <r>
    <x v="16"/>
    <n v="3594"/>
    <x v="11"/>
    <x v="2"/>
    <x v="1"/>
    <x v="11"/>
  </r>
  <r>
    <x v="16"/>
    <n v="3595"/>
    <x v="11"/>
    <x v="2"/>
    <x v="1"/>
    <x v="11"/>
  </r>
  <r>
    <x v="16"/>
    <n v="3596"/>
    <x v="11"/>
    <x v="2"/>
    <x v="1"/>
    <x v="11"/>
  </r>
  <r>
    <x v="16"/>
    <n v="3597"/>
    <x v="11"/>
    <x v="2"/>
    <x v="1"/>
    <x v="11"/>
  </r>
  <r>
    <x v="16"/>
    <n v="3598"/>
    <x v="11"/>
    <x v="2"/>
    <x v="1"/>
    <x v="11"/>
  </r>
  <r>
    <x v="16"/>
    <n v="3599"/>
    <x v="11"/>
    <x v="2"/>
    <x v="1"/>
    <x v="11"/>
  </r>
  <r>
    <x v="16"/>
    <n v="3600"/>
    <x v="11"/>
    <x v="2"/>
    <x v="1"/>
    <x v="11"/>
  </r>
  <r>
    <x v="16"/>
    <n v="3601"/>
    <x v="11"/>
    <x v="2"/>
    <x v="1"/>
    <x v="11"/>
  </r>
  <r>
    <x v="16"/>
    <n v="3602"/>
    <x v="11"/>
    <x v="2"/>
    <x v="1"/>
    <x v="11"/>
  </r>
  <r>
    <x v="16"/>
    <n v="3603"/>
    <x v="11"/>
    <x v="2"/>
    <x v="1"/>
    <x v="11"/>
  </r>
  <r>
    <x v="16"/>
    <n v="3604"/>
    <x v="11"/>
    <x v="2"/>
    <x v="1"/>
    <x v="11"/>
  </r>
  <r>
    <x v="16"/>
    <n v="3605"/>
    <x v="11"/>
    <x v="2"/>
    <x v="1"/>
    <x v="11"/>
  </r>
  <r>
    <x v="16"/>
    <n v="3606"/>
    <x v="11"/>
    <x v="2"/>
    <x v="1"/>
    <x v="11"/>
  </r>
  <r>
    <x v="16"/>
    <n v="3607"/>
    <x v="11"/>
    <x v="2"/>
    <x v="1"/>
    <x v="11"/>
  </r>
  <r>
    <x v="16"/>
    <n v="3608"/>
    <x v="11"/>
    <x v="2"/>
    <x v="1"/>
    <x v="11"/>
  </r>
  <r>
    <x v="16"/>
    <n v="3609"/>
    <x v="11"/>
    <x v="2"/>
    <x v="1"/>
    <x v="11"/>
  </r>
  <r>
    <x v="16"/>
    <n v="3610"/>
    <x v="11"/>
    <x v="2"/>
    <x v="1"/>
    <x v="11"/>
  </r>
  <r>
    <x v="16"/>
    <n v="3611"/>
    <x v="11"/>
    <x v="2"/>
    <x v="1"/>
    <x v="11"/>
  </r>
  <r>
    <x v="16"/>
    <n v="3612"/>
    <x v="11"/>
    <x v="2"/>
    <x v="1"/>
    <x v="11"/>
  </r>
  <r>
    <x v="16"/>
    <n v="3613"/>
    <x v="11"/>
    <x v="2"/>
    <x v="1"/>
    <x v="11"/>
  </r>
  <r>
    <x v="16"/>
    <n v="3614"/>
    <x v="11"/>
    <x v="2"/>
    <x v="1"/>
    <x v="11"/>
  </r>
  <r>
    <x v="16"/>
    <n v="3615"/>
    <x v="11"/>
    <x v="2"/>
    <x v="1"/>
    <x v="11"/>
  </r>
  <r>
    <x v="16"/>
    <n v="3616"/>
    <x v="11"/>
    <x v="2"/>
    <x v="1"/>
    <x v="11"/>
  </r>
  <r>
    <x v="16"/>
    <n v="3617"/>
    <x v="11"/>
    <x v="2"/>
    <x v="1"/>
    <x v="11"/>
  </r>
  <r>
    <x v="16"/>
    <n v="3618"/>
    <x v="11"/>
    <x v="2"/>
    <x v="1"/>
    <x v="11"/>
  </r>
  <r>
    <x v="16"/>
    <n v="3619"/>
    <x v="11"/>
    <x v="2"/>
    <x v="1"/>
    <x v="11"/>
  </r>
  <r>
    <x v="16"/>
    <n v="3620"/>
    <x v="11"/>
    <x v="2"/>
    <x v="1"/>
    <x v="11"/>
  </r>
  <r>
    <x v="16"/>
    <n v="3621"/>
    <x v="11"/>
    <x v="2"/>
    <x v="1"/>
    <x v="11"/>
  </r>
  <r>
    <x v="16"/>
    <n v="3622"/>
    <x v="11"/>
    <x v="2"/>
    <x v="1"/>
    <x v="11"/>
  </r>
  <r>
    <x v="16"/>
    <n v="3623"/>
    <x v="11"/>
    <x v="2"/>
    <x v="1"/>
    <x v="11"/>
  </r>
  <r>
    <x v="16"/>
    <n v="3624"/>
    <x v="11"/>
    <x v="2"/>
    <x v="1"/>
    <x v="11"/>
  </r>
  <r>
    <x v="16"/>
    <n v="3625"/>
    <x v="11"/>
    <x v="2"/>
    <x v="1"/>
    <x v="11"/>
  </r>
  <r>
    <x v="16"/>
    <n v="3626"/>
    <x v="11"/>
    <x v="2"/>
    <x v="1"/>
    <x v="11"/>
  </r>
  <r>
    <x v="16"/>
    <n v="3627"/>
    <x v="11"/>
    <x v="2"/>
    <x v="1"/>
    <x v="11"/>
  </r>
  <r>
    <x v="16"/>
    <n v="3628"/>
    <x v="11"/>
    <x v="2"/>
    <x v="1"/>
    <x v="11"/>
  </r>
  <r>
    <x v="16"/>
    <n v="3629"/>
    <x v="11"/>
    <x v="2"/>
    <x v="1"/>
    <x v="11"/>
  </r>
  <r>
    <x v="16"/>
    <n v="3630"/>
    <x v="11"/>
    <x v="2"/>
    <x v="1"/>
    <x v="11"/>
  </r>
  <r>
    <x v="16"/>
    <n v="3631"/>
    <x v="11"/>
    <x v="2"/>
    <x v="1"/>
    <x v="11"/>
  </r>
  <r>
    <x v="16"/>
    <n v="3632"/>
    <x v="11"/>
    <x v="2"/>
    <x v="1"/>
    <x v="11"/>
  </r>
  <r>
    <x v="16"/>
    <n v="3633"/>
    <x v="11"/>
    <x v="2"/>
    <x v="1"/>
    <x v="11"/>
  </r>
  <r>
    <x v="16"/>
    <n v="3634"/>
    <x v="11"/>
    <x v="2"/>
    <x v="1"/>
    <x v="11"/>
  </r>
  <r>
    <x v="16"/>
    <n v="3635"/>
    <x v="11"/>
    <x v="2"/>
    <x v="1"/>
    <x v="11"/>
  </r>
  <r>
    <x v="16"/>
    <n v="3636"/>
    <x v="11"/>
    <x v="2"/>
    <x v="1"/>
    <x v="11"/>
  </r>
  <r>
    <x v="16"/>
    <n v="3637"/>
    <x v="11"/>
    <x v="2"/>
    <x v="1"/>
    <x v="11"/>
  </r>
  <r>
    <x v="16"/>
    <n v="3638"/>
    <x v="11"/>
    <x v="2"/>
    <x v="1"/>
    <x v="11"/>
  </r>
  <r>
    <x v="16"/>
    <n v="3639"/>
    <x v="11"/>
    <x v="2"/>
    <x v="1"/>
    <x v="11"/>
  </r>
  <r>
    <x v="16"/>
    <n v="3640"/>
    <x v="11"/>
    <x v="2"/>
    <x v="1"/>
    <x v="11"/>
  </r>
  <r>
    <x v="16"/>
    <n v="3641"/>
    <x v="11"/>
    <x v="2"/>
    <x v="1"/>
    <x v="11"/>
  </r>
  <r>
    <x v="16"/>
    <n v="3642"/>
    <x v="11"/>
    <x v="2"/>
    <x v="1"/>
    <x v="11"/>
  </r>
  <r>
    <x v="16"/>
    <n v="3643"/>
    <x v="11"/>
    <x v="2"/>
    <x v="1"/>
    <x v="11"/>
  </r>
  <r>
    <x v="16"/>
    <n v="3644"/>
    <x v="11"/>
    <x v="2"/>
    <x v="1"/>
    <x v="11"/>
  </r>
  <r>
    <x v="16"/>
    <n v="3645"/>
    <x v="11"/>
    <x v="2"/>
    <x v="1"/>
    <x v="11"/>
  </r>
  <r>
    <x v="16"/>
    <n v="3646"/>
    <x v="11"/>
    <x v="2"/>
    <x v="1"/>
    <x v="11"/>
  </r>
  <r>
    <x v="16"/>
    <n v="3647"/>
    <x v="11"/>
    <x v="2"/>
    <x v="1"/>
    <x v="11"/>
  </r>
  <r>
    <x v="16"/>
    <n v="3648"/>
    <x v="11"/>
    <x v="2"/>
    <x v="1"/>
    <x v="11"/>
  </r>
  <r>
    <x v="16"/>
    <n v="3649"/>
    <x v="11"/>
    <x v="2"/>
    <x v="1"/>
    <x v="11"/>
  </r>
  <r>
    <x v="16"/>
    <n v="3650"/>
    <x v="11"/>
    <x v="2"/>
    <x v="1"/>
    <x v="11"/>
  </r>
  <r>
    <x v="16"/>
    <n v="3651"/>
    <x v="11"/>
    <x v="2"/>
    <x v="1"/>
    <x v="11"/>
  </r>
  <r>
    <x v="16"/>
    <n v="3652"/>
    <x v="11"/>
    <x v="2"/>
    <x v="1"/>
    <x v="11"/>
  </r>
  <r>
    <x v="16"/>
    <n v="3653"/>
    <x v="11"/>
    <x v="2"/>
    <x v="1"/>
    <x v="11"/>
  </r>
  <r>
    <x v="16"/>
    <n v="3654"/>
    <x v="11"/>
    <x v="2"/>
    <x v="1"/>
    <x v="11"/>
  </r>
  <r>
    <x v="16"/>
    <n v="3655"/>
    <x v="11"/>
    <x v="2"/>
    <x v="1"/>
    <x v="11"/>
  </r>
  <r>
    <x v="16"/>
    <n v="3656"/>
    <x v="11"/>
    <x v="2"/>
    <x v="1"/>
    <x v="11"/>
  </r>
  <r>
    <x v="16"/>
    <n v="3657"/>
    <x v="11"/>
    <x v="2"/>
    <x v="1"/>
    <x v="11"/>
  </r>
  <r>
    <x v="16"/>
    <n v="3658"/>
    <x v="11"/>
    <x v="2"/>
    <x v="1"/>
    <x v="11"/>
  </r>
  <r>
    <x v="16"/>
    <n v="3659"/>
    <x v="11"/>
    <x v="2"/>
    <x v="1"/>
    <x v="11"/>
  </r>
  <r>
    <x v="16"/>
    <n v="3660"/>
    <x v="11"/>
    <x v="2"/>
    <x v="1"/>
    <x v="11"/>
  </r>
  <r>
    <x v="16"/>
    <n v="3661"/>
    <x v="11"/>
    <x v="2"/>
    <x v="1"/>
    <x v="11"/>
  </r>
  <r>
    <x v="16"/>
    <n v="3662"/>
    <x v="11"/>
    <x v="2"/>
    <x v="1"/>
    <x v="11"/>
  </r>
  <r>
    <x v="16"/>
    <n v="3663"/>
    <x v="11"/>
    <x v="2"/>
    <x v="1"/>
    <x v="11"/>
  </r>
  <r>
    <x v="16"/>
    <n v="3664"/>
    <x v="11"/>
    <x v="2"/>
    <x v="1"/>
    <x v="11"/>
  </r>
  <r>
    <x v="16"/>
    <n v="3665"/>
    <x v="11"/>
    <x v="2"/>
    <x v="1"/>
    <x v="11"/>
  </r>
  <r>
    <x v="16"/>
    <n v="3666"/>
    <x v="11"/>
    <x v="2"/>
    <x v="1"/>
    <x v="11"/>
  </r>
  <r>
    <x v="16"/>
    <n v="3667"/>
    <x v="11"/>
    <x v="2"/>
    <x v="1"/>
    <x v="11"/>
  </r>
  <r>
    <x v="16"/>
    <n v="3668"/>
    <x v="11"/>
    <x v="2"/>
    <x v="1"/>
    <x v="11"/>
  </r>
  <r>
    <x v="16"/>
    <n v="3669"/>
    <x v="11"/>
    <x v="2"/>
    <x v="1"/>
    <x v="11"/>
  </r>
  <r>
    <x v="16"/>
    <n v="3670"/>
    <x v="11"/>
    <x v="2"/>
    <x v="1"/>
    <x v="11"/>
  </r>
  <r>
    <x v="16"/>
    <n v="3671"/>
    <x v="11"/>
    <x v="2"/>
    <x v="1"/>
    <x v="11"/>
  </r>
  <r>
    <x v="16"/>
    <n v="3672"/>
    <x v="11"/>
    <x v="2"/>
    <x v="1"/>
    <x v="11"/>
  </r>
  <r>
    <x v="16"/>
    <n v="3673"/>
    <x v="11"/>
    <x v="2"/>
    <x v="1"/>
    <x v="11"/>
  </r>
  <r>
    <x v="16"/>
    <n v="3674"/>
    <x v="11"/>
    <x v="2"/>
    <x v="1"/>
    <x v="11"/>
  </r>
  <r>
    <x v="16"/>
    <n v="3675"/>
    <x v="11"/>
    <x v="2"/>
    <x v="1"/>
    <x v="11"/>
  </r>
  <r>
    <x v="16"/>
    <n v="3676"/>
    <x v="11"/>
    <x v="2"/>
    <x v="1"/>
    <x v="11"/>
  </r>
  <r>
    <x v="16"/>
    <n v="3677"/>
    <x v="11"/>
    <x v="2"/>
    <x v="1"/>
    <x v="11"/>
  </r>
  <r>
    <x v="16"/>
    <n v="3678"/>
    <x v="11"/>
    <x v="2"/>
    <x v="1"/>
    <x v="11"/>
  </r>
  <r>
    <x v="16"/>
    <n v="3679"/>
    <x v="11"/>
    <x v="2"/>
    <x v="1"/>
    <x v="11"/>
  </r>
  <r>
    <x v="16"/>
    <n v="3680"/>
    <x v="11"/>
    <x v="2"/>
    <x v="1"/>
    <x v="11"/>
  </r>
  <r>
    <x v="16"/>
    <n v="3681"/>
    <x v="11"/>
    <x v="2"/>
    <x v="1"/>
    <x v="11"/>
  </r>
  <r>
    <x v="16"/>
    <n v="3682"/>
    <x v="11"/>
    <x v="2"/>
    <x v="1"/>
    <x v="11"/>
  </r>
  <r>
    <x v="16"/>
    <n v="3683"/>
    <x v="11"/>
    <x v="2"/>
    <x v="1"/>
    <x v="11"/>
  </r>
  <r>
    <x v="16"/>
    <n v="3684"/>
    <x v="11"/>
    <x v="2"/>
    <x v="1"/>
    <x v="11"/>
  </r>
  <r>
    <x v="16"/>
    <n v="3685"/>
    <x v="11"/>
    <x v="2"/>
    <x v="1"/>
    <x v="11"/>
  </r>
  <r>
    <x v="16"/>
    <n v="3686"/>
    <x v="11"/>
    <x v="2"/>
    <x v="1"/>
    <x v="11"/>
  </r>
  <r>
    <x v="16"/>
    <n v="3687"/>
    <x v="11"/>
    <x v="2"/>
    <x v="1"/>
    <x v="11"/>
  </r>
  <r>
    <x v="16"/>
    <n v="3688"/>
    <x v="11"/>
    <x v="2"/>
    <x v="1"/>
    <x v="11"/>
  </r>
  <r>
    <x v="16"/>
    <n v="3689"/>
    <x v="11"/>
    <x v="2"/>
    <x v="1"/>
    <x v="11"/>
  </r>
  <r>
    <x v="16"/>
    <n v="3690"/>
    <x v="11"/>
    <x v="2"/>
    <x v="1"/>
    <x v="11"/>
  </r>
  <r>
    <x v="16"/>
    <n v="3691"/>
    <x v="11"/>
    <x v="2"/>
    <x v="1"/>
    <x v="11"/>
  </r>
  <r>
    <x v="16"/>
    <n v="3692"/>
    <x v="11"/>
    <x v="2"/>
    <x v="1"/>
    <x v="11"/>
  </r>
  <r>
    <x v="16"/>
    <n v="3693"/>
    <x v="11"/>
    <x v="2"/>
    <x v="1"/>
    <x v="11"/>
  </r>
  <r>
    <x v="16"/>
    <n v="3694"/>
    <x v="11"/>
    <x v="2"/>
    <x v="1"/>
    <x v="11"/>
  </r>
  <r>
    <x v="16"/>
    <n v="3695"/>
    <x v="11"/>
    <x v="2"/>
    <x v="1"/>
    <x v="11"/>
  </r>
  <r>
    <x v="16"/>
    <n v="3696"/>
    <x v="11"/>
    <x v="2"/>
    <x v="1"/>
    <x v="11"/>
  </r>
  <r>
    <x v="16"/>
    <n v="3697"/>
    <x v="11"/>
    <x v="2"/>
    <x v="1"/>
    <x v="11"/>
  </r>
  <r>
    <x v="16"/>
    <n v="3698"/>
    <x v="11"/>
    <x v="2"/>
    <x v="1"/>
    <x v="11"/>
  </r>
  <r>
    <x v="16"/>
    <n v="3699"/>
    <x v="11"/>
    <x v="2"/>
    <x v="1"/>
    <x v="11"/>
  </r>
  <r>
    <x v="16"/>
    <n v="3700"/>
    <x v="11"/>
    <x v="2"/>
    <x v="1"/>
    <x v="11"/>
  </r>
  <r>
    <x v="16"/>
    <n v="3701"/>
    <x v="11"/>
    <x v="2"/>
    <x v="1"/>
    <x v="11"/>
  </r>
  <r>
    <x v="16"/>
    <n v="3702"/>
    <x v="11"/>
    <x v="2"/>
    <x v="1"/>
    <x v="11"/>
  </r>
  <r>
    <x v="16"/>
    <n v="3703"/>
    <x v="11"/>
    <x v="2"/>
    <x v="1"/>
    <x v="11"/>
  </r>
  <r>
    <x v="16"/>
    <n v="3704"/>
    <x v="11"/>
    <x v="2"/>
    <x v="1"/>
    <x v="11"/>
  </r>
  <r>
    <x v="16"/>
    <n v="3705"/>
    <x v="11"/>
    <x v="2"/>
    <x v="1"/>
    <x v="11"/>
  </r>
  <r>
    <x v="16"/>
    <n v="3706"/>
    <x v="11"/>
    <x v="2"/>
    <x v="1"/>
    <x v="11"/>
  </r>
  <r>
    <x v="16"/>
    <n v="3707"/>
    <x v="11"/>
    <x v="2"/>
    <x v="1"/>
    <x v="11"/>
  </r>
  <r>
    <x v="16"/>
    <n v="3708"/>
    <x v="11"/>
    <x v="2"/>
    <x v="1"/>
    <x v="11"/>
  </r>
  <r>
    <x v="16"/>
    <n v="3709"/>
    <x v="11"/>
    <x v="2"/>
    <x v="1"/>
    <x v="11"/>
  </r>
  <r>
    <x v="16"/>
    <n v="3710"/>
    <x v="11"/>
    <x v="2"/>
    <x v="1"/>
    <x v="11"/>
  </r>
  <r>
    <x v="16"/>
    <n v="3711"/>
    <x v="11"/>
    <x v="2"/>
    <x v="1"/>
    <x v="11"/>
  </r>
  <r>
    <x v="16"/>
    <n v="3712"/>
    <x v="11"/>
    <x v="2"/>
    <x v="1"/>
    <x v="11"/>
  </r>
  <r>
    <x v="16"/>
    <n v="3713"/>
    <x v="11"/>
    <x v="2"/>
    <x v="1"/>
    <x v="11"/>
  </r>
  <r>
    <x v="16"/>
    <n v="3714"/>
    <x v="11"/>
    <x v="2"/>
    <x v="1"/>
    <x v="11"/>
  </r>
  <r>
    <x v="16"/>
    <n v="3715"/>
    <x v="11"/>
    <x v="2"/>
    <x v="1"/>
    <x v="11"/>
  </r>
  <r>
    <x v="16"/>
    <n v="3716"/>
    <x v="11"/>
    <x v="2"/>
    <x v="1"/>
    <x v="11"/>
  </r>
  <r>
    <x v="16"/>
    <n v="3717"/>
    <x v="11"/>
    <x v="2"/>
    <x v="1"/>
    <x v="11"/>
  </r>
  <r>
    <x v="16"/>
    <n v="3718"/>
    <x v="11"/>
    <x v="2"/>
    <x v="1"/>
    <x v="11"/>
  </r>
  <r>
    <x v="16"/>
    <n v="3719"/>
    <x v="11"/>
    <x v="2"/>
    <x v="1"/>
    <x v="11"/>
  </r>
  <r>
    <x v="16"/>
    <n v="3720"/>
    <x v="11"/>
    <x v="2"/>
    <x v="1"/>
    <x v="11"/>
  </r>
  <r>
    <x v="16"/>
    <n v="3721"/>
    <x v="11"/>
    <x v="2"/>
    <x v="1"/>
    <x v="11"/>
  </r>
  <r>
    <x v="16"/>
    <n v="3722"/>
    <x v="11"/>
    <x v="2"/>
    <x v="1"/>
    <x v="11"/>
  </r>
  <r>
    <x v="16"/>
    <n v="3723"/>
    <x v="11"/>
    <x v="2"/>
    <x v="1"/>
    <x v="11"/>
  </r>
  <r>
    <x v="16"/>
    <n v="3724"/>
    <x v="11"/>
    <x v="2"/>
    <x v="1"/>
    <x v="11"/>
  </r>
  <r>
    <x v="16"/>
    <n v="3725"/>
    <x v="11"/>
    <x v="2"/>
    <x v="1"/>
    <x v="11"/>
  </r>
  <r>
    <x v="16"/>
    <n v="3726"/>
    <x v="11"/>
    <x v="2"/>
    <x v="1"/>
    <x v="11"/>
  </r>
  <r>
    <x v="16"/>
    <n v="3727"/>
    <x v="11"/>
    <x v="2"/>
    <x v="1"/>
    <x v="11"/>
  </r>
  <r>
    <x v="16"/>
    <n v="3728"/>
    <x v="11"/>
    <x v="2"/>
    <x v="1"/>
    <x v="11"/>
  </r>
  <r>
    <x v="16"/>
    <n v="3729"/>
    <x v="11"/>
    <x v="2"/>
    <x v="1"/>
    <x v="11"/>
  </r>
  <r>
    <x v="16"/>
    <n v="3730"/>
    <x v="11"/>
    <x v="2"/>
    <x v="1"/>
    <x v="11"/>
  </r>
  <r>
    <x v="16"/>
    <n v="3731"/>
    <x v="11"/>
    <x v="2"/>
    <x v="1"/>
    <x v="11"/>
  </r>
  <r>
    <x v="16"/>
    <n v="3732"/>
    <x v="11"/>
    <x v="2"/>
    <x v="1"/>
    <x v="11"/>
  </r>
  <r>
    <x v="16"/>
    <n v="3733"/>
    <x v="11"/>
    <x v="2"/>
    <x v="1"/>
    <x v="11"/>
  </r>
  <r>
    <x v="16"/>
    <n v="3734"/>
    <x v="11"/>
    <x v="2"/>
    <x v="1"/>
    <x v="11"/>
  </r>
  <r>
    <x v="16"/>
    <n v="3735"/>
    <x v="11"/>
    <x v="2"/>
    <x v="1"/>
    <x v="11"/>
  </r>
  <r>
    <x v="16"/>
    <n v="3736"/>
    <x v="11"/>
    <x v="2"/>
    <x v="1"/>
    <x v="11"/>
  </r>
  <r>
    <x v="16"/>
    <n v="3737"/>
    <x v="11"/>
    <x v="2"/>
    <x v="1"/>
    <x v="11"/>
  </r>
  <r>
    <x v="16"/>
    <n v="3738"/>
    <x v="11"/>
    <x v="2"/>
    <x v="1"/>
    <x v="11"/>
  </r>
  <r>
    <x v="16"/>
    <n v="3739"/>
    <x v="11"/>
    <x v="2"/>
    <x v="1"/>
    <x v="11"/>
  </r>
  <r>
    <x v="16"/>
    <n v="3740"/>
    <x v="11"/>
    <x v="2"/>
    <x v="1"/>
    <x v="11"/>
  </r>
  <r>
    <x v="16"/>
    <n v="3741"/>
    <x v="11"/>
    <x v="2"/>
    <x v="1"/>
    <x v="11"/>
  </r>
  <r>
    <x v="16"/>
    <n v="3742"/>
    <x v="11"/>
    <x v="2"/>
    <x v="1"/>
    <x v="11"/>
  </r>
  <r>
    <x v="16"/>
    <n v="3743"/>
    <x v="11"/>
    <x v="2"/>
    <x v="1"/>
    <x v="11"/>
  </r>
  <r>
    <x v="16"/>
    <n v="3744"/>
    <x v="11"/>
    <x v="2"/>
    <x v="1"/>
    <x v="11"/>
  </r>
  <r>
    <x v="16"/>
    <n v="3745"/>
    <x v="11"/>
    <x v="2"/>
    <x v="1"/>
    <x v="11"/>
  </r>
  <r>
    <x v="16"/>
    <n v="3746"/>
    <x v="11"/>
    <x v="2"/>
    <x v="1"/>
    <x v="11"/>
  </r>
  <r>
    <x v="16"/>
    <n v="3747"/>
    <x v="11"/>
    <x v="2"/>
    <x v="1"/>
    <x v="11"/>
  </r>
  <r>
    <x v="16"/>
    <n v="3748"/>
    <x v="11"/>
    <x v="2"/>
    <x v="1"/>
    <x v="11"/>
  </r>
  <r>
    <x v="16"/>
    <n v="3749"/>
    <x v="11"/>
    <x v="2"/>
    <x v="1"/>
    <x v="11"/>
  </r>
  <r>
    <x v="16"/>
    <n v="3750"/>
    <x v="11"/>
    <x v="2"/>
    <x v="1"/>
    <x v="11"/>
  </r>
  <r>
    <x v="16"/>
    <n v="3751"/>
    <x v="11"/>
    <x v="2"/>
    <x v="1"/>
    <x v="11"/>
  </r>
  <r>
    <x v="16"/>
    <n v="3752"/>
    <x v="11"/>
    <x v="2"/>
    <x v="1"/>
    <x v="11"/>
  </r>
  <r>
    <x v="16"/>
    <n v="3753"/>
    <x v="11"/>
    <x v="2"/>
    <x v="1"/>
    <x v="11"/>
  </r>
  <r>
    <x v="16"/>
    <n v="3754"/>
    <x v="11"/>
    <x v="2"/>
    <x v="1"/>
    <x v="11"/>
  </r>
  <r>
    <x v="16"/>
    <n v="3755"/>
    <x v="11"/>
    <x v="2"/>
    <x v="1"/>
    <x v="11"/>
  </r>
  <r>
    <x v="16"/>
    <n v="3756"/>
    <x v="11"/>
    <x v="2"/>
    <x v="1"/>
    <x v="11"/>
  </r>
  <r>
    <x v="16"/>
    <n v="3757"/>
    <x v="11"/>
    <x v="2"/>
    <x v="1"/>
    <x v="11"/>
  </r>
  <r>
    <x v="16"/>
    <n v="3758"/>
    <x v="11"/>
    <x v="2"/>
    <x v="1"/>
    <x v="11"/>
  </r>
  <r>
    <x v="16"/>
    <n v="3759"/>
    <x v="11"/>
    <x v="2"/>
    <x v="1"/>
    <x v="11"/>
  </r>
  <r>
    <x v="16"/>
    <n v="3760"/>
    <x v="11"/>
    <x v="2"/>
    <x v="1"/>
    <x v="11"/>
  </r>
  <r>
    <x v="16"/>
    <n v="3761"/>
    <x v="11"/>
    <x v="2"/>
    <x v="1"/>
    <x v="11"/>
  </r>
  <r>
    <x v="16"/>
    <n v="3762"/>
    <x v="11"/>
    <x v="2"/>
    <x v="1"/>
    <x v="11"/>
  </r>
  <r>
    <x v="16"/>
    <n v="3763"/>
    <x v="11"/>
    <x v="2"/>
    <x v="1"/>
    <x v="11"/>
  </r>
  <r>
    <x v="16"/>
    <n v="3764"/>
    <x v="11"/>
    <x v="2"/>
    <x v="1"/>
    <x v="11"/>
  </r>
  <r>
    <x v="16"/>
    <n v="3765"/>
    <x v="11"/>
    <x v="2"/>
    <x v="1"/>
    <x v="11"/>
  </r>
  <r>
    <x v="16"/>
    <n v="3766"/>
    <x v="11"/>
    <x v="2"/>
    <x v="1"/>
    <x v="11"/>
  </r>
  <r>
    <x v="16"/>
    <n v="3767"/>
    <x v="11"/>
    <x v="2"/>
    <x v="1"/>
    <x v="11"/>
  </r>
  <r>
    <x v="16"/>
    <n v="3768"/>
    <x v="11"/>
    <x v="2"/>
    <x v="1"/>
    <x v="11"/>
  </r>
  <r>
    <x v="16"/>
    <n v="3769"/>
    <x v="11"/>
    <x v="2"/>
    <x v="1"/>
    <x v="11"/>
  </r>
  <r>
    <x v="16"/>
    <n v="3770"/>
    <x v="11"/>
    <x v="2"/>
    <x v="1"/>
    <x v="11"/>
  </r>
  <r>
    <x v="16"/>
    <n v="3771"/>
    <x v="11"/>
    <x v="2"/>
    <x v="1"/>
    <x v="11"/>
  </r>
  <r>
    <x v="16"/>
    <n v="3772"/>
    <x v="11"/>
    <x v="2"/>
    <x v="1"/>
    <x v="11"/>
  </r>
  <r>
    <x v="16"/>
    <n v="3773"/>
    <x v="11"/>
    <x v="2"/>
    <x v="1"/>
    <x v="11"/>
  </r>
  <r>
    <x v="16"/>
    <n v="3774"/>
    <x v="11"/>
    <x v="2"/>
    <x v="1"/>
    <x v="11"/>
  </r>
  <r>
    <x v="16"/>
    <n v="3775"/>
    <x v="11"/>
    <x v="2"/>
    <x v="1"/>
    <x v="11"/>
  </r>
  <r>
    <x v="16"/>
    <n v="3776"/>
    <x v="11"/>
    <x v="2"/>
    <x v="1"/>
    <x v="11"/>
  </r>
  <r>
    <x v="16"/>
    <n v="3777"/>
    <x v="11"/>
    <x v="2"/>
    <x v="1"/>
    <x v="11"/>
  </r>
  <r>
    <x v="16"/>
    <n v="3778"/>
    <x v="11"/>
    <x v="2"/>
    <x v="1"/>
    <x v="11"/>
  </r>
  <r>
    <x v="16"/>
    <n v="3779"/>
    <x v="11"/>
    <x v="2"/>
    <x v="1"/>
    <x v="11"/>
  </r>
  <r>
    <x v="16"/>
    <n v="3780"/>
    <x v="11"/>
    <x v="2"/>
    <x v="1"/>
    <x v="11"/>
  </r>
  <r>
    <x v="16"/>
    <n v="3781"/>
    <x v="11"/>
    <x v="2"/>
    <x v="1"/>
    <x v="11"/>
  </r>
  <r>
    <x v="16"/>
    <n v="3782"/>
    <x v="11"/>
    <x v="2"/>
    <x v="1"/>
    <x v="11"/>
  </r>
  <r>
    <x v="16"/>
    <n v="3783"/>
    <x v="11"/>
    <x v="2"/>
    <x v="1"/>
    <x v="11"/>
  </r>
  <r>
    <x v="16"/>
    <n v="3784"/>
    <x v="11"/>
    <x v="2"/>
    <x v="1"/>
    <x v="11"/>
  </r>
  <r>
    <x v="16"/>
    <n v="3785"/>
    <x v="11"/>
    <x v="2"/>
    <x v="1"/>
    <x v="11"/>
  </r>
  <r>
    <x v="16"/>
    <n v="3786"/>
    <x v="11"/>
    <x v="2"/>
    <x v="1"/>
    <x v="11"/>
  </r>
  <r>
    <x v="16"/>
    <n v="3787"/>
    <x v="11"/>
    <x v="2"/>
    <x v="1"/>
    <x v="11"/>
  </r>
  <r>
    <x v="16"/>
    <n v="3788"/>
    <x v="11"/>
    <x v="2"/>
    <x v="1"/>
    <x v="11"/>
  </r>
  <r>
    <x v="16"/>
    <n v="3789"/>
    <x v="11"/>
    <x v="2"/>
    <x v="1"/>
    <x v="11"/>
  </r>
  <r>
    <x v="16"/>
    <n v="3790"/>
    <x v="11"/>
    <x v="2"/>
    <x v="1"/>
    <x v="11"/>
  </r>
  <r>
    <x v="16"/>
    <n v="3791"/>
    <x v="11"/>
    <x v="2"/>
    <x v="1"/>
    <x v="11"/>
  </r>
  <r>
    <x v="16"/>
    <n v="3792"/>
    <x v="11"/>
    <x v="2"/>
    <x v="1"/>
    <x v="11"/>
  </r>
  <r>
    <x v="16"/>
    <n v="3793"/>
    <x v="11"/>
    <x v="2"/>
    <x v="1"/>
    <x v="11"/>
  </r>
  <r>
    <x v="16"/>
    <n v="3794"/>
    <x v="11"/>
    <x v="2"/>
    <x v="1"/>
    <x v="11"/>
  </r>
  <r>
    <x v="16"/>
    <n v="3795"/>
    <x v="11"/>
    <x v="2"/>
    <x v="1"/>
    <x v="11"/>
  </r>
  <r>
    <x v="16"/>
    <n v="3796"/>
    <x v="11"/>
    <x v="2"/>
    <x v="1"/>
    <x v="11"/>
  </r>
  <r>
    <x v="16"/>
    <n v="3797"/>
    <x v="11"/>
    <x v="2"/>
    <x v="1"/>
    <x v="11"/>
  </r>
  <r>
    <x v="16"/>
    <n v="3798"/>
    <x v="11"/>
    <x v="2"/>
    <x v="1"/>
    <x v="11"/>
  </r>
  <r>
    <x v="16"/>
    <n v="3799"/>
    <x v="11"/>
    <x v="2"/>
    <x v="1"/>
    <x v="11"/>
  </r>
  <r>
    <x v="16"/>
    <n v="3800"/>
    <x v="11"/>
    <x v="2"/>
    <x v="1"/>
    <x v="11"/>
  </r>
  <r>
    <x v="16"/>
    <n v="3801"/>
    <x v="11"/>
    <x v="2"/>
    <x v="1"/>
    <x v="11"/>
  </r>
  <r>
    <x v="16"/>
    <n v="3802"/>
    <x v="11"/>
    <x v="2"/>
    <x v="1"/>
    <x v="11"/>
  </r>
  <r>
    <x v="16"/>
    <n v="3803"/>
    <x v="11"/>
    <x v="2"/>
    <x v="1"/>
    <x v="11"/>
  </r>
  <r>
    <x v="16"/>
    <n v="3804"/>
    <x v="11"/>
    <x v="2"/>
    <x v="1"/>
    <x v="11"/>
  </r>
  <r>
    <x v="16"/>
    <n v="3805"/>
    <x v="11"/>
    <x v="2"/>
    <x v="1"/>
    <x v="11"/>
  </r>
  <r>
    <x v="16"/>
    <n v="3806"/>
    <x v="11"/>
    <x v="2"/>
    <x v="1"/>
    <x v="11"/>
  </r>
  <r>
    <x v="16"/>
    <n v="3807"/>
    <x v="11"/>
    <x v="2"/>
    <x v="1"/>
    <x v="11"/>
  </r>
  <r>
    <x v="16"/>
    <n v="3808"/>
    <x v="11"/>
    <x v="2"/>
    <x v="1"/>
    <x v="11"/>
  </r>
  <r>
    <x v="16"/>
    <n v="3809"/>
    <x v="11"/>
    <x v="2"/>
    <x v="1"/>
    <x v="11"/>
  </r>
  <r>
    <x v="16"/>
    <n v="3810"/>
    <x v="11"/>
    <x v="2"/>
    <x v="1"/>
    <x v="11"/>
  </r>
  <r>
    <x v="16"/>
    <n v="3811"/>
    <x v="11"/>
    <x v="2"/>
    <x v="1"/>
    <x v="11"/>
  </r>
  <r>
    <x v="16"/>
    <n v="3812"/>
    <x v="11"/>
    <x v="2"/>
    <x v="1"/>
    <x v="11"/>
  </r>
  <r>
    <x v="16"/>
    <n v="3813"/>
    <x v="11"/>
    <x v="2"/>
    <x v="1"/>
    <x v="11"/>
  </r>
  <r>
    <x v="16"/>
    <n v="3814"/>
    <x v="11"/>
    <x v="2"/>
    <x v="1"/>
    <x v="11"/>
  </r>
  <r>
    <x v="16"/>
    <n v="3815"/>
    <x v="11"/>
    <x v="2"/>
    <x v="1"/>
    <x v="11"/>
  </r>
  <r>
    <x v="16"/>
    <n v="3816"/>
    <x v="11"/>
    <x v="2"/>
    <x v="1"/>
    <x v="11"/>
  </r>
  <r>
    <x v="16"/>
    <n v="3817"/>
    <x v="11"/>
    <x v="2"/>
    <x v="1"/>
    <x v="11"/>
  </r>
  <r>
    <x v="16"/>
    <n v="3818"/>
    <x v="11"/>
    <x v="2"/>
    <x v="1"/>
    <x v="11"/>
  </r>
  <r>
    <x v="16"/>
    <n v="3819"/>
    <x v="11"/>
    <x v="2"/>
    <x v="1"/>
    <x v="11"/>
  </r>
  <r>
    <x v="16"/>
    <n v="3820"/>
    <x v="11"/>
    <x v="2"/>
    <x v="1"/>
    <x v="11"/>
  </r>
  <r>
    <x v="16"/>
    <n v="3821"/>
    <x v="11"/>
    <x v="2"/>
    <x v="1"/>
    <x v="11"/>
  </r>
  <r>
    <x v="16"/>
    <n v="3822"/>
    <x v="11"/>
    <x v="2"/>
    <x v="1"/>
    <x v="11"/>
  </r>
  <r>
    <x v="16"/>
    <n v="3823"/>
    <x v="11"/>
    <x v="2"/>
    <x v="1"/>
    <x v="11"/>
  </r>
  <r>
    <x v="16"/>
    <n v="3824"/>
    <x v="11"/>
    <x v="2"/>
    <x v="1"/>
    <x v="11"/>
  </r>
  <r>
    <x v="16"/>
    <n v="3825"/>
    <x v="11"/>
    <x v="2"/>
    <x v="1"/>
    <x v="11"/>
  </r>
  <r>
    <x v="16"/>
    <n v="3826"/>
    <x v="11"/>
    <x v="2"/>
    <x v="1"/>
    <x v="11"/>
  </r>
  <r>
    <x v="16"/>
    <n v="3827"/>
    <x v="11"/>
    <x v="2"/>
    <x v="1"/>
    <x v="11"/>
  </r>
  <r>
    <x v="16"/>
    <n v="3828"/>
    <x v="11"/>
    <x v="2"/>
    <x v="1"/>
    <x v="11"/>
  </r>
  <r>
    <x v="16"/>
    <n v="3829"/>
    <x v="11"/>
    <x v="2"/>
    <x v="1"/>
    <x v="11"/>
  </r>
  <r>
    <x v="16"/>
    <n v="3830"/>
    <x v="11"/>
    <x v="2"/>
    <x v="1"/>
    <x v="11"/>
  </r>
  <r>
    <x v="16"/>
    <n v="3831"/>
    <x v="11"/>
    <x v="2"/>
    <x v="1"/>
    <x v="11"/>
  </r>
  <r>
    <x v="16"/>
    <n v="3832"/>
    <x v="11"/>
    <x v="2"/>
    <x v="1"/>
    <x v="11"/>
  </r>
  <r>
    <x v="16"/>
    <n v="3833"/>
    <x v="11"/>
    <x v="2"/>
    <x v="1"/>
    <x v="11"/>
  </r>
  <r>
    <x v="16"/>
    <n v="3834"/>
    <x v="11"/>
    <x v="2"/>
    <x v="1"/>
    <x v="11"/>
  </r>
  <r>
    <x v="16"/>
    <n v="3835"/>
    <x v="11"/>
    <x v="2"/>
    <x v="1"/>
    <x v="11"/>
  </r>
  <r>
    <x v="16"/>
    <n v="3836"/>
    <x v="11"/>
    <x v="2"/>
    <x v="1"/>
    <x v="11"/>
  </r>
  <r>
    <x v="16"/>
    <n v="3837"/>
    <x v="11"/>
    <x v="2"/>
    <x v="1"/>
    <x v="11"/>
  </r>
  <r>
    <x v="16"/>
    <n v="3838"/>
    <x v="11"/>
    <x v="2"/>
    <x v="1"/>
    <x v="11"/>
  </r>
  <r>
    <x v="16"/>
    <n v="3839"/>
    <x v="11"/>
    <x v="2"/>
    <x v="1"/>
    <x v="11"/>
  </r>
  <r>
    <x v="16"/>
    <n v="3840"/>
    <x v="11"/>
    <x v="2"/>
    <x v="1"/>
    <x v="11"/>
  </r>
  <r>
    <x v="16"/>
    <n v="3841"/>
    <x v="11"/>
    <x v="2"/>
    <x v="1"/>
    <x v="11"/>
  </r>
  <r>
    <x v="16"/>
    <n v="3842"/>
    <x v="11"/>
    <x v="2"/>
    <x v="1"/>
    <x v="11"/>
  </r>
  <r>
    <x v="16"/>
    <n v="3843"/>
    <x v="11"/>
    <x v="2"/>
    <x v="1"/>
    <x v="11"/>
  </r>
  <r>
    <x v="16"/>
    <n v="3844"/>
    <x v="11"/>
    <x v="2"/>
    <x v="1"/>
    <x v="11"/>
  </r>
  <r>
    <x v="16"/>
    <n v="3845"/>
    <x v="11"/>
    <x v="2"/>
    <x v="1"/>
    <x v="11"/>
  </r>
  <r>
    <x v="16"/>
    <n v="3846"/>
    <x v="11"/>
    <x v="2"/>
    <x v="1"/>
    <x v="11"/>
  </r>
  <r>
    <x v="16"/>
    <n v="3847"/>
    <x v="11"/>
    <x v="2"/>
    <x v="1"/>
    <x v="11"/>
  </r>
  <r>
    <x v="16"/>
    <n v="3848"/>
    <x v="11"/>
    <x v="2"/>
    <x v="1"/>
    <x v="11"/>
  </r>
  <r>
    <x v="16"/>
    <n v="3849"/>
    <x v="11"/>
    <x v="2"/>
    <x v="1"/>
    <x v="11"/>
  </r>
  <r>
    <x v="16"/>
    <n v="3850"/>
    <x v="11"/>
    <x v="2"/>
    <x v="1"/>
    <x v="11"/>
  </r>
  <r>
    <x v="16"/>
    <n v="3851"/>
    <x v="11"/>
    <x v="2"/>
    <x v="1"/>
    <x v="11"/>
  </r>
  <r>
    <x v="16"/>
    <n v="3852"/>
    <x v="11"/>
    <x v="2"/>
    <x v="1"/>
    <x v="11"/>
  </r>
  <r>
    <x v="16"/>
    <n v="3853"/>
    <x v="11"/>
    <x v="2"/>
    <x v="1"/>
    <x v="11"/>
  </r>
  <r>
    <x v="16"/>
    <n v="3854"/>
    <x v="11"/>
    <x v="2"/>
    <x v="1"/>
    <x v="11"/>
  </r>
  <r>
    <x v="16"/>
    <n v="3855"/>
    <x v="11"/>
    <x v="2"/>
    <x v="1"/>
    <x v="11"/>
  </r>
  <r>
    <x v="16"/>
    <n v="3856"/>
    <x v="11"/>
    <x v="2"/>
    <x v="1"/>
    <x v="11"/>
  </r>
  <r>
    <x v="16"/>
    <n v="3857"/>
    <x v="11"/>
    <x v="2"/>
    <x v="1"/>
    <x v="11"/>
  </r>
  <r>
    <x v="16"/>
    <n v="3858"/>
    <x v="11"/>
    <x v="2"/>
    <x v="1"/>
    <x v="11"/>
  </r>
  <r>
    <x v="16"/>
    <n v="3859"/>
    <x v="11"/>
    <x v="2"/>
    <x v="1"/>
    <x v="11"/>
  </r>
  <r>
    <x v="16"/>
    <n v="3860"/>
    <x v="11"/>
    <x v="2"/>
    <x v="1"/>
    <x v="11"/>
  </r>
  <r>
    <x v="16"/>
    <n v="3861"/>
    <x v="11"/>
    <x v="2"/>
    <x v="1"/>
    <x v="11"/>
  </r>
  <r>
    <x v="16"/>
    <n v="3862"/>
    <x v="11"/>
    <x v="2"/>
    <x v="1"/>
    <x v="11"/>
  </r>
  <r>
    <x v="16"/>
    <n v="3863"/>
    <x v="11"/>
    <x v="2"/>
    <x v="1"/>
    <x v="11"/>
  </r>
  <r>
    <x v="16"/>
    <n v="3864"/>
    <x v="11"/>
    <x v="2"/>
    <x v="1"/>
    <x v="11"/>
  </r>
  <r>
    <x v="16"/>
    <n v="3865"/>
    <x v="11"/>
    <x v="2"/>
    <x v="1"/>
    <x v="11"/>
  </r>
  <r>
    <x v="16"/>
    <n v="3866"/>
    <x v="11"/>
    <x v="2"/>
    <x v="1"/>
    <x v="11"/>
  </r>
  <r>
    <x v="16"/>
    <n v="3867"/>
    <x v="11"/>
    <x v="2"/>
    <x v="1"/>
    <x v="11"/>
  </r>
  <r>
    <x v="16"/>
    <n v="3868"/>
    <x v="11"/>
    <x v="2"/>
    <x v="1"/>
    <x v="11"/>
  </r>
  <r>
    <x v="16"/>
    <n v="3869"/>
    <x v="11"/>
    <x v="2"/>
    <x v="1"/>
    <x v="11"/>
  </r>
  <r>
    <x v="16"/>
    <n v="3870"/>
    <x v="11"/>
    <x v="2"/>
    <x v="1"/>
    <x v="11"/>
  </r>
  <r>
    <x v="16"/>
    <n v="3871"/>
    <x v="11"/>
    <x v="2"/>
    <x v="1"/>
    <x v="11"/>
  </r>
  <r>
    <x v="16"/>
    <n v="3872"/>
    <x v="11"/>
    <x v="2"/>
    <x v="1"/>
    <x v="11"/>
  </r>
  <r>
    <x v="16"/>
    <n v="3873"/>
    <x v="11"/>
    <x v="2"/>
    <x v="1"/>
    <x v="11"/>
  </r>
  <r>
    <x v="16"/>
    <n v="3874"/>
    <x v="11"/>
    <x v="2"/>
    <x v="1"/>
    <x v="11"/>
  </r>
  <r>
    <x v="16"/>
    <n v="3875"/>
    <x v="11"/>
    <x v="2"/>
    <x v="1"/>
    <x v="11"/>
  </r>
  <r>
    <x v="16"/>
    <n v="3876"/>
    <x v="11"/>
    <x v="2"/>
    <x v="1"/>
    <x v="11"/>
  </r>
  <r>
    <x v="16"/>
    <n v="3877"/>
    <x v="11"/>
    <x v="2"/>
    <x v="1"/>
    <x v="11"/>
  </r>
  <r>
    <x v="16"/>
    <n v="3878"/>
    <x v="11"/>
    <x v="2"/>
    <x v="1"/>
    <x v="11"/>
  </r>
  <r>
    <x v="16"/>
    <n v="3879"/>
    <x v="11"/>
    <x v="2"/>
    <x v="1"/>
    <x v="11"/>
  </r>
  <r>
    <x v="16"/>
    <n v="3880"/>
    <x v="11"/>
    <x v="2"/>
    <x v="1"/>
    <x v="11"/>
  </r>
  <r>
    <x v="16"/>
    <n v="3881"/>
    <x v="11"/>
    <x v="2"/>
    <x v="1"/>
    <x v="11"/>
  </r>
  <r>
    <x v="16"/>
    <n v="3882"/>
    <x v="11"/>
    <x v="2"/>
    <x v="1"/>
    <x v="11"/>
  </r>
  <r>
    <x v="16"/>
    <n v="3883"/>
    <x v="11"/>
    <x v="2"/>
    <x v="1"/>
    <x v="11"/>
  </r>
  <r>
    <x v="16"/>
    <n v="3884"/>
    <x v="11"/>
    <x v="2"/>
    <x v="1"/>
    <x v="11"/>
  </r>
  <r>
    <x v="16"/>
    <n v="3885"/>
    <x v="11"/>
    <x v="2"/>
    <x v="1"/>
    <x v="11"/>
  </r>
  <r>
    <x v="16"/>
    <n v="3886"/>
    <x v="11"/>
    <x v="2"/>
    <x v="1"/>
    <x v="11"/>
  </r>
  <r>
    <x v="16"/>
    <n v="3887"/>
    <x v="11"/>
    <x v="2"/>
    <x v="1"/>
    <x v="11"/>
  </r>
  <r>
    <x v="16"/>
    <n v="3888"/>
    <x v="11"/>
    <x v="2"/>
    <x v="1"/>
    <x v="11"/>
  </r>
  <r>
    <x v="16"/>
    <n v="3889"/>
    <x v="11"/>
    <x v="2"/>
    <x v="1"/>
    <x v="11"/>
  </r>
  <r>
    <x v="16"/>
    <n v="3890"/>
    <x v="11"/>
    <x v="2"/>
    <x v="1"/>
    <x v="11"/>
  </r>
  <r>
    <x v="16"/>
    <n v="3891"/>
    <x v="11"/>
    <x v="2"/>
    <x v="1"/>
    <x v="11"/>
  </r>
  <r>
    <x v="16"/>
    <n v="3892"/>
    <x v="11"/>
    <x v="2"/>
    <x v="1"/>
    <x v="11"/>
  </r>
  <r>
    <x v="16"/>
    <n v="3893"/>
    <x v="11"/>
    <x v="2"/>
    <x v="1"/>
    <x v="11"/>
  </r>
  <r>
    <x v="16"/>
    <n v="3894"/>
    <x v="11"/>
    <x v="2"/>
    <x v="1"/>
    <x v="11"/>
  </r>
  <r>
    <x v="16"/>
    <n v="3895"/>
    <x v="11"/>
    <x v="2"/>
    <x v="1"/>
    <x v="11"/>
  </r>
  <r>
    <x v="16"/>
    <n v="3896"/>
    <x v="11"/>
    <x v="2"/>
    <x v="1"/>
    <x v="11"/>
  </r>
  <r>
    <x v="16"/>
    <n v="3897"/>
    <x v="11"/>
    <x v="2"/>
    <x v="1"/>
    <x v="11"/>
  </r>
  <r>
    <x v="16"/>
    <n v="3898"/>
    <x v="11"/>
    <x v="2"/>
    <x v="1"/>
    <x v="11"/>
  </r>
  <r>
    <x v="16"/>
    <n v="3899"/>
    <x v="11"/>
    <x v="2"/>
    <x v="1"/>
    <x v="11"/>
  </r>
  <r>
    <x v="16"/>
    <n v="3900"/>
    <x v="11"/>
    <x v="2"/>
    <x v="1"/>
    <x v="11"/>
  </r>
  <r>
    <x v="16"/>
    <n v="3901"/>
    <x v="11"/>
    <x v="2"/>
    <x v="1"/>
    <x v="11"/>
  </r>
  <r>
    <x v="16"/>
    <n v="3902"/>
    <x v="11"/>
    <x v="2"/>
    <x v="1"/>
    <x v="11"/>
  </r>
  <r>
    <x v="16"/>
    <n v="3903"/>
    <x v="11"/>
    <x v="2"/>
    <x v="1"/>
    <x v="11"/>
  </r>
  <r>
    <x v="16"/>
    <n v="3904"/>
    <x v="11"/>
    <x v="2"/>
    <x v="1"/>
    <x v="11"/>
  </r>
  <r>
    <x v="16"/>
    <n v="3905"/>
    <x v="11"/>
    <x v="2"/>
    <x v="1"/>
    <x v="11"/>
  </r>
  <r>
    <x v="16"/>
    <n v="3906"/>
    <x v="11"/>
    <x v="2"/>
    <x v="1"/>
    <x v="11"/>
  </r>
  <r>
    <x v="16"/>
    <n v="3907"/>
    <x v="11"/>
    <x v="2"/>
    <x v="1"/>
    <x v="11"/>
  </r>
  <r>
    <x v="16"/>
    <n v="3908"/>
    <x v="11"/>
    <x v="2"/>
    <x v="1"/>
    <x v="11"/>
  </r>
  <r>
    <x v="16"/>
    <n v="3909"/>
    <x v="11"/>
    <x v="2"/>
    <x v="1"/>
    <x v="11"/>
  </r>
  <r>
    <x v="16"/>
    <n v="3910"/>
    <x v="11"/>
    <x v="2"/>
    <x v="1"/>
    <x v="11"/>
  </r>
  <r>
    <x v="16"/>
    <n v="3911"/>
    <x v="11"/>
    <x v="2"/>
    <x v="1"/>
    <x v="11"/>
  </r>
  <r>
    <x v="16"/>
    <n v="3912"/>
    <x v="11"/>
    <x v="2"/>
    <x v="1"/>
    <x v="11"/>
  </r>
  <r>
    <x v="16"/>
    <n v="3913"/>
    <x v="11"/>
    <x v="2"/>
    <x v="1"/>
    <x v="11"/>
  </r>
  <r>
    <x v="16"/>
    <n v="3914"/>
    <x v="11"/>
    <x v="2"/>
    <x v="1"/>
    <x v="11"/>
  </r>
  <r>
    <x v="16"/>
    <n v="3915"/>
    <x v="11"/>
    <x v="2"/>
    <x v="1"/>
    <x v="11"/>
  </r>
  <r>
    <x v="16"/>
    <n v="3916"/>
    <x v="11"/>
    <x v="2"/>
    <x v="1"/>
    <x v="11"/>
  </r>
  <r>
    <x v="16"/>
    <n v="3917"/>
    <x v="11"/>
    <x v="2"/>
    <x v="1"/>
    <x v="11"/>
  </r>
  <r>
    <x v="16"/>
    <n v="3918"/>
    <x v="11"/>
    <x v="2"/>
    <x v="1"/>
    <x v="11"/>
  </r>
  <r>
    <x v="16"/>
    <n v="3919"/>
    <x v="11"/>
    <x v="2"/>
    <x v="1"/>
    <x v="11"/>
  </r>
  <r>
    <x v="16"/>
    <n v="3920"/>
    <x v="11"/>
    <x v="2"/>
    <x v="1"/>
    <x v="11"/>
  </r>
  <r>
    <x v="16"/>
    <n v="3921"/>
    <x v="11"/>
    <x v="2"/>
    <x v="1"/>
    <x v="11"/>
  </r>
  <r>
    <x v="16"/>
    <n v="3922"/>
    <x v="11"/>
    <x v="2"/>
    <x v="1"/>
    <x v="11"/>
  </r>
  <r>
    <x v="16"/>
    <n v="3923"/>
    <x v="11"/>
    <x v="2"/>
    <x v="1"/>
    <x v="11"/>
  </r>
  <r>
    <x v="16"/>
    <n v="3924"/>
    <x v="11"/>
    <x v="2"/>
    <x v="1"/>
    <x v="11"/>
  </r>
  <r>
    <x v="16"/>
    <n v="3925"/>
    <x v="11"/>
    <x v="2"/>
    <x v="1"/>
    <x v="11"/>
  </r>
  <r>
    <x v="16"/>
    <n v="3926"/>
    <x v="11"/>
    <x v="2"/>
    <x v="1"/>
    <x v="11"/>
  </r>
  <r>
    <x v="16"/>
    <n v="3927"/>
    <x v="11"/>
    <x v="2"/>
    <x v="1"/>
    <x v="11"/>
  </r>
  <r>
    <x v="16"/>
    <n v="3928"/>
    <x v="11"/>
    <x v="2"/>
    <x v="1"/>
    <x v="11"/>
  </r>
  <r>
    <x v="16"/>
    <n v="3929"/>
    <x v="11"/>
    <x v="2"/>
    <x v="1"/>
    <x v="11"/>
  </r>
  <r>
    <x v="16"/>
    <n v="3930"/>
    <x v="11"/>
    <x v="2"/>
    <x v="1"/>
    <x v="11"/>
  </r>
  <r>
    <x v="16"/>
    <n v="3931"/>
    <x v="11"/>
    <x v="2"/>
    <x v="1"/>
    <x v="11"/>
  </r>
  <r>
    <x v="16"/>
    <n v="3932"/>
    <x v="11"/>
    <x v="2"/>
    <x v="1"/>
    <x v="11"/>
  </r>
  <r>
    <x v="16"/>
    <n v="3933"/>
    <x v="11"/>
    <x v="2"/>
    <x v="1"/>
    <x v="11"/>
  </r>
  <r>
    <x v="16"/>
    <n v="3934"/>
    <x v="11"/>
    <x v="2"/>
    <x v="1"/>
    <x v="11"/>
  </r>
  <r>
    <x v="16"/>
    <n v="3935"/>
    <x v="11"/>
    <x v="2"/>
    <x v="1"/>
    <x v="11"/>
  </r>
  <r>
    <x v="16"/>
    <n v="3936"/>
    <x v="11"/>
    <x v="2"/>
    <x v="1"/>
    <x v="11"/>
  </r>
  <r>
    <x v="16"/>
    <n v="3937"/>
    <x v="11"/>
    <x v="2"/>
    <x v="1"/>
    <x v="11"/>
  </r>
  <r>
    <x v="16"/>
    <n v="3938"/>
    <x v="11"/>
    <x v="2"/>
    <x v="1"/>
    <x v="11"/>
  </r>
  <r>
    <x v="16"/>
    <n v="3939"/>
    <x v="11"/>
    <x v="2"/>
    <x v="1"/>
    <x v="11"/>
  </r>
  <r>
    <x v="16"/>
    <n v="3940"/>
    <x v="11"/>
    <x v="2"/>
    <x v="1"/>
    <x v="11"/>
  </r>
  <r>
    <x v="16"/>
    <n v="3941"/>
    <x v="11"/>
    <x v="2"/>
    <x v="1"/>
    <x v="11"/>
  </r>
  <r>
    <x v="16"/>
    <n v="3942"/>
    <x v="11"/>
    <x v="2"/>
    <x v="1"/>
    <x v="11"/>
  </r>
  <r>
    <x v="16"/>
    <n v="3943"/>
    <x v="11"/>
    <x v="2"/>
    <x v="1"/>
    <x v="11"/>
  </r>
  <r>
    <x v="16"/>
    <n v="3944"/>
    <x v="11"/>
    <x v="2"/>
    <x v="1"/>
    <x v="11"/>
  </r>
  <r>
    <x v="16"/>
    <n v="3945"/>
    <x v="11"/>
    <x v="2"/>
    <x v="1"/>
    <x v="11"/>
  </r>
  <r>
    <x v="16"/>
    <n v="3946"/>
    <x v="11"/>
    <x v="2"/>
    <x v="1"/>
    <x v="11"/>
  </r>
  <r>
    <x v="16"/>
    <n v="3947"/>
    <x v="11"/>
    <x v="2"/>
    <x v="1"/>
    <x v="11"/>
  </r>
  <r>
    <x v="16"/>
    <n v="3948"/>
    <x v="11"/>
    <x v="2"/>
    <x v="1"/>
    <x v="11"/>
  </r>
  <r>
    <x v="16"/>
    <n v="3949"/>
    <x v="11"/>
    <x v="2"/>
    <x v="1"/>
    <x v="11"/>
  </r>
  <r>
    <x v="16"/>
    <n v="3950"/>
    <x v="11"/>
    <x v="2"/>
    <x v="1"/>
    <x v="11"/>
  </r>
  <r>
    <x v="16"/>
    <n v="3951"/>
    <x v="11"/>
    <x v="2"/>
    <x v="1"/>
    <x v="11"/>
  </r>
  <r>
    <x v="16"/>
    <n v="3952"/>
    <x v="11"/>
    <x v="2"/>
    <x v="1"/>
    <x v="11"/>
  </r>
  <r>
    <x v="16"/>
    <n v="3953"/>
    <x v="11"/>
    <x v="2"/>
    <x v="1"/>
    <x v="11"/>
  </r>
  <r>
    <x v="16"/>
    <n v="3954"/>
    <x v="11"/>
    <x v="2"/>
    <x v="1"/>
    <x v="11"/>
  </r>
  <r>
    <x v="16"/>
    <n v="3955"/>
    <x v="11"/>
    <x v="2"/>
    <x v="1"/>
    <x v="11"/>
  </r>
  <r>
    <x v="16"/>
    <n v="3956"/>
    <x v="11"/>
    <x v="2"/>
    <x v="1"/>
    <x v="11"/>
  </r>
  <r>
    <x v="16"/>
    <n v="3957"/>
    <x v="11"/>
    <x v="2"/>
    <x v="1"/>
    <x v="11"/>
  </r>
  <r>
    <x v="16"/>
    <n v="3958"/>
    <x v="11"/>
    <x v="2"/>
    <x v="1"/>
    <x v="11"/>
  </r>
  <r>
    <x v="16"/>
    <n v="3959"/>
    <x v="11"/>
    <x v="2"/>
    <x v="1"/>
    <x v="11"/>
  </r>
  <r>
    <x v="16"/>
    <n v="3960"/>
    <x v="11"/>
    <x v="2"/>
    <x v="1"/>
    <x v="11"/>
  </r>
  <r>
    <x v="16"/>
    <n v="3961"/>
    <x v="11"/>
    <x v="2"/>
    <x v="1"/>
    <x v="11"/>
  </r>
  <r>
    <x v="16"/>
    <n v="3962"/>
    <x v="11"/>
    <x v="2"/>
    <x v="1"/>
    <x v="11"/>
  </r>
  <r>
    <x v="16"/>
    <n v="3963"/>
    <x v="11"/>
    <x v="2"/>
    <x v="1"/>
    <x v="11"/>
  </r>
  <r>
    <x v="16"/>
    <n v="3964"/>
    <x v="11"/>
    <x v="2"/>
    <x v="1"/>
    <x v="11"/>
  </r>
  <r>
    <x v="16"/>
    <n v="3965"/>
    <x v="11"/>
    <x v="2"/>
    <x v="1"/>
    <x v="11"/>
  </r>
  <r>
    <x v="16"/>
    <n v="3966"/>
    <x v="11"/>
    <x v="2"/>
    <x v="1"/>
    <x v="11"/>
  </r>
  <r>
    <x v="16"/>
    <n v="3967"/>
    <x v="11"/>
    <x v="2"/>
    <x v="1"/>
    <x v="11"/>
  </r>
  <r>
    <x v="16"/>
    <n v="3968"/>
    <x v="11"/>
    <x v="2"/>
    <x v="1"/>
    <x v="11"/>
  </r>
  <r>
    <x v="16"/>
    <n v="3969"/>
    <x v="11"/>
    <x v="2"/>
    <x v="1"/>
    <x v="11"/>
  </r>
  <r>
    <x v="16"/>
    <n v="3970"/>
    <x v="11"/>
    <x v="2"/>
    <x v="1"/>
    <x v="11"/>
  </r>
  <r>
    <x v="16"/>
    <n v="3971"/>
    <x v="11"/>
    <x v="2"/>
    <x v="1"/>
    <x v="11"/>
  </r>
  <r>
    <x v="16"/>
    <n v="3972"/>
    <x v="11"/>
    <x v="2"/>
    <x v="1"/>
    <x v="11"/>
  </r>
  <r>
    <x v="16"/>
    <n v="3973"/>
    <x v="11"/>
    <x v="2"/>
    <x v="1"/>
    <x v="11"/>
  </r>
  <r>
    <x v="16"/>
    <n v="3974"/>
    <x v="11"/>
    <x v="2"/>
    <x v="1"/>
    <x v="11"/>
  </r>
  <r>
    <x v="16"/>
    <n v="3975"/>
    <x v="11"/>
    <x v="2"/>
    <x v="1"/>
    <x v="11"/>
  </r>
  <r>
    <x v="16"/>
    <n v="3976"/>
    <x v="11"/>
    <x v="2"/>
    <x v="1"/>
    <x v="11"/>
  </r>
  <r>
    <x v="16"/>
    <n v="3977"/>
    <x v="11"/>
    <x v="2"/>
    <x v="1"/>
    <x v="11"/>
  </r>
  <r>
    <x v="16"/>
    <n v="3978"/>
    <x v="11"/>
    <x v="2"/>
    <x v="1"/>
    <x v="11"/>
  </r>
  <r>
    <x v="16"/>
    <n v="3979"/>
    <x v="11"/>
    <x v="2"/>
    <x v="1"/>
    <x v="11"/>
  </r>
  <r>
    <x v="16"/>
    <n v="3980"/>
    <x v="11"/>
    <x v="2"/>
    <x v="1"/>
    <x v="11"/>
  </r>
  <r>
    <x v="16"/>
    <n v="3981"/>
    <x v="11"/>
    <x v="2"/>
    <x v="1"/>
    <x v="11"/>
  </r>
  <r>
    <x v="16"/>
    <n v="3982"/>
    <x v="11"/>
    <x v="2"/>
    <x v="1"/>
    <x v="11"/>
  </r>
  <r>
    <x v="16"/>
    <n v="3983"/>
    <x v="11"/>
    <x v="2"/>
    <x v="1"/>
    <x v="11"/>
  </r>
  <r>
    <x v="16"/>
    <n v="3984"/>
    <x v="11"/>
    <x v="2"/>
    <x v="1"/>
    <x v="11"/>
  </r>
  <r>
    <x v="16"/>
    <n v="3985"/>
    <x v="11"/>
    <x v="2"/>
    <x v="1"/>
    <x v="11"/>
  </r>
  <r>
    <x v="16"/>
    <n v="3986"/>
    <x v="11"/>
    <x v="2"/>
    <x v="1"/>
    <x v="11"/>
  </r>
  <r>
    <x v="16"/>
    <n v="3987"/>
    <x v="11"/>
    <x v="2"/>
    <x v="1"/>
    <x v="11"/>
  </r>
  <r>
    <x v="16"/>
    <n v="3988"/>
    <x v="11"/>
    <x v="2"/>
    <x v="1"/>
    <x v="11"/>
  </r>
  <r>
    <x v="16"/>
    <n v="3989"/>
    <x v="11"/>
    <x v="2"/>
    <x v="1"/>
    <x v="11"/>
  </r>
  <r>
    <x v="16"/>
    <n v="3990"/>
    <x v="11"/>
    <x v="2"/>
    <x v="1"/>
    <x v="11"/>
  </r>
  <r>
    <x v="16"/>
    <n v="3991"/>
    <x v="11"/>
    <x v="2"/>
    <x v="1"/>
    <x v="11"/>
  </r>
  <r>
    <x v="16"/>
    <n v="3992"/>
    <x v="11"/>
    <x v="2"/>
    <x v="1"/>
    <x v="11"/>
  </r>
  <r>
    <x v="16"/>
    <n v="3993"/>
    <x v="11"/>
    <x v="2"/>
    <x v="1"/>
    <x v="11"/>
  </r>
  <r>
    <x v="16"/>
    <n v="3994"/>
    <x v="11"/>
    <x v="2"/>
    <x v="1"/>
    <x v="11"/>
  </r>
  <r>
    <x v="16"/>
    <n v="3995"/>
    <x v="11"/>
    <x v="2"/>
    <x v="1"/>
    <x v="11"/>
  </r>
  <r>
    <x v="16"/>
    <n v="3996"/>
    <x v="11"/>
    <x v="2"/>
    <x v="1"/>
    <x v="11"/>
  </r>
  <r>
    <x v="16"/>
    <n v="3997"/>
    <x v="11"/>
    <x v="2"/>
    <x v="1"/>
    <x v="11"/>
  </r>
  <r>
    <x v="16"/>
    <n v="3998"/>
    <x v="11"/>
    <x v="2"/>
    <x v="1"/>
    <x v="11"/>
  </r>
  <r>
    <x v="16"/>
    <n v="3999"/>
    <x v="11"/>
    <x v="2"/>
    <x v="1"/>
    <x v="11"/>
  </r>
  <r>
    <x v="16"/>
    <n v="4000"/>
    <x v="11"/>
    <x v="2"/>
    <x v="1"/>
    <x v="11"/>
  </r>
  <r>
    <x v="16"/>
    <n v="4001"/>
    <x v="11"/>
    <x v="2"/>
    <x v="1"/>
    <x v="11"/>
  </r>
  <r>
    <x v="16"/>
    <n v="4002"/>
    <x v="11"/>
    <x v="2"/>
    <x v="1"/>
    <x v="11"/>
  </r>
  <r>
    <x v="16"/>
    <n v="4003"/>
    <x v="11"/>
    <x v="2"/>
    <x v="1"/>
    <x v="11"/>
  </r>
  <r>
    <x v="16"/>
    <n v="4004"/>
    <x v="11"/>
    <x v="2"/>
    <x v="1"/>
    <x v="11"/>
  </r>
  <r>
    <x v="16"/>
    <n v="4005"/>
    <x v="11"/>
    <x v="2"/>
    <x v="1"/>
    <x v="11"/>
  </r>
  <r>
    <x v="16"/>
    <n v="4006"/>
    <x v="11"/>
    <x v="2"/>
    <x v="1"/>
    <x v="11"/>
  </r>
  <r>
    <x v="16"/>
    <n v="4007"/>
    <x v="11"/>
    <x v="2"/>
    <x v="1"/>
    <x v="11"/>
  </r>
  <r>
    <x v="16"/>
    <n v="4008"/>
    <x v="11"/>
    <x v="2"/>
    <x v="1"/>
    <x v="11"/>
  </r>
  <r>
    <x v="16"/>
    <n v="4009"/>
    <x v="11"/>
    <x v="2"/>
    <x v="1"/>
    <x v="11"/>
  </r>
  <r>
    <x v="16"/>
    <n v="4010"/>
    <x v="11"/>
    <x v="2"/>
    <x v="1"/>
    <x v="11"/>
  </r>
  <r>
    <x v="16"/>
    <n v="4011"/>
    <x v="11"/>
    <x v="2"/>
    <x v="1"/>
    <x v="11"/>
  </r>
  <r>
    <x v="16"/>
    <n v="4012"/>
    <x v="11"/>
    <x v="2"/>
    <x v="1"/>
    <x v="11"/>
  </r>
  <r>
    <x v="16"/>
    <n v="4013"/>
    <x v="11"/>
    <x v="2"/>
    <x v="1"/>
    <x v="11"/>
  </r>
  <r>
    <x v="16"/>
    <n v="4014"/>
    <x v="11"/>
    <x v="2"/>
    <x v="1"/>
    <x v="11"/>
  </r>
  <r>
    <x v="16"/>
    <n v="4015"/>
    <x v="11"/>
    <x v="2"/>
    <x v="1"/>
    <x v="11"/>
  </r>
  <r>
    <x v="16"/>
    <n v="4016"/>
    <x v="11"/>
    <x v="2"/>
    <x v="1"/>
    <x v="11"/>
  </r>
  <r>
    <x v="16"/>
    <n v="4017"/>
    <x v="11"/>
    <x v="2"/>
    <x v="1"/>
    <x v="11"/>
  </r>
  <r>
    <x v="16"/>
    <n v="4018"/>
    <x v="11"/>
    <x v="2"/>
    <x v="1"/>
    <x v="11"/>
  </r>
  <r>
    <x v="16"/>
    <n v="4019"/>
    <x v="11"/>
    <x v="2"/>
    <x v="1"/>
    <x v="11"/>
  </r>
  <r>
    <x v="16"/>
    <n v="4020"/>
    <x v="11"/>
    <x v="2"/>
    <x v="1"/>
    <x v="11"/>
  </r>
  <r>
    <x v="16"/>
    <n v="4021"/>
    <x v="11"/>
    <x v="2"/>
    <x v="1"/>
    <x v="11"/>
  </r>
  <r>
    <x v="16"/>
    <n v="4022"/>
    <x v="11"/>
    <x v="2"/>
    <x v="1"/>
    <x v="11"/>
  </r>
  <r>
    <x v="16"/>
    <n v="4023"/>
    <x v="11"/>
    <x v="2"/>
    <x v="1"/>
    <x v="11"/>
  </r>
  <r>
    <x v="16"/>
    <n v="4024"/>
    <x v="11"/>
    <x v="2"/>
    <x v="1"/>
    <x v="11"/>
  </r>
  <r>
    <x v="16"/>
    <n v="4025"/>
    <x v="11"/>
    <x v="2"/>
    <x v="1"/>
    <x v="11"/>
  </r>
  <r>
    <x v="16"/>
    <n v="4026"/>
    <x v="11"/>
    <x v="2"/>
    <x v="1"/>
    <x v="11"/>
  </r>
  <r>
    <x v="16"/>
    <n v="4027"/>
    <x v="11"/>
    <x v="2"/>
    <x v="1"/>
    <x v="11"/>
  </r>
  <r>
    <x v="16"/>
    <n v="4028"/>
    <x v="11"/>
    <x v="2"/>
    <x v="1"/>
    <x v="11"/>
  </r>
  <r>
    <x v="16"/>
    <n v="4029"/>
    <x v="11"/>
    <x v="2"/>
    <x v="1"/>
    <x v="11"/>
  </r>
  <r>
    <x v="16"/>
    <n v="4030"/>
    <x v="11"/>
    <x v="2"/>
    <x v="1"/>
    <x v="11"/>
  </r>
  <r>
    <x v="16"/>
    <n v="4031"/>
    <x v="11"/>
    <x v="2"/>
    <x v="1"/>
    <x v="11"/>
  </r>
  <r>
    <x v="16"/>
    <n v="4032"/>
    <x v="11"/>
    <x v="2"/>
    <x v="1"/>
    <x v="11"/>
  </r>
  <r>
    <x v="16"/>
    <n v="4033"/>
    <x v="11"/>
    <x v="2"/>
    <x v="1"/>
    <x v="11"/>
  </r>
  <r>
    <x v="16"/>
    <n v="4034"/>
    <x v="11"/>
    <x v="2"/>
    <x v="1"/>
    <x v="11"/>
  </r>
  <r>
    <x v="16"/>
    <n v="4035"/>
    <x v="11"/>
    <x v="2"/>
    <x v="1"/>
    <x v="11"/>
  </r>
  <r>
    <x v="16"/>
    <n v="4036"/>
    <x v="11"/>
    <x v="2"/>
    <x v="1"/>
    <x v="11"/>
  </r>
  <r>
    <x v="16"/>
    <n v="4037"/>
    <x v="11"/>
    <x v="2"/>
    <x v="1"/>
    <x v="11"/>
  </r>
  <r>
    <x v="16"/>
    <n v="4038"/>
    <x v="11"/>
    <x v="2"/>
    <x v="1"/>
    <x v="11"/>
  </r>
  <r>
    <x v="16"/>
    <n v="4039"/>
    <x v="11"/>
    <x v="2"/>
    <x v="1"/>
    <x v="11"/>
  </r>
  <r>
    <x v="16"/>
    <n v="4040"/>
    <x v="11"/>
    <x v="2"/>
    <x v="1"/>
    <x v="11"/>
  </r>
  <r>
    <x v="16"/>
    <n v="4041"/>
    <x v="11"/>
    <x v="2"/>
    <x v="1"/>
    <x v="11"/>
  </r>
  <r>
    <x v="16"/>
    <n v="4042"/>
    <x v="11"/>
    <x v="2"/>
    <x v="1"/>
    <x v="11"/>
  </r>
  <r>
    <x v="16"/>
    <n v="4043"/>
    <x v="11"/>
    <x v="2"/>
    <x v="1"/>
    <x v="11"/>
  </r>
  <r>
    <x v="16"/>
    <n v="4044"/>
    <x v="11"/>
    <x v="2"/>
    <x v="1"/>
    <x v="11"/>
  </r>
  <r>
    <x v="16"/>
    <n v="4045"/>
    <x v="11"/>
    <x v="2"/>
    <x v="1"/>
    <x v="11"/>
  </r>
  <r>
    <x v="16"/>
    <n v="4046"/>
    <x v="11"/>
    <x v="2"/>
    <x v="1"/>
    <x v="11"/>
  </r>
  <r>
    <x v="16"/>
    <n v="4047"/>
    <x v="11"/>
    <x v="2"/>
    <x v="1"/>
    <x v="11"/>
  </r>
  <r>
    <x v="16"/>
    <n v="4048"/>
    <x v="11"/>
    <x v="2"/>
    <x v="1"/>
    <x v="11"/>
  </r>
  <r>
    <x v="16"/>
    <n v="4049"/>
    <x v="11"/>
    <x v="2"/>
    <x v="1"/>
    <x v="11"/>
  </r>
  <r>
    <x v="16"/>
    <n v="4050"/>
    <x v="11"/>
    <x v="2"/>
    <x v="1"/>
    <x v="11"/>
  </r>
  <r>
    <x v="16"/>
    <n v="4051"/>
    <x v="11"/>
    <x v="2"/>
    <x v="1"/>
    <x v="11"/>
  </r>
  <r>
    <x v="16"/>
    <n v="4052"/>
    <x v="11"/>
    <x v="2"/>
    <x v="1"/>
    <x v="11"/>
  </r>
  <r>
    <x v="16"/>
    <n v="4053"/>
    <x v="11"/>
    <x v="2"/>
    <x v="1"/>
    <x v="11"/>
  </r>
  <r>
    <x v="16"/>
    <n v="4054"/>
    <x v="11"/>
    <x v="2"/>
    <x v="1"/>
    <x v="11"/>
  </r>
  <r>
    <x v="16"/>
    <n v="4055"/>
    <x v="11"/>
    <x v="2"/>
    <x v="1"/>
    <x v="11"/>
  </r>
  <r>
    <x v="16"/>
    <n v="4056"/>
    <x v="11"/>
    <x v="2"/>
    <x v="1"/>
    <x v="11"/>
  </r>
  <r>
    <x v="16"/>
    <n v="4057"/>
    <x v="11"/>
    <x v="2"/>
    <x v="1"/>
    <x v="11"/>
  </r>
  <r>
    <x v="16"/>
    <n v="4058"/>
    <x v="11"/>
    <x v="2"/>
    <x v="1"/>
    <x v="11"/>
  </r>
  <r>
    <x v="16"/>
    <n v="4059"/>
    <x v="11"/>
    <x v="2"/>
    <x v="1"/>
    <x v="11"/>
  </r>
  <r>
    <x v="16"/>
    <n v="4060"/>
    <x v="11"/>
    <x v="2"/>
    <x v="1"/>
    <x v="11"/>
  </r>
  <r>
    <x v="16"/>
    <n v="4061"/>
    <x v="11"/>
    <x v="2"/>
    <x v="1"/>
    <x v="11"/>
  </r>
  <r>
    <x v="16"/>
    <n v="4062"/>
    <x v="11"/>
    <x v="2"/>
    <x v="1"/>
    <x v="11"/>
  </r>
  <r>
    <x v="16"/>
    <n v="4063"/>
    <x v="11"/>
    <x v="2"/>
    <x v="1"/>
    <x v="11"/>
  </r>
  <r>
    <x v="16"/>
    <n v="4064"/>
    <x v="11"/>
    <x v="2"/>
    <x v="1"/>
    <x v="11"/>
  </r>
  <r>
    <x v="16"/>
    <n v="4065"/>
    <x v="11"/>
    <x v="2"/>
    <x v="1"/>
    <x v="11"/>
  </r>
  <r>
    <x v="16"/>
    <n v="4066"/>
    <x v="11"/>
    <x v="2"/>
    <x v="1"/>
    <x v="11"/>
  </r>
  <r>
    <x v="16"/>
    <n v="4067"/>
    <x v="11"/>
    <x v="2"/>
    <x v="1"/>
    <x v="11"/>
  </r>
  <r>
    <x v="16"/>
    <n v="4068"/>
    <x v="11"/>
    <x v="2"/>
    <x v="1"/>
    <x v="11"/>
  </r>
  <r>
    <x v="16"/>
    <n v="4069"/>
    <x v="11"/>
    <x v="2"/>
    <x v="1"/>
    <x v="11"/>
  </r>
  <r>
    <x v="16"/>
    <n v="4070"/>
    <x v="11"/>
    <x v="2"/>
    <x v="1"/>
    <x v="11"/>
  </r>
  <r>
    <x v="16"/>
    <n v="4071"/>
    <x v="11"/>
    <x v="2"/>
    <x v="1"/>
    <x v="11"/>
  </r>
  <r>
    <x v="16"/>
    <n v="4072"/>
    <x v="11"/>
    <x v="2"/>
    <x v="1"/>
    <x v="11"/>
  </r>
  <r>
    <x v="16"/>
    <n v="4073"/>
    <x v="11"/>
    <x v="2"/>
    <x v="1"/>
    <x v="11"/>
  </r>
  <r>
    <x v="16"/>
    <n v="4074"/>
    <x v="11"/>
    <x v="2"/>
    <x v="1"/>
    <x v="11"/>
  </r>
  <r>
    <x v="16"/>
    <n v="4075"/>
    <x v="11"/>
    <x v="2"/>
    <x v="1"/>
    <x v="11"/>
  </r>
  <r>
    <x v="16"/>
    <n v="4076"/>
    <x v="11"/>
    <x v="2"/>
    <x v="1"/>
    <x v="11"/>
  </r>
  <r>
    <x v="16"/>
    <n v="4077"/>
    <x v="11"/>
    <x v="2"/>
    <x v="1"/>
    <x v="11"/>
  </r>
  <r>
    <x v="16"/>
    <n v="4078"/>
    <x v="11"/>
    <x v="2"/>
    <x v="1"/>
    <x v="11"/>
  </r>
  <r>
    <x v="16"/>
    <n v="4079"/>
    <x v="11"/>
    <x v="2"/>
    <x v="1"/>
    <x v="11"/>
  </r>
  <r>
    <x v="16"/>
    <n v="4080"/>
    <x v="11"/>
    <x v="2"/>
    <x v="1"/>
    <x v="11"/>
  </r>
  <r>
    <x v="16"/>
    <n v="4081"/>
    <x v="11"/>
    <x v="2"/>
    <x v="1"/>
    <x v="11"/>
  </r>
  <r>
    <x v="16"/>
    <n v="4082"/>
    <x v="11"/>
    <x v="2"/>
    <x v="1"/>
    <x v="11"/>
  </r>
  <r>
    <x v="16"/>
    <n v="4083"/>
    <x v="11"/>
    <x v="2"/>
    <x v="1"/>
    <x v="11"/>
  </r>
  <r>
    <x v="16"/>
    <n v="4084"/>
    <x v="11"/>
    <x v="2"/>
    <x v="1"/>
    <x v="11"/>
  </r>
  <r>
    <x v="16"/>
    <n v="4085"/>
    <x v="11"/>
    <x v="2"/>
    <x v="1"/>
    <x v="11"/>
  </r>
  <r>
    <x v="16"/>
    <n v="4086"/>
    <x v="11"/>
    <x v="2"/>
    <x v="1"/>
    <x v="11"/>
  </r>
  <r>
    <x v="16"/>
    <n v="4087"/>
    <x v="11"/>
    <x v="2"/>
    <x v="1"/>
    <x v="11"/>
  </r>
  <r>
    <x v="16"/>
    <n v="4088"/>
    <x v="11"/>
    <x v="2"/>
    <x v="1"/>
    <x v="11"/>
  </r>
  <r>
    <x v="16"/>
    <n v="4089"/>
    <x v="11"/>
    <x v="2"/>
    <x v="1"/>
    <x v="11"/>
  </r>
  <r>
    <x v="16"/>
    <n v="4090"/>
    <x v="11"/>
    <x v="2"/>
    <x v="1"/>
    <x v="11"/>
  </r>
  <r>
    <x v="16"/>
    <n v="4091"/>
    <x v="11"/>
    <x v="2"/>
    <x v="1"/>
    <x v="11"/>
  </r>
  <r>
    <x v="16"/>
    <n v="4092"/>
    <x v="11"/>
    <x v="2"/>
    <x v="1"/>
    <x v="11"/>
  </r>
  <r>
    <x v="16"/>
    <n v="4093"/>
    <x v="11"/>
    <x v="2"/>
    <x v="1"/>
    <x v="11"/>
  </r>
  <r>
    <x v="16"/>
    <n v="4094"/>
    <x v="11"/>
    <x v="2"/>
    <x v="1"/>
    <x v="11"/>
  </r>
  <r>
    <x v="16"/>
    <n v="4095"/>
    <x v="11"/>
    <x v="2"/>
    <x v="1"/>
    <x v="11"/>
  </r>
  <r>
    <x v="16"/>
    <n v="4096"/>
    <x v="11"/>
    <x v="2"/>
    <x v="1"/>
    <x v="11"/>
  </r>
  <r>
    <x v="16"/>
    <n v="4097"/>
    <x v="11"/>
    <x v="2"/>
    <x v="1"/>
    <x v="11"/>
  </r>
  <r>
    <x v="16"/>
    <n v="4098"/>
    <x v="11"/>
    <x v="2"/>
    <x v="1"/>
    <x v="11"/>
  </r>
  <r>
    <x v="16"/>
    <n v="4099"/>
    <x v="11"/>
    <x v="2"/>
    <x v="1"/>
    <x v="11"/>
  </r>
  <r>
    <x v="16"/>
    <n v="4100"/>
    <x v="11"/>
    <x v="2"/>
    <x v="1"/>
    <x v="11"/>
  </r>
  <r>
    <x v="16"/>
    <n v="4101"/>
    <x v="11"/>
    <x v="2"/>
    <x v="1"/>
    <x v="11"/>
  </r>
  <r>
    <x v="16"/>
    <n v="4102"/>
    <x v="11"/>
    <x v="2"/>
    <x v="1"/>
    <x v="11"/>
  </r>
  <r>
    <x v="16"/>
    <n v="4103"/>
    <x v="11"/>
    <x v="2"/>
    <x v="1"/>
    <x v="11"/>
  </r>
  <r>
    <x v="16"/>
    <n v="4104"/>
    <x v="11"/>
    <x v="2"/>
    <x v="1"/>
    <x v="11"/>
  </r>
  <r>
    <x v="16"/>
    <n v="4105"/>
    <x v="11"/>
    <x v="2"/>
    <x v="1"/>
    <x v="11"/>
  </r>
  <r>
    <x v="16"/>
    <n v="4106"/>
    <x v="11"/>
    <x v="2"/>
    <x v="1"/>
    <x v="11"/>
  </r>
  <r>
    <x v="16"/>
    <n v="4107"/>
    <x v="11"/>
    <x v="2"/>
    <x v="1"/>
    <x v="11"/>
  </r>
  <r>
    <x v="16"/>
    <n v="4108"/>
    <x v="11"/>
    <x v="2"/>
    <x v="1"/>
    <x v="11"/>
  </r>
  <r>
    <x v="16"/>
    <n v="4109"/>
    <x v="11"/>
    <x v="2"/>
    <x v="1"/>
    <x v="11"/>
  </r>
  <r>
    <x v="16"/>
    <n v="4110"/>
    <x v="11"/>
    <x v="2"/>
    <x v="1"/>
    <x v="11"/>
  </r>
  <r>
    <x v="16"/>
    <n v="4111"/>
    <x v="11"/>
    <x v="2"/>
    <x v="1"/>
    <x v="11"/>
  </r>
  <r>
    <x v="16"/>
    <n v="4112"/>
    <x v="11"/>
    <x v="2"/>
    <x v="1"/>
    <x v="11"/>
  </r>
  <r>
    <x v="16"/>
    <n v="4113"/>
    <x v="11"/>
    <x v="2"/>
    <x v="1"/>
    <x v="11"/>
  </r>
  <r>
    <x v="16"/>
    <n v="4114"/>
    <x v="11"/>
    <x v="2"/>
    <x v="1"/>
    <x v="11"/>
  </r>
  <r>
    <x v="16"/>
    <n v="4115"/>
    <x v="11"/>
    <x v="2"/>
    <x v="1"/>
    <x v="11"/>
  </r>
  <r>
    <x v="16"/>
    <n v="4116"/>
    <x v="11"/>
    <x v="2"/>
    <x v="1"/>
    <x v="11"/>
  </r>
  <r>
    <x v="16"/>
    <n v="4117"/>
    <x v="11"/>
    <x v="2"/>
    <x v="1"/>
    <x v="11"/>
  </r>
  <r>
    <x v="16"/>
    <n v="4118"/>
    <x v="11"/>
    <x v="2"/>
    <x v="1"/>
    <x v="11"/>
  </r>
  <r>
    <x v="16"/>
    <n v="4119"/>
    <x v="11"/>
    <x v="2"/>
    <x v="1"/>
    <x v="11"/>
  </r>
  <r>
    <x v="16"/>
    <n v="4120"/>
    <x v="11"/>
    <x v="2"/>
    <x v="1"/>
    <x v="11"/>
  </r>
  <r>
    <x v="16"/>
    <n v="4121"/>
    <x v="11"/>
    <x v="2"/>
    <x v="1"/>
    <x v="11"/>
  </r>
  <r>
    <x v="16"/>
    <n v="4122"/>
    <x v="11"/>
    <x v="2"/>
    <x v="1"/>
    <x v="11"/>
  </r>
  <r>
    <x v="16"/>
    <n v="4123"/>
    <x v="11"/>
    <x v="2"/>
    <x v="1"/>
    <x v="11"/>
  </r>
  <r>
    <x v="16"/>
    <n v="4124"/>
    <x v="11"/>
    <x v="2"/>
    <x v="1"/>
    <x v="11"/>
  </r>
  <r>
    <x v="16"/>
    <n v="4125"/>
    <x v="11"/>
    <x v="2"/>
    <x v="1"/>
    <x v="11"/>
  </r>
  <r>
    <x v="16"/>
    <n v="4126"/>
    <x v="11"/>
    <x v="2"/>
    <x v="1"/>
    <x v="11"/>
  </r>
  <r>
    <x v="16"/>
    <n v="4127"/>
    <x v="11"/>
    <x v="2"/>
    <x v="1"/>
    <x v="11"/>
  </r>
  <r>
    <x v="16"/>
    <n v="4128"/>
    <x v="11"/>
    <x v="2"/>
    <x v="1"/>
    <x v="11"/>
  </r>
  <r>
    <x v="16"/>
    <n v="4129"/>
    <x v="11"/>
    <x v="2"/>
    <x v="1"/>
    <x v="11"/>
  </r>
  <r>
    <x v="16"/>
    <n v="4130"/>
    <x v="11"/>
    <x v="2"/>
    <x v="1"/>
    <x v="11"/>
  </r>
  <r>
    <x v="16"/>
    <n v="4131"/>
    <x v="11"/>
    <x v="2"/>
    <x v="1"/>
    <x v="11"/>
  </r>
  <r>
    <x v="16"/>
    <n v="4132"/>
    <x v="11"/>
    <x v="2"/>
    <x v="1"/>
    <x v="11"/>
  </r>
  <r>
    <x v="16"/>
    <n v="4133"/>
    <x v="11"/>
    <x v="2"/>
    <x v="1"/>
    <x v="11"/>
  </r>
  <r>
    <x v="16"/>
    <n v="4134"/>
    <x v="11"/>
    <x v="2"/>
    <x v="1"/>
    <x v="11"/>
  </r>
  <r>
    <x v="16"/>
    <n v="4135"/>
    <x v="11"/>
    <x v="2"/>
    <x v="1"/>
    <x v="11"/>
  </r>
  <r>
    <x v="16"/>
    <n v="4136"/>
    <x v="11"/>
    <x v="2"/>
    <x v="1"/>
    <x v="11"/>
  </r>
  <r>
    <x v="16"/>
    <n v="4137"/>
    <x v="11"/>
    <x v="2"/>
    <x v="1"/>
    <x v="11"/>
  </r>
  <r>
    <x v="16"/>
    <n v="4138"/>
    <x v="11"/>
    <x v="2"/>
    <x v="1"/>
    <x v="11"/>
  </r>
  <r>
    <x v="16"/>
    <n v="4139"/>
    <x v="11"/>
    <x v="2"/>
    <x v="1"/>
    <x v="11"/>
  </r>
  <r>
    <x v="16"/>
    <n v="4140"/>
    <x v="11"/>
    <x v="2"/>
    <x v="1"/>
    <x v="11"/>
  </r>
  <r>
    <x v="16"/>
    <n v="4141"/>
    <x v="11"/>
    <x v="2"/>
    <x v="1"/>
    <x v="11"/>
  </r>
  <r>
    <x v="16"/>
    <n v="4142"/>
    <x v="11"/>
    <x v="2"/>
    <x v="1"/>
    <x v="11"/>
  </r>
  <r>
    <x v="16"/>
    <n v="4143"/>
    <x v="11"/>
    <x v="2"/>
    <x v="1"/>
    <x v="11"/>
  </r>
  <r>
    <x v="16"/>
    <n v="4144"/>
    <x v="11"/>
    <x v="2"/>
    <x v="1"/>
    <x v="11"/>
  </r>
  <r>
    <x v="16"/>
    <n v="4145"/>
    <x v="11"/>
    <x v="2"/>
    <x v="1"/>
    <x v="11"/>
  </r>
  <r>
    <x v="16"/>
    <n v="4146"/>
    <x v="11"/>
    <x v="2"/>
    <x v="1"/>
    <x v="11"/>
  </r>
  <r>
    <x v="16"/>
    <n v="4147"/>
    <x v="11"/>
    <x v="2"/>
    <x v="1"/>
    <x v="11"/>
  </r>
  <r>
    <x v="16"/>
    <n v="4148"/>
    <x v="11"/>
    <x v="2"/>
    <x v="1"/>
    <x v="11"/>
  </r>
  <r>
    <x v="16"/>
    <n v="4149"/>
    <x v="11"/>
    <x v="2"/>
    <x v="1"/>
    <x v="11"/>
  </r>
  <r>
    <x v="16"/>
    <n v="4150"/>
    <x v="11"/>
    <x v="2"/>
    <x v="1"/>
    <x v="11"/>
  </r>
  <r>
    <x v="16"/>
    <n v="4151"/>
    <x v="11"/>
    <x v="2"/>
    <x v="1"/>
    <x v="11"/>
  </r>
  <r>
    <x v="16"/>
    <n v="4152"/>
    <x v="11"/>
    <x v="2"/>
    <x v="1"/>
    <x v="11"/>
  </r>
  <r>
    <x v="16"/>
    <n v="4153"/>
    <x v="11"/>
    <x v="2"/>
    <x v="1"/>
    <x v="11"/>
  </r>
  <r>
    <x v="16"/>
    <n v="4154"/>
    <x v="11"/>
    <x v="2"/>
    <x v="1"/>
    <x v="11"/>
  </r>
  <r>
    <x v="16"/>
    <n v="4155"/>
    <x v="11"/>
    <x v="2"/>
    <x v="1"/>
    <x v="11"/>
  </r>
  <r>
    <x v="16"/>
    <n v="4156"/>
    <x v="11"/>
    <x v="2"/>
    <x v="1"/>
    <x v="11"/>
  </r>
  <r>
    <x v="16"/>
    <n v="4157"/>
    <x v="11"/>
    <x v="2"/>
    <x v="1"/>
    <x v="11"/>
  </r>
  <r>
    <x v="16"/>
    <n v="4158"/>
    <x v="11"/>
    <x v="2"/>
    <x v="1"/>
    <x v="11"/>
  </r>
  <r>
    <x v="16"/>
    <n v="4159"/>
    <x v="11"/>
    <x v="2"/>
    <x v="1"/>
    <x v="11"/>
  </r>
  <r>
    <x v="16"/>
    <n v="4160"/>
    <x v="11"/>
    <x v="2"/>
    <x v="1"/>
    <x v="11"/>
  </r>
  <r>
    <x v="16"/>
    <n v="4161"/>
    <x v="11"/>
    <x v="2"/>
    <x v="1"/>
    <x v="11"/>
  </r>
  <r>
    <x v="16"/>
    <n v="4162"/>
    <x v="11"/>
    <x v="2"/>
    <x v="1"/>
    <x v="11"/>
  </r>
  <r>
    <x v="16"/>
    <n v="4163"/>
    <x v="11"/>
    <x v="2"/>
    <x v="1"/>
    <x v="11"/>
  </r>
  <r>
    <x v="16"/>
    <n v="4164"/>
    <x v="11"/>
    <x v="2"/>
    <x v="1"/>
    <x v="11"/>
  </r>
  <r>
    <x v="16"/>
    <n v="4165"/>
    <x v="11"/>
    <x v="2"/>
    <x v="1"/>
    <x v="11"/>
  </r>
  <r>
    <x v="16"/>
    <n v="4166"/>
    <x v="11"/>
    <x v="2"/>
    <x v="1"/>
    <x v="11"/>
  </r>
  <r>
    <x v="16"/>
    <n v="4167"/>
    <x v="11"/>
    <x v="2"/>
    <x v="1"/>
    <x v="11"/>
  </r>
  <r>
    <x v="16"/>
    <n v="4168"/>
    <x v="11"/>
    <x v="2"/>
    <x v="1"/>
    <x v="11"/>
  </r>
  <r>
    <x v="16"/>
    <n v="4169"/>
    <x v="11"/>
    <x v="2"/>
    <x v="1"/>
    <x v="11"/>
  </r>
  <r>
    <x v="16"/>
    <n v="4170"/>
    <x v="11"/>
    <x v="2"/>
    <x v="1"/>
    <x v="11"/>
  </r>
  <r>
    <x v="16"/>
    <n v="4171"/>
    <x v="11"/>
    <x v="2"/>
    <x v="1"/>
    <x v="11"/>
  </r>
  <r>
    <x v="16"/>
    <n v="4172"/>
    <x v="11"/>
    <x v="2"/>
    <x v="1"/>
    <x v="11"/>
  </r>
  <r>
    <x v="16"/>
    <n v="4173"/>
    <x v="11"/>
    <x v="2"/>
    <x v="1"/>
    <x v="11"/>
  </r>
  <r>
    <x v="16"/>
    <n v="4174"/>
    <x v="11"/>
    <x v="2"/>
    <x v="1"/>
    <x v="11"/>
  </r>
  <r>
    <x v="16"/>
    <n v="4175"/>
    <x v="11"/>
    <x v="2"/>
    <x v="1"/>
    <x v="11"/>
  </r>
  <r>
    <x v="16"/>
    <n v="4176"/>
    <x v="11"/>
    <x v="2"/>
    <x v="1"/>
    <x v="11"/>
  </r>
  <r>
    <x v="16"/>
    <n v="4177"/>
    <x v="11"/>
    <x v="2"/>
    <x v="1"/>
    <x v="11"/>
  </r>
  <r>
    <x v="16"/>
    <n v="4178"/>
    <x v="11"/>
    <x v="2"/>
    <x v="1"/>
    <x v="11"/>
  </r>
  <r>
    <x v="16"/>
    <n v="4179"/>
    <x v="11"/>
    <x v="2"/>
    <x v="1"/>
    <x v="11"/>
  </r>
  <r>
    <x v="16"/>
    <n v="4180"/>
    <x v="11"/>
    <x v="2"/>
    <x v="1"/>
    <x v="11"/>
  </r>
  <r>
    <x v="16"/>
    <n v="4181"/>
    <x v="11"/>
    <x v="2"/>
    <x v="1"/>
    <x v="11"/>
  </r>
  <r>
    <x v="16"/>
    <n v="4182"/>
    <x v="11"/>
    <x v="2"/>
    <x v="1"/>
    <x v="11"/>
  </r>
  <r>
    <x v="16"/>
    <n v="4183"/>
    <x v="11"/>
    <x v="2"/>
    <x v="1"/>
    <x v="11"/>
  </r>
  <r>
    <x v="16"/>
    <n v="4184"/>
    <x v="11"/>
    <x v="2"/>
    <x v="1"/>
    <x v="11"/>
  </r>
  <r>
    <x v="16"/>
    <n v="4185"/>
    <x v="11"/>
    <x v="2"/>
    <x v="1"/>
    <x v="11"/>
  </r>
  <r>
    <x v="16"/>
    <n v="4186"/>
    <x v="11"/>
    <x v="2"/>
    <x v="1"/>
    <x v="11"/>
  </r>
  <r>
    <x v="16"/>
    <n v="4187"/>
    <x v="11"/>
    <x v="2"/>
    <x v="1"/>
    <x v="11"/>
  </r>
  <r>
    <x v="16"/>
    <n v="4188"/>
    <x v="11"/>
    <x v="2"/>
    <x v="1"/>
    <x v="11"/>
  </r>
  <r>
    <x v="16"/>
    <n v="4189"/>
    <x v="11"/>
    <x v="2"/>
    <x v="1"/>
    <x v="11"/>
  </r>
  <r>
    <x v="16"/>
    <n v="4190"/>
    <x v="11"/>
    <x v="2"/>
    <x v="1"/>
    <x v="11"/>
  </r>
  <r>
    <x v="16"/>
    <n v="4191"/>
    <x v="11"/>
    <x v="2"/>
    <x v="1"/>
    <x v="11"/>
  </r>
  <r>
    <x v="16"/>
    <n v="4192"/>
    <x v="11"/>
    <x v="2"/>
    <x v="1"/>
    <x v="11"/>
  </r>
  <r>
    <x v="16"/>
    <n v="4193"/>
    <x v="11"/>
    <x v="2"/>
    <x v="1"/>
    <x v="11"/>
  </r>
  <r>
    <x v="16"/>
    <n v="4194"/>
    <x v="11"/>
    <x v="2"/>
    <x v="1"/>
    <x v="11"/>
  </r>
  <r>
    <x v="16"/>
    <n v="4195"/>
    <x v="11"/>
    <x v="2"/>
    <x v="1"/>
    <x v="11"/>
  </r>
  <r>
    <x v="16"/>
    <n v="4196"/>
    <x v="11"/>
    <x v="2"/>
    <x v="1"/>
    <x v="11"/>
  </r>
  <r>
    <x v="16"/>
    <n v="4197"/>
    <x v="11"/>
    <x v="2"/>
    <x v="1"/>
    <x v="11"/>
  </r>
  <r>
    <x v="16"/>
    <n v="4198"/>
    <x v="11"/>
    <x v="2"/>
    <x v="1"/>
    <x v="11"/>
  </r>
  <r>
    <x v="16"/>
    <n v="4199"/>
    <x v="11"/>
    <x v="2"/>
    <x v="1"/>
    <x v="11"/>
  </r>
  <r>
    <x v="16"/>
    <n v="4200"/>
    <x v="11"/>
    <x v="2"/>
    <x v="1"/>
    <x v="11"/>
  </r>
  <r>
    <x v="16"/>
    <n v="4201"/>
    <x v="11"/>
    <x v="2"/>
    <x v="1"/>
    <x v="11"/>
  </r>
  <r>
    <x v="16"/>
    <n v="4202"/>
    <x v="11"/>
    <x v="2"/>
    <x v="1"/>
    <x v="11"/>
  </r>
  <r>
    <x v="16"/>
    <n v="4203"/>
    <x v="11"/>
    <x v="2"/>
    <x v="1"/>
    <x v="11"/>
  </r>
  <r>
    <x v="16"/>
    <n v="4204"/>
    <x v="11"/>
    <x v="2"/>
    <x v="1"/>
    <x v="11"/>
  </r>
  <r>
    <x v="16"/>
    <n v="4205"/>
    <x v="11"/>
    <x v="2"/>
    <x v="1"/>
    <x v="11"/>
  </r>
  <r>
    <x v="16"/>
    <n v="4206"/>
    <x v="11"/>
    <x v="2"/>
    <x v="1"/>
    <x v="11"/>
  </r>
  <r>
    <x v="16"/>
    <n v="4207"/>
    <x v="11"/>
    <x v="2"/>
    <x v="1"/>
    <x v="11"/>
  </r>
  <r>
    <x v="16"/>
    <n v="4208"/>
    <x v="11"/>
    <x v="2"/>
    <x v="1"/>
    <x v="11"/>
  </r>
  <r>
    <x v="16"/>
    <n v="4209"/>
    <x v="11"/>
    <x v="2"/>
    <x v="1"/>
    <x v="11"/>
  </r>
  <r>
    <x v="16"/>
    <n v="4210"/>
    <x v="11"/>
    <x v="2"/>
    <x v="1"/>
    <x v="11"/>
  </r>
  <r>
    <x v="16"/>
    <n v="4211"/>
    <x v="11"/>
    <x v="2"/>
    <x v="1"/>
    <x v="11"/>
  </r>
  <r>
    <x v="16"/>
    <n v="4212"/>
    <x v="11"/>
    <x v="2"/>
    <x v="1"/>
    <x v="11"/>
  </r>
  <r>
    <x v="16"/>
    <n v="4213"/>
    <x v="11"/>
    <x v="2"/>
    <x v="1"/>
    <x v="11"/>
  </r>
  <r>
    <x v="16"/>
    <n v="4214"/>
    <x v="11"/>
    <x v="2"/>
    <x v="1"/>
    <x v="11"/>
  </r>
  <r>
    <x v="16"/>
    <n v="4215"/>
    <x v="11"/>
    <x v="2"/>
    <x v="1"/>
    <x v="11"/>
  </r>
  <r>
    <x v="16"/>
    <n v="4216"/>
    <x v="11"/>
    <x v="2"/>
    <x v="1"/>
    <x v="11"/>
  </r>
  <r>
    <x v="16"/>
    <n v="4217"/>
    <x v="11"/>
    <x v="2"/>
    <x v="1"/>
    <x v="11"/>
  </r>
  <r>
    <x v="16"/>
    <n v="4218"/>
    <x v="11"/>
    <x v="2"/>
    <x v="1"/>
    <x v="11"/>
  </r>
  <r>
    <x v="16"/>
    <n v="4219"/>
    <x v="11"/>
    <x v="2"/>
    <x v="1"/>
    <x v="11"/>
  </r>
  <r>
    <x v="16"/>
    <n v="4220"/>
    <x v="11"/>
    <x v="2"/>
    <x v="1"/>
    <x v="11"/>
  </r>
  <r>
    <x v="16"/>
    <n v="4221"/>
    <x v="11"/>
    <x v="2"/>
    <x v="1"/>
    <x v="11"/>
  </r>
  <r>
    <x v="16"/>
    <n v="4222"/>
    <x v="11"/>
    <x v="2"/>
    <x v="1"/>
    <x v="11"/>
  </r>
  <r>
    <x v="16"/>
    <n v="4223"/>
    <x v="11"/>
    <x v="2"/>
    <x v="1"/>
    <x v="11"/>
  </r>
  <r>
    <x v="16"/>
    <n v="4224"/>
    <x v="11"/>
    <x v="2"/>
    <x v="1"/>
    <x v="11"/>
  </r>
  <r>
    <x v="16"/>
    <n v="4225"/>
    <x v="11"/>
    <x v="2"/>
    <x v="1"/>
    <x v="11"/>
  </r>
  <r>
    <x v="16"/>
    <n v="4226"/>
    <x v="11"/>
    <x v="2"/>
    <x v="1"/>
    <x v="11"/>
  </r>
  <r>
    <x v="16"/>
    <n v="4227"/>
    <x v="11"/>
    <x v="2"/>
    <x v="1"/>
    <x v="11"/>
  </r>
  <r>
    <x v="16"/>
    <n v="4228"/>
    <x v="11"/>
    <x v="2"/>
    <x v="1"/>
    <x v="11"/>
  </r>
  <r>
    <x v="16"/>
    <n v="4229"/>
    <x v="11"/>
    <x v="2"/>
    <x v="1"/>
    <x v="11"/>
  </r>
  <r>
    <x v="16"/>
    <n v="4230"/>
    <x v="11"/>
    <x v="2"/>
    <x v="1"/>
    <x v="11"/>
  </r>
  <r>
    <x v="16"/>
    <n v="4231"/>
    <x v="11"/>
    <x v="2"/>
    <x v="1"/>
    <x v="11"/>
  </r>
  <r>
    <x v="16"/>
    <n v="4232"/>
    <x v="11"/>
    <x v="2"/>
    <x v="1"/>
    <x v="11"/>
  </r>
  <r>
    <x v="16"/>
    <n v="4233"/>
    <x v="11"/>
    <x v="2"/>
    <x v="1"/>
    <x v="11"/>
  </r>
  <r>
    <x v="16"/>
    <n v="4234"/>
    <x v="11"/>
    <x v="2"/>
    <x v="1"/>
    <x v="11"/>
  </r>
  <r>
    <x v="16"/>
    <n v="4235"/>
    <x v="11"/>
    <x v="2"/>
    <x v="1"/>
    <x v="11"/>
  </r>
  <r>
    <x v="16"/>
    <n v="4236"/>
    <x v="11"/>
    <x v="2"/>
    <x v="1"/>
    <x v="11"/>
  </r>
  <r>
    <x v="16"/>
    <n v="4237"/>
    <x v="11"/>
    <x v="2"/>
    <x v="1"/>
    <x v="11"/>
  </r>
  <r>
    <x v="16"/>
    <n v="4238"/>
    <x v="11"/>
    <x v="2"/>
    <x v="1"/>
    <x v="11"/>
  </r>
  <r>
    <x v="16"/>
    <n v="4239"/>
    <x v="11"/>
    <x v="2"/>
    <x v="1"/>
    <x v="11"/>
  </r>
  <r>
    <x v="16"/>
    <n v="4240"/>
    <x v="11"/>
    <x v="2"/>
    <x v="1"/>
    <x v="11"/>
  </r>
  <r>
    <x v="16"/>
    <n v="4241"/>
    <x v="11"/>
    <x v="2"/>
    <x v="1"/>
    <x v="11"/>
  </r>
  <r>
    <x v="16"/>
    <n v="4242"/>
    <x v="11"/>
    <x v="2"/>
    <x v="1"/>
    <x v="11"/>
  </r>
  <r>
    <x v="16"/>
    <n v="4243"/>
    <x v="11"/>
    <x v="2"/>
    <x v="1"/>
    <x v="11"/>
  </r>
  <r>
    <x v="16"/>
    <n v="4244"/>
    <x v="11"/>
    <x v="2"/>
    <x v="1"/>
    <x v="11"/>
  </r>
  <r>
    <x v="16"/>
    <n v="4245"/>
    <x v="11"/>
    <x v="2"/>
    <x v="1"/>
    <x v="11"/>
  </r>
  <r>
    <x v="16"/>
    <n v="4246"/>
    <x v="11"/>
    <x v="2"/>
    <x v="1"/>
    <x v="11"/>
  </r>
  <r>
    <x v="16"/>
    <n v="4247"/>
    <x v="11"/>
    <x v="2"/>
    <x v="1"/>
    <x v="11"/>
  </r>
  <r>
    <x v="16"/>
    <n v="4248"/>
    <x v="11"/>
    <x v="2"/>
    <x v="1"/>
    <x v="11"/>
  </r>
  <r>
    <x v="16"/>
    <n v="4249"/>
    <x v="11"/>
    <x v="2"/>
    <x v="1"/>
    <x v="11"/>
  </r>
  <r>
    <x v="16"/>
    <n v="4250"/>
    <x v="11"/>
    <x v="2"/>
    <x v="1"/>
    <x v="11"/>
  </r>
  <r>
    <x v="16"/>
    <n v="4251"/>
    <x v="11"/>
    <x v="2"/>
    <x v="1"/>
    <x v="11"/>
  </r>
  <r>
    <x v="16"/>
    <n v="4252"/>
    <x v="11"/>
    <x v="2"/>
    <x v="1"/>
    <x v="11"/>
  </r>
  <r>
    <x v="16"/>
    <n v="4253"/>
    <x v="11"/>
    <x v="2"/>
    <x v="1"/>
    <x v="11"/>
  </r>
  <r>
    <x v="16"/>
    <n v="4254"/>
    <x v="11"/>
    <x v="2"/>
    <x v="1"/>
    <x v="11"/>
  </r>
  <r>
    <x v="16"/>
    <n v="4255"/>
    <x v="11"/>
    <x v="2"/>
    <x v="1"/>
    <x v="11"/>
  </r>
  <r>
    <x v="16"/>
    <n v="4256"/>
    <x v="11"/>
    <x v="2"/>
    <x v="1"/>
    <x v="11"/>
  </r>
  <r>
    <x v="16"/>
    <n v="4257"/>
    <x v="11"/>
    <x v="2"/>
    <x v="1"/>
    <x v="11"/>
  </r>
  <r>
    <x v="16"/>
    <n v="4258"/>
    <x v="11"/>
    <x v="2"/>
    <x v="1"/>
    <x v="11"/>
  </r>
  <r>
    <x v="16"/>
    <n v="4259"/>
    <x v="11"/>
    <x v="2"/>
    <x v="1"/>
    <x v="11"/>
  </r>
  <r>
    <x v="16"/>
    <n v="4260"/>
    <x v="11"/>
    <x v="2"/>
    <x v="1"/>
    <x v="11"/>
  </r>
  <r>
    <x v="16"/>
    <n v="4261"/>
    <x v="11"/>
    <x v="2"/>
    <x v="1"/>
    <x v="11"/>
  </r>
  <r>
    <x v="16"/>
    <n v="4262"/>
    <x v="11"/>
    <x v="2"/>
    <x v="1"/>
    <x v="11"/>
  </r>
  <r>
    <x v="16"/>
    <n v="4263"/>
    <x v="11"/>
    <x v="2"/>
    <x v="1"/>
    <x v="11"/>
  </r>
  <r>
    <x v="16"/>
    <n v="4264"/>
    <x v="11"/>
    <x v="2"/>
    <x v="1"/>
    <x v="11"/>
  </r>
  <r>
    <x v="16"/>
    <n v="4265"/>
    <x v="11"/>
    <x v="2"/>
    <x v="1"/>
    <x v="11"/>
  </r>
  <r>
    <x v="16"/>
    <n v="4266"/>
    <x v="11"/>
    <x v="2"/>
    <x v="1"/>
    <x v="11"/>
  </r>
  <r>
    <x v="16"/>
    <n v="4267"/>
    <x v="11"/>
    <x v="2"/>
    <x v="1"/>
    <x v="11"/>
  </r>
  <r>
    <x v="16"/>
    <n v="4268"/>
    <x v="11"/>
    <x v="2"/>
    <x v="1"/>
    <x v="11"/>
  </r>
  <r>
    <x v="16"/>
    <n v="4269"/>
    <x v="11"/>
    <x v="2"/>
    <x v="1"/>
    <x v="11"/>
  </r>
  <r>
    <x v="16"/>
    <n v="4270"/>
    <x v="11"/>
    <x v="2"/>
    <x v="1"/>
    <x v="11"/>
  </r>
  <r>
    <x v="16"/>
    <n v="4271"/>
    <x v="11"/>
    <x v="2"/>
    <x v="1"/>
    <x v="11"/>
  </r>
  <r>
    <x v="16"/>
    <n v="4272"/>
    <x v="11"/>
    <x v="2"/>
    <x v="1"/>
    <x v="11"/>
  </r>
  <r>
    <x v="16"/>
    <n v="4273"/>
    <x v="11"/>
    <x v="2"/>
    <x v="1"/>
    <x v="11"/>
  </r>
  <r>
    <x v="16"/>
    <n v="4274"/>
    <x v="11"/>
    <x v="2"/>
    <x v="1"/>
    <x v="11"/>
  </r>
  <r>
    <x v="16"/>
    <n v="4275"/>
    <x v="11"/>
    <x v="2"/>
    <x v="1"/>
    <x v="11"/>
  </r>
  <r>
    <x v="16"/>
    <n v="4276"/>
    <x v="11"/>
    <x v="2"/>
    <x v="1"/>
    <x v="11"/>
  </r>
  <r>
    <x v="16"/>
    <n v="4277"/>
    <x v="11"/>
    <x v="2"/>
    <x v="1"/>
    <x v="11"/>
  </r>
  <r>
    <x v="16"/>
    <n v="4278"/>
    <x v="11"/>
    <x v="2"/>
    <x v="1"/>
    <x v="11"/>
  </r>
  <r>
    <x v="16"/>
    <n v="4279"/>
    <x v="11"/>
    <x v="2"/>
    <x v="1"/>
    <x v="11"/>
  </r>
  <r>
    <x v="16"/>
    <n v="4280"/>
    <x v="11"/>
    <x v="2"/>
    <x v="1"/>
    <x v="11"/>
  </r>
  <r>
    <x v="16"/>
    <n v="4281"/>
    <x v="11"/>
    <x v="2"/>
    <x v="1"/>
    <x v="11"/>
  </r>
  <r>
    <x v="16"/>
    <n v="4282"/>
    <x v="11"/>
    <x v="2"/>
    <x v="1"/>
    <x v="11"/>
  </r>
  <r>
    <x v="16"/>
    <n v="4283"/>
    <x v="11"/>
    <x v="2"/>
    <x v="1"/>
    <x v="11"/>
  </r>
  <r>
    <x v="16"/>
    <n v="4284"/>
    <x v="11"/>
    <x v="2"/>
    <x v="1"/>
    <x v="11"/>
  </r>
  <r>
    <x v="16"/>
    <n v="4285"/>
    <x v="11"/>
    <x v="2"/>
    <x v="1"/>
    <x v="11"/>
  </r>
  <r>
    <x v="16"/>
    <n v="4286"/>
    <x v="11"/>
    <x v="2"/>
    <x v="1"/>
    <x v="11"/>
  </r>
  <r>
    <x v="16"/>
    <n v="4287"/>
    <x v="11"/>
    <x v="2"/>
    <x v="1"/>
    <x v="11"/>
  </r>
  <r>
    <x v="16"/>
    <n v="4288"/>
    <x v="11"/>
    <x v="2"/>
    <x v="1"/>
    <x v="11"/>
  </r>
  <r>
    <x v="16"/>
    <n v="4289"/>
    <x v="11"/>
    <x v="2"/>
    <x v="1"/>
    <x v="11"/>
  </r>
  <r>
    <x v="16"/>
    <n v="4290"/>
    <x v="11"/>
    <x v="2"/>
    <x v="1"/>
    <x v="11"/>
  </r>
  <r>
    <x v="16"/>
    <n v="4291"/>
    <x v="11"/>
    <x v="2"/>
    <x v="1"/>
    <x v="11"/>
  </r>
  <r>
    <x v="16"/>
    <n v="4292"/>
    <x v="11"/>
    <x v="2"/>
    <x v="1"/>
    <x v="11"/>
  </r>
  <r>
    <x v="16"/>
    <n v="4293"/>
    <x v="11"/>
    <x v="2"/>
    <x v="1"/>
    <x v="11"/>
  </r>
  <r>
    <x v="16"/>
    <n v="4294"/>
    <x v="11"/>
    <x v="2"/>
    <x v="1"/>
    <x v="11"/>
  </r>
  <r>
    <x v="16"/>
    <n v="4295"/>
    <x v="11"/>
    <x v="2"/>
    <x v="1"/>
    <x v="11"/>
  </r>
  <r>
    <x v="16"/>
    <n v="4296"/>
    <x v="11"/>
    <x v="2"/>
    <x v="1"/>
    <x v="11"/>
  </r>
  <r>
    <x v="16"/>
    <n v="4297"/>
    <x v="11"/>
    <x v="2"/>
    <x v="1"/>
    <x v="11"/>
  </r>
  <r>
    <x v="16"/>
    <n v="4298"/>
    <x v="11"/>
    <x v="2"/>
    <x v="1"/>
    <x v="11"/>
  </r>
  <r>
    <x v="16"/>
    <n v="4299"/>
    <x v="11"/>
    <x v="2"/>
    <x v="1"/>
    <x v="11"/>
  </r>
  <r>
    <x v="16"/>
    <n v="4300"/>
    <x v="11"/>
    <x v="2"/>
    <x v="1"/>
    <x v="11"/>
  </r>
  <r>
    <x v="16"/>
    <n v="4301"/>
    <x v="11"/>
    <x v="2"/>
    <x v="1"/>
    <x v="11"/>
  </r>
  <r>
    <x v="16"/>
    <n v="4302"/>
    <x v="11"/>
    <x v="2"/>
    <x v="1"/>
    <x v="11"/>
  </r>
  <r>
    <x v="16"/>
    <n v="4303"/>
    <x v="11"/>
    <x v="2"/>
    <x v="1"/>
    <x v="11"/>
  </r>
  <r>
    <x v="16"/>
    <n v="4304"/>
    <x v="11"/>
    <x v="2"/>
    <x v="1"/>
    <x v="11"/>
  </r>
  <r>
    <x v="16"/>
    <n v="4305"/>
    <x v="11"/>
    <x v="2"/>
    <x v="1"/>
    <x v="11"/>
  </r>
  <r>
    <x v="16"/>
    <n v="4306"/>
    <x v="11"/>
    <x v="2"/>
    <x v="1"/>
    <x v="11"/>
  </r>
  <r>
    <x v="16"/>
    <n v="4307"/>
    <x v="11"/>
    <x v="2"/>
    <x v="1"/>
    <x v="11"/>
  </r>
  <r>
    <x v="16"/>
    <n v="4308"/>
    <x v="11"/>
    <x v="2"/>
    <x v="1"/>
    <x v="11"/>
  </r>
  <r>
    <x v="16"/>
    <n v="4309"/>
    <x v="11"/>
    <x v="2"/>
    <x v="1"/>
    <x v="11"/>
  </r>
  <r>
    <x v="16"/>
    <n v="4310"/>
    <x v="11"/>
    <x v="2"/>
    <x v="1"/>
    <x v="11"/>
  </r>
  <r>
    <x v="16"/>
    <n v="4311"/>
    <x v="11"/>
    <x v="2"/>
    <x v="1"/>
    <x v="11"/>
  </r>
  <r>
    <x v="16"/>
    <n v="4312"/>
    <x v="11"/>
    <x v="2"/>
    <x v="1"/>
    <x v="11"/>
  </r>
  <r>
    <x v="16"/>
    <n v="4313"/>
    <x v="11"/>
    <x v="2"/>
    <x v="1"/>
    <x v="11"/>
  </r>
  <r>
    <x v="16"/>
    <n v="4314"/>
    <x v="11"/>
    <x v="2"/>
    <x v="1"/>
    <x v="11"/>
  </r>
  <r>
    <x v="16"/>
    <n v="4315"/>
    <x v="11"/>
    <x v="2"/>
    <x v="1"/>
    <x v="11"/>
  </r>
  <r>
    <x v="16"/>
    <n v="4316"/>
    <x v="11"/>
    <x v="2"/>
    <x v="1"/>
    <x v="11"/>
  </r>
  <r>
    <x v="16"/>
    <n v="4317"/>
    <x v="11"/>
    <x v="2"/>
    <x v="1"/>
    <x v="11"/>
  </r>
  <r>
    <x v="16"/>
    <n v="4318"/>
    <x v="11"/>
    <x v="2"/>
    <x v="1"/>
    <x v="11"/>
  </r>
  <r>
    <x v="16"/>
    <n v="4319"/>
    <x v="11"/>
    <x v="2"/>
    <x v="1"/>
    <x v="11"/>
  </r>
  <r>
    <x v="16"/>
    <n v="4320"/>
    <x v="11"/>
    <x v="2"/>
    <x v="1"/>
    <x v="11"/>
  </r>
  <r>
    <x v="16"/>
    <n v="4321"/>
    <x v="11"/>
    <x v="2"/>
    <x v="1"/>
    <x v="11"/>
  </r>
  <r>
    <x v="16"/>
    <n v="4322"/>
    <x v="11"/>
    <x v="2"/>
    <x v="1"/>
    <x v="11"/>
  </r>
  <r>
    <x v="16"/>
    <n v="4323"/>
    <x v="11"/>
    <x v="2"/>
    <x v="1"/>
    <x v="11"/>
  </r>
  <r>
    <x v="16"/>
    <n v="4324"/>
    <x v="11"/>
    <x v="2"/>
    <x v="1"/>
    <x v="11"/>
  </r>
  <r>
    <x v="16"/>
    <n v="4325"/>
    <x v="11"/>
    <x v="2"/>
    <x v="1"/>
    <x v="11"/>
  </r>
  <r>
    <x v="16"/>
    <n v="4326"/>
    <x v="11"/>
    <x v="2"/>
    <x v="1"/>
    <x v="11"/>
  </r>
  <r>
    <x v="16"/>
    <n v="4327"/>
    <x v="11"/>
    <x v="2"/>
    <x v="1"/>
    <x v="11"/>
  </r>
  <r>
    <x v="16"/>
    <n v="4328"/>
    <x v="11"/>
    <x v="2"/>
    <x v="1"/>
    <x v="11"/>
  </r>
  <r>
    <x v="16"/>
    <n v="4329"/>
    <x v="11"/>
    <x v="2"/>
    <x v="1"/>
    <x v="11"/>
  </r>
  <r>
    <x v="16"/>
    <n v="4330"/>
    <x v="11"/>
    <x v="2"/>
    <x v="1"/>
    <x v="11"/>
  </r>
  <r>
    <x v="16"/>
    <n v="4331"/>
    <x v="11"/>
    <x v="2"/>
    <x v="1"/>
    <x v="11"/>
  </r>
  <r>
    <x v="16"/>
    <n v="4332"/>
    <x v="11"/>
    <x v="2"/>
    <x v="1"/>
    <x v="11"/>
  </r>
  <r>
    <x v="16"/>
    <n v="4333"/>
    <x v="11"/>
    <x v="2"/>
    <x v="1"/>
    <x v="11"/>
  </r>
  <r>
    <x v="16"/>
    <n v="4334"/>
    <x v="11"/>
    <x v="2"/>
    <x v="1"/>
    <x v="11"/>
  </r>
  <r>
    <x v="16"/>
    <n v="4335"/>
    <x v="11"/>
    <x v="2"/>
    <x v="1"/>
    <x v="11"/>
  </r>
  <r>
    <x v="16"/>
    <n v="4336"/>
    <x v="11"/>
    <x v="2"/>
    <x v="1"/>
    <x v="11"/>
  </r>
  <r>
    <x v="16"/>
    <n v="4337"/>
    <x v="11"/>
    <x v="2"/>
    <x v="1"/>
    <x v="11"/>
  </r>
  <r>
    <x v="16"/>
    <n v="4338"/>
    <x v="11"/>
    <x v="2"/>
    <x v="1"/>
    <x v="11"/>
  </r>
  <r>
    <x v="16"/>
    <n v="4339"/>
    <x v="11"/>
    <x v="2"/>
    <x v="1"/>
    <x v="11"/>
  </r>
  <r>
    <x v="16"/>
    <n v="4340"/>
    <x v="11"/>
    <x v="2"/>
    <x v="1"/>
    <x v="11"/>
  </r>
  <r>
    <x v="16"/>
    <n v="4341"/>
    <x v="11"/>
    <x v="2"/>
    <x v="1"/>
    <x v="11"/>
  </r>
  <r>
    <x v="16"/>
    <n v="4342"/>
    <x v="11"/>
    <x v="2"/>
    <x v="1"/>
    <x v="11"/>
  </r>
  <r>
    <x v="16"/>
    <n v="4343"/>
    <x v="11"/>
    <x v="2"/>
    <x v="1"/>
    <x v="11"/>
  </r>
  <r>
    <x v="16"/>
    <n v="4344"/>
    <x v="11"/>
    <x v="2"/>
    <x v="1"/>
    <x v="11"/>
  </r>
  <r>
    <x v="16"/>
    <n v="4345"/>
    <x v="11"/>
    <x v="2"/>
    <x v="1"/>
    <x v="11"/>
  </r>
  <r>
    <x v="16"/>
    <n v="4346"/>
    <x v="11"/>
    <x v="2"/>
    <x v="1"/>
    <x v="11"/>
  </r>
  <r>
    <x v="16"/>
    <n v="4347"/>
    <x v="11"/>
    <x v="2"/>
    <x v="1"/>
    <x v="11"/>
  </r>
  <r>
    <x v="16"/>
    <n v="4348"/>
    <x v="11"/>
    <x v="2"/>
    <x v="1"/>
    <x v="11"/>
  </r>
  <r>
    <x v="16"/>
    <n v="4349"/>
    <x v="11"/>
    <x v="2"/>
    <x v="1"/>
    <x v="11"/>
  </r>
  <r>
    <x v="16"/>
    <n v="4350"/>
    <x v="11"/>
    <x v="2"/>
    <x v="1"/>
    <x v="11"/>
  </r>
  <r>
    <x v="16"/>
    <n v="4351"/>
    <x v="11"/>
    <x v="2"/>
    <x v="1"/>
    <x v="11"/>
  </r>
  <r>
    <x v="16"/>
    <n v="4352"/>
    <x v="11"/>
    <x v="2"/>
    <x v="1"/>
    <x v="11"/>
  </r>
  <r>
    <x v="16"/>
    <n v="4353"/>
    <x v="11"/>
    <x v="2"/>
    <x v="1"/>
    <x v="11"/>
  </r>
  <r>
    <x v="16"/>
    <n v="4354"/>
    <x v="11"/>
    <x v="2"/>
    <x v="1"/>
    <x v="11"/>
  </r>
  <r>
    <x v="16"/>
    <n v="4355"/>
    <x v="11"/>
    <x v="2"/>
    <x v="1"/>
    <x v="11"/>
  </r>
  <r>
    <x v="16"/>
    <n v="4356"/>
    <x v="11"/>
    <x v="2"/>
    <x v="1"/>
    <x v="11"/>
  </r>
  <r>
    <x v="16"/>
    <n v="4357"/>
    <x v="11"/>
    <x v="2"/>
    <x v="1"/>
    <x v="11"/>
  </r>
  <r>
    <x v="16"/>
    <n v="4358"/>
    <x v="11"/>
    <x v="2"/>
    <x v="1"/>
    <x v="11"/>
  </r>
  <r>
    <x v="16"/>
    <n v="4359"/>
    <x v="11"/>
    <x v="2"/>
    <x v="1"/>
    <x v="11"/>
  </r>
  <r>
    <x v="16"/>
    <n v="4360"/>
    <x v="11"/>
    <x v="2"/>
    <x v="1"/>
    <x v="11"/>
  </r>
  <r>
    <x v="16"/>
    <n v="4361"/>
    <x v="11"/>
    <x v="2"/>
    <x v="1"/>
    <x v="11"/>
  </r>
  <r>
    <x v="16"/>
    <n v="4362"/>
    <x v="11"/>
    <x v="2"/>
    <x v="1"/>
    <x v="11"/>
  </r>
  <r>
    <x v="16"/>
    <n v="4363"/>
    <x v="11"/>
    <x v="2"/>
    <x v="1"/>
    <x v="11"/>
  </r>
  <r>
    <x v="16"/>
    <n v="4364"/>
    <x v="11"/>
    <x v="2"/>
    <x v="1"/>
    <x v="11"/>
  </r>
  <r>
    <x v="16"/>
    <n v="4365"/>
    <x v="11"/>
    <x v="2"/>
    <x v="1"/>
    <x v="11"/>
  </r>
  <r>
    <x v="16"/>
    <n v="4366"/>
    <x v="11"/>
    <x v="2"/>
    <x v="1"/>
    <x v="11"/>
  </r>
  <r>
    <x v="16"/>
    <n v="4367"/>
    <x v="11"/>
    <x v="2"/>
    <x v="1"/>
    <x v="11"/>
  </r>
  <r>
    <x v="16"/>
    <n v="4368"/>
    <x v="11"/>
    <x v="2"/>
    <x v="1"/>
    <x v="11"/>
  </r>
  <r>
    <x v="16"/>
    <n v="4369"/>
    <x v="11"/>
    <x v="2"/>
    <x v="1"/>
    <x v="11"/>
  </r>
  <r>
    <x v="16"/>
    <n v="4370"/>
    <x v="11"/>
    <x v="2"/>
    <x v="1"/>
    <x v="11"/>
  </r>
  <r>
    <x v="16"/>
    <n v="4371"/>
    <x v="11"/>
    <x v="2"/>
    <x v="1"/>
    <x v="11"/>
  </r>
  <r>
    <x v="16"/>
    <n v="4372"/>
    <x v="11"/>
    <x v="2"/>
    <x v="1"/>
    <x v="11"/>
  </r>
  <r>
    <x v="16"/>
    <n v="4373"/>
    <x v="11"/>
    <x v="2"/>
    <x v="1"/>
    <x v="11"/>
  </r>
  <r>
    <x v="16"/>
    <n v="4374"/>
    <x v="11"/>
    <x v="2"/>
    <x v="1"/>
    <x v="11"/>
  </r>
  <r>
    <x v="16"/>
    <n v="4375"/>
    <x v="11"/>
    <x v="2"/>
    <x v="1"/>
    <x v="11"/>
  </r>
  <r>
    <x v="16"/>
    <n v="4376"/>
    <x v="11"/>
    <x v="2"/>
    <x v="1"/>
    <x v="11"/>
  </r>
  <r>
    <x v="16"/>
    <n v="4377"/>
    <x v="11"/>
    <x v="2"/>
    <x v="1"/>
    <x v="11"/>
  </r>
  <r>
    <x v="16"/>
    <n v="4378"/>
    <x v="11"/>
    <x v="2"/>
    <x v="1"/>
    <x v="11"/>
  </r>
  <r>
    <x v="16"/>
    <n v="4379"/>
    <x v="11"/>
    <x v="2"/>
    <x v="1"/>
    <x v="11"/>
  </r>
  <r>
    <x v="16"/>
    <n v="4380"/>
    <x v="11"/>
    <x v="2"/>
    <x v="1"/>
    <x v="11"/>
  </r>
  <r>
    <x v="16"/>
    <n v="4381"/>
    <x v="11"/>
    <x v="2"/>
    <x v="1"/>
    <x v="11"/>
  </r>
  <r>
    <x v="16"/>
    <n v="4382"/>
    <x v="11"/>
    <x v="2"/>
    <x v="1"/>
    <x v="11"/>
  </r>
  <r>
    <x v="16"/>
    <n v="4383"/>
    <x v="11"/>
    <x v="2"/>
    <x v="1"/>
    <x v="11"/>
  </r>
  <r>
    <x v="16"/>
    <n v="4384"/>
    <x v="11"/>
    <x v="2"/>
    <x v="1"/>
    <x v="11"/>
  </r>
  <r>
    <x v="16"/>
    <n v="4385"/>
    <x v="11"/>
    <x v="2"/>
    <x v="1"/>
    <x v="11"/>
  </r>
  <r>
    <x v="16"/>
    <n v="4386"/>
    <x v="11"/>
    <x v="2"/>
    <x v="1"/>
    <x v="11"/>
  </r>
  <r>
    <x v="16"/>
    <n v="4387"/>
    <x v="11"/>
    <x v="2"/>
    <x v="1"/>
    <x v="11"/>
  </r>
  <r>
    <x v="16"/>
    <n v="4388"/>
    <x v="11"/>
    <x v="2"/>
    <x v="1"/>
    <x v="11"/>
  </r>
  <r>
    <x v="16"/>
    <n v="4389"/>
    <x v="11"/>
    <x v="2"/>
    <x v="1"/>
    <x v="11"/>
  </r>
  <r>
    <x v="16"/>
    <n v="4390"/>
    <x v="11"/>
    <x v="2"/>
    <x v="1"/>
    <x v="11"/>
  </r>
  <r>
    <x v="16"/>
    <n v="4391"/>
    <x v="11"/>
    <x v="2"/>
    <x v="1"/>
    <x v="11"/>
  </r>
  <r>
    <x v="16"/>
    <n v="4392"/>
    <x v="11"/>
    <x v="2"/>
    <x v="1"/>
    <x v="11"/>
  </r>
  <r>
    <x v="16"/>
    <n v="4393"/>
    <x v="11"/>
    <x v="2"/>
    <x v="1"/>
    <x v="11"/>
  </r>
  <r>
    <x v="16"/>
    <n v="4394"/>
    <x v="11"/>
    <x v="2"/>
    <x v="1"/>
    <x v="11"/>
  </r>
  <r>
    <x v="16"/>
    <n v="4395"/>
    <x v="11"/>
    <x v="2"/>
    <x v="1"/>
    <x v="11"/>
  </r>
  <r>
    <x v="16"/>
    <n v="4396"/>
    <x v="11"/>
    <x v="2"/>
    <x v="1"/>
    <x v="11"/>
  </r>
  <r>
    <x v="16"/>
    <n v="4397"/>
    <x v="11"/>
    <x v="2"/>
    <x v="1"/>
    <x v="11"/>
  </r>
  <r>
    <x v="16"/>
    <n v="4398"/>
    <x v="11"/>
    <x v="2"/>
    <x v="1"/>
    <x v="11"/>
  </r>
  <r>
    <x v="16"/>
    <n v="4399"/>
    <x v="11"/>
    <x v="2"/>
    <x v="1"/>
    <x v="11"/>
  </r>
  <r>
    <x v="16"/>
    <n v="4400"/>
    <x v="11"/>
    <x v="2"/>
    <x v="1"/>
    <x v="11"/>
  </r>
  <r>
    <x v="16"/>
    <n v="4401"/>
    <x v="11"/>
    <x v="2"/>
    <x v="1"/>
    <x v="11"/>
  </r>
  <r>
    <x v="16"/>
    <n v="4402"/>
    <x v="11"/>
    <x v="2"/>
    <x v="1"/>
    <x v="11"/>
  </r>
  <r>
    <x v="16"/>
    <n v="4403"/>
    <x v="11"/>
    <x v="2"/>
    <x v="1"/>
    <x v="11"/>
  </r>
  <r>
    <x v="16"/>
    <n v="4404"/>
    <x v="11"/>
    <x v="2"/>
    <x v="1"/>
    <x v="11"/>
  </r>
  <r>
    <x v="16"/>
    <n v="4405"/>
    <x v="11"/>
    <x v="2"/>
    <x v="1"/>
    <x v="11"/>
  </r>
  <r>
    <x v="16"/>
    <n v="4406"/>
    <x v="11"/>
    <x v="2"/>
    <x v="1"/>
    <x v="11"/>
  </r>
  <r>
    <x v="16"/>
    <n v="4407"/>
    <x v="11"/>
    <x v="2"/>
    <x v="1"/>
    <x v="11"/>
  </r>
  <r>
    <x v="16"/>
    <n v="4408"/>
    <x v="11"/>
    <x v="2"/>
    <x v="1"/>
    <x v="11"/>
  </r>
  <r>
    <x v="16"/>
    <n v="4409"/>
    <x v="11"/>
    <x v="2"/>
    <x v="1"/>
    <x v="11"/>
  </r>
  <r>
    <x v="16"/>
    <n v="4410"/>
    <x v="11"/>
    <x v="2"/>
    <x v="1"/>
    <x v="11"/>
  </r>
  <r>
    <x v="16"/>
    <n v="4411"/>
    <x v="11"/>
    <x v="2"/>
    <x v="1"/>
    <x v="11"/>
  </r>
  <r>
    <x v="16"/>
    <n v="4412"/>
    <x v="11"/>
    <x v="2"/>
    <x v="1"/>
    <x v="11"/>
  </r>
  <r>
    <x v="16"/>
    <n v="4413"/>
    <x v="11"/>
    <x v="2"/>
    <x v="1"/>
    <x v="11"/>
  </r>
  <r>
    <x v="16"/>
    <n v="4414"/>
    <x v="11"/>
    <x v="2"/>
    <x v="1"/>
    <x v="11"/>
  </r>
  <r>
    <x v="16"/>
    <n v="4415"/>
    <x v="11"/>
    <x v="2"/>
    <x v="1"/>
    <x v="11"/>
  </r>
  <r>
    <x v="16"/>
    <n v="4416"/>
    <x v="11"/>
    <x v="2"/>
    <x v="1"/>
    <x v="11"/>
  </r>
  <r>
    <x v="16"/>
    <n v="4417"/>
    <x v="11"/>
    <x v="2"/>
    <x v="1"/>
    <x v="11"/>
  </r>
  <r>
    <x v="16"/>
    <n v="4418"/>
    <x v="11"/>
    <x v="2"/>
    <x v="1"/>
    <x v="11"/>
  </r>
  <r>
    <x v="16"/>
    <n v="4419"/>
    <x v="11"/>
    <x v="2"/>
    <x v="1"/>
    <x v="11"/>
  </r>
  <r>
    <x v="16"/>
    <n v="4420"/>
    <x v="11"/>
    <x v="2"/>
    <x v="1"/>
    <x v="11"/>
  </r>
  <r>
    <x v="16"/>
    <n v="4421"/>
    <x v="11"/>
    <x v="2"/>
    <x v="1"/>
    <x v="11"/>
  </r>
  <r>
    <x v="16"/>
    <n v="4422"/>
    <x v="11"/>
    <x v="2"/>
    <x v="1"/>
    <x v="11"/>
  </r>
  <r>
    <x v="16"/>
    <n v="4423"/>
    <x v="11"/>
    <x v="2"/>
    <x v="1"/>
    <x v="11"/>
  </r>
  <r>
    <x v="16"/>
    <n v="4424"/>
    <x v="11"/>
    <x v="2"/>
    <x v="1"/>
    <x v="11"/>
  </r>
  <r>
    <x v="16"/>
    <n v="4425"/>
    <x v="11"/>
    <x v="2"/>
    <x v="1"/>
    <x v="11"/>
  </r>
  <r>
    <x v="16"/>
    <n v="4426"/>
    <x v="11"/>
    <x v="2"/>
    <x v="1"/>
    <x v="11"/>
  </r>
  <r>
    <x v="16"/>
    <n v="4427"/>
    <x v="11"/>
    <x v="2"/>
    <x v="1"/>
    <x v="11"/>
  </r>
  <r>
    <x v="16"/>
    <n v="4428"/>
    <x v="11"/>
    <x v="2"/>
    <x v="1"/>
    <x v="11"/>
  </r>
  <r>
    <x v="16"/>
    <n v="4429"/>
    <x v="11"/>
    <x v="2"/>
    <x v="1"/>
    <x v="11"/>
  </r>
  <r>
    <x v="16"/>
    <n v="4430"/>
    <x v="11"/>
    <x v="2"/>
    <x v="1"/>
    <x v="11"/>
  </r>
  <r>
    <x v="16"/>
    <n v="4431"/>
    <x v="11"/>
    <x v="2"/>
    <x v="1"/>
    <x v="11"/>
  </r>
  <r>
    <x v="16"/>
    <n v="4432"/>
    <x v="11"/>
    <x v="2"/>
    <x v="1"/>
    <x v="11"/>
  </r>
  <r>
    <x v="16"/>
    <n v="4433"/>
    <x v="11"/>
    <x v="2"/>
    <x v="1"/>
    <x v="11"/>
  </r>
  <r>
    <x v="16"/>
    <n v="4434"/>
    <x v="11"/>
    <x v="2"/>
    <x v="1"/>
    <x v="11"/>
  </r>
  <r>
    <x v="16"/>
    <n v="4435"/>
    <x v="11"/>
    <x v="2"/>
    <x v="1"/>
    <x v="11"/>
  </r>
  <r>
    <x v="16"/>
    <n v="4436"/>
    <x v="11"/>
    <x v="2"/>
    <x v="1"/>
    <x v="11"/>
  </r>
  <r>
    <x v="16"/>
    <n v="4437"/>
    <x v="11"/>
    <x v="2"/>
    <x v="1"/>
    <x v="11"/>
  </r>
  <r>
    <x v="16"/>
    <n v="4438"/>
    <x v="11"/>
    <x v="2"/>
    <x v="1"/>
    <x v="11"/>
  </r>
  <r>
    <x v="16"/>
    <n v="4439"/>
    <x v="11"/>
    <x v="2"/>
    <x v="1"/>
    <x v="11"/>
  </r>
  <r>
    <x v="16"/>
    <n v="4440"/>
    <x v="11"/>
    <x v="2"/>
    <x v="1"/>
    <x v="11"/>
  </r>
  <r>
    <x v="16"/>
    <n v="4441"/>
    <x v="11"/>
    <x v="2"/>
    <x v="1"/>
    <x v="11"/>
  </r>
  <r>
    <x v="16"/>
    <n v="4442"/>
    <x v="11"/>
    <x v="2"/>
    <x v="1"/>
    <x v="11"/>
  </r>
  <r>
    <x v="16"/>
    <n v="4443"/>
    <x v="11"/>
    <x v="2"/>
    <x v="1"/>
    <x v="11"/>
  </r>
  <r>
    <x v="16"/>
    <n v="4444"/>
    <x v="11"/>
    <x v="2"/>
    <x v="1"/>
    <x v="11"/>
  </r>
  <r>
    <x v="16"/>
    <n v="4445"/>
    <x v="11"/>
    <x v="2"/>
    <x v="1"/>
    <x v="11"/>
  </r>
  <r>
    <x v="16"/>
    <n v="4446"/>
    <x v="11"/>
    <x v="2"/>
    <x v="1"/>
    <x v="11"/>
  </r>
  <r>
    <x v="16"/>
    <n v="4447"/>
    <x v="11"/>
    <x v="2"/>
    <x v="1"/>
    <x v="11"/>
  </r>
  <r>
    <x v="16"/>
    <n v="4448"/>
    <x v="11"/>
    <x v="2"/>
    <x v="1"/>
    <x v="11"/>
  </r>
  <r>
    <x v="16"/>
    <n v="4449"/>
    <x v="11"/>
    <x v="2"/>
    <x v="1"/>
    <x v="11"/>
  </r>
  <r>
    <x v="16"/>
    <n v="4450"/>
    <x v="11"/>
    <x v="2"/>
    <x v="1"/>
    <x v="11"/>
  </r>
  <r>
    <x v="16"/>
    <n v="4451"/>
    <x v="11"/>
    <x v="2"/>
    <x v="1"/>
    <x v="11"/>
  </r>
  <r>
    <x v="16"/>
    <n v="4452"/>
    <x v="11"/>
    <x v="2"/>
    <x v="1"/>
    <x v="11"/>
  </r>
  <r>
    <x v="16"/>
    <n v="4453"/>
    <x v="11"/>
    <x v="2"/>
    <x v="1"/>
    <x v="11"/>
  </r>
  <r>
    <x v="16"/>
    <n v="4454"/>
    <x v="11"/>
    <x v="2"/>
    <x v="1"/>
    <x v="11"/>
  </r>
  <r>
    <x v="16"/>
    <n v="4455"/>
    <x v="11"/>
    <x v="2"/>
    <x v="1"/>
    <x v="11"/>
  </r>
  <r>
    <x v="16"/>
    <n v="4456"/>
    <x v="11"/>
    <x v="2"/>
    <x v="1"/>
    <x v="11"/>
  </r>
  <r>
    <x v="16"/>
    <n v="4457"/>
    <x v="11"/>
    <x v="2"/>
    <x v="1"/>
    <x v="11"/>
  </r>
  <r>
    <x v="16"/>
    <n v="4458"/>
    <x v="11"/>
    <x v="2"/>
    <x v="1"/>
    <x v="11"/>
  </r>
  <r>
    <x v="16"/>
    <n v="4459"/>
    <x v="11"/>
    <x v="2"/>
    <x v="1"/>
    <x v="11"/>
  </r>
  <r>
    <x v="16"/>
    <n v="4460"/>
    <x v="11"/>
    <x v="2"/>
    <x v="1"/>
    <x v="11"/>
  </r>
  <r>
    <x v="16"/>
    <n v="4461"/>
    <x v="11"/>
    <x v="2"/>
    <x v="1"/>
    <x v="11"/>
  </r>
  <r>
    <x v="16"/>
    <n v="4462"/>
    <x v="11"/>
    <x v="2"/>
    <x v="1"/>
    <x v="11"/>
  </r>
  <r>
    <x v="16"/>
    <n v="4463"/>
    <x v="11"/>
    <x v="2"/>
    <x v="1"/>
    <x v="11"/>
  </r>
  <r>
    <x v="16"/>
    <n v="4464"/>
    <x v="11"/>
    <x v="2"/>
    <x v="1"/>
    <x v="11"/>
  </r>
  <r>
    <x v="16"/>
    <n v="4465"/>
    <x v="11"/>
    <x v="2"/>
    <x v="1"/>
    <x v="11"/>
  </r>
  <r>
    <x v="16"/>
    <n v="4466"/>
    <x v="11"/>
    <x v="2"/>
    <x v="1"/>
    <x v="11"/>
  </r>
  <r>
    <x v="16"/>
    <n v="4467"/>
    <x v="11"/>
    <x v="2"/>
    <x v="1"/>
    <x v="11"/>
  </r>
  <r>
    <x v="16"/>
    <n v="4468"/>
    <x v="11"/>
    <x v="2"/>
    <x v="1"/>
    <x v="11"/>
  </r>
  <r>
    <x v="16"/>
    <n v="4469"/>
    <x v="11"/>
    <x v="2"/>
    <x v="1"/>
    <x v="11"/>
  </r>
  <r>
    <x v="16"/>
    <n v="4470"/>
    <x v="11"/>
    <x v="2"/>
    <x v="1"/>
    <x v="11"/>
  </r>
  <r>
    <x v="16"/>
    <n v="4471"/>
    <x v="11"/>
    <x v="2"/>
    <x v="1"/>
    <x v="11"/>
  </r>
  <r>
    <x v="16"/>
    <n v="4472"/>
    <x v="11"/>
    <x v="2"/>
    <x v="1"/>
    <x v="11"/>
  </r>
  <r>
    <x v="16"/>
    <n v="4473"/>
    <x v="11"/>
    <x v="2"/>
    <x v="1"/>
    <x v="11"/>
  </r>
  <r>
    <x v="16"/>
    <n v="4474"/>
    <x v="11"/>
    <x v="2"/>
    <x v="1"/>
    <x v="11"/>
  </r>
  <r>
    <x v="16"/>
    <n v="4475"/>
    <x v="11"/>
    <x v="2"/>
    <x v="1"/>
    <x v="11"/>
  </r>
  <r>
    <x v="16"/>
    <n v="4476"/>
    <x v="11"/>
    <x v="2"/>
    <x v="1"/>
    <x v="11"/>
  </r>
  <r>
    <x v="16"/>
    <n v="4477"/>
    <x v="11"/>
    <x v="2"/>
    <x v="1"/>
    <x v="11"/>
  </r>
  <r>
    <x v="16"/>
    <n v="4478"/>
    <x v="11"/>
    <x v="2"/>
    <x v="1"/>
    <x v="11"/>
  </r>
  <r>
    <x v="16"/>
    <n v="4479"/>
    <x v="11"/>
    <x v="2"/>
    <x v="1"/>
    <x v="11"/>
  </r>
  <r>
    <x v="16"/>
    <n v="4480"/>
    <x v="11"/>
    <x v="2"/>
    <x v="1"/>
    <x v="11"/>
  </r>
  <r>
    <x v="16"/>
    <n v="4481"/>
    <x v="11"/>
    <x v="2"/>
    <x v="1"/>
    <x v="11"/>
  </r>
  <r>
    <x v="16"/>
    <n v="4482"/>
    <x v="11"/>
    <x v="2"/>
    <x v="1"/>
    <x v="11"/>
  </r>
  <r>
    <x v="16"/>
    <n v="4483"/>
    <x v="11"/>
    <x v="2"/>
    <x v="1"/>
    <x v="11"/>
  </r>
  <r>
    <x v="16"/>
    <n v="4484"/>
    <x v="11"/>
    <x v="2"/>
    <x v="1"/>
    <x v="11"/>
  </r>
  <r>
    <x v="16"/>
    <n v="4485"/>
    <x v="11"/>
    <x v="2"/>
    <x v="1"/>
    <x v="11"/>
  </r>
  <r>
    <x v="16"/>
    <n v="4486"/>
    <x v="11"/>
    <x v="2"/>
    <x v="1"/>
    <x v="11"/>
  </r>
  <r>
    <x v="16"/>
    <n v="4487"/>
    <x v="11"/>
    <x v="2"/>
    <x v="1"/>
    <x v="11"/>
  </r>
  <r>
    <x v="16"/>
    <n v="4488"/>
    <x v="11"/>
    <x v="2"/>
    <x v="1"/>
    <x v="11"/>
  </r>
  <r>
    <x v="16"/>
    <n v="4489"/>
    <x v="11"/>
    <x v="2"/>
    <x v="1"/>
    <x v="11"/>
  </r>
  <r>
    <x v="16"/>
    <n v="4490"/>
    <x v="11"/>
    <x v="2"/>
    <x v="1"/>
    <x v="11"/>
  </r>
  <r>
    <x v="16"/>
    <n v="4491"/>
    <x v="11"/>
    <x v="2"/>
    <x v="1"/>
    <x v="11"/>
  </r>
  <r>
    <x v="16"/>
    <n v="4492"/>
    <x v="11"/>
    <x v="2"/>
    <x v="1"/>
    <x v="11"/>
  </r>
  <r>
    <x v="16"/>
    <n v="4493"/>
    <x v="11"/>
    <x v="2"/>
    <x v="1"/>
    <x v="11"/>
  </r>
  <r>
    <x v="16"/>
    <n v="4494"/>
    <x v="11"/>
    <x v="2"/>
    <x v="1"/>
    <x v="11"/>
  </r>
  <r>
    <x v="16"/>
    <n v="4495"/>
    <x v="11"/>
    <x v="2"/>
    <x v="1"/>
    <x v="11"/>
  </r>
  <r>
    <x v="16"/>
    <n v="4496"/>
    <x v="11"/>
    <x v="2"/>
    <x v="1"/>
    <x v="11"/>
  </r>
  <r>
    <x v="16"/>
    <n v="4497"/>
    <x v="11"/>
    <x v="2"/>
    <x v="1"/>
    <x v="11"/>
  </r>
  <r>
    <x v="16"/>
    <n v="4498"/>
    <x v="11"/>
    <x v="2"/>
    <x v="1"/>
    <x v="11"/>
  </r>
  <r>
    <x v="16"/>
    <n v="4499"/>
    <x v="11"/>
    <x v="2"/>
    <x v="1"/>
    <x v="11"/>
  </r>
  <r>
    <x v="16"/>
    <n v="4500"/>
    <x v="11"/>
    <x v="2"/>
    <x v="1"/>
    <x v="11"/>
  </r>
  <r>
    <x v="16"/>
    <n v="4501"/>
    <x v="11"/>
    <x v="2"/>
    <x v="1"/>
    <x v="11"/>
  </r>
  <r>
    <x v="16"/>
    <n v="4502"/>
    <x v="11"/>
    <x v="2"/>
    <x v="1"/>
    <x v="11"/>
  </r>
  <r>
    <x v="16"/>
    <n v="4503"/>
    <x v="11"/>
    <x v="2"/>
    <x v="1"/>
    <x v="11"/>
  </r>
  <r>
    <x v="16"/>
    <n v="4504"/>
    <x v="11"/>
    <x v="2"/>
    <x v="1"/>
    <x v="11"/>
  </r>
  <r>
    <x v="16"/>
    <n v="4505"/>
    <x v="11"/>
    <x v="2"/>
    <x v="1"/>
    <x v="11"/>
  </r>
  <r>
    <x v="16"/>
    <n v="4506"/>
    <x v="11"/>
    <x v="2"/>
    <x v="1"/>
    <x v="11"/>
  </r>
  <r>
    <x v="16"/>
    <n v="4507"/>
    <x v="11"/>
    <x v="2"/>
    <x v="1"/>
    <x v="11"/>
  </r>
  <r>
    <x v="16"/>
    <n v="4508"/>
    <x v="11"/>
    <x v="2"/>
    <x v="1"/>
    <x v="11"/>
  </r>
  <r>
    <x v="16"/>
    <n v="4509"/>
    <x v="11"/>
    <x v="2"/>
    <x v="1"/>
    <x v="11"/>
  </r>
  <r>
    <x v="16"/>
    <n v="4510"/>
    <x v="11"/>
    <x v="2"/>
    <x v="1"/>
    <x v="11"/>
  </r>
  <r>
    <x v="16"/>
    <n v="4511"/>
    <x v="11"/>
    <x v="2"/>
    <x v="1"/>
    <x v="11"/>
  </r>
  <r>
    <x v="16"/>
    <n v="4512"/>
    <x v="11"/>
    <x v="2"/>
    <x v="1"/>
    <x v="11"/>
  </r>
  <r>
    <x v="16"/>
    <n v="4513"/>
    <x v="11"/>
    <x v="2"/>
    <x v="1"/>
    <x v="11"/>
  </r>
  <r>
    <x v="16"/>
    <n v="4514"/>
    <x v="11"/>
    <x v="2"/>
    <x v="1"/>
    <x v="11"/>
  </r>
  <r>
    <x v="16"/>
    <n v="4515"/>
    <x v="11"/>
    <x v="2"/>
    <x v="1"/>
    <x v="11"/>
  </r>
  <r>
    <x v="16"/>
    <n v="4516"/>
    <x v="11"/>
    <x v="2"/>
    <x v="1"/>
    <x v="11"/>
  </r>
  <r>
    <x v="16"/>
    <n v="4517"/>
    <x v="11"/>
    <x v="2"/>
    <x v="1"/>
    <x v="11"/>
  </r>
  <r>
    <x v="16"/>
    <n v="4518"/>
    <x v="11"/>
    <x v="2"/>
    <x v="1"/>
    <x v="11"/>
  </r>
  <r>
    <x v="16"/>
    <n v="4519"/>
    <x v="11"/>
    <x v="2"/>
    <x v="1"/>
    <x v="11"/>
  </r>
  <r>
    <x v="16"/>
    <n v="4520"/>
    <x v="11"/>
    <x v="2"/>
    <x v="1"/>
    <x v="11"/>
  </r>
  <r>
    <x v="16"/>
    <n v="4521"/>
    <x v="11"/>
    <x v="2"/>
    <x v="1"/>
    <x v="11"/>
  </r>
  <r>
    <x v="16"/>
    <n v="4522"/>
    <x v="11"/>
    <x v="2"/>
    <x v="1"/>
    <x v="11"/>
  </r>
  <r>
    <x v="16"/>
    <n v="4523"/>
    <x v="11"/>
    <x v="2"/>
    <x v="1"/>
    <x v="11"/>
  </r>
  <r>
    <x v="16"/>
    <n v="4524"/>
    <x v="11"/>
    <x v="2"/>
    <x v="1"/>
    <x v="11"/>
  </r>
  <r>
    <x v="16"/>
    <n v="4525"/>
    <x v="11"/>
    <x v="2"/>
    <x v="1"/>
    <x v="11"/>
  </r>
  <r>
    <x v="16"/>
    <n v="4526"/>
    <x v="11"/>
    <x v="2"/>
    <x v="1"/>
    <x v="11"/>
  </r>
  <r>
    <x v="16"/>
    <n v="4527"/>
    <x v="11"/>
    <x v="2"/>
    <x v="1"/>
    <x v="11"/>
  </r>
  <r>
    <x v="16"/>
    <n v="4528"/>
    <x v="11"/>
    <x v="2"/>
    <x v="1"/>
    <x v="11"/>
  </r>
  <r>
    <x v="16"/>
    <n v="4529"/>
    <x v="11"/>
    <x v="2"/>
    <x v="1"/>
    <x v="11"/>
  </r>
  <r>
    <x v="16"/>
    <n v="4530"/>
    <x v="11"/>
    <x v="2"/>
    <x v="1"/>
    <x v="11"/>
  </r>
  <r>
    <x v="16"/>
    <n v="4531"/>
    <x v="11"/>
    <x v="2"/>
    <x v="1"/>
    <x v="11"/>
  </r>
  <r>
    <x v="16"/>
    <n v="4532"/>
    <x v="11"/>
    <x v="2"/>
    <x v="1"/>
    <x v="11"/>
  </r>
  <r>
    <x v="16"/>
    <n v="4533"/>
    <x v="11"/>
    <x v="2"/>
    <x v="1"/>
    <x v="11"/>
  </r>
  <r>
    <x v="16"/>
    <n v="4534"/>
    <x v="11"/>
    <x v="2"/>
    <x v="1"/>
    <x v="11"/>
  </r>
  <r>
    <x v="16"/>
    <n v="4535"/>
    <x v="11"/>
    <x v="2"/>
    <x v="1"/>
    <x v="11"/>
  </r>
  <r>
    <x v="16"/>
    <n v="4536"/>
    <x v="11"/>
    <x v="2"/>
    <x v="1"/>
    <x v="11"/>
  </r>
  <r>
    <x v="16"/>
    <n v="4537"/>
    <x v="11"/>
    <x v="2"/>
    <x v="1"/>
    <x v="11"/>
  </r>
  <r>
    <x v="16"/>
    <n v="4538"/>
    <x v="11"/>
    <x v="2"/>
    <x v="1"/>
    <x v="11"/>
  </r>
  <r>
    <x v="16"/>
    <n v="4539"/>
    <x v="11"/>
    <x v="2"/>
    <x v="1"/>
    <x v="11"/>
  </r>
  <r>
    <x v="16"/>
    <n v="4540"/>
    <x v="11"/>
    <x v="2"/>
    <x v="1"/>
    <x v="11"/>
  </r>
  <r>
    <x v="16"/>
    <n v="4541"/>
    <x v="11"/>
    <x v="2"/>
    <x v="1"/>
    <x v="11"/>
  </r>
  <r>
    <x v="16"/>
    <n v="4542"/>
    <x v="11"/>
    <x v="2"/>
    <x v="1"/>
    <x v="11"/>
  </r>
  <r>
    <x v="16"/>
    <n v="4543"/>
    <x v="11"/>
    <x v="2"/>
    <x v="1"/>
    <x v="11"/>
  </r>
  <r>
    <x v="16"/>
    <n v="4544"/>
    <x v="11"/>
    <x v="2"/>
    <x v="1"/>
    <x v="11"/>
  </r>
  <r>
    <x v="16"/>
    <n v="4545"/>
    <x v="11"/>
    <x v="2"/>
    <x v="1"/>
    <x v="11"/>
  </r>
  <r>
    <x v="16"/>
    <n v="4546"/>
    <x v="11"/>
    <x v="2"/>
    <x v="1"/>
    <x v="11"/>
  </r>
  <r>
    <x v="16"/>
    <n v="4547"/>
    <x v="11"/>
    <x v="2"/>
    <x v="1"/>
    <x v="11"/>
  </r>
  <r>
    <x v="16"/>
    <n v="4548"/>
    <x v="11"/>
    <x v="2"/>
    <x v="1"/>
    <x v="11"/>
  </r>
  <r>
    <x v="16"/>
    <n v="4549"/>
    <x v="11"/>
    <x v="2"/>
    <x v="1"/>
    <x v="11"/>
  </r>
  <r>
    <x v="16"/>
    <n v="4550"/>
    <x v="11"/>
    <x v="2"/>
    <x v="1"/>
    <x v="11"/>
  </r>
  <r>
    <x v="16"/>
    <n v="4551"/>
    <x v="11"/>
    <x v="2"/>
    <x v="1"/>
    <x v="11"/>
  </r>
  <r>
    <x v="16"/>
    <n v="4552"/>
    <x v="11"/>
    <x v="2"/>
    <x v="1"/>
    <x v="11"/>
  </r>
  <r>
    <x v="16"/>
    <n v="4553"/>
    <x v="11"/>
    <x v="2"/>
    <x v="1"/>
    <x v="11"/>
  </r>
  <r>
    <x v="16"/>
    <n v="4554"/>
    <x v="11"/>
    <x v="2"/>
    <x v="1"/>
    <x v="11"/>
  </r>
  <r>
    <x v="16"/>
    <n v="4555"/>
    <x v="11"/>
    <x v="2"/>
    <x v="1"/>
    <x v="11"/>
  </r>
  <r>
    <x v="16"/>
    <n v="4556"/>
    <x v="11"/>
    <x v="2"/>
    <x v="1"/>
    <x v="11"/>
  </r>
  <r>
    <x v="16"/>
    <n v="4557"/>
    <x v="11"/>
    <x v="2"/>
    <x v="1"/>
    <x v="11"/>
  </r>
  <r>
    <x v="16"/>
    <n v="4558"/>
    <x v="11"/>
    <x v="2"/>
    <x v="1"/>
    <x v="11"/>
  </r>
  <r>
    <x v="16"/>
    <n v="4559"/>
    <x v="11"/>
    <x v="2"/>
    <x v="1"/>
    <x v="11"/>
  </r>
  <r>
    <x v="16"/>
    <n v="4560"/>
    <x v="11"/>
    <x v="2"/>
    <x v="1"/>
    <x v="11"/>
  </r>
  <r>
    <x v="16"/>
    <n v="4561"/>
    <x v="11"/>
    <x v="2"/>
    <x v="1"/>
    <x v="11"/>
  </r>
  <r>
    <x v="16"/>
    <n v="4562"/>
    <x v="11"/>
    <x v="2"/>
    <x v="1"/>
    <x v="11"/>
  </r>
  <r>
    <x v="16"/>
    <n v="4563"/>
    <x v="11"/>
    <x v="2"/>
    <x v="1"/>
    <x v="11"/>
  </r>
  <r>
    <x v="16"/>
    <n v="4564"/>
    <x v="11"/>
    <x v="2"/>
    <x v="1"/>
    <x v="11"/>
  </r>
  <r>
    <x v="16"/>
    <n v="4565"/>
    <x v="11"/>
    <x v="2"/>
    <x v="1"/>
    <x v="11"/>
  </r>
  <r>
    <x v="16"/>
    <n v="4566"/>
    <x v="11"/>
    <x v="2"/>
    <x v="1"/>
    <x v="11"/>
  </r>
  <r>
    <x v="16"/>
    <n v="4567"/>
    <x v="11"/>
    <x v="2"/>
    <x v="1"/>
    <x v="11"/>
  </r>
  <r>
    <x v="16"/>
    <n v="4568"/>
    <x v="11"/>
    <x v="2"/>
    <x v="1"/>
    <x v="11"/>
  </r>
  <r>
    <x v="16"/>
    <n v="4569"/>
    <x v="11"/>
    <x v="2"/>
    <x v="1"/>
    <x v="11"/>
  </r>
  <r>
    <x v="16"/>
    <n v="4570"/>
    <x v="11"/>
    <x v="2"/>
    <x v="1"/>
    <x v="11"/>
  </r>
  <r>
    <x v="16"/>
    <n v="4571"/>
    <x v="11"/>
    <x v="2"/>
    <x v="1"/>
    <x v="11"/>
  </r>
  <r>
    <x v="16"/>
    <n v="4572"/>
    <x v="11"/>
    <x v="2"/>
    <x v="1"/>
    <x v="11"/>
  </r>
  <r>
    <x v="16"/>
    <n v="4573"/>
    <x v="11"/>
    <x v="2"/>
    <x v="1"/>
    <x v="11"/>
  </r>
  <r>
    <x v="16"/>
    <n v="4574"/>
    <x v="11"/>
    <x v="2"/>
    <x v="1"/>
    <x v="11"/>
  </r>
  <r>
    <x v="16"/>
    <n v="4575"/>
    <x v="11"/>
    <x v="2"/>
    <x v="1"/>
    <x v="11"/>
  </r>
  <r>
    <x v="16"/>
    <n v="4576"/>
    <x v="11"/>
    <x v="2"/>
    <x v="1"/>
    <x v="11"/>
  </r>
  <r>
    <x v="16"/>
    <n v="4577"/>
    <x v="11"/>
    <x v="2"/>
    <x v="1"/>
    <x v="11"/>
  </r>
  <r>
    <x v="16"/>
    <n v="4578"/>
    <x v="11"/>
    <x v="2"/>
    <x v="1"/>
    <x v="11"/>
  </r>
  <r>
    <x v="16"/>
    <n v="4579"/>
    <x v="11"/>
    <x v="2"/>
    <x v="1"/>
    <x v="11"/>
  </r>
  <r>
    <x v="16"/>
    <n v="4580"/>
    <x v="11"/>
    <x v="2"/>
    <x v="1"/>
    <x v="11"/>
  </r>
  <r>
    <x v="16"/>
    <n v="4581"/>
    <x v="11"/>
    <x v="2"/>
    <x v="1"/>
    <x v="11"/>
  </r>
  <r>
    <x v="16"/>
    <n v="4582"/>
    <x v="11"/>
    <x v="2"/>
    <x v="1"/>
    <x v="11"/>
  </r>
  <r>
    <x v="16"/>
    <n v="4583"/>
    <x v="11"/>
    <x v="2"/>
    <x v="1"/>
    <x v="11"/>
  </r>
  <r>
    <x v="16"/>
    <n v="4584"/>
    <x v="11"/>
    <x v="2"/>
    <x v="1"/>
    <x v="11"/>
  </r>
  <r>
    <x v="16"/>
    <n v="4585"/>
    <x v="11"/>
    <x v="2"/>
    <x v="1"/>
    <x v="11"/>
  </r>
  <r>
    <x v="16"/>
    <n v="4586"/>
    <x v="11"/>
    <x v="2"/>
    <x v="1"/>
    <x v="11"/>
  </r>
  <r>
    <x v="16"/>
    <n v="4587"/>
    <x v="11"/>
    <x v="2"/>
    <x v="1"/>
    <x v="11"/>
  </r>
  <r>
    <x v="16"/>
    <n v="4588"/>
    <x v="11"/>
    <x v="2"/>
    <x v="1"/>
    <x v="11"/>
  </r>
  <r>
    <x v="16"/>
    <n v="4589"/>
    <x v="11"/>
    <x v="2"/>
    <x v="1"/>
    <x v="11"/>
  </r>
  <r>
    <x v="16"/>
    <n v="4590"/>
    <x v="11"/>
    <x v="2"/>
    <x v="1"/>
    <x v="11"/>
  </r>
  <r>
    <x v="16"/>
    <n v="4591"/>
    <x v="11"/>
    <x v="2"/>
    <x v="1"/>
    <x v="11"/>
  </r>
  <r>
    <x v="16"/>
    <n v="4592"/>
    <x v="11"/>
    <x v="2"/>
    <x v="1"/>
    <x v="11"/>
  </r>
  <r>
    <x v="16"/>
    <n v="4593"/>
    <x v="11"/>
    <x v="2"/>
    <x v="1"/>
    <x v="11"/>
  </r>
  <r>
    <x v="16"/>
    <n v="4594"/>
    <x v="11"/>
    <x v="2"/>
    <x v="1"/>
    <x v="11"/>
  </r>
  <r>
    <x v="16"/>
    <n v="4595"/>
    <x v="11"/>
    <x v="2"/>
    <x v="1"/>
    <x v="11"/>
  </r>
  <r>
    <x v="16"/>
    <n v="4596"/>
    <x v="11"/>
    <x v="2"/>
    <x v="1"/>
    <x v="11"/>
  </r>
  <r>
    <x v="16"/>
    <n v="4597"/>
    <x v="11"/>
    <x v="2"/>
    <x v="1"/>
    <x v="11"/>
  </r>
  <r>
    <x v="16"/>
    <n v="4598"/>
    <x v="11"/>
    <x v="2"/>
    <x v="1"/>
    <x v="11"/>
  </r>
  <r>
    <x v="16"/>
    <n v="4599"/>
    <x v="11"/>
    <x v="2"/>
    <x v="1"/>
    <x v="11"/>
  </r>
  <r>
    <x v="16"/>
    <n v="4600"/>
    <x v="11"/>
    <x v="2"/>
    <x v="1"/>
    <x v="11"/>
  </r>
  <r>
    <x v="16"/>
    <n v="4601"/>
    <x v="11"/>
    <x v="2"/>
    <x v="1"/>
    <x v="11"/>
  </r>
  <r>
    <x v="16"/>
    <n v="4602"/>
    <x v="11"/>
    <x v="2"/>
    <x v="1"/>
    <x v="11"/>
  </r>
  <r>
    <x v="16"/>
    <n v="4603"/>
    <x v="11"/>
    <x v="2"/>
    <x v="1"/>
    <x v="11"/>
  </r>
  <r>
    <x v="16"/>
    <n v="4604"/>
    <x v="11"/>
    <x v="2"/>
    <x v="1"/>
    <x v="11"/>
  </r>
  <r>
    <x v="16"/>
    <n v="4605"/>
    <x v="11"/>
    <x v="2"/>
    <x v="1"/>
    <x v="11"/>
  </r>
  <r>
    <x v="16"/>
    <n v="4606"/>
    <x v="11"/>
    <x v="2"/>
    <x v="1"/>
    <x v="11"/>
  </r>
  <r>
    <x v="16"/>
    <n v="4607"/>
    <x v="11"/>
    <x v="2"/>
    <x v="1"/>
    <x v="11"/>
  </r>
  <r>
    <x v="16"/>
    <n v="4608"/>
    <x v="11"/>
    <x v="2"/>
    <x v="1"/>
    <x v="11"/>
  </r>
  <r>
    <x v="16"/>
    <n v="4609"/>
    <x v="11"/>
    <x v="2"/>
    <x v="1"/>
    <x v="11"/>
  </r>
  <r>
    <x v="16"/>
    <n v="4610"/>
    <x v="11"/>
    <x v="2"/>
    <x v="1"/>
    <x v="11"/>
  </r>
  <r>
    <x v="16"/>
    <n v="4611"/>
    <x v="11"/>
    <x v="2"/>
    <x v="1"/>
    <x v="11"/>
  </r>
  <r>
    <x v="16"/>
    <n v="4612"/>
    <x v="11"/>
    <x v="2"/>
    <x v="1"/>
    <x v="11"/>
  </r>
  <r>
    <x v="16"/>
    <n v="4613"/>
    <x v="11"/>
    <x v="2"/>
    <x v="1"/>
    <x v="11"/>
  </r>
  <r>
    <x v="16"/>
    <n v="4614"/>
    <x v="11"/>
    <x v="2"/>
    <x v="1"/>
    <x v="11"/>
  </r>
  <r>
    <x v="16"/>
    <n v="4615"/>
    <x v="11"/>
    <x v="2"/>
    <x v="1"/>
    <x v="11"/>
  </r>
  <r>
    <x v="16"/>
    <n v="4616"/>
    <x v="11"/>
    <x v="2"/>
    <x v="1"/>
    <x v="11"/>
  </r>
  <r>
    <x v="16"/>
    <n v="4617"/>
    <x v="11"/>
    <x v="2"/>
    <x v="1"/>
    <x v="11"/>
  </r>
  <r>
    <x v="16"/>
    <n v="4618"/>
    <x v="11"/>
    <x v="2"/>
    <x v="1"/>
    <x v="11"/>
  </r>
  <r>
    <x v="16"/>
    <n v="4619"/>
    <x v="11"/>
    <x v="2"/>
    <x v="1"/>
    <x v="11"/>
  </r>
  <r>
    <x v="16"/>
    <n v="4620"/>
    <x v="11"/>
    <x v="2"/>
    <x v="1"/>
    <x v="11"/>
  </r>
  <r>
    <x v="16"/>
    <n v="4621"/>
    <x v="11"/>
    <x v="2"/>
    <x v="1"/>
    <x v="11"/>
  </r>
  <r>
    <x v="16"/>
    <n v="4622"/>
    <x v="11"/>
    <x v="2"/>
    <x v="1"/>
    <x v="11"/>
  </r>
  <r>
    <x v="16"/>
    <n v="4623"/>
    <x v="11"/>
    <x v="2"/>
    <x v="1"/>
    <x v="11"/>
  </r>
  <r>
    <x v="16"/>
    <n v="4624"/>
    <x v="11"/>
    <x v="2"/>
    <x v="1"/>
    <x v="11"/>
  </r>
  <r>
    <x v="16"/>
    <n v="4625"/>
    <x v="11"/>
    <x v="2"/>
    <x v="1"/>
    <x v="11"/>
  </r>
  <r>
    <x v="16"/>
    <n v="4626"/>
    <x v="11"/>
    <x v="2"/>
    <x v="1"/>
    <x v="11"/>
  </r>
  <r>
    <x v="16"/>
    <n v="4627"/>
    <x v="11"/>
    <x v="2"/>
    <x v="1"/>
    <x v="11"/>
  </r>
  <r>
    <x v="16"/>
    <n v="4628"/>
    <x v="11"/>
    <x v="2"/>
    <x v="1"/>
    <x v="11"/>
  </r>
  <r>
    <x v="16"/>
    <n v="4629"/>
    <x v="11"/>
    <x v="2"/>
    <x v="1"/>
    <x v="11"/>
  </r>
  <r>
    <x v="16"/>
    <n v="4630"/>
    <x v="11"/>
    <x v="2"/>
    <x v="1"/>
    <x v="11"/>
  </r>
  <r>
    <x v="16"/>
    <n v="4631"/>
    <x v="11"/>
    <x v="2"/>
    <x v="1"/>
    <x v="11"/>
  </r>
  <r>
    <x v="16"/>
    <n v="4632"/>
    <x v="11"/>
    <x v="2"/>
    <x v="1"/>
    <x v="11"/>
  </r>
  <r>
    <x v="16"/>
    <n v="4633"/>
    <x v="11"/>
    <x v="2"/>
    <x v="1"/>
    <x v="11"/>
  </r>
  <r>
    <x v="16"/>
    <n v="4634"/>
    <x v="11"/>
    <x v="2"/>
    <x v="1"/>
    <x v="11"/>
  </r>
  <r>
    <x v="16"/>
    <n v="4635"/>
    <x v="11"/>
    <x v="2"/>
    <x v="1"/>
    <x v="11"/>
  </r>
  <r>
    <x v="16"/>
    <n v="4636"/>
    <x v="11"/>
    <x v="2"/>
    <x v="1"/>
    <x v="11"/>
  </r>
  <r>
    <x v="16"/>
    <n v="4637"/>
    <x v="11"/>
    <x v="2"/>
    <x v="1"/>
    <x v="11"/>
  </r>
  <r>
    <x v="16"/>
    <n v="4638"/>
    <x v="11"/>
    <x v="2"/>
    <x v="1"/>
    <x v="11"/>
  </r>
  <r>
    <x v="16"/>
    <n v="4639"/>
    <x v="11"/>
    <x v="2"/>
    <x v="1"/>
    <x v="11"/>
  </r>
  <r>
    <x v="16"/>
    <n v="4640"/>
    <x v="11"/>
    <x v="2"/>
    <x v="1"/>
    <x v="11"/>
  </r>
  <r>
    <x v="16"/>
    <n v="4641"/>
    <x v="11"/>
    <x v="2"/>
    <x v="1"/>
    <x v="11"/>
  </r>
  <r>
    <x v="16"/>
    <n v="4642"/>
    <x v="11"/>
    <x v="2"/>
    <x v="1"/>
    <x v="11"/>
  </r>
  <r>
    <x v="16"/>
    <n v="4643"/>
    <x v="11"/>
    <x v="2"/>
    <x v="1"/>
    <x v="11"/>
  </r>
  <r>
    <x v="16"/>
    <n v="4644"/>
    <x v="11"/>
    <x v="2"/>
    <x v="1"/>
    <x v="11"/>
  </r>
  <r>
    <x v="16"/>
    <n v="4645"/>
    <x v="11"/>
    <x v="2"/>
    <x v="1"/>
    <x v="11"/>
  </r>
  <r>
    <x v="16"/>
    <n v="4646"/>
    <x v="11"/>
    <x v="2"/>
    <x v="1"/>
    <x v="11"/>
  </r>
  <r>
    <x v="16"/>
    <n v="4647"/>
    <x v="11"/>
    <x v="2"/>
    <x v="1"/>
    <x v="11"/>
  </r>
  <r>
    <x v="16"/>
    <n v="4648"/>
    <x v="11"/>
    <x v="2"/>
    <x v="1"/>
    <x v="11"/>
  </r>
  <r>
    <x v="16"/>
    <n v="4649"/>
    <x v="11"/>
    <x v="2"/>
    <x v="1"/>
    <x v="11"/>
  </r>
  <r>
    <x v="16"/>
    <n v="4650"/>
    <x v="11"/>
    <x v="2"/>
    <x v="1"/>
    <x v="11"/>
  </r>
  <r>
    <x v="16"/>
    <n v="4651"/>
    <x v="11"/>
    <x v="2"/>
    <x v="1"/>
    <x v="11"/>
  </r>
  <r>
    <x v="16"/>
    <n v="4652"/>
    <x v="11"/>
    <x v="2"/>
    <x v="1"/>
    <x v="11"/>
  </r>
  <r>
    <x v="16"/>
    <n v="4653"/>
    <x v="11"/>
    <x v="2"/>
    <x v="1"/>
    <x v="11"/>
  </r>
  <r>
    <x v="16"/>
    <n v="4654"/>
    <x v="11"/>
    <x v="2"/>
    <x v="1"/>
    <x v="11"/>
  </r>
  <r>
    <x v="16"/>
    <n v="4655"/>
    <x v="11"/>
    <x v="2"/>
    <x v="1"/>
    <x v="11"/>
  </r>
  <r>
    <x v="16"/>
    <n v="4656"/>
    <x v="11"/>
    <x v="2"/>
    <x v="1"/>
    <x v="11"/>
  </r>
  <r>
    <x v="16"/>
    <n v="4657"/>
    <x v="11"/>
    <x v="2"/>
    <x v="1"/>
    <x v="11"/>
  </r>
  <r>
    <x v="16"/>
    <n v="4658"/>
    <x v="11"/>
    <x v="2"/>
    <x v="1"/>
    <x v="11"/>
  </r>
  <r>
    <x v="16"/>
    <n v="4659"/>
    <x v="11"/>
    <x v="2"/>
    <x v="1"/>
    <x v="11"/>
  </r>
  <r>
    <x v="16"/>
    <n v="4660"/>
    <x v="11"/>
    <x v="2"/>
    <x v="1"/>
    <x v="11"/>
  </r>
  <r>
    <x v="16"/>
    <n v="4661"/>
    <x v="11"/>
    <x v="2"/>
    <x v="1"/>
    <x v="11"/>
  </r>
  <r>
    <x v="16"/>
    <n v="4662"/>
    <x v="11"/>
    <x v="2"/>
    <x v="1"/>
    <x v="11"/>
  </r>
  <r>
    <x v="16"/>
    <n v="4663"/>
    <x v="11"/>
    <x v="2"/>
    <x v="1"/>
    <x v="11"/>
  </r>
  <r>
    <x v="16"/>
    <n v="4664"/>
    <x v="11"/>
    <x v="2"/>
    <x v="1"/>
    <x v="11"/>
  </r>
  <r>
    <x v="16"/>
    <n v="4665"/>
    <x v="11"/>
    <x v="2"/>
    <x v="1"/>
    <x v="11"/>
  </r>
  <r>
    <x v="16"/>
    <n v="4666"/>
    <x v="11"/>
    <x v="2"/>
    <x v="1"/>
    <x v="11"/>
  </r>
  <r>
    <x v="16"/>
    <n v="4667"/>
    <x v="11"/>
    <x v="2"/>
    <x v="1"/>
    <x v="11"/>
  </r>
  <r>
    <x v="16"/>
    <n v="4668"/>
    <x v="11"/>
    <x v="2"/>
    <x v="1"/>
    <x v="11"/>
  </r>
  <r>
    <x v="16"/>
    <n v="4669"/>
    <x v="11"/>
    <x v="2"/>
    <x v="1"/>
    <x v="11"/>
  </r>
  <r>
    <x v="16"/>
    <n v="4670"/>
    <x v="11"/>
    <x v="2"/>
    <x v="1"/>
    <x v="11"/>
  </r>
  <r>
    <x v="16"/>
    <n v="4671"/>
    <x v="11"/>
    <x v="2"/>
    <x v="1"/>
    <x v="11"/>
  </r>
  <r>
    <x v="16"/>
    <n v="4672"/>
    <x v="11"/>
    <x v="2"/>
    <x v="1"/>
    <x v="11"/>
  </r>
  <r>
    <x v="16"/>
    <n v="4673"/>
    <x v="11"/>
    <x v="2"/>
    <x v="1"/>
    <x v="11"/>
  </r>
  <r>
    <x v="16"/>
    <n v="4674"/>
    <x v="11"/>
    <x v="2"/>
    <x v="1"/>
    <x v="11"/>
  </r>
  <r>
    <x v="16"/>
    <n v="4675"/>
    <x v="11"/>
    <x v="2"/>
    <x v="1"/>
    <x v="11"/>
  </r>
  <r>
    <x v="16"/>
    <n v="4676"/>
    <x v="11"/>
    <x v="2"/>
    <x v="1"/>
    <x v="11"/>
  </r>
  <r>
    <x v="16"/>
    <n v="4677"/>
    <x v="11"/>
    <x v="2"/>
    <x v="1"/>
    <x v="11"/>
  </r>
  <r>
    <x v="16"/>
    <n v="4678"/>
    <x v="11"/>
    <x v="2"/>
    <x v="1"/>
    <x v="11"/>
  </r>
  <r>
    <x v="16"/>
    <n v="4679"/>
    <x v="11"/>
    <x v="2"/>
    <x v="1"/>
    <x v="11"/>
  </r>
  <r>
    <x v="16"/>
    <n v="4680"/>
    <x v="11"/>
    <x v="2"/>
    <x v="1"/>
    <x v="11"/>
  </r>
  <r>
    <x v="16"/>
    <n v="4681"/>
    <x v="11"/>
    <x v="2"/>
    <x v="1"/>
    <x v="11"/>
  </r>
  <r>
    <x v="16"/>
    <n v="4682"/>
    <x v="11"/>
    <x v="2"/>
    <x v="1"/>
    <x v="11"/>
  </r>
  <r>
    <x v="16"/>
    <n v="4683"/>
    <x v="11"/>
    <x v="2"/>
    <x v="1"/>
    <x v="11"/>
  </r>
  <r>
    <x v="16"/>
    <n v="4684"/>
    <x v="11"/>
    <x v="2"/>
    <x v="1"/>
    <x v="11"/>
  </r>
  <r>
    <x v="16"/>
    <n v="4685"/>
    <x v="11"/>
    <x v="2"/>
    <x v="1"/>
    <x v="11"/>
  </r>
  <r>
    <x v="16"/>
    <n v="4686"/>
    <x v="11"/>
    <x v="2"/>
    <x v="1"/>
    <x v="11"/>
  </r>
  <r>
    <x v="16"/>
    <n v="4687"/>
    <x v="11"/>
    <x v="2"/>
    <x v="1"/>
    <x v="11"/>
  </r>
  <r>
    <x v="16"/>
    <n v="4688"/>
    <x v="11"/>
    <x v="2"/>
    <x v="1"/>
    <x v="11"/>
  </r>
  <r>
    <x v="16"/>
    <n v="4689"/>
    <x v="11"/>
    <x v="2"/>
    <x v="1"/>
    <x v="11"/>
  </r>
  <r>
    <x v="16"/>
    <n v="4690"/>
    <x v="11"/>
    <x v="2"/>
    <x v="1"/>
    <x v="11"/>
  </r>
  <r>
    <x v="16"/>
    <n v="4691"/>
    <x v="11"/>
    <x v="2"/>
    <x v="1"/>
    <x v="11"/>
  </r>
  <r>
    <x v="16"/>
    <n v="4692"/>
    <x v="11"/>
    <x v="2"/>
    <x v="1"/>
    <x v="11"/>
  </r>
  <r>
    <x v="16"/>
    <n v="4693"/>
    <x v="11"/>
    <x v="2"/>
    <x v="1"/>
    <x v="11"/>
  </r>
  <r>
    <x v="16"/>
    <n v="4694"/>
    <x v="11"/>
    <x v="2"/>
    <x v="1"/>
    <x v="11"/>
  </r>
  <r>
    <x v="16"/>
    <n v="4695"/>
    <x v="11"/>
    <x v="2"/>
    <x v="1"/>
    <x v="11"/>
  </r>
  <r>
    <x v="16"/>
    <n v="4696"/>
    <x v="11"/>
    <x v="2"/>
    <x v="1"/>
    <x v="11"/>
  </r>
  <r>
    <x v="16"/>
    <n v="4697"/>
    <x v="11"/>
    <x v="2"/>
    <x v="1"/>
    <x v="11"/>
  </r>
  <r>
    <x v="16"/>
    <n v="4698"/>
    <x v="11"/>
    <x v="2"/>
    <x v="1"/>
    <x v="11"/>
  </r>
  <r>
    <x v="16"/>
    <n v="4699"/>
    <x v="11"/>
    <x v="2"/>
    <x v="1"/>
    <x v="11"/>
  </r>
  <r>
    <x v="16"/>
    <n v="4700"/>
    <x v="11"/>
    <x v="2"/>
    <x v="1"/>
    <x v="11"/>
  </r>
  <r>
    <x v="16"/>
    <n v="4701"/>
    <x v="11"/>
    <x v="2"/>
    <x v="1"/>
    <x v="11"/>
  </r>
  <r>
    <x v="16"/>
    <n v="4702"/>
    <x v="11"/>
    <x v="2"/>
    <x v="1"/>
    <x v="11"/>
  </r>
  <r>
    <x v="16"/>
    <n v="4703"/>
    <x v="11"/>
    <x v="2"/>
    <x v="1"/>
    <x v="11"/>
  </r>
  <r>
    <x v="16"/>
    <n v="4704"/>
    <x v="11"/>
    <x v="2"/>
    <x v="1"/>
    <x v="11"/>
  </r>
  <r>
    <x v="16"/>
    <n v="4705"/>
    <x v="11"/>
    <x v="2"/>
    <x v="1"/>
    <x v="11"/>
  </r>
  <r>
    <x v="16"/>
    <n v="4706"/>
    <x v="11"/>
    <x v="2"/>
    <x v="1"/>
    <x v="11"/>
  </r>
  <r>
    <x v="16"/>
    <n v="4707"/>
    <x v="11"/>
    <x v="2"/>
    <x v="1"/>
    <x v="11"/>
  </r>
  <r>
    <x v="16"/>
    <n v="4708"/>
    <x v="11"/>
    <x v="2"/>
    <x v="1"/>
    <x v="11"/>
  </r>
  <r>
    <x v="16"/>
    <n v="4709"/>
    <x v="11"/>
    <x v="2"/>
    <x v="1"/>
    <x v="11"/>
  </r>
  <r>
    <x v="16"/>
    <n v="4710"/>
    <x v="11"/>
    <x v="2"/>
    <x v="1"/>
    <x v="11"/>
  </r>
  <r>
    <x v="16"/>
    <n v="4711"/>
    <x v="11"/>
    <x v="2"/>
    <x v="1"/>
    <x v="11"/>
  </r>
  <r>
    <x v="16"/>
    <n v="4712"/>
    <x v="11"/>
    <x v="2"/>
    <x v="1"/>
    <x v="11"/>
  </r>
  <r>
    <x v="16"/>
    <n v="4713"/>
    <x v="11"/>
    <x v="2"/>
    <x v="1"/>
    <x v="11"/>
  </r>
  <r>
    <x v="16"/>
    <n v="4714"/>
    <x v="11"/>
    <x v="2"/>
    <x v="1"/>
    <x v="11"/>
  </r>
  <r>
    <x v="16"/>
    <n v="4715"/>
    <x v="11"/>
    <x v="2"/>
    <x v="1"/>
    <x v="11"/>
  </r>
  <r>
    <x v="16"/>
    <n v="4716"/>
    <x v="11"/>
    <x v="2"/>
    <x v="1"/>
    <x v="11"/>
  </r>
  <r>
    <x v="16"/>
    <n v="4717"/>
    <x v="11"/>
    <x v="2"/>
    <x v="1"/>
    <x v="11"/>
  </r>
  <r>
    <x v="16"/>
    <n v="4718"/>
    <x v="11"/>
    <x v="2"/>
    <x v="1"/>
    <x v="11"/>
  </r>
  <r>
    <x v="16"/>
    <n v="4719"/>
    <x v="11"/>
    <x v="2"/>
    <x v="1"/>
    <x v="11"/>
  </r>
  <r>
    <x v="16"/>
    <n v="4720"/>
    <x v="11"/>
    <x v="2"/>
    <x v="1"/>
    <x v="11"/>
  </r>
  <r>
    <x v="16"/>
    <n v="4721"/>
    <x v="11"/>
    <x v="2"/>
    <x v="1"/>
    <x v="11"/>
  </r>
  <r>
    <x v="16"/>
    <n v="4722"/>
    <x v="11"/>
    <x v="2"/>
    <x v="1"/>
    <x v="11"/>
  </r>
  <r>
    <x v="16"/>
    <n v="4723"/>
    <x v="11"/>
    <x v="2"/>
    <x v="1"/>
    <x v="11"/>
  </r>
  <r>
    <x v="16"/>
    <n v="4724"/>
    <x v="11"/>
    <x v="2"/>
    <x v="1"/>
    <x v="11"/>
  </r>
  <r>
    <x v="16"/>
    <n v="4725"/>
    <x v="11"/>
    <x v="2"/>
    <x v="1"/>
    <x v="11"/>
  </r>
  <r>
    <x v="16"/>
    <n v="4726"/>
    <x v="11"/>
    <x v="2"/>
    <x v="1"/>
    <x v="11"/>
  </r>
  <r>
    <x v="16"/>
    <n v="4727"/>
    <x v="11"/>
    <x v="2"/>
    <x v="1"/>
    <x v="11"/>
  </r>
  <r>
    <x v="16"/>
    <n v="4728"/>
    <x v="11"/>
    <x v="2"/>
    <x v="1"/>
    <x v="11"/>
  </r>
  <r>
    <x v="16"/>
    <n v="4729"/>
    <x v="11"/>
    <x v="2"/>
    <x v="1"/>
    <x v="11"/>
  </r>
  <r>
    <x v="16"/>
    <n v="4730"/>
    <x v="11"/>
    <x v="2"/>
    <x v="1"/>
    <x v="11"/>
  </r>
  <r>
    <x v="16"/>
    <n v="4731"/>
    <x v="11"/>
    <x v="2"/>
    <x v="1"/>
    <x v="11"/>
  </r>
  <r>
    <x v="16"/>
    <n v="4732"/>
    <x v="11"/>
    <x v="2"/>
    <x v="1"/>
    <x v="11"/>
  </r>
  <r>
    <x v="16"/>
    <n v="4733"/>
    <x v="11"/>
    <x v="2"/>
    <x v="1"/>
    <x v="11"/>
  </r>
  <r>
    <x v="16"/>
    <n v="4734"/>
    <x v="11"/>
    <x v="2"/>
    <x v="1"/>
    <x v="11"/>
  </r>
  <r>
    <x v="16"/>
    <n v="4735"/>
    <x v="11"/>
    <x v="2"/>
    <x v="1"/>
    <x v="11"/>
  </r>
  <r>
    <x v="16"/>
    <n v="4736"/>
    <x v="11"/>
    <x v="2"/>
    <x v="1"/>
    <x v="11"/>
  </r>
  <r>
    <x v="16"/>
    <n v="4737"/>
    <x v="11"/>
    <x v="2"/>
    <x v="1"/>
    <x v="11"/>
  </r>
  <r>
    <x v="16"/>
    <n v="4738"/>
    <x v="11"/>
    <x v="2"/>
    <x v="1"/>
    <x v="11"/>
  </r>
  <r>
    <x v="16"/>
    <n v="4739"/>
    <x v="11"/>
    <x v="2"/>
    <x v="1"/>
    <x v="11"/>
  </r>
  <r>
    <x v="16"/>
    <n v="4740"/>
    <x v="11"/>
    <x v="2"/>
    <x v="1"/>
    <x v="11"/>
  </r>
  <r>
    <x v="16"/>
    <n v="4741"/>
    <x v="11"/>
    <x v="2"/>
    <x v="1"/>
    <x v="11"/>
  </r>
  <r>
    <x v="16"/>
    <n v="4742"/>
    <x v="11"/>
    <x v="2"/>
    <x v="1"/>
    <x v="11"/>
  </r>
  <r>
    <x v="16"/>
    <n v="4743"/>
    <x v="11"/>
    <x v="2"/>
    <x v="1"/>
    <x v="11"/>
  </r>
  <r>
    <x v="16"/>
    <n v="4744"/>
    <x v="11"/>
    <x v="2"/>
    <x v="1"/>
    <x v="11"/>
  </r>
  <r>
    <x v="16"/>
    <n v="4745"/>
    <x v="11"/>
    <x v="2"/>
    <x v="1"/>
    <x v="11"/>
  </r>
  <r>
    <x v="16"/>
    <n v="4746"/>
    <x v="11"/>
    <x v="2"/>
    <x v="1"/>
    <x v="11"/>
  </r>
  <r>
    <x v="16"/>
    <n v="4747"/>
    <x v="11"/>
    <x v="2"/>
    <x v="1"/>
    <x v="11"/>
  </r>
  <r>
    <x v="16"/>
    <n v="4748"/>
    <x v="11"/>
    <x v="2"/>
    <x v="1"/>
    <x v="11"/>
  </r>
  <r>
    <x v="16"/>
    <n v="4749"/>
    <x v="11"/>
    <x v="2"/>
    <x v="1"/>
    <x v="11"/>
  </r>
  <r>
    <x v="16"/>
    <n v="4750"/>
    <x v="11"/>
    <x v="2"/>
    <x v="1"/>
    <x v="11"/>
  </r>
  <r>
    <x v="16"/>
    <n v="4751"/>
    <x v="11"/>
    <x v="2"/>
    <x v="1"/>
    <x v="11"/>
  </r>
  <r>
    <x v="16"/>
    <n v="4752"/>
    <x v="11"/>
    <x v="2"/>
    <x v="1"/>
    <x v="11"/>
  </r>
  <r>
    <x v="16"/>
    <n v="4753"/>
    <x v="11"/>
    <x v="2"/>
    <x v="1"/>
    <x v="11"/>
  </r>
  <r>
    <x v="16"/>
    <n v="4754"/>
    <x v="11"/>
    <x v="2"/>
    <x v="1"/>
    <x v="11"/>
  </r>
  <r>
    <x v="16"/>
    <n v="4755"/>
    <x v="11"/>
    <x v="2"/>
    <x v="1"/>
    <x v="11"/>
  </r>
  <r>
    <x v="16"/>
    <n v="4756"/>
    <x v="11"/>
    <x v="2"/>
    <x v="1"/>
    <x v="11"/>
  </r>
  <r>
    <x v="16"/>
    <n v="4757"/>
    <x v="11"/>
    <x v="2"/>
    <x v="1"/>
    <x v="11"/>
  </r>
  <r>
    <x v="16"/>
    <n v="4758"/>
    <x v="11"/>
    <x v="2"/>
    <x v="1"/>
    <x v="11"/>
  </r>
  <r>
    <x v="16"/>
    <n v="4759"/>
    <x v="11"/>
    <x v="2"/>
    <x v="1"/>
    <x v="11"/>
  </r>
  <r>
    <x v="16"/>
    <n v="4760"/>
    <x v="11"/>
    <x v="2"/>
    <x v="1"/>
    <x v="11"/>
  </r>
  <r>
    <x v="16"/>
    <n v="4761"/>
    <x v="11"/>
    <x v="2"/>
    <x v="1"/>
    <x v="11"/>
  </r>
  <r>
    <x v="16"/>
    <n v="4762"/>
    <x v="11"/>
    <x v="2"/>
    <x v="1"/>
    <x v="11"/>
  </r>
  <r>
    <x v="16"/>
    <n v="4763"/>
    <x v="11"/>
    <x v="2"/>
    <x v="1"/>
    <x v="11"/>
  </r>
  <r>
    <x v="16"/>
    <n v="4764"/>
    <x v="11"/>
    <x v="2"/>
    <x v="1"/>
    <x v="11"/>
  </r>
  <r>
    <x v="16"/>
    <n v="4765"/>
    <x v="11"/>
    <x v="2"/>
    <x v="1"/>
    <x v="11"/>
  </r>
  <r>
    <x v="16"/>
    <n v="4766"/>
    <x v="11"/>
    <x v="2"/>
    <x v="1"/>
    <x v="11"/>
  </r>
  <r>
    <x v="16"/>
    <n v="4767"/>
    <x v="11"/>
    <x v="2"/>
    <x v="1"/>
    <x v="11"/>
  </r>
  <r>
    <x v="16"/>
    <n v="4768"/>
    <x v="11"/>
    <x v="2"/>
    <x v="1"/>
    <x v="11"/>
  </r>
  <r>
    <x v="16"/>
    <n v="4769"/>
    <x v="11"/>
    <x v="2"/>
    <x v="1"/>
    <x v="11"/>
  </r>
  <r>
    <x v="16"/>
    <n v="4770"/>
    <x v="11"/>
    <x v="2"/>
    <x v="1"/>
    <x v="11"/>
  </r>
  <r>
    <x v="16"/>
    <n v="4771"/>
    <x v="11"/>
    <x v="2"/>
    <x v="1"/>
    <x v="11"/>
  </r>
  <r>
    <x v="16"/>
    <n v="4772"/>
    <x v="11"/>
    <x v="2"/>
    <x v="1"/>
    <x v="11"/>
  </r>
  <r>
    <x v="16"/>
    <n v="4773"/>
    <x v="11"/>
    <x v="2"/>
    <x v="1"/>
    <x v="11"/>
  </r>
  <r>
    <x v="16"/>
    <n v="4774"/>
    <x v="11"/>
    <x v="2"/>
    <x v="1"/>
    <x v="11"/>
  </r>
  <r>
    <x v="16"/>
    <n v="4775"/>
    <x v="11"/>
    <x v="2"/>
    <x v="1"/>
    <x v="11"/>
  </r>
  <r>
    <x v="16"/>
    <n v="4776"/>
    <x v="11"/>
    <x v="2"/>
    <x v="1"/>
    <x v="11"/>
  </r>
  <r>
    <x v="16"/>
    <n v="4777"/>
    <x v="11"/>
    <x v="2"/>
    <x v="1"/>
    <x v="11"/>
  </r>
  <r>
    <x v="16"/>
    <n v="4778"/>
    <x v="11"/>
    <x v="2"/>
    <x v="1"/>
    <x v="11"/>
  </r>
  <r>
    <x v="16"/>
    <n v="4779"/>
    <x v="11"/>
    <x v="2"/>
    <x v="1"/>
    <x v="11"/>
  </r>
  <r>
    <x v="16"/>
    <n v="4780"/>
    <x v="11"/>
    <x v="2"/>
    <x v="1"/>
    <x v="11"/>
  </r>
  <r>
    <x v="16"/>
    <n v="4781"/>
    <x v="11"/>
    <x v="2"/>
    <x v="1"/>
    <x v="11"/>
  </r>
  <r>
    <x v="16"/>
    <n v="4782"/>
    <x v="11"/>
    <x v="2"/>
    <x v="1"/>
    <x v="11"/>
  </r>
  <r>
    <x v="16"/>
    <n v="4783"/>
    <x v="11"/>
    <x v="2"/>
    <x v="1"/>
    <x v="11"/>
  </r>
  <r>
    <x v="16"/>
    <n v="4784"/>
    <x v="11"/>
    <x v="2"/>
    <x v="1"/>
    <x v="11"/>
  </r>
  <r>
    <x v="16"/>
    <n v="4785"/>
    <x v="11"/>
    <x v="2"/>
    <x v="1"/>
    <x v="11"/>
  </r>
  <r>
    <x v="16"/>
    <n v="4786"/>
    <x v="11"/>
    <x v="2"/>
    <x v="1"/>
    <x v="11"/>
  </r>
  <r>
    <x v="16"/>
    <n v="4787"/>
    <x v="11"/>
    <x v="2"/>
    <x v="1"/>
    <x v="11"/>
  </r>
  <r>
    <x v="16"/>
    <n v="4788"/>
    <x v="11"/>
    <x v="2"/>
    <x v="1"/>
    <x v="11"/>
  </r>
  <r>
    <x v="16"/>
    <n v="4789"/>
    <x v="11"/>
    <x v="2"/>
    <x v="1"/>
    <x v="11"/>
  </r>
  <r>
    <x v="16"/>
    <n v="4790"/>
    <x v="11"/>
    <x v="2"/>
    <x v="1"/>
    <x v="11"/>
  </r>
  <r>
    <x v="16"/>
    <n v="4791"/>
    <x v="11"/>
    <x v="2"/>
    <x v="1"/>
    <x v="11"/>
  </r>
  <r>
    <x v="16"/>
    <n v="4792"/>
    <x v="11"/>
    <x v="2"/>
    <x v="1"/>
    <x v="11"/>
  </r>
  <r>
    <x v="16"/>
    <n v="4793"/>
    <x v="11"/>
    <x v="2"/>
    <x v="1"/>
    <x v="11"/>
  </r>
  <r>
    <x v="16"/>
    <n v="4794"/>
    <x v="11"/>
    <x v="2"/>
    <x v="1"/>
    <x v="11"/>
  </r>
  <r>
    <x v="16"/>
    <n v="4795"/>
    <x v="11"/>
    <x v="2"/>
    <x v="1"/>
    <x v="11"/>
  </r>
  <r>
    <x v="16"/>
    <n v="4796"/>
    <x v="11"/>
    <x v="2"/>
    <x v="1"/>
    <x v="11"/>
  </r>
  <r>
    <x v="16"/>
    <n v="4797"/>
    <x v="11"/>
    <x v="2"/>
    <x v="1"/>
    <x v="11"/>
  </r>
  <r>
    <x v="16"/>
    <n v="4798"/>
    <x v="11"/>
    <x v="2"/>
    <x v="1"/>
    <x v="11"/>
  </r>
  <r>
    <x v="16"/>
    <n v="4799"/>
    <x v="11"/>
    <x v="2"/>
    <x v="1"/>
    <x v="11"/>
  </r>
  <r>
    <x v="16"/>
    <n v="4800"/>
    <x v="11"/>
    <x v="2"/>
    <x v="1"/>
    <x v="11"/>
  </r>
  <r>
    <x v="16"/>
    <n v="4801"/>
    <x v="11"/>
    <x v="2"/>
    <x v="1"/>
    <x v="11"/>
  </r>
  <r>
    <x v="16"/>
    <n v="4802"/>
    <x v="11"/>
    <x v="2"/>
    <x v="1"/>
    <x v="11"/>
  </r>
  <r>
    <x v="16"/>
    <n v="4803"/>
    <x v="11"/>
    <x v="2"/>
    <x v="1"/>
    <x v="11"/>
  </r>
  <r>
    <x v="16"/>
    <n v="4804"/>
    <x v="11"/>
    <x v="2"/>
    <x v="1"/>
    <x v="11"/>
  </r>
  <r>
    <x v="16"/>
    <n v="4805"/>
    <x v="11"/>
    <x v="2"/>
    <x v="1"/>
    <x v="11"/>
  </r>
  <r>
    <x v="16"/>
    <n v="4806"/>
    <x v="11"/>
    <x v="2"/>
    <x v="1"/>
    <x v="11"/>
  </r>
  <r>
    <x v="16"/>
    <n v="4807"/>
    <x v="11"/>
    <x v="2"/>
    <x v="1"/>
    <x v="11"/>
  </r>
  <r>
    <x v="16"/>
    <n v="4808"/>
    <x v="11"/>
    <x v="2"/>
    <x v="1"/>
    <x v="11"/>
  </r>
  <r>
    <x v="16"/>
    <n v="4809"/>
    <x v="11"/>
    <x v="2"/>
    <x v="1"/>
    <x v="11"/>
  </r>
  <r>
    <x v="16"/>
    <n v="4810"/>
    <x v="11"/>
    <x v="2"/>
    <x v="1"/>
    <x v="11"/>
  </r>
  <r>
    <x v="16"/>
    <n v="4811"/>
    <x v="11"/>
    <x v="2"/>
    <x v="1"/>
    <x v="11"/>
  </r>
  <r>
    <x v="16"/>
    <n v="4812"/>
    <x v="11"/>
    <x v="2"/>
    <x v="1"/>
    <x v="11"/>
  </r>
  <r>
    <x v="16"/>
    <n v="4813"/>
    <x v="11"/>
    <x v="2"/>
    <x v="1"/>
    <x v="11"/>
  </r>
  <r>
    <x v="16"/>
    <n v="4814"/>
    <x v="11"/>
    <x v="2"/>
    <x v="1"/>
    <x v="11"/>
  </r>
  <r>
    <x v="16"/>
    <n v="4815"/>
    <x v="11"/>
    <x v="2"/>
    <x v="1"/>
    <x v="11"/>
  </r>
  <r>
    <x v="16"/>
    <n v="4816"/>
    <x v="11"/>
    <x v="2"/>
    <x v="1"/>
    <x v="11"/>
  </r>
  <r>
    <x v="16"/>
    <n v="4817"/>
    <x v="11"/>
    <x v="2"/>
    <x v="1"/>
    <x v="11"/>
  </r>
  <r>
    <x v="16"/>
    <n v="4818"/>
    <x v="11"/>
    <x v="2"/>
    <x v="1"/>
    <x v="11"/>
  </r>
  <r>
    <x v="16"/>
    <n v="4819"/>
    <x v="11"/>
    <x v="2"/>
    <x v="1"/>
    <x v="11"/>
  </r>
  <r>
    <x v="16"/>
    <n v="4820"/>
    <x v="11"/>
    <x v="2"/>
    <x v="1"/>
    <x v="11"/>
  </r>
  <r>
    <x v="16"/>
    <n v="4821"/>
    <x v="11"/>
    <x v="2"/>
    <x v="1"/>
    <x v="11"/>
  </r>
  <r>
    <x v="16"/>
    <n v="4822"/>
    <x v="11"/>
    <x v="2"/>
    <x v="1"/>
    <x v="11"/>
  </r>
  <r>
    <x v="16"/>
    <n v="4823"/>
    <x v="11"/>
    <x v="2"/>
    <x v="1"/>
    <x v="11"/>
  </r>
  <r>
    <x v="16"/>
    <n v="4824"/>
    <x v="11"/>
    <x v="2"/>
    <x v="1"/>
    <x v="11"/>
  </r>
  <r>
    <x v="16"/>
    <n v="4825"/>
    <x v="11"/>
    <x v="2"/>
    <x v="1"/>
    <x v="11"/>
  </r>
  <r>
    <x v="16"/>
    <n v="4826"/>
    <x v="11"/>
    <x v="2"/>
    <x v="1"/>
    <x v="11"/>
  </r>
  <r>
    <x v="16"/>
    <n v="4827"/>
    <x v="11"/>
    <x v="2"/>
    <x v="1"/>
    <x v="11"/>
  </r>
  <r>
    <x v="16"/>
    <n v="4828"/>
    <x v="11"/>
    <x v="2"/>
    <x v="1"/>
    <x v="11"/>
  </r>
  <r>
    <x v="16"/>
    <n v="4829"/>
    <x v="11"/>
    <x v="2"/>
    <x v="1"/>
    <x v="11"/>
  </r>
  <r>
    <x v="16"/>
    <n v="4830"/>
    <x v="11"/>
    <x v="2"/>
    <x v="1"/>
    <x v="11"/>
  </r>
  <r>
    <x v="16"/>
    <n v="4831"/>
    <x v="11"/>
    <x v="2"/>
    <x v="1"/>
    <x v="11"/>
  </r>
  <r>
    <x v="16"/>
    <n v="4832"/>
    <x v="11"/>
    <x v="2"/>
    <x v="1"/>
    <x v="11"/>
  </r>
  <r>
    <x v="16"/>
    <n v="4833"/>
    <x v="11"/>
    <x v="2"/>
    <x v="1"/>
    <x v="11"/>
  </r>
  <r>
    <x v="16"/>
    <n v="4834"/>
    <x v="11"/>
    <x v="2"/>
    <x v="1"/>
    <x v="11"/>
  </r>
  <r>
    <x v="16"/>
    <n v="4835"/>
    <x v="11"/>
    <x v="2"/>
    <x v="1"/>
    <x v="11"/>
  </r>
  <r>
    <x v="16"/>
    <n v="4836"/>
    <x v="11"/>
    <x v="2"/>
    <x v="1"/>
    <x v="11"/>
  </r>
  <r>
    <x v="16"/>
    <n v="4837"/>
    <x v="11"/>
    <x v="2"/>
    <x v="1"/>
    <x v="11"/>
  </r>
  <r>
    <x v="16"/>
    <n v="4838"/>
    <x v="11"/>
    <x v="2"/>
    <x v="1"/>
    <x v="11"/>
  </r>
  <r>
    <x v="16"/>
    <n v="4839"/>
    <x v="11"/>
    <x v="2"/>
    <x v="1"/>
    <x v="11"/>
  </r>
  <r>
    <x v="16"/>
    <n v="4840"/>
    <x v="11"/>
    <x v="2"/>
    <x v="1"/>
    <x v="11"/>
  </r>
  <r>
    <x v="16"/>
    <n v="4841"/>
    <x v="11"/>
    <x v="2"/>
    <x v="1"/>
    <x v="11"/>
  </r>
  <r>
    <x v="16"/>
    <n v="4842"/>
    <x v="11"/>
    <x v="2"/>
    <x v="1"/>
    <x v="11"/>
  </r>
  <r>
    <x v="16"/>
    <n v="4843"/>
    <x v="11"/>
    <x v="2"/>
    <x v="1"/>
    <x v="11"/>
  </r>
  <r>
    <x v="16"/>
    <n v="4844"/>
    <x v="11"/>
    <x v="2"/>
    <x v="1"/>
    <x v="11"/>
  </r>
  <r>
    <x v="16"/>
    <n v="4845"/>
    <x v="11"/>
    <x v="2"/>
    <x v="1"/>
    <x v="11"/>
  </r>
  <r>
    <x v="16"/>
    <n v="4846"/>
    <x v="11"/>
    <x v="2"/>
    <x v="1"/>
    <x v="11"/>
  </r>
  <r>
    <x v="16"/>
    <n v="4847"/>
    <x v="11"/>
    <x v="2"/>
    <x v="1"/>
    <x v="11"/>
  </r>
  <r>
    <x v="16"/>
    <n v="4848"/>
    <x v="11"/>
    <x v="2"/>
    <x v="1"/>
    <x v="11"/>
  </r>
  <r>
    <x v="16"/>
    <n v="4849"/>
    <x v="11"/>
    <x v="2"/>
    <x v="1"/>
    <x v="11"/>
  </r>
  <r>
    <x v="16"/>
    <n v="4850"/>
    <x v="11"/>
    <x v="2"/>
    <x v="1"/>
    <x v="11"/>
  </r>
  <r>
    <x v="16"/>
    <n v="4851"/>
    <x v="11"/>
    <x v="2"/>
    <x v="1"/>
    <x v="11"/>
  </r>
  <r>
    <x v="16"/>
    <n v="4852"/>
    <x v="11"/>
    <x v="2"/>
    <x v="1"/>
    <x v="11"/>
  </r>
  <r>
    <x v="16"/>
    <n v="4853"/>
    <x v="11"/>
    <x v="2"/>
    <x v="1"/>
    <x v="11"/>
  </r>
  <r>
    <x v="16"/>
    <n v="4854"/>
    <x v="11"/>
    <x v="2"/>
    <x v="1"/>
    <x v="11"/>
  </r>
  <r>
    <x v="16"/>
    <n v="4855"/>
    <x v="11"/>
    <x v="2"/>
    <x v="1"/>
    <x v="11"/>
  </r>
  <r>
    <x v="16"/>
    <n v="4856"/>
    <x v="11"/>
    <x v="2"/>
    <x v="1"/>
    <x v="11"/>
  </r>
  <r>
    <x v="16"/>
    <n v="4857"/>
    <x v="11"/>
    <x v="2"/>
    <x v="1"/>
    <x v="11"/>
  </r>
  <r>
    <x v="16"/>
    <n v="4858"/>
    <x v="11"/>
    <x v="2"/>
    <x v="1"/>
    <x v="11"/>
  </r>
  <r>
    <x v="16"/>
    <n v="4859"/>
    <x v="11"/>
    <x v="2"/>
    <x v="1"/>
    <x v="11"/>
  </r>
  <r>
    <x v="16"/>
    <n v="4860"/>
    <x v="11"/>
    <x v="2"/>
    <x v="1"/>
    <x v="11"/>
  </r>
  <r>
    <x v="16"/>
    <n v="4861"/>
    <x v="11"/>
    <x v="2"/>
    <x v="1"/>
    <x v="11"/>
  </r>
  <r>
    <x v="16"/>
    <n v="4862"/>
    <x v="11"/>
    <x v="2"/>
    <x v="1"/>
    <x v="11"/>
  </r>
  <r>
    <x v="16"/>
    <n v="4863"/>
    <x v="11"/>
    <x v="2"/>
    <x v="1"/>
    <x v="11"/>
  </r>
  <r>
    <x v="16"/>
    <n v="4864"/>
    <x v="11"/>
    <x v="2"/>
    <x v="1"/>
    <x v="11"/>
  </r>
  <r>
    <x v="16"/>
    <n v="4865"/>
    <x v="11"/>
    <x v="2"/>
    <x v="1"/>
    <x v="11"/>
  </r>
  <r>
    <x v="16"/>
    <n v="4866"/>
    <x v="11"/>
    <x v="2"/>
    <x v="1"/>
    <x v="11"/>
  </r>
  <r>
    <x v="16"/>
    <n v="4867"/>
    <x v="11"/>
    <x v="2"/>
    <x v="1"/>
    <x v="11"/>
  </r>
  <r>
    <x v="16"/>
    <n v="4868"/>
    <x v="11"/>
    <x v="2"/>
    <x v="1"/>
    <x v="11"/>
  </r>
  <r>
    <x v="16"/>
    <n v="4869"/>
    <x v="11"/>
    <x v="2"/>
    <x v="1"/>
    <x v="11"/>
  </r>
  <r>
    <x v="16"/>
    <n v="4870"/>
    <x v="11"/>
    <x v="2"/>
    <x v="1"/>
    <x v="11"/>
  </r>
  <r>
    <x v="16"/>
    <n v="4871"/>
    <x v="11"/>
    <x v="2"/>
    <x v="1"/>
    <x v="11"/>
  </r>
  <r>
    <x v="16"/>
    <n v="4872"/>
    <x v="11"/>
    <x v="2"/>
    <x v="1"/>
    <x v="11"/>
  </r>
  <r>
    <x v="16"/>
    <n v="4873"/>
    <x v="11"/>
    <x v="2"/>
    <x v="1"/>
    <x v="11"/>
  </r>
  <r>
    <x v="16"/>
    <n v="4874"/>
    <x v="11"/>
    <x v="2"/>
    <x v="1"/>
    <x v="11"/>
  </r>
  <r>
    <x v="16"/>
    <n v="4875"/>
    <x v="11"/>
    <x v="2"/>
    <x v="1"/>
    <x v="11"/>
  </r>
  <r>
    <x v="16"/>
    <n v="4876"/>
    <x v="11"/>
    <x v="2"/>
    <x v="1"/>
    <x v="11"/>
  </r>
  <r>
    <x v="16"/>
    <n v="4877"/>
    <x v="11"/>
    <x v="2"/>
    <x v="1"/>
    <x v="11"/>
  </r>
  <r>
    <x v="16"/>
    <n v="4878"/>
    <x v="11"/>
    <x v="2"/>
    <x v="1"/>
    <x v="11"/>
  </r>
  <r>
    <x v="16"/>
    <n v="4879"/>
    <x v="11"/>
    <x v="2"/>
    <x v="1"/>
    <x v="11"/>
  </r>
  <r>
    <x v="16"/>
    <n v="4880"/>
    <x v="11"/>
    <x v="2"/>
    <x v="1"/>
    <x v="11"/>
  </r>
  <r>
    <x v="16"/>
    <n v="4881"/>
    <x v="11"/>
    <x v="2"/>
    <x v="1"/>
    <x v="11"/>
  </r>
  <r>
    <x v="16"/>
    <n v="4882"/>
    <x v="11"/>
    <x v="2"/>
    <x v="1"/>
    <x v="11"/>
  </r>
  <r>
    <x v="16"/>
    <n v="4883"/>
    <x v="11"/>
    <x v="2"/>
    <x v="1"/>
    <x v="11"/>
  </r>
  <r>
    <x v="16"/>
    <n v="4884"/>
    <x v="11"/>
    <x v="2"/>
    <x v="1"/>
    <x v="11"/>
  </r>
  <r>
    <x v="16"/>
    <n v="4885"/>
    <x v="11"/>
    <x v="2"/>
    <x v="1"/>
    <x v="11"/>
  </r>
  <r>
    <x v="16"/>
    <n v="4886"/>
    <x v="11"/>
    <x v="2"/>
    <x v="1"/>
    <x v="11"/>
  </r>
  <r>
    <x v="16"/>
    <n v="4887"/>
    <x v="11"/>
    <x v="2"/>
    <x v="1"/>
    <x v="11"/>
  </r>
  <r>
    <x v="16"/>
    <n v="4888"/>
    <x v="11"/>
    <x v="2"/>
    <x v="1"/>
    <x v="11"/>
  </r>
  <r>
    <x v="16"/>
    <n v="4889"/>
    <x v="11"/>
    <x v="2"/>
    <x v="1"/>
    <x v="11"/>
  </r>
  <r>
    <x v="16"/>
    <n v="4890"/>
    <x v="11"/>
    <x v="2"/>
    <x v="1"/>
    <x v="11"/>
  </r>
  <r>
    <x v="16"/>
    <n v="4891"/>
    <x v="11"/>
    <x v="2"/>
    <x v="1"/>
    <x v="11"/>
  </r>
  <r>
    <x v="16"/>
    <n v="4892"/>
    <x v="11"/>
    <x v="2"/>
    <x v="1"/>
    <x v="11"/>
  </r>
  <r>
    <x v="16"/>
    <n v="4893"/>
    <x v="11"/>
    <x v="2"/>
    <x v="1"/>
    <x v="11"/>
  </r>
  <r>
    <x v="16"/>
    <n v="4894"/>
    <x v="11"/>
    <x v="2"/>
    <x v="1"/>
    <x v="11"/>
  </r>
  <r>
    <x v="16"/>
    <n v="4895"/>
    <x v="11"/>
    <x v="2"/>
    <x v="1"/>
    <x v="11"/>
  </r>
  <r>
    <x v="16"/>
    <n v="4896"/>
    <x v="11"/>
    <x v="2"/>
    <x v="1"/>
    <x v="11"/>
  </r>
  <r>
    <x v="16"/>
    <n v="4897"/>
    <x v="11"/>
    <x v="2"/>
    <x v="1"/>
    <x v="11"/>
  </r>
  <r>
    <x v="16"/>
    <n v="4898"/>
    <x v="11"/>
    <x v="2"/>
    <x v="1"/>
    <x v="11"/>
  </r>
  <r>
    <x v="16"/>
    <n v="4899"/>
    <x v="11"/>
    <x v="2"/>
    <x v="1"/>
    <x v="11"/>
  </r>
  <r>
    <x v="16"/>
    <n v="4900"/>
    <x v="11"/>
    <x v="2"/>
    <x v="1"/>
    <x v="11"/>
  </r>
  <r>
    <x v="16"/>
    <n v="4901"/>
    <x v="11"/>
    <x v="2"/>
    <x v="1"/>
    <x v="11"/>
  </r>
  <r>
    <x v="16"/>
    <n v="4902"/>
    <x v="11"/>
    <x v="2"/>
    <x v="1"/>
    <x v="11"/>
  </r>
  <r>
    <x v="16"/>
    <n v="4903"/>
    <x v="11"/>
    <x v="2"/>
    <x v="1"/>
    <x v="11"/>
  </r>
  <r>
    <x v="16"/>
    <n v="4904"/>
    <x v="11"/>
    <x v="2"/>
    <x v="1"/>
    <x v="11"/>
  </r>
  <r>
    <x v="16"/>
    <n v="4905"/>
    <x v="11"/>
    <x v="2"/>
    <x v="1"/>
    <x v="11"/>
  </r>
  <r>
    <x v="16"/>
    <n v="4906"/>
    <x v="11"/>
    <x v="2"/>
    <x v="1"/>
    <x v="11"/>
  </r>
  <r>
    <x v="16"/>
    <n v="4907"/>
    <x v="11"/>
    <x v="2"/>
    <x v="1"/>
    <x v="11"/>
  </r>
  <r>
    <x v="16"/>
    <n v="4908"/>
    <x v="11"/>
    <x v="2"/>
    <x v="1"/>
    <x v="11"/>
  </r>
  <r>
    <x v="16"/>
    <n v="4909"/>
    <x v="11"/>
    <x v="2"/>
    <x v="1"/>
    <x v="11"/>
  </r>
  <r>
    <x v="16"/>
    <n v="4910"/>
    <x v="11"/>
    <x v="2"/>
    <x v="1"/>
    <x v="11"/>
  </r>
  <r>
    <x v="16"/>
    <n v="4911"/>
    <x v="11"/>
    <x v="2"/>
    <x v="1"/>
    <x v="11"/>
  </r>
  <r>
    <x v="16"/>
    <n v="4912"/>
    <x v="11"/>
    <x v="2"/>
    <x v="1"/>
    <x v="11"/>
  </r>
  <r>
    <x v="16"/>
    <n v="4913"/>
    <x v="11"/>
    <x v="2"/>
    <x v="1"/>
    <x v="11"/>
  </r>
  <r>
    <x v="16"/>
    <n v="4914"/>
    <x v="11"/>
    <x v="2"/>
    <x v="1"/>
    <x v="11"/>
  </r>
  <r>
    <x v="16"/>
    <n v="4915"/>
    <x v="11"/>
    <x v="2"/>
    <x v="1"/>
    <x v="11"/>
  </r>
  <r>
    <x v="16"/>
    <n v="4916"/>
    <x v="11"/>
    <x v="2"/>
    <x v="1"/>
    <x v="11"/>
  </r>
  <r>
    <x v="16"/>
    <n v="4917"/>
    <x v="11"/>
    <x v="2"/>
    <x v="1"/>
    <x v="11"/>
  </r>
  <r>
    <x v="16"/>
    <n v="4918"/>
    <x v="11"/>
    <x v="2"/>
    <x v="1"/>
    <x v="11"/>
  </r>
  <r>
    <x v="16"/>
    <n v="4919"/>
    <x v="11"/>
    <x v="2"/>
    <x v="1"/>
    <x v="11"/>
  </r>
  <r>
    <x v="16"/>
    <n v="4920"/>
    <x v="11"/>
    <x v="2"/>
    <x v="1"/>
    <x v="11"/>
  </r>
  <r>
    <x v="16"/>
    <n v="4921"/>
    <x v="11"/>
    <x v="2"/>
    <x v="1"/>
    <x v="11"/>
  </r>
  <r>
    <x v="16"/>
    <n v="4922"/>
    <x v="11"/>
    <x v="2"/>
    <x v="1"/>
    <x v="11"/>
  </r>
  <r>
    <x v="16"/>
    <n v="4923"/>
    <x v="11"/>
    <x v="2"/>
    <x v="1"/>
    <x v="11"/>
  </r>
  <r>
    <x v="16"/>
    <n v="4924"/>
    <x v="11"/>
    <x v="2"/>
    <x v="1"/>
    <x v="11"/>
  </r>
  <r>
    <x v="16"/>
    <n v="4925"/>
    <x v="11"/>
    <x v="2"/>
    <x v="1"/>
    <x v="11"/>
  </r>
  <r>
    <x v="16"/>
    <n v="4926"/>
    <x v="11"/>
    <x v="2"/>
    <x v="1"/>
    <x v="11"/>
  </r>
  <r>
    <x v="16"/>
    <n v="4927"/>
    <x v="11"/>
    <x v="2"/>
    <x v="1"/>
    <x v="11"/>
  </r>
  <r>
    <x v="16"/>
    <n v="4928"/>
    <x v="11"/>
    <x v="2"/>
    <x v="1"/>
    <x v="11"/>
  </r>
  <r>
    <x v="16"/>
    <n v="4929"/>
    <x v="11"/>
    <x v="2"/>
    <x v="1"/>
    <x v="11"/>
  </r>
  <r>
    <x v="16"/>
    <n v="4930"/>
    <x v="11"/>
    <x v="2"/>
    <x v="1"/>
    <x v="11"/>
  </r>
  <r>
    <x v="16"/>
    <n v="4931"/>
    <x v="11"/>
    <x v="2"/>
    <x v="1"/>
    <x v="11"/>
  </r>
  <r>
    <x v="16"/>
    <n v="4932"/>
    <x v="11"/>
    <x v="2"/>
    <x v="1"/>
    <x v="11"/>
  </r>
  <r>
    <x v="16"/>
    <n v="4933"/>
    <x v="11"/>
    <x v="2"/>
    <x v="1"/>
    <x v="11"/>
  </r>
  <r>
    <x v="16"/>
    <n v="4934"/>
    <x v="11"/>
    <x v="2"/>
    <x v="1"/>
    <x v="11"/>
  </r>
  <r>
    <x v="16"/>
    <n v="4935"/>
    <x v="11"/>
    <x v="2"/>
    <x v="1"/>
    <x v="11"/>
  </r>
  <r>
    <x v="16"/>
    <n v="4936"/>
    <x v="11"/>
    <x v="2"/>
    <x v="1"/>
    <x v="11"/>
  </r>
  <r>
    <x v="16"/>
    <n v="4937"/>
    <x v="11"/>
    <x v="2"/>
    <x v="1"/>
    <x v="11"/>
  </r>
  <r>
    <x v="16"/>
    <n v="4938"/>
    <x v="11"/>
    <x v="2"/>
    <x v="1"/>
    <x v="11"/>
  </r>
  <r>
    <x v="16"/>
    <n v="4939"/>
    <x v="11"/>
    <x v="2"/>
    <x v="1"/>
    <x v="11"/>
  </r>
  <r>
    <x v="16"/>
    <n v="4940"/>
    <x v="11"/>
    <x v="2"/>
    <x v="1"/>
    <x v="11"/>
  </r>
  <r>
    <x v="16"/>
    <n v="4941"/>
    <x v="11"/>
    <x v="2"/>
    <x v="1"/>
    <x v="11"/>
  </r>
  <r>
    <x v="16"/>
    <n v="4942"/>
    <x v="11"/>
    <x v="2"/>
    <x v="1"/>
    <x v="11"/>
  </r>
  <r>
    <x v="16"/>
    <n v="4943"/>
    <x v="11"/>
    <x v="2"/>
    <x v="1"/>
    <x v="11"/>
  </r>
  <r>
    <x v="16"/>
    <n v="4944"/>
    <x v="11"/>
    <x v="2"/>
    <x v="1"/>
    <x v="11"/>
  </r>
  <r>
    <x v="16"/>
    <n v="4945"/>
    <x v="11"/>
    <x v="2"/>
    <x v="1"/>
    <x v="11"/>
  </r>
  <r>
    <x v="16"/>
    <n v="4946"/>
    <x v="11"/>
    <x v="2"/>
    <x v="1"/>
    <x v="11"/>
  </r>
  <r>
    <x v="16"/>
    <n v="4947"/>
    <x v="11"/>
    <x v="2"/>
    <x v="1"/>
    <x v="11"/>
  </r>
  <r>
    <x v="16"/>
    <n v="4948"/>
    <x v="11"/>
    <x v="2"/>
    <x v="1"/>
    <x v="11"/>
  </r>
  <r>
    <x v="16"/>
    <n v="4949"/>
    <x v="11"/>
    <x v="2"/>
    <x v="1"/>
    <x v="11"/>
  </r>
  <r>
    <x v="16"/>
    <n v="4950"/>
    <x v="11"/>
    <x v="2"/>
    <x v="1"/>
    <x v="11"/>
  </r>
  <r>
    <x v="16"/>
    <n v="4951"/>
    <x v="11"/>
    <x v="2"/>
    <x v="1"/>
    <x v="11"/>
  </r>
  <r>
    <x v="16"/>
    <n v="4952"/>
    <x v="11"/>
    <x v="2"/>
    <x v="1"/>
    <x v="11"/>
  </r>
  <r>
    <x v="16"/>
    <n v="4953"/>
    <x v="11"/>
    <x v="2"/>
    <x v="1"/>
    <x v="11"/>
  </r>
  <r>
    <x v="16"/>
    <n v="4954"/>
    <x v="11"/>
    <x v="2"/>
    <x v="1"/>
    <x v="11"/>
  </r>
  <r>
    <x v="16"/>
    <n v="4955"/>
    <x v="11"/>
    <x v="2"/>
    <x v="1"/>
    <x v="11"/>
  </r>
  <r>
    <x v="16"/>
    <n v="4956"/>
    <x v="11"/>
    <x v="2"/>
    <x v="1"/>
    <x v="11"/>
  </r>
  <r>
    <x v="16"/>
    <n v="4957"/>
    <x v="11"/>
    <x v="2"/>
    <x v="1"/>
    <x v="11"/>
  </r>
  <r>
    <x v="16"/>
    <n v="4958"/>
    <x v="11"/>
    <x v="2"/>
    <x v="1"/>
    <x v="11"/>
  </r>
  <r>
    <x v="16"/>
    <n v="4959"/>
    <x v="11"/>
    <x v="2"/>
    <x v="1"/>
    <x v="11"/>
  </r>
  <r>
    <x v="16"/>
    <n v="4960"/>
    <x v="11"/>
    <x v="2"/>
    <x v="1"/>
    <x v="11"/>
  </r>
  <r>
    <x v="16"/>
    <n v="4961"/>
    <x v="11"/>
    <x v="2"/>
    <x v="1"/>
    <x v="11"/>
  </r>
  <r>
    <x v="16"/>
    <n v="4962"/>
    <x v="11"/>
    <x v="2"/>
    <x v="1"/>
    <x v="11"/>
  </r>
  <r>
    <x v="16"/>
    <n v="4963"/>
    <x v="11"/>
    <x v="2"/>
    <x v="1"/>
    <x v="11"/>
  </r>
  <r>
    <x v="16"/>
    <n v="4964"/>
    <x v="11"/>
    <x v="2"/>
    <x v="1"/>
    <x v="11"/>
  </r>
  <r>
    <x v="16"/>
    <n v="4965"/>
    <x v="11"/>
    <x v="2"/>
    <x v="1"/>
    <x v="11"/>
  </r>
  <r>
    <x v="16"/>
    <n v="4966"/>
    <x v="11"/>
    <x v="2"/>
    <x v="1"/>
    <x v="11"/>
  </r>
  <r>
    <x v="16"/>
    <n v="4967"/>
    <x v="11"/>
    <x v="2"/>
    <x v="1"/>
    <x v="11"/>
  </r>
  <r>
    <x v="16"/>
    <n v="4968"/>
    <x v="11"/>
    <x v="2"/>
    <x v="1"/>
    <x v="11"/>
  </r>
  <r>
    <x v="16"/>
    <n v="4969"/>
    <x v="11"/>
    <x v="2"/>
    <x v="1"/>
    <x v="11"/>
  </r>
  <r>
    <x v="16"/>
    <n v="4970"/>
    <x v="11"/>
    <x v="2"/>
    <x v="1"/>
    <x v="11"/>
  </r>
  <r>
    <x v="16"/>
    <n v="4971"/>
    <x v="11"/>
    <x v="2"/>
    <x v="1"/>
    <x v="11"/>
  </r>
  <r>
    <x v="16"/>
    <n v="4972"/>
    <x v="11"/>
    <x v="2"/>
    <x v="1"/>
    <x v="11"/>
  </r>
  <r>
    <x v="16"/>
    <n v="4973"/>
    <x v="11"/>
    <x v="2"/>
    <x v="1"/>
    <x v="11"/>
  </r>
  <r>
    <x v="16"/>
    <n v="4974"/>
    <x v="11"/>
    <x v="2"/>
    <x v="1"/>
    <x v="11"/>
  </r>
  <r>
    <x v="16"/>
    <n v="4975"/>
    <x v="11"/>
    <x v="2"/>
    <x v="1"/>
    <x v="11"/>
  </r>
  <r>
    <x v="16"/>
    <n v="4976"/>
    <x v="11"/>
    <x v="2"/>
    <x v="1"/>
    <x v="11"/>
  </r>
  <r>
    <x v="16"/>
    <n v="4977"/>
    <x v="11"/>
    <x v="2"/>
    <x v="1"/>
    <x v="11"/>
  </r>
  <r>
    <x v="16"/>
    <n v="4978"/>
    <x v="11"/>
    <x v="2"/>
    <x v="1"/>
    <x v="11"/>
  </r>
  <r>
    <x v="16"/>
    <n v="4979"/>
    <x v="11"/>
    <x v="2"/>
    <x v="1"/>
    <x v="11"/>
  </r>
  <r>
    <x v="16"/>
    <n v="4980"/>
    <x v="11"/>
    <x v="2"/>
    <x v="1"/>
    <x v="11"/>
  </r>
  <r>
    <x v="16"/>
    <n v="4981"/>
    <x v="11"/>
    <x v="2"/>
    <x v="1"/>
    <x v="11"/>
  </r>
  <r>
    <x v="16"/>
    <n v="4982"/>
    <x v="11"/>
    <x v="2"/>
    <x v="1"/>
    <x v="11"/>
  </r>
  <r>
    <x v="16"/>
    <n v="4983"/>
    <x v="11"/>
    <x v="2"/>
    <x v="1"/>
    <x v="11"/>
  </r>
  <r>
    <x v="16"/>
    <n v="4984"/>
    <x v="11"/>
    <x v="2"/>
    <x v="1"/>
    <x v="11"/>
  </r>
  <r>
    <x v="16"/>
    <n v="4985"/>
    <x v="11"/>
    <x v="2"/>
    <x v="1"/>
    <x v="11"/>
  </r>
  <r>
    <x v="16"/>
    <n v="4986"/>
    <x v="11"/>
    <x v="2"/>
    <x v="1"/>
    <x v="11"/>
  </r>
  <r>
    <x v="16"/>
    <n v="4987"/>
    <x v="11"/>
    <x v="2"/>
    <x v="1"/>
    <x v="11"/>
  </r>
  <r>
    <x v="16"/>
    <n v="4988"/>
    <x v="11"/>
    <x v="2"/>
    <x v="1"/>
    <x v="11"/>
  </r>
  <r>
    <x v="16"/>
    <n v="4989"/>
    <x v="11"/>
    <x v="2"/>
    <x v="1"/>
    <x v="11"/>
  </r>
  <r>
    <x v="16"/>
    <n v="4990"/>
    <x v="11"/>
    <x v="2"/>
    <x v="1"/>
    <x v="11"/>
  </r>
  <r>
    <x v="16"/>
    <n v="4991"/>
    <x v="11"/>
    <x v="2"/>
    <x v="1"/>
    <x v="11"/>
  </r>
  <r>
    <x v="16"/>
    <n v="4992"/>
    <x v="11"/>
    <x v="2"/>
    <x v="1"/>
    <x v="11"/>
  </r>
  <r>
    <x v="16"/>
    <n v="4993"/>
    <x v="11"/>
    <x v="2"/>
    <x v="1"/>
    <x v="11"/>
  </r>
  <r>
    <x v="16"/>
    <n v="4994"/>
    <x v="11"/>
    <x v="2"/>
    <x v="1"/>
    <x v="11"/>
  </r>
  <r>
    <x v="16"/>
    <n v="4995"/>
    <x v="11"/>
    <x v="2"/>
    <x v="1"/>
    <x v="11"/>
  </r>
  <r>
    <x v="16"/>
    <n v="4996"/>
    <x v="11"/>
    <x v="2"/>
    <x v="1"/>
    <x v="11"/>
  </r>
  <r>
    <x v="16"/>
    <n v="4997"/>
    <x v="11"/>
    <x v="2"/>
    <x v="1"/>
    <x v="11"/>
  </r>
  <r>
    <x v="16"/>
    <n v="4998"/>
    <x v="11"/>
    <x v="2"/>
    <x v="1"/>
    <x v="11"/>
  </r>
  <r>
    <x v="16"/>
    <n v="4999"/>
    <x v="11"/>
    <x v="2"/>
    <x v="1"/>
    <x v="11"/>
  </r>
  <r>
    <x v="16"/>
    <n v="5000"/>
    <x v="11"/>
    <x v="2"/>
    <x v="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0" applyNumberFormats="0" applyBorderFormats="0" applyFontFormats="0" applyPatternFormats="0" applyAlignmentFormats="0" applyWidthHeightFormats="1" dataCaption="Datos" updatedVersion="5" showMemberPropertyTips="0" rowGrandTotals="0" colGrandTotals="0" itemPrintTitles="1" createdVersion="1" indent="0" compact="0" compactData="0" gridDropZones="1">
  <location ref="AR8:AT10" firstHeaderRow="1" firstDataRow="2" firstDataCol="1"/>
  <pivotFields count="6">
    <pivotField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numFmtId="2" outline="0" subtotalTop="0" showAll="0" includeNewItemsInFilter="1" defaultSubtotal="0">
      <items count="2">
        <item h="1" x="0"/>
        <item x="1"/>
      </items>
    </pivotField>
    <pivotField compact="0" numFmtId="4" outline="0" subtotalTop="0" showAll="0" includeNewItemsInFilter="1" defaultSubtotal="0"/>
  </pivotFields>
  <rowFields count="1">
    <field x="4"/>
  </rowFields>
  <rowItems count="1">
    <i>
      <x v="1"/>
    </i>
  </rowItems>
  <colFields count="1">
    <field x="-2"/>
  </colFields>
  <colItems count="2">
    <i>
      <x/>
    </i>
    <i i="1">
      <x v="1"/>
    </i>
  </colItems>
  <dataFields count="2">
    <dataField name="Mín" fld="1" subtotal="min" baseField="3" baseItem="0"/>
    <dataField name="Máx" fld="1" subtotal="max" baseField="3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Datos" updatedVersion="5" showMemberPropertyTips="0" rowGrandTotals="0" colGrandTotals="0" itemPrintTitles="1" createdVersion="1" indent="0" compact="0" compactData="0" gridDropZones="1">
  <location ref="AN8:AP11" firstHeaderRow="1" firstDataRow="2" firstDataCol="1"/>
  <pivotFields count="6">
    <pivotField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 defaultSubtotal="0"/>
    <pivotField axis="axisRow" compact="0" numFmtId="2" outline="0" subtotalTop="0" showAll="0" includeNewItemsInFilter="1" sortType="ascending" defaultSubtotal="0">
      <items count="3">
        <item h="1"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 defaultSubtotal="0"/>
    <pivotField compact="0" numFmtId="4" outline="0" subtotalTop="0" showAll="0" includeNewItemsInFilter="1" defaultSubtotal="0"/>
  </pivotFields>
  <rowFields count="1">
    <field x="3"/>
  </rowFields>
  <rowItems count="2"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Mín" fld="1" subtotal="min" baseField="3" baseItem="0"/>
    <dataField name="Máx" fld="1" subtotal="max" baseField="3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Datos" updatedVersion="5" showMemberPropertyTips="0" rowGrandTotals="0" colGrandTotals="0" itemPrintTitles="1" createdVersion="1" indent="0" compact="0" compactData="0" gridDropZones="1">
  <location ref="AJ8:AL20" firstHeaderRow="1" firstDataRow="2" firstDataCol="1"/>
  <pivotFields count="6">
    <pivotField compact="0" outline="0" subtotalTop="0" showAll="0" includeNewItemsInFilter="1"/>
    <pivotField dataField="1" compact="0" outline="0" subtotalTop="0" showAll="0" includeNewItemsInFilter="1" defaultSubtotal="0"/>
    <pivotField axis="axisRow" compact="0" numFmtId="2" outline="0" subtotalTop="0" showAll="0" includeNewItemsInFilter="1" defaultSubtotal="0">
      <items count="12">
        <item h="1" x="0"/>
        <item x="1"/>
        <item x="11"/>
        <item x="2"/>
        <item x="3"/>
        <item x="4"/>
        <item x="5"/>
        <item x="6"/>
        <item x="7"/>
        <item x="8"/>
        <item x="9"/>
        <item x="1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numFmtId="4" outline="0" subtotalTop="0" showAll="0" includeNewItemsInFilter="1" defaultSubtotal="0"/>
  </pivotFields>
  <rowFields count="1">
    <field x="2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name="Mín" fld="1" subtotal="min" baseField="2" baseItem="0"/>
    <dataField name="Máx" fld="1" subtotal="max" baseField="2" baseItem="0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Datos" updatedVersion="5" showMemberPropertyTips="0" rowGrandTotals="0" colGrandTotals="0" itemPrintTitles="1" createdVersion="1" indent="0" compact="0" compactData="0" gridDropZones="1">
  <location ref="AV8:AX20" firstHeaderRow="1" firstDataRow="2" firstDataCol="1"/>
  <pivotFields count="6">
    <pivotField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2" outline="0" subtotalTop="0" showAll="0" includeNewItemsInFilter="1" defaultSubtotal="0"/>
    <pivotField axis="axisRow" compact="0" numFmtId="4" outline="0" subtotalTop="0" showAll="0" includeNewItemsInFilter="1" defaultSubtotal="0">
      <items count="12">
        <item h="1" x="0"/>
        <item x="3"/>
        <item x="4"/>
        <item x="5"/>
        <item x="6"/>
        <item x="7"/>
        <item x="8"/>
        <item x="9"/>
        <item x="10"/>
        <item x="11"/>
        <item x="1"/>
        <item x="2"/>
      </items>
    </pivotField>
  </pivotFields>
  <rowFields count="1">
    <field x="5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dataFields count="2">
    <dataField name="Mín" fld="1" subtotal="min" baseField="3" baseItem="0"/>
    <dataField name="Máx" fld="1" subtotal="max" baseField="3" baseItem="0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5" cacheId="0" applyNumberFormats="0" applyBorderFormats="0" applyFontFormats="0" applyPatternFormats="0" applyAlignmentFormats="0" applyWidthHeightFormats="1" dataCaption="Datos" updatedVersion="5" showMemberPropertyTips="0" useAutoFormatting="1" rowGrandTotals="0" colGrandTotals="0" itemPrintTitles="1" createdVersion="1" indent="0" compact="0" compactData="0" gridDropZones="1">
  <location ref="AE8:AG25" firstHeaderRow="1" firstDataRow="2" firstDataCol="1"/>
  <pivotFields count="6">
    <pivotField axis="axisRow" compact="0" outline="0" subtotalTop="0" showAll="0" includeNewItemsInFilter="1" sortType="ascending" avgSubtotal="1">
      <items count="18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avg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4" outline="0" subtotalTop="0" showAll="0" includeNewItemsInFilter="1" defaultSubtotal="0"/>
  </pivotFields>
  <rowFields count="1">
    <field x="0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2">
    <i>
      <x/>
    </i>
    <i i="1">
      <x v="1"/>
    </i>
  </colItems>
  <dataFields count="2">
    <dataField name="Mín. de Peso" fld="1" subtotal="min" baseField="0" baseItem="0"/>
    <dataField name="Máx. de Peso" fld="1" subtotal="max" baseField="0" baseItem="0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57" name="BUSCARY" displayName="BUSCARY" ref="A1:G2653" totalsRowShown="0" headerRowDxfId="66" dataDxfId="65" tableBorderDxfId="64">
  <autoFilter ref="A1:G2653"/>
  <sortState ref="A2:G2603">
    <sortCondition ref="B1:B2603"/>
  </sortState>
  <tableColumns count="7">
    <tableColumn id="1" name="Columna1" dataDxfId="63">
      <calculatedColumnFormula>CONCATENATE(B2," ",D2)</calculatedColumnFormula>
    </tableColumn>
    <tableColumn id="2" name="Columna2" dataDxfId="62"/>
    <tableColumn id="3" name="Columna3" dataDxfId="61"/>
    <tableColumn id="4" name="Columna4" dataDxfId="60"/>
    <tableColumn id="5" name="Columna5" dataDxfId="59"/>
    <tableColumn id="6" name="ESCALA" dataDxfId="58"/>
    <tableColumn id="7" name="KMS" dataDxfId="5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61" name="ORIGEN" displayName="ORIGEN" ref="I2:K56" totalsRowShown="0" headerRowDxfId="56" dataDxfId="55" tableBorderDxfId="54">
  <autoFilter ref="I2:K56"/>
  <sortState ref="I3:K57">
    <sortCondition ref="I2:I57"/>
  </sortState>
  <tableColumns count="3">
    <tableColumn id="1" name="ORIGEN" dataDxfId="53"/>
    <tableColumn id="2" name="NOMBRE" dataDxfId="52"/>
    <tableColumn id="3" name="REPARTE" dataDxfId="51">
      <calculatedColumnFormula>IFERROR(VLOOKUP(I3,$M$64:$N$68,2,0),"")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2" name="DESTINO" displayName="DESTINO" ref="M2:O57" totalsRowShown="0" headerRowDxfId="50" dataDxfId="48" headerRowBorderDxfId="49" tableBorderDxfId="47">
  <autoFilter ref="M2:O57"/>
  <sortState ref="M3:O57">
    <sortCondition ref="M2:M57"/>
  </sortState>
  <tableColumns count="3">
    <tableColumn id="1" name="DESTINO" dataDxfId="46"/>
    <tableColumn id="2" name="NOMBRE" dataDxfId="45"/>
    <tableColumn id="3" name="REPARTE" dataDxfId="4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3" name="AG_ENTREGA" displayName="AG_ENTREGA" ref="I63:J74" totalsRowShown="0" headerRowDxfId="43" dataDxfId="41" headerRowBorderDxfId="42" tableBorderDxfId="40" totalsRowBorderDxfId="39">
  <autoFilter ref="I63:J74"/>
  <sortState ref="I65:J70">
    <sortCondition ref="I57:I63"/>
  </sortState>
  <tableColumns count="2">
    <tableColumn id="1" name="DES" dataDxfId="38"/>
    <tableColumn id="2" name="ENTREGA" dataDxfId="3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92" name="AG_RECIBE" displayName="AG_RECIBE" ref="M63:N68" totalsRowShown="0" headerRowDxfId="36" dataDxfId="34" headerRowBorderDxfId="35" tableBorderDxfId="33" totalsRowBorderDxfId="32">
  <autoFilter ref="M63:N68"/>
  <sortState ref="M65:N70">
    <sortCondition ref="M57:M63"/>
  </sortState>
  <tableColumns count="2">
    <tableColumn id="1" name="ORI" dataDxfId="31"/>
    <tableColumn id="2" name="RECIBE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ablaDir" displayName="TablaDir" ref="X6:AC5007" totalsRowShown="0" headerRowDxfId="23" dataDxfId="21" headerRowBorderDxfId="22" tableBorderDxfId="20" totalsRowBorderDxfId="19">
  <autoFilter ref="X6:AC5007"/>
  <tableColumns count="6">
    <tableColumn id="3" name="Distribución Nacional " dataDxfId="18"/>
    <tableColumn id="6" name="Peso" dataDxfId="17"/>
    <tableColumn id="7" name="% de escala local" dataDxfId="16"/>
    <tableColumn id="8" name="% de escala lejana" dataDxfId="15"/>
    <tableColumn id="9" name="% de escala muy lejana" dataDxfId="14"/>
    <tableColumn id="10" name="XX 5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9" name="TablaDir20" displayName="TablaDir20" ref="Q6:V5007" totalsRowShown="0" headerRowDxfId="12" dataDxfId="10" headerRowBorderDxfId="11" tableBorderDxfId="9" totalsRowBorderDxfId="8">
  <autoFilter ref="Q6:V5007"/>
  <tableColumns count="6">
    <tableColumn id="3" name="Distribución Nacional " dataDxfId="7"/>
    <tableColumn id="6" name="Peso" dataDxfId="6"/>
    <tableColumn id="7" name="% de escala local" dataDxfId="5"/>
    <tableColumn id="8" name="% de escala lejana" dataDxfId="4"/>
    <tableColumn id="9" name="% de escala muy lejana" dataDxfId="3"/>
    <tableColumn id="10" name="Columna1" dataDxfId="2">
      <calculatedColumnFormula>TRUNC(('TARIFA ENTREGA A DIRECCION USD'!G7-'TARIFA ENTREGA A DIRECCION USD'!D7)/'TARIFA ENTREGA A DIRECCION USD'!D7,3)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6.bin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M969"/>
  <sheetViews>
    <sheetView topLeftCell="A41" zoomScaleNormal="100" workbookViewId="0">
      <selection activeCell="B43" sqref="B43:D43"/>
    </sheetView>
  </sheetViews>
  <sheetFormatPr baseColWidth="10" defaultColWidth="11.42578125" defaultRowHeight="12.75" x14ac:dyDescent="0.2"/>
  <cols>
    <col min="1" max="1" width="12.42578125" style="3" customWidth="1"/>
    <col min="2" max="2" width="24.42578125" style="3" customWidth="1"/>
    <col min="3" max="3" width="19" style="3" customWidth="1"/>
    <col min="4" max="4" width="10.7109375" style="3" bestFit="1" customWidth="1"/>
    <col min="5" max="5" width="10.7109375" style="3" customWidth="1"/>
    <col min="6" max="6" width="13.140625" style="3" bestFit="1" customWidth="1"/>
    <col min="7" max="7" width="4.42578125" style="3" bestFit="1" customWidth="1"/>
    <col min="8" max="8" width="7.5703125" style="3" customWidth="1"/>
    <col min="9" max="9" width="4.85546875" style="3" bestFit="1" customWidth="1"/>
    <col min="10" max="10" width="7" style="3" customWidth="1"/>
    <col min="11" max="11" width="6.28515625" style="3" customWidth="1"/>
    <col min="12" max="12" width="8.7109375" style="3" bestFit="1" customWidth="1"/>
    <col min="13" max="13" width="16.7109375" style="3" bestFit="1" customWidth="1"/>
    <col min="14" max="17" width="11.42578125" style="3"/>
    <col min="18" max="18" width="6.5703125" style="3" bestFit="1" customWidth="1"/>
    <col min="19" max="19" width="1.140625" style="3" customWidth="1"/>
    <col min="20" max="20" width="8.140625" style="3" customWidth="1"/>
    <col min="21" max="21" width="3.85546875" style="3" customWidth="1"/>
    <col min="22" max="22" width="6.5703125" style="3" bestFit="1" customWidth="1"/>
    <col min="23" max="23" width="1.28515625" style="3" customWidth="1"/>
    <col min="24" max="24" width="8.140625" style="3" bestFit="1" customWidth="1"/>
    <col min="25" max="25" width="3.85546875" style="3" customWidth="1"/>
    <col min="26" max="26" width="6.5703125" style="3" bestFit="1" customWidth="1"/>
    <col min="27" max="27" width="1.7109375" style="3" customWidth="1"/>
    <col min="28" max="28" width="8.140625" style="3" bestFit="1" customWidth="1"/>
    <col min="29" max="29" width="3.85546875" style="3" customWidth="1"/>
    <col min="30" max="30" width="6.5703125" style="3" bestFit="1" customWidth="1"/>
    <col min="31" max="31" width="0.85546875" style="3" customWidth="1"/>
    <col min="32" max="32" width="8.140625" style="3" bestFit="1" customWidth="1"/>
    <col min="33" max="33" width="3.28515625" style="3" customWidth="1"/>
    <col min="34" max="34" width="6.5703125" style="3" bestFit="1" customWidth="1"/>
    <col min="35" max="35" width="1.7109375" style="3" customWidth="1"/>
    <col min="36" max="36" width="8.140625" style="3" bestFit="1" customWidth="1"/>
    <col min="37" max="16384" width="11.42578125" style="3"/>
  </cols>
  <sheetData>
    <row r="1" spans="1:39" x14ac:dyDescent="0.2">
      <c r="M1" s="355">
        <f>'TARIFA ENTREGA A DIRECCION USD'!G1</f>
        <v>46163</v>
      </c>
    </row>
    <row r="2" spans="1:39" ht="31.5" customHeight="1" x14ac:dyDescent="0.2">
      <c r="A2"/>
    </row>
    <row r="3" spans="1:39" ht="14.25" customHeight="1" x14ac:dyDescent="0.25">
      <c r="B3" s="27" t="s">
        <v>628</v>
      </c>
      <c r="C3" s="39" t="s">
        <v>629</v>
      </c>
      <c r="D3" s="27">
        <v>30000008</v>
      </c>
      <c r="E3" s="28"/>
      <c r="F3" s="28"/>
      <c r="G3" s="27"/>
      <c r="H3" s="28"/>
      <c r="I3" s="27" t="s">
        <v>629</v>
      </c>
      <c r="J3" s="28"/>
      <c r="K3" s="28"/>
      <c r="L3" s="29" t="s">
        <v>631</v>
      </c>
      <c r="M3" s="29" t="s">
        <v>5455</v>
      </c>
      <c r="R3" s="125">
        <v>0.5</v>
      </c>
      <c r="S3" s="126"/>
      <c r="T3" s="127">
        <f>'TARIFA ENTREGA A DIRECCION USD'!C8</f>
        <v>4.5</v>
      </c>
      <c r="U3" s="128"/>
      <c r="V3" s="125">
        <v>0.5</v>
      </c>
      <c r="W3" s="126"/>
      <c r="X3" s="127">
        <f>'TARIFA ENTREGA A DIRECCION USD'!D8</f>
        <v>6.75</v>
      </c>
      <c r="Y3" s="128"/>
      <c r="Z3" s="125">
        <v>0.5</v>
      </c>
      <c r="AA3" s="126"/>
      <c r="AB3" s="127">
        <f>'TARIFA ENTREGA A DIRECCION USD'!E8</f>
        <v>6.9</v>
      </c>
      <c r="AC3" s="128"/>
      <c r="AD3" s="125">
        <v>0.5</v>
      </c>
      <c r="AE3" s="126"/>
      <c r="AF3" s="127">
        <f>'TARIFA ENTREGA A DIRECCION USD'!F8</f>
        <v>7.1</v>
      </c>
      <c r="AG3"/>
      <c r="AH3" s="125">
        <v>0.5</v>
      </c>
      <c r="AI3" s="126"/>
      <c r="AJ3" s="127">
        <f>'TARIFA ENTREGA A DIRECCION USD'!G8</f>
        <v>7.75</v>
      </c>
      <c r="AK3"/>
      <c r="AL3" s="129" t="s">
        <v>5433</v>
      </c>
      <c r="AM3" s="129">
        <v>30000004</v>
      </c>
    </row>
    <row r="4" spans="1:39" ht="15.6" customHeight="1" x14ac:dyDescent="0.25">
      <c r="B4" s="30" t="s">
        <v>501</v>
      </c>
      <c r="C4" s="30"/>
      <c r="D4" s="30"/>
      <c r="E4" s="30"/>
      <c r="F4" s="10">
        <f>'TARIFA ENTREGA A DIRECCION USD'!O16</f>
        <v>8.3159999999999989</v>
      </c>
      <c r="G4" s="44" t="s">
        <v>5588</v>
      </c>
      <c r="H4" s="30"/>
      <c r="I4" s="30"/>
      <c r="J4" s="30"/>
      <c r="K4" s="30"/>
      <c r="L4" s="356" t="s">
        <v>5626</v>
      </c>
      <c r="M4" s="467" t="s">
        <v>5456</v>
      </c>
      <c r="R4" s="125">
        <v>1</v>
      </c>
      <c r="S4" s="126"/>
      <c r="T4" s="127">
        <f>'TARIFA ENTREGA A DIRECCION USD'!C9</f>
        <v>5.58</v>
      </c>
      <c r="U4" s="128"/>
      <c r="V4" s="125">
        <v>1</v>
      </c>
      <c r="W4" s="126"/>
      <c r="X4" s="127">
        <f>'TARIFA ENTREGA A DIRECCION USD'!D9</f>
        <v>7.6</v>
      </c>
      <c r="Y4" s="128"/>
      <c r="Z4" s="125">
        <v>1</v>
      </c>
      <c r="AA4" s="126"/>
      <c r="AB4" s="127">
        <f>'TARIFA ENTREGA A DIRECCION USD'!E9</f>
        <v>7.9</v>
      </c>
      <c r="AC4" s="128"/>
      <c r="AD4" s="125">
        <v>1</v>
      </c>
      <c r="AE4" s="126"/>
      <c r="AF4" s="127">
        <f>'TARIFA ENTREGA A DIRECCION USD'!F9</f>
        <v>8.1999999999999993</v>
      </c>
      <c r="AG4"/>
      <c r="AH4" s="125">
        <v>1</v>
      </c>
      <c r="AI4" s="126"/>
      <c r="AJ4" s="127">
        <f>'TARIFA ENTREGA A DIRECCION USD'!G9</f>
        <v>8.6999999999999993</v>
      </c>
      <c r="AK4"/>
      <c r="AL4" s="129"/>
      <c r="AM4" s="129">
        <v>30000039</v>
      </c>
    </row>
    <row r="5" spans="1:39" ht="15" x14ac:dyDescent="0.2">
      <c r="A5" s="4"/>
      <c r="B5" s="30" t="s">
        <v>502</v>
      </c>
      <c r="C5" s="30"/>
      <c r="D5" s="30"/>
      <c r="E5" s="30"/>
      <c r="F5" s="10">
        <f>'TARIFA ENTREGA A DIRECCION USD'!O17</f>
        <v>10.89</v>
      </c>
      <c r="G5" s="44" t="s">
        <v>5588</v>
      </c>
      <c r="H5" s="30"/>
      <c r="I5" s="30"/>
      <c r="J5" s="30"/>
      <c r="K5" s="30"/>
      <c r="L5" s="356" t="s">
        <v>5626</v>
      </c>
      <c r="M5" s="468"/>
      <c r="R5" s="125">
        <v>2</v>
      </c>
      <c r="S5" s="126"/>
      <c r="T5" s="127">
        <f>'TARIFA ENTREGA A DIRECCION USD'!C10</f>
        <v>7.56</v>
      </c>
      <c r="U5" s="128"/>
      <c r="V5" s="125">
        <v>2</v>
      </c>
      <c r="W5" s="126"/>
      <c r="X5" s="127">
        <f>'TARIFA ENTREGA A DIRECCION USD'!D10</f>
        <v>9.4</v>
      </c>
      <c r="Y5" s="128"/>
      <c r="Z5" s="125">
        <v>2</v>
      </c>
      <c r="AA5" s="126"/>
      <c r="AB5" s="127">
        <f>'TARIFA ENTREGA A DIRECCION USD'!E10</f>
        <v>9.9</v>
      </c>
      <c r="AC5" s="128"/>
      <c r="AD5" s="125">
        <v>2</v>
      </c>
      <c r="AE5" s="126"/>
      <c r="AF5" s="127">
        <f>'TARIFA ENTREGA A DIRECCION USD'!F10</f>
        <v>10</v>
      </c>
      <c r="AG5"/>
      <c r="AH5" s="125">
        <v>2</v>
      </c>
      <c r="AI5" s="126"/>
      <c r="AJ5" s="127">
        <f>'TARIFA ENTREGA A DIRECCION USD'!G10</f>
        <v>11</v>
      </c>
      <c r="AK5"/>
      <c r="AL5"/>
      <c r="AM5"/>
    </row>
    <row r="6" spans="1:39" ht="15.75" x14ac:dyDescent="0.25">
      <c r="B6" s="30" t="s">
        <v>503</v>
      </c>
      <c r="C6" s="30"/>
      <c r="D6" s="30"/>
      <c r="E6" s="30"/>
      <c r="F6" s="10">
        <f>'TARIFA ENTREGA A DIRECCION USD'!O17</f>
        <v>10.89</v>
      </c>
      <c r="G6" s="44" t="s">
        <v>5588</v>
      </c>
      <c r="H6" s="30"/>
      <c r="I6" s="30"/>
      <c r="J6" s="30"/>
      <c r="K6" s="30"/>
      <c r="L6" s="356" t="s">
        <v>5626</v>
      </c>
      <c r="M6" s="468"/>
      <c r="R6" s="125">
        <v>3</v>
      </c>
      <c r="S6" s="126"/>
      <c r="T6" s="127">
        <f>'TARIFA ENTREGA A DIRECCION USD'!C11</f>
        <v>9.9599999999999991</v>
      </c>
      <c r="U6" s="128"/>
      <c r="V6" s="125">
        <v>3</v>
      </c>
      <c r="W6" s="126"/>
      <c r="X6" s="127">
        <f>'TARIFA ENTREGA A DIRECCION USD'!D11</f>
        <v>13</v>
      </c>
      <c r="Y6" s="128"/>
      <c r="Z6" s="125">
        <v>3</v>
      </c>
      <c r="AA6" s="126"/>
      <c r="AB6" s="127">
        <f>'TARIFA ENTREGA A DIRECCION USD'!E11</f>
        <v>13.65</v>
      </c>
      <c r="AC6" s="128"/>
      <c r="AD6" s="125">
        <v>3</v>
      </c>
      <c r="AE6" s="126"/>
      <c r="AF6" s="127">
        <f>'TARIFA ENTREGA A DIRECCION USD'!F11</f>
        <v>14.35</v>
      </c>
      <c r="AG6"/>
      <c r="AH6" s="125">
        <v>3</v>
      </c>
      <c r="AI6" s="126"/>
      <c r="AJ6" s="127">
        <f>'TARIFA ENTREGA A DIRECCION USD'!G11</f>
        <v>15.5</v>
      </c>
      <c r="AK6"/>
      <c r="AL6" s="129" t="s">
        <v>5434</v>
      </c>
      <c r="AM6"/>
    </row>
    <row r="7" spans="1:39" ht="15.75" x14ac:dyDescent="0.25">
      <c r="B7" s="30" t="s">
        <v>504</v>
      </c>
      <c r="C7" s="30"/>
      <c r="D7" s="30"/>
      <c r="E7" s="30"/>
      <c r="F7" s="10">
        <f>'TARIFA ENTREGA A DIRECCION USD'!O17</f>
        <v>10.89</v>
      </c>
      <c r="G7" s="44" t="s">
        <v>5588</v>
      </c>
      <c r="H7" s="30"/>
      <c r="I7" s="30"/>
      <c r="J7" s="30"/>
      <c r="K7" s="30"/>
      <c r="L7" s="356" t="s">
        <v>5626</v>
      </c>
      <c r="M7" s="468"/>
      <c r="R7" s="125">
        <v>4</v>
      </c>
      <c r="S7" s="126"/>
      <c r="T7" s="127">
        <f>'TARIFA ENTREGA A DIRECCION USD'!C12</f>
        <v>12.36</v>
      </c>
      <c r="U7" s="128"/>
      <c r="V7" s="125">
        <v>4</v>
      </c>
      <c r="W7" s="126"/>
      <c r="X7" s="127">
        <f>'TARIFA ENTREGA A DIRECCION USD'!D12</f>
        <v>16.600000000000001</v>
      </c>
      <c r="Y7" s="128"/>
      <c r="Z7" s="125">
        <v>4</v>
      </c>
      <c r="AA7" s="126"/>
      <c r="AB7" s="127">
        <f>'TARIFA ENTREGA A DIRECCION USD'!E12</f>
        <v>17.399999999999999</v>
      </c>
      <c r="AC7" s="128"/>
      <c r="AD7" s="125">
        <v>4</v>
      </c>
      <c r="AE7" s="126"/>
      <c r="AF7" s="127">
        <f>'TARIFA ENTREGA A DIRECCION USD'!F12</f>
        <v>18.7</v>
      </c>
      <c r="AG7"/>
      <c r="AH7" s="125">
        <v>4</v>
      </c>
      <c r="AI7" s="126"/>
      <c r="AJ7" s="127">
        <f>'TARIFA ENTREGA A DIRECCION USD'!G12</f>
        <v>20</v>
      </c>
      <c r="AK7"/>
      <c r="AL7" s="129" t="s">
        <v>5435</v>
      </c>
      <c r="AM7"/>
    </row>
    <row r="8" spans="1:39" s="5" customFormat="1" ht="15.75" x14ac:dyDescent="0.25">
      <c r="B8" s="30" t="s">
        <v>5491</v>
      </c>
      <c r="C8" s="30"/>
      <c r="D8" s="30"/>
      <c r="E8" s="30"/>
      <c r="F8" s="10">
        <f>'TARIFA ENTREGA A DIRECCION USD'!O17</f>
        <v>10.89</v>
      </c>
      <c r="G8" s="44" t="s">
        <v>5588</v>
      </c>
      <c r="H8" s="30"/>
      <c r="I8" s="30"/>
      <c r="J8" s="30"/>
      <c r="K8" s="30"/>
      <c r="L8" s="356" t="s">
        <v>5626</v>
      </c>
      <c r="M8" s="468"/>
      <c r="R8" s="125">
        <v>5</v>
      </c>
      <c r="S8" s="126"/>
      <c r="T8" s="127">
        <f>'TARIFA ENTREGA A DIRECCION USD'!C13</f>
        <v>14.76</v>
      </c>
      <c r="U8" s="128"/>
      <c r="V8" s="125">
        <v>5</v>
      </c>
      <c r="W8" s="126"/>
      <c r="X8" s="127">
        <f>'TARIFA ENTREGA A DIRECCION USD'!D13</f>
        <v>20.200000000000003</v>
      </c>
      <c r="Y8" s="128"/>
      <c r="Z8" s="125">
        <v>5</v>
      </c>
      <c r="AA8" s="126"/>
      <c r="AB8" s="127">
        <f>'TARIFA ENTREGA A DIRECCION USD'!E13</f>
        <v>21.15</v>
      </c>
      <c r="AC8" s="128"/>
      <c r="AD8" s="125">
        <v>5</v>
      </c>
      <c r="AE8" s="126"/>
      <c r="AF8" s="127">
        <f>'TARIFA ENTREGA A DIRECCION USD'!F13</f>
        <v>23.049999999999997</v>
      </c>
      <c r="AG8"/>
      <c r="AH8" s="125">
        <v>5</v>
      </c>
      <c r="AI8" s="126"/>
      <c r="AJ8" s="127">
        <f>'TARIFA ENTREGA A DIRECCION USD'!G13</f>
        <v>24.5</v>
      </c>
      <c r="AK8"/>
      <c r="AL8" s="129" t="s">
        <v>5436</v>
      </c>
      <c r="AM8"/>
    </row>
    <row r="9" spans="1:39" s="5" customFormat="1" ht="15.75" x14ac:dyDescent="0.25"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468"/>
      <c r="R9" s="125">
        <v>8</v>
      </c>
      <c r="S9" s="126"/>
      <c r="T9" s="127">
        <f>'TARIFA ENTREGA A DIRECCION USD'!C14</f>
        <v>16.440000000000001</v>
      </c>
      <c r="U9" s="128"/>
      <c r="V9" s="125">
        <v>8</v>
      </c>
      <c r="W9" s="126"/>
      <c r="X9" s="127">
        <f>'TARIFA ENTREGA A DIRECCION USD'!D14</f>
        <v>22.700000000000003</v>
      </c>
      <c r="Y9" s="128"/>
      <c r="Z9" s="125">
        <v>8</v>
      </c>
      <c r="AA9" s="126"/>
      <c r="AB9" s="127">
        <f>'TARIFA ENTREGA A DIRECCION USD'!E14</f>
        <v>23.849999999999998</v>
      </c>
      <c r="AC9" s="128"/>
      <c r="AD9" s="125">
        <v>8</v>
      </c>
      <c r="AE9" s="126"/>
      <c r="AF9" s="127">
        <f>'TARIFA ENTREGA A DIRECCION USD'!F14</f>
        <v>25.949999999999996</v>
      </c>
      <c r="AG9"/>
      <c r="AH9" s="125">
        <v>8</v>
      </c>
      <c r="AI9" s="126"/>
      <c r="AJ9" s="127">
        <f>'TARIFA ENTREGA A DIRECCION USD'!G14</f>
        <v>28.7</v>
      </c>
      <c r="AK9"/>
      <c r="AL9" s="129"/>
      <c r="AM9"/>
    </row>
    <row r="10" spans="1:39" s="5" customFormat="1" ht="15" x14ac:dyDescent="0.2">
      <c r="B10" s="27" t="s">
        <v>632</v>
      </c>
      <c r="C10" s="27" t="s">
        <v>633</v>
      </c>
      <c r="D10" s="27">
        <v>30000010</v>
      </c>
      <c r="E10" s="28"/>
      <c r="F10" s="29" t="s">
        <v>630</v>
      </c>
      <c r="G10" s="27"/>
      <c r="H10" s="28"/>
      <c r="I10" s="27" t="s">
        <v>633</v>
      </c>
      <c r="J10" s="28"/>
      <c r="K10" s="28"/>
      <c r="L10" s="29" t="s">
        <v>631</v>
      </c>
      <c r="M10" s="468"/>
      <c r="R10" s="125">
        <v>9</v>
      </c>
      <c r="S10" s="126"/>
      <c r="T10" s="127">
        <f>'TARIFA ENTREGA A DIRECCION USD'!C15</f>
        <v>18.12</v>
      </c>
      <c r="U10" s="128"/>
      <c r="V10" s="125">
        <v>9</v>
      </c>
      <c r="W10" s="126"/>
      <c r="X10" s="127">
        <f>'TARIFA ENTREGA A DIRECCION USD'!D15</f>
        <v>25.200000000000003</v>
      </c>
      <c r="Y10" s="128"/>
      <c r="Z10" s="125">
        <v>9</v>
      </c>
      <c r="AA10" s="126"/>
      <c r="AB10" s="127">
        <f>'TARIFA ENTREGA A DIRECCION USD'!E15</f>
        <v>26.549999999999997</v>
      </c>
      <c r="AC10" s="128"/>
      <c r="AD10" s="125">
        <v>9</v>
      </c>
      <c r="AE10" s="126"/>
      <c r="AF10" s="127">
        <f>'TARIFA ENTREGA A DIRECCION USD'!F15</f>
        <v>28.849999999999994</v>
      </c>
      <c r="AG10"/>
      <c r="AH10" s="125">
        <v>9</v>
      </c>
      <c r="AI10" s="126"/>
      <c r="AJ10" s="127">
        <f>'TARIFA ENTREGA A DIRECCION USD'!G15</f>
        <v>32.9</v>
      </c>
      <c r="AK10"/>
      <c r="AL10"/>
      <c r="AM10"/>
    </row>
    <row r="11" spans="1:39" s="5" customFormat="1" ht="15" x14ac:dyDescent="0.2">
      <c r="B11" s="30" t="s">
        <v>501</v>
      </c>
      <c r="C11" s="30"/>
      <c r="D11" s="30"/>
      <c r="E11" s="30"/>
      <c r="F11" s="10">
        <f>'TARIFA ENTREGA A DIRECCION USD'!M16</f>
        <v>4.95</v>
      </c>
      <c r="G11" s="44" t="s">
        <v>5588</v>
      </c>
      <c r="H11" s="30"/>
      <c r="I11" s="30"/>
      <c r="J11" s="30"/>
      <c r="K11" s="30"/>
      <c r="L11" s="356" t="s">
        <v>5626</v>
      </c>
      <c r="M11" s="468"/>
      <c r="R11" s="125">
        <v>10</v>
      </c>
      <c r="S11" s="130"/>
      <c r="T11" s="127">
        <f>'TARIFA ENTREGA A DIRECCION USD'!C16</f>
        <v>19.8</v>
      </c>
      <c r="U11" s="131"/>
      <c r="V11" s="125">
        <v>10</v>
      </c>
      <c r="W11" s="130"/>
      <c r="X11" s="127">
        <f>'TARIFA ENTREGA A DIRECCION USD'!D16</f>
        <v>27.700000000000003</v>
      </c>
      <c r="Y11" s="131"/>
      <c r="Z11" s="125">
        <v>10</v>
      </c>
      <c r="AA11" s="130"/>
      <c r="AB11" s="127">
        <f>'TARIFA ENTREGA A DIRECCION USD'!E16</f>
        <v>29.249999999999996</v>
      </c>
      <c r="AC11" s="131"/>
      <c r="AD11" s="125">
        <v>10</v>
      </c>
      <c r="AE11" s="130"/>
      <c r="AF11" s="127">
        <f>'TARIFA ENTREGA A DIRECCION USD'!F16</f>
        <v>31.749999999999993</v>
      </c>
      <c r="AG11"/>
      <c r="AH11" s="125">
        <v>10</v>
      </c>
      <c r="AI11" s="130"/>
      <c r="AJ11" s="127">
        <f>'TARIFA ENTREGA A DIRECCION USD'!G16</f>
        <v>37.1</v>
      </c>
      <c r="AK11"/>
      <c r="AL11"/>
      <c r="AM11"/>
    </row>
    <row r="12" spans="1:39" s="5" customFormat="1" ht="15" x14ac:dyDescent="0.2">
      <c r="B12" s="30" t="s">
        <v>502</v>
      </c>
      <c r="C12" s="30"/>
      <c r="D12" s="30"/>
      <c r="E12" s="30"/>
      <c r="F12" s="10">
        <f>'TARIFA ENTREGA A DIRECCION USD'!M17</f>
        <v>7.5900000000000007</v>
      </c>
      <c r="G12" s="44" t="s">
        <v>5588</v>
      </c>
      <c r="H12" s="30"/>
      <c r="I12" s="30"/>
      <c r="J12" s="30"/>
      <c r="K12" s="30"/>
      <c r="L12" s="356" t="s">
        <v>5626</v>
      </c>
      <c r="M12" s="468"/>
      <c r="R12" s="125">
        <v>11</v>
      </c>
      <c r="S12" s="130"/>
      <c r="T12" s="127">
        <f>'TARIFA ENTREGA A DIRECCION USD'!C17</f>
        <v>21.48</v>
      </c>
      <c r="U12" s="131"/>
      <c r="V12" s="125">
        <v>11</v>
      </c>
      <c r="W12" s="130"/>
      <c r="X12" s="127">
        <f>'TARIFA ENTREGA A DIRECCION USD'!D17</f>
        <v>30.200000000000003</v>
      </c>
      <c r="Y12" s="131"/>
      <c r="Z12" s="125">
        <v>11</v>
      </c>
      <c r="AA12" s="130"/>
      <c r="AB12" s="127">
        <f>'TARIFA ENTREGA A DIRECCION USD'!E17</f>
        <v>31.949999999999996</v>
      </c>
      <c r="AC12" s="131"/>
      <c r="AD12" s="125">
        <v>11</v>
      </c>
      <c r="AE12" s="130"/>
      <c r="AF12" s="127">
        <f>'TARIFA ENTREGA A DIRECCION USD'!F17</f>
        <v>34.649999999999991</v>
      </c>
      <c r="AG12"/>
      <c r="AH12" s="125">
        <v>11</v>
      </c>
      <c r="AI12" s="130"/>
      <c r="AJ12" s="127">
        <f>'TARIFA ENTREGA A DIRECCION USD'!G17</f>
        <v>41.300000000000004</v>
      </c>
      <c r="AK12"/>
      <c r="AL12"/>
      <c r="AM12"/>
    </row>
    <row r="13" spans="1:39" s="5" customFormat="1" ht="15" x14ac:dyDescent="0.2">
      <c r="B13" s="30" t="s">
        <v>503</v>
      </c>
      <c r="C13" s="30"/>
      <c r="D13" s="30"/>
      <c r="E13" s="30"/>
      <c r="F13" s="10">
        <f>'TARIFA ENTREGA A DIRECCION USD'!M17</f>
        <v>7.5900000000000007</v>
      </c>
      <c r="G13" s="44" t="s">
        <v>5588</v>
      </c>
      <c r="H13" s="30"/>
      <c r="I13" s="30"/>
      <c r="J13" s="30"/>
      <c r="K13" s="30"/>
      <c r="L13" s="356" t="s">
        <v>5626</v>
      </c>
      <c r="M13" s="468"/>
      <c r="R13" s="125">
        <v>12</v>
      </c>
      <c r="S13" s="130"/>
      <c r="T13" s="127">
        <f>'TARIFA ENTREGA A DIRECCION USD'!C18</f>
        <v>23.16</v>
      </c>
      <c r="U13" s="131"/>
      <c r="V13" s="125">
        <v>12</v>
      </c>
      <c r="W13" s="130"/>
      <c r="X13" s="127">
        <f>'TARIFA ENTREGA A DIRECCION USD'!D18</f>
        <v>32.700000000000003</v>
      </c>
      <c r="Y13" s="131"/>
      <c r="Z13" s="125">
        <v>12</v>
      </c>
      <c r="AA13" s="130"/>
      <c r="AB13" s="127">
        <f>'TARIFA ENTREGA A DIRECCION USD'!E18</f>
        <v>34.65</v>
      </c>
      <c r="AC13" s="131"/>
      <c r="AD13" s="125">
        <v>12</v>
      </c>
      <c r="AE13" s="130"/>
      <c r="AF13" s="127">
        <f>'TARIFA ENTREGA A DIRECCION USD'!F18</f>
        <v>37.54999999999999</v>
      </c>
      <c r="AG13"/>
      <c r="AH13" s="125">
        <v>12</v>
      </c>
      <c r="AI13" s="130"/>
      <c r="AJ13" s="127">
        <f>'TARIFA ENTREGA A DIRECCION USD'!G18</f>
        <v>45.500000000000007</v>
      </c>
      <c r="AK13"/>
      <c r="AL13"/>
      <c r="AM13"/>
    </row>
    <row r="14" spans="1:39" s="5" customFormat="1" ht="15" x14ac:dyDescent="0.2">
      <c r="B14" s="30" t="s">
        <v>504</v>
      </c>
      <c r="C14" s="30"/>
      <c r="D14" s="30"/>
      <c r="E14" s="30"/>
      <c r="F14" s="10">
        <f>'TARIFA ENTREGA A DIRECCION USD'!M17</f>
        <v>7.5900000000000007</v>
      </c>
      <c r="G14" s="44" t="s">
        <v>5588</v>
      </c>
      <c r="H14" s="30"/>
      <c r="I14" s="30"/>
      <c r="J14" s="30"/>
      <c r="K14" s="30"/>
      <c r="L14" s="356" t="s">
        <v>5626</v>
      </c>
      <c r="M14" s="468"/>
      <c r="R14" s="125">
        <v>13</v>
      </c>
      <c r="S14" s="130"/>
      <c r="T14" s="127">
        <f>'TARIFA ENTREGA A DIRECCION USD'!C19</f>
        <v>24.36</v>
      </c>
      <c r="U14" s="131"/>
      <c r="V14" s="125">
        <v>13</v>
      </c>
      <c r="W14" s="130"/>
      <c r="X14" s="127">
        <f>'TARIFA ENTREGA A DIRECCION USD'!D19</f>
        <v>34.6</v>
      </c>
      <c r="Y14" s="131"/>
      <c r="Z14" s="125">
        <v>13</v>
      </c>
      <c r="AA14" s="130"/>
      <c r="AB14" s="127">
        <f>'TARIFA ENTREGA A DIRECCION USD'!E19</f>
        <v>36.85</v>
      </c>
      <c r="AC14" s="131"/>
      <c r="AD14" s="125">
        <v>13</v>
      </c>
      <c r="AE14" s="130"/>
      <c r="AF14" s="127">
        <f>'TARIFA ENTREGA A DIRECCION USD'!F19</f>
        <v>39.79999999999999</v>
      </c>
      <c r="AG14"/>
      <c r="AH14" s="125">
        <v>13</v>
      </c>
      <c r="AI14" s="130"/>
      <c r="AJ14" s="127">
        <f>'TARIFA ENTREGA A DIRECCION USD'!G19</f>
        <v>48.100000000000009</v>
      </c>
      <c r="AK14"/>
      <c r="AL14"/>
      <c r="AM14"/>
    </row>
    <row r="15" spans="1:39" s="5" customFormat="1" ht="15" x14ac:dyDescent="0.2">
      <c r="B15" s="30" t="s">
        <v>5491</v>
      </c>
      <c r="C15" s="30"/>
      <c r="D15" s="30"/>
      <c r="E15" s="30"/>
      <c r="F15" s="10">
        <f>'TARIFA ENTREGA A DIRECCION USD'!M17</f>
        <v>7.5900000000000007</v>
      </c>
      <c r="G15" s="44" t="s">
        <v>5588</v>
      </c>
      <c r="H15" s="30"/>
      <c r="I15" s="30"/>
      <c r="J15" s="30"/>
      <c r="K15" s="30"/>
      <c r="L15" s="356" t="s">
        <v>5626</v>
      </c>
      <c r="M15" s="468"/>
      <c r="R15" s="125">
        <v>14</v>
      </c>
      <c r="S15" s="130"/>
      <c r="T15" s="127">
        <f>'TARIFA ENTREGA A DIRECCION USD'!C20</f>
        <v>25.56</v>
      </c>
      <c r="U15" s="131"/>
      <c r="V15" s="125">
        <v>14</v>
      </c>
      <c r="W15" s="130"/>
      <c r="X15" s="127">
        <f>'TARIFA ENTREGA A DIRECCION USD'!D20</f>
        <v>36.5</v>
      </c>
      <c r="Y15" s="131"/>
      <c r="Z15" s="125">
        <v>14</v>
      </c>
      <c r="AA15" s="130"/>
      <c r="AB15" s="127">
        <f>'TARIFA ENTREGA A DIRECCION USD'!E20</f>
        <v>39.050000000000004</v>
      </c>
      <c r="AC15" s="131"/>
      <c r="AD15" s="125">
        <v>14</v>
      </c>
      <c r="AE15" s="130"/>
      <c r="AF15" s="127">
        <f>'TARIFA ENTREGA A DIRECCION USD'!F20</f>
        <v>42.04999999999999</v>
      </c>
      <c r="AG15"/>
      <c r="AH15" s="125">
        <v>14</v>
      </c>
      <c r="AI15" s="130"/>
      <c r="AJ15" s="127">
        <f>'TARIFA ENTREGA A DIRECCION USD'!G20</f>
        <v>50.70000000000001</v>
      </c>
      <c r="AK15"/>
      <c r="AL15"/>
      <c r="AM15"/>
    </row>
    <row r="16" spans="1:39" ht="15" x14ac:dyDescent="0.2"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R16" s="132">
        <v>17</v>
      </c>
      <c r="S16" s="133"/>
      <c r="T16" s="127">
        <f>'TARIFA ENTREGA A DIRECCION USD'!C21</f>
        <v>26.759999999999998</v>
      </c>
      <c r="U16"/>
      <c r="V16" s="132">
        <v>17</v>
      </c>
      <c r="W16" s="133"/>
      <c r="X16" s="127">
        <f>'TARIFA ENTREGA A DIRECCION USD'!D21</f>
        <v>38.4</v>
      </c>
      <c r="Y16"/>
      <c r="Z16" s="132">
        <v>17</v>
      </c>
      <c r="AA16" s="133"/>
      <c r="AB16" s="127">
        <f>'TARIFA ENTREGA A DIRECCION USD'!E21</f>
        <v>41.250000000000007</v>
      </c>
      <c r="AC16"/>
      <c r="AD16" s="132">
        <v>17</v>
      </c>
      <c r="AE16" s="133"/>
      <c r="AF16" s="127">
        <f>'TARIFA ENTREGA A DIRECCION USD'!F21</f>
        <v>44.29999999999999</v>
      </c>
      <c r="AG16"/>
      <c r="AH16" s="132">
        <v>17</v>
      </c>
      <c r="AI16" s="133"/>
      <c r="AJ16" s="127">
        <f>'TARIFA ENTREGA A DIRECCION USD'!G21</f>
        <v>53.300000000000011</v>
      </c>
      <c r="AK16"/>
      <c r="AL16"/>
      <c r="AM16"/>
    </row>
    <row r="17" spans="1:39" ht="15" x14ac:dyDescent="0.2"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R17" s="132">
        <v>18</v>
      </c>
      <c r="S17" s="133"/>
      <c r="T17" s="127">
        <f>'TARIFA ENTREGA A DIRECCION USD'!C22</f>
        <v>27.959999999999997</v>
      </c>
      <c r="U17"/>
      <c r="V17" s="132">
        <v>18</v>
      </c>
      <c r="W17" s="133"/>
      <c r="X17" s="127">
        <f>'TARIFA ENTREGA A DIRECCION USD'!D22</f>
        <v>40.299999999999997</v>
      </c>
      <c r="Y17"/>
      <c r="Z17" s="132">
        <v>18</v>
      </c>
      <c r="AA17" s="133"/>
      <c r="AB17" s="127">
        <f>'TARIFA ENTREGA A DIRECCION USD'!E22</f>
        <v>43.45000000000001</v>
      </c>
      <c r="AC17"/>
      <c r="AD17" s="132">
        <v>18</v>
      </c>
      <c r="AE17" s="133"/>
      <c r="AF17" s="127">
        <f>'TARIFA ENTREGA A DIRECCION USD'!F22</f>
        <v>46.54999999999999</v>
      </c>
      <c r="AG17"/>
      <c r="AH17" s="132">
        <v>18</v>
      </c>
      <c r="AI17" s="133"/>
      <c r="AJ17" s="127">
        <f>'TARIFA ENTREGA A DIRECCION USD'!G22</f>
        <v>55.900000000000013</v>
      </c>
      <c r="AK17"/>
      <c r="AL17"/>
      <c r="AM17"/>
    </row>
    <row r="18" spans="1:39" ht="15" x14ac:dyDescent="0.2">
      <c r="B18" s="27" t="s">
        <v>506</v>
      </c>
      <c r="C18" s="27" t="s">
        <v>634</v>
      </c>
      <c r="D18" s="27"/>
      <c r="E18" s="27" t="s">
        <v>635</v>
      </c>
      <c r="F18" s="27">
        <v>30000005</v>
      </c>
      <c r="G18" s="28"/>
      <c r="H18" s="28"/>
      <c r="I18" s="28"/>
      <c r="J18" s="27"/>
      <c r="K18" s="27"/>
      <c r="L18" s="27"/>
      <c r="M18" s="27"/>
      <c r="O18" s="175"/>
      <c r="R18" s="132">
        <v>19</v>
      </c>
      <c r="S18" s="133"/>
      <c r="T18" s="127">
        <f>'TARIFA ENTREGA A DIRECCION USD'!C23</f>
        <v>29.159999999999997</v>
      </c>
      <c r="U18"/>
      <c r="V18" s="132">
        <v>19</v>
      </c>
      <c r="W18" s="133"/>
      <c r="X18" s="127">
        <f>'TARIFA ENTREGA A DIRECCION USD'!D23</f>
        <v>42.199999999999996</v>
      </c>
      <c r="Y18"/>
      <c r="Z18" s="132">
        <v>19</v>
      </c>
      <c r="AA18" s="133"/>
      <c r="AB18" s="127">
        <f>'TARIFA ENTREGA A DIRECCION USD'!E23</f>
        <v>45.650000000000013</v>
      </c>
      <c r="AC18"/>
      <c r="AD18" s="132">
        <v>19</v>
      </c>
      <c r="AE18" s="133"/>
      <c r="AF18" s="127">
        <f>'TARIFA ENTREGA A DIRECCION USD'!F23</f>
        <v>48.79999999999999</v>
      </c>
      <c r="AG18"/>
      <c r="AH18" s="132">
        <v>19</v>
      </c>
      <c r="AI18" s="133"/>
      <c r="AJ18" s="127">
        <f>'TARIFA ENTREGA A DIRECCION USD'!G23</f>
        <v>58.500000000000014</v>
      </c>
      <c r="AK18"/>
      <c r="AL18"/>
      <c r="AM18"/>
    </row>
    <row r="19" spans="1:39" ht="15" x14ac:dyDescent="0.2">
      <c r="B19" s="32">
        <v>161</v>
      </c>
      <c r="C19" s="33"/>
      <c r="D19" s="34">
        <f>'TARIFA ENTREGA A DIRECCION USD'!O23</f>
        <v>0.6</v>
      </c>
      <c r="E19" s="33" t="s">
        <v>5588</v>
      </c>
      <c r="F19" s="31"/>
      <c r="G19" s="31"/>
      <c r="H19" s="31"/>
      <c r="I19" s="31"/>
      <c r="J19" s="31"/>
      <c r="K19" s="31"/>
      <c r="L19" s="31"/>
      <c r="M19" s="31"/>
      <c r="R19" s="132">
        <v>20</v>
      </c>
      <c r="S19" s="133"/>
      <c r="T19" s="127">
        <f>'TARIFA ENTREGA A DIRECCION USD'!C24</f>
        <v>30.359999999999996</v>
      </c>
      <c r="U19"/>
      <c r="V19" s="132">
        <v>20</v>
      </c>
      <c r="W19" s="133"/>
      <c r="X19" s="127">
        <f>'TARIFA ENTREGA A DIRECCION USD'!D24</f>
        <v>44.099999999999994</v>
      </c>
      <c r="Y19"/>
      <c r="Z19" s="132">
        <v>20</v>
      </c>
      <c r="AA19" s="133"/>
      <c r="AB19" s="127">
        <f>'TARIFA ENTREGA A DIRECCION USD'!E24</f>
        <v>47.850000000000016</v>
      </c>
      <c r="AC19"/>
      <c r="AD19" s="132">
        <v>20</v>
      </c>
      <c r="AE19" s="133"/>
      <c r="AF19" s="127">
        <f>'TARIFA ENTREGA A DIRECCION USD'!F24</f>
        <v>51.04999999999999</v>
      </c>
      <c r="AG19"/>
      <c r="AH19" s="132">
        <v>20</v>
      </c>
      <c r="AI19" s="133"/>
      <c r="AJ19" s="127">
        <f>'TARIFA ENTREGA A DIRECCION USD'!G24</f>
        <v>61.100000000000016</v>
      </c>
      <c r="AK19"/>
      <c r="AL19"/>
      <c r="AM19"/>
    </row>
    <row r="20" spans="1:39" ht="12.75" customHeight="1" x14ac:dyDescent="0.2"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R20" s="132">
        <v>21</v>
      </c>
      <c r="S20" s="133"/>
      <c r="T20" s="127">
        <f>'TARIFA ENTREGA A DIRECCION USD'!C25</f>
        <v>31.559999999999995</v>
      </c>
      <c r="U20"/>
      <c r="V20" s="132">
        <v>21</v>
      </c>
      <c r="W20" s="133"/>
      <c r="X20" s="127">
        <f>'TARIFA ENTREGA A DIRECCION USD'!D25</f>
        <v>45.999999999999993</v>
      </c>
      <c r="Y20"/>
      <c r="Z20" s="132">
        <v>21</v>
      </c>
      <c r="AA20" s="133"/>
      <c r="AB20" s="127">
        <f>'TARIFA ENTREGA A DIRECCION USD'!E25</f>
        <v>50.050000000000018</v>
      </c>
      <c r="AC20"/>
      <c r="AD20" s="132">
        <v>21</v>
      </c>
      <c r="AE20" s="133"/>
      <c r="AF20" s="127">
        <f>'TARIFA ENTREGA A DIRECCION USD'!F25</f>
        <v>53.29999999999999</v>
      </c>
      <c r="AG20"/>
      <c r="AH20" s="132">
        <v>21</v>
      </c>
      <c r="AI20" s="133"/>
      <c r="AJ20" s="127">
        <f>'TARIFA ENTREGA A DIRECCION USD'!G25</f>
        <v>63.700000000000017</v>
      </c>
      <c r="AK20"/>
      <c r="AL20"/>
      <c r="AM20"/>
    </row>
    <row r="21" spans="1:39" ht="15" x14ac:dyDescent="0.2"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R21" s="132">
        <v>22</v>
      </c>
      <c r="S21" s="133"/>
      <c r="T21" s="127">
        <f>'TARIFA ENTREGA A DIRECCION USD'!C26</f>
        <v>32.76</v>
      </c>
      <c r="U21"/>
      <c r="V21" s="132">
        <v>22</v>
      </c>
      <c r="W21" s="133"/>
      <c r="X21" s="127">
        <f>'TARIFA ENTREGA A DIRECCION USD'!D26</f>
        <v>47.899999999999991</v>
      </c>
      <c r="Y21"/>
      <c r="Z21" s="132">
        <v>22</v>
      </c>
      <c r="AA21" s="133"/>
      <c r="AB21" s="127">
        <f>'TARIFA ENTREGA A DIRECCION USD'!E26</f>
        <v>52.250000000000021</v>
      </c>
      <c r="AC21"/>
      <c r="AD21" s="132">
        <v>22</v>
      </c>
      <c r="AE21" s="133"/>
      <c r="AF21" s="127">
        <f>'TARIFA ENTREGA A DIRECCION USD'!F26</f>
        <v>55.54999999999999</v>
      </c>
      <c r="AG21"/>
      <c r="AH21" s="132">
        <v>22</v>
      </c>
      <c r="AI21" s="133"/>
      <c r="AJ21" s="127">
        <f>'TARIFA ENTREGA A DIRECCION USD'!G26</f>
        <v>66.300000000000011</v>
      </c>
      <c r="AK21"/>
      <c r="AL21"/>
      <c r="AM21"/>
    </row>
    <row r="22" spans="1:39" ht="15" x14ac:dyDescent="0.2">
      <c r="B22" s="27" t="s">
        <v>652</v>
      </c>
      <c r="C22" s="27" t="s">
        <v>636</v>
      </c>
      <c r="D22" s="27" t="s">
        <v>30</v>
      </c>
      <c r="E22" s="27"/>
      <c r="F22" s="27">
        <v>30000005</v>
      </c>
      <c r="G22" s="28"/>
      <c r="H22" s="28"/>
      <c r="I22" s="28"/>
      <c r="J22" s="27"/>
      <c r="K22" s="27"/>
      <c r="L22" s="27"/>
      <c r="M22" s="27"/>
      <c r="R22" s="132">
        <v>23</v>
      </c>
      <c r="S22" s="133"/>
      <c r="T22" s="127">
        <f>'TARIFA ENTREGA A DIRECCION USD'!C27</f>
        <v>33.96</v>
      </c>
      <c r="U22"/>
      <c r="V22" s="132">
        <v>23</v>
      </c>
      <c r="W22" s="133"/>
      <c r="X22" s="127">
        <f>'TARIFA ENTREGA A DIRECCION USD'!D27</f>
        <v>49.79999999999999</v>
      </c>
      <c r="Y22"/>
      <c r="Z22" s="132">
        <v>23</v>
      </c>
      <c r="AA22" s="133"/>
      <c r="AB22" s="127">
        <f>'TARIFA ENTREGA A DIRECCION USD'!E27</f>
        <v>54.450000000000024</v>
      </c>
      <c r="AC22"/>
      <c r="AD22" s="132">
        <v>23</v>
      </c>
      <c r="AE22" s="133"/>
      <c r="AF22" s="127">
        <f>'TARIFA ENTREGA A DIRECCION USD'!F27</f>
        <v>57.79999999999999</v>
      </c>
      <c r="AG22"/>
      <c r="AH22" s="132">
        <v>23</v>
      </c>
      <c r="AI22" s="133"/>
      <c r="AJ22" s="127">
        <f>'TARIFA ENTREGA A DIRECCION USD'!G27</f>
        <v>68.900000000000006</v>
      </c>
      <c r="AK22"/>
      <c r="AL22"/>
      <c r="AM22"/>
    </row>
    <row r="23" spans="1:39" ht="15" x14ac:dyDescent="0.2">
      <c r="B23" s="34">
        <f>(B27+0.01)</f>
        <v>8.01</v>
      </c>
      <c r="C23" s="33" t="s">
        <v>5588</v>
      </c>
      <c r="D23" s="33">
        <v>10</v>
      </c>
      <c r="E23" s="31" t="s">
        <v>509</v>
      </c>
      <c r="F23" s="31"/>
      <c r="G23" s="31"/>
      <c r="H23" s="31"/>
      <c r="I23" s="31"/>
      <c r="J23" s="105"/>
      <c r="K23" s="105"/>
      <c r="L23" s="31"/>
      <c r="M23" s="31"/>
      <c r="R23" s="132">
        <v>24</v>
      </c>
      <c r="S23" s="133"/>
      <c r="T23" s="127">
        <f>'TARIFA ENTREGA A DIRECCION USD'!C28</f>
        <v>35.160000000000004</v>
      </c>
      <c r="U23"/>
      <c r="V23" s="132">
        <v>24</v>
      </c>
      <c r="W23" s="133"/>
      <c r="X23" s="127">
        <f>'TARIFA ENTREGA A DIRECCION USD'!D28</f>
        <v>51.699999999999989</v>
      </c>
      <c r="Y23"/>
      <c r="Z23" s="132">
        <v>24</v>
      </c>
      <c r="AA23" s="133"/>
      <c r="AB23" s="127">
        <f>'TARIFA ENTREGA A DIRECCION USD'!E28</f>
        <v>56.650000000000027</v>
      </c>
      <c r="AC23"/>
      <c r="AD23" s="132">
        <v>24</v>
      </c>
      <c r="AE23" s="133"/>
      <c r="AF23" s="127">
        <f>'TARIFA ENTREGA A DIRECCION USD'!F28</f>
        <v>60.04999999999999</v>
      </c>
      <c r="AG23"/>
      <c r="AH23" s="132">
        <v>24</v>
      </c>
      <c r="AI23" s="133"/>
      <c r="AJ23" s="127">
        <f>'TARIFA ENTREGA A DIRECCION USD'!G28</f>
        <v>71.5</v>
      </c>
      <c r="AK23"/>
      <c r="AL23"/>
      <c r="AM23"/>
    </row>
    <row r="24" spans="1:39" ht="15" x14ac:dyDescent="0.2">
      <c r="B24" s="365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R24" s="132">
        <v>25</v>
      </c>
      <c r="S24" s="133"/>
      <c r="T24" s="127">
        <f>'TARIFA ENTREGA A DIRECCION USD'!C29</f>
        <v>36.24</v>
      </c>
      <c r="U24"/>
      <c r="V24" s="132">
        <v>25</v>
      </c>
      <c r="W24" s="133"/>
      <c r="X24" s="127">
        <f>'TARIFA ENTREGA A DIRECCION USD'!D29</f>
        <v>53.499999999999986</v>
      </c>
      <c r="Y24"/>
      <c r="Z24" s="132">
        <v>25</v>
      </c>
      <c r="AA24" s="133"/>
      <c r="AB24" s="127">
        <f>'TARIFA ENTREGA A DIRECCION USD'!E29</f>
        <v>58.750000000000028</v>
      </c>
      <c r="AC24"/>
      <c r="AD24" s="132">
        <v>25</v>
      </c>
      <c r="AE24" s="133"/>
      <c r="AF24" s="127">
        <f>'TARIFA ENTREGA A DIRECCION USD'!F29</f>
        <v>62.249999999999993</v>
      </c>
      <c r="AG24"/>
      <c r="AH24" s="132">
        <v>25</v>
      </c>
      <c r="AI24" s="133"/>
      <c r="AJ24" s="127">
        <f>'TARIFA ENTREGA A DIRECCION USD'!G29</f>
        <v>73.900000000000006</v>
      </c>
      <c r="AK24"/>
      <c r="AL24"/>
      <c r="AM24"/>
    </row>
    <row r="25" spans="1:39" ht="15" x14ac:dyDescent="0.2"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R25" s="132">
        <v>26</v>
      </c>
      <c r="S25" s="133"/>
      <c r="T25" s="127">
        <f>'TARIFA ENTREGA A DIRECCION USD'!C30</f>
        <v>37.32</v>
      </c>
      <c r="U25"/>
      <c r="V25" s="132">
        <v>26</v>
      </c>
      <c r="W25" s="133"/>
      <c r="X25" s="127">
        <f>'TARIFA ENTREGA A DIRECCION USD'!D30</f>
        <v>55.299999999999983</v>
      </c>
      <c r="Y25"/>
      <c r="Z25" s="132">
        <v>26</v>
      </c>
      <c r="AA25" s="133"/>
      <c r="AB25" s="127">
        <f>'TARIFA ENTREGA A DIRECCION USD'!E30</f>
        <v>60.85000000000003</v>
      </c>
      <c r="AC25"/>
      <c r="AD25" s="132">
        <v>26</v>
      </c>
      <c r="AE25" s="133"/>
      <c r="AF25" s="127">
        <f>'TARIFA ENTREGA A DIRECCION USD'!F30</f>
        <v>64.449999999999989</v>
      </c>
      <c r="AG25"/>
      <c r="AH25" s="132">
        <v>26</v>
      </c>
      <c r="AI25" s="133"/>
      <c r="AJ25" s="127">
        <f>'TARIFA ENTREGA A DIRECCION USD'!G30</f>
        <v>76.300000000000011</v>
      </c>
      <c r="AK25"/>
      <c r="AL25"/>
      <c r="AM25"/>
    </row>
    <row r="26" spans="1:39" ht="15" x14ac:dyDescent="0.2">
      <c r="B26" s="27" t="s">
        <v>637</v>
      </c>
      <c r="C26" s="27" t="s">
        <v>638</v>
      </c>
      <c r="D26" s="27" t="s">
        <v>30</v>
      </c>
      <c r="E26" s="27"/>
      <c r="F26" s="27">
        <v>30000005</v>
      </c>
      <c r="G26" s="28"/>
      <c r="H26" s="27" t="s">
        <v>5413</v>
      </c>
      <c r="I26" s="28"/>
      <c r="J26" s="27"/>
      <c r="K26" s="27"/>
      <c r="L26" s="27"/>
      <c r="M26" s="27"/>
      <c r="R26" s="132">
        <v>27</v>
      </c>
      <c r="S26" s="133"/>
      <c r="T26" s="127">
        <f>'TARIFA ENTREGA A DIRECCION USD'!C31</f>
        <v>38.4</v>
      </c>
      <c r="U26"/>
      <c r="V26" s="132">
        <v>27</v>
      </c>
      <c r="W26" s="133"/>
      <c r="X26" s="127">
        <f>'TARIFA ENTREGA A DIRECCION USD'!D31</f>
        <v>57.09999999999998</v>
      </c>
      <c r="Y26"/>
      <c r="Z26" s="132">
        <v>27</v>
      </c>
      <c r="AA26" s="133"/>
      <c r="AB26" s="127">
        <f>'TARIFA ENTREGA A DIRECCION USD'!E31</f>
        <v>62.950000000000031</v>
      </c>
      <c r="AC26"/>
      <c r="AD26" s="132">
        <v>27</v>
      </c>
      <c r="AE26" s="133"/>
      <c r="AF26" s="127">
        <f>'TARIFA ENTREGA A DIRECCION USD'!F31</f>
        <v>66.649999999999991</v>
      </c>
      <c r="AG26"/>
      <c r="AH26" s="132">
        <v>27</v>
      </c>
      <c r="AI26" s="133"/>
      <c r="AJ26" s="127">
        <f>'TARIFA ENTREGA A DIRECCION USD'!G31</f>
        <v>78.700000000000017</v>
      </c>
      <c r="AK26"/>
      <c r="AL26"/>
      <c r="AM26"/>
    </row>
    <row r="27" spans="1:39" ht="15" x14ac:dyDescent="0.2">
      <c r="B27" s="34">
        <f>+D27/(D23/100)</f>
        <v>8</v>
      </c>
      <c r="C27" s="33" t="s">
        <v>5588</v>
      </c>
      <c r="D27" s="34">
        <f>'TARIFA ENTREGA A DIRECCION USD'!O26</f>
        <v>0.8</v>
      </c>
      <c r="E27" s="33" t="s">
        <v>5588</v>
      </c>
      <c r="F27" s="31"/>
      <c r="G27" s="31"/>
      <c r="H27" s="31"/>
      <c r="I27" s="31"/>
      <c r="J27" s="31"/>
      <c r="K27" s="31"/>
      <c r="L27" s="31"/>
      <c r="M27" s="31"/>
      <c r="R27" s="132">
        <v>28</v>
      </c>
      <c r="S27" s="133"/>
      <c r="T27" s="127">
        <f>'TARIFA ENTREGA A DIRECCION USD'!C32</f>
        <v>39.479999999999997</v>
      </c>
      <c r="U27"/>
      <c r="V27" s="132">
        <v>28</v>
      </c>
      <c r="W27" s="133"/>
      <c r="X27" s="127">
        <f>'TARIFA ENTREGA A DIRECCION USD'!D32</f>
        <v>58.899999999999977</v>
      </c>
      <c r="Y27"/>
      <c r="Z27" s="132">
        <v>28</v>
      </c>
      <c r="AA27" s="133"/>
      <c r="AB27" s="127">
        <f>'TARIFA ENTREGA A DIRECCION USD'!E32</f>
        <v>65.050000000000026</v>
      </c>
      <c r="AC27"/>
      <c r="AD27" s="132">
        <v>28</v>
      </c>
      <c r="AE27" s="133"/>
      <c r="AF27" s="127">
        <f>'TARIFA ENTREGA A DIRECCION USD'!F32</f>
        <v>68.849999999999994</v>
      </c>
      <c r="AG27"/>
      <c r="AH27" s="132">
        <v>28</v>
      </c>
      <c r="AI27" s="133"/>
      <c r="AJ27" s="127">
        <f>'TARIFA ENTREGA A DIRECCION USD'!G32</f>
        <v>81.100000000000023</v>
      </c>
      <c r="AK27"/>
      <c r="AL27"/>
      <c r="AM27"/>
    </row>
    <row r="28" spans="1:39" ht="15" x14ac:dyDescent="0.2"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R28" s="132">
        <v>29</v>
      </c>
      <c r="S28" s="133"/>
      <c r="T28" s="127">
        <f>'TARIFA ENTREGA A DIRECCION USD'!C33</f>
        <v>40.559999999999995</v>
      </c>
      <c r="U28"/>
      <c r="V28" s="132">
        <v>29</v>
      </c>
      <c r="W28" s="133"/>
      <c r="X28" s="127">
        <f>'TARIFA ENTREGA A DIRECCION USD'!D33</f>
        <v>60.699999999999974</v>
      </c>
      <c r="Y28"/>
      <c r="Z28" s="132">
        <v>29</v>
      </c>
      <c r="AA28" s="133"/>
      <c r="AB28" s="127">
        <f>'TARIFA ENTREGA A DIRECCION USD'!E33</f>
        <v>67.15000000000002</v>
      </c>
      <c r="AC28"/>
      <c r="AD28" s="132">
        <v>29</v>
      </c>
      <c r="AE28" s="133"/>
      <c r="AF28" s="127">
        <f>'TARIFA ENTREGA A DIRECCION USD'!F33</f>
        <v>71.05</v>
      </c>
      <c r="AG28"/>
      <c r="AH28" s="132">
        <v>29</v>
      </c>
      <c r="AI28" s="133"/>
      <c r="AJ28" s="127">
        <f>'TARIFA ENTREGA A DIRECCION USD'!G33</f>
        <v>83.500000000000028</v>
      </c>
      <c r="AK28"/>
      <c r="AL28"/>
      <c r="AM28"/>
    </row>
    <row r="29" spans="1:39" ht="14.25" customHeight="1" x14ac:dyDescent="0.2">
      <c r="B29" s="27" t="s">
        <v>5585</v>
      </c>
      <c r="C29" s="27" t="s">
        <v>639</v>
      </c>
      <c r="D29" s="27"/>
      <c r="E29" s="27"/>
      <c r="F29" s="27"/>
      <c r="G29" s="28"/>
      <c r="H29" s="28"/>
      <c r="I29" s="28"/>
      <c r="J29" s="27"/>
      <c r="K29" s="27"/>
      <c r="L29" s="27" t="s">
        <v>631</v>
      </c>
      <c r="M29"/>
      <c r="R29" s="132">
        <v>30</v>
      </c>
      <c r="S29" s="133"/>
      <c r="T29" s="127">
        <f>'TARIFA ENTREGA A DIRECCION USD'!C34</f>
        <v>41.639999999999993</v>
      </c>
      <c r="U29"/>
      <c r="V29" s="132">
        <v>30</v>
      </c>
      <c r="W29" s="133"/>
      <c r="X29" s="127">
        <f>'TARIFA ENTREGA A DIRECCION USD'!D34</f>
        <v>62.499999999999972</v>
      </c>
      <c r="Y29"/>
      <c r="Z29" s="132">
        <v>30</v>
      </c>
      <c r="AA29" s="133"/>
      <c r="AB29" s="127">
        <f>'TARIFA ENTREGA A DIRECCION USD'!E34</f>
        <v>69.250000000000014</v>
      </c>
      <c r="AC29"/>
      <c r="AD29" s="132">
        <v>30</v>
      </c>
      <c r="AE29" s="133"/>
      <c r="AF29" s="127">
        <f>'TARIFA ENTREGA A DIRECCION USD'!F34</f>
        <v>73.25</v>
      </c>
      <c r="AG29"/>
      <c r="AH29" s="132">
        <v>30</v>
      </c>
      <c r="AI29" s="133"/>
      <c r="AJ29" s="127">
        <f>'TARIFA ENTREGA A DIRECCION USD'!G34</f>
        <v>85.900000000000034</v>
      </c>
      <c r="AK29"/>
      <c r="AL29"/>
      <c r="AM29"/>
    </row>
    <row r="30" spans="1:39" x14ac:dyDescent="0.2">
      <c r="B30" s="35">
        <v>30000005</v>
      </c>
      <c r="C30" s="36"/>
      <c r="D30" s="34"/>
      <c r="E30" s="33"/>
      <c r="F30" s="34">
        <f>'TARIFA ENTREGA A DIRECCION USD'!O29</f>
        <v>1.2</v>
      </c>
      <c r="G30" s="33" t="s">
        <v>5588</v>
      </c>
      <c r="H30" s="33"/>
      <c r="I30" s="33"/>
      <c r="J30" s="33"/>
      <c r="K30" s="33"/>
      <c r="L30" s="356" t="s">
        <v>5626</v>
      </c>
      <c r="M30"/>
    </row>
    <row r="31" spans="1:39" x14ac:dyDescent="0.2"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/>
    </row>
    <row r="32" spans="1:39" x14ac:dyDescent="0.2">
      <c r="A32" s="450"/>
      <c r="B32" s="27" t="s">
        <v>5586</v>
      </c>
      <c r="C32" s="27" t="s">
        <v>640</v>
      </c>
      <c r="D32" s="27"/>
      <c r="E32" s="27"/>
      <c r="F32" s="27"/>
      <c r="G32" s="28"/>
      <c r="H32" s="28"/>
      <c r="I32" s="28"/>
      <c r="J32" s="27"/>
      <c r="K32" s="27"/>
      <c r="L32" s="27"/>
      <c r="M32"/>
    </row>
    <row r="33" spans="2:13" x14ac:dyDescent="0.2">
      <c r="B33" s="27"/>
      <c r="C33" s="27"/>
      <c r="D33" s="27"/>
      <c r="E33" s="27"/>
      <c r="F33" s="27"/>
      <c r="G33" s="28"/>
      <c r="H33" s="28"/>
      <c r="I33" s="28"/>
      <c r="J33" s="27"/>
      <c r="K33" s="27"/>
      <c r="L33" s="27" t="s">
        <v>631</v>
      </c>
      <c r="M33"/>
    </row>
    <row r="34" spans="2:13" x14ac:dyDescent="0.2">
      <c r="B34" s="35">
        <v>30000005</v>
      </c>
      <c r="C34" s="33"/>
      <c r="D34" s="34"/>
      <c r="E34" s="33"/>
      <c r="F34" s="34">
        <f>'TARIFA ENTREGA A DIRECCION USD'!O32</f>
        <v>1.8</v>
      </c>
      <c r="G34" s="33" t="s">
        <v>5588</v>
      </c>
      <c r="H34" s="33"/>
      <c r="I34" s="33"/>
      <c r="J34" s="33"/>
      <c r="K34" s="33"/>
      <c r="L34" s="356" t="s">
        <v>5626</v>
      </c>
      <c r="M34"/>
    </row>
    <row r="35" spans="2:13" x14ac:dyDescent="0.2"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/>
    </row>
    <row r="36" spans="2:13" x14ac:dyDescent="0.2"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/>
    </row>
    <row r="37" spans="2:13" x14ac:dyDescent="0.2">
      <c r="B37" s="40" t="s">
        <v>641</v>
      </c>
      <c r="C37" s="27" t="s">
        <v>642</v>
      </c>
      <c r="D37" s="27" t="s">
        <v>30</v>
      </c>
      <c r="E37" s="27"/>
      <c r="F37" s="27" t="s">
        <v>5587</v>
      </c>
      <c r="G37" s="27" t="s">
        <v>643</v>
      </c>
      <c r="H37" s="28"/>
      <c r="I37" s="31"/>
      <c r="J37" s="31"/>
      <c r="K37" s="31"/>
      <c r="L37" s="31"/>
      <c r="M37" s="31"/>
    </row>
    <row r="38" spans="2:13" x14ac:dyDescent="0.2">
      <c r="B38" s="37">
        <f>'TARIFA ENTREGA A DIRECCION USD'!M36</f>
        <v>55</v>
      </c>
      <c r="C38" s="33" t="s">
        <v>5588</v>
      </c>
      <c r="D38" s="34">
        <f>'TARIFA ENTREGA A DIRECCION USD'!O36</f>
        <v>1.76</v>
      </c>
      <c r="E38" s="455" t="s">
        <v>5588</v>
      </c>
      <c r="F38" s="31"/>
      <c r="G38" s="31"/>
      <c r="H38" s="31"/>
      <c r="I38" s="31"/>
      <c r="J38" s="31"/>
      <c r="K38" s="31"/>
      <c r="L38" s="31"/>
      <c r="M38" s="31"/>
    </row>
    <row r="39" spans="2:13" x14ac:dyDescent="0.2"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</row>
    <row r="40" spans="2:13" x14ac:dyDescent="0.2"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</row>
    <row r="41" spans="2:13" x14ac:dyDescent="0.2">
      <c r="B41" s="27" t="s">
        <v>644</v>
      </c>
      <c r="C41" s="27" t="s">
        <v>645</v>
      </c>
      <c r="D41" s="27" t="s">
        <v>30</v>
      </c>
      <c r="E41" s="27"/>
      <c r="F41" s="27" t="s">
        <v>5587</v>
      </c>
      <c r="G41" s="27" t="s">
        <v>643</v>
      </c>
      <c r="H41" s="28"/>
      <c r="I41" s="31"/>
      <c r="J41" s="31"/>
      <c r="K41" s="31"/>
      <c r="L41" s="31"/>
      <c r="M41" s="31"/>
    </row>
    <row r="42" spans="2:13" x14ac:dyDescent="0.2">
      <c r="B42" s="27"/>
      <c r="C42" s="27"/>
      <c r="D42" s="27"/>
      <c r="E42" s="27"/>
      <c r="F42" s="27"/>
      <c r="G42" s="27"/>
      <c r="H42" s="28"/>
      <c r="I42" s="31"/>
      <c r="J42" s="31"/>
      <c r="K42" s="31"/>
      <c r="L42" s="31"/>
      <c r="M42" s="31"/>
    </row>
    <row r="43" spans="2:13" x14ac:dyDescent="0.2">
      <c r="B43" s="37">
        <f>B38+0.01</f>
        <v>55.01</v>
      </c>
      <c r="C43" s="33" t="s">
        <v>5588</v>
      </c>
      <c r="D43" s="433">
        <f>'TARIFA ENTREGA A DIRECCION USD'!O37</f>
        <v>3.2</v>
      </c>
      <c r="E43" s="31" t="s">
        <v>509</v>
      </c>
      <c r="F43" s="31"/>
      <c r="G43" s="31"/>
      <c r="H43" s="31"/>
      <c r="I43" s="31"/>
      <c r="J43" s="31"/>
      <c r="K43" s="31"/>
      <c r="L43" s="31"/>
      <c r="M43" s="31"/>
    </row>
    <row r="44" spans="2:13" x14ac:dyDescent="0.2"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</row>
    <row r="45" spans="2:13" x14ac:dyDescent="0.2"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</row>
    <row r="46" spans="2:13" ht="14.25" x14ac:dyDescent="0.3">
      <c r="B46" s="43" t="s">
        <v>650</v>
      </c>
      <c r="C46" s="38"/>
      <c r="D46" s="34">
        <f>'TARIFA ENTREGA A DIRECCION USD'!O40</f>
        <v>0.75</v>
      </c>
      <c r="E46" s="38"/>
      <c r="F46" s="38"/>
      <c r="G46" s="38"/>
      <c r="H46" s="38"/>
      <c r="I46"/>
      <c r="J46"/>
      <c r="K46"/>
      <c r="L46" s="31"/>
      <c r="M46" s="31"/>
    </row>
    <row r="47" spans="2:13" x14ac:dyDescent="0.25">
      <c r="B47" s="41" t="s">
        <v>651</v>
      </c>
      <c r="C47" s="41"/>
      <c r="D47" s="41"/>
      <c r="E47" s="41"/>
      <c r="G47" s="42"/>
      <c r="H47" s="31"/>
      <c r="I47" s="31"/>
      <c r="J47" s="31"/>
      <c r="K47" s="31"/>
      <c r="L47" s="31"/>
      <c r="M47" s="31"/>
    </row>
    <row r="48" spans="2:13" x14ac:dyDescent="0.2">
      <c r="B48"/>
      <c r="C48"/>
      <c r="D48"/>
      <c r="E48"/>
      <c r="F48" s="31"/>
      <c r="G48" s="31"/>
      <c r="H48" s="31"/>
      <c r="I48" s="31"/>
      <c r="J48" s="31"/>
      <c r="K48" s="31"/>
      <c r="L48" s="31"/>
      <c r="M48" s="31"/>
    </row>
    <row r="49" spans="2:14" x14ac:dyDescent="0.2"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</row>
    <row r="50" spans="2:14" x14ac:dyDescent="0.2">
      <c r="B50"/>
      <c r="C50"/>
      <c r="D50"/>
      <c r="E50"/>
      <c r="F50"/>
      <c r="G50"/>
      <c r="H50" s="31"/>
      <c r="I50" s="31"/>
      <c r="J50" s="31"/>
      <c r="K50" s="31"/>
      <c r="L50" s="31"/>
      <c r="M50" s="31"/>
    </row>
    <row r="51" spans="2:14" x14ac:dyDescent="0.2">
      <c r="B51" s="136" t="s">
        <v>5442</v>
      </c>
      <c r="C51"/>
      <c r="D51"/>
      <c r="E51"/>
      <c r="F51"/>
      <c r="G51"/>
      <c r="H51" s="31"/>
      <c r="I51" s="31"/>
      <c r="J51" s="31"/>
      <c r="K51" s="31"/>
      <c r="L51" s="31"/>
      <c r="M51" s="31"/>
    </row>
    <row r="52" spans="2:14" x14ac:dyDescent="0.2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14" x14ac:dyDescent="0.2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14" x14ac:dyDescent="0.2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14" x14ac:dyDescent="0.2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14" x14ac:dyDescent="0.2"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2:14" x14ac:dyDescent="0.2">
      <c r="B57"/>
      <c r="C57"/>
      <c r="D57"/>
      <c r="E57"/>
      <c r="F57"/>
      <c r="G57"/>
    </row>
    <row r="58" spans="2:14" x14ac:dyDescent="0.2">
      <c r="B58"/>
      <c r="C58"/>
      <c r="D58"/>
      <c r="E58"/>
      <c r="F58"/>
      <c r="G58"/>
    </row>
    <row r="59" spans="2:14" x14ac:dyDescent="0.2">
      <c r="B59"/>
      <c r="C59"/>
      <c r="D59"/>
      <c r="E59"/>
      <c r="F59"/>
      <c r="G59"/>
    </row>
    <row r="60" spans="2:14" x14ac:dyDescent="0.2">
      <c r="B60"/>
      <c r="C60"/>
      <c r="D60"/>
      <c r="E60"/>
      <c r="F60"/>
      <c r="G60"/>
    </row>
    <row r="203" spans="1:1" x14ac:dyDescent="0.2">
      <c r="A203" s="6"/>
    </row>
    <row r="204" spans="1:1" x14ac:dyDescent="0.2">
      <c r="A204" s="6"/>
    </row>
    <row r="260" spans="3:3" x14ac:dyDescent="0.2">
      <c r="C260" s="1" t="s">
        <v>905</v>
      </c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15">
      <c r="A965" s="7"/>
    </row>
    <row r="966" spans="1:1" x14ac:dyDescent="0.15">
      <c r="A966" s="7"/>
    </row>
    <row r="967" spans="1:1" x14ac:dyDescent="0.2">
      <c r="A967" s="26"/>
    </row>
    <row r="968" spans="1:1" x14ac:dyDescent="0.2">
      <c r="A968" s="26"/>
    </row>
    <row r="969" spans="1:1" x14ac:dyDescent="0.15">
      <c r="A969" s="7"/>
    </row>
  </sheetData>
  <mergeCells count="1">
    <mergeCell ref="M4:M1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3:P8"/>
  <sheetViews>
    <sheetView workbookViewId="0">
      <selection activeCell="D25" sqref="D25"/>
    </sheetView>
  </sheetViews>
  <sheetFormatPr baseColWidth="10" defaultColWidth="11.42578125" defaultRowHeight="14.25" x14ac:dyDescent="0.2"/>
  <cols>
    <col min="1" max="1" width="14.5703125" style="284" bestFit="1" customWidth="1"/>
    <col min="2" max="2" width="1.5703125" style="284" customWidth="1"/>
    <col min="3" max="3" width="10.140625" style="284" bestFit="1" customWidth="1"/>
    <col min="4" max="4" width="4.7109375" style="284" bestFit="1" customWidth="1"/>
    <col min="5" max="5" width="2.28515625" style="284" customWidth="1"/>
    <col min="6" max="6" width="11.28515625" style="284" bestFit="1" customWidth="1"/>
    <col min="7" max="7" width="4.7109375" style="284" bestFit="1" customWidth="1"/>
    <col min="8" max="8" width="2.140625" style="284" customWidth="1"/>
    <col min="9" max="9" width="11.28515625" style="284" bestFit="1" customWidth="1"/>
    <col min="10" max="10" width="4.7109375" style="284" bestFit="1" customWidth="1"/>
    <col min="11" max="11" width="1.7109375" style="284" customWidth="1"/>
    <col min="12" max="12" width="11.28515625" style="284" bestFit="1" customWidth="1"/>
    <col min="13" max="13" width="4.7109375" style="284" bestFit="1" customWidth="1"/>
    <col min="14" max="14" width="2.5703125" style="284" customWidth="1"/>
    <col min="15" max="15" width="11.28515625" style="284" bestFit="1" customWidth="1"/>
    <col min="16" max="16" width="4.7109375" style="284" bestFit="1" customWidth="1"/>
    <col min="17" max="16384" width="11.42578125" style="284"/>
  </cols>
  <sheetData>
    <row r="3" spans="1:16" ht="26.25" customHeight="1" x14ac:dyDescent="0.2">
      <c r="A3" s="283" t="s">
        <v>5539</v>
      </c>
      <c r="C3" s="285">
        <f>'TARIFA ENTREGA A DIRECCION USD'!C3341</f>
        <v>1412.7600000000461</v>
      </c>
      <c r="D3" s="286" t="s">
        <v>501</v>
      </c>
      <c r="F3" s="285">
        <f>'TARIFA ENTREGA A DIRECCION USD'!D3341</f>
        <v>1948.8499999998862</v>
      </c>
      <c r="G3" s="286" t="s">
        <v>502</v>
      </c>
      <c r="I3" s="285">
        <f>'TARIFA ENTREGA A DIRECCION USD'!E3341</f>
        <v>2457.7499999999895</v>
      </c>
      <c r="J3" s="286" t="s">
        <v>503</v>
      </c>
      <c r="L3" s="285">
        <f>'TARIFA ENTREGA A DIRECCION USD'!F3341</f>
        <v>2799.9500000000876</v>
      </c>
      <c r="M3" s="286" t="s">
        <v>504</v>
      </c>
      <c r="O3" s="285">
        <f>'TARIFA ENTREGA A DIRECCION USD'!G3341</f>
        <v>3839.7999999997778</v>
      </c>
      <c r="P3" s="286" t="s">
        <v>5491</v>
      </c>
    </row>
    <row r="4" spans="1:16" ht="24" customHeight="1" x14ac:dyDescent="0.2">
      <c r="A4" s="283" t="s">
        <v>5540</v>
      </c>
      <c r="C4" s="285">
        <f>'TARIFA CONSIGNADO AGENCIA USD'!C3341</f>
        <v>1412.7600000000461</v>
      </c>
      <c r="D4" s="286" t="s">
        <v>501</v>
      </c>
      <c r="F4" s="285">
        <f>'TARIFA CONSIGNADO AGENCIA USD'!D3341</f>
        <v>1851.4074999998918</v>
      </c>
      <c r="G4" s="286" t="s">
        <v>502</v>
      </c>
      <c r="I4" s="285">
        <f>'TARIFA CONSIGNADO AGENCIA USD'!E3341</f>
        <v>2334.8624999999902</v>
      </c>
      <c r="J4" s="286" t="s">
        <v>503</v>
      </c>
      <c r="L4" s="285">
        <f>'TARIFA CONSIGNADO AGENCIA USD'!F3341</f>
        <v>2659.9525000000831</v>
      </c>
      <c r="M4" s="286" t="s">
        <v>504</v>
      </c>
      <c r="O4" s="285">
        <f>'TARIFA CONSIGNADO AGENCIA USD'!G3341</f>
        <v>3647.8099999997889</v>
      </c>
      <c r="P4" s="286" t="s">
        <v>5491</v>
      </c>
    </row>
    <row r="7" spans="1:16" ht="23.25" customHeight="1" x14ac:dyDescent="0.2">
      <c r="A7" s="283" t="s">
        <v>5539</v>
      </c>
      <c r="C7" s="285">
        <f>'TARIFA ENTREGA A DIRECCION USD'!C3345</f>
        <v>1414.3600000000465</v>
      </c>
      <c r="D7" s="286" t="s">
        <v>501</v>
      </c>
      <c r="F7" s="285">
        <f>'TARIFA ENTREGA A DIRECCION USD'!D3345</f>
        <v>1951.049999999886</v>
      </c>
      <c r="G7" s="286" t="s">
        <v>502</v>
      </c>
      <c r="I7" s="285">
        <f>'TARIFA ENTREGA A DIRECCION USD'!E3345</f>
        <v>2460.5499999999888</v>
      </c>
      <c r="J7" s="286" t="s">
        <v>503</v>
      </c>
      <c r="L7" s="285">
        <f>'TARIFA ENTREGA A DIRECCION USD'!F3345</f>
        <v>2803.1500000000883</v>
      </c>
      <c r="M7" s="286" t="s">
        <v>504</v>
      </c>
      <c r="O7" s="285">
        <f>'TARIFA ENTREGA A DIRECCION USD'!G3345</f>
        <v>3844.1999999997774</v>
      </c>
      <c r="P7" s="286" t="s">
        <v>5491</v>
      </c>
    </row>
    <row r="8" spans="1:16" ht="23.25" customHeight="1" x14ac:dyDescent="0.2">
      <c r="A8" s="283" t="s">
        <v>5540</v>
      </c>
      <c r="C8" s="285">
        <f>'TARIFA CONSIGNADO AGENCIA USD'!C3345</f>
        <v>1414.3600000000465</v>
      </c>
      <c r="D8" s="286" t="s">
        <v>501</v>
      </c>
      <c r="F8" s="285">
        <f>'TARIFA CONSIGNADO AGENCIA USD'!D3345</f>
        <v>1853.4974999998917</v>
      </c>
      <c r="G8" s="286" t="s">
        <v>502</v>
      </c>
      <c r="I8" s="285">
        <f>'TARIFA CONSIGNADO AGENCIA USD'!E3345</f>
        <v>2337.5224999999891</v>
      </c>
      <c r="J8" s="286" t="s">
        <v>503</v>
      </c>
      <c r="L8" s="285">
        <f>'TARIFA CONSIGNADO AGENCIA USD'!F3345</f>
        <v>2662.992500000084</v>
      </c>
      <c r="M8" s="286" t="s">
        <v>504</v>
      </c>
      <c r="O8" s="285">
        <f>'TARIFA CONSIGNADO AGENCIA USD'!G3345</f>
        <v>3651.9899999997883</v>
      </c>
      <c r="P8" s="286" t="s">
        <v>5491</v>
      </c>
    </row>
  </sheetData>
  <pageMargins left="0.7" right="0.7" top="0.75" bottom="0.75" header="0.3" footer="0.3"/>
  <pageSetup fitToHeight="0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249977111117893"/>
    <pageSetUpPr fitToPage="1"/>
  </sheetPr>
  <dimension ref="A1:BP5778"/>
  <sheetViews>
    <sheetView showGridLines="0" showRowColHeaders="0" topLeftCell="AD1" zoomScale="70" zoomScaleNormal="70" workbookViewId="0">
      <selection activeCell="AI31" sqref="AI31"/>
    </sheetView>
  </sheetViews>
  <sheetFormatPr baseColWidth="10" defaultColWidth="0" defaultRowHeight="12.75" x14ac:dyDescent="0.2"/>
  <cols>
    <col min="1" max="1" width="19" style="91" hidden="1" customWidth="1"/>
    <col min="2" max="2" width="9.85546875" style="91" hidden="1" customWidth="1"/>
    <col min="3" max="3" width="10.42578125" style="91" hidden="1" customWidth="1"/>
    <col min="4" max="4" width="12.28515625" style="91" hidden="1" customWidth="1"/>
    <col min="5" max="5" width="18.140625" style="91" hidden="1" customWidth="1"/>
    <col min="6" max="6" width="12.5703125" style="91" hidden="1" customWidth="1"/>
    <col min="7" max="7" width="13" style="91" hidden="1" customWidth="1"/>
    <col min="8" max="8" width="6.5703125" style="3" hidden="1" customWidth="1"/>
    <col min="9" max="9" width="20.7109375" style="96" hidden="1" customWidth="1"/>
    <col min="10" max="10" width="19.85546875" style="91" hidden="1" customWidth="1"/>
    <col min="11" max="11" width="16.5703125" style="91" hidden="1" customWidth="1"/>
    <col min="12" max="12" width="4.85546875" style="91" hidden="1" customWidth="1"/>
    <col min="13" max="13" width="12.7109375" style="91" hidden="1" customWidth="1"/>
    <col min="14" max="14" width="18.7109375" style="91" hidden="1" customWidth="1"/>
    <col min="15" max="15" width="24.85546875" style="91" hidden="1" customWidth="1"/>
    <col min="16" max="16" width="4.42578125" style="91" hidden="1" customWidth="1"/>
    <col min="17" max="17" width="24.85546875" style="91" hidden="1" customWidth="1"/>
    <col min="18" max="18" width="7" style="91" hidden="1" customWidth="1"/>
    <col min="19" max="20" width="6.7109375" style="91" hidden="1" customWidth="1"/>
    <col min="21" max="21" width="9.140625" style="91" hidden="1" customWidth="1"/>
    <col min="22" max="22" width="5.140625" style="91" hidden="1" customWidth="1"/>
    <col min="23" max="23" width="13.5703125" style="91" hidden="1" customWidth="1"/>
    <col min="24" max="24" width="12.85546875" style="91" hidden="1" customWidth="1"/>
    <col min="25" max="25" width="10.85546875" style="91" hidden="1" customWidth="1"/>
    <col min="26" max="26" width="6.5703125" style="16" hidden="1" customWidth="1"/>
    <col min="27" max="27" width="17.42578125" style="16" hidden="1" customWidth="1"/>
    <col min="28" max="28" width="20.7109375" style="16" hidden="1" customWidth="1"/>
    <col min="29" max="29" width="6.7109375" style="17" hidden="1" customWidth="1"/>
    <col min="30" max="30" width="4.28515625" style="17" customWidth="1"/>
    <col min="31" max="31" width="6.42578125" style="16" customWidth="1"/>
    <col min="32" max="32" width="26.28515625" style="367" customWidth="1"/>
    <col min="33" max="33" width="7" style="367" customWidth="1"/>
    <col min="34" max="34" width="2.42578125" style="367" customWidth="1"/>
    <col min="35" max="35" width="8.42578125" style="367" customWidth="1"/>
    <col min="36" max="36" width="10.28515625" style="367" customWidth="1"/>
    <col min="37" max="37" width="17.140625" style="367" customWidth="1"/>
    <col min="38" max="38" width="1.85546875" style="367" customWidth="1"/>
    <col min="39" max="39" width="20.28515625" style="367" customWidth="1"/>
    <col min="40" max="40" width="18.42578125" style="367" customWidth="1"/>
    <col min="41" max="42" width="2.42578125" style="367" customWidth="1"/>
    <col min="43" max="43" width="10.140625" style="367" customWidth="1"/>
    <col min="44" max="44" width="11.140625" style="367" customWidth="1"/>
    <col min="45" max="45" width="10.7109375" style="367" customWidth="1"/>
    <col min="46" max="46" width="11.28515625" style="367" customWidth="1"/>
    <col min="47" max="47" width="2.42578125" style="367" customWidth="1"/>
    <col min="48" max="48" width="16" style="367" hidden="1" customWidth="1"/>
    <col min="49" max="49" width="2.28515625" style="367" hidden="1" customWidth="1"/>
    <col min="50" max="50" width="2.7109375" style="367" hidden="1" customWidth="1"/>
    <col min="51" max="51" width="14" style="367" customWidth="1"/>
    <col min="52" max="53" width="13.5703125" style="367" customWidth="1"/>
    <col min="54" max="56" width="16.7109375" style="367" customWidth="1"/>
    <col min="57" max="57" width="2.140625" style="367" customWidth="1"/>
    <col min="58" max="58" width="9.5703125" style="362" hidden="1" customWidth="1"/>
    <col min="59" max="59" width="12.5703125" style="362" hidden="1" customWidth="1"/>
    <col min="60" max="60" width="4.5703125" style="362" hidden="1" customWidth="1"/>
    <col min="61" max="61" width="12.85546875" style="362" hidden="1" customWidth="1"/>
    <col min="62" max="62" width="7.42578125" style="362" hidden="1" customWidth="1"/>
    <col min="63" max="63" width="4.42578125" style="362" hidden="1" customWidth="1"/>
    <col min="64" max="64" width="11.42578125" style="16" hidden="1" customWidth="1"/>
    <col min="65" max="65" width="18.140625" style="16" hidden="1" customWidth="1"/>
    <col min="66" max="66" width="11.42578125" style="16" hidden="1" customWidth="1"/>
    <col min="67" max="67" width="14.85546875" style="16" hidden="1" customWidth="1"/>
    <col min="68" max="16384" width="11.42578125" style="16" hidden="1"/>
  </cols>
  <sheetData>
    <row r="1" spans="1:68" ht="29.25" customHeight="1" thickBot="1" x14ac:dyDescent="0.25">
      <c r="A1" s="280" t="s">
        <v>5494</v>
      </c>
      <c r="B1" s="287" t="s">
        <v>5495</v>
      </c>
      <c r="C1" s="288" t="s">
        <v>5496</v>
      </c>
      <c r="D1" s="287" t="s">
        <v>5497</v>
      </c>
      <c r="E1" s="288" t="s">
        <v>5498</v>
      </c>
      <c r="F1" s="287" t="s">
        <v>30</v>
      </c>
      <c r="G1" s="289" t="s">
        <v>5513</v>
      </c>
      <c r="J1" s="96"/>
      <c r="K1" s="96"/>
      <c r="N1" s="96"/>
      <c r="O1" s="96"/>
      <c r="P1" s="95"/>
      <c r="Q1" s="92" t="s">
        <v>531</v>
      </c>
      <c r="R1" s="93"/>
      <c r="S1" s="93"/>
      <c r="T1" s="93"/>
      <c r="U1" s="94"/>
      <c r="V1" s="16"/>
      <c r="W1" s="16"/>
      <c r="X1" s="16"/>
      <c r="Y1" s="16"/>
      <c r="AF1" s="60"/>
      <c r="AG1" s="324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BA1" s="323"/>
      <c r="BB1" s="323"/>
    </row>
    <row r="2" spans="1:68" ht="16.5" customHeight="1" thickBot="1" x14ac:dyDescent="0.25">
      <c r="A2" s="281" t="str">
        <f t="shared" ref="A2:A65" si="0">CONCATENATE(B2," ",D2)</f>
        <v>ACO ACO</v>
      </c>
      <c r="B2" s="368" t="s">
        <v>546</v>
      </c>
      <c r="C2" s="368" t="s">
        <v>547</v>
      </c>
      <c r="D2" s="368" t="s">
        <v>546</v>
      </c>
      <c r="E2" s="368" t="s">
        <v>547</v>
      </c>
      <c r="F2" s="369" t="s">
        <v>501</v>
      </c>
      <c r="G2" s="370">
        <v>1</v>
      </c>
      <c r="I2" s="233" t="s">
        <v>5415</v>
      </c>
      <c r="J2" s="234" t="s">
        <v>5506</v>
      </c>
      <c r="K2" s="235" t="s">
        <v>5507</v>
      </c>
      <c r="M2" s="238" t="s">
        <v>548</v>
      </c>
      <c r="N2" s="236" t="s">
        <v>5506</v>
      </c>
      <c r="O2" s="239" t="s">
        <v>5507</v>
      </c>
      <c r="P2" s="143"/>
      <c r="Q2" s="371"/>
      <c r="R2" s="372"/>
      <c r="S2" s="372"/>
      <c r="T2" s="372"/>
      <c r="U2" s="373"/>
      <c r="V2" s="143"/>
      <c r="W2" s="96"/>
      <c r="X2" s="252"/>
      <c r="Y2" s="253" t="s">
        <v>5525</v>
      </c>
      <c r="Z2" s="254"/>
      <c r="AA2" s="255"/>
      <c r="AB2" s="253"/>
      <c r="AC2" s="256"/>
      <c r="AF2" s="60"/>
      <c r="AG2" s="60"/>
      <c r="AH2" s="60"/>
      <c r="AI2" s="60"/>
      <c r="AJ2" s="60"/>
      <c r="AK2" s="60"/>
      <c r="AR2" s="489" t="s">
        <v>5622</v>
      </c>
      <c r="AS2" s="489"/>
      <c r="AT2" s="489"/>
      <c r="AU2" s="60"/>
      <c r="AV2" s="60"/>
      <c r="AW2" s="60"/>
      <c r="AX2" s="60"/>
      <c r="AY2" s="3"/>
      <c r="AZ2" s="323"/>
      <c r="BA2" s="323"/>
      <c r="BC2"/>
      <c r="BD2"/>
    </row>
    <row r="3" spans="1:68" ht="22.5" customHeight="1" thickTop="1" x14ac:dyDescent="0.35">
      <c r="A3" s="281" t="str">
        <f t="shared" si="0"/>
        <v>ACO AUA</v>
      </c>
      <c r="B3" s="368" t="s">
        <v>546</v>
      </c>
      <c r="C3" s="368" t="s">
        <v>547</v>
      </c>
      <c r="D3" s="368" t="s">
        <v>5515</v>
      </c>
      <c r="E3" s="368" t="s">
        <v>5519</v>
      </c>
      <c r="F3" s="369" t="s">
        <v>504</v>
      </c>
      <c r="G3" s="370">
        <v>729</v>
      </c>
      <c r="I3" s="304" t="s">
        <v>5548</v>
      </c>
      <c r="J3" s="305" t="s">
        <v>5546</v>
      </c>
      <c r="K3" s="298" t="str">
        <f t="shared" ref="K3:K42" si="1">IFERROR(VLOOKUP(I3,$M$64:$N$68,2,0),"")</f>
        <v/>
      </c>
      <c r="L3" s="16"/>
      <c r="M3" s="299" t="s">
        <v>5548</v>
      </c>
      <c r="N3" s="305" t="s">
        <v>5547</v>
      </c>
      <c r="O3" s="298"/>
      <c r="P3" s="143"/>
      <c r="Q3" s="374" t="s">
        <v>5416</v>
      </c>
      <c r="R3" s="375"/>
      <c r="S3" s="375"/>
      <c r="T3" s="375"/>
      <c r="U3" s="145">
        <f>'TARIFA ENTREGA A DIRECCION USD'!O23</f>
        <v>0.6</v>
      </c>
      <c r="V3" s="143"/>
      <c r="W3" s="376"/>
      <c r="X3" s="376"/>
      <c r="Y3" s="376"/>
      <c r="Z3" s="144"/>
      <c r="AB3" s="277" t="e">
        <f>VLOOKUP(AE8,I6:K54,3,0)</f>
        <v>#N/A</v>
      </c>
      <c r="AE3" s="502" t="s">
        <v>5570</v>
      </c>
      <c r="AF3" s="502"/>
      <c r="AG3" s="502"/>
      <c r="AH3" s="502"/>
      <c r="AI3" s="502"/>
      <c r="AJ3" s="502"/>
      <c r="AK3" s="502"/>
      <c r="AL3" s="377"/>
      <c r="AM3" s="469">
        <v>0</v>
      </c>
      <c r="AN3" s="469"/>
      <c r="AQ3" s="451"/>
      <c r="AR3" s="489"/>
      <c r="AS3" s="489"/>
      <c r="AT3" s="489"/>
      <c r="AU3" s="60"/>
      <c r="AV3" s="60"/>
      <c r="AW3" s="60"/>
      <c r="AX3" s="60"/>
      <c r="AY3" s="3"/>
      <c r="AZ3" s="323"/>
      <c r="BA3" s="323"/>
      <c r="BC3"/>
      <c r="BD3"/>
    </row>
    <row r="4" spans="1:68" ht="15" customHeight="1" x14ac:dyDescent="0.2">
      <c r="A4" s="281" t="str">
        <f t="shared" si="0"/>
        <v>ACO BAS</v>
      </c>
      <c r="B4" s="368" t="s">
        <v>546</v>
      </c>
      <c r="C4" s="368" t="s">
        <v>547</v>
      </c>
      <c r="D4" s="368" t="s">
        <v>549</v>
      </c>
      <c r="E4" s="368" t="s">
        <v>550</v>
      </c>
      <c r="F4" s="369" t="s">
        <v>504</v>
      </c>
      <c r="G4" s="370">
        <v>1000</v>
      </c>
      <c r="I4" s="304" t="s">
        <v>546</v>
      </c>
      <c r="J4" s="247" t="s">
        <v>547</v>
      </c>
      <c r="K4" s="248" t="str">
        <f t="shared" si="1"/>
        <v/>
      </c>
      <c r="L4" s="16"/>
      <c r="M4" s="299" t="s">
        <v>546</v>
      </c>
      <c r="N4" s="247" t="s">
        <v>547</v>
      </c>
      <c r="O4" s="248" t="str">
        <f>IFERROR(VLOOKUP(M4,$I$64:$J$74,2,0),"")</f>
        <v/>
      </c>
      <c r="P4" s="143"/>
      <c r="Q4" s="371" t="s">
        <v>533</v>
      </c>
      <c r="R4" s="375"/>
      <c r="S4" s="375"/>
      <c r="T4" s="375"/>
      <c r="U4" s="378"/>
      <c r="V4" s="143"/>
      <c r="W4" s="376"/>
      <c r="X4" s="376"/>
      <c r="Y4" s="376"/>
      <c r="Z4" s="144"/>
      <c r="AB4" s="322"/>
      <c r="AE4" s="529" t="s">
        <v>5602</v>
      </c>
      <c r="AF4" s="529"/>
      <c r="AG4" s="529"/>
      <c r="AH4" s="529"/>
      <c r="AI4" s="529"/>
      <c r="AJ4" s="529"/>
      <c r="AK4" s="529"/>
      <c r="AL4" s="60"/>
      <c r="AM4" s="469"/>
      <c r="AN4" s="469"/>
      <c r="AO4" s="24"/>
      <c r="AR4" s="488" t="s">
        <v>5593</v>
      </c>
      <c r="AS4" s="488"/>
      <c r="AT4" s="488"/>
      <c r="AU4" s="60"/>
      <c r="AV4" s="60"/>
      <c r="AW4" s="60"/>
      <c r="AX4" s="60"/>
      <c r="AY4" s="60"/>
      <c r="AZ4" s="323"/>
      <c r="BA4" s="323"/>
      <c r="BC4"/>
      <c r="BD4"/>
      <c r="BM4" s="379"/>
      <c r="BN4" s="379"/>
      <c r="BO4" s="379"/>
      <c r="BP4" s="379"/>
    </row>
    <row r="5" spans="1:68" ht="5.25" customHeight="1" x14ac:dyDescent="0.2">
      <c r="A5" s="281" t="str">
        <f t="shared" si="0"/>
        <v>ACO BTO</v>
      </c>
      <c r="B5" s="368" t="s">
        <v>546</v>
      </c>
      <c r="C5" s="368" t="s">
        <v>547</v>
      </c>
      <c r="D5" s="368" t="s">
        <v>551</v>
      </c>
      <c r="E5" s="368" t="s">
        <v>552</v>
      </c>
      <c r="F5" s="369" t="s">
        <v>504</v>
      </c>
      <c r="G5" s="370">
        <v>752</v>
      </c>
      <c r="I5" s="296" t="s">
        <v>5552</v>
      </c>
      <c r="J5" s="104" t="s">
        <v>5555</v>
      </c>
      <c r="K5" s="248" t="str">
        <f t="shared" si="1"/>
        <v/>
      </c>
      <c r="L5" s="16"/>
      <c r="M5" s="249" t="s">
        <v>5552</v>
      </c>
      <c r="N5" s="104" t="s">
        <v>5553</v>
      </c>
      <c r="O5" s="248" t="s">
        <v>5554</v>
      </c>
      <c r="P5" s="143"/>
      <c r="Q5" s="371"/>
      <c r="R5" s="375"/>
      <c r="S5" s="375"/>
      <c r="T5" s="375"/>
      <c r="U5" s="378"/>
      <c r="V5" s="143"/>
      <c r="W5" s="376"/>
      <c r="X5" s="376"/>
      <c r="Y5" s="376"/>
      <c r="Z5" s="144"/>
      <c r="AE5" s="529"/>
      <c r="AF5" s="529"/>
      <c r="AG5" s="529"/>
      <c r="AH5" s="529"/>
      <c r="AI5" s="529"/>
      <c r="AJ5" s="529"/>
      <c r="AK5" s="529"/>
      <c r="AL5" s="60"/>
      <c r="AM5" s="60"/>
      <c r="AN5" s="60"/>
      <c r="AO5" s="60"/>
      <c r="AP5" s="60"/>
      <c r="AQ5" s="60"/>
      <c r="AR5" s="60"/>
      <c r="AS5" s="60"/>
      <c r="AT5" s="78"/>
      <c r="AU5" s="60"/>
      <c r="AV5" s="60"/>
      <c r="AW5" s="60"/>
      <c r="AX5" s="60"/>
      <c r="AY5" s="60"/>
      <c r="AZ5" s="60"/>
      <c r="BA5" s="60"/>
      <c r="BB5" s="60"/>
      <c r="BM5" s="379"/>
      <c r="BN5" s="379"/>
      <c r="BO5" s="379"/>
      <c r="BP5" s="379"/>
    </row>
    <row r="6" spans="1:68" ht="9" customHeight="1" thickBot="1" x14ac:dyDescent="0.25">
      <c r="A6" s="281" t="str">
        <f t="shared" si="0"/>
        <v>ACO CAS</v>
      </c>
      <c r="B6" s="368" t="s">
        <v>546</v>
      </c>
      <c r="C6" s="368" t="s">
        <v>547</v>
      </c>
      <c r="D6" s="368" t="s">
        <v>553</v>
      </c>
      <c r="E6" s="368" t="s">
        <v>554</v>
      </c>
      <c r="F6" s="369" t="s">
        <v>504</v>
      </c>
      <c r="G6" s="370">
        <v>1050</v>
      </c>
      <c r="I6" s="296" t="s">
        <v>5515</v>
      </c>
      <c r="J6" s="104" t="s">
        <v>5519</v>
      </c>
      <c r="K6" s="248" t="str">
        <f t="shared" si="1"/>
        <v/>
      </c>
      <c r="L6" s="16"/>
      <c r="M6" s="249" t="s">
        <v>5515</v>
      </c>
      <c r="N6" s="104" t="s">
        <v>5519</v>
      </c>
      <c r="O6" s="248" t="str">
        <f>IFERROR(VLOOKUP(M6,$I$64:$J$74,2,0),"")</f>
        <v/>
      </c>
      <c r="P6" s="143"/>
      <c r="Q6" s="374"/>
      <c r="R6" s="375"/>
      <c r="S6" s="375"/>
      <c r="T6" s="375"/>
      <c r="U6" s="145">
        <f>'TARIFA ENTREGA A DIRECCION USD'!O26</f>
        <v>0.8</v>
      </c>
      <c r="V6" s="143"/>
      <c r="W6" s="376"/>
      <c r="X6" s="376"/>
      <c r="Y6" s="376"/>
      <c r="Z6" s="144"/>
      <c r="AC6" s="55"/>
      <c r="AD6" s="55"/>
      <c r="AE6" s="19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M6" s="379"/>
      <c r="BN6" s="379"/>
      <c r="BO6" s="379"/>
      <c r="BP6" s="379"/>
    </row>
    <row r="7" spans="1:68" ht="29.25" customHeight="1" thickBot="1" x14ac:dyDescent="0.25">
      <c r="A7" s="281" t="str">
        <f t="shared" si="0"/>
        <v>ACO CAZ</v>
      </c>
      <c r="B7" s="368" t="s">
        <v>546</v>
      </c>
      <c r="C7" s="368" t="s">
        <v>547</v>
      </c>
      <c r="D7" s="368" t="s">
        <v>561</v>
      </c>
      <c r="E7" s="368" t="s">
        <v>611</v>
      </c>
      <c r="F7" s="369" t="s">
        <v>503</v>
      </c>
      <c r="G7" s="370">
        <v>415</v>
      </c>
      <c r="I7" s="304" t="s">
        <v>549</v>
      </c>
      <c r="J7" s="305" t="s">
        <v>550</v>
      </c>
      <c r="K7" s="248" t="str">
        <f t="shared" si="1"/>
        <v/>
      </c>
      <c r="L7" s="16"/>
      <c r="M7" s="299" t="s">
        <v>549</v>
      </c>
      <c r="N7" s="305" t="s">
        <v>550</v>
      </c>
      <c r="O7" s="248" t="str">
        <f>IFERROR(VLOOKUP(M7,$I$64:$J$74,2,0),"")</f>
        <v/>
      </c>
      <c r="P7" s="143"/>
      <c r="Q7" s="371" t="s">
        <v>5591</v>
      </c>
      <c r="R7" s="375"/>
      <c r="S7" s="375"/>
      <c r="T7" s="375"/>
      <c r="U7" s="378"/>
      <c r="V7" s="143"/>
      <c r="W7" s="97" t="s">
        <v>5445</v>
      </c>
      <c r="X7" s="96"/>
      <c r="Y7" s="96"/>
      <c r="Z7" s="144"/>
      <c r="AB7" s="430" t="s">
        <v>5603</v>
      </c>
      <c r="AC7" s="55"/>
      <c r="AD7" s="55"/>
      <c r="AE7" s="503" t="s">
        <v>614</v>
      </c>
      <c r="AF7" s="504"/>
      <c r="AG7" s="504"/>
      <c r="AH7" s="504"/>
      <c r="AI7" s="504" t="s">
        <v>615</v>
      </c>
      <c r="AJ7" s="504"/>
      <c r="AK7" s="505"/>
      <c r="AL7" s="363"/>
      <c r="AM7" s="309" t="s">
        <v>5410</v>
      </c>
      <c r="AN7" s="310" t="s">
        <v>5406</v>
      </c>
      <c r="AO7" s="16"/>
      <c r="AP7" s="566" t="s">
        <v>5421</v>
      </c>
      <c r="AQ7" s="566"/>
      <c r="AR7" s="566"/>
      <c r="AS7" s="566"/>
      <c r="AT7" s="566"/>
      <c r="AU7" s="380"/>
      <c r="AV7" s="494" t="s">
        <v>5429</v>
      </c>
      <c r="AW7" s="481" t="s">
        <v>5428</v>
      </c>
      <c r="AX7" s="495" t="s">
        <v>5427</v>
      </c>
      <c r="AY7" s="476" t="s">
        <v>5557</v>
      </c>
      <c r="AZ7" s="477"/>
      <c r="BA7" s="477"/>
      <c r="BB7" s="477"/>
      <c r="BC7" s="477"/>
      <c r="BD7" s="478"/>
      <c r="BM7" s="379"/>
      <c r="BN7" s="379"/>
      <c r="BO7" s="379"/>
      <c r="BP7" s="379"/>
    </row>
    <row r="8" spans="1:68" ht="24" customHeight="1" x14ac:dyDescent="0.2">
      <c r="A8" s="281" t="str">
        <f t="shared" si="0"/>
        <v>ACO CBR</v>
      </c>
      <c r="B8" s="368" t="s">
        <v>546</v>
      </c>
      <c r="C8" s="368" t="s">
        <v>547</v>
      </c>
      <c r="D8" s="368" t="s">
        <v>555</v>
      </c>
      <c r="E8" s="368" t="s">
        <v>556</v>
      </c>
      <c r="F8" s="369" t="s">
        <v>502</v>
      </c>
      <c r="G8" s="370">
        <v>201</v>
      </c>
      <c r="I8" s="296" t="s">
        <v>5544</v>
      </c>
      <c r="J8" s="297" t="s">
        <v>5545</v>
      </c>
      <c r="K8" s="298" t="str">
        <f t="shared" si="1"/>
        <v/>
      </c>
      <c r="L8" s="16"/>
      <c r="M8" s="299" t="s">
        <v>5544</v>
      </c>
      <c r="N8" s="381" t="s">
        <v>5545</v>
      </c>
      <c r="O8" s="298"/>
      <c r="P8" s="143"/>
      <c r="Q8" s="371"/>
      <c r="R8" s="375"/>
      <c r="S8" s="375"/>
      <c r="T8" s="375"/>
      <c r="U8" s="378"/>
      <c r="V8" s="143"/>
      <c r="W8" s="90">
        <f>IF(AND($AM$17&gt;=$X8,$AM$17&lt;=$Y8),'TARIFA ENTREGA A DIRECCION USD'!A8,$W9)</f>
        <v>0</v>
      </c>
      <c r="X8" s="90">
        <v>1E-3</v>
      </c>
      <c r="Y8" s="146">
        <v>0.5</v>
      </c>
      <c r="Z8" s="144"/>
      <c r="AA8" s="240" t="s">
        <v>5509</v>
      </c>
      <c r="AB8" s="104"/>
      <c r="AC8" s="147"/>
      <c r="AD8" s="147"/>
      <c r="AE8" s="569" t="s">
        <v>5548</v>
      </c>
      <c r="AF8" s="569"/>
      <c r="AG8" s="569"/>
      <c r="AH8" s="569"/>
      <c r="AI8" s="569" t="s">
        <v>5548</v>
      </c>
      <c r="AJ8" s="569"/>
      <c r="AK8" s="569"/>
      <c r="AL8" s="16"/>
      <c r="AM8" s="353">
        <v>0</v>
      </c>
      <c r="AN8" s="308">
        <f>AT24</f>
        <v>0</v>
      </c>
      <c r="AO8" s="16"/>
      <c r="AP8" s="490" t="s">
        <v>5450</v>
      </c>
      <c r="AQ8" s="491"/>
      <c r="AR8" s="314" t="s">
        <v>5451</v>
      </c>
      <c r="AS8" s="313" t="s">
        <v>5414</v>
      </c>
      <c r="AT8" s="313" t="s">
        <v>5571</v>
      </c>
      <c r="AU8" s="87"/>
      <c r="AV8" s="494"/>
      <c r="AW8" s="481"/>
      <c r="AX8" s="495"/>
      <c r="AY8" s="484" t="s">
        <v>5590</v>
      </c>
      <c r="AZ8" s="492" t="s">
        <v>5599</v>
      </c>
      <c r="BA8" s="479" t="s">
        <v>5575</v>
      </c>
      <c r="BB8" s="480" t="s">
        <v>5595</v>
      </c>
      <c r="BC8" s="470" t="s">
        <v>5597</v>
      </c>
      <c r="BD8" s="473" t="s">
        <v>5576</v>
      </c>
      <c r="BM8" s="379"/>
      <c r="BN8" s="379"/>
      <c r="BO8" s="379"/>
      <c r="BP8" s="379"/>
    </row>
    <row r="9" spans="1:68" ht="18" customHeight="1" x14ac:dyDescent="0.2">
      <c r="A9" s="281" t="str">
        <f t="shared" si="0"/>
        <v>ACO CCS</v>
      </c>
      <c r="B9" s="368" t="s">
        <v>546</v>
      </c>
      <c r="C9" s="368" t="s">
        <v>547</v>
      </c>
      <c r="D9" s="368" t="s">
        <v>557</v>
      </c>
      <c r="E9" s="368" t="s">
        <v>558</v>
      </c>
      <c r="F9" s="369" t="s">
        <v>503</v>
      </c>
      <c r="G9" s="370">
        <v>387</v>
      </c>
      <c r="I9" s="250" t="s">
        <v>551</v>
      </c>
      <c r="J9" s="247" t="s">
        <v>552</v>
      </c>
      <c r="K9" s="248" t="str">
        <f t="shared" si="1"/>
        <v/>
      </c>
      <c r="L9" s="16"/>
      <c r="M9" s="251" t="s">
        <v>551</v>
      </c>
      <c r="N9" s="247" t="s">
        <v>552</v>
      </c>
      <c r="O9" s="248" t="str">
        <f>IFERROR(VLOOKUP(M9,$I$64:$J$74,2,0),"")</f>
        <v/>
      </c>
      <c r="P9" s="143"/>
      <c r="Q9" s="374" t="s">
        <v>5417</v>
      </c>
      <c r="R9" s="375"/>
      <c r="S9" s="375"/>
      <c r="T9" s="375"/>
      <c r="U9" s="145">
        <f>'TARIFA ENTREGA A DIRECCION USD'!O29</f>
        <v>1.2</v>
      </c>
      <c r="V9" s="143"/>
      <c r="W9" s="90">
        <f>IF(AND($AM$17&gt;=$X9,$AM$17&lt;=$Y9),'TARIFA ENTREGA A DIRECCION USD'!A9,$W10)</f>
        <v>0</v>
      </c>
      <c r="X9" s="90">
        <v>0.501</v>
      </c>
      <c r="Y9" s="90">
        <v>1</v>
      </c>
      <c r="Z9" s="144"/>
      <c r="AA9" s="382" t="s">
        <v>5505</v>
      </c>
      <c r="AB9" s="274" t="str">
        <f>VLOOKUP(AE8,I3:K56,3,0)</f>
        <v/>
      </c>
      <c r="AE9" s="570" t="str">
        <f>IF(AE8="O","",VLOOKUP($AE$8,ORIGEN[[ORIGEN]:[NOMBRE]],2,0))</f>
        <v/>
      </c>
      <c r="AF9" s="570"/>
      <c r="AG9" s="570"/>
      <c r="AH9" s="570"/>
      <c r="AI9" s="571" t="str">
        <f>IF($AI$8="O","",VLOOKUP(AI8,DESTINO[[DESTINO]:[NOMBRE]],2,0))</f>
        <v/>
      </c>
      <c r="AJ9" s="571"/>
      <c r="AK9" s="571"/>
      <c r="AL9" s="16"/>
      <c r="AM9" s="337" t="s">
        <v>5437</v>
      </c>
      <c r="AN9" s="352">
        <f>AN15</f>
        <v>0</v>
      </c>
      <c r="AO9" s="16"/>
      <c r="AP9" s="349">
        <v>1</v>
      </c>
      <c r="AQ9" s="424"/>
      <c r="AR9" s="425"/>
      <c r="AS9" s="346">
        <f>AQ9*AR9</f>
        <v>0</v>
      </c>
      <c r="AT9" s="347" t="e">
        <f>IF($AR9&lt;=30,($AG$12/$AM$17)*AQ9*AR9,0)*0.1</f>
        <v>#N/A</v>
      </c>
      <c r="AU9" s="88"/>
      <c r="AV9" s="104" t="str">
        <f>AJ11</f>
        <v>Total Flete</v>
      </c>
      <c r="AW9" s="312" t="e">
        <f>AK12</f>
        <v>#N/A</v>
      </c>
      <c r="AX9" s="342" t="e">
        <f>AK12/AM3</f>
        <v>#N/A</v>
      </c>
      <c r="AY9" s="485"/>
      <c r="AZ9" s="493"/>
      <c r="BA9" s="473"/>
      <c r="BB9" s="480"/>
      <c r="BC9" s="470"/>
      <c r="BD9" s="473"/>
      <c r="BL9" s="58"/>
      <c r="BM9" s="379"/>
      <c r="BN9" s="379"/>
      <c r="BO9" s="379"/>
      <c r="BP9" s="379"/>
    </row>
    <row r="10" spans="1:68" ht="23.25" customHeight="1" x14ac:dyDescent="0.2">
      <c r="A10" s="281" t="str">
        <f t="shared" si="0"/>
        <v>ACO CGA</v>
      </c>
      <c r="B10" s="368" t="s">
        <v>546</v>
      </c>
      <c r="C10" s="368" t="s">
        <v>547</v>
      </c>
      <c r="D10" s="368" t="s">
        <v>559</v>
      </c>
      <c r="E10" s="368" t="s">
        <v>560</v>
      </c>
      <c r="F10" s="369" t="s">
        <v>503</v>
      </c>
      <c r="G10" s="370">
        <v>498</v>
      </c>
      <c r="I10" s="304" t="s">
        <v>553</v>
      </c>
      <c r="J10" s="305" t="s">
        <v>554</v>
      </c>
      <c r="K10" s="248" t="str">
        <f t="shared" si="1"/>
        <v/>
      </c>
      <c r="L10" s="16"/>
      <c r="M10" s="299" t="s">
        <v>553</v>
      </c>
      <c r="N10" s="305" t="s">
        <v>554</v>
      </c>
      <c r="O10" s="248" t="str">
        <f>IFERROR(VLOOKUP(M10,$I$64:$J$74,2,0),"")</f>
        <v/>
      </c>
      <c r="P10" s="143"/>
      <c r="Q10" s="371" t="s">
        <v>537</v>
      </c>
      <c r="R10" s="375"/>
      <c r="S10" s="375"/>
      <c r="T10" s="375"/>
      <c r="U10" s="378"/>
      <c r="V10" s="143"/>
      <c r="W10" s="90">
        <f>IF(AND($AM$17&gt;=$X10,$AM$17&lt;=$Y10),'TARIFA ENTREGA A DIRECCION USD'!A10,$W11)</f>
        <v>0</v>
      </c>
      <c r="X10" s="90">
        <v>1.0009999999999999</v>
      </c>
      <c r="Y10" s="90">
        <v>2</v>
      </c>
      <c r="Z10" s="144"/>
      <c r="AA10" s="382" t="s">
        <v>5508</v>
      </c>
      <c r="AB10" s="274">
        <f>VLOOKUP(AI8,M3:O57,3,0)</f>
        <v>0</v>
      </c>
      <c r="AE10" s="470" t="s">
        <v>5614</v>
      </c>
      <c r="AF10" s="470"/>
      <c r="AG10" s="567" t="str">
        <f>IFERROR(IF(AE9="SOLO REPARTO","",VLOOKUP($AB$11,A2:G2653,6,FALSE)),"")</f>
        <v/>
      </c>
      <c r="AH10" s="568"/>
      <c r="AI10" s="493">
        <f>IF(AB10&lt;&gt;"",AB10,"ATIENDE AG.  "&amp;  AI8)</f>
        <v>0</v>
      </c>
      <c r="AJ10" s="493"/>
      <c r="AK10" s="493"/>
      <c r="AL10" s="16"/>
      <c r="AM10" s="16"/>
      <c r="AN10" s="16"/>
      <c r="AO10" s="16"/>
      <c r="AP10" s="349">
        <v>2</v>
      </c>
      <c r="AQ10" s="424"/>
      <c r="AR10" s="425"/>
      <c r="AS10" s="346">
        <f t="shared" ref="AS10:AS22" si="2">AQ10*AR10</f>
        <v>0</v>
      </c>
      <c r="AT10" s="347" t="e">
        <f t="shared" ref="AT10:AT22" si="3">IF($AR10&lt;=30,($AG$12/$AM$17)*AQ10*AR10,0)*0.1</f>
        <v>#N/A</v>
      </c>
      <c r="AU10" s="88"/>
      <c r="AV10" s="119" t="s">
        <v>5422</v>
      </c>
      <c r="AW10" s="318" t="e">
        <f>AK14</f>
        <v>#N/A</v>
      </c>
      <c r="AX10" s="343" t="e">
        <f>AK14/AM3</f>
        <v>#N/A</v>
      </c>
      <c r="AY10" s="500" t="str">
        <f>AM19</f>
        <v/>
      </c>
      <c r="AZ10" s="498" t="str">
        <f>IFERROR(SUM(AK14:AK16,AK18,AK20,AK21,AK22,AK24,AK25,AK26),"")</f>
        <v/>
      </c>
      <c r="BA10" s="486">
        <f>IFERROR((SUM(AY10:AZ10)),"")</f>
        <v>0</v>
      </c>
      <c r="BB10" s="496" t="str">
        <f>IFERROR(ROUNDUP(IFERROR((AM19+AM20)*AM3,""),3),"")</f>
        <v/>
      </c>
      <c r="BC10" s="471" t="str">
        <f>IFERROR(AM28,"")</f>
        <v/>
      </c>
      <c r="BD10" s="474" t="str">
        <f>IFERROR(ROUNDUP(IFERROR(BB10+BC10,""),3),"")</f>
        <v/>
      </c>
      <c r="BM10" s="379"/>
      <c r="BN10" s="379"/>
      <c r="BO10" s="379"/>
      <c r="BP10" s="379"/>
    </row>
    <row r="11" spans="1:68" ht="23.25" customHeight="1" thickBot="1" x14ac:dyDescent="0.25">
      <c r="A11" s="281" t="str">
        <f t="shared" si="0"/>
        <v>ACO CNA</v>
      </c>
      <c r="B11" s="368" t="s">
        <v>546</v>
      </c>
      <c r="C11" s="368" t="s">
        <v>547</v>
      </c>
      <c r="D11" s="368" t="s">
        <v>5492</v>
      </c>
      <c r="E11" s="368" t="s">
        <v>5493</v>
      </c>
      <c r="F11" s="369" t="s">
        <v>502</v>
      </c>
      <c r="G11" s="370">
        <v>176</v>
      </c>
      <c r="I11" s="304" t="s">
        <v>561</v>
      </c>
      <c r="J11" s="247" t="s">
        <v>611</v>
      </c>
      <c r="K11" s="248" t="str">
        <f t="shared" si="1"/>
        <v/>
      </c>
      <c r="L11" s="16"/>
      <c r="M11" s="299" t="s">
        <v>561</v>
      </c>
      <c r="N11" s="247" t="s">
        <v>611</v>
      </c>
      <c r="O11" s="248" t="s">
        <v>5543</v>
      </c>
      <c r="P11" s="143"/>
      <c r="Q11" s="371"/>
      <c r="R11" s="375"/>
      <c r="S11" s="375"/>
      <c r="T11" s="375"/>
      <c r="U11" s="378"/>
      <c r="V11" s="143"/>
      <c r="W11" s="90">
        <f>IF(AND($AM$17&gt;=$X11,$AM$17&lt;=$Y11),'TARIFA ENTREGA A DIRECCION USD'!A11,$W12)</f>
        <v>0</v>
      </c>
      <c r="X11" s="90">
        <v>2.0009999999999999</v>
      </c>
      <c r="Y11" s="90">
        <v>3</v>
      </c>
      <c r="Z11" s="144"/>
      <c r="AA11" s="148" t="str">
        <f>CONCATENATE(AE35," ",AI35)</f>
        <v>O O</v>
      </c>
      <c r="AB11" s="148" t="str">
        <f>CONCATENATE(AE8," ",AI8)</f>
        <v>O O</v>
      </c>
      <c r="AE11" s="525" t="s">
        <v>5620</v>
      </c>
      <c r="AF11" s="525"/>
      <c r="AG11" s="525"/>
      <c r="AH11" s="525"/>
      <c r="AI11" s="525"/>
      <c r="AJ11" s="526" t="str">
        <f>IF(AK27&gt;0.001,"Flete con Descuento","Total Flete")</f>
        <v>Total Flete</v>
      </c>
      <c r="AK11" s="526"/>
      <c r="AL11" s="20"/>
      <c r="AM11" s="482" t="s">
        <v>5438</v>
      </c>
      <c r="AN11" s="483"/>
      <c r="AO11" s="16"/>
      <c r="AP11" s="349">
        <v>3</v>
      </c>
      <c r="AQ11" s="424"/>
      <c r="AR11" s="425"/>
      <c r="AS11" s="346">
        <f t="shared" si="2"/>
        <v>0</v>
      </c>
      <c r="AT11" s="347" t="e">
        <f t="shared" si="3"/>
        <v>#N/A</v>
      </c>
      <c r="AU11" s="88"/>
      <c r="AV11" s="119" t="s">
        <v>5430</v>
      </c>
      <c r="AW11" s="315">
        <v>0</v>
      </c>
      <c r="AX11" s="319">
        <v>0</v>
      </c>
      <c r="AY11" s="501"/>
      <c r="AZ11" s="499"/>
      <c r="BA11" s="487"/>
      <c r="BB11" s="497"/>
      <c r="BC11" s="472"/>
      <c r="BD11" s="475"/>
      <c r="BM11" s="379"/>
      <c r="BN11" s="379"/>
      <c r="BO11" s="379"/>
      <c r="BP11" s="379"/>
    </row>
    <row r="12" spans="1:68" ht="22.5" customHeight="1" thickBot="1" x14ac:dyDescent="0.25">
      <c r="A12" s="281" t="str">
        <f t="shared" si="0"/>
        <v>ACO CNO</v>
      </c>
      <c r="B12" s="368" t="s">
        <v>546</v>
      </c>
      <c r="C12" s="368" t="s">
        <v>547</v>
      </c>
      <c r="D12" s="368" t="s">
        <v>5499</v>
      </c>
      <c r="E12" s="368" t="s">
        <v>5500</v>
      </c>
      <c r="F12" s="369" t="s">
        <v>503</v>
      </c>
      <c r="G12" s="370">
        <v>304</v>
      </c>
      <c r="I12" s="304" t="s">
        <v>555</v>
      </c>
      <c r="J12" s="305" t="s">
        <v>556</v>
      </c>
      <c r="K12" s="248" t="str">
        <f t="shared" si="1"/>
        <v/>
      </c>
      <c r="L12" s="16"/>
      <c r="M12" s="299" t="s">
        <v>555</v>
      </c>
      <c r="N12" s="305" t="s">
        <v>556</v>
      </c>
      <c r="O12" s="248" t="str">
        <f t="shared" ref="O12:O18" si="4">IFERROR(VLOOKUP(M12,$I$64:$J$74,2,0),"")</f>
        <v/>
      </c>
      <c r="P12" s="143"/>
      <c r="Q12" s="374" t="s">
        <v>5418</v>
      </c>
      <c r="R12" s="375"/>
      <c r="S12" s="375"/>
      <c r="T12" s="375"/>
      <c r="U12" s="145">
        <f>'TARIFA ENTREGA A DIRECCION USD'!O32</f>
        <v>1.8</v>
      </c>
      <c r="V12" s="143"/>
      <c r="W12" s="90">
        <f>IF(AND($AM$17&gt;=$X12,$AM$17&lt;=$Y12),'TARIFA ENTREGA A DIRECCION USD'!A12,$W13)</f>
        <v>0</v>
      </c>
      <c r="X12" s="90">
        <v>3.0009999999999999</v>
      </c>
      <c r="Y12" s="90">
        <v>4</v>
      </c>
      <c r="Z12" s="144"/>
      <c r="AA12" s="149" t="s">
        <v>506</v>
      </c>
      <c r="AB12" s="150">
        <f>U3</f>
        <v>0.6</v>
      </c>
      <c r="AE12" s="531" t="str">
        <f>IF(AM8=0,"Indique el peso para
 ver la Tarifa",IFERROR($W$8,""))</f>
        <v>Indique el peso para
 ver la Tarifa</v>
      </c>
      <c r="AF12" s="531"/>
      <c r="AG12" s="550" t="e">
        <f>IF(AQ3=0,VLOOKUP($AE$12,'TARIFA ENTREGA A DIRECCION USD'!$A$8:$G$5008,MATCH($AG$10,'TARIFA ENTREGA A DIRECCION USD'!$A$7:$G$7,0),FALSE),VLOOKUP($AE$12,'TARIFA CONSIGNADO AGENCIA USD'!$A$8:$G$5008,MATCH($AG$10,'TARIFA CONSIGNADO AGENCIA USD'!$A$7:$G$7),FALSE))</f>
        <v>#N/A</v>
      </c>
      <c r="AH12" s="550"/>
      <c r="AI12" s="550"/>
      <c r="AJ12" s="16"/>
      <c r="AK12" s="340" t="e">
        <f>ROUNDUP($AG$12-$AK$27,3)</f>
        <v>#N/A</v>
      </c>
      <c r="AL12" s="21"/>
      <c r="AM12" s="341" t="s">
        <v>5514</v>
      </c>
      <c r="AN12" s="453">
        <v>0</v>
      </c>
      <c r="AO12" s="16"/>
      <c r="AP12" s="349">
        <v>4</v>
      </c>
      <c r="AQ12" s="424"/>
      <c r="AR12" s="425"/>
      <c r="AS12" s="346">
        <f t="shared" si="2"/>
        <v>0</v>
      </c>
      <c r="AT12" s="347" t="e">
        <f t="shared" si="3"/>
        <v>#N/A</v>
      </c>
      <c r="AU12" s="88"/>
      <c r="AV12" s="101" t="s">
        <v>5432</v>
      </c>
      <c r="AW12" s="316" t="e">
        <f>AK16</f>
        <v>#N/A</v>
      </c>
      <c r="AX12" s="102" t="e">
        <f t="shared" ref="AX12:AX20" si="5">AW12/$AM$3</f>
        <v>#N/A</v>
      </c>
      <c r="AY12" s="16"/>
      <c r="AZ12" s="16"/>
      <c r="BA12" s="16"/>
      <c r="BB12" s="16"/>
      <c r="BC12" s="60"/>
      <c r="BD12" s="60"/>
    </row>
    <row r="13" spans="1:68" ht="18" customHeight="1" x14ac:dyDescent="0.2">
      <c r="A13" s="281" t="str">
        <f t="shared" si="0"/>
        <v>ACO CRO</v>
      </c>
      <c r="B13" s="368" t="s">
        <v>546</v>
      </c>
      <c r="C13" s="368" t="s">
        <v>547</v>
      </c>
      <c r="D13" s="368" t="s">
        <v>562</v>
      </c>
      <c r="E13" s="368" t="s">
        <v>563</v>
      </c>
      <c r="F13" s="369" t="s">
        <v>504</v>
      </c>
      <c r="G13" s="370">
        <v>838</v>
      </c>
      <c r="I13" s="250" t="s">
        <v>557</v>
      </c>
      <c r="J13" s="247" t="s">
        <v>558</v>
      </c>
      <c r="K13" s="248" t="str">
        <f t="shared" si="1"/>
        <v/>
      </c>
      <c r="L13" s="16"/>
      <c r="M13" s="251" t="s">
        <v>557</v>
      </c>
      <c r="N13" s="247" t="s">
        <v>558</v>
      </c>
      <c r="O13" s="248" t="str">
        <f t="shared" si="4"/>
        <v/>
      </c>
      <c r="P13" s="143"/>
      <c r="Q13" s="371" t="s">
        <v>539</v>
      </c>
      <c r="R13" s="375"/>
      <c r="S13" s="375"/>
      <c r="T13" s="375"/>
      <c r="U13" s="378"/>
      <c r="V13" s="143"/>
      <c r="W13" s="90">
        <f>IF(AND($AM$17&gt;=$X13,$AM$17&lt;=$Y13),'TARIFA ENTREGA A DIRECCION USD'!A13,$W14)</f>
        <v>0</v>
      </c>
      <c r="X13" s="90">
        <v>4.0010000000000003</v>
      </c>
      <c r="Y13" s="90">
        <v>5</v>
      </c>
      <c r="Z13" s="144"/>
      <c r="AA13" s="151" t="s">
        <v>616</v>
      </c>
      <c r="AB13" s="364" t="e">
        <f>AK12*0.1</f>
        <v>#N/A</v>
      </c>
      <c r="AC13" s="55"/>
      <c r="AD13" s="55"/>
      <c r="AE13" s="534" t="s">
        <v>617</v>
      </c>
      <c r="AF13" s="534"/>
      <c r="AG13" s="534"/>
      <c r="AH13" s="534"/>
      <c r="AI13" s="534"/>
      <c r="AJ13" s="534"/>
      <c r="AK13" s="534"/>
      <c r="AL13" s="16"/>
      <c r="AM13" s="341" t="s">
        <v>5582</v>
      </c>
      <c r="AN13" s="453">
        <v>0</v>
      </c>
      <c r="AO13" s="16"/>
      <c r="AP13" s="349">
        <v>5</v>
      </c>
      <c r="AQ13" s="424"/>
      <c r="AR13" s="425"/>
      <c r="AS13" s="346">
        <f t="shared" si="2"/>
        <v>0</v>
      </c>
      <c r="AT13" s="347" t="e">
        <f t="shared" si="3"/>
        <v>#N/A</v>
      </c>
      <c r="AU13" s="88"/>
      <c r="AV13" s="101" t="s">
        <v>506</v>
      </c>
      <c r="AW13" s="317">
        <f>AK18</f>
        <v>0</v>
      </c>
      <c r="AX13" s="342" t="e">
        <f t="shared" si="5"/>
        <v>#DIV/0!</v>
      </c>
      <c r="AY13" s="609" t="s">
        <v>5617</v>
      </c>
      <c r="AZ13" s="610"/>
      <c r="BA13" s="610"/>
      <c r="BB13" s="611"/>
      <c r="BC13" s="618" t="s">
        <v>5618</v>
      </c>
      <c r="BD13" s="619"/>
      <c r="BF13" s="321"/>
    </row>
    <row r="14" spans="1:68" ht="18" customHeight="1" x14ac:dyDescent="0.2">
      <c r="A14" s="281" t="str">
        <f t="shared" si="0"/>
        <v>ACO CRR</v>
      </c>
      <c r="B14" s="368" t="s">
        <v>546</v>
      </c>
      <c r="C14" s="368" t="s">
        <v>547</v>
      </c>
      <c r="D14" s="368" t="s">
        <v>564</v>
      </c>
      <c r="E14" s="368" t="s">
        <v>565</v>
      </c>
      <c r="F14" s="369" t="s">
        <v>504</v>
      </c>
      <c r="G14" s="370">
        <v>858</v>
      </c>
      <c r="I14" s="304" t="s">
        <v>559</v>
      </c>
      <c r="J14" s="305" t="s">
        <v>560</v>
      </c>
      <c r="K14" s="248" t="str">
        <f t="shared" si="1"/>
        <v/>
      </c>
      <c r="L14" s="16"/>
      <c r="M14" s="299" t="s">
        <v>559</v>
      </c>
      <c r="N14" s="305" t="s">
        <v>560</v>
      </c>
      <c r="O14" s="248" t="str">
        <f t="shared" si="4"/>
        <v/>
      </c>
      <c r="P14" s="143"/>
      <c r="Q14" s="371"/>
      <c r="R14" s="375"/>
      <c r="S14" s="375"/>
      <c r="T14" s="375"/>
      <c r="U14" s="378"/>
      <c r="V14" s="143"/>
      <c r="W14" s="90">
        <f>IF(AND($AM$17&gt;=$X14,$AM$17&lt;=$Y14),'TARIFA ENTREGA A DIRECCION USD'!A14,$W15)</f>
        <v>0</v>
      </c>
      <c r="X14" s="90">
        <v>5.0010000000000003</v>
      </c>
      <c r="Y14" s="90">
        <v>6</v>
      </c>
      <c r="Z14" s="144"/>
      <c r="AA14" s="152" t="s">
        <v>618</v>
      </c>
      <c r="AB14" s="150">
        <f>U6</f>
        <v>0.8</v>
      </c>
      <c r="AE14" s="549" t="s">
        <v>5572</v>
      </c>
      <c r="AF14" s="549"/>
      <c r="AG14" s="548" t="e">
        <f>$AK$12+$AK$18+$AK$20+$AK$21+$AK$22+$AK$23+$AK$24+$AK$25+$AK$26</f>
        <v>#N/A</v>
      </c>
      <c r="AH14" s="548"/>
      <c r="AI14" s="548"/>
      <c r="AJ14" s="98"/>
      <c r="AK14" s="340" t="e">
        <f>TRUNC(IF(AE8="MTA",0,AG14*0.16),3)</f>
        <v>#N/A</v>
      </c>
      <c r="AL14" s="22"/>
      <c r="AM14" s="383" t="s">
        <v>5619</v>
      </c>
      <c r="AN14" s="454">
        <v>0</v>
      </c>
      <c r="AO14" s="16"/>
      <c r="AP14" s="349">
        <v>6</v>
      </c>
      <c r="AQ14" s="424"/>
      <c r="AR14" s="425"/>
      <c r="AS14" s="346">
        <f t="shared" si="2"/>
        <v>0</v>
      </c>
      <c r="AT14" s="347" t="e">
        <f t="shared" si="3"/>
        <v>#N/A</v>
      </c>
      <c r="AU14" s="88"/>
      <c r="AV14" s="101" t="s">
        <v>616</v>
      </c>
      <c r="AW14" s="317">
        <f t="shared" ref="AW14:AW20" si="6">AK20</f>
        <v>0</v>
      </c>
      <c r="AX14" s="342" t="e">
        <f t="shared" si="5"/>
        <v>#DIV/0!</v>
      </c>
      <c r="AY14" s="612"/>
      <c r="AZ14" s="613"/>
      <c r="BA14" s="613"/>
      <c r="BB14" s="614"/>
      <c r="BC14" s="620"/>
      <c r="BD14" s="621"/>
    </row>
    <row r="15" spans="1:68" ht="18" customHeight="1" x14ac:dyDescent="0.2">
      <c r="A15" s="281" t="str">
        <f t="shared" si="0"/>
        <v>ACO CVE</v>
      </c>
      <c r="B15" s="368" t="s">
        <v>546</v>
      </c>
      <c r="C15" s="368" t="s">
        <v>547</v>
      </c>
      <c r="D15" s="368" t="s">
        <v>566</v>
      </c>
      <c r="E15" s="368" t="s">
        <v>567</v>
      </c>
      <c r="F15" s="369" t="s">
        <v>503</v>
      </c>
      <c r="G15" s="370">
        <v>447</v>
      </c>
      <c r="I15" s="250" t="s">
        <v>5492</v>
      </c>
      <c r="J15" s="247" t="s">
        <v>5493</v>
      </c>
      <c r="K15" s="248" t="str">
        <f t="shared" si="1"/>
        <v>SOLO REPARTO</v>
      </c>
      <c r="L15" s="16"/>
      <c r="M15" s="251" t="s">
        <v>5492</v>
      </c>
      <c r="N15" s="247" t="s">
        <v>5493</v>
      </c>
      <c r="O15" s="248" t="str">
        <f t="shared" si="4"/>
        <v>ENTREGA PLC / Verificar en SAP incremento según población</v>
      </c>
      <c r="P15" s="143"/>
      <c r="Q15" s="374" t="s">
        <v>5419</v>
      </c>
      <c r="R15" s="375"/>
      <c r="S15" s="375"/>
      <c r="T15" s="375"/>
      <c r="U15" s="378"/>
      <c r="V15" s="143"/>
      <c r="W15" s="90">
        <f>IF(AND($AM$17&gt;=$X15,$AM$17&lt;=$Y15),'TARIFA ENTREGA A DIRECCION USD'!A15,$W16)</f>
        <v>0</v>
      </c>
      <c r="X15" s="90">
        <v>6.0010000000000003</v>
      </c>
      <c r="Y15" s="90">
        <v>7</v>
      </c>
      <c r="Z15" s="144"/>
      <c r="AA15" s="153"/>
      <c r="AB15" s="154" t="e">
        <f>IF(AB13&lt;AB14,AB14,AB13)</f>
        <v>#N/A</v>
      </c>
      <c r="AE15" s="544" t="s">
        <v>5594</v>
      </c>
      <c r="AF15" s="544"/>
      <c r="AG15" s="548" t="e">
        <f>SUM(AK12,AK14,AK16,AK18,AK20,AK21,AK22,AK24,AK25,AK26)</f>
        <v>#N/A</v>
      </c>
      <c r="AH15" s="548"/>
      <c r="AI15" s="548"/>
      <c r="AJ15" s="60"/>
      <c r="AK15" s="340" t="e">
        <f>AG15*0.03</f>
        <v>#N/A</v>
      </c>
      <c r="AL15" s="99"/>
      <c r="AM15" s="422" t="s">
        <v>5439</v>
      </c>
      <c r="AN15" s="423">
        <f>(AN12*AN13*AN14)/5000</f>
        <v>0</v>
      </c>
      <c r="AO15" s="16"/>
      <c r="AP15" s="349">
        <v>7</v>
      </c>
      <c r="AQ15" s="424"/>
      <c r="AR15" s="425"/>
      <c r="AS15" s="346">
        <f t="shared" si="2"/>
        <v>0</v>
      </c>
      <c r="AT15" s="347" t="e">
        <f t="shared" si="3"/>
        <v>#N/A</v>
      </c>
      <c r="AU15" s="88"/>
      <c r="AV15" s="101" t="s">
        <v>507</v>
      </c>
      <c r="AW15" s="317">
        <f t="shared" si="6"/>
        <v>0</v>
      </c>
      <c r="AX15" s="342" t="e">
        <f t="shared" si="5"/>
        <v>#DIV/0!</v>
      </c>
      <c r="AY15" s="603" t="s">
        <v>5615</v>
      </c>
      <c r="AZ15" s="604"/>
      <c r="BA15" s="605" t="s">
        <v>5577</v>
      </c>
      <c r="BB15" s="606"/>
      <c r="BC15" s="622"/>
      <c r="BD15" s="623"/>
    </row>
    <row r="16" spans="1:68" ht="18" customHeight="1" x14ac:dyDescent="0.2">
      <c r="A16" s="281" t="str">
        <f t="shared" si="0"/>
        <v>ACO CZO</v>
      </c>
      <c r="B16" s="368" t="s">
        <v>546</v>
      </c>
      <c r="C16" s="368" t="s">
        <v>547</v>
      </c>
      <c r="D16" s="368" t="s">
        <v>568</v>
      </c>
      <c r="E16" s="368" t="s">
        <v>5481</v>
      </c>
      <c r="F16" s="369" t="s">
        <v>504</v>
      </c>
      <c r="G16" s="370">
        <v>671</v>
      </c>
      <c r="I16" s="304" t="s">
        <v>5499</v>
      </c>
      <c r="J16" s="305" t="s">
        <v>5500</v>
      </c>
      <c r="K16" s="248" t="str">
        <f t="shared" si="1"/>
        <v>SOLO REPARTO</v>
      </c>
      <c r="L16" s="16"/>
      <c r="M16" s="299" t="s">
        <v>5499</v>
      </c>
      <c r="N16" s="305" t="s">
        <v>5500</v>
      </c>
      <c r="O16" s="248" t="str">
        <f t="shared" si="4"/>
        <v>ENTREGA PLC / Verificar en SAP incremento según población</v>
      </c>
      <c r="P16" s="143"/>
      <c r="Q16" s="384" t="s">
        <v>541</v>
      </c>
      <c r="R16" s="375"/>
      <c r="S16" s="100">
        <f>'TARIFA ENTREGA A DIRECCION USD'!M36</f>
        <v>55</v>
      </c>
      <c r="T16" s="375"/>
      <c r="U16" s="145">
        <f>'TARIFA ENTREGA A DIRECCION USD'!O36</f>
        <v>1.76</v>
      </c>
      <c r="V16" s="143"/>
      <c r="W16" s="90">
        <f>IF(AND($AM$17&gt;=$X16,$AM$17&lt;=$Y16),'TARIFA ENTREGA A DIRECCION USD'!A16,$W17)</f>
        <v>0</v>
      </c>
      <c r="X16" s="90">
        <v>7.0010000000000003</v>
      </c>
      <c r="Y16" s="90">
        <v>8</v>
      </c>
      <c r="Z16" s="144"/>
      <c r="AA16" s="155" t="s">
        <v>507</v>
      </c>
      <c r="AB16" s="150">
        <f>U9</f>
        <v>1.2</v>
      </c>
      <c r="AE16" s="551" t="s">
        <v>5407</v>
      </c>
      <c r="AF16" s="551"/>
      <c r="AG16" s="551"/>
      <c r="AH16" s="551"/>
      <c r="AI16" s="551"/>
      <c r="AJ16" s="551"/>
      <c r="AK16" s="340" t="e">
        <f>AT25</f>
        <v>#N/A</v>
      </c>
      <c r="AL16" s="16"/>
      <c r="AM16" s="576" t="s">
        <v>5440</v>
      </c>
      <c r="AN16" s="577"/>
      <c r="AO16" s="18"/>
      <c r="AP16" s="349">
        <v>8</v>
      </c>
      <c r="AQ16" s="424"/>
      <c r="AR16" s="425"/>
      <c r="AS16" s="346">
        <f t="shared" si="2"/>
        <v>0</v>
      </c>
      <c r="AT16" s="347" t="e">
        <f t="shared" si="3"/>
        <v>#N/A</v>
      </c>
      <c r="AU16" s="88"/>
      <c r="AV16" s="101" t="s">
        <v>5423</v>
      </c>
      <c r="AW16" s="317">
        <f t="shared" si="6"/>
        <v>0</v>
      </c>
      <c r="AX16" s="342" t="e">
        <f t="shared" si="5"/>
        <v>#DIV/0!</v>
      </c>
      <c r="AY16" s="603"/>
      <c r="AZ16" s="604"/>
      <c r="BA16" s="605"/>
      <c r="BB16" s="606"/>
      <c r="BC16" s="480" t="s">
        <v>5595</v>
      </c>
      <c r="BD16" s="617" t="str">
        <f>IFERROR((AM26+AM27)-BA17,"")</f>
        <v/>
      </c>
    </row>
    <row r="17" spans="1:58" ht="24.75" customHeight="1" x14ac:dyDescent="0.2">
      <c r="A17" s="281" t="str">
        <f t="shared" si="0"/>
        <v>ACO DMS</v>
      </c>
      <c r="B17" s="368" t="s">
        <v>546</v>
      </c>
      <c r="C17" s="368" t="s">
        <v>547</v>
      </c>
      <c r="D17" s="368" t="s">
        <v>5446</v>
      </c>
      <c r="E17" s="368" t="s">
        <v>5447</v>
      </c>
      <c r="F17" s="369" t="s">
        <v>504</v>
      </c>
      <c r="G17" s="370">
        <v>1000</v>
      </c>
      <c r="I17" s="250" t="s">
        <v>562</v>
      </c>
      <c r="J17" s="247" t="s">
        <v>563</v>
      </c>
      <c r="K17" s="248" t="str">
        <f t="shared" si="1"/>
        <v/>
      </c>
      <c r="L17" s="16"/>
      <c r="M17" s="251" t="s">
        <v>562</v>
      </c>
      <c r="N17" s="247" t="s">
        <v>563</v>
      </c>
      <c r="O17" s="248" t="str">
        <f t="shared" si="4"/>
        <v/>
      </c>
      <c r="P17" s="143"/>
      <c r="Q17" s="385" t="s">
        <v>542</v>
      </c>
      <c r="R17" s="375"/>
      <c r="S17" s="100">
        <f>'TARIFA ENTREGA A DIRECCION USD'!M37</f>
        <v>55.01</v>
      </c>
      <c r="T17" s="375"/>
      <c r="U17" s="463">
        <f>'TARIFA ENTREGA A DIRECCION USD'!O37</f>
        <v>3.2</v>
      </c>
      <c r="V17" s="143"/>
      <c r="W17" s="90">
        <f>IF(AND($AM$17&gt;=$X17,$AM$17&lt;=$Y17),'TARIFA ENTREGA A DIRECCION USD'!A17,$W18)</f>
        <v>0</v>
      </c>
      <c r="X17" s="90">
        <v>8.0009999999999994</v>
      </c>
      <c r="Y17" s="90">
        <v>9</v>
      </c>
      <c r="Z17" s="144"/>
      <c r="AA17" s="151" t="s">
        <v>619</v>
      </c>
      <c r="AB17" s="150">
        <f>U12</f>
        <v>1.8</v>
      </c>
      <c r="AE17" s="534" t="s">
        <v>620</v>
      </c>
      <c r="AF17" s="534"/>
      <c r="AG17" s="534"/>
      <c r="AH17" s="534"/>
      <c r="AI17" s="534"/>
      <c r="AJ17" s="534"/>
      <c r="AK17" s="534"/>
      <c r="AL17" s="23"/>
      <c r="AM17" s="595">
        <f>IF(AM8&gt;AN9,AM8,AN9)</f>
        <v>0</v>
      </c>
      <c r="AN17" s="596"/>
      <c r="AO17" s="18"/>
      <c r="AP17" s="349">
        <v>9</v>
      </c>
      <c r="AQ17" s="424"/>
      <c r="AR17" s="425"/>
      <c r="AS17" s="346">
        <f t="shared" si="2"/>
        <v>0</v>
      </c>
      <c r="AT17" s="347" t="e">
        <f t="shared" si="3"/>
        <v>#N/A</v>
      </c>
      <c r="AU17" s="88"/>
      <c r="AV17" s="101" t="s">
        <v>508</v>
      </c>
      <c r="AW17" s="317">
        <f t="shared" si="6"/>
        <v>0</v>
      </c>
      <c r="AX17" s="342" t="e">
        <f t="shared" si="5"/>
        <v>#DIV/0!</v>
      </c>
      <c r="AY17" s="601">
        <v>0</v>
      </c>
      <c r="AZ17" s="602"/>
      <c r="BA17" s="625">
        <f>AY17*AM3</f>
        <v>0</v>
      </c>
      <c r="BB17" s="626"/>
      <c r="BC17" s="480"/>
      <c r="BD17" s="617"/>
    </row>
    <row r="18" spans="1:58" ht="18" customHeight="1" x14ac:dyDescent="0.25">
      <c r="A18" s="281" t="str">
        <f t="shared" si="0"/>
        <v>ACO ETE</v>
      </c>
      <c r="B18" s="368" t="s">
        <v>546</v>
      </c>
      <c r="C18" s="368" t="s">
        <v>547</v>
      </c>
      <c r="D18" s="368" t="s">
        <v>570</v>
      </c>
      <c r="E18" s="368" t="s">
        <v>571</v>
      </c>
      <c r="F18" s="369" t="s">
        <v>502</v>
      </c>
      <c r="G18" s="370">
        <v>73</v>
      </c>
      <c r="I18" s="250" t="s">
        <v>564</v>
      </c>
      <c r="J18" s="305" t="s">
        <v>565</v>
      </c>
      <c r="K18" s="248" t="str">
        <f t="shared" si="1"/>
        <v/>
      </c>
      <c r="L18" s="16"/>
      <c r="M18" s="251" t="s">
        <v>564</v>
      </c>
      <c r="N18" s="305" t="s">
        <v>565</v>
      </c>
      <c r="O18" s="248" t="str">
        <f t="shared" si="4"/>
        <v/>
      </c>
      <c r="P18" s="143"/>
      <c r="Q18" s="371" t="s">
        <v>543</v>
      </c>
      <c r="R18" s="375"/>
      <c r="S18" s="375"/>
      <c r="T18" s="375"/>
      <c r="U18" s="386"/>
      <c r="V18" s="143"/>
      <c r="W18" s="90">
        <f>IF(AND($AM$17&gt;=$X18,$AM$17&lt;=$Y18),'TARIFA ENTREGA A DIRECCION USD'!A18,$W19)</f>
        <v>0</v>
      </c>
      <c r="X18" s="90">
        <v>9.0009999999999994</v>
      </c>
      <c r="Y18" s="90">
        <v>10</v>
      </c>
      <c r="Z18" s="144"/>
      <c r="AA18" s="156" t="s">
        <v>508</v>
      </c>
      <c r="AB18" s="150">
        <f>AH23*0</f>
        <v>0</v>
      </c>
      <c r="AE18" s="532" t="s">
        <v>5605</v>
      </c>
      <c r="AF18" s="532"/>
      <c r="AG18" s="532"/>
      <c r="AH18" s="532"/>
      <c r="AI18" s="16"/>
      <c r="AJ18" s="16"/>
      <c r="AK18" s="340">
        <f>(IF(AM$17&gt;160,AB12,0))</f>
        <v>0</v>
      </c>
      <c r="AL18" s="16"/>
      <c r="AM18" s="594" t="s">
        <v>5580</v>
      </c>
      <c r="AN18" s="594"/>
      <c r="AO18" s="18"/>
      <c r="AP18" s="349">
        <v>10</v>
      </c>
      <c r="AQ18" s="424"/>
      <c r="AR18" s="425"/>
      <c r="AS18" s="346">
        <f t="shared" si="2"/>
        <v>0</v>
      </c>
      <c r="AT18" s="347" t="e">
        <f t="shared" si="3"/>
        <v>#N/A</v>
      </c>
      <c r="AU18" s="88"/>
      <c r="AV18" s="101" t="s">
        <v>5424</v>
      </c>
      <c r="AW18" s="317">
        <f t="shared" si="6"/>
        <v>1.76</v>
      </c>
      <c r="AX18" s="342" t="e">
        <f t="shared" si="5"/>
        <v>#DIV/0!</v>
      </c>
      <c r="AY18" s="442" t="s">
        <v>5616</v>
      </c>
      <c r="AZ18" s="443">
        <f>AY17</f>
        <v>0</v>
      </c>
      <c r="BA18" s="627"/>
      <c r="BB18" s="628"/>
      <c r="BC18" s="441" t="s">
        <v>5422</v>
      </c>
      <c r="BD18" s="445" t="str">
        <f>IFERROR(BD16*0.16,"")</f>
        <v/>
      </c>
      <c r="BF18" s="345"/>
    </row>
    <row r="19" spans="1:58" ht="21" customHeight="1" x14ac:dyDescent="0.2">
      <c r="A19" s="281" t="str">
        <f t="shared" si="0"/>
        <v>ACO EVA</v>
      </c>
      <c r="B19" s="368" t="s">
        <v>546</v>
      </c>
      <c r="C19" s="368" t="s">
        <v>547</v>
      </c>
      <c r="D19" s="368" t="s">
        <v>572</v>
      </c>
      <c r="E19" s="368" t="s">
        <v>573</v>
      </c>
      <c r="F19" s="369" t="s">
        <v>504</v>
      </c>
      <c r="G19" s="370">
        <v>1129</v>
      </c>
      <c r="I19" s="250" t="s">
        <v>566</v>
      </c>
      <c r="J19" s="247" t="s">
        <v>567</v>
      </c>
      <c r="K19" s="248" t="str">
        <f t="shared" si="1"/>
        <v/>
      </c>
      <c r="L19" s="16"/>
      <c r="M19" s="251" t="s">
        <v>566</v>
      </c>
      <c r="N19" s="247" t="s">
        <v>567</v>
      </c>
      <c r="O19" s="248" t="s">
        <v>5535</v>
      </c>
      <c r="P19" s="143"/>
      <c r="Q19" s="371"/>
      <c r="R19" s="375"/>
      <c r="S19" s="375"/>
      <c r="T19" s="375"/>
      <c r="U19" s="387"/>
      <c r="V19" s="143"/>
      <c r="W19" s="90">
        <f>IF(AND($AM$17&gt;=$X19,$AM$17&lt;=$Y19),'TARIFA ENTREGA A DIRECCION USD'!A19,$W20)</f>
        <v>0</v>
      </c>
      <c r="X19" s="90">
        <v>10.000999999999999</v>
      </c>
      <c r="Y19" s="90">
        <v>11</v>
      </c>
      <c r="Z19" s="144"/>
      <c r="AA19" s="157" t="s">
        <v>618</v>
      </c>
      <c r="AB19" s="150">
        <v>0</v>
      </c>
      <c r="AC19" s="158"/>
      <c r="AE19" s="533" t="s">
        <v>5592</v>
      </c>
      <c r="AF19" s="533"/>
      <c r="AG19" s="533"/>
      <c r="AH19" s="533"/>
      <c r="AI19" s="533"/>
      <c r="AJ19" s="60"/>
      <c r="AK19" s="388"/>
      <c r="AL19" s="16"/>
      <c r="AM19" s="452" t="str">
        <f>IFERROR(AG12-AK27,"")</f>
        <v/>
      </c>
      <c r="AN19" s="459" t="s">
        <v>5590</v>
      </c>
      <c r="AO19" s="18"/>
      <c r="AP19" s="349">
        <v>11</v>
      </c>
      <c r="AQ19" s="424"/>
      <c r="AR19" s="425"/>
      <c r="AS19" s="346">
        <f t="shared" si="2"/>
        <v>0</v>
      </c>
      <c r="AT19" s="347" t="e">
        <f t="shared" si="3"/>
        <v>#N/A</v>
      </c>
      <c r="AU19" s="88"/>
      <c r="AV19" s="121" t="s">
        <v>5425</v>
      </c>
      <c r="AW19" s="317">
        <f t="shared" si="6"/>
        <v>0</v>
      </c>
      <c r="AX19" s="342" t="e">
        <f t="shared" si="5"/>
        <v>#DIV/0!</v>
      </c>
      <c r="AY19" s="431" t="s">
        <v>5430</v>
      </c>
      <c r="AZ19" s="444">
        <f>AY17*0.03</f>
        <v>0</v>
      </c>
      <c r="BA19" s="634">
        <f>AZ19*AM3</f>
        <v>0</v>
      </c>
      <c r="BB19" s="635"/>
      <c r="BC19" s="421" t="s">
        <v>5596</v>
      </c>
      <c r="BD19" s="445" t="str">
        <f>IFERROR(AT25*AM3,"")</f>
        <v/>
      </c>
    </row>
    <row r="20" spans="1:58" ht="18" customHeight="1" x14ac:dyDescent="0.2">
      <c r="A20" s="281" t="str">
        <f t="shared" si="0"/>
        <v>ACO GR2</v>
      </c>
      <c r="B20" s="368" t="s">
        <v>546</v>
      </c>
      <c r="C20" s="368" t="s">
        <v>547</v>
      </c>
      <c r="D20" s="368" t="s">
        <v>576</v>
      </c>
      <c r="E20" s="368" t="s">
        <v>5473</v>
      </c>
      <c r="F20" s="369" t="s">
        <v>503</v>
      </c>
      <c r="G20" s="370">
        <v>352</v>
      </c>
      <c r="I20" s="304" t="s">
        <v>568</v>
      </c>
      <c r="J20" s="305" t="s">
        <v>569</v>
      </c>
      <c r="K20" s="248" t="str">
        <f t="shared" si="1"/>
        <v/>
      </c>
      <c r="L20" s="16"/>
      <c r="M20" s="299" t="s">
        <v>568</v>
      </c>
      <c r="N20" s="305" t="s">
        <v>569</v>
      </c>
      <c r="O20" s="248" t="str">
        <f>IFERROR(VLOOKUP(M20,$I$64:$J$74,2,0),"")</f>
        <v/>
      </c>
      <c r="P20" s="143"/>
      <c r="Q20" s="374" t="s">
        <v>5420</v>
      </c>
      <c r="R20" s="375"/>
      <c r="S20" s="375"/>
      <c r="T20" s="375"/>
      <c r="U20" s="145">
        <f>'TARIFA ENTREGA A DIRECCION USD'!O40</f>
        <v>0.75</v>
      </c>
      <c r="V20" s="143"/>
      <c r="W20" s="90">
        <f>IF(AND($AM$17&gt;=$X20,$AM$17&lt;=$Y20),'TARIFA ENTREGA A DIRECCION USD'!A20,$W21)</f>
        <v>0</v>
      </c>
      <c r="X20" s="90">
        <v>11.000999999999999</v>
      </c>
      <c r="Y20" s="90">
        <v>12</v>
      </c>
      <c r="Z20" s="144"/>
      <c r="AA20" s="157"/>
      <c r="AB20" s="154">
        <f>IF(AB18&lt;AB19,AB19,AB18)</f>
        <v>0</v>
      </c>
      <c r="AC20" s="158"/>
      <c r="AE20" s="350"/>
      <c r="AF20" s="438" t="s">
        <v>5613</v>
      </c>
      <c r="AG20" s="303">
        <f>'TARIFA ENTREGA A DIRECCION USD'!O26</f>
        <v>0.8</v>
      </c>
      <c r="AH20" s="20"/>
      <c r="AI20" s="20"/>
      <c r="AJ20" s="60"/>
      <c r="AK20" s="340">
        <f>(IF(AE20&lt;&gt;0,AB15,0))</f>
        <v>0</v>
      </c>
      <c r="AL20" s="57"/>
      <c r="AM20" s="426" t="str">
        <f>IFERROR(ROUNDUP(IF(AM19="","",SUM(AK18:AK26)),3),"")</f>
        <v/>
      </c>
      <c r="AN20" s="460" t="s">
        <v>5589</v>
      </c>
      <c r="AO20" s="18"/>
      <c r="AP20" s="349">
        <v>12</v>
      </c>
      <c r="AQ20" s="424"/>
      <c r="AR20" s="425"/>
      <c r="AS20" s="346">
        <f t="shared" si="2"/>
        <v>0</v>
      </c>
      <c r="AT20" s="347" t="e">
        <f t="shared" si="3"/>
        <v>#N/A</v>
      </c>
      <c r="AU20" s="88"/>
      <c r="AV20" s="101" t="s">
        <v>5426</v>
      </c>
      <c r="AW20" s="317">
        <f t="shared" si="6"/>
        <v>0</v>
      </c>
      <c r="AX20" s="342" t="e">
        <f t="shared" si="5"/>
        <v>#DIV/0!</v>
      </c>
      <c r="AY20" s="629" t="s">
        <v>5573</v>
      </c>
      <c r="AZ20" s="615"/>
      <c r="BA20" s="624" t="s">
        <v>5573</v>
      </c>
      <c r="BB20" s="616"/>
      <c r="BC20" s="615" t="s">
        <v>5573</v>
      </c>
      <c r="BD20" s="616"/>
    </row>
    <row r="21" spans="1:58" ht="18" customHeight="1" thickBot="1" x14ac:dyDescent="0.35">
      <c r="A21" s="281" t="str">
        <f t="shared" si="0"/>
        <v>ACO GTE</v>
      </c>
      <c r="B21" s="368" t="s">
        <v>546</v>
      </c>
      <c r="C21" s="368" t="s">
        <v>547</v>
      </c>
      <c r="D21" s="368" t="s">
        <v>5501</v>
      </c>
      <c r="E21" s="368" t="s">
        <v>5502</v>
      </c>
      <c r="F21" s="369" t="s">
        <v>503</v>
      </c>
      <c r="G21" s="369">
        <v>345</v>
      </c>
      <c r="I21" s="304" t="s">
        <v>5446</v>
      </c>
      <c r="J21" s="247" t="s">
        <v>5447</v>
      </c>
      <c r="K21" s="248" t="str">
        <f t="shared" si="1"/>
        <v/>
      </c>
      <c r="L21" s="16"/>
      <c r="M21" s="299" t="s">
        <v>5446</v>
      </c>
      <c r="N21" s="247" t="s">
        <v>5447</v>
      </c>
      <c r="O21" s="248" t="str">
        <f>IFERROR(VLOOKUP(M21,$I$64:$J$74,2,0),"")</f>
        <v/>
      </c>
      <c r="P21" s="143"/>
      <c r="Q21" s="371" t="s">
        <v>545</v>
      </c>
      <c r="R21" s="375"/>
      <c r="S21" s="375"/>
      <c r="T21" s="375"/>
      <c r="U21" s="389"/>
      <c r="V21" s="143"/>
      <c r="W21" s="90">
        <f>IF(AND($AM$17&gt;=$X21,$AM$17&lt;=$Y21),'TARIFA ENTREGA A DIRECCION USD'!A21,$W22)</f>
        <v>0</v>
      </c>
      <c r="X21" s="90">
        <v>12.000999999999999</v>
      </c>
      <c r="Y21" s="90">
        <v>13</v>
      </c>
      <c r="Z21" s="144"/>
      <c r="AA21" s="157"/>
      <c r="AB21" s="159">
        <f>IF(AND(AE23&lt;&gt;0,AH23&gt;0.01),AB20,0)</f>
        <v>0</v>
      </c>
      <c r="AC21" s="158"/>
      <c r="AE21" s="350"/>
      <c r="AF21" s="434" t="s">
        <v>507</v>
      </c>
      <c r="AG21" s="56"/>
      <c r="AH21" s="552" t="s">
        <v>5601</v>
      </c>
      <c r="AI21" s="552"/>
      <c r="AJ21" s="552"/>
      <c r="AK21" s="340">
        <f>IF(AE21&lt;&gt;0,AB16,0)</f>
        <v>0</v>
      </c>
      <c r="AL21" s="16"/>
      <c r="AM21" s="426" t="str">
        <f>IFERROR(AT25+AK14,"")</f>
        <v/>
      </c>
      <c r="AN21" s="460" t="s">
        <v>5621</v>
      </c>
      <c r="AO21" s="18"/>
      <c r="AP21" s="349">
        <v>13</v>
      </c>
      <c r="AQ21" s="424"/>
      <c r="AR21" s="425"/>
      <c r="AS21" s="346">
        <f t="shared" si="2"/>
        <v>0</v>
      </c>
      <c r="AT21" s="347" t="e">
        <f t="shared" si="3"/>
        <v>#N/A</v>
      </c>
      <c r="AU21" s="88"/>
      <c r="AV21" s="120" t="s">
        <v>5431</v>
      </c>
      <c r="AW21" s="103" t="e">
        <f>SUM(AW9:AW20)</f>
        <v>#N/A</v>
      </c>
      <c r="AX21" s="344" t="e">
        <f>TRUNC(SUM(AX9:AX20),2)</f>
        <v>#N/A</v>
      </c>
      <c r="AY21" s="632">
        <f>AZ18+AZ19</f>
        <v>0</v>
      </c>
      <c r="AZ21" s="633"/>
      <c r="BA21" s="630">
        <f>(BA17+BA19)</f>
        <v>0</v>
      </c>
      <c r="BB21" s="631"/>
      <c r="BC21" s="607" t="str">
        <f>IFERROR(BD16+BD18+BD19,"")</f>
        <v/>
      </c>
      <c r="BD21" s="608"/>
    </row>
    <row r="22" spans="1:58" ht="18" customHeight="1" x14ac:dyDescent="0.2">
      <c r="A22" s="281" t="str">
        <f t="shared" si="0"/>
        <v>ACO GUA</v>
      </c>
      <c r="B22" s="368" t="s">
        <v>546</v>
      </c>
      <c r="C22" s="368" t="s">
        <v>547</v>
      </c>
      <c r="D22" s="368" t="s">
        <v>574</v>
      </c>
      <c r="E22" s="368" t="s">
        <v>575</v>
      </c>
      <c r="F22" s="369" t="s">
        <v>504</v>
      </c>
      <c r="G22" s="370">
        <v>924</v>
      </c>
      <c r="I22" s="250" t="s">
        <v>570</v>
      </c>
      <c r="J22" s="305" t="s">
        <v>571</v>
      </c>
      <c r="K22" s="248" t="str">
        <f t="shared" si="1"/>
        <v/>
      </c>
      <c r="L22" s="16"/>
      <c r="M22" s="251" t="s">
        <v>570</v>
      </c>
      <c r="N22" s="305" t="s">
        <v>571</v>
      </c>
      <c r="O22" s="248" t="str">
        <f>IFERROR(VLOOKUP(M22,$I$64:$J$74,2,0),"")</f>
        <v/>
      </c>
      <c r="P22" s="143"/>
      <c r="Q22" s="390"/>
      <c r="R22" s="391"/>
      <c r="S22" s="391"/>
      <c r="T22" s="391"/>
      <c r="U22" s="392"/>
      <c r="V22" s="143"/>
      <c r="W22" s="90">
        <f>IF(AND($AM$17&gt;=$X22,$AM$17&lt;=$Y22),'TARIFA ENTREGA A DIRECCION USD'!A22,$W23)</f>
        <v>0</v>
      </c>
      <c r="X22" s="90">
        <v>13.000999999999999</v>
      </c>
      <c r="Y22" s="90">
        <v>14</v>
      </c>
      <c r="Z22" s="144"/>
      <c r="AA22" s="151" t="s">
        <v>621</v>
      </c>
      <c r="AB22" s="150">
        <f>S16</f>
        <v>55</v>
      </c>
      <c r="AC22" s="158"/>
      <c r="AE22" s="350"/>
      <c r="AF22" s="435" t="s">
        <v>619</v>
      </c>
      <c r="AG22" s="15"/>
      <c r="AH22" s="553"/>
      <c r="AI22" s="553"/>
      <c r="AJ22" s="553"/>
      <c r="AK22" s="340">
        <f>IF(AE22&lt;&gt;0,AB17,0)</f>
        <v>0</v>
      </c>
      <c r="AL22" s="16"/>
      <c r="AM22" s="427">
        <f>ROUNDUP(SUM(AM19:AM21),3)</f>
        <v>0</v>
      </c>
      <c r="AN22" s="461" t="s">
        <v>5573</v>
      </c>
      <c r="AO22" s="18"/>
      <c r="AP22" s="349">
        <v>14</v>
      </c>
      <c r="AQ22" s="424"/>
      <c r="AR22" s="425"/>
      <c r="AS22" s="346">
        <f t="shared" si="2"/>
        <v>0</v>
      </c>
      <c r="AT22" s="347" t="e">
        <f t="shared" si="3"/>
        <v>#N/A</v>
      </c>
      <c r="AU22" s="88"/>
      <c r="AV22" s="16"/>
      <c r="AW22" s="362"/>
      <c r="AX22" s="123"/>
      <c r="AY22" s="60"/>
      <c r="AZ22" s="320"/>
      <c r="BA22" s="320"/>
      <c r="BB22" s="320"/>
      <c r="BC22" s="60"/>
      <c r="BD22" s="60"/>
    </row>
    <row r="23" spans="1:58" ht="23.25" customHeight="1" x14ac:dyDescent="0.2">
      <c r="A23" s="281" t="str">
        <f t="shared" si="0"/>
        <v>ACO LGA</v>
      </c>
      <c r="B23" s="368" t="s">
        <v>546</v>
      </c>
      <c r="C23" s="368" t="s">
        <v>547</v>
      </c>
      <c r="D23" s="368" t="s">
        <v>5536</v>
      </c>
      <c r="E23" s="368" t="s">
        <v>5480</v>
      </c>
      <c r="F23" s="369" t="s">
        <v>503</v>
      </c>
      <c r="G23" s="370">
        <v>421</v>
      </c>
      <c r="I23" s="250" t="s">
        <v>572</v>
      </c>
      <c r="J23" s="247" t="s">
        <v>573</v>
      </c>
      <c r="K23" s="248" t="str">
        <f t="shared" si="1"/>
        <v/>
      </c>
      <c r="L23" s="16"/>
      <c r="M23" s="251" t="s">
        <v>572</v>
      </c>
      <c r="N23" s="247" t="s">
        <v>573</v>
      </c>
      <c r="O23" s="248" t="str">
        <f>IFERROR(VLOOKUP(M23,$I$64:$J$74,2,0),"")</f>
        <v/>
      </c>
      <c r="P23" s="143"/>
      <c r="Q23" s="143"/>
      <c r="R23" s="143"/>
      <c r="S23" s="143"/>
      <c r="T23" s="143"/>
      <c r="U23" s="143"/>
      <c r="V23" s="143"/>
      <c r="W23" s="90">
        <f>IF(AND($AM$17&gt;=$X23,$AM$17&lt;=$Y23),'TARIFA ENTREGA A DIRECCION USD'!A23,$W24)</f>
        <v>0</v>
      </c>
      <c r="X23" s="90">
        <v>14.000999999999999</v>
      </c>
      <c r="Y23" s="90">
        <v>15</v>
      </c>
      <c r="Z23" s="144"/>
      <c r="AA23" s="152"/>
      <c r="AB23" s="150">
        <f>U16</f>
        <v>1.76</v>
      </c>
      <c r="AC23" s="160"/>
      <c r="AE23" s="350"/>
      <c r="AF23" s="436" t="s">
        <v>5443</v>
      </c>
      <c r="AG23" s="15"/>
      <c r="AH23" s="537">
        <v>55</v>
      </c>
      <c r="AI23" s="538"/>
      <c r="AJ23" s="539"/>
      <c r="AK23" s="348">
        <f>IF(ISBLANK(#REF!),0,AB21)</f>
        <v>0</v>
      </c>
      <c r="AL23" s="16"/>
      <c r="AM23" s="428">
        <f>ROUNDUP(AM22*0.03,3)</f>
        <v>0</v>
      </c>
      <c r="AN23" s="462" t="s">
        <v>5430</v>
      </c>
      <c r="AO23" s="25"/>
      <c r="AP23" s="562" t="s">
        <v>5412</v>
      </c>
      <c r="AQ23" s="563"/>
      <c r="AR23" s="563"/>
      <c r="AS23" s="338"/>
      <c r="AT23" s="466">
        <f>SUM($AS$9:$AS$22)</f>
        <v>0</v>
      </c>
      <c r="AU23" s="88"/>
      <c r="AV23" s="16"/>
      <c r="AW23" s="173"/>
      <c r="AX23" s="134"/>
      <c r="AY23" s="528" t="s">
        <v>5578</v>
      </c>
      <c r="AZ23" s="528"/>
      <c r="BA23" s="528"/>
      <c r="BB23" s="528"/>
      <c r="BC23" s="528"/>
      <c r="BD23" s="528"/>
      <c r="BF23"/>
    </row>
    <row r="24" spans="1:58" ht="22.5" customHeight="1" x14ac:dyDescent="0.2">
      <c r="A24" s="281" t="str">
        <f t="shared" si="0"/>
        <v>ACO MAY</v>
      </c>
      <c r="B24" s="368" t="s">
        <v>546</v>
      </c>
      <c r="C24" s="368" t="s">
        <v>547</v>
      </c>
      <c r="D24" s="368" t="s">
        <v>577</v>
      </c>
      <c r="E24" s="368" t="s">
        <v>578</v>
      </c>
      <c r="F24" s="369" t="s">
        <v>503</v>
      </c>
      <c r="G24" s="370">
        <v>510</v>
      </c>
      <c r="I24" s="250" t="s">
        <v>576</v>
      </c>
      <c r="J24" s="247" t="s">
        <v>5473</v>
      </c>
      <c r="K24" s="248" t="str">
        <f t="shared" si="1"/>
        <v/>
      </c>
      <c r="L24" s="16"/>
      <c r="M24" s="251" t="s">
        <v>576</v>
      </c>
      <c r="N24" s="247" t="s">
        <v>5473</v>
      </c>
      <c r="O24" s="248" t="s">
        <v>5535</v>
      </c>
      <c r="P24" s="143"/>
      <c r="Q24" s="143"/>
      <c r="R24" s="143"/>
      <c r="S24" s="143"/>
      <c r="T24" s="143"/>
      <c r="U24" s="143"/>
      <c r="V24" s="143"/>
      <c r="W24" s="90">
        <f>IF(AND($AM$17&gt;=$X24,$AM$17&lt;=$Y24),'TARIFA ENTREGA A DIRECCION USD'!A24,$W25)</f>
        <v>0</v>
      </c>
      <c r="X24" s="90">
        <v>15.000999999999999</v>
      </c>
      <c r="Y24" s="90">
        <v>16</v>
      </c>
      <c r="Z24" s="144"/>
      <c r="AA24" s="152"/>
      <c r="AB24" s="150">
        <f>(AH23*U17)/100</f>
        <v>1.76</v>
      </c>
      <c r="AE24" s="429" t="s">
        <v>5600</v>
      </c>
      <c r="AF24" s="434" t="s">
        <v>5604</v>
      </c>
      <c r="AG24" s="122"/>
      <c r="AH24" s="540"/>
      <c r="AI24" s="541"/>
      <c r="AJ24" s="542"/>
      <c r="AK24" s="458">
        <f>ROUNDUP(IF(ISBLANK(AH23),0,(AB26)),3)</f>
        <v>1.76</v>
      </c>
      <c r="AL24" s="16"/>
      <c r="AM24" s="597">
        <f>ROUNDUP(AM22+AM23,3)</f>
        <v>0</v>
      </c>
      <c r="AN24" s="598"/>
      <c r="AO24" s="16"/>
      <c r="AP24" s="564" t="s">
        <v>5411</v>
      </c>
      <c r="AQ24" s="565"/>
      <c r="AR24" s="565"/>
      <c r="AS24" s="339"/>
      <c r="AT24" s="325">
        <f>SUM($AQ$9:$AQ$22)</f>
        <v>0</v>
      </c>
      <c r="AU24" s="88"/>
      <c r="AV24" s="16"/>
      <c r="AW24" s="321"/>
      <c r="AX24" s="16"/>
      <c r="AY24" s="528"/>
      <c r="AZ24" s="528"/>
      <c r="BA24" s="528"/>
      <c r="BB24" s="528"/>
      <c r="BC24" s="528"/>
      <c r="BD24" s="528"/>
    </row>
    <row r="25" spans="1:58" ht="27.75" customHeight="1" x14ac:dyDescent="0.3">
      <c r="A25" s="281" t="str">
        <f t="shared" si="0"/>
        <v>ACO MBO</v>
      </c>
      <c r="B25" s="368" t="s">
        <v>546</v>
      </c>
      <c r="C25" s="368" t="s">
        <v>547</v>
      </c>
      <c r="D25" s="368" t="s">
        <v>579</v>
      </c>
      <c r="E25" s="368" t="s">
        <v>580</v>
      </c>
      <c r="F25" s="369" t="s">
        <v>504</v>
      </c>
      <c r="G25" s="370">
        <v>1083</v>
      </c>
      <c r="I25" s="304" t="s">
        <v>574</v>
      </c>
      <c r="J25" s="247" t="s">
        <v>575</v>
      </c>
      <c r="K25" s="248" t="str">
        <f t="shared" si="1"/>
        <v/>
      </c>
      <c r="L25" s="16"/>
      <c r="M25" s="299" t="s">
        <v>574</v>
      </c>
      <c r="N25" s="247" t="s">
        <v>575</v>
      </c>
      <c r="O25" s="248" t="str">
        <f>IFERROR(VLOOKUP(M25,$I$64:$J$74,2,0),"")</f>
        <v/>
      </c>
      <c r="P25" s="143"/>
      <c r="Q25" s="143"/>
      <c r="R25" s="143"/>
      <c r="S25" s="143"/>
      <c r="T25" s="143"/>
      <c r="U25" s="143"/>
      <c r="V25" s="143"/>
      <c r="W25" s="90">
        <f>IF(AND($AM$17&gt;=$X25,$AM$17&lt;=$Y25),'TARIFA ENTREGA A DIRECCION USD'!A25,$W26)</f>
        <v>0</v>
      </c>
      <c r="X25" s="90">
        <v>16.001000000000001</v>
      </c>
      <c r="Y25" s="90">
        <v>17</v>
      </c>
      <c r="Z25" s="144"/>
      <c r="AA25" s="152" t="s">
        <v>618</v>
      </c>
      <c r="AB25" s="161">
        <f>IF(AH23&lt;=AB22,AB23,AB24)</f>
        <v>1.76</v>
      </c>
      <c r="AE25" s="350"/>
      <c r="AF25" s="435" t="s">
        <v>5611</v>
      </c>
      <c r="AG25" s="437">
        <f>'TARIFA ENTREGA A DIRECCION USD'!O40</f>
        <v>0.75</v>
      </c>
      <c r="AH25" s="543" t="s">
        <v>5441</v>
      </c>
      <c r="AI25" s="543"/>
      <c r="AJ25" s="543"/>
      <c r="AK25" s="340">
        <f>IF(AE25&lt;&gt;0,AG12*0.1,0)</f>
        <v>0</v>
      </c>
      <c r="AL25" s="16"/>
      <c r="AM25" s="561" t="s">
        <v>5581</v>
      </c>
      <c r="AN25" s="561"/>
      <c r="AO25" s="16"/>
      <c r="AP25" s="564" t="s">
        <v>5574</v>
      </c>
      <c r="AQ25" s="565"/>
      <c r="AR25" s="565"/>
      <c r="AS25" s="339"/>
      <c r="AT25" s="448" t="e">
        <f>ROUNDUP(SUM($AT$9:$AT$22),3)</f>
        <v>#N/A</v>
      </c>
      <c r="AU25" s="85"/>
      <c r="AV25" s="16"/>
      <c r="AW25" s="362"/>
      <c r="AX25" s="16"/>
      <c r="AY25" s="528"/>
      <c r="AZ25" s="528"/>
      <c r="BA25" s="528"/>
      <c r="BB25" s="528"/>
      <c r="BC25" s="528"/>
      <c r="BD25" s="528"/>
    </row>
    <row r="26" spans="1:58" ht="21.75" customHeight="1" x14ac:dyDescent="0.2">
      <c r="A26" s="281" t="str">
        <f t="shared" si="0"/>
        <v>ACO MDA</v>
      </c>
      <c r="B26" s="368" t="s">
        <v>546</v>
      </c>
      <c r="C26" s="368" t="s">
        <v>547</v>
      </c>
      <c r="D26" s="368" t="s">
        <v>581</v>
      </c>
      <c r="E26" s="368" t="s">
        <v>582</v>
      </c>
      <c r="F26" s="369" t="s">
        <v>504</v>
      </c>
      <c r="G26" s="370">
        <v>1158</v>
      </c>
      <c r="I26" s="304" t="s">
        <v>5536</v>
      </c>
      <c r="J26" s="305" t="s">
        <v>5480</v>
      </c>
      <c r="K26" s="248" t="str">
        <f t="shared" si="1"/>
        <v/>
      </c>
      <c r="L26" s="16"/>
      <c r="M26" s="251" t="s">
        <v>5536</v>
      </c>
      <c r="N26" s="305" t="s">
        <v>5480</v>
      </c>
      <c r="O26" s="248" t="s">
        <v>5543</v>
      </c>
      <c r="P26" s="143"/>
      <c r="Q26" s="143"/>
      <c r="R26" s="143"/>
      <c r="S26" s="143"/>
      <c r="T26" s="143"/>
      <c r="U26" s="143"/>
      <c r="V26" s="143"/>
      <c r="W26" s="90">
        <f>IF(AND($AM$17&gt;=$X26,$AM$17&lt;=$Y26),'TARIFA ENTREGA A DIRECCION USD'!A26,$W27)</f>
        <v>0</v>
      </c>
      <c r="X26" s="90">
        <v>17.001000000000001</v>
      </c>
      <c r="Y26" s="90">
        <v>18</v>
      </c>
      <c r="Z26" s="144"/>
      <c r="AA26" s="152"/>
      <c r="AB26" s="159">
        <f>IF(AND(AE24&lt;&gt;0,AH23&gt;0.01),AB25,AB8)</f>
        <v>1.76</v>
      </c>
      <c r="AC26" s="160"/>
      <c r="AD26" s="160"/>
      <c r="AE26" s="535" t="s">
        <v>5426</v>
      </c>
      <c r="AF26" s="535"/>
      <c r="AG26" s="536"/>
      <c r="AH26" s="536"/>
      <c r="AI26" s="536"/>
      <c r="AJ26" s="536"/>
      <c r="AK26" s="351">
        <v>0</v>
      </c>
      <c r="AL26" s="16"/>
      <c r="AM26" s="446" t="str">
        <f>IFERROR(ROUNDUP(IFERROR((AM19)*AM3,""),3),"")</f>
        <v/>
      </c>
      <c r="AN26" s="459" t="s">
        <v>5590</v>
      </c>
      <c r="AO26" s="16"/>
      <c r="AP26" s="578" t="s">
        <v>5579</v>
      </c>
      <c r="AQ26" s="579"/>
      <c r="AR26" s="579"/>
      <c r="AS26" s="579"/>
      <c r="AT26" s="580"/>
      <c r="AU26" s="85"/>
      <c r="AV26" s="16"/>
      <c r="AW26" s="362"/>
      <c r="AX26" s="16"/>
      <c r="AY26" s="528"/>
      <c r="AZ26" s="528"/>
      <c r="BA26" s="528"/>
      <c r="BB26" s="528"/>
      <c r="BC26" s="528"/>
      <c r="BD26" s="528"/>
    </row>
    <row r="27" spans="1:58" ht="21.75" customHeight="1" x14ac:dyDescent="0.2">
      <c r="A27" s="281" t="str">
        <f t="shared" si="0"/>
        <v>ACO MIN</v>
      </c>
      <c r="B27" s="368" t="s">
        <v>546</v>
      </c>
      <c r="C27" s="368" t="s">
        <v>547</v>
      </c>
      <c r="D27" s="368" t="s">
        <v>583</v>
      </c>
      <c r="E27" s="368" t="s">
        <v>584</v>
      </c>
      <c r="F27" s="369" t="s">
        <v>502</v>
      </c>
      <c r="G27" s="370">
        <v>172</v>
      </c>
      <c r="I27" s="304" t="s">
        <v>577</v>
      </c>
      <c r="J27" s="305" t="s">
        <v>578</v>
      </c>
      <c r="K27" s="248" t="str">
        <f t="shared" si="1"/>
        <v/>
      </c>
      <c r="L27" s="16"/>
      <c r="M27" s="299" t="s">
        <v>577</v>
      </c>
      <c r="N27" s="305" t="s">
        <v>578</v>
      </c>
      <c r="O27" s="248" t="str">
        <f t="shared" ref="O27:O40" si="7">IFERROR(VLOOKUP(M27,$I$64:$J$74,2,0),"")</f>
        <v/>
      </c>
      <c r="P27" s="143"/>
      <c r="Q27" s="530" t="s">
        <v>5558</v>
      </c>
      <c r="R27" s="530"/>
      <c r="S27" s="530"/>
      <c r="T27" s="530"/>
      <c r="U27" s="143"/>
      <c r="V27" s="143"/>
      <c r="W27" s="90">
        <f>IF(AND($AM$17&gt;=$X27,$AM$17&lt;=$Y27),'TARIFA ENTREGA A DIRECCION USD'!A27,$W28)</f>
        <v>0</v>
      </c>
      <c r="X27" s="90">
        <v>18.001000000000001</v>
      </c>
      <c r="Y27" s="90">
        <v>19</v>
      </c>
      <c r="Z27" s="144"/>
      <c r="AA27" s="546" t="s">
        <v>622</v>
      </c>
      <c r="AB27" s="162" t="e">
        <f>AG12*0.1</f>
        <v>#N/A</v>
      </c>
      <c r="AC27" s="160"/>
      <c r="AD27" s="160"/>
      <c r="AE27" s="350"/>
      <c r="AF27" s="359" t="s">
        <v>5551</v>
      </c>
      <c r="AG27" s="60"/>
      <c r="AH27" s="545">
        <v>0</v>
      </c>
      <c r="AI27" s="545"/>
      <c r="AJ27" s="545"/>
      <c r="AK27" s="432">
        <f>IF(AND(AE27&lt;&gt;0,AH27&gt;=0.01),AB31,0)</f>
        <v>0</v>
      </c>
      <c r="AL27" s="16"/>
      <c r="AM27" s="447" t="str">
        <f>IFERROR(ROUNDUP(IFERROR(AM20*AM3,""),3),"")</f>
        <v/>
      </c>
      <c r="AN27" s="460" t="s">
        <v>5589</v>
      </c>
      <c r="AO27" s="16"/>
      <c r="AP27" s="581"/>
      <c r="AQ27" s="582"/>
      <c r="AR27" s="582"/>
      <c r="AS27" s="582"/>
      <c r="AT27" s="583"/>
      <c r="AU27" s="85"/>
      <c r="AV27" s="16"/>
      <c r="AW27" s="362"/>
      <c r="AX27" s="16"/>
      <c r="AY27" s="528"/>
      <c r="AZ27" s="528"/>
      <c r="BA27" s="528"/>
      <c r="BB27" s="528"/>
      <c r="BC27" s="528"/>
      <c r="BD27" s="528"/>
    </row>
    <row r="28" spans="1:58" ht="18" customHeight="1" x14ac:dyDescent="0.25">
      <c r="A28" s="281" t="str">
        <f t="shared" si="0"/>
        <v>ACO MLM</v>
      </c>
      <c r="B28" s="368" t="s">
        <v>546</v>
      </c>
      <c r="C28" s="368" t="s">
        <v>547</v>
      </c>
      <c r="D28" s="368" t="s">
        <v>5474</v>
      </c>
      <c r="E28" s="368" t="s">
        <v>5487</v>
      </c>
      <c r="F28" s="369" t="s">
        <v>503</v>
      </c>
      <c r="G28" s="370">
        <v>391</v>
      </c>
      <c r="I28" s="304" t="s">
        <v>579</v>
      </c>
      <c r="J28" s="247" t="s">
        <v>580</v>
      </c>
      <c r="K28" s="248" t="str">
        <f t="shared" si="1"/>
        <v/>
      </c>
      <c r="L28" s="16"/>
      <c r="M28" s="299" t="s">
        <v>579</v>
      </c>
      <c r="N28" s="247" t="s">
        <v>580</v>
      </c>
      <c r="O28" s="248" t="str">
        <f t="shared" si="7"/>
        <v/>
      </c>
      <c r="P28" s="143"/>
      <c r="Q28" s="326" t="s">
        <v>5559</v>
      </c>
      <c r="R28" s="326" t="s">
        <v>5560</v>
      </c>
      <c r="S28" s="326" t="s">
        <v>5561</v>
      </c>
      <c r="T28" s="326" t="s">
        <v>5560</v>
      </c>
      <c r="U28" s="143"/>
      <c r="V28" s="143"/>
      <c r="W28" s="90">
        <f>IF(AND($AM$17&gt;=$X28,$AM$17&lt;=$Y28),'TARIFA ENTREGA A DIRECCION USD'!A28,$W29)</f>
        <v>0</v>
      </c>
      <c r="X28" s="90">
        <v>19.001000000000001</v>
      </c>
      <c r="Y28" s="90">
        <v>20</v>
      </c>
      <c r="Z28" s="144"/>
      <c r="AA28" s="547"/>
      <c r="AB28" s="104" t="e">
        <f>IF(AB27&lt;AG25,AG25,AB27)</f>
        <v>#N/A</v>
      </c>
      <c r="AF28" s="60"/>
      <c r="AG28" s="60"/>
      <c r="AH28" s="60"/>
      <c r="AI28" s="60"/>
      <c r="AJ28" s="60"/>
      <c r="AK28" s="60"/>
      <c r="AL28" s="16"/>
      <c r="AM28" s="447" t="str">
        <f>IFERROR(ROUNDUP(IFERROR((AK14+AT25)*AM3,""),3),"")</f>
        <v/>
      </c>
      <c r="AN28" s="460" t="s">
        <v>5598</v>
      </c>
      <c r="AO28" s="246"/>
      <c r="AP28" s="581" t="s">
        <v>903</v>
      </c>
      <c r="AQ28" s="582"/>
      <c r="AR28" s="586">
        <v>0</v>
      </c>
      <c r="AS28" s="588" t="s">
        <v>5573</v>
      </c>
      <c r="AT28" s="589"/>
      <c r="AU28" s="85"/>
      <c r="AV28" s="16"/>
      <c r="AW28" s="362"/>
      <c r="AX28" s="16"/>
      <c r="AY28" s="600" t="s">
        <v>5452</v>
      </c>
      <c r="AZ28" s="600"/>
      <c r="BA28" s="600"/>
      <c r="BB28" s="600"/>
      <c r="BC28" s="600"/>
      <c r="BD28" s="600"/>
    </row>
    <row r="29" spans="1:58" ht="12.75" customHeight="1" x14ac:dyDescent="0.2">
      <c r="A29" s="281" t="str">
        <f t="shared" si="0"/>
        <v>ACO MTA</v>
      </c>
      <c r="B29" s="368" t="s">
        <v>546</v>
      </c>
      <c r="C29" s="368" t="s">
        <v>547</v>
      </c>
      <c r="D29" s="368" t="s">
        <v>585</v>
      </c>
      <c r="E29" s="368" t="s">
        <v>5483</v>
      </c>
      <c r="F29" s="369" t="s">
        <v>503</v>
      </c>
      <c r="G29" s="370">
        <v>236</v>
      </c>
      <c r="I29" s="250" t="s">
        <v>581</v>
      </c>
      <c r="J29" s="305" t="s">
        <v>582</v>
      </c>
      <c r="K29" s="248" t="str">
        <f t="shared" si="1"/>
        <v/>
      </c>
      <c r="L29" s="16"/>
      <c r="M29" s="251" t="s">
        <v>581</v>
      </c>
      <c r="N29" s="305" t="s">
        <v>582</v>
      </c>
      <c r="O29" s="248" t="str">
        <f t="shared" si="7"/>
        <v/>
      </c>
      <c r="P29" s="143"/>
      <c r="Q29" s="326" t="s">
        <v>501</v>
      </c>
      <c r="R29" s="326">
        <f>'TARIFA ENTREGA A DIRECCION USD'!M16</f>
        <v>4.95</v>
      </c>
      <c r="S29" s="326" t="s">
        <v>501</v>
      </c>
      <c r="T29" s="326">
        <f>'TARIFA ENTREGA A DIRECCION USD'!O16</f>
        <v>8.3159999999999989</v>
      </c>
      <c r="U29" s="143"/>
      <c r="V29" s="143"/>
      <c r="W29" s="90">
        <f>IF(AND($AM$17&gt;=$X29,$AM$17&lt;=$Y29),'TARIFA ENTREGA A DIRECCION USD'!A29,$W30)</f>
        <v>0</v>
      </c>
      <c r="X29" s="90">
        <v>20.001000000000001</v>
      </c>
      <c r="Y29" s="90">
        <v>21</v>
      </c>
      <c r="Z29" s="144"/>
      <c r="AA29" s="152" t="s">
        <v>623</v>
      </c>
      <c r="AB29" s="162">
        <v>2.0773024850000001</v>
      </c>
      <c r="AC29" s="160"/>
      <c r="AD29" s="160"/>
      <c r="AE29" s="507"/>
      <c r="AF29" s="507"/>
      <c r="AG29" s="507"/>
      <c r="AH29" s="507"/>
      <c r="AI29" s="507"/>
      <c r="AJ29" s="507"/>
      <c r="AK29" s="135"/>
      <c r="AL29" s="16"/>
      <c r="AM29" s="572">
        <f>ROUNDUP(SUM(AM26:AM28),3)</f>
        <v>0</v>
      </c>
      <c r="AN29" s="573"/>
      <c r="AO29" s="16"/>
      <c r="AP29" s="581"/>
      <c r="AQ29" s="582"/>
      <c r="AR29" s="586"/>
      <c r="AS29" s="590">
        <f>AM22*AR28</f>
        <v>0</v>
      </c>
      <c r="AT29" s="591"/>
      <c r="AU29" s="86"/>
      <c r="AV29" s="16"/>
      <c r="AW29" s="362"/>
      <c r="AX29" s="16"/>
      <c r="AY29" s="599">
        <f ca="1">TODAY()</f>
        <v>46162</v>
      </c>
      <c r="AZ29" s="599"/>
      <c r="BA29" s="599"/>
      <c r="BB29" s="599"/>
      <c r="BC29" s="599"/>
      <c r="BD29" s="599"/>
    </row>
    <row r="30" spans="1:58" ht="12" customHeight="1" x14ac:dyDescent="0.2">
      <c r="A30" s="281" t="str">
        <f t="shared" si="0"/>
        <v>ACO PCO</v>
      </c>
      <c r="B30" s="368" t="s">
        <v>546</v>
      </c>
      <c r="C30" s="368" t="s">
        <v>547</v>
      </c>
      <c r="D30" s="368" t="s">
        <v>586</v>
      </c>
      <c r="E30" s="368" t="s">
        <v>587</v>
      </c>
      <c r="F30" s="369" t="s">
        <v>503</v>
      </c>
      <c r="G30" s="370">
        <v>600</v>
      </c>
      <c r="I30" s="304" t="s">
        <v>583</v>
      </c>
      <c r="J30" s="247" t="s">
        <v>584</v>
      </c>
      <c r="K30" s="248" t="str">
        <f t="shared" si="1"/>
        <v/>
      </c>
      <c r="L30" s="16"/>
      <c r="M30" s="299" t="s">
        <v>583</v>
      </c>
      <c r="N30" s="247" t="s">
        <v>584</v>
      </c>
      <c r="O30" s="248" t="str">
        <f t="shared" si="7"/>
        <v/>
      </c>
      <c r="P30" s="143"/>
      <c r="Q30" s="326" t="s">
        <v>502</v>
      </c>
      <c r="R30" s="326">
        <f>'TARIFA ENTREGA A DIRECCION USD'!$M$17</f>
        <v>7.5900000000000007</v>
      </c>
      <c r="S30" s="326" t="s">
        <v>502</v>
      </c>
      <c r="T30" s="326">
        <f>'TARIFA ENTREGA A DIRECCION USD'!$O$17</f>
        <v>10.89</v>
      </c>
      <c r="U30" s="143"/>
      <c r="V30" s="143"/>
      <c r="W30" s="90">
        <f>IF(AND($AM$17&gt;=$X30,$AM$17&lt;=$Y30),'TARIFA ENTREGA A DIRECCION USD'!A30,$W31)</f>
        <v>0</v>
      </c>
      <c r="X30" s="90">
        <v>21.001000000000001</v>
      </c>
      <c r="Y30" s="90">
        <v>22</v>
      </c>
      <c r="Z30" s="144"/>
      <c r="AA30" s="153"/>
      <c r="AB30" s="163" t="e">
        <f>IF(AB27&lt;AB29,AB29,AB27)</f>
        <v>#N/A</v>
      </c>
      <c r="AE30" s="507"/>
      <c r="AF30" s="507"/>
      <c r="AG30" s="507"/>
      <c r="AH30" s="507"/>
      <c r="AI30" s="507"/>
      <c r="AJ30" s="507"/>
      <c r="AK30" s="135"/>
      <c r="AL30" s="16"/>
      <c r="AM30" s="574"/>
      <c r="AN30" s="575"/>
      <c r="AO30" s="16"/>
      <c r="AP30" s="584"/>
      <c r="AQ30" s="585"/>
      <c r="AR30" s="587"/>
      <c r="AS30" s="592"/>
      <c r="AT30" s="593"/>
      <c r="AU30" s="86"/>
      <c r="AV30" s="16"/>
      <c r="AW30" s="362"/>
      <c r="AX30" s="16"/>
      <c r="AY30" s="599"/>
      <c r="AZ30" s="599"/>
      <c r="BA30" s="599"/>
      <c r="BB30" s="599"/>
      <c r="BC30" s="599"/>
      <c r="BD30" s="599"/>
    </row>
    <row r="31" spans="1:58" ht="33" customHeight="1" x14ac:dyDescent="0.2">
      <c r="A31" s="281" t="str">
        <f t="shared" si="0"/>
        <v>ACO PFO</v>
      </c>
      <c r="B31" s="368" t="s">
        <v>546</v>
      </c>
      <c r="C31" s="368" t="s">
        <v>547</v>
      </c>
      <c r="D31" s="368" t="s">
        <v>588</v>
      </c>
      <c r="E31" s="368" t="s">
        <v>589</v>
      </c>
      <c r="F31" s="369" t="s">
        <v>504</v>
      </c>
      <c r="G31" s="370">
        <v>919</v>
      </c>
      <c r="I31" s="304" t="s">
        <v>5474</v>
      </c>
      <c r="J31" s="305" t="s">
        <v>5487</v>
      </c>
      <c r="K31" s="248" t="str">
        <f t="shared" si="1"/>
        <v/>
      </c>
      <c r="L31" s="16"/>
      <c r="M31" s="299" t="s">
        <v>5474</v>
      </c>
      <c r="N31" s="305" t="s">
        <v>5487</v>
      </c>
      <c r="O31" s="248" t="str">
        <f t="shared" si="7"/>
        <v/>
      </c>
      <c r="P31" s="143"/>
      <c r="Q31" s="326" t="s">
        <v>503</v>
      </c>
      <c r="R31" s="326">
        <f>'TARIFA ENTREGA A DIRECCION USD'!$M$17</f>
        <v>7.5900000000000007</v>
      </c>
      <c r="S31" s="326" t="s">
        <v>503</v>
      </c>
      <c r="T31" s="326">
        <f>'TARIFA ENTREGA A DIRECCION USD'!$O$17</f>
        <v>10.89</v>
      </c>
      <c r="U31" s="143"/>
      <c r="V31" s="143"/>
      <c r="W31" s="90">
        <f>IF(AND($AM$17&gt;=$X31,$AM$17&lt;=$Y31),'TARIFA ENTREGA A DIRECCION USD'!A31,$W32)</f>
        <v>0</v>
      </c>
      <c r="X31" s="90">
        <v>22.001000000000001</v>
      </c>
      <c r="Y31" s="90">
        <v>23</v>
      </c>
      <c r="Z31" s="144"/>
      <c r="AA31" s="164" t="s">
        <v>5408</v>
      </c>
      <c r="AB31" s="165" t="e">
        <f>AG12*AH27</f>
        <v>#N/A</v>
      </c>
      <c r="AC31" s="160"/>
      <c r="AD31" s="160"/>
      <c r="AL31" s="16"/>
      <c r="AM31" s="465"/>
      <c r="AN31"/>
      <c r="AO31" s="16"/>
      <c r="AP31" s="380"/>
      <c r="AQ31" s="380"/>
      <c r="AR31" s="380"/>
      <c r="AS31" s="380"/>
      <c r="AT31" s="380"/>
      <c r="AU31" s="380"/>
      <c r="AV31" s="16"/>
      <c r="AW31" s="362"/>
      <c r="AX31" s="16"/>
      <c r="AY31" s="16"/>
      <c r="AZ31" s="16"/>
      <c r="BA31" s="16"/>
      <c r="BB31" s="16"/>
      <c r="BC31" s="60"/>
      <c r="BD31" s="60"/>
    </row>
    <row r="32" spans="1:58" ht="26.25" customHeight="1" x14ac:dyDescent="0.2">
      <c r="A32" s="281" t="str">
        <f t="shared" si="0"/>
        <v>ACO PLC</v>
      </c>
      <c r="B32" s="368" t="s">
        <v>546</v>
      </c>
      <c r="C32" s="368" t="s">
        <v>547</v>
      </c>
      <c r="D32" s="368" t="s">
        <v>590</v>
      </c>
      <c r="E32" s="368" t="s">
        <v>591</v>
      </c>
      <c r="F32" s="369" t="s">
        <v>502</v>
      </c>
      <c r="G32" s="370">
        <v>100</v>
      </c>
      <c r="I32" s="250" t="s">
        <v>585</v>
      </c>
      <c r="J32" s="247" t="s">
        <v>5483</v>
      </c>
      <c r="K32" s="248" t="str">
        <f t="shared" si="1"/>
        <v/>
      </c>
      <c r="L32" s="16"/>
      <c r="M32" s="251" t="s">
        <v>585</v>
      </c>
      <c r="N32" s="247" t="s">
        <v>5483</v>
      </c>
      <c r="O32" s="248" t="str">
        <f t="shared" si="7"/>
        <v/>
      </c>
      <c r="P32" s="143"/>
      <c r="Q32" s="326" t="s">
        <v>504</v>
      </c>
      <c r="R32" s="326">
        <f>'TARIFA ENTREGA A DIRECCION USD'!$M$17</f>
        <v>7.5900000000000007</v>
      </c>
      <c r="S32" s="326" t="s">
        <v>504</v>
      </c>
      <c r="T32" s="326">
        <f>'TARIFA ENTREGA A DIRECCION USD'!$O$17</f>
        <v>10.89</v>
      </c>
      <c r="U32" s="143"/>
      <c r="V32" s="143"/>
      <c r="W32" s="90">
        <f>IF(AND($AM$17&gt;=$X32,$AM$17&lt;=$Y32),'TARIFA ENTREGA A DIRECCION USD'!A32,$W33)</f>
        <v>0</v>
      </c>
      <c r="X32" s="90">
        <v>23.001000000000001</v>
      </c>
      <c r="Y32" s="90">
        <v>24</v>
      </c>
      <c r="Z32" s="144"/>
      <c r="AA32" s="166" t="s">
        <v>5409</v>
      </c>
      <c r="AB32" s="393"/>
      <c r="AC32" s="160"/>
      <c r="AD32" s="160"/>
      <c r="AE32" s="527" t="s">
        <v>5562</v>
      </c>
      <c r="AF32" s="527"/>
      <c r="AG32" s="527"/>
      <c r="AH32" s="527"/>
      <c r="AI32" s="527"/>
      <c r="AJ32" s="527"/>
      <c r="AK32" s="527"/>
      <c r="AL32" s="527"/>
      <c r="AM32" s="527"/>
      <c r="AN32" s="527"/>
      <c r="AO32" s="527"/>
      <c r="AP32" s="527"/>
      <c r="AQ32" s="527"/>
      <c r="AR32" s="527"/>
      <c r="AS32" s="527"/>
      <c r="AT32" s="527"/>
      <c r="AU32" s="527"/>
      <c r="AV32" s="527"/>
      <c r="AW32" s="527"/>
      <c r="AX32" s="527"/>
      <c r="AY32" s="527"/>
      <c r="AZ32" s="527"/>
      <c r="BA32" s="527"/>
      <c r="BB32" s="527"/>
      <c r="BC32" s="527"/>
      <c r="BD32" s="527"/>
    </row>
    <row r="33" spans="1:54" x14ac:dyDescent="0.2">
      <c r="A33" s="281" t="str">
        <f t="shared" si="0"/>
        <v>ACO POZ</v>
      </c>
      <c r="B33" s="368" t="s">
        <v>546</v>
      </c>
      <c r="C33" s="368" t="s">
        <v>547</v>
      </c>
      <c r="D33" s="368" t="s">
        <v>592</v>
      </c>
      <c r="E33" s="368" t="s">
        <v>593</v>
      </c>
      <c r="F33" s="369" t="s">
        <v>502</v>
      </c>
      <c r="G33" s="370">
        <v>288</v>
      </c>
      <c r="I33" s="304" t="s">
        <v>586</v>
      </c>
      <c r="J33" s="305" t="s">
        <v>587</v>
      </c>
      <c r="K33" s="248" t="str">
        <f t="shared" si="1"/>
        <v/>
      </c>
      <c r="L33" s="16"/>
      <c r="M33" s="299" t="s">
        <v>586</v>
      </c>
      <c r="N33" s="305" t="s">
        <v>587</v>
      </c>
      <c r="O33" s="248" t="str">
        <f t="shared" si="7"/>
        <v/>
      </c>
      <c r="P33" s="143"/>
      <c r="Q33" s="326" t="s">
        <v>5491</v>
      </c>
      <c r="R33" s="326">
        <f>'TARIFA ENTREGA A DIRECCION USD'!$M$17</f>
        <v>7.5900000000000007</v>
      </c>
      <c r="S33" s="326" t="s">
        <v>5491</v>
      </c>
      <c r="T33" s="326">
        <f>'TARIFA ENTREGA A DIRECCION USD'!$O$17</f>
        <v>10.89</v>
      </c>
      <c r="U33" s="143"/>
      <c r="V33" s="143"/>
      <c r="W33" s="90">
        <f>IF(AND($AM$17&gt;=$X33,$AM$17&lt;=$Y33),'TARIFA ENTREGA A DIRECCION USD'!A33,$W34)</f>
        <v>0</v>
      </c>
      <c r="X33" s="90">
        <v>24.001000000000001</v>
      </c>
      <c r="Y33" s="90">
        <v>25</v>
      </c>
      <c r="Z33" s="144"/>
      <c r="AA33" s="379"/>
      <c r="AB33" s="379"/>
      <c r="AF33" s="58"/>
      <c r="AG33" s="16"/>
      <c r="AH33" s="16"/>
      <c r="AI33" s="506"/>
      <c r="AJ33" s="506"/>
      <c r="AK33" s="506"/>
      <c r="AL33" s="16"/>
      <c r="AM33"/>
      <c r="AN33"/>
      <c r="AO33"/>
      <c r="AP33" s="16"/>
      <c r="AQ33" s="16"/>
      <c r="AR33" s="16"/>
      <c r="AS33" s="16"/>
      <c r="AT33" s="16"/>
      <c r="AU33" s="362"/>
      <c r="AV33" s="16"/>
      <c r="AW33" s="362"/>
      <c r="AX33" s="16"/>
      <c r="AY33" s="16"/>
      <c r="AZ33" s="16"/>
      <c r="BA33" s="16"/>
      <c r="BB33" s="16"/>
    </row>
    <row r="34" spans="1:54" ht="15" customHeight="1" x14ac:dyDescent="0.2">
      <c r="A34" s="281" t="str">
        <f t="shared" si="0"/>
        <v>ACO SNT</v>
      </c>
      <c r="B34" s="368" t="s">
        <v>546</v>
      </c>
      <c r="C34" s="368" t="s">
        <v>547</v>
      </c>
      <c r="D34" s="368" t="s">
        <v>5610</v>
      </c>
      <c r="E34" s="368" t="s">
        <v>594</v>
      </c>
      <c r="F34" s="369" t="s">
        <v>504</v>
      </c>
      <c r="G34" s="370">
        <v>1334</v>
      </c>
      <c r="I34" s="304" t="s">
        <v>588</v>
      </c>
      <c r="J34" s="247" t="s">
        <v>589</v>
      </c>
      <c r="K34" s="248" t="str">
        <f t="shared" si="1"/>
        <v/>
      </c>
      <c r="L34" s="16"/>
      <c r="M34" s="299" t="s">
        <v>588</v>
      </c>
      <c r="N34" s="247" t="s">
        <v>589</v>
      </c>
      <c r="O34" s="248" t="str">
        <f t="shared" si="7"/>
        <v/>
      </c>
      <c r="P34" s="143"/>
      <c r="Q34" s="143"/>
      <c r="R34" s="143"/>
      <c r="S34" s="143"/>
      <c r="T34" s="143"/>
      <c r="U34" s="143"/>
      <c r="V34" s="143"/>
      <c r="W34" s="90">
        <f>IF(AND($AM$17&gt;=$X34,$AM$17&lt;=$Y34),'TARIFA ENTREGA A DIRECCION USD'!A34,$W35)</f>
        <v>0</v>
      </c>
      <c r="X34" s="90">
        <v>25.001000000000001</v>
      </c>
      <c r="Y34" s="90">
        <v>26</v>
      </c>
      <c r="Z34" s="144"/>
      <c r="AE34" s="503" t="s">
        <v>614</v>
      </c>
      <c r="AF34" s="504"/>
      <c r="AG34" s="504"/>
      <c r="AH34" s="504"/>
      <c r="AI34" s="504" t="s">
        <v>615</v>
      </c>
      <c r="AJ34" s="504"/>
      <c r="AK34" s="505"/>
    </row>
    <row r="35" spans="1:54" ht="24.75" customHeight="1" x14ac:dyDescent="0.2">
      <c r="A35" s="281" t="str">
        <f t="shared" si="0"/>
        <v>ACO SBZ</v>
      </c>
      <c r="B35" s="368" t="s">
        <v>546</v>
      </c>
      <c r="C35" s="368" t="s">
        <v>547</v>
      </c>
      <c r="D35" s="368" t="s">
        <v>595</v>
      </c>
      <c r="E35" s="368" t="s">
        <v>5484</v>
      </c>
      <c r="F35" s="369" t="s">
        <v>504</v>
      </c>
      <c r="G35" s="370">
        <v>1183</v>
      </c>
      <c r="I35" s="250" t="s">
        <v>590</v>
      </c>
      <c r="J35" s="305" t="s">
        <v>591</v>
      </c>
      <c r="K35" s="248" t="str">
        <f t="shared" si="1"/>
        <v/>
      </c>
      <c r="L35" s="16"/>
      <c r="M35" s="251" t="s">
        <v>590</v>
      </c>
      <c r="N35" s="305" t="s">
        <v>591</v>
      </c>
      <c r="O35" s="248" t="str">
        <f t="shared" si="7"/>
        <v/>
      </c>
      <c r="P35" s="143"/>
      <c r="Q35" s="143"/>
      <c r="R35" s="143"/>
      <c r="S35" s="143"/>
      <c r="T35" s="143"/>
      <c r="U35" s="143"/>
      <c r="V35" s="143"/>
      <c r="W35" s="90">
        <f>IF(AND($AM$17&gt;=$X35,$AM$17&lt;=$Y35),'TARIFA ENTREGA A DIRECCION USD'!A35,$W36)</f>
        <v>0</v>
      </c>
      <c r="X35" s="90">
        <v>26.001000000000001</v>
      </c>
      <c r="Y35" s="90">
        <v>27</v>
      </c>
      <c r="Z35" s="144"/>
      <c r="AE35" s="509" t="s">
        <v>5548</v>
      </c>
      <c r="AF35" s="510"/>
      <c r="AG35" s="510"/>
      <c r="AH35" s="510"/>
      <c r="AI35" s="510" t="s">
        <v>5548</v>
      </c>
      <c r="AJ35" s="510"/>
      <c r="AK35" s="511"/>
    </row>
    <row r="36" spans="1:54" ht="15" customHeight="1" x14ac:dyDescent="0.2">
      <c r="A36" s="281" t="str">
        <f t="shared" si="0"/>
        <v>ACO SCL</v>
      </c>
      <c r="B36" s="368" t="s">
        <v>546</v>
      </c>
      <c r="C36" s="368" t="s">
        <v>547</v>
      </c>
      <c r="D36" s="368" t="s">
        <v>596</v>
      </c>
      <c r="E36" s="368" t="s">
        <v>597</v>
      </c>
      <c r="F36" s="369" t="s">
        <v>504</v>
      </c>
      <c r="G36" s="370">
        <v>1297</v>
      </c>
      <c r="I36" s="250" t="s">
        <v>592</v>
      </c>
      <c r="J36" s="247" t="s">
        <v>593</v>
      </c>
      <c r="K36" s="248" t="str">
        <f t="shared" si="1"/>
        <v/>
      </c>
      <c r="L36" s="16"/>
      <c r="M36" s="251" t="s">
        <v>592</v>
      </c>
      <c r="N36" s="247" t="s">
        <v>593</v>
      </c>
      <c r="O36" s="248" t="str">
        <f t="shared" si="7"/>
        <v/>
      </c>
      <c r="P36" s="143"/>
      <c r="Q36" s="143"/>
      <c r="R36" s="143"/>
      <c r="S36" s="143"/>
      <c r="T36" s="143"/>
      <c r="U36" s="143"/>
      <c r="V36" s="143"/>
      <c r="W36" s="90">
        <f>IF(AND($AM$17&gt;=$X36,$AM$17&lt;=$Y36),'TARIFA ENTREGA A DIRECCION USD'!A36,$W37)</f>
        <v>0</v>
      </c>
      <c r="X36" s="90">
        <v>27.001000000000001</v>
      </c>
      <c r="Y36" s="90">
        <v>28</v>
      </c>
      <c r="Z36" s="144"/>
      <c r="AE36" s="519" t="str">
        <f>IF(AB36&lt;&gt;"",AB36,(VLOOKUP(AE35,$I$3:$K$56,2,0)))</f>
        <v>INDIQUE ORIGEN</v>
      </c>
      <c r="AF36" s="520"/>
      <c r="AG36" s="520"/>
      <c r="AH36" s="520"/>
      <c r="AI36" s="521" t="s">
        <v>5547</v>
      </c>
      <c r="AJ36" s="521"/>
      <c r="AK36" s="522"/>
    </row>
    <row r="37" spans="1:54" ht="15" customHeight="1" x14ac:dyDescent="0.2">
      <c r="A37" s="281" t="str">
        <f t="shared" si="0"/>
        <v>ACO SFE</v>
      </c>
      <c r="B37" s="368" t="s">
        <v>546</v>
      </c>
      <c r="C37" s="368" t="s">
        <v>547</v>
      </c>
      <c r="D37" s="368" t="s">
        <v>598</v>
      </c>
      <c r="E37" s="368" t="s">
        <v>599</v>
      </c>
      <c r="F37" s="369" t="s">
        <v>504</v>
      </c>
      <c r="G37" s="370">
        <v>670</v>
      </c>
      <c r="I37" s="296" t="s">
        <v>5516</v>
      </c>
      <c r="J37" s="104" t="s">
        <v>5520</v>
      </c>
      <c r="K37" s="248" t="str">
        <f t="shared" si="1"/>
        <v>SOLO REPARTO</v>
      </c>
      <c r="L37" s="16"/>
      <c r="M37" s="249" t="s">
        <v>5516</v>
      </c>
      <c r="N37" s="104" t="s">
        <v>5520</v>
      </c>
      <c r="O37" s="248" t="str">
        <f t="shared" si="7"/>
        <v>CZO  ENTREGA  P/OFIC.</v>
      </c>
      <c r="P37" s="143"/>
      <c r="Q37" s="143"/>
      <c r="R37" s="143"/>
      <c r="S37" s="143"/>
      <c r="T37" s="143"/>
      <c r="U37" s="143"/>
      <c r="V37" s="143"/>
      <c r="W37" s="90">
        <f>IF(AND($AM$17&gt;=$X37,$AM$17&lt;=$Y37),'TARIFA ENTREGA A DIRECCION USD'!A37,$W38)</f>
        <v>0</v>
      </c>
      <c r="X37" s="90">
        <v>28.001000000000001</v>
      </c>
      <c r="Y37" s="90">
        <v>29</v>
      </c>
      <c r="Z37" s="144"/>
      <c r="AE37" s="513" t="s">
        <v>30</v>
      </c>
      <c r="AF37" s="523"/>
      <c r="AG37" s="440" t="str">
        <f>RIGHT(AG38,1)</f>
        <v/>
      </c>
      <c r="AH37" s="330"/>
      <c r="AI37" s="520" t="str">
        <f>IF(AB37&lt;&gt;"",AB37,"ATIENDE AG.  "&amp;  AI35)</f>
        <v>ATIENDE AG.  O</v>
      </c>
      <c r="AJ37" s="520"/>
      <c r="AK37" s="524"/>
    </row>
    <row r="38" spans="1:54" ht="15" customHeight="1" x14ac:dyDescent="0.2">
      <c r="A38" s="281" t="str">
        <f t="shared" si="0"/>
        <v>ACO SFX</v>
      </c>
      <c r="B38" s="368" t="s">
        <v>546</v>
      </c>
      <c r="C38" s="368" t="s">
        <v>547</v>
      </c>
      <c r="D38" s="368" t="s">
        <v>600</v>
      </c>
      <c r="E38" s="368" t="s">
        <v>601</v>
      </c>
      <c r="F38" s="369" t="s">
        <v>502</v>
      </c>
      <c r="G38" s="370">
        <v>287</v>
      </c>
      <c r="I38" s="250" t="s">
        <v>5610</v>
      </c>
      <c r="J38" s="305" t="s">
        <v>594</v>
      </c>
      <c r="K38" s="248" t="str">
        <f t="shared" si="1"/>
        <v/>
      </c>
      <c r="L38" s="16"/>
      <c r="M38" s="299" t="s">
        <v>595</v>
      </c>
      <c r="N38" s="247" t="s">
        <v>5484</v>
      </c>
      <c r="O38" s="248" t="str">
        <f t="shared" si="7"/>
        <v/>
      </c>
      <c r="P38" s="143"/>
      <c r="Q38" s="143"/>
      <c r="R38" s="143"/>
      <c r="S38" s="143"/>
      <c r="T38" s="143"/>
      <c r="U38" s="143"/>
      <c r="V38" s="143"/>
      <c r="W38" s="90">
        <f>IF(AND($AM$17&gt;=$X38,$AM$17&lt;=$Y38),'TARIFA ENTREGA A DIRECCION USD'!A38,$W39)</f>
        <v>0</v>
      </c>
      <c r="X38" s="90">
        <v>29.001000000000001</v>
      </c>
      <c r="Y38" s="90">
        <v>30</v>
      </c>
      <c r="Z38" s="144"/>
      <c r="AE38" s="3"/>
      <c r="AF38" s="3"/>
      <c r="AG38" s="439" t="str">
        <f>IFERROR(IF(AE36="SOLO REPARTO","",VLOOKUP($AA$11,$A$2:$G$2653,6,FALSE)),"")</f>
        <v/>
      </c>
      <c r="AH38" s="3"/>
      <c r="AI38" s="3"/>
      <c r="AJ38" s="3"/>
      <c r="AK38" s="3"/>
    </row>
    <row r="39" spans="1:54" ht="24.75" customHeight="1" x14ac:dyDescent="0.2">
      <c r="A39" s="281" t="str">
        <f t="shared" si="0"/>
        <v>ACO TPT</v>
      </c>
      <c r="B39" s="368" t="s">
        <v>546</v>
      </c>
      <c r="C39" s="368" t="s">
        <v>547</v>
      </c>
      <c r="D39" s="368" t="s">
        <v>5503</v>
      </c>
      <c r="E39" s="368" t="s">
        <v>5504</v>
      </c>
      <c r="F39" s="369" t="s">
        <v>503</v>
      </c>
      <c r="G39" s="370">
        <v>391</v>
      </c>
      <c r="I39" s="304" t="s">
        <v>595</v>
      </c>
      <c r="J39" s="247" t="s">
        <v>5484</v>
      </c>
      <c r="K39" s="248" t="str">
        <f t="shared" si="1"/>
        <v/>
      </c>
      <c r="L39" s="16"/>
      <c r="M39" s="251" t="s">
        <v>596</v>
      </c>
      <c r="N39" s="305" t="s">
        <v>597</v>
      </c>
      <c r="O39" s="248" t="str">
        <f t="shared" si="7"/>
        <v/>
      </c>
      <c r="P39" s="143"/>
      <c r="Q39" s="143"/>
      <c r="R39" s="143"/>
      <c r="S39" s="143"/>
      <c r="T39" s="143"/>
      <c r="U39" s="143"/>
      <c r="V39" s="143"/>
      <c r="W39" s="90">
        <f>IF(AND($AM$17&gt;=$X39,$AM$17&lt;=$Y39),'TARIFA ENTREGA A DIRECCION USD'!A39,$W40)</f>
        <v>0</v>
      </c>
      <c r="X39" s="90">
        <v>30.001000000000001</v>
      </c>
      <c r="Y39" s="90">
        <v>31</v>
      </c>
      <c r="Z39" s="144"/>
      <c r="AE39" s="512" t="s">
        <v>5565</v>
      </c>
      <c r="AF39" s="512"/>
      <c r="AG39" s="512"/>
      <c r="AH39" s="513"/>
      <c r="AI39" s="514" t="s">
        <v>5559</v>
      </c>
      <c r="AJ39" s="515"/>
      <c r="AK39" s="361" t="s">
        <v>5561</v>
      </c>
    </row>
    <row r="40" spans="1:54" ht="15" customHeight="1" x14ac:dyDescent="0.2">
      <c r="A40" s="281" t="str">
        <f t="shared" si="0"/>
        <v>ACO TY1</v>
      </c>
      <c r="B40" s="368" t="s">
        <v>546</v>
      </c>
      <c r="C40" s="368" t="s">
        <v>547</v>
      </c>
      <c r="D40" s="368" t="s">
        <v>604</v>
      </c>
      <c r="E40" s="368" t="s">
        <v>605</v>
      </c>
      <c r="F40" s="369" t="s">
        <v>503</v>
      </c>
      <c r="G40" s="370">
        <v>391</v>
      </c>
      <c r="I40" s="250" t="s">
        <v>596</v>
      </c>
      <c r="J40" s="305" t="s">
        <v>597</v>
      </c>
      <c r="K40" s="248" t="str">
        <f t="shared" si="1"/>
        <v/>
      </c>
      <c r="L40" s="16"/>
      <c r="M40" s="299" t="s">
        <v>598</v>
      </c>
      <c r="N40" s="247" t="s">
        <v>599</v>
      </c>
      <c r="O40" s="248" t="str">
        <f t="shared" si="7"/>
        <v/>
      </c>
      <c r="P40" s="143"/>
      <c r="Q40" s="143"/>
      <c r="R40" s="143"/>
      <c r="S40" s="143"/>
      <c r="T40" s="143"/>
      <c r="U40" s="143"/>
      <c r="V40" s="143"/>
      <c r="W40" s="90">
        <f>IF(AND($AM$17&gt;=$X40,$AM$17&lt;=$Y40),'TARIFA ENTREGA A DIRECCION USD'!A40,$W41)</f>
        <v>0</v>
      </c>
      <c r="X40" s="90">
        <v>31.001000000000001</v>
      </c>
      <c r="Y40" s="90">
        <v>32</v>
      </c>
      <c r="Z40" s="144"/>
      <c r="AE40" s="512"/>
      <c r="AF40" s="512"/>
      <c r="AG40" s="512"/>
      <c r="AH40" s="512"/>
      <c r="AI40" s="516">
        <f>IFERROR(VLOOKUP(AG38,Q28:R33,2,0),0)</f>
        <v>0</v>
      </c>
      <c r="AJ40" s="517"/>
      <c r="AK40" s="360">
        <f>IFERROR(VLOOKUP(AG38,S27:T32,2,0),0)</f>
        <v>0</v>
      </c>
    </row>
    <row r="41" spans="1:54" ht="15" customHeight="1" x14ac:dyDescent="0.2">
      <c r="A41" s="281" t="str">
        <f t="shared" si="0"/>
        <v>ACO VAL</v>
      </c>
      <c r="B41" s="368" t="s">
        <v>546</v>
      </c>
      <c r="C41" s="368" t="s">
        <v>547</v>
      </c>
      <c r="D41" s="368" t="s">
        <v>602</v>
      </c>
      <c r="E41" s="368" t="s">
        <v>603</v>
      </c>
      <c r="F41" s="369" t="s">
        <v>503</v>
      </c>
      <c r="G41" s="370">
        <v>558</v>
      </c>
      <c r="I41" s="304" t="s">
        <v>598</v>
      </c>
      <c r="J41" s="247" t="s">
        <v>599</v>
      </c>
      <c r="K41" s="248" t="str">
        <f t="shared" si="1"/>
        <v/>
      </c>
      <c r="L41" s="16"/>
      <c r="M41" s="249" t="s">
        <v>5608</v>
      </c>
      <c r="N41" s="104" t="s">
        <v>5609</v>
      </c>
      <c r="O41" s="248" t="s">
        <v>5612</v>
      </c>
      <c r="P41" s="143"/>
      <c r="Q41" s="143"/>
      <c r="R41" s="143"/>
      <c r="S41" s="143"/>
      <c r="T41" s="143"/>
      <c r="U41" s="143"/>
      <c r="V41" s="143"/>
      <c r="W41" s="90">
        <f>IF(AND($AM$17&gt;=$X41,$AM$17&lt;=$Y41),'TARIFA ENTREGA A DIRECCION USD'!A41,$W42)</f>
        <v>0</v>
      </c>
      <c r="X41" s="90">
        <v>32.000999999999998</v>
      </c>
      <c r="Y41" s="90">
        <v>33</v>
      </c>
      <c r="Z41" s="144"/>
      <c r="AE41" s="518" t="s">
        <v>5422</v>
      </c>
      <c r="AF41" s="518"/>
      <c r="AG41" s="518"/>
      <c r="AH41" s="518"/>
      <c r="AI41" s="516">
        <f>AI40*0.16</f>
        <v>0</v>
      </c>
      <c r="AJ41" s="517"/>
      <c r="AK41" s="360">
        <f>AK40*0.16</f>
        <v>0</v>
      </c>
    </row>
    <row r="42" spans="1:54" ht="15" customHeight="1" x14ac:dyDescent="0.2">
      <c r="A42" s="281" t="str">
        <f t="shared" si="0"/>
        <v>ACO VEN</v>
      </c>
      <c r="B42" s="368" t="s">
        <v>546</v>
      </c>
      <c r="C42" s="368" t="s">
        <v>547</v>
      </c>
      <c r="D42" s="368" t="s">
        <v>5475</v>
      </c>
      <c r="E42" s="368" t="s">
        <v>5476</v>
      </c>
      <c r="F42" s="369" t="s">
        <v>503</v>
      </c>
      <c r="G42" s="369">
        <v>391</v>
      </c>
      <c r="I42" s="250" t="s">
        <v>600</v>
      </c>
      <c r="J42" s="305" t="s">
        <v>601</v>
      </c>
      <c r="K42" s="248" t="str">
        <f t="shared" si="1"/>
        <v/>
      </c>
      <c r="L42" s="16"/>
      <c r="M42" s="251" t="s">
        <v>600</v>
      </c>
      <c r="N42" s="305" t="s">
        <v>601</v>
      </c>
      <c r="O42" s="248" t="str">
        <f t="shared" ref="O42:O50" si="8">IFERROR(VLOOKUP(M42,$I$64:$J$74,2,0),"")</f>
        <v/>
      </c>
      <c r="P42" s="143"/>
      <c r="Q42" s="143"/>
      <c r="R42" s="143"/>
      <c r="S42" s="143"/>
      <c r="T42" s="143"/>
      <c r="U42" s="143"/>
      <c r="V42" s="143"/>
      <c r="W42" s="90">
        <f>IF(AND($AM$17&gt;=$X42,$AM$17&lt;=$Y42),'TARIFA ENTREGA A DIRECCION USD'!A42,$W43)</f>
        <v>0</v>
      </c>
      <c r="X42" s="90">
        <v>33.000999999999998</v>
      </c>
      <c r="Y42" s="90">
        <v>34</v>
      </c>
      <c r="Z42" s="144"/>
      <c r="AE42" s="518" t="s">
        <v>5563</v>
      </c>
      <c r="AF42" s="518"/>
      <c r="AG42" s="518"/>
      <c r="AH42" s="518"/>
      <c r="AI42" s="516">
        <f>AI40*0.1</f>
        <v>0</v>
      </c>
      <c r="AJ42" s="517"/>
      <c r="AK42" s="360">
        <f>AK40*0.1</f>
        <v>0</v>
      </c>
    </row>
    <row r="43" spans="1:54" ht="15" customHeight="1" x14ac:dyDescent="0.2">
      <c r="A43" s="281" t="str">
        <f t="shared" si="0"/>
        <v>ACO VLP</v>
      </c>
      <c r="B43" s="368" t="s">
        <v>546</v>
      </c>
      <c r="C43" s="368" t="s">
        <v>547</v>
      </c>
      <c r="D43" s="368" t="s">
        <v>606</v>
      </c>
      <c r="E43" s="368" t="s">
        <v>5482</v>
      </c>
      <c r="F43" s="369" t="s">
        <v>504</v>
      </c>
      <c r="G43" s="370">
        <v>675</v>
      </c>
      <c r="I43" s="296" t="s">
        <v>5521</v>
      </c>
      <c r="J43" s="394" t="s">
        <v>5522</v>
      </c>
      <c r="K43" s="302" t="s">
        <v>5530</v>
      </c>
      <c r="L43" s="16"/>
      <c r="M43" s="299" t="s">
        <v>5521</v>
      </c>
      <c r="N43" s="394" t="s">
        <v>5522</v>
      </c>
      <c r="O43" s="248" t="str">
        <f t="shared" si="8"/>
        <v>ENTREGA CGA</v>
      </c>
      <c r="P43" s="143"/>
      <c r="Q43" s="143"/>
      <c r="R43" s="143"/>
      <c r="S43" s="143"/>
      <c r="T43" s="143"/>
      <c r="U43" s="143"/>
      <c r="V43" s="143"/>
      <c r="W43" s="90">
        <f>IF(AND($AM$17&gt;=$X43,$AM$17&lt;=$Y43),'TARIFA ENTREGA A DIRECCION USD'!A43,$W44)</f>
        <v>0</v>
      </c>
      <c r="X43" s="90">
        <v>34.000999999999998</v>
      </c>
      <c r="Y43" s="90">
        <v>35</v>
      </c>
      <c r="Z43" s="144"/>
      <c r="AE43" s="327"/>
      <c r="AF43" s="328"/>
      <c r="AG43" s="328"/>
      <c r="AH43" s="328"/>
      <c r="AI43" s="329"/>
      <c r="AJ43" s="329"/>
      <c r="AK43" s="329"/>
    </row>
    <row r="44" spans="1:54" ht="28.5" customHeight="1" x14ac:dyDescent="0.2">
      <c r="A44" s="281" t="str">
        <f t="shared" si="0"/>
        <v>ACO VRA</v>
      </c>
      <c r="B44" s="368" t="s">
        <v>546</v>
      </c>
      <c r="C44" s="368" t="s">
        <v>547</v>
      </c>
      <c r="D44" s="368" t="s">
        <v>607</v>
      </c>
      <c r="E44" s="368" t="s">
        <v>608</v>
      </c>
      <c r="F44" s="369" t="s">
        <v>504</v>
      </c>
      <c r="G44" s="370">
        <v>980</v>
      </c>
      <c r="I44" s="304" t="s">
        <v>5503</v>
      </c>
      <c r="J44" s="247" t="s">
        <v>5504</v>
      </c>
      <c r="K44" s="248" t="str">
        <f t="shared" ref="K44:K56" si="9">IFERROR(VLOOKUP(I44,$M$64:$N$68,2,0),"")</f>
        <v>SOLO REPARTO</v>
      </c>
      <c r="L44" s="16"/>
      <c r="M44" s="251" t="s">
        <v>5610</v>
      </c>
      <c r="N44" s="305" t="s">
        <v>594</v>
      </c>
      <c r="O44" s="248" t="str">
        <f t="shared" si="8"/>
        <v/>
      </c>
      <c r="P44" s="143"/>
      <c r="Q44" s="143"/>
      <c r="R44" s="143"/>
      <c r="S44" s="143"/>
      <c r="T44" s="143"/>
      <c r="U44" s="143"/>
      <c r="V44" s="143"/>
      <c r="W44" s="90">
        <f>IF(AND($AM$17&gt;=$X44,$AM$17&lt;=$Y44),'TARIFA ENTREGA A DIRECCION USD'!A44,$W45)</f>
        <v>0</v>
      </c>
      <c r="X44" s="90">
        <v>35.000999999999998</v>
      </c>
      <c r="Y44" s="90">
        <v>36</v>
      </c>
      <c r="Z44" s="144"/>
      <c r="AE44" s="554" t="s">
        <v>5564</v>
      </c>
      <c r="AF44" s="555"/>
      <c r="AG44" s="555"/>
      <c r="AH44" s="556"/>
      <c r="AI44" s="508">
        <f>SUM(AI40:AJ42)</f>
        <v>0</v>
      </c>
      <c r="AJ44" s="508"/>
      <c r="AK44" s="336">
        <f>SUM(AK40:AL42)</f>
        <v>0</v>
      </c>
    </row>
    <row r="45" spans="1:54" ht="28.5" customHeight="1" x14ac:dyDescent="0.2">
      <c r="A45" s="281" t="str">
        <f t="shared" si="0"/>
        <v>ACO XBM</v>
      </c>
      <c r="B45" s="368" t="s">
        <v>546</v>
      </c>
      <c r="C45" s="368" t="s">
        <v>547</v>
      </c>
      <c r="D45" s="368" t="s">
        <v>609</v>
      </c>
      <c r="E45" s="368" t="s">
        <v>612</v>
      </c>
      <c r="F45" s="369" t="s">
        <v>503</v>
      </c>
      <c r="G45" s="370">
        <v>391</v>
      </c>
      <c r="I45" s="250" t="s">
        <v>604</v>
      </c>
      <c r="J45" s="305" t="s">
        <v>605</v>
      </c>
      <c r="K45" s="248" t="str">
        <f t="shared" si="9"/>
        <v/>
      </c>
      <c r="L45" s="16"/>
      <c r="M45" s="299" t="s">
        <v>5503</v>
      </c>
      <c r="N45" s="247" t="s">
        <v>5504</v>
      </c>
      <c r="O45" s="248" t="str">
        <f t="shared" si="8"/>
        <v>ENTREGA POZ</v>
      </c>
      <c r="P45" s="143"/>
      <c r="Q45" s="143"/>
      <c r="R45" s="143"/>
      <c r="S45" s="143"/>
      <c r="T45" s="143"/>
      <c r="U45" s="143"/>
      <c r="V45" s="143"/>
      <c r="W45" s="90">
        <f>IF(AND($AM$17&gt;=$X45,$AM$17&lt;=$Y45),'TARIFA ENTREGA A DIRECCION USD'!A45,$W46)</f>
        <v>0</v>
      </c>
      <c r="X45" s="90">
        <v>36.000999999999998</v>
      </c>
      <c r="Y45" s="90">
        <v>37</v>
      </c>
      <c r="Z45" s="144"/>
      <c r="AE45" s="557"/>
      <c r="AF45" s="558"/>
      <c r="AG45" s="558"/>
      <c r="AH45" s="559"/>
      <c r="AI45" s="560">
        <f>AI44*AM3</f>
        <v>0</v>
      </c>
      <c r="AJ45" s="560"/>
      <c r="AK45" s="366">
        <f>AK44*AM3</f>
        <v>0</v>
      </c>
    </row>
    <row r="46" spans="1:54" x14ac:dyDescent="0.2">
      <c r="A46" s="281" t="str">
        <f t="shared" si="0"/>
        <v>ACO XES</v>
      </c>
      <c r="B46" s="368" t="s">
        <v>546</v>
      </c>
      <c r="C46" s="368" t="s">
        <v>547</v>
      </c>
      <c r="D46" s="368" t="s">
        <v>610</v>
      </c>
      <c r="E46" s="368" t="s">
        <v>613</v>
      </c>
      <c r="F46" s="369" t="s">
        <v>503</v>
      </c>
      <c r="G46" s="370">
        <v>391</v>
      </c>
      <c r="I46" s="304" t="s">
        <v>602</v>
      </c>
      <c r="J46" s="247" t="s">
        <v>603</v>
      </c>
      <c r="K46" s="248" t="str">
        <f t="shared" si="9"/>
        <v/>
      </c>
      <c r="L46" s="16"/>
      <c r="M46" s="251" t="s">
        <v>604</v>
      </c>
      <c r="N46" s="305" t="s">
        <v>605</v>
      </c>
      <c r="O46" s="248" t="str">
        <f t="shared" si="8"/>
        <v/>
      </c>
      <c r="P46" s="143"/>
      <c r="Q46" s="143"/>
      <c r="R46" s="143"/>
      <c r="S46" s="143"/>
      <c r="T46" s="143"/>
      <c r="U46" s="143"/>
      <c r="V46" s="143"/>
      <c r="W46" s="90">
        <f>IF(AND($AM$17&gt;=$X46,$AM$17&lt;=$Y46),'TARIFA ENTREGA A DIRECCION USD'!A46,$W47)</f>
        <v>0</v>
      </c>
      <c r="X46" s="90">
        <v>37.000999999999998</v>
      </c>
      <c r="Y46" s="90">
        <v>38</v>
      </c>
      <c r="Z46" s="144"/>
    </row>
    <row r="47" spans="1:54" ht="22.5" x14ac:dyDescent="0.2">
      <c r="A47" s="281" t="str">
        <f t="shared" si="0"/>
        <v>ACO XSJ</v>
      </c>
      <c r="B47" s="368" t="s">
        <v>546</v>
      </c>
      <c r="C47" s="368" t="s">
        <v>547</v>
      </c>
      <c r="D47" s="368" t="s">
        <v>5477</v>
      </c>
      <c r="E47" s="368" t="s">
        <v>5478</v>
      </c>
      <c r="F47" s="369" t="s">
        <v>503</v>
      </c>
      <c r="G47" s="370">
        <v>391</v>
      </c>
      <c r="I47" s="304" t="s">
        <v>5475</v>
      </c>
      <c r="J47" s="305" t="s">
        <v>5476</v>
      </c>
      <c r="K47" s="248" t="str">
        <f t="shared" si="9"/>
        <v/>
      </c>
      <c r="L47" s="16"/>
      <c r="M47" s="299" t="s">
        <v>602</v>
      </c>
      <c r="N47" s="247" t="s">
        <v>603</v>
      </c>
      <c r="O47" s="248" t="str">
        <f t="shared" si="8"/>
        <v/>
      </c>
      <c r="P47" s="143"/>
      <c r="Q47" s="143"/>
      <c r="R47" s="143"/>
      <c r="S47" s="143"/>
      <c r="T47" s="143"/>
      <c r="U47" s="143"/>
      <c r="V47" s="143"/>
      <c r="W47" s="90">
        <f>IF(AND($AM$17&gt;=$X47,$AM$17&lt;=$Y47),'TARIFA ENTREGA A DIRECCION USD'!A47,$W48)</f>
        <v>0</v>
      </c>
      <c r="X47" s="90">
        <v>38.000999999999998</v>
      </c>
      <c r="Y47" s="90">
        <v>39</v>
      </c>
      <c r="Z47" s="144"/>
    </row>
    <row r="48" spans="1:54" ht="22.5" x14ac:dyDescent="0.2">
      <c r="A48" s="281" t="str">
        <f t="shared" si="0"/>
        <v>ACO XSS</v>
      </c>
      <c r="B48" s="368" t="s">
        <v>546</v>
      </c>
      <c r="C48" s="368" t="s">
        <v>547</v>
      </c>
      <c r="D48" s="368" t="s">
        <v>5485</v>
      </c>
      <c r="E48" s="368" t="s">
        <v>5486</v>
      </c>
      <c r="F48" s="369" t="s">
        <v>504</v>
      </c>
      <c r="G48" s="370">
        <v>1297</v>
      </c>
      <c r="I48" s="304" t="s">
        <v>606</v>
      </c>
      <c r="J48" s="247" t="s">
        <v>5482</v>
      </c>
      <c r="K48" s="248" t="str">
        <f t="shared" si="9"/>
        <v/>
      </c>
      <c r="L48" s="16"/>
      <c r="M48" s="299" t="s">
        <v>5475</v>
      </c>
      <c r="N48" s="305" t="s">
        <v>5476</v>
      </c>
      <c r="O48" s="248" t="str">
        <f t="shared" si="8"/>
        <v/>
      </c>
      <c r="P48" s="143"/>
      <c r="Q48" s="143"/>
      <c r="R48" s="143"/>
      <c r="S48" s="143"/>
      <c r="T48" s="143"/>
      <c r="U48" s="143"/>
      <c r="V48" s="143"/>
      <c r="W48" s="90">
        <f>IF(AND($AM$17&gt;=$X48,$AM$17&lt;=$Y48),'TARIFA ENTREGA A DIRECCION USD'!A48,$W49)</f>
        <v>0</v>
      </c>
      <c r="X48" s="90">
        <v>39.000999999999998</v>
      </c>
      <c r="Y48" s="90">
        <v>40</v>
      </c>
      <c r="Z48" s="144"/>
    </row>
    <row r="49" spans="1:26" x14ac:dyDescent="0.2">
      <c r="A49" s="281" t="str">
        <f t="shared" si="0"/>
        <v>ACO XTT</v>
      </c>
      <c r="B49" s="368" t="s">
        <v>546</v>
      </c>
      <c r="C49" s="368" t="s">
        <v>547</v>
      </c>
      <c r="D49" s="368" t="s">
        <v>5448</v>
      </c>
      <c r="E49" s="368" t="s">
        <v>5479</v>
      </c>
      <c r="F49" s="369" t="s">
        <v>503</v>
      </c>
      <c r="G49" s="370">
        <v>391</v>
      </c>
      <c r="I49" s="304" t="s">
        <v>607</v>
      </c>
      <c r="J49" s="305" t="s">
        <v>608</v>
      </c>
      <c r="K49" s="248" t="str">
        <f t="shared" si="9"/>
        <v/>
      </c>
      <c r="L49" s="16"/>
      <c r="M49" s="299" t="s">
        <v>606</v>
      </c>
      <c r="N49" s="247" t="s">
        <v>5482</v>
      </c>
      <c r="O49" s="248" t="str">
        <f t="shared" si="8"/>
        <v/>
      </c>
      <c r="P49" s="143"/>
      <c r="Q49" s="143"/>
      <c r="R49" s="143"/>
      <c r="S49" s="143"/>
      <c r="T49" s="143"/>
      <c r="U49" s="143"/>
      <c r="V49" s="143"/>
      <c r="W49" s="90">
        <f>IF(AND($AM$17&gt;=$X49,$AM$17&lt;=$Y49),'TARIFA ENTREGA A DIRECCION USD'!A49,$W50)</f>
        <v>0</v>
      </c>
      <c r="X49" s="90">
        <v>40.000999999999998</v>
      </c>
      <c r="Y49" s="90">
        <v>41</v>
      </c>
      <c r="Z49" s="144"/>
    </row>
    <row r="50" spans="1:26" x14ac:dyDescent="0.2">
      <c r="A50" s="282" t="str">
        <f t="shared" si="0"/>
        <v>ACO XCH</v>
      </c>
      <c r="B50" s="278" t="s">
        <v>546</v>
      </c>
      <c r="C50" s="278" t="s">
        <v>547</v>
      </c>
      <c r="D50" s="278" t="s">
        <v>5537</v>
      </c>
      <c r="E50" s="278" t="s">
        <v>5538</v>
      </c>
      <c r="F50" s="395" t="s">
        <v>503</v>
      </c>
      <c r="G50" s="396">
        <v>391</v>
      </c>
      <c r="I50" s="304" t="s">
        <v>609</v>
      </c>
      <c r="J50" s="247" t="s">
        <v>612</v>
      </c>
      <c r="K50" s="248" t="str">
        <f t="shared" si="9"/>
        <v/>
      </c>
      <c r="L50" s="16"/>
      <c r="M50" s="299" t="s">
        <v>607</v>
      </c>
      <c r="N50" s="305" t="s">
        <v>608</v>
      </c>
      <c r="O50" s="248" t="str">
        <f t="shared" si="8"/>
        <v/>
      </c>
      <c r="P50" s="143"/>
      <c r="Q50" s="143"/>
      <c r="R50" s="143"/>
      <c r="S50" s="143"/>
      <c r="T50" s="143"/>
      <c r="U50" s="143"/>
      <c r="V50" s="143"/>
      <c r="W50" s="90">
        <f>IF(AND($AM$17&gt;=$X50,$AM$17&lt;=$Y50),'TARIFA ENTREGA A DIRECCION USD'!A50,$W51)</f>
        <v>0</v>
      </c>
      <c r="X50" s="90">
        <v>41.000999999999998</v>
      </c>
      <c r="Y50" s="90">
        <v>42</v>
      </c>
      <c r="Z50" s="144"/>
    </row>
    <row r="51" spans="1:26" x14ac:dyDescent="0.2">
      <c r="A51" s="294" t="str">
        <f t="shared" si="0"/>
        <v>ACO BPC</v>
      </c>
      <c r="B51" s="293" t="s">
        <v>546</v>
      </c>
      <c r="C51" s="293" t="s">
        <v>547</v>
      </c>
      <c r="D51" s="293" t="s">
        <v>5544</v>
      </c>
      <c r="E51" s="293" t="s">
        <v>5545</v>
      </c>
      <c r="F51" s="397" t="s">
        <v>502</v>
      </c>
      <c r="G51" s="398">
        <v>100</v>
      </c>
      <c r="I51" s="304" t="s">
        <v>5537</v>
      </c>
      <c r="J51" s="399" t="s">
        <v>5538</v>
      </c>
      <c r="K51" s="273" t="str">
        <f t="shared" si="9"/>
        <v/>
      </c>
      <c r="L51" s="16"/>
      <c r="M51" s="299" t="s">
        <v>609</v>
      </c>
      <c r="N51" s="247" t="s">
        <v>612</v>
      </c>
      <c r="O51" s="248" t="s">
        <v>5543</v>
      </c>
      <c r="P51" s="143"/>
      <c r="Q51" s="143"/>
      <c r="R51" s="143"/>
      <c r="S51" s="143"/>
      <c r="T51" s="143"/>
      <c r="U51" s="143"/>
      <c r="V51" s="143"/>
      <c r="W51" s="90">
        <f>IF(AND($AM$17&gt;=$X51,$AM$17&lt;=$Y51),'TARIFA ENTREGA A DIRECCION USD'!A51,$W52)</f>
        <v>0</v>
      </c>
      <c r="X51" s="90">
        <v>42.000999999999998</v>
      </c>
      <c r="Y51" s="90">
        <v>43</v>
      </c>
      <c r="Z51" s="144"/>
    </row>
    <row r="52" spans="1:26" x14ac:dyDescent="0.2">
      <c r="A52" s="294" t="str">
        <f t="shared" si="0"/>
        <v>ACO XCP</v>
      </c>
      <c r="B52" s="293" t="s">
        <v>546</v>
      </c>
      <c r="C52" s="293" t="s">
        <v>547</v>
      </c>
      <c r="D52" s="293" t="s">
        <v>5549</v>
      </c>
      <c r="E52" s="293" t="s">
        <v>5550</v>
      </c>
      <c r="F52" s="397" t="s">
        <v>503</v>
      </c>
      <c r="G52" s="398">
        <v>387</v>
      </c>
      <c r="I52" s="300" t="s">
        <v>5549</v>
      </c>
      <c r="J52" s="400" t="s">
        <v>5550</v>
      </c>
      <c r="K52" s="311" t="str">
        <f t="shared" si="9"/>
        <v/>
      </c>
      <c r="M52" s="299" t="s">
        <v>5537</v>
      </c>
      <c r="N52" s="399" t="s">
        <v>5538</v>
      </c>
      <c r="O52" s="273" t="str">
        <f>IFERROR(VLOOKUP(M52,$I$64:$J$74,2,0),"")</f>
        <v/>
      </c>
      <c r="P52" s="143"/>
      <c r="Q52" s="143"/>
      <c r="R52" s="143"/>
      <c r="S52" s="143"/>
      <c r="T52" s="143"/>
      <c r="U52" s="143"/>
      <c r="V52" s="143"/>
      <c r="W52" s="90">
        <f>IF(AND($AM$17&gt;=$X52,$AM$17&lt;=$Y52),'TARIFA ENTREGA A DIRECCION USD'!A52,$W53)</f>
        <v>0</v>
      </c>
      <c r="X52" s="90">
        <v>43.000999999999998</v>
      </c>
      <c r="Y52" s="90">
        <v>44</v>
      </c>
      <c r="Z52" s="144"/>
    </row>
    <row r="53" spans="1:26" x14ac:dyDescent="0.2">
      <c r="A53" s="281" t="str">
        <f t="shared" si="0"/>
        <v>AUA ACO</v>
      </c>
      <c r="B53" s="368" t="s">
        <v>5515</v>
      </c>
      <c r="C53" s="368" t="s">
        <v>5519</v>
      </c>
      <c r="D53" s="368" t="s">
        <v>546</v>
      </c>
      <c r="E53" s="368" t="s">
        <v>547</v>
      </c>
      <c r="F53" s="369" t="s">
        <v>504</v>
      </c>
      <c r="G53" s="370">
        <v>729</v>
      </c>
      <c r="I53" s="300" t="s">
        <v>610</v>
      </c>
      <c r="J53" s="301" t="s">
        <v>613</v>
      </c>
      <c r="K53" s="276" t="str">
        <f t="shared" si="9"/>
        <v/>
      </c>
      <c r="M53" s="307" t="s">
        <v>5549</v>
      </c>
      <c r="N53" s="400" t="s">
        <v>5550</v>
      </c>
      <c r="O53" s="248" t="s">
        <v>5543</v>
      </c>
      <c r="P53" s="143"/>
      <c r="Q53" s="143"/>
      <c r="R53" s="143"/>
      <c r="S53" s="143"/>
      <c r="T53" s="143"/>
      <c r="U53" s="143"/>
      <c r="V53" s="143"/>
      <c r="W53" s="90">
        <f>IF(AND($AM$17&gt;=$X53,$AM$17&lt;=$Y53),'TARIFA ENTREGA A DIRECCION USD'!A53,$W54)</f>
        <v>0</v>
      </c>
      <c r="X53" s="90">
        <v>44.000999999999998</v>
      </c>
      <c r="Y53" s="90">
        <v>45</v>
      </c>
      <c r="Z53" s="144"/>
    </row>
    <row r="54" spans="1:26" x14ac:dyDescent="0.2">
      <c r="A54" s="281" t="str">
        <f t="shared" si="0"/>
        <v>AUA AUA</v>
      </c>
      <c r="B54" s="368" t="s">
        <v>5515</v>
      </c>
      <c r="C54" s="368" t="s">
        <v>5519</v>
      </c>
      <c r="D54" s="368" t="s">
        <v>5515</v>
      </c>
      <c r="E54" s="368" t="s">
        <v>5519</v>
      </c>
      <c r="F54" s="369" t="s">
        <v>501</v>
      </c>
      <c r="G54" s="370">
        <v>1</v>
      </c>
      <c r="I54" s="300" t="s">
        <v>5477</v>
      </c>
      <c r="J54" s="305" t="s">
        <v>5478</v>
      </c>
      <c r="K54" s="276" t="str">
        <f t="shared" si="9"/>
        <v/>
      </c>
      <c r="M54" s="307" t="s">
        <v>610</v>
      </c>
      <c r="N54" s="301" t="s">
        <v>613</v>
      </c>
      <c r="O54" s="276" t="s">
        <v>5543</v>
      </c>
      <c r="P54" s="143"/>
      <c r="Q54" s="143"/>
      <c r="R54" s="143"/>
      <c r="S54" s="143"/>
      <c r="T54" s="143"/>
      <c r="U54" s="143"/>
      <c r="V54" s="143"/>
      <c r="W54" s="90">
        <f>IF(AND($AM$17&gt;=$X54,$AM$17&lt;=$Y54),'TARIFA ENTREGA A DIRECCION USD'!A54,$W55)</f>
        <v>0</v>
      </c>
      <c r="X54" s="90">
        <v>45.000999999999998</v>
      </c>
      <c r="Y54" s="90">
        <v>46</v>
      </c>
      <c r="Z54" s="144"/>
    </row>
    <row r="55" spans="1:26" ht="22.5" x14ac:dyDescent="0.2">
      <c r="A55" s="281" t="str">
        <f t="shared" si="0"/>
        <v>AUA BAS</v>
      </c>
      <c r="B55" s="368" t="s">
        <v>5515</v>
      </c>
      <c r="C55" s="368" t="s">
        <v>5519</v>
      </c>
      <c r="D55" s="368" t="s">
        <v>549</v>
      </c>
      <c r="E55" s="368" t="s">
        <v>550</v>
      </c>
      <c r="F55" s="369" t="s">
        <v>502</v>
      </c>
      <c r="G55" s="370">
        <v>171</v>
      </c>
      <c r="I55" s="358" t="s">
        <v>5485</v>
      </c>
      <c r="J55" s="151" t="s">
        <v>5486</v>
      </c>
      <c r="K55" s="276" t="str">
        <f t="shared" si="9"/>
        <v/>
      </c>
      <c r="M55" s="307" t="s">
        <v>5477</v>
      </c>
      <c r="N55" s="301" t="s">
        <v>5478</v>
      </c>
      <c r="O55" s="276" t="s">
        <v>5543</v>
      </c>
      <c r="P55" s="143"/>
      <c r="Q55" s="143"/>
      <c r="R55" s="143"/>
      <c r="S55" s="143"/>
      <c r="T55" s="143"/>
      <c r="U55" s="143"/>
      <c r="V55" s="143"/>
      <c r="W55" s="90">
        <f>IF(AND($AM$17&gt;=$X55,$AM$17&lt;=$Y55),'TARIFA ENTREGA A DIRECCION USD'!A55,$W56)</f>
        <v>0</v>
      </c>
      <c r="X55" s="90">
        <v>46.000999999999998</v>
      </c>
      <c r="Y55" s="90">
        <v>47</v>
      </c>
      <c r="Z55" s="144"/>
    </row>
    <row r="56" spans="1:26" ht="22.5" x14ac:dyDescent="0.2">
      <c r="A56" s="281" t="str">
        <f t="shared" si="0"/>
        <v>AUA BTO</v>
      </c>
      <c r="B56" s="368" t="s">
        <v>5515</v>
      </c>
      <c r="C56" s="368" t="s">
        <v>5519</v>
      </c>
      <c r="D56" s="368" t="s">
        <v>551</v>
      </c>
      <c r="E56" s="368" t="s">
        <v>552</v>
      </c>
      <c r="F56" s="369" t="s">
        <v>502</v>
      </c>
      <c r="G56" s="370">
        <v>84</v>
      </c>
      <c r="I56" s="358" t="s">
        <v>5448</v>
      </c>
      <c r="J56" s="151" t="s">
        <v>5479</v>
      </c>
      <c r="K56" s="248" t="str">
        <f t="shared" si="9"/>
        <v/>
      </c>
      <c r="M56" s="290" t="s">
        <v>5485</v>
      </c>
      <c r="N56" s="290" t="s">
        <v>5486</v>
      </c>
      <c r="O56" s="276" t="s">
        <v>5543</v>
      </c>
      <c r="P56" s="143"/>
      <c r="Q56" s="143"/>
      <c r="R56" s="143"/>
      <c r="S56" s="143"/>
      <c r="T56" s="143"/>
      <c r="U56" s="143"/>
      <c r="V56" s="143"/>
      <c r="W56" s="90">
        <f>IF(AND($AM$17&gt;=$X56,$AM$17&lt;=$Y56),'TARIFA ENTREGA A DIRECCION USD'!A56,$W57)</f>
        <v>0</v>
      </c>
      <c r="X56" s="90">
        <v>47.000999999999998</v>
      </c>
      <c r="Y56" s="90">
        <v>48</v>
      </c>
      <c r="Z56" s="144"/>
    </row>
    <row r="57" spans="1:26" x14ac:dyDescent="0.2">
      <c r="A57" s="281" t="str">
        <f t="shared" si="0"/>
        <v>AUA CAS</v>
      </c>
      <c r="B57" s="368" t="s">
        <v>5515</v>
      </c>
      <c r="C57" s="368" t="s">
        <v>5519</v>
      </c>
      <c r="D57" s="368" t="s">
        <v>553</v>
      </c>
      <c r="E57" s="368" t="s">
        <v>554</v>
      </c>
      <c r="F57" s="369" t="s">
        <v>503</v>
      </c>
      <c r="G57" s="370">
        <v>379</v>
      </c>
      <c r="K57" s="3"/>
      <c r="M57" s="275" t="s">
        <v>5448</v>
      </c>
      <c r="N57" s="275" t="s">
        <v>5479</v>
      </c>
      <c r="O57" s="276" t="s">
        <v>5543</v>
      </c>
      <c r="P57" s="143"/>
      <c r="Q57" s="143"/>
      <c r="R57" s="143"/>
      <c r="S57" s="143"/>
      <c r="T57" s="143"/>
      <c r="U57" s="143"/>
      <c r="V57" s="143"/>
      <c r="W57" s="90">
        <f>IF(AND($AM$17&gt;=$X57,$AM$17&lt;=$Y57),'TARIFA ENTREGA A DIRECCION USD'!A57,$W58)</f>
        <v>0</v>
      </c>
      <c r="X57" s="90">
        <v>48.000999999999998</v>
      </c>
      <c r="Y57" s="90">
        <v>49</v>
      </c>
      <c r="Z57" s="144"/>
    </row>
    <row r="58" spans="1:26" x14ac:dyDescent="0.2">
      <c r="A58" s="281" t="str">
        <f t="shared" si="0"/>
        <v>AUA CAZ</v>
      </c>
      <c r="B58" s="368" t="s">
        <v>5515</v>
      </c>
      <c r="C58" s="368" t="s">
        <v>5519</v>
      </c>
      <c r="D58" s="368" t="s">
        <v>561</v>
      </c>
      <c r="E58" s="368" t="s">
        <v>611</v>
      </c>
      <c r="F58" s="369" t="s">
        <v>503</v>
      </c>
      <c r="G58" s="370">
        <v>309</v>
      </c>
      <c r="K58" s="3"/>
      <c r="O58" s="3"/>
      <c r="P58" s="143"/>
      <c r="Q58" s="143"/>
      <c r="R58" s="143"/>
      <c r="S58" s="143"/>
      <c r="T58" s="143"/>
      <c r="U58" s="143"/>
      <c r="V58" s="143"/>
      <c r="W58" s="90">
        <f>IF(AND($AM$17&gt;=$X58,$AM$17&lt;=$Y58),'TARIFA ENTREGA A DIRECCION USD'!A58,$W59)</f>
        <v>0</v>
      </c>
      <c r="X58" s="90">
        <v>49.000999999999998</v>
      </c>
      <c r="Y58" s="90">
        <v>50</v>
      </c>
      <c r="Z58" s="144"/>
    </row>
    <row r="59" spans="1:26" x14ac:dyDescent="0.2">
      <c r="A59" s="281" t="str">
        <f t="shared" si="0"/>
        <v>AUA CBR</v>
      </c>
      <c r="B59" s="368" t="s">
        <v>5515</v>
      </c>
      <c r="C59" s="368" t="s">
        <v>5519</v>
      </c>
      <c r="D59" s="368" t="s">
        <v>555</v>
      </c>
      <c r="E59" s="368" t="s">
        <v>556</v>
      </c>
      <c r="F59" s="369" t="s">
        <v>504</v>
      </c>
      <c r="G59" s="370">
        <v>928</v>
      </c>
      <c r="K59" s="3"/>
      <c r="O59" s="3"/>
      <c r="P59" s="143"/>
      <c r="Q59" s="143"/>
      <c r="R59" s="143"/>
      <c r="S59" s="143"/>
      <c r="T59" s="143"/>
      <c r="U59" s="143"/>
      <c r="V59" s="143"/>
      <c r="W59" s="90">
        <f>IF(AND($AM$17&gt;=$X59,$AM$17&lt;=$Y59),'TARIFA ENTREGA A DIRECCION USD'!A59,$W60)</f>
        <v>0</v>
      </c>
      <c r="X59" s="90">
        <v>50.000999999999998</v>
      </c>
      <c r="Y59" s="90">
        <v>51</v>
      </c>
      <c r="Z59" s="144"/>
    </row>
    <row r="60" spans="1:26" x14ac:dyDescent="0.2">
      <c r="A60" s="281" t="str">
        <f t="shared" si="0"/>
        <v>AUA CCS</v>
      </c>
      <c r="B60" s="368" t="s">
        <v>5515</v>
      </c>
      <c r="C60" s="368" t="s">
        <v>5519</v>
      </c>
      <c r="D60" s="368" t="s">
        <v>557</v>
      </c>
      <c r="E60" s="368" t="s">
        <v>558</v>
      </c>
      <c r="F60" s="369" t="s">
        <v>503</v>
      </c>
      <c r="G60" s="370">
        <v>342</v>
      </c>
      <c r="O60" s="3"/>
      <c r="P60" s="143"/>
      <c r="Q60" s="143"/>
      <c r="R60" s="143"/>
      <c r="S60" s="143"/>
      <c r="T60" s="143"/>
      <c r="U60" s="143"/>
      <c r="V60" s="143"/>
      <c r="W60" s="90">
        <f>IF(AND($AM$17&gt;=$X60,$AM$17&lt;=$Y60),'TARIFA ENTREGA A DIRECCION USD'!A60,$W61)</f>
        <v>0</v>
      </c>
      <c r="X60" s="90">
        <v>51.000999999999998</v>
      </c>
      <c r="Y60" s="90">
        <v>52</v>
      </c>
      <c r="Z60" s="144"/>
    </row>
    <row r="61" spans="1:26" x14ac:dyDescent="0.2">
      <c r="A61" s="281" t="str">
        <f t="shared" si="0"/>
        <v>AUA CGA</v>
      </c>
      <c r="B61" s="368" t="s">
        <v>5515</v>
      </c>
      <c r="C61" s="368" t="s">
        <v>5519</v>
      </c>
      <c r="D61" s="368" t="s">
        <v>559</v>
      </c>
      <c r="E61" s="368" t="s">
        <v>560</v>
      </c>
      <c r="F61" s="369" t="s">
        <v>502</v>
      </c>
      <c r="G61" s="370">
        <v>244</v>
      </c>
      <c r="O61" s="3"/>
      <c r="P61" s="143"/>
      <c r="Q61" s="143"/>
      <c r="R61" s="143"/>
      <c r="S61" s="143"/>
      <c r="T61" s="143"/>
      <c r="U61" s="143"/>
      <c r="V61" s="143"/>
      <c r="W61" s="90">
        <f>IF(AND($AM$17&gt;=$X61,$AM$17&lt;=$Y61),'TARIFA ENTREGA A DIRECCION USD'!A61,$W62)</f>
        <v>0</v>
      </c>
      <c r="X61" s="90">
        <v>52.000999999999998</v>
      </c>
      <c r="Y61" s="90">
        <v>53</v>
      </c>
      <c r="Z61" s="144"/>
    </row>
    <row r="62" spans="1:26" x14ac:dyDescent="0.2">
      <c r="A62" s="281" t="str">
        <f t="shared" si="0"/>
        <v>AUA CNA</v>
      </c>
      <c r="B62" s="368" t="s">
        <v>5515</v>
      </c>
      <c r="C62" s="368" t="s">
        <v>5519</v>
      </c>
      <c r="D62" s="368" t="s">
        <v>5492</v>
      </c>
      <c r="E62" s="368" t="s">
        <v>5493</v>
      </c>
      <c r="F62" s="369" t="s">
        <v>504</v>
      </c>
      <c r="G62" s="370">
        <v>746</v>
      </c>
      <c r="O62" s="3"/>
      <c r="P62" s="143"/>
      <c r="Q62" s="143"/>
      <c r="R62" s="143"/>
      <c r="S62" s="143"/>
      <c r="T62" s="143"/>
      <c r="U62" s="143"/>
      <c r="V62" s="143"/>
      <c r="W62" s="90">
        <f>IF(AND($AM$17&gt;=$X62,$AM$17&lt;=$Y62),'TARIFA ENTREGA A DIRECCION USD'!A62,$W63)</f>
        <v>0</v>
      </c>
      <c r="X62" s="90">
        <v>53.000999999999998</v>
      </c>
      <c r="Y62" s="90">
        <v>54</v>
      </c>
      <c r="Z62" s="144"/>
    </row>
    <row r="63" spans="1:26" x14ac:dyDescent="0.2">
      <c r="A63" s="281" t="str">
        <f t="shared" si="0"/>
        <v>AUA CNO</v>
      </c>
      <c r="B63" s="368" t="s">
        <v>5515</v>
      </c>
      <c r="C63" s="368" t="s">
        <v>5519</v>
      </c>
      <c r="D63" s="368" t="s">
        <v>5499</v>
      </c>
      <c r="E63" s="368" t="s">
        <v>5500</v>
      </c>
      <c r="F63" s="369" t="s">
        <v>504</v>
      </c>
      <c r="G63" s="370">
        <v>872</v>
      </c>
      <c r="I63" s="244" t="s">
        <v>5517</v>
      </c>
      <c r="J63" s="245" t="s">
        <v>5518</v>
      </c>
      <c r="M63" s="244" t="s">
        <v>5531</v>
      </c>
      <c r="N63" s="245" t="s">
        <v>5532</v>
      </c>
      <c r="O63" s="3"/>
      <c r="P63" s="143"/>
      <c r="Q63" s="143"/>
      <c r="R63" s="143"/>
      <c r="S63" s="143"/>
      <c r="T63" s="143"/>
      <c r="U63" s="143"/>
      <c r="V63" s="143"/>
      <c r="W63" s="90">
        <f>IF(AND($AM$17&gt;=$X63,$AM$17&lt;=$Y63),'TARIFA ENTREGA A DIRECCION USD'!A63,$W64)</f>
        <v>0</v>
      </c>
      <c r="X63" s="90">
        <v>54.000999999999998</v>
      </c>
      <c r="Y63" s="90">
        <v>55</v>
      </c>
      <c r="Z63" s="144"/>
    </row>
    <row r="64" spans="1:26" x14ac:dyDescent="0.2">
      <c r="A64" s="281" t="str">
        <f t="shared" si="0"/>
        <v>AUA CRO</v>
      </c>
      <c r="B64" s="368" t="s">
        <v>5515</v>
      </c>
      <c r="C64" s="368" t="s">
        <v>5519</v>
      </c>
      <c r="D64" s="368" t="s">
        <v>562</v>
      </c>
      <c r="E64" s="368" t="s">
        <v>563</v>
      </c>
      <c r="F64" s="369" t="s">
        <v>503</v>
      </c>
      <c r="G64" s="370">
        <v>454</v>
      </c>
      <c r="I64" s="258" t="s">
        <v>561</v>
      </c>
      <c r="J64" s="259" t="s">
        <v>5523</v>
      </c>
      <c r="M64" s="265" t="s">
        <v>5492</v>
      </c>
      <c r="N64" s="266" t="s">
        <v>5530</v>
      </c>
      <c r="O64" s="3"/>
      <c r="P64" s="143"/>
      <c r="Q64" s="143"/>
      <c r="R64" s="143"/>
      <c r="S64" s="143"/>
      <c r="T64" s="143"/>
      <c r="U64" s="143"/>
      <c r="V64" s="143"/>
      <c r="W64" s="90">
        <f>IF(AND($AM$17&gt;=$X64,$AM$17&lt;=$Y64),'TARIFA ENTREGA A DIRECCION USD'!A64,$W65)</f>
        <v>0</v>
      </c>
      <c r="X64" s="90">
        <v>55.000999999999998</v>
      </c>
      <c r="Y64" s="90">
        <v>56</v>
      </c>
      <c r="Z64" s="144"/>
    </row>
    <row r="65" spans="1:26" ht="48" x14ac:dyDescent="0.2">
      <c r="A65" s="281" t="str">
        <f t="shared" si="0"/>
        <v>AUA CRR</v>
      </c>
      <c r="B65" s="368" t="s">
        <v>5515</v>
      </c>
      <c r="C65" s="368" t="s">
        <v>5519</v>
      </c>
      <c r="D65" s="368" t="s">
        <v>564</v>
      </c>
      <c r="E65" s="368" t="s">
        <v>565</v>
      </c>
      <c r="F65" s="369" t="s">
        <v>502</v>
      </c>
      <c r="G65" s="370">
        <v>183</v>
      </c>
      <c r="I65" s="258" t="s">
        <v>5492</v>
      </c>
      <c r="J65" s="259" t="s">
        <v>5534</v>
      </c>
      <c r="M65" s="265" t="s">
        <v>5499</v>
      </c>
      <c r="N65" s="266" t="s">
        <v>5530</v>
      </c>
      <c r="O65" s="3"/>
      <c r="P65" s="143"/>
      <c r="Q65" s="143"/>
      <c r="R65" s="143"/>
      <c r="S65" s="143"/>
      <c r="T65" s="143"/>
      <c r="U65" s="143"/>
      <c r="V65" s="143"/>
      <c r="W65" s="90">
        <f>IF(AND($AM$17&gt;=$X65,$AM$17&lt;=$Y65),'TARIFA ENTREGA A DIRECCION USD'!A65,$W66)</f>
        <v>0</v>
      </c>
      <c r="X65" s="90">
        <v>56.000999999999998</v>
      </c>
      <c r="Y65" s="90">
        <v>57</v>
      </c>
      <c r="Z65" s="144"/>
    </row>
    <row r="66" spans="1:26" ht="48" x14ac:dyDescent="0.2">
      <c r="A66" s="281" t="str">
        <f t="shared" ref="A66:A129" si="10">CONCATENATE(B66," ",D66)</f>
        <v>AUA CVE</v>
      </c>
      <c r="B66" s="368" t="s">
        <v>5515</v>
      </c>
      <c r="C66" s="368" t="s">
        <v>5519</v>
      </c>
      <c r="D66" s="368" t="s">
        <v>566</v>
      </c>
      <c r="E66" s="368" t="s">
        <v>567</v>
      </c>
      <c r="F66" s="369" t="s">
        <v>503</v>
      </c>
      <c r="G66" s="370">
        <v>327</v>
      </c>
      <c r="I66" s="258" t="s">
        <v>5499</v>
      </c>
      <c r="J66" s="259" t="s">
        <v>5534</v>
      </c>
      <c r="M66" s="267" t="s">
        <v>5516</v>
      </c>
      <c r="N66" s="266" t="s">
        <v>5530</v>
      </c>
      <c r="O66" s="3"/>
      <c r="P66" s="143"/>
      <c r="Q66" s="143"/>
      <c r="R66" s="143"/>
      <c r="S66" s="143"/>
      <c r="T66" s="143"/>
      <c r="U66" s="143"/>
      <c r="V66" s="143"/>
      <c r="W66" s="90">
        <f>IF(AND($AM$17&gt;=$X66,$AM$17&lt;=$Y66),'TARIFA ENTREGA A DIRECCION USD'!A66,$W67)</f>
        <v>0</v>
      </c>
      <c r="X66" s="90">
        <v>57.000999999999998</v>
      </c>
      <c r="Y66" s="90">
        <v>58</v>
      </c>
      <c r="Z66" s="144"/>
    </row>
    <row r="67" spans="1:26" ht="24" x14ac:dyDescent="0.2">
      <c r="A67" s="281" t="str">
        <f t="shared" si="10"/>
        <v>AUA CZO</v>
      </c>
      <c r="B67" s="368" t="s">
        <v>5515</v>
      </c>
      <c r="C67" s="368" t="s">
        <v>5519</v>
      </c>
      <c r="D67" s="368" t="s">
        <v>568</v>
      </c>
      <c r="E67" s="368" t="s">
        <v>569</v>
      </c>
      <c r="F67" s="369" t="s">
        <v>503</v>
      </c>
      <c r="G67" s="370">
        <v>419</v>
      </c>
      <c r="I67" s="260" t="s">
        <v>5516</v>
      </c>
      <c r="J67" s="261" t="s">
        <v>5524</v>
      </c>
      <c r="M67" s="267" t="s">
        <v>5503</v>
      </c>
      <c r="N67" s="266" t="s">
        <v>5530</v>
      </c>
      <c r="O67" s="3"/>
      <c r="P67" s="143"/>
      <c r="Q67" s="143"/>
      <c r="R67" s="143"/>
      <c r="S67" s="143"/>
      <c r="T67" s="143"/>
      <c r="U67" s="143"/>
      <c r="V67" s="143"/>
      <c r="W67" s="90">
        <f>IF(AND($AM$17&gt;=$X67,$AM$17&lt;=$Y67),'TARIFA ENTREGA A DIRECCION USD'!A67,$W68)</f>
        <v>0</v>
      </c>
      <c r="X67" s="90">
        <v>58.000999999999998</v>
      </c>
      <c r="Y67" s="90">
        <v>59</v>
      </c>
      <c r="Z67" s="144"/>
    </row>
    <row r="68" spans="1:26" x14ac:dyDescent="0.2">
      <c r="A68" s="281" t="str">
        <f t="shared" si="10"/>
        <v>AUA DMS</v>
      </c>
      <c r="B68" s="368" t="s">
        <v>5515</v>
      </c>
      <c r="C68" s="368" t="s">
        <v>5519</v>
      </c>
      <c r="D68" s="368" t="s">
        <v>5446</v>
      </c>
      <c r="E68" s="368" t="s">
        <v>5447</v>
      </c>
      <c r="F68" s="369" t="s">
        <v>502</v>
      </c>
      <c r="G68" s="370">
        <v>171</v>
      </c>
      <c r="I68" s="260" t="s">
        <v>5503</v>
      </c>
      <c r="J68" s="261" t="s">
        <v>5526</v>
      </c>
      <c r="M68" s="267" t="s">
        <v>5521</v>
      </c>
      <c r="N68" s="266" t="s">
        <v>5530</v>
      </c>
      <c r="O68" s="3"/>
      <c r="P68" s="143"/>
      <c r="Q68" s="143"/>
      <c r="R68" s="143"/>
      <c r="S68" s="143"/>
      <c r="T68" s="143"/>
      <c r="U68" s="143"/>
      <c r="V68" s="143"/>
      <c r="W68" s="90">
        <f>IF(AND($AM$17&gt;=$X68,$AM$17&lt;=$Y68),'TARIFA ENTREGA A DIRECCION USD'!A68,$W69)</f>
        <v>0</v>
      </c>
      <c r="X68" s="90">
        <v>59.000999999999998</v>
      </c>
      <c r="Y68" s="90">
        <v>60</v>
      </c>
      <c r="Z68" s="144"/>
    </row>
    <row r="69" spans="1:26" x14ac:dyDescent="0.2">
      <c r="A69" s="281" t="str">
        <f t="shared" si="10"/>
        <v>AUA ETE</v>
      </c>
      <c r="B69" s="368" t="s">
        <v>5515</v>
      </c>
      <c r="C69" s="368" t="s">
        <v>5519</v>
      </c>
      <c r="D69" s="368" t="s">
        <v>570</v>
      </c>
      <c r="E69" s="368" t="s">
        <v>571</v>
      </c>
      <c r="F69" s="369" t="s">
        <v>504</v>
      </c>
      <c r="G69" s="370">
        <v>800</v>
      </c>
      <c r="I69" s="260" t="s">
        <v>5521</v>
      </c>
      <c r="J69" s="261" t="s">
        <v>5527</v>
      </c>
      <c r="M69" s="3"/>
      <c r="N69" s="3"/>
      <c r="O69" s="3"/>
      <c r="P69" s="143"/>
      <c r="Q69" s="143"/>
      <c r="R69" s="143"/>
      <c r="S69" s="143"/>
      <c r="T69" s="143"/>
      <c r="U69" s="143"/>
      <c r="V69" s="143"/>
      <c r="W69" s="90">
        <f>IF(AND($AM$17&gt;=$X69,$AM$17&lt;=$Y69),'TARIFA ENTREGA A DIRECCION USD'!A69,$W70)</f>
        <v>0</v>
      </c>
      <c r="X69" s="90">
        <v>60.000999999999998</v>
      </c>
      <c r="Y69" s="90">
        <v>61</v>
      </c>
      <c r="Z69" s="144"/>
    </row>
    <row r="70" spans="1:26" x14ac:dyDescent="0.2">
      <c r="A70" s="281" t="str">
        <f t="shared" si="10"/>
        <v>AUA EVA</v>
      </c>
      <c r="B70" s="368" t="s">
        <v>5515</v>
      </c>
      <c r="C70" s="368" t="s">
        <v>5519</v>
      </c>
      <c r="D70" s="368" t="s">
        <v>572</v>
      </c>
      <c r="E70" s="368" t="s">
        <v>573</v>
      </c>
      <c r="F70" s="369" t="s">
        <v>503</v>
      </c>
      <c r="G70" s="370">
        <v>397</v>
      </c>
      <c r="I70" s="262" t="s">
        <v>609</v>
      </c>
      <c r="J70" s="259" t="s">
        <v>5523</v>
      </c>
      <c r="M70" s="3"/>
      <c r="N70" s="3"/>
      <c r="O70" s="3"/>
      <c r="P70" s="143"/>
      <c r="Q70" s="143"/>
      <c r="R70" s="143"/>
      <c r="S70" s="143"/>
      <c r="T70" s="143"/>
      <c r="U70" s="143"/>
      <c r="V70" s="143"/>
      <c r="W70" s="90">
        <f>IF(AND($AM$17&gt;=$X70,$AM$17&lt;=$Y70),'TARIFA ENTREGA A DIRECCION USD'!A70,$W71)</f>
        <v>0</v>
      </c>
      <c r="X70" s="90">
        <v>61.000999999999998</v>
      </c>
      <c r="Y70" s="90">
        <v>62</v>
      </c>
      <c r="Z70" s="144"/>
    </row>
    <row r="71" spans="1:26" x14ac:dyDescent="0.2">
      <c r="A71" s="281" t="str">
        <f t="shared" si="10"/>
        <v>AUA GR2</v>
      </c>
      <c r="B71" s="368" t="s">
        <v>5515</v>
      </c>
      <c r="C71" s="368" t="s">
        <v>5519</v>
      </c>
      <c r="D71" s="368" t="s">
        <v>576</v>
      </c>
      <c r="E71" s="368" t="s">
        <v>5473</v>
      </c>
      <c r="F71" s="369" t="s">
        <v>503</v>
      </c>
      <c r="G71" s="370">
        <v>380</v>
      </c>
      <c r="I71" s="262" t="s">
        <v>610</v>
      </c>
      <c r="J71" s="259" t="s">
        <v>5523</v>
      </c>
      <c r="M71" s="3"/>
      <c r="N71" s="3"/>
      <c r="O71" s="3"/>
      <c r="P71" s="143"/>
      <c r="Q71" s="143"/>
      <c r="R71" s="143"/>
      <c r="S71" s="143"/>
      <c r="T71" s="143"/>
      <c r="U71" s="143"/>
      <c r="V71" s="143"/>
      <c r="W71" s="90">
        <f>IF(AND($AM$17&gt;=$X71,$AM$17&lt;=$Y71),'TARIFA ENTREGA A DIRECCION USD'!A71,$W72)</f>
        <v>0</v>
      </c>
      <c r="X71" s="90">
        <v>62.000999999999998</v>
      </c>
      <c r="Y71" s="90">
        <v>63</v>
      </c>
      <c r="Z71" s="144"/>
    </row>
    <row r="72" spans="1:26" x14ac:dyDescent="0.2">
      <c r="A72" s="281" t="str">
        <f t="shared" si="10"/>
        <v>AUA GTE</v>
      </c>
      <c r="B72" s="368" t="s">
        <v>5515</v>
      </c>
      <c r="C72" s="368" t="s">
        <v>5519</v>
      </c>
      <c r="D72" s="368" t="s">
        <v>5501</v>
      </c>
      <c r="E72" s="368" t="s">
        <v>5502</v>
      </c>
      <c r="F72" s="369" t="s">
        <v>503</v>
      </c>
      <c r="G72" s="370">
        <v>390</v>
      </c>
      <c r="I72" s="262" t="s">
        <v>5477</v>
      </c>
      <c r="J72" s="259" t="s">
        <v>5523</v>
      </c>
      <c r="O72" s="3"/>
      <c r="P72" s="143"/>
      <c r="Q72" s="143"/>
      <c r="R72" s="143"/>
      <c r="S72" s="143"/>
      <c r="T72" s="143"/>
      <c r="U72" s="143"/>
      <c r="V72" s="143"/>
      <c r="W72" s="90">
        <f>IF(AND($AM$17&gt;=$X72,$AM$17&lt;=$Y72),'TARIFA ENTREGA A DIRECCION USD'!A72,$W73)</f>
        <v>0</v>
      </c>
      <c r="X72" s="90">
        <v>63.000999999999998</v>
      </c>
      <c r="Y72" s="90">
        <v>64</v>
      </c>
      <c r="Z72" s="144"/>
    </row>
    <row r="73" spans="1:26" x14ac:dyDescent="0.2">
      <c r="A73" s="281" t="str">
        <f t="shared" si="10"/>
        <v>AUA GUA</v>
      </c>
      <c r="B73" s="368" t="s">
        <v>5515</v>
      </c>
      <c r="C73" s="368" t="s">
        <v>5519</v>
      </c>
      <c r="D73" s="368" t="s">
        <v>574</v>
      </c>
      <c r="E73" s="368" t="s">
        <v>575</v>
      </c>
      <c r="F73" s="369" t="s">
        <v>502</v>
      </c>
      <c r="G73" s="370">
        <v>95</v>
      </c>
      <c r="I73" s="263" t="s">
        <v>5485</v>
      </c>
      <c r="J73" s="259" t="s">
        <v>5523</v>
      </c>
      <c r="O73" s="3"/>
      <c r="P73" s="143"/>
      <c r="Q73" s="143"/>
      <c r="R73" s="143"/>
      <c r="S73" s="143"/>
      <c r="T73" s="143"/>
      <c r="U73" s="143"/>
      <c r="V73" s="143"/>
      <c r="W73" s="90">
        <f>IF(AND($AM$17&gt;=$X73,$AM$17&lt;=$Y73),'TARIFA ENTREGA A DIRECCION USD'!A73,$W74)</f>
        <v>0</v>
      </c>
      <c r="X73" s="90">
        <v>64.001000000000005</v>
      </c>
      <c r="Y73" s="90">
        <v>65</v>
      </c>
      <c r="Z73" s="144"/>
    </row>
    <row r="74" spans="1:26" x14ac:dyDescent="0.2">
      <c r="A74" s="281" t="str">
        <f t="shared" si="10"/>
        <v>AUA LGA</v>
      </c>
      <c r="B74" s="368" t="s">
        <v>5515</v>
      </c>
      <c r="C74" s="368" t="s">
        <v>5519</v>
      </c>
      <c r="D74" s="368" t="s">
        <v>5536</v>
      </c>
      <c r="E74" s="368" t="s">
        <v>5480</v>
      </c>
      <c r="F74" s="369" t="s">
        <v>503</v>
      </c>
      <c r="G74" s="369">
        <v>371</v>
      </c>
      <c r="I74" s="264" t="s">
        <v>5448</v>
      </c>
      <c r="J74" s="259" t="s">
        <v>5523</v>
      </c>
      <c r="O74" s="3"/>
      <c r="P74" s="143"/>
      <c r="Q74" s="143"/>
      <c r="R74" s="143"/>
      <c r="S74" s="143"/>
      <c r="T74" s="143"/>
      <c r="U74" s="143"/>
      <c r="V74" s="143"/>
      <c r="W74" s="90">
        <f>IF(AND($AM$17&gt;=$X74,$AM$17&lt;=$Y74),'TARIFA ENTREGA A DIRECCION USD'!A74,$W75)</f>
        <v>0</v>
      </c>
      <c r="X74" s="90">
        <v>65.001000000000005</v>
      </c>
      <c r="Y74" s="90">
        <v>66</v>
      </c>
      <c r="Z74" s="144"/>
    </row>
    <row r="75" spans="1:26" x14ac:dyDescent="0.2">
      <c r="A75" s="281" t="str">
        <f t="shared" si="10"/>
        <v>AUA MAY</v>
      </c>
      <c r="B75" s="368" t="s">
        <v>5515</v>
      </c>
      <c r="C75" s="368" t="s">
        <v>5519</v>
      </c>
      <c r="D75" s="368" t="s">
        <v>577</v>
      </c>
      <c r="E75" s="368" t="s">
        <v>578</v>
      </c>
      <c r="F75" s="369" t="s">
        <v>503</v>
      </c>
      <c r="G75" s="370">
        <v>352</v>
      </c>
      <c r="O75" s="3"/>
      <c r="P75" s="143"/>
      <c r="Q75" s="143"/>
      <c r="R75" s="143"/>
      <c r="S75" s="143"/>
      <c r="T75" s="143"/>
      <c r="U75" s="143"/>
      <c r="V75" s="143"/>
      <c r="W75" s="90">
        <f>IF(AND($AM$17&gt;=$X75,$AM$17&lt;=$Y75),'TARIFA ENTREGA A DIRECCION USD'!A75,$W76)</f>
        <v>0</v>
      </c>
      <c r="X75" s="90">
        <v>66.001000000000005</v>
      </c>
      <c r="Y75" s="90">
        <v>67</v>
      </c>
      <c r="Z75" s="144"/>
    </row>
    <row r="76" spans="1:26" x14ac:dyDescent="0.2">
      <c r="A76" s="281" t="str">
        <f t="shared" si="10"/>
        <v>AUA MBO</v>
      </c>
      <c r="B76" s="368" t="s">
        <v>5515</v>
      </c>
      <c r="C76" s="368" t="s">
        <v>5519</v>
      </c>
      <c r="D76" s="368" t="s">
        <v>579</v>
      </c>
      <c r="E76" s="368" t="s">
        <v>580</v>
      </c>
      <c r="F76" s="369" t="s">
        <v>503</v>
      </c>
      <c r="G76" s="370">
        <v>412</v>
      </c>
      <c r="O76" s="3"/>
      <c r="P76" s="143"/>
      <c r="Q76" s="143"/>
      <c r="R76" s="143"/>
      <c r="S76" s="143"/>
      <c r="T76" s="143"/>
      <c r="U76" s="143"/>
      <c r="V76" s="143"/>
      <c r="W76" s="90">
        <f>IF(AND($AM$17&gt;=$X76,$AM$17&lt;=$Y76),'TARIFA ENTREGA A DIRECCION USD'!A76,$W77)</f>
        <v>0</v>
      </c>
      <c r="X76" s="90">
        <v>67.001000000000005</v>
      </c>
      <c r="Y76" s="90">
        <v>68</v>
      </c>
      <c r="Z76" s="144"/>
    </row>
    <row r="77" spans="1:26" x14ac:dyDescent="0.2">
      <c r="A77" s="281" t="str">
        <f t="shared" si="10"/>
        <v>AUA MDA</v>
      </c>
      <c r="B77" s="368" t="s">
        <v>5515</v>
      </c>
      <c r="C77" s="368" t="s">
        <v>5519</v>
      </c>
      <c r="D77" s="368" t="s">
        <v>581</v>
      </c>
      <c r="E77" s="368" t="s">
        <v>582</v>
      </c>
      <c r="F77" s="369" t="s">
        <v>503</v>
      </c>
      <c r="G77" s="370">
        <v>329</v>
      </c>
      <c r="O77" s="3"/>
      <c r="P77" s="143"/>
      <c r="Q77" s="143"/>
      <c r="R77" s="143"/>
      <c r="S77" s="143"/>
      <c r="T77" s="143"/>
      <c r="U77" s="143"/>
      <c r="V77" s="143"/>
      <c r="W77" s="90">
        <f>IF(AND($AM$17&gt;=$X77,$AM$17&lt;=$Y77),'TARIFA ENTREGA A DIRECCION USD'!A77,$W78)</f>
        <v>0</v>
      </c>
      <c r="X77" s="90">
        <v>68.001000000000005</v>
      </c>
      <c r="Y77" s="90">
        <v>69</v>
      </c>
      <c r="Z77" s="144"/>
    </row>
    <row r="78" spans="1:26" x14ac:dyDescent="0.2">
      <c r="A78" s="281" t="str">
        <f t="shared" si="10"/>
        <v>AUA MIN</v>
      </c>
      <c r="B78" s="368" t="s">
        <v>5515</v>
      </c>
      <c r="C78" s="368" t="s">
        <v>5519</v>
      </c>
      <c r="D78" s="368" t="s">
        <v>583</v>
      </c>
      <c r="E78" s="368" t="s">
        <v>584</v>
      </c>
      <c r="F78" s="369" t="s">
        <v>504</v>
      </c>
      <c r="G78" s="370">
        <v>844</v>
      </c>
      <c r="O78" s="3"/>
      <c r="P78" s="143"/>
      <c r="Q78" s="143"/>
      <c r="R78" s="143"/>
      <c r="S78" s="143"/>
      <c r="T78" s="143"/>
      <c r="U78" s="143"/>
      <c r="V78" s="143"/>
      <c r="W78" s="90">
        <f>IF(AND($AM$17&gt;=$X78,$AM$17&lt;=$Y78),'TARIFA ENTREGA A DIRECCION USD'!A78,$W79)</f>
        <v>0</v>
      </c>
      <c r="X78" s="90">
        <v>69.001000000000005</v>
      </c>
      <c r="Y78" s="90">
        <v>70</v>
      </c>
      <c r="Z78" s="144"/>
    </row>
    <row r="79" spans="1:26" x14ac:dyDescent="0.2">
      <c r="A79" s="281" t="str">
        <f t="shared" si="10"/>
        <v>AUA MLM</v>
      </c>
      <c r="B79" s="368" t="s">
        <v>5515</v>
      </c>
      <c r="C79" s="368" t="s">
        <v>5519</v>
      </c>
      <c r="D79" s="368" t="s">
        <v>5474</v>
      </c>
      <c r="E79" s="368" t="s">
        <v>5487</v>
      </c>
      <c r="F79" s="369" t="s">
        <v>503</v>
      </c>
      <c r="G79" s="370">
        <v>342</v>
      </c>
      <c r="M79" s="237"/>
      <c r="N79" s="143"/>
      <c r="P79" s="143"/>
      <c r="Q79" s="143"/>
      <c r="R79" s="143"/>
      <c r="S79" s="143"/>
      <c r="T79" s="143"/>
      <c r="U79" s="143"/>
      <c r="V79" s="143"/>
      <c r="W79" s="90">
        <f>IF(AND($AM$17&gt;=$X79,$AM$17&lt;=$Y79),'TARIFA ENTREGA A DIRECCION USD'!A79,$W80)</f>
        <v>0</v>
      </c>
      <c r="X79" s="90">
        <v>70.001000000000005</v>
      </c>
      <c r="Y79" s="90">
        <v>71</v>
      </c>
      <c r="Z79" s="144"/>
    </row>
    <row r="80" spans="1:26" x14ac:dyDescent="0.2">
      <c r="A80" s="281" t="str">
        <f t="shared" si="10"/>
        <v>AUA MTA</v>
      </c>
      <c r="B80" s="368" t="s">
        <v>5515</v>
      </c>
      <c r="C80" s="368" t="s">
        <v>5519</v>
      </c>
      <c r="D80" s="368" t="s">
        <v>585</v>
      </c>
      <c r="E80" s="368" t="s">
        <v>5483</v>
      </c>
      <c r="F80" s="369" t="s">
        <v>5491</v>
      </c>
      <c r="G80" s="370">
        <v>801</v>
      </c>
      <c r="M80" s="237"/>
      <c r="N80" s="143"/>
      <c r="P80" s="143"/>
      <c r="Q80" s="143"/>
      <c r="R80" s="143"/>
      <c r="S80" s="143"/>
      <c r="T80" s="143"/>
      <c r="U80" s="143"/>
      <c r="V80" s="143"/>
      <c r="W80" s="90">
        <f>IF(AND($AM$17&gt;=$X80,$AM$17&lt;=$Y80),'TARIFA ENTREGA A DIRECCION USD'!A80,$W81)</f>
        <v>0</v>
      </c>
      <c r="X80" s="90">
        <v>71.001000000000005</v>
      </c>
      <c r="Y80" s="90">
        <v>72</v>
      </c>
      <c r="Z80" s="144"/>
    </row>
    <row r="81" spans="1:26" x14ac:dyDescent="0.2">
      <c r="A81" s="281" t="str">
        <f t="shared" si="10"/>
        <v>AUA PCO</v>
      </c>
      <c r="B81" s="368" t="s">
        <v>5515</v>
      </c>
      <c r="C81" s="368" t="s">
        <v>5519</v>
      </c>
      <c r="D81" s="368" t="s">
        <v>586</v>
      </c>
      <c r="E81" s="368" t="s">
        <v>587</v>
      </c>
      <c r="F81" s="369" t="s">
        <v>502</v>
      </c>
      <c r="G81" s="370">
        <v>257</v>
      </c>
      <c r="M81" s="237"/>
      <c r="N81" s="143"/>
      <c r="P81" s="143"/>
      <c r="Q81" s="143"/>
      <c r="R81" s="143"/>
      <c r="S81" s="143"/>
      <c r="T81" s="143"/>
      <c r="U81" s="143"/>
      <c r="V81" s="143"/>
      <c r="W81" s="90">
        <f>IF(AND($AM$17&gt;=$X81,$AM$17&lt;=$Y81),'TARIFA ENTREGA A DIRECCION USD'!A81,$W82)</f>
        <v>0</v>
      </c>
      <c r="X81" s="90">
        <v>72.001000000000005</v>
      </c>
      <c r="Y81" s="90">
        <v>73</v>
      </c>
      <c r="Z81" s="144"/>
    </row>
    <row r="82" spans="1:26" x14ac:dyDescent="0.2">
      <c r="A82" s="281" t="str">
        <f t="shared" si="10"/>
        <v>AUA PFO</v>
      </c>
      <c r="B82" s="368" t="s">
        <v>5515</v>
      </c>
      <c r="C82" s="368" t="s">
        <v>5519</v>
      </c>
      <c r="D82" s="368" t="s">
        <v>588</v>
      </c>
      <c r="E82" s="368" t="s">
        <v>589</v>
      </c>
      <c r="F82" s="401" t="s">
        <v>503</v>
      </c>
      <c r="G82" s="370">
        <v>535</v>
      </c>
      <c r="M82" s="237"/>
      <c r="N82" s="143"/>
      <c r="P82" s="143"/>
      <c r="Q82" s="143"/>
      <c r="R82" s="143"/>
      <c r="S82" s="143"/>
      <c r="T82" s="143"/>
      <c r="U82" s="143"/>
      <c r="V82" s="143"/>
      <c r="W82" s="90">
        <f>IF(AND($AM$17&gt;=$X82,$AM$17&lt;=$Y82),'TARIFA ENTREGA A DIRECCION USD'!A82,$W83)</f>
        <v>0</v>
      </c>
      <c r="X82" s="90">
        <v>73.001000000000005</v>
      </c>
      <c r="Y82" s="90">
        <v>74</v>
      </c>
      <c r="Z82" s="144"/>
    </row>
    <row r="83" spans="1:26" x14ac:dyDescent="0.2">
      <c r="A83" s="281" t="str">
        <f t="shared" si="10"/>
        <v>AUA PLC</v>
      </c>
      <c r="B83" s="368" t="s">
        <v>5515</v>
      </c>
      <c r="C83" s="368" t="s">
        <v>5519</v>
      </c>
      <c r="D83" s="368" t="s">
        <v>590</v>
      </c>
      <c r="E83" s="368" t="s">
        <v>591</v>
      </c>
      <c r="F83" s="369" t="s">
        <v>504</v>
      </c>
      <c r="G83" s="370">
        <v>665</v>
      </c>
      <c r="M83" s="237"/>
      <c r="N83" s="143"/>
      <c r="P83" s="143"/>
      <c r="Q83" s="143"/>
      <c r="R83" s="143"/>
      <c r="S83" s="143"/>
      <c r="T83" s="143"/>
      <c r="U83" s="143"/>
      <c r="V83" s="143"/>
      <c r="W83" s="90">
        <f>IF(AND($AM$17&gt;=$X83,$AM$17&lt;=$Y83),'TARIFA ENTREGA A DIRECCION USD'!A83,$W84)</f>
        <v>0</v>
      </c>
      <c r="X83" s="90">
        <v>74.001000000000005</v>
      </c>
      <c r="Y83" s="90">
        <v>75</v>
      </c>
      <c r="Z83" s="144"/>
    </row>
    <row r="84" spans="1:26" x14ac:dyDescent="0.2">
      <c r="A84" s="281" t="str">
        <f t="shared" si="10"/>
        <v>AUA POZ</v>
      </c>
      <c r="B84" s="368" t="s">
        <v>5515</v>
      </c>
      <c r="C84" s="368" t="s">
        <v>5519</v>
      </c>
      <c r="D84" s="368" t="s">
        <v>592</v>
      </c>
      <c r="E84" s="368" t="s">
        <v>593</v>
      </c>
      <c r="F84" s="369" t="s">
        <v>504</v>
      </c>
      <c r="G84" s="370">
        <v>998</v>
      </c>
      <c r="M84" s="237"/>
      <c r="N84" s="143"/>
      <c r="P84" s="143"/>
      <c r="Q84" s="143"/>
      <c r="R84" s="143"/>
      <c r="S84" s="143"/>
      <c r="T84" s="143"/>
      <c r="U84" s="143"/>
      <c r="V84" s="143"/>
      <c r="W84" s="90">
        <f>IF(AND($AM$17&gt;=$X84,$AM$17&lt;=$Y84),'TARIFA ENTREGA A DIRECCION USD'!A84,$W85)</f>
        <v>0</v>
      </c>
      <c r="X84" s="90">
        <v>75.001000000000005</v>
      </c>
      <c r="Y84" s="90">
        <v>76</v>
      </c>
      <c r="Z84" s="144"/>
    </row>
    <row r="85" spans="1:26" x14ac:dyDescent="0.2">
      <c r="A85" s="281" t="str">
        <f t="shared" si="10"/>
        <v>AUA SNT</v>
      </c>
      <c r="B85" s="368" t="s">
        <v>5515</v>
      </c>
      <c r="C85" s="368" t="s">
        <v>5519</v>
      </c>
      <c r="D85" s="368" t="s">
        <v>5610</v>
      </c>
      <c r="E85" s="368" t="s">
        <v>594</v>
      </c>
      <c r="F85" s="369" t="s">
        <v>504</v>
      </c>
      <c r="G85" s="370">
        <v>640</v>
      </c>
      <c r="M85" s="237"/>
      <c r="N85" s="143"/>
      <c r="P85" s="143"/>
      <c r="Q85" s="143"/>
      <c r="R85" s="143"/>
      <c r="S85" s="143"/>
      <c r="T85" s="143"/>
      <c r="U85" s="143"/>
      <c r="V85" s="143"/>
      <c r="W85" s="90">
        <f>IF(AND($AM$17&gt;=$X85,$AM$17&lt;=$Y85),'TARIFA ENTREGA A DIRECCION USD'!A85,$W86)</f>
        <v>0</v>
      </c>
      <c r="X85" s="90">
        <v>76.001000000000005</v>
      </c>
      <c r="Y85" s="90">
        <v>77</v>
      </c>
      <c r="Z85" s="144"/>
    </row>
    <row r="86" spans="1:26" x14ac:dyDescent="0.2">
      <c r="A86" s="281" t="str">
        <f t="shared" si="10"/>
        <v>AUA SBZ</v>
      </c>
      <c r="B86" s="368" t="s">
        <v>5515</v>
      </c>
      <c r="C86" s="368" t="s">
        <v>5519</v>
      </c>
      <c r="D86" s="368" t="s">
        <v>595</v>
      </c>
      <c r="E86" s="368" t="s">
        <v>5484</v>
      </c>
      <c r="F86" s="369" t="s">
        <v>503</v>
      </c>
      <c r="G86" s="370">
        <v>451</v>
      </c>
      <c r="I86" s="243"/>
      <c r="J86" s="3"/>
      <c r="M86" s="237"/>
      <c r="N86" s="143"/>
      <c r="O86" s="143"/>
      <c r="P86" s="143"/>
      <c r="Q86" s="143"/>
      <c r="R86" s="143"/>
      <c r="S86" s="143"/>
      <c r="T86" s="143"/>
      <c r="U86" s="143"/>
      <c r="V86" s="143"/>
      <c r="W86" s="90">
        <f>IF(AND($AM$17&gt;=$X86,$AM$17&lt;=$Y86),'TARIFA ENTREGA A DIRECCION USD'!A86,$W87)</f>
        <v>0</v>
      </c>
      <c r="X86" s="90">
        <v>77.001000000000005</v>
      </c>
      <c r="Y86" s="90">
        <v>78</v>
      </c>
      <c r="Z86" s="144"/>
    </row>
    <row r="87" spans="1:26" x14ac:dyDescent="0.2">
      <c r="A87" s="281" t="str">
        <f t="shared" si="10"/>
        <v>AUA SCL</v>
      </c>
      <c r="B87" s="368" t="s">
        <v>5515</v>
      </c>
      <c r="C87" s="368" t="s">
        <v>5519</v>
      </c>
      <c r="D87" s="368" t="s">
        <v>596</v>
      </c>
      <c r="E87" s="368" t="s">
        <v>597</v>
      </c>
      <c r="F87" s="369" t="s">
        <v>504</v>
      </c>
      <c r="G87" s="370">
        <v>621</v>
      </c>
      <c r="I87" s="143"/>
      <c r="J87" s="143"/>
      <c r="K87" s="3"/>
      <c r="L87" s="143"/>
      <c r="M87" s="237"/>
      <c r="N87" s="143"/>
      <c r="O87" s="143"/>
      <c r="P87" s="143"/>
      <c r="Q87" s="143"/>
      <c r="R87" s="143"/>
      <c r="S87" s="143"/>
      <c r="T87" s="143"/>
      <c r="U87" s="143"/>
      <c r="V87" s="143"/>
      <c r="W87" s="90">
        <f>IF(AND($AM$17&gt;=$X87,$AM$17&lt;=$Y87),'TARIFA ENTREGA A DIRECCION USD'!A87,$W88)</f>
        <v>0</v>
      </c>
      <c r="X87" s="90">
        <v>78.001000000000005</v>
      </c>
      <c r="Y87" s="90">
        <v>79</v>
      </c>
      <c r="Z87" s="144"/>
    </row>
    <row r="88" spans="1:26" x14ac:dyDescent="0.2">
      <c r="A88" s="281" t="str">
        <f t="shared" si="10"/>
        <v>AUA SFE</v>
      </c>
      <c r="B88" s="368" t="s">
        <v>5515</v>
      </c>
      <c r="C88" s="368" t="s">
        <v>5519</v>
      </c>
      <c r="D88" s="368" t="s">
        <v>598</v>
      </c>
      <c r="E88" s="368" t="s">
        <v>599</v>
      </c>
      <c r="F88" s="369" t="s">
        <v>502</v>
      </c>
      <c r="G88" s="370">
        <v>170</v>
      </c>
      <c r="I88" s="143"/>
      <c r="J88" s="143"/>
      <c r="K88" s="143"/>
      <c r="L88" s="143"/>
      <c r="M88" s="237"/>
      <c r="N88" s="143"/>
      <c r="O88" s="143"/>
      <c r="P88" s="143"/>
      <c r="Q88" s="143"/>
      <c r="R88" s="143"/>
      <c r="S88" s="143"/>
      <c r="T88" s="143"/>
      <c r="U88" s="143"/>
      <c r="V88" s="143"/>
      <c r="W88" s="90">
        <f>IF(AND($AM$17&gt;=$X88,$AM$17&lt;=$Y88),'TARIFA ENTREGA A DIRECCION USD'!A88,$W89)</f>
        <v>0</v>
      </c>
      <c r="X88" s="90">
        <v>79.001000000000005</v>
      </c>
      <c r="Y88" s="90">
        <v>80</v>
      </c>
      <c r="Z88" s="144"/>
    </row>
    <row r="89" spans="1:26" x14ac:dyDescent="0.2">
      <c r="A89" s="281" t="str">
        <f t="shared" si="10"/>
        <v>AUA SFX</v>
      </c>
      <c r="B89" s="368" t="s">
        <v>5515</v>
      </c>
      <c r="C89" s="368" t="s">
        <v>5519</v>
      </c>
      <c r="D89" s="368" t="s">
        <v>600</v>
      </c>
      <c r="E89" s="368" t="s">
        <v>601</v>
      </c>
      <c r="F89" s="369" t="s">
        <v>504</v>
      </c>
      <c r="G89" s="370">
        <v>1014</v>
      </c>
      <c r="I89" s="143"/>
      <c r="J89" s="143"/>
      <c r="K89" s="143"/>
      <c r="L89" s="143"/>
      <c r="M89" s="237"/>
      <c r="N89" s="143"/>
      <c r="O89" s="143"/>
      <c r="P89" s="143"/>
      <c r="Q89" s="143"/>
      <c r="R89" s="143"/>
      <c r="S89" s="143"/>
      <c r="T89" s="143"/>
      <c r="U89" s="143"/>
      <c r="V89" s="143"/>
      <c r="W89" s="90">
        <f>IF(AND($AM$17&gt;=$X89,$AM$17&lt;=$Y89),'TARIFA ENTREGA A DIRECCION USD'!A89,$W90)</f>
        <v>0</v>
      </c>
      <c r="X89" s="90">
        <v>80.001000000000005</v>
      </c>
      <c r="Y89" s="90">
        <v>81</v>
      </c>
      <c r="Z89" s="144"/>
    </row>
    <row r="90" spans="1:26" x14ac:dyDescent="0.2">
      <c r="A90" s="281" t="str">
        <f t="shared" si="10"/>
        <v>AUA TPT</v>
      </c>
      <c r="B90" s="368" t="s">
        <v>5515</v>
      </c>
      <c r="C90" s="368" t="s">
        <v>5519</v>
      </c>
      <c r="D90" s="368" t="s">
        <v>5503</v>
      </c>
      <c r="E90" s="368" t="s">
        <v>5504</v>
      </c>
      <c r="F90" s="369" t="s">
        <v>504</v>
      </c>
      <c r="G90" s="370">
        <v>1060</v>
      </c>
      <c r="I90" s="143"/>
      <c r="J90" s="143"/>
      <c r="K90" s="143"/>
      <c r="L90" s="143"/>
      <c r="M90" s="237"/>
      <c r="N90" s="143"/>
      <c r="O90" s="143"/>
      <c r="P90" s="143"/>
      <c r="Q90" s="143"/>
      <c r="R90" s="143"/>
      <c r="S90" s="143"/>
      <c r="T90" s="143"/>
      <c r="U90" s="143"/>
      <c r="V90" s="143"/>
      <c r="W90" s="90">
        <f>IF(AND($AM$17&gt;=$X90,$AM$17&lt;=$Y90),'TARIFA ENTREGA A DIRECCION USD'!A90,$W91)</f>
        <v>0</v>
      </c>
      <c r="X90" s="90">
        <v>81.001000000000005</v>
      </c>
      <c r="Y90" s="90">
        <v>82</v>
      </c>
      <c r="Z90" s="144"/>
    </row>
    <row r="91" spans="1:26" x14ac:dyDescent="0.2">
      <c r="A91" s="281" t="str">
        <f t="shared" si="10"/>
        <v>AUA TY1</v>
      </c>
      <c r="B91" s="368" t="s">
        <v>5515</v>
      </c>
      <c r="C91" s="368" t="s">
        <v>5519</v>
      </c>
      <c r="D91" s="368" t="s">
        <v>604</v>
      </c>
      <c r="E91" s="368" t="s">
        <v>605</v>
      </c>
      <c r="F91" s="369" t="s">
        <v>503</v>
      </c>
      <c r="G91" s="370">
        <v>342</v>
      </c>
      <c r="I91" s="143"/>
      <c r="J91" s="143"/>
      <c r="K91" s="143"/>
      <c r="L91" s="143"/>
      <c r="M91" s="237"/>
      <c r="N91" s="143"/>
      <c r="O91" s="143"/>
      <c r="P91" s="143"/>
      <c r="Q91" s="143"/>
      <c r="R91" s="143"/>
      <c r="S91" s="143"/>
      <c r="T91" s="143"/>
      <c r="U91" s="143"/>
      <c r="V91" s="143"/>
      <c r="W91" s="90">
        <f>IF(AND($AM$17&gt;=$X91,$AM$17&lt;=$Y91),'TARIFA ENTREGA A DIRECCION USD'!A91,$W92)</f>
        <v>0</v>
      </c>
      <c r="X91" s="90">
        <v>82.001000000000005</v>
      </c>
      <c r="Y91" s="90">
        <v>83</v>
      </c>
      <c r="Z91" s="144"/>
    </row>
    <row r="92" spans="1:26" x14ac:dyDescent="0.2">
      <c r="A92" s="281" t="str">
        <f t="shared" si="10"/>
        <v>AUA VAL</v>
      </c>
      <c r="B92" s="368" t="s">
        <v>5515</v>
      </c>
      <c r="C92" s="368" t="s">
        <v>5519</v>
      </c>
      <c r="D92" s="368" t="s">
        <v>602</v>
      </c>
      <c r="E92" s="368" t="s">
        <v>603</v>
      </c>
      <c r="F92" s="369" t="s">
        <v>502</v>
      </c>
      <c r="G92" s="370">
        <v>273</v>
      </c>
      <c r="I92" s="143"/>
      <c r="J92" s="143"/>
      <c r="K92" s="143"/>
      <c r="L92" s="143"/>
      <c r="M92" s="237"/>
      <c r="N92" s="143"/>
      <c r="O92" s="143"/>
      <c r="P92" s="143"/>
      <c r="Q92" s="143"/>
      <c r="R92" s="143"/>
      <c r="S92" s="143"/>
      <c r="T92" s="143"/>
      <c r="U92" s="143"/>
      <c r="V92" s="143"/>
      <c r="W92" s="90">
        <f>IF(AND($AM$17&gt;=$X92,$AM$17&lt;=$Y92),'TARIFA ENTREGA A DIRECCION USD'!A92,$W93)</f>
        <v>0</v>
      </c>
      <c r="X92" s="90">
        <v>83.001000000000005</v>
      </c>
      <c r="Y92" s="90">
        <v>84</v>
      </c>
      <c r="Z92" s="144"/>
    </row>
    <row r="93" spans="1:26" x14ac:dyDescent="0.2">
      <c r="A93" s="281" t="str">
        <f t="shared" si="10"/>
        <v>AUA VEN</v>
      </c>
      <c r="B93" s="368" t="s">
        <v>5515</v>
      </c>
      <c r="C93" s="368" t="s">
        <v>5519</v>
      </c>
      <c r="D93" s="368" t="s">
        <v>5475</v>
      </c>
      <c r="E93" s="368" t="s">
        <v>5476</v>
      </c>
      <c r="F93" s="369" t="s">
        <v>503</v>
      </c>
      <c r="G93" s="370">
        <v>342</v>
      </c>
      <c r="I93" s="143"/>
      <c r="J93" s="143"/>
      <c r="K93" s="143"/>
      <c r="L93" s="143"/>
      <c r="M93" s="237"/>
      <c r="N93" s="143"/>
      <c r="O93" s="143"/>
      <c r="P93" s="143"/>
      <c r="Q93" s="143"/>
      <c r="R93" s="143"/>
      <c r="S93" s="143"/>
      <c r="T93" s="143"/>
      <c r="U93" s="143"/>
      <c r="V93" s="143"/>
      <c r="W93" s="90">
        <f>IF(AND($AM$17&gt;=$X93,$AM$17&lt;=$Y93),'TARIFA ENTREGA A DIRECCION USD'!A93,$W94)</f>
        <v>0</v>
      </c>
      <c r="X93" s="90">
        <v>84.001000000000005</v>
      </c>
      <c r="Y93" s="90">
        <v>85</v>
      </c>
      <c r="Z93" s="144"/>
    </row>
    <row r="94" spans="1:26" x14ac:dyDescent="0.2">
      <c r="A94" s="281" t="str">
        <f t="shared" si="10"/>
        <v>AUA VLP</v>
      </c>
      <c r="B94" s="368" t="s">
        <v>5515</v>
      </c>
      <c r="C94" s="368" t="s">
        <v>5519</v>
      </c>
      <c r="D94" s="368" t="s">
        <v>606</v>
      </c>
      <c r="E94" s="368" t="s">
        <v>5482</v>
      </c>
      <c r="F94" s="369" t="s">
        <v>503</v>
      </c>
      <c r="G94" s="370">
        <v>496</v>
      </c>
      <c r="I94" s="143"/>
      <c r="J94" s="143"/>
      <c r="K94" s="143"/>
      <c r="L94" s="143"/>
      <c r="M94" s="237"/>
      <c r="N94" s="143"/>
      <c r="O94" s="143"/>
      <c r="P94" s="143"/>
      <c r="Q94" s="143"/>
      <c r="R94" s="143"/>
      <c r="S94" s="143"/>
      <c r="T94" s="143"/>
      <c r="U94" s="143"/>
      <c r="V94" s="143"/>
      <c r="W94" s="90">
        <f>IF(AND($AM$17&gt;=$X94,$AM$17&lt;=$Y94),'TARIFA ENTREGA A DIRECCION USD'!A94,$W95)</f>
        <v>0</v>
      </c>
      <c r="X94" s="90">
        <v>85.001000000000005</v>
      </c>
      <c r="Y94" s="90">
        <v>86</v>
      </c>
      <c r="Z94" s="144"/>
    </row>
    <row r="95" spans="1:26" x14ac:dyDescent="0.2">
      <c r="A95" s="281" t="str">
        <f t="shared" si="10"/>
        <v>AUA VRA</v>
      </c>
      <c r="B95" s="368" t="s">
        <v>5515</v>
      </c>
      <c r="C95" s="368" t="s">
        <v>5519</v>
      </c>
      <c r="D95" s="368" t="s">
        <v>607</v>
      </c>
      <c r="E95" s="368" t="s">
        <v>608</v>
      </c>
      <c r="F95" s="369" t="s">
        <v>503</v>
      </c>
      <c r="G95" s="369">
        <v>309</v>
      </c>
      <c r="I95" s="143"/>
      <c r="J95" s="143"/>
      <c r="K95" s="143"/>
      <c r="L95" s="143"/>
      <c r="M95" s="237"/>
      <c r="N95" s="143"/>
      <c r="O95" s="143"/>
      <c r="P95" s="143"/>
      <c r="Q95" s="143"/>
      <c r="R95" s="143"/>
      <c r="S95" s="143"/>
      <c r="T95" s="143"/>
      <c r="U95" s="143"/>
      <c r="V95" s="143"/>
      <c r="W95" s="90">
        <f>IF(AND($AM$17&gt;=$X95,$AM$17&lt;=$Y95),'TARIFA ENTREGA A DIRECCION USD'!A95,$W96)</f>
        <v>0</v>
      </c>
      <c r="X95" s="90">
        <v>86.001000000000005</v>
      </c>
      <c r="Y95" s="90">
        <v>87</v>
      </c>
      <c r="Z95" s="144"/>
    </row>
    <row r="96" spans="1:26" x14ac:dyDescent="0.2">
      <c r="A96" s="281" t="str">
        <f t="shared" si="10"/>
        <v>AUA XBM</v>
      </c>
      <c r="B96" s="368" t="s">
        <v>5515</v>
      </c>
      <c r="C96" s="368" t="s">
        <v>5519</v>
      </c>
      <c r="D96" s="368" t="s">
        <v>609</v>
      </c>
      <c r="E96" s="368" t="s">
        <v>612</v>
      </c>
      <c r="F96" s="369" t="s">
        <v>503</v>
      </c>
      <c r="G96" s="370">
        <v>342</v>
      </c>
      <c r="I96" s="143"/>
      <c r="J96" s="143"/>
      <c r="K96" s="143"/>
      <c r="L96" s="143"/>
      <c r="M96" s="237"/>
      <c r="N96" s="143"/>
      <c r="O96" s="143"/>
      <c r="P96" s="143"/>
      <c r="Q96" s="143"/>
      <c r="R96" s="143"/>
      <c r="S96" s="143"/>
      <c r="T96" s="143"/>
      <c r="U96" s="143"/>
      <c r="V96" s="143"/>
      <c r="W96" s="90">
        <f>IF(AND($AM$17&gt;=$X96,$AM$17&lt;=$Y96),'TARIFA ENTREGA A DIRECCION USD'!A96,$W97)</f>
        <v>0</v>
      </c>
      <c r="X96" s="90">
        <v>87.001000000000005</v>
      </c>
      <c r="Y96" s="90">
        <v>88</v>
      </c>
      <c r="Z96" s="144"/>
    </row>
    <row r="97" spans="1:26" x14ac:dyDescent="0.2">
      <c r="A97" s="281" t="str">
        <f t="shared" si="10"/>
        <v>AUA XES</v>
      </c>
      <c r="B97" s="368" t="s">
        <v>5515</v>
      </c>
      <c r="C97" s="368" t="s">
        <v>5519</v>
      </c>
      <c r="D97" s="368" t="s">
        <v>610</v>
      </c>
      <c r="E97" s="368" t="s">
        <v>613</v>
      </c>
      <c r="F97" s="369" t="s">
        <v>503</v>
      </c>
      <c r="G97" s="370">
        <v>342</v>
      </c>
      <c r="I97" s="143"/>
      <c r="J97" s="143"/>
      <c r="K97" s="143"/>
      <c r="L97" s="143"/>
      <c r="M97" s="237"/>
      <c r="N97" s="143"/>
      <c r="O97" s="143"/>
      <c r="P97" s="143"/>
      <c r="Q97" s="143"/>
      <c r="R97" s="143"/>
      <c r="S97" s="143"/>
      <c r="T97" s="143"/>
      <c r="U97" s="143"/>
      <c r="V97" s="143"/>
      <c r="W97" s="90">
        <f>IF(AND($AM$17&gt;=$X97,$AM$17&lt;=$Y97),'TARIFA ENTREGA A DIRECCION USD'!A97,$W98)</f>
        <v>0</v>
      </c>
      <c r="X97" s="90">
        <v>88.001000000000005</v>
      </c>
      <c r="Y97" s="90">
        <v>89</v>
      </c>
      <c r="Z97" s="144"/>
    </row>
    <row r="98" spans="1:26" x14ac:dyDescent="0.2">
      <c r="A98" s="281" t="str">
        <f t="shared" si="10"/>
        <v>AUA XSJ</v>
      </c>
      <c r="B98" s="368" t="s">
        <v>5515</v>
      </c>
      <c r="C98" s="368" t="s">
        <v>5519</v>
      </c>
      <c r="D98" s="368" t="s">
        <v>5477</v>
      </c>
      <c r="E98" s="368" t="s">
        <v>5478</v>
      </c>
      <c r="F98" s="369" t="s">
        <v>503</v>
      </c>
      <c r="G98" s="370">
        <v>342</v>
      </c>
      <c r="I98" s="143"/>
      <c r="J98" s="143"/>
      <c r="K98" s="143"/>
      <c r="L98" s="143"/>
      <c r="M98" s="237"/>
      <c r="N98" s="143"/>
      <c r="O98" s="143"/>
      <c r="P98" s="143"/>
      <c r="Q98" s="143"/>
      <c r="R98" s="143"/>
      <c r="S98" s="143"/>
      <c r="T98" s="143"/>
      <c r="U98" s="143"/>
      <c r="V98" s="143"/>
      <c r="W98" s="90">
        <f>IF(AND($AM$17&gt;=$X98,$AM$17&lt;=$Y98),'TARIFA ENTREGA A DIRECCION USD'!A98,$W99)</f>
        <v>0</v>
      </c>
      <c r="X98" s="90">
        <v>89.001000000000005</v>
      </c>
      <c r="Y98" s="90">
        <v>90</v>
      </c>
      <c r="Z98" s="144"/>
    </row>
    <row r="99" spans="1:26" x14ac:dyDescent="0.2">
      <c r="A99" s="281" t="str">
        <f t="shared" si="10"/>
        <v>AUA XSS</v>
      </c>
      <c r="B99" s="368" t="s">
        <v>5515</v>
      </c>
      <c r="C99" s="368" t="s">
        <v>5519</v>
      </c>
      <c r="D99" s="368" t="s">
        <v>5485</v>
      </c>
      <c r="E99" s="368" t="s">
        <v>5486</v>
      </c>
      <c r="F99" s="369" t="s">
        <v>504</v>
      </c>
      <c r="G99" s="370">
        <v>621</v>
      </c>
      <c r="I99" s="143"/>
      <c r="J99" s="143"/>
      <c r="K99" s="143"/>
      <c r="L99" s="143"/>
      <c r="M99" s="237"/>
      <c r="N99" s="143"/>
      <c r="O99" s="143"/>
      <c r="P99" s="143"/>
      <c r="Q99" s="143"/>
      <c r="R99" s="143"/>
      <c r="S99" s="143"/>
      <c r="T99" s="143"/>
      <c r="U99" s="143"/>
      <c r="V99" s="143"/>
      <c r="W99" s="90">
        <f>IF(AND($AM$17&gt;=$X99,$AM$17&lt;=$Y99),'TARIFA ENTREGA A DIRECCION USD'!A99,$W100)</f>
        <v>0</v>
      </c>
      <c r="X99" s="90">
        <v>90.001000000000005</v>
      </c>
      <c r="Y99" s="90">
        <v>91</v>
      </c>
      <c r="Z99" s="144"/>
    </row>
    <row r="100" spans="1:26" x14ac:dyDescent="0.2">
      <c r="A100" s="281" t="str">
        <f t="shared" si="10"/>
        <v>AUA XTT</v>
      </c>
      <c r="B100" s="368" t="s">
        <v>5515</v>
      </c>
      <c r="C100" s="368" t="s">
        <v>5519</v>
      </c>
      <c r="D100" s="368" t="s">
        <v>5448</v>
      </c>
      <c r="E100" s="368" t="s">
        <v>5479</v>
      </c>
      <c r="F100" s="369" t="s">
        <v>503</v>
      </c>
      <c r="G100" s="370">
        <v>342</v>
      </c>
      <c r="I100" s="143"/>
      <c r="J100" s="143"/>
      <c r="K100" s="143"/>
      <c r="L100" s="143"/>
      <c r="M100" s="237"/>
      <c r="N100" s="143"/>
      <c r="O100" s="143"/>
      <c r="P100" s="143"/>
      <c r="Q100" s="143"/>
      <c r="R100" s="143"/>
      <c r="S100" s="143"/>
      <c r="T100" s="143"/>
      <c r="U100" s="143"/>
      <c r="V100" s="143"/>
      <c r="W100" s="90">
        <f>IF(AND($AM$17&gt;=$X100,$AM$17&lt;=$Y100),'TARIFA ENTREGA A DIRECCION USD'!A100,$W101)</f>
        <v>0</v>
      </c>
      <c r="X100" s="90">
        <v>91.001000000000005</v>
      </c>
      <c r="Y100" s="90">
        <v>92</v>
      </c>
      <c r="Z100" s="144"/>
    </row>
    <row r="101" spans="1:26" x14ac:dyDescent="0.2">
      <c r="A101" s="282" t="str">
        <f t="shared" si="10"/>
        <v>AUA XCH</v>
      </c>
      <c r="B101" s="278" t="s">
        <v>5515</v>
      </c>
      <c r="C101" s="278" t="s">
        <v>5519</v>
      </c>
      <c r="D101" s="278" t="s">
        <v>5537</v>
      </c>
      <c r="E101" s="278" t="s">
        <v>5538</v>
      </c>
      <c r="F101" s="395" t="s">
        <v>503</v>
      </c>
      <c r="G101" s="396">
        <v>342</v>
      </c>
      <c r="I101" s="143"/>
      <c r="J101" s="143"/>
      <c r="K101" s="143"/>
      <c r="L101" s="143"/>
      <c r="M101" s="237"/>
      <c r="N101" s="143"/>
      <c r="O101" s="143"/>
      <c r="P101" s="143"/>
      <c r="Q101" s="143"/>
      <c r="R101" s="143"/>
      <c r="S101" s="143"/>
      <c r="T101" s="143"/>
      <c r="U101" s="143"/>
      <c r="V101" s="143"/>
      <c r="W101" s="90">
        <f>IF(AND($AM$17&gt;=$X101,$AM$17&lt;=$Y101),'TARIFA ENTREGA A DIRECCION USD'!A101,$W102)</f>
        <v>0</v>
      </c>
      <c r="X101" s="90">
        <v>92.001000000000005</v>
      </c>
      <c r="Y101" s="90">
        <v>93</v>
      </c>
      <c r="Z101" s="144"/>
    </row>
    <row r="102" spans="1:26" x14ac:dyDescent="0.2">
      <c r="A102" s="294" t="str">
        <f t="shared" si="10"/>
        <v>AUA BPC</v>
      </c>
      <c r="B102" s="293" t="s">
        <v>5515</v>
      </c>
      <c r="C102" s="293" t="s">
        <v>5519</v>
      </c>
      <c r="D102" s="293" t="s">
        <v>5544</v>
      </c>
      <c r="E102" s="293" t="s">
        <v>5545</v>
      </c>
      <c r="F102" s="397" t="s">
        <v>504</v>
      </c>
      <c r="G102" s="398">
        <v>665</v>
      </c>
      <c r="I102" s="143"/>
      <c r="J102" s="143"/>
      <c r="K102" s="143"/>
      <c r="L102" s="143"/>
      <c r="M102" s="237"/>
      <c r="N102" s="143"/>
      <c r="O102" s="143"/>
      <c r="P102" s="143"/>
      <c r="Q102" s="143"/>
      <c r="R102" s="143"/>
      <c r="S102" s="143"/>
      <c r="T102" s="143"/>
      <c r="U102" s="143"/>
      <c r="V102" s="143"/>
      <c r="W102" s="90">
        <f>IF(AND($AM$17&gt;=$X102,$AM$17&lt;=$Y102),'TARIFA ENTREGA A DIRECCION USD'!A102,$W103)</f>
        <v>0</v>
      </c>
      <c r="X102" s="90">
        <v>93.001000000000005</v>
      </c>
      <c r="Y102" s="90">
        <v>94</v>
      </c>
      <c r="Z102" s="144"/>
    </row>
    <row r="103" spans="1:26" x14ac:dyDescent="0.2">
      <c r="A103" s="294" t="str">
        <f t="shared" si="10"/>
        <v>AUA XCP</v>
      </c>
      <c r="B103" s="293" t="s">
        <v>5515</v>
      </c>
      <c r="C103" s="293" t="s">
        <v>5519</v>
      </c>
      <c r="D103" s="293" t="s">
        <v>5549</v>
      </c>
      <c r="E103" s="293" t="s">
        <v>5550</v>
      </c>
      <c r="F103" s="397" t="s">
        <v>503</v>
      </c>
      <c r="G103" s="398">
        <v>342</v>
      </c>
      <c r="I103" s="143"/>
      <c r="J103" s="143"/>
      <c r="K103" s="143"/>
      <c r="L103" s="143"/>
      <c r="M103" s="237"/>
      <c r="N103" s="143"/>
      <c r="O103" s="143"/>
      <c r="P103" s="143"/>
      <c r="Q103" s="143"/>
      <c r="R103" s="143"/>
      <c r="S103" s="143"/>
      <c r="T103" s="143"/>
      <c r="U103" s="143"/>
      <c r="V103" s="143"/>
      <c r="W103" s="90">
        <f>IF(AND($AM$17&gt;=$X103,$AM$17&lt;=$Y103),'TARIFA ENTREGA A DIRECCION USD'!A103,$W104)</f>
        <v>0</v>
      </c>
      <c r="X103" s="90">
        <v>94.001000000000005</v>
      </c>
      <c r="Y103" s="90">
        <v>95</v>
      </c>
      <c r="Z103" s="144"/>
    </row>
    <row r="104" spans="1:26" x14ac:dyDescent="0.2">
      <c r="A104" s="281" t="str">
        <f t="shared" si="10"/>
        <v>BAS ACO</v>
      </c>
      <c r="B104" s="368" t="s">
        <v>549</v>
      </c>
      <c r="C104" s="368" t="s">
        <v>550</v>
      </c>
      <c r="D104" s="368" t="s">
        <v>546</v>
      </c>
      <c r="E104" s="368" t="s">
        <v>547</v>
      </c>
      <c r="F104" s="369" t="s">
        <v>504</v>
      </c>
      <c r="G104" s="370">
        <v>1000</v>
      </c>
      <c r="I104" s="143"/>
      <c r="J104" s="143"/>
      <c r="K104" s="143"/>
      <c r="L104" s="143"/>
      <c r="M104" s="237"/>
      <c r="N104" s="143"/>
      <c r="O104" s="143"/>
      <c r="P104" s="143"/>
      <c r="Q104" s="143"/>
      <c r="R104" s="143"/>
      <c r="S104" s="143"/>
      <c r="T104" s="143"/>
      <c r="U104" s="143"/>
      <c r="V104" s="143"/>
      <c r="W104" s="90">
        <f>IF(AND($AM$17&gt;=$X104,$AM$17&lt;=$Y104),'TARIFA ENTREGA A DIRECCION USD'!A104,$W105)</f>
        <v>0</v>
      </c>
      <c r="X104" s="90">
        <v>95.001000000000005</v>
      </c>
      <c r="Y104" s="90">
        <v>96</v>
      </c>
      <c r="Z104" s="144"/>
    </row>
    <row r="105" spans="1:26" x14ac:dyDescent="0.2">
      <c r="A105" s="281" t="str">
        <f t="shared" si="10"/>
        <v>BAS AUA</v>
      </c>
      <c r="B105" s="368" t="s">
        <v>549</v>
      </c>
      <c r="C105" s="368" t="s">
        <v>550</v>
      </c>
      <c r="D105" s="368" t="s">
        <v>5515</v>
      </c>
      <c r="E105" s="368" t="s">
        <v>5519</v>
      </c>
      <c r="F105" s="369" t="s">
        <v>502</v>
      </c>
      <c r="G105" s="370">
        <v>171</v>
      </c>
      <c r="I105" s="143"/>
      <c r="J105" s="143"/>
      <c r="K105" s="143"/>
      <c r="L105" s="143"/>
      <c r="M105" s="237"/>
      <c r="N105" s="143"/>
      <c r="O105" s="143"/>
      <c r="P105" s="143"/>
      <c r="Q105" s="143"/>
      <c r="R105" s="143"/>
      <c r="S105" s="143"/>
      <c r="T105" s="143"/>
      <c r="U105" s="143"/>
      <c r="V105" s="143"/>
      <c r="W105" s="90">
        <f>IF(AND($AM$17&gt;=$X105,$AM$17&lt;=$Y105),'TARIFA ENTREGA A DIRECCION USD'!A105,$W106)</f>
        <v>0</v>
      </c>
      <c r="X105" s="90">
        <v>96.001000000000005</v>
      </c>
      <c r="Y105" s="90">
        <v>97</v>
      </c>
      <c r="Z105" s="144"/>
    </row>
    <row r="106" spans="1:26" x14ac:dyDescent="0.2">
      <c r="A106" s="281" t="str">
        <f t="shared" si="10"/>
        <v>BAS BAS</v>
      </c>
      <c r="B106" s="368" t="s">
        <v>549</v>
      </c>
      <c r="C106" s="368" t="s">
        <v>550</v>
      </c>
      <c r="D106" s="368" t="s">
        <v>549</v>
      </c>
      <c r="E106" s="368" t="s">
        <v>550</v>
      </c>
      <c r="F106" s="369" t="s">
        <v>501</v>
      </c>
      <c r="G106" s="370">
        <v>1</v>
      </c>
      <c r="I106" s="143"/>
      <c r="J106" s="143"/>
      <c r="K106" s="143"/>
      <c r="L106" s="143"/>
      <c r="M106" s="237"/>
      <c r="N106" s="143"/>
      <c r="O106" s="143"/>
      <c r="P106" s="143"/>
      <c r="Q106" s="143"/>
      <c r="R106" s="143"/>
      <c r="S106" s="143"/>
      <c r="T106" s="143"/>
      <c r="U106" s="143"/>
      <c r="V106" s="143"/>
      <c r="W106" s="90">
        <f>IF(AND($AM$17&gt;=$X106,$AM$17&lt;=$Y106),'TARIFA ENTREGA A DIRECCION USD'!A106,$W107)</f>
        <v>0</v>
      </c>
      <c r="X106" s="90">
        <v>97.001000000000005</v>
      </c>
      <c r="Y106" s="90">
        <v>98</v>
      </c>
      <c r="Z106" s="144"/>
    </row>
    <row r="107" spans="1:26" x14ac:dyDescent="0.2">
      <c r="A107" s="281" t="str">
        <f t="shared" si="10"/>
        <v>BAS BTO</v>
      </c>
      <c r="B107" s="368" t="s">
        <v>549</v>
      </c>
      <c r="C107" s="368" t="s">
        <v>550</v>
      </c>
      <c r="D107" s="368" t="s">
        <v>551</v>
      </c>
      <c r="E107" s="368" t="s">
        <v>552</v>
      </c>
      <c r="F107" s="369" t="s">
        <v>502</v>
      </c>
      <c r="G107" s="370">
        <v>245</v>
      </c>
      <c r="I107" s="143"/>
      <c r="J107" s="143"/>
      <c r="K107" s="143"/>
      <c r="L107" s="143"/>
      <c r="M107" s="237"/>
      <c r="N107" s="143"/>
      <c r="O107" s="143"/>
      <c r="P107" s="143"/>
      <c r="Q107" s="143"/>
      <c r="R107" s="143"/>
      <c r="S107" s="143"/>
      <c r="T107" s="143"/>
      <c r="U107" s="143"/>
      <c r="V107" s="143"/>
      <c r="W107" s="90">
        <f>IF(AND($AM$17&gt;=$X107,$AM$17&lt;=$Y107),'TARIFA ENTREGA A DIRECCION USD'!A107,$W108)</f>
        <v>0</v>
      </c>
      <c r="X107" s="90">
        <v>98.001000000000005</v>
      </c>
      <c r="Y107" s="90">
        <v>99</v>
      </c>
      <c r="Z107" s="144"/>
    </row>
    <row r="108" spans="1:26" x14ac:dyDescent="0.2">
      <c r="A108" s="281" t="str">
        <f t="shared" si="10"/>
        <v>BAS CAS</v>
      </c>
      <c r="B108" s="368" t="s">
        <v>549</v>
      </c>
      <c r="C108" s="368" t="s">
        <v>550</v>
      </c>
      <c r="D108" s="368" t="s">
        <v>553</v>
      </c>
      <c r="E108" s="368" t="s">
        <v>554</v>
      </c>
      <c r="F108" s="369" t="s">
        <v>503</v>
      </c>
      <c r="G108" s="370">
        <v>541</v>
      </c>
      <c r="I108" s="143"/>
      <c r="J108" s="143"/>
      <c r="K108" s="143"/>
      <c r="L108" s="143"/>
      <c r="M108" s="237"/>
      <c r="N108" s="143"/>
      <c r="O108" s="143"/>
      <c r="P108" s="143"/>
      <c r="Q108" s="143"/>
      <c r="R108" s="143"/>
      <c r="S108" s="143"/>
      <c r="T108" s="143"/>
      <c r="U108" s="143"/>
      <c r="V108" s="143"/>
      <c r="W108" s="90">
        <f>IF(AND($AM$17&gt;=$X108,$AM$17&lt;=$Y108),'TARIFA ENTREGA A DIRECCION USD'!A108,$W109)</f>
        <v>0</v>
      </c>
      <c r="X108" s="90">
        <v>99.001000000000005</v>
      </c>
      <c r="Y108" s="90">
        <v>100</v>
      </c>
      <c r="Z108" s="144"/>
    </row>
    <row r="109" spans="1:26" x14ac:dyDescent="0.2">
      <c r="A109" s="281" t="str">
        <f t="shared" si="10"/>
        <v>BAS CAZ</v>
      </c>
      <c r="B109" s="368" t="s">
        <v>549</v>
      </c>
      <c r="C109" s="368" t="s">
        <v>550</v>
      </c>
      <c r="D109" s="368" t="s">
        <v>561</v>
      </c>
      <c r="E109" s="368" t="s">
        <v>611</v>
      </c>
      <c r="F109" s="369" t="s">
        <v>503</v>
      </c>
      <c r="G109" s="370">
        <v>576</v>
      </c>
      <c r="I109" s="143"/>
      <c r="J109" s="143"/>
      <c r="K109" s="143"/>
      <c r="L109" s="143"/>
      <c r="M109" s="237"/>
      <c r="N109" s="143"/>
      <c r="O109" s="143"/>
      <c r="P109" s="143"/>
      <c r="Q109" s="143"/>
      <c r="R109" s="143"/>
      <c r="S109" s="143"/>
      <c r="T109" s="143"/>
      <c r="U109" s="143"/>
      <c r="V109" s="143"/>
      <c r="W109" s="90">
        <f>IF(AND($AM$17&gt;=$X109,$AM$17&lt;=$Y109),'TARIFA ENTREGA A DIRECCION USD'!A109,$W110)</f>
        <v>0</v>
      </c>
      <c r="X109" s="90">
        <v>100.001</v>
      </c>
      <c r="Y109" s="90">
        <v>101</v>
      </c>
      <c r="Z109" s="144"/>
    </row>
    <row r="110" spans="1:26" x14ac:dyDescent="0.2">
      <c r="A110" s="281" t="str">
        <f t="shared" si="10"/>
        <v>BAS CBR</v>
      </c>
      <c r="B110" s="368" t="s">
        <v>549</v>
      </c>
      <c r="C110" s="368" t="s">
        <v>550</v>
      </c>
      <c r="D110" s="368" t="s">
        <v>555</v>
      </c>
      <c r="E110" s="368" t="s">
        <v>556</v>
      </c>
      <c r="F110" s="369" t="s">
        <v>504</v>
      </c>
      <c r="G110" s="370">
        <v>1196</v>
      </c>
      <c r="I110" s="143"/>
      <c r="J110" s="143"/>
      <c r="K110" s="143"/>
      <c r="L110" s="143"/>
      <c r="M110" s="237"/>
      <c r="N110" s="143"/>
      <c r="O110" s="143"/>
      <c r="P110" s="143"/>
      <c r="Q110" s="143"/>
      <c r="R110" s="143"/>
      <c r="S110" s="143"/>
      <c r="T110" s="143"/>
      <c r="U110" s="143"/>
      <c r="V110" s="143"/>
      <c r="W110" s="90">
        <f>IF(AND($AM$17&gt;=$X110,$AM$17&lt;=$Y110),'TARIFA ENTREGA A DIRECCION USD'!A110,$W111)</f>
        <v>0</v>
      </c>
      <c r="X110" s="90">
        <v>101.001</v>
      </c>
      <c r="Y110" s="90">
        <v>102</v>
      </c>
      <c r="Z110" s="144"/>
    </row>
    <row r="111" spans="1:26" x14ac:dyDescent="0.2">
      <c r="A111" s="281" t="str">
        <f t="shared" si="10"/>
        <v>BAS CCS</v>
      </c>
      <c r="B111" s="368" t="s">
        <v>549</v>
      </c>
      <c r="C111" s="368" t="s">
        <v>550</v>
      </c>
      <c r="D111" s="368" t="s">
        <v>557</v>
      </c>
      <c r="E111" s="368" t="s">
        <v>558</v>
      </c>
      <c r="F111" s="369" t="s">
        <v>504</v>
      </c>
      <c r="G111" s="370">
        <v>601</v>
      </c>
      <c r="I111" s="143"/>
      <c r="J111" s="143"/>
      <c r="K111" s="143"/>
      <c r="L111" s="143"/>
      <c r="M111" s="237"/>
      <c r="N111" s="143"/>
      <c r="O111" s="143"/>
      <c r="P111" s="143"/>
      <c r="Q111" s="143"/>
      <c r="R111" s="143"/>
      <c r="S111" s="143"/>
      <c r="T111" s="143"/>
      <c r="U111" s="143"/>
      <c r="V111" s="143"/>
      <c r="W111" s="90">
        <f>IF(AND($AM$17&gt;=$X111,$AM$17&lt;=$Y111),'TARIFA ENTREGA A DIRECCION USD'!A111,$W112)</f>
        <v>0</v>
      </c>
      <c r="X111" s="90">
        <v>102.001</v>
      </c>
      <c r="Y111" s="90">
        <v>103</v>
      </c>
      <c r="Z111" s="144"/>
    </row>
    <row r="112" spans="1:26" x14ac:dyDescent="0.2">
      <c r="A112" s="281" t="str">
        <f t="shared" si="10"/>
        <v>BAS CGA</v>
      </c>
      <c r="B112" s="368" t="s">
        <v>549</v>
      </c>
      <c r="C112" s="368" t="s">
        <v>550</v>
      </c>
      <c r="D112" s="368" t="s">
        <v>559</v>
      </c>
      <c r="E112" s="368" t="s">
        <v>560</v>
      </c>
      <c r="F112" s="369" t="s">
        <v>503</v>
      </c>
      <c r="G112" s="370">
        <v>512</v>
      </c>
      <c r="I112" s="143"/>
      <c r="J112" s="143"/>
      <c r="K112" s="143"/>
      <c r="L112" s="143"/>
      <c r="M112" s="237"/>
      <c r="N112" s="143"/>
      <c r="O112" s="143"/>
      <c r="P112" s="143"/>
      <c r="Q112" s="143"/>
      <c r="R112" s="143"/>
      <c r="S112" s="143"/>
      <c r="T112" s="143"/>
      <c r="U112" s="143"/>
      <c r="V112" s="143"/>
      <c r="W112" s="90">
        <f>IF(AND($AM$17&gt;=$X112,$AM$17&lt;=$Y112),'TARIFA ENTREGA A DIRECCION USD'!A112,$W113)</f>
        <v>0</v>
      </c>
      <c r="X112" s="90">
        <v>103.001</v>
      </c>
      <c r="Y112" s="90">
        <v>104</v>
      </c>
      <c r="Z112" s="144"/>
    </row>
    <row r="113" spans="1:26" x14ac:dyDescent="0.2">
      <c r="A113" s="281" t="str">
        <f t="shared" si="10"/>
        <v>BAS CNA</v>
      </c>
      <c r="B113" s="368" t="s">
        <v>549</v>
      </c>
      <c r="C113" s="368" t="s">
        <v>550</v>
      </c>
      <c r="D113" s="368" t="s">
        <v>5492</v>
      </c>
      <c r="E113" s="368" t="s">
        <v>5493</v>
      </c>
      <c r="F113" s="369" t="s">
        <v>504</v>
      </c>
      <c r="G113" s="370">
        <v>910</v>
      </c>
      <c r="I113" s="143"/>
      <c r="J113" s="143"/>
      <c r="K113" s="143"/>
      <c r="L113" s="143"/>
      <c r="M113" s="237"/>
      <c r="N113" s="143"/>
      <c r="O113" s="143"/>
      <c r="P113" s="143"/>
      <c r="Q113" s="143"/>
      <c r="R113" s="143"/>
      <c r="S113" s="143"/>
      <c r="T113" s="143"/>
      <c r="U113" s="143"/>
      <c r="V113" s="143"/>
      <c r="W113" s="90">
        <f>IF(AND($AM$17&gt;=$X113,$AM$17&lt;=$Y113),'TARIFA ENTREGA A DIRECCION USD'!A113,$W114)</f>
        <v>0</v>
      </c>
      <c r="X113" s="90">
        <v>104.001</v>
      </c>
      <c r="Y113" s="90">
        <v>105</v>
      </c>
      <c r="Z113" s="144"/>
    </row>
    <row r="114" spans="1:26" x14ac:dyDescent="0.2">
      <c r="A114" s="281" t="str">
        <f t="shared" si="10"/>
        <v>BAS CNO</v>
      </c>
      <c r="B114" s="368" t="s">
        <v>549</v>
      </c>
      <c r="C114" s="368" t="s">
        <v>550</v>
      </c>
      <c r="D114" s="368" t="s">
        <v>5499</v>
      </c>
      <c r="E114" s="368" t="s">
        <v>5500</v>
      </c>
      <c r="F114" s="369" t="s">
        <v>504</v>
      </c>
      <c r="G114" s="370">
        <v>1039</v>
      </c>
      <c r="I114" s="143"/>
      <c r="J114" s="143"/>
      <c r="K114" s="143"/>
      <c r="L114" s="143"/>
      <c r="M114" s="237"/>
      <c r="N114" s="143"/>
      <c r="O114" s="143"/>
      <c r="P114" s="143"/>
      <c r="Q114" s="143"/>
      <c r="R114" s="143"/>
      <c r="S114" s="143"/>
      <c r="T114" s="143"/>
      <c r="U114" s="143"/>
      <c r="V114" s="143"/>
      <c r="W114" s="90">
        <f>IF(AND($AM$17&gt;=$X114,$AM$17&lt;=$Y114),'TARIFA ENTREGA A DIRECCION USD'!A114,$W115)</f>
        <v>0</v>
      </c>
      <c r="X114" s="90">
        <v>105.001</v>
      </c>
      <c r="Y114" s="90">
        <v>106</v>
      </c>
      <c r="Z114" s="144"/>
    </row>
    <row r="115" spans="1:26" x14ac:dyDescent="0.2">
      <c r="A115" s="281" t="str">
        <f t="shared" si="10"/>
        <v>BAS CRO</v>
      </c>
      <c r="B115" s="368" t="s">
        <v>549</v>
      </c>
      <c r="C115" s="368" t="s">
        <v>550</v>
      </c>
      <c r="D115" s="368" t="s">
        <v>562</v>
      </c>
      <c r="E115" s="368" t="s">
        <v>563</v>
      </c>
      <c r="F115" s="369" t="s">
        <v>504</v>
      </c>
      <c r="G115" s="370">
        <v>615</v>
      </c>
      <c r="I115" s="143"/>
      <c r="J115" s="143"/>
      <c r="K115" s="143"/>
      <c r="L115" s="143"/>
      <c r="M115" s="237"/>
      <c r="N115" s="143"/>
      <c r="O115" s="143"/>
      <c r="P115" s="143"/>
      <c r="Q115" s="143"/>
      <c r="R115" s="143"/>
      <c r="S115" s="143"/>
      <c r="T115" s="143"/>
      <c r="U115" s="143"/>
      <c r="V115" s="143"/>
      <c r="W115" s="90">
        <f>IF(AND($AM$17&gt;=$X115,$AM$17&lt;=$Y115),'TARIFA ENTREGA A DIRECCION USD'!A115,$W116)</f>
        <v>0</v>
      </c>
      <c r="X115" s="90">
        <v>106.001</v>
      </c>
      <c r="Y115" s="90">
        <v>107</v>
      </c>
      <c r="Z115" s="144"/>
    </row>
    <row r="116" spans="1:26" x14ac:dyDescent="0.2">
      <c r="A116" s="281" t="str">
        <f t="shared" si="10"/>
        <v>BAS CRR</v>
      </c>
      <c r="B116" s="368" t="s">
        <v>549</v>
      </c>
      <c r="C116" s="368" t="s">
        <v>550</v>
      </c>
      <c r="D116" s="368" t="s">
        <v>564</v>
      </c>
      <c r="E116" s="368" t="s">
        <v>565</v>
      </c>
      <c r="F116" s="369" t="s">
        <v>503</v>
      </c>
      <c r="G116" s="370">
        <v>344</v>
      </c>
      <c r="I116" s="143"/>
      <c r="J116" s="143"/>
      <c r="K116" s="143"/>
      <c r="L116" s="143"/>
      <c r="M116" s="237"/>
      <c r="N116" s="143"/>
      <c r="O116" s="143"/>
      <c r="P116" s="143"/>
      <c r="Q116" s="143"/>
      <c r="R116" s="143"/>
      <c r="S116" s="143"/>
      <c r="T116" s="143"/>
      <c r="U116" s="143"/>
      <c r="V116" s="143"/>
      <c r="W116" s="90">
        <f>IF(AND($AM$17&gt;=$X116,$AM$17&lt;=$Y116),'TARIFA ENTREGA A DIRECCION USD'!A116,$W117)</f>
        <v>0</v>
      </c>
      <c r="X116" s="90">
        <v>107.001</v>
      </c>
      <c r="Y116" s="90">
        <v>108</v>
      </c>
      <c r="Z116" s="144"/>
    </row>
    <row r="117" spans="1:26" x14ac:dyDescent="0.2">
      <c r="A117" s="281" t="str">
        <f t="shared" si="10"/>
        <v>BAS CVE</v>
      </c>
      <c r="B117" s="368" t="s">
        <v>549</v>
      </c>
      <c r="C117" s="368" t="s">
        <v>550</v>
      </c>
      <c r="D117" s="368" t="s">
        <v>566</v>
      </c>
      <c r="E117" s="368" t="s">
        <v>567</v>
      </c>
      <c r="F117" s="369" t="s">
        <v>503</v>
      </c>
      <c r="G117" s="370">
        <v>575</v>
      </c>
      <c r="I117" s="143"/>
      <c r="J117" s="143"/>
      <c r="K117" s="143"/>
      <c r="L117" s="143"/>
      <c r="M117" s="237"/>
      <c r="N117" s="143"/>
      <c r="O117" s="143"/>
      <c r="P117" s="143"/>
      <c r="Q117" s="143"/>
      <c r="R117" s="143"/>
      <c r="S117" s="143"/>
      <c r="T117" s="143"/>
      <c r="U117" s="143"/>
      <c r="V117" s="143"/>
      <c r="W117" s="90">
        <f>IF(AND($AM$17&gt;=$X117,$AM$17&lt;=$Y117),'TARIFA ENTREGA A DIRECCION USD'!A117,$W118)</f>
        <v>0</v>
      </c>
      <c r="X117" s="90">
        <v>108.001</v>
      </c>
      <c r="Y117" s="90">
        <v>109</v>
      </c>
      <c r="Z117" s="144"/>
    </row>
    <row r="118" spans="1:26" x14ac:dyDescent="0.2">
      <c r="A118" s="281" t="str">
        <f t="shared" si="10"/>
        <v>BAS CZO</v>
      </c>
      <c r="B118" s="368" t="s">
        <v>549</v>
      </c>
      <c r="C118" s="368" t="s">
        <v>550</v>
      </c>
      <c r="D118" s="368" t="s">
        <v>568</v>
      </c>
      <c r="E118" s="368" t="s">
        <v>5481</v>
      </c>
      <c r="F118" s="369" t="s">
        <v>504</v>
      </c>
      <c r="G118" s="370">
        <v>686</v>
      </c>
      <c r="I118" s="143"/>
      <c r="J118" s="143"/>
      <c r="K118" s="143"/>
      <c r="L118" s="143"/>
      <c r="M118" s="237"/>
      <c r="N118" s="143"/>
      <c r="O118" s="143"/>
      <c r="P118" s="143"/>
      <c r="Q118" s="143"/>
      <c r="R118" s="143"/>
      <c r="S118" s="143"/>
      <c r="T118" s="143"/>
      <c r="U118" s="143"/>
      <c r="V118" s="143"/>
      <c r="W118" s="90">
        <f>IF(AND($AM$17&gt;=$X118,$AM$17&lt;=$Y118),'TARIFA ENTREGA A DIRECCION USD'!A118,$W119)</f>
        <v>0</v>
      </c>
      <c r="X118" s="90">
        <v>109.001</v>
      </c>
      <c r="Y118" s="90">
        <v>110</v>
      </c>
      <c r="Z118" s="144"/>
    </row>
    <row r="119" spans="1:26" x14ac:dyDescent="0.2">
      <c r="A119" s="281" t="str">
        <f t="shared" si="10"/>
        <v>BAS DMS</v>
      </c>
      <c r="B119" s="368" t="s">
        <v>549</v>
      </c>
      <c r="C119" s="368" t="s">
        <v>550</v>
      </c>
      <c r="D119" s="368" t="s">
        <v>5446</v>
      </c>
      <c r="E119" s="368" t="s">
        <v>5447</v>
      </c>
      <c r="F119" s="369" t="s">
        <v>501</v>
      </c>
      <c r="G119" s="370">
        <v>1</v>
      </c>
      <c r="I119" s="143"/>
      <c r="J119" s="143"/>
      <c r="K119" s="143"/>
      <c r="L119" s="143"/>
      <c r="M119" s="237"/>
      <c r="N119" s="143"/>
      <c r="O119" s="143"/>
      <c r="P119" s="143"/>
      <c r="Q119" s="143"/>
      <c r="R119" s="143"/>
      <c r="S119" s="143"/>
      <c r="T119" s="143"/>
      <c r="U119" s="143"/>
      <c r="V119" s="143"/>
      <c r="W119" s="90">
        <f>IF(AND($AM$17&gt;=$X119,$AM$17&lt;=$Y119),'TARIFA ENTREGA A DIRECCION USD'!A119,$W120)</f>
        <v>0</v>
      </c>
      <c r="X119" s="90">
        <v>110.001</v>
      </c>
      <c r="Y119" s="90">
        <v>111</v>
      </c>
      <c r="Z119" s="144"/>
    </row>
    <row r="120" spans="1:26" x14ac:dyDescent="0.2">
      <c r="A120" s="281" t="str">
        <f t="shared" si="10"/>
        <v>BAS ETE</v>
      </c>
      <c r="B120" s="368" t="s">
        <v>549</v>
      </c>
      <c r="C120" s="368" t="s">
        <v>550</v>
      </c>
      <c r="D120" s="368" t="s">
        <v>570</v>
      </c>
      <c r="E120" s="368" t="s">
        <v>571</v>
      </c>
      <c r="F120" s="369" t="s">
        <v>504</v>
      </c>
      <c r="G120" s="370">
        <v>1067</v>
      </c>
      <c r="I120" s="143"/>
      <c r="J120" s="143"/>
      <c r="K120" s="143"/>
      <c r="L120" s="143"/>
      <c r="M120" s="237"/>
      <c r="N120" s="143"/>
      <c r="O120" s="143"/>
      <c r="P120" s="143"/>
      <c r="Q120" s="143"/>
      <c r="R120" s="143"/>
      <c r="S120" s="143"/>
      <c r="T120" s="143"/>
      <c r="U120" s="143"/>
      <c r="V120" s="143"/>
      <c r="W120" s="90">
        <f>IF(AND($AM$17&gt;=$X120,$AM$17&lt;=$Y120),'TARIFA ENTREGA A DIRECCION USD'!A120,$W121)</f>
        <v>0</v>
      </c>
      <c r="X120" s="90">
        <v>111.001</v>
      </c>
      <c r="Y120" s="90">
        <v>112</v>
      </c>
      <c r="Z120" s="144"/>
    </row>
    <row r="121" spans="1:26" x14ac:dyDescent="0.2">
      <c r="A121" s="281" t="str">
        <f t="shared" si="10"/>
        <v>BAS EVA</v>
      </c>
      <c r="B121" s="368" t="s">
        <v>549</v>
      </c>
      <c r="C121" s="368" t="s">
        <v>550</v>
      </c>
      <c r="D121" s="368" t="s">
        <v>572</v>
      </c>
      <c r="E121" s="368" t="s">
        <v>573</v>
      </c>
      <c r="F121" s="369" t="s">
        <v>504</v>
      </c>
      <c r="G121" s="370">
        <v>619</v>
      </c>
      <c r="I121" s="143"/>
      <c r="J121" s="143"/>
      <c r="K121" s="143"/>
      <c r="L121" s="143"/>
      <c r="M121" s="237"/>
      <c r="N121" s="143"/>
      <c r="O121" s="143"/>
      <c r="P121" s="143"/>
      <c r="Q121" s="143"/>
      <c r="R121" s="143"/>
      <c r="S121" s="143"/>
      <c r="T121" s="143"/>
      <c r="U121" s="143"/>
      <c r="V121" s="143"/>
      <c r="W121" s="90">
        <f>IF(AND($AM$17&gt;=$X121,$AM$17&lt;=$Y121),'TARIFA ENTREGA A DIRECCION USD'!A121,$W122)</f>
        <v>0</v>
      </c>
      <c r="X121" s="90">
        <v>112.001</v>
      </c>
      <c r="Y121" s="90">
        <v>113</v>
      </c>
      <c r="Z121" s="144"/>
    </row>
    <row r="122" spans="1:26" x14ac:dyDescent="0.2">
      <c r="A122" s="281" t="str">
        <f t="shared" si="10"/>
        <v>BAS GR2</v>
      </c>
      <c r="B122" s="368" t="s">
        <v>549</v>
      </c>
      <c r="C122" s="368" t="s">
        <v>550</v>
      </c>
      <c r="D122" s="368" t="s">
        <v>576</v>
      </c>
      <c r="E122" s="368" t="s">
        <v>5473</v>
      </c>
      <c r="F122" s="369" t="s">
        <v>504</v>
      </c>
      <c r="G122" s="369">
        <v>647</v>
      </c>
      <c r="I122" s="143"/>
      <c r="J122" s="143"/>
      <c r="K122" s="143"/>
      <c r="L122" s="143"/>
      <c r="M122" s="237"/>
      <c r="N122" s="143"/>
      <c r="O122" s="143"/>
      <c r="P122" s="143"/>
      <c r="Q122" s="143"/>
      <c r="R122" s="143"/>
      <c r="S122" s="143"/>
      <c r="T122" s="143"/>
      <c r="U122" s="143"/>
      <c r="V122" s="143"/>
      <c r="W122" s="90">
        <f>IF(AND($AM$17&gt;=$X122,$AM$17&lt;=$Y122),'TARIFA ENTREGA A DIRECCION USD'!A122,$W123)</f>
        <v>0</v>
      </c>
      <c r="X122" s="90">
        <v>113.001</v>
      </c>
      <c r="Y122" s="90">
        <v>114</v>
      </c>
      <c r="Z122" s="144"/>
    </row>
    <row r="123" spans="1:26" x14ac:dyDescent="0.2">
      <c r="A123" s="281" t="str">
        <f t="shared" si="10"/>
        <v>BAS GTE</v>
      </c>
      <c r="B123" s="368" t="s">
        <v>549</v>
      </c>
      <c r="C123" s="368" t="s">
        <v>550</v>
      </c>
      <c r="D123" s="368" t="s">
        <v>5501</v>
      </c>
      <c r="E123" s="368" t="s">
        <v>5502</v>
      </c>
      <c r="F123" s="369" t="s">
        <v>504</v>
      </c>
      <c r="G123" s="370">
        <v>634</v>
      </c>
      <c r="I123" s="143"/>
      <c r="J123" s="143"/>
      <c r="K123" s="143"/>
      <c r="L123" s="143"/>
      <c r="M123" s="237"/>
      <c r="N123" s="143"/>
      <c r="O123" s="143"/>
      <c r="P123" s="143"/>
      <c r="Q123" s="143"/>
      <c r="R123" s="143"/>
      <c r="S123" s="143"/>
      <c r="T123" s="143"/>
      <c r="U123" s="143"/>
      <c r="V123" s="143"/>
      <c r="W123" s="90">
        <f>IF(AND($AM$17&gt;=$X123,$AM$17&lt;=$Y123),'TARIFA ENTREGA A DIRECCION USD'!A123,$W124)</f>
        <v>0</v>
      </c>
      <c r="X123" s="90">
        <v>114.001</v>
      </c>
      <c r="Y123" s="90">
        <v>115</v>
      </c>
      <c r="Z123" s="144"/>
    </row>
    <row r="124" spans="1:26" x14ac:dyDescent="0.2">
      <c r="A124" s="281" t="str">
        <f t="shared" si="10"/>
        <v>BAS GUA</v>
      </c>
      <c r="B124" s="368" t="s">
        <v>549</v>
      </c>
      <c r="C124" s="368" t="s">
        <v>550</v>
      </c>
      <c r="D124" s="368" t="s">
        <v>574</v>
      </c>
      <c r="E124" s="368" t="s">
        <v>575</v>
      </c>
      <c r="F124" s="369" t="s">
        <v>502</v>
      </c>
      <c r="G124" s="370">
        <v>82</v>
      </c>
      <c r="I124" s="143"/>
      <c r="J124" s="143"/>
      <c r="K124" s="143"/>
      <c r="L124" s="143"/>
      <c r="M124" s="237"/>
      <c r="N124" s="143"/>
      <c r="O124" s="143"/>
      <c r="P124" s="143"/>
      <c r="Q124" s="143"/>
      <c r="R124" s="143"/>
      <c r="S124" s="143"/>
      <c r="T124" s="143"/>
      <c r="U124" s="143"/>
      <c r="V124" s="143"/>
      <c r="W124" s="90">
        <f>IF(AND($AM$17&gt;=$X124,$AM$17&lt;=$Y124),'TARIFA ENTREGA A DIRECCION USD'!A124,$W125)</f>
        <v>0</v>
      </c>
      <c r="X124" s="90">
        <v>115.001</v>
      </c>
      <c r="Y124" s="90">
        <v>116</v>
      </c>
      <c r="Z124" s="144"/>
    </row>
    <row r="125" spans="1:26" x14ac:dyDescent="0.2">
      <c r="A125" s="281" t="str">
        <f t="shared" si="10"/>
        <v>BAS LGA</v>
      </c>
      <c r="B125" s="368" t="s">
        <v>549</v>
      </c>
      <c r="C125" s="368" t="s">
        <v>550</v>
      </c>
      <c r="D125" s="368" t="s">
        <v>5536</v>
      </c>
      <c r="E125" s="368" t="s">
        <v>5480</v>
      </c>
      <c r="F125" s="369" t="s">
        <v>504</v>
      </c>
      <c r="G125" s="370">
        <v>636</v>
      </c>
      <c r="I125" s="143"/>
      <c r="J125" s="143"/>
      <c r="K125" s="143"/>
      <c r="L125" s="143"/>
      <c r="M125" s="237"/>
      <c r="N125" s="143"/>
      <c r="O125" s="143"/>
      <c r="P125" s="143"/>
      <c r="Q125" s="143"/>
      <c r="R125" s="143"/>
      <c r="S125" s="143"/>
      <c r="T125" s="143"/>
      <c r="U125" s="143"/>
      <c r="V125" s="143"/>
      <c r="W125" s="90">
        <f>IF(AND($AM$17&gt;=$X125,$AM$17&lt;=$Y125),'TARIFA ENTREGA A DIRECCION USD'!A125,$W126)</f>
        <v>0</v>
      </c>
      <c r="X125" s="90">
        <v>116.001</v>
      </c>
      <c r="Y125" s="90">
        <v>117</v>
      </c>
      <c r="Z125" s="144"/>
    </row>
    <row r="126" spans="1:26" x14ac:dyDescent="0.2">
      <c r="A126" s="281" t="str">
        <f t="shared" si="10"/>
        <v>BAS MAY</v>
      </c>
      <c r="B126" s="368" t="s">
        <v>549</v>
      </c>
      <c r="C126" s="368" t="s">
        <v>550</v>
      </c>
      <c r="D126" s="368" t="s">
        <v>577</v>
      </c>
      <c r="E126" s="368" t="s">
        <v>578</v>
      </c>
      <c r="F126" s="369" t="s">
        <v>503</v>
      </c>
      <c r="G126" s="370">
        <v>493</v>
      </c>
      <c r="I126" s="143"/>
      <c r="J126" s="143"/>
      <c r="K126" s="143"/>
      <c r="L126" s="143"/>
      <c r="M126" s="237"/>
      <c r="N126" s="143"/>
      <c r="O126" s="143"/>
      <c r="P126" s="143"/>
      <c r="Q126" s="143"/>
      <c r="R126" s="143"/>
      <c r="S126" s="143"/>
      <c r="T126" s="143"/>
      <c r="U126" s="143"/>
      <c r="V126" s="143"/>
      <c r="W126" s="90">
        <f>IF(AND($AM$17&gt;=$X126,$AM$17&lt;=$Y126),'TARIFA ENTREGA A DIRECCION USD'!A126,$W127)</f>
        <v>0</v>
      </c>
      <c r="X126" s="90">
        <v>117.001</v>
      </c>
      <c r="Y126" s="90">
        <v>118</v>
      </c>
      <c r="Z126" s="144"/>
    </row>
    <row r="127" spans="1:26" x14ac:dyDescent="0.2">
      <c r="A127" s="281" t="str">
        <f t="shared" si="10"/>
        <v>BAS MBO</v>
      </c>
      <c r="B127" s="368" t="s">
        <v>549</v>
      </c>
      <c r="C127" s="368" t="s">
        <v>550</v>
      </c>
      <c r="D127" s="368" t="s">
        <v>579</v>
      </c>
      <c r="E127" s="368" t="s">
        <v>580</v>
      </c>
      <c r="F127" s="369" t="s">
        <v>503</v>
      </c>
      <c r="G127" s="370">
        <v>574</v>
      </c>
      <c r="I127" s="143"/>
      <c r="J127" s="143"/>
      <c r="K127" s="143"/>
      <c r="L127" s="143"/>
      <c r="M127" s="237"/>
      <c r="N127" s="143"/>
      <c r="O127" s="143"/>
      <c r="P127" s="143"/>
      <c r="Q127" s="143"/>
      <c r="R127" s="143"/>
      <c r="S127" s="143"/>
      <c r="T127" s="143"/>
      <c r="U127" s="143"/>
      <c r="V127" s="143"/>
      <c r="W127" s="90">
        <f>IF(AND($AM$17&gt;=$X127,$AM$17&lt;=$Y127),'TARIFA ENTREGA A DIRECCION USD'!A127,$W128)</f>
        <v>0</v>
      </c>
      <c r="X127" s="90">
        <v>118.001</v>
      </c>
      <c r="Y127" s="90">
        <v>119</v>
      </c>
      <c r="Z127" s="144"/>
    </row>
    <row r="128" spans="1:26" x14ac:dyDescent="0.2">
      <c r="A128" s="281" t="str">
        <f t="shared" si="10"/>
        <v>BAS MDA</v>
      </c>
      <c r="B128" s="368" t="s">
        <v>549</v>
      </c>
      <c r="C128" s="368" t="s">
        <v>550</v>
      </c>
      <c r="D128" s="368" t="s">
        <v>581</v>
      </c>
      <c r="E128" s="368" t="s">
        <v>582</v>
      </c>
      <c r="F128" s="369" t="s">
        <v>504</v>
      </c>
      <c r="G128" s="370">
        <v>689</v>
      </c>
      <c r="I128" s="143"/>
      <c r="J128" s="143"/>
      <c r="K128" s="143"/>
      <c r="L128" s="143"/>
      <c r="M128" s="237"/>
      <c r="N128" s="143"/>
      <c r="O128" s="143"/>
      <c r="P128" s="143"/>
      <c r="Q128" s="143"/>
      <c r="R128" s="143"/>
      <c r="S128" s="143"/>
      <c r="T128" s="143"/>
      <c r="U128" s="143"/>
      <c r="V128" s="143"/>
      <c r="W128" s="90">
        <f>IF(AND($AM$17&gt;=$X128,$AM$17&lt;=$Y128),'TARIFA ENTREGA A DIRECCION USD'!A128,$W129)</f>
        <v>0</v>
      </c>
      <c r="X128" s="90">
        <v>119.001</v>
      </c>
      <c r="Y128" s="90">
        <v>120</v>
      </c>
      <c r="Z128" s="144"/>
    </row>
    <row r="129" spans="1:26" x14ac:dyDescent="0.2">
      <c r="A129" s="281" t="str">
        <f t="shared" si="10"/>
        <v>BAS MIN</v>
      </c>
      <c r="B129" s="368" t="s">
        <v>549</v>
      </c>
      <c r="C129" s="368" t="s">
        <v>550</v>
      </c>
      <c r="D129" s="368" t="s">
        <v>583</v>
      </c>
      <c r="E129" s="368" t="s">
        <v>584</v>
      </c>
      <c r="F129" s="369" t="s">
        <v>504</v>
      </c>
      <c r="G129" s="370">
        <v>1112</v>
      </c>
      <c r="I129" s="143"/>
      <c r="J129" s="143"/>
      <c r="K129" s="143"/>
      <c r="L129" s="143"/>
      <c r="M129" s="237"/>
      <c r="N129" s="143"/>
      <c r="O129" s="143"/>
      <c r="P129" s="143"/>
      <c r="Q129" s="143"/>
      <c r="R129" s="143"/>
      <c r="S129" s="143"/>
      <c r="T129" s="143"/>
      <c r="U129" s="143"/>
      <c r="V129" s="143"/>
      <c r="W129" s="90">
        <f>IF(AND($AM$17&gt;=$X129,$AM$17&lt;=$Y129),'TARIFA ENTREGA A DIRECCION USD'!A129,$W130)</f>
        <v>0</v>
      </c>
      <c r="X129" s="90">
        <v>120.001</v>
      </c>
      <c r="Y129" s="90">
        <v>121</v>
      </c>
      <c r="Z129" s="144"/>
    </row>
    <row r="130" spans="1:26" x14ac:dyDescent="0.2">
      <c r="A130" s="281" t="str">
        <f t="shared" ref="A130:A193" si="11">CONCATENATE(B130," ",D130)</f>
        <v>BAS MLM</v>
      </c>
      <c r="B130" s="368" t="s">
        <v>549</v>
      </c>
      <c r="C130" s="368" t="s">
        <v>550</v>
      </c>
      <c r="D130" s="368" t="s">
        <v>5474</v>
      </c>
      <c r="E130" s="368" t="s">
        <v>5487</v>
      </c>
      <c r="F130" s="369" t="s">
        <v>504</v>
      </c>
      <c r="G130" s="370">
        <v>609</v>
      </c>
      <c r="I130" s="143"/>
      <c r="J130" s="143"/>
      <c r="K130" s="143"/>
      <c r="L130" s="143"/>
      <c r="M130" s="237"/>
      <c r="N130" s="143"/>
      <c r="O130" s="143"/>
      <c r="P130" s="143"/>
      <c r="Q130" s="143"/>
      <c r="R130" s="143"/>
      <c r="S130" s="143"/>
      <c r="T130" s="143"/>
      <c r="U130" s="143"/>
      <c r="V130" s="143"/>
      <c r="W130" s="90">
        <f>IF(AND($AM$17&gt;=$X130,$AM$17&lt;=$Y130),'TARIFA ENTREGA A DIRECCION USD'!A130,$W131)</f>
        <v>0</v>
      </c>
      <c r="X130" s="90">
        <v>121.001</v>
      </c>
      <c r="Y130" s="90">
        <v>122</v>
      </c>
      <c r="Z130" s="144"/>
    </row>
    <row r="131" spans="1:26" x14ac:dyDescent="0.2">
      <c r="A131" s="281" t="str">
        <f t="shared" si="11"/>
        <v>BAS MTA</v>
      </c>
      <c r="B131" s="368" t="s">
        <v>549</v>
      </c>
      <c r="C131" s="368" t="s">
        <v>550</v>
      </c>
      <c r="D131" s="368" t="s">
        <v>585</v>
      </c>
      <c r="E131" s="368" t="s">
        <v>5483</v>
      </c>
      <c r="F131" s="369" t="s">
        <v>5491</v>
      </c>
      <c r="G131" s="370">
        <v>1069</v>
      </c>
      <c r="I131" s="143"/>
      <c r="J131" s="143"/>
      <c r="K131" s="143"/>
      <c r="L131" s="143"/>
      <c r="M131" s="237"/>
      <c r="N131" s="143"/>
      <c r="O131" s="143"/>
      <c r="P131" s="143"/>
      <c r="Q131" s="143"/>
      <c r="R131" s="143"/>
      <c r="S131" s="143"/>
      <c r="T131" s="143"/>
      <c r="U131" s="143"/>
      <c r="V131" s="143"/>
      <c r="W131" s="90">
        <f>IF(AND($AM$17&gt;=$X131,$AM$17&lt;=$Y131),'TARIFA ENTREGA A DIRECCION USD'!A131,$W132)</f>
        <v>0</v>
      </c>
      <c r="X131" s="90">
        <v>122.001</v>
      </c>
      <c r="Y131" s="90">
        <v>123</v>
      </c>
      <c r="Z131" s="144"/>
    </row>
    <row r="132" spans="1:26" x14ac:dyDescent="0.2">
      <c r="A132" s="281" t="str">
        <f t="shared" si="11"/>
        <v>BAS PCO</v>
      </c>
      <c r="B132" s="368" t="s">
        <v>549</v>
      </c>
      <c r="C132" s="368" t="s">
        <v>550</v>
      </c>
      <c r="D132" s="368" t="s">
        <v>586</v>
      </c>
      <c r="E132" s="368" t="s">
        <v>587</v>
      </c>
      <c r="F132" s="369" t="s">
        <v>503</v>
      </c>
      <c r="G132" s="370">
        <v>417</v>
      </c>
      <c r="I132" s="143"/>
      <c r="J132" s="143"/>
      <c r="K132" s="143"/>
      <c r="L132" s="143"/>
      <c r="M132" s="237"/>
      <c r="N132" s="143"/>
      <c r="O132" s="143"/>
      <c r="P132" s="143"/>
      <c r="Q132" s="143"/>
      <c r="R132" s="143"/>
      <c r="S132" s="143"/>
      <c r="T132" s="143"/>
      <c r="U132" s="143"/>
      <c r="V132" s="143"/>
      <c r="W132" s="90">
        <f>IF(AND($AM$17&gt;=$X132,$AM$17&lt;=$Y132),'TARIFA ENTREGA A DIRECCION USD'!A132,$W133)</f>
        <v>0</v>
      </c>
      <c r="X132" s="90">
        <v>123.001</v>
      </c>
      <c r="Y132" s="90">
        <v>124</v>
      </c>
      <c r="Z132" s="144"/>
    </row>
    <row r="133" spans="1:26" x14ac:dyDescent="0.2">
      <c r="A133" s="281" t="str">
        <f t="shared" si="11"/>
        <v>BAS PFO</v>
      </c>
      <c r="B133" s="368" t="s">
        <v>549</v>
      </c>
      <c r="C133" s="368" t="s">
        <v>550</v>
      </c>
      <c r="D133" s="368" t="s">
        <v>588</v>
      </c>
      <c r="E133" s="368" t="s">
        <v>589</v>
      </c>
      <c r="F133" s="369" t="s">
        <v>504</v>
      </c>
      <c r="G133" s="370">
        <v>716</v>
      </c>
      <c r="I133" s="143"/>
      <c r="J133" s="143"/>
      <c r="K133" s="143"/>
      <c r="L133" s="143"/>
      <c r="M133" s="237"/>
      <c r="N133" s="143"/>
      <c r="O133" s="143"/>
      <c r="P133" s="143"/>
      <c r="Q133" s="143"/>
      <c r="R133" s="143"/>
      <c r="S133" s="143"/>
      <c r="T133" s="143"/>
      <c r="U133" s="143"/>
      <c r="V133" s="143"/>
      <c r="W133" s="90">
        <f>IF(AND($AM$17&gt;=$X133,$AM$17&lt;=$Y133),'TARIFA ENTREGA A DIRECCION USD'!A133,$W134)</f>
        <v>0</v>
      </c>
      <c r="X133" s="90">
        <v>124.001</v>
      </c>
      <c r="Y133" s="90">
        <v>125</v>
      </c>
      <c r="Z133" s="144"/>
    </row>
    <row r="134" spans="1:26" x14ac:dyDescent="0.2">
      <c r="A134" s="281" t="str">
        <f t="shared" si="11"/>
        <v>BAS PLC</v>
      </c>
      <c r="B134" s="368" t="s">
        <v>549</v>
      </c>
      <c r="C134" s="368" t="s">
        <v>550</v>
      </c>
      <c r="D134" s="368" t="s">
        <v>590</v>
      </c>
      <c r="E134" s="368" t="s">
        <v>591</v>
      </c>
      <c r="F134" s="369" t="s">
        <v>504</v>
      </c>
      <c r="G134" s="370">
        <v>933</v>
      </c>
      <c r="I134" s="143"/>
      <c r="J134" s="143"/>
      <c r="K134" s="143"/>
      <c r="L134" s="143"/>
      <c r="M134" s="237"/>
      <c r="N134" s="143"/>
      <c r="O134" s="143"/>
      <c r="P134" s="143"/>
      <c r="Q134" s="143"/>
      <c r="R134" s="143"/>
      <c r="S134" s="143"/>
      <c r="T134" s="143"/>
      <c r="U134" s="143"/>
      <c r="V134" s="143"/>
      <c r="W134" s="90">
        <f>IF(AND($AM$17&gt;=$X134,$AM$17&lt;=$Y134),'TARIFA ENTREGA A DIRECCION USD'!A134,$W135)</f>
        <v>0</v>
      </c>
      <c r="X134" s="90">
        <v>125.001</v>
      </c>
      <c r="Y134" s="90">
        <v>126</v>
      </c>
      <c r="Z134" s="144"/>
    </row>
    <row r="135" spans="1:26" x14ac:dyDescent="0.2">
      <c r="A135" s="281" t="str">
        <f t="shared" si="11"/>
        <v>BAS POZ</v>
      </c>
      <c r="B135" s="368" t="s">
        <v>549</v>
      </c>
      <c r="C135" s="368" t="s">
        <v>550</v>
      </c>
      <c r="D135" s="368" t="s">
        <v>592</v>
      </c>
      <c r="E135" s="368" t="s">
        <v>593</v>
      </c>
      <c r="F135" s="369" t="s">
        <v>504</v>
      </c>
      <c r="G135" s="370">
        <v>1265</v>
      </c>
      <c r="I135" s="143"/>
      <c r="J135" s="143"/>
      <c r="K135" s="143"/>
      <c r="L135" s="143"/>
      <c r="M135" s="237"/>
      <c r="N135" s="143"/>
      <c r="O135" s="143"/>
      <c r="P135" s="143"/>
      <c r="Q135" s="143"/>
      <c r="R135" s="143"/>
      <c r="S135" s="143"/>
      <c r="T135" s="143"/>
      <c r="U135" s="143"/>
      <c r="V135" s="143"/>
      <c r="W135" s="90">
        <f>IF(AND($AM$17&gt;=$X135,$AM$17&lt;=$Y135),'TARIFA ENTREGA A DIRECCION USD'!A135,$W136)</f>
        <v>0</v>
      </c>
      <c r="X135" s="90">
        <v>126.001</v>
      </c>
      <c r="Y135" s="90">
        <v>127</v>
      </c>
      <c r="Z135" s="144"/>
    </row>
    <row r="136" spans="1:26" x14ac:dyDescent="0.2">
      <c r="A136" s="281" t="str">
        <f t="shared" si="11"/>
        <v>BAS SNT</v>
      </c>
      <c r="B136" s="368" t="s">
        <v>549</v>
      </c>
      <c r="C136" s="368" t="s">
        <v>550</v>
      </c>
      <c r="D136" s="368" t="s">
        <v>5610</v>
      </c>
      <c r="E136" s="368" t="s">
        <v>594</v>
      </c>
      <c r="F136" s="369" t="s">
        <v>504</v>
      </c>
      <c r="G136" s="370">
        <v>822</v>
      </c>
      <c r="I136" s="143"/>
      <c r="J136" s="143"/>
      <c r="K136" s="143"/>
      <c r="L136" s="143"/>
      <c r="M136" s="237"/>
      <c r="N136" s="143"/>
      <c r="O136" s="143"/>
      <c r="P136" s="143"/>
      <c r="Q136" s="143"/>
      <c r="R136" s="143"/>
      <c r="S136" s="143"/>
      <c r="T136" s="143"/>
      <c r="U136" s="143"/>
      <c r="V136" s="143"/>
      <c r="W136" s="90">
        <f>IF(AND($AM$17&gt;=$X136,$AM$17&lt;=$Y136),'TARIFA ENTREGA A DIRECCION USD'!A136,$W137)</f>
        <v>0</v>
      </c>
      <c r="X136" s="90">
        <v>127.001</v>
      </c>
      <c r="Y136" s="90">
        <v>128</v>
      </c>
      <c r="Z136" s="144"/>
    </row>
    <row r="137" spans="1:26" x14ac:dyDescent="0.2">
      <c r="A137" s="281" t="str">
        <f t="shared" si="11"/>
        <v>BAS SBZ</v>
      </c>
      <c r="B137" s="368" t="s">
        <v>549</v>
      </c>
      <c r="C137" s="368" t="s">
        <v>550</v>
      </c>
      <c r="D137" s="368" t="s">
        <v>595</v>
      </c>
      <c r="E137" s="368" t="s">
        <v>5484</v>
      </c>
      <c r="F137" s="369" t="s">
        <v>504</v>
      </c>
      <c r="G137" s="370">
        <v>674</v>
      </c>
      <c r="I137" s="143"/>
      <c r="J137" s="143"/>
      <c r="K137" s="143"/>
      <c r="L137" s="143"/>
      <c r="M137" s="237"/>
      <c r="N137" s="143"/>
      <c r="O137" s="143"/>
      <c r="P137" s="143"/>
      <c r="Q137" s="143"/>
      <c r="R137" s="143"/>
      <c r="S137" s="143"/>
      <c r="T137" s="143"/>
      <c r="U137" s="143"/>
      <c r="V137" s="143"/>
      <c r="W137" s="90">
        <f>IF(AND($AM$17&gt;=$X137,$AM$17&lt;=$Y137),'TARIFA ENTREGA A DIRECCION USD'!A137,$W138)</f>
        <v>0</v>
      </c>
      <c r="X137" s="90">
        <v>128.001</v>
      </c>
      <c r="Y137" s="90">
        <v>129</v>
      </c>
      <c r="Z137" s="144"/>
    </row>
    <row r="138" spans="1:26" x14ac:dyDescent="0.2">
      <c r="A138" s="281" t="str">
        <f t="shared" si="11"/>
        <v>BAS SCL</v>
      </c>
      <c r="B138" s="368" t="s">
        <v>549</v>
      </c>
      <c r="C138" s="368" t="s">
        <v>550</v>
      </c>
      <c r="D138" s="368" t="s">
        <v>596</v>
      </c>
      <c r="E138" s="368" t="s">
        <v>597</v>
      </c>
      <c r="F138" s="369" t="s">
        <v>504</v>
      </c>
      <c r="G138" s="370">
        <v>783</v>
      </c>
      <c r="I138" s="143"/>
      <c r="J138" s="143"/>
      <c r="K138" s="143"/>
      <c r="L138" s="143"/>
      <c r="M138" s="237"/>
      <c r="N138" s="143"/>
      <c r="O138" s="143"/>
      <c r="P138" s="143"/>
      <c r="Q138" s="143"/>
      <c r="R138" s="143"/>
      <c r="S138" s="143"/>
      <c r="T138" s="143"/>
      <c r="U138" s="143"/>
      <c r="V138" s="143"/>
      <c r="W138" s="90">
        <f>IF(AND($AM$17&gt;=$X138,$AM$17&lt;=$Y138),'TARIFA ENTREGA A DIRECCION USD'!A138,$W139)</f>
        <v>0</v>
      </c>
      <c r="X138" s="90">
        <v>129.001</v>
      </c>
      <c r="Y138" s="90">
        <v>130</v>
      </c>
      <c r="Z138" s="144"/>
    </row>
    <row r="139" spans="1:26" x14ac:dyDescent="0.2">
      <c r="A139" s="281" t="str">
        <f t="shared" si="11"/>
        <v>BAS SFE</v>
      </c>
      <c r="B139" s="368" t="s">
        <v>549</v>
      </c>
      <c r="C139" s="368" t="s">
        <v>550</v>
      </c>
      <c r="D139" s="368" t="s">
        <v>598</v>
      </c>
      <c r="E139" s="368" t="s">
        <v>599</v>
      </c>
      <c r="F139" s="369" t="s">
        <v>503</v>
      </c>
      <c r="G139" s="370">
        <v>331</v>
      </c>
      <c r="I139" s="143"/>
      <c r="J139" s="143"/>
      <c r="K139" s="143"/>
      <c r="L139" s="143"/>
      <c r="M139" s="237"/>
      <c r="N139" s="143"/>
      <c r="O139" s="143"/>
      <c r="P139" s="143"/>
      <c r="Q139" s="143"/>
      <c r="R139" s="143"/>
      <c r="S139" s="143"/>
      <c r="T139" s="143"/>
      <c r="U139" s="143"/>
      <c r="V139" s="143"/>
      <c r="W139" s="90">
        <f>IF(AND($AM$17&gt;=$X139,$AM$17&lt;=$Y139),'TARIFA ENTREGA A DIRECCION USD'!A139,$W140)</f>
        <v>0</v>
      </c>
      <c r="X139" s="90">
        <v>130.001</v>
      </c>
      <c r="Y139" s="90">
        <v>131</v>
      </c>
      <c r="Z139" s="144"/>
    </row>
    <row r="140" spans="1:26" x14ac:dyDescent="0.2">
      <c r="A140" s="281" t="str">
        <f t="shared" si="11"/>
        <v>BAS SFX</v>
      </c>
      <c r="B140" s="368" t="s">
        <v>549</v>
      </c>
      <c r="C140" s="368" t="s">
        <v>550</v>
      </c>
      <c r="D140" s="368" t="s">
        <v>600</v>
      </c>
      <c r="E140" s="368" t="s">
        <v>601</v>
      </c>
      <c r="F140" s="369" t="s">
        <v>504</v>
      </c>
      <c r="G140" s="370">
        <v>1281</v>
      </c>
      <c r="I140" s="143"/>
      <c r="J140" s="143"/>
      <c r="K140" s="143"/>
      <c r="L140" s="143"/>
      <c r="M140" s="237"/>
      <c r="N140" s="143"/>
      <c r="O140" s="143"/>
      <c r="P140" s="143"/>
      <c r="Q140" s="143"/>
      <c r="R140" s="143"/>
      <c r="S140" s="143"/>
      <c r="T140" s="143"/>
      <c r="U140" s="143"/>
      <c r="V140" s="143"/>
      <c r="W140" s="90">
        <f>IF(AND($AM$17&gt;=$X140,$AM$17&lt;=$Y140),'TARIFA ENTREGA A DIRECCION USD'!A140,$W141)</f>
        <v>0</v>
      </c>
      <c r="X140" s="90">
        <v>131.001</v>
      </c>
      <c r="Y140" s="90">
        <v>132</v>
      </c>
      <c r="Z140" s="144"/>
    </row>
    <row r="141" spans="1:26" x14ac:dyDescent="0.2">
      <c r="A141" s="281" t="str">
        <f t="shared" si="11"/>
        <v>BAS TPT</v>
      </c>
      <c r="B141" s="368" t="s">
        <v>549</v>
      </c>
      <c r="C141" s="368" t="s">
        <v>550</v>
      </c>
      <c r="D141" s="368" t="s">
        <v>5503</v>
      </c>
      <c r="E141" s="368" t="s">
        <v>5504</v>
      </c>
      <c r="F141" s="369" t="s">
        <v>504</v>
      </c>
      <c r="G141" s="370">
        <v>1357</v>
      </c>
      <c r="I141" s="143"/>
      <c r="J141" s="143"/>
      <c r="K141" s="143"/>
      <c r="L141" s="143"/>
      <c r="M141" s="237"/>
      <c r="N141" s="143"/>
      <c r="O141" s="143"/>
      <c r="P141" s="143"/>
      <c r="Q141" s="143"/>
      <c r="R141" s="143"/>
      <c r="S141" s="143"/>
      <c r="T141" s="143"/>
      <c r="U141" s="143"/>
      <c r="V141" s="143"/>
      <c r="W141" s="90">
        <f>IF(AND($AM$17&gt;=$X141,$AM$17&lt;=$Y141),'TARIFA ENTREGA A DIRECCION USD'!A141,$W142)</f>
        <v>0</v>
      </c>
      <c r="X141" s="90">
        <v>132.001</v>
      </c>
      <c r="Y141" s="90">
        <v>133</v>
      </c>
      <c r="Z141" s="144"/>
    </row>
    <row r="142" spans="1:26" x14ac:dyDescent="0.2">
      <c r="A142" s="281" t="str">
        <f t="shared" si="11"/>
        <v>BAS TY1</v>
      </c>
      <c r="B142" s="368" t="s">
        <v>549</v>
      </c>
      <c r="C142" s="368" t="s">
        <v>550</v>
      </c>
      <c r="D142" s="368" t="s">
        <v>604</v>
      </c>
      <c r="E142" s="368" t="s">
        <v>605</v>
      </c>
      <c r="F142" s="369" t="s">
        <v>504</v>
      </c>
      <c r="G142" s="370">
        <v>609</v>
      </c>
      <c r="I142" s="143"/>
      <c r="J142" s="143"/>
      <c r="K142" s="143"/>
      <c r="L142" s="143"/>
      <c r="M142" s="237"/>
      <c r="N142" s="143"/>
      <c r="O142" s="143"/>
      <c r="P142" s="143"/>
      <c r="Q142" s="143"/>
      <c r="R142" s="143"/>
      <c r="S142" s="143"/>
      <c r="T142" s="143"/>
      <c r="U142" s="143"/>
      <c r="V142" s="143"/>
      <c r="W142" s="90">
        <f>IF(AND($AM$17&gt;=$X142,$AM$17&lt;=$Y142),'TARIFA ENTREGA A DIRECCION USD'!A142,$W143)</f>
        <v>0</v>
      </c>
      <c r="X142" s="90">
        <v>133.001</v>
      </c>
      <c r="Y142" s="90">
        <v>134</v>
      </c>
      <c r="Z142" s="144"/>
    </row>
    <row r="143" spans="1:26" x14ac:dyDescent="0.2">
      <c r="A143" s="281" t="str">
        <f t="shared" si="11"/>
        <v>BAS VAL</v>
      </c>
      <c r="B143" s="368" t="s">
        <v>549</v>
      </c>
      <c r="C143" s="368" t="s">
        <v>550</v>
      </c>
      <c r="D143" s="368" t="s">
        <v>602</v>
      </c>
      <c r="E143" s="368" t="s">
        <v>603</v>
      </c>
      <c r="F143" s="369" t="s">
        <v>503</v>
      </c>
      <c r="G143" s="369">
        <v>456</v>
      </c>
      <c r="I143" s="143"/>
      <c r="J143" s="143"/>
      <c r="K143" s="143"/>
      <c r="L143" s="143"/>
      <c r="M143" s="237"/>
      <c r="N143" s="143"/>
      <c r="O143" s="143"/>
      <c r="P143" s="143"/>
      <c r="Q143" s="143"/>
      <c r="R143" s="143"/>
      <c r="S143" s="143"/>
      <c r="T143" s="143"/>
      <c r="U143" s="143"/>
      <c r="V143" s="143"/>
      <c r="W143" s="90">
        <f>IF(AND($AM$17&gt;=$X143,$AM$17&lt;=$Y143),'TARIFA ENTREGA A DIRECCION USD'!A143,$W144)</f>
        <v>0</v>
      </c>
      <c r="X143" s="90">
        <v>134.001</v>
      </c>
      <c r="Y143" s="90">
        <v>135</v>
      </c>
      <c r="Z143" s="144"/>
    </row>
    <row r="144" spans="1:26" x14ac:dyDescent="0.2">
      <c r="A144" s="281" t="str">
        <f t="shared" si="11"/>
        <v>BAS VEN</v>
      </c>
      <c r="B144" s="368" t="s">
        <v>549</v>
      </c>
      <c r="C144" s="368" t="s">
        <v>550</v>
      </c>
      <c r="D144" s="368" t="s">
        <v>5475</v>
      </c>
      <c r="E144" s="368" t="s">
        <v>5476</v>
      </c>
      <c r="F144" s="369" t="s">
        <v>504</v>
      </c>
      <c r="G144" s="370">
        <v>609</v>
      </c>
      <c r="I144" s="143"/>
      <c r="J144" s="143"/>
      <c r="K144" s="143"/>
      <c r="L144" s="143"/>
      <c r="M144" s="237"/>
      <c r="N144" s="143"/>
      <c r="O144" s="143"/>
      <c r="P144" s="143"/>
      <c r="Q144" s="143"/>
      <c r="R144" s="143"/>
      <c r="S144" s="143"/>
      <c r="T144" s="143"/>
      <c r="U144" s="143"/>
      <c r="V144" s="143"/>
      <c r="W144" s="90">
        <f>IF(AND($AM$17&gt;=$X144,$AM$17&lt;=$Y144),'TARIFA ENTREGA A DIRECCION USD'!A144,$W145)</f>
        <v>0</v>
      </c>
      <c r="X144" s="90">
        <v>135.001</v>
      </c>
      <c r="Y144" s="90">
        <v>136</v>
      </c>
      <c r="Z144" s="144"/>
    </row>
    <row r="145" spans="1:26" x14ac:dyDescent="0.2">
      <c r="A145" s="281" t="str">
        <f t="shared" si="11"/>
        <v>BAS VLP</v>
      </c>
      <c r="B145" s="368" t="s">
        <v>549</v>
      </c>
      <c r="C145" s="368" t="s">
        <v>550</v>
      </c>
      <c r="D145" s="368" t="s">
        <v>606</v>
      </c>
      <c r="E145" s="368" t="s">
        <v>5482</v>
      </c>
      <c r="F145" s="369" t="s">
        <v>504</v>
      </c>
      <c r="G145" s="370">
        <v>764</v>
      </c>
      <c r="I145" s="143"/>
      <c r="J145" s="143"/>
      <c r="K145" s="143"/>
      <c r="L145" s="143"/>
      <c r="M145" s="237"/>
      <c r="N145" s="143"/>
      <c r="O145" s="143"/>
      <c r="P145" s="143"/>
      <c r="Q145" s="143"/>
      <c r="R145" s="143"/>
      <c r="S145" s="143"/>
      <c r="T145" s="143"/>
      <c r="U145" s="143"/>
      <c r="V145" s="143"/>
      <c r="W145" s="90">
        <f>IF(AND($AM$17&gt;=$X145,$AM$17&lt;=$Y145),'TARIFA ENTREGA A DIRECCION USD'!A145,$W146)</f>
        <v>0</v>
      </c>
      <c r="X145" s="90">
        <v>136.001</v>
      </c>
      <c r="Y145" s="90">
        <v>137</v>
      </c>
      <c r="Z145" s="144"/>
    </row>
    <row r="146" spans="1:26" x14ac:dyDescent="0.2">
      <c r="A146" s="281" t="str">
        <f t="shared" si="11"/>
        <v>BAS VRA</v>
      </c>
      <c r="B146" s="368" t="s">
        <v>549</v>
      </c>
      <c r="C146" s="368" t="s">
        <v>550</v>
      </c>
      <c r="D146" s="368" t="s">
        <v>607</v>
      </c>
      <c r="E146" s="368" t="s">
        <v>608</v>
      </c>
      <c r="F146" s="369" t="s">
        <v>503</v>
      </c>
      <c r="G146" s="370">
        <v>471</v>
      </c>
      <c r="I146" s="143"/>
      <c r="J146" s="143"/>
      <c r="K146" s="143"/>
      <c r="L146" s="143"/>
      <c r="M146" s="237"/>
      <c r="N146" s="143"/>
      <c r="O146" s="143"/>
      <c r="P146" s="143"/>
      <c r="Q146" s="143"/>
      <c r="R146" s="143"/>
      <c r="S146" s="143"/>
      <c r="T146" s="143"/>
      <c r="U146" s="143"/>
      <c r="V146" s="143"/>
      <c r="W146" s="90">
        <f>IF(AND($AM$17&gt;=$X146,$AM$17&lt;=$Y146),'TARIFA ENTREGA A DIRECCION USD'!A146,$W147)</f>
        <v>0</v>
      </c>
      <c r="X146" s="90">
        <v>137.001</v>
      </c>
      <c r="Y146" s="90">
        <v>138</v>
      </c>
      <c r="Z146" s="144"/>
    </row>
    <row r="147" spans="1:26" x14ac:dyDescent="0.2">
      <c r="A147" s="281" t="str">
        <f t="shared" si="11"/>
        <v>BAS XBM</v>
      </c>
      <c r="B147" s="368" t="s">
        <v>549</v>
      </c>
      <c r="C147" s="368" t="s">
        <v>550</v>
      </c>
      <c r="D147" s="368" t="s">
        <v>609</v>
      </c>
      <c r="E147" s="368" t="s">
        <v>612</v>
      </c>
      <c r="F147" s="369" t="s">
        <v>504</v>
      </c>
      <c r="G147" s="370">
        <v>609</v>
      </c>
      <c r="I147" s="143"/>
      <c r="J147" s="143"/>
      <c r="K147" s="143"/>
      <c r="L147" s="143"/>
      <c r="M147" s="237"/>
      <c r="N147" s="143"/>
      <c r="O147" s="143"/>
      <c r="P147" s="143"/>
      <c r="Q147" s="143"/>
      <c r="R147" s="143"/>
      <c r="S147" s="143"/>
      <c r="T147" s="143"/>
      <c r="U147" s="143"/>
      <c r="V147" s="143"/>
      <c r="W147" s="90">
        <f>IF(AND($AM$17&gt;=$X147,$AM$17&lt;=$Y147),'TARIFA ENTREGA A DIRECCION USD'!A147,$W148)</f>
        <v>0</v>
      </c>
      <c r="X147" s="90">
        <v>138.001</v>
      </c>
      <c r="Y147" s="90">
        <v>139</v>
      </c>
      <c r="Z147" s="144"/>
    </row>
    <row r="148" spans="1:26" x14ac:dyDescent="0.2">
      <c r="A148" s="281" t="str">
        <f t="shared" si="11"/>
        <v>BAS XES</v>
      </c>
      <c r="B148" s="368" t="s">
        <v>549</v>
      </c>
      <c r="C148" s="368" t="s">
        <v>550</v>
      </c>
      <c r="D148" s="368" t="s">
        <v>610</v>
      </c>
      <c r="E148" s="368" t="s">
        <v>613</v>
      </c>
      <c r="F148" s="369" t="s">
        <v>504</v>
      </c>
      <c r="G148" s="370">
        <v>609</v>
      </c>
      <c r="I148" s="143"/>
      <c r="J148" s="143"/>
      <c r="K148" s="143"/>
      <c r="L148" s="143"/>
      <c r="M148" s="237"/>
      <c r="N148" s="143"/>
      <c r="O148" s="143"/>
      <c r="P148" s="143"/>
      <c r="Q148" s="143"/>
      <c r="R148" s="143"/>
      <c r="S148" s="143"/>
      <c r="T148" s="143"/>
      <c r="U148" s="143"/>
      <c r="V148" s="143"/>
      <c r="W148" s="90">
        <f>IF(AND($AM$17&gt;=$X148,$AM$17&lt;=$Y148),'TARIFA ENTREGA A DIRECCION USD'!A148,$W149)</f>
        <v>0</v>
      </c>
      <c r="X148" s="90">
        <v>139.001</v>
      </c>
      <c r="Y148" s="90">
        <v>140</v>
      </c>
      <c r="Z148" s="144"/>
    </row>
    <row r="149" spans="1:26" x14ac:dyDescent="0.2">
      <c r="A149" s="281" t="str">
        <f t="shared" si="11"/>
        <v>BAS XSJ</v>
      </c>
      <c r="B149" s="368" t="s">
        <v>549</v>
      </c>
      <c r="C149" s="368" t="s">
        <v>550</v>
      </c>
      <c r="D149" s="368" t="s">
        <v>5477</v>
      </c>
      <c r="E149" s="368" t="s">
        <v>5478</v>
      </c>
      <c r="F149" s="369" t="s">
        <v>504</v>
      </c>
      <c r="G149" s="370">
        <v>609</v>
      </c>
      <c r="I149" s="143"/>
      <c r="J149" s="143"/>
      <c r="K149" s="143"/>
      <c r="L149" s="143"/>
      <c r="M149" s="237"/>
      <c r="N149" s="143"/>
      <c r="O149" s="143"/>
      <c r="P149" s="143"/>
      <c r="Q149" s="143"/>
      <c r="R149" s="143"/>
      <c r="S149" s="143"/>
      <c r="T149" s="143"/>
      <c r="U149" s="143"/>
      <c r="V149" s="143"/>
      <c r="W149" s="90">
        <f>IF(AND($AM$17&gt;=$X149,$AM$17&lt;=$Y149),'TARIFA ENTREGA A DIRECCION USD'!A149,$W150)</f>
        <v>0</v>
      </c>
      <c r="X149" s="90">
        <v>140.001</v>
      </c>
      <c r="Y149" s="90">
        <v>141</v>
      </c>
      <c r="Z149" s="144"/>
    </row>
    <row r="150" spans="1:26" x14ac:dyDescent="0.2">
      <c r="A150" s="281" t="str">
        <f t="shared" si="11"/>
        <v>BAS XSS</v>
      </c>
      <c r="B150" s="368" t="s">
        <v>549</v>
      </c>
      <c r="C150" s="368" t="s">
        <v>550</v>
      </c>
      <c r="D150" s="368" t="s">
        <v>5485</v>
      </c>
      <c r="E150" s="368" t="s">
        <v>5486</v>
      </c>
      <c r="F150" s="369" t="s">
        <v>504</v>
      </c>
      <c r="G150" s="370">
        <v>783</v>
      </c>
      <c r="I150" s="143"/>
      <c r="J150" s="143"/>
      <c r="K150" s="143"/>
      <c r="L150" s="143"/>
      <c r="M150" s="237"/>
      <c r="N150" s="143"/>
      <c r="O150" s="143"/>
      <c r="P150" s="143"/>
      <c r="Q150" s="143"/>
      <c r="R150" s="143"/>
      <c r="S150" s="143"/>
      <c r="T150" s="143"/>
      <c r="U150" s="143"/>
      <c r="V150" s="143"/>
      <c r="W150" s="90">
        <f>IF(AND($AM$17&gt;=$X150,$AM$17&lt;=$Y150),'TARIFA ENTREGA A DIRECCION USD'!A150,$W151)</f>
        <v>0</v>
      </c>
      <c r="X150" s="90">
        <v>141.001</v>
      </c>
      <c r="Y150" s="90">
        <v>142</v>
      </c>
      <c r="Z150" s="144"/>
    </row>
    <row r="151" spans="1:26" x14ac:dyDescent="0.2">
      <c r="A151" s="281" t="str">
        <f t="shared" si="11"/>
        <v>BAS XTT</v>
      </c>
      <c r="B151" s="368" t="s">
        <v>549</v>
      </c>
      <c r="C151" s="368" t="s">
        <v>550</v>
      </c>
      <c r="D151" s="368" t="s">
        <v>5448</v>
      </c>
      <c r="E151" s="368" t="s">
        <v>5479</v>
      </c>
      <c r="F151" s="369" t="s">
        <v>504</v>
      </c>
      <c r="G151" s="370">
        <v>609</v>
      </c>
      <c r="I151" s="143"/>
      <c r="J151" s="143"/>
      <c r="K151" s="143"/>
      <c r="L151" s="143"/>
      <c r="M151" s="237"/>
      <c r="N151" s="143"/>
      <c r="O151" s="143"/>
      <c r="P151" s="143"/>
      <c r="Q151" s="143"/>
      <c r="R151" s="143"/>
      <c r="S151" s="143"/>
      <c r="T151" s="143"/>
      <c r="U151" s="143"/>
      <c r="V151" s="143"/>
      <c r="W151" s="90">
        <f>IF(AND($AM$17&gt;=$X151,$AM$17&lt;=$Y151),'TARIFA ENTREGA A DIRECCION USD'!A151,$W152)</f>
        <v>0</v>
      </c>
      <c r="X151" s="90">
        <v>142.001</v>
      </c>
      <c r="Y151" s="90">
        <v>143</v>
      </c>
      <c r="Z151" s="144"/>
    </row>
    <row r="152" spans="1:26" x14ac:dyDescent="0.2">
      <c r="A152" s="282" t="str">
        <f t="shared" si="11"/>
        <v>BAS XCH</v>
      </c>
      <c r="B152" s="368" t="s">
        <v>549</v>
      </c>
      <c r="C152" s="278" t="s">
        <v>550</v>
      </c>
      <c r="D152" s="278" t="s">
        <v>5537</v>
      </c>
      <c r="E152" s="278" t="s">
        <v>5538</v>
      </c>
      <c r="F152" s="395" t="s">
        <v>504</v>
      </c>
      <c r="G152" s="396">
        <v>609</v>
      </c>
      <c r="I152" s="143"/>
      <c r="J152" s="143"/>
      <c r="K152" s="143"/>
      <c r="L152" s="143"/>
      <c r="M152" s="237"/>
      <c r="N152" s="143"/>
      <c r="O152" s="143"/>
      <c r="P152" s="143"/>
      <c r="Q152" s="143"/>
      <c r="R152" s="143"/>
      <c r="S152" s="143"/>
      <c r="T152" s="143"/>
      <c r="U152" s="143"/>
      <c r="V152" s="143"/>
      <c r="W152" s="90">
        <f>IF(AND($AM$17&gt;=$X152,$AM$17&lt;=$Y152),'TARIFA ENTREGA A DIRECCION USD'!A152,$W153)</f>
        <v>0</v>
      </c>
      <c r="X152" s="90">
        <v>143.001</v>
      </c>
      <c r="Y152" s="90">
        <v>144</v>
      </c>
      <c r="Z152" s="144"/>
    </row>
    <row r="153" spans="1:26" x14ac:dyDescent="0.2">
      <c r="A153" s="294" t="str">
        <f t="shared" si="11"/>
        <v>BAS BPC</v>
      </c>
      <c r="B153" s="293" t="s">
        <v>549</v>
      </c>
      <c r="C153" s="293" t="s">
        <v>550</v>
      </c>
      <c r="D153" s="293" t="s">
        <v>5544</v>
      </c>
      <c r="E153" s="293" t="s">
        <v>5545</v>
      </c>
      <c r="F153" s="397" t="s">
        <v>504</v>
      </c>
      <c r="G153" s="398">
        <v>933</v>
      </c>
      <c r="I153" s="143"/>
      <c r="J153" s="143"/>
      <c r="K153" s="143"/>
      <c r="L153" s="143"/>
      <c r="M153" s="237"/>
      <c r="N153" s="143"/>
      <c r="O153" s="143"/>
      <c r="P153" s="143"/>
      <c r="Q153" s="143"/>
      <c r="R153" s="143"/>
      <c r="S153" s="143"/>
      <c r="T153" s="143"/>
      <c r="U153" s="143"/>
      <c r="V153" s="143"/>
      <c r="W153" s="90">
        <f>IF(AND($AM$17&gt;=$X153,$AM$17&lt;=$Y153),'TARIFA ENTREGA A DIRECCION USD'!A153,$W154)</f>
        <v>0</v>
      </c>
      <c r="X153" s="90">
        <v>144.001</v>
      </c>
      <c r="Y153" s="90">
        <v>145</v>
      </c>
      <c r="Z153" s="144"/>
    </row>
    <row r="154" spans="1:26" x14ac:dyDescent="0.2">
      <c r="A154" s="294" t="str">
        <f t="shared" si="11"/>
        <v>BAS XCP</v>
      </c>
      <c r="B154" s="293" t="s">
        <v>549</v>
      </c>
      <c r="C154" s="293" t="s">
        <v>550</v>
      </c>
      <c r="D154" s="293" t="s">
        <v>5549</v>
      </c>
      <c r="E154" s="293" t="s">
        <v>5550</v>
      </c>
      <c r="F154" s="397" t="s">
        <v>504</v>
      </c>
      <c r="G154" s="398">
        <v>601</v>
      </c>
      <c r="I154" s="143"/>
      <c r="J154" s="143"/>
      <c r="K154" s="143"/>
      <c r="L154" s="143"/>
      <c r="M154" s="237"/>
      <c r="N154" s="143"/>
      <c r="O154" s="143"/>
      <c r="P154" s="143"/>
      <c r="Q154" s="143"/>
      <c r="R154" s="143"/>
      <c r="S154" s="143"/>
      <c r="T154" s="143"/>
      <c r="U154" s="143"/>
      <c r="V154" s="143"/>
      <c r="W154" s="90">
        <f>IF(AND($AM$17&gt;=$X154,$AM$17&lt;=$Y154),'TARIFA ENTREGA A DIRECCION USD'!A154,$W155)</f>
        <v>0</v>
      </c>
      <c r="X154" s="90">
        <v>145.001</v>
      </c>
      <c r="Y154" s="90">
        <v>146</v>
      </c>
      <c r="Z154" s="144"/>
    </row>
    <row r="155" spans="1:26" x14ac:dyDescent="0.2">
      <c r="A155" s="294" t="str">
        <f t="shared" si="11"/>
        <v>BPC ACO</v>
      </c>
      <c r="B155" s="293" t="s">
        <v>5544</v>
      </c>
      <c r="C155" s="293" t="s">
        <v>5545</v>
      </c>
      <c r="D155" s="293" t="s">
        <v>546</v>
      </c>
      <c r="E155" s="293" t="s">
        <v>547</v>
      </c>
      <c r="F155" s="397" t="s">
        <v>502</v>
      </c>
      <c r="G155" s="398">
        <v>100</v>
      </c>
      <c r="I155" s="143"/>
      <c r="J155" s="143"/>
      <c r="K155" s="143"/>
      <c r="L155" s="143"/>
      <c r="M155" s="237"/>
      <c r="N155" s="143"/>
      <c r="O155" s="143"/>
      <c r="P155" s="143"/>
      <c r="Q155" s="143"/>
      <c r="R155" s="143"/>
      <c r="S155" s="143"/>
      <c r="T155" s="143"/>
      <c r="U155" s="143"/>
      <c r="V155" s="143"/>
      <c r="W155" s="90">
        <f>IF(AND($AM$17&gt;=$X155,$AM$17&lt;=$Y155),'TARIFA ENTREGA A DIRECCION USD'!A155,$W156)</f>
        <v>0</v>
      </c>
      <c r="X155" s="90">
        <v>146.001</v>
      </c>
      <c r="Y155" s="90">
        <v>147</v>
      </c>
      <c r="Z155" s="144"/>
    </row>
    <row r="156" spans="1:26" x14ac:dyDescent="0.2">
      <c r="A156" s="294" t="str">
        <f t="shared" si="11"/>
        <v>BPC AUA</v>
      </c>
      <c r="B156" s="293" t="s">
        <v>5544</v>
      </c>
      <c r="C156" s="293" t="s">
        <v>5545</v>
      </c>
      <c r="D156" s="293" t="s">
        <v>5515</v>
      </c>
      <c r="E156" s="293" t="s">
        <v>5519</v>
      </c>
      <c r="F156" s="397" t="s">
        <v>504</v>
      </c>
      <c r="G156" s="398">
        <v>665</v>
      </c>
      <c r="I156" s="143"/>
      <c r="J156" s="143"/>
      <c r="K156" s="143"/>
      <c r="L156" s="143"/>
      <c r="M156" s="237"/>
      <c r="N156" s="143"/>
      <c r="O156" s="143"/>
      <c r="P156" s="143"/>
      <c r="Q156" s="143"/>
      <c r="R156" s="143"/>
      <c r="S156" s="143"/>
      <c r="T156" s="143"/>
      <c r="U156" s="143"/>
      <c r="V156" s="143"/>
      <c r="W156" s="90">
        <f>IF(AND($AM$17&gt;=$X156,$AM$17&lt;=$Y156),'TARIFA ENTREGA A DIRECCION USD'!A156,$W157)</f>
        <v>0</v>
      </c>
      <c r="X156" s="90">
        <v>147.001</v>
      </c>
      <c r="Y156" s="90">
        <v>148</v>
      </c>
      <c r="Z156" s="144"/>
    </row>
    <row r="157" spans="1:26" x14ac:dyDescent="0.2">
      <c r="A157" s="294" t="str">
        <f t="shared" si="11"/>
        <v>BPC BAS</v>
      </c>
      <c r="B157" s="293" t="s">
        <v>5544</v>
      </c>
      <c r="C157" s="293" t="s">
        <v>5545</v>
      </c>
      <c r="D157" s="293" t="s">
        <v>549</v>
      </c>
      <c r="E157" s="293" t="s">
        <v>550</v>
      </c>
      <c r="F157" s="397" t="s">
        <v>504</v>
      </c>
      <c r="G157" s="398">
        <v>933</v>
      </c>
      <c r="I157" s="143"/>
      <c r="J157" s="143"/>
      <c r="K157" s="143"/>
      <c r="L157" s="143"/>
      <c r="M157" s="237"/>
      <c r="N157" s="143"/>
      <c r="O157" s="143"/>
      <c r="P157" s="143"/>
      <c r="Q157" s="143"/>
      <c r="R157" s="143"/>
      <c r="S157" s="143"/>
      <c r="T157" s="143"/>
      <c r="U157" s="143"/>
      <c r="V157" s="143"/>
      <c r="W157" s="90">
        <f>IF(AND($AM$17&gt;=$X157,$AM$17&lt;=$Y157),'TARIFA ENTREGA A DIRECCION USD'!A157,$W158)</f>
        <v>0</v>
      </c>
      <c r="X157" s="90">
        <v>148.001</v>
      </c>
      <c r="Y157" s="90">
        <v>149</v>
      </c>
      <c r="Z157" s="144"/>
    </row>
    <row r="158" spans="1:26" x14ac:dyDescent="0.2">
      <c r="A158" s="294" t="str">
        <f t="shared" si="11"/>
        <v>BPC BTO</v>
      </c>
      <c r="B158" s="293" t="s">
        <v>5544</v>
      </c>
      <c r="C158" s="293" t="s">
        <v>5545</v>
      </c>
      <c r="D158" s="293" t="s">
        <v>551</v>
      </c>
      <c r="E158" s="293" t="s">
        <v>552</v>
      </c>
      <c r="F158" s="397" t="s">
        <v>504</v>
      </c>
      <c r="G158" s="398">
        <v>688</v>
      </c>
      <c r="I158" s="143"/>
      <c r="J158" s="143"/>
      <c r="K158" s="143"/>
      <c r="L158" s="143"/>
      <c r="M158" s="237"/>
      <c r="N158" s="143"/>
      <c r="O158" s="143"/>
      <c r="P158" s="143"/>
      <c r="Q158" s="143"/>
      <c r="R158" s="143"/>
      <c r="S158" s="143"/>
      <c r="T158" s="143"/>
      <c r="U158" s="143"/>
      <c r="V158" s="143"/>
      <c r="W158" s="90">
        <f>IF(AND($AM$17&gt;=$X158,$AM$17&lt;=$Y158),'TARIFA ENTREGA A DIRECCION USD'!A158,$W159)</f>
        <v>0</v>
      </c>
      <c r="X158" s="90">
        <v>149.001</v>
      </c>
      <c r="Y158" s="90">
        <v>150</v>
      </c>
      <c r="Z158" s="144"/>
    </row>
    <row r="159" spans="1:26" x14ac:dyDescent="0.2">
      <c r="A159" s="294" t="str">
        <f t="shared" si="11"/>
        <v>BPC CAS</v>
      </c>
      <c r="B159" s="293" t="s">
        <v>5544</v>
      </c>
      <c r="C159" s="293" t="s">
        <v>5545</v>
      </c>
      <c r="D159" s="293" t="s">
        <v>553</v>
      </c>
      <c r="E159" s="293" t="s">
        <v>554</v>
      </c>
      <c r="F159" s="397" t="s">
        <v>504</v>
      </c>
      <c r="G159" s="398">
        <v>986</v>
      </c>
      <c r="I159" s="143"/>
      <c r="J159" s="143"/>
      <c r="K159" s="143"/>
      <c r="L159" s="143"/>
      <c r="M159" s="237"/>
      <c r="N159" s="143"/>
      <c r="O159" s="143"/>
      <c r="P159" s="143"/>
      <c r="Q159" s="143"/>
      <c r="R159" s="143"/>
      <c r="S159" s="143"/>
      <c r="T159" s="143"/>
      <c r="U159" s="143"/>
      <c r="V159" s="143"/>
      <c r="W159" s="90">
        <f>IF(AND($AM$17&gt;=$X159,$AM$17&lt;=$Y159),'TARIFA ENTREGA A DIRECCION USD'!A159,$W160)</f>
        <v>0</v>
      </c>
      <c r="X159" s="90">
        <v>150.001</v>
      </c>
      <c r="Y159" s="90">
        <v>151</v>
      </c>
      <c r="Z159" s="144"/>
    </row>
    <row r="160" spans="1:26" x14ac:dyDescent="0.2">
      <c r="A160" s="294" t="str">
        <f t="shared" si="11"/>
        <v>BPC CAZ</v>
      </c>
      <c r="B160" s="293" t="s">
        <v>5544</v>
      </c>
      <c r="C160" s="293" t="s">
        <v>5545</v>
      </c>
      <c r="D160" s="293" t="s">
        <v>561</v>
      </c>
      <c r="E160" s="293" t="s">
        <v>611</v>
      </c>
      <c r="F160" s="397" t="s">
        <v>503</v>
      </c>
      <c r="G160" s="398">
        <v>350</v>
      </c>
      <c r="I160" s="143"/>
      <c r="J160" s="143"/>
      <c r="K160" s="143"/>
      <c r="L160" s="143"/>
      <c r="M160" s="237"/>
      <c r="N160" s="143"/>
      <c r="O160" s="143"/>
      <c r="P160" s="143"/>
      <c r="Q160" s="143"/>
      <c r="R160" s="143"/>
      <c r="S160" s="143"/>
      <c r="T160" s="143"/>
      <c r="U160" s="143"/>
      <c r="V160" s="143"/>
      <c r="W160" s="90">
        <f>IF(AND($AM$17&gt;=$X160,$AM$17&lt;=$Y160),'TARIFA ENTREGA A DIRECCION USD'!A160,$W161)</f>
        <v>0</v>
      </c>
      <c r="X160" s="90">
        <v>151.001</v>
      </c>
      <c r="Y160" s="90">
        <v>152</v>
      </c>
      <c r="Z160" s="144"/>
    </row>
    <row r="161" spans="1:26" x14ac:dyDescent="0.2">
      <c r="A161" s="294" t="str">
        <f t="shared" si="11"/>
        <v>BPC CBR</v>
      </c>
      <c r="B161" s="293" t="s">
        <v>5544</v>
      </c>
      <c r="C161" s="293" t="s">
        <v>5545</v>
      </c>
      <c r="D161" s="293" t="s">
        <v>555</v>
      </c>
      <c r="E161" s="293" t="s">
        <v>556</v>
      </c>
      <c r="F161" s="397" t="s">
        <v>502</v>
      </c>
      <c r="G161" s="398">
        <v>299</v>
      </c>
      <c r="I161" s="143"/>
      <c r="J161" s="143"/>
      <c r="K161" s="143"/>
      <c r="L161" s="143"/>
      <c r="M161" s="237"/>
      <c r="N161" s="143"/>
      <c r="O161" s="143"/>
      <c r="P161" s="143"/>
      <c r="Q161" s="143"/>
      <c r="R161" s="143"/>
      <c r="S161" s="143"/>
      <c r="T161" s="143"/>
      <c r="U161" s="143"/>
      <c r="V161" s="143"/>
      <c r="W161" s="90">
        <f>IF(AND($AM$17&gt;=$X161,$AM$17&lt;=$Y161),'TARIFA ENTREGA A DIRECCION USD'!A161,$W162)</f>
        <v>0</v>
      </c>
      <c r="X161" s="90">
        <v>152.001</v>
      </c>
      <c r="Y161" s="90">
        <v>153</v>
      </c>
      <c r="Z161" s="144"/>
    </row>
    <row r="162" spans="1:26" x14ac:dyDescent="0.2">
      <c r="A162" s="294" t="str">
        <f t="shared" si="11"/>
        <v>BPC CCS</v>
      </c>
      <c r="B162" s="293" t="s">
        <v>5544</v>
      </c>
      <c r="C162" s="293" t="s">
        <v>5545</v>
      </c>
      <c r="D162" s="293" t="s">
        <v>557</v>
      </c>
      <c r="E162" s="293" t="s">
        <v>558</v>
      </c>
      <c r="F162" s="397" t="s">
        <v>502</v>
      </c>
      <c r="G162" s="398">
        <v>324</v>
      </c>
      <c r="I162" s="143"/>
      <c r="J162" s="143"/>
      <c r="K162" s="143"/>
      <c r="L162" s="143"/>
      <c r="M162" s="237"/>
      <c r="N162" s="143"/>
      <c r="O162" s="143"/>
      <c r="P162" s="143"/>
      <c r="Q162" s="143"/>
      <c r="R162" s="143"/>
      <c r="S162" s="143"/>
      <c r="T162" s="143"/>
      <c r="U162" s="143"/>
      <c r="V162" s="143"/>
      <c r="W162" s="90">
        <f>IF(AND($AM$17&gt;=$X162,$AM$17&lt;=$Y162),'TARIFA ENTREGA A DIRECCION USD'!A162,$W163)</f>
        <v>0</v>
      </c>
      <c r="X162" s="90">
        <v>153.001</v>
      </c>
      <c r="Y162" s="90">
        <v>154</v>
      </c>
      <c r="Z162" s="144"/>
    </row>
    <row r="163" spans="1:26" x14ac:dyDescent="0.2">
      <c r="A163" s="294" t="str">
        <f t="shared" si="11"/>
        <v>BPC CGA</v>
      </c>
      <c r="B163" s="293" t="s">
        <v>5544</v>
      </c>
      <c r="C163" s="293" t="s">
        <v>5545</v>
      </c>
      <c r="D163" s="293" t="s">
        <v>559</v>
      </c>
      <c r="E163" s="293" t="s">
        <v>560</v>
      </c>
      <c r="F163" s="397" t="s">
        <v>503</v>
      </c>
      <c r="G163" s="398">
        <v>429</v>
      </c>
      <c r="I163" s="143"/>
      <c r="J163" s="143"/>
      <c r="K163" s="143"/>
      <c r="L163" s="143"/>
      <c r="M163" s="237"/>
      <c r="N163" s="143"/>
      <c r="O163" s="143"/>
      <c r="P163" s="143"/>
      <c r="Q163" s="143"/>
      <c r="R163" s="143"/>
      <c r="S163" s="143"/>
      <c r="T163" s="143"/>
      <c r="U163" s="143"/>
      <c r="V163" s="143"/>
      <c r="W163" s="90">
        <f>IF(AND($AM$17&gt;=$X163,$AM$17&lt;=$Y163),'TARIFA ENTREGA A DIRECCION USD'!A163,$W164)</f>
        <v>0</v>
      </c>
      <c r="X163" s="90">
        <v>154.001</v>
      </c>
      <c r="Y163" s="90">
        <v>155</v>
      </c>
      <c r="Z163" s="144"/>
    </row>
    <row r="164" spans="1:26" x14ac:dyDescent="0.2">
      <c r="A164" s="294" t="str">
        <f t="shared" si="11"/>
        <v>BPC CNA</v>
      </c>
      <c r="B164" s="293" t="s">
        <v>5544</v>
      </c>
      <c r="C164" s="293" t="s">
        <v>5545</v>
      </c>
      <c r="D164" s="293" t="s">
        <v>5492</v>
      </c>
      <c r="E164" s="293" t="s">
        <v>5493</v>
      </c>
      <c r="F164" s="397" t="s">
        <v>503</v>
      </c>
      <c r="G164" s="398">
        <v>79</v>
      </c>
      <c r="I164" s="143"/>
      <c r="J164" s="143"/>
      <c r="K164" s="143"/>
      <c r="L164" s="143"/>
      <c r="M164" s="237"/>
      <c r="N164" s="143"/>
      <c r="O164" s="143"/>
      <c r="P164" s="143"/>
      <c r="Q164" s="143"/>
      <c r="R164" s="143"/>
      <c r="S164" s="143"/>
      <c r="T164" s="143"/>
      <c r="U164" s="143"/>
      <c r="V164" s="143"/>
      <c r="W164" s="90">
        <f>IF(AND($AM$17&gt;=$X164,$AM$17&lt;=$Y164),'TARIFA ENTREGA A DIRECCION USD'!A164,$W165)</f>
        <v>0</v>
      </c>
      <c r="X164" s="90">
        <v>155.001</v>
      </c>
      <c r="Y164" s="90">
        <v>156</v>
      </c>
      <c r="Z164" s="144"/>
    </row>
    <row r="165" spans="1:26" x14ac:dyDescent="0.2">
      <c r="A165" s="294" t="str">
        <f t="shared" si="11"/>
        <v>BPC CNO</v>
      </c>
      <c r="B165" s="293" t="s">
        <v>5544</v>
      </c>
      <c r="C165" s="293" t="s">
        <v>5545</v>
      </c>
      <c r="D165" s="293" t="s">
        <v>5499</v>
      </c>
      <c r="E165" s="293" t="s">
        <v>5500</v>
      </c>
      <c r="F165" s="397" t="s">
        <v>502</v>
      </c>
      <c r="G165" s="398">
        <v>206</v>
      </c>
      <c r="I165" s="143"/>
      <c r="J165" s="143"/>
      <c r="K165" s="143"/>
      <c r="L165" s="143"/>
      <c r="M165" s="237"/>
      <c r="N165" s="143"/>
      <c r="O165" s="143"/>
      <c r="P165" s="143"/>
      <c r="Q165" s="143"/>
      <c r="R165" s="143"/>
      <c r="S165" s="143"/>
      <c r="T165" s="143"/>
      <c r="U165" s="143"/>
      <c r="V165" s="143"/>
      <c r="W165" s="90">
        <f>IF(AND($AM$17&gt;=$X165,$AM$17&lt;=$Y165),'TARIFA ENTREGA A DIRECCION USD'!A165,$W166)</f>
        <v>0</v>
      </c>
      <c r="X165" s="90">
        <v>156.001</v>
      </c>
      <c r="Y165" s="90">
        <v>157</v>
      </c>
      <c r="Z165" s="144"/>
    </row>
    <row r="166" spans="1:26" x14ac:dyDescent="0.2">
      <c r="A166" s="294" t="str">
        <f t="shared" si="11"/>
        <v>BPC CRO</v>
      </c>
      <c r="B166" s="293" t="s">
        <v>5544</v>
      </c>
      <c r="C166" s="293" t="s">
        <v>5545</v>
      </c>
      <c r="D166" s="293" t="s">
        <v>562</v>
      </c>
      <c r="E166" s="293" t="s">
        <v>563</v>
      </c>
      <c r="F166" s="397" t="s">
        <v>504</v>
      </c>
      <c r="G166" s="398">
        <v>786</v>
      </c>
      <c r="I166" s="143"/>
      <c r="J166" s="143"/>
      <c r="K166" s="143"/>
      <c r="L166" s="143"/>
      <c r="M166" s="237"/>
      <c r="N166" s="143"/>
      <c r="O166" s="143"/>
      <c r="P166" s="143"/>
      <c r="Q166" s="143"/>
      <c r="R166" s="143"/>
      <c r="S166" s="143"/>
      <c r="T166" s="143"/>
      <c r="U166" s="143"/>
      <c r="V166" s="143"/>
      <c r="W166" s="90">
        <f>IF(AND($AM$17&gt;=$X166,$AM$17&lt;=$Y166),'TARIFA ENTREGA A DIRECCION USD'!A166,$W167)</f>
        <v>0</v>
      </c>
      <c r="X166" s="90">
        <v>157.001</v>
      </c>
      <c r="Y166" s="90">
        <v>158</v>
      </c>
      <c r="Z166" s="144"/>
    </row>
    <row r="167" spans="1:26" x14ac:dyDescent="0.2">
      <c r="A167" s="294" t="str">
        <f t="shared" si="11"/>
        <v>BPC CRR</v>
      </c>
      <c r="B167" s="293" t="s">
        <v>5544</v>
      </c>
      <c r="C167" s="293" t="s">
        <v>5545</v>
      </c>
      <c r="D167" s="293" t="s">
        <v>564</v>
      </c>
      <c r="E167" s="293" t="s">
        <v>565</v>
      </c>
      <c r="F167" s="397" t="s">
        <v>504</v>
      </c>
      <c r="G167" s="398">
        <v>792</v>
      </c>
      <c r="I167" s="143"/>
      <c r="J167" s="143"/>
      <c r="K167" s="143"/>
      <c r="L167" s="143"/>
      <c r="M167" s="237"/>
      <c r="N167" s="143"/>
      <c r="O167" s="143"/>
      <c r="P167" s="143"/>
      <c r="Q167" s="143"/>
      <c r="R167" s="143"/>
      <c r="S167" s="143"/>
      <c r="T167" s="143"/>
      <c r="U167" s="143"/>
      <c r="V167" s="143"/>
      <c r="W167" s="90">
        <f>IF(AND($AM$17&gt;=$X167,$AM$17&lt;=$Y167),'TARIFA ENTREGA A DIRECCION USD'!A167,$W168)</f>
        <v>0</v>
      </c>
      <c r="X167" s="90">
        <v>158.001</v>
      </c>
      <c r="Y167" s="90">
        <v>159</v>
      </c>
      <c r="Z167" s="144"/>
    </row>
    <row r="168" spans="1:26" x14ac:dyDescent="0.2">
      <c r="A168" s="294" t="str">
        <f t="shared" si="11"/>
        <v>BPC CVE</v>
      </c>
      <c r="B168" s="293" t="s">
        <v>5544</v>
      </c>
      <c r="C168" s="293" t="s">
        <v>5545</v>
      </c>
      <c r="D168" s="293" t="s">
        <v>566</v>
      </c>
      <c r="E168" s="293" t="s">
        <v>567</v>
      </c>
      <c r="F168" s="397" t="s">
        <v>503</v>
      </c>
      <c r="G168" s="398">
        <v>380</v>
      </c>
      <c r="I168" s="143"/>
      <c r="J168" s="143"/>
      <c r="K168" s="143"/>
      <c r="L168" s="143"/>
      <c r="M168" s="237"/>
      <c r="N168" s="143"/>
      <c r="O168" s="143"/>
      <c r="P168" s="143"/>
      <c r="Q168" s="143"/>
      <c r="R168" s="143"/>
      <c r="S168" s="143"/>
      <c r="T168" s="143"/>
      <c r="U168" s="143"/>
      <c r="V168" s="143"/>
      <c r="W168" s="90">
        <f>IF(AND($AM$17&gt;=$X168,$AM$17&lt;=$Y168),'TARIFA ENTREGA A DIRECCION USD'!A168,$W169)</f>
        <v>0</v>
      </c>
      <c r="X168" s="90">
        <v>159.001</v>
      </c>
      <c r="Y168" s="90">
        <v>160</v>
      </c>
      <c r="Z168" s="144"/>
    </row>
    <row r="169" spans="1:26" x14ac:dyDescent="0.2">
      <c r="A169" s="294" t="str">
        <f t="shared" si="11"/>
        <v>BPC CZO</v>
      </c>
      <c r="B169" s="293" t="s">
        <v>5544</v>
      </c>
      <c r="C169" s="293" t="s">
        <v>5545</v>
      </c>
      <c r="D169" s="293" t="s">
        <v>568</v>
      </c>
      <c r="E169" s="293" t="s">
        <v>5481</v>
      </c>
      <c r="F169" s="397" t="s">
        <v>503</v>
      </c>
      <c r="G169" s="398">
        <v>600</v>
      </c>
      <c r="I169" s="143"/>
      <c r="J169" s="143"/>
      <c r="K169" s="143"/>
      <c r="L169" s="143"/>
      <c r="M169" s="237"/>
      <c r="N169" s="143"/>
      <c r="O169" s="143"/>
      <c r="P169" s="143"/>
      <c r="Q169" s="143"/>
      <c r="R169" s="143"/>
      <c r="S169" s="143"/>
      <c r="T169" s="143"/>
      <c r="U169" s="143"/>
      <c r="V169" s="143"/>
      <c r="W169" s="90">
        <f>IF(AND($AM$17&gt;=$X169,$AM$17&lt;=$Y169),'TARIFA ENTREGA A DIRECCION USD'!A169,$W170)</f>
        <v>0</v>
      </c>
      <c r="X169" s="90">
        <v>160.001</v>
      </c>
      <c r="Y169" s="90">
        <v>161</v>
      </c>
      <c r="Z169" s="144"/>
    </row>
    <row r="170" spans="1:26" x14ac:dyDescent="0.2">
      <c r="A170" s="294" t="str">
        <f t="shared" si="11"/>
        <v>BPC DMS</v>
      </c>
      <c r="B170" s="293" t="s">
        <v>5544</v>
      </c>
      <c r="C170" s="293" t="s">
        <v>5545</v>
      </c>
      <c r="D170" s="293" t="s">
        <v>5446</v>
      </c>
      <c r="E170" s="293" t="s">
        <v>5447</v>
      </c>
      <c r="F170" s="397" t="s">
        <v>504</v>
      </c>
      <c r="G170" s="398">
        <v>933</v>
      </c>
      <c r="I170" s="143"/>
      <c r="J170" s="143"/>
      <c r="K170" s="143"/>
      <c r="L170" s="143"/>
      <c r="M170" s="237"/>
      <c r="N170" s="143"/>
      <c r="O170" s="143"/>
      <c r="P170" s="143"/>
      <c r="Q170" s="143"/>
      <c r="R170" s="143"/>
      <c r="S170" s="143"/>
      <c r="T170" s="143"/>
      <c r="U170" s="143"/>
      <c r="V170" s="143"/>
      <c r="W170" s="90">
        <f>IF(AND($AM$17&gt;=$X170,$AM$17&lt;=$Y170),'TARIFA ENTREGA A DIRECCION USD'!A170,$W171)</f>
        <v>0</v>
      </c>
      <c r="X170" s="90">
        <v>161.001</v>
      </c>
      <c r="Y170" s="90">
        <v>162</v>
      </c>
      <c r="Z170" s="144"/>
    </row>
    <row r="171" spans="1:26" x14ac:dyDescent="0.2">
      <c r="A171" s="294" t="str">
        <f t="shared" si="11"/>
        <v>BPC ETE</v>
      </c>
      <c r="B171" s="293" t="s">
        <v>5544</v>
      </c>
      <c r="C171" s="293" t="s">
        <v>5545</v>
      </c>
      <c r="D171" s="293" t="s">
        <v>570</v>
      </c>
      <c r="E171" s="293" t="s">
        <v>571</v>
      </c>
      <c r="F171" s="397" t="s">
        <v>502</v>
      </c>
      <c r="G171" s="398">
        <v>169</v>
      </c>
      <c r="I171" s="143"/>
      <c r="J171" s="143"/>
      <c r="K171" s="143"/>
      <c r="L171" s="143"/>
      <c r="M171" s="237"/>
      <c r="N171" s="143"/>
      <c r="O171" s="143"/>
      <c r="P171" s="143"/>
      <c r="Q171" s="143"/>
      <c r="R171" s="143"/>
      <c r="S171" s="143"/>
      <c r="T171" s="143"/>
      <c r="U171" s="143"/>
      <c r="V171" s="143"/>
      <c r="W171" s="90">
        <f>IF(AND($AM$17&gt;=$X171,$AM$17&lt;=$Y171),'TARIFA ENTREGA A DIRECCION USD'!A171,$W172)</f>
        <v>0</v>
      </c>
      <c r="X171" s="90">
        <v>162.001</v>
      </c>
      <c r="Y171" s="90">
        <v>163</v>
      </c>
      <c r="Z171" s="144"/>
    </row>
    <row r="172" spans="1:26" x14ac:dyDescent="0.2">
      <c r="A172" s="294" t="str">
        <f t="shared" si="11"/>
        <v>BPC EVA</v>
      </c>
      <c r="B172" s="293" t="s">
        <v>5544</v>
      </c>
      <c r="C172" s="293" t="s">
        <v>5545</v>
      </c>
      <c r="D172" s="293" t="s">
        <v>572</v>
      </c>
      <c r="E172" s="293" t="s">
        <v>573</v>
      </c>
      <c r="F172" s="397" t="s">
        <v>504</v>
      </c>
      <c r="G172" s="398">
        <v>1066</v>
      </c>
      <c r="I172" s="143"/>
      <c r="J172" s="143"/>
      <c r="K172" s="143"/>
      <c r="L172" s="143"/>
      <c r="M172" s="237"/>
      <c r="N172" s="143"/>
      <c r="O172" s="143"/>
      <c r="P172" s="143"/>
      <c r="Q172" s="143"/>
      <c r="R172" s="143"/>
      <c r="S172" s="143"/>
      <c r="T172" s="143"/>
      <c r="U172" s="143"/>
      <c r="V172" s="143"/>
      <c r="W172" s="90">
        <f>IF(AND($AM$17&gt;=$X172,$AM$17&lt;=$Y172),'TARIFA ENTREGA A DIRECCION USD'!A172,$W173)</f>
        <v>0</v>
      </c>
      <c r="X172" s="90">
        <v>163.001</v>
      </c>
      <c r="Y172" s="90">
        <v>164</v>
      </c>
      <c r="Z172" s="144"/>
    </row>
    <row r="173" spans="1:26" ht="22.5" x14ac:dyDescent="0.2">
      <c r="A173" s="294" t="str">
        <f t="shared" si="11"/>
        <v>BPC GR2</v>
      </c>
      <c r="B173" s="293" t="s">
        <v>5544</v>
      </c>
      <c r="C173" s="293" t="s">
        <v>5545</v>
      </c>
      <c r="D173" s="293" t="s">
        <v>576</v>
      </c>
      <c r="E173" s="293" t="s">
        <v>5473</v>
      </c>
      <c r="F173" s="397" t="s">
        <v>502</v>
      </c>
      <c r="G173" s="398">
        <v>286</v>
      </c>
      <c r="I173" s="143"/>
      <c r="J173" s="143"/>
      <c r="K173" s="143"/>
      <c r="L173" s="143"/>
      <c r="M173" s="237"/>
      <c r="N173" s="143"/>
      <c r="O173" s="143"/>
      <c r="P173" s="143"/>
      <c r="Q173" s="143"/>
      <c r="R173" s="143"/>
      <c r="S173" s="143"/>
      <c r="T173" s="143"/>
      <c r="U173" s="143"/>
      <c r="V173" s="143"/>
      <c r="W173" s="90">
        <f>IF(AND($AM$17&gt;=$X173,$AM$17&lt;=$Y173),'TARIFA ENTREGA A DIRECCION USD'!A173,$W174)</f>
        <v>0</v>
      </c>
      <c r="X173" s="90">
        <v>164.001</v>
      </c>
      <c r="Y173" s="90">
        <v>165</v>
      </c>
      <c r="Z173" s="144"/>
    </row>
    <row r="174" spans="1:26" x14ac:dyDescent="0.2">
      <c r="A174" s="294" t="str">
        <f t="shared" si="11"/>
        <v>BPC GTE</v>
      </c>
      <c r="B174" s="293" t="s">
        <v>5544</v>
      </c>
      <c r="C174" s="293" t="s">
        <v>5545</v>
      </c>
      <c r="D174" s="293" t="s">
        <v>5501</v>
      </c>
      <c r="E174" s="293" t="s">
        <v>5502</v>
      </c>
      <c r="F174" s="397" t="s">
        <v>502</v>
      </c>
      <c r="G174" s="398">
        <v>276</v>
      </c>
      <c r="I174" s="143"/>
      <c r="J174" s="143"/>
      <c r="K174" s="143"/>
      <c r="L174" s="143"/>
      <c r="M174" s="237"/>
      <c r="N174" s="143"/>
      <c r="O174" s="143"/>
      <c r="P174" s="143"/>
      <c r="Q174" s="143"/>
      <c r="R174" s="143"/>
      <c r="S174" s="143"/>
      <c r="T174" s="143"/>
      <c r="U174" s="143"/>
      <c r="V174" s="143"/>
      <c r="W174" s="90">
        <f>IF(AND($AM$17&gt;=$X174,$AM$17&lt;=$Y174),'TARIFA ENTREGA A DIRECCION USD'!A174,$W175)</f>
        <v>0</v>
      </c>
      <c r="X174" s="90">
        <v>165.001</v>
      </c>
      <c r="Y174" s="90">
        <v>166</v>
      </c>
      <c r="Z174" s="144"/>
    </row>
    <row r="175" spans="1:26" x14ac:dyDescent="0.2">
      <c r="A175" s="294" t="str">
        <f t="shared" si="11"/>
        <v>BPC GUA</v>
      </c>
      <c r="B175" s="293" t="s">
        <v>5544</v>
      </c>
      <c r="C175" s="293" t="s">
        <v>5545</v>
      </c>
      <c r="D175" s="293" t="s">
        <v>574</v>
      </c>
      <c r="E175" s="293" t="s">
        <v>575</v>
      </c>
      <c r="F175" s="397" t="s">
        <v>504</v>
      </c>
      <c r="G175" s="398">
        <v>857</v>
      </c>
      <c r="I175" s="143"/>
      <c r="J175" s="143"/>
      <c r="K175" s="143"/>
      <c r="L175" s="143"/>
      <c r="M175" s="237"/>
      <c r="N175" s="143"/>
      <c r="O175" s="143"/>
      <c r="P175" s="143"/>
      <c r="Q175" s="143"/>
      <c r="R175" s="143"/>
      <c r="S175" s="143"/>
      <c r="T175" s="143"/>
      <c r="U175" s="143"/>
      <c r="V175" s="143"/>
      <c r="W175" s="90">
        <f>IF(AND($AM$17&gt;=$X175,$AM$17&lt;=$Y175),'TARIFA ENTREGA A DIRECCION USD'!A175,$W176)</f>
        <v>0</v>
      </c>
      <c r="X175" s="90">
        <v>166.001</v>
      </c>
      <c r="Y175" s="90">
        <v>167</v>
      </c>
      <c r="Z175" s="144"/>
    </row>
    <row r="176" spans="1:26" x14ac:dyDescent="0.2">
      <c r="A176" s="294" t="str">
        <f t="shared" si="11"/>
        <v>BPC LGA</v>
      </c>
      <c r="B176" s="293" t="s">
        <v>5544</v>
      </c>
      <c r="C176" s="293" t="s">
        <v>5545</v>
      </c>
      <c r="D176" s="293" t="s">
        <v>5536</v>
      </c>
      <c r="E176" s="293" t="s">
        <v>5480</v>
      </c>
      <c r="F176" s="397" t="s">
        <v>503</v>
      </c>
      <c r="G176" s="398">
        <v>354</v>
      </c>
      <c r="I176" s="143"/>
      <c r="J176" s="143"/>
      <c r="K176" s="143"/>
      <c r="L176" s="143"/>
      <c r="M176" s="237"/>
      <c r="N176" s="143"/>
      <c r="O176" s="143"/>
      <c r="P176" s="143"/>
      <c r="Q176" s="143"/>
      <c r="R176" s="143"/>
      <c r="S176" s="143"/>
      <c r="T176" s="143"/>
      <c r="U176" s="143"/>
      <c r="V176" s="143"/>
      <c r="W176" s="90">
        <f>IF(AND($AM$17&gt;=$X176,$AM$17&lt;=$Y176),'TARIFA ENTREGA A DIRECCION USD'!A176,$W177)</f>
        <v>0</v>
      </c>
      <c r="X176" s="90">
        <v>167.001</v>
      </c>
      <c r="Y176" s="90">
        <v>168</v>
      </c>
      <c r="Z176" s="144"/>
    </row>
    <row r="177" spans="1:26" x14ac:dyDescent="0.2">
      <c r="A177" s="294" t="str">
        <f t="shared" si="11"/>
        <v>BPC MAY</v>
      </c>
      <c r="B177" s="293" t="s">
        <v>5544</v>
      </c>
      <c r="C177" s="293" t="s">
        <v>5545</v>
      </c>
      <c r="D177" s="293" t="s">
        <v>577</v>
      </c>
      <c r="E177" s="293" t="s">
        <v>578</v>
      </c>
      <c r="F177" s="397" t="s">
        <v>503</v>
      </c>
      <c r="G177" s="398">
        <v>444</v>
      </c>
      <c r="I177" s="143"/>
      <c r="J177" s="143"/>
      <c r="K177" s="143"/>
      <c r="L177" s="143"/>
      <c r="M177" s="237"/>
      <c r="N177" s="143"/>
      <c r="O177" s="143"/>
      <c r="P177" s="143"/>
      <c r="Q177" s="143"/>
      <c r="R177" s="143"/>
      <c r="S177" s="143"/>
      <c r="T177" s="143"/>
      <c r="U177" s="143"/>
      <c r="V177" s="143"/>
      <c r="W177" s="90">
        <f>IF(AND($AM$17&gt;=$X177,$AM$17&lt;=$Y177),'TARIFA ENTREGA A DIRECCION USD'!A177,$W178)</f>
        <v>0</v>
      </c>
      <c r="X177" s="90">
        <v>168.001</v>
      </c>
      <c r="Y177" s="90">
        <v>169</v>
      </c>
      <c r="Z177" s="144"/>
    </row>
    <row r="178" spans="1:26" x14ac:dyDescent="0.2">
      <c r="A178" s="294" t="str">
        <f t="shared" si="11"/>
        <v>BPC MBO</v>
      </c>
      <c r="B178" s="293" t="s">
        <v>5544</v>
      </c>
      <c r="C178" s="293" t="s">
        <v>5545</v>
      </c>
      <c r="D178" s="293" t="s">
        <v>579</v>
      </c>
      <c r="E178" s="293" t="s">
        <v>580</v>
      </c>
      <c r="F178" s="397" t="s">
        <v>504</v>
      </c>
      <c r="G178" s="398">
        <v>1023</v>
      </c>
      <c r="I178" s="143"/>
      <c r="J178" s="143"/>
      <c r="K178" s="143"/>
      <c r="L178" s="143"/>
      <c r="M178" s="237"/>
      <c r="N178" s="143"/>
      <c r="O178" s="143"/>
      <c r="P178" s="143"/>
      <c r="Q178" s="143"/>
      <c r="R178" s="143"/>
      <c r="S178" s="143"/>
      <c r="T178" s="143"/>
      <c r="U178" s="143"/>
      <c r="V178" s="143"/>
      <c r="W178" s="90">
        <f>IF(AND($AM$17&gt;=$X178,$AM$17&lt;=$Y178),'TARIFA ENTREGA A DIRECCION USD'!A178,$W179)</f>
        <v>0</v>
      </c>
      <c r="X178" s="90">
        <v>169.001</v>
      </c>
      <c r="Y178" s="90">
        <v>170</v>
      </c>
      <c r="Z178" s="144"/>
    </row>
    <row r="179" spans="1:26" x14ac:dyDescent="0.2">
      <c r="A179" s="294" t="str">
        <f t="shared" si="11"/>
        <v>BPC MDA</v>
      </c>
      <c r="B179" s="293" t="s">
        <v>5544</v>
      </c>
      <c r="C179" s="293" t="s">
        <v>5545</v>
      </c>
      <c r="D179" s="293" t="s">
        <v>581</v>
      </c>
      <c r="E179" s="293" t="s">
        <v>582</v>
      </c>
      <c r="F179" s="397" t="s">
        <v>504</v>
      </c>
      <c r="G179" s="398">
        <v>1132</v>
      </c>
      <c r="I179" s="143"/>
      <c r="J179" s="143"/>
      <c r="K179" s="143"/>
      <c r="L179" s="143"/>
      <c r="M179" s="237"/>
      <c r="N179" s="143"/>
      <c r="O179" s="143"/>
      <c r="P179" s="143"/>
      <c r="Q179" s="143"/>
      <c r="R179" s="143"/>
      <c r="S179" s="143"/>
      <c r="T179" s="143"/>
      <c r="U179" s="143"/>
      <c r="V179" s="143"/>
      <c r="W179" s="90">
        <f>IF(AND($AM$17&gt;=$X179,$AM$17&lt;=$Y179),'TARIFA ENTREGA A DIRECCION USD'!A179,$W180)</f>
        <v>0</v>
      </c>
      <c r="X179" s="90">
        <v>170.001</v>
      </c>
      <c r="Y179" s="90">
        <v>171</v>
      </c>
      <c r="Z179" s="144"/>
    </row>
    <row r="180" spans="1:26" x14ac:dyDescent="0.2">
      <c r="A180" s="294" t="str">
        <f t="shared" si="11"/>
        <v>BPC MIN</v>
      </c>
      <c r="B180" s="293" t="s">
        <v>5544</v>
      </c>
      <c r="C180" s="293" t="s">
        <v>5545</v>
      </c>
      <c r="D180" s="293" t="s">
        <v>583</v>
      </c>
      <c r="E180" s="293" t="s">
        <v>584</v>
      </c>
      <c r="F180" s="397" t="s">
        <v>502</v>
      </c>
      <c r="G180" s="398">
        <v>213</v>
      </c>
      <c r="I180" s="143"/>
      <c r="J180" s="143"/>
      <c r="K180" s="143"/>
      <c r="L180" s="143"/>
      <c r="M180" s="237"/>
      <c r="N180" s="143"/>
      <c r="O180" s="143"/>
      <c r="P180" s="143"/>
      <c r="Q180" s="143"/>
      <c r="R180" s="143"/>
      <c r="S180" s="143"/>
      <c r="T180" s="143"/>
      <c r="U180" s="143"/>
      <c r="V180" s="143"/>
      <c r="W180" s="90">
        <f>IF(AND($AM$17&gt;=$X180,$AM$17&lt;=$Y180),'TARIFA ENTREGA A DIRECCION USD'!A180,$W181)</f>
        <v>0</v>
      </c>
      <c r="X180" s="90">
        <v>171.001</v>
      </c>
      <c r="Y180" s="90">
        <v>172</v>
      </c>
      <c r="Z180" s="144"/>
    </row>
    <row r="181" spans="1:26" ht="22.5" x14ac:dyDescent="0.2">
      <c r="A181" s="294" t="str">
        <f t="shared" si="11"/>
        <v>BPC MLM</v>
      </c>
      <c r="B181" s="293" t="s">
        <v>5544</v>
      </c>
      <c r="C181" s="293" t="s">
        <v>5545</v>
      </c>
      <c r="D181" s="293" t="s">
        <v>5474</v>
      </c>
      <c r="E181" s="293" t="s">
        <v>5487</v>
      </c>
      <c r="F181" s="397" t="s">
        <v>503</v>
      </c>
      <c r="G181" s="398">
        <v>324</v>
      </c>
      <c r="I181" s="143"/>
      <c r="J181" s="143"/>
      <c r="K181" s="143"/>
      <c r="L181" s="143"/>
      <c r="M181" s="237"/>
      <c r="N181" s="143"/>
      <c r="O181" s="143"/>
      <c r="P181" s="143"/>
      <c r="Q181" s="143"/>
      <c r="R181" s="143"/>
      <c r="S181" s="143"/>
      <c r="T181" s="143"/>
      <c r="U181" s="143"/>
      <c r="V181" s="143"/>
      <c r="W181" s="90">
        <f>IF(AND($AM$17&gt;=$X181,$AM$17&lt;=$Y181),'TARIFA ENTREGA A DIRECCION USD'!A181,$W182)</f>
        <v>0</v>
      </c>
      <c r="X181" s="90">
        <v>172.001</v>
      </c>
      <c r="Y181" s="90">
        <v>173</v>
      </c>
      <c r="Z181" s="144"/>
    </row>
    <row r="182" spans="1:26" x14ac:dyDescent="0.2">
      <c r="A182" s="294" t="str">
        <f t="shared" si="11"/>
        <v>BPC MTA</v>
      </c>
      <c r="B182" s="293" t="s">
        <v>5544</v>
      </c>
      <c r="C182" s="293" t="s">
        <v>5545</v>
      </c>
      <c r="D182" s="293" t="s">
        <v>585</v>
      </c>
      <c r="E182" s="293" t="s">
        <v>5483</v>
      </c>
      <c r="F182" s="397" t="s">
        <v>503</v>
      </c>
      <c r="G182" s="398">
        <v>138</v>
      </c>
      <c r="I182" s="143"/>
      <c r="J182" s="143"/>
      <c r="K182" s="143"/>
      <c r="L182" s="143"/>
      <c r="M182" s="237"/>
      <c r="N182" s="143"/>
      <c r="O182" s="143"/>
      <c r="P182" s="143"/>
      <c r="Q182" s="143"/>
      <c r="R182" s="143"/>
      <c r="S182" s="143"/>
      <c r="T182" s="143"/>
      <c r="U182" s="143"/>
      <c r="V182" s="143"/>
      <c r="W182" s="90">
        <f>IF(AND($AM$17&gt;=$X182,$AM$17&lt;=$Y182),'TARIFA ENTREGA A DIRECCION USD'!A182,$W183)</f>
        <v>0</v>
      </c>
      <c r="X182" s="90">
        <v>173.001</v>
      </c>
      <c r="Y182" s="90">
        <v>174</v>
      </c>
      <c r="Z182" s="144"/>
    </row>
    <row r="183" spans="1:26" x14ac:dyDescent="0.2">
      <c r="A183" s="294" t="str">
        <f t="shared" si="11"/>
        <v>BPC PCO</v>
      </c>
      <c r="B183" s="293" t="s">
        <v>5544</v>
      </c>
      <c r="C183" s="293" t="s">
        <v>5545</v>
      </c>
      <c r="D183" s="293" t="s">
        <v>586</v>
      </c>
      <c r="E183" s="293" t="s">
        <v>587</v>
      </c>
      <c r="F183" s="397" t="s">
        <v>503</v>
      </c>
      <c r="G183" s="398">
        <v>535</v>
      </c>
      <c r="I183" s="143"/>
      <c r="J183" s="143"/>
      <c r="K183" s="143"/>
      <c r="L183" s="143"/>
      <c r="M183" s="237"/>
      <c r="N183" s="143"/>
      <c r="O183" s="143"/>
      <c r="P183" s="143"/>
      <c r="Q183" s="143"/>
      <c r="R183" s="143"/>
      <c r="S183" s="143"/>
      <c r="T183" s="143"/>
      <c r="U183" s="143"/>
      <c r="V183" s="143"/>
      <c r="W183" s="90">
        <f>IF(AND($AM$17&gt;=$X183,$AM$17&lt;=$Y183),'TARIFA ENTREGA A DIRECCION USD'!A183,$W184)</f>
        <v>0</v>
      </c>
      <c r="X183" s="90">
        <v>174.001</v>
      </c>
      <c r="Y183" s="90">
        <v>175</v>
      </c>
      <c r="Z183" s="144"/>
    </row>
    <row r="184" spans="1:26" x14ac:dyDescent="0.2">
      <c r="A184" s="294" t="str">
        <f t="shared" si="11"/>
        <v>BPC PFO</v>
      </c>
      <c r="B184" s="293" t="s">
        <v>5544</v>
      </c>
      <c r="C184" s="293" t="s">
        <v>5545</v>
      </c>
      <c r="D184" s="293" t="s">
        <v>588</v>
      </c>
      <c r="E184" s="293" t="s">
        <v>589</v>
      </c>
      <c r="F184" s="397" t="s">
        <v>504</v>
      </c>
      <c r="G184" s="398">
        <v>853</v>
      </c>
      <c r="I184" s="143"/>
      <c r="J184" s="143"/>
      <c r="K184" s="143"/>
      <c r="L184" s="143"/>
      <c r="M184" s="237"/>
      <c r="N184" s="143"/>
      <c r="O184" s="143"/>
      <c r="P184" s="143"/>
      <c r="Q184" s="143"/>
      <c r="R184" s="143"/>
      <c r="S184" s="143"/>
      <c r="T184" s="143"/>
      <c r="U184" s="143"/>
      <c r="V184" s="143"/>
      <c r="W184" s="90">
        <f>IF(AND($AM$17&gt;=$X184,$AM$17&lt;=$Y184),'TARIFA ENTREGA A DIRECCION USD'!A184,$W185)</f>
        <v>0</v>
      </c>
      <c r="X184" s="90">
        <v>175.001</v>
      </c>
      <c r="Y184" s="90">
        <v>176</v>
      </c>
      <c r="Z184" s="144"/>
    </row>
    <row r="185" spans="1:26" x14ac:dyDescent="0.2">
      <c r="A185" s="294" t="str">
        <f t="shared" si="11"/>
        <v>BPC PLC</v>
      </c>
      <c r="B185" s="293" t="s">
        <v>5544</v>
      </c>
      <c r="C185" s="293" t="s">
        <v>5545</v>
      </c>
      <c r="D185" s="293" t="s">
        <v>590</v>
      </c>
      <c r="E185" s="293" t="s">
        <v>591</v>
      </c>
      <c r="F185" s="397" t="s">
        <v>501</v>
      </c>
      <c r="G185" s="398">
        <v>1</v>
      </c>
      <c r="I185" s="143"/>
      <c r="J185" s="143"/>
      <c r="K185" s="143"/>
      <c r="L185" s="143"/>
      <c r="M185" s="237"/>
      <c r="N185" s="143"/>
      <c r="O185" s="143"/>
      <c r="P185" s="143"/>
      <c r="Q185" s="143"/>
      <c r="R185" s="143"/>
      <c r="S185" s="143"/>
      <c r="T185" s="143"/>
      <c r="U185" s="143"/>
      <c r="V185" s="143"/>
      <c r="W185" s="90">
        <f>IF(AND($AM$17&gt;=$X185,$AM$17&lt;=$Y185),'TARIFA ENTREGA A DIRECCION USD'!A185,$W186)</f>
        <v>0</v>
      </c>
      <c r="X185" s="90">
        <v>176.001</v>
      </c>
      <c r="Y185" s="90">
        <v>177</v>
      </c>
      <c r="Z185" s="144"/>
    </row>
    <row r="186" spans="1:26" x14ac:dyDescent="0.2">
      <c r="A186" s="294" t="str">
        <f t="shared" si="11"/>
        <v>BPC POZ</v>
      </c>
      <c r="B186" s="293" t="s">
        <v>5544</v>
      </c>
      <c r="C186" s="293" t="s">
        <v>5545</v>
      </c>
      <c r="D186" s="293" t="s">
        <v>592</v>
      </c>
      <c r="E186" s="293" t="s">
        <v>593</v>
      </c>
      <c r="F186" s="397" t="s">
        <v>503</v>
      </c>
      <c r="G186" s="398">
        <v>367</v>
      </c>
      <c r="I186" s="143"/>
      <c r="J186" s="143"/>
      <c r="K186" s="143"/>
      <c r="L186" s="143"/>
      <c r="M186" s="237"/>
      <c r="N186" s="143"/>
      <c r="O186" s="143"/>
      <c r="P186" s="143"/>
      <c r="Q186" s="143"/>
      <c r="R186" s="143"/>
      <c r="S186" s="143"/>
      <c r="T186" s="143"/>
      <c r="U186" s="143"/>
      <c r="V186" s="143"/>
      <c r="W186" s="90">
        <f>IF(AND($AM$17&gt;=$X186,$AM$17&lt;=$Y186),'TARIFA ENTREGA A DIRECCION USD'!A186,$W187)</f>
        <v>0</v>
      </c>
      <c r="X186" s="90">
        <v>177.001</v>
      </c>
      <c r="Y186" s="90">
        <v>178</v>
      </c>
      <c r="Z186" s="144"/>
    </row>
    <row r="187" spans="1:26" ht="22.5" x14ac:dyDescent="0.2">
      <c r="A187" s="294" t="str">
        <f t="shared" si="11"/>
        <v>BPC SNT</v>
      </c>
      <c r="B187" s="293" t="s">
        <v>5544</v>
      </c>
      <c r="C187" s="293" t="s">
        <v>5545</v>
      </c>
      <c r="D187" s="293" t="s">
        <v>5610</v>
      </c>
      <c r="E187" s="293" t="s">
        <v>594</v>
      </c>
      <c r="F187" s="397" t="s">
        <v>504</v>
      </c>
      <c r="G187" s="398">
        <v>1248</v>
      </c>
      <c r="I187" s="143"/>
      <c r="J187" s="143"/>
      <c r="K187" s="143"/>
      <c r="L187" s="143"/>
      <c r="M187" s="237"/>
      <c r="N187" s="143"/>
      <c r="O187" s="143"/>
      <c r="P187" s="143"/>
      <c r="Q187" s="143"/>
      <c r="R187" s="143"/>
      <c r="S187" s="143"/>
      <c r="T187" s="143"/>
      <c r="U187" s="143"/>
      <c r="V187" s="143"/>
      <c r="W187" s="90">
        <f>IF(AND($AM$17&gt;=$X187,$AM$17&lt;=$Y187),'TARIFA ENTREGA A DIRECCION USD'!A187,$W188)</f>
        <v>0</v>
      </c>
      <c r="X187" s="90">
        <v>178.001</v>
      </c>
      <c r="Y187" s="90">
        <v>179</v>
      </c>
      <c r="Z187" s="144"/>
    </row>
    <row r="188" spans="1:26" ht="22.5" x14ac:dyDescent="0.2">
      <c r="A188" s="294" t="str">
        <f t="shared" si="11"/>
        <v>BPC SBZ</v>
      </c>
      <c r="B188" s="293" t="s">
        <v>5544</v>
      </c>
      <c r="C188" s="293" t="s">
        <v>5545</v>
      </c>
      <c r="D188" s="293" t="s">
        <v>595</v>
      </c>
      <c r="E188" s="293" t="s">
        <v>5484</v>
      </c>
      <c r="F188" s="397" t="s">
        <v>504</v>
      </c>
      <c r="G188" s="398">
        <v>1101</v>
      </c>
      <c r="I188" s="143"/>
      <c r="J188" s="143"/>
      <c r="K188" s="143"/>
      <c r="L188" s="143"/>
      <c r="M188" s="237"/>
      <c r="N188" s="143"/>
      <c r="O188" s="143"/>
      <c r="P188" s="143"/>
      <c r="Q188" s="143"/>
      <c r="R188" s="143"/>
      <c r="S188" s="143"/>
      <c r="T188" s="143"/>
      <c r="U188" s="143"/>
      <c r="V188" s="143"/>
      <c r="W188" s="90">
        <f>IF(AND($AM$17&gt;=$X188,$AM$17&lt;=$Y188),'TARIFA ENTREGA A DIRECCION USD'!A188,$W189)</f>
        <v>0</v>
      </c>
      <c r="X188" s="90">
        <v>179.001</v>
      </c>
      <c r="Y188" s="90">
        <v>180</v>
      </c>
      <c r="Z188" s="144"/>
    </row>
    <row r="189" spans="1:26" x14ac:dyDescent="0.2">
      <c r="A189" s="294" t="str">
        <f t="shared" si="11"/>
        <v>BPC SCL</v>
      </c>
      <c r="B189" s="293" t="s">
        <v>5544</v>
      </c>
      <c r="C189" s="293" t="s">
        <v>5545</v>
      </c>
      <c r="D189" s="293" t="s">
        <v>596</v>
      </c>
      <c r="E189" s="293" t="s">
        <v>597</v>
      </c>
      <c r="F189" s="397" t="s">
        <v>504</v>
      </c>
      <c r="G189" s="398">
        <v>1230</v>
      </c>
      <c r="I189" s="143"/>
      <c r="J189" s="143"/>
      <c r="K189" s="143"/>
      <c r="L189" s="143"/>
      <c r="M189" s="237"/>
      <c r="N189" s="143"/>
      <c r="O189" s="143"/>
      <c r="P189" s="143"/>
      <c r="Q189" s="143"/>
      <c r="R189" s="143"/>
      <c r="S189" s="143"/>
      <c r="T189" s="143"/>
      <c r="U189" s="143"/>
      <c r="V189" s="143"/>
      <c r="W189" s="90">
        <f>IF(AND($AM$17&gt;=$X189,$AM$17&lt;=$Y189),'TARIFA ENTREGA A DIRECCION USD'!A189,$W190)</f>
        <v>0</v>
      </c>
      <c r="X189" s="90">
        <v>180.001</v>
      </c>
      <c r="Y189" s="90">
        <v>181</v>
      </c>
      <c r="Z189" s="144"/>
    </row>
    <row r="190" spans="1:26" x14ac:dyDescent="0.2">
      <c r="A190" s="294" t="str">
        <f t="shared" si="11"/>
        <v>BPC SFE</v>
      </c>
      <c r="B190" s="293" t="s">
        <v>5544</v>
      </c>
      <c r="C190" s="293" t="s">
        <v>5545</v>
      </c>
      <c r="D190" s="293" t="s">
        <v>598</v>
      </c>
      <c r="E190" s="293" t="s">
        <v>599</v>
      </c>
      <c r="F190" s="397" t="s">
        <v>504</v>
      </c>
      <c r="G190" s="398">
        <v>605</v>
      </c>
      <c r="I190" s="143"/>
      <c r="J190" s="143"/>
      <c r="K190" s="143"/>
      <c r="L190" s="143"/>
      <c r="M190" s="237"/>
      <c r="N190" s="143"/>
      <c r="O190" s="143"/>
      <c r="P190" s="143"/>
      <c r="Q190" s="143"/>
      <c r="R190" s="143"/>
      <c r="S190" s="143"/>
      <c r="T190" s="143"/>
      <c r="U190" s="143"/>
      <c r="V190" s="143"/>
      <c r="W190" s="90">
        <f>IF(AND($AM$17&gt;=$X190,$AM$17&lt;=$Y190),'TARIFA ENTREGA A DIRECCION USD'!A190,$W191)</f>
        <v>0</v>
      </c>
      <c r="X190" s="90">
        <v>181.001</v>
      </c>
      <c r="Y190" s="90">
        <v>182</v>
      </c>
      <c r="Z190" s="144"/>
    </row>
    <row r="191" spans="1:26" x14ac:dyDescent="0.2">
      <c r="A191" s="294" t="str">
        <f t="shared" si="11"/>
        <v>BPC SFX</v>
      </c>
      <c r="B191" s="293" t="s">
        <v>5544</v>
      </c>
      <c r="C191" s="293" t="s">
        <v>5545</v>
      </c>
      <c r="D191" s="293" t="s">
        <v>600</v>
      </c>
      <c r="E191" s="293" t="s">
        <v>601</v>
      </c>
      <c r="F191" s="397" t="s">
        <v>503</v>
      </c>
      <c r="G191" s="398">
        <v>383</v>
      </c>
      <c r="I191" s="143"/>
      <c r="J191" s="143"/>
      <c r="K191" s="143"/>
      <c r="L191" s="143"/>
      <c r="M191" s="237"/>
      <c r="N191" s="143"/>
      <c r="O191" s="143"/>
      <c r="P191" s="143"/>
      <c r="Q191" s="143"/>
      <c r="R191" s="143"/>
      <c r="S191" s="143"/>
      <c r="T191" s="143"/>
      <c r="U191" s="143"/>
      <c r="V191" s="143"/>
      <c r="W191" s="90">
        <f>IF(AND($AM$17&gt;=$X191,$AM$17&lt;=$Y191),'TARIFA ENTREGA A DIRECCION USD'!A191,$W192)</f>
        <v>0</v>
      </c>
      <c r="X191" s="90">
        <v>182.001</v>
      </c>
      <c r="Y191" s="90">
        <v>183</v>
      </c>
      <c r="Z191" s="144"/>
    </row>
    <row r="192" spans="1:26" x14ac:dyDescent="0.2">
      <c r="A192" s="294" t="str">
        <f t="shared" si="11"/>
        <v>BPC TPT</v>
      </c>
      <c r="B192" s="293" t="s">
        <v>5544</v>
      </c>
      <c r="C192" s="293" t="s">
        <v>5545</v>
      </c>
      <c r="D192" s="293" t="s">
        <v>5503</v>
      </c>
      <c r="E192" s="293" t="s">
        <v>5504</v>
      </c>
      <c r="F192" s="397" t="s">
        <v>503</v>
      </c>
      <c r="G192" s="398">
        <v>429</v>
      </c>
      <c r="I192" s="143"/>
      <c r="J192" s="143"/>
      <c r="K192" s="143"/>
      <c r="L192" s="143"/>
      <c r="M192" s="237"/>
      <c r="N192" s="143"/>
      <c r="O192" s="143"/>
      <c r="P192" s="143"/>
      <c r="Q192" s="143"/>
      <c r="R192" s="143"/>
      <c r="S192" s="143"/>
      <c r="T192" s="143"/>
      <c r="U192" s="143"/>
      <c r="V192" s="143"/>
      <c r="W192" s="90">
        <f>IF(AND($AM$17&gt;=$X192,$AM$17&lt;=$Y192),'TARIFA ENTREGA A DIRECCION USD'!A192,$W193)</f>
        <v>0</v>
      </c>
      <c r="X192" s="90">
        <v>183.001</v>
      </c>
      <c r="Y192" s="90">
        <v>184</v>
      </c>
      <c r="Z192" s="144"/>
    </row>
    <row r="193" spans="1:27" x14ac:dyDescent="0.2">
      <c r="A193" s="294" t="str">
        <f t="shared" si="11"/>
        <v>BPC TY1</v>
      </c>
      <c r="B193" s="293" t="s">
        <v>5544</v>
      </c>
      <c r="C193" s="293" t="s">
        <v>5545</v>
      </c>
      <c r="D193" s="293" t="s">
        <v>604</v>
      </c>
      <c r="E193" s="293" t="s">
        <v>605</v>
      </c>
      <c r="F193" s="397" t="s">
        <v>503</v>
      </c>
      <c r="G193" s="398">
        <v>324</v>
      </c>
      <c r="I193" s="143"/>
      <c r="J193" s="143"/>
      <c r="K193" s="143"/>
      <c r="L193" s="143"/>
      <c r="M193" s="237"/>
      <c r="N193" s="143"/>
      <c r="O193" s="143"/>
      <c r="P193" s="143"/>
      <c r="Q193" s="143"/>
      <c r="R193" s="143"/>
      <c r="S193" s="143"/>
      <c r="T193" s="143"/>
      <c r="U193" s="143"/>
      <c r="V193" s="143"/>
      <c r="W193" s="90">
        <f>IF(AND($AM$17&gt;=$X193,$AM$17&lt;=$Y193),'TARIFA ENTREGA A DIRECCION USD'!A193,$W194)</f>
        <v>0</v>
      </c>
      <c r="X193" s="90">
        <v>184.001</v>
      </c>
      <c r="Y193" s="90">
        <v>185</v>
      </c>
      <c r="Z193" s="144"/>
    </row>
    <row r="194" spans="1:27" x14ac:dyDescent="0.2">
      <c r="A194" s="294" t="str">
        <f t="shared" ref="A194:A257" si="12">CONCATENATE(B194," ",D194)</f>
        <v>BPC VAL</v>
      </c>
      <c r="B194" s="293" t="s">
        <v>5544</v>
      </c>
      <c r="C194" s="293" t="s">
        <v>5545</v>
      </c>
      <c r="D194" s="293" t="s">
        <v>602</v>
      </c>
      <c r="E194" s="293" t="s">
        <v>603</v>
      </c>
      <c r="F194" s="397" t="s">
        <v>503</v>
      </c>
      <c r="G194" s="398">
        <v>493</v>
      </c>
      <c r="I194" s="143"/>
      <c r="J194" s="143"/>
      <c r="K194" s="143"/>
      <c r="L194" s="143"/>
      <c r="M194" s="237"/>
      <c r="N194" s="143"/>
      <c r="O194" s="143"/>
      <c r="P194" s="143"/>
      <c r="Q194" s="143"/>
      <c r="R194" s="143"/>
      <c r="S194" s="143"/>
      <c r="T194" s="143"/>
      <c r="U194" s="143"/>
      <c r="V194" s="143"/>
      <c r="W194" s="90">
        <f>IF(AND($AM$17&gt;=$X194,$AM$17&lt;=$Y194),'TARIFA ENTREGA A DIRECCION USD'!A194,$W195)</f>
        <v>0</v>
      </c>
      <c r="X194" s="90">
        <v>185.001</v>
      </c>
      <c r="Y194" s="90">
        <v>186</v>
      </c>
      <c r="Z194" s="144"/>
    </row>
    <row r="195" spans="1:27" ht="22.5" x14ac:dyDescent="0.2">
      <c r="A195" s="294" t="str">
        <f t="shared" si="12"/>
        <v>BPC VEN</v>
      </c>
      <c r="B195" s="293" t="s">
        <v>5544</v>
      </c>
      <c r="C195" s="293" t="s">
        <v>5545</v>
      </c>
      <c r="D195" s="293" t="s">
        <v>5475</v>
      </c>
      <c r="E195" s="293" t="s">
        <v>5476</v>
      </c>
      <c r="F195" s="397" t="s">
        <v>503</v>
      </c>
      <c r="G195" s="398">
        <v>324</v>
      </c>
      <c r="I195" s="143"/>
      <c r="J195" s="143"/>
      <c r="K195" s="143"/>
      <c r="L195" s="143"/>
      <c r="M195" s="237"/>
      <c r="N195" s="143"/>
      <c r="O195" s="143"/>
      <c r="P195" s="143"/>
      <c r="Q195" s="143"/>
      <c r="R195" s="143"/>
      <c r="S195" s="143"/>
      <c r="T195" s="143"/>
      <c r="U195" s="143"/>
      <c r="V195" s="143"/>
      <c r="W195" s="90">
        <f>IF(AND($AM$17&gt;=$X195,$AM$17&lt;=$Y195),'TARIFA ENTREGA A DIRECCION USD'!A195,$W196)</f>
        <v>0</v>
      </c>
      <c r="X195" s="90">
        <v>186.001</v>
      </c>
      <c r="Y195" s="90">
        <v>187</v>
      </c>
      <c r="Z195" s="144"/>
    </row>
    <row r="196" spans="1:27" x14ac:dyDescent="0.2">
      <c r="A196" s="294" t="str">
        <f t="shared" si="12"/>
        <v>BPC VLP</v>
      </c>
      <c r="B196" s="293" t="s">
        <v>5544</v>
      </c>
      <c r="C196" s="293" t="s">
        <v>5545</v>
      </c>
      <c r="D196" s="293" t="s">
        <v>606</v>
      </c>
      <c r="E196" s="293" t="s">
        <v>5482</v>
      </c>
      <c r="F196" s="397" t="s">
        <v>502</v>
      </c>
      <c r="G196" s="398">
        <v>236</v>
      </c>
      <c r="I196" s="143"/>
      <c r="J196" s="143"/>
      <c r="K196" s="143"/>
      <c r="L196" s="143"/>
      <c r="M196" s="237"/>
      <c r="N196" s="143"/>
      <c r="O196" s="143"/>
      <c r="P196" s="143"/>
      <c r="Q196" s="143"/>
      <c r="R196" s="143"/>
      <c r="S196" s="143"/>
      <c r="T196" s="143"/>
      <c r="U196" s="143"/>
      <c r="V196" s="143"/>
      <c r="W196" s="90">
        <f>IF(AND($AM$17&gt;=$X196,$AM$17&lt;=$Y196),'TARIFA ENTREGA A DIRECCION USD'!A196,$W197)</f>
        <v>0</v>
      </c>
      <c r="X196" s="90">
        <v>187.001</v>
      </c>
      <c r="Y196" s="90">
        <v>188</v>
      </c>
      <c r="Z196" s="144"/>
    </row>
    <row r="197" spans="1:27" x14ac:dyDescent="0.2">
      <c r="A197" s="294" t="str">
        <f t="shared" si="12"/>
        <v>BPC VRA</v>
      </c>
      <c r="B197" s="293" t="s">
        <v>5544</v>
      </c>
      <c r="C197" s="293" t="s">
        <v>5545</v>
      </c>
      <c r="D197" s="293" t="s">
        <v>607</v>
      </c>
      <c r="E197" s="293" t="s">
        <v>608</v>
      </c>
      <c r="F197" s="397" t="s">
        <v>504</v>
      </c>
      <c r="G197" s="398">
        <v>918</v>
      </c>
      <c r="I197" s="143"/>
      <c r="J197" s="143"/>
      <c r="K197" s="143"/>
      <c r="L197" s="143"/>
      <c r="M197" s="237"/>
      <c r="N197" s="143"/>
      <c r="O197" s="143"/>
      <c r="P197" s="143"/>
      <c r="Q197" s="143"/>
      <c r="R197" s="143"/>
      <c r="S197" s="143"/>
      <c r="T197" s="143"/>
      <c r="U197" s="143"/>
      <c r="V197" s="143"/>
      <c r="W197" s="90">
        <f>IF(AND($AM$17&gt;=$X197,$AM$17&lt;=$Y197),'TARIFA ENTREGA A DIRECCION USD'!A197,$W198)</f>
        <v>0</v>
      </c>
      <c r="X197" s="90">
        <v>188.001</v>
      </c>
      <c r="Y197" s="90">
        <v>189</v>
      </c>
      <c r="Z197" s="144"/>
    </row>
    <row r="198" spans="1:27" x14ac:dyDescent="0.2">
      <c r="A198" s="294" t="str">
        <f t="shared" si="12"/>
        <v>BPC XBM</v>
      </c>
      <c r="B198" s="293" t="s">
        <v>5544</v>
      </c>
      <c r="C198" s="293" t="s">
        <v>5545</v>
      </c>
      <c r="D198" s="293" t="s">
        <v>609</v>
      </c>
      <c r="E198" s="293" t="s">
        <v>612</v>
      </c>
      <c r="F198" s="397" t="s">
        <v>503</v>
      </c>
      <c r="G198" s="398">
        <v>324</v>
      </c>
      <c r="I198" s="143"/>
      <c r="J198" s="143"/>
      <c r="K198" s="143"/>
      <c r="L198" s="143"/>
      <c r="M198" s="237"/>
      <c r="N198" s="143"/>
      <c r="O198" s="143"/>
      <c r="P198" s="143"/>
      <c r="Q198" s="143"/>
      <c r="R198" s="143"/>
      <c r="S198" s="143"/>
      <c r="T198" s="143"/>
      <c r="U198" s="143"/>
      <c r="V198" s="143"/>
      <c r="W198" s="90">
        <f>IF(AND($AM$17&gt;=$X198,$AM$17&lt;=$Y198),'TARIFA ENTREGA A DIRECCION USD'!A198,$W199)</f>
        <v>0</v>
      </c>
      <c r="X198" s="90">
        <v>189.001</v>
      </c>
      <c r="Y198" s="90">
        <v>190</v>
      </c>
      <c r="Z198" s="144"/>
    </row>
    <row r="199" spans="1:27" x14ac:dyDescent="0.2">
      <c r="A199" s="294" t="str">
        <f t="shared" si="12"/>
        <v>BPC XES</v>
      </c>
      <c r="B199" s="293" t="s">
        <v>5544</v>
      </c>
      <c r="C199" s="293" t="s">
        <v>5545</v>
      </c>
      <c r="D199" s="293" t="s">
        <v>610</v>
      </c>
      <c r="E199" s="293" t="s">
        <v>613</v>
      </c>
      <c r="F199" s="397" t="s">
        <v>503</v>
      </c>
      <c r="G199" s="398">
        <v>324</v>
      </c>
      <c r="I199" s="143"/>
      <c r="J199" s="143"/>
      <c r="K199" s="143"/>
      <c r="L199" s="143"/>
      <c r="M199" s="237"/>
      <c r="N199" s="143"/>
      <c r="O199" s="143"/>
      <c r="P199" s="143"/>
      <c r="Q199" s="143"/>
      <c r="R199" s="143"/>
      <c r="S199" s="143"/>
      <c r="T199" s="143"/>
      <c r="U199" s="143"/>
      <c r="V199" s="143"/>
      <c r="W199" s="90">
        <f>IF(AND($AM$17&gt;=$X199,$AM$17&lt;=$Y199),'TARIFA ENTREGA A DIRECCION USD'!A199,$W200)</f>
        <v>0</v>
      </c>
      <c r="X199" s="90">
        <v>190.001</v>
      </c>
      <c r="Y199" s="90">
        <v>191</v>
      </c>
      <c r="Z199" s="144"/>
    </row>
    <row r="200" spans="1:27" x14ac:dyDescent="0.2">
      <c r="A200" s="294" t="str">
        <f t="shared" si="12"/>
        <v>BPC XSJ</v>
      </c>
      <c r="B200" s="293" t="s">
        <v>5544</v>
      </c>
      <c r="C200" s="293" t="s">
        <v>5545</v>
      </c>
      <c r="D200" s="293" t="s">
        <v>5477</v>
      </c>
      <c r="E200" s="293" t="s">
        <v>5478</v>
      </c>
      <c r="F200" s="397" t="s">
        <v>503</v>
      </c>
      <c r="G200" s="398">
        <v>324</v>
      </c>
      <c r="I200" s="143"/>
      <c r="J200" s="143"/>
      <c r="K200" s="143"/>
      <c r="L200" s="143"/>
      <c r="M200" s="237"/>
      <c r="N200" s="143"/>
      <c r="O200" s="143"/>
      <c r="P200" s="143"/>
      <c r="Q200" s="143"/>
      <c r="R200" s="143"/>
      <c r="S200" s="143"/>
      <c r="T200" s="143"/>
      <c r="U200" s="143"/>
      <c r="V200" s="143"/>
      <c r="W200" s="90">
        <f>IF(AND($AM$17&gt;=$X200,$AM$17&lt;=$Y200),'TARIFA ENTREGA A DIRECCION USD'!A200,$W201)</f>
        <v>0</v>
      </c>
      <c r="X200" s="90">
        <v>191.001</v>
      </c>
      <c r="Y200" s="90">
        <v>192</v>
      </c>
      <c r="Z200" s="144"/>
    </row>
    <row r="201" spans="1:27" ht="22.5" x14ac:dyDescent="0.2">
      <c r="A201" s="294" t="str">
        <f t="shared" si="12"/>
        <v>BPC XSS</v>
      </c>
      <c r="B201" s="293" t="s">
        <v>5544</v>
      </c>
      <c r="C201" s="293" t="s">
        <v>5545</v>
      </c>
      <c r="D201" s="293" t="s">
        <v>5485</v>
      </c>
      <c r="E201" s="293" t="s">
        <v>5486</v>
      </c>
      <c r="F201" s="397" t="s">
        <v>504</v>
      </c>
      <c r="G201" s="398">
        <v>1230</v>
      </c>
      <c r="I201" s="143"/>
      <c r="J201" s="143"/>
      <c r="K201" s="143"/>
      <c r="L201" s="143"/>
      <c r="M201" s="237"/>
      <c r="N201" s="143"/>
      <c r="O201" s="143"/>
      <c r="P201" s="143"/>
      <c r="Q201" s="143"/>
      <c r="R201" s="143"/>
      <c r="S201" s="143"/>
      <c r="T201" s="143"/>
      <c r="U201" s="143"/>
      <c r="V201" s="143"/>
      <c r="W201" s="90">
        <f>IF(AND($AM$17&gt;=$X201,$AM$17&lt;=$Y201),'TARIFA ENTREGA A DIRECCION USD'!A201,$W202)</f>
        <v>0</v>
      </c>
      <c r="X201" s="90">
        <v>192.001</v>
      </c>
      <c r="Y201" s="90">
        <v>193</v>
      </c>
      <c r="Z201" s="144"/>
    </row>
    <row r="202" spans="1:27" x14ac:dyDescent="0.2">
      <c r="A202" s="294" t="str">
        <f t="shared" si="12"/>
        <v>BPC XTT</v>
      </c>
      <c r="B202" s="293" t="s">
        <v>5544</v>
      </c>
      <c r="C202" s="293" t="s">
        <v>5545</v>
      </c>
      <c r="D202" s="293" t="s">
        <v>5448</v>
      </c>
      <c r="E202" s="293" t="s">
        <v>5479</v>
      </c>
      <c r="F202" s="397" t="s">
        <v>503</v>
      </c>
      <c r="G202" s="398">
        <v>324</v>
      </c>
      <c r="I202" s="143"/>
      <c r="J202" s="143"/>
      <c r="K202" s="143"/>
      <c r="L202" s="143"/>
      <c r="M202" s="237"/>
      <c r="N202" s="143"/>
      <c r="O202" s="143"/>
      <c r="P202" s="143"/>
      <c r="Q202" s="143"/>
      <c r="R202" s="143"/>
      <c r="S202" s="143"/>
      <c r="T202" s="143"/>
      <c r="U202" s="143"/>
      <c r="V202" s="143"/>
      <c r="W202" s="90">
        <f>IF(AND($AM$17&gt;=$X202,$AM$17&lt;=$Y202),'TARIFA ENTREGA A DIRECCION USD'!A202,$W203)</f>
        <v>0</v>
      </c>
      <c r="X202" s="90">
        <v>193.001</v>
      </c>
      <c r="Y202" s="90">
        <v>194</v>
      </c>
      <c r="Z202" s="144"/>
    </row>
    <row r="203" spans="1:27" x14ac:dyDescent="0.2">
      <c r="A203" s="294" t="str">
        <f t="shared" si="12"/>
        <v>BPC XCH</v>
      </c>
      <c r="B203" s="293" t="s">
        <v>5544</v>
      </c>
      <c r="C203" s="293" t="s">
        <v>5545</v>
      </c>
      <c r="D203" s="293" t="s">
        <v>5537</v>
      </c>
      <c r="E203" s="293" t="s">
        <v>5538</v>
      </c>
      <c r="F203" s="397" t="s">
        <v>503</v>
      </c>
      <c r="G203" s="398">
        <v>324</v>
      </c>
      <c r="I203" s="143"/>
      <c r="J203" s="143"/>
      <c r="K203" s="143"/>
      <c r="L203" s="143"/>
      <c r="M203" s="237"/>
      <c r="N203" s="143"/>
      <c r="O203" s="143"/>
      <c r="P203" s="143"/>
      <c r="Q203" s="143"/>
      <c r="R203" s="143"/>
      <c r="S203" s="143"/>
      <c r="T203" s="143"/>
      <c r="U203" s="143"/>
      <c r="V203" s="143"/>
      <c r="W203" s="90">
        <f>IF(AND($AM$17&gt;=$X203,$AM$17&lt;=$Y203),'TARIFA ENTREGA A DIRECCION USD'!A203,$W204)</f>
        <v>0</v>
      </c>
      <c r="X203" s="90">
        <v>194.001</v>
      </c>
      <c r="Y203" s="90">
        <v>195</v>
      </c>
      <c r="Z203" s="144"/>
      <c r="AA203" s="17"/>
    </row>
    <row r="204" spans="1:27" x14ac:dyDescent="0.2">
      <c r="A204" s="291" t="str">
        <f t="shared" si="12"/>
        <v>BPC BPC</v>
      </c>
      <c r="B204" s="293" t="s">
        <v>5544</v>
      </c>
      <c r="C204" s="293" t="s">
        <v>5545</v>
      </c>
      <c r="D204" s="293" t="s">
        <v>5544</v>
      </c>
      <c r="E204" s="293" t="s">
        <v>5545</v>
      </c>
      <c r="F204" s="402" t="s">
        <v>501</v>
      </c>
      <c r="G204" s="403">
        <v>1</v>
      </c>
      <c r="I204" s="143"/>
      <c r="J204" s="143"/>
      <c r="K204" s="143"/>
      <c r="L204" s="143"/>
      <c r="M204" s="237"/>
      <c r="N204" s="143"/>
      <c r="O204" s="143"/>
      <c r="P204" s="143"/>
      <c r="Q204" s="143"/>
      <c r="R204" s="143"/>
      <c r="S204" s="143"/>
      <c r="T204" s="143"/>
      <c r="U204" s="143"/>
      <c r="V204" s="143"/>
      <c r="W204" s="90">
        <f>IF(AND($AM$17&gt;=$X204,$AM$17&lt;=$Y204),'TARIFA ENTREGA A DIRECCION USD'!A204,$W205)</f>
        <v>0</v>
      </c>
      <c r="X204" s="90">
        <v>195.001</v>
      </c>
      <c r="Y204" s="90">
        <v>196</v>
      </c>
      <c r="Z204" s="144"/>
    </row>
    <row r="205" spans="1:27" x14ac:dyDescent="0.2">
      <c r="A205" s="294" t="str">
        <f t="shared" si="12"/>
        <v>BPC XCP</v>
      </c>
      <c r="B205" s="293" t="s">
        <v>5544</v>
      </c>
      <c r="C205" s="293" t="s">
        <v>5545</v>
      </c>
      <c r="D205" s="293" t="s">
        <v>5549</v>
      </c>
      <c r="E205" s="293" t="s">
        <v>5550</v>
      </c>
      <c r="F205" s="397" t="s">
        <v>502</v>
      </c>
      <c r="G205" s="398">
        <v>324</v>
      </c>
      <c r="I205" s="143"/>
      <c r="J205" s="143"/>
      <c r="K205" s="143"/>
      <c r="L205" s="143"/>
      <c r="M205" s="237"/>
      <c r="N205" s="143"/>
      <c r="O205" s="143"/>
      <c r="P205" s="143"/>
      <c r="Q205" s="143"/>
      <c r="R205" s="143"/>
      <c r="S205" s="143"/>
      <c r="T205" s="143"/>
      <c r="U205" s="143"/>
      <c r="V205" s="143"/>
      <c r="W205" s="90">
        <f>IF(AND($AM$17&gt;=$X205,$AM$17&lt;=$Y205),'TARIFA ENTREGA A DIRECCION USD'!A205,$W206)</f>
        <v>0</v>
      </c>
      <c r="X205" s="90">
        <v>196.001</v>
      </c>
      <c r="Y205" s="90">
        <v>197</v>
      </c>
      <c r="Z205" s="144"/>
    </row>
    <row r="206" spans="1:27" x14ac:dyDescent="0.2">
      <c r="A206" s="281" t="str">
        <f t="shared" si="12"/>
        <v>BTO ACO</v>
      </c>
      <c r="B206" s="368" t="s">
        <v>551</v>
      </c>
      <c r="C206" s="368" t="s">
        <v>552</v>
      </c>
      <c r="D206" s="368" t="s">
        <v>546</v>
      </c>
      <c r="E206" s="368" t="s">
        <v>547</v>
      </c>
      <c r="F206" s="369" t="s">
        <v>504</v>
      </c>
      <c r="G206" s="370">
        <v>752</v>
      </c>
      <c r="I206" s="143"/>
      <c r="J206" s="143"/>
      <c r="K206" s="143"/>
      <c r="L206" s="143"/>
      <c r="M206" s="237"/>
      <c r="N206" s="143"/>
      <c r="O206" s="143"/>
      <c r="P206" s="143"/>
      <c r="Q206" s="143"/>
      <c r="R206" s="143"/>
      <c r="S206" s="143"/>
      <c r="T206" s="143"/>
      <c r="U206" s="143"/>
      <c r="V206" s="143"/>
      <c r="W206" s="90">
        <f>IF(AND($AM$17&gt;=$X206,$AM$17&lt;=$Y206),'TARIFA ENTREGA A DIRECCION USD'!A206,$W207)</f>
        <v>0</v>
      </c>
      <c r="X206" s="90">
        <v>197.001</v>
      </c>
      <c r="Y206" s="90">
        <v>198</v>
      </c>
      <c r="Z206" s="144"/>
    </row>
    <row r="207" spans="1:27" x14ac:dyDescent="0.2">
      <c r="A207" s="281" t="str">
        <f t="shared" si="12"/>
        <v>BTO AUA</v>
      </c>
      <c r="B207" s="368" t="s">
        <v>551</v>
      </c>
      <c r="C207" s="368" t="s">
        <v>552</v>
      </c>
      <c r="D207" s="368" t="s">
        <v>5515</v>
      </c>
      <c r="E207" s="368" t="s">
        <v>5519</v>
      </c>
      <c r="F207" s="369" t="s">
        <v>502</v>
      </c>
      <c r="G207" s="370">
        <v>84</v>
      </c>
      <c r="I207" s="143"/>
      <c r="J207" s="143"/>
      <c r="K207" s="143"/>
      <c r="L207" s="143"/>
      <c r="M207" s="237"/>
      <c r="N207" s="143"/>
      <c r="O207" s="143"/>
      <c r="P207" s="143"/>
      <c r="Q207" s="143"/>
      <c r="R207" s="143"/>
      <c r="S207" s="143"/>
      <c r="T207" s="143"/>
      <c r="U207" s="143"/>
      <c r="V207" s="143"/>
      <c r="W207" s="90">
        <f>IF(AND($AM$17&gt;=$X207,$AM$17&lt;=$Y207),'TARIFA ENTREGA A DIRECCION USD'!A207,$W208)</f>
        <v>0</v>
      </c>
      <c r="X207" s="90">
        <v>198.001</v>
      </c>
      <c r="Y207" s="90">
        <v>199</v>
      </c>
      <c r="Z207" s="144"/>
    </row>
    <row r="208" spans="1:27" x14ac:dyDescent="0.2">
      <c r="A208" s="281" t="str">
        <f t="shared" si="12"/>
        <v>BTO BAS</v>
      </c>
      <c r="B208" s="368" t="s">
        <v>551</v>
      </c>
      <c r="C208" s="368" t="s">
        <v>552</v>
      </c>
      <c r="D208" s="368" t="s">
        <v>549</v>
      </c>
      <c r="E208" s="368" t="s">
        <v>550</v>
      </c>
      <c r="F208" s="369" t="s">
        <v>502</v>
      </c>
      <c r="G208" s="370">
        <v>245</v>
      </c>
      <c r="I208" s="143"/>
      <c r="J208" s="143"/>
      <c r="K208" s="143"/>
      <c r="L208" s="143"/>
      <c r="M208" s="237"/>
      <c r="N208" s="143"/>
      <c r="O208" s="143"/>
      <c r="P208" s="143"/>
      <c r="Q208" s="143"/>
      <c r="R208" s="143"/>
      <c r="S208" s="143"/>
      <c r="T208" s="143"/>
      <c r="U208" s="143"/>
      <c r="V208" s="143"/>
      <c r="W208" s="90">
        <f>IF(AND($AM$17&gt;=$X208,$AM$17&lt;=$Y208),'TARIFA ENTREGA A DIRECCION USD'!A208,$W209)</f>
        <v>0</v>
      </c>
      <c r="X208" s="90">
        <v>199.001</v>
      </c>
      <c r="Y208" s="90">
        <v>200</v>
      </c>
      <c r="Z208" s="144"/>
    </row>
    <row r="209" spans="1:26" x14ac:dyDescent="0.2">
      <c r="A209" s="281" t="str">
        <f t="shared" si="12"/>
        <v>BTO BTO</v>
      </c>
      <c r="B209" s="368" t="s">
        <v>551</v>
      </c>
      <c r="C209" s="368" t="s">
        <v>552</v>
      </c>
      <c r="D209" s="368" t="s">
        <v>551</v>
      </c>
      <c r="E209" s="368" t="s">
        <v>552</v>
      </c>
      <c r="F209" s="369" t="s">
        <v>501</v>
      </c>
      <c r="G209" s="370">
        <v>1</v>
      </c>
      <c r="I209" s="143"/>
      <c r="J209" s="143"/>
      <c r="K209" s="143"/>
      <c r="L209" s="143"/>
      <c r="M209" s="237"/>
      <c r="N209" s="143"/>
      <c r="O209" s="143"/>
      <c r="P209" s="143"/>
      <c r="Q209" s="143"/>
      <c r="R209" s="143"/>
      <c r="S209" s="143"/>
      <c r="T209" s="143"/>
      <c r="U209" s="143"/>
      <c r="V209" s="143"/>
      <c r="W209" s="90">
        <f>IF(AND($AM$17&gt;=$X209,$AM$17&lt;=$Y209),'TARIFA ENTREGA A DIRECCION USD'!A209,$W210)</f>
        <v>0</v>
      </c>
      <c r="X209" s="90">
        <v>200.001</v>
      </c>
      <c r="Y209" s="90">
        <v>201</v>
      </c>
      <c r="Z209" s="144"/>
    </row>
    <row r="210" spans="1:26" x14ac:dyDescent="0.2">
      <c r="A210" s="281" t="str">
        <f t="shared" si="12"/>
        <v>BTO CAS</v>
      </c>
      <c r="B210" s="368" t="s">
        <v>551</v>
      </c>
      <c r="C210" s="368" t="s">
        <v>552</v>
      </c>
      <c r="D210" s="368" t="s">
        <v>553</v>
      </c>
      <c r="E210" s="368" t="s">
        <v>554</v>
      </c>
      <c r="F210" s="369" t="s">
        <v>502</v>
      </c>
      <c r="G210" s="370">
        <v>296</v>
      </c>
      <c r="I210" s="143"/>
      <c r="J210" s="143"/>
      <c r="K210" s="143"/>
      <c r="L210" s="143"/>
      <c r="M210" s="237"/>
      <c r="N210" s="143"/>
      <c r="O210" s="143"/>
      <c r="P210" s="143"/>
      <c r="Q210" s="143"/>
      <c r="R210" s="143"/>
      <c r="S210" s="143"/>
      <c r="T210" s="143"/>
      <c r="U210" s="143"/>
      <c r="V210" s="143"/>
      <c r="W210" s="90">
        <f>IF(AND($AM$17&gt;=$X210,$AM$17&lt;=$Y210),'TARIFA ENTREGA A DIRECCION USD'!A210,$W211)</f>
        <v>0</v>
      </c>
      <c r="X210" s="90">
        <v>201.001</v>
      </c>
      <c r="Y210" s="90">
        <v>202</v>
      </c>
      <c r="Z210" s="144"/>
    </row>
    <row r="211" spans="1:26" x14ac:dyDescent="0.2">
      <c r="A211" s="281" t="str">
        <f t="shared" si="12"/>
        <v>BTO CAZ</v>
      </c>
      <c r="B211" s="368" t="s">
        <v>551</v>
      </c>
      <c r="C211" s="368" t="s">
        <v>552</v>
      </c>
      <c r="D211" s="368" t="s">
        <v>561</v>
      </c>
      <c r="E211" s="368" t="s">
        <v>611</v>
      </c>
      <c r="F211" s="369" t="s">
        <v>503</v>
      </c>
      <c r="G211" s="370">
        <v>332</v>
      </c>
      <c r="I211" s="143"/>
      <c r="J211" s="143"/>
      <c r="K211" s="143"/>
      <c r="L211" s="143"/>
      <c r="M211" s="237"/>
      <c r="N211" s="143"/>
      <c r="O211" s="143"/>
      <c r="P211" s="143"/>
      <c r="Q211" s="143"/>
      <c r="R211" s="143"/>
      <c r="S211" s="143"/>
      <c r="T211" s="143"/>
      <c r="U211" s="143"/>
      <c r="V211" s="143"/>
      <c r="W211" s="90">
        <f>IF(AND($AM$17&gt;=$X211,$AM$17&lt;=$Y211),'TARIFA ENTREGA A DIRECCION USD'!A211,$W212)</f>
        <v>0</v>
      </c>
      <c r="X211" s="90">
        <v>202.001</v>
      </c>
      <c r="Y211" s="90">
        <v>203</v>
      </c>
      <c r="Z211" s="144"/>
    </row>
    <row r="212" spans="1:26" x14ac:dyDescent="0.2">
      <c r="A212" s="281" t="str">
        <f t="shared" si="12"/>
        <v>BTO CBR</v>
      </c>
      <c r="B212" s="368" t="s">
        <v>551</v>
      </c>
      <c r="C212" s="368" t="s">
        <v>552</v>
      </c>
      <c r="D212" s="368" t="s">
        <v>555</v>
      </c>
      <c r="E212" s="368" t="s">
        <v>556</v>
      </c>
      <c r="F212" s="369" t="s">
        <v>504</v>
      </c>
      <c r="G212" s="370">
        <v>951</v>
      </c>
      <c r="I212" s="143"/>
      <c r="J212" s="143"/>
      <c r="K212" s="143"/>
      <c r="L212" s="143"/>
      <c r="M212" s="237"/>
      <c r="N212" s="143"/>
      <c r="O212" s="143"/>
      <c r="P212" s="143"/>
      <c r="Q212" s="143"/>
      <c r="R212" s="143"/>
      <c r="S212" s="143"/>
      <c r="T212" s="143"/>
      <c r="U212" s="143"/>
      <c r="V212" s="143"/>
      <c r="W212" s="90">
        <f>IF(AND($AM$17&gt;=$X212,$AM$17&lt;=$Y212),'TARIFA ENTREGA A DIRECCION USD'!A212,$W213)</f>
        <v>0</v>
      </c>
      <c r="X212" s="90">
        <v>203.001</v>
      </c>
      <c r="Y212" s="90">
        <v>204</v>
      </c>
      <c r="Z212" s="144"/>
    </row>
    <row r="213" spans="1:26" x14ac:dyDescent="0.2">
      <c r="A213" s="281" t="str">
        <f t="shared" si="12"/>
        <v>BTO CCS</v>
      </c>
      <c r="B213" s="368" t="s">
        <v>551</v>
      </c>
      <c r="C213" s="368" t="s">
        <v>552</v>
      </c>
      <c r="D213" s="368" t="s">
        <v>557</v>
      </c>
      <c r="E213" s="368" t="s">
        <v>558</v>
      </c>
      <c r="F213" s="369" t="s">
        <v>503</v>
      </c>
      <c r="G213" s="370">
        <v>365</v>
      </c>
      <c r="I213" s="143"/>
      <c r="J213" s="143"/>
      <c r="K213" s="143"/>
      <c r="L213" s="143"/>
      <c r="M213" s="237"/>
      <c r="N213" s="143"/>
      <c r="O213" s="143"/>
      <c r="P213" s="143"/>
      <c r="Q213" s="143"/>
      <c r="R213" s="143"/>
      <c r="S213" s="143"/>
      <c r="T213" s="143"/>
      <c r="U213" s="143"/>
      <c r="V213" s="143"/>
      <c r="W213" s="90">
        <f>IF(AND($AM$17&gt;=$X213,$AM$17&lt;=$Y213),'TARIFA ENTREGA A DIRECCION USD'!A213,$W214)</f>
        <v>0</v>
      </c>
      <c r="X213" s="90">
        <v>204.001</v>
      </c>
      <c r="Y213" s="90">
        <v>205</v>
      </c>
      <c r="Z213" s="144"/>
    </row>
    <row r="214" spans="1:26" x14ac:dyDescent="0.2">
      <c r="A214" s="281" t="str">
        <f t="shared" si="12"/>
        <v>BTO CGA</v>
      </c>
      <c r="B214" s="368" t="s">
        <v>551</v>
      </c>
      <c r="C214" s="368" t="s">
        <v>552</v>
      </c>
      <c r="D214" s="368" t="s">
        <v>559</v>
      </c>
      <c r="E214" s="368" t="s">
        <v>560</v>
      </c>
      <c r="F214" s="369" t="s">
        <v>502</v>
      </c>
      <c r="G214" s="370">
        <v>267</v>
      </c>
      <c r="I214" s="143"/>
      <c r="J214" s="143"/>
      <c r="K214" s="143"/>
      <c r="L214" s="143"/>
      <c r="M214" s="237"/>
      <c r="N214" s="143"/>
      <c r="O214" s="143"/>
      <c r="P214" s="143"/>
      <c r="Q214" s="143"/>
      <c r="R214" s="143"/>
      <c r="S214" s="143"/>
      <c r="T214" s="143"/>
      <c r="U214" s="143"/>
      <c r="V214" s="143"/>
      <c r="W214" s="90">
        <f>IF(AND($AM$17&gt;=$X214,$AM$17&lt;=$Y214),'TARIFA ENTREGA A DIRECCION USD'!A214,$W215)</f>
        <v>0</v>
      </c>
      <c r="X214" s="90">
        <v>205.001</v>
      </c>
      <c r="Y214" s="90">
        <v>206</v>
      </c>
      <c r="Z214" s="144"/>
    </row>
    <row r="215" spans="1:26" x14ac:dyDescent="0.2">
      <c r="A215" s="281" t="str">
        <f t="shared" si="12"/>
        <v>BTO CNA</v>
      </c>
      <c r="B215" s="368" t="s">
        <v>551</v>
      </c>
      <c r="C215" s="368" t="s">
        <v>552</v>
      </c>
      <c r="D215" s="368" t="s">
        <v>5492</v>
      </c>
      <c r="E215" s="368" t="s">
        <v>5493</v>
      </c>
      <c r="F215" s="369" t="s">
        <v>504</v>
      </c>
      <c r="G215" s="370">
        <v>766</v>
      </c>
      <c r="I215" s="143"/>
      <c r="J215" s="143"/>
      <c r="K215" s="143"/>
      <c r="L215" s="143"/>
      <c r="M215" s="237"/>
      <c r="N215" s="143"/>
      <c r="O215" s="143"/>
      <c r="P215" s="143"/>
      <c r="Q215" s="143"/>
      <c r="R215" s="143"/>
      <c r="S215" s="143"/>
      <c r="T215" s="143"/>
      <c r="U215" s="143"/>
      <c r="V215" s="143"/>
      <c r="W215" s="90">
        <f>IF(AND($AM$17&gt;=$X215,$AM$17&lt;=$Y215),'TARIFA ENTREGA A DIRECCION USD'!A215,$W216)</f>
        <v>0</v>
      </c>
      <c r="X215" s="90">
        <v>206.001</v>
      </c>
      <c r="Y215" s="90">
        <v>207</v>
      </c>
      <c r="Z215" s="144"/>
    </row>
    <row r="216" spans="1:26" x14ac:dyDescent="0.2">
      <c r="A216" s="281" t="str">
        <f t="shared" si="12"/>
        <v>BTO CNO</v>
      </c>
      <c r="B216" s="368" t="s">
        <v>551</v>
      </c>
      <c r="C216" s="368" t="s">
        <v>552</v>
      </c>
      <c r="D216" s="368" t="s">
        <v>5499</v>
      </c>
      <c r="E216" s="368" t="s">
        <v>5500</v>
      </c>
      <c r="F216" s="369" t="s">
        <v>504</v>
      </c>
      <c r="G216" s="370">
        <v>894</v>
      </c>
      <c r="I216" s="143"/>
      <c r="J216" s="143"/>
      <c r="K216" s="143"/>
      <c r="L216" s="143"/>
      <c r="M216" s="237"/>
      <c r="N216" s="143"/>
      <c r="O216" s="143"/>
      <c r="P216" s="143"/>
      <c r="Q216" s="143"/>
      <c r="R216" s="143"/>
      <c r="S216" s="143"/>
      <c r="T216" s="143"/>
      <c r="U216" s="143"/>
      <c r="V216" s="143"/>
      <c r="W216" s="90">
        <f>IF(AND($AM$17&gt;=$X216,$AM$17&lt;=$Y216),'TARIFA ENTREGA A DIRECCION USD'!A216,$W217)</f>
        <v>0</v>
      </c>
      <c r="X216" s="90">
        <v>207.001</v>
      </c>
      <c r="Y216" s="90">
        <v>208</v>
      </c>
      <c r="Z216" s="144"/>
    </row>
    <row r="217" spans="1:26" x14ac:dyDescent="0.2">
      <c r="A217" s="281" t="str">
        <f t="shared" si="12"/>
        <v>BTO CRO</v>
      </c>
      <c r="B217" s="368" t="s">
        <v>551</v>
      </c>
      <c r="C217" s="368" t="s">
        <v>552</v>
      </c>
      <c r="D217" s="368" t="s">
        <v>562</v>
      </c>
      <c r="E217" s="368" t="s">
        <v>563</v>
      </c>
      <c r="F217" s="369" t="s">
        <v>503</v>
      </c>
      <c r="G217" s="370">
        <v>391</v>
      </c>
      <c r="I217" s="143"/>
      <c r="J217" s="143"/>
      <c r="K217" s="143"/>
      <c r="L217" s="143"/>
      <c r="M217" s="237"/>
      <c r="N217" s="143"/>
      <c r="O217" s="143"/>
      <c r="P217" s="143"/>
      <c r="Q217" s="143"/>
      <c r="R217" s="143"/>
      <c r="S217" s="143"/>
      <c r="T217" s="143"/>
      <c r="U217" s="143"/>
      <c r="V217" s="143"/>
      <c r="W217" s="90">
        <f>IF(AND($AM$17&gt;=$X217,$AM$17&lt;=$Y217),'TARIFA ENTREGA A DIRECCION USD'!A217,$W218)</f>
        <v>0</v>
      </c>
      <c r="X217" s="90">
        <v>208.001</v>
      </c>
      <c r="Y217" s="90">
        <v>209</v>
      </c>
      <c r="Z217" s="144"/>
    </row>
    <row r="218" spans="1:26" x14ac:dyDescent="0.2">
      <c r="A218" s="281" t="str">
        <f t="shared" si="12"/>
        <v>BTO CRR</v>
      </c>
      <c r="B218" s="368" t="s">
        <v>551</v>
      </c>
      <c r="C218" s="368" t="s">
        <v>552</v>
      </c>
      <c r="D218" s="368" t="s">
        <v>564</v>
      </c>
      <c r="E218" s="368" t="s">
        <v>565</v>
      </c>
      <c r="F218" s="369" t="s">
        <v>502</v>
      </c>
      <c r="G218" s="370">
        <v>100</v>
      </c>
      <c r="I218" s="143"/>
      <c r="J218" s="143"/>
      <c r="K218" s="143"/>
      <c r="L218" s="143"/>
      <c r="M218" s="237"/>
      <c r="N218" s="143"/>
      <c r="O218" s="143"/>
      <c r="P218" s="143"/>
      <c r="Q218" s="143"/>
      <c r="R218" s="143"/>
      <c r="S218" s="143"/>
      <c r="T218" s="143"/>
      <c r="U218" s="143"/>
      <c r="V218" s="143"/>
      <c r="W218" s="90">
        <f>IF(AND($AM$17&gt;=$X218,$AM$17&lt;=$Y218),'TARIFA ENTREGA A DIRECCION USD'!A218,$W219)</f>
        <v>0</v>
      </c>
      <c r="X218" s="90">
        <v>209.001</v>
      </c>
      <c r="Y218" s="90">
        <v>210</v>
      </c>
      <c r="Z218" s="144"/>
    </row>
    <row r="219" spans="1:26" x14ac:dyDescent="0.2">
      <c r="A219" s="281" t="str">
        <f t="shared" si="12"/>
        <v>BTO CVE</v>
      </c>
      <c r="B219" s="368" t="s">
        <v>551</v>
      </c>
      <c r="C219" s="368" t="s">
        <v>552</v>
      </c>
      <c r="D219" s="368" t="s">
        <v>566</v>
      </c>
      <c r="E219" s="368" t="s">
        <v>567</v>
      </c>
      <c r="F219" s="369" t="s">
        <v>503</v>
      </c>
      <c r="G219" s="370">
        <v>350</v>
      </c>
      <c r="I219" s="143"/>
      <c r="J219" s="143"/>
      <c r="K219" s="143"/>
      <c r="L219" s="143"/>
      <c r="M219" s="237"/>
      <c r="N219" s="143"/>
      <c r="O219" s="143"/>
      <c r="P219" s="143"/>
      <c r="Q219" s="143"/>
      <c r="R219" s="143"/>
      <c r="S219" s="143"/>
      <c r="T219" s="143"/>
      <c r="U219" s="143"/>
      <c r="V219" s="143"/>
      <c r="W219" s="90">
        <f>IF(AND($AM$17&gt;=$X219,$AM$17&lt;=$Y219),'TARIFA ENTREGA A DIRECCION USD'!A219,$W220)</f>
        <v>0</v>
      </c>
      <c r="X219" s="90">
        <v>210.001</v>
      </c>
      <c r="Y219" s="90">
        <v>211</v>
      </c>
      <c r="Z219" s="144"/>
    </row>
    <row r="220" spans="1:26" x14ac:dyDescent="0.2">
      <c r="A220" s="281" t="str">
        <f t="shared" si="12"/>
        <v>BTO CZO</v>
      </c>
      <c r="B220" s="368" t="s">
        <v>551</v>
      </c>
      <c r="C220" s="368" t="s">
        <v>552</v>
      </c>
      <c r="D220" s="368" t="s">
        <v>568</v>
      </c>
      <c r="E220" s="368" t="s">
        <v>5481</v>
      </c>
      <c r="F220" s="369" t="s">
        <v>503</v>
      </c>
      <c r="G220" s="370">
        <v>443</v>
      </c>
      <c r="I220" s="143"/>
      <c r="J220" s="143"/>
      <c r="K220" s="143"/>
      <c r="L220" s="143"/>
      <c r="M220" s="237"/>
      <c r="N220" s="143"/>
      <c r="O220" s="143"/>
      <c r="P220" s="143"/>
      <c r="Q220" s="143"/>
      <c r="R220" s="143"/>
      <c r="S220" s="143"/>
      <c r="T220" s="143"/>
      <c r="U220" s="143"/>
      <c r="V220" s="143"/>
      <c r="W220" s="90">
        <f>IF(AND($AM$17&gt;=$X220,$AM$17&lt;=$Y220),'TARIFA ENTREGA A DIRECCION USD'!A220,$W221)</f>
        <v>0</v>
      </c>
      <c r="X220" s="90">
        <v>211.001</v>
      </c>
      <c r="Y220" s="90">
        <v>212</v>
      </c>
      <c r="Z220" s="144"/>
    </row>
    <row r="221" spans="1:26" x14ac:dyDescent="0.2">
      <c r="A221" s="281" t="str">
        <f t="shared" si="12"/>
        <v>BTO DMS</v>
      </c>
      <c r="B221" s="368" t="s">
        <v>551</v>
      </c>
      <c r="C221" s="368" t="s">
        <v>552</v>
      </c>
      <c r="D221" s="368" t="s">
        <v>5446</v>
      </c>
      <c r="E221" s="368" t="s">
        <v>5447</v>
      </c>
      <c r="F221" s="369" t="s">
        <v>502</v>
      </c>
      <c r="G221" s="370">
        <v>245</v>
      </c>
      <c r="I221" s="143"/>
      <c r="J221" s="143"/>
      <c r="K221" s="143"/>
      <c r="L221" s="143"/>
      <c r="M221" s="237"/>
      <c r="N221" s="143"/>
      <c r="O221" s="143"/>
      <c r="P221" s="143"/>
      <c r="Q221" s="143"/>
      <c r="R221" s="143"/>
      <c r="S221" s="143"/>
      <c r="T221" s="143"/>
      <c r="U221" s="143"/>
      <c r="V221" s="143"/>
      <c r="W221" s="90">
        <f>IF(AND($AM$17&gt;=$X221,$AM$17&lt;=$Y221),'TARIFA ENTREGA A DIRECCION USD'!A221,$W222)</f>
        <v>0</v>
      </c>
      <c r="X221" s="90">
        <v>212.001</v>
      </c>
      <c r="Y221" s="90">
        <v>213</v>
      </c>
      <c r="Z221" s="144"/>
    </row>
    <row r="222" spans="1:26" x14ac:dyDescent="0.2">
      <c r="A222" s="281" t="str">
        <f t="shared" si="12"/>
        <v>BTO ETE</v>
      </c>
      <c r="B222" s="368" t="s">
        <v>551</v>
      </c>
      <c r="C222" s="368" t="s">
        <v>552</v>
      </c>
      <c r="D222" s="368" t="s">
        <v>570</v>
      </c>
      <c r="E222" s="368" t="s">
        <v>571</v>
      </c>
      <c r="F222" s="369" t="s">
        <v>504</v>
      </c>
      <c r="G222" s="370">
        <v>823</v>
      </c>
      <c r="I222" s="143"/>
      <c r="J222" s="143"/>
      <c r="K222" s="143"/>
      <c r="L222" s="143"/>
      <c r="M222" s="237"/>
      <c r="N222" s="143"/>
      <c r="O222" s="143"/>
      <c r="P222" s="143"/>
      <c r="Q222" s="143"/>
      <c r="R222" s="143"/>
      <c r="S222" s="143"/>
      <c r="T222" s="143"/>
      <c r="U222" s="143"/>
      <c r="V222" s="143"/>
      <c r="W222" s="90">
        <f>IF(AND($AM$17&gt;=$X222,$AM$17&lt;=$Y222),'TARIFA ENTREGA A DIRECCION USD'!A222,$W223)</f>
        <v>0</v>
      </c>
      <c r="X222" s="90">
        <v>213.001</v>
      </c>
      <c r="Y222" s="90">
        <v>214</v>
      </c>
      <c r="Z222" s="144"/>
    </row>
    <row r="223" spans="1:26" x14ac:dyDescent="0.2">
      <c r="A223" s="281" t="str">
        <f t="shared" si="12"/>
        <v>BTO EVA</v>
      </c>
      <c r="B223" s="368" t="s">
        <v>551</v>
      </c>
      <c r="C223" s="368" t="s">
        <v>552</v>
      </c>
      <c r="D223" s="368" t="s">
        <v>572</v>
      </c>
      <c r="E223" s="368" t="s">
        <v>573</v>
      </c>
      <c r="F223" s="369" t="s">
        <v>503</v>
      </c>
      <c r="G223" s="370">
        <v>374</v>
      </c>
      <c r="I223" s="143"/>
      <c r="J223" s="143"/>
      <c r="K223" s="143"/>
      <c r="L223" s="143"/>
      <c r="M223" s="237"/>
      <c r="N223" s="143"/>
      <c r="O223" s="143"/>
      <c r="P223" s="143"/>
      <c r="Q223" s="143"/>
      <c r="R223" s="143"/>
      <c r="S223" s="143"/>
      <c r="T223" s="143"/>
      <c r="U223" s="143"/>
      <c r="V223" s="143"/>
      <c r="W223" s="90">
        <f>IF(AND($AM$17&gt;=$X223,$AM$17&lt;=$Y223),'TARIFA ENTREGA A DIRECCION USD'!A223,$W224)</f>
        <v>0</v>
      </c>
      <c r="X223" s="90">
        <v>214.001</v>
      </c>
      <c r="Y223" s="90">
        <v>215</v>
      </c>
      <c r="Z223" s="144"/>
    </row>
    <row r="224" spans="1:26" x14ac:dyDescent="0.2">
      <c r="A224" s="281" t="str">
        <f t="shared" si="12"/>
        <v>BTO GR2</v>
      </c>
      <c r="B224" s="368" t="s">
        <v>551</v>
      </c>
      <c r="C224" s="368" t="s">
        <v>552</v>
      </c>
      <c r="D224" s="368" t="s">
        <v>576</v>
      </c>
      <c r="E224" s="368" t="s">
        <v>5473</v>
      </c>
      <c r="F224" s="369" t="s">
        <v>503</v>
      </c>
      <c r="G224" s="369">
        <v>403</v>
      </c>
      <c r="I224" s="143"/>
      <c r="J224" s="143"/>
      <c r="K224" s="143"/>
      <c r="L224" s="143"/>
      <c r="M224" s="237"/>
      <c r="N224" s="143"/>
      <c r="O224" s="143"/>
      <c r="P224" s="143"/>
      <c r="Q224" s="143"/>
      <c r="R224" s="143"/>
      <c r="S224" s="143"/>
      <c r="T224" s="143"/>
      <c r="U224" s="143"/>
      <c r="V224" s="143"/>
      <c r="W224" s="90">
        <f>IF(AND($AM$17&gt;=$X224,$AM$17&lt;=$Y224),'TARIFA ENTREGA A DIRECCION USD'!A224,$W225)</f>
        <v>0</v>
      </c>
      <c r="X224" s="90">
        <v>215.001</v>
      </c>
      <c r="Y224" s="90">
        <v>216</v>
      </c>
      <c r="Z224" s="144"/>
    </row>
    <row r="225" spans="1:26" x14ac:dyDescent="0.2">
      <c r="A225" s="281" t="str">
        <f t="shared" si="12"/>
        <v>BTO GTE</v>
      </c>
      <c r="B225" s="368" t="s">
        <v>551</v>
      </c>
      <c r="C225" s="368" t="s">
        <v>552</v>
      </c>
      <c r="D225" s="368" t="s">
        <v>5501</v>
      </c>
      <c r="E225" s="368" t="s">
        <v>5502</v>
      </c>
      <c r="F225" s="369" t="s">
        <v>503</v>
      </c>
      <c r="G225" s="370">
        <v>408</v>
      </c>
      <c r="I225" s="143"/>
      <c r="J225" s="143"/>
      <c r="K225" s="143"/>
      <c r="L225" s="143"/>
      <c r="M225" s="237"/>
      <c r="N225" s="143"/>
      <c r="O225" s="143"/>
      <c r="P225" s="143"/>
      <c r="Q225" s="143"/>
      <c r="R225" s="143"/>
      <c r="S225" s="143"/>
      <c r="T225" s="143"/>
      <c r="U225" s="143"/>
      <c r="V225" s="143"/>
      <c r="W225" s="90">
        <f>IF(AND($AM$17&gt;=$X225,$AM$17&lt;=$Y225),'TARIFA ENTREGA A DIRECCION USD'!A225,$W226)</f>
        <v>0</v>
      </c>
      <c r="X225" s="90">
        <v>216.001</v>
      </c>
      <c r="Y225" s="90">
        <v>217</v>
      </c>
      <c r="Z225" s="144"/>
    </row>
    <row r="226" spans="1:26" x14ac:dyDescent="0.2">
      <c r="A226" s="281" t="str">
        <f t="shared" si="12"/>
        <v>BTO GUA</v>
      </c>
      <c r="B226" s="368" t="s">
        <v>551</v>
      </c>
      <c r="C226" s="368" t="s">
        <v>552</v>
      </c>
      <c r="D226" s="368" t="s">
        <v>574</v>
      </c>
      <c r="E226" s="368" t="s">
        <v>575</v>
      </c>
      <c r="F226" s="369" t="s">
        <v>502</v>
      </c>
      <c r="G226" s="370">
        <v>170</v>
      </c>
      <c r="I226" s="143"/>
      <c r="J226" s="143"/>
      <c r="K226" s="143"/>
      <c r="L226" s="143"/>
      <c r="M226" s="237"/>
      <c r="N226" s="143"/>
      <c r="O226" s="143"/>
      <c r="P226" s="143"/>
      <c r="Q226" s="143"/>
      <c r="R226" s="143"/>
      <c r="S226" s="143"/>
      <c r="T226" s="143"/>
      <c r="U226" s="143"/>
      <c r="V226" s="143"/>
      <c r="W226" s="90">
        <f>IF(AND($AM$17&gt;=$X226,$AM$17&lt;=$Y226),'TARIFA ENTREGA A DIRECCION USD'!A226,$W227)</f>
        <v>0</v>
      </c>
      <c r="X226" s="90">
        <v>217.001</v>
      </c>
      <c r="Y226" s="90">
        <v>218</v>
      </c>
      <c r="Z226" s="144"/>
    </row>
    <row r="227" spans="1:26" x14ac:dyDescent="0.2">
      <c r="A227" s="281" t="str">
        <f t="shared" si="12"/>
        <v>BTO LGA</v>
      </c>
      <c r="B227" s="368" t="s">
        <v>551</v>
      </c>
      <c r="C227" s="368" t="s">
        <v>552</v>
      </c>
      <c r="D227" s="368" t="s">
        <v>5536</v>
      </c>
      <c r="E227" s="368" t="s">
        <v>5480</v>
      </c>
      <c r="F227" s="369" t="s">
        <v>503</v>
      </c>
      <c r="G227" s="370">
        <v>395</v>
      </c>
      <c r="I227" s="143"/>
      <c r="J227" s="143"/>
      <c r="K227" s="143"/>
      <c r="L227" s="143"/>
      <c r="M227" s="237"/>
      <c r="N227" s="143"/>
      <c r="O227" s="143"/>
      <c r="P227" s="143"/>
      <c r="Q227" s="143"/>
      <c r="R227" s="143"/>
      <c r="S227" s="143"/>
      <c r="T227" s="143"/>
      <c r="U227" s="143"/>
      <c r="V227" s="143"/>
      <c r="W227" s="90">
        <f>IF(AND($AM$17&gt;=$X227,$AM$17&lt;=$Y227),'TARIFA ENTREGA A DIRECCION USD'!A227,$W228)</f>
        <v>0</v>
      </c>
      <c r="X227" s="90">
        <v>218.001</v>
      </c>
      <c r="Y227" s="90">
        <v>219</v>
      </c>
      <c r="Z227" s="144"/>
    </row>
    <row r="228" spans="1:26" x14ac:dyDescent="0.2">
      <c r="A228" s="281" t="str">
        <f t="shared" si="12"/>
        <v>BTO MAY</v>
      </c>
      <c r="B228" s="368" t="s">
        <v>551</v>
      </c>
      <c r="C228" s="368" t="s">
        <v>552</v>
      </c>
      <c r="D228" s="368" t="s">
        <v>577</v>
      </c>
      <c r="E228" s="368" t="s">
        <v>578</v>
      </c>
      <c r="F228" s="369" t="s">
        <v>502</v>
      </c>
      <c r="G228" s="370">
        <v>251</v>
      </c>
      <c r="I228" s="143"/>
      <c r="J228" s="143"/>
      <c r="K228" s="143"/>
      <c r="L228" s="143"/>
      <c r="M228" s="237"/>
      <c r="N228" s="143"/>
      <c r="O228" s="143"/>
      <c r="P228" s="143"/>
      <c r="Q228" s="143"/>
      <c r="R228" s="143"/>
      <c r="S228" s="143"/>
      <c r="T228" s="143"/>
      <c r="U228" s="143"/>
      <c r="V228" s="143"/>
      <c r="W228" s="90">
        <f>IF(AND($AM$17&gt;=$X228,$AM$17&lt;=$Y228),'TARIFA ENTREGA A DIRECCION USD'!A228,$W229)</f>
        <v>0</v>
      </c>
      <c r="X228" s="90">
        <v>219.001</v>
      </c>
      <c r="Y228" s="90">
        <v>220</v>
      </c>
      <c r="Z228" s="144"/>
    </row>
    <row r="229" spans="1:26" x14ac:dyDescent="0.2">
      <c r="A229" s="281" t="str">
        <f t="shared" si="12"/>
        <v>BTO MBO</v>
      </c>
      <c r="B229" s="368" t="s">
        <v>551</v>
      </c>
      <c r="C229" s="368" t="s">
        <v>552</v>
      </c>
      <c r="D229" s="368" t="s">
        <v>579</v>
      </c>
      <c r="E229" s="368" t="s">
        <v>580</v>
      </c>
      <c r="F229" s="369" t="s">
        <v>503</v>
      </c>
      <c r="G229" s="370">
        <v>329</v>
      </c>
      <c r="I229" s="143"/>
      <c r="J229" s="143"/>
      <c r="K229" s="143"/>
      <c r="L229" s="143"/>
      <c r="M229" s="237"/>
      <c r="N229" s="143"/>
      <c r="O229" s="143"/>
      <c r="P229" s="143"/>
      <c r="Q229" s="143"/>
      <c r="R229" s="143"/>
      <c r="S229" s="143"/>
      <c r="T229" s="143"/>
      <c r="U229" s="143"/>
      <c r="V229" s="143"/>
      <c r="W229" s="90">
        <f>IF(AND($AM$17&gt;=$X229,$AM$17&lt;=$Y229),'TARIFA ENTREGA A DIRECCION USD'!A229,$W230)</f>
        <v>0</v>
      </c>
      <c r="X229" s="90">
        <v>220.001</v>
      </c>
      <c r="Y229" s="90">
        <v>221</v>
      </c>
      <c r="Z229" s="144"/>
    </row>
    <row r="230" spans="1:26" x14ac:dyDescent="0.2">
      <c r="A230" s="281" t="str">
        <f t="shared" si="12"/>
        <v>BTO MDA</v>
      </c>
      <c r="B230" s="368" t="s">
        <v>551</v>
      </c>
      <c r="C230" s="368" t="s">
        <v>552</v>
      </c>
      <c r="D230" s="368" t="s">
        <v>581</v>
      </c>
      <c r="E230" s="368" t="s">
        <v>582</v>
      </c>
      <c r="F230" s="369" t="s">
        <v>503</v>
      </c>
      <c r="G230" s="370">
        <v>444</v>
      </c>
      <c r="I230" s="143"/>
      <c r="J230" s="143"/>
      <c r="K230" s="143"/>
      <c r="L230" s="143"/>
      <c r="M230" s="237"/>
      <c r="N230" s="143"/>
      <c r="O230" s="143"/>
      <c r="P230" s="143"/>
      <c r="Q230" s="143"/>
      <c r="R230" s="143"/>
      <c r="S230" s="143"/>
      <c r="T230" s="143"/>
      <c r="U230" s="143"/>
      <c r="V230" s="143"/>
      <c r="W230" s="90">
        <f>IF(AND($AM$17&gt;=$X230,$AM$17&lt;=$Y230),'TARIFA ENTREGA A DIRECCION USD'!A230,$W231)</f>
        <v>0</v>
      </c>
      <c r="X230" s="90">
        <v>221.001</v>
      </c>
      <c r="Y230" s="90">
        <v>222</v>
      </c>
      <c r="Z230" s="144"/>
    </row>
    <row r="231" spans="1:26" x14ac:dyDescent="0.2">
      <c r="A231" s="281" t="str">
        <f t="shared" si="12"/>
        <v>BTO MIN</v>
      </c>
      <c r="B231" s="368" t="s">
        <v>551</v>
      </c>
      <c r="C231" s="368" t="s">
        <v>552</v>
      </c>
      <c r="D231" s="368" t="s">
        <v>583</v>
      </c>
      <c r="E231" s="368" t="s">
        <v>584</v>
      </c>
      <c r="F231" s="369" t="s">
        <v>504</v>
      </c>
      <c r="G231" s="370">
        <v>867</v>
      </c>
      <c r="I231" s="143"/>
      <c r="J231" s="143"/>
      <c r="K231" s="143"/>
      <c r="L231" s="143"/>
      <c r="M231" s="237"/>
      <c r="N231" s="143"/>
      <c r="O231" s="143"/>
      <c r="P231" s="143"/>
      <c r="Q231" s="143"/>
      <c r="R231" s="143"/>
      <c r="S231" s="143"/>
      <c r="T231" s="143"/>
      <c r="U231" s="143"/>
      <c r="V231" s="143"/>
      <c r="W231" s="90">
        <f>IF(AND($AM$17&gt;=$X231,$AM$17&lt;=$Y231),'TARIFA ENTREGA A DIRECCION USD'!A231,$W232)</f>
        <v>0</v>
      </c>
      <c r="X231" s="90">
        <v>222.001</v>
      </c>
      <c r="Y231" s="90">
        <v>223</v>
      </c>
      <c r="Z231" s="144"/>
    </row>
    <row r="232" spans="1:26" x14ac:dyDescent="0.2">
      <c r="A232" s="281" t="str">
        <f t="shared" si="12"/>
        <v>BTO MLM</v>
      </c>
      <c r="B232" s="368" t="s">
        <v>551</v>
      </c>
      <c r="C232" s="368" t="s">
        <v>552</v>
      </c>
      <c r="D232" s="368" t="s">
        <v>5474</v>
      </c>
      <c r="E232" s="368" t="s">
        <v>5487</v>
      </c>
      <c r="F232" s="401" t="s">
        <v>503</v>
      </c>
      <c r="G232" s="370">
        <v>365</v>
      </c>
      <c r="I232" s="143"/>
      <c r="J232" s="143"/>
      <c r="K232" s="143"/>
      <c r="L232" s="143"/>
      <c r="M232" s="237"/>
      <c r="N232" s="143"/>
      <c r="O232" s="143"/>
      <c r="P232" s="143"/>
      <c r="Q232" s="143"/>
      <c r="R232" s="143"/>
      <c r="S232" s="143"/>
      <c r="T232" s="143"/>
      <c r="U232" s="143"/>
      <c r="V232" s="143"/>
      <c r="W232" s="90">
        <f>IF(AND($AM$17&gt;=$X232,$AM$17&lt;=$Y232),'TARIFA ENTREGA A DIRECCION USD'!A232,$W233)</f>
        <v>0</v>
      </c>
      <c r="X232" s="90">
        <v>223.001</v>
      </c>
      <c r="Y232" s="90">
        <v>224</v>
      </c>
      <c r="Z232" s="144"/>
    </row>
    <row r="233" spans="1:26" x14ac:dyDescent="0.2">
      <c r="A233" s="281" t="str">
        <f t="shared" si="12"/>
        <v>BTO MTA</v>
      </c>
      <c r="B233" s="368" t="s">
        <v>551</v>
      </c>
      <c r="C233" s="368" t="s">
        <v>552</v>
      </c>
      <c r="D233" s="368" t="s">
        <v>585</v>
      </c>
      <c r="E233" s="368" t="s">
        <v>5483</v>
      </c>
      <c r="F233" s="369" t="s">
        <v>5491</v>
      </c>
      <c r="G233" s="370">
        <v>824</v>
      </c>
      <c r="I233" s="143"/>
      <c r="J233" s="143"/>
      <c r="K233" s="143"/>
      <c r="L233" s="143"/>
      <c r="M233" s="237"/>
      <c r="N233" s="143"/>
      <c r="O233" s="143"/>
      <c r="P233" s="143"/>
      <c r="Q233" s="143"/>
      <c r="R233" s="143"/>
      <c r="S233" s="143"/>
      <c r="T233" s="143"/>
      <c r="U233" s="143"/>
      <c r="V233" s="143"/>
      <c r="W233" s="90">
        <f>IF(AND($AM$17&gt;=$X233,$AM$17&lt;=$Y233),'TARIFA ENTREGA A DIRECCION USD'!A233,$W234)</f>
        <v>0</v>
      </c>
      <c r="X233" s="90">
        <v>224.001</v>
      </c>
      <c r="Y233" s="90">
        <v>225</v>
      </c>
      <c r="Z233" s="144"/>
    </row>
    <row r="234" spans="1:26" x14ac:dyDescent="0.2">
      <c r="A234" s="281" t="str">
        <f t="shared" si="12"/>
        <v>BTO PCO</v>
      </c>
      <c r="B234" s="368" t="s">
        <v>551</v>
      </c>
      <c r="C234" s="368" t="s">
        <v>552</v>
      </c>
      <c r="D234" s="368" t="s">
        <v>586</v>
      </c>
      <c r="E234" s="368" t="s">
        <v>587</v>
      </c>
      <c r="F234" s="369" t="s">
        <v>502</v>
      </c>
      <c r="G234" s="370">
        <v>173</v>
      </c>
      <c r="I234" s="143"/>
      <c r="J234" s="143"/>
      <c r="K234" s="143"/>
      <c r="L234" s="143"/>
      <c r="M234" s="237"/>
      <c r="N234" s="143"/>
      <c r="O234" s="143"/>
      <c r="P234" s="143"/>
      <c r="Q234" s="143"/>
      <c r="R234" s="143"/>
      <c r="S234" s="143"/>
      <c r="T234" s="143"/>
      <c r="U234" s="143"/>
      <c r="V234" s="143"/>
      <c r="W234" s="90">
        <f>IF(AND($AM$17&gt;=$X234,$AM$17&lt;=$Y234),'TARIFA ENTREGA A DIRECCION USD'!A234,$W235)</f>
        <v>0</v>
      </c>
      <c r="X234" s="90">
        <v>225.001</v>
      </c>
      <c r="Y234" s="90">
        <v>226</v>
      </c>
      <c r="Z234" s="144"/>
    </row>
    <row r="235" spans="1:26" x14ac:dyDescent="0.2">
      <c r="A235" s="281" t="str">
        <f t="shared" si="12"/>
        <v>BTO PFO</v>
      </c>
      <c r="B235" s="368" t="s">
        <v>551</v>
      </c>
      <c r="C235" s="368" t="s">
        <v>552</v>
      </c>
      <c r="D235" s="368" t="s">
        <v>588</v>
      </c>
      <c r="E235" s="368" t="s">
        <v>589</v>
      </c>
      <c r="F235" s="369" t="s">
        <v>503</v>
      </c>
      <c r="G235" s="370">
        <v>471</v>
      </c>
      <c r="I235" s="143"/>
      <c r="J235" s="143"/>
      <c r="K235" s="143"/>
      <c r="L235" s="143"/>
      <c r="M235" s="237"/>
      <c r="N235" s="143"/>
      <c r="O235" s="143"/>
      <c r="P235" s="143"/>
      <c r="Q235" s="143"/>
      <c r="R235" s="143"/>
      <c r="S235" s="143"/>
      <c r="T235" s="143"/>
      <c r="U235" s="143"/>
      <c r="V235" s="143"/>
      <c r="W235" s="90">
        <f>IF(AND($AM$17&gt;=$X235,$AM$17&lt;=$Y235),'TARIFA ENTREGA A DIRECCION USD'!A235,$W236)</f>
        <v>0</v>
      </c>
      <c r="X235" s="90">
        <v>226.001</v>
      </c>
      <c r="Y235" s="90">
        <v>227</v>
      </c>
      <c r="Z235" s="144"/>
    </row>
    <row r="236" spans="1:26" x14ac:dyDescent="0.2">
      <c r="A236" s="281" t="str">
        <f t="shared" si="12"/>
        <v>BTO PLC</v>
      </c>
      <c r="B236" s="368" t="s">
        <v>551</v>
      </c>
      <c r="C236" s="368" t="s">
        <v>552</v>
      </c>
      <c r="D236" s="368" t="s">
        <v>590</v>
      </c>
      <c r="E236" s="368" t="s">
        <v>591</v>
      </c>
      <c r="F236" s="369" t="s">
        <v>504</v>
      </c>
      <c r="G236" s="370">
        <v>688</v>
      </c>
      <c r="I236" s="143"/>
      <c r="J236" s="143"/>
      <c r="K236" s="143"/>
      <c r="L236" s="143"/>
      <c r="M236" s="237"/>
      <c r="N236" s="143"/>
      <c r="O236" s="143"/>
      <c r="P236" s="143"/>
      <c r="Q236" s="143"/>
      <c r="R236" s="143"/>
      <c r="S236" s="143"/>
      <c r="T236" s="143"/>
      <c r="U236" s="143"/>
      <c r="V236" s="143"/>
      <c r="W236" s="90">
        <f>IF(AND($AM$17&gt;=$X236,$AM$17&lt;=$Y236),'TARIFA ENTREGA A DIRECCION USD'!A236,$W237)</f>
        <v>0</v>
      </c>
      <c r="X236" s="90">
        <v>227.001</v>
      </c>
      <c r="Y236" s="90">
        <v>228</v>
      </c>
      <c r="Z236" s="144"/>
    </row>
    <row r="237" spans="1:26" x14ac:dyDescent="0.2">
      <c r="A237" s="281" t="str">
        <f t="shared" si="12"/>
        <v>BTO POZ</v>
      </c>
      <c r="B237" s="368" t="s">
        <v>551</v>
      </c>
      <c r="C237" s="368" t="s">
        <v>552</v>
      </c>
      <c r="D237" s="368" t="s">
        <v>592</v>
      </c>
      <c r="E237" s="368" t="s">
        <v>593</v>
      </c>
      <c r="F237" s="369" t="s">
        <v>504</v>
      </c>
      <c r="G237" s="370">
        <v>1021</v>
      </c>
      <c r="I237" s="143"/>
      <c r="J237" s="143"/>
      <c r="K237" s="143"/>
      <c r="L237" s="143"/>
      <c r="M237" s="237"/>
      <c r="N237" s="143"/>
      <c r="O237" s="143"/>
      <c r="P237" s="143"/>
      <c r="Q237" s="143"/>
      <c r="R237" s="143"/>
      <c r="S237" s="143"/>
      <c r="T237" s="143"/>
      <c r="U237" s="143"/>
      <c r="V237" s="143"/>
      <c r="W237" s="90">
        <f>IF(AND($AM$17&gt;=$X237,$AM$17&lt;=$Y237),'TARIFA ENTREGA A DIRECCION USD'!A237,$W238)</f>
        <v>0</v>
      </c>
      <c r="X237" s="90">
        <v>228.001</v>
      </c>
      <c r="Y237" s="90">
        <v>229</v>
      </c>
      <c r="Z237" s="144"/>
    </row>
    <row r="238" spans="1:26" x14ac:dyDescent="0.2">
      <c r="A238" s="281" t="str">
        <f t="shared" si="12"/>
        <v>BTO SNT</v>
      </c>
      <c r="B238" s="368" t="s">
        <v>551</v>
      </c>
      <c r="C238" s="368" t="s">
        <v>552</v>
      </c>
      <c r="D238" s="368" t="s">
        <v>5610</v>
      </c>
      <c r="E238" s="368" t="s">
        <v>594</v>
      </c>
      <c r="F238" s="369" t="s">
        <v>503</v>
      </c>
      <c r="G238" s="370">
        <v>578</v>
      </c>
      <c r="I238" s="143"/>
      <c r="J238" s="143"/>
      <c r="K238" s="143"/>
      <c r="L238" s="143"/>
      <c r="M238" s="237"/>
      <c r="N238" s="143"/>
      <c r="O238" s="143"/>
      <c r="P238" s="143"/>
      <c r="Q238" s="143"/>
      <c r="R238" s="143"/>
      <c r="S238" s="143"/>
      <c r="T238" s="143"/>
      <c r="U238" s="143"/>
      <c r="V238" s="143"/>
      <c r="W238" s="90">
        <f>IF(AND($AM$17&gt;=$X238,$AM$17&lt;=$Y238),'TARIFA ENTREGA A DIRECCION USD'!A238,$W239)</f>
        <v>0</v>
      </c>
      <c r="X238" s="90">
        <v>229.001</v>
      </c>
      <c r="Y238" s="90">
        <v>230</v>
      </c>
      <c r="Z238" s="144"/>
    </row>
    <row r="239" spans="1:26" x14ac:dyDescent="0.2">
      <c r="A239" s="281" t="str">
        <f t="shared" si="12"/>
        <v>BTO SBZ</v>
      </c>
      <c r="B239" s="368" t="s">
        <v>551</v>
      </c>
      <c r="C239" s="368" t="s">
        <v>552</v>
      </c>
      <c r="D239" s="368" t="s">
        <v>595</v>
      </c>
      <c r="E239" s="368" t="s">
        <v>5484</v>
      </c>
      <c r="F239" s="369" t="s">
        <v>503</v>
      </c>
      <c r="G239" s="370">
        <v>429</v>
      </c>
      <c r="I239" s="143"/>
      <c r="J239" s="143"/>
      <c r="K239" s="143"/>
      <c r="L239" s="143"/>
      <c r="M239" s="237"/>
      <c r="N239" s="143"/>
      <c r="O239" s="143"/>
      <c r="P239" s="143"/>
      <c r="Q239" s="143"/>
      <c r="R239" s="143"/>
      <c r="S239" s="143"/>
      <c r="T239" s="143"/>
      <c r="U239" s="143"/>
      <c r="V239" s="143"/>
      <c r="W239" s="90">
        <f>IF(AND($AM$17&gt;=$X239,$AM$17&lt;=$Y239),'TARIFA ENTREGA A DIRECCION USD'!A239,$W240)</f>
        <v>0</v>
      </c>
      <c r="X239" s="90">
        <v>230.001</v>
      </c>
      <c r="Y239" s="90">
        <v>231</v>
      </c>
      <c r="Z239" s="144"/>
    </row>
    <row r="240" spans="1:26" x14ac:dyDescent="0.2">
      <c r="A240" s="281" t="str">
        <f t="shared" si="12"/>
        <v>BTO SCL</v>
      </c>
      <c r="B240" s="368" t="s">
        <v>551</v>
      </c>
      <c r="C240" s="368" t="s">
        <v>552</v>
      </c>
      <c r="D240" s="368" t="s">
        <v>596</v>
      </c>
      <c r="E240" s="368" t="s">
        <v>597</v>
      </c>
      <c r="F240" s="369" t="s">
        <v>503</v>
      </c>
      <c r="G240" s="370">
        <v>538</v>
      </c>
      <c r="I240" s="143"/>
      <c r="J240" s="143"/>
      <c r="K240" s="143"/>
      <c r="L240" s="143"/>
      <c r="M240" s="237"/>
      <c r="N240" s="143"/>
      <c r="O240" s="143"/>
      <c r="P240" s="143"/>
      <c r="Q240" s="143"/>
      <c r="R240" s="143"/>
      <c r="S240" s="143"/>
      <c r="T240" s="143"/>
      <c r="U240" s="143"/>
      <c r="V240" s="143"/>
      <c r="W240" s="90">
        <f>IF(AND($AM$17&gt;=$X240,$AM$17&lt;=$Y240),'TARIFA ENTREGA A DIRECCION USD'!A240,$W241)</f>
        <v>0</v>
      </c>
      <c r="X240" s="90">
        <v>231.001</v>
      </c>
      <c r="Y240" s="90">
        <v>232</v>
      </c>
      <c r="Z240" s="144"/>
    </row>
    <row r="241" spans="1:26" x14ac:dyDescent="0.2">
      <c r="A241" s="281" t="str">
        <f t="shared" si="12"/>
        <v>BTO SFE</v>
      </c>
      <c r="B241" s="368" t="s">
        <v>551</v>
      </c>
      <c r="C241" s="368" t="s">
        <v>552</v>
      </c>
      <c r="D241" s="368" t="s">
        <v>598</v>
      </c>
      <c r="E241" s="368" t="s">
        <v>599</v>
      </c>
      <c r="F241" s="369" t="s">
        <v>502</v>
      </c>
      <c r="G241" s="370">
        <v>87</v>
      </c>
      <c r="I241" s="143"/>
      <c r="J241" s="143"/>
      <c r="K241" s="143"/>
      <c r="L241" s="143"/>
      <c r="M241" s="237"/>
      <c r="N241" s="143"/>
      <c r="O241" s="143"/>
      <c r="P241" s="143"/>
      <c r="Q241" s="143"/>
      <c r="R241" s="143"/>
      <c r="S241" s="143"/>
      <c r="T241" s="143"/>
      <c r="U241" s="143"/>
      <c r="V241" s="143"/>
      <c r="W241" s="90">
        <f>IF(AND($AM$17&gt;=$X241,$AM$17&lt;=$Y241),'TARIFA ENTREGA A DIRECCION USD'!A241,$W242)</f>
        <v>0</v>
      </c>
      <c r="X241" s="90">
        <v>232.001</v>
      </c>
      <c r="Y241" s="90">
        <v>233</v>
      </c>
      <c r="Z241" s="144"/>
    </row>
    <row r="242" spans="1:26" x14ac:dyDescent="0.2">
      <c r="A242" s="281" t="str">
        <f t="shared" si="12"/>
        <v>BTO SFX</v>
      </c>
      <c r="B242" s="368" t="s">
        <v>551</v>
      </c>
      <c r="C242" s="368" t="s">
        <v>552</v>
      </c>
      <c r="D242" s="368" t="s">
        <v>600</v>
      </c>
      <c r="E242" s="368" t="s">
        <v>601</v>
      </c>
      <c r="F242" s="369" t="s">
        <v>504</v>
      </c>
      <c r="G242" s="370">
        <v>1037</v>
      </c>
      <c r="I242" s="143"/>
      <c r="J242" s="143"/>
      <c r="K242" s="143"/>
      <c r="L242" s="143"/>
      <c r="M242" s="237"/>
      <c r="N242" s="143"/>
      <c r="O242" s="143"/>
      <c r="P242" s="143"/>
      <c r="Q242" s="143"/>
      <c r="R242" s="143"/>
      <c r="S242" s="143"/>
      <c r="T242" s="143"/>
      <c r="U242" s="143"/>
      <c r="V242" s="143"/>
      <c r="W242" s="90">
        <f>IF(AND($AM$17&gt;=$X242,$AM$17&lt;=$Y242),'TARIFA ENTREGA A DIRECCION USD'!A242,$W243)</f>
        <v>0</v>
      </c>
      <c r="X242" s="90">
        <v>233.001</v>
      </c>
      <c r="Y242" s="90">
        <v>234</v>
      </c>
      <c r="Z242" s="144"/>
    </row>
    <row r="243" spans="1:26" x14ac:dyDescent="0.2">
      <c r="A243" s="281" t="str">
        <f t="shared" si="12"/>
        <v>BTO TPT</v>
      </c>
      <c r="B243" s="368" t="s">
        <v>551</v>
      </c>
      <c r="C243" s="368" t="s">
        <v>552</v>
      </c>
      <c r="D243" s="368" t="s">
        <v>5503</v>
      </c>
      <c r="E243" s="368" t="s">
        <v>5504</v>
      </c>
      <c r="F243" s="369" t="s">
        <v>504</v>
      </c>
      <c r="G243" s="370">
        <v>1084</v>
      </c>
      <c r="I243" s="143"/>
      <c r="J243" s="143"/>
      <c r="K243" s="143"/>
      <c r="L243" s="143"/>
      <c r="M243" s="237"/>
      <c r="N243" s="143"/>
      <c r="O243" s="143"/>
      <c r="P243" s="143"/>
      <c r="Q243" s="143"/>
      <c r="R243" s="143"/>
      <c r="S243" s="143"/>
      <c r="T243" s="143"/>
      <c r="U243" s="143"/>
      <c r="V243" s="143"/>
      <c r="W243" s="90">
        <f>IF(AND($AM$17&gt;=$X243,$AM$17&lt;=$Y243),'TARIFA ENTREGA A DIRECCION USD'!A243,$W244)</f>
        <v>0</v>
      </c>
      <c r="X243" s="90">
        <v>234.001</v>
      </c>
      <c r="Y243" s="90">
        <v>235</v>
      </c>
      <c r="Z243" s="144"/>
    </row>
    <row r="244" spans="1:26" x14ac:dyDescent="0.2">
      <c r="A244" s="281" t="str">
        <f t="shared" si="12"/>
        <v>BTO TY1</v>
      </c>
      <c r="B244" s="368" t="s">
        <v>551</v>
      </c>
      <c r="C244" s="368" t="s">
        <v>552</v>
      </c>
      <c r="D244" s="368" t="s">
        <v>604</v>
      </c>
      <c r="E244" s="368" t="s">
        <v>605</v>
      </c>
      <c r="F244" s="369" t="s">
        <v>503</v>
      </c>
      <c r="G244" s="370">
        <v>365</v>
      </c>
      <c r="I244" s="143"/>
      <c r="J244" s="143"/>
      <c r="K244" s="143"/>
      <c r="L244" s="143"/>
      <c r="M244" s="237"/>
      <c r="N244" s="143"/>
      <c r="O244" s="143"/>
      <c r="P244" s="143"/>
      <c r="Q244" s="143"/>
      <c r="R244" s="143"/>
      <c r="S244" s="143"/>
      <c r="T244" s="143"/>
      <c r="U244" s="143"/>
      <c r="V244" s="143"/>
      <c r="W244" s="90">
        <f>IF(AND($AM$17&gt;=$X244,$AM$17&lt;=$Y244),'TARIFA ENTREGA A DIRECCION USD'!A244,$W245)</f>
        <v>0</v>
      </c>
      <c r="X244" s="90">
        <v>235.001</v>
      </c>
      <c r="Y244" s="90">
        <v>236</v>
      </c>
      <c r="Z244" s="144"/>
    </row>
    <row r="245" spans="1:26" x14ac:dyDescent="0.2">
      <c r="A245" s="281" t="str">
        <f t="shared" si="12"/>
        <v>BTO VAL</v>
      </c>
      <c r="B245" s="368" t="s">
        <v>551</v>
      </c>
      <c r="C245" s="368" t="s">
        <v>552</v>
      </c>
      <c r="D245" s="368" t="s">
        <v>602</v>
      </c>
      <c r="E245" s="368" t="s">
        <v>603</v>
      </c>
      <c r="F245" s="369" t="s">
        <v>502</v>
      </c>
      <c r="G245" s="369">
        <v>212</v>
      </c>
      <c r="I245" s="143"/>
      <c r="J245" s="143"/>
      <c r="K245" s="143"/>
      <c r="L245" s="143"/>
      <c r="M245" s="237"/>
      <c r="N245" s="143"/>
      <c r="O245" s="143"/>
      <c r="P245" s="143"/>
      <c r="Q245" s="143"/>
      <c r="R245" s="143"/>
      <c r="S245" s="143"/>
      <c r="T245" s="143"/>
      <c r="U245" s="143"/>
      <c r="V245" s="143"/>
      <c r="W245" s="90">
        <f>IF(AND($AM$17&gt;=$X245,$AM$17&lt;=$Y245),'TARIFA ENTREGA A DIRECCION USD'!A245,$W246)</f>
        <v>0</v>
      </c>
      <c r="X245" s="90">
        <v>236.001</v>
      </c>
      <c r="Y245" s="90">
        <v>237</v>
      </c>
      <c r="Z245" s="144"/>
    </row>
    <row r="246" spans="1:26" x14ac:dyDescent="0.2">
      <c r="A246" s="281" t="str">
        <f t="shared" si="12"/>
        <v>BTO VEN</v>
      </c>
      <c r="B246" s="368" t="s">
        <v>551</v>
      </c>
      <c r="C246" s="368" t="s">
        <v>552</v>
      </c>
      <c r="D246" s="368" t="s">
        <v>5475</v>
      </c>
      <c r="E246" s="368" t="s">
        <v>5476</v>
      </c>
      <c r="F246" s="369" t="s">
        <v>503</v>
      </c>
      <c r="G246" s="370">
        <v>365</v>
      </c>
      <c r="I246" s="143"/>
      <c r="J246" s="143"/>
      <c r="K246" s="143"/>
      <c r="L246" s="143"/>
      <c r="M246" s="237"/>
      <c r="N246" s="143"/>
      <c r="O246" s="143"/>
      <c r="P246" s="143"/>
      <c r="Q246" s="143"/>
      <c r="R246" s="143"/>
      <c r="S246" s="143"/>
      <c r="T246" s="143"/>
      <c r="U246" s="143"/>
      <c r="V246" s="143"/>
      <c r="W246" s="90">
        <f>IF(AND($AM$17&gt;=$X246,$AM$17&lt;=$Y246),'TARIFA ENTREGA A DIRECCION USD'!A246,$W247)</f>
        <v>0</v>
      </c>
      <c r="X246" s="90">
        <v>237.001</v>
      </c>
      <c r="Y246" s="90">
        <v>238</v>
      </c>
      <c r="Z246" s="144"/>
    </row>
    <row r="247" spans="1:26" x14ac:dyDescent="0.2">
      <c r="A247" s="281" t="str">
        <f t="shared" si="12"/>
        <v>BTO VLP</v>
      </c>
      <c r="B247" s="368" t="s">
        <v>551</v>
      </c>
      <c r="C247" s="368" t="s">
        <v>552</v>
      </c>
      <c r="D247" s="368" t="s">
        <v>606</v>
      </c>
      <c r="E247" s="368" t="s">
        <v>5482</v>
      </c>
      <c r="F247" s="369" t="s">
        <v>503</v>
      </c>
      <c r="G247" s="370">
        <v>519</v>
      </c>
      <c r="I247" s="143"/>
      <c r="J247" s="143"/>
      <c r="K247" s="143"/>
      <c r="L247" s="143"/>
      <c r="M247" s="237"/>
      <c r="N247" s="143"/>
      <c r="O247" s="143"/>
      <c r="P247" s="143"/>
      <c r="Q247" s="143"/>
      <c r="R247" s="143"/>
      <c r="S247" s="143"/>
      <c r="T247" s="143"/>
      <c r="U247" s="143"/>
      <c r="V247" s="143"/>
      <c r="W247" s="90">
        <f>IF(AND($AM$17&gt;=$X247,$AM$17&lt;=$Y247),'TARIFA ENTREGA A DIRECCION USD'!A247,$W248)</f>
        <v>0</v>
      </c>
      <c r="X247" s="90">
        <v>238.001</v>
      </c>
      <c r="Y247" s="90">
        <v>239</v>
      </c>
      <c r="Z247" s="144"/>
    </row>
    <row r="248" spans="1:26" x14ac:dyDescent="0.2">
      <c r="A248" s="281" t="str">
        <f t="shared" si="12"/>
        <v>BTO VRA</v>
      </c>
      <c r="B248" s="368" t="s">
        <v>551</v>
      </c>
      <c r="C248" s="368" t="s">
        <v>552</v>
      </c>
      <c r="D248" s="368" t="s">
        <v>607</v>
      </c>
      <c r="E248" s="368" t="s">
        <v>608</v>
      </c>
      <c r="F248" s="369" t="s">
        <v>502</v>
      </c>
      <c r="G248" s="370">
        <v>227</v>
      </c>
      <c r="I248" s="143"/>
      <c r="J248" s="143"/>
      <c r="K248" s="143"/>
      <c r="L248" s="143"/>
      <c r="M248" s="237"/>
      <c r="N248" s="143"/>
      <c r="O248" s="143"/>
      <c r="P248" s="143"/>
      <c r="Q248" s="143"/>
      <c r="R248" s="143"/>
      <c r="S248" s="143"/>
      <c r="T248" s="143"/>
      <c r="U248" s="143"/>
      <c r="V248" s="143"/>
      <c r="W248" s="90">
        <f>IF(AND($AM$17&gt;=$X248,$AM$17&lt;=$Y248),'TARIFA ENTREGA A DIRECCION USD'!A248,$W249)</f>
        <v>0</v>
      </c>
      <c r="X248" s="90">
        <v>239.001</v>
      </c>
      <c r="Y248" s="90">
        <v>240</v>
      </c>
      <c r="Z248" s="144"/>
    </row>
    <row r="249" spans="1:26" x14ac:dyDescent="0.2">
      <c r="A249" s="281" t="str">
        <f t="shared" si="12"/>
        <v>BTO XBM</v>
      </c>
      <c r="B249" s="368" t="s">
        <v>551</v>
      </c>
      <c r="C249" s="368" t="s">
        <v>552</v>
      </c>
      <c r="D249" s="368" t="s">
        <v>609</v>
      </c>
      <c r="E249" s="368" t="s">
        <v>612</v>
      </c>
      <c r="F249" s="369" t="s">
        <v>503</v>
      </c>
      <c r="G249" s="370">
        <v>365</v>
      </c>
      <c r="I249" s="143"/>
      <c r="J249" s="143"/>
      <c r="K249" s="143"/>
      <c r="L249" s="143"/>
      <c r="M249" s="237"/>
      <c r="N249" s="143"/>
      <c r="O249" s="143"/>
      <c r="P249" s="143"/>
      <c r="Q249" s="143"/>
      <c r="R249" s="143"/>
      <c r="S249" s="143"/>
      <c r="T249" s="143"/>
      <c r="U249" s="143"/>
      <c r="V249" s="143"/>
      <c r="W249" s="90">
        <f>IF(AND($AM$17&gt;=$X249,$AM$17&lt;=$Y249),'TARIFA ENTREGA A DIRECCION USD'!A249,$W250)</f>
        <v>0</v>
      </c>
      <c r="X249" s="90">
        <v>240.001</v>
      </c>
      <c r="Y249" s="90">
        <v>241</v>
      </c>
      <c r="Z249" s="144"/>
    </row>
    <row r="250" spans="1:26" x14ac:dyDescent="0.2">
      <c r="A250" s="281" t="str">
        <f t="shared" si="12"/>
        <v>BTO XES</v>
      </c>
      <c r="B250" s="368" t="s">
        <v>551</v>
      </c>
      <c r="C250" s="368" t="s">
        <v>552</v>
      </c>
      <c r="D250" s="368" t="s">
        <v>610</v>
      </c>
      <c r="E250" s="368" t="s">
        <v>613</v>
      </c>
      <c r="F250" s="369" t="s">
        <v>503</v>
      </c>
      <c r="G250" s="370">
        <v>365</v>
      </c>
      <c r="I250" s="143"/>
      <c r="J250" s="143"/>
      <c r="K250" s="143"/>
      <c r="L250" s="143"/>
      <c r="M250" s="237"/>
      <c r="N250" s="143"/>
      <c r="O250" s="143"/>
      <c r="P250" s="143"/>
      <c r="Q250" s="143"/>
      <c r="R250" s="143"/>
      <c r="S250" s="143"/>
      <c r="T250" s="143"/>
      <c r="U250" s="143"/>
      <c r="V250" s="143"/>
      <c r="W250" s="90">
        <f>IF(AND($AM$17&gt;=$X250,$AM$17&lt;=$Y250),'TARIFA ENTREGA A DIRECCION USD'!A250,$W251)</f>
        <v>0</v>
      </c>
      <c r="X250" s="90">
        <v>241.001</v>
      </c>
      <c r="Y250" s="90">
        <v>242</v>
      </c>
      <c r="Z250" s="144"/>
    </row>
    <row r="251" spans="1:26" x14ac:dyDescent="0.2">
      <c r="A251" s="281" t="str">
        <f t="shared" si="12"/>
        <v>BTO XSJ</v>
      </c>
      <c r="B251" s="368" t="s">
        <v>551</v>
      </c>
      <c r="C251" s="368" t="s">
        <v>552</v>
      </c>
      <c r="D251" s="368" t="s">
        <v>5477</v>
      </c>
      <c r="E251" s="368" t="s">
        <v>5478</v>
      </c>
      <c r="F251" s="369" t="s">
        <v>503</v>
      </c>
      <c r="G251" s="370">
        <v>365</v>
      </c>
      <c r="I251" s="143"/>
      <c r="J251" s="143"/>
      <c r="K251" s="143"/>
      <c r="L251" s="143"/>
      <c r="M251" s="237"/>
      <c r="N251" s="143"/>
      <c r="O251" s="143"/>
      <c r="P251" s="143"/>
      <c r="Q251" s="143"/>
      <c r="R251" s="143"/>
      <c r="S251" s="143"/>
      <c r="T251" s="143"/>
      <c r="U251" s="143"/>
      <c r="V251" s="143"/>
      <c r="W251" s="90">
        <f>IF(AND($AM$17&gt;=$X251,$AM$17&lt;=$Y251),'TARIFA ENTREGA A DIRECCION USD'!A251,$W252)</f>
        <v>0</v>
      </c>
      <c r="X251" s="90">
        <v>242.001</v>
      </c>
      <c r="Y251" s="90">
        <v>243</v>
      </c>
      <c r="Z251" s="144"/>
    </row>
    <row r="252" spans="1:26" x14ac:dyDescent="0.2">
      <c r="A252" s="281" t="str">
        <f t="shared" si="12"/>
        <v>BTO XSS</v>
      </c>
      <c r="B252" s="368" t="s">
        <v>551</v>
      </c>
      <c r="C252" s="368" t="s">
        <v>552</v>
      </c>
      <c r="D252" s="368" t="s">
        <v>5485</v>
      </c>
      <c r="E252" s="368" t="s">
        <v>5486</v>
      </c>
      <c r="F252" s="369" t="s">
        <v>503</v>
      </c>
      <c r="G252" s="370">
        <v>538</v>
      </c>
      <c r="I252" s="143"/>
      <c r="J252" s="143"/>
      <c r="K252" s="143"/>
      <c r="L252" s="143"/>
      <c r="M252" s="237"/>
      <c r="N252" s="143"/>
      <c r="O252" s="143"/>
      <c r="P252" s="143"/>
      <c r="Q252" s="143"/>
      <c r="R252" s="143"/>
      <c r="S252" s="143"/>
      <c r="T252" s="143"/>
      <c r="U252" s="143"/>
      <c r="V252" s="143"/>
      <c r="W252" s="90">
        <f>IF(AND($AM$17&gt;=$X252,$AM$17&lt;=$Y252),'TARIFA ENTREGA A DIRECCION USD'!A252,$W253)</f>
        <v>0</v>
      </c>
      <c r="X252" s="90">
        <v>243.001</v>
      </c>
      <c r="Y252" s="90">
        <v>244</v>
      </c>
      <c r="Z252" s="144"/>
    </row>
    <row r="253" spans="1:26" x14ac:dyDescent="0.2">
      <c r="A253" s="281" t="str">
        <f t="shared" si="12"/>
        <v>BTO XTT</v>
      </c>
      <c r="B253" s="368" t="s">
        <v>551</v>
      </c>
      <c r="C253" s="368" t="s">
        <v>552</v>
      </c>
      <c r="D253" s="368" t="s">
        <v>5448</v>
      </c>
      <c r="E253" s="368" t="s">
        <v>5479</v>
      </c>
      <c r="F253" s="369" t="s">
        <v>503</v>
      </c>
      <c r="G253" s="370">
        <v>365</v>
      </c>
      <c r="I253" s="143"/>
      <c r="J253" s="143"/>
      <c r="K253" s="143"/>
      <c r="L253" s="143"/>
      <c r="M253" s="237"/>
      <c r="N253" s="143"/>
      <c r="O253" s="143"/>
      <c r="P253" s="143"/>
      <c r="Q253" s="143"/>
      <c r="R253" s="143"/>
      <c r="S253" s="143"/>
      <c r="T253" s="143"/>
      <c r="U253" s="143"/>
      <c r="V253" s="143"/>
      <c r="W253" s="90">
        <f>IF(AND($AM$17&gt;=$X253,$AM$17&lt;=$Y253),'TARIFA ENTREGA A DIRECCION USD'!A253,$W254)</f>
        <v>0</v>
      </c>
      <c r="X253" s="90">
        <v>244.001</v>
      </c>
      <c r="Y253" s="90">
        <v>245</v>
      </c>
      <c r="Z253" s="144"/>
    </row>
    <row r="254" spans="1:26" ht="22.5" x14ac:dyDescent="0.2">
      <c r="A254" s="282" t="str">
        <f t="shared" si="12"/>
        <v>BTO XCH</v>
      </c>
      <c r="B254" s="278" t="s">
        <v>551</v>
      </c>
      <c r="C254" s="278" t="s">
        <v>552</v>
      </c>
      <c r="D254" s="278" t="s">
        <v>5537</v>
      </c>
      <c r="E254" s="278" t="s">
        <v>5538</v>
      </c>
      <c r="F254" s="395" t="s">
        <v>503</v>
      </c>
      <c r="G254" s="396">
        <v>365</v>
      </c>
      <c r="I254" s="143"/>
      <c r="J254" s="143"/>
      <c r="K254" s="143"/>
      <c r="L254" s="143"/>
      <c r="M254" s="237"/>
      <c r="N254" s="143"/>
      <c r="O254" s="143"/>
      <c r="P254" s="143"/>
      <c r="Q254" s="143"/>
      <c r="R254" s="143"/>
      <c r="S254" s="143"/>
      <c r="T254" s="143"/>
      <c r="U254" s="143"/>
      <c r="V254" s="143"/>
      <c r="W254" s="90">
        <f>IF(AND($AM$17&gt;=$X254,$AM$17&lt;=$Y254),'TARIFA ENTREGA A DIRECCION USD'!A254,$W255)</f>
        <v>0</v>
      </c>
      <c r="X254" s="90">
        <v>245.001</v>
      </c>
      <c r="Y254" s="90">
        <v>246</v>
      </c>
      <c r="Z254" s="144"/>
    </row>
    <row r="255" spans="1:26" ht="22.5" x14ac:dyDescent="0.2">
      <c r="A255" s="294" t="str">
        <f t="shared" si="12"/>
        <v>BTO BPC</v>
      </c>
      <c r="B255" s="293" t="s">
        <v>551</v>
      </c>
      <c r="C255" s="293" t="s">
        <v>552</v>
      </c>
      <c r="D255" s="293" t="s">
        <v>5544</v>
      </c>
      <c r="E255" s="293" t="s">
        <v>5545</v>
      </c>
      <c r="F255" s="397" t="s">
        <v>504</v>
      </c>
      <c r="G255" s="398">
        <v>688</v>
      </c>
      <c r="I255" s="143"/>
      <c r="J255" s="143"/>
      <c r="K255" s="143"/>
      <c r="L255" s="143"/>
      <c r="M255" s="237"/>
      <c r="N255" s="143"/>
      <c r="O255" s="143"/>
      <c r="P255" s="143"/>
      <c r="Q255" s="143"/>
      <c r="R255" s="143"/>
      <c r="S255" s="143"/>
      <c r="T255" s="143"/>
      <c r="U255" s="143"/>
      <c r="V255" s="143"/>
      <c r="W255" s="90">
        <f>IF(AND($AM$17&gt;=$X255,$AM$17&lt;=$Y255),'TARIFA ENTREGA A DIRECCION USD'!A255,$W256)</f>
        <v>0</v>
      </c>
      <c r="X255" s="90">
        <v>246.001</v>
      </c>
      <c r="Y255" s="90">
        <v>247</v>
      </c>
      <c r="Z255" s="144"/>
    </row>
    <row r="256" spans="1:26" ht="22.5" x14ac:dyDescent="0.2">
      <c r="A256" s="294" t="str">
        <f t="shared" si="12"/>
        <v>BTO XCP</v>
      </c>
      <c r="B256" s="293" t="s">
        <v>551</v>
      </c>
      <c r="C256" s="293" t="s">
        <v>552</v>
      </c>
      <c r="D256" s="293" t="s">
        <v>5549</v>
      </c>
      <c r="E256" s="293" t="s">
        <v>5550</v>
      </c>
      <c r="F256" s="397" t="s">
        <v>503</v>
      </c>
      <c r="G256" s="398">
        <v>365</v>
      </c>
      <c r="I256" s="143"/>
      <c r="J256" s="143"/>
      <c r="K256" s="143"/>
      <c r="L256" s="143"/>
      <c r="M256" s="237"/>
      <c r="N256" s="143"/>
      <c r="O256" s="143"/>
      <c r="P256" s="143"/>
      <c r="Q256" s="143"/>
      <c r="R256" s="143"/>
      <c r="S256" s="143"/>
      <c r="T256" s="143"/>
      <c r="U256" s="143"/>
      <c r="V256" s="143"/>
      <c r="W256" s="90">
        <f>IF(AND($AM$17&gt;=$X256,$AM$17&lt;=$Y256),'TARIFA ENTREGA A DIRECCION USD'!A256,$W257)</f>
        <v>0</v>
      </c>
      <c r="X256" s="90">
        <v>247.001</v>
      </c>
      <c r="Y256" s="90">
        <v>248</v>
      </c>
      <c r="Z256" s="144"/>
    </row>
    <row r="257" spans="1:26" x14ac:dyDescent="0.2">
      <c r="A257" s="281" t="str">
        <f t="shared" si="12"/>
        <v>CAS ACO</v>
      </c>
      <c r="B257" s="368" t="s">
        <v>553</v>
      </c>
      <c r="C257" s="368" t="s">
        <v>554</v>
      </c>
      <c r="D257" s="368" t="s">
        <v>546</v>
      </c>
      <c r="E257" s="368" t="s">
        <v>547</v>
      </c>
      <c r="F257" s="369" t="s">
        <v>504</v>
      </c>
      <c r="G257" s="370">
        <v>1050</v>
      </c>
      <c r="I257" s="143"/>
      <c r="J257" s="143"/>
      <c r="K257" s="143"/>
      <c r="L257" s="143"/>
      <c r="M257" s="237"/>
      <c r="N257" s="143"/>
      <c r="O257" s="143"/>
      <c r="P257" s="143"/>
      <c r="Q257" s="143"/>
      <c r="R257" s="143"/>
      <c r="S257" s="143"/>
      <c r="T257" s="143"/>
      <c r="U257" s="143"/>
      <c r="V257" s="143"/>
      <c r="W257" s="90">
        <f>IF(AND($AM$17&gt;=$X257,$AM$17&lt;=$Y257),'TARIFA ENTREGA A DIRECCION USD'!A257,$W258)</f>
        <v>0</v>
      </c>
      <c r="X257" s="90">
        <v>248.001</v>
      </c>
      <c r="Y257" s="90">
        <v>249</v>
      </c>
      <c r="Z257" s="144"/>
    </row>
    <row r="258" spans="1:26" x14ac:dyDescent="0.2">
      <c r="A258" s="281" t="str">
        <f t="shared" ref="A258:A321" si="13">CONCATENATE(B258," ",D258)</f>
        <v>CAS AUA</v>
      </c>
      <c r="B258" s="368" t="s">
        <v>553</v>
      </c>
      <c r="C258" s="368" t="s">
        <v>554</v>
      </c>
      <c r="D258" s="368" t="s">
        <v>5515</v>
      </c>
      <c r="E258" s="368" t="s">
        <v>5519</v>
      </c>
      <c r="F258" s="369" t="s">
        <v>503</v>
      </c>
      <c r="G258" s="370">
        <v>379</v>
      </c>
      <c r="I258" s="143"/>
      <c r="J258" s="143"/>
      <c r="K258" s="143"/>
      <c r="L258" s="143"/>
      <c r="M258" s="237"/>
      <c r="N258" s="143"/>
      <c r="O258" s="143"/>
      <c r="P258" s="143"/>
      <c r="Q258" s="143"/>
      <c r="R258" s="143"/>
      <c r="S258" s="143"/>
      <c r="T258" s="143"/>
      <c r="U258" s="143"/>
      <c r="V258" s="143"/>
      <c r="W258" s="90">
        <f>IF(AND($AM$17&gt;=$X258,$AM$17&lt;=$Y258),'TARIFA ENTREGA A DIRECCION USD'!A258,$W259)</f>
        <v>0</v>
      </c>
      <c r="X258" s="90">
        <v>249.001</v>
      </c>
      <c r="Y258" s="90">
        <v>250</v>
      </c>
      <c r="Z258" s="144"/>
    </row>
    <row r="259" spans="1:26" x14ac:dyDescent="0.2">
      <c r="A259" s="281" t="str">
        <f t="shared" si="13"/>
        <v>CAS BAS</v>
      </c>
      <c r="B259" s="368" t="s">
        <v>553</v>
      </c>
      <c r="C259" s="368" t="s">
        <v>554</v>
      </c>
      <c r="D259" s="368" t="s">
        <v>549</v>
      </c>
      <c r="E259" s="368" t="s">
        <v>550</v>
      </c>
      <c r="F259" s="369" t="s">
        <v>503</v>
      </c>
      <c r="G259" s="370">
        <v>541</v>
      </c>
      <c r="I259" s="143"/>
      <c r="J259" s="143"/>
      <c r="K259" s="143"/>
      <c r="L259" s="143"/>
      <c r="M259" s="237"/>
      <c r="N259" s="143"/>
      <c r="O259" s="143"/>
      <c r="P259" s="143"/>
      <c r="Q259" s="143"/>
      <c r="R259" s="143"/>
      <c r="S259" s="143"/>
      <c r="T259" s="143"/>
      <c r="U259" s="143"/>
      <c r="V259" s="143"/>
      <c r="W259" s="90">
        <f>IF(AND($AM$17&gt;=$X259,$AM$17&lt;=$Y259),'TARIFA ENTREGA A DIRECCION USD'!A259,$W260)</f>
        <v>0</v>
      </c>
      <c r="X259" s="90">
        <v>250.001</v>
      </c>
      <c r="Y259" s="90">
        <v>251</v>
      </c>
      <c r="Z259" s="144"/>
    </row>
    <row r="260" spans="1:26" x14ac:dyDescent="0.2">
      <c r="A260" s="281" t="str">
        <f t="shared" si="13"/>
        <v>CAS BTO</v>
      </c>
      <c r="B260" s="368" t="s">
        <v>553</v>
      </c>
      <c r="C260" s="368" t="s">
        <v>554</v>
      </c>
      <c r="D260" s="368" t="s">
        <v>551</v>
      </c>
      <c r="E260" s="368" t="s">
        <v>552</v>
      </c>
      <c r="F260" s="369" t="s">
        <v>502</v>
      </c>
      <c r="G260" s="370">
        <v>296</v>
      </c>
      <c r="I260" s="143"/>
      <c r="J260" s="143"/>
      <c r="K260" s="143"/>
      <c r="L260" s="143"/>
      <c r="M260" s="237"/>
      <c r="N260" s="143"/>
      <c r="O260" s="143"/>
      <c r="P260" s="143"/>
      <c r="Q260" s="143"/>
      <c r="R260" s="143"/>
      <c r="S260" s="143"/>
      <c r="T260" s="143"/>
      <c r="U260" s="143"/>
      <c r="V260" s="143"/>
      <c r="W260" s="90">
        <f>IF(AND($AM$17&gt;=$X260,$AM$17&lt;=$Y260),'TARIFA ENTREGA A DIRECCION USD'!A260,$W261)</f>
        <v>0</v>
      </c>
      <c r="X260" s="90">
        <v>251.001</v>
      </c>
      <c r="Y260" s="90">
        <v>252</v>
      </c>
      <c r="Z260" s="144"/>
    </row>
    <row r="261" spans="1:26" x14ac:dyDescent="0.2">
      <c r="A261" s="281" t="str">
        <f t="shared" si="13"/>
        <v>CAS CAS</v>
      </c>
      <c r="B261" s="368" t="s">
        <v>553</v>
      </c>
      <c r="C261" s="368" t="s">
        <v>554</v>
      </c>
      <c r="D261" s="368" t="s">
        <v>553</v>
      </c>
      <c r="E261" s="368" t="s">
        <v>554</v>
      </c>
      <c r="F261" s="369" t="s">
        <v>501</v>
      </c>
      <c r="G261" s="370">
        <v>1</v>
      </c>
      <c r="I261" s="143"/>
      <c r="J261" s="143"/>
      <c r="K261" s="143"/>
      <c r="L261" s="143"/>
      <c r="M261" s="237"/>
      <c r="N261" s="143"/>
      <c r="O261" s="143"/>
      <c r="P261" s="143"/>
      <c r="Q261" s="143"/>
      <c r="R261" s="143"/>
      <c r="S261" s="143"/>
      <c r="T261" s="143"/>
      <c r="U261" s="143"/>
      <c r="V261" s="143"/>
      <c r="W261" s="90">
        <f>IF(AND($AM$17&gt;=$X261,$AM$17&lt;=$Y261),'TARIFA ENTREGA A DIRECCION USD'!A261,$W262)</f>
        <v>0</v>
      </c>
      <c r="X261" s="90">
        <v>252.001</v>
      </c>
      <c r="Y261" s="90">
        <v>253</v>
      </c>
      <c r="Z261" s="144"/>
    </row>
    <row r="262" spans="1:26" x14ac:dyDescent="0.2">
      <c r="A262" s="281" t="str">
        <f t="shared" si="13"/>
        <v>CAS CAZ</v>
      </c>
      <c r="B262" s="368" t="s">
        <v>553</v>
      </c>
      <c r="C262" s="368" t="s">
        <v>554</v>
      </c>
      <c r="D262" s="368" t="s">
        <v>561</v>
      </c>
      <c r="E262" s="368" t="s">
        <v>611</v>
      </c>
      <c r="F262" s="369" t="s">
        <v>504</v>
      </c>
      <c r="G262" s="370">
        <v>683</v>
      </c>
      <c r="I262" s="143"/>
      <c r="J262" s="143"/>
      <c r="K262" s="143"/>
      <c r="L262" s="143"/>
      <c r="M262" s="237"/>
      <c r="N262" s="143"/>
      <c r="O262" s="143"/>
      <c r="P262" s="143"/>
      <c r="Q262" s="143"/>
      <c r="R262" s="143"/>
      <c r="S262" s="143"/>
      <c r="T262" s="143"/>
      <c r="U262" s="143"/>
      <c r="V262" s="143"/>
      <c r="W262" s="90">
        <f>IF(AND($AM$17&gt;=$X262,$AM$17&lt;=$Y262),'TARIFA ENTREGA A DIRECCION USD'!A262,$W263)</f>
        <v>0</v>
      </c>
      <c r="X262" s="90">
        <v>253.001</v>
      </c>
      <c r="Y262" s="90">
        <v>254</v>
      </c>
      <c r="Z262" s="144"/>
    </row>
    <row r="263" spans="1:26" x14ac:dyDescent="0.2">
      <c r="A263" s="281" t="str">
        <f t="shared" si="13"/>
        <v>CAS CBR</v>
      </c>
      <c r="B263" s="368" t="s">
        <v>553</v>
      </c>
      <c r="C263" s="368" t="s">
        <v>554</v>
      </c>
      <c r="D263" s="368" t="s">
        <v>555</v>
      </c>
      <c r="E263" s="368" t="s">
        <v>556</v>
      </c>
      <c r="F263" s="369" t="s">
        <v>504</v>
      </c>
      <c r="G263" s="370">
        <v>1245</v>
      </c>
      <c r="I263" s="143"/>
      <c r="J263" s="143"/>
      <c r="K263" s="143"/>
      <c r="L263" s="143"/>
      <c r="M263" s="237"/>
      <c r="N263" s="143"/>
      <c r="O263" s="143"/>
      <c r="P263" s="143"/>
      <c r="Q263" s="143"/>
      <c r="R263" s="143"/>
      <c r="S263" s="143"/>
      <c r="T263" s="143"/>
      <c r="U263" s="143"/>
      <c r="V263" s="143"/>
      <c r="W263" s="90">
        <f>IF(AND($AM$17&gt;=$X263,$AM$17&lt;=$Y263),'TARIFA ENTREGA A DIRECCION USD'!A263,$W264)</f>
        <v>0</v>
      </c>
      <c r="X263" s="90">
        <v>254.001</v>
      </c>
      <c r="Y263" s="90">
        <v>255</v>
      </c>
      <c r="Z263" s="144"/>
    </row>
    <row r="264" spans="1:26" x14ac:dyDescent="0.2">
      <c r="A264" s="281" t="str">
        <f t="shared" si="13"/>
        <v>CAS CCS</v>
      </c>
      <c r="B264" s="368" t="s">
        <v>553</v>
      </c>
      <c r="C264" s="368" t="s">
        <v>554</v>
      </c>
      <c r="D264" s="368" t="s">
        <v>557</v>
      </c>
      <c r="E264" s="368" t="s">
        <v>558</v>
      </c>
      <c r="F264" s="369" t="s">
        <v>504</v>
      </c>
      <c r="G264" s="370">
        <v>659</v>
      </c>
      <c r="I264" s="143"/>
      <c r="J264" s="143"/>
      <c r="K264" s="143"/>
      <c r="L264" s="143"/>
      <c r="M264" s="237"/>
      <c r="N264" s="143"/>
      <c r="O264" s="143"/>
      <c r="P264" s="143"/>
      <c r="Q264" s="143"/>
      <c r="R264" s="143"/>
      <c r="S264" s="143"/>
      <c r="T264" s="143"/>
      <c r="U264" s="143"/>
      <c r="V264" s="143"/>
      <c r="W264" s="90">
        <f>IF(AND($AM$17&gt;=$X264,$AM$17&lt;=$Y264),'TARIFA ENTREGA A DIRECCION USD'!A264,$W265)</f>
        <v>0</v>
      </c>
      <c r="X264" s="90">
        <v>255.001</v>
      </c>
      <c r="Y264" s="90">
        <v>256</v>
      </c>
      <c r="Z264" s="144"/>
    </row>
    <row r="265" spans="1:26" x14ac:dyDescent="0.2">
      <c r="A265" s="281" t="str">
        <f t="shared" si="13"/>
        <v>CAS CGA</v>
      </c>
      <c r="B265" s="368" t="s">
        <v>553</v>
      </c>
      <c r="C265" s="368" t="s">
        <v>554</v>
      </c>
      <c r="D265" s="368" t="s">
        <v>559</v>
      </c>
      <c r="E265" s="368" t="s">
        <v>560</v>
      </c>
      <c r="F265" s="369" t="s">
        <v>503</v>
      </c>
      <c r="G265" s="370">
        <v>556</v>
      </c>
      <c r="I265" s="143"/>
      <c r="J265" s="143"/>
      <c r="K265" s="143"/>
      <c r="L265" s="143"/>
      <c r="M265" s="237"/>
      <c r="N265" s="143"/>
      <c r="O265" s="143"/>
      <c r="P265" s="143"/>
      <c r="Q265" s="143"/>
      <c r="R265" s="143"/>
      <c r="S265" s="143"/>
      <c r="T265" s="143"/>
      <c r="U265" s="143"/>
      <c r="V265" s="143"/>
      <c r="W265" s="90">
        <f>IF(AND($AM$17&gt;=$X265,$AM$17&lt;=$Y265),'TARIFA ENTREGA A DIRECCION USD'!A265,$W266)</f>
        <v>0</v>
      </c>
      <c r="X265" s="90">
        <v>256.00099999999998</v>
      </c>
      <c r="Y265" s="90">
        <v>257</v>
      </c>
      <c r="Z265" s="144"/>
    </row>
    <row r="266" spans="1:26" x14ac:dyDescent="0.2">
      <c r="A266" s="281" t="str">
        <f t="shared" si="13"/>
        <v>CAS CNA</v>
      </c>
      <c r="B266" s="368" t="s">
        <v>553</v>
      </c>
      <c r="C266" s="368" t="s">
        <v>554</v>
      </c>
      <c r="D266" s="368" t="s">
        <v>5492</v>
      </c>
      <c r="E266" s="368" t="s">
        <v>5493</v>
      </c>
      <c r="F266" s="369" t="s">
        <v>504</v>
      </c>
      <c r="G266" s="370">
        <v>1065</v>
      </c>
      <c r="I266" s="143"/>
      <c r="J266" s="143"/>
      <c r="K266" s="143"/>
      <c r="L266" s="143"/>
      <c r="M266" s="237"/>
      <c r="N266" s="143"/>
      <c r="O266" s="143"/>
      <c r="P266" s="143"/>
      <c r="Q266" s="143"/>
      <c r="R266" s="143"/>
      <c r="S266" s="143"/>
      <c r="T266" s="143"/>
      <c r="U266" s="143"/>
      <c r="V266" s="143"/>
      <c r="W266" s="90">
        <f>IF(AND($AM$17&gt;=$X266,$AM$17&lt;=$Y266),'TARIFA ENTREGA A DIRECCION USD'!A266,$W267)</f>
        <v>0</v>
      </c>
      <c r="X266" s="90">
        <v>257.00099999999998</v>
      </c>
      <c r="Y266" s="90">
        <v>258</v>
      </c>
      <c r="Z266" s="144"/>
    </row>
    <row r="267" spans="1:26" x14ac:dyDescent="0.2">
      <c r="A267" s="281" t="str">
        <f t="shared" si="13"/>
        <v>CAS CNO</v>
      </c>
      <c r="B267" s="368" t="s">
        <v>553</v>
      </c>
      <c r="C267" s="368" t="s">
        <v>554</v>
      </c>
      <c r="D267" s="368" t="s">
        <v>5499</v>
      </c>
      <c r="E267" s="368" t="s">
        <v>5500</v>
      </c>
      <c r="F267" s="369" t="s">
        <v>504</v>
      </c>
      <c r="G267" s="370">
        <v>1194</v>
      </c>
      <c r="I267" s="143"/>
      <c r="J267" s="143"/>
      <c r="K267" s="143"/>
      <c r="L267" s="143"/>
      <c r="M267" s="237"/>
      <c r="N267" s="143"/>
      <c r="O267" s="143"/>
      <c r="P267" s="143"/>
      <c r="Q267" s="143"/>
      <c r="R267" s="143"/>
      <c r="S267" s="143"/>
      <c r="T267" s="143"/>
      <c r="U267" s="143"/>
      <c r="V267" s="143"/>
      <c r="W267" s="90">
        <f>IF(AND($AM$17&gt;=$X267,$AM$17&lt;=$Y267),'TARIFA ENTREGA A DIRECCION USD'!A267,$W268)</f>
        <v>0</v>
      </c>
      <c r="X267" s="90">
        <v>258.00099999999998</v>
      </c>
      <c r="Y267" s="90">
        <v>259</v>
      </c>
      <c r="Z267" s="144"/>
    </row>
    <row r="268" spans="1:26" x14ac:dyDescent="0.2">
      <c r="A268" s="281" t="str">
        <f t="shared" si="13"/>
        <v>CAS CRO</v>
      </c>
      <c r="B268" s="368" t="s">
        <v>553</v>
      </c>
      <c r="C268" s="368" t="s">
        <v>554</v>
      </c>
      <c r="D268" s="368" t="s">
        <v>562</v>
      </c>
      <c r="E268" s="368" t="s">
        <v>563</v>
      </c>
      <c r="F268" s="369" t="s">
        <v>504</v>
      </c>
      <c r="G268" s="370">
        <v>685</v>
      </c>
      <c r="I268" s="143"/>
      <c r="J268" s="143"/>
      <c r="K268" s="143"/>
      <c r="L268" s="143"/>
      <c r="M268" s="237"/>
      <c r="N268" s="143"/>
      <c r="O268" s="143"/>
      <c r="P268" s="143"/>
      <c r="Q268" s="143"/>
      <c r="R268" s="143"/>
      <c r="S268" s="143"/>
      <c r="T268" s="143"/>
      <c r="U268" s="143"/>
      <c r="V268" s="143"/>
      <c r="W268" s="90">
        <f>IF(AND($AM$17&gt;=$X268,$AM$17&lt;=$Y268),'TARIFA ENTREGA A DIRECCION USD'!A268,$W269)</f>
        <v>0</v>
      </c>
      <c r="X268" s="90">
        <v>259.00099999999998</v>
      </c>
      <c r="Y268" s="90">
        <v>260</v>
      </c>
      <c r="Z268" s="144"/>
    </row>
    <row r="269" spans="1:26" x14ac:dyDescent="0.2">
      <c r="A269" s="281" t="str">
        <f t="shared" si="13"/>
        <v>CAS CRR</v>
      </c>
      <c r="B269" s="368" t="s">
        <v>553</v>
      </c>
      <c r="C269" s="368" t="s">
        <v>554</v>
      </c>
      <c r="D269" s="368" t="s">
        <v>564</v>
      </c>
      <c r="E269" s="368" t="s">
        <v>565</v>
      </c>
      <c r="F269" s="369" t="s">
        <v>502</v>
      </c>
      <c r="G269" s="370">
        <v>201</v>
      </c>
      <c r="I269" s="143"/>
      <c r="J269" s="143"/>
      <c r="K269" s="143"/>
      <c r="L269" s="143"/>
      <c r="M269" s="237"/>
      <c r="N269" s="143"/>
      <c r="O269" s="143"/>
      <c r="P269" s="143"/>
      <c r="Q269" s="143"/>
      <c r="R269" s="143"/>
      <c r="S269" s="143"/>
      <c r="T269" s="143"/>
      <c r="U269" s="143"/>
      <c r="V269" s="143"/>
      <c r="W269" s="90">
        <f>IF(AND($AM$17&gt;=$X269,$AM$17&lt;=$Y269),'TARIFA ENTREGA A DIRECCION USD'!A269,$W270)</f>
        <v>0</v>
      </c>
      <c r="X269" s="90">
        <v>260.00099999999998</v>
      </c>
      <c r="Y269" s="90">
        <v>261</v>
      </c>
      <c r="Z269" s="144"/>
    </row>
    <row r="270" spans="1:26" x14ac:dyDescent="0.2">
      <c r="A270" s="281" t="str">
        <f t="shared" si="13"/>
        <v>CAS CVE</v>
      </c>
      <c r="B270" s="368" t="s">
        <v>553</v>
      </c>
      <c r="C270" s="368" t="s">
        <v>554</v>
      </c>
      <c r="D270" s="368" t="s">
        <v>566</v>
      </c>
      <c r="E270" s="368" t="s">
        <v>567</v>
      </c>
      <c r="F270" s="369" t="s">
        <v>504</v>
      </c>
      <c r="G270" s="370">
        <v>644</v>
      </c>
      <c r="I270" s="143"/>
      <c r="J270" s="143"/>
      <c r="K270" s="143"/>
      <c r="L270" s="143"/>
      <c r="M270" s="237"/>
      <c r="N270" s="143"/>
      <c r="O270" s="143"/>
      <c r="P270" s="143"/>
      <c r="Q270" s="143"/>
      <c r="R270" s="143"/>
      <c r="S270" s="143"/>
      <c r="T270" s="143"/>
      <c r="U270" s="143"/>
      <c r="V270" s="143"/>
      <c r="W270" s="90">
        <f>IF(AND($AM$17&gt;=$X270,$AM$17&lt;=$Y270),'TARIFA ENTREGA A DIRECCION USD'!A270,$W271)</f>
        <v>0</v>
      </c>
      <c r="X270" s="90">
        <v>261.00099999999998</v>
      </c>
      <c r="Y270" s="90">
        <v>262</v>
      </c>
      <c r="Z270" s="144"/>
    </row>
    <row r="271" spans="1:26" x14ac:dyDescent="0.2">
      <c r="A271" s="281" t="str">
        <f t="shared" si="13"/>
        <v>CAS CZO</v>
      </c>
      <c r="B271" s="368" t="s">
        <v>553</v>
      </c>
      <c r="C271" s="368" t="s">
        <v>554</v>
      </c>
      <c r="D271" s="368" t="s">
        <v>568</v>
      </c>
      <c r="E271" s="368" t="s">
        <v>5481</v>
      </c>
      <c r="F271" s="369" t="s">
        <v>504</v>
      </c>
      <c r="G271" s="370">
        <v>737</v>
      </c>
      <c r="I271" s="143"/>
      <c r="J271" s="143"/>
      <c r="K271" s="143"/>
      <c r="L271" s="143"/>
      <c r="M271" s="237"/>
      <c r="N271" s="143"/>
      <c r="O271" s="143"/>
      <c r="P271" s="143"/>
      <c r="Q271" s="143"/>
      <c r="R271" s="143"/>
      <c r="S271" s="143"/>
      <c r="T271" s="143"/>
      <c r="U271" s="143"/>
      <c r="V271" s="143"/>
      <c r="W271" s="90">
        <f>IF(AND($AM$17&gt;=$X271,$AM$17&lt;=$Y271),'TARIFA ENTREGA A DIRECCION USD'!A271,$W272)</f>
        <v>0</v>
      </c>
      <c r="X271" s="90">
        <v>262.00099999999998</v>
      </c>
      <c r="Y271" s="90">
        <v>263</v>
      </c>
      <c r="Z271" s="144"/>
    </row>
    <row r="272" spans="1:26" x14ac:dyDescent="0.2">
      <c r="A272" s="281" t="str">
        <f t="shared" si="13"/>
        <v>CAS DMS</v>
      </c>
      <c r="B272" s="368" t="s">
        <v>553</v>
      </c>
      <c r="C272" s="368" t="s">
        <v>554</v>
      </c>
      <c r="D272" s="368" t="s">
        <v>5446</v>
      </c>
      <c r="E272" s="368" t="s">
        <v>5447</v>
      </c>
      <c r="F272" s="369" t="s">
        <v>503</v>
      </c>
      <c r="G272" s="369">
        <v>541</v>
      </c>
      <c r="I272" s="143"/>
      <c r="J272" s="143"/>
      <c r="K272" s="143"/>
      <c r="L272" s="143"/>
      <c r="M272" s="237"/>
      <c r="N272" s="143"/>
      <c r="O272" s="143"/>
      <c r="P272" s="143"/>
      <c r="Q272" s="143"/>
      <c r="R272" s="143"/>
      <c r="S272" s="143"/>
      <c r="T272" s="143"/>
      <c r="U272" s="143"/>
      <c r="V272" s="143"/>
      <c r="W272" s="90">
        <f>IF(AND($AM$17&gt;=$X272,$AM$17&lt;=$Y272),'TARIFA ENTREGA A DIRECCION USD'!A272,$W273)</f>
        <v>0</v>
      </c>
      <c r="X272" s="90">
        <v>263.00099999999998</v>
      </c>
      <c r="Y272" s="90">
        <v>264</v>
      </c>
      <c r="Z272" s="144"/>
    </row>
    <row r="273" spans="1:26" x14ac:dyDescent="0.2">
      <c r="A273" s="281" t="str">
        <f t="shared" si="13"/>
        <v>CAS ETE</v>
      </c>
      <c r="B273" s="368" t="s">
        <v>553</v>
      </c>
      <c r="C273" s="368" t="s">
        <v>554</v>
      </c>
      <c r="D273" s="368" t="s">
        <v>570</v>
      </c>
      <c r="E273" s="368" t="s">
        <v>571</v>
      </c>
      <c r="F273" s="369" t="s">
        <v>504</v>
      </c>
      <c r="G273" s="370">
        <v>1117</v>
      </c>
      <c r="I273" s="143"/>
      <c r="J273" s="143"/>
      <c r="K273" s="143"/>
      <c r="L273" s="143"/>
      <c r="M273" s="237"/>
      <c r="N273" s="143"/>
      <c r="O273" s="143"/>
      <c r="P273" s="143"/>
      <c r="Q273" s="143"/>
      <c r="R273" s="143"/>
      <c r="S273" s="143"/>
      <c r="T273" s="143"/>
      <c r="U273" s="143"/>
      <c r="V273" s="143"/>
      <c r="W273" s="90">
        <f>IF(AND($AM$17&gt;=$X273,$AM$17&lt;=$Y273),'TARIFA ENTREGA A DIRECCION USD'!A273,$W274)</f>
        <v>0</v>
      </c>
      <c r="X273" s="90">
        <v>264.00099999999998</v>
      </c>
      <c r="Y273" s="90">
        <v>265</v>
      </c>
      <c r="Z273" s="144"/>
    </row>
    <row r="274" spans="1:26" x14ac:dyDescent="0.2">
      <c r="A274" s="281" t="str">
        <f t="shared" si="13"/>
        <v>CAS EVA</v>
      </c>
      <c r="B274" s="368" t="s">
        <v>553</v>
      </c>
      <c r="C274" s="368" t="s">
        <v>554</v>
      </c>
      <c r="D274" s="368" t="s">
        <v>572</v>
      </c>
      <c r="E274" s="368" t="s">
        <v>573</v>
      </c>
      <c r="F274" s="369" t="s">
        <v>503</v>
      </c>
      <c r="G274" s="370">
        <v>314</v>
      </c>
      <c r="I274" s="143"/>
      <c r="J274" s="143"/>
      <c r="K274" s="143"/>
      <c r="L274" s="143"/>
      <c r="M274" s="237"/>
      <c r="N274" s="143"/>
      <c r="O274" s="143"/>
      <c r="P274" s="143"/>
      <c r="Q274" s="143"/>
      <c r="R274" s="143"/>
      <c r="S274" s="143"/>
      <c r="T274" s="143"/>
      <c r="U274" s="143"/>
      <c r="V274" s="143"/>
      <c r="W274" s="90">
        <f>IF(AND($AM$17&gt;=$X274,$AM$17&lt;=$Y274),'TARIFA ENTREGA A DIRECCION USD'!A274,$W275)</f>
        <v>0</v>
      </c>
      <c r="X274" s="90">
        <v>265.00099999999998</v>
      </c>
      <c r="Y274" s="90">
        <v>266</v>
      </c>
      <c r="Z274" s="144"/>
    </row>
    <row r="275" spans="1:26" x14ac:dyDescent="0.2">
      <c r="A275" s="281" t="str">
        <f t="shared" si="13"/>
        <v>CAS GR2</v>
      </c>
      <c r="B275" s="368" t="s">
        <v>553</v>
      </c>
      <c r="C275" s="368" t="s">
        <v>554</v>
      </c>
      <c r="D275" s="368" t="s">
        <v>576</v>
      </c>
      <c r="E275" s="368" t="s">
        <v>5473</v>
      </c>
      <c r="F275" s="369" t="s">
        <v>504</v>
      </c>
      <c r="G275" s="370">
        <v>697</v>
      </c>
      <c r="I275" s="143"/>
      <c r="J275" s="143"/>
      <c r="K275" s="143"/>
      <c r="L275" s="143"/>
      <c r="M275" s="237"/>
      <c r="N275" s="143"/>
      <c r="O275" s="143"/>
      <c r="P275" s="143"/>
      <c r="Q275" s="143"/>
      <c r="R275" s="143"/>
      <c r="S275" s="143"/>
      <c r="T275" s="143"/>
      <c r="U275" s="143"/>
      <c r="V275" s="143"/>
      <c r="W275" s="90">
        <f>IF(AND($AM$17&gt;=$X275,$AM$17&lt;=$Y275),'TARIFA ENTREGA A DIRECCION USD'!A275,$W276)</f>
        <v>0</v>
      </c>
      <c r="X275" s="90">
        <v>266.00099999999998</v>
      </c>
      <c r="Y275" s="90">
        <v>267</v>
      </c>
      <c r="Z275" s="144"/>
    </row>
    <row r="276" spans="1:26" x14ac:dyDescent="0.2">
      <c r="A276" s="281" t="str">
        <f t="shared" si="13"/>
        <v>CAS GTE</v>
      </c>
      <c r="B276" s="368" t="s">
        <v>553</v>
      </c>
      <c r="C276" s="368" t="s">
        <v>554</v>
      </c>
      <c r="D276" s="368" t="s">
        <v>5501</v>
      </c>
      <c r="E276" s="368" t="s">
        <v>5502</v>
      </c>
      <c r="F276" s="369" t="s">
        <v>504</v>
      </c>
      <c r="G276" s="370">
        <v>708</v>
      </c>
      <c r="I276" s="143"/>
      <c r="J276" s="143"/>
      <c r="K276" s="143"/>
      <c r="L276" s="143"/>
      <c r="M276" s="237"/>
      <c r="N276" s="143"/>
      <c r="O276" s="143"/>
      <c r="P276" s="143"/>
      <c r="Q276" s="143"/>
      <c r="R276" s="143"/>
      <c r="S276" s="143"/>
      <c r="T276" s="143"/>
      <c r="U276" s="143"/>
      <c r="V276" s="143"/>
      <c r="W276" s="90">
        <f>IF(AND($AM$17&gt;=$X276,$AM$17&lt;=$Y276),'TARIFA ENTREGA A DIRECCION USD'!A276,$W277)</f>
        <v>0</v>
      </c>
      <c r="X276" s="90">
        <v>267.00099999999998</v>
      </c>
      <c r="Y276" s="90">
        <v>268</v>
      </c>
      <c r="Z276" s="144"/>
    </row>
    <row r="277" spans="1:26" x14ac:dyDescent="0.2">
      <c r="A277" s="281" t="str">
        <f t="shared" si="13"/>
        <v>CAS GUA</v>
      </c>
      <c r="B277" s="368" t="s">
        <v>553</v>
      </c>
      <c r="C277" s="368" t="s">
        <v>554</v>
      </c>
      <c r="D277" s="368" t="s">
        <v>574</v>
      </c>
      <c r="E277" s="368" t="s">
        <v>575</v>
      </c>
      <c r="F277" s="369" t="s">
        <v>503</v>
      </c>
      <c r="G277" s="370">
        <v>464</v>
      </c>
      <c r="I277" s="143"/>
      <c r="J277" s="143"/>
      <c r="K277" s="143"/>
      <c r="L277" s="143"/>
      <c r="M277" s="237"/>
      <c r="N277" s="143"/>
      <c r="O277" s="143"/>
      <c r="P277" s="143"/>
      <c r="Q277" s="143"/>
      <c r="R277" s="143"/>
      <c r="S277" s="143"/>
      <c r="T277" s="143"/>
      <c r="U277" s="143"/>
      <c r="V277" s="143"/>
      <c r="W277" s="90">
        <f>IF(AND($AM$17&gt;=$X277,$AM$17&lt;=$Y277),'TARIFA ENTREGA A DIRECCION USD'!A277,$W278)</f>
        <v>0</v>
      </c>
      <c r="X277" s="90">
        <v>268.00099999999998</v>
      </c>
      <c r="Y277" s="90">
        <v>269</v>
      </c>
      <c r="Z277" s="144"/>
    </row>
    <row r="278" spans="1:26" x14ac:dyDescent="0.2">
      <c r="A278" s="281" t="str">
        <f t="shared" si="13"/>
        <v>CAS LGA</v>
      </c>
      <c r="B278" s="368" t="s">
        <v>553</v>
      </c>
      <c r="C278" s="368" t="s">
        <v>554</v>
      </c>
      <c r="D278" s="368" t="s">
        <v>5536</v>
      </c>
      <c r="E278" s="368" t="s">
        <v>5480</v>
      </c>
      <c r="F278" s="369" t="s">
        <v>504</v>
      </c>
      <c r="G278" s="370">
        <v>689</v>
      </c>
      <c r="I278" s="143"/>
      <c r="J278" s="143"/>
      <c r="K278" s="143"/>
      <c r="L278" s="143"/>
      <c r="M278" s="237"/>
      <c r="N278" s="143"/>
      <c r="O278" s="143"/>
      <c r="P278" s="143"/>
      <c r="Q278" s="143"/>
      <c r="R278" s="143"/>
      <c r="S278" s="143"/>
      <c r="T278" s="143"/>
      <c r="U278" s="143"/>
      <c r="V278" s="143"/>
      <c r="W278" s="90">
        <f>IF(AND($AM$17&gt;=$X278,$AM$17&lt;=$Y278),'TARIFA ENTREGA A DIRECCION USD'!A278,$W279)</f>
        <v>0</v>
      </c>
      <c r="X278" s="90">
        <v>269.00099999999998</v>
      </c>
      <c r="Y278" s="90">
        <v>270</v>
      </c>
      <c r="Z278" s="144"/>
    </row>
    <row r="279" spans="1:26" x14ac:dyDescent="0.2">
      <c r="A279" s="281" t="str">
        <f t="shared" si="13"/>
        <v>CAS MAY</v>
      </c>
      <c r="B279" s="368" t="s">
        <v>553</v>
      </c>
      <c r="C279" s="368" t="s">
        <v>554</v>
      </c>
      <c r="D279" s="368" t="s">
        <v>577</v>
      </c>
      <c r="E279" s="368" t="s">
        <v>578</v>
      </c>
      <c r="F279" s="369" t="s">
        <v>503</v>
      </c>
      <c r="G279" s="370">
        <v>542</v>
      </c>
      <c r="I279" s="143"/>
      <c r="J279" s="143"/>
      <c r="K279" s="143"/>
      <c r="L279" s="143"/>
      <c r="M279" s="237"/>
      <c r="N279" s="143"/>
      <c r="O279" s="143"/>
      <c r="P279" s="143"/>
      <c r="Q279" s="143"/>
      <c r="R279" s="143"/>
      <c r="S279" s="143"/>
      <c r="T279" s="143"/>
      <c r="U279" s="143"/>
      <c r="V279" s="143"/>
      <c r="W279" s="90">
        <f>IF(AND($AM$17&gt;=$X279,$AM$17&lt;=$Y279),'TARIFA ENTREGA A DIRECCION USD'!A279,$W280)</f>
        <v>0</v>
      </c>
      <c r="X279" s="90">
        <v>270.00099999999998</v>
      </c>
      <c r="Y279" s="90">
        <v>271</v>
      </c>
      <c r="Z279" s="144"/>
    </row>
    <row r="280" spans="1:26" x14ac:dyDescent="0.2">
      <c r="A280" s="281" t="str">
        <f t="shared" si="13"/>
        <v>CAS MBO</v>
      </c>
      <c r="B280" s="368" t="s">
        <v>553</v>
      </c>
      <c r="C280" s="368" t="s">
        <v>554</v>
      </c>
      <c r="D280" s="368" t="s">
        <v>579</v>
      </c>
      <c r="E280" s="368" t="s">
        <v>580</v>
      </c>
      <c r="F280" s="401" t="s">
        <v>502</v>
      </c>
      <c r="G280" s="370">
        <v>54</v>
      </c>
      <c r="I280" s="143"/>
      <c r="J280" s="143"/>
      <c r="K280" s="143"/>
      <c r="L280" s="143"/>
      <c r="M280" s="237"/>
      <c r="N280" s="143"/>
      <c r="O280" s="143"/>
      <c r="P280" s="143"/>
      <c r="Q280" s="143"/>
      <c r="R280" s="143"/>
      <c r="S280" s="143"/>
      <c r="T280" s="143"/>
      <c r="U280" s="143"/>
      <c r="V280" s="143"/>
      <c r="W280" s="90">
        <f>IF(AND($AM$17&gt;=$X280,$AM$17&lt;=$Y280),'TARIFA ENTREGA A DIRECCION USD'!A280,$W281)</f>
        <v>0</v>
      </c>
      <c r="X280" s="90">
        <v>271.00099999999998</v>
      </c>
      <c r="Y280" s="90">
        <v>272</v>
      </c>
      <c r="Z280" s="144"/>
    </row>
    <row r="281" spans="1:26" x14ac:dyDescent="0.2">
      <c r="A281" s="281" t="str">
        <f t="shared" si="13"/>
        <v>CAS MDA</v>
      </c>
      <c r="B281" s="368" t="s">
        <v>553</v>
      </c>
      <c r="C281" s="368" t="s">
        <v>554</v>
      </c>
      <c r="D281" s="368" t="s">
        <v>581</v>
      </c>
      <c r="E281" s="368" t="s">
        <v>582</v>
      </c>
      <c r="F281" s="369" t="s">
        <v>503</v>
      </c>
      <c r="G281" s="370">
        <v>383</v>
      </c>
      <c r="I281" s="143"/>
      <c r="J281" s="143"/>
      <c r="K281" s="143"/>
      <c r="L281" s="143"/>
      <c r="M281" s="237"/>
      <c r="N281" s="143"/>
      <c r="O281" s="143"/>
      <c r="P281" s="143"/>
      <c r="Q281" s="143"/>
      <c r="R281" s="143"/>
      <c r="S281" s="143"/>
      <c r="T281" s="143"/>
      <c r="U281" s="143"/>
      <c r="V281" s="143"/>
      <c r="W281" s="90">
        <f>IF(AND($AM$17&gt;=$X281,$AM$17&lt;=$Y281),'TARIFA ENTREGA A DIRECCION USD'!A281,$W282)</f>
        <v>0</v>
      </c>
      <c r="X281" s="90">
        <v>272.00099999999998</v>
      </c>
      <c r="Y281" s="90">
        <v>273</v>
      </c>
      <c r="Z281" s="144"/>
    </row>
    <row r="282" spans="1:26" x14ac:dyDescent="0.2">
      <c r="A282" s="281" t="str">
        <f t="shared" si="13"/>
        <v>CAS MIN</v>
      </c>
      <c r="B282" s="368" t="s">
        <v>553</v>
      </c>
      <c r="C282" s="368" t="s">
        <v>554</v>
      </c>
      <c r="D282" s="368" t="s">
        <v>583</v>
      </c>
      <c r="E282" s="368" t="s">
        <v>584</v>
      </c>
      <c r="F282" s="369" t="s">
        <v>504</v>
      </c>
      <c r="G282" s="370">
        <v>1161</v>
      </c>
      <c r="I282" s="143"/>
      <c r="J282" s="143"/>
      <c r="K282" s="143"/>
      <c r="L282" s="143"/>
      <c r="M282" s="237"/>
      <c r="N282" s="143"/>
      <c r="O282" s="143"/>
      <c r="P282" s="143"/>
      <c r="Q282" s="143"/>
      <c r="R282" s="143"/>
      <c r="S282" s="143"/>
      <c r="T282" s="143"/>
      <c r="U282" s="143"/>
      <c r="V282" s="143"/>
      <c r="W282" s="90">
        <f>IF(AND($AM$17&gt;=$X282,$AM$17&lt;=$Y282),'TARIFA ENTREGA A DIRECCION USD'!A282,$W283)</f>
        <v>0</v>
      </c>
      <c r="X282" s="90">
        <v>273.00099999999998</v>
      </c>
      <c r="Y282" s="90">
        <v>274</v>
      </c>
      <c r="Z282" s="144"/>
    </row>
    <row r="283" spans="1:26" x14ac:dyDescent="0.2">
      <c r="A283" s="281" t="str">
        <f t="shared" si="13"/>
        <v>CAS MLM</v>
      </c>
      <c r="B283" s="368" t="s">
        <v>553</v>
      </c>
      <c r="C283" s="368" t="s">
        <v>554</v>
      </c>
      <c r="D283" s="368" t="s">
        <v>5474</v>
      </c>
      <c r="E283" s="368" t="s">
        <v>5487</v>
      </c>
      <c r="F283" s="369" t="s">
        <v>504</v>
      </c>
      <c r="G283" s="370">
        <v>659</v>
      </c>
      <c r="I283" s="143"/>
      <c r="J283" s="143"/>
      <c r="K283" s="143"/>
      <c r="L283" s="143"/>
      <c r="M283" s="237"/>
      <c r="N283" s="143"/>
      <c r="O283" s="143"/>
      <c r="P283" s="143"/>
      <c r="Q283" s="143"/>
      <c r="R283" s="143"/>
      <c r="S283" s="143"/>
      <c r="T283" s="143"/>
      <c r="U283" s="143"/>
      <c r="V283" s="143"/>
      <c r="W283" s="90">
        <f>IF(AND($AM$17&gt;=$X283,$AM$17&lt;=$Y283),'TARIFA ENTREGA A DIRECCION USD'!A283,$W284)</f>
        <v>0</v>
      </c>
      <c r="X283" s="90">
        <v>274.00099999999998</v>
      </c>
      <c r="Y283" s="90">
        <v>275</v>
      </c>
      <c r="Z283" s="144"/>
    </row>
    <row r="284" spans="1:26" x14ac:dyDescent="0.2">
      <c r="A284" s="281" t="str">
        <f t="shared" si="13"/>
        <v>CAS MTA</v>
      </c>
      <c r="B284" s="368" t="s">
        <v>553</v>
      </c>
      <c r="C284" s="368" t="s">
        <v>554</v>
      </c>
      <c r="D284" s="368" t="s">
        <v>585</v>
      </c>
      <c r="E284" s="368" t="s">
        <v>5483</v>
      </c>
      <c r="F284" s="369" t="s">
        <v>5491</v>
      </c>
      <c r="G284" s="370">
        <v>1119</v>
      </c>
      <c r="I284" s="143"/>
      <c r="J284" s="143"/>
      <c r="K284" s="143"/>
      <c r="L284" s="143"/>
      <c r="M284" s="237"/>
      <c r="N284" s="143"/>
      <c r="O284" s="143"/>
      <c r="P284" s="143"/>
      <c r="Q284" s="143"/>
      <c r="R284" s="143"/>
      <c r="S284" s="143"/>
      <c r="T284" s="143"/>
      <c r="U284" s="143"/>
      <c r="V284" s="143"/>
      <c r="W284" s="90">
        <f>IF(AND($AM$17&gt;=$X284,$AM$17&lt;=$Y284),'TARIFA ENTREGA A DIRECCION USD'!A284,$W285)</f>
        <v>0</v>
      </c>
      <c r="X284" s="90">
        <v>275.00099999999998</v>
      </c>
      <c r="Y284" s="90">
        <v>276</v>
      </c>
      <c r="Z284" s="144"/>
    </row>
    <row r="285" spans="1:26" x14ac:dyDescent="0.2">
      <c r="A285" s="281" t="str">
        <f t="shared" si="13"/>
        <v>CAS PCO</v>
      </c>
      <c r="B285" s="368" t="s">
        <v>553</v>
      </c>
      <c r="C285" s="368" t="s">
        <v>554</v>
      </c>
      <c r="D285" s="368" t="s">
        <v>586</v>
      </c>
      <c r="E285" s="368" t="s">
        <v>587</v>
      </c>
      <c r="F285" s="369" t="s">
        <v>503</v>
      </c>
      <c r="G285" s="370">
        <v>467</v>
      </c>
      <c r="I285" s="143"/>
      <c r="J285" s="143"/>
      <c r="K285" s="143"/>
      <c r="L285" s="143"/>
      <c r="M285" s="237"/>
      <c r="N285" s="143"/>
      <c r="O285" s="143"/>
      <c r="P285" s="143"/>
      <c r="Q285" s="143"/>
      <c r="R285" s="143"/>
      <c r="S285" s="143"/>
      <c r="T285" s="143"/>
      <c r="U285" s="143"/>
      <c r="V285" s="143"/>
      <c r="W285" s="90">
        <f>IF(AND($AM$17&gt;=$X285,$AM$17&lt;=$Y285),'TARIFA ENTREGA A DIRECCION USD'!A285,$W286)</f>
        <v>0</v>
      </c>
      <c r="X285" s="90">
        <v>276.00099999999998</v>
      </c>
      <c r="Y285" s="90">
        <v>277</v>
      </c>
      <c r="Z285" s="144"/>
    </row>
    <row r="286" spans="1:26" x14ac:dyDescent="0.2">
      <c r="A286" s="281" t="str">
        <f t="shared" si="13"/>
        <v>CAS PFO</v>
      </c>
      <c r="B286" s="368" t="s">
        <v>553</v>
      </c>
      <c r="C286" s="368" t="s">
        <v>554</v>
      </c>
      <c r="D286" s="368" t="s">
        <v>588</v>
      </c>
      <c r="E286" s="368" t="s">
        <v>589</v>
      </c>
      <c r="F286" s="369" t="s">
        <v>504</v>
      </c>
      <c r="G286" s="370">
        <v>765</v>
      </c>
      <c r="I286" s="143"/>
      <c r="J286" s="143"/>
      <c r="K286" s="143"/>
      <c r="L286" s="143"/>
      <c r="M286" s="237"/>
      <c r="N286" s="143"/>
      <c r="O286" s="143"/>
      <c r="P286" s="143"/>
      <c r="Q286" s="143"/>
      <c r="R286" s="143"/>
      <c r="S286" s="143"/>
      <c r="T286" s="143"/>
      <c r="U286" s="143"/>
      <c r="V286" s="143"/>
      <c r="W286" s="90">
        <f>IF(AND($AM$17&gt;=$X286,$AM$17&lt;=$Y286),'TARIFA ENTREGA A DIRECCION USD'!A286,$W287)</f>
        <v>0</v>
      </c>
      <c r="X286" s="90">
        <v>277.00099999999998</v>
      </c>
      <c r="Y286" s="90">
        <v>278</v>
      </c>
      <c r="Z286" s="144"/>
    </row>
    <row r="287" spans="1:26" x14ac:dyDescent="0.2">
      <c r="A287" s="281" t="str">
        <f t="shared" si="13"/>
        <v>CAS PLC</v>
      </c>
      <c r="B287" s="368" t="s">
        <v>553</v>
      </c>
      <c r="C287" s="368" t="s">
        <v>554</v>
      </c>
      <c r="D287" s="368" t="s">
        <v>590</v>
      </c>
      <c r="E287" s="368" t="s">
        <v>591</v>
      </c>
      <c r="F287" s="369" t="s">
        <v>504</v>
      </c>
      <c r="G287" s="370">
        <v>986</v>
      </c>
      <c r="I287" s="143"/>
      <c r="J287" s="143"/>
      <c r="K287" s="143"/>
      <c r="L287" s="143"/>
      <c r="M287" s="237"/>
      <c r="N287" s="143"/>
      <c r="O287" s="143"/>
      <c r="P287" s="143"/>
      <c r="Q287" s="143"/>
      <c r="R287" s="143"/>
      <c r="S287" s="143"/>
      <c r="T287" s="143"/>
      <c r="U287" s="143"/>
      <c r="V287" s="143"/>
      <c r="W287" s="90">
        <f>IF(AND($AM$17&gt;=$X287,$AM$17&lt;=$Y287),'TARIFA ENTREGA A DIRECCION USD'!A287,$W288)</f>
        <v>0</v>
      </c>
      <c r="X287" s="90">
        <v>278.00099999999998</v>
      </c>
      <c r="Y287" s="90">
        <v>279</v>
      </c>
      <c r="Z287" s="144"/>
    </row>
    <row r="288" spans="1:26" x14ac:dyDescent="0.2">
      <c r="A288" s="281" t="str">
        <f t="shared" si="13"/>
        <v>CAS POZ</v>
      </c>
      <c r="B288" s="368" t="s">
        <v>553</v>
      </c>
      <c r="C288" s="368" t="s">
        <v>554</v>
      </c>
      <c r="D288" s="368" t="s">
        <v>592</v>
      </c>
      <c r="E288" s="368" t="s">
        <v>593</v>
      </c>
      <c r="F288" s="369" t="s">
        <v>504</v>
      </c>
      <c r="G288" s="370">
        <v>1315</v>
      </c>
      <c r="I288" s="143"/>
      <c r="J288" s="143"/>
      <c r="K288" s="143"/>
      <c r="L288" s="143"/>
      <c r="M288" s="237"/>
      <c r="N288" s="143"/>
      <c r="O288" s="143"/>
      <c r="P288" s="143"/>
      <c r="Q288" s="143"/>
      <c r="R288" s="143"/>
      <c r="S288" s="143"/>
      <c r="T288" s="143"/>
      <c r="U288" s="143"/>
      <c r="V288" s="143"/>
      <c r="W288" s="90">
        <f>IF(AND($AM$17&gt;=$X288,$AM$17&lt;=$Y288),'TARIFA ENTREGA A DIRECCION USD'!A288,$W289)</f>
        <v>0</v>
      </c>
      <c r="X288" s="90">
        <v>279.00099999999998</v>
      </c>
      <c r="Y288" s="90">
        <v>280</v>
      </c>
      <c r="Z288" s="144"/>
    </row>
    <row r="289" spans="1:26" x14ac:dyDescent="0.2">
      <c r="A289" s="281" t="str">
        <f t="shared" si="13"/>
        <v>CAS SNT</v>
      </c>
      <c r="B289" s="368" t="s">
        <v>553</v>
      </c>
      <c r="C289" s="368" t="s">
        <v>554</v>
      </c>
      <c r="D289" s="368" t="s">
        <v>5610</v>
      </c>
      <c r="E289" s="368" t="s">
        <v>594</v>
      </c>
      <c r="F289" s="369" t="s">
        <v>503</v>
      </c>
      <c r="G289" s="370">
        <v>517</v>
      </c>
      <c r="I289" s="143"/>
      <c r="J289" s="143"/>
      <c r="K289" s="143"/>
      <c r="L289" s="143"/>
      <c r="M289" s="237"/>
      <c r="N289" s="143"/>
      <c r="O289" s="143"/>
      <c r="P289" s="143"/>
      <c r="Q289" s="143"/>
      <c r="R289" s="143"/>
      <c r="S289" s="143"/>
      <c r="T289" s="143"/>
      <c r="U289" s="143"/>
      <c r="V289" s="143"/>
      <c r="W289" s="90">
        <f>IF(AND($AM$17&gt;=$X289,$AM$17&lt;=$Y289),'TARIFA ENTREGA A DIRECCION USD'!A289,$W290)</f>
        <v>0</v>
      </c>
      <c r="X289" s="90">
        <v>280.00099999999998</v>
      </c>
      <c r="Y289" s="90">
        <v>281</v>
      </c>
      <c r="Z289" s="144"/>
    </row>
    <row r="290" spans="1:26" x14ac:dyDescent="0.2">
      <c r="A290" s="281" t="str">
        <f t="shared" si="13"/>
        <v>CAS SBZ</v>
      </c>
      <c r="B290" s="368" t="s">
        <v>553</v>
      </c>
      <c r="C290" s="368" t="s">
        <v>554</v>
      </c>
      <c r="D290" s="368" t="s">
        <v>595</v>
      </c>
      <c r="E290" s="368" t="s">
        <v>5484</v>
      </c>
      <c r="F290" s="369" t="s">
        <v>503</v>
      </c>
      <c r="G290" s="370">
        <v>369</v>
      </c>
      <c r="I290" s="143"/>
      <c r="J290" s="143"/>
      <c r="K290" s="143"/>
      <c r="L290" s="143"/>
      <c r="M290" s="237"/>
      <c r="N290" s="143"/>
      <c r="O290" s="143"/>
      <c r="P290" s="143"/>
      <c r="Q290" s="143"/>
      <c r="R290" s="143"/>
      <c r="S290" s="143"/>
      <c r="T290" s="143"/>
      <c r="U290" s="143"/>
      <c r="V290" s="143"/>
      <c r="W290" s="90">
        <f>IF(AND($AM$17&gt;=$X290,$AM$17&lt;=$Y290),'TARIFA ENTREGA A DIRECCION USD'!A290,$W291)</f>
        <v>0</v>
      </c>
      <c r="X290" s="90">
        <v>281.00099999999998</v>
      </c>
      <c r="Y290" s="90">
        <v>282</v>
      </c>
      <c r="Z290" s="144"/>
    </row>
    <row r="291" spans="1:26" x14ac:dyDescent="0.2">
      <c r="A291" s="281" t="str">
        <f t="shared" si="13"/>
        <v>CAS SCL</v>
      </c>
      <c r="B291" s="368" t="s">
        <v>553</v>
      </c>
      <c r="C291" s="368" t="s">
        <v>554</v>
      </c>
      <c r="D291" s="368" t="s">
        <v>596</v>
      </c>
      <c r="E291" s="368" t="s">
        <v>597</v>
      </c>
      <c r="F291" s="369" t="s">
        <v>503</v>
      </c>
      <c r="G291" s="370">
        <v>478</v>
      </c>
      <c r="I291" s="143"/>
      <c r="J291" s="143"/>
      <c r="K291" s="143"/>
      <c r="L291" s="143"/>
      <c r="M291" s="237"/>
      <c r="N291" s="143"/>
      <c r="O291" s="143"/>
      <c r="P291" s="143"/>
      <c r="Q291" s="143"/>
      <c r="R291" s="143"/>
      <c r="S291" s="143"/>
      <c r="T291" s="143"/>
      <c r="U291" s="143"/>
      <c r="V291" s="143"/>
      <c r="W291" s="90">
        <f>IF(AND($AM$17&gt;=$X291,$AM$17&lt;=$Y291),'TARIFA ENTREGA A DIRECCION USD'!A291,$W292)</f>
        <v>0</v>
      </c>
      <c r="X291" s="90">
        <v>282.00099999999998</v>
      </c>
      <c r="Y291" s="90">
        <v>283</v>
      </c>
      <c r="Z291" s="144"/>
    </row>
    <row r="292" spans="1:26" x14ac:dyDescent="0.2">
      <c r="A292" s="281" t="str">
        <f t="shared" si="13"/>
        <v>CAS SFE</v>
      </c>
      <c r="B292" s="368" t="s">
        <v>553</v>
      </c>
      <c r="C292" s="368" t="s">
        <v>554</v>
      </c>
      <c r="D292" s="368" t="s">
        <v>598</v>
      </c>
      <c r="E292" s="368" t="s">
        <v>599</v>
      </c>
      <c r="F292" s="369" t="s">
        <v>503</v>
      </c>
      <c r="G292" s="370">
        <v>380</v>
      </c>
      <c r="I292" s="143"/>
      <c r="J292" s="143"/>
      <c r="K292" s="143"/>
      <c r="L292" s="143"/>
      <c r="M292" s="237"/>
      <c r="N292" s="143"/>
      <c r="O292" s="143"/>
      <c r="P292" s="143"/>
      <c r="Q292" s="143"/>
      <c r="R292" s="143"/>
      <c r="S292" s="143"/>
      <c r="T292" s="143"/>
      <c r="U292" s="143"/>
      <c r="V292" s="143"/>
      <c r="W292" s="90">
        <f>IF(AND($AM$17&gt;=$X292,$AM$17&lt;=$Y292),'TARIFA ENTREGA A DIRECCION USD'!A292,$W293)</f>
        <v>0</v>
      </c>
      <c r="X292" s="90">
        <v>283.00099999999998</v>
      </c>
      <c r="Y292" s="90">
        <v>284</v>
      </c>
      <c r="Z292" s="144"/>
    </row>
    <row r="293" spans="1:26" x14ac:dyDescent="0.2">
      <c r="A293" s="281" t="str">
        <f t="shared" si="13"/>
        <v>CAS SFX</v>
      </c>
      <c r="B293" s="368" t="s">
        <v>553</v>
      </c>
      <c r="C293" s="368" t="s">
        <v>554</v>
      </c>
      <c r="D293" s="368" t="s">
        <v>600</v>
      </c>
      <c r="E293" s="368" t="s">
        <v>601</v>
      </c>
      <c r="F293" s="369" t="s">
        <v>504</v>
      </c>
      <c r="G293" s="369">
        <v>1331</v>
      </c>
      <c r="I293" s="143"/>
      <c r="J293" s="143"/>
      <c r="K293" s="143"/>
      <c r="L293" s="143"/>
      <c r="M293" s="237"/>
      <c r="N293" s="143"/>
      <c r="O293" s="143"/>
      <c r="P293" s="143"/>
      <c r="Q293" s="143"/>
      <c r="R293" s="143"/>
      <c r="S293" s="143"/>
      <c r="T293" s="143"/>
      <c r="U293" s="143"/>
      <c r="V293" s="143"/>
      <c r="W293" s="90">
        <f>IF(AND($AM$17&gt;=$X293,$AM$17&lt;=$Y293),'TARIFA ENTREGA A DIRECCION USD'!A293,$W294)</f>
        <v>0</v>
      </c>
      <c r="X293" s="90">
        <v>284.00099999999998</v>
      </c>
      <c r="Y293" s="90">
        <v>285</v>
      </c>
      <c r="Z293" s="144"/>
    </row>
    <row r="294" spans="1:26" x14ac:dyDescent="0.2">
      <c r="A294" s="281" t="str">
        <f t="shared" si="13"/>
        <v>CAS TPT</v>
      </c>
      <c r="B294" s="368" t="s">
        <v>553</v>
      </c>
      <c r="C294" s="368" t="s">
        <v>554</v>
      </c>
      <c r="D294" s="368" t="s">
        <v>5503</v>
      </c>
      <c r="E294" s="368" t="s">
        <v>5504</v>
      </c>
      <c r="F294" s="369" t="s">
        <v>504</v>
      </c>
      <c r="G294" s="370">
        <v>1383</v>
      </c>
      <c r="I294" s="143"/>
      <c r="J294" s="143"/>
      <c r="K294" s="143"/>
      <c r="L294" s="143"/>
      <c r="M294" s="237"/>
      <c r="N294" s="143"/>
      <c r="O294" s="143"/>
      <c r="P294" s="143"/>
      <c r="Q294" s="143"/>
      <c r="R294" s="143"/>
      <c r="S294" s="143"/>
      <c r="T294" s="143"/>
      <c r="U294" s="143"/>
      <c r="V294" s="143"/>
      <c r="W294" s="90">
        <f>IF(AND($AM$17&gt;=$X294,$AM$17&lt;=$Y294),'TARIFA ENTREGA A DIRECCION USD'!A294,$W295)</f>
        <v>0</v>
      </c>
      <c r="X294" s="90">
        <v>285.00099999999998</v>
      </c>
      <c r="Y294" s="90">
        <v>286</v>
      </c>
      <c r="Z294" s="144"/>
    </row>
    <row r="295" spans="1:26" x14ac:dyDescent="0.2">
      <c r="A295" s="281" t="str">
        <f t="shared" si="13"/>
        <v>CAS TY1</v>
      </c>
      <c r="B295" s="368" t="s">
        <v>553</v>
      </c>
      <c r="C295" s="368" t="s">
        <v>554</v>
      </c>
      <c r="D295" s="368" t="s">
        <v>604</v>
      </c>
      <c r="E295" s="368" t="s">
        <v>605</v>
      </c>
      <c r="F295" s="369" t="s">
        <v>504</v>
      </c>
      <c r="G295" s="370">
        <v>659</v>
      </c>
      <c r="I295" s="143"/>
      <c r="J295" s="143"/>
      <c r="K295" s="143"/>
      <c r="L295" s="143"/>
      <c r="M295" s="237"/>
      <c r="N295" s="143"/>
      <c r="O295" s="143"/>
      <c r="P295" s="143"/>
      <c r="Q295" s="143"/>
      <c r="R295" s="143"/>
      <c r="S295" s="143"/>
      <c r="T295" s="143"/>
      <c r="U295" s="143"/>
      <c r="V295" s="143"/>
      <c r="W295" s="90">
        <f>IF(AND($AM$17&gt;=$X295,$AM$17&lt;=$Y295),'TARIFA ENTREGA A DIRECCION USD'!A295,$W296)</f>
        <v>0</v>
      </c>
      <c r="X295" s="90">
        <v>286.00099999999998</v>
      </c>
      <c r="Y295" s="90">
        <v>287</v>
      </c>
      <c r="Z295" s="144"/>
    </row>
    <row r="296" spans="1:26" x14ac:dyDescent="0.2">
      <c r="A296" s="281" t="str">
        <f t="shared" si="13"/>
        <v>CAS VAL</v>
      </c>
      <c r="B296" s="368" t="s">
        <v>553</v>
      </c>
      <c r="C296" s="368" t="s">
        <v>554</v>
      </c>
      <c r="D296" s="368" t="s">
        <v>602</v>
      </c>
      <c r="E296" s="368" t="s">
        <v>603</v>
      </c>
      <c r="F296" s="369" t="s">
        <v>503</v>
      </c>
      <c r="G296" s="370">
        <v>483</v>
      </c>
      <c r="I296" s="143"/>
      <c r="J296" s="143"/>
      <c r="K296" s="143"/>
      <c r="L296" s="143"/>
      <c r="M296" s="237"/>
      <c r="N296" s="143"/>
      <c r="O296" s="143"/>
      <c r="P296" s="143"/>
      <c r="Q296" s="143"/>
      <c r="R296" s="143"/>
      <c r="S296" s="143"/>
      <c r="T296" s="143"/>
      <c r="U296" s="143"/>
      <c r="V296" s="143"/>
      <c r="W296" s="90">
        <f>IF(AND($AM$17&gt;=$X296,$AM$17&lt;=$Y296),'TARIFA ENTREGA A DIRECCION USD'!A296,$W297)</f>
        <v>0</v>
      </c>
      <c r="X296" s="90">
        <v>287.00099999999998</v>
      </c>
      <c r="Y296" s="90">
        <v>288</v>
      </c>
      <c r="Z296" s="144"/>
    </row>
    <row r="297" spans="1:26" x14ac:dyDescent="0.2">
      <c r="A297" s="281" t="str">
        <f t="shared" si="13"/>
        <v>CAS VEN</v>
      </c>
      <c r="B297" s="368" t="s">
        <v>553</v>
      </c>
      <c r="C297" s="368" t="s">
        <v>554</v>
      </c>
      <c r="D297" s="368" t="s">
        <v>5475</v>
      </c>
      <c r="E297" s="368" t="s">
        <v>5476</v>
      </c>
      <c r="F297" s="369" t="s">
        <v>504</v>
      </c>
      <c r="G297" s="370">
        <v>659</v>
      </c>
      <c r="I297" s="143"/>
      <c r="J297" s="143"/>
      <c r="K297" s="143"/>
      <c r="L297" s="143"/>
      <c r="M297" s="237"/>
      <c r="N297" s="143"/>
      <c r="O297" s="143"/>
      <c r="P297" s="143"/>
      <c r="Q297" s="143"/>
      <c r="R297" s="143"/>
      <c r="S297" s="143"/>
      <c r="T297" s="143"/>
      <c r="U297" s="143"/>
      <c r="V297" s="143"/>
      <c r="W297" s="90">
        <f>IF(AND($AM$17&gt;=$X297,$AM$17&lt;=$Y297),'TARIFA ENTREGA A DIRECCION USD'!A297,$W298)</f>
        <v>0</v>
      </c>
      <c r="X297" s="90">
        <v>288.00099999999998</v>
      </c>
      <c r="Y297" s="90">
        <v>289</v>
      </c>
      <c r="Z297" s="144"/>
    </row>
    <row r="298" spans="1:26" x14ac:dyDescent="0.2">
      <c r="A298" s="281" t="str">
        <f t="shared" si="13"/>
        <v>CAS VLP</v>
      </c>
      <c r="B298" s="368" t="s">
        <v>553</v>
      </c>
      <c r="C298" s="368" t="s">
        <v>554</v>
      </c>
      <c r="D298" s="368" t="s">
        <v>606</v>
      </c>
      <c r="E298" s="368" t="s">
        <v>5482</v>
      </c>
      <c r="F298" s="369" t="s">
        <v>504</v>
      </c>
      <c r="G298" s="370">
        <v>813</v>
      </c>
      <c r="I298" s="143"/>
      <c r="J298" s="143"/>
      <c r="K298" s="143"/>
      <c r="L298" s="143"/>
      <c r="M298" s="237"/>
      <c r="N298" s="143"/>
      <c r="O298" s="143"/>
      <c r="P298" s="143"/>
      <c r="Q298" s="143"/>
      <c r="R298" s="143"/>
      <c r="S298" s="143"/>
      <c r="T298" s="143"/>
      <c r="U298" s="143"/>
      <c r="V298" s="143"/>
      <c r="W298" s="90">
        <f>IF(AND($AM$17&gt;=$X298,$AM$17&lt;=$Y298),'TARIFA ENTREGA A DIRECCION USD'!A298,$W299)</f>
        <v>0</v>
      </c>
      <c r="X298" s="90">
        <v>289.00099999999998</v>
      </c>
      <c r="Y298" s="90">
        <v>290</v>
      </c>
      <c r="Z298" s="144"/>
    </row>
    <row r="299" spans="1:26" x14ac:dyDescent="0.2">
      <c r="A299" s="281" t="str">
        <f t="shared" si="13"/>
        <v>CAS VRA</v>
      </c>
      <c r="B299" s="368" t="s">
        <v>553</v>
      </c>
      <c r="C299" s="368" t="s">
        <v>554</v>
      </c>
      <c r="D299" s="368" t="s">
        <v>607</v>
      </c>
      <c r="E299" s="368" t="s">
        <v>608</v>
      </c>
      <c r="F299" s="369" t="s">
        <v>502</v>
      </c>
      <c r="G299" s="370">
        <v>174</v>
      </c>
      <c r="I299" s="143"/>
      <c r="J299" s="143"/>
      <c r="K299" s="143"/>
      <c r="L299" s="143"/>
      <c r="M299" s="237"/>
      <c r="N299" s="143"/>
      <c r="O299" s="143"/>
      <c r="P299" s="143"/>
      <c r="Q299" s="143"/>
      <c r="R299" s="143"/>
      <c r="S299" s="143"/>
      <c r="T299" s="143"/>
      <c r="U299" s="143"/>
      <c r="V299" s="143"/>
      <c r="W299" s="90">
        <f>IF(AND($AM$17&gt;=$X299,$AM$17&lt;=$Y299),'TARIFA ENTREGA A DIRECCION USD'!A299,$W300)</f>
        <v>0</v>
      </c>
      <c r="X299" s="90">
        <v>290.00099999999998</v>
      </c>
      <c r="Y299" s="90">
        <v>291</v>
      </c>
      <c r="Z299" s="144"/>
    </row>
    <row r="300" spans="1:26" x14ac:dyDescent="0.2">
      <c r="A300" s="281" t="str">
        <f t="shared" si="13"/>
        <v>CAS XBM</v>
      </c>
      <c r="B300" s="368" t="s">
        <v>553</v>
      </c>
      <c r="C300" s="368" t="s">
        <v>554</v>
      </c>
      <c r="D300" s="368" t="s">
        <v>609</v>
      </c>
      <c r="E300" s="368" t="s">
        <v>612</v>
      </c>
      <c r="F300" s="369" t="s">
        <v>504</v>
      </c>
      <c r="G300" s="370">
        <v>659</v>
      </c>
      <c r="I300" s="143"/>
      <c r="J300" s="143"/>
      <c r="K300" s="143"/>
      <c r="L300" s="143"/>
      <c r="M300" s="237"/>
      <c r="N300" s="143"/>
      <c r="O300" s="143"/>
      <c r="P300" s="143"/>
      <c r="Q300" s="143"/>
      <c r="R300" s="143"/>
      <c r="S300" s="143"/>
      <c r="T300" s="143"/>
      <c r="U300" s="143"/>
      <c r="V300" s="143"/>
      <c r="W300" s="90">
        <f>IF(AND($AM$17&gt;=$X300,$AM$17&lt;=$Y300),'TARIFA ENTREGA A DIRECCION USD'!A300,$W301)</f>
        <v>0</v>
      </c>
      <c r="X300" s="90">
        <v>291.00099999999998</v>
      </c>
      <c r="Y300" s="90">
        <v>292</v>
      </c>
      <c r="Z300" s="144"/>
    </row>
    <row r="301" spans="1:26" x14ac:dyDescent="0.2">
      <c r="A301" s="281" t="str">
        <f t="shared" si="13"/>
        <v>CAS XES</v>
      </c>
      <c r="B301" s="368" t="s">
        <v>553</v>
      </c>
      <c r="C301" s="368" t="s">
        <v>554</v>
      </c>
      <c r="D301" s="368" t="s">
        <v>610</v>
      </c>
      <c r="E301" s="368" t="s">
        <v>613</v>
      </c>
      <c r="F301" s="369" t="s">
        <v>504</v>
      </c>
      <c r="G301" s="370">
        <v>659</v>
      </c>
      <c r="I301" s="143"/>
      <c r="J301" s="143"/>
      <c r="K301" s="143"/>
      <c r="L301" s="143"/>
      <c r="M301" s="237"/>
      <c r="N301" s="143"/>
      <c r="O301" s="143"/>
      <c r="P301" s="143"/>
      <c r="Q301" s="143"/>
      <c r="R301" s="143"/>
      <c r="S301" s="143"/>
      <c r="T301" s="143"/>
      <c r="U301" s="143"/>
      <c r="V301" s="143"/>
      <c r="W301" s="90">
        <f>IF(AND($AM$17&gt;=$X301,$AM$17&lt;=$Y301),'TARIFA ENTREGA A DIRECCION USD'!A301,$W302)</f>
        <v>0</v>
      </c>
      <c r="X301" s="90">
        <v>292.00099999999998</v>
      </c>
      <c r="Y301" s="90">
        <v>293</v>
      </c>
      <c r="Z301" s="144"/>
    </row>
    <row r="302" spans="1:26" x14ac:dyDescent="0.2">
      <c r="A302" s="281" t="str">
        <f t="shared" si="13"/>
        <v>CAS XSJ</v>
      </c>
      <c r="B302" s="368" t="s">
        <v>553</v>
      </c>
      <c r="C302" s="368" t="s">
        <v>554</v>
      </c>
      <c r="D302" s="368" t="s">
        <v>5477</v>
      </c>
      <c r="E302" s="368" t="s">
        <v>5478</v>
      </c>
      <c r="F302" s="369" t="s">
        <v>504</v>
      </c>
      <c r="G302" s="370">
        <v>659</v>
      </c>
      <c r="I302" s="143"/>
      <c r="J302" s="143"/>
      <c r="K302" s="143"/>
      <c r="L302" s="143"/>
      <c r="M302" s="237"/>
      <c r="N302" s="143"/>
      <c r="O302" s="143"/>
      <c r="P302" s="143"/>
      <c r="Q302" s="143"/>
      <c r="R302" s="143"/>
      <c r="S302" s="143"/>
      <c r="T302" s="143"/>
      <c r="U302" s="143"/>
      <c r="V302" s="143"/>
      <c r="W302" s="90">
        <f>IF(AND($AM$17&gt;=$X302,$AM$17&lt;=$Y302),'TARIFA ENTREGA A DIRECCION USD'!A302,$W303)</f>
        <v>0</v>
      </c>
      <c r="X302" s="90">
        <v>293.00099999999998</v>
      </c>
      <c r="Y302" s="90">
        <v>294</v>
      </c>
      <c r="Z302" s="144"/>
    </row>
    <row r="303" spans="1:26" x14ac:dyDescent="0.2">
      <c r="A303" s="281" t="str">
        <f t="shared" si="13"/>
        <v>CAS XSS</v>
      </c>
      <c r="B303" s="368" t="s">
        <v>553</v>
      </c>
      <c r="C303" s="368" t="s">
        <v>554</v>
      </c>
      <c r="D303" s="368" t="s">
        <v>5485</v>
      </c>
      <c r="E303" s="368" t="s">
        <v>5486</v>
      </c>
      <c r="F303" s="369" t="s">
        <v>503</v>
      </c>
      <c r="G303" s="370">
        <v>478</v>
      </c>
      <c r="I303" s="143"/>
      <c r="J303" s="143"/>
      <c r="K303" s="143"/>
      <c r="L303" s="143"/>
      <c r="M303" s="237"/>
      <c r="N303" s="143"/>
      <c r="O303" s="143"/>
      <c r="P303" s="143"/>
      <c r="Q303" s="143"/>
      <c r="R303" s="143"/>
      <c r="S303" s="143"/>
      <c r="T303" s="143"/>
      <c r="U303" s="143"/>
      <c r="V303" s="143"/>
      <c r="W303" s="90">
        <f>IF(AND($AM$17&gt;=$X303,$AM$17&lt;=$Y303),'TARIFA ENTREGA A DIRECCION USD'!A303,$W304)</f>
        <v>0</v>
      </c>
      <c r="X303" s="90">
        <v>294.00099999999998</v>
      </c>
      <c r="Y303" s="90">
        <v>295</v>
      </c>
      <c r="Z303" s="144"/>
    </row>
    <row r="304" spans="1:26" x14ac:dyDescent="0.2">
      <c r="A304" s="281" t="str">
        <f t="shared" si="13"/>
        <v>CAS XTT</v>
      </c>
      <c r="B304" s="368" t="s">
        <v>553</v>
      </c>
      <c r="C304" s="368" t="s">
        <v>554</v>
      </c>
      <c r="D304" s="368" t="s">
        <v>5448</v>
      </c>
      <c r="E304" s="368" t="s">
        <v>5479</v>
      </c>
      <c r="F304" s="369" t="s">
        <v>504</v>
      </c>
      <c r="G304" s="370">
        <v>659</v>
      </c>
      <c r="I304" s="143"/>
      <c r="J304" s="143"/>
      <c r="K304" s="143"/>
      <c r="L304" s="143"/>
      <c r="M304" s="237"/>
      <c r="N304" s="143"/>
      <c r="O304" s="143"/>
      <c r="P304" s="143"/>
      <c r="Q304" s="143"/>
      <c r="R304" s="143"/>
      <c r="S304" s="143"/>
      <c r="T304" s="143"/>
      <c r="U304" s="143"/>
      <c r="V304" s="143"/>
      <c r="W304" s="90">
        <f>IF(AND($AM$17&gt;=$X304,$AM$17&lt;=$Y304),'TARIFA ENTREGA A DIRECCION USD'!A304,$W305)</f>
        <v>0</v>
      </c>
      <c r="X304" s="90">
        <v>295.00099999999998</v>
      </c>
      <c r="Y304" s="90">
        <v>296</v>
      </c>
      <c r="Z304" s="144"/>
    </row>
    <row r="305" spans="1:26" x14ac:dyDescent="0.2">
      <c r="A305" s="282" t="str">
        <f t="shared" si="13"/>
        <v>CAS XCH</v>
      </c>
      <c r="B305" s="278" t="s">
        <v>553</v>
      </c>
      <c r="C305" s="278" t="s">
        <v>554</v>
      </c>
      <c r="D305" s="278" t="s">
        <v>5537</v>
      </c>
      <c r="E305" s="278" t="s">
        <v>5538</v>
      </c>
      <c r="F305" s="395" t="s">
        <v>504</v>
      </c>
      <c r="G305" s="396">
        <v>659</v>
      </c>
      <c r="I305" s="143"/>
      <c r="J305" s="143"/>
      <c r="K305" s="143"/>
      <c r="L305" s="143"/>
      <c r="M305" s="237"/>
      <c r="N305" s="143"/>
      <c r="O305" s="143"/>
      <c r="P305" s="143"/>
      <c r="Q305" s="143"/>
      <c r="R305" s="143"/>
      <c r="S305" s="143"/>
      <c r="T305" s="143"/>
      <c r="U305" s="143"/>
      <c r="V305" s="143"/>
      <c r="W305" s="90">
        <f>IF(AND($AM$17&gt;=$X305,$AM$17&lt;=$Y305),'TARIFA ENTREGA A DIRECCION USD'!A305,$W306)</f>
        <v>0</v>
      </c>
      <c r="X305" s="90">
        <v>296.00099999999998</v>
      </c>
      <c r="Y305" s="90">
        <v>297</v>
      </c>
      <c r="Z305" s="144"/>
    </row>
    <row r="306" spans="1:26" x14ac:dyDescent="0.2">
      <c r="A306" s="294" t="str">
        <f t="shared" si="13"/>
        <v>CAS BPC</v>
      </c>
      <c r="B306" s="293" t="s">
        <v>553</v>
      </c>
      <c r="C306" s="293" t="s">
        <v>554</v>
      </c>
      <c r="D306" s="293" t="s">
        <v>5544</v>
      </c>
      <c r="E306" s="293" t="s">
        <v>5545</v>
      </c>
      <c r="F306" s="397" t="s">
        <v>504</v>
      </c>
      <c r="G306" s="398">
        <v>986</v>
      </c>
      <c r="I306" s="143"/>
      <c r="J306" s="143"/>
      <c r="K306" s="143"/>
      <c r="L306" s="143"/>
      <c r="M306" s="237"/>
      <c r="N306" s="143"/>
      <c r="O306" s="143"/>
      <c r="P306" s="143"/>
      <c r="Q306" s="143"/>
      <c r="R306" s="143"/>
      <c r="S306" s="143"/>
      <c r="T306" s="143"/>
      <c r="U306" s="143"/>
      <c r="V306" s="143"/>
      <c r="W306" s="90">
        <f>IF(AND($AM$17&gt;=$X306,$AM$17&lt;=$Y306),'TARIFA ENTREGA A DIRECCION USD'!A306,$W307)</f>
        <v>0</v>
      </c>
      <c r="X306" s="90">
        <v>297.00099999999998</v>
      </c>
      <c r="Y306" s="90">
        <v>298</v>
      </c>
      <c r="Z306" s="144"/>
    </row>
    <row r="307" spans="1:26" x14ac:dyDescent="0.2">
      <c r="A307" s="294" t="str">
        <f t="shared" si="13"/>
        <v>CAS XCP</v>
      </c>
      <c r="B307" s="293" t="s">
        <v>553</v>
      </c>
      <c r="C307" s="293" t="s">
        <v>554</v>
      </c>
      <c r="D307" s="293" t="s">
        <v>5549</v>
      </c>
      <c r="E307" s="293" t="s">
        <v>5550</v>
      </c>
      <c r="F307" s="397" t="s">
        <v>504</v>
      </c>
      <c r="G307" s="398">
        <v>659</v>
      </c>
      <c r="I307" s="143"/>
      <c r="J307" s="143"/>
      <c r="K307" s="143"/>
      <c r="L307" s="143"/>
      <c r="M307" s="237"/>
      <c r="N307" s="143"/>
      <c r="O307" s="143"/>
      <c r="P307" s="143"/>
      <c r="Q307" s="143"/>
      <c r="R307" s="143"/>
      <c r="S307" s="143"/>
      <c r="T307" s="143"/>
      <c r="U307" s="143"/>
      <c r="V307" s="143"/>
      <c r="W307" s="90">
        <f>IF(AND($AM$17&gt;=$X307,$AM$17&lt;=$Y307),'TARIFA ENTREGA A DIRECCION USD'!A307,$W308)</f>
        <v>0</v>
      </c>
      <c r="X307" s="90">
        <v>298.00099999999998</v>
      </c>
      <c r="Y307" s="90">
        <v>299</v>
      </c>
      <c r="Z307" s="144"/>
    </row>
    <row r="308" spans="1:26" x14ac:dyDescent="0.2">
      <c r="A308" s="281" t="str">
        <f t="shared" si="13"/>
        <v>CAZ ACO</v>
      </c>
      <c r="B308" s="368" t="s">
        <v>561</v>
      </c>
      <c r="C308" s="368" t="s">
        <v>611</v>
      </c>
      <c r="D308" s="368" t="s">
        <v>546</v>
      </c>
      <c r="E308" s="368" t="s">
        <v>547</v>
      </c>
      <c r="F308" s="369" t="s">
        <v>503</v>
      </c>
      <c r="G308" s="370">
        <v>415</v>
      </c>
      <c r="I308" s="143"/>
      <c r="J308" s="143"/>
      <c r="K308" s="143"/>
      <c r="L308" s="143"/>
      <c r="M308" s="237"/>
      <c r="N308" s="143"/>
      <c r="O308" s="143"/>
      <c r="P308" s="143"/>
      <c r="Q308" s="143"/>
      <c r="R308" s="143"/>
      <c r="S308" s="143"/>
      <c r="T308" s="143"/>
      <c r="U308" s="143"/>
      <c r="V308" s="143"/>
      <c r="W308" s="90">
        <f>IF(AND($AM$17&gt;=$X308,$AM$17&lt;=$Y308),'TARIFA ENTREGA A DIRECCION USD'!A308,$W309)</f>
        <v>0</v>
      </c>
      <c r="X308" s="90">
        <v>299.00099999999998</v>
      </c>
      <c r="Y308" s="90">
        <v>300</v>
      </c>
      <c r="Z308" s="144"/>
    </row>
    <row r="309" spans="1:26" x14ac:dyDescent="0.2">
      <c r="A309" s="281" t="str">
        <f t="shared" si="13"/>
        <v>CAZ AUA</v>
      </c>
      <c r="B309" s="368" t="s">
        <v>561</v>
      </c>
      <c r="C309" s="368" t="s">
        <v>611</v>
      </c>
      <c r="D309" s="368" t="s">
        <v>5515</v>
      </c>
      <c r="E309" s="368" t="s">
        <v>5519</v>
      </c>
      <c r="F309" s="369" t="s">
        <v>503</v>
      </c>
      <c r="G309" s="370">
        <v>309</v>
      </c>
      <c r="I309" s="143"/>
      <c r="J309" s="143"/>
      <c r="K309" s="143"/>
      <c r="L309" s="143"/>
      <c r="M309" s="237"/>
      <c r="N309" s="143"/>
      <c r="O309" s="143"/>
      <c r="P309" s="143"/>
      <c r="Q309" s="143"/>
      <c r="R309" s="143"/>
      <c r="S309" s="143"/>
      <c r="T309" s="143"/>
      <c r="U309" s="143"/>
      <c r="V309" s="143"/>
      <c r="W309" s="90">
        <f>IF(AND($AM$17&gt;=$X309,$AM$17&lt;=$Y309),'TARIFA ENTREGA A DIRECCION USD'!A309,$W310)</f>
        <v>0</v>
      </c>
      <c r="X309" s="90">
        <v>300.00099999999998</v>
      </c>
      <c r="Y309" s="90">
        <v>301</v>
      </c>
      <c r="Z309" s="144"/>
    </row>
    <row r="310" spans="1:26" x14ac:dyDescent="0.2">
      <c r="A310" s="281" t="str">
        <f t="shared" si="13"/>
        <v>CAZ BAS</v>
      </c>
      <c r="B310" s="368" t="s">
        <v>561</v>
      </c>
      <c r="C310" s="368" t="s">
        <v>611</v>
      </c>
      <c r="D310" s="368" t="s">
        <v>549</v>
      </c>
      <c r="E310" s="368" t="s">
        <v>550</v>
      </c>
      <c r="F310" s="369" t="s">
        <v>503</v>
      </c>
      <c r="G310" s="370">
        <v>576</v>
      </c>
      <c r="I310" s="143"/>
      <c r="J310" s="143"/>
      <c r="K310" s="143"/>
      <c r="L310" s="143"/>
      <c r="M310" s="237"/>
      <c r="N310" s="143"/>
      <c r="O310" s="143"/>
      <c r="P310" s="143"/>
      <c r="Q310" s="143"/>
      <c r="R310" s="143"/>
      <c r="S310" s="143"/>
      <c r="T310" s="143"/>
      <c r="U310" s="143"/>
      <c r="V310" s="143"/>
      <c r="W310" s="90">
        <f>IF(AND($AM$17&gt;=$X310,$AM$17&lt;=$Y310),'TARIFA ENTREGA A DIRECCION USD'!A310,$W311)</f>
        <v>0</v>
      </c>
      <c r="X310" s="90">
        <v>301.00099999999998</v>
      </c>
      <c r="Y310" s="90">
        <v>302</v>
      </c>
      <c r="Z310" s="144"/>
    </row>
    <row r="311" spans="1:26" x14ac:dyDescent="0.2">
      <c r="A311" s="281" t="str">
        <f t="shared" si="13"/>
        <v>CAZ BTO</v>
      </c>
      <c r="B311" s="368" t="s">
        <v>561</v>
      </c>
      <c r="C311" s="368" t="s">
        <v>611</v>
      </c>
      <c r="D311" s="368" t="s">
        <v>551</v>
      </c>
      <c r="E311" s="368" t="s">
        <v>552</v>
      </c>
      <c r="F311" s="369" t="s">
        <v>503</v>
      </c>
      <c r="G311" s="370">
        <v>332</v>
      </c>
      <c r="I311" s="143"/>
      <c r="J311" s="143"/>
      <c r="K311" s="143"/>
      <c r="L311" s="143"/>
      <c r="M311" s="237"/>
      <c r="N311" s="143"/>
      <c r="O311" s="143"/>
      <c r="P311" s="143"/>
      <c r="Q311" s="143"/>
      <c r="R311" s="143"/>
      <c r="S311" s="143"/>
      <c r="T311" s="143"/>
      <c r="U311" s="143"/>
      <c r="V311" s="143"/>
      <c r="W311" s="90">
        <f>IF(AND($AM$17&gt;=$X311,$AM$17&lt;=$Y311),'TARIFA ENTREGA A DIRECCION USD'!A311,$W312)</f>
        <v>0</v>
      </c>
      <c r="X311" s="90">
        <v>302.00099999999998</v>
      </c>
      <c r="Y311" s="90">
        <v>303</v>
      </c>
      <c r="Z311" s="144"/>
    </row>
    <row r="312" spans="1:26" x14ac:dyDescent="0.2">
      <c r="A312" s="281" t="str">
        <f t="shared" si="13"/>
        <v>CAZ CAS</v>
      </c>
      <c r="B312" s="368" t="s">
        <v>561</v>
      </c>
      <c r="C312" s="368" t="s">
        <v>611</v>
      </c>
      <c r="D312" s="368" t="s">
        <v>553</v>
      </c>
      <c r="E312" s="368" t="s">
        <v>554</v>
      </c>
      <c r="F312" s="369" t="s">
        <v>504</v>
      </c>
      <c r="G312" s="370">
        <v>683</v>
      </c>
      <c r="I312" s="143"/>
      <c r="J312" s="143"/>
      <c r="K312" s="143"/>
      <c r="L312" s="143"/>
      <c r="M312" s="237"/>
      <c r="N312" s="143"/>
      <c r="O312" s="143"/>
      <c r="P312" s="143"/>
      <c r="Q312" s="143"/>
      <c r="R312" s="143"/>
      <c r="S312" s="143"/>
      <c r="T312" s="143"/>
      <c r="U312" s="143"/>
      <c r="V312" s="143"/>
      <c r="W312" s="90">
        <f>IF(AND($AM$17&gt;=$X312,$AM$17&lt;=$Y312),'TARIFA ENTREGA A DIRECCION USD'!A312,$W313)</f>
        <v>0</v>
      </c>
      <c r="X312" s="90">
        <v>303.00099999999998</v>
      </c>
      <c r="Y312" s="90">
        <v>304</v>
      </c>
      <c r="Z312" s="144"/>
    </row>
    <row r="313" spans="1:26" x14ac:dyDescent="0.2">
      <c r="A313" s="281" t="str">
        <f t="shared" si="13"/>
        <v>CAZ CAZ</v>
      </c>
      <c r="B313" s="368" t="s">
        <v>561</v>
      </c>
      <c r="C313" s="368" t="s">
        <v>611</v>
      </c>
      <c r="D313" s="368" t="s">
        <v>561</v>
      </c>
      <c r="E313" s="368" t="s">
        <v>611</v>
      </c>
      <c r="F313" s="369" t="s">
        <v>501</v>
      </c>
      <c r="G313" s="370">
        <v>1</v>
      </c>
      <c r="I313" s="143"/>
      <c r="J313" s="143"/>
      <c r="K313" s="143"/>
      <c r="L313" s="143"/>
      <c r="M313" s="237"/>
      <c r="N313" s="143"/>
      <c r="O313" s="143"/>
      <c r="P313" s="143"/>
      <c r="Q313" s="143"/>
      <c r="R313" s="143"/>
      <c r="S313" s="143"/>
      <c r="T313" s="143"/>
      <c r="U313" s="143"/>
      <c r="V313" s="143"/>
      <c r="W313" s="90">
        <f>IF(AND($AM$17&gt;=$X313,$AM$17&lt;=$Y313),'TARIFA ENTREGA A DIRECCION USD'!A313,$W314)</f>
        <v>0</v>
      </c>
      <c r="X313" s="90">
        <v>304.00099999999998</v>
      </c>
      <c r="Y313" s="90">
        <v>305</v>
      </c>
      <c r="Z313" s="144"/>
    </row>
    <row r="314" spans="1:26" x14ac:dyDescent="0.2">
      <c r="A314" s="281" t="str">
        <f t="shared" si="13"/>
        <v>CAZ CBR</v>
      </c>
      <c r="B314" s="368" t="s">
        <v>561</v>
      </c>
      <c r="C314" s="368" t="s">
        <v>611</v>
      </c>
      <c r="D314" s="368" t="s">
        <v>555</v>
      </c>
      <c r="E314" s="368" t="s">
        <v>556</v>
      </c>
      <c r="F314" s="369" t="s">
        <v>504</v>
      </c>
      <c r="G314" s="370">
        <v>613</v>
      </c>
      <c r="I314" s="143"/>
      <c r="J314" s="143"/>
      <c r="K314" s="143"/>
      <c r="L314" s="143"/>
      <c r="M314" s="237"/>
      <c r="N314" s="143"/>
      <c r="O314" s="143"/>
      <c r="P314" s="143"/>
      <c r="Q314" s="143"/>
      <c r="R314" s="143"/>
      <c r="S314" s="143"/>
      <c r="T314" s="143"/>
      <c r="U314" s="143"/>
      <c r="V314" s="143"/>
      <c r="W314" s="90">
        <f>IF(AND($AM$17&gt;=$X314,$AM$17&lt;=$Y314),'TARIFA ENTREGA A DIRECCION USD'!A314,$W315)</f>
        <v>0</v>
      </c>
      <c r="X314" s="90">
        <v>305.00099999999998</v>
      </c>
      <c r="Y314" s="90">
        <v>306</v>
      </c>
      <c r="Z314" s="144"/>
    </row>
    <row r="315" spans="1:26" x14ac:dyDescent="0.2">
      <c r="A315" s="281" t="str">
        <f t="shared" si="13"/>
        <v>CAZ CCS</v>
      </c>
      <c r="B315" s="368" t="s">
        <v>561</v>
      </c>
      <c r="C315" s="368" t="s">
        <v>611</v>
      </c>
      <c r="D315" s="368" t="s">
        <v>557</v>
      </c>
      <c r="E315" s="368" t="s">
        <v>558</v>
      </c>
      <c r="F315" s="369" t="s">
        <v>501</v>
      </c>
      <c r="G315" s="370">
        <v>24</v>
      </c>
      <c r="I315" s="143"/>
      <c r="J315" s="143"/>
      <c r="K315" s="143"/>
      <c r="L315" s="143"/>
      <c r="M315" s="237"/>
      <c r="N315" s="143"/>
      <c r="O315" s="143"/>
      <c r="P315" s="143"/>
      <c r="Q315" s="143"/>
      <c r="R315" s="143"/>
      <c r="S315" s="143"/>
      <c r="T315" s="143"/>
      <c r="U315" s="143"/>
      <c r="V315" s="143"/>
      <c r="W315" s="90">
        <f>IF(AND($AM$17&gt;=$X315,$AM$17&lt;=$Y315),'TARIFA ENTREGA A DIRECCION USD'!A315,$W316)</f>
        <v>0</v>
      </c>
      <c r="X315" s="90">
        <v>306.00099999999998</v>
      </c>
      <c r="Y315" s="90">
        <v>307</v>
      </c>
      <c r="Z315" s="144"/>
    </row>
    <row r="316" spans="1:26" x14ac:dyDescent="0.2">
      <c r="A316" s="281" t="str">
        <f t="shared" si="13"/>
        <v>CAZ CGA</v>
      </c>
      <c r="B316" s="368" t="s">
        <v>561</v>
      </c>
      <c r="C316" s="368" t="s">
        <v>611</v>
      </c>
      <c r="D316" s="368" t="s">
        <v>559</v>
      </c>
      <c r="E316" s="368" t="s">
        <v>560</v>
      </c>
      <c r="F316" s="369" t="s">
        <v>502</v>
      </c>
      <c r="G316" s="370">
        <v>134</v>
      </c>
      <c r="I316" s="143"/>
      <c r="J316" s="143"/>
      <c r="K316" s="143"/>
      <c r="L316" s="143"/>
      <c r="M316" s="237"/>
      <c r="N316" s="143"/>
      <c r="O316" s="143"/>
      <c r="P316" s="143"/>
      <c r="Q316" s="143"/>
      <c r="R316" s="143"/>
      <c r="S316" s="143"/>
      <c r="T316" s="143"/>
      <c r="U316" s="143"/>
      <c r="V316" s="143"/>
      <c r="W316" s="90">
        <f>IF(AND($AM$17&gt;=$X316,$AM$17&lt;=$Y316),'TARIFA ENTREGA A DIRECCION USD'!A316,$W317)</f>
        <v>0</v>
      </c>
      <c r="X316" s="90">
        <v>307.00099999999998</v>
      </c>
      <c r="Y316" s="90">
        <v>308</v>
      </c>
      <c r="Z316" s="144"/>
    </row>
    <row r="317" spans="1:26" x14ac:dyDescent="0.2">
      <c r="A317" s="281" t="str">
        <f t="shared" si="13"/>
        <v>CAZ CNA</v>
      </c>
      <c r="B317" s="368" t="s">
        <v>561</v>
      </c>
      <c r="C317" s="368" t="s">
        <v>611</v>
      </c>
      <c r="D317" s="368" t="s">
        <v>5492</v>
      </c>
      <c r="E317" s="368" t="s">
        <v>5493</v>
      </c>
      <c r="F317" s="369" t="s">
        <v>503</v>
      </c>
      <c r="G317" s="370">
        <v>426</v>
      </c>
      <c r="I317" s="143"/>
      <c r="J317" s="143"/>
      <c r="K317" s="143"/>
      <c r="L317" s="143"/>
      <c r="M317" s="237"/>
      <c r="N317" s="143"/>
      <c r="O317" s="143"/>
      <c r="P317" s="143"/>
      <c r="Q317" s="143"/>
      <c r="R317" s="143"/>
      <c r="S317" s="143"/>
      <c r="T317" s="143"/>
      <c r="U317" s="143"/>
      <c r="V317" s="143"/>
      <c r="W317" s="90">
        <f>IF(AND($AM$17&gt;=$X317,$AM$17&lt;=$Y317),'TARIFA ENTREGA A DIRECCION USD'!A317,$W318)</f>
        <v>0</v>
      </c>
      <c r="X317" s="90">
        <v>308.00099999999998</v>
      </c>
      <c r="Y317" s="90">
        <v>309</v>
      </c>
      <c r="Z317" s="144"/>
    </row>
    <row r="318" spans="1:26" x14ac:dyDescent="0.2">
      <c r="A318" s="281" t="str">
        <f t="shared" si="13"/>
        <v>CAZ CNO</v>
      </c>
      <c r="B318" s="368" t="s">
        <v>561</v>
      </c>
      <c r="C318" s="368" t="s">
        <v>611</v>
      </c>
      <c r="D318" s="368" t="s">
        <v>5499</v>
      </c>
      <c r="E318" s="368" t="s">
        <v>5500</v>
      </c>
      <c r="F318" s="369" t="s">
        <v>503</v>
      </c>
      <c r="G318" s="369">
        <v>555</v>
      </c>
      <c r="I318" s="143"/>
      <c r="J318" s="143"/>
      <c r="K318" s="143"/>
      <c r="L318" s="143"/>
      <c r="M318" s="237"/>
      <c r="N318" s="143"/>
      <c r="O318" s="143"/>
      <c r="P318" s="143"/>
      <c r="Q318" s="143"/>
      <c r="R318" s="143"/>
      <c r="S318" s="143"/>
      <c r="T318" s="143"/>
      <c r="U318" s="143"/>
      <c r="V318" s="143"/>
      <c r="W318" s="90">
        <f>IF(AND($AM$17&gt;=$X318,$AM$17&lt;=$Y318),'TARIFA ENTREGA A DIRECCION USD'!A318,$W319)</f>
        <v>0</v>
      </c>
      <c r="X318" s="90">
        <v>309.00099999999998</v>
      </c>
      <c r="Y318" s="90">
        <v>310</v>
      </c>
      <c r="Z318" s="144"/>
    </row>
    <row r="319" spans="1:26" x14ac:dyDescent="0.2">
      <c r="A319" s="281" t="str">
        <f t="shared" si="13"/>
        <v>CAZ CRO</v>
      </c>
      <c r="B319" s="368" t="s">
        <v>561</v>
      </c>
      <c r="C319" s="368" t="s">
        <v>611</v>
      </c>
      <c r="D319" s="368" t="s">
        <v>562</v>
      </c>
      <c r="E319" s="368" t="s">
        <v>563</v>
      </c>
      <c r="F319" s="369" t="s">
        <v>503</v>
      </c>
      <c r="G319" s="370">
        <v>474</v>
      </c>
      <c r="I319" s="143"/>
      <c r="J319" s="143"/>
      <c r="K319" s="143"/>
      <c r="L319" s="143"/>
      <c r="M319" s="237"/>
      <c r="N319" s="143"/>
      <c r="O319" s="143"/>
      <c r="P319" s="143"/>
      <c r="Q319" s="143"/>
      <c r="R319" s="143"/>
      <c r="S319" s="143"/>
      <c r="T319" s="143"/>
      <c r="U319" s="143"/>
      <c r="V319" s="143"/>
      <c r="W319" s="90">
        <f>IF(AND($AM$17&gt;=$X319,$AM$17&lt;=$Y319),'TARIFA ENTREGA A DIRECCION USD'!A319,$W320)</f>
        <v>0</v>
      </c>
      <c r="X319" s="90">
        <v>310.00099999999998</v>
      </c>
      <c r="Y319" s="90">
        <v>311</v>
      </c>
      <c r="Z319" s="144"/>
    </row>
    <row r="320" spans="1:26" x14ac:dyDescent="0.2">
      <c r="A320" s="281" t="str">
        <f t="shared" si="13"/>
        <v>CAZ CRR</v>
      </c>
      <c r="B320" s="368" t="s">
        <v>561</v>
      </c>
      <c r="C320" s="368" t="s">
        <v>611</v>
      </c>
      <c r="D320" s="368" t="s">
        <v>564</v>
      </c>
      <c r="E320" s="368" t="s">
        <v>565</v>
      </c>
      <c r="F320" s="369" t="s">
        <v>503</v>
      </c>
      <c r="G320" s="370">
        <v>494</v>
      </c>
      <c r="I320" s="143"/>
      <c r="J320" s="143"/>
      <c r="K320" s="143"/>
      <c r="L320" s="143"/>
      <c r="M320" s="237"/>
      <c r="N320" s="143"/>
      <c r="O320" s="143"/>
      <c r="P320" s="143"/>
      <c r="Q320" s="143"/>
      <c r="R320" s="143"/>
      <c r="S320" s="143"/>
      <c r="T320" s="143"/>
      <c r="U320" s="143"/>
      <c r="V320" s="143"/>
      <c r="W320" s="90">
        <f>IF(AND($AM$17&gt;=$X320,$AM$17&lt;=$Y320),'TARIFA ENTREGA A DIRECCION USD'!A320,$W321)</f>
        <v>0</v>
      </c>
      <c r="X320" s="90">
        <v>311.00099999999998</v>
      </c>
      <c r="Y320" s="90">
        <v>312</v>
      </c>
      <c r="Z320" s="144"/>
    </row>
    <row r="321" spans="1:26" x14ac:dyDescent="0.2">
      <c r="A321" s="281" t="str">
        <f t="shared" si="13"/>
        <v>CAZ CVE</v>
      </c>
      <c r="B321" s="368" t="s">
        <v>561</v>
      </c>
      <c r="C321" s="368" t="s">
        <v>611</v>
      </c>
      <c r="D321" s="368" t="s">
        <v>566</v>
      </c>
      <c r="E321" s="368" t="s">
        <v>567</v>
      </c>
      <c r="F321" s="369" t="s">
        <v>501</v>
      </c>
      <c r="G321" s="370">
        <v>83</v>
      </c>
      <c r="I321" s="143"/>
      <c r="J321" s="143"/>
      <c r="K321" s="143"/>
      <c r="L321" s="143"/>
      <c r="M321" s="237"/>
      <c r="N321" s="143"/>
      <c r="O321" s="143"/>
      <c r="P321" s="143"/>
      <c r="Q321" s="143"/>
      <c r="R321" s="143"/>
      <c r="S321" s="143"/>
      <c r="T321" s="143"/>
      <c r="U321" s="143"/>
      <c r="V321" s="143"/>
      <c r="W321" s="90">
        <f>IF(AND($AM$17&gt;=$X321,$AM$17&lt;=$Y321),'TARIFA ENTREGA A DIRECCION USD'!A321,$W322)</f>
        <v>0</v>
      </c>
      <c r="X321" s="90">
        <v>312.00099999999998</v>
      </c>
      <c r="Y321" s="90">
        <v>313</v>
      </c>
      <c r="Z321" s="144"/>
    </row>
    <row r="322" spans="1:26" x14ac:dyDescent="0.2">
      <c r="A322" s="281" t="str">
        <f t="shared" ref="A322:A385" si="14">CONCATENATE(B322," ",D322)</f>
        <v>CAZ CZO</v>
      </c>
      <c r="B322" s="368" t="s">
        <v>561</v>
      </c>
      <c r="C322" s="368" t="s">
        <v>611</v>
      </c>
      <c r="D322" s="368" t="s">
        <v>568</v>
      </c>
      <c r="E322" s="368" t="s">
        <v>5481</v>
      </c>
      <c r="F322" s="369" t="s">
        <v>503</v>
      </c>
      <c r="G322" s="370">
        <v>307</v>
      </c>
      <c r="I322" s="143"/>
      <c r="J322" s="143"/>
      <c r="K322" s="143"/>
      <c r="L322" s="143"/>
      <c r="M322" s="237"/>
      <c r="N322" s="143"/>
      <c r="O322" s="143"/>
      <c r="P322" s="143"/>
      <c r="Q322" s="143"/>
      <c r="R322" s="143"/>
      <c r="S322" s="143"/>
      <c r="T322" s="143"/>
      <c r="U322" s="143"/>
      <c r="V322" s="143"/>
      <c r="W322" s="90">
        <f>IF(AND($AM$17&gt;=$X322,$AM$17&lt;=$Y322),'TARIFA ENTREGA A DIRECCION USD'!A322,$W323)</f>
        <v>0</v>
      </c>
      <c r="X322" s="90">
        <v>313.00099999999998</v>
      </c>
      <c r="Y322" s="90">
        <v>314</v>
      </c>
      <c r="Z322" s="144"/>
    </row>
    <row r="323" spans="1:26" x14ac:dyDescent="0.2">
      <c r="A323" s="281" t="str">
        <f t="shared" si="14"/>
        <v>CAZ DMS</v>
      </c>
      <c r="B323" s="368" t="s">
        <v>561</v>
      </c>
      <c r="C323" s="368" t="s">
        <v>611</v>
      </c>
      <c r="D323" s="368" t="s">
        <v>5446</v>
      </c>
      <c r="E323" s="368" t="s">
        <v>5447</v>
      </c>
      <c r="F323" s="369" t="s">
        <v>503</v>
      </c>
      <c r="G323" s="370">
        <v>576</v>
      </c>
      <c r="I323" s="143"/>
      <c r="J323" s="143"/>
      <c r="K323" s="143"/>
      <c r="L323" s="143"/>
      <c r="M323" s="237"/>
      <c r="N323" s="143"/>
      <c r="O323" s="143"/>
      <c r="P323" s="143"/>
      <c r="Q323" s="143"/>
      <c r="R323" s="143"/>
      <c r="S323" s="143"/>
      <c r="T323" s="143"/>
      <c r="U323" s="143"/>
      <c r="V323" s="143"/>
      <c r="W323" s="90">
        <f>IF(AND($AM$17&gt;=$X323,$AM$17&lt;=$Y323),'TARIFA ENTREGA A DIRECCION USD'!A323,$W324)</f>
        <v>0</v>
      </c>
      <c r="X323" s="90">
        <v>314.00099999999998</v>
      </c>
      <c r="Y323" s="90">
        <v>315</v>
      </c>
      <c r="Z323" s="144"/>
    </row>
    <row r="324" spans="1:26" x14ac:dyDescent="0.2">
      <c r="A324" s="281" t="str">
        <f t="shared" si="14"/>
        <v>CAZ ETE</v>
      </c>
      <c r="B324" s="368" t="s">
        <v>561</v>
      </c>
      <c r="C324" s="368" t="s">
        <v>611</v>
      </c>
      <c r="D324" s="368" t="s">
        <v>570</v>
      </c>
      <c r="E324" s="368" t="s">
        <v>571</v>
      </c>
      <c r="F324" s="369" t="s">
        <v>503</v>
      </c>
      <c r="G324" s="370">
        <v>484</v>
      </c>
      <c r="I324" s="143"/>
      <c r="J324" s="143"/>
      <c r="K324" s="143"/>
      <c r="L324" s="143"/>
      <c r="M324" s="237"/>
      <c r="N324" s="143"/>
      <c r="O324" s="143"/>
      <c r="P324" s="143"/>
      <c r="Q324" s="143"/>
      <c r="R324" s="143"/>
      <c r="S324" s="143"/>
      <c r="T324" s="143"/>
      <c r="U324" s="143"/>
      <c r="V324" s="143"/>
      <c r="W324" s="90">
        <f>IF(AND($AM$17&gt;=$X324,$AM$17&lt;=$Y324),'TARIFA ENTREGA A DIRECCION USD'!A324,$W325)</f>
        <v>0</v>
      </c>
      <c r="X324" s="90">
        <v>315.00099999999998</v>
      </c>
      <c r="Y324" s="90">
        <v>316</v>
      </c>
      <c r="Z324" s="144"/>
    </row>
    <row r="325" spans="1:26" x14ac:dyDescent="0.2">
      <c r="A325" s="281" t="str">
        <f t="shared" si="14"/>
        <v>CAZ EVA</v>
      </c>
      <c r="B325" s="368" t="s">
        <v>561</v>
      </c>
      <c r="C325" s="368" t="s">
        <v>611</v>
      </c>
      <c r="D325" s="368" t="s">
        <v>572</v>
      </c>
      <c r="E325" s="368" t="s">
        <v>573</v>
      </c>
      <c r="F325" s="369" t="s">
        <v>504</v>
      </c>
      <c r="G325" s="370">
        <v>764</v>
      </c>
      <c r="I325" s="143"/>
      <c r="J325" s="143"/>
      <c r="K325" s="143"/>
      <c r="L325" s="143"/>
      <c r="M325" s="237"/>
      <c r="N325" s="143"/>
      <c r="O325" s="143"/>
      <c r="P325" s="143"/>
      <c r="Q325" s="143"/>
      <c r="R325" s="143"/>
      <c r="S325" s="143"/>
      <c r="T325" s="143"/>
      <c r="U325" s="143"/>
      <c r="V325" s="143"/>
      <c r="W325" s="90">
        <f>IF(AND($AM$17&gt;=$X325,$AM$17&lt;=$Y325),'TARIFA ENTREGA A DIRECCION USD'!A325,$W326)</f>
        <v>0</v>
      </c>
      <c r="X325" s="90">
        <v>316.00099999999998</v>
      </c>
      <c r="Y325" s="90">
        <v>317</v>
      </c>
      <c r="Z325" s="144"/>
    </row>
    <row r="326" spans="1:26" x14ac:dyDescent="0.2">
      <c r="A326" s="281" t="str">
        <f t="shared" si="14"/>
        <v>CAZ GR2</v>
      </c>
      <c r="B326" s="368" t="s">
        <v>561</v>
      </c>
      <c r="C326" s="368" t="s">
        <v>611</v>
      </c>
      <c r="D326" s="368" t="s">
        <v>576</v>
      </c>
      <c r="E326" s="368" t="s">
        <v>5473</v>
      </c>
      <c r="F326" s="369" t="s">
        <v>501</v>
      </c>
      <c r="G326" s="370">
        <v>65</v>
      </c>
      <c r="I326" s="143"/>
      <c r="J326" s="143"/>
      <c r="K326" s="143"/>
      <c r="L326" s="143"/>
      <c r="M326" s="237"/>
      <c r="N326" s="143"/>
      <c r="O326" s="143"/>
      <c r="P326" s="143"/>
      <c r="Q326" s="143"/>
      <c r="R326" s="143"/>
      <c r="S326" s="143"/>
      <c r="T326" s="143"/>
      <c r="U326" s="143"/>
      <c r="V326" s="143"/>
      <c r="W326" s="90">
        <f>IF(AND($AM$17&gt;=$X326,$AM$17&lt;=$Y326),'TARIFA ENTREGA A DIRECCION USD'!A326,$W327)</f>
        <v>0</v>
      </c>
      <c r="X326" s="90">
        <v>317.00099999999998</v>
      </c>
      <c r="Y326" s="90">
        <v>318</v>
      </c>
      <c r="Z326" s="144"/>
    </row>
    <row r="327" spans="1:26" x14ac:dyDescent="0.2">
      <c r="A327" s="281" t="str">
        <f t="shared" si="14"/>
        <v>CAZ GTE</v>
      </c>
      <c r="B327" s="368" t="s">
        <v>561</v>
      </c>
      <c r="C327" s="368" t="s">
        <v>611</v>
      </c>
      <c r="D327" s="368" t="s">
        <v>5501</v>
      </c>
      <c r="E327" s="368" t="s">
        <v>5502</v>
      </c>
      <c r="F327" s="369" t="s">
        <v>502</v>
      </c>
      <c r="G327" s="370">
        <v>69</v>
      </c>
      <c r="I327" s="143"/>
      <c r="J327" s="143"/>
      <c r="K327" s="143"/>
      <c r="L327" s="143"/>
      <c r="M327" s="237"/>
      <c r="N327" s="143"/>
      <c r="O327" s="143"/>
      <c r="P327" s="143"/>
      <c r="Q327" s="143"/>
      <c r="R327" s="143"/>
      <c r="S327" s="143"/>
      <c r="T327" s="143"/>
      <c r="U327" s="143"/>
      <c r="V327" s="143"/>
      <c r="W327" s="90">
        <f>IF(AND($AM$17&gt;=$X327,$AM$17&lt;=$Y327),'TARIFA ENTREGA A DIRECCION USD'!A327,$W328)</f>
        <v>0</v>
      </c>
      <c r="X327" s="90">
        <v>318.00099999999998</v>
      </c>
      <c r="Y327" s="90">
        <v>319</v>
      </c>
      <c r="Z327" s="144"/>
    </row>
    <row r="328" spans="1:26" x14ac:dyDescent="0.2">
      <c r="A328" s="281" t="str">
        <f t="shared" si="14"/>
        <v>CAZ GUA</v>
      </c>
      <c r="B328" s="368" t="s">
        <v>561</v>
      </c>
      <c r="C328" s="368" t="s">
        <v>611</v>
      </c>
      <c r="D328" s="368" t="s">
        <v>574</v>
      </c>
      <c r="E328" s="368" t="s">
        <v>575</v>
      </c>
      <c r="F328" s="369" t="s">
        <v>503</v>
      </c>
      <c r="G328" s="370">
        <v>560</v>
      </c>
      <c r="I328" s="143"/>
      <c r="J328" s="143"/>
      <c r="K328" s="143"/>
      <c r="L328" s="143"/>
      <c r="M328" s="237"/>
      <c r="N328" s="143"/>
      <c r="O328" s="143"/>
      <c r="P328" s="143"/>
      <c r="Q328" s="143"/>
      <c r="R328" s="143"/>
      <c r="S328" s="143"/>
      <c r="T328" s="143"/>
      <c r="U328" s="143"/>
      <c r="V328" s="143"/>
      <c r="W328" s="90">
        <f>IF(AND($AM$17&gt;=$X328,$AM$17&lt;=$Y328),'TARIFA ENTREGA A DIRECCION USD'!A328,$W329)</f>
        <v>0</v>
      </c>
      <c r="X328" s="90">
        <v>319.00099999999998</v>
      </c>
      <c r="Y328" s="90">
        <v>320</v>
      </c>
      <c r="Z328" s="144"/>
    </row>
    <row r="329" spans="1:26" x14ac:dyDescent="0.2">
      <c r="A329" s="281" t="str">
        <f t="shared" si="14"/>
        <v>CAZ LGA</v>
      </c>
      <c r="B329" s="368" t="s">
        <v>561</v>
      </c>
      <c r="C329" s="368" t="s">
        <v>611</v>
      </c>
      <c r="D329" s="368" t="s">
        <v>5536</v>
      </c>
      <c r="E329" s="368" t="s">
        <v>5480</v>
      </c>
      <c r="F329" s="369" t="s">
        <v>501</v>
      </c>
      <c r="G329" s="370">
        <v>57</v>
      </c>
      <c r="I329" s="143"/>
      <c r="J329" s="143"/>
      <c r="K329" s="143"/>
      <c r="L329" s="143"/>
      <c r="M329" s="237"/>
      <c r="N329" s="143"/>
      <c r="O329" s="143"/>
      <c r="P329" s="143"/>
      <c r="Q329" s="143"/>
      <c r="R329" s="143"/>
      <c r="S329" s="143"/>
      <c r="T329" s="143"/>
      <c r="U329" s="143"/>
      <c r="V329" s="143"/>
      <c r="W329" s="90">
        <f>IF(AND($AM$17&gt;=$X329,$AM$17&lt;=$Y329),'TARIFA ENTREGA A DIRECCION USD'!A329,$W330)</f>
        <v>0</v>
      </c>
      <c r="X329" s="90">
        <v>320.00099999999998</v>
      </c>
      <c r="Y329" s="90">
        <v>321</v>
      </c>
      <c r="Z329" s="144"/>
    </row>
    <row r="330" spans="1:26" x14ac:dyDescent="0.2">
      <c r="A330" s="281" t="str">
        <f t="shared" si="14"/>
        <v>CAZ MAY</v>
      </c>
      <c r="B330" s="368" t="s">
        <v>561</v>
      </c>
      <c r="C330" s="368" t="s">
        <v>611</v>
      </c>
      <c r="D330" s="368" t="s">
        <v>577</v>
      </c>
      <c r="E330" s="368" t="s">
        <v>578</v>
      </c>
      <c r="F330" s="369" t="s">
        <v>502</v>
      </c>
      <c r="G330" s="370">
        <v>146</v>
      </c>
      <c r="I330" s="143"/>
      <c r="J330" s="143"/>
      <c r="K330" s="143"/>
      <c r="L330" s="143"/>
      <c r="M330" s="237"/>
      <c r="N330" s="143"/>
      <c r="O330" s="143"/>
      <c r="P330" s="143"/>
      <c r="Q330" s="143"/>
      <c r="R330" s="143"/>
      <c r="S330" s="143"/>
      <c r="T330" s="143"/>
      <c r="U330" s="143"/>
      <c r="V330" s="143"/>
      <c r="W330" s="90">
        <f>IF(AND($AM$17&gt;=$X330,$AM$17&lt;=$Y330),'TARIFA ENTREGA A DIRECCION USD'!A330,$W331)</f>
        <v>0</v>
      </c>
      <c r="X330" s="90">
        <v>321.00099999999998</v>
      </c>
      <c r="Y330" s="90">
        <v>322</v>
      </c>
      <c r="Z330" s="144"/>
    </row>
    <row r="331" spans="1:26" x14ac:dyDescent="0.2">
      <c r="A331" s="281" t="str">
        <f t="shared" si="14"/>
        <v>CAZ MBO</v>
      </c>
      <c r="B331" s="368" t="s">
        <v>561</v>
      </c>
      <c r="C331" s="368" t="s">
        <v>611</v>
      </c>
      <c r="D331" s="368" t="s">
        <v>579</v>
      </c>
      <c r="E331" s="368" t="s">
        <v>580</v>
      </c>
      <c r="F331" s="369" t="s">
        <v>504</v>
      </c>
      <c r="G331" s="370">
        <v>722</v>
      </c>
      <c r="I331" s="143"/>
      <c r="J331" s="143"/>
      <c r="K331" s="143"/>
      <c r="L331" s="143"/>
      <c r="M331" s="237"/>
      <c r="N331" s="143"/>
      <c r="O331" s="143"/>
      <c r="P331" s="143"/>
      <c r="Q331" s="143"/>
      <c r="R331" s="143"/>
      <c r="S331" s="143"/>
      <c r="T331" s="143"/>
      <c r="U331" s="143"/>
      <c r="V331" s="143"/>
      <c r="W331" s="90">
        <f>IF(AND($AM$17&gt;=$X331,$AM$17&lt;=$Y331),'TARIFA ENTREGA A DIRECCION USD'!A331,$W332)</f>
        <v>0</v>
      </c>
      <c r="X331" s="90">
        <v>322.00099999999998</v>
      </c>
      <c r="Y331" s="90">
        <v>323</v>
      </c>
      <c r="Z331" s="144"/>
    </row>
    <row r="332" spans="1:26" x14ac:dyDescent="0.2">
      <c r="A332" s="281" t="str">
        <f t="shared" si="14"/>
        <v>CAZ MDA</v>
      </c>
      <c r="B332" s="368" t="s">
        <v>561</v>
      </c>
      <c r="C332" s="368" t="s">
        <v>611</v>
      </c>
      <c r="D332" s="368" t="s">
        <v>581</v>
      </c>
      <c r="E332" s="368" t="s">
        <v>582</v>
      </c>
      <c r="F332" s="369" t="s">
        <v>504</v>
      </c>
      <c r="G332" s="370">
        <v>834</v>
      </c>
      <c r="I332" s="143"/>
      <c r="J332" s="143"/>
      <c r="K332" s="143"/>
      <c r="L332" s="143"/>
      <c r="M332" s="237"/>
      <c r="N332" s="143"/>
      <c r="O332" s="143"/>
      <c r="P332" s="143"/>
      <c r="Q332" s="143"/>
      <c r="R332" s="143"/>
      <c r="S332" s="143"/>
      <c r="T332" s="143"/>
      <c r="U332" s="143"/>
      <c r="V332" s="143"/>
      <c r="W332" s="90">
        <f>IF(AND($AM$17&gt;=$X332,$AM$17&lt;=$Y332),'TARIFA ENTREGA A DIRECCION USD'!A332,$W333)</f>
        <v>0</v>
      </c>
      <c r="X332" s="90">
        <v>323.00099999999998</v>
      </c>
      <c r="Y332" s="90">
        <v>324</v>
      </c>
      <c r="Z332" s="144"/>
    </row>
    <row r="333" spans="1:26" x14ac:dyDescent="0.2">
      <c r="A333" s="281" t="str">
        <f t="shared" si="14"/>
        <v>CAZ MIN</v>
      </c>
      <c r="B333" s="368" t="s">
        <v>561</v>
      </c>
      <c r="C333" s="368" t="s">
        <v>611</v>
      </c>
      <c r="D333" s="368" t="s">
        <v>583</v>
      </c>
      <c r="E333" s="368" t="s">
        <v>584</v>
      </c>
      <c r="F333" s="369" t="s">
        <v>503</v>
      </c>
      <c r="G333" s="370">
        <v>528</v>
      </c>
      <c r="I333" s="143"/>
      <c r="J333" s="143"/>
      <c r="K333" s="143"/>
      <c r="L333" s="143"/>
      <c r="M333" s="237"/>
      <c r="N333" s="143"/>
      <c r="O333" s="143"/>
      <c r="P333" s="143"/>
      <c r="Q333" s="143"/>
      <c r="R333" s="143"/>
      <c r="S333" s="143"/>
      <c r="T333" s="143"/>
      <c r="U333" s="143"/>
      <c r="V333" s="143"/>
      <c r="W333" s="90">
        <f>IF(AND($AM$17&gt;=$X333,$AM$17&lt;=$Y333),'TARIFA ENTREGA A DIRECCION USD'!A333,$W334)</f>
        <v>0</v>
      </c>
      <c r="X333" s="90">
        <v>324.00099999999998</v>
      </c>
      <c r="Y333" s="90">
        <v>325</v>
      </c>
      <c r="Z333" s="144"/>
    </row>
    <row r="334" spans="1:26" x14ac:dyDescent="0.2">
      <c r="A334" s="281" t="str">
        <f t="shared" si="14"/>
        <v>CAZ MLM</v>
      </c>
      <c r="B334" s="368" t="s">
        <v>561</v>
      </c>
      <c r="C334" s="368" t="s">
        <v>611</v>
      </c>
      <c r="D334" s="368" t="s">
        <v>5474</v>
      </c>
      <c r="E334" s="368" t="s">
        <v>5487</v>
      </c>
      <c r="F334" s="369" t="s">
        <v>501</v>
      </c>
      <c r="G334" s="370">
        <v>27</v>
      </c>
      <c r="I334" s="143"/>
      <c r="J334" s="143"/>
      <c r="K334" s="143"/>
      <c r="L334" s="143"/>
      <c r="M334" s="237"/>
      <c r="N334" s="143"/>
      <c r="O334" s="143"/>
      <c r="P334" s="143"/>
      <c r="Q334" s="143"/>
      <c r="R334" s="143"/>
      <c r="S334" s="143"/>
      <c r="T334" s="143"/>
      <c r="U334" s="143"/>
      <c r="V334" s="143"/>
      <c r="W334" s="90">
        <f>IF(AND($AM$17&gt;=$X334,$AM$17&lt;=$Y334),'TARIFA ENTREGA A DIRECCION USD'!A334,$W335)</f>
        <v>0</v>
      </c>
      <c r="X334" s="90">
        <v>325.00099999999998</v>
      </c>
      <c r="Y334" s="90">
        <v>326</v>
      </c>
      <c r="Z334" s="144"/>
    </row>
    <row r="335" spans="1:26" x14ac:dyDescent="0.2">
      <c r="A335" s="281" t="str">
        <f t="shared" si="14"/>
        <v>CAZ MTA</v>
      </c>
      <c r="B335" s="368" t="s">
        <v>561</v>
      </c>
      <c r="C335" s="368" t="s">
        <v>611</v>
      </c>
      <c r="D335" s="368" t="s">
        <v>585</v>
      </c>
      <c r="E335" s="368" t="s">
        <v>5483</v>
      </c>
      <c r="F335" s="369" t="s">
        <v>504</v>
      </c>
      <c r="G335" s="370">
        <v>485</v>
      </c>
      <c r="I335" s="143"/>
      <c r="J335" s="143"/>
      <c r="K335" s="143"/>
      <c r="L335" s="143"/>
      <c r="M335" s="237"/>
      <c r="N335" s="143"/>
      <c r="O335" s="143"/>
      <c r="P335" s="143"/>
      <c r="Q335" s="143"/>
      <c r="R335" s="143"/>
      <c r="S335" s="143"/>
      <c r="T335" s="143"/>
      <c r="U335" s="143"/>
      <c r="V335" s="143"/>
      <c r="W335" s="90">
        <f>IF(AND($AM$17&gt;=$X335,$AM$17&lt;=$Y335),'TARIFA ENTREGA A DIRECCION USD'!A335,$W336)</f>
        <v>0</v>
      </c>
      <c r="X335" s="90">
        <v>326.00099999999998</v>
      </c>
      <c r="Y335" s="90">
        <v>327</v>
      </c>
      <c r="Z335" s="144"/>
    </row>
    <row r="336" spans="1:26" x14ac:dyDescent="0.2">
      <c r="A336" s="281" t="str">
        <f t="shared" si="14"/>
        <v>CAZ PCO</v>
      </c>
      <c r="B336" s="368" t="s">
        <v>561</v>
      </c>
      <c r="C336" s="368" t="s">
        <v>611</v>
      </c>
      <c r="D336" s="368" t="s">
        <v>586</v>
      </c>
      <c r="E336" s="368" t="s">
        <v>587</v>
      </c>
      <c r="F336" s="369" t="s">
        <v>502</v>
      </c>
      <c r="G336" s="370">
        <v>249</v>
      </c>
      <c r="I336" s="143"/>
      <c r="J336" s="143"/>
      <c r="K336" s="143"/>
      <c r="L336" s="143"/>
      <c r="M336" s="237"/>
      <c r="N336" s="143"/>
      <c r="O336" s="143"/>
      <c r="P336" s="143"/>
      <c r="Q336" s="143"/>
      <c r="R336" s="143"/>
      <c r="S336" s="143"/>
      <c r="T336" s="143"/>
      <c r="U336" s="143"/>
      <c r="V336" s="143"/>
      <c r="W336" s="90">
        <f>IF(AND($AM$17&gt;=$X336,$AM$17&lt;=$Y336),'TARIFA ENTREGA A DIRECCION USD'!A336,$W337)</f>
        <v>0</v>
      </c>
      <c r="X336" s="90">
        <v>327.00099999999998</v>
      </c>
      <c r="Y336" s="90">
        <v>328</v>
      </c>
      <c r="Z336" s="144"/>
    </row>
    <row r="337" spans="1:26" x14ac:dyDescent="0.2">
      <c r="A337" s="281" t="str">
        <f t="shared" si="14"/>
        <v>CAZ PFO</v>
      </c>
      <c r="B337" s="368" t="s">
        <v>561</v>
      </c>
      <c r="C337" s="368" t="s">
        <v>611</v>
      </c>
      <c r="D337" s="368" t="s">
        <v>588</v>
      </c>
      <c r="E337" s="368" t="s">
        <v>589</v>
      </c>
      <c r="F337" s="369" t="s">
        <v>503</v>
      </c>
      <c r="G337" s="370">
        <v>568</v>
      </c>
      <c r="I337" s="143"/>
      <c r="J337" s="143"/>
      <c r="K337" s="143"/>
      <c r="L337" s="143"/>
      <c r="M337" s="237"/>
      <c r="N337" s="143"/>
      <c r="O337" s="143"/>
      <c r="P337" s="143"/>
      <c r="Q337" s="143"/>
      <c r="R337" s="143"/>
      <c r="S337" s="143"/>
      <c r="T337" s="143"/>
      <c r="U337" s="143"/>
      <c r="V337" s="143"/>
      <c r="W337" s="90">
        <f>IF(AND($AM$17&gt;=$X337,$AM$17&lt;=$Y337),'TARIFA ENTREGA A DIRECCION USD'!A337,$W338)</f>
        <v>0</v>
      </c>
      <c r="X337" s="90">
        <v>328.00099999999998</v>
      </c>
      <c r="Y337" s="90">
        <v>329</v>
      </c>
      <c r="Z337" s="144"/>
    </row>
    <row r="338" spans="1:26" x14ac:dyDescent="0.2">
      <c r="A338" s="281" t="str">
        <f t="shared" si="14"/>
        <v>CAZ PLC</v>
      </c>
      <c r="B338" s="368" t="s">
        <v>561</v>
      </c>
      <c r="C338" s="368" t="s">
        <v>611</v>
      </c>
      <c r="D338" s="368" t="s">
        <v>590</v>
      </c>
      <c r="E338" s="368" t="s">
        <v>591</v>
      </c>
      <c r="F338" s="369" t="s">
        <v>503</v>
      </c>
      <c r="G338" s="370">
        <v>350</v>
      </c>
      <c r="I338" s="143"/>
      <c r="J338" s="143"/>
      <c r="K338" s="143"/>
      <c r="L338" s="143"/>
      <c r="M338" s="237"/>
      <c r="N338" s="143"/>
      <c r="O338" s="143"/>
      <c r="P338" s="143"/>
      <c r="Q338" s="143"/>
      <c r="R338" s="143"/>
      <c r="S338" s="143"/>
      <c r="T338" s="143"/>
      <c r="U338" s="143"/>
      <c r="V338" s="143"/>
      <c r="W338" s="90">
        <f>IF(AND($AM$17&gt;=$X338,$AM$17&lt;=$Y338),'TARIFA ENTREGA A DIRECCION USD'!A338,$W339)</f>
        <v>0</v>
      </c>
      <c r="X338" s="90">
        <v>329.00099999999998</v>
      </c>
      <c r="Y338" s="90">
        <v>330</v>
      </c>
      <c r="Z338" s="144"/>
    </row>
    <row r="339" spans="1:26" x14ac:dyDescent="0.2">
      <c r="A339" s="281" t="str">
        <f t="shared" si="14"/>
        <v>CAZ POZ</v>
      </c>
      <c r="B339" s="368" t="s">
        <v>561</v>
      </c>
      <c r="C339" s="368" t="s">
        <v>611</v>
      </c>
      <c r="D339" s="368" t="s">
        <v>592</v>
      </c>
      <c r="E339" s="368" t="s">
        <v>593</v>
      </c>
      <c r="F339" s="369" t="s">
        <v>504</v>
      </c>
      <c r="G339" s="369">
        <v>683</v>
      </c>
      <c r="I339" s="143"/>
      <c r="J339" s="143"/>
      <c r="K339" s="143"/>
      <c r="L339" s="143"/>
      <c r="M339" s="237"/>
      <c r="N339" s="143"/>
      <c r="O339" s="143"/>
      <c r="P339" s="143"/>
      <c r="Q339" s="143"/>
      <c r="R339" s="143"/>
      <c r="S339" s="143"/>
      <c r="T339" s="143"/>
      <c r="U339" s="143"/>
      <c r="V339" s="143"/>
      <c r="W339" s="90">
        <f>IF(AND($AM$17&gt;=$X339,$AM$17&lt;=$Y339),'TARIFA ENTREGA A DIRECCION USD'!A339,$W340)</f>
        <v>0</v>
      </c>
      <c r="X339" s="90">
        <v>330.00099999999998</v>
      </c>
      <c r="Y339" s="90">
        <v>331</v>
      </c>
      <c r="Z339" s="144"/>
    </row>
    <row r="340" spans="1:26" x14ac:dyDescent="0.2">
      <c r="A340" s="281" t="str">
        <f t="shared" si="14"/>
        <v>CAZ SNT</v>
      </c>
      <c r="B340" s="368" t="s">
        <v>561</v>
      </c>
      <c r="C340" s="368" t="s">
        <v>611</v>
      </c>
      <c r="D340" s="368" t="s">
        <v>5610</v>
      </c>
      <c r="E340" s="368" t="s">
        <v>594</v>
      </c>
      <c r="F340" s="369" t="s">
        <v>504</v>
      </c>
      <c r="G340" s="370">
        <v>967</v>
      </c>
      <c r="I340" s="143"/>
      <c r="J340" s="143"/>
      <c r="K340" s="143"/>
      <c r="L340" s="143"/>
      <c r="M340" s="237"/>
      <c r="N340" s="143"/>
      <c r="O340" s="143"/>
      <c r="P340" s="143"/>
      <c r="Q340" s="143"/>
      <c r="R340" s="143"/>
      <c r="S340" s="143"/>
      <c r="T340" s="143"/>
      <c r="U340" s="143"/>
      <c r="V340" s="143"/>
      <c r="W340" s="90">
        <f>IF(AND($AM$17&gt;=$X340,$AM$17&lt;=$Y340),'TARIFA ENTREGA A DIRECCION USD'!A340,$W341)</f>
        <v>0</v>
      </c>
      <c r="X340" s="90">
        <v>331.00099999999998</v>
      </c>
      <c r="Y340" s="90">
        <v>332</v>
      </c>
      <c r="Z340" s="144"/>
    </row>
    <row r="341" spans="1:26" x14ac:dyDescent="0.2">
      <c r="A341" s="281" t="str">
        <f t="shared" si="14"/>
        <v>CAZ SBZ</v>
      </c>
      <c r="B341" s="368" t="s">
        <v>561</v>
      </c>
      <c r="C341" s="368" t="s">
        <v>611</v>
      </c>
      <c r="D341" s="368" t="s">
        <v>595</v>
      </c>
      <c r="E341" s="368" t="s">
        <v>5484</v>
      </c>
      <c r="F341" s="369" t="s">
        <v>504</v>
      </c>
      <c r="G341" s="370">
        <v>818</v>
      </c>
      <c r="I341" s="143"/>
      <c r="J341" s="143"/>
      <c r="K341" s="143"/>
      <c r="L341" s="143"/>
      <c r="M341" s="237"/>
      <c r="N341" s="143"/>
      <c r="O341" s="143"/>
      <c r="P341" s="143"/>
      <c r="Q341" s="143"/>
      <c r="R341" s="143"/>
      <c r="S341" s="143"/>
      <c r="T341" s="143"/>
      <c r="U341" s="143"/>
      <c r="V341" s="143"/>
      <c r="W341" s="90">
        <f>IF(AND($AM$17&gt;=$X341,$AM$17&lt;=$Y341),'TARIFA ENTREGA A DIRECCION USD'!A341,$W342)</f>
        <v>0</v>
      </c>
      <c r="X341" s="90">
        <v>332.00099999999998</v>
      </c>
      <c r="Y341" s="90">
        <v>333</v>
      </c>
      <c r="Z341" s="144"/>
    </row>
    <row r="342" spans="1:26" x14ac:dyDescent="0.2">
      <c r="A342" s="281" t="str">
        <f t="shared" si="14"/>
        <v>CAZ SCL</v>
      </c>
      <c r="B342" s="368" t="s">
        <v>561</v>
      </c>
      <c r="C342" s="368" t="s">
        <v>611</v>
      </c>
      <c r="D342" s="368" t="s">
        <v>596</v>
      </c>
      <c r="E342" s="368" t="s">
        <v>597</v>
      </c>
      <c r="F342" s="369" t="s">
        <v>504</v>
      </c>
      <c r="G342" s="370">
        <v>928</v>
      </c>
      <c r="I342" s="143"/>
      <c r="J342" s="143"/>
      <c r="K342" s="143"/>
      <c r="L342" s="143"/>
      <c r="M342" s="237"/>
      <c r="N342" s="143"/>
      <c r="O342" s="143"/>
      <c r="P342" s="143"/>
      <c r="Q342" s="143"/>
      <c r="R342" s="143"/>
      <c r="S342" s="143"/>
      <c r="T342" s="143"/>
      <c r="U342" s="143"/>
      <c r="V342" s="143"/>
      <c r="W342" s="90">
        <f>IF(AND($AM$17&gt;=$X342,$AM$17&lt;=$Y342),'TARIFA ENTREGA A DIRECCION USD'!A342,$W343)</f>
        <v>0</v>
      </c>
      <c r="X342" s="90">
        <v>333.00099999999998</v>
      </c>
      <c r="Y342" s="90">
        <v>334</v>
      </c>
      <c r="Z342" s="144"/>
    </row>
    <row r="343" spans="1:26" x14ac:dyDescent="0.2">
      <c r="A343" s="281" t="str">
        <f t="shared" si="14"/>
        <v>CAZ SFE</v>
      </c>
      <c r="B343" s="368" t="s">
        <v>561</v>
      </c>
      <c r="C343" s="368" t="s">
        <v>611</v>
      </c>
      <c r="D343" s="368" t="s">
        <v>598</v>
      </c>
      <c r="E343" s="368" t="s">
        <v>599</v>
      </c>
      <c r="F343" s="369" t="s">
        <v>503</v>
      </c>
      <c r="G343" s="370">
        <v>319</v>
      </c>
      <c r="I343" s="143"/>
      <c r="J343" s="143"/>
      <c r="K343" s="143"/>
      <c r="L343" s="143"/>
      <c r="M343" s="237"/>
      <c r="N343" s="143"/>
      <c r="O343" s="143"/>
      <c r="P343" s="143"/>
      <c r="Q343" s="143"/>
      <c r="R343" s="143"/>
      <c r="S343" s="143"/>
      <c r="T343" s="143"/>
      <c r="U343" s="143"/>
      <c r="V343" s="143"/>
      <c r="W343" s="90">
        <f>IF(AND($AM$17&gt;=$X343,$AM$17&lt;=$Y343),'TARIFA ENTREGA A DIRECCION USD'!A343,$W344)</f>
        <v>0</v>
      </c>
      <c r="X343" s="90">
        <v>334.00099999999998</v>
      </c>
      <c r="Y343" s="90">
        <v>335</v>
      </c>
      <c r="Z343" s="144"/>
    </row>
    <row r="344" spans="1:26" x14ac:dyDescent="0.2">
      <c r="A344" s="281" t="str">
        <f t="shared" si="14"/>
        <v>CAZ SFX</v>
      </c>
      <c r="B344" s="368" t="s">
        <v>561</v>
      </c>
      <c r="C344" s="368" t="s">
        <v>611</v>
      </c>
      <c r="D344" s="368" t="s">
        <v>600</v>
      </c>
      <c r="E344" s="368" t="s">
        <v>601</v>
      </c>
      <c r="F344" s="369" t="s">
        <v>504</v>
      </c>
      <c r="G344" s="370">
        <v>699</v>
      </c>
      <c r="I344" s="143"/>
      <c r="J344" s="143"/>
      <c r="K344" s="143"/>
      <c r="L344" s="143"/>
      <c r="M344" s="237"/>
      <c r="N344" s="143"/>
      <c r="O344" s="143"/>
      <c r="P344" s="143"/>
      <c r="Q344" s="143"/>
      <c r="R344" s="143"/>
      <c r="S344" s="143"/>
      <c r="T344" s="143"/>
      <c r="U344" s="143"/>
      <c r="V344" s="143"/>
      <c r="W344" s="90">
        <f>IF(AND($AM$17&gt;=$X344,$AM$17&lt;=$Y344),'TARIFA ENTREGA A DIRECCION USD'!A344,$W345)</f>
        <v>0</v>
      </c>
      <c r="X344" s="90">
        <v>335.00099999999998</v>
      </c>
      <c r="Y344" s="90">
        <v>336</v>
      </c>
      <c r="Z344" s="144"/>
    </row>
    <row r="345" spans="1:26" x14ac:dyDescent="0.2">
      <c r="A345" s="281" t="str">
        <f t="shared" si="14"/>
        <v>CAZ TPT</v>
      </c>
      <c r="B345" s="368" t="s">
        <v>561</v>
      </c>
      <c r="C345" s="368" t="s">
        <v>611</v>
      </c>
      <c r="D345" s="368" t="s">
        <v>5503</v>
      </c>
      <c r="E345" s="368" t="s">
        <v>5504</v>
      </c>
      <c r="F345" s="369" t="s">
        <v>504</v>
      </c>
      <c r="G345" s="370">
        <v>744</v>
      </c>
      <c r="I345" s="143"/>
      <c r="J345" s="143"/>
      <c r="K345" s="143"/>
      <c r="L345" s="143"/>
      <c r="M345" s="237"/>
      <c r="N345" s="143"/>
      <c r="O345" s="143"/>
      <c r="P345" s="143"/>
      <c r="Q345" s="143"/>
      <c r="R345" s="143"/>
      <c r="S345" s="143"/>
      <c r="T345" s="143"/>
      <c r="U345" s="143"/>
      <c r="V345" s="143"/>
      <c r="W345" s="90">
        <f>IF(AND($AM$17&gt;=$X345,$AM$17&lt;=$Y345),'TARIFA ENTREGA A DIRECCION USD'!A345,$W346)</f>
        <v>0</v>
      </c>
      <c r="X345" s="90">
        <v>336.00099999999998</v>
      </c>
      <c r="Y345" s="90">
        <v>337</v>
      </c>
      <c r="Z345" s="144"/>
    </row>
    <row r="346" spans="1:26" x14ac:dyDescent="0.2">
      <c r="A346" s="281" t="str">
        <f t="shared" si="14"/>
        <v>CAZ TY1</v>
      </c>
      <c r="B346" s="368" t="s">
        <v>561</v>
      </c>
      <c r="C346" s="368" t="s">
        <v>611</v>
      </c>
      <c r="D346" s="368" t="s">
        <v>604</v>
      </c>
      <c r="E346" s="368" t="s">
        <v>605</v>
      </c>
      <c r="F346" s="369" t="s">
        <v>501</v>
      </c>
      <c r="G346" s="370">
        <v>27</v>
      </c>
      <c r="I346" s="143"/>
      <c r="J346" s="143"/>
      <c r="K346" s="143"/>
      <c r="L346" s="143"/>
      <c r="M346" s="237"/>
      <c r="N346" s="143"/>
      <c r="O346" s="143"/>
      <c r="P346" s="143"/>
      <c r="Q346" s="143"/>
      <c r="R346" s="143"/>
      <c r="S346" s="143"/>
      <c r="T346" s="143"/>
      <c r="U346" s="143"/>
      <c r="V346" s="143"/>
      <c r="W346" s="90">
        <f>IF(AND($AM$17&gt;=$X346,$AM$17&lt;=$Y346),'TARIFA ENTREGA A DIRECCION USD'!A346,$W347)</f>
        <v>0</v>
      </c>
      <c r="X346" s="90">
        <v>337.00099999999998</v>
      </c>
      <c r="Y346" s="90">
        <v>338</v>
      </c>
      <c r="Z346" s="144"/>
    </row>
    <row r="347" spans="1:26" x14ac:dyDescent="0.2">
      <c r="A347" s="281" t="str">
        <f t="shared" si="14"/>
        <v>CAZ VAL</v>
      </c>
      <c r="B347" s="368" t="s">
        <v>561</v>
      </c>
      <c r="C347" s="368" t="s">
        <v>611</v>
      </c>
      <c r="D347" s="368" t="s">
        <v>602</v>
      </c>
      <c r="E347" s="368" t="s">
        <v>603</v>
      </c>
      <c r="F347" s="369" t="s">
        <v>502</v>
      </c>
      <c r="G347" s="370">
        <v>194</v>
      </c>
      <c r="I347" s="143"/>
      <c r="J347" s="143"/>
      <c r="K347" s="143"/>
      <c r="L347" s="143"/>
      <c r="M347" s="237"/>
      <c r="N347" s="143"/>
      <c r="O347" s="143"/>
      <c r="P347" s="143"/>
      <c r="Q347" s="143"/>
      <c r="R347" s="143"/>
      <c r="S347" s="143"/>
      <c r="T347" s="143"/>
      <c r="U347" s="143"/>
      <c r="V347" s="143"/>
      <c r="W347" s="90">
        <f>IF(AND($AM$17&gt;=$X347,$AM$17&lt;=$Y347),'TARIFA ENTREGA A DIRECCION USD'!A347,$W348)</f>
        <v>0</v>
      </c>
      <c r="X347" s="90">
        <v>338.00099999999998</v>
      </c>
      <c r="Y347" s="90">
        <v>339</v>
      </c>
      <c r="Z347" s="144"/>
    </row>
    <row r="348" spans="1:26" x14ac:dyDescent="0.2">
      <c r="A348" s="281" t="str">
        <f t="shared" si="14"/>
        <v>CAZ VEN</v>
      </c>
      <c r="B348" s="368" t="s">
        <v>561</v>
      </c>
      <c r="C348" s="368" t="s">
        <v>611</v>
      </c>
      <c r="D348" s="368" t="s">
        <v>5475</v>
      </c>
      <c r="E348" s="368" t="s">
        <v>5476</v>
      </c>
      <c r="F348" s="369" t="s">
        <v>501</v>
      </c>
      <c r="G348" s="370">
        <v>27</v>
      </c>
      <c r="I348" s="143"/>
      <c r="J348" s="143"/>
      <c r="K348" s="143"/>
      <c r="L348" s="143"/>
      <c r="M348" s="237"/>
      <c r="N348" s="143"/>
      <c r="O348" s="143"/>
      <c r="P348" s="143"/>
      <c r="Q348" s="143"/>
      <c r="R348" s="143"/>
      <c r="S348" s="143"/>
      <c r="T348" s="143"/>
      <c r="U348" s="143"/>
      <c r="V348" s="143"/>
      <c r="W348" s="90">
        <f>IF(AND($AM$17&gt;=$X348,$AM$17&lt;=$Y348),'TARIFA ENTREGA A DIRECCION USD'!A348,$W349)</f>
        <v>0</v>
      </c>
      <c r="X348" s="90">
        <v>339.00099999999998</v>
      </c>
      <c r="Y348" s="90">
        <v>340</v>
      </c>
      <c r="Z348" s="144"/>
    </row>
    <row r="349" spans="1:26" x14ac:dyDescent="0.2">
      <c r="A349" s="281" t="str">
        <f t="shared" si="14"/>
        <v>CAZ VLP</v>
      </c>
      <c r="B349" s="368" t="s">
        <v>561</v>
      </c>
      <c r="C349" s="368" t="s">
        <v>611</v>
      </c>
      <c r="D349" s="368" t="s">
        <v>606</v>
      </c>
      <c r="E349" s="368" t="s">
        <v>5482</v>
      </c>
      <c r="F349" s="369" t="s">
        <v>503</v>
      </c>
      <c r="G349" s="370">
        <v>386</v>
      </c>
      <c r="I349" s="143"/>
      <c r="J349" s="143"/>
      <c r="K349" s="143"/>
      <c r="L349" s="143"/>
      <c r="M349" s="237"/>
      <c r="N349" s="143"/>
      <c r="O349" s="143"/>
      <c r="P349" s="143"/>
      <c r="Q349" s="143"/>
      <c r="R349" s="143"/>
      <c r="S349" s="143"/>
      <c r="T349" s="143"/>
      <c r="U349" s="143"/>
      <c r="V349" s="143"/>
      <c r="W349" s="90">
        <f>IF(AND($AM$17&gt;=$X349,$AM$17&lt;=$Y349),'TARIFA ENTREGA A DIRECCION USD'!A349,$W350)</f>
        <v>0</v>
      </c>
      <c r="X349" s="90">
        <v>340.00099999999998</v>
      </c>
      <c r="Y349" s="90">
        <v>341</v>
      </c>
      <c r="Z349" s="144"/>
    </row>
    <row r="350" spans="1:26" x14ac:dyDescent="0.2">
      <c r="A350" s="281" t="str">
        <f t="shared" si="14"/>
        <v>CAZ VRA</v>
      </c>
      <c r="B350" s="368" t="s">
        <v>561</v>
      </c>
      <c r="C350" s="368" t="s">
        <v>611</v>
      </c>
      <c r="D350" s="368" t="s">
        <v>607</v>
      </c>
      <c r="E350" s="368" t="s">
        <v>608</v>
      </c>
      <c r="F350" s="369" t="s">
        <v>504</v>
      </c>
      <c r="G350" s="370">
        <v>616</v>
      </c>
      <c r="I350" s="143"/>
      <c r="J350" s="143"/>
      <c r="K350" s="143"/>
      <c r="L350" s="143"/>
      <c r="M350" s="237"/>
      <c r="N350" s="143"/>
      <c r="O350" s="143"/>
      <c r="P350" s="143"/>
      <c r="Q350" s="143"/>
      <c r="R350" s="143"/>
      <c r="S350" s="143"/>
      <c r="T350" s="143"/>
      <c r="U350" s="143"/>
      <c r="V350" s="143"/>
      <c r="W350" s="90">
        <f>IF(AND($AM$17&gt;=$X350,$AM$17&lt;=$Y350),'TARIFA ENTREGA A DIRECCION USD'!A350,$W351)</f>
        <v>0</v>
      </c>
      <c r="X350" s="90">
        <v>341.00099999999998</v>
      </c>
      <c r="Y350" s="90">
        <v>342</v>
      </c>
      <c r="Z350" s="144"/>
    </row>
    <row r="351" spans="1:26" x14ac:dyDescent="0.2">
      <c r="A351" s="281" t="str">
        <f t="shared" si="14"/>
        <v>CAZ XBM</v>
      </c>
      <c r="B351" s="368" t="s">
        <v>561</v>
      </c>
      <c r="C351" s="368" t="s">
        <v>611</v>
      </c>
      <c r="D351" s="368" t="s">
        <v>609</v>
      </c>
      <c r="E351" s="368" t="s">
        <v>612</v>
      </c>
      <c r="F351" s="369" t="s">
        <v>501</v>
      </c>
      <c r="G351" s="370">
        <v>27</v>
      </c>
      <c r="I351" s="143"/>
      <c r="J351" s="143"/>
      <c r="K351" s="143"/>
      <c r="L351" s="143"/>
      <c r="M351" s="237"/>
      <c r="N351" s="143"/>
      <c r="O351" s="143"/>
      <c r="P351" s="143"/>
      <c r="Q351" s="143"/>
      <c r="R351" s="143"/>
      <c r="S351" s="143"/>
      <c r="T351" s="143"/>
      <c r="U351" s="143"/>
      <c r="V351" s="143"/>
      <c r="W351" s="90">
        <f>IF(AND($AM$17&gt;=$X351,$AM$17&lt;=$Y351),'TARIFA ENTREGA A DIRECCION USD'!A351,$W352)</f>
        <v>0</v>
      </c>
      <c r="X351" s="90">
        <v>342.00099999999998</v>
      </c>
      <c r="Y351" s="90">
        <v>343</v>
      </c>
      <c r="Z351" s="144"/>
    </row>
    <row r="352" spans="1:26" x14ac:dyDescent="0.2">
      <c r="A352" s="281" t="str">
        <f t="shared" si="14"/>
        <v>CAZ XES</v>
      </c>
      <c r="B352" s="368" t="s">
        <v>561</v>
      </c>
      <c r="C352" s="368" t="s">
        <v>611</v>
      </c>
      <c r="D352" s="368" t="s">
        <v>610</v>
      </c>
      <c r="E352" s="368" t="s">
        <v>613</v>
      </c>
      <c r="F352" s="369" t="s">
        <v>501</v>
      </c>
      <c r="G352" s="370">
        <v>27</v>
      </c>
      <c r="I352" s="143"/>
      <c r="J352" s="143"/>
      <c r="K352" s="143"/>
      <c r="L352" s="143"/>
      <c r="M352" s="237"/>
      <c r="N352" s="143"/>
      <c r="O352" s="143"/>
      <c r="P352" s="143"/>
      <c r="Q352" s="143"/>
      <c r="R352" s="143"/>
      <c r="S352" s="143"/>
      <c r="T352" s="143"/>
      <c r="U352" s="143"/>
      <c r="V352" s="143"/>
      <c r="W352" s="90">
        <f>IF(AND($AM$17&gt;=$X352,$AM$17&lt;=$Y352),'TARIFA ENTREGA A DIRECCION USD'!A352,$W353)</f>
        <v>0</v>
      </c>
      <c r="X352" s="90">
        <v>343.00099999999998</v>
      </c>
      <c r="Y352" s="90">
        <v>344</v>
      </c>
      <c r="Z352" s="144"/>
    </row>
    <row r="353" spans="1:26" x14ac:dyDescent="0.2">
      <c r="A353" s="281" t="str">
        <f t="shared" si="14"/>
        <v>CAZ XSJ</v>
      </c>
      <c r="B353" s="368" t="s">
        <v>561</v>
      </c>
      <c r="C353" s="368" t="s">
        <v>611</v>
      </c>
      <c r="D353" s="368" t="s">
        <v>5477</v>
      </c>
      <c r="E353" s="368" t="s">
        <v>5478</v>
      </c>
      <c r="F353" s="369" t="s">
        <v>501</v>
      </c>
      <c r="G353" s="370">
        <v>27</v>
      </c>
      <c r="I353" s="143"/>
      <c r="J353" s="143"/>
      <c r="K353" s="143"/>
      <c r="L353" s="143"/>
      <c r="M353" s="237"/>
      <c r="N353" s="143"/>
      <c r="O353" s="143"/>
      <c r="P353" s="143"/>
      <c r="Q353" s="143"/>
      <c r="R353" s="143"/>
      <c r="S353" s="143"/>
      <c r="T353" s="143"/>
      <c r="U353" s="143"/>
      <c r="V353" s="143"/>
      <c r="W353" s="90">
        <f>IF(AND($AM$17&gt;=$X353,$AM$17&lt;=$Y353),'TARIFA ENTREGA A DIRECCION USD'!A353,$W354)</f>
        <v>0</v>
      </c>
      <c r="X353" s="90">
        <v>344.00099999999998</v>
      </c>
      <c r="Y353" s="90">
        <v>345</v>
      </c>
      <c r="Z353" s="144"/>
    </row>
    <row r="354" spans="1:26" x14ac:dyDescent="0.2">
      <c r="A354" s="281" t="str">
        <f t="shared" si="14"/>
        <v>CAZ XSS</v>
      </c>
      <c r="B354" s="368" t="s">
        <v>561</v>
      </c>
      <c r="C354" s="368" t="s">
        <v>611</v>
      </c>
      <c r="D354" s="368" t="s">
        <v>5485</v>
      </c>
      <c r="E354" s="368" t="s">
        <v>5486</v>
      </c>
      <c r="F354" s="369" t="s">
        <v>504</v>
      </c>
      <c r="G354" s="370">
        <v>928</v>
      </c>
      <c r="I354" s="143"/>
      <c r="J354" s="143"/>
      <c r="K354" s="143"/>
      <c r="L354" s="143"/>
      <c r="M354" s="237"/>
      <c r="N354" s="143"/>
      <c r="O354" s="143"/>
      <c r="P354" s="143"/>
      <c r="Q354" s="143"/>
      <c r="R354" s="143"/>
      <c r="S354" s="143"/>
      <c r="T354" s="143"/>
      <c r="U354" s="143"/>
      <c r="V354" s="143"/>
      <c r="W354" s="90">
        <f>IF(AND($AM$17&gt;=$X354,$AM$17&lt;=$Y354),'TARIFA ENTREGA A DIRECCION USD'!A354,$W355)</f>
        <v>0</v>
      </c>
      <c r="X354" s="90">
        <v>345.00099999999998</v>
      </c>
      <c r="Y354" s="90">
        <v>346</v>
      </c>
      <c r="Z354" s="144"/>
    </row>
    <row r="355" spans="1:26" x14ac:dyDescent="0.2">
      <c r="A355" s="281" t="str">
        <f t="shared" si="14"/>
        <v>CAZ XTT</v>
      </c>
      <c r="B355" s="368" t="s">
        <v>561</v>
      </c>
      <c r="C355" s="368" t="s">
        <v>611</v>
      </c>
      <c r="D355" s="368" t="s">
        <v>5448</v>
      </c>
      <c r="E355" s="368" t="s">
        <v>5479</v>
      </c>
      <c r="F355" s="369" t="s">
        <v>501</v>
      </c>
      <c r="G355" s="370">
        <v>27</v>
      </c>
      <c r="I355" s="143"/>
      <c r="J355" s="143"/>
      <c r="K355" s="143"/>
      <c r="L355" s="143"/>
      <c r="M355" s="237"/>
      <c r="N355" s="143"/>
      <c r="O355" s="143"/>
      <c r="P355" s="143"/>
      <c r="Q355" s="143"/>
      <c r="R355" s="143"/>
      <c r="S355" s="143"/>
      <c r="T355" s="143"/>
      <c r="U355" s="143"/>
      <c r="V355" s="143"/>
      <c r="W355" s="90">
        <f>IF(AND($AM$17&gt;=$X355,$AM$17&lt;=$Y355),'TARIFA ENTREGA A DIRECCION USD'!A355,$W356)</f>
        <v>0</v>
      </c>
      <c r="X355" s="90">
        <v>346.00099999999998</v>
      </c>
      <c r="Y355" s="90">
        <v>347</v>
      </c>
      <c r="Z355" s="144"/>
    </row>
    <row r="356" spans="1:26" x14ac:dyDescent="0.2">
      <c r="A356" s="282" t="str">
        <f t="shared" si="14"/>
        <v>CAZ XCH</v>
      </c>
      <c r="B356" s="278" t="s">
        <v>561</v>
      </c>
      <c r="C356" s="278" t="s">
        <v>611</v>
      </c>
      <c r="D356" s="278" t="s">
        <v>5537</v>
      </c>
      <c r="E356" s="278" t="s">
        <v>5538</v>
      </c>
      <c r="F356" s="395" t="s">
        <v>501</v>
      </c>
      <c r="G356" s="396">
        <v>27</v>
      </c>
      <c r="I356" s="143"/>
      <c r="J356" s="143"/>
      <c r="K356" s="143"/>
      <c r="L356" s="143"/>
      <c r="M356" s="237"/>
      <c r="N356" s="143"/>
      <c r="O356" s="143"/>
      <c r="P356" s="143"/>
      <c r="Q356" s="143"/>
      <c r="R356" s="143"/>
      <c r="S356" s="143"/>
      <c r="T356" s="143"/>
      <c r="U356" s="143"/>
      <c r="V356" s="143"/>
      <c r="W356" s="90">
        <f>IF(AND($AM$17&gt;=$X356,$AM$17&lt;=$Y356),'TARIFA ENTREGA A DIRECCION USD'!A356,$W357)</f>
        <v>0</v>
      </c>
      <c r="X356" s="90">
        <v>347.00099999999998</v>
      </c>
      <c r="Y356" s="90">
        <v>348</v>
      </c>
      <c r="Z356" s="144"/>
    </row>
    <row r="357" spans="1:26" x14ac:dyDescent="0.2">
      <c r="A357" s="294" t="str">
        <f t="shared" si="14"/>
        <v>CAZ BPC</v>
      </c>
      <c r="B357" s="293" t="s">
        <v>561</v>
      </c>
      <c r="C357" s="293" t="s">
        <v>611</v>
      </c>
      <c r="D357" s="293" t="s">
        <v>5544</v>
      </c>
      <c r="E357" s="293" t="s">
        <v>5545</v>
      </c>
      <c r="F357" s="397" t="s">
        <v>503</v>
      </c>
      <c r="G357" s="398">
        <v>350</v>
      </c>
      <c r="I357" s="143"/>
      <c r="J357" s="143"/>
      <c r="K357" s="143"/>
      <c r="L357" s="143"/>
      <c r="M357" s="237"/>
      <c r="N357" s="143"/>
      <c r="O357" s="143"/>
      <c r="P357" s="143"/>
      <c r="Q357" s="143"/>
      <c r="R357" s="143"/>
      <c r="S357" s="143"/>
      <c r="T357" s="143"/>
      <c r="U357" s="143"/>
      <c r="V357" s="143"/>
      <c r="W357" s="90">
        <f>IF(AND($AM$17&gt;=$X357,$AM$17&lt;=$Y357),'TARIFA ENTREGA A DIRECCION USD'!A357,$W358)</f>
        <v>0</v>
      </c>
      <c r="X357" s="90">
        <v>348.00099999999998</v>
      </c>
      <c r="Y357" s="90">
        <v>349</v>
      </c>
      <c r="Z357" s="144"/>
    </row>
    <row r="358" spans="1:26" x14ac:dyDescent="0.2">
      <c r="A358" s="294" t="str">
        <f t="shared" si="14"/>
        <v>CAZ XCP</v>
      </c>
      <c r="B358" s="293" t="s">
        <v>561</v>
      </c>
      <c r="C358" s="293" t="s">
        <v>611</v>
      </c>
      <c r="D358" s="293" t="s">
        <v>5549</v>
      </c>
      <c r="E358" s="293" t="s">
        <v>5550</v>
      </c>
      <c r="F358" s="397" t="s">
        <v>501</v>
      </c>
      <c r="G358" s="398">
        <v>24</v>
      </c>
      <c r="I358" s="143"/>
      <c r="J358" s="143"/>
      <c r="K358" s="143"/>
      <c r="L358" s="143"/>
      <c r="M358" s="237"/>
      <c r="N358" s="143"/>
      <c r="O358" s="143"/>
      <c r="P358" s="143"/>
      <c r="Q358" s="143"/>
      <c r="R358" s="143"/>
      <c r="S358" s="143"/>
      <c r="T358" s="143"/>
      <c r="U358" s="143"/>
      <c r="V358" s="143"/>
      <c r="W358" s="90">
        <f>IF(AND($AM$17&gt;=$X358,$AM$17&lt;=$Y358),'TARIFA ENTREGA A DIRECCION USD'!A358,$W359)</f>
        <v>0</v>
      </c>
      <c r="X358" s="90">
        <v>349.00099999999998</v>
      </c>
      <c r="Y358" s="90">
        <v>350</v>
      </c>
      <c r="Z358" s="144"/>
    </row>
    <row r="359" spans="1:26" x14ac:dyDescent="0.2">
      <c r="A359" s="281" t="str">
        <f t="shared" si="14"/>
        <v>CBR ACO</v>
      </c>
      <c r="B359" s="368" t="s">
        <v>555</v>
      </c>
      <c r="C359" s="368" t="s">
        <v>556</v>
      </c>
      <c r="D359" s="368" t="s">
        <v>546</v>
      </c>
      <c r="E359" s="368" t="s">
        <v>547</v>
      </c>
      <c r="F359" s="369" t="s">
        <v>502</v>
      </c>
      <c r="G359" s="370">
        <v>201</v>
      </c>
      <c r="I359" s="143"/>
      <c r="J359" s="143"/>
      <c r="K359" s="143"/>
      <c r="L359" s="143"/>
      <c r="M359" s="237"/>
      <c r="N359" s="143"/>
      <c r="O359" s="143"/>
      <c r="P359" s="143"/>
      <c r="Q359" s="143"/>
      <c r="R359" s="143"/>
      <c r="S359" s="143"/>
      <c r="T359" s="143"/>
      <c r="U359" s="143"/>
      <c r="V359" s="143"/>
      <c r="W359" s="90">
        <f>IF(AND($AM$17&gt;=$X359,$AM$17&lt;=$Y359),'TARIFA ENTREGA A DIRECCION USD'!A359,$W360)</f>
        <v>0</v>
      </c>
      <c r="X359" s="90">
        <v>350.00099999999998</v>
      </c>
      <c r="Y359" s="90">
        <v>351</v>
      </c>
      <c r="Z359" s="144"/>
    </row>
    <row r="360" spans="1:26" x14ac:dyDescent="0.2">
      <c r="A360" s="281" t="str">
        <f t="shared" si="14"/>
        <v>CBR AUA</v>
      </c>
      <c r="B360" s="368" t="s">
        <v>555</v>
      </c>
      <c r="C360" s="368" t="s">
        <v>556</v>
      </c>
      <c r="D360" s="368" t="s">
        <v>5515</v>
      </c>
      <c r="E360" s="368" t="s">
        <v>5519</v>
      </c>
      <c r="F360" s="369" t="s">
        <v>504</v>
      </c>
      <c r="G360" s="370">
        <v>928</v>
      </c>
      <c r="I360" s="143"/>
      <c r="J360" s="143"/>
      <c r="K360" s="143"/>
      <c r="L360" s="143"/>
      <c r="M360" s="237"/>
      <c r="N360" s="143"/>
      <c r="O360" s="143"/>
      <c r="P360" s="143"/>
      <c r="Q360" s="143"/>
      <c r="R360" s="143"/>
      <c r="S360" s="143"/>
      <c r="T360" s="143"/>
      <c r="U360" s="143"/>
      <c r="V360" s="143"/>
      <c r="W360" s="90">
        <f>IF(AND($AM$17&gt;=$X360,$AM$17&lt;=$Y360),'TARIFA ENTREGA A DIRECCION USD'!A360,$W361)</f>
        <v>0</v>
      </c>
      <c r="X360" s="90">
        <v>351.00099999999998</v>
      </c>
      <c r="Y360" s="90">
        <v>352</v>
      </c>
      <c r="Z360" s="144"/>
    </row>
    <row r="361" spans="1:26" x14ac:dyDescent="0.2">
      <c r="A361" s="281" t="str">
        <f t="shared" si="14"/>
        <v>CBR BAS</v>
      </c>
      <c r="B361" s="368" t="s">
        <v>555</v>
      </c>
      <c r="C361" s="368" t="s">
        <v>556</v>
      </c>
      <c r="D361" s="368" t="s">
        <v>549</v>
      </c>
      <c r="E361" s="368" t="s">
        <v>550</v>
      </c>
      <c r="F361" s="369" t="s">
        <v>504</v>
      </c>
      <c r="G361" s="370">
        <v>1196</v>
      </c>
      <c r="I361" s="143"/>
      <c r="J361" s="143"/>
      <c r="K361" s="143"/>
      <c r="L361" s="143"/>
      <c r="M361" s="237"/>
      <c r="N361" s="143"/>
      <c r="O361" s="143"/>
      <c r="P361" s="143"/>
      <c r="Q361" s="143"/>
      <c r="R361" s="143"/>
      <c r="S361" s="143"/>
      <c r="T361" s="143"/>
      <c r="U361" s="143"/>
      <c r="V361" s="143"/>
      <c r="W361" s="90">
        <f>IF(AND($AM$17&gt;=$X361,$AM$17&lt;=$Y361),'TARIFA ENTREGA A DIRECCION USD'!A361,$W362)</f>
        <v>0</v>
      </c>
      <c r="X361" s="90">
        <v>352.00099999999998</v>
      </c>
      <c r="Y361" s="90">
        <v>353</v>
      </c>
      <c r="Z361" s="144"/>
    </row>
    <row r="362" spans="1:26" x14ac:dyDescent="0.2">
      <c r="A362" s="281" t="str">
        <f t="shared" si="14"/>
        <v>CBR BTO</v>
      </c>
      <c r="B362" s="368" t="s">
        <v>555</v>
      </c>
      <c r="C362" s="368" t="s">
        <v>556</v>
      </c>
      <c r="D362" s="368" t="s">
        <v>551</v>
      </c>
      <c r="E362" s="368" t="s">
        <v>552</v>
      </c>
      <c r="F362" s="369" t="s">
        <v>504</v>
      </c>
      <c r="G362" s="370">
        <v>951</v>
      </c>
      <c r="I362" s="143"/>
      <c r="J362" s="143"/>
      <c r="K362" s="143"/>
      <c r="L362" s="143"/>
      <c r="M362" s="237"/>
      <c r="N362" s="143"/>
      <c r="O362" s="143"/>
      <c r="P362" s="143"/>
      <c r="Q362" s="143"/>
      <c r="R362" s="143"/>
      <c r="S362" s="143"/>
      <c r="T362" s="143"/>
      <c r="U362" s="143"/>
      <c r="V362" s="143"/>
      <c r="W362" s="90">
        <f>IF(AND($AM$17&gt;=$X362,$AM$17&lt;=$Y362),'TARIFA ENTREGA A DIRECCION USD'!A362,$W363)</f>
        <v>0</v>
      </c>
      <c r="X362" s="90">
        <v>353.00099999999998</v>
      </c>
      <c r="Y362" s="90">
        <v>354</v>
      </c>
      <c r="Z362" s="144"/>
    </row>
    <row r="363" spans="1:26" x14ac:dyDescent="0.2">
      <c r="A363" s="281" t="str">
        <f t="shared" si="14"/>
        <v>CBR CAS</v>
      </c>
      <c r="B363" s="368" t="s">
        <v>555</v>
      </c>
      <c r="C363" s="368" t="s">
        <v>556</v>
      </c>
      <c r="D363" s="368" t="s">
        <v>553</v>
      </c>
      <c r="E363" s="368" t="s">
        <v>554</v>
      </c>
      <c r="F363" s="369" t="s">
        <v>504</v>
      </c>
      <c r="G363" s="370">
        <v>1245</v>
      </c>
      <c r="I363" s="143"/>
      <c r="J363" s="143"/>
      <c r="K363" s="143"/>
      <c r="L363" s="143"/>
      <c r="M363" s="237"/>
      <c r="N363" s="143"/>
      <c r="O363" s="143"/>
      <c r="P363" s="143"/>
      <c r="Q363" s="143"/>
      <c r="R363" s="143"/>
      <c r="S363" s="143"/>
      <c r="T363" s="143"/>
      <c r="U363" s="143"/>
      <c r="V363" s="143"/>
      <c r="W363" s="90">
        <f>IF(AND($AM$17&gt;=$X363,$AM$17&lt;=$Y363),'TARIFA ENTREGA A DIRECCION USD'!A363,$W364)</f>
        <v>0</v>
      </c>
      <c r="X363" s="90">
        <v>354.00099999999998</v>
      </c>
      <c r="Y363" s="90">
        <v>355</v>
      </c>
      <c r="Z363" s="144"/>
    </row>
    <row r="364" spans="1:26" x14ac:dyDescent="0.2">
      <c r="A364" s="281" t="str">
        <f t="shared" si="14"/>
        <v>CBR CAZ</v>
      </c>
      <c r="B364" s="368" t="s">
        <v>555</v>
      </c>
      <c r="C364" s="368" t="s">
        <v>556</v>
      </c>
      <c r="D364" s="368" t="s">
        <v>561</v>
      </c>
      <c r="E364" s="368" t="s">
        <v>611</v>
      </c>
      <c r="F364" s="369" t="s">
        <v>504</v>
      </c>
      <c r="G364" s="370">
        <v>613</v>
      </c>
      <c r="I364" s="143"/>
      <c r="J364" s="143"/>
      <c r="K364" s="143"/>
      <c r="L364" s="143"/>
      <c r="M364" s="237"/>
      <c r="N364" s="143"/>
      <c r="O364" s="143"/>
      <c r="P364" s="143"/>
      <c r="Q364" s="143"/>
      <c r="R364" s="143"/>
      <c r="S364" s="143"/>
      <c r="T364" s="143"/>
      <c r="U364" s="143"/>
      <c r="V364" s="143"/>
      <c r="W364" s="90">
        <f>IF(AND($AM$17&gt;=$X364,$AM$17&lt;=$Y364),'TARIFA ENTREGA A DIRECCION USD'!A364,$W365)</f>
        <v>0</v>
      </c>
      <c r="X364" s="90">
        <v>355.00099999999998</v>
      </c>
      <c r="Y364" s="90">
        <v>356</v>
      </c>
      <c r="Z364" s="144"/>
    </row>
    <row r="365" spans="1:26" x14ac:dyDescent="0.2">
      <c r="A365" s="281" t="str">
        <f t="shared" si="14"/>
        <v>CBR CBR</v>
      </c>
      <c r="B365" s="368" t="s">
        <v>555</v>
      </c>
      <c r="C365" s="368" t="s">
        <v>556</v>
      </c>
      <c r="D365" s="368" t="s">
        <v>555</v>
      </c>
      <c r="E365" s="368" t="s">
        <v>556</v>
      </c>
      <c r="F365" s="369" t="s">
        <v>501</v>
      </c>
      <c r="G365" s="370">
        <v>1</v>
      </c>
      <c r="I365" s="143"/>
      <c r="J365" s="143"/>
      <c r="K365" s="143"/>
      <c r="L365" s="143"/>
      <c r="M365" s="237"/>
      <c r="N365" s="143"/>
      <c r="O365" s="143"/>
      <c r="P365" s="143"/>
      <c r="Q365" s="143"/>
      <c r="R365" s="143"/>
      <c r="S365" s="143"/>
      <c r="T365" s="143"/>
      <c r="U365" s="143"/>
      <c r="V365" s="143"/>
      <c r="W365" s="90">
        <f>IF(AND($AM$17&gt;=$X365,$AM$17&lt;=$Y365),'TARIFA ENTREGA A DIRECCION USD'!A365,$W366)</f>
        <v>0</v>
      </c>
      <c r="X365" s="90">
        <v>356.00099999999998</v>
      </c>
      <c r="Y365" s="90">
        <v>357</v>
      </c>
      <c r="Z365" s="144"/>
    </row>
    <row r="366" spans="1:26" x14ac:dyDescent="0.2">
      <c r="A366" s="281" t="str">
        <f t="shared" si="14"/>
        <v>CBR CCS</v>
      </c>
      <c r="B366" s="368" t="s">
        <v>555</v>
      </c>
      <c r="C366" s="368" t="s">
        <v>556</v>
      </c>
      <c r="D366" s="368" t="s">
        <v>557</v>
      </c>
      <c r="E366" s="368" t="s">
        <v>558</v>
      </c>
      <c r="F366" s="369" t="s">
        <v>503</v>
      </c>
      <c r="G366" s="369">
        <v>590</v>
      </c>
      <c r="I366" s="143"/>
      <c r="J366" s="143"/>
      <c r="K366" s="143"/>
      <c r="L366" s="143"/>
      <c r="M366" s="237"/>
      <c r="N366" s="143"/>
      <c r="O366" s="143"/>
      <c r="P366" s="143"/>
      <c r="Q366" s="143"/>
      <c r="R366" s="143"/>
      <c r="S366" s="143"/>
      <c r="T366" s="143"/>
      <c r="U366" s="143"/>
      <c r="V366" s="143"/>
      <c r="W366" s="90">
        <f>IF(AND($AM$17&gt;=$X366,$AM$17&lt;=$Y366),'TARIFA ENTREGA A DIRECCION USD'!A366,$W367)</f>
        <v>0</v>
      </c>
      <c r="X366" s="90">
        <v>357.00099999999998</v>
      </c>
      <c r="Y366" s="90">
        <v>358</v>
      </c>
      <c r="Z366" s="144"/>
    </row>
    <row r="367" spans="1:26" x14ac:dyDescent="0.2">
      <c r="A367" s="281" t="str">
        <f t="shared" si="14"/>
        <v>CBR CGA</v>
      </c>
      <c r="B367" s="368" t="s">
        <v>555</v>
      </c>
      <c r="C367" s="368" t="s">
        <v>556</v>
      </c>
      <c r="D367" s="368" t="s">
        <v>559</v>
      </c>
      <c r="E367" s="368" t="s">
        <v>560</v>
      </c>
      <c r="F367" s="369" t="s">
        <v>504</v>
      </c>
      <c r="G367" s="370">
        <v>695</v>
      </c>
      <c r="I367" s="143"/>
      <c r="J367" s="143"/>
      <c r="K367" s="143"/>
      <c r="L367" s="143"/>
      <c r="M367" s="237"/>
      <c r="N367" s="143"/>
      <c r="O367" s="143"/>
      <c r="P367" s="143"/>
      <c r="Q367" s="143"/>
      <c r="R367" s="143"/>
      <c r="S367" s="143"/>
      <c r="T367" s="143"/>
      <c r="U367" s="143"/>
      <c r="V367" s="143"/>
      <c r="W367" s="90">
        <f>IF(AND($AM$17&gt;=$X367,$AM$17&lt;=$Y367),'TARIFA ENTREGA A DIRECCION USD'!A367,$W368)</f>
        <v>0</v>
      </c>
      <c r="X367" s="90">
        <v>358.00099999999998</v>
      </c>
      <c r="Y367" s="90">
        <v>359</v>
      </c>
      <c r="Z367" s="144"/>
    </row>
    <row r="368" spans="1:26" x14ac:dyDescent="0.2">
      <c r="A368" s="281" t="str">
        <f t="shared" si="14"/>
        <v>CBR CNA</v>
      </c>
      <c r="B368" s="368" t="s">
        <v>555</v>
      </c>
      <c r="C368" s="368" t="s">
        <v>556</v>
      </c>
      <c r="D368" s="368" t="s">
        <v>5492</v>
      </c>
      <c r="E368" s="368" t="s">
        <v>5493</v>
      </c>
      <c r="F368" s="369" t="s">
        <v>503</v>
      </c>
      <c r="G368" s="370">
        <v>375</v>
      </c>
      <c r="I368" s="143"/>
      <c r="J368" s="143"/>
      <c r="K368" s="143"/>
      <c r="L368" s="143"/>
      <c r="M368" s="237"/>
      <c r="N368" s="143"/>
      <c r="O368" s="143"/>
      <c r="P368" s="143"/>
      <c r="Q368" s="143"/>
      <c r="R368" s="143"/>
      <c r="S368" s="143"/>
      <c r="T368" s="143"/>
      <c r="U368" s="143"/>
      <c r="V368" s="143"/>
      <c r="W368" s="90">
        <f>IF(AND($AM$17&gt;=$X368,$AM$17&lt;=$Y368),'TARIFA ENTREGA A DIRECCION USD'!A368,$W369)</f>
        <v>0</v>
      </c>
      <c r="X368" s="90">
        <v>359.00099999999998</v>
      </c>
      <c r="Y368" s="90">
        <v>360</v>
      </c>
      <c r="Z368" s="144"/>
    </row>
    <row r="369" spans="1:26" x14ac:dyDescent="0.2">
      <c r="A369" s="281" t="str">
        <f t="shared" si="14"/>
        <v>CBR CNO</v>
      </c>
      <c r="B369" s="368" t="s">
        <v>555</v>
      </c>
      <c r="C369" s="368" t="s">
        <v>556</v>
      </c>
      <c r="D369" s="368" t="s">
        <v>5499</v>
      </c>
      <c r="E369" s="368" t="s">
        <v>5500</v>
      </c>
      <c r="F369" s="369" t="s">
        <v>503</v>
      </c>
      <c r="G369" s="370">
        <v>460</v>
      </c>
      <c r="I369" s="143"/>
      <c r="J369" s="143"/>
      <c r="K369" s="143"/>
      <c r="L369" s="143"/>
      <c r="M369" s="237"/>
      <c r="N369" s="143"/>
      <c r="O369" s="143"/>
      <c r="P369" s="143"/>
      <c r="Q369" s="143"/>
      <c r="R369" s="143"/>
      <c r="S369" s="143"/>
      <c r="T369" s="143"/>
      <c r="U369" s="143"/>
      <c r="V369" s="143"/>
      <c r="W369" s="90">
        <f>IF(AND($AM$17&gt;=$X369,$AM$17&lt;=$Y369),'TARIFA ENTREGA A DIRECCION USD'!A369,$W370)</f>
        <v>0</v>
      </c>
      <c r="X369" s="90">
        <v>360.00099999999998</v>
      </c>
      <c r="Y369" s="90">
        <v>361</v>
      </c>
      <c r="Z369" s="144"/>
    </row>
    <row r="370" spans="1:26" x14ac:dyDescent="0.2">
      <c r="A370" s="281" t="str">
        <f t="shared" si="14"/>
        <v>CBR CRO</v>
      </c>
      <c r="B370" s="368" t="s">
        <v>555</v>
      </c>
      <c r="C370" s="368" t="s">
        <v>556</v>
      </c>
      <c r="D370" s="368" t="s">
        <v>562</v>
      </c>
      <c r="E370" s="368" t="s">
        <v>563</v>
      </c>
      <c r="F370" s="369" t="s">
        <v>504</v>
      </c>
      <c r="G370" s="370">
        <v>1036</v>
      </c>
      <c r="I370" s="143"/>
      <c r="J370" s="143"/>
      <c r="K370" s="143"/>
      <c r="L370" s="143"/>
      <c r="M370" s="237"/>
      <c r="N370" s="143"/>
      <c r="O370" s="143"/>
      <c r="P370" s="143"/>
      <c r="Q370" s="143"/>
      <c r="R370" s="143"/>
      <c r="S370" s="143"/>
      <c r="T370" s="143"/>
      <c r="U370" s="143"/>
      <c r="V370" s="143"/>
      <c r="W370" s="90">
        <f>IF(AND($AM$17&gt;=$X370,$AM$17&lt;=$Y370),'TARIFA ENTREGA A DIRECCION USD'!A370,$W371)</f>
        <v>0</v>
      </c>
      <c r="X370" s="90">
        <v>361.00099999999998</v>
      </c>
      <c r="Y370" s="90">
        <v>362</v>
      </c>
      <c r="Z370" s="144"/>
    </row>
    <row r="371" spans="1:26" x14ac:dyDescent="0.2">
      <c r="A371" s="281" t="str">
        <f t="shared" si="14"/>
        <v>CBR CRR</v>
      </c>
      <c r="B371" s="368" t="s">
        <v>555</v>
      </c>
      <c r="C371" s="368" t="s">
        <v>556</v>
      </c>
      <c r="D371" s="368" t="s">
        <v>564</v>
      </c>
      <c r="E371" s="368" t="s">
        <v>565</v>
      </c>
      <c r="F371" s="369" t="s">
        <v>504</v>
      </c>
      <c r="G371" s="370">
        <v>1055</v>
      </c>
      <c r="I371" s="143"/>
      <c r="J371" s="143"/>
      <c r="K371" s="143"/>
      <c r="L371" s="143"/>
      <c r="M371" s="237"/>
      <c r="N371" s="143"/>
      <c r="O371" s="143"/>
      <c r="P371" s="143"/>
      <c r="Q371" s="143"/>
      <c r="R371" s="143"/>
      <c r="S371" s="143"/>
      <c r="T371" s="143"/>
      <c r="U371" s="143"/>
      <c r="V371" s="143"/>
      <c r="W371" s="90">
        <f>IF(AND($AM$17&gt;=$X371,$AM$17&lt;=$Y371),'TARIFA ENTREGA A DIRECCION USD'!A371,$W372)</f>
        <v>0</v>
      </c>
      <c r="X371" s="90">
        <v>362.00099999999998</v>
      </c>
      <c r="Y371" s="90">
        <v>363</v>
      </c>
      <c r="Z371" s="144"/>
    </row>
    <row r="372" spans="1:26" x14ac:dyDescent="0.2">
      <c r="A372" s="281" t="str">
        <f t="shared" si="14"/>
        <v>CBR CVE</v>
      </c>
      <c r="B372" s="368" t="s">
        <v>555</v>
      </c>
      <c r="C372" s="368" t="s">
        <v>556</v>
      </c>
      <c r="D372" s="368" t="s">
        <v>566</v>
      </c>
      <c r="E372" s="368" t="s">
        <v>567</v>
      </c>
      <c r="F372" s="369" t="s">
        <v>504</v>
      </c>
      <c r="G372" s="370">
        <v>678</v>
      </c>
      <c r="I372" s="143"/>
      <c r="J372" s="143"/>
      <c r="K372" s="143"/>
      <c r="L372" s="143"/>
      <c r="M372" s="237"/>
      <c r="N372" s="143"/>
      <c r="O372" s="143"/>
      <c r="P372" s="143"/>
      <c r="Q372" s="143"/>
      <c r="R372" s="143"/>
      <c r="S372" s="143"/>
      <c r="T372" s="143"/>
      <c r="U372" s="143"/>
      <c r="V372" s="143"/>
      <c r="W372" s="90">
        <f>IF(AND($AM$17&gt;=$X372,$AM$17&lt;=$Y372),'TARIFA ENTREGA A DIRECCION USD'!A372,$W373)</f>
        <v>0</v>
      </c>
      <c r="X372" s="90">
        <v>363.00099999999998</v>
      </c>
      <c r="Y372" s="90">
        <v>364</v>
      </c>
      <c r="Z372" s="144"/>
    </row>
    <row r="373" spans="1:26" x14ac:dyDescent="0.2">
      <c r="A373" s="281" t="str">
        <f t="shared" si="14"/>
        <v>CBR CZO</v>
      </c>
      <c r="B373" s="368" t="s">
        <v>555</v>
      </c>
      <c r="C373" s="368" t="s">
        <v>556</v>
      </c>
      <c r="D373" s="368" t="s">
        <v>568</v>
      </c>
      <c r="E373" s="368" t="s">
        <v>5481</v>
      </c>
      <c r="F373" s="369" t="s">
        <v>504</v>
      </c>
      <c r="G373" s="370">
        <v>902</v>
      </c>
      <c r="I373" s="143"/>
      <c r="J373" s="143"/>
      <c r="K373" s="143"/>
      <c r="L373" s="143"/>
      <c r="M373" s="237"/>
      <c r="N373" s="143"/>
      <c r="O373" s="143"/>
      <c r="P373" s="143"/>
      <c r="Q373" s="143"/>
      <c r="R373" s="143"/>
      <c r="S373" s="143"/>
      <c r="T373" s="143"/>
      <c r="U373" s="143"/>
      <c r="V373" s="143"/>
      <c r="W373" s="90">
        <f>IF(AND($AM$17&gt;=$X373,$AM$17&lt;=$Y373),'TARIFA ENTREGA A DIRECCION USD'!A373,$W374)</f>
        <v>0</v>
      </c>
      <c r="X373" s="90">
        <v>364.00099999999998</v>
      </c>
      <c r="Y373" s="90">
        <v>365</v>
      </c>
      <c r="Z373" s="144"/>
    </row>
    <row r="374" spans="1:26" x14ac:dyDescent="0.2">
      <c r="A374" s="281" t="str">
        <f t="shared" si="14"/>
        <v>CBR DMS</v>
      </c>
      <c r="B374" s="368" t="s">
        <v>555</v>
      </c>
      <c r="C374" s="368" t="s">
        <v>556</v>
      </c>
      <c r="D374" s="368" t="s">
        <v>5446</v>
      </c>
      <c r="E374" s="368" t="s">
        <v>5447</v>
      </c>
      <c r="F374" s="369" t="s">
        <v>504</v>
      </c>
      <c r="G374" s="370">
        <v>1196</v>
      </c>
      <c r="I374" s="143"/>
      <c r="J374" s="143"/>
      <c r="K374" s="143"/>
      <c r="L374" s="143"/>
      <c r="M374" s="237"/>
      <c r="N374" s="143"/>
      <c r="O374" s="143"/>
      <c r="P374" s="143"/>
      <c r="Q374" s="143"/>
      <c r="R374" s="143"/>
      <c r="S374" s="143"/>
      <c r="T374" s="143"/>
      <c r="U374" s="143"/>
      <c r="V374" s="143"/>
      <c r="W374" s="90">
        <f>IF(AND($AM$17&gt;=$X374,$AM$17&lt;=$Y374),'TARIFA ENTREGA A DIRECCION USD'!A374,$W375)</f>
        <v>0</v>
      </c>
      <c r="X374" s="90">
        <v>365.00099999999998</v>
      </c>
      <c r="Y374" s="90">
        <v>366</v>
      </c>
      <c r="Z374" s="144"/>
    </row>
    <row r="375" spans="1:26" x14ac:dyDescent="0.2">
      <c r="A375" s="281" t="str">
        <f t="shared" si="14"/>
        <v>CBR ETE</v>
      </c>
      <c r="B375" s="368" t="s">
        <v>555</v>
      </c>
      <c r="C375" s="368" t="s">
        <v>556</v>
      </c>
      <c r="D375" s="368" t="s">
        <v>570</v>
      </c>
      <c r="E375" s="368" t="s">
        <v>571</v>
      </c>
      <c r="F375" s="369" t="s">
        <v>502</v>
      </c>
      <c r="G375" s="370">
        <v>133</v>
      </c>
      <c r="I375" s="143"/>
      <c r="J375" s="143"/>
      <c r="K375" s="143"/>
      <c r="L375" s="143"/>
      <c r="M375" s="237"/>
      <c r="N375" s="143"/>
      <c r="O375" s="143"/>
      <c r="P375" s="143"/>
      <c r="Q375" s="143"/>
      <c r="R375" s="143"/>
      <c r="S375" s="143"/>
      <c r="T375" s="143"/>
      <c r="U375" s="143"/>
      <c r="V375" s="143"/>
      <c r="W375" s="90">
        <f>IF(AND($AM$17&gt;=$X375,$AM$17&lt;=$Y375),'TARIFA ENTREGA A DIRECCION USD'!A375,$W376)</f>
        <v>0</v>
      </c>
      <c r="X375" s="90">
        <v>366.00099999999998</v>
      </c>
      <c r="Y375" s="90">
        <v>367</v>
      </c>
      <c r="Z375" s="144"/>
    </row>
    <row r="376" spans="1:26" x14ac:dyDescent="0.2">
      <c r="A376" s="281" t="str">
        <f t="shared" si="14"/>
        <v>CBR EVA</v>
      </c>
      <c r="B376" s="368" t="s">
        <v>555</v>
      </c>
      <c r="C376" s="368" t="s">
        <v>556</v>
      </c>
      <c r="D376" s="368" t="s">
        <v>572</v>
      </c>
      <c r="E376" s="368" t="s">
        <v>573</v>
      </c>
      <c r="F376" s="369" t="s">
        <v>504</v>
      </c>
      <c r="G376" s="370">
        <v>1360</v>
      </c>
      <c r="I376" s="143"/>
      <c r="J376" s="143"/>
      <c r="K376" s="143"/>
      <c r="L376" s="143"/>
      <c r="M376" s="237"/>
      <c r="N376" s="143"/>
      <c r="O376" s="143"/>
      <c r="P376" s="143"/>
      <c r="Q376" s="143"/>
      <c r="R376" s="143"/>
      <c r="S376" s="143"/>
      <c r="T376" s="143"/>
      <c r="U376" s="143"/>
      <c r="V376" s="143"/>
      <c r="W376" s="90">
        <f>IF(AND($AM$17&gt;=$X376,$AM$17&lt;=$Y376),'TARIFA ENTREGA A DIRECCION USD'!A376,$W377)</f>
        <v>0</v>
      </c>
      <c r="X376" s="90">
        <v>367.00099999999998</v>
      </c>
      <c r="Y376" s="90">
        <v>368</v>
      </c>
      <c r="Z376" s="144"/>
    </row>
    <row r="377" spans="1:26" x14ac:dyDescent="0.2">
      <c r="A377" s="281" t="str">
        <f t="shared" si="14"/>
        <v>CBR GR2</v>
      </c>
      <c r="B377" s="368" t="s">
        <v>555</v>
      </c>
      <c r="C377" s="368" t="s">
        <v>556</v>
      </c>
      <c r="D377" s="368" t="s">
        <v>576</v>
      </c>
      <c r="E377" s="368" t="s">
        <v>5473</v>
      </c>
      <c r="F377" s="369" t="s">
        <v>503</v>
      </c>
      <c r="G377" s="370">
        <v>583</v>
      </c>
      <c r="I377" s="143"/>
      <c r="J377" s="143"/>
      <c r="K377" s="143"/>
      <c r="L377" s="143"/>
      <c r="M377" s="237"/>
      <c r="N377" s="143"/>
      <c r="O377" s="143"/>
      <c r="P377" s="143"/>
      <c r="Q377" s="143"/>
      <c r="R377" s="143"/>
      <c r="S377" s="143"/>
      <c r="T377" s="143"/>
      <c r="U377" s="143"/>
      <c r="V377" s="143"/>
      <c r="W377" s="90">
        <f>IF(AND($AM$17&gt;=$X377,$AM$17&lt;=$Y377),'TARIFA ENTREGA A DIRECCION USD'!A377,$W378)</f>
        <v>0</v>
      </c>
      <c r="X377" s="90">
        <v>368.00099999999998</v>
      </c>
      <c r="Y377" s="90">
        <v>369</v>
      </c>
      <c r="Z377" s="144"/>
    </row>
    <row r="378" spans="1:26" x14ac:dyDescent="0.2">
      <c r="A378" s="281" t="str">
        <f t="shared" si="14"/>
        <v>CBR GTE</v>
      </c>
      <c r="B378" s="368" t="s">
        <v>555</v>
      </c>
      <c r="C378" s="368" t="s">
        <v>556</v>
      </c>
      <c r="D378" s="368" t="s">
        <v>5501</v>
      </c>
      <c r="E378" s="368" t="s">
        <v>5502</v>
      </c>
      <c r="F378" s="369" t="s">
        <v>503</v>
      </c>
      <c r="G378" s="370">
        <v>539</v>
      </c>
      <c r="I378" s="143"/>
      <c r="J378" s="143"/>
      <c r="K378" s="143"/>
      <c r="L378" s="143"/>
      <c r="M378" s="237"/>
      <c r="N378" s="143"/>
      <c r="O378" s="143"/>
      <c r="P378" s="143"/>
      <c r="Q378" s="143"/>
      <c r="R378" s="143"/>
      <c r="S378" s="143"/>
      <c r="T378" s="143"/>
      <c r="U378" s="143"/>
      <c r="V378" s="143"/>
      <c r="W378" s="90">
        <f>IF(AND($AM$17&gt;=$X378,$AM$17&lt;=$Y378),'TARIFA ENTREGA A DIRECCION USD'!A378,$W379)</f>
        <v>0</v>
      </c>
      <c r="X378" s="90">
        <v>369.00099999999998</v>
      </c>
      <c r="Y378" s="90">
        <v>370</v>
      </c>
      <c r="Z378" s="144"/>
    </row>
    <row r="379" spans="1:26" x14ac:dyDescent="0.2">
      <c r="A379" s="281" t="str">
        <f t="shared" si="14"/>
        <v>CBR GUA</v>
      </c>
      <c r="B379" s="368" t="s">
        <v>555</v>
      </c>
      <c r="C379" s="368" t="s">
        <v>556</v>
      </c>
      <c r="D379" s="368" t="s">
        <v>574</v>
      </c>
      <c r="E379" s="368" t="s">
        <v>575</v>
      </c>
      <c r="F379" s="369" t="s">
        <v>504</v>
      </c>
      <c r="G379" s="370">
        <v>1155</v>
      </c>
      <c r="I379" s="143"/>
      <c r="J379" s="143"/>
      <c r="K379" s="143"/>
      <c r="L379" s="143"/>
      <c r="M379" s="237"/>
      <c r="N379" s="143"/>
      <c r="O379" s="143"/>
      <c r="P379" s="143"/>
      <c r="Q379" s="143"/>
      <c r="R379" s="143"/>
      <c r="S379" s="143"/>
      <c r="T379" s="143"/>
      <c r="U379" s="143"/>
      <c r="V379" s="143"/>
      <c r="W379" s="90">
        <f>IF(AND($AM$17&gt;=$X379,$AM$17&lt;=$Y379),'TARIFA ENTREGA A DIRECCION USD'!A379,$W380)</f>
        <v>0</v>
      </c>
      <c r="X379" s="90">
        <v>370.00099999999998</v>
      </c>
      <c r="Y379" s="90">
        <v>371</v>
      </c>
      <c r="Z379" s="144"/>
    </row>
    <row r="380" spans="1:26" x14ac:dyDescent="0.2">
      <c r="A380" s="281" t="str">
        <f t="shared" si="14"/>
        <v>CBR LGA</v>
      </c>
      <c r="B380" s="368" t="s">
        <v>555</v>
      </c>
      <c r="C380" s="368" t="s">
        <v>556</v>
      </c>
      <c r="D380" s="368" t="s">
        <v>5536</v>
      </c>
      <c r="E380" s="368" t="s">
        <v>5480</v>
      </c>
      <c r="F380" s="369" t="s">
        <v>504</v>
      </c>
      <c r="G380" s="370">
        <v>652</v>
      </c>
      <c r="I380" s="143"/>
      <c r="J380" s="143"/>
      <c r="K380" s="143"/>
      <c r="L380" s="143"/>
      <c r="M380" s="237"/>
      <c r="N380" s="143"/>
      <c r="O380" s="143"/>
      <c r="P380" s="143"/>
      <c r="Q380" s="143"/>
      <c r="R380" s="143"/>
      <c r="S380" s="143"/>
      <c r="T380" s="143"/>
      <c r="U380" s="143"/>
      <c r="V380" s="143"/>
      <c r="W380" s="90">
        <f>IF(AND($AM$17&gt;=$X380,$AM$17&lt;=$Y380),'TARIFA ENTREGA A DIRECCION USD'!A380,$W381)</f>
        <v>0</v>
      </c>
      <c r="X380" s="90">
        <v>371.00099999999998</v>
      </c>
      <c r="Y380" s="90">
        <v>372</v>
      </c>
      <c r="Z380" s="144"/>
    </row>
    <row r="381" spans="1:26" x14ac:dyDescent="0.2">
      <c r="A381" s="281" t="str">
        <f t="shared" si="14"/>
        <v>CBR MAY</v>
      </c>
      <c r="B381" s="368" t="s">
        <v>555</v>
      </c>
      <c r="C381" s="368" t="s">
        <v>556</v>
      </c>
      <c r="D381" s="368" t="s">
        <v>577</v>
      </c>
      <c r="E381" s="368" t="s">
        <v>578</v>
      </c>
      <c r="F381" s="369" t="s">
        <v>504</v>
      </c>
      <c r="G381" s="370">
        <v>741</v>
      </c>
      <c r="I381" s="143"/>
      <c r="J381" s="143"/>
      <c r="K381" s="143"/>
      <c r="L381" s="143"/>
      <c r="M381" s="237"/>
      <c r="N381" s="143"/>
      <c r="O381" s="143"/>
      <c r="P381" s="143"/>
      <c r="Q381" s="143"/>
      <c r="R381" s="143"/>
      <c r="S381" s="143"/>
      <c r="T381" s="143"/>
      <c r="U381" s="143"/>
      <c r="V381" s="143"/>
      <c r="W381" s="90">
        <f>IF(AND($AM$17&gt;=$X381,$AM$17&lt;=$Y381),'TARIFA ENTREGA A DIRECCION USD'!A381,$W382)</f>
        <v>0</v>
      </c>
      <c r="X381" s="90">
        <v>372.00099999999998</v>
      </c>
      <c r="Y381" s="90">
        <v>373</v>
      </c>
      <c r="Z381" s="144"/>
    </row>
    <row r="382" spans="1:26" x14ac:dyDescent="0.2">
      <c r="A382" s="281" t="str">
        <f t="shared" si="14"/>
        <v>CBR MBO</v>
      </c>
      <c r="B382" s="368" t="s">
        <v>555</v>
      </c>
      <c r="C382" s="368" t="s">
        <v>556</v>
      </c>
      <c r="D382" s="368" t="s">
        <v>579</v>
      </c>
      <c r="E382" s="368" t="s">
        <v>580</v>
      </c>
      <c r="F382" s="369" t="s">
        <v>504</v>
      </c>
      <c r="G382" s="370">
        <v>1314</v>
      </c>
      <c r="I382" s="143"/>
      <c r="J382" s="143"/>
      <c r="K382" s="143"/>
      <c r="L382" s="143"/>
      <c r="M382" s="237"/>
      <c r="N382" s="143"/>
      <c r="O382" s="143"/>
      <c r="P382" s="143"/>
      <c r="Q382" s="143"/>
      <c r="R382" s="143"/>
      <c r="S382" s="143"/>
      <c r="T382" s="143"/>
      <c r="U382" s="143"/>
      <c r="V382" s="143"/>
      <c r="W382" s="90">
        <f>IF(AND($AM$17&gt;=$X382,$AM$17&lt;=$Y382),'TARIFA ENTREGA A DIRECCION USD'!A382,$W383)</f>
        <v>0</v>
      </c>
      <c r="X382" s="90">
        <v>373.00099999999998</v>
      </c>
      <c r="Y382" s="90">
        <v>374</v>
      </c>
      <c r="Z382" s="144"/>
    </row>
    <row r="383" spans="1:26" x14ac:dyDescent="0.2">
      <c r="A383" s="281" t="str">
        <f t="shared" si="14"/>
        <v>CBR MDA</v>
      </c>
      <c r="B383" s="368" t="s">
        <v>555</v>
      </c>
      <c r="C383" s="368" t="s">
        <v>556</v>
      </c>
      <c r="D383" s="368" t="s">
        <v>581</v>
      </c>
      <c r="E383" s="368" t="s">
        <v>582</v>
      </c>
      <c r="F383" s="369" t="s">
        <v>504</v>
      </c>
      <c r="G383" s="370">
        <v>1429</v>
      </c>
      <c r="I383" s="143"/>
      <c r="J383" s="143"/>
      <c r="K383" s="143"/>
      <c r="L383" s="143"/>
      <c r="M383" s="237"/>
      <c r="N383" s="143"/>
      <c r="O383" s="143"/>
      <c r="P383" s="143"/>
      <c r="Q383" s="143"/>
      <c r="R383" s="143"/>
      <c r="S383" s="143"/>
      <c r="T383" s="143"/>
      <c r="U383" s="143"/>
      <c r="V383" s="143"/>
      <c r="W383" s="90">
        <f>IF(AND($AM$17&gt;=$X383,$AM$17&lt;=$Y383),'TARIFA ENTREGA A DIRECCION USD'!A383,$W384)</f>
        <v>0</v>
      </c>
      <c r="X383" s="90">
        <v>374.00099999999998</v>
      </c>
      <c r="Y383" s="90">
        <v>375</v>
      </c>
      <c r="Z383" s="144"/>
    </row>
    <row r="384" spans="1:26" x14ac:dyDescent="0.2">
      <c r="A384" s="281" t="str">
        <f t="shared" si="14"/>
        <v>CBR MIN</v>
      </c>
      <c r="B384" s="368" t="s">
        <v>555</v>
      </c>
      <c r="C384" s="368" t="s">
        <v>556</v>
      </c>
      <c r="D384" s="368" t="s">
        <v>583</v>
      </c>
      <c r="E384" s="368" t="s">
        <v>584</v>
      </c>
      <c r="F384" s="369" t="s">
        <v>503</v>
      </c>
      <c r="G384" s="370">
        <v>304</v>
      </c>
      <c r="I384" s="143"/>
      <c r="J384" s="143"/>
      <c r="K384" s="143"/>
      <c r="L384" s="143"/>
      <c r="M384" s="237"/>
      <c r="N384" s="143"/>
      <c r="O384" s="143"/>
      <c r="P384" s="143"/>
      <c r="Q384" s="143"/>
      <c r="R384" s="143"/>
      <c r="S384" s="143"/>
      <c r="T384" s="143"/>
      <c r="U384" s="143"/>
      <c r="V384" s="143"/>
      <c r="W384" s="90">
        <f>IF(AND($AM$17&gt;=$X384,$AM$17&lt;=$Y384),'TARIFA ENTREGA A DIRECCION USD'!A384,$W385)</f>
        <v>0</v>
      </c>
      <c r="X384" s="90">
        <v>375.00099999999998</v>
      </c>
      <c r="Y384" s="90">
        <v>376</v>
      </c>
      <c r="Z384" s="144"/>
    </row>
    <row r="385" spans="1:26" x14ac:dyDescent="0.2">
      <c r="A385" s="281" t="str">
        <f t="shared" si="14"/>
        <v>CBR MLM</v>
      </c>
      <c r="B385" s="368" t="s">
        <v>555</v>
      </c>
      <c r="C385" s="368" t="s">
        <v>556</v>
      </c>
      <c r="D385" s="368" t="s">
        <v>5474</v>
      </c>
      <c r="E385" s="368" t="s">
        <v>5487</v>
      </c>
      <c r="F385" s="369" t="s">
        <v>503</v>
      </c>
      <c r="G385" s="370">
        <v>590</v>
      </c>
      <c r="I385" s="143"/>
      <c r="J385" s="143"/>
      <c r="K385" s="143"/>
      <c r="L385" s="143"/>
      <c r="M385" s="237"/>
      <c r="N385" s="143"/>
      <c r="O385" s="143"/>
      <c r="P385" s="143"/>
      <c r="Q385" s="143"/>
      <c r="R385" s="143"/>
      <c r="S385" s="143"/>
      <c r="T385" s="143"/>
      <c r="U385" s="143"/>
      <c r="V385" s="143"/>
      <c r="W385" s="90">
        <f>IF(AND($AM$17&gt;=$X385,$AM$17&lt;=$Y385),'TARIFA ENTREGA A DIRECCION USD'!A385,$W386)</f>
        <v>0</v>
      </c>
      <c r="X385" s="90">
        <v>376.00099999999998</v>
      </c>
      <c r="Y385" s="90">
        <v>377</v>
      </c>
      <c r="Z385" s="144"/>
    </row>
    <row r="386" spans="1:26" x14ac:dyDescent="0.2">
      <c r="A386" s="281" t="str">
        <f t="shared" ref="A386:A449" si="15">CONCATENATE(B386," ",D386)</f>
        <v>CBR MTA</v>
      </c>
      <c r="B386" s="368" t="s">
        <v>555</v>
      </c>
      <c r="C386" s="368" t="s">
        <v>556</v>
      </c>
      <c r="D386" s="368" t="s">
        <v>585</v>
      </c>
      <c r="E386" s="368" t="s">
        <v>5483</v>
      </c>
      <c r="F386" s="369" t="s">
        <v>504</v>
      </c>
      <c r="G386" s="370">
        <v>433</v>
      </c>
      <c r="I386" s="143"/>
      <c r="J386" s="143"/>
      <c r="K386" s="143"/>
      <c r="L386" s="143"/>
      <c r="M386" s="237"/>
      <c r="N386" s="143"/>
      <c r="O386" s="143"/>
      <c r="P386" s="143"/>
      <c r="Q386" s="143"/>
      <c r="R386" s="143"/>
      <c r="S386" s="143"/>
      <c r="T386" s="143"/>
      <c r="U386" s="143"/>
      <c r="V386" s="143"/>
      <c r="W386" s="90">
        <f>IF(AND($AM$17&gt;=$X386,$AM$17&lt;=$Y386),'TARIFA ENTREGA A DIRECCION USD'!A386,$W387)</f>
        <v>0</v>
      </c>
      <c r="X386" s="90">
        <v>377.00099999999998</v>
      </c>
      <c r="Y386" s="90">
        <v>378</v>
      </c>
      <c r="Z386" s="144"/>
    </row>
    <row r="387" spans="1:26" x14ac:dyDescent="0.2">
      <c r="A387" s="281" t="str">
        <f t="shared" si="15"/>
        <v>CBR PCO</v>
      </c>
      <c r="B387" s="368" t="s">
        <v>555</v>
      </c>
      <c r="C387" s="368" t="s">
        <v>556</v>
      </c>
      <c r="D387" s="368" t="s">
        <v>586</v>
      </c>
      <c r="E387" s="368" t="s">
        <v>587</v>
      </c>
      <c r="F387" s="369" t="s">
        <v>504</v>
      </c>
      <c r="G387" s="369">
        <v>845</v>
      </c>
      <c r="I387" s="143"/>
      <c r="J387" s="143"/>
      <c r="K387" s="143"/>
      <c r="L387" s="143"/>
      <c r="M387" s="237"/>
      <c r="N387" s="143"/>
      <c r="O387" s="143"/>
      <c r="P387" s="143"/>
      <c r="Q387" s="143"/>
      <c r="R387" s="143"/>
      <c r="S387" s="143"/>
      <c r="T387" s="143"/>
      <c r="U387" s="143"/>
      <c r="V387" s="143"/>
      <c r="W387" s="90">
        <f>IF(AND($AM$17&gt;=$X387,$AM$17&lt;=$Y387),'TARIFA ENTREGA A DIRECCION USD'!A387,$W388)</f>
        <v>0</v>
      </c>
      <c r="X387" s="90">
        <v>378.00099999999998</v>
      </c>
      <c r="Y387" s="90">
        <v>379</v>
      </c>
      <c r="Z387" s="144"/>
    </row>
    <row r="388" spans="1:26" x14ac:dyDescent="0.2">
      <c r="A388" s="281" t="str">
        <f t="shared" si="15"/>
        <v>CBR PFO</v>
      </c>
      <c r="B388" s="368" t="s">
        <v>555</v>
      </c>
      <c r="C388" s="368" t="s">
        <v>556</v>
      </c>
      <c r="D388" s="368" t="s">
        <v>588</v>
      </c>
      <c r="E388" s="368" t="s">
        <v>589</v>
      </c>
      <c r="F388" s="369" t="s">
        <v>504</v>
      </c>
      <c r="G388" s="370">
        <v>1163</v>
      </c>
      <c r="I388" s="143"/>
      <c r="J388" s="143"/>
      <c r="K388" s="143"/>
      <c r="L388" s="143"/>
      <c r="M388" s="237"/>
      <c r="N388" s="143"/>
      <c r="O388" s="143"/>
      <c r="P388" s="143"/>
      <c r="Q388" s="143"/>
      <c r="R388" s="143"/>
      <c r="S388" s="143"/>
      <c r="T388" s="143"/>
      <c r="U388" s="143"/>
      <c r="V388" s="143"/>
      <c r="W388" s="90">
        <f>IF(AND($AM$17&gt;=$X388,$AM$17&lt;=$Y388),'TARIFA ENTREGA A DIRECCION USD'!A388,$W389)</f>
        <v>0</v>
      </c>
      <c r="X388" s="90">
        <v>379.00099999999998</v>
      </c>
      <c r="Y388" s="90">
        <v>380</v>
      </c>
      <c r="Z388" s="144"/>
    </row>
    <row r="389" spans="1:26" x14ac:dyDescent="0.2">
      <c r="A389" s="281" t="str">
        <f t="shared" si="15"/>
        <v>CBR PLC</v>
      </c>
      <c r="B389" s="368" t="s">
        <v>555</v>
      </c>
      <c r="C389" s="368" t="s">
        <v>556</v>
      </c>
      <c r="D389" s="368" t="s">
        <v>590</v>
      </c>
      <c r="E389" s="368" t="s">
        <v>591</v>
      </c>
      <c r="F389" s="369" t="s">
        <v>502</v>
      </c>
      <c r="G389" s="370">
        <v>299</v>
      </c>
      <c r="I389" s="143"/>
      <c r="J389" s="143"/>
      <c r="K389" s="143"/>
      <c r="L389" s="143"/>
      <c r="M389" s="237"/>
      <c r="N389" s="143"/>
      <c r="O389" s="143"/>
      <c r="P389" s="143"/>
      <c r="Q389" s="143"/>
      <c r="R389" s="143"/>
      <c r="S389" s="143"/>
      <c r="T389" s="143"/>
      <c r="U389" s="143"/>
      <c r="V389" s="143"/>
      <c r="W389" s="90">
        <f>IF(AND($AM$17&gt;=$X389,$AM$17&lt;=$Y389),'TARIFA ENTREGA A DIRECCION USD'!A389,$W390)</f>
        <v>0</v>
      </c>
      <c r="X389" s="90">
        <v>380.00099999999998</v>
      </c>
      <c r="Y389" s="90">
        <v>381</v>
      </c>
      <c r="Z389" s="144"/>
    </row>
    <row r="390" spans="1:26" x14ac:dyDescent="0.2">
      <c r="A390" s="281" t="str">
        <f t="shared" si="15"/>
        <v>CBR POZ</v>
      </c>
      <c r="B390" s="368" t="s">
        <v>555</v>
      </c>
      <c r="C390" s="368" t="s">
        <v>556</v>
      </c>
      <c r="D390" s="368" t="s">
        <v>592</v>
      </c>
      <c r="E390" s="368" t="s">
        <v>593</v>
      </c>
      <c r="F390" s="369" t="s">
        <v>502</v>
      </c>
      <c r="G390" s="370">
        <v>103</v>
      </c>
      <c r="I390" s="143"/>
      <c r="J390" s="143"/>
      <c r="K390" s="143"/>
      <c r="L390" s="143"/>
      <c r="M390" s="237"/>
      <c r="N390" s="143"/>
      <c r="O390" s="143"/>
      <c r="P390" s="143"/>
      <c r="Q390" s="143"/>
      <c r="R390" s="143"/>
      <c r="S390" s="143"/>
      <c r="T390" s="143"/>
      <c r="U390" s="143"/>
      <c r="V390" s="143"/>
      <c r="W390" s="90">
        <f>IF(AND($AM$17&gt;=$X390,$AM$17&lt;=$Y390),'TARIFA ENTREGA A DIRECCION USD'!A390,$W391)</f>
        <v>0</v>
      </c>
      <c r="X390" s="90">
        <v>381.00099999999998</v>
      </c>
      <c r="Y390" s="90">
        <v>382</v>
      </c>
      <c r="Z390" s="144"/>
    </row>
    <row r="391" spans="1:26" x14ac:dyDescent="0.2">
      <c r="A391" s="281" t="str">
        <f t="shared" si="15"/>
        <v>CBR SNT</v>
      </c>
      <c r="B391" s="368" t="s">
        <v>555</v>
      </c>
      <c r="C391" s="368" t="s">
        <v>556</v>
      </c>
      <c r="D391" s="368" t="s">
        <v>5610</v>
      </c>
      <c r="E391" s="368" t="s">
        <v>594</v>
      </c>
      <c r="F391" s="369" t="s">
        <v>504</v>
      </c>
      <c r="G391" s="370">
        <v>1567</v>
      </c>
      <c r="I391" s="143"/>
      <c r="J391" s="143"/>
      <c r="K391" s="143"/>
      <c r="L391" s="143"/>
      <c r="M391" s="237"/>
      <c r="N391" s="143"/>
      <c r="O391" s="143"/>
      <c r="P391" s="143"/>
      <c r="Q391" s="143"/>
      <c r="R391" s="143"/>
      <c r="S391" s="143"/>
      <c r="T391" s="143"/>
      <c r="U391" s="143"/>
      <c r="V391" s="143"/>
      <c r="W391" s="90">
        <f>IF(AND($AM$17&gt;=$X391,$AM$17&lt;=$Y391),'TARIFA ENTREGA A DIRECCION USD'!A391,$W392)</f>
        <v>0</v>
      </c>
      <c r="X391" s="90">
        <v>382.00099999999998</v>
      </c>
      <c r="Y391" s="90">
        <v>383</v>
      </c>
      <c r="Z391" s="144"/>
    </row>
    <row r="392" spans="1:26" x14ac:dyDescent="0.2">
      <c r="A392" s="281" t="str">
        <f t="shared" si="15"/>
        <v>CBR SBZ</v>
      </c>
      <c r="B392" s="368" t="s">
        <v>555</v>
      </c>
      <c r="C392" s="368" t="s">
        <v>556</v>
      </c>
      <c r="D392" s="368" t="s">
        <v>595</v>
      </c>
      <c r="E392" s="368" t="s">
        <v>5484</v>
      </c>
      <c r="F392" s="369" t="s">
        <v>504</v>
      </c>
      <c r="G392" s="370">
        <v>1415</v>
      </c>
      <c r="I392" s="143"/>
      <c r="J392" s="143"/>
      <c r="K392" s="143"/>
      <c r="L392" s="143"/>
      <c r="M392" s="237"/>
      <c r="N392" s="143"/>
      <c r="O392" s="143"/>
      <c r="P392" s="143"/>
      <c r="Q392" s="143"/>
      <c r="R392" s="143"/>
      <c r="S392" s="143"/>
      <c r="T392" s="143"/>
      <c r="U392" s="143"/>
      <c r="V392" s="143"/>
      <c r="W392" s="90">
        <f>IF(AND($AM$17&gt;=$X392,$AM$17&lt;=$Y392),'TARIFA ENTREGA A DIRECCION USD'!A392,$W393)</f>
        <v>0</v>
      </c>
      <c r="X392" s="90">
        <v>383.00099999999998</v>
      </c>
      <c r="Y392" s="90">
        <v>384</v>
      </c>
      <c r="Z392" s="144"/>
    </row>
    <row r="393" spans="1:26" x14ac:dyDescent="0.2">
      <c r="A393" s="281" t="str">
        <f t="shared" si="15"/>
        <v>CBR SCL</v>
      </c>
      <c r="B393" s="368" t="s">
        <v>555</v>
      </c>
      <c r="C393" s="368" t="s">
        <v>556</v>
      </c>
      <c r="D393" s="368" t="s">
        <v>596</v>
      </c>
      <c r="E393" s="368" t="s">
        <v>597</v>
      </c>
      <c r="F393" s="369" t="s">
        <v>504</v>
      </c>
      <c r="G393" s="370">
        <v>1528</v>
      </c>
      <c r="I393" s="143"/>
      <c r="J393" s="143"/>
      <c r="K393" s="143"/>
      <c r="L393" s="143"/>
      <c r="M393" s="237"/>
      <c r="N393" s="143"/>
      <c r="O393" s="143"/>
      <c r="P393" s="143"/>
      <c r="Q393" s="143"/>
      <c r="R393" s="143"/>
      <c r="S393" s="143"/>
      <c r="T393" s="143"/>
      <c r="U393" s="143"/>
      <c r="V393" s="143"/>
      <c r="W393" s="90">
        <f>IF(AND($AM$17&gt;=$X393,$AM$17&lt;=$Y393),'TARIFA ENTREGA A DIRECCION USD'!A393,$W394)</f>
        <v>0</v>
      </c>
      <c r="X393" s="90">
        <v>384.00099999999998</v>
      </c>
      <c r="Y393" s="90">
        <v>385</v>
      </c>
      <c r="Z393" s="144"/>
    </row>
    <row r="394" spans="1:26" x14ac:dyDescent="0.2">
      <c r="A394" s="281" t="str">
        <f t="shared" si="15"/>
        <v>CBR SFE</v>
      </c>
      <c r="B394" s="368" t="s">
        <v>555</v>
      </c>
      <c r="C394" s="368" t="s">
        <v>556</v>
      </c>
      <c r="D394" s="368" t="s">
        <v>598</v>
      </c>
      <c r="E394" s="368" t="s">
        <v>599</v>
      </c>
      <c r="F394" s="369" t="s">
        <v>504</v>
      </c>
      <c r="G394" s="370">
        <v>915</v>
      </c>
      <c r="I394" s="143"/>
      <c r="J394" s="143"/>
      <c r="K394" s="143"/>
      <c r="L394" s="143"/>
      <c r="M394" s="237"/>
      <c r="N394" s="143"/>
      <c r="O394" s="143"/>
      <c r="P394" s="143"/>
      <c r="Q394" s="143"/>
      <c r="R394" s="143"/>
      <c r="S394" s="143"/>
      <c r="T394" s="143"/>
      <c r="U394" s="143"/>
      <c r="V394" s="143"/>
      <c r="W394" s="90">
        <f>IF(AND($AM$17&gt;=$X394,$AM$17&lt;=$Y394),'TARIFA ENTREGA A DIRECCION USD'!A394,$W395)</f>
        <v>0</v>
      </c>
      <c r="X394" s="90">
        <v>385.00099999999998</v>
      </c>
      <c r="Y394" s="90">
        <v>386</v>
      </c>
      <c r="Z394" s="144"/>
    </row>
    <row r="395" spans="1:26" x14ac:dyDescent="0.2">
      <c r="A395" s="281" t="str">
        <f t="shared" si="15"/>
        <v>CBR SFX</v>
      </c>
      <c r="B395" s="368" t="s">
        <v>555</v>
      </c>
      <c r="C395" s="368" t="s">
        <v>556</v>
      </c>
      <c r="D395" s="368" t="s">
        <v>600</v>
      </c>
      <c r="E395" s="368" t="s">
        <v>601</v>
      </c>
      <c r="F395" s="369" t="s">
        <v>502</v>
      </c>
      <c r="G395" s="370">
        <v>119</v>
      </c>
      <c r="I395" s="143"/>
      <c r="J395" s="143"/>
      <c r="K395" s="143"/>
      <c r="L395" s="143"/>
      <c r="M395" s="237"/>
      <c r="N395" s="143"/>
      <c r="O395" s="143"/>
      <c r="P395" s="143"/>
      <c r="Q395" s="143"/>
      <c r="R395" s="143"/>
      <c r="S395" s="143"/>
      <c r="T395" s="143"/>
      <c r="U395" s="143"/>
      <c r="V395" s="143"/>
      <c r="W395" s="90">
        <f>IF(AND($AM$17&gt;=$X395,$AM$17&lt;=$Y395),'TARIFA ENTREGA A DIRECCION USD'!A395,$W396)</f>
        <v>0</v>
      </c>
      <c r="X395" s="90">
        <v>386.00099999999998</v>
      </c>
      <c r="Y395" s="90">
        <v>387</v>
      </c>
      <c r="Z395" s="144"/>
    </row>
    <row r="396" spans="1:26" x14ac:dyDescent="0.2">
      <c r="A396" s="281" t="str">
        <f t="shared" si="15"/>
        <v>CBR TPT</v>
      </c>
      <c r="B396" s="368" t="s">
        <v>555</v>
      </c>
      <c r="C396" s="368" t="s">
        <v>556</v>
      </c>
      <c r="D396" s="368" t="s">
        <v>5503</v>
      </c>
      <c r="E396" s="368" t="s">
        <v>5504</v>
      </c>
      <c r="F396" s="369" t="s">
        <v>502</v>
      </c>
      <c r="G396" s="370">
        <v>244</v>
      </c>
      <c r="I396" s="143"/>
      <c r="J396" s="143"/>
      <c r="K396" s="143"/>
      <c r="L396" s="143"/>
      <c r="M396" s="237"/>
      <c r="N396" s="143"/>
      <c r="O396" s="143"/>
      <c r="P396" s="143"/>
      <c r="Q396" s="143"/>
      <c r="R396" s="143"/>
      <c r="S396" s="143"/>
      <c r="T396" s="143"/>
      <c r="U396" s="143"/>
      <c r="V396" s="143"/>
      <c r="W396" s="90">
        <f>IF(AND($AM$17&gt;=$X396,$AM$17&lt;=$Y396),'TARIFA ENTREGA A DIRECCION USD'!A396,$W397)</f>
        <v>0</v>
      </c>
      <c r="X396" s="90">
        <v>387.00099999999998</v>
      </c>
      <c r="Y396" s="90">
        <v>388</v>
      </c>
      <c r="Z396" s="144"/>
    </row>
    <row r="397" spans="1:26" x14ac:dyDescent="0.2">
      <c r="A397" s="281" t="str">
        <f t="shared" si="15"/>
        <v>CBR TY1</v>
      </c>
      <c r="B397" s="368" t="s">
        <v>555</v>
      </c>
      <c r="C397" s="368" t="s">
        <v>556</v>
      </c>
      <c r="D397" s="368" t="s">
        <v>604</v>
      </c>
      <c r="E397" s="368" t="s">
        <v>605</v>
      </c>
      <c r="F397" s="369" t="s">
        <v>503</v>
      </c>
      <c r="G397" s="370">
        <v>590</v>
      </c>
      <c r="I397" s="143"/>
      <c r="J397" s="143"/>
      <c r="K397" s="143"/>
      <c r="L397" s="143"/>
      <c r="M397" s="237"/>
      <c r="N397" s="143"/>
      <c r="O397" s="143"/>
      <c r="P397" s="143"/>
      <c r="Q397" s="143"/>
      <c r="R397" s="143"/>
      <c r="S397" s="143"/>
      <c r="T397" s="143"/>
      <c r="U397" s="143"/>
      <c r="V397" s="143"/>
      <c r="W397" s="90">
        <f>IF(AND($AM$17&gt;=$X397,$AM$17&lt;=$Y397),'TARIFA ENTREGA A DIRECCION USD'!A397,$W398)</f>
        <v>0</v>
      </c>
      <c r="X397" s="90">
        <v>388.00099999999998</v>
      </c>
      <c r="Y397" s="90">
        <v>389</v>
      </c>
      <c r="Z397" s="144"/>
    </row>
    <row r="398" spans="1:26" x14ac:dyDescent="0.2">
      <c r="A398" s="281" t="str">
        <f t="shared" si="15"/>
        <v>CBR VAL</v>
      </c>
      <c r="B398" s="368" t="s">
        <v>555</v>
      </c>
      <c r="C398" s="368" t="s">
        <v>556</v>
      </c>
      <c r="D398" s="368" t="s">
        <v>602</v>
      </c>
      <c r="E398" s="368" t="s">
        <v>603</v>
      </c>
      <c r="F398" s="369" t="s">
        <v>504</v>
      </c>
      <c r="G398" s="370">
        <v>789</v>
      </c>
      <c r="I398" s="143"/>
      <c r="J398" s="143"/>
      <c r="K398" s="143"/>
      <c r="L398" s="143"/>
      <c r="M398" s="237"/>
      <c r="N398" s="143"/>
      <c r="O398" s="143"/>
      <c r="P398" s="143"/>
      <c r="Q398" s="143"/>
      <c r="R398" s="143"/>
      <c r="S398" s="143"/>
      <c r="T398" s="143"/>
      <c r="U398" s="143"/>
      <c r="V398" s="143"/>
      <c r="W398" s="90">
        <f>IF(AND($AM$17&gt;=$X398,$AM$17&lt;=$Y398),'TARIFA ENTREGA A DIRECCION USD'!A398,$W399)</f>
        <v>0</v>
      </c>
      <c r="X398" s="90">
        <v>389.00099999999998</v>
      </c>
      <c r="Y398" s="90">
        <v>390</v>
      </c>
      <c r="Z398" s="144"/>
    </row>
    <row r="399" spans="1:26" x14ac:dyDescent="0.2">
      <c r="A399" s="281" t="str">
        <f t="shared" si="15"/>
        <v>CBR VEN</v>
      </c>
      <c r="B399" s="368" t="s">
        <v>555</v>
      </c>
      <c r="C399" s="368" t="s">
        <v>556</v>
      </c>
      <c r="D399" s="368" t="s">
        <v>5475</v>
      </c>
      <c r="E399" s="368" t="s">
        <v>5476</v>
      </c>
      <c r="F399" s="369" t="s">
        <v>503</v>
      </c>
      <c r="G399" s="370">
        <v>590</v>
      </c>
      <c r="I399" s="143"/>
      <c r="J399" s="143"/>
      <c r="K399" s="143"/>
      <c r="L399" s="143"/>
      <c r="M399" s="237"/>
      <c r="N399" s="143"/>
      <c r="O399" s="143"/>
      <c r="P399" s="143"/>
      <c r="Q399" s="143"/>
      <c r="R399" s="143"/>
      <c r="S399" s="143"/>
      <c r="T399" s="143"/>
      <c r="U399" s="143"/>
      <c r="V399" s="143"/>
      <c r="W399" s="90">
        <f>IF(AND($AM$17&gt;=$X399,$AM$17&lt;=$Y399),'TARIFA ENTREGA A DIRECCION USD'!A399,$W400)</f>
        <v>0</v>
      </c>
      <c r="X399" s="90">
        <v>390.00099999999998</v>
      </c>
      <c r="Y399" s="90">
        <v>391</v>
      </c>
      <c r="Z399" s="144"/>
    </row>
    <row r="400" spans="1:26" x14ac:dyDescent="0.2">
      <c r="A400" s="281" t="str">
        <f t="shared" si="15"/>
        <v>CBR VLP</v>
      </c>
      <c r="B400" s="368" t="s">
        <v>555</v>
      </c>
      <c r="C400" s="368" t="s">
        <v>556</v>
      </c>
      <c r="D400" s="368" t="s">
        <v>606</v>
      </c>
      <c r="E400" s="368" t="s">
        <v>5482</v>
      </c>
      <c r="F400" s="369" t="s">
        <v>504</v>
      </c>
      <c r="G400" s="370">
        <v>981</v>
      </c>
      <c r="I400" s="143"/>
      <c r="J400" s="143"/>
      <c r="K400" s="143"/>
      <c r="L400" s="143"/>
      <c r="M400" s="237"/>
      <c r="N400" s="143"/>
      <c r="O400" s="143"/>
      <c r="P400" s="143"/>
      <c r="Q400" s="143"/>
      <c r="R400" s="143"/>
      <c r="S400" s="143"/>
      <c r="T400" s="143"/>
      <c r="U400" s="143"/>
      <c r="V400" s="143"/>
      <c r="W400" s="90">
        <f>IF(AND($AM$17&gt;=$X400,$AM$17&lt;=$Y400),'TARIFA ENTREGA A DIRECCION USD'!A400,$W401)</f>
        <v>0</v>
      </c>
      <c r="X400" s="90">
        <v>391.00099999999998</v>
      </c>
      <c r="Y400" s="90">
        <v>392</v>
      </c>
      <c r="Z400" s="144"/>
    </row>
    <row r="401" spans="1:26" x14ac:dyDescent="0.2">
      <c r="A401" s="281" t="str">
        <f t="shared" si="15"/>
        <v>CBR VRA</v>
      </c>
      <c r="B401" s="368" t="s">
        <v>555</v>
      </c>
      <c r="C401" s="368" t="s">
        <v>556</v>
      </c>
      <c r="D401" s="368" t="s">
        <v>607</v>
      </c>
      <c r="E401" s="368" t="s">
        <v>608</v>
      </c>
      <c r="F401" s="369" t="s">
        <v>504</v>
      </c>
      <c r="G401" s="370">
        <v>1211</v>
      </c>
      <c r="I401" s="143"/>
      <c r="J401" s="143"/>
      <c r="K401" s="143"/>
      <c r="L401" s="143"/>
      <c r="M401" s="237"/>
      <c r="N401" s="143"/>
      <c r="O401" s="143"/>
      <c r="P401" s="143"/>
      <c r="Q401" s="143"/>
      <c r="R401" s="143"/>
      <c r="S401" s="143"/>
      <c r="T401" s="143"/>
      <c r="U401" s="143"/>
      <c r="V401" s="143"/>
      <c r="W401" s="90">
        <f>IF(AND($AM$17&gt;=$X401,$AM$17&lt;=$Y401),'TARIFA ENTREGA A DIRECCION USD'!A401,$W402)</f>
        <v>0</v>
      </c>
      <c r="X401" s="90">
        <v>392.00099999999998</v>
      </c>
      <c r="Y401" s="90">
        <v>393</v>
      </c>
      <c r="Z401" s="144"/>
    </row>
    <row r="402" spans="1:26" x14ac:dyDescent="0.2">
      <c r="A402" s="281" t="str">
        <f t="shared" si="15"/>
        <v>CBR XBM</v>
      </c>
      <c r="B402" s="368" t="s">
        <v>555</v>
      </c>
      <c r="C402" s="368" t="s">
        <v>556</v>
      </c>
      <c r="D402" s="368" t="s">
        <v>609</v>
      </c>
      <c r="E402" s="368" t="s">
        <v>612</v>
      </c>
      <c r="F402" s="369" t="s">
        <v>503</v>
      </c>
      <c r="G402" s="370">
        <v>590</v>
      </c>
      <c r="I402" s="143"/>
      <c r="J402" s="143"/>
      <c r="K402" s="143"/>
      <c r="L402" s="143"/>
      <c r="M402" s="237"/>
      <c r="N402" s="143"/>
      <c r="O402" s="143"/>
      <c r="P402" s="143"/>
      <c r="Q402" s="143"/>
      <c r="R402" s="143"/>
      <c r="S402" s="143"/>
      <c r="T402" s="143"/>
      <c r="U402" s="143"/>
      <c r="V402" s="143"/>
      <c r="W402" s="90">
        <f>IF(AND($AM$17&gt;=$X402,$AM$17&lt;=$Y402),'TARIFA ENTREGA A DIRECCION USD'!A402,$W403)</f>
        <v>0</v>
      </c>
      <c r="X402" s="90">
        <v>393.00099999999998</v>
      </c>
      <c r="Y402" s="90">
        <v>394</v>
      </c>
      <c r="Z402" s="144"/>
    </row>
    <row r="403" spans="1:26" x14ac:dyDescent="0.2">
      <c r="A403" s="281" t="str">
        <f t="shared" si="15"/>
        <v>CBR XES</v>
      </c>
      <c r="B403" s="368" t="s">
        <v>555</v>
      </c>
      <c r="C403" s="368" t="s">
        <v>556</v>
      </c>
      <c r="D403" s="368" t="s">
        <v>610</v>
      </c>
      <c r="E403" s="368" t="s">
        <v>613</v>
      </c>
      <c r="F403" s="369" t="s">
        <v>503</v>
      </c>
      <c r="G403" s="370">
        <v>590</v>
      </c>
      <c r="I403" s="143"/>
      <c r="J403" s="143"/>
      <c r="K403" s="143"/>
      <c r="L403" s="143"/>
      <c r="M403" s="237"/>
      <c r="N403" s="143"/>
      <c r="O403" s="143"/>
      <c r="P403" s="143"/>
      <c r="Q403" s="143"/>
      <c r="R403" s="143"/>
      <c r="S403" s="143"/>
      <c r="T403" s="143"/>
      <c r="U403" s="143"/>
      <c r="V403" s="143"/>
      <c r="W403" s="90">
        <f>IF(AND($AM$17&gt;=$X403,$AM$17&lt;=$Y403),'TARIFA ENTREGA A DIRECCION USD'!A403,$W404)</f>
        <v>0</v>
      </c>
      <c r="X403" s="90">
        <v>394.00099999999998</v>
      </c>
      <c r="Y403" s="90">
        <v>395</v>
      </c>
      <c r="Z403" s="144"/>
    </row>
    <row r="404" spans="1:26" x14ac:dyDescent="0.2">
      <c r="A404" s="281" t="str">
        <f t="shared" si="15"/>
        <v>CBR XSJ</v>
      </c>
      <c r="B404" s="368" t="s">
        <v>555</v>
      </c>
      <c r="C404" s="368" t="s">
        <v>556</v>
      </c>
      <c r="D404" s="368" t="s">
        <v>5477</v>
      </c>
      <c r="E404" s="368" t="s">
        <v>5478</v>
      </c>
      <c r="F404" s="369" t="s">
        <v>503</v>
      </c>
      <c r="G404" s="370">
        <v>590</v>
      </c>
      <c r="I404" s="143"/>
      <c r="J404" s="143"/>
      <c r="K404" s="143"/>
      <c r="L404" s="143"/>
      <c r="M404" s="237"/>
      <c r="N404" s="143"/>
      <c r="O404" s="143"/>
      <c r="P404" s="143"/>
      <c r="Q404" s="143"/>
      <c r="R404" s="143"/>
      <c r="S404" s="143"/>
      <c r="T404" s="143"/>
      <c r="U404" s="143"/>
      <c r="V404" s="143"/>
      <c r="W404" s="90">
        <f>IF(AND($AM$17&gt;=$X404,$AM$17&lt;=$Y404),'TARIFA ENTREGA A DIRECCION USD'!A404,$W405)</f>
        <v>0</v>
      </c>
      <c r="X404" s="90">
        <v>395.00099999999998</v>
      </c>
      <c r="Y404" s="90">
        <v>396</v>
      </c>
      <c r="Z404" s="144"/>
    </row>
    <row r="405" spans="1:26" x14ac:dyDescent="0.2">
      <c r="A405" s="281" t="str">
        <f t="shared" si="15"/>
        <v>CBR XSS</v>
      </c>
      <c r="B405" s="368" t="s">
        <v>555</v>
      </c>
      <c r="C405" s="368" t="s">
        <v>556</v>
      </c>
      <c r="D405" s="368" t="s">
        <v>5485</v>
      </c>
      <c r="E405" s="368" t="s">
        <v>5486</v>
      </c>
      <c r="F405" s="369" t="s">
        <v>504</v>
      </c>
      <c r="G405" s="370">
        <v>1528</v>
      </c>
      <c r="I405" s="143"/>
      <c r="J405" s="143"/>
      <c r="K405" s="143"/>
      <c r="L405" s="143"/>
      <c r="M405" s="237"/>
      <c r="N405" s="143"/>
      <c r="O405" s="143"/>
      <c r="P405" s="143"/>
      <c r="Q405" s="143"/>
      <c r="R405" s="143"/>
      <c r="S405" s="143"/>
      <c r="T405" s="143"/>
      <c r="U405" s="143"/>
      <c r="V405" s="143"/>
      <c r="W405" s="90">
        <f>IF(AND($AM$17&gt;=$X405,$AM$17&lt;=$Y405),'TARIFA ENTREGA A DIRECCION USD'!A405,$W406)</f>
        <v>0</v>
      </c>
      <c r="X405" s="90">
        <v>396.00099999999998</v>
      </c>
      <c r="Y405" s="90">
        <v>397</v>
      </c>
      <c r="Z405" s="144"/>
    </row>
    <row r="406" spans="1:26" x14ac:dyDescent="0.2">
      <c r="A406" s="281" t="str">
        <f t="shared" si="15"/>
        <v>CBR XTT</v>
      </c>
      <c r="B406" s="368" t="s">
        <v>555</v>
      </c>
      <c r="C406" s="368" t="s">
        <v>556</v>
      </c>
      <c r="D406" s="368" t="s">
        <v>5448</v>
      </c>
      <c r="E406" s="368" t="s">
        <v>5479</v>
      </c>
      <c r="F406" s="369" t="s">
        <v>503</v>
      </c>
      <c r="G406" s="370">
        <v>590</v>
      </c>
      <c r="I406" s="143"/>
      <c r="J406" s="143"/>
      <c r="K406" s="143"/>
      <c r="L406" s="143"/>
      <c r="M406" s="237"/>
      <c r="N406" s="143"/>
      <c r="O406" s="143"/>
      <c r="P406" s="143"/>
      <c r="Q406" s="143"/>
      <c r="R406" s="143"/>
      <c r="S406" s="143"/>
      <c r="T406" s="143"/>
      <c r="U406" s="143"/>
      <c r="V406" s="143"/>
      <c r="W406" s="90">
        <f>IF(AND($AM$17&gt;=$X406,$AM$17&lt;=$Y406),'TARIFA ENTREGA A DIRECCION USD'!A406,$W407)</f>
        <v>0</v>
      </c>
      <c r="X406" s="90">
        <v>397.00099999999998</v>
      </c>
      <c r="Y406" s="90">
        <v>398</v>
      </c>
      <c r="Z406" s="144"/>
    </row>
    <row r="407" spans="1:26" ht="22.5" x14ac:dyDescent="0.2">
      <c r="A407" s="282" t="str">
        <f t="shared" si="15"/>
        <v>CBR XCH</v>
      </c>
      <c r="B407" s="278" t="s">
        <v>555</v>
      </c>
      <c r="C407" s="278" t="s">
        <v>556</v>
      </c>
      <c r="D407" s="278" t="s">
        <v>5537</v>
      </c>
      <c r="E407" s="278" t="s">
        <v>5538</v>
      </c>
      <c r="F407" s="395" t="s">
        <v>503</v>
      </c>
      <c r="G407" s="396">
        <v>590</v>
      </c>
      <c r="I407" s="143"/>
      <c r="J407" s="143"/>
      <c r="K407" s="143"/>
      <c r="L407" s="143"/>
      <c r="M407" s="237"/>
      <c r="N407" s="143"/>
      <c r="O407" s="143"/>
      <c r="P407" s="143"/>
      <c r="Q407" s="143"/>
      <c r="R407" s="143"/>
      <c r="S407" s="143"/>
      <c r="T407" s="143"/>
      <c r="U407" s="143"/>
      <c r="V407" s="143"/>
      <c r="W407" s="90">
        <f>IF(AND($AM$17&gt;=$X407,$AM$17&lt;=$Y407),'TARIFA ENTREGA A DIRECCION USD'!A407,$W408)</f>
        <v>0</v>
      </c>
      <c r="X407" s="90">
        <v>398.00099999999998</v>
      </c>
      <c r="Y407" s="90">
        <v>399</v>
      </c>
      <c r="Z407" s="144"/>
    </row>
    <row r="408" spans="1:26" ht="22.5" x14ac:dyDescent="0.2">
      <c r="A408" s="294" t="str">
        <f t="shared" si="15"/>
        <v>CBR BPC</v>
      </c>
      <c r="B408" s="293" t="s">
        <v>555</v>
      </c>
      <c r="C408" s="293" t="s">
        <v>556</v>
      </c>
      <c r="D408" s="293" t="s">
        <v>5544</v>
      </c>
      <c r="E408" s="293" t="s">
        <v>5545</v>
      </c>
      <c r="F408" s="397" t="s">
        <v>502</v>
      </c>
      <c r="G408" s="398">
        <v>299</v>
      </c>
      <c r="I408" s="143"/>
      <c r="J408" s="143"/>
      <c r="K408" s="143"/>
      <c r="L408" s="143"/>
      <c r="M408" s="237"/>
      <c r="N408" s="143"/>
      <c r="O408" s="143"/>
      <c r="P408" s="143"/>
      <c r="Q408" s="143"/>
      <c r="R408" s="143"/>
      <c r="S408" s="143"/>
      <c r="T408" s="143"/>
      <c r="U408" s="143"/>
      <c r="V408" s="143"/>
      <c r="W408" s="90">
        <f>IF(AND($AM$17&gt;=$X408,$AM$17&lt;=$Y408),'TARIFA ENTREGA A DIRECCION USD'!A408,$W409)</f>
        <v>0</v>
      </c>
      <c r="X408" s="90">
        <v>399.00099999999998</v>
      </c>
      <c r="Y408" s="90">
        <v>400</v>
      </c>
      <c r="Z408" s="144"/>
    </row>
    <row r="409" spans="1:26" ht="22.5" x14ac:dyDescent="0.2">
      <c r="A409" s="294" t="str">
        <f t="shared" si="15"/>
        <v>CBR XCP</v>
      </c>
      <c r="B409" s="293" t="s">
        <v>555</v>
      </c>
      <c r="C409" s="293" t="s">
        <v>556</v>
      </c>
      <c r="D409" s="293" t="s">
        <v>5549</v>
      </c>
      <c r="E409" s="293" t="s">
        <v>5550</v>
      </c>
      <c r="F409" s="397" t="s">
        <v>503</v>
      </c>
      <c r="G409" s="398">
        <v>590</v>
      </c>
      <c r="I409" s="143"/>
      <c r="J409" s="143"/>
      <c r="K409" s="143"/>
      <c r="L409" s="143"/>
      <c r="M409" s="237"/>
      <c r="N409" s="143"/>
      <c r="O409" s="143"/>
      <c r="P409" s="143"/>
      <c r="Q409" s="143"/>
      <c r="R409" s="143"/>
      <c r="S409" s="143"/>
      <c r="T409" s="143"/>
      <c r="U409" s="143"/>
      <c r="V409" s="143"/>
      <c r="W409" s="90">
        <f>IF(AND($AM$17&gt;=$X409,$AM$17&lt;=$Y409),'TARIFA ENTREGA A DIRECCION USD'!A409,$W410)</f>
        <v>0</v>
      </c>
      <c r="X409" s="90">
        <v>400.00099999999998</v>
      </c>
      <c r="Y409" s="90">
        <v>401</v>
      </c>
      <c r="Z409" s="144"/>
    </row>
    <row r="410" spans="1:26" x14ac:dyDescent="0.2">
      <c r="A410" s="281" t="str">
        <f t="shared" si="15"/>
        <v>CCS ACO</v>
      </c>
      <c r="B410" s="368" t="s">
        <v>557</v>
      </c>
      <c r="C410" s="368" t="s">
        <v>558</v>
      </c>
      <c r="D410" s="368" t="s">
        <v>546</v>
      </c>
      <c r="E410" s="368" t="s">
        <v>547</v>
      </c>
      <c r="F410" s="369" t="s">
        <v>503</v>
      </c>
      <c r="G410" s="370">
        <v>387</v>
      </c>
      <c r="I410" s="143"/>
      <c r="J410" s="143"/>
      <c r="K410" s="143"/>
      <c r="L410" s="143"/>
      <c r="M410" s="237"/>
      <c r="N410" s="143"/>
      <c r="O410" s="143"/>
      <c r="P410" s="143"/>
      <c r="Q410" s="143"/>
      <c r="R410" s="143"/>
      <c r="S410" s="143"/>
      <c r="T410" s="143"/>
      <c r="U410" s="143"/>
      <c r="V410" s="143"/>
      <c r="W410" s="90">
        <f>IF(AND($AM$17&gt;=$X410,$AM$17&lt;=$Y410),'TARIFA ENTREGA A DIRECCION USD'!A410,$W411)</f>
        <v>0</v>
      </c>
      <c r="X410" s="90">
        <v>401.00099999999998</v>
      </c>
      <c r="Y410" s="90">
        <v>402</v>
      </c>
      <c r="Z410" s="144"/>
    </row>
    <row r="411" spans="1:26" x14ac:dyDescent="0.2">
      <c r="A411" s="281" t="str">
        <f t="shared" si="15"/>
        <v>CCS AUA</v>
      </c>
      <c r="B411" s="368" t="s">
        <v>557</v>
      </c>
      <c r="C411" s="368" t="s">
        <v>558</v>
      </c>
      <c r="D411" s="368" t="s">
        <v>5515</v>
      </c>
      <c r="E411" s="368" t="s">
        <v>5519</v>
      </c>
      <c r="F411" s="369" t="s">
        <v>503</v>
      </c>
      <c r="G411" s="370">
        <v>342</v>
      </c>
      <c r="I411" s="143"/>
      <c r="J411" s="143"/>
      <c r="K411" s="143"/>
      <c r="L411" s="143"/>
      <c r="M411" s="237"/>
      <c r="N411" s="143"/>
      <c r="O411" s="143"/>
      <c r="P411" s="143"/>
      <c r="Q411" s="143"/>
      <c r="R411" s="143"/>
      <c r="S411" s="143"/>
      <c r="T411" s="143"/>
      <c r="U411" s="143"/>
      <c r="V411" s="143"/>
      <c r="W411" s="90">
        <f>IF(AND($AM$17&gt;=$X411,$AM$17&lt;=$Y411),'TARIFA ENTREGA A DIRECCION USD'!A411,$W412)</f>
        <v>0</v>
      </c>
      <c r="X411" s="90">
        <v>402.00099999999998</v>
      </c>
      <c r="Y411" s="90">
        <v>403</v>
      </c>
      <c r="Z411" s="144"/>
    </row>
    <row r="412" spans="1:26" x14ac:dyDescent="0.2">
      <c r="A412" s="281" t="str">
        <f t="shared" si="15"/>
        <v>CCS BAS</v>
      </c>
      <c r="B412" s="368" t="s">
        <v>557</v>
      </c>
      <c r="C412" s="368" t="s">
        <v>558</v>
      </c>
      <c r="D412" s="368" t="s">
        <v>549</v>
      </c>
      <c r="E412" s="368" t="s">
        <v>550</v>
      </c>
      <c r="F412" s="369" t="s">
        <v>504</v>
      </c>
      <c r="G412" s="370">
        <v>601</v>
      </c>
      <c r="I412" s="143"/>
      <c r="J412" s="143"/>
      <c r="K412" s="143"/>
      <c r="L412" s="143"/>
      <c r="M412" s="237"/>
      <c r="N412" s="143"/>
      <c r="O412" s="143"/>
      <c r="P412" s="143"/>
      <c r="Q412" s="143"/>
      <c r="R412" s="143"/>
      <c r="S412" s="143"/>
      <c r="T412" s="143"/>
      <c r="U412" s="143"/>
      <c r="V412" s="143"/>
      <c r="W412" s="90">
        <f>IF(AND($AM$17&gt;=$X412,$AM$17&lt;=$Y412),'TARIFA ENTREGA A DIRECCION USD'!A412,$W413)</f>
        <v>0</v>
      </c>
      <c r="X412" s="90">
        <v>403.00099999999998</v>
      </c>
      <c r="Y412" s="90">
        <v>404</v>
      </c>
      <c r="Z412" s="144"/>
    </row>
    <row r="413" spans="1:26" x14ac:dyDescent="0.2">
      <c r="A413" s="281" t="str">
        <f t="shared" si="15"/>
        <v>CCS BTO</v>
      </c>
      <c r="B413" s="368" t="s">
        <v>557</v>
      </c>
      <c r="C413" s="368" t="s">
        <v>558</v>
      </c>
      <c r="D413" s="368" t="s">
        <v>551</v>
      </c>
      <c r="E413" s="368" t="s">
        <v>552</v>
      </c>
      <c r="F413" s="369" t="s">
        <v>503</v>
      </c>
      <c r="G413" s="370">
        <v>365</v>
      </c>
      <c r="I413" s="143"/>
      <c r="J413" s="143"/>
      <c r="K413" s="143"/>
      <c r="L413" s="143"/>
      <c r="M413" s="237"/>
      <c r="N413" s="143"/>
      <c r="O413" s="143"/>
      <c r="P413" s="143"/>
      <c r="Q413" s="143"/>
      <c r="R413" s="143"/>
      <c r="S413" s="143"/>
      <c r="T413" s="143"/>
      <c r="U413" s="143"/>
      <c r="V413" s="143"/>
      <c r="W413" s="90">
        <f>IF(AND($AM$17&gt;=$X413,$AM$17&lt;=$Y413),'TARIFA ENTREGA A DIRECCION USD'!A413,$W414)</f>
        <v>0</v>
      </c>
      <c r="X413" s="90">
        <v>404.00099999999998</v>
      </c>
      <c r="Y413" s="90">
        <v>405</v>
      </c>
      <c r="Z413" s="144"/>
    </row>
    <row r="414" spans="1:26" x14ac:dyDescent="0.2">
      <c r="A414" s="281" t="str">
        <f t="shared" si="15"/>
        <v>CCS CAS</v>
      </c>
      <c r="B414" s="368" t="s">
        <v>557</v>
      </c>
      <c r="C414" s="368" t="s">
        <v>558</v>
      </c>
      <c r="D414" s="368" t="s">
        <v>553</v>
      </c>
      <c r="E414" s="368" t="s">
        <v>554</v>
      </c>
      <c r="F414" s="369" t="s">
        <v>504</v>
      </c>
      <c r="G414" s="370">
        <v>659</v>
      </c>
      <c r="I414" s="143"/>
      <c r="J414" s="143"/>
      <c r="K414" s="143"/>
      <c r="L414" s="143"/>
      <c r="M414" s="237"/>
      <c r="N414" s="143"/>
      <c r="O414" s="143"/>
      <c r="P414" s="143"/>
      <c r="Q414" s="143"/>
      <c r="R414" s="143"/>
      <c r="S414" s="143"/>
      <c r="T414" s="143"/>
      <c r="U414" s="143"/>
      <c r="V414" s="143"/>
      <c r="W414" s="90">
        <f>IF(AND($AM$17&gt;=$X414,$AM$17&lt;=$Y414),'TARIFA ENTREGA A DIRECCION USD'!A414,$W415)</f>
        <v>0</v>
      </c>
      <c r="X414" s="90">
        <v>405.00099999999998</v>
      </c>
      <c r="Y414" s="90">
        <v>406</v>
      </c>
      <c r="Z414" s="144"/>
    </row>
    <row r="415" spans="1:26" x14ac:dyDescent="0.2">
      <c r="A415" s="281" t="str">
        <f t="shared" si="15"/>
        <v>CCS CAZ</v>
      </c>
      <c r="B415" s="368" t="s">
        <v>557</v>
      </c>
      <c r="C415" s="368" t="s">
        <v>558</v>
      </c>
      <c r="D415" s="368" t="s">
        <v>561</v>
      </c>
      <c r="E415" s="368" t="s">
        <v>611</v>
      </c>
      <c r="F415" s="369" t="s">
        <v>501</v>
      </c>
      <c r="G415" s="370">
        <v>24</v>
      </c>
      <c r="I415" s="143"/>
      <c r="J415" s="143"/>
      <c r="K415" s="143"/>
      <c r="L415" s="143"/>
      <c r="M415" s="237"/>
      <c r="N415" s="143"/>
      <c r="O415" s="143"/>
      <c r="P415" s="143"/>
      <c r="Q415" s="143"/>
      <c r="R415" s="143"/>
      <c r="S415" s="143"/>
      <c r="T415" s="143"/>
      <c r="U415" s="143"/>
      <c r="V415" s="143"/>
      <c r="W415" s="90">
        <f>IF(AND($AM$17&gt;=$X415,$AM$17&lt;=$Y415),'TARIFA ENTREGA A DIRECCION USD'!A415,$W416)</f>
        <v>0</v>
      </c>
      <c r="X415" s="90">
        <v>406.00099999999998</v>
      </c>
      <c r="Y415" s="90">
        <v>407</v>
      </c>
      <c r="Z415" s="144"/>
    </row>
    <row r="416" spans="1:26" x14ac:dyDescent="0.2">
      <c r="A416" s="281" t="str">
        <f t="shared" si="15"/>
        <v>CCS CBR</v>
      </c>
      <c r="B416" s="368" t="s">
        <v>557</v>
      </c>
      <c r="C416" s="368" t="s">
        <v>558</v>
      </c>
      <c r="D416" s="368" t="s">
        <v>555</v>
      </c>
      <c r="E416" s="368" t="s">
        <v>556</v>
      </c>
      <c r="F416" s="369" t="s">
        <v>503</v>
      </c>
      <c r="G416" s="370">
        <v>590</v>
      </c>
      <c r="I416" s="143"/>
      <c r="J416" s="143"/>
      <c r="K416" s="143"/>
      <c r="L416" s="143"/>
      <c r="M416" s="237"/>
      <c r="N416" s="143"/>
      <c r="O416" s="143"/>
      <c r="P416" s="143"/>
      <c r="Q416" s="143"/>
      <c r="R416" s="143"/>
      <c r="S416" s="143"/>
      <c r="T416" s="143"/>
      <c r="U416" s="143"/>
      <c r="V416" s="143"/>
      <c r="W416" s="90">
        <f>IF(AND($AM$17&gt;=$X416,$AM$17&lt;=$Y416),'TARIFA ENTREGA A DIRECCION USD'!A416,$W417)</f>
        <v>0</v>
      </c>
      <c r="X416" s="90">
        <v>407.00099999999998</v>
      </c>
      <c r="Y416" s="90">
        <v>408</v>
      </c>
      <c r="Z416" s="144"/>
    </row>
    <row r="417" spans="1:26" x14ac:dyDescent="0.2">
      <c r="A417" s="281" t="str">
        <f t="shared" si="15"/>
        <v>CCS CCS</v>
      </c>
      <c r="B417" s="368" t="s">
        <v>557</v>
      </c>
      <c r="C417" s="368" t="s">
        <v>558</v>
      </c>
      <c r="D417" s="368" t="s">
        <v>557</v>
      </c>
      <c r="E417" s="368" t="s">
        <v>558</v>
      </c>
      <c r="F417" s="369" t="s">
        <v>501</v>
      </c>
      <c r="G417" s="370">
        <v>1</v>
      </c>
      <c r="I417" s="143"/>
      <c r="J417" s="143"/>
      <c r="K417" s="143"/>
      <c r="L417" s="143"/>
      <c r="M417" s="237"/>
      <c r="N417" s="143"/>
      <c r="O417" s="143"/>
      <c r="P417" s="143"/>
      <c r="Q417" s="143"/>
      <c r="R417" s="143"/>
      <c r="S417" s="143"/>
      <c r="T417" s="143"/>
      <c r="U417" s="143"/>
      <c r="V417" s="143"/>
      <c r="W417" s="90">
        <f>IF(AND($AM$17&gt;=$X417,$AM$17&lt;=$Y417),'TARIFA ENTREGA A DIRECCION USD'!A417,$W418)</f>
        <v>0</v>
      </c>
      <c r="X417" s="90">
        <v>408.00099999999998</v>
      </c>
      <c r="Y417" s="90">
        <v>409</v>
      </c>
      <c r="Z417" s="144"/>
    </row>
    <row r="418" spans="1:26" x14ac:dyDescent="0.2">
      <c r="A418" s="281" t="str">
        <f t="shared" si="15"/>
        <v>CCS CGA</v>
      </c>
      <c r="B418" s="368" t="s">
        <v>557</v>
      </c>
      <c r="C418" s="368" t="s">
        <v>558</v>
      </c>
      <c r="D418" s="368" t="s">
        <v>559</v>
      </c>
      <c r="E418" s="368" t="s">
        <v>560</v>
      </c>
      <c r="F418" s="369" t="s">
        <v>502</v>
      </c>
      <c r="G418" s="370">
        <v>108</v>
      </c>
      <c r="I418" s="143"/>
      <c r="J418" s="143"/>
      <c r="K418" s="143"/>
      <c r="L418" s="143"/>
      <c r="M418" s="237"/>
      <c r="N418" s="143"/>
      <c r="O418" s="143"/>
      <c r="P418" s="143"/>
      <c r="Q418" s="143"/>
      <c r="R418" s="143"/>
      <c r="S418" s="143"/>
      <c r="T418" s="143"/>
      <c r="U418" s="143"/>
      <c r="V418" s="143"/>
      <c r="W418" s="90">
        <f>IF(AND($AM$17&gt;=$X418,$AM$17&lt;=$Y418),'TARIFA ENTREGA A DIRECCION USD'!A418,$W419)</f>
        <v>0</v>
      </c>
      <c r="X418" s="90">
        <v>409.00099999999998</v>
      </c>
      <c r="Y418" s="90">
        <v>410</v>
      </c>
      <c r="Z418" s="144"/>
    </row>
    <row r="419" spans="1:26" x14ac:dyDescent="0.2">
      <c r="A419" s="281" t="str">
        <f t="shared" si="15"/>
        <v>CCS CNA</v>
      </c>
      <c r="B419" s="368" t="s">
        <v>557</v>
      </c>
      <c r="C419" s="368" t="s">
        <v>558</v>
      </c>
      <c r="D419" s="368" t="s">
        <v>5492</v>
      </c>
      <c r="E419" s="368" t="s">
        <v>5493</v>
      </c>
      <c r="F419" s="369" t="s">
        <v>503</v>
      </c>
      <c r="G419" s="370">
        <v>403</v>
      </c>
      <c r="I419" s="143"/>
      <c r="J419" s="143"/>
      <c r="K419" s="143"/>
      <c r="L419" s="143"/>
      <c r="M419" s="237"/>
      <c r="N419" s="143"/>
      <c r="O419" s="143"/>
      <c r="P419" s="143"/>
      <c r="Q419" s="143"/>
      <c r="R419" s="143"/>
      <c r="S419" s="143"/>
      <c r="T419" s="143"/>
      <c r="U419" s="143"/>
      <c r="V419" s="143"/>
      <c r="W419" s="90">
        <f>IF(AND($AM$17&gt;=$X419,$AM$17&lt;=$Y419),'TARIFA ENTREGA A DIRECCION USD'!A419,$W420)</f>
        <v>0</v>
      </c>
      <c r="X419" s="90">
        <v>410.00099999999998</v>
      </c>
      <c r="Y419" s="90">
        <v>411</v>
      </c>
      <c r="Z419" s="144"/>
    </row>
    <row r="420" spans="1:26" x14ac:dyDescent="0.2">
      <c r="A420" s="281" t="str">
        <f t="shared" si="15"/>
        <v>CCS CNO</v>
      </c>
      <c r="B420" s="368" t="s">
        <v>557</v>
      </c>
      <c r="C420" s="368" t="s">
        <v>558</v>
      </c>
      <c r="D420" s="368" t="s">
        <v>5499</v>
      </c>
      <c r="E420" s="368" t="s">
        <v>5500</v>
      </c>
      <c r="F420" s="369" t="s">
        <v>503</v>
      </c>
      <c r="G420" s="370">
        <v>531</v>
      </c>
      <c r="I420" s="143"/>
      <c r="J420" s="143"/>
      <c r="K420" s="143"/>
      <c r="L420" s="143"/>
      <c r="M420" s="237"/>
      <c r="N420" s="143"/>
      <c r="O420" s="143"/>
      <c r="P420" s="143"/>
      <c r="Q420" s="143"/>
      <c r="R420" s="143"/>
      <c r="S420" s="143"/>
      <c r="T420" s="143"/>
      <c r="U420" s="143"/>
      <c r="V420" s="143"/>
      <c r="W420" s="90">
        <f>IF(AND($AM$17&gt;=$X420,$AM$17&lt;=$Y420),'TARIFA ENTREGA A DIRECCION USD'!A420,$W421)</f>
        <v>0</v>
      </c>
      <c r="X420" s="90">
        <v>411.00099999999998</v>
      </c>
      <c r="Y420" s="90">
        <v>412</v>
      </c>
      <c r="Z420" s="144"/>
    </row>
    <row r="421" spans="1:26" x14ac:dyDescent="0.2">
      <c r="A421" s="281" t="str">
        <f t="shared" si="15"/>
        <v>CCS CRO</v>
      </c>
      <c r="B421" s="368" t="s">
        <v>557</v>
      </c>
      <c r="C421" s="368" t="s">
        <v>558</v>
      </c>
      <c r="D421" s="368" t="s">
        <v>562</v>
      </c>
      <c r="E421" s="368" t="s">
        <v>563</v>
      </c>
      <c r="F421" s="369" t="s">
        <v>503</v>
      </c>
      <c r="G421" s="370">
        <v>448</v>
      </c>
      <c r="I421" s="143"/>
      <c r="J421" s="143"/>
      <c r="K421" s="143"/>
      <c r="L421" s="143"/>
      <c r="M421" s="237"/>
      <c r="N421" s="143"/>
      <c r="O421" s="143"/>
      <c r="P421" s="143"/>
      <c r="Q421" s="143"/>
      <c r="R421" s="143"/>
      <c r="S421" s="143"/>
      <c r="T421" s="143"/>
      <c r="U421" s="143"/>
      <c r="V421" s="143"/>
      <c r="W421" s="90">
        <f>IF(AND($AM$17&gt;=$X421,$AM$17&lt;=$Y421),'TARIFA ENTREGA A DIRECCION USD'!A421,$W422)</f>
        <v>0</v>
      </c>
      <c r="X421" s="90">
        <v>412.00099999999998</v>
      </c>
      <c r="Y421" s="90">
        <v>413</v>
      </c>
      <c r="Z421" s="144"/>
    </row>
    <row r="422" spans="1:26" x14ac:dyDescent="0.2">
      <c r="A422" s="281" t="str">
        <f t="shared" si="15"/>
        <v>CCS CRR</v>
      </c>
      <c r="B422" s="368" t="s">
        <v>557</v>
      </c>
      <c r="C422" s="368" t="s">
        <v>558</v>
      </c>
      <c r="D422" s="368" t="s">
        <v>564</v>
      </c>
      <c r="E422" s="368" t="s">
        <v>565</v>
      </c>
      <c r="F422" s="369" t="s">
        <v>503</v>
      </c>
      <c r="G422" s="369">
        <v>480</v>
      </c>
      <c r="I422" s="143"/>
      <c r="J422" s="143"/>
      <c r="K422" s="143"/>
      <c r="L422" s="143"/>
      <c r="M422" s="237"/>
      <c r="N422" s="143"/>
      <c r="O422" s="143"/>
      <c r="P422" s="143"/>
      <c r="Q422" s="143"/>
      <c r="R422" s="143"/>
      <c r="S422" s="143"/>
      <c r="T422" s="143"/>
      <c r="U422" s="143"/>
      <c r="V422" s="143"/>
      <c r="W422" s="90">
        <f>IF(AND($AM$17&gt;=$X422,$AM$17&lt;=$Y422),'TARIFA ENTREGA A DIRECCION USD'!A422,$W423)</f>
        <v>0</v>
      </c>
      <c r="X422" s="90">
        <v>413.00099999999998</v>
      </c>
      <c r="Y422" s="90">
        <v>414</v>
      </c>
      <c r="Z422" s="144"/>
    </row>
    <row r="423" spans="1:26" x14ac:dyDescent="0.2">
      <c r="A423" s="281" t="str">
        <f t="shared" si="15"/>
        <v>CCS CVE</v>
      </c>
      <c r="B423" s="368" t="s">
        <v>557</v>
      </c>
      <c r="C423" s="368" t="s">
        <v>558</v>
      </c>
      <c r="D423" s="368" t="s">
        <v>566</v>
      </c>
      <c r="E423" s="368" t="s">
        <v>567</v>
      </c>
      <c r="F423" s="369" t="s">
        <v>501</v>
      </c>
      <c r="G423" s="370">
        <v>57</v>
      </c>
      <c r="I423" s="143"/>
      <c r="J423" s="143"/>
      <c r="K423" s="143"/>
      <c r="L423" s="143"/>
      <c r="M423" s="237"/>
      <c r="N423" s="143"/>
      <c r="O423" s="143"/>
      <c r="P423" s="143"/>
      <c r="Q423" s="143"/>
      <c r="R423" s="143"/>
      <c r="S423" s="143"/>
      <c r="T423" s="143"/>
      <c r="U423" s="143"/>
      <c r="V423" s="143"/>
      <c r="W423" s="90">
        <f>IF(AND($AM$17&gt;=$X423,$AM$17&lt;=$Y423),'TARIFA ENTREGA A DIRECCION USD'!A423,$W424)</f>
        <v>0</v>
      </c>
      <c r="X423" s="90">
        <v>414.00099999999998</v>
      </c>
      <c r="Y423" s="90">
        <v>415</v>
      </c>
      <c r="Z423" s="144"/>
    </row>
    <row r="424" spans="1:26" x14ac:dyDescent="0.2">
      <c r="A424" s="281" t="str">
        <f t="shared" si="15"/>
        <v>CCS CZO</v>
      </c>
      <c r="B424" s="368" t="s">
        <v>557</v>
      </c>
      <c r="C424" s="368" t="s">
        <v>558</v>
      </c>
      <c r="D424" s="368" t="s">
        <v>568</v>
      </c>
      <c r="E424" s="368" t="s">
        <v>5481</v>
      </c>
      <c r="F424" s="369" t="s">
        <v>502</v>
      </c>
      <c r="G424" s="370">
        <v>282</v>
      </c>
      <c r="I424" s="143"/>
      <c r="J424" s="143"/>
      <c r="K424" s="143"/>
      <c r="L424" s="143"/>
      <c r="M424" s="237"/>
      <c r="N424" s="143"/>
      <c r="O424" s="143"/>
      <c r="P424" s="143"/>
      <c r="Q424" s="143"/>
      <c r="R424" s="143"/>
      <c r="S424" s="143"/>
      <c r="T424" s="143"/>
      <c r="U424" s="143"/>
      <c r="V424" s="143"/>
      <c r="W424" s="90">
        <f>IF(AND($AM$17&gt;=$X424,$AM$17&lt;=$Y424),'TARIFA ENTREGA A DIRECCION USD'!A424,$W425)</f>
        <v>0</v>
      </c>
      <c r="X424" s="90">
        <v>415.00099999999998</v>
      </c>
      <c r="Y424" s="90">
        <v>416</v>
      </c>
      <c r="Z424" s="144"/>
    </row>
    <row r="425" spans="1:26" x14ac:dyDescent="0.2">
      <c r="A425" s="281" t="str">
        <f t="shared" si="15"/>
        <v>CCS DMS</v>
      </c>
      <c r="B425" s="368" t="s">
        <v>557</v>
      </c>
      <c r="C425" s="368" t="s">
        <v>558</v>
      </c>
      <c r="D425" s="368" t="s">
        <v>5446</v>
      </c>
      <c r="E425" s="368" t="s">
        <v>5447</v>
      </c>
      <c r="F425" s="369" t="s">
        <v>504</v>
      </c>
      <c r="G425" s="370">
        <v>601</v>
      </c>
      <c r="I425" s="143"/>
      <c r="J425" s="143"/>
      <c r="K425" s="143"/>
      <c r="L425" s="143"/>
      <c r="M425" s="237"/>
      <c r="N425" s="143"/>
      <c r="O425" s="143"/>
      <c r="P425" s="143"/>
      <c r="Q425" s="143"/>
      <c r="R425" s="143"/>
      <c r="S425" s="143"/>
      <c r="T425" s="143"/>
      <c r="U425" s="143"/>
      <c r="V425" s="143"/>
      <c r="W425" s="90">
        <f>IF(AND($AM$17&gt;=$X425,$AM$17&lt;=$Y425),'TARIFA ENTREGA A DIRECCION USD'!A425,$W426)</f>
        <v>0</v>
      </c>
      <c r="X425" s="90">
        <v>416.00099999999998</v>
      </c>
      <c r="Y425" s="90">
        <v>417</v>
      </c>
      <c r="Z425" s="144"/>
    </row>
    <row r="426" spans="1:26" x14ac:dyDescent="0.2">
      <c r="A426" s="281" t="str">
        <f t="shared" si="15"/>
        <v>CCS ETE</v>
      </c>
      <c r="B426" s="368" t="s">
        <v>557</v>
      </c>
      <c r="C426" s="368" t="s">
        <v>558</v>
      </c>
      <c r="D426" s="368" t="s">
        <v>570</v>
      </c>
      <c r="E426" s="368" t="s">
        <v>571</v>
      </c>
      <c r="F426" s="369" t="s">
        <v>503</v>
      </c>
      <c r="G426" s="370">
        <v>458</v>
      </c>
      <c r="I426" s="143"/>
      <c r="J426" s="143"/>
      <c r="K426" s="143"/>
      <c r="L426" s="143"/>
      <c r="M426" s="237"/>
      <c r="N426" s="143"/>
      <c r="O426" s="143"/>
      <c r="P426" s="143"/>
      <c r="Q426" s="143"/>
      <c r="R426" s="143"/>
      <c r="S426" s="143"/>
      <c r="T426" s="143"/>
      <c r="U426" s="143"/>
      <c r="V426" s="143"/>
      <c r="W426" s="90">
        <f>IF(AND($AM$17&gt;=$X426,$AM$17&lt;=$Y426),'TARIFA ENTREGA A DIRECCION USD'!A426,$W427)</f>
        <v>0</v>
      </c>
      <c r="X426" s="90">
        <v>417.00099999999998</v>
      </c>
      <c r="Y426" s="90">
        <v>418</v>
      </c>
      <c r="Z426" s="144"/>
    </row>
    <row r="427" spans="1:26" x14ac:dyDescent="0.2">
      <c r="A427" s="281" t="str">
        <f t="shared" si="15"/>
        <v>CCS EVA</v>
      </c>
      <c r="B427" s="368" t="s">
        <v>557</v>
      </c>
      <c r="C427" s="368" t="s">
        <v>558</v>
      </c>
      <c r="D427" s="368" t="s">
        <v>572</v>
      </c>
      <c r="E427" s="368" t="s">
        <v>573</v>
      </c>
      <c r="F427" s="369" t="s">
        <v>504</v>
      </c>
      <c r="G427" s="370">
        <v>755</v>
      </c>
      <c r="I427" s="143"/>
      <c r="J427" s="143"/>
      <c r="K427" s="143"/>
      <c r="L427" s="143"/>
      <c r="M427" s="237"/>
      <c r="N427" s="143"/>
      <c r="O427" s="143"/>
      <c r="P427" s="143"/>
      <c r="Q427" s="143"/>
      <c r="R427" s="143"/>
      <c r="S427" s="143"/>
      <c r="T427" s="143"/>
      <c r="U427" s="143"/>
      <c r="V427" s="143"/>
      <c r="W427" s="90">
        <f>IF(AND($AM$17&gt;=$X427,$AM$17&lt;=$Y427),'TARIFA ENTREGA A DIRECCION USD'!A427,$W428)</f>
        <v>0</v>
      </c>
      <c r="X427" s="90">
        <v>418.00099999999998</v>
      </c>
      <c r="Y427" s="90">
        <v>419</v>
      </c>
      <c r="Z427" s="144"/>
    </row>
    <row r="428" spans="1:26" x14ac:dyDescent="0.2">
      <c r="A428" s="281" t="str">
        <f t="shared" si="15"/>
        <v>CCS GR2</v>
      </c>
      <c r="B428" s="368" t="s">
        <v>557</v>
      </c>
      <c r="C428" s="368" t="s">
        <v>558</v>
      </c>
      <c r="D428" s="368" t="s">
        <v>576</v>
      </c>
      <c r="E428" s="368" t="s">
        <v>5473</v>
      </c>
      <c r="F428" s="369" t="s">
        <v>501</v>
      </c>
      <c r="G428" s="370">
        <v>39</v>
      </c>
      <c r="I428" s="143"/>
      <c r="J428" s="143"/>
      <c r="K428" s="143"/>
      <c r="L428" s="143"/>
      <c r="M428" s="237"/>
      <c r="N428" s="143"/>
      <c r="O428" s="143"/>
      <c r="P428" s="143"/>
      <c r="Q428" s="143"/>
      <c r="R428" s="143"/>
      <c r="S428" s="143"/>
      <c r="T428" s="143"/>
      <c r="U428" s="143"/>
      <c r="V428" s="143"/>
      <c r="W428" s="90">
        <f>IF(AND($AM$17&gt;=$X428,$AM$17&lt;=$Y428),'TARIFA ENTREGA A DIRECCION USD'!A428,$W429)</f>
        <v>0</v>
      </c>
      <c r="X428" s="90">
        <v>419.00099999999998</v>
      </c>
      <c r="Y428" s="90">
        <v>420</v>
      </c>
      <c r="Z428" s="144"/>
    </row>
    <row r="429" spans="1:26" x14ac:dyDescent="0.2">
      <c r="A429" s="281" t="str">
        <f t="shared" si="15"/>
        <v>CCS GTE</v>
      </c>
      <c r="B429" s="368" t="s">
        <v>557</v>
      </c>
      <c r="C429" s="368" t="s">
        <v>558</v>
      </c>
      <c r="D429" s="368" t="s">
        <v>5501</v>
      </c>
      <c r="E429" s="368" t="s">
        <v>5502</v>
      </c>
      <c r="F429" s="369" t="s">
        <v>501</v>
      </c>
      <c r="G429" s="370">
        <v>43</v>
      </c>
      <c r="I429" s="143"/>
      <c r="J429" s="143"/>
      <c r="K429" s="143"/>
      <c r="L429" s="143"/>
      <c r="M429" s="237"/>
      <c r="N429" s="143"/>
      <c r="O429" s="143"/>
      <c r="P429" s="143"/>
      <c r="Q429" s="143"/>
      <c r="R429" s="143"/>
      <c r="S429" s="143"/>
      <c r="T429" s="143"/>
      <c r="U429" s="143"/>
      <c r="V429" s="143"/>
      <c r="W429" s="90">
        <f>IF(AND($AM$17&gt;=$X429,$AM$17&lt;=$Y429),'TARIFA ENTREGA A DIRECCION USD'!A429,$W430)</f>
        <v>0</v>
      </c>
      <c r="X429" s="90">
        <v>420.00099999999998</v>
      </c>
      <c r="Y429" s="90">
        <v>421</v>
      </c>
      <c r="Z429" s="144"/>
    </row>
    <row r="430" spans="1:26" x14ac:dyDescent="0.2">
      <c r="A430" s="281" t="str">
        <f t="shared" si="15"/>
        <v>CCS GUA</v>
      </c>
      <c r="B430" s="368" t="s">
        <v>557</v>
      </c>
      <c r="C430" s="368" t="s">
        <v>558</v>
      </c>
      <c r="D430" s="368" t="s">
        <v>574</v>
      </c>
      <c r="E430" s="368" t="s">
        <v>575</v>
      </c>
      <c r="F430" s="369" t="s">
        <v>503</v>
      </c>
      <c r="G430" s="370">
        <v>431</v>
      </c>
      <c r="I430" s="143"/>
      <c r="J430" s="143"/>
      <c r="K430" s="143"/>
      <c r="L430" s="143"/>
      <c r="M430" s="237"/>
      <c r="N430" s="143"/>
      <c r="O430" s="143"/>
      <c r="P430" s="143"/>
      <c r="Q430" s="143"/>
      <c r="R430" s="143"/>
      <c r="S430" s="143"/>
      <c r="T430" s="143"/>
      <c r="U430" s="143"/>
      <c r="V430" s="143"/>
      <c r="W430" s="90">
        <f>IF(AND($AM$17&gt;=$X430,$AM$17&lt;=$Y430),'TARIFA ENTREGA A DIRECCION USD'!A430,$W431)</f>
        <v>0</v>
      </c>
      <c r="X430" s="90">
        <v>421.00099999999998</v>
      </c>
      <c r="Y430" s="90">
        <v>422</v>
      </c>
      <c r="Z430" s="144"/>
    </row>
    <row r="431" spans="1:26" x14ac:dyDescent="0.2">
      <c r="A431" s="281" t="str">
        <f t="shared" si="15"/>
        <v>CCS LGA</v>
      </c>
      <c r="B431" s="368" t="s">
        <v>557</v>
      </c>
      <c r="C431" s="368" t="s">
        <v>558</v>
      </c>
      <c r="D431" s="368" t="s">
        <v>5536</v>
      </c>
      <c r="E431" s="368" t="s">
        <v>5480</v>
      </c>
      <c r="F431" s="369" t="s">
        <v>501</v>
      </c>
      <c r="G431" s="370">
        <v>30</v>
      </c>
      <c r="I431" s="143"/>
      <c r="J431" s="143"/>
      <c r="K431" s="143"/>
      <c r="L431" s="143"/>
      <c r="M431" s="237"/>
      <c r="N431" s="143"/>
      <c r="O431" s="143"/>
      <c r="P431" s="143"/>
      <c r="Q431" s="143"/>
      <c r="R431" s="143"/>
      <c r="S431" s="143"/>
      <c r="T431" s="143"/>
      <c r="U431" s="143"/>
      <c r="V431" s="143"/>
      <c r="W431" s="90">
        <f>IF(AND($AM$17&gt;=$X431,$AM$17&lt;=$Y431),'TARIFA ENTREGA A DIRECCION USD'!A431,$W432)</f>
        <v>0</v>
      </c>
      <c r="X431" s="90">
        <v>422.00099999999998</v>
      </c>
      <c r="Y431" s="90">
        <v>423</v>
      </c>
      <c r="Z431" s="144"/>
    </row>
    <row r="432" spans="1:26" x14ac:dyDescent="0.2">
      <c r="A432" s="281" t="str">
        <f t="shared" si="15"/>
        <v>CCS MAY</v>
      </c>
      <c r="B432" s="368" t="s">
        <v>557</v>
      </c>
      <c r="C432" s="368" t="s">
        <v>558</v>
      </c>
      <c r="D432" s="368" t="s">
        <v>577</v>
      </c>
      <c r="E432" s="368" t="s">
        <v>578</v>
      </c>
      <c r="F432" s="369" t="s">
        <v>502</v>
      </c>
      <c r="G432" s="370">
        <v>119</v>
      </c>
      <c r="I432" s="143"/>
      <c r="J432" s="143"/>
      <c r="K432" s="143"/>
      <c r="L432" s="143"/>
      <c r="M432" s="237"/>
      <c r="N432" s="143"/>
      <c r="O432" s="143"/>
      <c r="P432" s="143"/>
      <c r="Q432" s="143"/>
      <c r="R432" s="143"/>
      <c r="S432" s="143"/>
      <c r="T432" s="143"/>
      <c r="U432" s="143"/>
      <c r="V432" s="143"/>
      <c r="W432" s="90">
        <f>IF(AND($AM$17&gt;=$X432,$AM$17&lt;=$Y432),'TARIFA ENTREGA A DIRECCION USD'!A432,$W433)</f>
        <v>0</v>
      </c>
      <c r="X432" s="90">
        <v>423.00099999999998</v>
      </c>
      <c r="Y432" s="90">
        <v>424</v>
      </c>
      <c r="Z432" s="144"/>
    </row>
    <row r="433" spans="1:26" x14ac:dyDescent="0.2">
      <c r="A433" s="281" t="str">
        <f t="shared" si="15"/>
        <v>CCS MBO</v>
      </c>
      <c r="B433" s="368" t="s">
        <v>557</v>
      </c>
      <c r="C433" s="368" t="s">
        <v>558</v>
      </c>
      <c r="D433" s="368" t="s">
        <v>579</v>
      </c>
      <c r="E433" s="368" t="s">
        <v>580</v>
      </c>
      <c r="F433" s="369" t="s">
        <v>504</v>
      </c>
      <c r="G433" s="370">
        <v>709</v>
      </c>
      <c r="I433" s="143"/>
      <c r="J433" s="143"/>
      <c r="K433" s="143"/>
      <c r="L433" s="143"/>
      <c r="M433" s="237"/>
      <c r="N433" s="143"/>
      <c r="O433" s="143"/>
      <c r="P433" s="143"/>
      <c r="Q433" s="143"/>
      <c r="R433" s="143"/>
      <c r="S433" s="143"/>
      <c r="T433" s="143"/>
      <c r="U433" s="143"/>
      <c r="V433" s="143"/>
      <c r="W433" s="90">
        <f>IF(AND($AM$17&gt;=$X433,$AM$17&lt;=$Y433),'TARIFA ENTREGA A DIRECCION USD'!A433,$W434)</f>
        <v>0</v>
      </c>
      <c r="X433" s="90">
        <v>424.00099999999998</v>
      </c>
      <c r="Y433" s="90">
        <v>425</v>
      </c>
      <c r="Z433" s="144"/>
    </row>
    <row r="434" spans="1:26" x14ac:dyDescent="0.2">
      <c r="A434" s="281" t="str">
        <f t="shared" si="15"/>
        <v>CCS MDA</v>
      </c>
      <c r="B434" s="368" t="s">
        <v>557</v>
      </c>
      <c r="C434" s="368" t="s">
        <v>558</v>
      </c>
      <c r="D434" s="368" t="s">
        <v>581</v>
      </c>
      <c r="E434" s="368" t="s">
        <v>582</v>
      </c>
      <c r="F434" s="369" t="s">
        <v>504</v>
      </c>
      <c r="G434" s="370">
        <v>757</v>
      </c>
      <c r="I434" s="143"/>
      <c r="J434" s="143"/>
      <c r="K434" s="143"/>
      <c r="L434" s="143"/>
      <c r="M434" s="237"/>
      <c r="N434" s="143"/>
      <c r="O434" s="143"/>
      <c r="P434" s="143"/>
      <c r="Q434" s="143"/>
      <c r="R434" s="143"/>
      <c r="S434" s="143"/>
      <c r="T434" s="143"/>
      <c r="U434" s="143"/>
      <c r="V434" s="143"/>
      <c r="W434" s="90">
        <f>IF(AND($AM$17&gt;=$X434,$AM$17&lt;=$Y434),'TARIFA ENTREGA A DIRECCION USD'!A434,$W435)</f>
        <v>0</v>
      </c>
      <c r="X434" s="90">
        <v>425.00099999999998</v>
      </c>
      <c r="Y434" s="90">
        <v>426</v>
      </c>
      <c r="Z434" s="144"/>
    </row>
    <row r="435" spans="1:26" x14ac:dyDescent="0.2">
      <c r="A435" s="281" t="str">
        <f t="shared" si="15"/>
        <v>CCS MIN</v>
      </c>
      <c r="B435" s="368" t="s">
        <v>557</v>
      </c>
      <c r="C435" s="368" t="s">
        <v>558</v>
      </c>
      <c r="D435" s="368" t="s">
        <v>583</v>
      </c>
      <c r="E435" s="368" t="s">
        <v>584</v>
      </c>
      <c r="F435" s="369" t="s">
        <v>503</v>
      </c>
      <c r="G435" s="370">
        <v>503</v>
      </c>
      <c r="I435" s="143"/>
      <c r="J435" s="143"/>
      <c r="K435" s="143"/>
      <c r="L435" s="143"/>
      <c r="M435" s="237"/>
      <c r="N435" s="143"/>
      <c r="O435" s="143"/>
      <c r="P435" s="143"/>
      <c r="Q435" s="143"/>
      <c r="R435" s="143"/>
      <c r="S435" s="143"/>
      <c r="T435" s="143"/>
      <c r="U435" s="143"/>
      <c r="V435" s="143"/>
      <c r="W435" s="90">
        <f>IF(AND($AM$17&gt;=$X435,$AM$17&lt;=$Y435),'TARIFA ENTREGA A DIRECCION USD'!A435,$W436)</f>
        <v>0</v>
      </c>
      <c r="X435" s="90">
        <v>426.00099999999998</v>
      </c>
      <c r="Y435" s="90">
        <v>427</v>
      </c>
      <c r="Z435" s="144"/>
    </row>
    <row r="436" spans="1:26" x14ac:dyDescent="0.2">
      <c r="A436" s="281" t="str">
        <f t="shared" si="15"/>
        <v>CCS MLM</v>
      </c>
      <c r="B436" s="368" t="s">
        <v>557</v>
      </c>
      <c r="C436" s="368" t="s">
        <v>558</v>
      </c>
      <c r="D436" s="368" t="s">
        <v>5474</v>
      </c>
      <c r="E436" s="368" t="s">
        <v>5487</v>
      </c>
      <c r="F436" s="369" t="s">
        <v>501</v>
      </c>
      <c r="G436" s="370">
        <v>1</v>
      </c>
      <c r="I436" s="143"/>
      <c r="J436" s="143"/>
      <c r="K436" s="143"/>
      <c r="L436" s="143"/>
      <c r="M436" s="237"/>
      <c r="N436" s="143"/>
      <c r="O436" s="143"/>
      <c r="P436" s="143"/>
      <c r="Q436" s="143"/>
      <c r="R436" s="143"/>
      <c r="S436" s="143"/>
      <c r="T436" s="143"/>
      <c r="U436" s="143"/>
      <c r="V436" s="143"/>
      <c r="W436" s="90">
        <f>IF(AND($AM$17&gt;=$X436,$AM$17&lt;=$Y436),'TARIFA ENTREGA A DIRECCION USD'!A436,$W437)</f>
        <v>0</v>
      </c>
      <c r="X436" s="90">
        <v>427.00099999999998</v>
      </c>
      <c r="Y436" s="90">
        <v>428</v>
      </c>
      <c r="Z436" s="144"/>
    </row>
    <row r="437" spans="1:26" x14ac:dyDescent="0.2">
      <c r="A437" s="281" t="str">
        <f t="shared" si="15"/>
        <v>CCS MTA</v>
      </c>
      <c r="B437" s="368" t="s">
        <v>557</v>
      </c>
      <c r="C437" s="368" t="s">
        <v>558</v>
      </c>
      <c r="D437" s="368" t="s">
        <v>585</v>
      </c>
      <c r="E437" s="368" t="s">
        <v>5483</v>
      </c>
      <c r="F437" s="369" t="s">
        <v>504</v>
      </c>
      <c r="G437" s="370">
        <v>460</v>
      </c>
      <c r="I437" s="143"/>
      <c r="J437" s="143"/>
      <c r="K437" s="143"/>
      <c r="L437" s="143"/>
      <c r="M437" s="237"/>
      <c r="N437" s="143"/>
      <c r="O437" s="143"/>
      <c r="P437" s="143"/>
      <c r="Q437" s="143"/>
      <c r="R437" s="143"/>
      <c r="S437" s="143"/>
      <c r="T437" s="143"/>
      <c r="U437" s="143"/>
      <c r="V437" s="143"/>
      <c r="W437" s="90">
        <f>IF(AND($AM$17&gt;=$X437,$AM$17&lt;=$Y437),'TARIFA ENTREGA A DIRECCION USD'!A437,$W438)</f>
        <v>0</v>
      </c>
      <c r="X437" s="90">
        <v>428.00099999999998</v>
      </c>
      <c r="Y437" s="90">
        <v>429</v>
      </c>
      <c r="Z437" s="144"/>
    </row>
    <row r="438" spans="1:26" x14ac:dyDescent="0.2">
      <c r="A438" s="281" t="str">
        <f t="shared" si="15"/>
        <v>CCS PCO</v>
      </c>
      <c r="B438" s="368" t="s">
        <v>557</v>
      </c>
      <c r="C438" s="368" t="s">
        <v>558</v>
      </c>
      <c r="D438" s="368" t="s">
        <v>586</v>
      </c>
      <c r="E438" s="368" t="s">
        <v>587</v>
      </c>
      <c r="F438" s="369" t="s">
        <v>502</v>
      </c>
      <c r="G438" s="370">
        <v>209</v>
      </c>
      <c r="I438" s="143"/>
      <c r="J438" s="143"/>
      <c r="K438" s="143"/>
      <c r="L438" s="143"/>
      <c r="M438" s="237"/>
      <c r="N438" s="143"/>
      <c r="O438" s="143"/>
      <c r="P438" s="143"/>
      <c r="Q438" s="143"/>
      <c r="R438" s="143"/>
      <c r="S438" s="143"/>
      <c r="T438" s="143"/>
      <c r="U438" s="143"/>
      <c r="V438" s="143"/>
      <c r="W438" s="90">
        <f>IF(AND($AM$17&gt;=$X438,$AM$17&lt;=$Y438),'TARIFA ENTREGA A DIRECCION USD'!A438,$W439)</f>
        <v>0</v>
      </c>
      <c r="X438" s="90">
        <v>429.00099999999998</v>
      </c>
      <c r="Y438" s="90">
        <v>430</v>
      </c>
      <c r="Z438" s="144"/>
    </row>
    <row r="439" spans="1:26" x14ac:dyDescent="0.2">
      <c r="A439" s="281" t="str">
        <f t="shared" si="15"/>
        <v>CCS PFO</v>
      </c>
      <c r="B439" s="368" t="s">
        <v>557</v>
      </c>
      <c r="C439" s="368" t="s">
        <v>558</v>
      </c>
      <c r="D439" s="368" t="s">
        <v>588</v>
      </c>
      <c r="E439" s="368" t="s">
        <v>589</v>
      </c>
      <c r="F439" s="369" t="s">
        <v>503</v>
      </c>
      <c r="G439" s="370">
        <v>528</v>
      </c>
      <c r="I439" s="143"/>
      <c r="J439" s="143"/>
      <c r="K439" s="143"/>
      <c r="L439" s="143"/>
      <c r="M439" s="237"/>
      <c r="N439" s="143"/>
      <c r="O439" s="143"/>
      <c r="P439" s="143"/>
      <c r="Q439" s="143"/>
      <c r="R439" s="143"/>
      <c r="S439" s="143"/>
      <c r="T439" s="143"/>
      <c r="U439" s="143"/>
      <c r="V439" s="143"/>
      <c r="W439" s="90">
        <f>IF(AND($AM$17&gt;=$X439,$AM$17&lt;=$Y439),'TARIFA ENTREGA A DIRECCION USD'!A439,$W440)</f>
        <v>0</v>
      </c>
      <c r="X439" s="90">
        <v>430.00099999999998</v>
      </c>
      <c r="Y439" s="90">
        <v>431</v>
      </c>
      <c r="Z439" s="144"/>
    </row>
    <row r="440" spans="1:26" x14ac:dyDescent="0.2">
      <c r="A440" s="281" t="str">
        <f t="shared" si="15"/>
        <v>CCS PLC</v>
      </c>
      <c r="B440" s="368" t="s">
        <v>557</v>
      </c>
      <c r="C440" s="368" t="s">
        <v>558</v>
      </c>
      <c r="D440" s="368" t="s">
        <v>590</v>
      </c>
      <c r="E440" s="368" t="s">
        <v>591</v>
      </c>
      <c r="F440" s="369" t="s">
        <v>502</v>
      </c>
      <c r="G440" s="370">
        <v>324</v>
      </c>
      <c r="I440" s="143"/>
      <c r="J440" s="143"/>
      <c r="K440" s="143"/>
      <c r="L440" s="143"/>
      <c r="M440" s="237"/>
      <c r="N440" s="143"/>
      <c r="O440" s="143"/>
      <c r="P440" s="143"/>
      <c r="Q440" s="143"/>
      <c r="R440" s="143"/>
      <c r="S440" s="143"/>
      <c r="T440" s="143"/>
      <c r="U440" s="143"/>
      <c r="V440" s="143"/>
      <c r="W440" s="90">
        <f>IF(AND($AM$17&gt;=$X440,$AM$17&lt;=$Y440),'TARIFA ENTREGA A DIRECCION USD'!A440,$W441)</f>
        <v>0</v>
      </c>
      <c r="X440" s="90">
        <v>431.00099999999998</v>
      </c>
      <c r="Y440" s="90">
        <v>432</v>
      </c>
      <c r="Z440" s="144"/>
    </row>
    <row r="441" spans="1:26" x14ac:dyDescent="0.2">
      <c r="A441" s="281" t="str">
        <f t="shared" si="15"/>
        <v>CCS POZ</v>
      </c>
      <c r="B441" s="368" t="s">
        <v>557</v>
      </c>
      <c r="C441" s="368" t="s">
        <v>558</v>
      </c>
      <c r="D441" s="368" t="s">
        <v>592</v>
      </c>
      <c r="E441" s="368" t="s">
        <v>593</v>
      </c>
      <c r="F441" s="369" t="s">
        <v>504</v>
      </c>
      <c r="G441" s="370">
        <v>656</v>
      </c>
      <c r="I441" s="143"/>
      <c r="J441" s="143"/>
      <c r="K441" s="143"/>
      <c r="L441" s="143"/>
      <c r="M441" s="237"/>
      <c r="N441" s="143"/>
      <c r="O441" s="143"/>
      <c r="P441" s="143"/>
      <c r="Q441" s="143"/>
      <c r="R441" s="143"/>
      <c r="S441" s="143"/>
      <c r="T441" s="143"/>
      <c r="U441" s="143"/>
      <c r="V441" s="143"/>
      <c r="W441" s="90">
        <f>IF(AND($AM$17&gt;=$X441,$AM$17&lt;=$Y441),'TARIFA ENTREGA A DIRECCION USD'!A441,$W442)</f>
        <v>0</v>
      </c>
      <c r="X441" s="90">
        <v>432.00099999999998</v>
      </c>
      <c r="Y441" s="90">
        <v>433</v>
      </c>
      <c r="Z441" s="144"/>
    </row>
    <row r="442" spans="1:26" x14ac:dyDescent="0.2">
      <c r="A442" s="281" t="str">
        <f t="shared" si="15"/>
        <v>CCS SNT</v>
      </c>
      <c r="B442" s="368" t="s">
        <v>557</v>
      </c>
      <c r="C442" s="368" t="s">
        <v>558</v>
      </c>
      <c r="D442" s="368" t="s">
        <v>5610</v>
      </c>
      <c r="E442" s="368" t="s">
        <v>594</v>
      </c>
      <c r="F442" s="369" t="s">
        <v>504</v>
      </c>
      <c r="G442" s="370">
        <v>920</v>
      </c>
      <c r="I442" s="143"/>
      <c r="J442" s="143"/>
      <c r="K442" s="143"/>
      <c r="L442" s="143"/>
      <c r="M442" s="237"/>
      <c r="N442" s="143"/>
      <c r="O442" s="143"/>
      <c r="P442" s="143"/>
      <c r="Q442" s="143"/>
      <c r="R442" s="143"/>
      <c r="S442" s="143"/>
      <c r="T442" s="143"/>
      <c r="U442" s="143"/>
      <c r="V442" s="143"/>
      <c r="W442" s="90">
        <f>IF(AND($AM$17&gt;=$X442,$AM$17&lt;=$Y442),'TARIFA ENTREGA A DIRECCION USD'!A442,$W443)</f>
        <v>0</v>
      </c>
      <c r="X442" s="90">
        <v>433.00099999999998</v>
      </c>
      <c r="Y442" s="90">
        <v>434</v>
      </c>
      <c r="Z442" s="144"/>
    </row>
    <row r="443" spans="1:26" x14ac:dyDescent="0.2">
      <c r="A443" s="281" t="str">
        <f t="shared" si="15"/>
        <v>CCS SBZ</v>
      </c>
      <c r="B443" s="368" t="s">
        <v>557</v>
      </c>
      <c r="C443" s="368" t="s">
        <v>558</v>
      </c>
      <c r="D443" s="368" t="s">
        <v>595</v>
      </c>
      <c r="E443" s="368" t="s">
        <v>5484</v>
      </c>
      <c r="F443" s="369" t="s">
        <v>504</v>
      </c>
      <c r="G443" s="369">
        <v>809</v>
      </c>
      <c r="I443" s="143"/>
      <c r="J443" s="143"/>
      <c r="K443" s="143"/>
      <c r="L443" s="143"/>
      <c r="M443" s="237"/>
      <c r="N443" s="143"/>
      <c r="O443" s="143"/>
      <c r="P443" s="143"/>
      <c r="Q443" s="143"/>
      <c r="R443" s="143"/>
      <c r="S443" s="143"/>
      <c r="T443" s="143"/>
      <c r="U443" s="143"/>
      <c r="V443" s="143"/>
      <c r="W443" s="90">
        <f>IF(AND($AM$17&gt;=$X443,$AM$17&lt;=$Y443),'TARIFA ENTREGA A DIRECCION USD'!A443,$W444)</f>
        <v>0</v>
      </c>
      <c r="X443" s="90">
        <v>434.00099999999998</v>
      </c>
      <c r="Y443" s="90">
        <v>435</v>
      </c>
      <c r="Z443" s="144"/>
    </row>
    <row r="444" spans="1:26" x14ac:dyDescent="0.2">
      <c r="A444" s="281" t="str">
        <f t="shared" si="15"/>
        <v>CCS SCL</v>
      </c>
      <c r="B444" s="368" t="s">
        <v>557</v>
      </c>
      <c r="C444" s="368" t="s">
        <v>558</v>
      </c>
      <c r="D444" s="368" t="s">
        <v>596</v>
      </c>
      <c r="E444" s="368" t="s">
        <v>597</v>
      </c>
      <c r="F444" s="369" t="s">
        <v>504</v>
      </c>
      <c r="G444" s="370">
        <v>901</v>
      </c>
      <c r="I444" s="143"/>
      <c r="J444" s="143"/>
      <c r="K444" s="143"/>
      <c r="L444" s="143"/>
      <c r="M444" s="237"/>
      <c r="N444" s="143"/>
      <c r="O444" s="143"/>
      <c r="P444" s="143"/>
      <c r="Q444" s="143"/>
      <c r="R444" s="143"/>
      <c r="S444" s="143"/>
      <c r="T444" s="143"/>
      <c r="U444" s="143"/>
      <c r="V444" s="143"/>
      <c r="W444" s="90">
        <f>IF(AND($AM$17&gt;=$X444,$AM$17&lt;=$Y444),'TARIFA ENTREGA A DIRECCION USD'!A444,$W445)</f>
        <v>0</v>
      </c>
      <c r="X444" s="90">
        <v>435.00099999999998</v>
      </c>
      <c r="Y444" s="90">
        <v>436</v>
      </c>
      <c r="Z444" s="144"/>
    </row>
    <row r="445" spans="1:26" x14ac:dyDescent="0.2">
      <c r="A445" s="281" t="str">
        <f t="shared" si="15"/>
        <v>CCS SFE</v>
      </c>
      <c r="B445" s="368" t="s">
        <v>557</v>
      </c>
      <c r="C445" s="368" t="s">
        <v>558</v>
      </c>
      <c r="D445" s="368" t="s">
        <v>598</v>
      </c>
      <c r="E445" s="368" t="s">
        <v>599</v>
      </c>
      <c r="F445" s="369" t="s">
        <v>502</v>
      </c>
      <c r="G445" s="370">
        <v>280</v>
      </c>
      <c r="I445" s="143"/>
      <c r="J445" s="143"/>
      <c r="K445" s="143"/>
      <c r="L445" s="143"/>
      <c r="M445" s="237"/>
      <c r="N445" s="143"/>
      <c r="O445" s="143"/>
      <c r="P445" s="143"/>
      <c r="Q445" s="143"/>
      <c r="R445" s="143"/>
      <c r="S445" s="143"/>
      <c r="T445" s="143"/>
      <c r="U445" s="143"/>
      <c r="V445" s="143"/>
      <c r="W445" s="90">
        <f>IF(AND($AM$17&gt;=$X445,$AM$17&lt;=$Y445),'TARIFA ENTREGA A DIRECCION USD'!A445,$W446)</f>
        <v>0</v>
      </c>
      <c r="X445" s="90">
        <v>436.00099999999998</v>
      </c>
      <c r="Y445" s="90">
        <v>437</v>
      </c>
      <c r="Z445" s="144"/>
    </row>
    <row r="446" spans="1:26" x14ac:dyDescent="0.2">
      <c r="A446" s="281" t="str">
        <f t="shared" si="15"/>
        <v>CCS SFX</v>
      </c>
      <c r="B446" s="368" t="s">
        <v>557</v>
      </c>
      <c r="C446" s="368" t="s">
        <v>558</v>
      </c>
      <c r="D446" s="368" t="s">
        <v>600</v>
      </c>
      <c r="E446" s="368" t="s">
        <v>601</v>
      </c>
      <c r="F446" s="369" t="s">
        <v>504</v>
      </c>
      <c r="G446" s="370">
        <v>672</v>
      </c>
      <c r="I446" s="143"/>
      <c r="J446" s="143"/>
      <c r="K446" s="143"/>
      <c r="L446" s="143"/>
      <c r="M446" s="237"/>
      <c r="N446" s="143"/>
      <c r="O446" s="143"/>
      <c r="P446" s="143"/>
      <c r="Q446" s="143"/>
      <c r="R446" s="143"/>
      <c r="S446" s="143"/>
      <c r="T446" s="143"/>
      <c r="U446" s="143"/>
      <c r="V446" s="143"/>
      <c r="W446" s="90">
        <f>IF(AND($AM$17&gt;=$X446,$AM$17&lt;=$Y446),'TARIFA ENTREGA A DIRECCION USD'!A446,$W447)</f>
        <v>0</v>
      </c>
      <c r="X446" s="90">
        <v>437.00099999999998</v>
      </c>
      <c r="Y446" s="90">
        <v>438</v>
      </c>
      <c r="Z446" s="144"/>
    </row>
    <row r="447" spans="1:26" x14ac:dyDescent="0.2">
      <c r="A447" s="281" t="str">
        <f t="shared" si="15"/>
        <v>CCS TPT</v>
      </c>
      <c r="B447" s="368" t="s">
        <v>557</v>
      </c>
      <c r="C447" s="368" t="s">
        <v>558</v>
      </c>
      <c r="D447" s="368" t="s">
        <v>5503</v>
      </c>
      <c r="E447" s="368" t="s">
        <v>5504</v>
      </c>
      <c r="F447" s="369" t="s">
        <v>504</v>
      </c>
      <c r="G447" s="370">
        <v>720</v>
      </c>
      <c r="I447" s="143"/>
      <c r="J447" s="143"/>
      <c r="K447" s="143"/>
      <c r="L447" s="143"/>
      <c r="M447" s="237"/>
      <c r="N447" s="143"/>
      <c r="O447" s="143"/>
      <c r="P447" s="143"/>
      <c r="Q447" s="143"/>
      <c r="R447" s="143"/>
      <c r="S447" s="143"/>
      <c r="T447" s="143"/>
      <c r="U447" s="143"/>
      <c r="V447" s="143"/>
      <c r="W447" s="90">
        <f>IF(AND($AM$17&gt;=$X447,$AM$17&lt;=$Y447),'TARIFA ENTREGA A DIRECCION USD'!A447,$W448)</f>
        <v>0</v>
      </c>
      <c r="X447" s="90">
        <v>438.00099999999998</v>
      </c>
      <c r="Y447" s="90">
        <v>439</v>
      </c>
      <c r="Z447" s="144"/>
    </row>
    <row r="448" spans="1:26" x14ac:dyDescent="0.2">
      <c r="A448" s="281" t="str">
        <f t="shared" si="15"/>
        <v>CCS TY1</v>
      </c>
      <c r="B448" s="368" t="s">
        <v>557</v>
      </c>
      <c r="C448" s="368" t="s">
        <v>558</v>
      </c>
      <c r="D448" s="368" t="s">
        <v>604</v>
      </c>
      <c r="E448" s="368" t="s">
        <v>605</v>
      </c>
      <c r="F448" s="369" t="s">
        <v>501</v>
      </c>
      <c r="G448" s="370">
        <v>1</v>
      </c>
      <c r="I448" s="143"/>
      <c r="J448" s="143"/>
      <c r="K448" s="143"/>
      <c r="L448" s="143"/>
      <c r="M448" s="237"/>
      <c r="N448" s="143"/>
      <c r="O448" s="143"/>
      <c r="P448" s="143"/>
      <c r="Q448" s="143"/>
      <c r="R448" s="143"/>
      <c r="S448" s="143"/>
      <c r="T448" s="143"/>
      <c r="U448" s="143"/>
      <c r="V448" s="143"/>
      <c r="W448" s="90">
        <f>IF(AND($AM$17&gt;=$X448,$AM$17&lt;=$Y448),'TARIFA ENTREGA A DIRECCION USD'!A448,$W449)</f>
        <v>0</v>
      </c>
      <c r="X448" s="90">
        <v>439.00099999999998</v>
      </c>
      <c r="Y448" s="90">
        <v>440</v>
      </c>
      <c r="Z448" s="144"/>
    </row>
    <row r="449" spans="1:26" x14ac:dyDescent="0.2">
      <c r="A449" s="281" t="str">
        <f t="shared" si="15"/>
        <v>CCS VAL</v>
      </c>
      <c r="B449" s="368" t="s">
        <v>557</v>
      </c>
      <c r="C449" s="368" t="s">
        <v>558</v>
      </c>
      <c r="D449" s="368" t="s">
        <v>602</v>
      </c>
      <c r="E449" s="368" t="s">
        <v>603</v>
      </c>
      <c r="F449" s="369" t="s">
        <v>502</v>
      </c>
      <c r="G449" s="370">
        <v>167</v>
      </c>
      <c r="I449" s="143"/>
      <c r="J449" s="143"/>
      <c r="K449" s="143"/>
      <c r="L449" s="143"/>
      <c r="M449" s="237"/>
      <c r="N449" s="143"/>
      <c r="O449" s="143"/>
      <c r="P449" s="143"/>
      <c r="Q449" s="143"/>
      <c r="R449" s="143"/>
      <c r="S449" s="143"/>
      <c r="T449" s="143"/>
      <c r="U449" s="143"/>
      <c r="V449" s="143"/>
      <c r="W449" s="90">
        <f>IF(AND($AM$17&gt;=$X449,$AM$17&lt;=$Y449),'TARIFA ENTREGA A DIRECCION USD'!A449,$W450)</f>
        <v>0</v>
      </c>
      <c r="X449" s="90">
        <v>440.00099999999998</v>
      </c>
      <c r="Y449" s="90">
        <v>441</v>
      </c>
      <c r="Z449" s="144"/>
    </row>
    <row r="450" spans="1:26" x14ac:dyDescent="0.2">
      <c r="A450" s="281" t="str">
        <f t="shared" ref="A450:A513" si="16">CONCATENATE(B450," ",D450)</f>
        <v>CCS VEN</v>
      </c>
      <c r="B450" s="368" t="s">
        <v>557</v>
      </c>
      <c r="C450" s="368" t="s">
        <v>558</v>
      </c>
      <c r="D450" s="368" t="s">
        <v>5475</v>
      </c>
      <c r="E450" s="368" t="s">
        <v>5476</v>
      </c>
      <c r="F450" s="369" t="s">
        <v>501</v>
      </c>
      <c r="G450" s="370">
        <v>1</v>
      </c>
      <c r="I450" s="143"/>
      <c r="J450" s="143"/>
      <c r="K450" s="143"/>
      <c r="L450" s="143"/>
      <c r="M450" s="237"/>
      <c r="N450" s="143"/>
      <c r="O450" s="143"/>
      <c r="P450" s="143"/>
      <c r="Q450" s="143"/>
      <c r="R450" s="143"/>
      <c r="S450" s="143"/>
      <c r="T450" s="143"/>
      <c r="U450" s="143"/>
      <c r="V450" s="143"/>
      <c r="W450" s="90">
        <f>IF(AND($AM$17&gt;=$X450,$AM$17&lt;=$Y450),'TARIFA ENTREGA A DIRECCION USD'!A450,$W451)</f>
        <v>0</v>
      </c>
      <c r="X450" s="90">
        <v>441.00099999999998</v>
      </c>
      <c r="Y450" s="90">
        <v>442</v>
      </c>
      <c r="Z450" s="144"/>
    </row>
    <row r="451" spans="1:26" x14ac:dyDescent="0.2">
      <c r="A451" s="281" t="str">
        <f t="shared" si="16"/>
        <v>CCS VLP</v>
      </c>
      <c r="B451" s="368" t="s">
        <v>557</v>
      </c>
      <c r="C451" s="368" t="s">
        <v>558</v>
      </c>
      <c r="D451" s="368" t="s">
        <v>606</v>
      </c>
      <c r="E451" s="368" t="s">
        <v>5482</v>
      </c>
      <c r="F451" s="369" t="s">
        <v>503</v>
      </c>
      <c r="G451" s="370">
        <v>359</v>
      </c>
      <c r="I451" s="143"/>
      <c r="J451" s="143"/>
      <c r="K451" s="143"/>
      <c r="L451" s="143"/>
      <c r="M451" s="237"/>
      <c r="N451" s="143"/>
      <c r="O451" s="143"/>
      <c r="P451" s="143"/>
      <c r="Q451" s="143"/>
      <c r="R451" s="143"/>
      <c r="S451" s="143"/>
      <c r="T451" s="143"/>
      <c r="U451" s="143"/>
      <c r="V451" s="143"/>
      <c r="W451" s="90">
        <f>IF(AND($AM$17&gt;=$X451,$AM$17&lt;=$Y451),'TARIFA ENTREGA A DIRECCION USD'!A451,$W452)</f>
        <v>0</v>
      </c>
      <c r="X451" s="90">
        <v>442.00099999999998</v>
      </c>
      <c r="Y451" s="90">
        <v>443</v>
      </c>
      <c r="Z451" s="144"/>
    </row>
    <row r="452" spans="1:26" x14ac:dyDescent="0.2">
      <c r="A452" s="281" t="str">
        <f t="shared" si="16"/>
        <v>CCS VRA</v>
      </c>
      <c r="B452" s="368" t="s">
        <v>557</v>
      </c>
      <c r="C452" s="368" t="s">
        <v>558</v>
      </c>
      <c r="D452" s="368" t="s">
        <v>607</v>
      </c>
      <c r="E452" s="368" t="s">
        <v>608</v>
      </c>
      <c r="F452" s="369" t="s">
        <v>504</v>
      </c>
      <c r="G452" s="370">
        <v>606</v>
      </c>
      <c r="I452" s="143"/>
      <c r="J452" s="143"/>
      <c r="K452" s="143"/>
      <c r="L452" s="143"/>
      <c r="M452" s="237"/>
      <c r="N452" s="143"/>
      <c r="O452" s="143"/>
      <c r="P452" s="143"/>
      <c r="Q452" s="143"/>
      <c r="R452" s="143"/>
      <c r="S452" s="143"/>
      <c r="T452" s="143"/>
      <c r="U452" s="143"/>
      <c r="V452" s="143"/>
      <c r="W452" s="90">
        <f>IF(AND($AM$17&gt;=$X452,$AM$17&lt;=$Y452),'TARIFA ENTREGA A DIRECCION USD'!A452,$W453)</f>
        <v>0</v>
      </c>
      <c r="X452" s="90">
        <v>443.00099999999998</v>
      </c>
      <c r="Y452" s="90">
        <v>444</v>
      </c>
      <c r="Z452" s="144"/>
    </row>
    <row r="453" spans="1:26" x14ac:dyDescent="0.2">
      <c r="A453" s="281" t="str">
        <f t="shared" si="16"/>
        <v>CCS XBM</v>
      </c>
      <c r="B453" s="368" t="s">
        <v>557</v>
      </c>
      <c r="C453" s="368" t="s">
        <v>558</v>
      </c>
      <c r="D453" s="368" t="s">
        <v>609</v>
      </c>
      <c r="E453" s="368" t="s">
        <v>612</v>
      </c>
      <c r="F453" s="369" t="s">
        <v>501</v>
      </c>
      <c r="G453" s="370">
        <v>1</v>
      </c>
      <c r="I453" s="143"/>
      <c r="J453" s="143"/>
      <c r="K453" s="143"/>
      <c r="L453" s="143"/>
      <c r="M453" s="237"/>
      <c r="N453" s="143"/>
      <c r="O453" s="143"/>
      <c r="P453" s="143"/>
      <c r="Q453" s="143"/>
      <c r="R453" s="143"/>
      <c r="S453" s="143"/>
      <c r="T453" s="143"/>
      <c r="U453" s="143"/>
      <c r="V453" s="143"/>
      <c r="W453" s="90">
        <f>IF(AND($AM$17&gt;=$X453,$AM$17&lt;=$Y453),'TARIFA ENTREGA A DIRECCION USD'!A453,$W454)</f>
        <v>0</v>
      </c>
      <c r="X453" s="90">
        <v>444.00099999999998</v>
      </c>
      <c r="Y453" s="90">
        <v>445</v>
      </c>
      <c r="Z453" s="144"/>
    </row>
    <row r="454" spans="1:26" x14ac:dyDescent="0.2">
      <c r="A454" s="281" t="str">
        <f t="shared" si="16"/>
        <v>CCS XES</v>
      </c>
      <c r="B454" s="368" t="s">
        <v>557</v>
      </c>
      <c r="C454" s="368" t="s">
        <v>558</v>
      </c>
      <c r="D454" s="368" t="s">
        <v>610</v>
      </c>
      <c r="E454" s="368" t="s">
        <v>613</v>
      </c>
      <c r="F454" s="369" t="s">
        <v>501</v>
      </c>
      <c r="G454" s="370">
        <v>1</v>
      </c>
      <c r="I454" s="143"/>
      <c r="J454" s="143"/>
      <c r="K454" s="143"/>
      <c r="L454" s="143"/>
      <c r="M454" s="237"/>
      <c r="N454" s="143"/>
      <c r="O454" s="143"/>
      <c r="P454" s="143"/>
      <c r="Q454" s="143"/>
      <c r="R454" s="143"/>
      <c r="S454" s="143"/>
      <c r="T454" s="143"/>
      <c r="U454" s="143"/>
      <c r="V454" s="143"/>
      <c r="W454" s="90">
        <f>IF(AND($AM$17&gt;=$X454,$AM$17&lt;=$Y454),'TARIFA ENTREGA A DIRECCION USD'!A454,$W455)</f>
        <v>0</v>
      </c>
      <c r="X454" s="90">
        <v>445.00099999999998</v>
      </c>
      <c r="Y454" s="90">
        <v>446</v>
      </c>
      <c r="Z454" s="144"/>
    </row>
    <row r="455" spans="1:26" x14ac:dyDescent="0.2">
      <c r="A455" s="281" t="str">
        <f t="shared" si="16"/>
        <v>CCS XSJ</v>
      </c>
      <c r="B455" s="368" t="s">
        <v>557</v>
      </c>
      <c r="C455" s="368" t="s">
        <v>558</v>
      </c>
      <c r="D455" s="368" t="s">
        <v>5477</v>
      </c>
      <c r="E455" s="368" t="s">
        <v>5478</v>
      </c>
      <c r="F455" s="369" t="s">
        <v>501</v>
      </c>
      <c r="G455" s="370">
        <v>1</v>
      </c>
      <c r="I455" s="143"/>
      <c r="J455" s="143"/>
      <c r="K455" s="143"/>
      <c r="L455" s="143"/>
      <c r="M455" s="237"/>
      <c r="N455" s="143"/>
      <c r="O455" s="143"/>
      <c r="P455" s="143"/>
      <c r="Q455" s="143"/>
      <c r="R455" s="143"/>
      <c r="S455" s="143"/>
      <c r="T455" s="143"/>
      <c r="U455" s="143"/>
      <c r="V455" s="143"/>
      <c r="W455" s="90">
        <f>IF(AND($AM$17&gt;=$X455,$AM$17&lt;=$Y455),'TARIFA ENTREGA A DIRECCION USD'!A455,$W456)</f>
        <v>0</v>
      </c>
      <c r="X455" s="90">
        <v>446.00099999999998</v>
      </c>
      <c r="Y455" s="90">
        <v>447</v>
      </c>
      <c r="Z455" s="144"/>
    </row>
    <row r="456" spans="1:26" x14ac:dyDescent="0.2">
      <c r="A456" s="281" t="str">
        <f t="shared" si="16"/>
        <v>CCS XSS</v>
      </c>
      <c r="B456" s="368" t="s">
        <v>557</v>
      </c>
      <c r="C456" s="368" t="s">
        <v>558</v>
      </c>
      <c r="D456" s="368" t="s">
        <v>5485</v>
      </c>
      <c r="E456" s="368" t="s">
        <v>5486</v>
      </c>
      <c r="F456" s="369" t="s">
        <v>504</v>
      </c>
      <c r="G456" s="370">
        <v>901</v>
      </c>
      <c r="I456" s="143"/>
      <c r="J456" s="143"/>
      <c r="K456" s="143"/>
      <c r="L456" s="143"/>
      <c r="M456" s="237"/>
      <c r="N456" s="143"/>
      <c r="O456" s="143"/>
      <c r="P456" s="143"/>
      <c r="Q456" s="143"/>
      <c r="R456" s="143"/>
      <c r="S456" s="143"/>
      <c r="T456" s="143"/>
      <c r="U456" s="143"/>
      <c r="V456" s="143"/>
      <c r="W456" s="90">
        <f>IF(AND($AM$17&gt;=$X456,$AM$17&lt;=$Y456),'TARIFA ENTREGA A DIRECCION USD'!A456,$W457)</f>
        <v>0</v>
      </c>
      <c r="X456" s="90">
        <v>447.00099999999998</v>
      </c>
      <c r="Y456" s="90">
        <v>448</v>
      </c>
      <c r="Z456" s="144"/>
    </row>
    <row r="457" spans="1:26" x14ac:dyDescent="0.2">
      <c r="A457" s="281" t="str">
        <f t="shared" si="16"/>
        <v>CCS XTT</v>
      </c>
      <c r="B457" s="368" t="s">
        <v>557</v>
      </c>
      <c r="C457" s="368" t="s">
        <v>558</v>
      </c>
      <c r="D457" s="368" t="s">
        <v>5448</v>
      </c>
      <c r="E457" s="368" t="s">
        <v>5479</v>
      </c>
      <c r="F457" s="369" t="s">
        <v>501</v>
      </c>
      <c r="G457" s="370">
        <v>1</v>
      </c>
      <c r="I457" s="143"/>
      <c r="J457" s="143"/>
      <c r="K457" s="143"/>
      <c r="L457" s="143"/>
      <c r="M457" s="237"/>
      <c r="N457" s="143"/>
      <c r="O457" s="143"/>
      <c r="P457" s="143"/>
      <c r="Q457" s="143"/>
      <c r="R457" s="143"/>
      <c r="S457" s="143"/>
      <c r="T457" s="143"/>
      <c r="U457" s="143"/>
      <c r="V457" s="143"/>
      <c r="W457" s="90">
        <f>IF(AND($AM$17&gt;=$X457,$AM$17&lt;=$Y457),'TARIFA ENTREGA A DIRECCION USD'!A457,$W458)</f>
        <v>0</v>
      </c>
      <c r="X457" s="90">
        <v>448.00099999999998</v>
      </c>
      <c r="Y457" s="90">
        <v>449</v>
      </c>
      <c r="Z457" s="144"/>
    </row>
    <row r="458" spans="1:26" x14ac:dyDescent="0.2">
      <c r="A458" s="282" t="str">
        <f t="shared" si="16"/>
        <v>CCS XCH</v>
      </c>
      <c r="B458" s="278" t="s">
        <v>557</v>
      </c>
      <c r="C458" s="278" t="s">
        <v>558</v>
      </c>
      <c r="D458" s="278" t="s">
        <v>5537</v>
      </c>
      <c r="E458" s="278" t="s">
        <v>5538</v>
      </c>
      <c r="F458" s="395" t="s">
        <v>501</v>
      </c>
      <c r="G458" s="396">
        <v>1</v>
      </c>
      <c r="I458" s="143"/>
      <c r="J458" s="143"/>
      <c r="K458" s="143"/>
      <c r="L458" s="143"/>
      <c r="M458" s="237"/>
      <c r="N458" s="143"/>
      <c r="O458" s="143"/>
      <c r="P458" s="143"/>
      <c r="Q458" s="143"/>
      <c r="R458" s="143"/>
      <c r="S458" s="143"/>
      <c r="T458" s="143"/>
      <c r="U458" s="143"/>
      <c r="V458" s="143"/>
      <c r="W458" s="90">
        <f>IF(AND($AM$17&gt;=$X458,$AM$17&lt;=$Y458),'TARIFA ENTREGA A DIRECCION USD'!A458,$W459)</f>
        <v>0</v>
      </c>
      <c r="X458" s="90">
        <v>449.00099999999998</v>
      </c>
      <c r="Y458" s="90">
        <v>450</v>
      </c>
      <c r="Z458" s="144"/>
    </row>
    <row r="459" spans="1:26" x14ac:dyDescent="0.2">
      <c r="A459" s="294" t="str">
        <f t="shared" si="16"/>
        <v>CCS BPC</v>
      </c>
      <c r="B459" s="293" t="s">
        <v>557</v>
      </c>
      <c r="C459" s="293" t="s">
        <v>558</v>
      </c>
      <c r="D459" s="293" t="s">
        <v>5544</v>
      </c>
      <c r="E459" s="293" t="s">
        <v>5545</v>
      </c>
      <c r="F459" s="397" t="s">
        <v>502</v>
      </c>
      <c r="G459" s="398">
        <v>324</v>
      </c>
      <c r="I459" s="143"/>
      <c r="J459" s="143"/>
      <c r="K459" s="143"/>
      <c r="L459" s="143"/>
      <c r="M459" s="237"/>
      <c r="N459" s="143"/>
      <c r="O459" s="143"/>
      <c r="P459" s="143"/>
      <c r="Q459" s="143"/>
      <c r="R459" s="143"/>
      <c r="S459" s="143"/>
      <c r="T459" s="143"/>
      <c r="U459" s="143"/>
      <c r="V459" s="143"/>
      <c r="W459" s="90">
        <f>IF(AND($AM$17&gt;=$X459,$AM$17&lt;=$Y459),'TARIFA ENTREGA A DIRECCION USD'!A459,$W460)</f>
        <v>0</v>
      </c>
      <c r="X459" s="90">
        <v>450.00099999999998</v>
      </c>
      <c r="Y459" s="90">
        <v>451</v>
      </c>
      <c r="Z459" s="144"/>
    </row>
    <row r="460" spans="1:26" x14ac:dyDescent="0.2">
      <c r="A460" s="294" t="str">
        <f t="shared" si="16"/>
        <v>CCS XCP</v>
      </c>
      <c r="B460" s="293" t="s">
        <v>557</v>
      </c>
      <c r="C460" s="293" t="s">
        <v>558</v>
      </c>
      <c r="D460" s="293" t="s">
        <v>5549</v>
      </c>
      <c r="E460" s="293" t="s">
        <v>5550</v>
      </c>
      <c r="F460" s="397" t="s">
        <v>501</v>
      </c>
      <c r="G460" s="398">
        <v>1</v>
      </c>
      <c r="I460" s="143"/>
      <c r="J460" s="143"/>
      <c r="K460" s="143"/>
      <c r="L460" s="143"/>
      <c r="M460" s="237"/>
      <c r="N460" s="143"/>
      <c r="O460" s="143"/>
      <c r="P460" s="143"/>
      <c r="Q460" s="143"/>
      <c r="R460" s="143"/>
      <c r="S460" s="143"/>
      <c r="T460" s="143"/>
      <c r="U460" s="143"/>
      <c r="V460" s="143"/>
      <c r="W460" s="90">
        <f>IF(AND($AM$17&gt;=$X460,$AM$17&lt;=$Y460),'TARIFA ENTREGA A DIRECCION USD'!A460,$W461)</f>
        <v>0</v>
      </c>
      <c r="X460" s="90">
        <v>451.00099999999998</v>
      </c>
      <c r="Y460" s="90">
        <v>452</v>
      </c>
      <c r="Z460" s="144"/>
    </row>
    <row r="461" spans="1:26" x14ac:dyDescent="0.2">
      <c r="A461" s="281" t="str">
        <f t="shared" si="16"/>
        <v>CGA ACO</v>
      </c>
      <c r="B461" s="368" t="s">
        <v>559</v>
      </c>
      <c r="C461" s="368" t="s">
        <v>560</v>
      </c>
      <c r="D461" s="368" t="s">
        <v>546</v>
      </c>
      <c r="E461" s="368" t="s">
        <v>547</v>
      </c>
      <c r="F461" s="369" t="s">
        <v>503</v>
      </c>
      <c r="G461" s="370">
        <v>498</v>
      </c>
      <c r="I461" s="143"/>
      <c r="J461" s="143"/>
      <c r="K461" s="143"/>
      <c r="L461" s="143"/>
      <c r="M461" s="237"/>
      <c r="N461" s="143"/>
      <c r="O461" s="143"/>
      <c r="P461" s="143"/>
      <c r="Q461" s="143"/>
      <c r="R461" s="143"/>
      <c r="S461" s="143"/>
      <c r="T461" s="143"/>
      <c r="U461" s="143"/>
      <c r="V461" s="143"/>
      <c r="W461" s="90">
        <f>IF(AND($AM$17&gt;=$X461,$AM$17&lt;=$Y461),'TARIFA ENTREGA A DIRECCION USD'!A461,$W462)</f>
        <v>0</v>
      </c>
      <c r="X461" s="90">
        <v>452.00099999999998</v>
      </c>
      <c r="Y461" s="90">
        <v>453</v>
      </c>
      <c r="Z461" s="144"/>
    </row>
    <row r="462" spans="1:26" x14ac:dyDescent="0.2">
      <c r="A462" s="281" t="str">
        <f t="shared" si="16"/>
        <v>CGA AUA</v>
      </c>
      <c r="B462" s="368" t="s">
        <v>559</v>
      </c>
      <c r="C462" s="368" t="s">
        <v>560</v>
      </c>
      <c r="D462" s="368" t="s">
        <v>5515</v>
      </c>
      <c r="E462" s="368" t="s">
        <v>5519</v>
      </c>
      <c r="F462" s="369" t="s">
        <v>502</v>
      </c>
      <c r="G462" s="370">
        <v>244</v>
      </c>
      <c r="I462" s="143"/>
      <c r="J462" s="143"/>
      <c r="K462" s="143"/>
      <c r="L462" s="143"/>
      <c r="M462" s="237"/>
      <c r="N462" s="143"/>
      <c r="O462" s="143"/>
      <c r="P462" s="143"/>
      <c r="Q462" s="143"/>
      <c r="R462" s="143"/>
      <c r="S462" s="143"/>
      <c r="T462" s="143"/>
      <c r="U462" s="143"/>
      <c r="V462" s="143"/>
      <c r="W462" s="90">
        <f>IF(AND($AM$17&gt;=$X462,$AM$17&lt;=$Y462),'TARIFA ENTREGA A DIRECCION USD'!A462,$W463)</f>
        <v>0</v>
      </c>
      <c r="X462" s="90">
        <v>453.00099999999998</v>
      </c>
      <c r="Y462" s="90">
        <v>454</v>
      </c>
      <c r="Z462" s="144"/>
    </row>
    <row r="463" spans="1:26" x14ac:dyDescent="0.2">
      <c r="A463" s="281" t="str">
        <f t="shared" si="16"/>
        <v>CGA BAS</v>
      </c>
      <c r="B463" s="368" t="s">
        <v>559</v>
      </c>
      <c r="C463" s="368" t="s">
        <v>560</v>
      </c>
      <c r="D463" s="368" t="s">
        <v>549</v>
      </c>
      <c r="E463" s="368" t="s">
        <v>550</v>
      </c>
      <c r="F463" s="369" t="s">
        <v>503</v>
      </c>
      <c r="G463" s="370">
        <v>512</v>
      </c>
      <c r="I463" s="143"/>
      <c r="J463" s="143"/>
      <c r="K463" s="143"/>
      <c r="L463" s="143"/>
      <c r="M463" s="237"/>
      <c r="N463" s="143"/>
      <c r="O463" s="143"/>
      <c r="P463" s="143"/>
      <c r="Q463" s="143"/>
      <c r="R463" s="143"/>
      <c r="S463" s="143"/>
      <c r="T463" s="143"/>
      <c r="U463" s="143"/>
      <c r="V463" s="143"/>
      <c r="W463" s="90">
        <f>IF(AND($AM$17&gt;=$X463,$AM$17&lt;=$Y463),'TARIFA ENTREGA A DIRECCION USD'!A463,$W464)</f>
        <v>0</v>
      </c>
      <c r="X463" s="90">
        <v>454.00099999999998</v>
      </c>
      <c r="Y463" s="90">
        <v>455</v>
      </c>
      <c r="Z463" s="144"/>
    </row>
    <row r="464" spans="1:26" x14ac:dyDescent="0.2">
      <c r="A464" s="281" t="str">
        <f t="shared" si="16"/>
        <v>CGA BTO</v>
      </c>
      <c r="B464" s="368" t="s">
        <v>559</v>
      </c>
      <c r="C464" s="368" t="s">
        <v>560</v>
      </c>
      <c r="D464" s="368" t="s">
        <v>551</v>
      </c>
      <c r="E464" s="368" t="s">
        <v>552</v>
      </c>
      <c r="F464" s="369" t="s">
        <v>502</v>
      </c>
      <c r="G464" s="370">
        <v>267</v>
      </c>
      <c r="I464" s="143"/>
      <c r="J464" s="143"/>
      <c r="K464" s="143"/>
      <c r="L464" s="143"/>
      <c r="M464" s="237"/>
      <c r="N464" s="143"/>
      <c r="O464" s="143"/>
      <c r="P464" s="143"/>
      <c r="Q464" s="143"/>
      <c r="R464" s="143"/>
      <c r="S464" s="143"/>
      <c r="T464" s="143"/>
      <c r="U464" s="143"/>
      <c r="V464" s="143"/>
      <c r="W464" s="90">
        <f>IF(AND($AM$17&gt;=$X464,$AM$17&lt;=$Y464),'TARIFA ENTREGA A DIRECCION USD'!A464,$W465)</f>
        <v>0</v>
      </c>
      <c r="X464" s="90">
        <v>455.00099999999998</v>
      </c>
      <c r="Y464" s="90">
        <v>456</v>
      </c>
      <c r="Z464" s="144"/>
    </row>
    <row r="465" spans="1:26" x14ac:dyDescent="0.2">
      <c r="A465" s="281" t="str">
        <f t="shared" si="16"/>
        <v>CGA CAS</v>
      </c>
      <c r="B465" s="368" t="s">
        <v>559</v>
      </c>
      <c r="C465" s="368" t="s">
        <v>560</v>
      </c>
      <c r="D465" s="368" t="s">
        <v>553</v>
      </c>
      <c r="E465" s="368" t="s">
        <v>554</v>
      </c>
      <c r="F465" s="369" t="s">
        <v>503</v>
      </c>
      <c r="G465" s="370">
        <v>556</v>
      </c>
      <c r="I465" s="143"/>
      <c r="J465" s="143"/>
      <c r="K465" s="143"/>
      <c r="L465" s="143"/>
      <c r="M465" s="237"/>
      <c r="N465" s="143"/>
      <c r="O465" s="143"/>
      <c r="P465" s="143"/>
      <c r="Q465" s="143"/>
      <c r="R465" s="143"/>
      <c r="S465" s="143"/>
      <c r="T465" s="143"/>
      <c r="U465" s="143"/>
      <c r="V465" s="143"/>
      <c r="W465" s="90">
        <f>IF(AND($AM$17&gt;=$X465,$AM$17&lt;=$Y465),'TARIFA ENTREGA A DIRECCION USD'!A465,$W466)</f>
        <v>0</v>
      </c>
      <c r="X465" s="90">
        <v>456.00099999999998</v>
      </c>
      <c r="Y465" s="90">
        <v>457</v>
      </c>
      <c r="Z465" s="144"/>
    </row>
    <row r="466" spans="1:26" x14ac:dyDescent="0.2">
      <c r="A466" s="281" t="str">
        <f t="shared" si="16"/>
        <v>CGA CAZ</v>
      </c>
      <c r="B466" s="368" t="s">
        <v>559</v>
      </c>
      <c r="C466" s="368" t="s">
        <v>560</v>
      </c>
      <c r="D466" s="368" t="s">
        <v>561</v>
      </c>
      <c r="E466" s="368" t="s">
        <v>611</v>
      </c>
      <c r="F466" s="369" t="s">
        <v>502</v>
      </c>
      <c r="G466" s="370">
        <v>134</v>
      </c>
      <c r="I466" s="143"/>
      <c r="J466" s="143"/>
      <c r="K466" s="143"/>
      <c r="L466" s="143"/>
      <c r="M466" s="237"/>
      <c r="N466" s="143"/>
      <c r="O466" s="143"/>
      <c r="P466" s="143"/>
      <c r="Q466" s="143"/>
      <c r="R466" s="143"/>
      <c r="S466" s="143"/>
      <c r="T466" s="143"/>
      <c r="U466" s="143"/>
      <c r="V466" s="143"/>
      <c r="W466" s="90">
        <f>IF(AND($AM$17&gt;=$X466,$AM$17&lt;=$Y466),'TARIFA ENTREGA A DIRECCION USD'!A466,$W467)</f>
        <v>0</v>
      </c>
      <c r="X466" s="90">
        <v>457.00099999999998</v>
      </c>
      <c r="Y466" s="90">
        <v>458</v>
      </c>
      <c r="Z466" s="144"/>
    </row>
    <row r="467" spans="1:26" x14ac:dyDescent="0.2">
      <c r="A467" s="281" t="str">
        <f t="shared" si="16"/>
        <v>CGA CBR</v>
      </c>
      <c r="B467" s="368" t="s">
        <v>559</v>
      </c>
      <c r="C467" s="368" t="s">
        <v>560</v>
      </c>
      <c r="D467" s="368" t="s">
        <v>555</v>
      </c>
      <c r="E467" s="368" t="s">
        <v>556</v>
      </c>
      <c r="F467" s="369" t="s">
        <v>504</v>
      </c>
      <c r="G467" s="370">
        <v>695</v>
      </c>
      <c r="I467" s="143"/>
      <c r="J467" s="143"/>
      <c r="K467" s="143"/>
      <c r="L467" s="143"/>
      <c r="M467" s="237"/>
      <c r="N467" s="143"/>
      <c r="O467" s="143"/>
      <c r="P467" s="143"/>
      <c r="Q467" s="143"/>
      <c r="R467" s="143"/>
      <c r="S467" s="143"/>
      <c r="T467" s="143"/>
      <c r="U467" s="143"/>
      <c r="V467" s="143"/>
      <c r="W467" s="90">
        <f>IF(AND($AM$17&gt;=$X467,$AM$17&lt;=$Y467),'TARIFA ENTREGA A DIRECCION USD'!A467,$W468)</f>
        <v>0</v>
      </c>
      <c r="X467" s="90">
        <v>458.00099999999998</v>
      </c>
      <c r="Y467" s="90">
        <v>459</v>
      </c>
      <c r="Z467" s="144"/>
    </row>
    <row r="468" spans="1:26" x14ac:dyDescent="0.2">
      <c r="A468" s="281" t="str">
        <f t="shared" si="16"/>
        <v>CGA CCS</v>
      </c>
      <c r="B468" s="368" t="s">
        <v>559</v>
      </c>
      <c r="C468" s="368" t="s">
        <v>560</v>
      </c>
      <c r="D468" s="368" t="s">
        <v>557</v>
      </c>
      <c r="E468" s="368" t="s">
        <v>558</v>
      </c>
      <c r="F468" s="369" t="s">
        <v>502</v>
      </c>
      <c r="G468" s="370">
        <v>108</v>
      </c>
      <c r="I468" s="143"/>
      <c r="J468" s="143"/>
      <c r="K468" s="143"/>
      <c r="L468" s="143"/>
      <c r="M468" s="237"/>
      <c r="N468" s="143"/>
      <c r="O468" s="143"/>
      <c r="P468" s="143"/>
      <c r="Q468" s="143"/>
      <c r="R468" s="143"/>
      <c r="S468" s="143"/>
      <c r="T468" s="143"/>
      <c r="U468" s="143"/>
      <c r="V468" s="143"/>
      <c r="W468" s="90">
        <f>IF(AND($AM$17&gt;=$X468,$AM$17&lt;=$Y468),'TARIFA ENTREGA A DIRECCION USD'!A468,$W469)</f>
        <v>0</v>
      </c>
      <c r="X468" s="90">
        <v>459.00099999999998</v>
      </c>
      <c r="Y468" s="90">
        <v>460</v>
      </c>
      <c r="Z468" s="144"/>
    </row>
    <row r="469" spans="1:26" x14ac:dyDescent="0.2">
      <c r="A469" s="281" t="str">
        <f t="shared" si="16"/>
        <v>CGA CGA</v>
      </c>
      <c r="B469" s="368" t="s">
        <v>559</v>
      </c>
      <c r="C469" s="368" t="s">
        <v>560</v>
      </c>
      <c r="D469" s="368" t="s">
        <v>559</v>
      </c>
      <c r="E469" s="368" t="s">
        <v>560</v>
      </c>
      <c r="F469" s="369" t="s">
        <v>501</v>
      </c>
      <c r="G469" s="370">
        <v>1</v>
      </c>
      <c r="I469" s="143"/>
      <c r="J469" s="143"/>
      <c r="K469" s="143"/>
      <c r="L469" s="143"/>
      <c r="M469" s="237"/>
      <c r="N469" s="143"/>
      <c r="O469" s="143"/>
      <c r="P469" s="143"/>
      <c r="Q469" s="143"/>
      <c r="R469" s="143"/>
      <c r="S469" s="143"/>
      <c r="T469" s="143"/>
      <c r="U469" s="143"/>
      <c r="V469" s="143"/>
      <c r="W469" s="90">
        <f>IF(AND($AM$17&gt;=$X469,$AM$17&lt;=$Y469),'TARIFA ENTREGA A DIRECCION USD'!A469,$W470)</f>
        <v>0</v>
      </c>
      <c r="X469" s="90">
        <v>460.00099999999998</v>
      </c>
      <c r="Y469" s="90">
        <v>461</v>
      </c>
      <c r="Z469" s="144"/>
    </row>
    <row r="470" spans="1:26" x14ac:dyDescent="0.2">
      <c r="A470" s="281" t="str">
        <f t="shared" si="16"/>
        <v>CGA CNA</v>
      </c>
      <c r="B470" s="368" t="s">
        <v>559</v>
      </c>
      <c r="C470" s="368" t="s">
        <v>560</v>
      </c>
      <c r="D470" s="368" t="s">
        <v>5492</v>
      </c>
      <c r="E470" s="368" t="s">
        <v>5493</v>
      </c>
      <c r="F470" s="369" t="s">
        <v>503</v>
      </c>
      <c r="G470" s="370">
        <v>510</v>
      </c>
      <c r="I470" s="143"/>
      <c r="J470" s="143"/>
      <c r="K470" s="143"/>
      <c r="L470" s="143"/>
      <c r="M470" s="237"/>
      <c r="N470" s="143"/>
      <c r="O470" s="143"/>
      <c r="P470" s="143"/>
      <c r="Q470" s="143"/>
      <c r="R470" s="143"/>
      <c r="S470" s="143"/>
      <c r="T470" s="143"/>
      <c r="U470" s="143"/>
      <c r="V470" s="143"/>
      <c r="W470" s="90">
        <f>IF(AND($AM$17&gt;=$X470,$AM$17&lt;=$Y470),'TARIFA ENTREGA A DIRECCION USD'!A470,$W471)</f>
        <v>0</v>
      </c>
      <c r="X470" s="90">
        <v>461.00099999999998</v>
      </c>
      <c r="Y470" s="90">
        <v>462</v>
      </c>
      <c r="Z470" s="144"/>
    </row>
    <row r="471" spans="1:26" x14ac:dyDescent="0.2">
      <c r="A471" s="281" t="str">
        <f t="shared" si="16"/>
        <v>CGA CNO</v>
      </c>
      <c r="B471" s="368" t="s">
        <v>559</v>
      </c>
      <c r="C471" s="368" t="s">
        <v>560</v>
      </c>
      <c r="D471" s="368" t="s">
        <v>5499</v>
      </c>
      <c r="E471" s="368" t="s">
        <v>5500</v>
      </c>
      <c r="F471" s="369" t="s">
        <v>504</v>
      </c>
      <c r="G471" s="370">
        <v>638</v>
      </c>
      <c r="I471" s="143"/>
      <c r="J471" s="143"/>
      <c r="K471" s="143"/>
      <c r="L471" s="143"/>
      <c r="M471" s="237"/>
      <c r="N471" s="143"/>
      <c r="O471" s="143"/>
      <c r="P471" s="143"/>
      <c r="Q471" s="143"/>
      <c r="R471" s="143"/>
      <c r="S471" s="143"/>
      <c r="T471" s="143"/>
      <c r="U471" s="143"/>
      <c r="V471" s="143"/>
      <c r="W471" s="90">
        <f>IF(AND($AM$17&gt;=$X471,$AM$17&lt;=$Y471),'TARIFA ENTREGA A DIRECCION USD'!A471,$W472)</f>
        <v>0</v>
      </c>
      <c r="X471" s="90">
        <v>462.00099999999998</v>
      </c>
      <c r="Y471" s="90">
        <v>463</v>
      </c>
      <c r="Z471" s="144"/>
    </row>
    <row r="472" spans="1:26" x14ac:dyDescent="0.2">
      <c r="A472" s="281" t="str">
        <f t="shared" si="16"/>
        <v>CGA CRO</v>
      </c>
      <c r="B472" s="368" t="s">
        <v>559</v>
      </c>
      <c r="C472" s="368" t="s">
        <v>560</v>
      </c>
      <c r="D472" s="368" t="s">
        <v>562</v>
      </c>
      <c r="E472" s="368" t="s">
        <v>563</v>
      </c>
      <c r="F472" s="369" t="s">
        <v>503</v>
      </c>
      <c r="G472" s="370">
        <v>364</v>
      </c>
      <c r="I472" s="143"/>
      <c r="J472" s="143"/>
      <c r="K472" s="143"/>
      <c r="L472" s="143"/>
      <c r="M472" s="237"/>
      <c r="N472" s="143"/>
      <c r="O472" s="143"/>
      <c r="P472" s="143"/>
      <c r="Q472" s="143"/>
      <c r="R472" s="143"/>
      <c r="S472" s="143"/>
      <c r="T472" s="143"/>
      <c r="U472" s="143"/>
      <c r="V472" s="143"/>
      <c r="W472" s="90">
        <f>IF(AND($AM$17&gt;=$X472,$AM$17&lt;=$Y472),'TARIFA ENTREGA A DIRECCION USD'!A472,$W473)</f>
        <v>0</v>
      </c>
      <c r="X472" s="90">
        <v>463.00099999999998</v>
      </c>
      <c r="Y472" s="90">
        <v>464</v>
      </c>
      <c r="Z472" s="144"/>
    </row>
    <row r="473" spans="1:26" x14ac:dyDescent="0.2">
      <c r="A473" s="281" t="str">
        <f t="shared" si="16"/>
        <v>CGA CRR</v>
      </c>
      <c r="B473" s="368" t="s">
        <v>559</v>
      </c>
      <c r="C473" s="368" t="s">
        <v>560</v>
      </c>
      <c r="D473" s="368" t="s">
        <v>564</v>
      </c>
      <c r="E473" s="368" t="s">
        <v>565</v>
      </c>
      <c r="F473" s="369" t="s">
        <v>503</v>
      </c>
      <c r="G473" s="370">
        <v>380</v>
      </c>
      <c r="I473" s="143"/>
      <c r="J473" s="143"/>
      <c r="K473" s="143"/>
      <c r="L473" s="143"/>
      <c r="M473" s="237"/>
      <c r="N473" s="143"/>
      <c r="O473" s="143"/>
      <c r="P473" s="143"/>
      <c r="Q473" s="143"/>
      <c r="R473" s="143"/>
      <c r="S473" s="143"/>
      <c r="T473" s="143"/>
      <c r="U473" s="143"/>
      <c r="V473" s="143"/>
      <c r="W473" s="90">
        <f>IF(AND($AM$17&gt;=$X473,$AM$17&lt;=$Y473),'TARIFA ENTREGA A DIRECCION USD'!A473,$W474)</f>
        <v>0</v>
      </c>
      <c r="X473" s="90">
        <v>464.00099999999998</v>
      </c>
      <c r="Y473" s="90">
        <v>465</v>
      </c>
      <c r="Z473" s="144"/>
    </row>
    <row r="474" spans="1:26" x14ac:dyDescent="0.2">
      <c r="A474" s="281" t="str">
        <f t="shared" si="16"/>
        <v>CGA CVE</v>
      </c>
      <c r="B474" s="368" t="s">
        <v>559</v>
      </c>
      <c r="C474" s="368" t="s">
        <v>560</v>
      </c>
      <c r="D474" s="368" t="s">
        <v>566</v>
      </c>
      <c r="E474" s="368" t="s">
        <v>567</v>
      </c>
      <c r="F474" s="369" t="s">
        <v>502</v>
      </c>
      <c r="G474" s="370">
        <v>161</v>
      </c>
      <c r="I474" s="143"/>
      <c r="J474" s="143"/>
      <c r="K474" s="143"/>
      <c r="L474" s="143"/>
      <c r="M474" s="237"/>
      <c r="N474" s="143"/>
      <c r="O474" s="143"/>
      <c r="P474" s="143"/>
      <c r="Q474" s="143"/>
      <c r="R474" s="143"/>
      <c r="S474" s="143"/>
      <c r="T474" s="143"/>
      <c r="U474" s="143"/>
      <c r="V474" s="143"/>
      <c r="W474" s="90">
        <f>IF(AND($AM$17&gt;=$X474,$AM$17&lt;=$Y474),'TARIFA ENTREGA A DIRECCION USD'!A474,$W475)</f>
        <v>0</v>
      </c>
      <c r="X474" s="90">
        <v>465.00099999999998</v>
      </c>
      <c r="Y474" s="90">
        <v>466</v>
      </c>
      <c r="Z474" s="144"/>
    </row>
    <row r="475" spans="1:26" x14ac:dyDescent="0.2">
      <c r="A475" s="281" t="str">
        <f t="shared" si="16"/>
        <v>CGA CZO</v>
      </c>
      <c r="B475" s="368" t="s">
        <v>559</v>
      </c>
      <c r="C475" s="368" t="s">
        <v>560</v>
      </c>
      <c r="D475" s="368" t="s">
        <v>568</v>
      </c>
      <c r="E475" s="368" t="s">
        <v>5481</v>
      </c>
      <c r="F475" s="369" t="s">
        <v>502</v>
      </c>
      <c r="G475" s="369">
        <v>175</v>
      </c>
      <c r="I475" s="143"/>
      <c r="J475" s="143"/>
      <c r="K475" s="143"/>
      <c r="L475" s="143"/>
      <c r="M475" s="237"/>
      <c r="N475" s="143"/>
      <c r="O475" s="143"/>
      <c r="P475" s="143"/>
      <c r="Q475" s="143"/>
      <c r="R475" s="143"/>
      <c r="S475" s="143"/>
      <c r="T475" s="143"/>
      <c r="U475" s="143"/>
      <c r="V475" s="143"/>
      <c r="W475" s="90">
        <f>IF(AND($AM$17&gt;=$X475,$AM$17&lt;=$Y475),'TARIFA ENTREGA A DIRECCION USD'!A475,$W476)</f>
        <v>0</v>
      </c>
      <c r="X475" s="90">
        <v>466.00099999999998</v>
      </c>
      <c r="Y475" s="90">
        <v>467</v>
      </c>
      <c r="Z475" s="144"/>
    </row>
    <row r="476" spans="1:26" x14ac:dyDescent="0.2">
      <c r="A476" s="281" t="str">
        <f t="shared" si="16"/>
        <v>CGA DMS</v>
      </c>
      <c r="B476" s="368" t="s">
        <v>559</v>
      </c>
      <c r="C476" s="368" t="s">
        <v>560</v>
      </c>
      <c r="D476" s="368" t="s">
        <v>5446</v>
      </c>
      <c r="E476" s="368" t="s">
        <v>5447</v>
      </c>
      <c r="F476" s="369" t="s">
        <v>503</v>
      </c>
      <c r="G476" s="370">
        <v>512</v>
      </c>
      <c r="I476" s="143"/>
      <c r="J476" s="143"/>
      <c r="K476" s="143"/>
      <c r="L476" s="143"/>
      <c r="M476" s="237"/>
      <c r="N476" s="143"/>
      <c r="O476" s="143"/>
      <c r="P476" s="143"/>
      <c r="Q476" s="143"/>
      <c r="R476" s="143"/>
      <c r="S476" s="143"/>
      <c r="T476" s="143"/>
      <c r="U476" s="143"/>
      <c r="V476" s="143"/>
      <c r="W476" s="90">
        <f>IF(AND($AM$17&gt;=$X476,$AM$17&lt;=$Y476),'TARIFA ENTREGA A DIRECCION USD'!A476,$W477)</f>
        <v>0</v>
      </c>
      <c r="X476" s="90">
        <v>467.00099999999998</v>
      </c>
      <c r="Y476" s="90">
        <v>468</v>
      </c>
      <c r="Z476" s="144"/>
    </row>
    <row r="477" spans="1:26" x14ac:dyDescent="0.2">
      <c r="A477" s="281" t="str">
        <f t="shared" si="16"/>
        <v>CGA ETE</v>
      </c>
      <c r="B477" s="368" t="s">
        <v>559</v>
      </c>
      <c r="C477" s="368" t="s">
        <v>560</v>
      </c>
      <c r="D477" s="368" t="s">
        <v>570</v>
      </c>
      <c r="E477" s="368" t="s">
        <v>571</v>
      </c>
      <c r="F477" s="369" t="s">
        <v>503</v>
      </c>
      <c r="G477" s="370">
        <v>563</v>
      </c>
      <c r="I477" s="143"/>
      <c r="J477" s="143"/>
      <c r="K477" s="143"/>
      <c r="L477" s="143"/>
      <c r="M477" s="237"/>
      <c r="N477" s="143"/>
      <c r="O477" s="143"/>
      <c r="P477" s="143"/>
      <c r="Q477" s="143"/>
      <c r="R477" s="143"/>
      <c r="S477" s="143"/>
      <c r="T477" s="143"/>
      <c r="U477" s="143"/>
      <c r="V477" s="143"/>
      <c r="W477" s="90">
        <f>IF(AND($AM$17&gt;=$X477,$AM$17&lt;=$Y477),'TARIFA ENTREGA A DIRECCION USD'!A477,$W478)</f>
        <v>0</v>
      </c>
      <c r="X477" s="90">
        <v>468.00099999999998</v>
      </c>
      <c r="Y477" s="90">
        <v>469</v>
      </c>
      <c r="Z477" s="144"/>
    </row>
    <row r="478" spans="1:26" x14ac:dyDescent="0.2">
      <c r="A478" s="281" t="str">
        <f t="shared" si="16"/>
        <v>CGA EVA</v>
      </c>
      <c r="B478" s="368" t="s">
        <v>559</v>
      </c>
      <c r="C478" s="368" t="s">
        <v>560</v>
      </c>
      <c r="D478" s="368" t="s">
        <v>572</v>
      </c>
      <c r="E478" s="368" t="s">
        <v>573</v>
      </c>
      <c r="F478" s="369" t="s">
        <v>504</v>
      </c>
      <c r="G478" s="370">
        <v>654</v>
      </c>
      <c r="I478" s="143"/>
      <c r="J478" s="143"/>
      <c r="K478" s="143"/>
      <c r="L478" s="143"/>
      <c r="M478" s="237"/>
      <c r="N478" s="143"/>
      <c r="O478" s="143"/>
      <c r="P478" s="143"/>
      <c r="Q478" s="143"/>
      <c r="R478" s="143"/>
      <c r="S478" s="143"/>
      <c r="T478" s="143"/>
      <c r="U478" s="143"/>
      <c r="V478" s="143"/>
      <c r="W478" s="90">
        <f>IF(AND($AM$17&gt;=$X478,$AM$17&lt;=$Y478),'TARIFA ENTREGA A DIRECCION USD'!A478,$W479)</f>
        <v>0</v>
      </c>
      <c r="X478" s="90">
        <v>469.00099999999998</v>
      </c>
      <c r="Y478" s="90">
        <v>470</v>
      </c>
      <c r="Z478" s="144"/>
    </row>
    <row r="479" spans="1:26" x14ac:dyDescent="0.2">
      <c r="A479" s="281" t="str">
        <f t="shared" si="16"/>
        <v>CGA GR2</v>
      </c>
      <c r="B479" s="368" t="s">
        <v>559</v>
      </c>
      <c r="C479" s="368" t="s">
        <v>560</v>
      </c>
      <c r="D479" s="368" t="s">
        <v>576</v>
      </c>
      <c r="E479" s="368" t="s">
        <v>5473</v>
      </c>
      <c r="F479" s="369" t="s">
        <v>502</v>
      </c>
      <c r="G479" s="370">
        <v>143</v>
      </c>
      <c r="I479" s="143"/>
      <c r="J479" s="143"/>
      <c r="K479" s="143"/>
      <c r="L479" s="143"/>
      <c r="M479" s="237"/>
      <c r="N479" s="143"/>
      <c r="O479" s="143"/>
      <c r="P479" s="143"/>
      <c r="Q479" s="143"/>
      <c r="R479" s="143"/>
      <c r="S479" s="143"/>
      <c r="T479" s="143"/>
      <c r="U479" s="143"/>
      <c r="V479" s="143"/>
      <c r="W479" s="90">
        <f>IF(AND($AM$17&gt;=$X479,$AM$17&lt;=$Y479),'TARIFA ENTREGA A DIRECCION USD'!A479,$W480)</f>
        <v>0</v>
      </c>
      <c r="X479" s="90">
        <v>470.00099999999998</v>
      </c>
      <c r="Y479" s="90">
        <v>471</v>
      </c>
      <c r="Z479" s="144"/>
    </row>
    <row r="480" spans="1:26" x14ac:dyDescent="0.2">
      <c r="A480" s="281" t="str">
        <f t="shared" si="16"/>
        <v>CGA GTE</v>
      </c>
      <c r="B480" s="368" t="s">
        <v>559</v>
      </c>
      <c r="C480" s="368" t="s">
        <v>560</v>
      </c>
      <c r="D480" s="368" t="s">
        <v>5501</v>
      </c>
      <c r="E480" s="368" t="s">
        <v>5502</v>
      </c>
      <c r="F480" s="369" t="s">
        <v>502</v>
      </c>
      <c r="G480" s="370">
        <v>152</v>
      </c>
      <c r="I480" s="143"/>
      <c r="J480" s="143"/>
      <c r="K480" s="143"/>
      <c r="L480" s="143"/>
      <c r="M480" s="237"/>
      <c r="N480" s="143"/>
      <c r="O480" s="143"/>
      <c r="P480" s="143"/>
      <c r="Q480" s="143"/>
      <c r="R480" s="143"/>
      <c r="S480" s="143"/>
      <c r="T480" s="143"/>
      <c r="U480" s="143"/>
      <c r="V480" s="143"/>
      <c r="W480" s="90">
        <f>IF(AND($AM$17&gt;=$X480,$AM$17&lt;=$Y480),'TARIFA ENTREGA A DIRECCION USD'!A480,$W481)</f>
        <v>0</v>
      </c>
      <c r="X480" s="90">
        <v>471.00099999999998</v>
      </c>
      <c r="Y480" s="90">
        <v>472</v>
      </c>
      <c r="Z480" s="144"/>
    </row>
    <row r="481" spans="1:26" x14ac:dyDescent="0.2">
      <c r="A481" s="281" t="str">
        <f t="shared" si="16"/>
        <v>CGA GUA</v>
      </c>
      <c r="B481" s="368" t="s">
        <v>559</v>
      </c>
      <c r="C481" s="368" t="s">
        <v>560</v>
      </c>
      <c r="D481" s="368" t="s">
        <v>574</v>
      </c>
      <c r="E481" s="368" t="s">
        <v>575</v>
      </c>
      <c r="F481" s="369" t="s">
        <v>503</v>
      </c>
      <c r="G481" s="370">
        <v>449</v>
      </c>
      <c r="I481" s="143"/>
      <c r="J481" s="143"/>
      <c r="K481" s="143"/>
      <c r="L481" s="143"/>
      <c r="M481" s="237"/>
      <c r="N481" s="143"/>
      <c r="O481" s="143"/>
      <c r="P481" s="143"/>
      <c r="Q481" s="143"/>
      <c r="R481" s="143"/>
      <c r="S481" s="143"/>
      <c r="T481" s="143"/>
      <c r="U481" s="143"/>
      <c r="V481" s="143"/>
      <c r="W481" s="90">
        <f>IF(AND($AM$17&gt;=$X481,$AM$17&lt;=$Y481),'TARIFA ENTREGA A DIRECCION USD'!A481,$W482)</f>
        <v>0</v>
      </c>
      <c r="X481" s="90">
        <v>472.00099999999998</v>
      </c>
      <c r="Y481" s="90">
        <v>473</v>
      </c>
      <c r="Z481" s="144"/>
    </row>
    <row r="482" spans="1:26" x14ac:dyDescent="0.2">
      <c r="A482" s="281" t="str">
        <f t="shared" si="16"/>
        <v>CGA LGA</v>
      </c>
      <c r="B482" s="368" t="s">
        <v>559</v>
      </c>
      <c r="C482" s="368" t="s">
        <v>560</v>
      </c>
      <c r="D482" s="368" t="s">
        <v>5536</v>
      </c>
      <c r="E482" s="368" t="s">
        <v>5480</v>
      </c>
      <c r="F482" s="369" t="s">
        <v>502</v>
      </c>
      <c r="G482" s="370">
        <v>135</v>
      </c>
      <c r="I482" s="143"/>
      <c r="J482" s="143"/>
      <c r="K482" s="143"/>
      <c r="L482" s="143"/>
      <c r="M482" s="237"/>
      <c r="N482" s="143"/>
      <c r="O482" s="143"/>
      <c r="P482" s="143"/>
      <c r="Q482" s="143"/>
      <c r="R482" s="143"/>
      <c r="S482" s="143"/>
      <c r="T482" s="143"/>
      <c r="U482" s="143"/>
      <c r="V482" s="143"/>
      <c r="W482" s="90">
        <f>IF(AND($AM$17&gt;=$X482,$AM$17&lt;=$Y482),'TARIFA ENTREGA A DIRECCION USD'!A482,$W483)</f>
        <v>0</v>
      </c>
      <c r="X482" s="90">
        <v>473.00099999999998</v>
      </c>
      <c r="Y482" s="90">
        <v>474</v>
      </c>
      <c r="Z482" s="144"/>
    </row>
    <row r="483" spans="1:26" x14ac:dyDescent="0.2">
      <c r="A483" s="281" t="str">
        <f t="shared" si="16"/>
        <v>CGA MAY</v>
      </c>
      <c r="B483" s="368" t="s">
        <v>559</v>
      </c>
      <c r="C483" s="368" t="s">
        <v>560</v>
      </c>
      <c r="D483" s="368" t="s">
        <v>577</v>
      </c>
      <c r="E483" s="368" t="s">
        <v>578</v>
      </c>
      <c r="F483" s="369" t="s">
        <v>501</v>
      </c>
      <c r="G483" s="370">
        <v>22</v>
      </c>
      <c r="I483" s="143"/>
      <c r="J483" s="143"/>
      <c r="K483" s="143"/>
      <c r="L483" s="143"/>
      <c r="M483" s="237"/>
      <c r="N483" s="143"/>
      <c r="O483" s="143"/>
      <c r="P483" s="143"/>
      <c r="Q483" s="143"/>
      <c r="R483" s="143"/>
      <c r="S483" s="143"/>
      <c r="T483" s="143"/>
      <c r="U483" s="143"/>
      <c r="V483" s="143"/>
      <c r="W483" s="90">
        <f>IF(AND($AM$17&gt;=$X483,$AM$17&lt;=$Y483),'TARIFA ENTREGA A DIRECCION USD'!A483,$W484)</f>
        <v>0</v>
      </c>
      <c r="X483" s="90">
        <v>474.00099999999998</v>
      </c>
      <c r="Y483" s="90">
        <v>475</v>
      </c>
      <c r="Z483" s="144"/>
    </row>
    <row r="484" spans="1:26" x14ac:dyDescent="0.2">
      <c r="A484" s="281" t="str">
        <f t="shared" si="16"/>
        <v>CGA MBO</v>
      </c>
      <c r="B484" s="368" t="s">
        <v>559</v>
      </c>
      <c r="C484" s="368" t="s">
        <v>560</v>
      </c>
      <c r="D484" s="368" t="s">
        <v>579</v>
      </c>
      <c r="E484" s="368" t="s">
        <v>580</v>
      </c>
      <c r="F484" s="369" t="s">
        <v>504</v>
      </c>
      <c r="G484" s="370">
        <v>609</v>
      </c>
      <c r="I484" s="143"/>
      <c r="J484" s="143"/>
      <c r="K484" s="143"/>
      <c r="L484" s="143"/>
      <c r="M484" s="237"/>
      <c r="N484" s="143"/>
      <c r="O484" s="143"/>
      <c r="P484" s="143"/>
      <c r="Q484" s="143"/>
      <c r="R484" s="143"/>
      <c r="S484" s="143"/>
      <c r="T484" s="143"/>
      <c r="U484" s="143"/>
      <c r="V484" s="143"/>
      <c r="W484" s="90">
        <f>IF(AND($AM$17&gt;=$X484,$AM$17&lt;=$Y484),'TARIFA ENTREGA A DIRECCION USD'!A484,$W485)</f>
        <v>0</v>
      </c>
      <c r="X484" s="90">
        <v>475.00099999999998</v>
      </c>
      <c r="Y484" s="90">
        <v>476</v>
      </c>
      <c r="Z484" s="144"/>
    </row>
    <row r="485" spans="1:26" x14ac:dyDescent="0.2">
      <c r="A485" s="281" t="str">
        <f t="shared" si="16"/>
        <v>CGA MDA</v>
      </c>
      <c r="B485" s="368" t="s">
        <v>559</v>
      </c>
      <c r="C485" s="368" t="s">
        <v>560</v>
      </c>
      <c r="D485" s="368" t="s">
        <v>581</v>
      </c>
      <c r="E485" s="368" t="s">
        <v>582</v>
      </c>
      <c r="F485" s="369" t="s">
        <v>504</v>
      </c>
      <c r="G485" s="370">
        <v>724</v>
      </c>
      <c r="I485" s="143"/>
      <c r="J485" s="143"/>
      <c r="K485" s="143"/>
      <c r="L485" s="143"/>
      <c r="M485" s="237"/>
      <c r="N485" s="143"/>
      <c r="O485" s="143"/>
      <c r="P485" s="143"/>
      <c r="Q485" s="143"/>
      <c r="R485" s="143"/>
      <c r="S485" s="143"/>
      <c r="T485" s="143"/>
      <c r="U485" s="143"/>
      <c r="V485" s="143"/>
      <c r="W485" s="90">
        <f>IF(AND($AM$17&gt;=$X485,$AM$17&lt;=$Y485),'TARIFA ENTREGA A DIRECCION USD'!A485,$W486)</f>
        <v>0</v>
      </c>
      <c r="X485" s="90">
        <v>476.00099999999998</v>
      </c>
      <c r="Y485" s="90">
        <v>477</v>
      </c>
      <c r="Z485" s="144"/>
    </row>
    <row r="486" spans="1:26" x14ac:dyDescent="0.2">
      <c r="A486" s="281" t="str">
        <f t="shared" si="16"/>
        <v>CGA MIN</v>
      </c>
      <c r="B486" s="368" t="s">
        <v>559</v>
      </c>
      <c r="C486" s="368" t="s">
        <v>560</v>
      </c>
      <c r="D486" s="368" t="s">
        <v>583</v>
      </c>
      <c r="E486" s="368" t="s">
        <v>584</v>
      </c>
      <c r="F486" s="369" t="s">
        <v>504</v>
      </c>
      <c r="G486" s="370">
        <v>607</v>
      </c>
      <c r="I486" s="143"/>
      <c r="J486" s="143"/>
      <c r="K486" s="143"/>
      <c r="L486" s="143"/>
      <c r="M486" s="237"/>
      <c r="N486" s="143"/>
      <c r="O486" s="143"/>
      <c r="P486" s="143"/>
      <c r="Q486" s="143"/>
      <c r="R486" s="143"/>
      <c r="S486" s="143"/>
      <c r="T486" s="143"/>
      <c r="U486" s="143"/>
      <c r="V486" s="143"/>
      <c r="W486" s="90">
        <f>IF(AND($AM$17&gt;=$X486,$AM$17&lt;=$Y486),'TARIFA ENTREGA A DIRECCION USD'!A486,$W487)</f>
        <v>0</v>
      </c>
      <c r="X486" s="90">
        <v>477.00099999999998</v>
      </c>
      <c r="Y486" s="90">
        <v>478</v>
      </c>
      <c r="Z486" s="144"/>
    </row>
    <row r="487" spans="1:26" x14ac:dyDescent="0.2">
      <c r="A487" s="281" t="str">
        <f t="shared" si="16"/>
        <v>CGA MLM</v>
      </c>
      <c r="B487" s="368" t="s">
        <v>559</v>
      </c>
      <c r="C487" s="368" t="s">
        <v>560</v>
      </c>
      <c r="D487" s="368" t="s">
        <v>5474</v>
      </c>
      <c r="E487" s="368" t="s">
        <v>5487</v>
      </c>
      <c r="F487" s="369" t="s">
        <v>502</v>
      </c>
      <c r="G487" s="370">
        <v>108</v>
      </c>
      <c r="I487" s="143"/>
      <c r="J487" s="143"/>
      <c r="K487" s="143"/>
      <c r="L487" s="143"/>
      <c r="M487" s="237"/>
      <c r="N487" s="143"/>
      <c r="O487" s="143"/>
      <c r="P487" s="143"/>
      <c r="Q487" s="143"/>
      <c r="R487" s="143"/>
      <c r="S487" s="143"/>
      <c r="T487" s="143"/>
      <c r="U487" s="143"/>
      <c r="V487" s="143"/>
      <c r="W487" s="90">
        <f>IF(AND($AM$17&gt;=$X487,$AM$17&lt;=$Y487),'TARIFA ENTREGA A DIRECCION USD'!A487,$W488)</f>
        <v>0</v>
      </c>
      <c r="X487" s="90">
        <v>478.00099999999998</v>
      </c>
      <c r="Y487" s="90">
        <v>479</v>
      </c>
      <c r="Z487" s="144"/>
    </row>
    <row r="488" spans="1:26" x14ac:dyDescent="0.2">
      <c r="A488" s="281" t="str">
        <f t="shared" si="16"/>
        <v>CGA MTA</v>
      </c>
      <c r="B488" s="368" t="s">
        <v>559</v>
      </c>
      <c r="C488" s="368" t="s">
        <v>560</v>
      </c>
      <c r="D488" s="368" t="s">
        <v>585</v>
      </c>
      <c r="E488" s="368" t="s">
        <v>5483</v>
      </c>
      <c r="F488" s="369" t="s">
        <v>504</v>
      </c>
      <c r="G488" s="370">
        <v>565</v>
      </c>
      <c r="I488" s="143"/>
      <c r="J488" s="143"/>
      <c r="K488" s="143"/>
      <c r="L488" s="143"/>
      <c r="M488" s="237"/>
      <c r="N488" s="143"/>
      <c r="O488" s="143"/>
      <c r="P488" s="143"/>
      <c r="Q488" s="143"/>
      <c r="R488" s="143"/>
      <c r="S488" s="143"/>
      <c r="T488" s="143"/>
      <c r="U488" s="143"/>
      <c r="V488" s="143"/>
      <c r="W488" s="90">
        <f>IF(AND($AM$17&gt;=$X488,$AM$17&lt;=$Y488),'TARIFA ENTREGA A DIRECCION USD'!A488,$W489)</f>
        <v>0</v>
      </c>
      <c r="X488" s="90">
        <v>479.00099999999998</v>
      </c>
      <c r="Y488" s="90">
        <v>480</v>
      </c>
      <c r="Z488" s="144"/>
    </row>
    <row r="489" spans="1:26" x14ac:dyDescent="0.2">
      <c r="A489" s="281" t="str">
        <f t="shared" si="16"/>
        <v>CGA PCO</v>
      </c>
      <c r="B489" s="368" t="s">
        <v>559</v>
      </c>
      <c r="C489" s="368" t="s">
        <v>560</v>
      </c>
      <c r="D489" s="368" t="s">
        <v>586</v>
      </c>
      <c r="E489" s="368" t="s">
        <v>587</v>
      </c>
      <c r="F489" s="369" t="s">
        <v>502</v>
      </c>
      <c r="G489" s="370">
        <v>126</v>
      </c>
      <c r="I489" s="143"/>
      <c r="J489" s="143"/>
      <c r="K489" s="143"/>
      <c r="L489" s="143"/>
      <c r="M489" s="237"/>
      <c r="N489" s="143"/>
      <c r="O489" s="143"/>
      <c r="P489" s="143"/>
      <c r="Q489" s="143"/>
      <c r="R489" s="143"/>
      <c r="S489" s="143"/>
      <c r="T489" s="143"/>
      <c r="U489" s="143"/>
      <c r="V489" s="143"/>
      <c r="W489" s="90">
        <f>IF(AND($AM$17&gt;=$X489,$AM$17&lt;=$Y489),'TARIFA ENTREGA A DIRECCION USD'!A489,$W490)</f>
        <v>0</v>
      </c>
      <c r="X489" s="90">
        <v>480.00099999999998</v>
      </c>
      <c r="Y489" s="90">
        <v>481</v>
      </c>
      <c r="Z489" s="144"/>
    </row>
    <row r="490" spans="1:26" x14ac:dyDescent="0.2">
      <c r="A490" s="281" t="str">
        <f t="shared" si="16"/>
        <v>CGA PFO</v>
      </c>
      <c r="B490" s="368" t="s">
        <v>559</v>
      </c>
      <c r="C490" s="368" t="s">
        <v>560</v>
      </c>
      <c r="D490" s="368" t="s">
        <v>588</v>
      </c>
      <c r="E490" s="368" t="s">
        <v>589</v>
      </c>
      <c r="F490" s="369" t="s">
        <v>503</v>
      </c>
      <c r="G490" s="370">
        <v>444</v>
      </c>
      <c r="I490" s="143"/>
      <c r="J490" s="143"/>
      <c r="K490" s="143"/>
      <c r="L490" s="143"/>
      <c r="M490" s="237"/>
      <c r="N490" s="143"/>
      <c r="O490" s="143"/>
      <c r="P490" s="143"/>
      <c r="Q490" s="143"/>
      <c r="R490" s="143"/>
      <c r="S490" s="143"/>
      <c r="T490" s="143"/>
      <c r="U490" s="143"/>
      <c r="V490" s="143"/>
      <c r="W490" s="90">
        <f>IF(AND($AM$17&gt;=$X490,$AM$17&lt;=$Y490),'TARIFA ENTREGA A DIRECCION USD'!A490,$W491)</f>
        <v>0</v>
      </c>
      <c r="X490" s="90">
        <v>481.00099999999998</v>
      </c>
      <c r="Y490" s="90">
        <v>482</v>
      </c>
      <c r="Z490" s="144"/>
    </row>
    <row r="491" spans="1:26" x14ac:dyDescent="0.2">
      <c r="A491" s="281" t="str">
        <f t="shared" si="16"/>
        <v>CGA PLC</v>
      </c>
      <c r="B491" s="368" t="s">
        <v>559</v>
      </c>
      <c r="C491" s="368" t="s">
        <v>560</v>
      </c>
      <c r="D491" s="368" t="s">
        <v>590</v>
      </c>
      <c r="E491" s="368" t="s">
        <v>591</v>
      </c>
      <c r="F491" s="369" t="s">
        <v>503</v>
      </c>
      <c r="G491" s="370">
        <v>429</v>
      </c>
      <c r="I491" s="143"/>
      <c r="J491" s="143"/>
      <c r="K491" s="143"/>
      <c r="L491" s="143"/>
      <c r="M491" s="237"/>
      <c r="N491" s="143"/>
      <c r="O491" s="143"/>
      <c r="P491" s="143"/>
      <c r="Q491" s="143"/>
      <c r="R491" s="143"/>
      <c r="S491" s="143"/>
      <c r="T491" s="143"/>
      <c r="U491" s="143"/>
      <c r="V491" s="143"/>
      <c r="W491" s="90">
        <f>IF(AND($AM$17&gt;=$X491,$AM$17&lt;=$Y491),'TARIFA ENTREGA A DIRECCION USD'!A491,$W492)</f>
        <v>0</v>
      </c>
      <c r="X491" s="90">
        <v>482.00099999999998</v>
      </c>
      <c r="Y491" s="90">
        <v>483</v>
      </c>
      <c r="Z491" s="144"/>
    </row>
    <row r="492" spans="1:26" x14ac:dyDescent="0.2">
      <c r="A492" s="281" t="str">
        <f t="shared" si="16"/>
        <v>CGA POZ</v>
      </c>
      <c r="B492" s="368" t="s">
        <v>559</v>
      </c>
      <c r="C492" s="368" t="s">
        <v>560</v>
      </c>
      <c r="D492" s="368" t="s">
        <v>592</v>
      </c>
      <c r="E492" s="368" t="s">
        <v>593</v>
      </c>
      <c r="F492" s="369" t="s">
        <v>504</v>
      </c>
      <c r="G492" s="370">
        <v>761</v>
      </c>
      <c r="I492" s="143"/>
      <c r="J492" s="143"/>
      <c r="K492" s="143"/>
      <c r="L492" s="143"/>
      <c r="M492" s="237"/>
      <c r="N492" s="143"/>
      <c r="O492" s="143"/>
      <c r="P492" s="143"/>
      <c r="Q492" s="143"/>
      <c r="R492" s="143"/>
      <c r="S492" s="143"/>
      <c r="T492" s="143"/>
      <c r="U492" s="143"/>
      <c r="V492" s="143"/>
      <c r="W492" s="90">
        <f>IF(AND($AM$17&gt;=$X492,$AM$17&lt;=$Y492),'TARIFA ENTREGA A DIRECCION USD'!A492,$W493)</f>
        <v>0</v>
      </c>
      <c r="X492" s="90">
        <v>483.00099999999998</v>
      </c>
      <c r="Y492" s="90">
        <v>484</v>
      </c>
      <c r="Z492" s="144"/>
    </row>
    <row r="493" spans="1:26" x14ac:dyDescent="0.2">
      <c r="A493" s="281" t="str">
        <f t="shared" si="16"/>
        <v>CGA SNT</v>
      </c>
      <c r="B493" s="368" t="s">
        <v>559</v>
      </c>
      <c r="C493" s="368" t="s">
        <v>560</v>
      </c>
      <c r="D493" s="368" t="s">
        <v>5610</v>
      </c>
      <c r="E493" s="368" t="s">
        <v>594</v>
      </c>
      <c r="F493" s="369" t="s">
        <v>504</v>
      </c>
      <c r="G493" s="370">
        <v>857</v>
      </c>
      <c r="I493" s="143"/>
      <c r="J493" s="143"/>
      <c r="K493" s="143"/>
      <c r="L493" s="143"/>
      <c r="M493" s="237"/>
      <c r="N493" s="143"/>
      <c r="O493" s="143"/>
      <c r="P493" s="143"/>
      <c r="Q493" s="143"/>
      <c r="R493" s="143"/>
      <c r="S493" s="143"/>
      <c r="T493" s="143"/>
      <c r="U493" s="143"/>
      <c r="V493" s="143"/>
      <c r="W493" s="90">
        <f>IF(AND($AM$17&gt;=$X493,$AM$17&lt;=$Y493),'TARIFA ENTREGA A DIRECCION USD'!A493,$W494)</f>
        <v>0</v>
      </c>
      <c r="X493" s="90">
        <v>484.00099999999998</v>
      </c>
      <c r="Y493" s="90">
        <v>485</v>
      </c>
      <c r="Z493" s="144"/>
    </row>
    <row r="494" spans="1:26" x14ac:dyDescent="0.2">
      <c r="A494" s="281" t="str">
        <f t="shared" si="16"/>
        <v>CGA SBZ</v>
      </c>
      <c r="B494" s="368" t="s">
        <v>559</v>
      </c>
      <c r="C494" s="368" t="s">
        <v>560</v>
      </c>
      <c r="D494" s="368" t="s">
        <v>595</v>
      </c>
      <c r="E494" s="368" t="s">
        <v>5484</v>
      </c>
      <c r="F494" s="369" t="s">
        <v>504</v>
      </c>
      <c r="G494" s="370">
        <v>709</v>
      </c>
      <c r="I494" s="143"/>
      <c r="J494" s="143"/>
      <c r="K494" s="143"/>
      <c r="L494" s="143"/>
      <c r="M494" s="237"/>
      <c r="N494" s="143"/>
      <c r="O494" s="143"/>
      <c r="P494" s="143"/>
      <c r="Q494" s="143"/>
      <c r="R494" s="143"/>
      <c r="S494" s="143"/>
      <c r="T494" s="143"/>
      <c r="U494" s="143"/>
      <c r="V494" s="143"/>
      <c r="W494" s="90">
        <f>IF(AND($AM$17&gt;=$X494,$AM$17&lt;=$Y494),'TARIFA ENTREGA A DIRECCION USD'!A494,$W495)</f>
        <v>0</v>
      </c>
      <c r="X494" s="90">
        <v>485.00099999999998</v>
      </c>
      <c r="Y494" s="90">
        <v>486</v>
      </c>
      <c r="Z494" s="144"/>
    </row>
    <row r="495" spans="1:26" x14ac:dyDescent="0.2">
      <c r="A495" s="281" t="str">
        <f t="shared" si="16"/>
        <v>CGA SCL</v>
      </c>
      <c r="B495" s="368" t="s">
        <v>559</v>
      </c>
      <c r="C495" s="368" t="s">
        <v>560</v>
      </c>
      <c r="D495" s="368" t="s">
        <v>596</v>
      </c>
      <c r="E495" s="368" t="s">
        <v>597</v>
      </c>
      <c r="F495" s="369" t="s">
        <v>504</v>
      </c>
      <c r="G495" s="370">
        <v>818</v>
      </c>
      <c r="I495" s="143"/>
      <c r="J495" s="143"/>
      <c r="K495" s="143"/>
      <c r="L495" s="143"/>
      <c r="M495" s="237"/>
      <c r="N495" s="143"/>
      <c r="O495" s="143"/>
      <c r="P495" s="143"/>
      <c r="Q495" s="143"/>
      <c r="R495" s="143"/>
      <c r="S495" s="143"/>
      <c r="T495" s="143"/>
      <c r="U495" s="143"/>
      <c r="V495" s="143"/>
      <c r="W495" s="90">
        <f>IF(AND($AM$17&gt;=$X495,$AM$17&lt;=$Y495),'TARIFA ENTREGA A DIRECCION USD'!A495,$W496)</f>
        <v>0</v>
      </c>
      <c r="X495" s="90">
        <v>486.00099999999998</v>
      </c>
      <c r="Y495" s="90">
        <v>487</v>
      </c>
      <c r="Z495" s="144"/>
    </row>
    <row r="496" spans="1:26" x14ac:dyDescent="0.2">
      <c r="A496" s="281" t="str">
        <f t="shared" si="16"/>
        <v>CGA SFE</v>
      </c>
      <c r="B496" s="368" t="s">
        <v>559</v>
      </c>
      <c r="C496" s="368" t="s">
        <v>560</v>
      </c>
      <c r="D496" s="368" t="s">
        <v>598</v>
      </c>
      <c r="E496" s="368" t="s">
        <v>599</v>
      </c>
      <c r="F496" s="369" t="s">
        <v>502</v>
      </c>
      <c r="G496" s="369">
        <v>196</v>
      </c>
      <c r="I496" s="143"/>
      <c r="J496" s="143"/>
      <c r="K496" s="143"/>
      <c r="L496" s="143"/>
      <c r="M496" s="237"/>
      <c r="N496" s="143"/>
      <c r="O496" s="143"/>
      <c r="P496" s="143"/>
      <c r="Q496" s="143"/>
      <c r="R496" s="143"/>
      <c r="S496" s="143"/>
      <c r="T496" s="143"/>
      <c r="U496" s="143"/>
      <c r="V496" s="143"/>
      <c r="W496" s="90">
        <f>IF(AND($AM$17&gt;=$X496,$AM$17&lt;=$Y496),'TARIFA ENTREGA A DIRECCION USD'!A496,$W497)</f>
        <v>0</v>
      </c>
      <c r="X496" s="90">
        <v>487.00099999999998</v>
      </c>
      <c r="Y496" s="90">
        <v>488</v>
      </c>
      <c r="Z496" s="144"/>
    </row>
    <row r="497" spans="1:26" x14ac:dyDescent="0.2">
      <c r="A497" s="281" t="str">
        <f t="shared" si="16"/>
        <v>CGA SFX</v>
      </c>
      <c r="B497" s="368" t="s">
        <v>559</v>
      </c>
      <c r="C497" s="368" t="s">
        <v>560</v>
      </c>
      <c r="D497" s="368" t="s">
        <v>600</v>
      </c>
      <c r="E497" s="368" t="s">
        <v>601</v>
      </c>
      <c r="F497" s="369" t="s">
        <v>504</v>
      </c>
      <c r="G497" s="370">
        <v>777</v>
      </c>
      <c r="I497" s="143"/>
      <c r="J497" s="143"/>
      <c r="K497" s="143"/>
      <c r="L497" s="143"/>
      <c r="M497" s="237"/>
      <c r="N497" s="143"/>
      <c r="O497" s="143"/>
      <c r="P497" s="143"/>
      <c r="Q497" s="143"/>
      <c r="R497" s="143"/>
      <c r="S497" s="143"/>
      <c r="T497" s="143"/>
      <c r="U497" s="143"/>
      <c r="V497" s="143"/>
      <c r="W497" s="90">
        <f>IF(AND($AM$17&gt;=$X497,$AM$17&lt;=$Y497),'TARIFA ENTREGA A DIRECCION USD'!A497,$W498)</f>
        <v>0</v>
      </c>
      <c r="X497" s="90">
        <v>488.00099999999998</v>
      </c>
      <c r="Y497" s="90">
        <v>489</v>
      </c>
      <c r="Z497" s="144"/>
    </row>
    <row r="498" spans="1:26" x14ac:dyDescent="0.2">
      <c r="A498" s="281" t="str">
        <f t="shared" si="16"/>
        <v>CGA TPT</v>
      </c>
      <c r="B498" s="368" t="s">
        <v>559</v>
      </c>
      <c r="C498" s="368" t="s">
        <v>560</v>
      </c>
      <c r="D498" s="368" t="s">
        <v>5503</v>
      </c>
      <c r="E498" s="368" t="s">
        <v>5504</v>
      </c>
      <c r="F498" s="369" t="s">
        <v>504</v>
      </c>
      <c r="G498" s="370">
        <v>828</v>
      </c>
      <c r="I498" s="143"/>
      <c r="J498" s="143"/>
      <c r="K498" s="143"/>
      <c r="L498" s="143"/>
      <c r="M498" s="237"/>
      <c r="N498" s="143"/>
      <c r="O498" s="143"/>
      <c r="P498" s="143"/>
      <c r="Q498" s="143"/>
      <c r="R498" s="143"/>
      <c r="S498" s="143"/>
      <c r="T498" s="143"/>
      <c r="U498" s="143"/>
      <c r="V498" s="143"/>
      <c r="W498" s="90">
        <f>IF(AND($AM$17&gt;=$X498,$AM$17&lt;=$Y498),'TARIFA ENTREGA A DIRECCION USD'!A498,$W499)</f>
        <v>0</v>
      </c>
      <c r="X498" s="90">
        <v>489.00099999999998</v>
      </c>
      <c r="Y498" s="90">
        <v>490</v>
      </c>
      <c r="Z498" s="144"/>
    </row>
    <row r="499" spans="1:26" x14ac:dyDescent="0.2">
      <c r="A499" s="281" t="str">
        <f t="shared" si="16"/>
        <v>CGA TY1</v>
      </c>
      <c r="B499" s="368" t="s">
        <v>559</v>
      </c>
      <c r="C499" s="368" t="s">
        <v>560</v>
      </c>
      <c r="D499" s="368" t="s">
        <v>604</v>
      </c>
      <c r="E499" s="368" t="s">
        <v>605</v>
      </c>
      <c r="F499" s="369" t="s">
        <v>502</v>
      </c>
      <c r="G499" s="370">
        <v>108</v>
      </c>
      <c r="I499" s="143"/>
      <c r="J499" s="143"/>
      <c r="K499" s="143"/>
      <c r="L499" s="143"/>
      <c r="M499" s="237"/>
      <c r="N499" s="143"/>
      <c r="O499" s="143"/>
      <c r="P499" s="143"/>
      <c r="Q499" s="143"/>
      <c r="R499" s="143"/>
      <c r="S499" s="143"/>
      <c r="T499" s="143"/>
      <c r="U499" s="143"/>
      <c r="V499" s="143"/>
      <c r="W499" s="90">
        <f>IF(AND($AM$17&gt;=$X499,$AM$17&lt;=$Y499),'TARIFA ENTREGA A DIRECCION USD'!A499,$W500)</f>
        <v>0</v>
      </c>
      <c r="X499" s="90">
        <v>490.00099999999998</v>
      </c>
      <c r="Y499" s="90">
        <v>491</v>
      </c>
      <c r="Z499" s="144"/>
    </row>
    <row r="500" spans="1:26" x14ac:dyDescent="0.2">
      <c r="A500" s="281" t="str">
        <f t="shared" si="16"/>
        <v>CGA VAL</v>
      </c>
      <c r="B500" s="368" t="s">
        <v>559</v>
      </c>
      <c r="C500" s="368" t="s">
        <v>560</v>
      </c>
      <c r="D500" s="368" t="s">
        <v>602</v>
      </c>
      <c r="E500" s="368" t="s">
        <v>603</v>
      </c>
      <c r="F500" s="369" t="s">
        <v>502</v>
      </c>
      <c r="G500" s="370">
        <v>71</v>
      </c>
      <c r="I500" s="143"/>
      <c r="J500" s="143"/>
      <c r="K500" s="143"/>
      <c r="L500" s="143"/>
      <c r="M500" s="237"/>
      <c r="N500" s="143"/>
      <c r="O500" s="143"/>
      <c r="P500" s="143"/>
      <c r="Q500" s="143"/>
      <c r="R500" s="143"/>
      <c r="S500" s="143"/>
      <c r="T500" s="143"/>
      <c r="U500" s="143"/>
      <c r="V500" s="143"/>
      <c r="W500" s="90">
        <f>IF(AND($AM$17&gt;=$X500,$AM$17&lt;=$Y500),'TARIFA ENTREGA A DIRECCION USD'!A500,$W501)</f>
        <v>0</v>
      </c>
      <c r="X500" s="90">
        <v>491.00099999999998</v>
      </c>
      <c r="Y500" s="90">
        <v>492</v>
      </c>
      <c r="Z500" s="144"/>
    </row>
    <row r="501" spans="1:26" x14ac:dyDescent="0.2">
      <c r="A501" s="281" t="str">
        <f t="shared" si="16"/>
        <v>CGA VEN</v>
      </c>
      <c r="B501" s="368" t="s">
        <v>559</v>
      </c>
      <c r="C501" s="368" t="s">
        <v>560</v>
      </c>
      <c r="D501" s="368" t="s">
        <v>5475</v>
      </c>
      <c r="E501" s="368" t="s">
        <v>5476</v>
      </c>
      <c r="F501" s="369" t="s">
        <v>502</v>
      </c>
      <c r="G501" s="370">
        <v>108</v>
      </c>
      <c r="I501" s="143"/>
      <c r="J501" s="143"/>
      <c r="K501" s="143"/>
      <c r="L501" s="143"/>
      <c r="M501" s="237"/>
      <c r="N501" s="143"/>
      <c r="O501" s="143"/>
      <c r="P501" s="143"/>
      <c r="Q501" s="143"/>
      <c r="R501" s="143"/>
      <c r="S501" s="143"/>
      <c r="T501" s="143"/>
      <c r="U501" s="143"/>
      <c r="V501" s="143"/>
      <c r="W501" s="90">
        <f>IF(AND($AM$17&gt;=$X501,$AM$17&lt;=$Y501),'TARIFA ENTREGA A DIRECCION USD'!A501,$W502)</f>
        <v>0</v>
      </c>
      <c r="X501" s="90">
        <v>492.00099999999998</v>
      </c>
      <c r="Y501" s="90">
        <v>493</v>
      </c>
      <c r="Z501" s="144"/>
    </row>
    <row r="502" spans="1:26" x14ac:dyDescent="0.2">
      <c r="A502" s="281" t="str">
        <f t="shared" si="16"/>
        <v>CGA VLP</v>
      </c>
      <c r="B502" s="368" t="s">
        <v>559</v>
      </c>
      <c r="C502" s="368" t="s">
        <v>560</v>
      </c>
      <c r="D502" s="368" t="s">
        <v>606</v>
      </c>
      <c r="E502" s="368" t="s">
        <v>5482</v>
      </c>
      <c r="F502" s="369" t="s">
        <v>503</v>
      </c>
      <c r="G502" s="370">
        <v>380</v>
      </c>
      <c r="I502" s="143"/>
      <c r="J502" s="143"/>
      <c r="K502" s="143"/>
      <c r="L502" s="143"/>
      <c r="M502" s="237"/>
      <c r="N502" s="143"/>
      <c r="O502" s="143"/>
      <c r="P502" s="143"/>
      <c r="Q502" s="143"/>
      <c r="R502" s="143"/>
      <c r="S502" s="143"/>
      <c r="T502" s="143"/>
      <c r="U502" s="143"/>
      <c r="V502" s="143"/>
      <c r="W502" s="90">
        <f>IF(AND($AM$17&gt;=$X502,$AM$17&lt;=$Y502),'TARIFA ENTREGA A DIRECCION USD'!A502,$W503)</f>
        <v>0</v>
      </c>
      <c r="X502" s="90">
        <v>493.00099999999998</v>
      </c>
      <c r="Y502" s="90">
        <v>494</v>
      </c>
      <c r="Z502" s="144"/>
    </row>
    <row r="503" spans="1:26" x14ac:dyDescent="0.2">
      <c r="A503" s="281" t="str">
        <f t="shared" si="16"/>
        <v>CGA VRA</v>
      </c>
      <c r="B503" s="368" t="s">
        <v>559</v>
      </c>
      <c r="C503" s="368" t="s">
        <v>560</v>
      </c>
      <c r="D503" s="368" t="s">
        <v>607</v>
      </c>
      <c r="E503" s="368" t="s">
        <v>608</v>
      </c>
      <c r="F503" s="369" t="s">
        <v>503</v>
      </c>
      <c r="G503" s="370">
        <v>506</v>
      </c>
      <c r="I503" s="143"/>
      <c r="J503" s="143"/>
      <c r="K503" s="143"/>
      <c r="L503" s="143"/>
      <c r="M503" s="237"/>
      <c r="N503" s="143"/>
      <c r="O503" s="143"/>
      <c r="P503" s="143"/>
      <c r="Q503" s="143"/>
      <c r="R503" s="143"/>
      <c r="S503" s="143"/>
      <c r="T503" s="143"/>
      <c r="U503" s="143"/>
      <c r="V503" s="143"/>
      <c r="W503" s="90">
        <f>IF(AND($AM$17&gt;=$X503,$AM$17&lt;=$Y503),'TARIFA ENTREGA A DIRECCION USD'!A503,$W504)</f>
        <v>0</v>
      </c>
      <c r="X503" s="90">
        <v>494.00099999999998</v>
      </c>
      <c r="Y503" s="90">
        <v>495</v>
      </c>
      <c r="Z503" s="144"/>
    </row>
    <row r="504" spans="1:26" x14ac:dyDescent="0.2">
      <c r="A504" s="281" t="str">
        <f t="shared" si="16"/>
        <v>CGA XBM</v>
      </c>
      <c r="B504" s="368" t="s">
        <v>559</v>
      </c>
      <c r="C504" s="368" t="s">
        <v>560</v>
      </c>
      <c r="D504" s="368" t="s">
        <v>609</v>
      </c>
      <c r="E504" s="368" t="s">
        <v>612</v>
      </c>
      <c r="F504" s="369" t="s">
        <v>502</v>
      </c>
      <c r="G504" s="370">
        <v>108</v>
      </c>
      <c r="I504" s="143"/>
      <c r="J504" s="143"/>
      <c r="K504" s="143"/>
      <c r="L504" s="143"/>
      <c r="M504" s="237"/>
      <c r="N504" s="143"/>
      <c r="O504" s="143"/>
      <c r="P504" s="143"/>
      <c r="Q504" s="143"/>
      <c r="R504" s="143"/>
      <c r="S504" s="143"/>
      <c r="T504" s="143"/>
      <c r="U504" s="143"/>
      <c r="V504" s="143"/>
      <c r="W504" s="90">
        <f>IF(AND($AM$17&gt;=$X504,$AM$17&lt;=$Y504),'TARIFA ENTREGA A DIRECCION USD'!A504,$W505)</f>
        <v>0</v>
      </c>
      <c r="X504" s="90">
        <v>495.00099999999998</v>
      </c>
      <c r="Y504" s="90">
        <v>496</v>
      </c>
      <c r="Z504" s="144"/>
    </row>
    <row r="505" spans="1:26" x14ac:dyDescent="0.2">
      <c r="A505" s="281" t="str">
        <f t="shared" si="16"/>
        <v>CGA XES</v>
      </c>
      <c r="B505" s="368" t="s">
        <v>559</v>
      </c>
      <c r="C505" s="368" t="s">
        <v>560</v>
      </c>
      <c r="D505" s="368" t="s">
        <v>610</v>
      </c>
      <c r="E505" s="368" t="s">
        <v>613</v>
      </c>
      <c r="F505" s="369" t="s">
        <v>502</v>
      </c>
      <c r="G505" s="370">
        <v>108</v>
      </c>
      <c r="I505" s="143"/>
      <c r="J505" s="143"/>
      <c r="K505" s="143"/>
      <c r="L505" s="143"/>
      <c r="M505" s="237"/>
      <c r="N505" s="143"/>
      <c r="O505" s="143"/>
      <c r="P505" s="143"/>
      <c r="Q505" s="143"/>
      <c r="R505" s="143"/>
      <c r="S505" s="143"/>
      <c r="T505" s="143"/>
      <c r="U505" s="143"/>
      <c r="V505" s="143"/>
      <c r="W505" s="90">
        <f>IF(AND($AM$17&gt;=$X505,$AM$17&lt;=$Y505),'TARIFA ENTREGA A DIRECCION USD'!A505,$W506)</f>
        <v>0</v>
      </c>
      <c r="X505" s="90">
        <v>496.00099999999998</v>
      </c>
      <c r="Y505" s="90">
        <v>497</v>
      </c>
      <c r="Z505" s="144"/>
    </row>
    <row r="506" spans="1:26" x14ac:dyDescent="0.2">
      <c r="A506" s="281" t="str">
        <f t="shared" si="16"/>
        <v>CGA XSJ</v>
      </c>
      <c r="B506" s="368" t="s">
        <v>559</v>
      </c>
      <c r="C506" s="368" t="s">
        <v>560</v>
      </c>
      <c r="D506" s="368" t="s">
        <v>5477</v>
      </c>
      <c r="E506" s="368" t="s">
        <v>5478</v>
      </c>
      <c r="F506" s="369" t="s">
        <v>502</v>
      </c>
      <c r="G506" s="370">
        <v>108</v>
      </c>
      <c r="I506" s="143"/>
      <c r="J506" s="143"/>
      <c r="K506" s="143"/>
      <c r="L506" s="143"/>
      <c r="M506" s="237"/>
      <c r="N506" s="143"/>
      <c r="O506" s="143"/>
      <c r="P506" s="143"/>
      <c r="Q506" s="143"/>
      <c r="R506" s="143"/>
      <c r="S506" s="143"/>
      <c r="T506" s="143"/>
      <c r="U506" s="143"/>
      <c r="V506" s="143"/>
      <c r="W506" s="90">
        <f>IF(AND($AM$17&gt;=$X506,$AM$17&lt;=$Y506),'TARIFA ENTREGA A DIRECCION USD'!A506,$W507)</f>
        <v>0</v>
      </c>
      <c r="X506" s="90">
        <v>497.00099999999998</v>
      </c>
      <c r="Y506" s="90">
        <v>498</v>
      </c>
      <c r="Z506" s="144"/>
    </row>
    <row r="507" spans="1:26" x14ac:dyDescent="0.2">
      <c r="A507" s="281" t="str">
        <f t="shared" si="16"/>
        <v>CGA XSS</v>
      </c>
      <c r="B507" s="368" t="s">
        <v>559</v>
      </c>
      <c r="C507" s="368" t="s">
        <v>560</v>
      </c>
      <c r="D507" s="368" t="s">
        <v>5485</v>
      </c>
      <c r="E507" s="368" t="s">
        <v>5486</v>
      </c>
      <c r="F507" s="369" t="s">
        <v>504</v>
      </c>
      <c r="G507" s="370">
        <v>818</v>
      </c>
      <c r="I507" s="143"/>
      <c r="J507" s="143"/>
      <c r="K507" s="143"/>
      <c r="L507" s="143"/>
      <c r="M507" s="237"/>
      <c r="N507" s="143"/>
      <c r="O507" s="143"/>
      <c r="P507" s="143"/>
      <c r="Q507" s="143"/>
      <c r="R507" s="143"/>
      <c r="S507" s="143"/>
      <c r="T507" s="143"/>
      <c r="U507" s="143"/>
      <c r="V507" s="143"/>
      <c r="W507" s="90">
        <f>IF(AND($AM$17&gt;=$X507,$AM$17&lt;=$Y507),'TARIFA ENTREGA A DIRECCION USD'!A507,$W508)</f>
        <v>0</v>
      </c>
      <c r="X507" s="90">
        <v>498.00099999999998</v>
      </c>
      <c r="Y507" s="90">
        <v>499</v>
      </c>
      <c r="Z507" s="144"/>
    </row>
    <row r="508" spans="1:26" x14ac:dyDescent="0.2">
      <c r="A508" s="281" t="str">
        <f t="shared" si="16"/>
        <v>CGA XTT</v>
      </c>
      <c r="B508" s="368" t="s">
        <v>559</v>
      </c>
      <c r="C508" s="368" t="s">
        <v>560</v>
      </c>
      <c r="D508" s="368" t="s">
        <v>5448</v>
      </c>
      <c r="E508" s="368" t="s">
        <v>5479</v>
      </c>
      <c r="F508" s="369" t="s">
        <v>502</v>
      </c>
      <c r="G508" s="370">
        <v>108</v>
      </c>
      <c r="I508" s="143"/>
      <c r="J508" s="143"/>
      <c r="K508" s="143"/>
      <c r="L508" s="143"/>
      <c r="M508" s="237"/>
      <c r="N508" s="143"/>
      <c r="O508" s="143"/>
      <c r="P508" s="143"/>
      <c r="Q508" s="143"/>
      <c r="R508" s="143"/>
      <c r="S508" s="143"/>
      <c r="T508" s="143"/>
      <c r="U508" s="143"/>
      <c r="V508" s="143"/>
      <c r="W508" s="90">
        <f>IF(AND($AM$17&gt;=$X508,$AM$17&lt;=$Y508),'TARIFA ENTREGA A DIRECCION USD'!A508,$W509)</f>
        <v>0</v>
      </c>
      <c r="X508" s="90">
        <v>499.00099999999998</v>
      </c>
      <c r="Y508" s="90">
        <v>500</v>
      </c>
      <c r="Z508" s="144"/>
    </row>
    <row r="509" spans="1:26" x14ac:dyDescent="0.2">
      <c r="A509" s="282" t="str">
        <f t="shared" si="16"/>
        <v>CGA XCH</v>
      </c>
      <c r="B509" s="278" t="s">
        <v>559</v>
      </c>
      <c r="C509" s="278" t="s">
        <v>560</v>
      </c>
      <c r="D509" s="278" t="s">
        <v>5537</v>
      </c>
      <c r="E509" s="278" t="s">
        <v>5538</v>
      </c>
      <c r="F509" s="395" t="s">
        <v>502</v>
      </c>
      <c r="G509" s="396">
        <v>108</v>
      </c>
      <c r="I509" s="143"/>
      <c r="J509" s="143"/>
      <c r="K509" s="143"/>
      <c r="L509" s="143"/>
      <c r="M509" s="237"/>
      <c r="N509" s="143"/>
      <c r="O509" s="143"/>
      <c r="P509" s="143"/>
      <c r="Q509" s="143"/>
      <c r="R509" s="143"/>
      <c r="S509" s="143"/>
      <c r="T509" s="143"/>
      <c r="U509" s="143"/>
      <c r="V509" s="143"/>
      <c r="W509" s="90">
        <f>IF(AND($AM$17&gt;=$X509,$AM$17&lt;=$Y509),'TARIFA ENTREGA A DIRECCION USD'!A509,$W510)</f>
        <v>0</v>
      </c>
      <c r="X509" s="90">
        <v>500.00099999999998</v>
      </c>
      <c r="Y509" s="90">
        <v>501</v>
      </c>
      <c r="Z509" s="144"/>
    </row>
    <row r="510" spans="1:26" x14ac:dyDescent="0.2">
      <c r="A510" s="294" t="str">
        <f t="shared" si="16"/>
        <v>CGA BPC</v>
      </c>
      <c r="B510" s="293" t="s">
        <v>559</v>
      </c>
      <c r="C510" s="293" t="s">
        <v>560</v>
      </c>
      <c r="D510" s="293" t="s">
        <v>5544</v>
      </c>
      <c r="E510" s="293" t="s">
        <v>5545</v>
      </c>
      <c r="F510" s="397" t="s">
        <v>503</v>
      </c>
      <c r="G510" s="398">
        <v>429</v>
      </c>
      <c r="I510" s="143"/>
      <c r="J510" s="143"/>
      <c r="K510" s="143"/>
      <c r="L510" s="143"/>
      <c r="M510" s="237"/>
      <c r="N510" s="143"/>
      <c r="O510" s="143"/>
      <c r="P510" s="143"/>
      <c r="Q510" s="143"/>
      <c r="R510" s="143"/>
      <c r="S510" s="143"/>
      <c r="T510" s="143"/>
      <c r="U510" s="143"/>
      <c r="V510" s="143"/>
      <c r="W510" s="90">
        <f>IF(AND($AM$17&gt;=$X510,$AM$17&lt;=$Y510),'TARIFA ENTREGA A DIRECCION USD'!A510,$W511)</f>
        <v>0</v>
      </c>
      <c r="X510" s="90">
        <v>501.00099999999998</v>
      </c>
      <c r="Y510" s="90">
        <v>502</v>
      </c>
      <c r="Z510" s="144"/>
    </row>
    <row r="511" spans="1:26" x14ac:dyDescent="0.2">
      <c r="A511" s="294" t="str">
        <f t="shared" si="16"/>
        <v>CGA XCP</v>
      </c>
      <c r="B511" s="293" t="s">
        <v>559</v>
      </c>
      <c r="C511" s="293" t="s">
        <v>560</v>
      </c>
      <c r="D511" s="293" t="s">
        <v>5549</v>
      </c>
      <c r="E511" s="293" t="s">
        <v>5550</v>
      </c>
      <c r="F511" s="397" t="s">
        <v>502</v>
      </c>
      <c r="G511" s="398">
        <v>108</v>
      </c>
      <c r="I511" s="143"/>
      <c r="J511" s="143"/>
      <c r="K511" s="143"/>
      <c r="L511" s="143"/>
      <c r="M511" s="237"/>
      <c r="N511" s="143"/>
      <c r="O511" s="143"/>
      <c r="P511" s="143"/>
      <c r="Q511" s="143"/>
      <c r="R511" s="143"/>
      <c r="S511" s="143"/>
      <c r="T511" s="143"/>
      <c r="U511" s="143"/>
      <c r="V511" s="143"/>
      <c r="W511" s="90">
        <f>IF(AND($AM$17&gt;=$X511,$AM$17&lt;=$Y511),'TARIFA ENTREGA A DIRECCION USD'!A511,$W512)</f>
        <v>0</v>
      </c>
      <c r="X511" s="90">
        <v>502.00099999999998</v>
      </c>
      <c r="Y511" s="90">
        <v>503</v>
      </c>
      <c r="Z511" s="144"/>
    </row>
    <row r="512" spans="1:26" x14ac:dyDescent="0.2">
      <c r="A512" s="281" t="str">
        <f t="shared" si="16"/>
        <v>CNA ACO</v>
      </c>
      <c r="B512" s="368" t="s">
        <v>5492</v>
      </c>
      <c r="C512" s="368" t="s">
        <v>5493</v>
      </c>
      <c r="D512" s="368" t="s">
        <v>546</v>
      </c>
      <c r="E512" s="368" t="s">
        <v>547</v>
      </c>
      <c r="F512" s="369" t="s">
        <v>502</v>
      </c>
      <c r="G512" s="370">
        <v>176</v>
      </c>
      <c r="I512" s="143"/>
      <c r="J512" s="143"/>
      <c r="K512" s="143"/>
      <c r="L512" s="143"/>
      <c r="M512" s="237"/>
      <c r="N512" s="143"/>
      <c r="O512" s="143"/>
      <c r="P512" s="143"/>
      <c r="Q512" s="143"/>
      <c r="R512" s="143"/>
      <c r="S512" s="143"/>
      <c r="T512" s="143"/>
      <c r="U512" s="143"/>
      <c r="V512" s="143"/>
      <c r="W512" s="90">
        <f>IF(AND($AM$17&gt;=$X512,$AM$17&lt;=$Y512),'TARIFA ENTREGA A DIRECCION USD'!A512,$W513)</f>
        <v>0</v>
      </c>
      <c r="X512" s="90">
        <v>503.00099999999998</v>
      </c>
      <c r="Y512" s="90">
        <v>504</v>
      </c>
      <c r="Z512" s="144"/>
    </row>
    <row r="513" spans="1:26" x14ac:dyDescent="0.2">
      <c r="A513" s="281" t="str">
        <f t="shared" si="16"/>
        <v>CNA AUA</v>
      </c>
      <c r="B513" s="368" t="s">
        <v>5492</v>
      </c>
      <c r="C513" s="368" t="s">
        <v>5493</v>
      </c>
      <c r="D513" s="368" t="s">
        <v>5515</v>
      </c>
      <c r="E513" s="368" t="s">
        <v>5519</v>
      </c>
      <c r="F513" s="369" t="s">
        <v>504</v>
      </c>
      <c r="G513" s="370">
        <v>746</v>
      </c>
      <c r="I513" s="143"/>
      <c r="J513" s="143"/>
      <c r="K513" s="143"/>
      <c r="L513" s="143"/>
      <c r="M513" s="237"/>
      <c r="N513" s="143"/>
      <c r="O513" s="143"/>
      <c r="P513" s="143"/>
      <c r="Q513" s="143"/>
      <c r="R513" s="143"/>
      <c r="S513" s="143"/>
      <c r="T513" s="143"/>
      <c r="U513" s="143"/>
      <c r="V513" s="143"/>
      <c r="W513" s="90">
        <f>IF(AND($AM$17&gt;=$X513,$AM$17&lt;=$Y513),'TARIFA ENTREGA A DIRECCION USD'!A513,$W514)</f>
        <v>0</v>
      </c>
      <c r="X513" s="90">
        <v>504.00099999999998</v>
      </c>
      <c r="Y513" s="90">
        <v>505</v>
      </c>
      <c r="Z513" s="144"/>
    </row>
    <row r="514" spans="1:26" x14ac:dyDescent="0.2">
      <c r="A514" s="281" t="str">
        <f t="shared" ref="A514:A577" si="17">CONCATENATE(B514," ",D514)</f>
        <v>CNA BAS</v>
      </c>
      <c r="B514" s="368" t="s">
        <v>5492</v>
      </c>
      <c r="C514" s="368" t="s">
        <v>5493</v>
      </c>
      <c r="D514" s="368" t="s">
        <v>549</v>
      </c>
      <c r="E514" s="368" t="s">
        <v>550</v>
      </c>
      <c r="F514" s="369" t="s">
        <v>504</v>
      </c>
      <c r="G514" s="370">
        <v>910</v>
      </c>
      <c r="I514" s="143"/>
      <c r="J514" s="143"/>
      <c r="K514" s="143"/>
      <c r="L514" s="143"/>
      <c r="M514" s="237"/>
      <c r="N514" s="143"/>
      <c r="O514" s="143"/>
      <c r="P514" s="143"/>
      <c r="Q514" s="143"/>
      <c r="R514" s="143"/>
      <c r="S514" s="143"/>
      <c r="T514" s="143"/>
      <c r="U514" s="143"/>
      <c r="V514" s="143"/>
      <c r="W514" s="90">
        <f>IF(AND($AM$17&gt;=$X514,$AM$17&lt;=$Y514),'TARIFA ENTREGA A DIRECCION USD'!A514,$W515)</f>
        <v>0</v>
      </c>
      <c r="X514" s="90">
        <v>505.00099999999998</v>
      </c>
      <c r="Y514" s="90">
        <v>506</v>
      </c>
      <c r="Z514" s="144"/>
    </row>
    <row r="515" spans="1:26" x14ac:dyDescent="0.2">
      <c r="A515" s="281" t="str">
        <f t="shared" si="17"/>
        <v>CNA BTO</v>
      </c>
      <c r="B515" s="368" t="s">
        <v>5492</v>
      </c>
      <c r="C515" s="368" t="s">
        <v>5493</v>
      </c>
      <c r="D515" s="368" t="s">
        <v>551</v>
      </c>
      <c r="E515" s="368" t="s">
        <v>552</v>
      </c>
      <c r="F515" s="369" t="s">
        <v>504</v>
      </c>
      <c r="G515" s="370">
        <v>766</v>
      </c>
      <c r="I515" s="143"/>
      <c r="J515" s="143"/>
      <c r="K515" s="143"/>
      <c r="L515" s="143"/>
      <c r="M515" s="237"/>
      <c r="N515" s="143"/>
      <c r="O515" s="143"/>
      <c r="P515" s="143"/>
      <c r="Q515" s="143"/>
      <c r="R515" s="143"/>
      <c r="S515" s="143"/>
      <c r="T515" s="143"/>
      <c r="U515" s="143"/>
      <c r="V515" s="143"/>
      <c r="W515" s="90">
        <f>IF(AND($AM$17&gt;=$X515,$AM$17&lt;=$Y515),'TARIFA ENTREGA A DIRECCION USD'!A515,$W516)</f>
        <v>0</v>
      </c>
      <c r="X515" s="90">
        <v>506.00099999999998</v>
      </c>
      <c r="Y515" s="90">
        <v>507</v>
      </c>
      <c r="Z515" s="144"/>
    </row>
    <row r="516" spans="1:26" x14ac:dyDescent="0.2">
      <c r="A516" s="281" t="str">
        <f t="shared" si="17"/>
        <v>CNA CAS</v>
      </c>
      <c r="B516" s="368" t="s">
        <v>5492</v>
      </c>
      <c r="C516" s="368" t="s">
        <v>5493</v>
      </c>
      <c r="D516" s="368" t="s">
        <v>553</v>
      </c>
      <c r="E516" s="368" t="s">
        <v>554</v>
      </c>
      <c r="F516" s="369" t="s">
        <v>504</v>
      </c>
      <c r="G516" s="370">
        <v>1065</v>
      </c>
      <c r="I516" s="143"/>
      <c r="J516" s="143"/>
      <c r="K516" s="143"/>
      <c r="L516" s="143"/>
      <c r="M516" s="237"/>
      <c r="N516" s="143"/>
      <c r="O516" s="143"/>
      <c r="P516" s="143"/>
      <c r="Q516" s="143"/>
      <c r="R516" s="143"/>
      <c r="S516" s="143"/>
      <c r="T516" s="143"/>
      <c r="U516" s="143"/>
      <c r="V516" s="143"/>
      <c r="W516" s="90">
        <f>IF(AND($AM$17&gt;=$X516,$AM$17&lt;=$Y516),'TARIFA ENTREGA A DIRECCION USD'!A516,$W517)</f>
        <v>0</v>
      </c>
      <c r="X516" s="90">
        <v>507.00099999999998</v>
      </c>
      <c r="Y516" s="90">
        <v>508</v>
      </c>
      <c r="Z516" s="144"/>
    </row>
    <row r="517" spans="1:26" x14ac:dyDescent="0.2">
      <c r="A517" s="281" t="str">
        <f t="shared" si="17"/>
        <v>CNA CAZ</v>
      </c>
      <c r="B517" s="368" t="s">
        <v>5492</v>
      </c>
      <c r="C517" s="368" t="s">
        <v>5493</v>
      </c>
      <c r="D517" s="368" t="s">
        <v>561</v>
      </c>
      <c r="E517" s="368" t="s">
        <v>611</v>
      </c>
      <c r="F517" s="369" t="s">
        <v>503</v>
      </c>
      <c r="G517" s="369">
        <v>426</v>
      </c>
      <c r="I517" s="143"/>
      <c r="J517" s="143"/>
      <c r="K517" s="143"/>
      <c r="L517" s="143"/>
      <c r="M517" s="237"/>
      <c r="N517" s="143"/>
      <c r="O517" s="143"/>
      <c r="P517" s="143"/>
      <c r="Q517" s="143"/>
      <c r="R517" s="143"/>
      <c r="S517" s="143"/>
      <c r="T517" s="143"/>
      <c r="U517" s="143"/>
      <c r="V517" s="143"/>
      <c r="W517" s="90">
        <f>IF(AND($AM$17&gt;=$X517,$AM$17&lt;=$Y517),'TARIFA ENTREGA A DIRECCION USD'!A517,$W518)</f>
        <v>0</v>
      </c>
      <c r="X517" s="90">
        <v>508.00099999999998</v>
      </c>
      <c r="Y517" s="90">
        <v>509</v>
      </c>
      <c r="Z517" s="144"/>
    </row>
    <row r="518" spans="1:26" x14ac:dyDescent="0.2">
      <c r="A518" s="281" t="str">
        <f t="shared" si="17"/>
        <v>CNA CBR</v>
      </c>
      <c r="B518" s="368" t="s">
        <v>5492</v>
      </c>
      <c r="C518" s="368" t="s">
        <v>5493</v>
      </c>
      <c r="D518" s="368" t="s">
        <v>555</v>
      </c>
      <c r="E518" s="368" t="s">
        <v>556</v>
      </c>
      <c r="F518" s="369" t="s">
        <v>503</v>
      </c>
      <c r="G518" s="370">
        <v>375</v>
      </c>
      <c r="I518" s="143"/>
      <c r="J518" s="143"/>
      <c r="K518" s="143"/>
      <c r="L518" s="143"/>
      <c r="M518" s="237"/>
      <c r="N518" s="143"/>
      <c r="O518" s="143"/>
      <c r="P518" s="143"/>
      <c r="Q518" s="143"/>
      <c r="R518" s="143"/>
      <c r="S518" s="143"/>
      <c r="T518" s="143"/>
      <c r="U518" s="143"/>
      <c r="V518" s="143"/>
      <c r="W518" s="90">
        <f>IF(AND($AM$17&gt;=$X518,$AM$17&lt;=$Y518),'TARIFA ENTREGA A DIRECCION USD'!A518,$W519)</f>
        <v>0</v>
      </c>
      <c r="X518" s="90">
        <v>509.00099999999998</v>
      </c>
      <c r="Y518" s="90">
        <v>510</v>
      </c>
      <c r="Z518" s="144"/>
    </row>
    <row r="519" spans="1:26" x14ac:dyDescent="0.2">
      <c r="A519" s="281" t="str">
        <f t="shared" si="17"/>
        <v>CNA CCS</v>
      </c>
      <c r="B519" s="368" t="s">
        <v>5492</v>
      </c>
      <c r="C519" s="368" t="s">
        <v>5493</v>
      </c>
      <c r="D519" s="368" t="s">
        <v>557</v>
      </c>
      <c r="E519" s="368" t="s">
        <v>558</v>
      </c>
      <c r="F519" s="369" t="s">
        <v>503</v>
      </c>
      <c r="G519" s="370">
        <v>403</v>
      </c>
      <c r="I519" s="143"/>
      <c r="J519" s="143"/>
      <c r="K519" s="143"/>
      <c r="L519" s="143"/>
      <c r="M519" s="237"/>
      <c r="N519" s="143"/>
      <c r="O519" s="143"/>
      <c r="P519" s="143"/>
      <c r="Q519" s="143"/>
      <c r="R519" s="143"/>
      <c r="S519" s="143"/>
      <c r="T519" s="143"/>
      <c r="U519" s="143"/>
      <c r="V519" s="143"/>
      <c r="W519" s="90">
        <f>IF(AND($AM$17&gt;=$X519,$AM$17&lt;=$Y519),'TARIFA ENTREGA A DIRECCION USD'!A519,$W520)</f>
        <v>0</v>
      </c>
      <c r="X519" s="90">
        <v>510.00099999999998</v>
      </c>
      <c r="Y519" s="90">
        <v>511</v>
      </c>
      <c r="Z519" s="144"/>
    </row>
    <row r="520" spans="1:26" x14ac:dyDescent="0.2">
      <c r="A520" s="281" t="str">
        <f t="shared" si="17"/>
        <v>CNA CGA</v>
      </c>
      <c r="B520" s="368" t="s">
        <v>5492</v>
      </c>
      <c r="C520" s="368" t="s">
        <v>5493</v>
      </c>
      <c r="D520" s="368" t="s">
        <v>559</v>
      </c>
      <c r="E520" s="368" t="s">
        <v>560</v>
      </c>
      <c r="F520" s="369" t="s">
        <v>503</v>
      </c>
      <c r="G520" s="370">
        <v>510</v>
      </c>
      <c r="I520" s="143"/>
      <c r="J520" s="143"/>
      <c r="K520" s="143"/>
      <c r="L520" s="143"/>
      <c r="M520" s="237"/>
      <c r="N520" s="143"/>
      <c r="O520" s="143"/>
      <c r="P520" s="143"/>
      <c r="Q520" s="143"/>
      <c r="R520" s="143"/>
      <c r="S520" s="143"/>
      <c r="T520" s="143"/>
      <c r="U520" s="143"/>
      <c r="V520" s="143"/>
      <c r="W520" s="90">
        <f>IF(AND($AM$17&gt;=$X520,$AM$17&lt;=$Y520),'TARIFA ENTREGA A DIRECCION USD'!A520,$W521)</f>
        <v>0</v>
      </c>
      <c r="X520" s="90">
        <v>511.00099999999998</v>
      </c>
      <c r="Y520" s="90">
        <v>512</v>
      </c>
      <c r="Z520" s="144"/>
    </row>
    <row r="521" spans="1:26" x14ac:dyDescent="0.2">
      <c r="A521" s="281" t="str">
        <f t="shared" si="17"/>
        <v>CNA CNA</v>
      </c>
      <c r="B521" s="368" t="s">
        <v>5492</v>
      </c>
      <c r="C521" s="368" t="s">
        <v>5493</v>
      </c>
      <c r="D521" s="368" t="s">
        <v>5492</v>
      </c>
      <c r="E521" s="368" t="s">
        <v>5493</v>
      </c>
      <c r="F521" s="369" t="s">
        <v>501</v>
      </c>
      <c r="G521" s="370">
        <v>1</v>
      </c>
      <c r="I521" s="143"/>
      <c r="J521" s="143"/>
      <c r="K521" s="143"/>
      <c r="L521" s="143"/>
      <c r="M521" s="237"/>
      <c r="N521" s="143"/>
      <c r="O521" s="143"/>
      <c r="P521" s="143"/>
      <c r="Q521" s="143"/>
      <c r="R521" s="143"/>
      <c r="S521" s="143"/>
      <c r="T521" s="143"/>
      <c r="U521" s="143"/>
      <c r="V521" s="143"/>
      <c r="W521" s="90">
        <f>IF(AND($AM$17&gt;=$X521,$AM$17&lt;=$Y521),'TARIFA ENTREGA A DIRECCION USD'!A521,$W522)</f>
        <v>0</v>
      </c>
      <c r="X521" s="90">
        <v>512.00099999999998</v>
      </c>
      <c r="Y521" s="90">
        <v>513</v>
      </c>
      <c r="Z521" s="144"/>
    </row>
    <row r="522" spans="1:26" x14ac:dyDescent="0.2">
      <c r="A522" s="281" t="str">
        <f t="shared" si="17"/>
        <v>CNA CNO</v>
      </c>
      <c r="B522" s="368" t="s">
        <v>5492</v>
      </c>
      <c r="C522" s="368" t="s">
        <v>5493</v>
      </c>
      <c r="D522" s="368" t="s">
        <v>5499</v>
      </c>
      <c r="E522" s="368" t="s">
        <v>5500</v>
      </c>
      <c r="F522" s="369" t="s">
        <v>502</v>
      </c>
      <c r="G522" s="370">
        <v>133</v>
      </c>
      <c r="I522" s="143"/>
      <c r="J522" s="143"/>
      <c r="K522" s="143"/>
      <c r="L522" s="143"/>
      <c r="M522" s="237"/>
      <c r="N522" s="143"/>
      <c r="O522" s="143"/>
      <c r="P522" s="143"/>
      <c r="Q522" s="143"/>
      <c r="R522" s="143"/>
      <c r="S522" s="143"/>
      <c r="T522" s="143"/>
      <c r="U522" s="143"/>
      <c r="V522" s="143"/>
      <c r="W522" s="90">
        <f>IF(AND($AM$17&gt;=$X522,$AM$17&lt;=$Y522),'TARIFA ENTREGA A DIRECCION USD'!A522,$W523)</f>
        <v>0</v>
      </c>
      <c r="X522" s="90">
        <v>513.00099999999998</v>
      </c>
      <c r="Y522" s="90">
        <v>514</v>
      </c>
      <c r="Z522" s="144"/>
    </row>
    <row r="523" spans="1:26" x14ac:dyDescent="0.2">
      <c r="A523" s="281" t="str">
        <f t="shared" si="17"/>
        <v>CNA CRO</v>
      </c>
      <c r="B523" s="368" t="s">
        <v>5492</v>
      </c>
      <c r="C523" s="368" t="s">
        <v>5493</v>
      </c>
      <c r="D523" s="368" t="s">
        <v>562</v>
      </c>
      <c r="E523" s="368" t="s">
        <v>563</v>
      </c>
      <c r="F523" s="369" t="s">
        <v>504</v>
      </c>
      <c r="G523" s="370">
        <v>850</v>
      </c>
      <c r="I523" s="143"/>
      <c r="J523" s="143"/>
      <c r="K523" s="143"/>
      <c r="L523" s="143"/>
      <c r="M523" s="237"/>
      <c r="N523" s="143"/>
      <c r="O523" s="143"/>
      <c r="P523" s="143"/>
      <c r="Q523" s="143"/>
      <c r="R523" s="143"/>
      <c r="S523" s="143"/>
      <c r="T523" s="143"/>
      <c r="U523" s="143"/>
      <c r="V523" s="143"/>
      <c r="W523" s="90">
        <f>IF(AND($AM$17&gt;=$X523,$AM$17&lt;=$Y523),'TARIFA ENTREGA A DIRECCION USD'!A523,$W524)</f>
        <v>0</v>
      </c>
      <c r="X523" s="90">
        <v>514.00099999999998</v>
      </c>
      <c r="Y523" s="90">
        <v>515</v>
      </c>
      <c r="Z523" s="144"/>
    </row>
    <row r="524" spans="1:26" x14ac:dyDescent="0.2">
      <c r="A524" s="281" t="str">
        <f t="shared" si="17"/>
        <v>CNA CRR</v>
      </c>
      <c r="B524" s="368" t="s">
        <v>5492</v>
      </c>
      <c r="C524" s="368" t="s">
        <v>5493</v>
      </c>
      <c r="D524" s="368" t="s">
        <v>564</v>
      </c>
      <c r="E524" s="368" t="s">
        <v>565</v>
      </c>
      <c r="F524" s="369" t="s">
        <v>504</v>
      </c>
      <c r="G524" s="370">
        <v>870</v>
      </c>
      <c r="I524" s="143"/>
      <c r="J524" s="143"/>
      <c r="K524" s="143"/>
      <c r="L524" s="143"/>
      <c r="M524" s="237"/>
      <c r="N524" s="143"/>
      <c r="O524" s="143"/>
      <c r="P524" s="143"/>
      <c r="Q524" s="143"/>
      <c r="R524" s="143"/>
      <c r="S524" s="143"/>
      <c r="T524" s="143"/>
      <c r="U524" s="143"/>
      <c r="V524" s="143"/>
      <c r="W524" s="90">
        <f>IF(AND($AM$17&gt;=$X524,$AM$17&lt;=$Y524),'TARIFA ENTREGA A DIRECCION USD'!A524,$W525)</f>
        <v>0</v>
      </c>
      <c r="X524" s="90">
        <v>515.00099999999998</v>
      </c>
      <c r="Y524" s="90">
        <v>516</v>
      </c>
      <c r="Z524" s="144"/>
    </row>
    <row r="525" spans="1:26" x14ac:dyDescent="0.2">
      <c r="A525" s="281" t="str">
        <f t="shared" si="17"/>
        <v>CNA CVE</v>
      </c>
      <c r="B525" s="368" t="s">
        <v>5492</v>
      </c>
      <c r="C525" s="368" t="s">
        <v>5493</v>
      </c>
      <c r="D525" s="368" t="s">
        <v>566</v>
      </c>
      <c r="E525" s="368" t="s">
        <v>567</v>
      </c>
      <c r="F525" s="369" t="s">
        <v>503</v>
      </c>
      <c r="G525" s="370">
        <v>459</v>
      </c>
      <c r="I525" s="143"/>
      <c r="J525" s="143"/>
      <c r="K525" s="143"/>
      <c r="L525" s="143"/>
      <c r="M525" s="237"/>
      <c r="N525" s="143"/>
      <c r="O525" s="143"/>
      <c r="P525" s="143"/>
      <c r="Q525" s="143"/>
      <c r="R525" s="143"/>
      <c r="S525" s="143"/>
      <c r="T525" s="143"/>
      <c r="U525" s="143"/>
      <c r="V525" s="143"/>
      <c r="W525" s="90">
        <f>IF(AND($AM$17&gt;=$X525,$AM$17&lt;=$Y525),'TARIFA ENTREGA A DIRECCION USD'!A525,$W526)</f>
        <v>0</v>
      </c>
      <c r="X525" s="90">
        <v>516.00099999999998</v>
      </c>
      <c r="Y525" s="90">
        <v>517</v>
      </c>
      <c r="Z525" s="144"/>
    </row>
    <row r="526" spans="1:26" x14ac:dyDescent="0.2">
      <c r="A526" s="281" t="str">
        <f t="shared" si="17"/>
        <v>CNA CZO</v>
      </c>
      <c r="B526" s="368" t="s">
        <v>5492</v>
      </c>
      <c r="C526" s="368" t="s">
        <v>5493</v>
      </c>
      <c r="D526" s="368" t="s">
        <v>568</v>
      </c>
      <c r="E526" s="368" t="s">
        <v>5481</v>
      </c>
      <c r="F526" s="369" t="s">
        <v>504</v>
      </c>
      <c r="G526" s="370">
        <v>683</v>
      </c>
      <c r="I526" s="143"/>
      <c r="J526" s="143"/>
      <c r="K526" s="143"/>
      <c r="L526" s="143"/>
      <c r="M526" s="237"/>
      <c r="N526" s="143"/>
      <c r="O526" s="143"/>
      <c r="P526" s="143"/>
      <c r="Q526" s="143"/>
      <c r="R526" s="143"/>
      <c r="S526" s="143"/>
      <c r="T526" s="143"/>
      <c r="U526" s="143"/>
      <c r="V526" s="143"/>
      <c r="W526" s="90">
        <f>IF(AND($AM$17&gt;=$X526,$AM$17&lt;=$Y526),'TARIFA ENTREGA A DIRECCION USD'!A526,$W527)</f>
        <v>0</v>
      </c>
      <c r="X526" s="90">
        <v>517.00099999999998</v>
      </c>
      <c r="Y526" s="90">
        <v>518</v>
      </c>
      <c r="Z526" s="144"/>
    </row>
    <row r="527" spans="1:26" x14ac:dyDescent="0.2">
      <c r="A527" s="281" t="str">
        <f t="shared" si="17"/>
        <v>CNA DMS</v>
      </c>
      <c r="B527" s="368" t="s">
        <v>5492</v>
      </c>
      <c r="C527" s="368" t="s">
        <v>5493</v>
      </c>
      <c r="D527" s="368" t="s">
        <v>5446</v>
      </c>
      <c r="E527" s="368" t="s">
        <v>5447</v>
      </c>
      <c r="F527" s="369" t="s">
        <v>504</v>
      </c>
      <c r="G527" s="370">
        <v>910</v>
      </c>
      <c r="I527" s="143"/>
      <c r="J527" s="143"/>
      <c r="K527" s="143"/>
      <c r="L527" s="143"/>
      <c r="M527" s="237"/>
      <c r="N527" s="143"/>
      <c r="O527" s="143"/>
      <c r="P527" s="143"/>
      <c r="Q527" s="143"/>
      <c r="R527" s="143"/>
      <c r="S527" s="143"/>
      <c r="T527" s="143"/>
      <c r="U527" s="143"/>
      <c r="V527" s="143"/>
      <c r="W527" s="90">
        <f>IF(AND($AM$17&gt;=$X527,$AM$17&lt;=$Y527),'TARIFA ENTREGA A DIRECCION USD'!A527,$W528)</f>
        <v>0</v>
      </c>
      <c r="X527" s="90">
        <v>518.00099999999998</v>
      </c>
      <c r="Y527" s="90">
        <v>519</v>
      </c>
      <c r="Z527" s="144"/>
    </row>
    <row r="528" spans="1:26" x14ac:dyDescent="0.2">
      <c r="A528" s="281" t="str">
        <f t="shared" si="17"/>
        <v>CNA ETE</v>
      </c>
      <c r="B528" s="368" t="s">
        <v>5492</v>
      </c>
      <c r="C528" s="368" t="s">
        <v>5493</v>
      </c>
      <c r="D528" s="368" t="s">
        <v>570</v>
      </c>
      <c r="E528" s="368" t="s">
        <v>571</v>
      </c>
      <c r="F528" s="369" t="s">
        <v>502</v>
      </c>
      <c r="G528" s="370">
        <v>247</v>
      </c>
      <c r="I528" s="143"/>
      <c r="J528" s="143"/>
      <c r="K528" s="143"/>
      <c r="L528" s="143"/>
      <c r="M528" s="237"/>
      <c r="N528" s="143"/>
      <c r="O528" s="143"/>
      <c r="P528" s="143"/>
      <c r="Q528" s="143"/>
      <c r="R528" s="143"/>
      <c r="S528" s="143"/>
      <c r="T528" s="143"/>
      <c r="U528" s="143"/>
      <c r="V528" s="143"/>
      <c r="W528" s="90">
        <f>IF(AND($AM$17&gt;=$X528,$AM$17&lt;=$Y528),'TARIFA ENTREGA A DIRECCION USD'!A528,$W529)</f>
        <v>0</v>
      </c>
      <c r="X528" s="90">
        <v>519.00099999999998</v>
      </c>
      <c r="Y528" s="90">
        <v>520</v>
      </c>
      <c r="Z528" s="144"/>
    </row>
    <row r="529" spans="1:26" x14ac:dyDescent="0.2">
      <c r="A529" s="281" t="str">
        <f t="shared" si="17"/>
        <v>CNA EVA</v>
      </c>
      <c r="B529" s="368" t="s">
        <v>5492</v>
      </c>
      <c r="C529" s="368" t="s">
        <v>5493</v>
      </c>
      <c r="D529" s="368" t="s">
        <v>572</v>
      </c>
      <c r="E529" s="368" t="s">
        <v>573</v>
      </c>
      <c r="F529" s="369" t="s">
        <v>504</v>
      </c>
      <c r="G529" s="370">
        <v>1144</v>
      </c>
      <c r="I529" s="143"/>
      <c r="J529" s="143"/>
      <c r="K529" s="143"/>
      <c r="L529" s="143"/>
      <c r="M529" s="237"/>
      <c r="N529" s="143"/>
      <c r="O529" s="143"/>
      <c r="P529" s="143"/>
      <c r="Q529" s="143"/>
      <c r="R529" s="143"/>
      <c r="S529" s="143"/>
      <c r="T529" s="143"/>
      <c r="U529" s="143"/>
      <c r="V529" s="143"/>
      <c r="W529" s="90">
        <f>IF(AND($AM$17&gt;=$X529,$AM$17&lt;=$Y529),'TARIFA ENTREGA A DIRECCION USD'!A529,$W530)</f>
        <v>0</v>
      </c>
      <c r="X529" s="90">
        <v>520.00099999999998</v>
      </c>
      <c r="Y529" s="90">
        <v>521</v>
      </c>
      <c r="Z529" s="144"/>
    </row>
    <row r="530" spans="1:26" x14ac:dyDescent="0.2">
      <c r="A530" s="281" t="str">
        <f t="shared" si="17"/>
        <v>CNA GR2</v>
      </c>
      <c r="B530" s="368" t="s">
        <v>5492</v>
      </c>
      <c r="C530" s="368" t="s">
        <v>5493</v>
      </c>
      <c r="D530" s="368" t="s">
        <v>576</v>
      </c>
      <c r="E530" s="368" t="s">
        <v>5473</v>
      </c>
      <c r="F530" s="369" t="s">
        <v>503</v>
      </c>
      <c r="G530" s="370">
        <v>364</v>
      </c>
      <c r="I530" s="143"/>
      <c r="J530" s="143"/>
      <c r="K530" s="143"/>
      <c r="L530" s="143"/>
      <c r="M530" s="237"/>
      <c r="N530" s="143"/>
      <c r="O530" s="143"/>
      <c r="P530" s="143"/>
      <c r="Q530" s="143"/>
      <c r="R530" s="143"/>
      <c r="S530" s="143"/>
      <c r="T530" s="143"/>
      <c r="U530" s="143"/>
      <c r="V530" s="143"/>
      <c r="W530" s="90">
        <f>IF(AND($AM$17&gt;=$X530,$AM$17&lt;=$Y530),'TARIFA ENTREGA A DIRECCION USD'!A530,$W531)</f>
        <v>0</v>
      </c>
      <c r="X530" s="90">
        <v>521.00099999999998</v>
      </c>
      <c r="Y530" s="90">
        <v>522</v>
      </c>
      <c r="Z530" s="144"/>
    </row>
    <row r="531" spans="1:26" x14ac:dyDescent="0.2">
      <c r="A531" s="281" t="str">
        <f t="shared" si="17"/>
        <v>CNA GTE</v>
      </c>
      <c r="B531" s="368" t="s">
        <v>5492</v>
      </c>
      <c r="C531" s="368" t="s">
        <v>5493</v>
      </c>
      <c r="D531" s="368" t="s">
        <v>5501</v>
      </c>
      <c r="E531" s="368" t="s">
        <v>5502</v>
      </c>
      <c r="F531" s="369" t="s">
        <v>503</v>
      </c>
      <c r="G531" s="370">
        <v>357</v>
      </c>
      <c r="I531" s="143"/>
      <c r="J531" s="143"/>
      <c r="K531" s="143"/>
      <c r="L531" s="143"/>
      <c r="M531" s="237"/>
      <c r="N531" s="143"/>
      <c r="O531" s="143"/>
      <c r="P531" s="143"/>
      <c r="Q531" s="143"/>
      <c r="R531" s="143"/>
      <c r="S531" s="143"/>
      <c r="T531" s="143"/>
      <c r="U531" s="143"/>
      <c r="V531" s="143"/>
      <c r="W531" s="90">
        <f>IF(AND($AM$17&gt;=$X531,$AM$17&lt;=$Y531),'TARIFA ENTREGA A DIRECCION USD'!A531,$W532)</f>
        <v>0</v>
      </c>
      <c r="X531" s="90">
        <v>522.00099999999998</v>
      </c>
      <c r="Y531" s="90">
        <v>523</v>
      </c>
      <c r="Z531" s="144"/>
    </row>
    <row r="532" spans="1:26" x14ac:dyDescent="0.2">
      <c r="A532" s="281" t="str">
        <f t="shared" si="17"/>
        <v>CNA GUA</v>
      </c>
      <c r="B532" s="368" t="s">
        <v>5492</v>
      </c>
      <c r="C532" s="368" t="s">
        <v>5493</v>
      </c>
      <c r="D532" s="368" t="s">
        <v>574</v>
      </c>
      <c r="E532" s="368" t="s">
        <v>575</v>
      </c>
      <c r="F532" s="369" t="s">
        <v>504</v>
      </c>
      <c r="G532" s="370">
        <v>834</v>
      </c>
      <c r="I532" s="143"/>
      <c r="J532" s="143"/>
      <c r="K532" s="143"/>
      <c r="L532" s="143"/>
      <c r="M532" s="237"/>
      <c r="N532" s="143"/>
      <c r="O532" s="143"/>
      <c r="P532" s="143"/>
      <c r="Q532" s="143"/>
      <c r="R532" s="143"/>
      <c r="S532" s="143"/>
      <c r="T532" s="143"/>
      <c r="U532" s="143"/>
      <c r="V532" s="143"/>
      <c r="W532" s="90">
        <f>IF(AND($AM$17&gt;=$X532,$AM$17&lt;=$Y532),'TARIFA ENTREGA A DIRECCION USD'!A532,$W533)</f>
        <v>0</v>
      </c>
      <c r="X532" s="90">
        <v>523.00099999999998</v>
      </c>
      <c r="Y532" s="90">
        <v>524</v>
      </c>
      <c r="Z532" s="144"/>
    </row>
    <row r="533" spans="1:26" x14ac:dyDescent="0.2">
      <c r="A533" s="281" t="str">
        <f t="shared" si="17"/>
        <v>CNA LGA</v>
      </c>
      <c r="B533" s="368" t="s">
        <v>5492</v>
      </c>
      <c r="C533" s="368" t="s">
        <v>5493</v>
      </c>
      <c r="D533" s="368" t="s">
        <v>5536</v>
      </c>
      <c r="E533" s="368" t="s">
        <v>5480</v>
      </c>
      <c r="F533" s="369" t="s">
        <v>503</v>
      </c>
      <c r="G533" s="370">
        <v>458</v>
      </c>
      <c r="I533" s="143"/>
      <c r="J533" s="143"/>
      <c r="K533" s="143"/>
      <c r="L533" s="143"/>
      <c r="M533" s="237"/>
      <c r="N533" s="143"/>
      <c r="O533" s="143"/>
      <c r="P533" s="143"/>
      <c r="Q533" s="143"/>
      <c r="R533" s="143"/>
      <c r="S533" s="143"/>
      <c r="T533" s="143"/>
      <c r="U533" s="143"/>
      <c r="V533" s="143"/>
      <c r="W533" s="90">
        <f>IF(AND($AM$17&gt;=$X533,$AM$17&lt;=$Y533),'TARIFA ENTREGA A DIRECCION USD'!A533,$W534)</f>
        <v>0</v>
      </c>
      <c r="X533" s="90">
        <v>524.00099999999998</v>
      </c>
      <c r="Y533" s="90">
        <v>525</v>
      </c>
      <c r="Z533" s="144"/>
    </row>
    <row r="534" spans="1:26" x14ac:dyDescent="0.2">
      <c r="A534" s="281" t="str">
        <f t="shared" si="17"/>
        <v>CNA MAY</v>
      </c>
      <c r="B534" s="368" t="s">
        <v>5492</v>
      </c>
      <c r="C534" s="368" t="s">
        <v>5493</v>
      </c>
      <c r="D534" s="368" t="s">
        <v>577</v>
      </c>
      <c r="E534" s="368" t="s">
        <v>578</v>
      </c>
      <c r="F534" s="369" t="s">
        <v>503</v>
      </c>
      <c r="G534" s="370">
        <v>522</v>
      </c>
      <c r="I534" s="143"/>
      <c r="J534" s="143"/>
      <c r="K534" s="143"/>
      <c r="L534" s="143"/>
      <c r="M534" s="237"/>
      <c r="N534" s="143"/>
      <c r="O534" s="143"/>
      <c r="P534" s="143"/>
      <c r="Q534" s="143"/>
      <c r="R534" s="143"/>
      <c r="S534" s="143"/>
      <c r="T534" s="143"/>
      <c r="U534" s="143"/>
      <c r="V534" s="143"/>
      <c r="W534" s="90">
        <f>IF(AND($AM$17&gt;=$X534,$AM$17&lt;=$Y534),'TARIFA ENTREGA A DIRECCION USD'!A534,$W535)</f>
        <v>0</v>
      </c>
      <c r="X534" s="90">
        <v>525.00099999999998</v>
      </c>
      <c r="Y534" s="90">
        <v>526</v>
      </c>
      <c r="Z534" s="144"/>
    </row>
    <row r="535" spans="1:26" x14ac:dyDescent="0.2">
      <c r="A535" s="281" t="str">
        <f t="shared" si="17"/>
        <v>CNA MBO</v>
      </c>
      <c r="B535" s="368" t="s">
        <v>5492</v>
      </c>
      <c r="C535" s="368" t="s">
        <v>5493</v>
      </c>
      <c r="D535" s="368" t="s">
        <v>579</v>
      </c>
      <c r="E535" s="368" t="s">
        <v>580</v>
      </c>
      <c r="F535" s="369" t="s">
        <v>504</v>
      </c>
      <c r="G535" s="370">
        <v>1099</v>
      </c>
      <c r="I535" s="143"/>
      <c r="J535" s="143"/>
      <c r="K535" s="143"/>
      <c r="L535" s="143"/>
      <c r="M535" s="237"/>
      <c r="N535" s="143"/>
      <c r="O535" s="143"/>
      <c r="P535" s="143"/>
      <c r="Q535" s="143"/>
      <c r="R535" s="143"/>
      <c r="S535" s="143"/>
      <c r="T535" s="143"/>
      <c r="U535" s="143"/>
      <c r="V535" s="143"/>
      <c r="W535" s="90">
        <f>IF(AND($AM$17&gt;=$X535,$AM$17&lt;=$Y535),'TARIFA ENTREGA A DIRECCION USD'!A535,$W536)</f>
        <v>0</v>
      </c>
      <c r="X535" s="90">
        <v>526.00099999999998</v>
      </c>
      <c r="Y535" s="90">
        <v>527</v>
      </c>
      <c r="Z535" s="144"/>
    </row>
    <row r="536" spans="1:26" x14ac:dyDescent="0.2">
      <c r="A536" s="281" t="str">
        <f t="shared" si="17"/>
        <v>CNA MDA</v>
      </c>
      <c r="B536" s="368" t="s">
        <v>5492</v>
      </c>
      <c r="C536" s="368" t="s">
        <v>5493</v>
      </c>
      <c r="D536" s="368" t="s">
        <v>581</v>
      </c>
      <c r="E536" s="368" t="s">
        <v>582</v>
      </c>
      <c r="F536" s="369" t="s">
        <v>504</v>
      </c>
      <c r="G536" s="370">
        <v>1069</v>
      </c>
      <c r="I536" s="143"/>
      <c r="J536" s="143"/>
      <c r="K536" s="143"/>
      <c r="L536" s="143"/>
      <c r="M536" s="237"/>
      <c r="N536" s="143"/>
      <c r="O536" s="143"/>
      <c r="P536" s="143"/>
      <c r="Q536" s="143"/>
      <c r="R536" s="143"/>
      <c r="S536" s="143"/>
      <c r="T536" s="143"/>
      <c r="U536" s="143"/>
      <c r="V536" s="143"/>
      <c r="W536" s="90">
        <f>IF(AND($AM$17&gt;=$X536,$AM$17&lt;=$Y536),'TARIFA ENTREGA A DIRECCION USD'!A536,$W537)</f>
        <v>0</v>
      </c>
      <c r="X536" s="90">
        <v>527.00099999999998</v>
      </c>
      <c r="Y536" s="90">
        <v>528</v>
      </c>
      <c r="Z536" s="144"/>
    </row>
    <row r="537" spans="1:26" x14ac:dyDescent="0.2">
      <c r="A537" s="281" t="str">
        <f t="shared" si="17"/>
        <v>CNA MIN</v>
      </c>
      <c r="B537" s="368" t="s">
        <v>5492</v>
      </c>
      <c r="C537" s="368" t="s">
        <v>5493</v>
      </c>
      <c r="D537" s="368" t="s">
        <v>583</v>
      </c>
      <c r="E537" s="368" t="s">
        <v>584</v>
      </c>
      <c r="F537" s="369" t="s">
        <v>502</v>
      </c>
      <c r="G537" s="370">
        <v>293</v>
      </c>
      <c r="I537" s="143"/>
      <c r="J537" s="143"/>
      <c r="K537" s="143"/>
      <c r="L537" s="143"/>
      <c r="M537" s="237"/>
      <c r="N537" s="143"/>
      <c r="O537" s="143"/>
      <c r="P537" s="143"/>
      <c r="Q537" s="143"/>
      <c r="R537" s="143"/>
      <c r="S537" s="143"/>
      <c r="T537" s="143"/>
      <c r="U537" s="143"/>
      <c r="V537" s="143"/>
      <c r="W537" s="90">
        <f>IF(AND($AM$17&gt;=$X537,$AM$17&lt;=$Y537),'TARIFA ENTREGA A DIRECCION USD'!A537,$W538)</f>
        <v>0</v>
      </c>
      <c r="X537" s="90">
        <v>528.00099999999998</v>
      </c>
      <c r="Y537" s="90">
        <v>529</v>
      </c>
      <c r="Z537" s="144"/>
    </row>
    <row r="538" spans="1:26" x14ac:dyDescent="0.2">
      <c r="A538" s="281" t="str">
        <f t="shared" si="17"/>
        <v>CNA MLM</v>
      </c>
      <c r="B538" s="368" t="s">
        <v>5492</v>
      </c>
      <c r="C538" s="368" t="s">
        <v>5493</v>
      </c>
      <c r="D538" s="368" t="s">
        <v>5474</v>
      </c>
      <c r="E538" s="368" t="s">
        <v>5487</v>
      </c>
      <c r="F538" s="369" t="s">
        <v>503</v>
      </c>
      <c r="G538" s="369">
        <v>403</v>
      </c>
      <c r="I538" s="143"/>
      <c r="J538" s="143"/>
      <c r="K538" s="143"/>
      <c r="L538" s="143"/>
      <c r="M538" s="237"/>
      <c r="N538" s="143"/>
      <c r="O538" s="143"/>
      <c r="P538" s="143"/>
      <c r="Q538" s="143"/>
      <c r="R538" s="143"/>
      <c r="S538" s="143"/>
      <c r="T538" s="143"/>
      <c r="U538" s="143"/>
      <c r="V538" s="143"/>
      <c r="W538" s="90">
        <f>IF(AND($AM$17&gt;=$X538,$AM$17&lt;=$Y538),'TARIFA ENTREGA A DIRECCION USD'!A538,$W539)</f>
        <v>0</v>
      </c>
      <c r="X538" s="90">
        <v>529.00099999999998</v>
      </c>
      <c r="Y538" s="90">
        <v>530</v>
      </c>
      <c r="Z538" s="144"/>
    </row>
    <row r="539" spans="1:26" x14ac:dyDescent="0.2">
      <c r="A539" s="281" t="str">
        <f t="shared" si="17"/>
        <v>CNA MTA</v>
      </c>
      <c r="B539" s="368" t="s">
        <v>5492</v>
      </c>
      <c r="C539" s="368" t="s">
        <v>5493</v>
      </c>
      <c r="D539" s="368" t="s">
        <v>585</v>
      </c>
      <c r="E539" s="368" t="s">
        <v>5483</v>
      </c>
      <c r="F539" s="369" t="s">
        <v>502</v>
      </c>
      <c r="G539" s="370">
        <v>234</v>
      </c>
      <c r="I539" s="143"/>
      <c r="J539" s="143"/>
      <c r="K539" s="143"/>
      <c r="L539" s="143"/>
      <c r="M539" s="237"/>
      <c r="N539" s="143"/>
      <c r="O539" s="143"/>
      <c r="P539" s="143"/>
      <c r="Q539" s="143"/>
      <c r="R539" s="143"/>
      <c r="S539" s="143"/>
      <c r="T539" s="143"/>
      <c r="U539" s="143"/>
      <c r="V539" s="143"/>
      <c r="W539" s="90">
        <f>IF(AND($AM$17&gt;=$X539,$AM$17&lt;=$Y539),'TARIFA ENTREGA A DIRECCION USD'!A539,$W540)</f>
        <v>0</v>
      </c>
      <c r="X539" s="90">
        <v>530.00099999999998</v>
      </c>
      <c r="Y539" s="90">
        <v>531</v>
      </c>
      <c r="Z539" s="144"/>
    </row>
    <row r="540" spans="1:26" x14ac:dyDescent="0.2">
      <c r="A540" s="281" t="str">
        <f t="shared" si="17"/>
        <v>CNA PCO</v>
      </c>
      <c r="B540" s="368" t="s">
        <v>5492</v>
      </c>
      <c r="C540" s="368" t="s">
        <v>5493</v>
      </c>
      <c r="D540" s="368" t="s">
        <v>586</v>
      </c>
      <c r="E540" s="368" t="s">
        <v>587</v>
      </c>
      <c r="F540" s="369" t="s">
        <v>504</v>
      </c>
      <c r="G540" s="370">
        <v>612</v>
      </c>
      <c r="I540" s="143"/>
      <c r="J540" s="143"/>
      <c r="K540" s="143"/>
      <c r="L540" s="143"/>
      <c r="M540" s="237"/>
      <c r="N540" s="143"/>
      <c r="O540" s="143"/>
      <c r="P540" s="143"/>
      <c r="Q540" s="143"/>
      <c r="R540" s="143"/>
      <c r="S540" s="143"/>
      <c r="T540" s="143"/>
      <c r="U540" s="143"/>
      <c r="V540" s="143"/>
      <c r="W540" s="90">
        <f>IF(AND($AM$17&gt;=$X540,$AM$17&lt;=$Y540),'TARIFA ENTREGA A DIRECCION USD'!A540,$W541)</f>
        <v>0</v>
      </c>
      <c r="X540" s="90">
        <v>531.00099999999998</v>
      </c>
      <c r="Y540" s="90">
        <v>532</v>
      </c>
      <c r="Z540" s="144"/>
    </row>
    <row r="541" spans="1:26" x14ac:dyDescent="0.2">
      <c r="A541" s="281" t="str">
        <f t="shared" si="17"/>
        <v>CNA PFO</v>
      </c>
      <c r="B541" s="368" t="s">
        <v>5492</v>
      </c>
      <c r="C541" s="368" t="s">
        <v>5493</v>
      </c>
      <c r="D541" s="368" t="s">
        <v>588</v>
      </c>
      <c r="E541" s="368" t="s">
        <v>589</v>
      </c>
      <c r="F541" s="369" t="s">
        <v>504</v>
      </c>
      <c r="G541" s="370">
        <v>931</v>
      </c>
      <c r="I541" s="143"/>
      <c r="J541" s="143"/>
      <c r="K541" s="143"/>
      <c r="L541" s="143"/>
      <c r="M541" s="237"/>
      <c r="N541" s="143"/>
      <c r="O541" s="143"/>
      <c r="P541" s="143"/>
      <c r="Q541" s="143"/>
      <c r="R541" s="143"/>
      <c r="S541" s="143"/>
      <c r="T541" s="143"/>
      <c r="U541" s="143"/>
      <c r="V541" s="143"/>
      <c r="W541" s="90">
        <f>IF(AND($AM$17&gt;=$X541,$AM$17&lt;=$Y541),'TARIFA ENTREGA A DIRECCION USD'!A541,$W542)</f>
        <v>0</v>
      </c>
      <c r="X541" s="90">
        <v>532.00099999999998</v>
      </c>
      <c r="Y541" s="90">
        <v>533</v>
      </c>
      <c r="Z541" s="144"/>
    </row>
    <row r="542" spans="1:26" x14ac:dyDescent="0.2">
      <c r="A542" s="281" t="str">
        <f t="shared" si="17"/>
        <v>CNA PLC</v>
      </c>
      <c r="B542" s="368" t="s">
        <v>5492</v>
      </c>
      <c r="C542" s="368" t="s">
        <v>5493</v>
      </c>
      <c r="D542" s="368" t="s">
        <v>590</v>
      </c>
      <c r="E542" s="368" t="s">
        <v>591</v>
      </c>
      <c r="F542" s="369" t="s">
        <v>503</v>
      </c>
      <c r="G542" s="370">
        <v>79</v>
      </c>
      <c r="I542" s="143"/>
      <c r="J542" s="143"/>
      <c r="K542" s="143"/>
      <c r="L542" s="143"/>
      <c r="M542" s="237"/>
      <c r="N542" s="143"/>
      <c r="O542" s="143"/>
      <c r="P542" s="143"/>
      <c r="Q542" s="143"/>
      <c r="R542" s="143"/>
      <c r="S542" s="143"/>
      <c r="T542" s="143"/>
      <c r="U542" s="143"/>
      <c r="V542" s="143"/>
      <c r="W542" s="90">
        <f>IF(AND($AM$17&gt;=$X542,$AM$17&lt;=$Y542),'TARIFA ENTREGA A DIRECCION USD'!A542,$W543)</f>
        <v>0</v>
      </c>
      <c r="X542" s="90">
        <v>533.00099999999998</v>
      </c>
      <c r="Y542" s="90">
        <v>534</v>
      </c>
      <c r="Z542" s="144"/>
    </row>
    <row r="543" spans="1:26" x14ac:dyDescent="0.2">
      <c r="A543" s="281" t="str">
        <f t="shared" si="17"/>
        <v>CNA POZ</v>
      </c>
      <c r="B543" s="368" t="s">
        <v>5492</v>
      </c>
      <c r="C543" s="368" t="s">
        <v>5493</v>
      </c>
      <c r="D543" s="368" t="s">
        <v>592</v>
      </c>
      <c r="E543" s="368" t="s">
        <v>593</v>
      </c>
      <c r="F543" s="369" t="s">
        <v>502</v>
      </c>
      <c r="G543" s="370">
        <v>100</v>
      </c>
      <c r="I543" s="143"/>
      <c r="J543" s="143"/>
      <c r="K543" s="143"/>
      <c r="L543" s="143"/>
      <c r="M543" s="237"/>
      <c r="N543" s="143"/>
      <c r="O543" s="143"/>
      <c r="P543" s="143"/>
      <c r="Q543" s="143"/>
      <c r="R543" s="143"/>
      <c r="S543" s="143"/>
      <c r="T543" s="143"/>
      <c r="U543" s="143"/>
      <c r="V543" s="143"/>
      <c r="W543" s="90">
        <f>IF(AND($AM$17&gt;=$X543,$AM$17&lt;=$Y543),'TARIFA ENTREGA A DIRECCION USD'!A543,$W544)</f>
        <v>0</v>
      </c>
      <c r="X543" s="90">
        <v>534.00099999999998</v>
      </c>
      <c r="Y543" s="90">
        <v>535</v>
      </c>
      <c r="Z543" s="144"/>
    </row>
    <row r="544" spans="1:26" x14ac:dyDescent="0.2">
      <c r="A544" s="281" t="str">
        <f t="shared" si="17"/>
        <v>CNA SNT</v>
      </c>
      <c r="B544" s="368" t="s">
        <v>5492</v>
      </c>
      <c r="C544" s="368" t="s">
        <v>5493</v>
      </c>
      <c r="D544" s="368" t="s">
        <v>5610</v>
      </c>
      <c r="E544" s="368" t="s">
        <v>594</v>
      </c>
      <c r="F544" s="369" t="s">
        <v>504</v>
      </c>
      <c r="G544" s="370">
        <v>1326</v>
      </c>
      <c r="I544" s="143"/>
      <c r="J544" s="143"/>
      <c r="K544" s="143"/>
      <c r="L544" s="143"/>
      <c r="M544" s="237"/>
      <c r="N544" s="143"/>
      <c r="O544" s="143"/>
      <c r="P544" s="143"/>
      <c r="Q544" s="143"/>
      <c r="R544" s="143"/>
      <c r="S544" s="143"/>
      <c r="T544" s="143"/>
      <c r="U544" s="143"/>
      <c r="V544" s="143"/>
      <c r="W544" s="90">
        <f>IF(AND($AM$17&gt;=$X544,$AM$17&lt;=$Y544),'TARIFA ENTREGA A DIRECCION USD'!A544,$W545)</f>
        <v>0</v>
      </c>
      <c r="X544" s="90">
        <v>535.00099999999998</v>
      </c>
      <c r="Y544" s="90">
        <v>536</v>
      </c>
      <c r="Z544" s="144"/>
    </row>
    <row r="545" spans="1:26" x14ac:dyDescent="0.2">
      <c r="A545" s="281" t="str">
        <f t="shared" si="17"/>
        <v>CNA SBZ</v>
      </c>
      <c r="B545" s="368" t="s">
        <v>5492</v>
      </c>
      <c r="C545" s="368" t="s">
        <v>5493</v>
      </c>
      <c r="D545" s="368" t="s">
        <v>595</v>
      </c>
      <c r="E545" s="368" t="s">
        <v>5484</v>
      </c>
      <c r="F545" s="369" t="s">
        <v>504</v>
      </c>
      <c r="G545" s="370">
        <v>1178</v>
      </c>
      <c r="I545" s="143"/>
      <c r="J545" s="143"/>
      <c r="K545" s="143"/>
      <c r="L545" s="143"/>
      <c r="M545" s="237"/>
      <c r="N545" s="143"/>
      <c r="O545" s="143"/>
      <c r="P545" s="143"/>
      <c r="Q545" s="143"/>
      <c r="R545" s="143"/>
      <c r="S545" s="143"/>
      <c r="T545" s="143"/>
      <c r="U545" s="143"/>
      <c r="V545" s="143"/>
      <c r="W545" s="90">
        <f>IF(AND($AM$17&gt;=$X545,$AM$17&lt;=$Y545),'TARIFA ENTREGA A DIRECCION USD'!A545,$W546)</f>
        <v>0</v>
      </c>
      <c r="X545" s="90">
        <v>536.00099999999998</v>
      </c>
      <c r="Y545" s="90">
        <v>537</v>
      </c>
      <c r="Z545" s="144"/>
    </row>
    <row r="546" spans="1:26" x14ac:dyDescent="0.2">
      <c r="A546" s="281" t="str">
        <f t="shared" si="17"/>
        <v>CNA SCL</v>
      </c>
      <c r="B546" s="368" t="s">
        <v>5492</v>
      </c>
      <c r="C546" s="368" t="s">
        <v>5493</v>
      </c>
      <c r="D546" s="368" t="s">
        <v>596</v>
      </c>
      <c r="E546" s="368" t="s">
        <v>597</v>
      </c>
      <c r="F546" s="369" t="s">
        <v>504</v>
      </c>
      <c r="G546" s="370">
        <v>1307</v>
      </c>
      <c r="I546" s="143"/>
      <c r="J546" s="143"/>
      <c r="K546" s="143"/>
      <c r="L546" s="143"/>
      <c r="M546" s="237"/>
      <c r="N546" s="143"/>
      <c r="O546" s="143"/>
      <c r="P546" s="143"/>
      <c r="Q546" s="143"/>
      <c r="R546" s="143"/>
      <c r="S546" s="143"/>
      <c r="T546" s="143"/>
      <c r="U546" s="143"/>
      <c r="V546" s="143"/>
      <c r="W546" s="90">
        <f>IF(AND($AM$17&gt;=$X546,$AM$17&lt;=$Y546),'TARIFA ENTREGA A DIRECCION USD'!A546,$W547)</f>
        <v>0</v>
      </c>
      <c r="X546" s="90">
        <v>537.00099999999998</v>
      </c>
      <c r="Y546" s="90">
        <v>538</v>
      </c>
      <c r="Z546" s="144"/>
    </row>
    <row r="547" spans="1:26" x14ac:dyDescent="0.2">
      <c r="A547" s="281" t="str">
        <f t="shared" si="17"/>
        <v>CNA SFE</v>
      </c>
      <c r="B547" s="368" t="s">
        <v>5492</v>
      </c>
      <c r="C547" s="368" t="s">
        <v>5493</v>
      </c>
      <c r="D547" s="368" t="s">
        <v>598</v>
      </c>
      <c r="E547" s="368" t="s">
        <v>599</v>
      </c>
      <c r="F547" s="369" t="s">
        <v>504</v>
      </c>
      <c r="G547" s="370">
        <v>682</v>
      </c>
      <c r="I547" s="143"/>
      <c r="J547" s="143"/>
      <c r="K547" s="143"/>
      <c r="L547" s="143"/>
      <c r="M547" s="237"/>
      <c r="N547" s="143"/>
      <c r="O547" s="143"/>
      <c r="P547" s="143"/>
      <c r="Q547" s="143"/>
      <c r="R547" s="143"/>
      <c r="S547" s="143"/>
      <c r="T547" s="143"/>
      <c r="U547" s="143"/>
      <c r="V547" s="143"/>
      <c r="W547" s="90">
        <f>IF(AND($AM$17&gt;=$X547,$AM$17&lt;=$Y547),'TARIFA ENTREGA A DIRECCION USD'!A547,$W548)</f>
        <v>0</v>
      </c>
      <c r="X547" s="90">
        <v>538.00099999999998</v>
      </c>
      <c r="Y547" s="90">
        <v>539</v>
      </c>
      <c r="Z547" s="144"/>
    </row>
    <row r="548" spans="1:26" x14ac:dyDescent="0.2">
      <c r="A548" s="281" t="str">
        <f t="shared" si="17"/>
        <v>CNA SFX</v>
      </c>
      <c r="B548" s="368" t="s">
        <v>5492</v>
      </c>
      <c r="C548" s="368" t="s">
        <v>5493</v>
      </c>
      <c r="D548" s="368" t="s">
        <v>600</v>
      </c>
      <c r="E548" s="368" t="s">
        <v>601</v>
      </c>
      <c r="F548" s="369" t="s">
        <v>503</v>
      </c>
      <c r="G548" s="370">
        <v>463</v>
      </c>
      <c r="I548" s="143"/>
      <c r="J548" s="143"/>
      <c r="K548" s="143"/>
      <c r="L548" s="143"/>
      <c r="M548" s="237"/>
      <c r="N548" s="143"/>
      <c r="O548" s="143"/>
      <c r="P548" s="143"/>
      <c r="Q548" s="143"/>
      <c r="R548" s="143"/>
      <c r="S548" s="143"/>
      <c r="T548" s="143"/>
      <c r="U548" s="143"/>
      <c r="V548" s="143"/>
      <c r="W548" s="90">
        <f>IF(AND($AM$17&gt;=$X548,$AM$17&lt;=$Y548),'TARIFA ENTREGA A DIRECCION USD'!A548,$W549)</f>
        <v>0</v>
      </c>
      <c r="X548" s="90">
        <v>539.00099999999998</v>
      </c>
      <c r="Y548" s="90">
        <v>540</v>
      </c>
      <c r="Z548" s="144"/>
    </row>
    <row r="549" spans="1:26" x14ac:dyDescent="0.2">
      <c r="A549" s="281" t="str">
        <f t="shared" si="17"/>
        <v>CNA TPT</v>
      </c>
      <c r="B549" s="368" t="s">
        <v>5492</v>
      </c>
      <c r="C549" s="368" t="s">
        <v>5493</v>
      </c>
      <c r="D549" s="368" t="s">
        <v>5503</v>
      </c>
      <c r="E549" s="368" t="s">
        <v>5504</v>
      </c>
      <c r="F549" s="369" t="s">
        <v>503</v>
      </c>
      <c r="G549" s="370">
        <v>567</v>
      </c>
      <c r="I549" s="143"/>
      <c r="J549" s="143"/>
      <c r="K549" s="143"/>
      <c r="L549" s="143"/>
      <c r="M549" s="237"/>
      <c r="N549" s="143"/>
      <c r="O549" s="143"/>
      <c r="P549" s="143"/>
      <c r="Q549" s="143"/>
      <c r="R549" s="143"/>
      <c r="S549" s="143"/>
      <c r="T549" s="143"/>
      <c r="U549" s="143"/>
      <c r="V549" s="143"/>
      <c r="W549" s="90">
        <f>IF(AND($AM$17&gt;=$X549,$AM$17&lt;=$Y549),'TARIFA ENTREGA A DIRECCION USD'!A549,$W550)</f>
        <v>0</v>
      </c>
      <c r="X549" s="90">
        <v>540.00099999999998</v>
      </c>
      <c r="Y549" s="90">
        <v>541</v>
      </c>
      <c r="Z549" s="144"/>
    </row>
    <row r="550" spans="1:26" x14ac:dyDescent="0.2">
      <c r="A550" s="281" t="str">
        <f t="shared" si="17"/>
        <v>CNA TY1</v>
      </c>
      <c r="B550" s="368" t="s">
        <v>5492</v>
      </c>
      <c r="C550" s="368" t="s">
        <v>5493</v>
      </c>
      <c r="D550" s="368" t="s">
        <v>604</v>
      </c>
      <c r="E550" s="368" t="s">
        <v>605</v>
      </c>
      <c r="F550" s="369" t="s">
        <v>503</v>
      </c>
      <c r="G550" s="370">
        <v>403</v>
      </c>
      <c r="I550" s="143"/>
      <c r="J550" s="143"/>
      <c r="K550" s="143"/>
      <c r="L550" s="143"/>
      <c r="M550" s="237"/>
      <c r="N550" s="143"/>
      <c r="O550" s="143"/>
      <c r="P550" s="143"/>
      <c r="Q550" s="143"/>
      <c r="R550" s="143"/>
      <c r="S550" s="143"/>
      <c r="T550" s="143"/>
      <c r="U550" s="143"/>
      <c r="V550" s="143"/>
      <c r="W550" s="90">
        <f>IF(AND($AM$17&gt;=$X550,$AM$17&lt;=$Y550),'TARIFA ENTREGA A DIRECCION USD'!A550,$W551)</f>
        <v>0</v>
      </c>
      <c r="X550" s="90">
        <v>541.00099999999998</v>
      </c>
      <c r="Y550" s="90">
        <v>542</v>
      </c>
      <c r="Z550" s="144"/>
    </row>
    <row r="551" spans="1:26" x14ac:dyDescent="0.2">
      <c r="A551" s="281" t="str">
        <f t="shared" si="17"/>
        <v>CNA VAL</v>
      </c>
      <c r="B551" s="368" t="s">
        <v>5492</v>
      </c>
      <c r="C551" s="368" t="s">
        <v>5493</v>
      </c>
      <c r="D551" s="368" t="s">
        <v>602</v>
      </c>
      <c r="E551" s="368" t="s">
        <v>603</v>
      </c>
      <c r="F551" s="369" t="s">
        <v>503</v>
      </c>
      <c r="G551" s="370">
        <v>570</v>
      </c>
      <c r="I551" s="143"/>
      <c r="J551" s="143"/>
      <c r="K551" s="143"/>
      <c r="L551" s="143"/>
      <c r="M551" s="237"/>
      <c r="N551" s="143"/>
      <c r="O551" s="143"/>
      <c r="P551" s="143"/>
      <c r="Q551" s="143"/>
      <c r="R551" s="143"/>
      <c r="S551" s="143"/>
      <c r="T551" s="143"/>
      <c r="U551" s="143"/>
      <c r="V551" s="143"/>
      <c r="W551" s="90">
        <f>IF(AND($AM$17&gt;=$X551,$AM$17&lt;=$Y551),'TARIFA ENTREGA A DIRECCION USD'!A551,$W552)</f>
        <v>0</v>
      </c>
      <c r="X551" s="90">
        <v>542.00099999999998</v>
      </c>
      <c r="Y551" s="90">
        <v>543</v>
      </c>
      <c r="Z551" s="144"/>
    </row>
    <row r="552" spans="1:26" x14ac:dyDescent="0.2">
      <c r="A552" s="281" t="str">
        <f t="shared" si="17"/>
        <v>CNA VEN</v>
      </c>
      <c r="B552" s="368" t="s">
        <v>5492</v>
      </c>
      <c r="C552" s="368" t="s">
        <v>5493</v>
      </c>
      <c r="D552" s="368" t="s">
        <v>5475</v>
      </c>
      <c r="E552" s="368" t="s">
        <v>5476</v>
      </c>
      <c r="F552" s="369" t="s">
        <v>503</v>
      </c>
      <c r="G552" s="370">
        <v>403</v>
      </c>
      <c r="I552" s="143"/>
      <c r="J552" s="143"/>
      <c r="K552" s="143"/>
      <c r="L552" s="143"/>
      <c r="M552" s="237"/>
      <c r="N552" s="143"/>
      <c r="O552" s="143"/>
      <c r="P552" s="143"/>
      <c r="Q552" s="143"/>
      <c r="R552" s="143"/>
      <c r="S552" s="143"/>
      <c r="T552" s="143"/>
      <c r="U552" s="143"/>
      <c r="V552" s="143"/>
      <c r="W552" s="90">
        <f>IF(AND($AM$17&gt;=$X552,$AM$17&lt;=$Y552),'TARIFA ENTREGA A DIRECCION USD'!A552,$W553)</f>
        <v>0</v>
      </c>
      <c r="X552" s="90">
        <v>543.00099999999998</v>
      </c>
      <c r="Y552" s="90">
        <v>544</v>
      </c>
      <c r="Z552" s="144"/>
    </row>
    <row r="553" spans="1:26" x14ac:dyDescent="0.2">
      <c r="A553" s="281" t="str">
        <f t="shared" si="17"/>
        <v>CNA VLP</v>
      </c>
      <c r="B553" s="368" t="s">
        <v>5492</v>
      </c>
      <c r="C553" s="368" t="s">
        <v>5493</v>
      </c>
      <c r="D553" s="368" t="s">
        <v>606</v>
      </c>
      <c r="E553" s="368" t="s">
        <v>5482</v>
      </c>
      <c r="F553" s="369" t="s">
        <v>504</v>
      </c>
      <c r="G553" s="370">
        <v>762</v>
      </c>
      <c r="I553" s="143"/>
      <c r="J553" s="143"/>
      <c r="K553" s="143"/>
      <c r="L553" s="143"/>
      <c r="M553" s="237"/>
      <c r="N553" s="143"/>
      <c r="O553" s="143"/>
      <c r="P553" s="143"/>
      <c r="Q553" s="143"/>
      <c r="R553" s="143"/>
      <c r="S553" s="143"/>
      <c r="T553" s="143"/>
      <c r="U553" s="143"/>
      <c r="V553" s="143"/>
      <c r="W553" s="90">
        <f>IF(AND($AM$17&gt;=$X553,$AM$17&lt;=$Y553),'TARIFA ENTREGA A DIRECCION USD'!A553,$W554)</f>
        <v>0</v>
      </c>
      <c r="X553" s="90">
        <v>544.00099999999998</v>
      </c>
      <c r="Y553" s="90">
        <v>545</v>
      </c>
      <c r="Z553" s="144"/>
    </row>
    <row r="554" spans="1:26" x14ac:dyDescent="0.2">
      <c r="A554" s="281" t="str">
        <f t="shared" si="17"/>
        <v>CNA VRA</v>
      </c>
      <c r="B554" s="368" t="s">
        <v>5492</v>
      </c>
      <c r="C554" s="368" t="s">
        <v>5493</v>
      </c>
      <c r="D554" s="368" t="s">
        <v>607</v>
      </c>
      <c r="E554" s="368" t="s">
        <v>608</v>
      </c>
      <c r="F554" s="369" t="s">
        <v>504</v>
      </c>
      <c r="G554" s="370">
        <v>995</v>
      </c>
      <c r="I554" s="143"/>
      <c r="J554" s="143"/>
      <c r="K554" s="143"/>
      <c r="L554" s="143"/>
      <c r="M554" s="237"/>
      <c r="N554" s="143"/>
      <c r="O554" s="143"/>
      <c r="P554" s="143"/>
      <c r="Q554" s="143"/>
      <c r="R554" s="143"/>
      <c r="S554" s="143"/>
      <c r="T554" s="143"/>
      <c r="U554" s="143"/>
      <c r="V554" s="143"/>
      <c r="W554" s="90">
        <f>IF(AND($AM$17&gt;=$X554,$AM$17&lt;=$Y554),'TARIFA ENTREGA A DIRECCION USD'!A554,$W555)</f>
        <v>0</v>
      </c>
      <c r="X554" s="90">
        <v>545.00099999999998</v>
      </c>
      <c r="Y554" s="90">
        <v>546</v>
      </c>
      <c r="Z554" s="144"/>
    </row>
    <row r="555" spans="1:26" x14ac:dyDescent="0.2">
      <c r="A555" s="281" t="str">
        <f t="shared" si="17"/>
        <v>CNA XBM</v>
      </c>
      <c r="B555" s="368" t="s">
        <v>5492</v>
      </c>
      <c r="C555" s="368" t="s">
        <v>5493</v>
      </c>
      <c r="D555" s="368" t="s">
        <v>609</v>
      </c>
      <c r="E555" s="368" t="s">
        <v>612</v>
      </c>
      <c r="F555" s="369" t="s">
        <v>503</v>
      </c>
      <c r="G555" s="370">
        <v>403</v>
      </c>
      <c r="I555" s="143"/>
      <c r="J555" s="143"/>
      <c r="K555" s="143"/>
      <c r="L555" s="143"/>
      <c r="M555" s="237"/>
      <c r="N555" s="143"/>
      <c r="O555" s="143"/>
      <c r="P555" s="143"/>
      <c r="Q555" s="143"/>
      <c r="R555" s="143"/>
      <c r="S555" s="143"/>
      <c r="T555" s="143"/>
      <c r="U555" s="143"/>
      <c r="V555" s="143"/>
      <c r="W555" s="90">
        <f>IF(AND($AM$17&gt;=$X555,$AM$17&lt;=$Y555),'TARIFA ENTREGA A DIRECCION USD'!A555,$W556)</f>
        <v>0</v>
      </c>
      <c r="X555" s="90">
        <v>546.00099999999998</v>
      </c>
      <c r="Y555" s="90">
        <v>547</v>
      </c>
      <c r="Z555" s="144"/>
    </row>
    <row r="556" spans="1:26" x14ac:dyDescent="0.2">
      <c r="A556" s="281" t="str">
        <f t="shared" si="17"/>
        <v>CNA XES</v>
      </c>
      <c r="B556" s="368" t="s">
        <v>5492</v>
      </c>
      <c r="C556" s="368" t="s">
        <v>5493</v>
      </c>
      <c r="D556" s="368" t="s">
        <v>610</v>
      </c>
      <c r="E556" s="368" t="s">
        <v>613</v>
      </c>
      <c r="F556" s="369" t="s">
        <v>503</v>
      </c>
      <c r="G556" s="370">
        <v>403</v>
      </c>
      <c r="I556" s="143"/>
      <c r="J556" s="143"/>
      <c r="K556" s="143"/>
      <c r="L556" s="143"/>
      <c r="M556" s="237"/>
      <c r="N556" s="143"/>
      <c r="O556" s="143"/>
      <c r="P556" s="143"/>
      <c r="Q556" s="143"/>
      <c r="R556" s="143"/>
      <c r="S556" s="143"/>
      <c r="T556" s="143"/>
      <c r="U556" s="143"/>
      <c r="V556" s="143"/>
      <c r="W556" s="90">
        <f>IF(AND($AM$17&gt;=$X556,$AM$17&lt;=$Y556),'TARIFA ENTREGA A DIRECCION USD'!A556,$W557)</f>
        <v>0</v>
      </c>
      <c r="X556" s="90">
        <v>547.00099999999998</v>
      </c>
      <c r="Y556" s="90">
        <v>548</v>
      </c>
      <c r="Z556" s="144"/>
    </row>
    <row r="557" spans="1:26" x14ac:dyDescent="0.2">
      <c r="A557" s="281" t="str">
        <f t="shared" si="17"/>
        <v>CNA XSJ</v>
      </c>
      <c r="B557" s="368" t="s">
        <v>5492</v>
      </c>
      <c r="C557" s="368" t="s">
        <v>5493</v>
      </c>
      <c r="D557" s="368" t="s">
        <v>5477</v>
      </c>
      <c r="E557" s="368" t="s">
        <v>5478</v>
      </c>
      <c r="F557" s="369" t="s">
        <v>503</v>
      </c>
      <c r="G557" s="370">
        <v>403</v>
      </c>
      <c r="I557" s="143"/>
      <c r="J557" s="143"/>
      <c r="K557" s="143"/>
      <c r="L557" s="143"/>
      <c r="M557" s="237"/>
      <c r="N557" s="143"/>
      <c r="O557" s="143"/>
      <c r="P557" s="143"/>
      <c r="Q557" s="143"/>
      <c r="R557" s="143"/>
      <c r="S557" s="143"/>
      <c r="T557" s="143"/>
      <c r="U557" s="143"/>
      <c r="V557" s="143"/>
      <c r="W557" s="90">
        <f>IF(AND($AM$17&gt;=$X557,$AM$17&lt;=$Y557),'TARIFA ENTREGA A DIRECCION USD'!A557,$W558)</f>
        <v>0</v>
      </c>
      <c r="X557" s="90">
        <v>548.00099999999998</v>
      </c>
      <c r="Y557" s="90">
        <v>549</v>
      </c>
      <c r="Z557" s="144"/>
    </row>
    <row r="558" spans="1:26" x14ac:dyDescent="0.2">
      <c r="A558" s="281" t="str">
        <f t="shared" si="17"/>
        <v>CNA XSS</v>
      </c>
      <c r="B558" s="368" t="s">
        <v>5492</v>
      </c>
      <c r="C558" s="368" t="s">
        <v>5493</v>
      </c>
      <c r="D558" s="368" t="s">
        <v>5485</v>
      </c>
      <c r="E558" s="368" t="s">
        <v>5486</v>
      </c>
      <c r="F558" s="369" t="s">
        <v>504</v>
      </c>
      <c r="G558" s="370">
        <v>1307</v>
      </c>
      <c r="I558" s="143"/>
      <c r="J558" s="143"/>
      <c r="K558" s="143"/>
      <c r="L558" s="143"/>
      <c r="M558" s="237"/>
      <c r="N558" s="143"/>
      <c r="O558" s="143"/>
      <c r="P558" s="143"/>
      <c r="Q558" s="143"/>
      <c r="R558" s="143"/>
      <c r="S558" s="143"/>
      <c r="T558" s="143"/>
      <c r="U558" s="143"/>
      <c r="V558" s="143"/>
      <c r="W558" s="90">
        <f>IF(AND($AM$17&gt;=$X558,$AM$17&lt;=$Y558),'TARIFA ENTREGA A DIRECCION USD'!A558,$W559)</f>
        <v>0</v>
      </c>
      <c r="X558" s="90">
        <v>549.00099999999998</v>
      </c>
      <c r="Y558" s="90">
        <v>550</v>
      </c>
      <c r="Z558" s="144"/>
    </row>
    <row r="559" spans="1:26" x14ac:dyDescent="0.2">
      <c r="A559" s="281" t="str">
        <f t="shared" si="17"/>
        <v>CNA XTT</v>
      </c>
      <c r="B559" s="368" t="s">
        <v>5492</v>
      </c>
      <c r="C559" s="368" t="s">
        <v>5493</v>
      </c>
      <c r="D559" s="368" t="s">
        <v>5448</v>
      </c>
      <c r="E559" s="368" t="s">
        <v>5479</v>
      </c>
      <c r="F559" s="369" t="s">
        <v>503</v>
      </c>
      <c r="G559" s="370">
        <v>403</v>
      </c>
      <c r="I559" s="143"/>
      <c r="J559" s="143"/>
      <c r="K559" s="143"/>
      <c r="L559" s="143"/>
      <c r="M559" s="237"/>
      <c r="N559" s="143"/>
      <c r="O559" s="143"/>
      <c r="P559" s="143"/>
      <c r="Q559" s="143"/>
      <c r="R559" s="143"/>
      <c r="S559" s="143"/>
      <c r="T559" s="143"/>
      <c r="U559" s="143"/>
      <c r="V559" s="143"/>
      <c r="W559" s="90">
        <f>IF(AND($AM$17&gt;=$X559,$AM$17&lt;=$Y559),'TARIFA ENTREGA A DIRECCION USD'!A559,$W560)</f>
        <v>0</v>
      </c>
      <c r="X559" s="90">
        <v>550.00099999999998</v>
      </c>
      <c r="Y559" s="90">
        <v>551</v>
      </c>
      <c r="Z559" s="144"/>
    </row>
    <row r="560" spans="1:26" x14ac:dyDescent="0.2">
      <c r="A560" s="282" t="str">
        <f t="shared" si="17"/>
        <v>CNA XCH</v>
      </c>
      <c r="B560" s="278" t="s">
        <v>5492</v>
      </c>
      <c r="C560" s="278" t="s">
        <v>5493</v>
      </c>
      <c r="D560" s="278" t="s">
        <v>5537</v>
      </c>
      <c r="E560" s="278" t="s">
        <v>5538</v>
      </c>
      <c r="F560" s="395" t="s">
        <v>503</v>
      </c>
      <c r="G560" s="396">
        <v>403</v>
      </c>
      <c r="I560" s="143"/>
      <c r="J560" s="143"/>
      <c r="K560" s="143"/>
      <c r="L560" s="143"/>
      <c r="M560" s="237"/>
      <c r="N560" s="143"/>
      <c r="O560" s="143"/>
      <c r="P560" s="143"/>
      <c r="Q560" s="143"/>
      <c r="R560" s="143"/>
      <c r="S560" s="143"/>
      <c r="T560" s="143"/>
      <c r="U560" s="143"/>
      <c r="V560" s="143"/>
      <c r="W560" s="90">
        <f>IF(AND($AM$17&gt;=$X560,$AM$17&lt;=$Y560),'TARIFA ENTREGA A DIRECCION USD'!A560,$W561)</f>
        <v>0</v>
      </c>
      <c r="X560" s="90">
        <v>551.00099999999998</v>
      </c>
      <c r="Y560" s="90">
        <v>552</v>
      </c>
      <c r="Z560" s="144"/>
    </row>
    <row r="561" spans="1:26" x14ac:dyDescent="0.2">
      <c r="A561" s="294" t="str">
        <f t="shared" si="17"/>
        <v>CNA BPC</v>
      </c>
      <c r="B561" s="293" t="s">
        <v>5492</v>
      </c>
      <c r="C561" s="293" t="s">
        <v>5493</v>
      </c>
      <c r="D561" s="293" t="s">
        <v>5544</v>
      </c>
      <c r="E561" s="293" t="s">
        <v>5545</v>
      </c>
      <c r="F561" s="397" t="s">
        <v>503</v>
      </c>
      <c r="G561" s="398">
        <v>79</v>
      </c>
      <c r="I561" s="143"/>
      <c r="J561" s="143"/>
      <c r="K561" s="143"/>
      <c r="L561" s="143"/>
      <c r="M561" s="237"/>
      <c r="N561" s="143"/>
      <c r="O561" s="143"/>
      <c r="P561" s="143"/>
      <c r="Q561" s="143"/>
      <c r="R561" s="143"/>
      <c r="S561" s="143"/>
      <c r="T561" s="143"/>
      <c r="U561" s="143"/>
      <c r="V561" s="143"/>
      <c r="W561" s="90">
        <f>IF(AND($AM$17&gt;=$X561,$AM$17&lt;=$Y561),'TARIFA ENTREGA A DIRECCION USD'!A561,$W562)</f>
        <v>0</v>
      </c>
      <c r="X561" s="90">
        <v>552.00099999999998</v>
      </c>
      <c r="Y561" s="90">
        <v>553</v>
      </c>
      <c r="Z561" s="144"/>
    </row>
    <row r="562" spans="1:26" x14ac:dyDescent="0.2">
      <c r="A562" s="294" t="str">
        <f t="shared" si="17"/>
        <v>CNA XCP</v>
      </c>
      <c r="B562" s="293" t="s">
        <v>5492</v>
      </c>
      <c r="C562" s="293" t="s">
        <v>5493</v>
      </c>
      <c r="D562" s="293" t="s">
        <v>5549</v>
      </c>
      <c r="E562" s="293" t="s">
        <v>5550</v>
      </c>
      <c r="F562" s="397" t="s">
        <v>503</v>
      </c>
      <c r="G562" s="398">
        <v>403</v>
      </c>
      <c r="I562" s="143"/>
      <c r="J562" s="143"/>
      <c r="K562" s="143"/>
      <c r="L562" s="143"/>
      <c r="M562" s="237"/>
      <c r="N562" s="143"/>
      <c r="O562" s="143"/>
      <c r="P562" s="143"/>
      <c r="Q562" s="143"/>
      <c r="R562" s="143"/>
      <c r="S562" s="143"/>
      <c r="T562" s="143"/>
      <c r="U562" s="143"/>
      <c r="V562" s="143"/>
      <c r="W562" s="90">
        <f>IF(AND($AM$17&gt;=$X562,$AM$17&lt;=$Y562),'TARIFA ENTREGA A DIRECCION USD'!A562,$W563)</f>
        <v>0</v>
      </c>
      <c r="X562" s="90">
        <v>553.00099999999998</v>
      </c>
      <c r="Y562" s="90">
        <v>554</v>
      </c>
      <c r="Z562" s="144"/>
    </row>
    <row r="563" spans="1:26" x14ac:dyDescent="0.2">
      <c r="A563" s="281" t="str">
        <f t="shared" si="17"/>
        <v>CNO ACO</v>
      </c>
      <c r="B563" s="368" t="s">
        <v>5499</v>
      </c>
      <c r="C563" s="368" t="s">
        <v>5500</v>
      </c>
      <c r="D563" s="368" t="s">
        <v>546</v>
      </c>
      <c r="E563" s="368" t="s">
        <v>547</v>
      </c>
      <c r="F563" s="369" t="s">
        <v>503</v>
      </c>
      <c r="G563" s="370">
        <v>304</v>
      </c>
      <c r="I563" s="143"/>
      <c r="J563" s="143"/>
      <c r="K563" s="143"/>
      <c r="L563" s="143"/>
      <c r="M563" s="237"/>
      <c r="N563" s="143"/>
      <c r="O563" s="143"/>
      <c r="P563" s="143"/>
      <c r="Q563" s="143"/>
      <c r="R563" s="143"/>
      <c r="S563" s="143"/>
      <c r="T563" s="143"/>
      <c r="U563" s="143"/>
      <c r="V563" s="143"/>
      <c r="W563" s="90">
        <f>IF(AND($AM$17&gt;=$X563,$AM$17&lt;=$Y563),'TARIFA ENTREGA A DIRECCION USD'!A563,$W564)</f>
        <v>0</v>
      </c>
      <c r="X563" s="90">
        <v>554.00099999999998</v>
      </c>
      <c r="Y563" s="90">
        <v>555</v>
      </c>
      <c r="Z563" s="144"/>
    </row>
    <row r="564" spans="1:26" x14ac:dyDescent="0.2">
      <c r="A564" s="281" t="str">
        <f t="shared" si="17"/>
        <v>CNO AUA</v>
      </c>
      <c r="B564" s="368" t="s">
        <v>5499</v>
      </c>
      <c r="C564" s="368" t="s">
        <v>5500</v>
      </c>
      <c r="D564" s="368" t="s">
        <v>5515</v>
      </c>
      <c r="E564" s="368" t="s">
        <v>5519</v>
      </c>
      <c r="F564" s="369" t="s">
        <v>504</v>
      </c>
      <c r="G564" s="370">
        <v>872</v>
      </c>
      <c r="I564" s="143"/>
      <c r="J564" s="143"/>
      <c r="K564" s="143"/>
      <c r="L564" s="143"/>
      <c r="M564" s="237"/>
      <c r="N564" s="143"/>
      <c r="O564" s="143"/>
      <c r="P564" s="143"/>
      <c r="Q564" s="143"/>
      <c r="R564" s="143"/>
      <c r="S564" s="143"/>
      <c r="T564" s="143"/>
      <c r="U564" s="143"/>
      <c r="V564" s="143"/>
      <c r="W564" s="90">
        <f>IF(AND($AM$17&gt;=$X564,$AM$17&lt;=$Y564),'TARIFA ENTREGA A DIRECCION USD'!A564,$W565)</f>
        <v>0</v>
      </c>
      <c r="X564" s="90">
        <v>555.00099999999998</v>
      </c>
      <c r="Y564" s="90">
        <v>556</v>
      </c>
      <c r="Z564" s="144"/>
    </row>
    <row r="565" spans="1:26" x14ac:dyDescent="0.2">
      <c r="A565" s="281" t="str">
        <f t="shared" si="17"/>
        <v>CNO BAS</v>
      </c>
      <c r="B565" s="368" t="s">
        <v>5499</v>
      </c>
      <c r="C565" s="368" t="s">
        <v>5500</v>
      </c>
      <c r="D565" s="368" t="s">
        <v>549</v>
      </c>
      <c r="E565" s="368" t="s">
        <v>550</v>
      </c>
      <c r="F565" s="369" t="s">
        <v>504</v>
      </c>
      <c r="G565" s="370">
        <v>1039</v>
      </c>
      <c r="I565" s="143"/>
      <c r="J565" s="143"/>
      <c r="K565" s="143"/>
      <c r="L565" s="143"/>
      <c r="M565" s="237"/>
      <c r="N565" s="143"/>
      <c r="O565" s="143"/>
      <c r="P565" s="143"/>
      <c r="Q565" s="143"/>
      <c r="R565" s="143"/>
      <c r="S565" s="143"/>
      <c r="T565" s="143"/>
      <c r="U565" s="143"/>
      <c r="V565" s="143"/>
      <c r="W565" s="90">
        <f>IF(AND($AM$17&gt;=$X565,$AM$17&lt;=$Y565),'TARIFA ENTREGA A DIRECCION USD'!A565,$W566)</f>
        <v>0</v>
      </c>
      <c r="X565" s="90">
        <v>556.00099999999998</v>
      </c>
      <c r="Y565" s="90">
        <v>557</v>
      </c>
      <c r="Z565" s="144"/>
    </row>
    <row r="566" spans="1:26" x14ac:dyDescent="0.2">
      <c r="A566" s="281" t="str">
        <f t="shared" si="17"/>
        <v>CNO BTO</v>
      </c>
      <c r="B566" s="368" t="s">
        <v>5499</v>
      </c>
      <c r="C566" s="368" t="s">
        <v>5500</v>
      </c>
      <c r="D566" s="368" t="s">
        <v>551</v>
      </c>
      <c r="E566" s="368" t="s">
        <v>552</v>
      </c>
      <c r="F566" s="369" t="s">
        <v>504</v>
      </c>
      <c r="G566" s="370">
        <v>894</v>
      </c>
      <c r="I566" s="143"/>
      <c r="J566" s="143"/>
      <c r="K566" s="143"/>
      <c r="L566" s="143"/>
      <c r="M566" s="237"/>
      <c r="N566" s="143"/>
      <c r="O566" s="143"/>
      <c r="P566" s="143"/>
      <c r="Q566" s="143"/>
      <c r="R566" s="143"/>
      <c r="S566" s="143"/>
      <c r="T566" s="143"/>
      <c r="U566" s="143"/>
      <c r="V566" s="143"/>
      <c r="W566" s="90">
        <f>IF(AND($AM$17&gt;=$X566,$AM$17&lt;=$Y566),'TARIFA ENTREGA A DIRECCION USD'!A566,$W567)</f>
        <v>0</v>
      </c>
      <c r="X566" s="90">
        <v>557.00099999999998</v>
      </c>
      <c r="Y566" s="90">
        <v>558</v>
      </c>
      <c r="Z566" s="144"/>
    </row>
    <row r="567" spans="1:26" x14ac:dyDescent="0.2">
      <c r="A567" s="281" t="str">
        <f t="shared" si="17"/>
        <v>CNO CAS</v>
      </c>
      <c r="B567" s="368" t="s">
        <v>5499</v>
      </c>
      <c r="C567" s="368" t="s">
        <v>5500</v>
      </c>
      <c r="D567" s="368" t="s">
        <v>553</v>
      </c>
      <c r="E567" s="368" t="s">
        <v>554</v>
      </c>
      <c r="F567" s="369" t="s">
        <v>504</v>
      </c>
      <c r="G567" s="370">
        <v>1194</v>
      </c>
      <c r="I567" s="143"/>
      <c r="J567" s="143"/>
      <c r="K567" s="143"/>
      <c r="L567" s="143"/>
      <c r="M567" s="237"/>
      <c r="N567" s="143"/>
      <c r="O567" s="143"/>
      <c r="P567" s="143"/>
      <c r="Q567" s="143"/>
      <c r="R567" s="143"/>
      <c r="S567" s="143"/>
      <c r="T567" s="143"/>
      <c r="U567" s="143"/>
      <c r="V567" s="143"/>
      <c r="W567" s="90">
        <f>IF(AND($AM$17&gt;=$X567,$AM$17&lt;=$Y567),'TARIFA ENTREGA A DIRECCION USD'!A567,$W568)</f>
        <v>0</v>
      </c>
      <c r="X567" s="90">
        <v>558.00099999999998</v>
      </c>
      <c r="Y567" s="90">
        <v>559</v>
      </c>
      <c r="Z567" s="144"/>
    </row>
    <row r="568" spans="1:26" x14ac:dyDescent="0.2">
      <c r="A568" s="281" t="str">
        <f t="shared" si="17"/>
        <v>CNO CAZ</v>
      </c>
      <c r="B568" s="368" t="s">
        <v>5499</v>
      </c>
      <c r="C568" s="368" t="s">
        <v>5500</v>
      </c>
      <c r="D568" s="368" t="s">
        <v>561</v>
      </c>
      <c r="E568" s="368" t="s">
        <v>611</v>
      </c>
      <c r="F568" s="369" t="s">
        <v>503</v>
      </c>
      <c r="G568" s="370">
        <v>555</v>
      </c>
      <c r="I568" s="143"/>
      <c r="J568" s="143"/>
      <c r="K568" s="143"/>
      <c r="L568" s="143"/>
      <c r="M568" s="237"/>
      <c r="N568" s="143"/>
      <c r="O568" s="143"/>
      <c r="P568" s="143"/>
      <c r="Q568" s="143"/>
      <c r="R568" s="143"/>
      <c r="S568" s="143"/>
      <c r="T568" s="143"/>
      <c r="U568" s="143"/>
      <c r="V568" s="143"/>
      <c r="W568" s="90">
        <f>IF(AND($AM$17&gt;=$X568,$AM$17&lt;=$Y568),'TARIFA ENTREGA A DIRECCION USD'!A568,$W569)</f>
        <v>0</v>
      </c>
      <c r="X568" s="90">
        <v>559.00099999999998</v>
      </c>
      <c r="Y568" s="90">
        <v>560</v>
      </c>
      <c r="Z568" s="144"/>
    </row>
    <row r="569" spans="1:26" x14ac:dyDescent="0.2">
      <c r="A569" s="281" t="str">
        <f t="shared" si="17"/>
        <v>CNO CBR</v>
      </c>
      <c r="B569" s="368" t="s">
        <v>5499</v>
      </c>
      <c r="C569" s="368" t="s">
        <v>5500</v>
      </c>
      <c r="D569" s="368" t="s">
        <v>555</v>
      </c>
      <c r="E569" s="368" t="s">
        <v>556</v>
      </c>
      <c r="F569" s="369" t="s">
        <v>503</v>
      </c>
      <c r="G569" s="370">
        <v>460</v>
      </c>
      <c r="I569" s="143"/>
      <c r="J569" s="143"/>
      <c r="K569" s="143"/>
      <c r="L569" s="143"/>
      <c r="M569" s="237"/>
      <c r="N569" s="143"/>
      <c r="O569" s="143"/>
      <c r="P569" s="143"/>
      <c r="Q569" s="143"/>
      <c r="R569" s="143"/>
      <c r="S569" s="143"/>
      <c r="T569" s="143"/>
      <c r="U569" s="143"/>
      <c r="V569" s="143"/>
      <c r="W569" s="90">
        <f>IF(AND($AM$17&gt;=$X569,$AM$17&lt;=$Y569),'TARIFA ENTREGA A DIRECCION USD'!A569,$W570)</f>
        <v>0</v>
      </c>
      <c r="X569" s="90">
        <v>560.00099999999998</v>
      </c>
      <c r="Y569" s="90">
        <v>561</v>
      </c>
      <c r="Z569" s="144"/>
    </row>
    <row r="570" spans="1:26" x14ac:dyDescent="0.2">
      <c r="A570" s="281" t="str">
        <f t="shared" si="17"/>
        <v>CNO CCS</v>
      </c>
      <c r="B570" s="368" t="s">
        <v>5499</v>
      </c>
      <c r="C570" s="368" t="s">
        <v>5500</v>
      </c>
      <c r="D570" s="368" t="s">
        <v>557</v>
      </c>
      <c r="E570" s="368" t="s">
        <v>558</v>
      </c>
      <c r="F570" s="369" t="s">
        <v>503</v>
      </c>
      <c r="G570" s="370">
        <v>531</v>
      </c>
      <c r="I570" s="143"/>
      <c r="J570" s="143"/>
      <c r="K570" s="143"/>
      <c r="L570" s="143"/>
      <c r="M570" s="237"/>
      <c r="N570" s="143"/>
      <c r="O570" s="143"/>
      <c r="P570" s="143"/>
      <c r="Q570" s="143"/>
      <c r="R570" s="143"/>
      <c r="S570" s="143"/>
      <c r="T570" s="143"/>
      <c r="U570" s="143"/>
      <c r="V570" s="143"/>
      <c r="W570" s="90">
        <f>IF(AND($AM$17&gt;=$X570,$AM$17&lt;=$Y570),'TARIFA ENTREGA A DIRECCION USD'!A570,$W571)</f>
        <v>0</v>
      </c>
      <c r="X570" s="90">
        <v>561.00099999999998</v>
      </c>
      <c r="Y570" s="90">
        <v>562</v>
      </c>
      <c r="Z570" s="144"/>
    </row>
    <row r="571" spans="1:26" x14ac:dyDescent="0.2">
      <c r="A571" s="281" t="str">
        <f t="shared" si="17"/>
        <v>CNO CGA</v>
      </c>
      <c r="B571" s="368" t="s">
        <v>5499</v>
      </c>
      <c r="C571" s="368" t="s">
        <v>5500</v>
      </c>
      <c r="D571" s="368" t="s">
        <v>559</v>
      </c>
      <c r="E571" s="368" t="s">
        <v>560</v>
      </c>
      <c r="F571" s="369" t="s">
        <v>504</v>
      </c>
      <c r="G571" s="370">
        <v>638</v>
      </c>
      <c r="I571" s="143"/>
      <c r="J571" s="143"/>
      <c r="K571" s="143"/>
      <c r="L571" s="143"/>
      <c r="M571" s="237"/>
      <c r="N571" s="143"/>
      <c r="O571" s="143"/>
      <c r="P571" s="143"/>
      <c r="Q571" s="143"/>
      <c r="R571" s="143"/>
      <c r="S571" s="143"/>
      <c r="T571" s="143"/>
      <c r="U571" s="143"/>
      <c r="V571" s="143"/>
      <c r="W571" s="90">
        <f>IF(AND($AM$17&gt;=$X571,$AM$17&lt;=$Y571),'TARIFA ENTREGA A DIRECCION USD'!A571,$W572)</f>
        <v>0</v>
      </c>
      <c r="X571" s="90">
        <v>562.00099999999998</v>
      </c>
      <c r="Y571" s="90">
        <v>563</v>
      </c>
      <c r="Z571" s="144"/>
    </row>
    <row r="572" spans="1:26" x14ac:dyDescent="0.2">
      <c r="A572" s="281" t="str">
        <f t="shared" si="17"/>
        <v>CNO CNA</v>
      </c>
      <c r="B572" s="368" t="s">
        <v>5499</v>
      </c>
      <c r="C572" s="368" t="s">
        <v>5500</v>
      </c>
      <c r="D572" s="368" t="s">
        <v>5492</v>
      </c>
      <c r="E572" s="368" t="s">
        <v>5493</v>
      </c>
      <c r="F572" s="369" t="s">
        <v>502</v>
      </c>
      <c r="G572" s="369">
        <v>133</v>
      </c>
      <c r="I572" s="143"/>
      <c r="J572" s="143"/>
      <c r="K572" s="143"/>
      <c r="L572" s="143"/>
      <c r="M572" s="237"/>
      <c r="N572" s="143"/>
      <c r="O572" s="143"/>
      <c r="P572" s="143"/>
      <c r="Q572" s="143"/>
      <c r="R572" s="143"/>
      <c r="S572" s="143"/>
      <c r="T572" s="143"/>
      <c r="U572" s="143"/>
      <c r="V572" s="143"/>
      <c r="W572" s="90">
        <f>IF(AND($AM$17&gt;=$X572,$AM$17&lt;=$Y572),'TARIFA ENTREGA A DIRECCION USD'!A572,$W573)</f>
        <v>0</v>
      </c>
      <c r="X572" s="90">
        <v>563.00099999999998</v>
      </c>
      <c r="Y572" s="90">
        <v>564</v>
      </c>
      <c r="Z572" s="144"/>
    </row>
    <row r="573" spans="1:26" x14ac:dyDescent="0.2">
      <c r="A573" s="281" t="str">
        <f t="shared" si="17"/>
        <v>CNO CNO</v>
      </c>
      <c r="B573" s="368" t="s">
        <v>5499</v>
      </c>
      <c r="C573" s="368" t="s">
        <v>5500</v>
      </c>
      <c r="D573" s="368" t="s">
        <v>5499</v>
      </c>
      <c r="E573" s="368" t="s">
        <v>5500</v>
      </c>
      <c r="F573" s="369" t="s">
        <v>501</v>
      </c>
      <c r="G573" s="370">
        <v>1</v>
      </c>
      <c r="I573" s="143"/>
      <c r="J573" s="143"/>
      <c r="K573" s="143"/>
      <c r="L573" s="143"/>
      <c r="M573" s="237"/>
      <c r="N573" s="143"/>
      <c r="O573" s="143"/>
      <c r="P573" s="143"/>
      <c r="Q573" s="143"/>
      <c r="R573" s="143"/>
      <c r="S573" s="143"/>
      <c r="T573" s="143"/>
      <c r="U573" s="143"/>
      <c r="V573" s="143"/>
      <c r="W573" s="90">
        <f>IF(AND($AM$17&gt;=$X573,$AM$17&lt;=$Y573),'TARIFA ENTREGA A DIRECCION USD'!A573,$W574)</f>
        <v>0</v>
      </c>
      <c r="X573" s="90">
        <v>564.00099999999998</v>
      </c>
      <c r="Y573" s="90">
        <v>565</v>
      </c>
      <c r="Z573" s="144"/>
    </row>
    <row r="574" spans="1:26" x14ac:dyDescent="0.2">
      <c r="A574" s="281" t="str">
        <f t="shared" si="17"/>
        <v>CNO CRO</v>
      </c>
      <c r="B574" s="368" t="s">
        <v>5499</v>
      </c>
      <c r="C574" s="368" t="s">
        <v>5500</v>
      </c>
      <c r="D574" s="368" t="s">
        <v>562</v>
      </c>
      <c r="E574" s="368" t="s">
        <v>563</v>
      </c>
      <c r="F574" s="369" t="s">
        <v>504</v>
      </c>
      <c r="G574" s="370">
        <v>978</v>
      </c>
      <c r="I574" s="143"/>
      <c r="J574" s="143"/>
      <c r="K574" s="143"/>
      <c r="L574" s="143"/>
      <c r="M574" s="237"/>
      <c r="N574" s="143"/>
      <c r="O574" s="143"/>
      <c r="P574" s="143"/>
      <c r="Q574" s="143"/>
      <c r="R574" s="143"/>
      <c r="S574" s="143"/>
      <c r="T574" s="143"/>
      <c r="U574" s="143"/>
      <c r="V574" s="143"/>
      <c r="W574" s="90">
        <f>IF(AND($AM$17&gt;=$X574,$AM$17&lt;=$Y574),'TARIFA ENTREGA A DIRECCION USD'!A574,$W575)</f>
        <v>0</v>
      </c>
      <c r="X574" s="90">
        <v>565.00099999999998</v>
      </c>
      <c r="Y574" s="90">
        <v>566</v>
      </c>
      <c r="Z574" s="144"/>
    </row>
    <row r="575" spans="1:26" x14ac:dyDescent="0.2">
      <c r="A575" s="281" t="str">
        <f t="shared" si="17"/>
        <v>CNO CRR</v>
      </c>
      <c r="B575" s="368" t="s">
        <v>5499</v>
      </c>
      <c r="C575" s="368" t="s">
        <v>5500</v>
      </c>
      <c r="D575" s="368" t="s">
        <v>564</v>
      </c>
      <c r="E575" s="368" t="s">
        <v>565</v>
      </c>
      <c r="F575" s="369" t="s">
        <v>504</v>
      </c>
      <c r="G575" s="370">
        <v>998</v>
      </c>
      <c r="I575" s="143"/>
      <c r="J575" s="143"/>
      <c r="K575" s="143"/>
      <c r="L575" s="143"/>
      <c r="M575" s="237"/>
      <c r="N575" s="143"/>
      <c r="O575" s="143"/>
      <c r="P575" s="143"/>
      <c r="Q575" s="143"/>
      <c r="R575" s="143"/>
      <c r="S575" s="143"/>
      <c r="T575" s="143"/>
      <c r="U575" s="143"/>
      <c r="V575" s="143"/>
      <c r="W575" s="90">
        <f>IF(AND($AM$17&gt;=$X575,$AM$17&lt;=$Y575),'TARIFA ENTREGA A DIRECCION USD'!A575,$W576)</f>
        <v>0</v>
      </c>
      <c r="X575" s="90">
        <v>566.00099999999998</v>
      </c>
      <c r="Y575" s="90">
        <v>567</v>
      </c>
      <c r="Z575" s="144"/>
    </row>
    <row r="576" spans="1:26" x14ac:dyDescent="0.2">
      <c r="A576" s="281" t="str">
        <f t="shared" si="17"/>
        <v>CNO CVE</v>
      </c>
      <c r="B576" s="368" t="s">
        <v>5499</v>
      </c>
      <c r="C576" s="368" t="s">
        <v>5500</v>
      </c>
      <c r="D576" s="368" t="s">
        <v>566</v>
      </c>
      <c r="E576" s="368" t="s">
        <v>567</v>
      </c>
      <c r="F576" s="369" t="s">
        <v>503</v>
      </c>
      <c r="G576" s="370">
        <v>587</v>
      </c>
      <c r="I576" s="143"/>
      <c r="J576" s="143"/>
      <c r="K576" s="143"/>
      <c r="L576" s="143"/>
      <c r="M576" s="237"/>
      <c r="N576" s="143"/>
      <c r="O576" s="143"/>
      <c r="P576" s="143"/>
      <c r="Q576" s="143"/>
      <c r="R576" s="143"/>
      <c r="S576" s="143"/>
      <c r="T576" s="143"/>
      <c r="U576" s="143"/>
      <c r="V576" s="143"/>
      <c r="W576" s="90">
        <f>IF(AND($AM$17&gt;=$X576,$AM$17&lt;=$Y576),'TARIFA ENTREGA A DIRECCION USD'!A576,$W577)</f>
        <v>0</v>
      </c>
      <c r="X576" s="90">
        <v>567.00099999999998</v>
      </c>
      <c r="Y576" s="90">
        <v>568</v>
      </c>
      <c r="Z576" s="144"/>
    </row>
    <row r="577" spans="1:26" x14ac:dyDescent="0.2">
      <c r="A577" s="281" t="str">
        <f t="shared" si="17"/>
        <v>CNO CZO</v>
      </c>
      <c r="B577" s="368" t="s">
        <v>5499</v>
      </c>
      <c r="C577" s="368" t="s">
        <v>5500</v>
      </c>
      <c r="D577" s="368" t="s">
        <v>568</v>
      </c>
      <c r="E577" s="368" t="s">
        <v>5481</v>
      </c>
      <c r="F577" s="369" t="s">
        <v>504</v>
      </c>
      <c r="G577" s="370">
        <v>811</v>
      </c>
      <c r="I577" s="143"/>
      <c r="J577" s="143"/>
      <c r="K577" s="143"/>
      <c r="L577" s="143"/>
      <c r="M577" s="237"/>
      <c r="N577" s="143"/>
      <c r="O577" s="143"/>
      <c r="P577" s="143"/>
      <c r="Q577" s="143"/>
      <c r="R577" s="143"/>
      <c r="S577" s="143"/>
      <c r="T577" s="143"/>
      <c r="U577" s="143"/>
      <c r="V577" s="143"/>
      <c r="W577" s="90">
        <f>IF(AND($AM$17&gt;=$X577,$AM$17&lt;=$Y577),'TARIFA ENTREGA A DIRECCION USD'!A577,$W578)</f>
        <v>0</v>
      </c>
      <c r="X577" s="90">
        <v>568.00099999999998</v>
      </c>
      <c r="Y577" s="90">
        <v>569</v>
      </c>
      <c r="Z577" s="144"/>
    </row>
    <row r="578" spans="1:26" x14ac:dyDescent="0.2">
      <c r="A578" s="281" t="str">
        <f t="shared" ref="A578:A641" si="18">CONCATENATE(B578," ",D578)</f>
        <v>CNO DMS</v>
      </c>
      <c r="B578" s="368" t="s">
        <v>5499</v>
      </c>
      <c r="C578" s="368" t="s">
        <v>5500</v>
      </c>
      <c r="D578" s="368" t="s">
        <v>5446</v>
      </c>
      <c r="E578" s="368" t="s">
        <v>5447</v>
      </c>
      <c r="F578" s="369" t="s">
        <v>504</v>
      </c>
      <c r="G578" s="370">
        <v>1039</v>
      </c>
      <c r="I578" s="143"/>
      <c r="J578" s="143"/>
      <c r="K578" s="143"/>
      <c r="L578" s="143"/>
      <c r="M578" s="237"/>
      <c r="N578" s="143"/>
      <c r="O578" s="143"/>
      <c r="P578" s="143"/>
      <c r="Q578" s="143"/>
      <c r="R578" s="143"/>
      <c r="S578" s="143"/>
      <c r="T578" s="143"/>
      <c r="U578" s="143"/>
      <c r="V578" s="143"/>
      <c r="W578" s="90">
        <f>IF(AND($AM$17&gt;=$X578,$AM$17&lt;=$Y578),'TARIFA ENTREGA A DIRECCION USD'!A578,$W579)</f>
        <v>0</v>
      </c>
      <c r="X578" s="90">
        <v>569.00099999999998</v>
      </c>
      <c r="Y578" s="90">
        <v>570</v>
      </c>
      <c r="Z578" s="144"/>
    </row>
    <row r="579" spans="1:26" x14ac:dyDescent="0.2">
      <c r="A579" s="281" t="str">
        <f t="shared" si="18"/>
        <v>CNO ETE</v>
      </c>
      <c r="B579" s="368" t="s">
        <v>5499</v>
      </c>
      <c r="C579" s="368" t="s">
        <v>5500</v>
      </c>
      <c r="D579" s="368" t="s">
        <v>570</v>
      </c>
      <c r="E579" s="368" t="s">
        <v>571</v>
      </c>
      <c r="F579" s="369" t="s">
        <v>503</v>
      </c>
      <c r="G579" s="370">
        <v>375</v>
      </c>
      <c r="I579" s="143"/>
      <c r="J579" s="143"/>
      <c r="K579" s="143"/>
      <c r="L579" s="143"/>
      <c r="M579" s="237"/>
      <c r="N579" s="143"/>
      <c r="O579" s="143"/>
      <c r="P579" s="143"/>
      <c r="Q579" s="143"/>
      <c r="R579" s="143"/>
      <c r="S579" s="143"/>
      <c r="T579" s="143"/>
      <c r="U579" s="143"/>
      <c r="V579" s="143"/>
      <c r="W579" s="90">
        <f>IF(AND($AM$17&gt;=$X579,$AM$17&lt;=$Y579),'TARIFA ENTREGA A DIRECCION USD'!A579,$W580)</f>
        <v>0</v>
      </c>
      <c r="X579" s="90">
        <v>570.00099999999998</v>
      </c>
      <c r="Y579" s="90">
        <v>571</v>
      </c>
      <c r="Z579" s="144"/>
    </row>
    <row r="580" spans="1:26" x14ac:dyDescent="0.2">
      <c r="A580" s="281" t="str">
        <f t="shared" si="18"/>
        <v>CNO EVA</v>
      </c>
      <c r="B580" s="368" t="s">
        <v>5499</v>
      </c>
      <c r="C580" s="368" t="s">
        <v>5500</v>
      </c>
      <c r="D580" s="368" t="s">
        <v>572</v>
      </c>
      <c r="E580" s="368" t="s">
        <v>573</v>
      </c>
      <c r="F580" s="401" t="s">
        <v>504</v>
      </c>
      <c r="G580" s="370">
        <v>1272</v>
      </c>
      <c r="I580" s="143"/>
      <c r="J580" s="143"/>
      <c r="K580" s="143"/>
      <c r="L580" s="143"/>
      <c r="M580" s="237"/>
      <c r="N580" s="143"/>
      <c r="O580" s="143"/>
      <c r="P580" s="143"/>
      <c r="Q580" s="143"/>
      <c r="R580" s="143"/>
      <c r="S580" s="143"/>
      <c r="T580" s="143"/>
      <c r="U580" s="143"/>
      <c r="V580" s="143"/>
      <c r="W580" s="90">
        <f>IF(AND($AM$17&gt;=$X580,$AM$17&lt;=$Y580),'TARIFA ENTREGA A DIRECCION USD'!A580,$W581)</f>
        <v>0</v>
      </c>
      <c r="X580" s="90">
        <v>571.00099999999998</v>
      </c>
      <c r="Y580" s="90">
        <v>572</v>
      </c>
      <c r="Z580" s="144"/>
    </row>
    <row r="581" spans="1:26" x14ac:dyDescent="0.2">
      <c r="A581" s="281" t="str">
        <f t="shared" si="18"/>
        <v>CNO GR2</v>
      </c>
      <c r="B581" s="368" t="s">
        <v>5499</v>
      </c>
      <c r="C581" s="368" t="s">
        <v>5500</v>
      </c>
      <c r="D581" s="368" t="s">
        <v>576</v>
      </c>
      <c r="E581" s="368" t="s">
        <v>5473</v>
      </c>
      <c r="F581" s="369" t="s">
        <v>503</v>
      </c>
      <c r="G581" s="370">
        <v>495</v>
      </c>
      <c r="I581" s="143"/>
      <c r="J581" s="143"/>
      <c r="K581" s="143"/>
      <c r="L581" s="143"/>
      <c r="M581" s="237"/>
      <c r="N581" s="143"/>
      <c r="O581" s="143"/>
      <c r="P581" s="143"/>
      <c r="Q581" s="143"/>
      <c r="R581" s="143"/>
      <c r="S581" s="143"/>
      <c r="T581" s="143"/>
      <c r="U581" s="143"/>
      <c r="V581" s="143"/>
      <c r="W581" s="90">
        <f>IF(AND($AM$17&gt;=$X581,$AM$17&lt;=$Y581),'TARIFA ENTREGA A DIRECCION USD'!A581,$W582)</f>
        <v>0</v>
      </c>
      <c r="X581" s="90">
        <v>572.00099999999998</v>
      </c>
      <c r="Y581" s="90">
        <v>573</v>
      </c>
      <c r="Z581" s="144"/>
    </row>
    <row r="582" spans="1:26" x14ac:dyDescent="0.2">
      <c r="A582" s="281" t="str">
        <f t="shared" si="18"/>
        <v>CNO GTE</v>
      </c>
      <c r="B582" s="368" t="s">
        <v>5499</v>
      </c>
      <c r="C582" s="368" t="s">
        <v>5500</v>
      </c>
      <c r="D582" s="368" t="s">
        <v>5501</v>
      </c>
      <c r="E582" s="368" t="s">
        <v>5502</v>
      </c>
      <c r="F582" s="369" t="s">
        <v>503</v>
      </c>
      <c r="G582" s="370">
        <v>483</v>
      </c>
      <c r="I582" s="143"/>
      <c r="J582" s="143"/>
      <c r="K582" s="143"/>
      <c r="L582" s="143"/>
      <c r="M582" s="237"/>
      <c r="N582" s="143"/>
      <c r="O582" s="143"/>
      <c r="P582" s="143"/>
      <c r="Q582" s="143"/>
      <c r="R582" s="143"/>
      <c r="S582" s="143"/>
      <c r="T582" s="143"/>
      <c r="U582" s="143"/>
      <c r="V582" s="143"/>
      <c r="W582" s="90">
        <f>IF(AND($AM$17&gt;=$X582,$AM$17&lt;=$Y582),'TARIFA ENTREGA A DIRECCION USD'!A582,$W583)</f>
        <v>0</v>
      </c>
      <c r="X582" s="90">
        <v>573.00099999999998</v>
      </c>
      <c r="Y582" s="90">
        <v>574</v>
      </c>
      <c r="Z582" s="144"/>
    </row>
    <row r="583" spans="1:26" x14ac:dyDescent="0.2">
      <c r="A583" s="281" t="str">
        <f t="shared" si="18"/>
        <v>CNO GUA</v>
      </c>
      <c r="B583" s="368" t="s">
        <v>5499</v>
      </c>
      <c r="C583" s="368" t="s">
        <v>5500</v>
      </c>
      <c r="D583" s="368" t="s">
        <v>574</v>
      </c>
      <c r="E583" s="368" t="s">
        <v>575</v>
      </c>
      <c r="F583" s="369" t="s">
        <v>504</v>
      </c>
      <c r="G583" s="370">
        <v>962</v>
      </c>
      <c r="I583" s="143"/>
      <c r="J583" s="143"/>
      <c r="K583" s="143"/>
      <c r="L583" s="143"/>
      <c r="M583" s="237"/>
      <c r="N583" s="143"/>
      <c r="O583" s="143"/>
      <c r="P583" s="143"/>
      <c r="Q583" s="143"/>
      <c r="R583" s="143"/>
      <c r="S583" s="143"/>
      <c r="T583" s="143"/>
      <c r="U583" s="143"/>
      <c r="V583" s="143"/>
      <c r="W583" s="90">
        <f>IF(AND($AM$17&gt;=$X583,$AM$17&lt;=$Y583),'TARIFA ENTREGA A DIRECCION USD'!A583,$W584)</f>
        <v>0</v>
      </c>
      <c r="X583" s="90">
        <v>574.00099999999998</v>
      </c>
      <c r="Y583" s="90">
        <v>575</v>
      </c>
      <c r="Z583" s="144"/>
    </row>
    <row r="584" spans="1:26" x14ac:dyDescent="0.2">
      <c r="A584" s="281" t="str">
        <f t="shared" si="18"/>
        <v>CNO LGA</v>
      </c>
      <c r="B584" s="368" t="s">
        <v>5499</v>
      </c>
      <c r="C584" s="368" t="s">
        <v>5500</v>
      </c>
      <c r="D584" s="368" t="s">
        <v>5536</v>
      </c>
      <c r="E584" s="368" t="s">
        <v>5480</v>
      </c>
      <c r="F584" s="369" t="s">
        <v>503</v>
      </c>
      <c r="G584" s="370">
        <v>561</v>
      </c>
      <c r="I584" s="143"/>
      <c r="J584" s="143"/>
      <c r="K584" s="143"/>
      <c r="L584" s="143"/>
      <c r="M584" s="237"/>
      <c r="N584" s="143"/>
      <c r="O584" s="143"/>
      <c r="P584" s="143"/>
      <c r="Q584" s="143"/>
      <c r="R584" s="143"/>
      <c r="S584" s="143"/>
      <c r="T584" s="143"/>
      <c r="U584" s="143"/>
      <c r="V584" s="143"/>
      <c r="W584" s="90">
        <f>IF(AND($AM$17&gt;=$X584,$AM$17&lt;=$Y584),'TARIFA ENTREGA A DIRECCION USD'!A584,$W585)</f>
        <v>0</v>
      </c>
      <c r="X584" s="90">
        <v>575.00099999999998</v>
      </c>
      <c r="Y584" s="90">
        <v>576</v>
      </c>
      <c r="Z584" s="144"/>
    </row>
    <row r="585" spans="1:26" x14ac:dyDescent="0.2">
      <c r="A585" s="281" t="str">
        <f t="shared" si="18"/>
        <v>CNO MAY</v>
      </c>
      <c r="B585" s="368" t="s">
        <v>5499</v>
      </c>
      <c r="C585" s="368" t="s">
        <v>5500</v>
      </c>
      <c r="D585" s="368" t="s">
        <v>577</v>
      </c>
      <c r="E585" s="368" t="s">
        <v>578</v>
      </c>
      <c r="F585" s="369" t="s">
        <v>504</v>
      </c>
      <c r="G585" s="370">
        <v>650</v>
      </c>
      <c r="I585" s="143"/>
      <c r="J585" s="143"/>
      <c r="K585" s="143"/>
      <c r="L585" s="143"/>
      <c r="M585" s="237"/>
      <c r="N585" s="143"/>
      <c r="O585" s="143"/>
      <c r="P585" s="143"/>
      <c r="Q585" s="143"/>
      <c r="R585" s="143"/>
      <c r="S585" s="143"/>
      <c r="T585" s="143"/>
      <c r="U585" s="143"/>
      <c r="V585" s="143"/>
      <c r="W585" s="90">
        <f>IF(AND($AM$17&gt;=$X585,$AM$17&lt;=$Y585),'TARIFA ENTREGA A DIRECCION USD'!A585,$W586)</f>
        <v>0</v>
      </c>
      <c r="X585" s="90">
        <v>576.00099999999998</v>
      </c>
      <c r="Y585" s="90">
        <v>577</v>
      </c>
      <c r="Z585" s="144"/>
    </row>
    <row r="586" spans="1:26" x14ac:dyDescent="0.2">
      <c r="A586" s="281" t="str">
        <f t="shared" si="18"/>
        <v>CNO MBO</v>
      </c>
      <c r="B586" s="368" t="s">
        <v>5499</v>
      </c>
      <c r="C586" s="368" t="s">
        <v>5500</v>
      </c>
      <c r="D586" s="368" t="s">
        <v>579</v>
      </c>
      <c r="E586" s="368" t="s">
        <v>580</v>
      </c>
      <c r="F586" s="369" t="s">
        <v>504</v>
      </c>
      <c r="G586" s="370">
        <v>1227</v>
      </c>
      <c r="I586" s="143"/>
      <c r="J586" s="143"/>
      <c r="K586" s="143"/>
      <c r="L586" s="143"/>
      <c r="M586" s="237"/>
      <c r="N586" s="143"/>
      <c r="O586" s="143"/>
      <c r="P586" s="143"/>
      <c r="Q586" s="143"/>
      <c r="R586" s="143"/>
      <c r="S586" s="143"/>
      <c r="T586" s="143"/>
      <c r="U586" s="143"/>
      <c r="V586" s="143"/>
      <c r="W586" s="90">
        <f>IF(AND($AM$17&gt;=$X586,$AM$17&lt;=$Y586),'TARIFA ENTREGA A DIRECCION USD'!A586,$W587)</f>
        <v>0</v>
      </c>
      <c r="X586" s="90">
        <v>577.00099999999998</v>
      </c>
      <c r="Y586" s="90">
        <v>578</v>
      </c>
      <c r="Z586" s="144"/>
    </row>
    <row r="587" spans="1:26" x14ac:dyDescent="0.2">
      <c r="A587" s="281" t="str">
        <f t="shared" si="18"/>
        <v>CNO MDA</v>
      </c>
      <c r="B587" s="368" t="s">
        <v>5499</v>
      </c>
      <c r="C587" s="368" t="s">
        <v>5500</v>
      </c>
      <c r="D587" s="368" t="s">
        <v>581</v>
      </c>
      <c r="E587" s="368" t="s">
        <v>582</v>
      </c>
      <c r="F587" s="369" t="s">
        <v>504</v>
      </c>
      <c r="G587" s="370">
        <v>1197</v>
      </c>
      <c r="I587" s="143"/>
      <c r="J587" s="143"/>
      <c r="K587" s="143"/>
      <c r="L587" s="143"/>
      <c r="M587" s="237"/>
      <c r="N587" s="143"/>
      <c r="O587" s="143"/>
      <c r="P587" s="143"/>
      <c r="Q587" s="143"/>
      <c r="R587" s="143"/>
      <c r="S587" s="143"/>
      <c r="T587" s="143"/>
      <c r="U587" s="143"/>
      <c r="V587" s="143"/>
      <c r="W587" s="90">
        <f>IF(AND($AM$17&gt;=$X587,$AM$17&lt;=$Y587),'TARIFA ENTREGA A DIRECCION USD'!A587,$W588)</f>
        <v>0</v>
      </c>
      <c r="X587" s="90">
        <v>578.00099999999998</v>
      </c>
      <c r="Y587" s="90">
        <v>579</v>
      </c>
      <c r="Z587" s="144"/>
    </row>
    <row r="588" spans="1:26" x14ac:dyDescent="0.2">
      <c r="A588" s="281" t="str">
        <f t="shared" si="18"/>
        <v>CNO MIN</v>
      </c>
      <c r="B588" s="368" t="s">
        <v>5499</v>
      </c>
      <c r="C588" s="368" t="s">
        <v>5500</v>
      </c>
      <c r="D588" s="368" t="s">
        <v>583</v>
      </c>
      <c r="E588" s="368" t="s">
        <v>584</v>
      </c>
      <c r="F588" s="369" t="s">
        <v>503</v>
      </c>
      <c r="G588" s="370">
        <v>377</v>
      </c>
      <c r="I588" s="143"/>
      <c r="J588" s="143"/>
      <c r="K588" s="143"/>
      <c r="L588" s="143"/>
      <c r="M588" s="237"/>
      <c r="N588" s="143"/>
      <c r="O588" s="143"/>
      <c r="P588" s="143"/>
      <c r="Q588" s="143"/>
      <c r="R588" s="143"/>
      <c r="S588" s="143"/>
      <c r="T588" s="143"/>
      <c r="U588" s="143"/>
      <c r="V588" s="143"/>
      <c r="W588" s="90">
        <f>IF(AND($AM$17&gt;=$X588,$AM$17&lt;=$Y588),'TARIFA ENTREGA A DIRECCION USD'!A588,$W589)</f>
        <v>0</v>
      </c>
      <c r="X588" s="90">
        <v>579.00099999999998</v>
      </c>
      <c r="Y588" s="90">
        <v>580</v>
      </c>
      <c r="Z588" s="144"/>
    </row>
    <row r="589" spans="1:26" x14ac:dyDescent="0.2">
      <c r="A589" s="281" t="str">
        <f t="shared" si="18"/>
        <v>CNO MLM</v>
      </c>
      <c r="B589" s="368" t="s">
        <v>5499</v>
      </c>
      <c r="C589" s="368" t="s">
        <v>5500</v>
      </c>
      <c r="D589" s="368" t="s">
        <v>5474</v>
      </c>
      <c r="E589" s="368" t="s">
        <v>5487</v>
      </c>
      <c r="F589" s="369" t="s">
        <v>503</v>
      </c>
      <c r="G589" s="370">
        <v>531</v>
      </c>
      <c r="I589" s="143"/>
      <c r="J589" s="143"/>
      <c r="K589" s="143"/>
      <c r="L589" s="143"/>
      <c r="M589" s="237"/>
      <c r="N589" s="143"/>
      <c r="O589" s="143"/>
      <c r="P589" s="143"/>
      <c r="Q589" s="143"/>
      <c r="R589" s="143"/>
      <c r="S589" s="143"/>
      <c r="T589" s="143"/>
      <c r="U589" s="143"/>
      <c r="V589" s="143"/>
      <c r="W589" s="90">
        <f>IF(AND($AM$17&gt;=$X589,$AM$17&lt;=$Y589),'TARIFA ENTREGA A DIRECCION USD'!A589,$W590)</f>
        <v>0</v>
      </c>
      <c r="X589" s="90">
        <v>580.00099999999998</v>
      </c>
      <c r="Y589" s="90">
        <v>581</v>
      </c>
      <c r="Z589" s="144"/>
    </row>
    <row r="590" spans="1:26" x14ac:dyDescent="0.2">
      <c r="A590" s="281" t="str">
        <f t="shared" si="18"/>
        <v>CNO MTA</v>
      </c>
      <c r="B590" s="368" t="s">
        <v>5499</v>
      </c>
      <c r="C590" s="368" t="s">
        <v>5500</v>
      </c>
      <c r="D590" s="368" t="s">
        <v>585</v>
      </c>
      <c r="E590" s="368" t="s">
        <v>5483</v>
      </c>
      <c r="F590" s="369" t="s">
        <v>503</v>
      </c>
      <c r="G590" s="370">
        <v>362</v>
      </c>
      <c r="I590" s="143"/>
      <c r="J590" s="143"/>
      <c r="K590" s="143"/>
      <c r="L590" s="143"/>
      <c r="M590" s="237"/>
      <c r="N590" s="143"/>
      <c r="O590" s="143"/>
      <c r="P590" s="143"/>
      <c r="Q590" s="143"/>
      <c r="R590" s="143"/>
      <c r="S590" s="143"/>
      <c r="T590" s="143"/>
      <c r="U590" s="143"/>
      <c r="V590" s="143"/>
      <c r="W590" s="90">
        <f>IF(AND($AM$17&gt;=$X590,$AM$17&lt;=$Y590),'TARIFA ENTREGA A DIRECCION USD'!A590,$W591)</f>
        <v>0</v>
      </c>
      <c r="X590" s="90">
        <v>581.00099999999998</v>
      </c>
      <c r="Y590" s="90">
        <v>582</v>
      </c>
      <c r="Z590" s="144"/>
    </row>
    <row r="591" spans="1:26" x14ac:dyDescent="0.2">
      <c r="A591" s="281" t="str">
        <f t="shared" si="18"/>
        <v>CNO PCO</v>
      </c>
      <c r="B591" s="368" t="s">
        <v>5499</v>
      </c>
      <c r="C591" s="368" t="s">
        <v>5500</v>
      </c>
      <c r="D591" s="368" t="s">
        <v>586</v>
      </c>
      <c r="E591" s="368" t="s">
        <v>587</v>
      </c>
      <c r="F591" s="369" t="s">
        <v>504</v>
      </c>
      <c r="G591" s="370">
        <v>740</v>
      </c>
      <c r="I591" s="143"/>
      <c r="J591" s="143"/>
      <c r="K591" s="143"/>
      <c r="L591" s="143"/>
      <c r="M591" s="237"/>
      <c r="N591" s="143"/>
      <c r="O591" s="143"/>
      <c r="P591" s="143"/>
      <c r="Q591" s="143"/>
      <c r="R591" s="143"/>
      <c r="S591" s="143"/>
      <c r="T591" s="143"/>
      <c r="U591" s="143"/>
      <c r="V591" s="143"/>
      <c r="W591" s="90">
        <f>IF(AND($AM$17&gt;=$X591,$AM$17&lt;=$Y591),'TARIFA ENTREGA A DIRECCION USD'!A591,$W592)</f>
        <v>0</v>
      </c>
      <c r="X591" s="90">
        <v>582.00099999999998</v>
      </c>
      <c r="Y591" s="90">
        <v>583</v>
      </c>
      <c r="Z591" s="144"/>
    </row>
    <row r="592" spans="1:26" x14ac:dyDescent="0.2">
      <c r="A592" s="281" t="str">
        <f t="shared" si="18"/>
        <v>CNO PFO</v>
      </c>
      <c r="B592" s="368" t="s">
        <v>5499</v>
      </c>
      <c r="C592" s="368" t="s">
        <v>5500</v>
      </c>
      <c r="D592" s="368" t="s">
        <v>588</v>
      </c>
      <c r="E592" s="368" t="s">
        <v>589</v>
      </c>
      <c r="F592" s="369" t="s">
        <v>504</v>
      </c>
      <c r="G592" s="370">
        <v>1059</v>
      </c>
      <c r="I592" s="143"/>
      <c r="J592" s="143"/>
      <c r="K592" s="143"/>
      <c r="L592" s="143"/>
      <c r="M592" s="237"/>
      <c r="N592" s="143"/>
      <c r="O592" s="143"/>
      <c r="P592" s="143"/>
      <c r="Q592" s="143"/>
      <c r="R592" s="143"/>
      <c r="S592" s="143"/>
      <c r="T592" s="143"/>
      <c r="U592" s="143"/>
      <c r="V592" s="143"/>
      <c r="W592" s="90">
        <f>IF(AND($AM$17&gt;=$X592,$AM$17&lt;=$Y592),'TARIFA ENTREGA A DIRECCION USD'!A592,$W593)</f>
        <v>0</v>
      </c>
      <c r="X592" s="90">
        <v>583.00099999999998</v>
      </c>
      <c r="Y592" s="90">
        <v>584</v>
      </c>
      <c r="Z592" s="144"/>
    </row>
    <row r="593" spans="1:26" x14ac:dyDescent="0.2">
      <c r="A593" s="281" t="str">
        <f t="shared" si="18"/>
        <v>CNO PLC</v>
      </c>
      <c r="B593" s="368" t="s">
        <v>5499</v>
      </c>
      <c r="C593" s="368" t="s">
        <v>5500</v>
      </c>
      <c r="D593" s="368" t="s">
        <v>590</v>
      </c>
      <c r="E593" s="368" t="s">
        <v>591</v>
      </c>
      <c r="F593" s="369" t="s">
        <v>502</v>
      </c>
      <c r="G593" s="369">
        <v>206</v>
      </c>
      <c r="I593" s="143"/>
      <c r="J593" s="143"/>
      <c r="K593" s="143"/>
      <c r="L593" s="143"/>
      <c r="M593" s="237"/>
      <c r="N593" s="143"/>
      <c r="O593" s="143"/>
      <c r="P593" s="143"/>
      <c r="Q593" s="143"/>
      <c r="R593" s="143"/>
      <c r="S593" s="143"/>
      <c r="T593" s="143"/>
      <c r="U593" s="143"/>
      <c r="V593" s="143"/>
      <c r="W593" s="90">
        <f>IF(AND($AM$17&gt;=$X593,$AM$17&lt;=$Y593),'TARIFA ENTREGA A DIRECCION USD'!A593,$W594)</f>
        <v>0</v>
      </c>
      <c r="X593" s="90">
        <v>584.00099999999998</v>
      </c>
      <c r="Y593" s="90">
        <v>585</v>
      </c>
      <c r="Z593" s="144"/>
    </row>
    <row r="594" spans="1:26" x14ac:dyDescent="0.2">
      <c r="A594" s="281" t="str">
        <f t="shared" si="18"/>
        <v>CNO POZ</v>
      </c>
      <c r="B594" s="368" t="s">
        <v>5499</v>
      </c>
      <c r="C594" s="368" t="s">
        <v>5500</v>
      </c>
      <c r="D594" s="368" t="s">
        <v>592</v>
      </c>
      <c r="E594" s="368" t="s">
        <v>593</v>
      </c>
      <c r="F594" s="369" t="s">
        <v>503</v>
      </c>
      <c r="G594" s="370">
        <v>575</v>
      </c>
      <c r="I594" s="143"/>
      <c r="J594" s="143"/>
      <c r="K594" s="143"/>
      <c r="L594" s="143"/>
      <c r="M594" s="237"/>
      <c r="N594" s="143"/>
      <c r="O594" s="143"/>
      <c r="P594" s="143"/>
      <c r="Q594" s="143"/>
      <c r="R594" s="143"/>
      <c r="S594" s="143"/>
      <c r="T594" s="143"/>
      <c r="U594" s="143"/>
      <c r="V594" s="143"/>
      <c r="W594" s="90">
        <f>IF(AND($AM$17&gt;=$X594,$AM$17&lt;=$Y594),'TARIFA ENTREGA A DIRECCION USD'!A594,$W595)</f>
        <v>0</v>
      </c>
      <c r="X594" s="90">
        <v>585.00099999999998</v>
      </c>
      <c r="Y594" s="90">
        <v>586</v>
      </c>
      <c r="Z594" s="144"/>
    </row>
    <row r="595" spans="1:26" x14ac:dyDescent="0.2">
      <c r="A595" s="281" t="str">
        <f t="shared" si="18"/>
        <v>CNO SNT</v>
      </c>
      <c r="B595" s="368" t="s">
        <v>5499</v>
      </c>
      <c r="C595" s="368" t="s">
        <v>5500</v>
      </c>
      <c r="D595" s="368" t="s">
        <v>5610</v>
      </c>
      <c r="E595" s="368" t="s">
        <v>594</v>
      </c>
      <c r="F595" s="369" t="s">
        <v>504</v>
      </c>
      <c r="G595" s="370">
        <v>1454</v>
      </c>
      <c r="I595" s="143"/>
      <c r="J595" s="143"/>
      <c r="K595" s="143"/>
      <c r="L595" s="143"/>
      <c r="M595" s="237"/>
      <c r="N595" s="143"/>
      <c r="O595" s="143"/>
      <c r="P595" s="143"/>
      <c r="Q595" s="143"/>
      <c r="R595" s="143"/>
      <c r="S595" s="143"/>
      <c r="T595" s="143"/>
      <c r="U595" s="143"/>
      <c r="V595" s="143"/>
      <c r="W595" s="90">
        <f>IF(AND($AM$17&gt;=$X595,$AM$17&lt;=$Y595),'TARIFA ENTREGA A DIRECCION USD'!A595,$W596)</f>
        <v>0</v>
      </c>
      <c r="X595" s="90">
        <v>586.00099999999998</v>
      </c>
      <c r="Y595" s="90">
        <v>587</v>
      </c>
      <c r="Z595" s="144"/>
    </row>
    <row r="596" spans="1:26" x14ac:dyDescent="0.2">
      <c r="A596" s="281" t="str">
        <f t="shared" si="18"/>
        <v>CNO SBZ</v>
      </c>
      <c r="B596" s="368" t="s">
        <v>5499</v>
      </c>
      <c r="C596" s="368" t="s">
        <v>5500</v>
      </c>
      <c r="D596" s="368" t="s">
        <v>595</v>
      </c>
      <c r="E596" s="368" t="s">
        <v>5484</v>
      </c>
      <c r="F596" s="369" t="s">
        <v>504</v>
      </c>
      <c r="G596" s="370">
        <v>1307</v>
      </c>
      <c r="I596" s="143"/>
      <c r="J596" s="143"/>
      <c r="K596" s="143"/>
      <c r="L596" s="143"/>
      <c r="M596" s="237"/>
      <c r="N596" s="143"/>
      <c r="O596" s="143"/>
      <c r="P596" s="143"/>
      <c r="Q596" s="143"/>
      <c r="R596" s="143"/>
      <c r="S596" s="143"/>
      <c r="T596" s="143"/>
      <c r="U596" s="143"/>
      <c r="V596" s="143"/>
      <c r="W596" s="90">
        <f>IF(AND($AM$17&gt;=$X596,$AM$17&lt;=$Y596),'TARIFA ENTREGA A DIRECCION USD'!A596,$W597)</f>
        <v>0</v>
      </c>
      <c r="X596" s="90">
        <v>587.00099999999998</v>
      </c>
      <c r="Y596" s="90">
        <v>588</v>
      </c>
      <c r="Z596" s="144"/>
    </row>
    <row r="597" spans="1:26" x14ac:dyDescent="0.2">
      <c r="A597" s="281" t="str">
        <f t="shared" si="18"/>
        <v>CNO SCL</v>
      </c>
      <c r="B597" s="368" t="s">
        <v>5499</v>
      </c>
      <c r="C597" s="368" t="s">
        <v>5500</v>
      </c>
      <c r="D597" s="368" t="s">
        <v>596</v>
      </c>
      <c r="E597" s="368" t="s">
        <v>597</v>
      </c>
      <c r="F597" s="369" t="s">
        <v>504</v>
      </c>
      <c r="G597" s="370">
        <v>1436</v>
      </c>
      <c r="I597" s="143"/>
      <c r="J597" s="143"/>
      <c r="K597" s="143"/>
      <c r="L597" s="143"/>
      <c r="M597" s="237"/>
      <c r="N597" s="143"/>
      <c r="O597" s="143"/>
      <c r="P597" s="143"/>
      <c r="Q597" s="143"/>
      <c r="R597" s="143"/>
      <c r="S597" s="143"/>
      <c r="T597" s="143"/>
      <c r="U597" s="143"/>
      <c r="V597" s="143"/>
      <c r="W597" s="90">
        <f>IF(AND($AM$17&gt;=$X597,$AM$17&lt;=$Y597),'TARIFA ENTREGA A DIRECCION USD'!A597,$W598)</f>
        <v>0</v>
      </c>
      <c r="X597" s="90">
        <v>588.00099999999998</v>
      </c>
      <c r="Y597" s="90">
        <v>589</v>
      </c>
      <c r="Z597" s="144"/>
    </row>
    <row r="598" spans="1:26" x14ac:dyDescent="0.2">
      <c r="A598" s="281" t="str">
        <f t="shared" si="18"/>
        <v>CNO SFE</v>
      </c>
      <c r="B598" s="368" t="s">
        <v>5499</v>
      </c>
      <c r="C598" s="368" t="s">
        <v>5500</v>
      </c>
      <c r="D598" s="368" t="s">
        <v>598</v>
      </c>
      <c r="E598" s="368" t="s">
        <v>599</v>
      </c>
      <c r="F598" s="369" t="s">
        <v>504</v>
      </c>
      <c r="G598" s="370">
        <v>810</v>
      </c>
      <c r="I598" s="143"/>
      <c r="J598" s="143"/>
      <c r="K598" s="143"/>
      <c r="L598" s="143"/>
      <c r="M598" s="237"/>
      <c r="N598" s="143"/>
      <c r="O598" s="143"/>
      <c r="P598" s="143"/>
      <c r="Q598" s="143"/>
      <c r="R598" s="143"/>
      <c r="S598" s="143"/>
      <c r="T598" s="143"/>
      <c r="U598" s="143"/>
      <c r="V598" s="143"/>
      <c r="W598" s="90">
        <f>IF(AND($AM$17&gt;=$X598,$AM$17&lt;=$Y598),'TARIFA ENTREGA A DIRECCION USD'!A598,$W599)</f>
        <v>0</v>
      </c>
      <c r="X598" s="90">
        <v>589.00099999999998</v>
      </c>
      <c r="Y598" s="90">
        <v>590</v>
      </c>
      <c r="Z598" s="144"/>
    </row>
    <row r="599" spans="1:26" x14ac:dyDescent="0.2">
      <c r="A599" s="281" t="str">
        <f t="shared" si="18"/>
        <v>CNO SFX</v>
      </c>
      <c r="B599" s="368" t="s">
        <v>5499</v>
      </c>
      <c r="C599" s="368" t="s">
        <v>5500</v>
      </c>
      <c r="D599" s="368" t="s">
        <v>600</v>
      </c>
      <c r="E599" s="368" t="s">
        <v>601</v>
      </c>
      <c r="F599" s="369" t="s">
        <v>503</v>
      </c>
      <c r="G599" s="370">
        <v>591</v>
      </c>
      <c r="I599" s="143"/>
      <c r="J599" s="143"/>
      <c r="K599" s="143"/>
      <c r="L599" s="143"/>
      <c r="M599" s="237"/>
      <c r="N599" s="143"/>
      <c r="O599" s="143"/>
      <c r="P599" s="143"/>
      <c r="Q599" s="143"/>
      <c r="R599" s="143"/>
      <c r="S599" s="143"/>
      <c r="T599" s="143"/>
      <c r="U599" s="143"/>
      <c r="V599" s="143"/>
      <c r="W599" s="90">
        <f>IF(AND($AM$17&gt;=$X599,$AM$17&lt;=$Y599),'TARIFA ENTREGA A DIRECCION USD'!A599,$W600)</f>
        <v>0</v>
      </c>
      <c r="X599" s="90">
        <v>590.00099999999998</v>
      </c>
      <c r="Y599" s="90">
        <v>591</v>
      </c>
      <c r="Z599" s="144"/>
    </row>
    <row r="600" spans="1:26" x14ac:dyDescent="0.2">
      <c r="A600" s="281" t="str">
        <f t="shared" si="18"/>
        <v>CNO TPT</v>
      </c>
      <c r="B600" s="368" t="s">
        <v>5499</v>
      </c>
      <c r="C600" s="368" t="s">
        <v>5500</v>
      </c>
      <c r="D600" s="368" t="s">
        <v>5503</v>
      </c>
      <c r="E600" s="368" t="s">
        <v>5504</v>
      </c>
      <c r="F600" s="369" t="s">
        <v>503</v>
      </c>
      <c r="G600" s="370">
        <v>417</v>
      </c>
      <c r="I600" s="143"/>
      <c r="J600" s="143"/>
      <c r="K600" s="143"/>
      <c r="L600" s="143"/>
      <c r="M600" s="237"/>
      <c r="N600" s="143"/>
      <c r="O600" s="143"/>
      <c r="P600" s="143"/>
      <c r="Q600" s="143"/>
      <c r="R600" s="143"/>
      <c r="S600" s="143"/>
      <c r="T600" s="143"/>
      <c r="U600" s="143"/>
      <c r="V600" s="143"/>
      <c r="W600" s="90">
        <f>IF(AND($AM$17&gt;=$X600,$AM$17&lt;=$Y600),'TARIFA ENTREGA A DIRECCION USD'!A600,$W601)</f>
        <v>0</v>
      </c>
      <c r="X600" s="90">
        <v>591.00099999999998</v>
      </c>
      <c r="Y600" s="90">
        <v>592</v>
      </c>
      <c r="Z600" s="144"/>
    </row>
    <row r="601" spans="1:26" x14ac:dyDescent="0.2">
      <c r="A601" s="281" t="str">
        <f t="shared" si="18"/>
        <v>CNO TY1</v>
      </c>
      <c r="B601" s="368" t="s">
        <v>5499</v>
      </c>
      <c r="C601" s="368" t="s">
        <v>5500</v>
      </c>
      <c r="D601" s="368" t="s">
        <v>604</v>
      </c>
      <c r="E601" s="368" t="s">
        <v>605</v>
      </c>
      <c r="F601" s="369" t="s">
        <v>503</v>
      </c>
      <c r="G601" s="370">
        <v>531</v>
      </c>
      <c r="I601" s="143"/>
      <c r="J601" s="143"/>
      <c r="K601" s="143"/>
      <c r="L601" s="143"/>
      <c r="M601" s="237"/>
      <c r="N601" s="143"/>
      <c r="O601" s="143"/>
      <c r="P601" s="143"/>
      <c r="Q601" s="143"/>
      <c r="R601" s="143"/>
      <c r="S601" s="143"/>
      <c r="T601" s="143"/>
      <c r="U601" s="143"/>
      <c r="V601" s="143"/>
      <c r="W601" s="90">
        <f>IF(AND($AM$17&gt;=$X601,$AM$17&lt;=$Y601),'TARIFA ENTREGA A DIRECCION USD'!A601,$W602)</f>
        <v>0</v>
      </c>
      <c r="X601" s="90">
        <v>592.00099999999998</v>
      </c>
      <c r="Y601" s="90">
        <v>593</v>
      </c>
      <c r="Z601" s="144"/>
    </row>
    <row r="602" spans="1:26" x14ac:dyDescent="0.2">
      <c r="A602" s="281" t="str">
        <f t="shared" si="18"/>
        <v>CNO VAL</v>
      </c>
      <c r="B602" s="368" t="s">
        <v>5499</v>
      </c>
      <c r="C602" s="368" t="s">
        <v>5500</v>
      </c>
      <c r="D602" s="368" t="s">
        <v>602</v>
      </c>
      <c r="E602" s="368" t="s">
        <v>603</v>
      </c>
      <c r="F602" s="369" t="s">
        <v>504</v>
      </c>
      <c r="G602" s="370">
        <v>698</v>
      </c>
      <c r="I602" s="143"/>
      <c r="J602" s="143"/>
      <c r="K602" s="143"/>
      <c r="L602" s="143"/>
      <c r="M602" s="237"/>
      <c r="N602" s="143"/>
      <c r="O602" s="143"/>
      <c r="P602" s="143"/>
      <c r="Q602" s="143"/>
      <c r="R602" s="143"/>
      <c r="S602" s="143"/>
      <c r="T602" s="143"/>
      <c r="U602" s="143"/>
      <c r="V602" s="143"/>
      <c r="W602" s="90">
        <f>IF(AND($AM$17&gt;=$X602,$AM$17&lt;=$Y602),'TARIFA ENTREGA A DIRECCION USD'!A602,$W603)</f>
        <v>0</v>
      </c>
      <c r="X602" s="90">
        <v>593.00099999999998</v>
      </c>
      <c r="Y602" s="90">
        <v>594</v>
      </c>
      <c r="Z602" s="144"/>
    </row>
    <row r="603" spans="1:26" x14ac:dyDescent="0.2">
      <c r="A603" s="281" t="str">
        <f t="shared" si="18"/>
        <v>CNO VEN</v>
      </c>
      <c r="B603" s="368" t="s">
        <v>5499</v>
      </c>
      <c r="C603" s="368" t="s">
        <v>5500</v>
      </c>
      <c r="D603" s="368" t="s">
        <v>5475</v>
      </c>
      <c r="E603" s="368" t="s">
        <v>5476</v>
      </c>
      <c r="F603" s="369" t="s">
        <v>503</v>
      </c>
      <c r="G603" s="370">
        <v>531</v>
      </c>
      <c r="I603" s="143"/>
      <c r="J603" s="143"/>
      <c r="K603" s="143"/>
      <c r="L603" s="143"/>
      <c r="M603" s="237"/>
      <c r="N603" s="143"/>
      <c r="O603" s="143"/>
      <c r="P603" s="143"/>
      <c r="Q603" s="143"/>
      <c r="R603" s="143"/>
      <c r="S603" s="143"/>
      <c r="T603" s="143"/>
      <c r="U603" s="143"/>
      <c r="V603" s="143"/>
      <c r="W603" s="90">
        <f>IF(AND($AM$17&gt;=$X603,$AM$17&lt;=$Y603),'TARIFA ENTREGA A DIRECCION USD'!A603,$W604)</f>
        <v>0</v>
      </c>
      <c r="X603" s="90">
        <v>594.00099999999998</v>
      </c>
      <c r="Y603" s="90">
        <v>595</v>
      </c>
      <c r="Z603" s="144"/>
    </row>
    <row r="604" spans="1:26" x14ac:dyDescent="0.2">
      <c r="A604" s="281" t="str">
        <f t="shared" si="18"/>
        <v>CNO VLP</v>
      </c>
      <c r="B604" s="368" t="s">
        <v>5499</v>
      </c>
      <c r="C604" s="368" t="s">
        <v>5500</v>
      </c>
      <c r="D604" s="368" t="s">
        <v>606</v>
      </c>
      <c r="E604" s="368" t="s">
        <v>5482</v>
      </c>
      <c r="F604" s="369" t="s">
        <v>504</v>
      </c>
      <c r="G604" s="370">
        <v>888</v>
      </c>
      <c r="I604" s="143"/>
      <c r="J604" s="143"/>
      <c r="K604" s="143"/>
      <c r="L604" s="143"/>
      <c r="M604" s="237"/>
      <c r="N604" s="143"/>
      <c r="O604" s="143"/>
      <c r="P604" s="143"/>
      <c r="Q604" s="143"/>
      <c r="R604" s="143"/>
      <c r="S604" s="143"/>
      <c r="T604" s="143"/>
      <c r="U604" s="143"/>
      <c r="V604" s="143"/>
      <c r="W604" s="90">
        <f>IF(AND($AM$17&gt;=$X604,$AM$17&lt;=$Y604),'TARIFA ENTREGA A DIRECCION USD'!A604,$W605)</f>
        <v>0</v>
      </c>
      <c r="X604" s="90">
        <v>595.00099999999998</v>
      </c>
      <c r="Y604" s="90">
        <v>596</v>
      </c>
      <c r="Z604" s="144"/>
    </row>
    <row r="605" spans="1:26" x14ac:dyDescent="0.2">
      <c r="A605" s="281" t="str">
        <f t="shared" si="18"/>
        <v>CNO VRA</v>
      </c>
      <c r="B605" s="368" t="s">
        <v>5499</v>
      </c>
      <c r="C605" s="368" t="s">
        <v>5500</v>
      </c>
      <c r="D605" s="368" t="s">
        <v>607</v>
      </c>
      <c r="E605" s="368" t="s">
        <v>608</v>
      </c>
      <c r="F605" s="369" t="s">
        <v>504</v>
      </c>
      <c r="G605" s="370">
        <v>1124</v>
      </c>
      <c r="I605" s="143"/>
      <c r="J605" s="143"/>
      <c r="K605" s="143"/>
      <c r="L605" s="143"/>
      <c r="M605" s="237"/>
      <c r="N605" s="143"/>
      <c r="O605" s="143"/>
      <c r="P605" s="143"/>
      <c r="Q605" s="143"/>
      <c r="R605" s="143"/>
      <c r="S605" s="143"/>
      <c r="T605" s="143"/>
      <c r="U605" s="143"/>
      <c r="V605" s="143"/>
      <c r="W605" s="90">
        <f>IF(AND($AM$17&gt;=$X605,$AM$17&lt;=$Y605),'TARIFA ENTREGA A DIRECCION USD'!A605,$W606)</f>
        <v>0</v>
      </c>
      <c r="X605" s="90">
        <v>596.00099999999998</v>
      </c>
      <c r="Y605" s="90">
        <v>597</v>
      </c>
      <c r="Z605" s="144"/>
    </row>
    <row r="606" spans="1:26" x14ac:dyDescent="0.2">
      <c r="A606" s="281" t="str">
        <f t="shared" si="18"/>
        <v>CNO XBM</v>
      </c>
      <c r="B606" s="368" t="s">
        <v>5499</v>
      </c>
      <c r="C606" s="368" t="s">
        <v>5500</v>
      </c>
      <c r="D606" s="368" t="s">
        <v>609</v>
      </c>
      <c r="E606" s="368" t="s">
        <v>612</v>
      </c>
      <c r="F606" s="369" t="s">
        <v>503</v>
      </c>
      <c r="G606" s="370">
        <v>531</v>
      </c>
      <c r="I606" s="143"/>
      <c r="J606" s="143"/>
      <c r="K606" s="143"/>
      <c r="L606" s="143"/>
      <c r="M606" s="237"/>
      <c r="N606" s="143"/>
      <c r="O606" s="143"/>
      <c r="P606" s="143"/>
      <c r="Q606" s="143"/>
      <c r="R606" s="143"/>
      <c r="S606" s="143"/>
      <c r="T606" s="143"/>
      <c r="U606" s="143"/>
      <c r="V606" s="143"/>
      <c r="W606" s="90">
        <f>IF(AND($AM$17&gt;=$X606,$AM$17&lt;=$Y606),'TARIFA ENTREGA A DIRECCION USD'!A606,$W607)</f>
        <v>0</v>
      </c>
      <c r="X606" s="90">
        <v>597.00099999999998</v>
      </c>
      <c r="Y606" s="90">
        <v>598</v>
      </c>
      <c r="Z606" s="144"/>
    </row>
    <row r="607" spans="1:26" x14ac:dyDescent="0.2">
      <c r="A607" s="281" t="str">
        <f t="shared" si="18"/>
        <v>CNO XES</v>
      </c>
      <c r="B607" s="368" t="s">
        <v>5499</v>
      </c>
      <c r="C607" s="368" t="s">
        <v>5500</v>
      </c>
      <c r="D607" s="368" t="s">
        <v>610</v>
      </c>
      <c r="E607" s="368" t="s">
        <v>613</v>
      </c>
      <c r="F607" s="369" t="s">
        <v>503</v>
      </c>
      <c r="G607" s="370">
        <v>531</v>
      </c>
      <c r="I607" s="143"/>
      <c r="J607" s="143"/>
      <c r="K607" s="143"/>
      <c r="L607" s="143"/>
      <c r="M607" s="237"/>
      <c r="N607" s="143"/>
      <c r="O607" s="143"/>
      <c r="P607" s="143"/>
      <c r="Q607" s="143"/>
      <c r="R607" s="143"/>
      <c r="S607" s="143"/>
      <c r="T607" s="143"/>
      <c r="U607" s="143"/>
      <c r="V607" s="143"/>
      <c r="W607" s="90">
        <f>IF(AND($AM$17&gt;=$X607,$AM$17&lt;=$Y607),'TARIFA ENTREGA A DIRECCION USD'!A607,$W608)</f>
        <v>0</v>
      </c>
      <c r="X607" s="90">
        <v>598.00099999999998</v>
      </c>
      <c r="Y607" s="90">
        <v>599</v>
      </c>
      <c r="Z607" s="144"/>
    </row>
    <row r="608" spans="1:26" x14ac:dyDescent="0.2">
      <c r="A608" s="281" t="str">
        <f t="shared" si="18"/>
        <v>CNO XSJ</v>
      </c>
      <c r="B608" s="368" t="s">
        <v>5499</v>
      </c>
      <c r="C608" s="368" t="s">
        <v>5500</v>
      </c>
      <c r="D608" s="368" t="s">
        <v>5477</v>
      </c>
      <c r="E608" s="368" t="s">
        <v>5478</v>
      </c>
      <c r="F608" s="369" t="s">
        <v>503</v>
      </c>
      <c r="G608" s="370">
        <v>531</v>
      </c>
      <c r="I608" s="143"/>
      <c r="J608" s="143"/>
      <c r="K608" s="143"/>
      <c r="L608" s="143"/>
      <c r="M608" s="237"/>
      <c r="N608" s="143"/>
      <c r="O608" s="143"/>
      <c r="P608" s="143"/>
      <c r="Q608" s="143"/>
      <c r="R608" s="143"/>
      <c r="S608" s="143"/>
      <c r="T608" s="143"/>
      <c r="U608" s="143"/>
      <c r="V608" s="143"/>
      <c r="W608" s="90">
        <f>IF(AND($AM$17&gt;=$X608,$AM$17&lt;=$Y608),'TARIFA ENTREGA A DIRECCION USD'!A608,$W609)</f>
        <v>0</v>
      </c>
      <c r="X608" s="90">
        <v>599.00099999999998</v>
      </c>
      <c r="Y608" s="90">
        <v>600</v>
      </c>
      <c r="Z608" s="144"/>
    </row>
    <row r="609" spans="1:26" x14ac:dyDescent="0.2">
      <c r="A609" s="281" t="str">
        <f t="shared" si="18"/>
        <v>CNO XSS</v>
      </c>
      <c r="B609" s="368" t="s">
        <v>5499</v>
      </c>
      <c r="C609" s="368" t="s">
        <v>5500</v>
      </c>
      <c r="D609" s="368" t="s">
        <v>5485</v>
      </c>
      <c r="E609" s="368" t="s">
        <v>5486</v>
      </c>
      <c r="F609" s="369" t="s">
        <v>504</v>
      </c>
      <c r="G609" s="370">
        <v>1436</v>
      </c>
      <c r="I609" s="143"/>
      <c r="J609" s="143"/>
      <c r="K609" s="143"/>
      <c r="L609" s="143"/>
      <c r="M609" s="237"/>
      <c r="N609" s="143"/>
      <c r="O609" s="143"/>
      <c r="P609" s="143"/>
      <c r="Q609" s="143"/>
      <c r="R609" s="143"/>
      <c r="S609" s="143"/>
      <c r="T609" s="143"/>
      <c r="U609" s="143"/>
      <c r="V609" s="143"/>
      <c r="W609" s="90">
        <f>IF(AND($AM$17&gt;=$X609,$AM$17&lt;=$Y609),'TARIFA ENTREGA A DIRECCION USD'!A609,$W610)</f>
        <v>0</v>
      </c>
      <c r="X609" s="90">
        <v>600.00099999999998</v>
      </c>
      <c r="Y609" s="90">
        <v>601</v>
      </c>
      <c r="Z609" s="144"/>
    </row>
    <row r="610" spans="1:26" x14ac:dyDescent="0.2">
      <c r="A610" s="281" t="str">
        <f t="shared" si="18"/>
        <v>CNO XTT</v>
      </c>
      <c r="B610" s="368" t="s">
        <v>5499</v>
      </c>
      <c r="C610" s="368" t="s">
        <v>5500</v>
      </c>
      <c r="D610" s="368" t="s">
        <v>5448</v>
      </c>
      <c r="E610" s="368" t="s">
        <v>5479</v>
      </c>
      <c r="F610" s="369" t="s">
        <v>503</v>
      </c>
      <c r="G610" s="370">
        <v>531</v>
      </c>
      <c r="I610" s="143"/>
      <c r="J610" s="143"/>
      <c r="K610" s="143"/>
      <c r="L610" s="143"/>
      <c r="M610" s="237"/>
      <c r="N610" s="143"/>
      <c r="O610" s="143"/>
      <c r="P610" s="143"/>
      <c r="Q610" s="143"/>
      <c r="R610" s="143"/>
      <c r="S610" s="143"/>
      <c r="T610" s="143"/>
      <c r="U610" s="143"/>
      <c r="V610" s="143"/>
      <c r="W610" s="90">
        <f>IF(AND($AM$17&gt;=$X610,$AM$17&lt;=$Y610),'TARIFA ENTREGA A DIRECCION USD'!A610,$W611)</f>
        <v>0</v>
      </c>
      <c r="X610" s="90">
        <v>601.00099999999998</v>
      </c>
      <c r="Y610" s="90">
        <v>602</v>
      </c>
      <c r="Z610" s="144"/>
    </row>
    <row r="611" spans="1:26" x14ac:dyDescent="0.2">
      <c r="A611" s="282" t="str">
        <f t="shared" si="18"/>
        <v>CNO XCH</v>
      </c>
      <c r="B611" s="278" t="s">
        <v>5499</v>
      </c>
      <c r="C611" s="278" t="s">
        <v>5500</v>
      </c>
      <c r="D611" s="278" t="s">
        <v>5537</v>
      </c>
      <c r="E611" s="278" t="s">
        <v>5538</v>
      </c>
      <c r="F611" s="395" t="s">
        <v>503</v>
      </c>
      <c r="G611" s="396">
        <v>531</v>
      </c>
      <c r="I611" s="143"/>
      <c r="J611" s="143"/>
      <c r="K611" s="143"/>
      <c r="L611" s="143"/>
      <c r="M611" s="237"/>
      <c r="N611" s="143"/>
      <c r="O611" s="143"/>
      <c r="P611" s="143"/>
      <c r="Q611" s="143"/>
      <c r="R611" s="143"/>
      <c r="S611" s="143"/>
      <c r="T611" s="143"/>
      <c r="U611" s="143"/>
      <c r="V611" s="143"/>
      <c r="W611" s="90">
        <f>IF(AND($AM$17&gt;=$X611,$AM$17&lt;=$Y611),'TARIFA ENTREGA A DIRECCION USD'!A611,$W612)</f>
        <v>0</v>
      </c>
      <c r="X611" s="90">
        <v>602.00099999999998</v>
      </c>
      <c r="Y611" s="90">
        <v>603</v>
      </c>
      <c r="Z611" s="144"/>
    </row>
    <row r="612" spans="1:26" x14ac:dyDescent="0.2">
      <c r="A612" s="294" t="str">
        <f t="shared" si="18"/>
        <v>CNO BPC</v>
      </c>
      <c r="B612" s="293" t="s">
        <v>5499</v>
      </c>
      <c r="C612" s="293" t="s">
        <v>5500</v>
      </c>
      <c r="D612" s="293" t="s">
        <v>5544</v>
      </c>
      <c r="E612" s="293" t="s">
        <v>5545</v>
      </c>
      <c r="F612" s="397" t="s">
        <v>502</v>
      </c>
      <c r="G612" s="398">
        <v>206</v>
      </c>
      <c r="I612" s="143"/>
      <c r="J612" s="143"/>
      <c r="K612" s="143"/>
      <c r="L612" s="143"/>
      <c r="M612" s="237"/>
      <c r="N612" s="143"/>
      <c r="O612" s="143"/>
      <c r="P612" s="143"/>
      <c r="Q612" s="143"/>
      <c r="R612" s="143"/>
      <c r="S612" s="143"/>
      <c r="T612" s="143"/>
      <c r="U612" s="143"/>
      <c r="V612" s="143"/>
      <c r="W612" s="90">
        <f>IF(AND($AM$17&gt;=$X612,$AM$17&lt;=$Y612),'TARIFA ENTREGA A DIRECCION USD'!A612,$W613)</f>
        <v>0</v>
      </c>
      <c r="X612" s="90">
        <v>603.00099999999998</v>
      </c>
      <c r="Y612" s="90">
        <v>604</v>
      </c>
      <c r="Z612" s="144"/>
    </row>
    <row r="613" spans="1:26" x14ac:dyDescent="0.2">
      <c r="A613" s="294" t="str">
        <f t="shared" si="18"/>
        <v>CNO XCP</v>
      </c>
      <c r="B613" s="293" t="s">
        <v>5499</v>
      </c>
      <c r="C613" s="293" t="s">
        <v>5500</v>
      </c>
      <c r="D613" s="293" t="s">
        <v>5549</v>
      </c>
      <c r="E613" s="293" t="s">
        <v>5550</v>
      </c>
      <c r="F613" s="397" t="s">
        <v>503</v>
      </c>
      <c r="G613" s="398">
        <v>531</v>
      </c>
      <c r="I613" s="143"/>
      <c r="J613" s="143"/>
      <c r="K613" s="143"/>
      <c r="L613" s="143"/>
      <c r="M613" s="237"/>
      <c r="N613" s="143"/>
      <c r="O613" s="143"/>
      <c r="P613" s="143"/>
      <c r="Q613" s="143"/>
      <c r="R613" s="143"/>
      <c r="S613" s="143"/>
      <c r="T613" s="143"/>
      <c r="U613" s="143"/>
      <c r="V613" s="143"/>
      <c r="W613" s="90">
        <f>IF(AND($AM$17&gt;=$X613,$AM$17&lt;=$Y613),'TARIFA ENTREGA A DIRECCION USD'!A613,$W614)</f>
        <v>0</v>
      </c>
      <c r="X613" s="90">
        <v>604.00099999999998</v>
      </c>
      <c r="Y613" s="90">
        <v>605</v>
      </c>
      <c r="Z613" s="144"/>
    </row>
    <row r="614" spans="1:26" x14ac:dyDescent="0.2">
      <c r="A614" s="281" t="str">
        <f t="shared" si="18"/>
        <v>CRO ACO</v>
      </c>
      <c r="B614" s="368" t="s">
        <v>562</v>
      </c>
      <c r="C614" s="368" t="s">
        <v>563</v>
      </c>
      <c r="D614" s="368" t="s">
        <v>546</v>
      </c>
      <c r="E614" s="368" t="s">
        <v>547</v>
      </c>
      <c r="F614" s="369" t="s">
        <v>504</v>
      </c>
      <c r="G614" s="370">
        <v>838</v>
      </c>
      <c r="I614" s="143"/>
      <c r="J614" s="143"/>
      <c r="K614" s="143"/>
      <c r="L614" s="143"/>
      <c r="M614" s="237"/>
      <c r="N614" s="143"/>
      <c r="O614" s="143"/>
      <c r="P614" s="143"/>
      <c r="Q614" s="143"/>
      <c r="R614" s="143"/>
      <c r="S614" s="143"/>
      <c r="T614" s="143"/>
      <c r="U614" s="143"/>
      <c r="V614" s="143"/>
      <c r="W614" s="90">
        <f>IF(AND($AM$17&gt;=$X614,$AM$17&lt;=$Y614),'TARIFA ENTREGA A DIRECCION USD'!A614,$W615)</f>
        <v>0</v>
      </c>
      <c r="X614" s="90">
        <v>605.00099999999998</v>
      </c>
      <c r="Y614" s="90">
        <v>606</v>
      </c>
      <c r="Z614" s="144"/>
    </row>
    <row r="615" spans="1:26" x14ac:dyDescent="0.2">
      <c r="A615" s="281" t="str">
        <f t="shared" si="18"/>
        <v>CRO AUA</v>
      </c>
      <c r="B615" s="368" t="s">
        <v>562</v>
      </c>
      <c r="C615" s="368" t="s">
        <v>563</v>
      </c>
      <c r="D615" s="368" t="s">
        <v>5515</v>
      </c>
      <c r="E615" s="368" t="s">
        <v>5519</v>
      </c>
      <c r="F615" s="369" t="s">
        <v>503</v>
      </c>
      <c r="G615" s="370">
        <v>454</v>
      </c>
      <c r="I615" s="143"/>
      <c r="J615" s="143"/>
      <c r="K615" s="143"/>
      <c r="L615" s="143"/>
      <c r="M615" s="237"/>
      <c r="N615" s="143"/>
      <c r="O615" s="143"/>
      <c r="P615" s="143"/>
      <c r="Q615" s="143"/>
      <c r="R615" s="143"/>
      <c r="S615" s="143"/>
      <c r="T615" s="143"/>
      <c r="U615" s="143"/>
      <c r="V615" s="143"/>
      <c r="W615" s="90">
        <f>IF(AND($AM$17&gt;=$X615,$AM$17&lt;=$Y615),'TARIFA ENTREGA A DIRECCION USD'!A615,$W616)</f>
        <v>0</v>
      </c>
      <c r="X615" s="90">
        <v>606.00099999999998</v>
      </c>
      <c r="Y615" s="90">
        <v>607</v>
      </c>
      <c r="Z615" s="144"/>
    </row>
    <row r="616" spans="1:26" x14ac:dyDescent="0.2">
      <c r="A616" s="281" t="str">
        <f t="shared" si="18"/>
        <v>CRO BAS</v>
      </c>
      <c r="B616" s="368" t="s">
        <v>562</v>
      </c>
      <c r="C616" s="368" t="s">
        <v>563</v>
      </c>
      <c r="D616" s="368" t="s">
        <v>549</v>
      </c>
      <c r="E616" s="368" t="s">
        <v>550</v>
      </c>
      <c r="F616" s="369" t="s">
        <v>504</v>
      </c>
      <c r="G616" s="370">
        <v>615</v>
      </c>
      <c r="I616" s="143"/>
      <c r="J616" s="143"/>
      <c r="K616" s="143"/>
      <c r="L616" s="143"/>
      <c r="M616" s="237"/>
      <c r="N616" s="143"/>
      <c r="O616" s="143"/>
      <c r="P616" s="143"/>
      <c r="Q616" s="143"/>
      <c r="R616" s="143"/>
      <c r="S616" s="143"/>
      <c r="T616" s="143"/>
      <c r="U616" s="143"/>
      <c r="V616" s="143"/>
      <c r="W616" s="90">
        <f>IF(AND($AM$17&gt;=$X616,$AM$17&lt;=$Y616),'TARIFA ENTREGA A DIRECCION USD'!A616,$W617)</f>
        <v>0</v>
      </c>
      <c r="X616" s="90">
        <v>607.00099999999998</v>
      </c>
      <c r="Y616" s="90">
        <v>608</v>
      </c>
      <c r="Z616" s="144"/>
    </row>
    <row r="617" spans="1:26" x14ac:dyDescent="0.2">
      <c r="A617" s="281" t="str">
        <f t="shared" si="18"/>
        <v>CRO BTO</v>
      </c>
      <c r="B617" s="368" t="s">
        <v>562</v>
      </c>
      <c r="C617" s="368" t="s">
        <v>563</v>
      </c>
      <c r="D617" s="368" t="s">
        <v>551</v>
      </c>
      <c r="E617" s="368" t="s">
        <v>552</v>
      </c>
      <c r="F617" s="369" t="s">
        <v>503</v>
      </c>
      <c r="G617" s="370">
        <v>391</v>
      </c>
      <c r="I617" s="143"/>
      <c r="J617" s="143"/>
      <c r="K617" s="143"/>
      <c r="L617" s="143"/>
      <c r="M617" s="237"/>
      <c r="N617" s="143"/>
      <c r="O617" s="143"/>
      <c r="P617" s="143"/>
      <c r="Q617" s="143"/>
      <c r="R617" s="143"/>
      <c r="S617" s="143"/>
      <c r="T617" s="143"/>
      <c r="U617" s="143"/>
      <c r="V617" s="143"/>
      <c r="W617" s="90">
        <f>IF(AND($AM$17&gt;=$X617,$AM$17&lt;=$Y617),'TARIFA ENTREGA A DIRECCION USD'!A617,$W618)</f>
        <v>0</v>
      </c>
      <c r="X617" s="90">
        <v>608.00099999999998</v>
      </c>
      <c r="Y617" s="90">
        <v>609</v>
      </c>
      <c r="Z617" s="144"/>
    </row>
    <row r="618" spans="1:26" x14ac:dyDescent="0.2">
      <c r="A618" s="281" t="str">
        <f t="shared" si="18"/>
        <v>CRO CAS</v>
      </c>
      <c r="B618" s="368" t="s">
        <v>562</v>
      </c>
      <c r="C618" s="368" t="s">
        <v>563</v>
      </c>
      <c r="D618" s="368" t="s">
        <v>553</v>
      </c>
      <c r="E618" s="368" t="s">
        <v>554</v>
      </c>
      <c r="F618" s="369" t="s">
        <v>504</v>
      </c>
      <c r="G618" s="370">
        <v>685</v>
      </c>
      <c r="I618" s="143"/>
      <c r="J618" s="143"/>
      <c r="K618" s="143"/>
      <c r="L618" s="143"/>
      <c r="M618" s="237"/>
      <c r="N618" s="143"/>
      <c r="O618" s="143"/>
      <c r="P618" s="143"/>
      <c r="Q618" s="143"/>
      <c r="R618" s="143"/>
      <c r="S618" s="143"/>
      <c r="T618" s="143"/>
      <c r="U618" s="143"/>
      <c r="V618" s="143"/>
      <c r="W618" s="90">
        <f>IF(AND($AM$17&gt;=$X618,$AM$17&lt;=$Y618),'TARIFA ENTREGA A DIRECCION USD'!A618,$W619)</f>
        <v>0</v>
      </c>
      <c r="X618" s="90">
        <v>609.00099999999998</v>
      </c>
      <c r="Y618" s="90">
        <v>610</v>
      </c>
      <c r="Z618" s="144"/>
    </row>
    <row r="619" spans="1:26" x14ac:dyDescent="0.2">
      <c r="A619" s="281" t="str">
        <f t="shared" si="18"/>
        <v>CRO CAZ</v>
      </c>
      <c r="B619" s="368" t="s">
        <v>562</v>
      </c>
      <c r="C619" s="368" t="s">
        <v>563</v>
      </c>
      <c r="D619" s="368" t="s">
        <v>561</v>
      </c>
      <c r="E619" s="368" t="s">
        <v>611</v>
      </c>
      <c r="F619" s="369" t="s">
        <v>503</v>
      </c>
      <c r="G619" s="370">
        <v>474</v>
      </c>
      <c r="I619" s="143"/>
      <c r="J619" s="143"/>
      <c r="K619" s="143"/>
      <c r="L619" s="143"/>
      <c r="M619" s="237"/>
      <c r="N619" s="143"/>
      <c r="O619" s="143"/>
      <c r="P619" s="143"/>
      <c r="Q619" s="143"/>
      <c r="R619" s="143"/>
      <c r="S619" s="143"/>
      <c r="T619" s="143"/>
      <c r="U619" s="143"/>
      <c r="V619" s="143"/>
      <c r="W619" s="90">
        <f>IF(AND($AM$17&gt;=$X619,$AM$17&lt;=$Y619),'TARIFA ENTREGA A DIRECCION USD'!A619,$W620)</f>
        <v>0</v>
      </c>
      <c r="X619" s="90">
        <v>610.00099999999998</v>
      </c>
      <c r="Y619" s="90">
        <v>611</v>
      </c>
      <c r="Z619" s="144"/>
    </row>
    <row r="620" spans="1:26" x14ac:dyDescent="0.2">
      <c r="A620" s="281" t="str">
        <f t="shared" si="18"/>
        <v>CRO CBR</v>
      </c>
      <c r="B620" s="368" t="s">
        <v>562</v>
      </c>
      <c r="C620" s="368" t="s">
        <v>563</v>
      </c>
      <c r="D620" s="368" t="s">
        <v>555</v>
      </c>
      <c r="E620" s="368" t="s">
        <v>556</v>
      </c>
      <c r="F620" s="369" t="s">
        <v>504</v>
      </c>
      <c r="G620" s="369">
        <v>1036</v>
      </c>
      <c r="I620" s="143"/>
      <c r="J620" s="143"/>
      <c r="K620" s="143"/>
      <c r="L620" s="143"/>
      <c r="M620" s="237"/>
      <c r="N620" s="143"/>
      <c r="O620" s="143"/>
      <c r="P620" s="143"/>
      <c r="Q620" s="143"/>
      <c r="R620" s="143"/>
      <c r="S620" s="143"/>
      <c r="T620" s="143"/>
      <c r="U620" s="143"/>
      <c r="V620" s="143"/>
      <c r="W620" s="90">
        <f>IF(AND($AM$17&gt;=$X620,$AM$17&lt;=$Y620),'TARIFA ENTREGA A DIRECCION USD'!A620,$W621)</f>
        <v>0</v>
      </c>
      <c r="X620" s="90">
        <v>611.00099999999998</v>
      </c>
      <c r="Y620" s="90">
        <v>612</v>
      </c>
      <c r="Z620" s="144"/>
    </row>
    <row r="621" spans="1:26" x14ac:dyDescent="0.2">
      <c r="A621" s="281" t="str">
        <f t="shared" si="18"/>
        <v>CRO CCS</v>
      </c>
      <c r="B621" s="368" t="s">
        <v>562</v>
      </c>
      <c r="C621" s="368" t="s">
        <v>563</v>
      </c>
      <c r="D621" s="368" t="s">
        <v>557</v>
      </c>
      <c r="E621" s="368" t="s">
        <v>558</v>
      </c>
      <c r="F621" s="369" t="s">
        <v>503</v>
      </c>
      <c r="G621" s="370">
        <v>448</v>
      </c>
      <c r="I621" s="143"/>
      <c r="J621" s="143"/>
      <c r="K621" s="143"/>
      <c r="L621" s="143"/>
      <c r="M621" s="237"/>
      <c r="N621" s="143"/>
      <c r="O621" s="143"/>
      <c r="P621" s="143"/>
      <c r="Q621" s="143"/>
      <c r="R621" s="143"/>
      <c r="S621" s="143"/>
      <c r="T621" s="143"/>
      <c r="U621" s="143"/>
      <c r="V621" s="143"/>
      <c r="W621" s="90">
        <f>IF(AND($AM$17&gt;=$X621,$AM$17&lt;=$Y621),'TARIFA ENTREGA A DIRECCION USD'!A621,$W622)</f>
        <v>0</v>
      </c>
      <c r="X621" s="90">
        <v>612.00099999999998</v>
      </c>
      <c r="Y621" s="90">
        <v>613</v>
      </c>
      <c r="Z621" s="144"/>
    </row>
    <row r="622" spans="1:26" x14ac:dyDescent="0.2">
      <c r="A622" s="281" t="str">
        <f t="shared" si="18"/>
        <v>CRO CGA</v>
      </c>
      <c r="B622" s="368" t="s">
        <v>562</v>
      </c>
      <c r="C622" s="368" t="s">
        <v>563</v>
      </c>
      <c r="D622" s="368" t="s">
        <v>559</v>
      </c>
      <c r="E622" s="368" t="s">
        <v>560</v>
      </c>
      <c r="F622" s="369" t="s">
        <v>503</v>
      </c>
      <c r="G622" s="370">
        <v>364</v>
      </c>
      <c r="I622" s="143"/>
      <c r="J622" s="143"/>
      <c r="K622" s="143"/>
      <c r="L622" s="143"/>
      <c r="M622" s="237"/>
      <c r="N622" s="143"/>
      <c r="O622" s="143"/>
      <c r="P622" s="143"/>
      <c r="Q622" s="143"/>
      <c r="R622" s="143"/>
      <c r="S622" s="143"/>
      <c r="T622" s="143"/>
      <c r="U622" s="143"/>
      <c r="V622" s="143"/>
      <c r="W622" s="90">
        <f>IF(AND($AM$17&gt;=$X622,$AM$17&lt;=$Y622),'TARIFA ENTREGA A DIRECCION USD'!A622,$W623)</f>
        <v>0</v>
      </c>
      <c r="X622" s="90">
        <v>613.00099999999998</v>
      </c>
      <c r="Y622" s="90">
        <v>614</v>
      </c>
      <c r="Z622" s="144"/>
    </row>
    <row r="623" spans="1:26" x14ac:dyDescent="0.2">
      <c r="A623" s="281" t="str">
        <f t="shared" si="18"/>
        <v>CRO CNA</v>
      </c>
      <c r="B623" s="368" t="s">
        <v>562</v>
      </c>
      <c r="C623" s="368" t="s">
        <v>563</v>
      </c>
      <c r="D623" s="368" t="s">
        <v>5492</v>
      </c>
      <c r="E623" s="368" t="s">
        <v>5493</v>
      </c>
      <c r="F623" s="369" t="s">
        <v>504</v>
      </c>
      <c r="G623" s="370">
        <v>850</v>
      </c>
      <c r="I623" s="143"/>
      <c r="J623" s="143"/>
      <c r="K623" s="143"/>
      <c r="L623" s="143"/>
      <c r="M623" s="237"/>
      <c r="N623" s="143"/>
      <c r="O623" s="143"/>
      <c r="P623" s="143"/>
      <c r="Q623" s="143"/>
      <c r="R623" s="143"/>
      <c r="S623" s="143"/>
      <c r="T623" s="143"/>
      <c r="U623" s="143"/>
      <c r="V623" s="143"/>
      <c r="W623" s="90">
        <f>IF(AND($AM$17&gt;=$X623,$AM$17&lt;=$Y623),'TARIFA ENTREGA A DIRECCION USD'!A623,$W624)</f>
        <v>0</v>
      </c>
      <c r="X623" s="90">
        <v>614.00099999999998</v>
      </c>
      <c r="Y623" s="90">
        <v>615</v>
      </c>
      <c r="Z623" s="144"/>
    </row>
    <row r="624" spans="1:26" x14ac:dyDescent="0.2">
      <c r="A624" s="281" t="str">
        <f t="shared" si="18"/>
        <v>CRO CNO</v>
      </c>
      <c r="B624" s="368" t="s">
        <v>562</v>
      </c>
      <c r="C624" s="368" t="s">
        <v>563</v>
      </c>
      <c r="D624" s="368" t="s">
        <v>5499</v>
      </c>
      <c r="E624" s="368" t="s">
        <v>5500</v>
      </c>
      <c r="F624" s="369" t="s">
        <v>504</v>
      </c>
      <c r="G624" s="370">
        <v>978</v>
      </c>
      <c r="I624" s="143"/>
      <c r="J624" s="143"/>
      <c r="K624" s="143"/>
      <c r="L624" s="143"/>
      <c r="M624" s="237"/>
      <c r="N624" s="143"/>
      <c r="O624" s="143"/>
      <c r="P624" s="143"/>
      <c r="Q624" s="143"/>
      <c r="R624" s="143"/>
      <c r="S624" s="143"/>
      <c r="T624" s="143"/>
      <c r="U624" s="143"/>
      <c r="V624" s="143"/>
      <c r="W624" s="90">
        <f>IF(AND($AM$17&gt;=$X624,$AM$17&lt;=$Y624),'TARIFA ENTREGA A DIRECCION USD'!A624,$W625)</f>
        <v>0</v>
      </c>
      <c r="X624" s="90">
        <v>615.00099999999998</v>
      </c>
      <c r="Y624" s="90">
        <v>616</v>
      </c>
      <c r="Z624" s="144"/>
    </row>
    <row r="625" spans="1:26" x14ac:dyDescent="0.2">
      <c r="A625" s="281" t="str">
        <f t="shared" si="18"/>
        <v>CRO CRO</v>
      </c>
      <c r="B625" s="368" t="s">
        <v>562</v>
      </c>
      <c r="C625" s="368" t="s">
        <v>563</v>
      </c>
      <c r="D625" s="368" t="s">
        <v>562</v>
      </c>
      <c r="E625" s="368" t="s">
        <v>563</v>
      </c>
      <c r="F625" s="369" t="s">
        <v>501</v>
      </c>
      <c r="G625" s="370">
        <v>1</v>
      </c>
      <c r="I625" s="143"/>
      <c r="J625" s="143"/>
      <c r="K625" s="143"/>
      <c r="L625" s="143"/>
      <c r="M625" s="237"/>
      <c r="N625" s="143"/>
      <c r="O625" s="143"/>
      <c r="P625" s="143"/>
      <c r="Q625" s="143"/>
      <c r="R625" s="143"/>
      <c r="S625" s="143"/>
      <c r="T625" s="143"/>
      <c r="U625" s="143"/>
      <c r="V625" s="143"/>
      <c r="W625" s="90">
        <f>IF(AND($AM$17&gt;=$X625,$AM$17&lt;=$Y625),'TARIFA ENTREGA A DIRECCION USD'!A625,$W626)</f>
        <v>0</v>
      </c>
      <c r="X625" s="90">
        <v>616.00099999999998</v>
      </c>
      <c r="Y625" s="90">
        <v>617</v>
      </c>
      <c r="Z625" s="144"/>
    </row>
    <row r="626" spans="1:26" x14ac:dyDescent="0.2">
      <c r="A626" s="281" t="str">
        <f t="shared" si="18"/>
        <v>CRO CRR</v>
      </c>
      <c r="B626" s="368" t="s">
        <v>562</v>
      </c>
      <c r="C626" s="368" t="s">
        <v>563</v>
      </c>
      <c r="D626" s="368" t="s">
        <v>564</v>
      </c>
      <c r="E626" s="368" t="s">
        <v>565</v>
      </c>
      <c r="F626" s="369" t="s">
        <v>504</v>
      </c>
      <c r="G626" s="370">
        <v>605</v>
      </c>
      <c r="I626" s="143"/>
      <c r="J626" s="143"/>
      <c r="K626" s="143"/>
      <c r="L626" s="143"/>
      <c r="M626" s="237"/>
      <c r="N626" s="143"/>
      <c r="O626" s="143"/>
      <c r="P626" s="143"/>
      <c r="Q626" s="143"/>
      <c r="R626" s="143"/>
      <c r="S626" s="143"/>
      <c r="T626" s="143"/>
      <c r="U626" s="143"/>
      <c r="V626" s="143"/>
      <c r="W626" s="90">
        <f>IF(AND($AM$17&gt;=$X626,$AM$17&lt;=$Y626),'TARIFA ENTREGA A DIRECCION USD'!A626,$W627)</f>
        <v>0</v>
      </c>
      <c r="X626" s="90">
        <v>617.00099999999998</v>
      </c>
      <c r="Y626" s="90">
        <v>618</v>
      </c>
      <c r="Z626" s="144"/>
    </row>
    <row r="627" spans="1:26" x14ac:dyDescent="0.2">
      <c r="A627" s="281" t="str">
        <f t="shared" si="18"/>
        <v>CRO CVE</v>
      </c>
      <c r="B627" s="368" t="s">
        <v>562</v>
      </c>
      <c r="C627" s="368" t="s">
        <v>563</v>
      </c>
      <c r="D627" s="368" t="s">
        <v>566</v>
      </c>
      <c r="E627" s="368" t="s">
        <v>567</v>
      </c>
      <c r="F627" s="369" t="s">
        <v>503</v>
      </c>
      <c r="G627" s="370">
        <v>519</v>
      </c>
      <c r="I627" s="143"/>
      <c r="J627" s="143"/>
      <c r="K627" s="143"/>
      <c r="L627" s="143"/>
      <c r="M627" s="237"/>
      <c r="N627" s="143"/>
      <c r="O627" s="143"/>
      <c r="P627" s="143"/>
      <c r="Q627" s="143"/>
      <c r="R627" s="143"/>
      <c r="S627" s="143"/>
      <c r="T627" s="143"/>
      <c r="U627" s="143"/>
      <c r="V627" s="143"/>
      <c r="W627" s="90">
        <f>IF(AND($AM$17&gt;=$X627,$AM$17&lt;=$Y627),'TARIFA ENTREGA A DIRECCION USD'!A627,$W628)</f>
        <v>0</v>
      </c>
      <c r="X627" s="90">
        <v>618.00099999999998</v>
      </c>
      <c r="Y627" s="90">
        <v>619</v>
      </c>
      <c r="Z627" s="144"/>
    </row>
    <row r="628" spans="1:26" x14ac:dyDescent="0.2">
      <c r="A628" s="281" t="str">
        <f t="shared" si="18"/>
        <v>CRO CZO</v>
      </c>
      <c r="B628" s="368" t="s">
        <v>562</v>
      </c>
      <c r="C628" s="368" t="s">
        <v>563</v>
      </c>
      <c r="D628" s="368" t="s">
        <v>568</v>
      </c>
      <c r="E628" s="368" t="s">
        <v>5481</v>
      </c>
      <c r="F628" s="369" t="s">
        <v>504</v>
      </c>
      <c r="G628" s="370">
        <v>743</v>
      </c>
      <c r="I628" s="143"/>
      <c r="J628" s="143"/>
      <c r="K628" s="143"/>
      <c r="L628" s="143"/>
      <c r="M628" s="237"/>
      <c r="N628" s="143"/>
      <c r="O628" s="143"/>
      <c r="P628" s="143"/>
      <c r="Q628" s="143"/>
      <c r="R628" s="143"/>
      <c r="S628" s="143"/>
      <c r="T628" s="143"/>
      <c r="U628" s="143"/>
      <c r="V628" s="143"/>
      <c r="W628" s="90">
        <f>IF(AND($AM$17&gt;=$X628,$AM$17&lt;=$Y628),'TARIFA ENTREGA A DIRECCION USD'!A628,$W629)</f>
        <v>0</v>
      </c>
      <c r="X628" s="90">
        <v>619.00099999999998</v>
      </c>
      <c r="Y628" s="90">
        <v>620</v>
      </c>
      <c r="Z628" s="144"/>
    </row>
    <row r="629" spans="1:26" x14ac:dyDescent="0.2">
      <c r="A629" s="281" t="str">
        <f t="shared" si="18"/>
        <v>CRO DMS</v>
      </c>
      <c r="B629" s="368" t="s">
        <v>562</v>
      </c>
      <c r="C629" s="368" t="s">
        <v>563</v>
      </c>
      <c r="D629" s="368" t="s">
        <v>5446</v>
      </c>
      <c r="E629" s="368" t="s">
        <v>5447</v>
      </c>
      <c r="F629" s="369" t="s">
        <v>504</v>
      </c>
      <c r="G629" s="370">
        <v>615</v>
      </c>
      <c r="I629" s="143"/>
      <c r="J629" s="143"/>
      <c r="K629" s="143"/>
      <c r="L629" s="143"/>
      <c r="M629" s="237"/>
      <c r="N629" s="143"/>
      <c r="O629" s="143"/>
      <c r="P629" s="143"/>
      <c r="Q629" s="143"/>
      <c r="R629" s="143"/>
      <c r="S629" s="143"/>
      <c r="T629" s="143"/>
      <c r="U629" s="143"/>
      <c r="V629" s="143"/>
      <c r="W629" s="90">
        <f>IF(AND($AM$17&gt;=$X629,$AM$17&lt;=$Y629),'TARIFA ENTREGA A DIRECCION USD'!A629,$W630)</f>
        <v>0</v>
      </c>
      <c r="X629" s="90">
        <v>620.00099999999998</v>
      </c>
      <c r="Y629" s="90">
        <v>621</v>
      </c>
      <c r="Z629" s="144"/>
    </row>
    <row r="630" spans="1:26" x14ac:dyDescent="0.2">
      <c r="A630" s="281" t="str">
        <f t="shared" si="18"/>
        <v>CRO ETE</v>
      </c>
      <c r="B630" s="368" t="s">
        <v>562</v>
      </c>
      <c r="C630" s="368" t="s">
        <v>563</v>
      </c>
      <c r="D630" s="368" t="s">
        <v>570</v>
      </c>
      <c r="E630" s="368" t="s">
        <v>571</v>
      </c>
      <c r="F630" s="369" t="s">
        <v>504</v>
      </c>
      <c r="G630" s="370">
        <v>920</v>
      </c>
      <c r="I630" s="143"/>
      <c r="J630" s="143"/>
      <c r="K630" s="143"/>
      <c r="L630" s="143"/>
      <c r="M630" s="237"/>
      <c r="N630" s="143"/>
      <c r="O630" s="143"/>
      <c r="P630" s="143"/>
      <c r="Q630" s="143"/>
      <c r="R630" s="143"/>
      <c r="S630" s="143"/>
      <c r="T630" s="143"/>
      <c r="U630" s="143"/>
      <c r="V630" s="143"/>
      <c r="W630" s="90">
        <f>IF(AND($AM$17&gt;=$X630,$AM$17&lt;=$Y630),'TARIFA ENTREGA A DIRECCION USD'!A630,$W631)</f>
        <v>0</v>
      </c>
      <c r="X630" s="90">
        <v>621.00099999999998</v>
      </c>
      <c r="Y630" s="90">
        <v>622</v>
      </c>
      <c r="Z630" s="144"/>
    </row>
    <row r="631" spans="1:26" x14ac:dyDescent="0.2">
      <c r="A631" s="281" t="str">
        <f t="shared" si="18"/>
        <v>CRO EVA</v>
      </c>
      <c r="B631" s="368" t="s">
        <v>562</v>
      </c>
      <c r="C631" s="368" t="s">
        <v>563</v>
      </c>
      <c r="D631" s="368" t="s">
        <v>572</v>
      </c>
      <c r="E631" s="368" t="s">
        <v>573</v>
      </c>
      <c r="F631" s="369" t="s">
        <v>504</v>
      </c>
      <c r="G631" s="370">
        <v>879</v>
      </c>
      <c r="I631" s="143"/>
      <c r="J631" s="143"/>
      <c r="K631" s="143"/>
      <c r="L631" s="143"/>
      <c r="M631" s="237"/>
      <c r="N631" s="143"/>
      <c r="O631" s="143"/>
      <c r="P631" s="143"/>
      <c r="Q631" s="143"/>
      <c r="R631" s="143"/>
      <c r="S631" s="143"/>
      <c r="T631" s="143"/>
      <c r="U631" s="143"/>
      <c r="V631" s="143"/>
      <c r="W631" s="90">
        <f>IF(AND($AM$17&gt;=$X631,$AM$17&lt;=$Y631),'TARIFA ENTREGA A DIRECCION USD'!A631,$W632)</f>
        <v>0</v>
      </c>
      <c r="X631" s="90">
        <v>622.00099999999998</v>
      </c>
      <c r="Y631" s="90">
        <v>623</v>
      </c>
      <c r="Z631" s="144"/>
    </row>
    <row r="632" spans="1:26" x14ac:dyDescent="0.2">
      <c r="A632" s="281" t="str">
        <f t="shared" si="18"/>
        <v>CRO GR2</v>
      </c>
      <c r="B632" s="368" t="s">
        <v>562</v>
      </c>
      <c r="C632" s="368" t="s">
        <v>563</v>
      </c>
      <c r="D632" s="368" t="s">
        <v>576</v>
      </c>
      <c r="E632" s="368" t="s">
        <v>5473</v>
      </c>
      <c r="F632" s="369" t="s">
        <v>503</v>
      </c>
      <c r="G632" s="370">
        <v>500</v>
      </c>
      <c r="I632" s="143"/>
      <c r="J632" s="143"/>
      <c r="K632" s="143"/>
      <c r="L632" s="143"/>
      <c r="M632" s="237"/>
      <c r="N632" s="143"/>
      <c r="O632" s="143"/>
      <c r="P632" s="143"/>
      <c r="Q632" s="143"/>
      <c r="R632" s="143"/>
      <c r="S632" s="143"/>
      <c r="T632" s="143"/>
      <c r="U632" s="143"/>
      <c r="V632" s="143"/>
      <c r="W632" s="90">
        <f>IF(AND($AM$17&gt;=$X632,$AM$17&lt;=$Y632),'TARIFA ENTREGA A DIRECCION USD'!A632,$W633)</f>
        <v>0</v>
      </c>
      <c r="X632" s="90">
        <v>623.00099999999998</v>
      </c>
      <c r="Y632" s="90">
        <v>624</v>
      </c>
      <c r="Z632" s="144"/>
    </row>
    <row r="633" spans="1:26" x14ac:dyDescent="0.2">
      <c r="A633" s="281" t="str">
        <f t="shared" si="18"/>
        <v>CRO GTE</v>
      </c>
      <c r="B633" s="368" t="s">
        <v>562</v>
      </c>
      <c r="C633" s="368" t="s">
        <v>563</v>
      </c>
      <c r="D633" s="368" t="s">
        <v>5501</v>
      </c>
      <c r="E633" s="368" t="s">
        <v>5502</v>
      </c>
      <c r="F633" s="369" t="s">
        <v>503</v>
      </c>
      <c r="G633" s="370">
        <v>493</v>
      </c>
      <c r="I633" s="143"/>
      <c r="J633" s="143"/>
      <c r="K633" s="143"/>
      <c r="L633" s="143"/>
      <c r="M633" s="237"/>
      <c r="N633" s="143"/>
      <c r="O633" s="143"/>
      <c r="P633" s="143"/>
      <c r="Q633" s="143"/>
      <c r="R633" s="143"/>
      <c r="S633" s="143"/>
      <c r="T633" s="143"/>
      <c r="U633" s="143"/>
      <c r="V633" s="143"/>
      <c r="W633" s="90">
        <f>IF(AND($AM$17&gt;=$X633,$AM$17&lt;=$Y633),'TARIFA ENTREGA A DIRECCION USD'!A633,$W634)</f>
        <v>0</v>
      </c>
      <c r="X633" s="90">
        <v>624.00099999999998</v>
      </c>
      <c r="Y633" s="90">
        <v>625</v>
      </c>
      <c r="Z633" s="144"/>
    </row>
    <row r="634" spans="1:26" x14ac:dyDescent="0.2">
      <c r="A634" s="281" t="str">
        <f t="shared" si="18"/>
        <v>CRO GUA</v>
      </c>
      <c r="B634" s="368" t="s">
        <v>562</v>
      </c>
      <c r="C634" s="368" t="s">
        <v>563</v>
      </c>
      <c r="D634" s="368" t="s">
        <v>574</v>
      </c>
      <c r="E634" s="368" t="s">
        <v>575</v>
      </c>
      <c r="F634" s="369" t="s">
        <v>504</v>
      </c>
      <c r="G634" s="370">
        <v>675</v>
      </c>
      <c r="I634" s="143"/>
      <c r="J634" s="143"/>
      <c r="K634" s="143"/>
      <c r="L634" s="143"/>
      <c r="M634" s="237"/>
      <c r="N634" s="143"/>
      <c r="O634" s="143"/>
      <c r="P634" s="143"/>
      <c r="Q634" s="143"/>
      <c r="R634" s="143"/>
      <c r="S634" s="143"/>
      <c r="T634" s="143"/>
      <c r="U634" s="143"/>
      <c r="V634" s="143"/>
      <c r="W634" s="90">
        <f>IF(AND($AM$17&gt;=$X634,$AM$17&lt;=$Y634),'TARIFA ENTREGA A DIRECCION USD'!A634,$W635)</f>
        <v>0</v>
      </c>
      <c r="X634" s="90">
        <v>625.00099999999998</v>
      </c>
      <c r="Y634" s="90">
        <v>626</v>
      </c>
      <c r="Z634" s="144"/>
    </row>
    <row r="635" spans="1:26" x14ac:dyDescent="0.2">
      <c r="A635" s="281" t="str">
        <f t="shared" si="18"/>
        <v>CRO LGA</v>
      </c>
      <c r="B635" s="368" t="s">
        <v>562</v>
      </c>
      <c r="C635" s="368" t="s">
        <v>563</v>
      </c>
      <c r="D635" s="368" t="s">
        <v>5536</v>
      </c>
      <c r="E635" s="368" t="s">
        <v>5480</v>
      </c>
      <c r="F635" s="369" t="s">
        <v>503</v>
      </c>
      <c r="G635" s="370">
        <v>492</v>
      </c>
      <c r="I635" s="143"/>
      <c r="J635" s="143"/>
      <c r="K635" s="143"/>
      <c r="L635" s="143"/>
      <c r="M635" s="237"/>
      <c r="N635" s="143"/>
      <c r="O635" s="143"/>
      <c r="P635" s="143"/>
      <c r="Q635" s="143"/>
      <c r="R635" s="143"/>
      <c r="S635" s="143"/>
      <c r="T635" s="143"/>
      <c r="U635" s="143"/>
      <c r="V635" s="143"/>
      <c r="W635" s="90">
        <f>IF(AND($AM$17&gt;=$X635,$AM$17&lt;=$Y635),'TARIFA ENTREGA A DIRECCION USD'!A635,$W636)</f>
        <v>0</v>
      </c>
      <c r="X635" s="90">
        <v>626.00099999999998</v>
      </c>
      <c r="Y635" s="90">
        <v>627</v>
      </c>
      <c r="Z635" s="144"/>
    </row>
    <row r="636" spans="1:26" x14ac:dyDescent="0.2">
      <c r="A636" s="281" t="str">
        <f t="shared" si="18"/>
        <v>CRO MAY</v>
      </c>
      <c r="B636" s="368" t="s">
        <v>562</v>
      </c>
      <c r="C636" s="368" t="s">
        <v>563</v>
      </c>
      <c r="D636" s="368" t="s">
        <v>577</v>
      </c>
      <c r="E636" s="368" t="s">
        <v>578</v>
      </c>
      <c r="F636" s="369" t="s">
        <v>503</v>
      </c>
      <c r="G636" s="370">
        <v>346</v>
      </c>
      <c r="I636" s="143"/>
      <c r="J636" s="143"/>
      <c r="K636" s="143"/>
      <c r="L636" s="143"/>
      <c r="M636" s="237"/>
      <c r="N636" s="143"/>
      <c r="O636" s="143"/>
      <c r="P636" s="143"/>
      <c r="Q636" s="143"/>
      <c r="R636" s="143"/>
      <c r="S636" s="143"/>
      <c r="T636" s="143"/>
      <c r="U636" s="143"/>
      <c r="V636" s="143"/>
      <c r="W636" s="90">
        <f>IF(AND($AM$17&gt;=$X636,$AM$17&lt;=$Y636),'TARIFA ENTREGA A DIRECCION USD'!A636,$W637)</f>
        <v>0</v>
      </c>
      <c r="X636" s="90">
        <v>627.00099999999998</v>
      </c>
      <c r="Y636" s="90">
        <v>628</v>
      </c>
      <c r="Z636" s="144"/>
    </row>
    <row r="637" spans="1:26" x14ac:dyDescent="0.2">
      <c r="A637" s="281" t="str">
        <f t="shared" si="18"/>
        <v>CRO MBO</v>
      </c>
      <c r="B637" s="368" t="s">
        <v>562</v>
      </c>
      <c r="C637" s="368" t="s">
        <v>563</v>
      </c>
      <c r="D637" s="368" t="s">
        <v>579</v>
      </c>
      <c r="E637" s="368" t="s">
        <v>580</v>
      </c>
      <c r="F637" s="369" t="s">
        <v>504</v>
      </c>
      <c r="G637" s="370">
        <v>834</v>
      </c>
      <c r="I637" s="143"/>
      <c r="J637" s="143"/>
      <c r="K637" s="143"/>
      <c r="L637" s="143"/>
      <c r="M637" s="237"/>
      <c r="N637" s="143"/>
      <c r="O637" s="143"/>
      <c r="P637" s="143"/>
      <c r="Q637" s="143"/>
      <c r="R637" s="143"/>
      <c r="S637" s="143"/>
      <c r="T637" s="143"/>
      <c r="U637" s="143"/>
      <c r="V637" s="143"/>
      <c r="W637" s="90">
        <f>IF(AND($AM$17&gt;=$X637,$AM$17&lt;=$Y637),'TARIFA ENTREGA A DIRECCION USD'!A637,$W638)</f>
        <v>0</v>
      </c>
      <c r="X637" s="90">
        <v>628.00099999999998</v>
      </c>
      <c r="Y637" s="90">
        <v>629</v>
      </c>
      <c r="Z637" s="144"/>
    </row>
    <row r="638" spans="1:26" x14ac:dyDescent="0.2">
      <c r="A638" s="281" t="str">
        <f t="shared" si="18"/>
        <v>CRO MDA</v>
      </c>
      <c r="B638" s="368" t="s">
        <v>562</v>
      </c>
      <c r="C638" s="368" t="s">
        <v>563</v>
      </c>
      <c r="D638" s="368" t="s">
        <v>581</v>
      </c>
      <c r="E638" s="368" t="s">
        <v>582</v>
      </c>
      <c r="F638" s="369" t="s">
        <v>504</v>
      </c>
      <c r="G638" s="370">
        <v>949</v>
      </c>
      <c r="I638" s="143"/>
      <c r="J638" s="143"/>
      <c r="K638" s="143"/>
      <c r="L638" s="143"/>
      <c r="M638" s="237"/>
      <c r="N638" s="143"/>
      <c r="O638" s="143"/>
      <c r="P638" s="143"/>
      <c r="Q638" s="143"/>
      <c r="R638" s="143"/>
      <c r="S638" s="143"/>
      <c r="T638" s="143"/>
      <c r="U638" s="143"/>
      <c r="V638" s="143"/>
      <c r="W638" s="90">
        <f>IF(AND($AM$17&gt;=$X638,$AM$17&lt;=$Y638),'TARIFA ENTREGA A DIRECCION USD'!A638,$W639)</f>
        <v>0</v>
      </c>
      <c r="X638" s="90">
        <v>629.00099999999998</v>
      </c>
      <c r="Y638" s="90">
        <v>630</v>
      </c>
      <c r="Z638" s="144"/>
    </row>
    <row r="639" spans="1:26" x14ac:dyDescent="0.2">
      <c r="A639" s="281" t="str">
        <f t="shared" si="18"/>
        <v>CRO MIN</v>
      </c>
      <c r="B639" s="368" t="s">
        <v>562</v>
      </c>
      <c r="C639" s="368" t="s">
        <v>563</v>
      </c>
      <c r="D639" s="368" t="s">
        <v>583</v>
      </c>
      <c r="E639" s="368" t="s">
        <v>584</v>
      </c>
      <c r="F639" s="369" t="s">
        <v>504</v>
      </c>
      <c r="G639" s="370">
        <v>965</v>
      </c>
      <c r="I639" s="143"/>
      <c r="J639" s="143"/>
      <c r="K639" s="143"/>
      <c r="L639" s="143"/>
      <c r="M639" s="237"/>
      <c r="N639" s="143"/>
      <c r="O639" s="143"/>
      <c r="P639" s="143"/>
      <c r="Q639" s="143"/>
      <c r="R639" s="143"/>
      <c r="S639" s="143"/>
      <c r="T639" s="143"/>
      <c r="U639" s="143"/>
      <c r="V639" s="143"/>
      <c r="W639" s="90">
        <f>IF(AND($AM$17&gt;=$X639,$AM$17&lt;=$Y639),'TARIFA ENTREGA A DIRECCION USD'!A639,$W640)</f>
        <v>0</v>
      </c>
      <c r="X639" s="90">
        <v>630.00099999999998</v>
      </c>
      <c r="Y639" s="90">
        <v>631</v>
      </c>
      <c r="Z639" s="144"/>
    </row>
    <row r="640" spans="1:26" x14ac:dyDescent="0.2">
      <c r="A640" s="281" t="str">
        <f t="shared" si="18"/>
        <v>CRO MLM</v>
      </c>
      <c r="B640" s="368" t="s">
        <v>562</v>
      </c>
      <c r="C640" s="368" t="s">
        <v>563</v>
      </c>
      <c r="D640" s="368" t="s">
        <v>5474</v>
      </c>
      <c r="E640" s="368" t="s">
        <v>5487</v>
      </c>
      <c r="F640" s="369" t="s">
        <v>503</v>
      </c>
      <c r="G640" s="370">
        <v>461</v>
      </c>
      <c r="I640" s="143"/>
      <c r="J640" s="143"/>
      <c r="K640" s="143"/>
      <c r="L640" s="143"/>
      <c r="M640" s="237"/>
      <c r="N640" s="143"/>
      <c r="O640" s="143"/>
      <c r="P640" s="143"/>
      <c r="Q640" s="143"/>
      <c r="R640" s="143"/>
      <c r="S640" s="143"/>
      <c r="T640" s="143"/>
      <c r="U640" s="143"/>
      <c r="V640" s="143"/>
      <c r="W640" s="90">
        <f>IF(AND($AM$17&gt;=$X640,$AM$17&lt;=$Y640),'TARIFA ENTREGA A DIRECCION USD'!A640,$W641)</f>
        <v>0</v>
      </c>
      <c r="X640" s="90">
        <v>631.00099999999998</v>
      </c>
      <c r="Y640" s="90">
        <v>632</v>
      </c>
      <c r="Z640" s="144"/>
    </row>
    <row r="641" spans="1:26" x14ac:dyDescent="0.2">
      <c r="A641" s="281" t="str">
        <f t="shared" si="18"/>
        <v>CRO MTA</v>
      </c>
      <c r="B641" s="368" t="s">
        <v>562</v>
      </c>
      <c r="C641" s="368" t="s">
        <v>563</v>
      </c>
      <c r="D641" s="368" t="s">
        <v>585</v>
      </c>
      <c r="E641" s="368" t="s">
        <v>5483</v>
      </c>
      <c r="F641" s="369" t="s">
        <v>5491</v>
      </c>
      <c r="G641" s="369">
        <v>922</v>
      </c>
      <c r="I641" s="143"/>
      <c r="J641" s="143"/>
      <c r="K641" s="143"/>
      <c r="L641" s="143"/>
      <c r="M641" s="237"/>
      <c r="N641" s="143"/>
      <c r="O641" s="143"/>
      <c r="P641" s="143"/>
      <c r="Q641" s="143"/>
      <c r="R641" s="143"/>
      <c r="S641" s="143"/>
      <c r="T641" s="143"/>
      <c r="U641" s="143"/>
      <c r="V641" s="143"/>
      <c r="W641" s="90">
        <f>IF(AND($AM$17&gt;=$X641,$AM$17&lt;=$Y641),'TARIFA ENTREGA A DIRECCION USD'!A641,$W642)</f>
        <v>0</v>
      </c>
      <c r="X641" s="90">
        <v>632.00099999999998</v>
      </c>
      <c r="Y641" s="90">
        <v>633</v>
      </c>
      <c r="Z641" s="144"/>
    </row>
    <row r="642" spans="1:26" x14ac:dyDescent="0.2">
      <c r="A642" s="281" t="str">
        <f t="shared" ref="A642:A705" si="19">CONCATENATE(B642," ",D642)</f>
        <v>CRO PCO</v>
      </c>
      <c r="B642" s="368" t="s">
        <v>562</v>
      </c>
      <c r="C642" s="368" t="s">
        <v>563</v>
      </c>
      <c r="D642" s="368" t="s">
        <v>586</v>
      </c>
      <c r="E642" s="368" t="s">
        <v>587</v>
      </c>
      <c r="F642" s="369" t="s">
        <v>503</v>
      </c>
      <c r="G642" s="370">
        <v>351</v>
      </c>
      <c r="I642" s="143"/>
      <c r="J642" s="143"/>
      <c r="K642" s="143"/>
      <c r="L642" s="143"/>
      <c r="M642" s="237"/>
      <c r="N642" s="143"/>
      <c r="O642" s="143"/>
      <c r="P642" s="143"/>
      <c r="Q642" s="143"/>
      <c r="R642" s="143"/>
      <c r="S642" s="143"/>
      <c r="T642" s="143"/>
      <c r="U642" s="143"/>
      <c r="V642" s="143"/>
      <c r="W642" s="90">
        <f>IF(AND($AM$17&gt;=$X642,$AM$17&lt;=$Y642),'TARIFA ENTREGA A DIRECCION USD'!A642,$W643)</f>
        <v>0</v>
      </c>
      <c r="X642" s="90">
        <v>633.00099999999998</v>
      </c>
      <c r="Y642" s="90">
        <v>634</v>
      </c>
      <c r="Z642" s="144"/>
    </row>
    <row r="643" spans="1:26" x14ac:dyDescent="0.2">
      <c r="A643" s="281" t="str">
        <f t="shared" si="19"/>
        <v>CRO PFO</v>
      </c>
      <c r="B643" s="368" t="s">
        <v>562</v>
      </c>
      <c r="C643" s="368" t="s">
        <v>563</v>
      </c>
      <c r="D643" s="368" t="s">
        <v>588</v>
      </c>
      <c r="E643" s="368" t="s">
        <v>589</v>
      </c>
      <c r="F643" s="369" t="s">
        <v>502</v>
      </c>
      <c r="G643" s="370">
        <v>93</v>
      </c>
      <c r="I643" s="143"/>
      <c r="J643" s="143"/>
      <c r="K643" s="143"/>
      <c r="L643" s="143"/>
      <c r="M643" s="237"/>
      <c r="N643" s="143"/>
      <c r="O643" s="143"/>
      <c r="P643" s="143"/>
      <c r="Q643" s="143"/>
      <c r="R643" s="143"/>
      <c r="S643" s="143"/>
      <c r="T643" s="143"/>
      <c r="U643" s="143"/>
      <c r="V643" s="143"/>
      <c r="W643" s="90">
        <f>IF(AND($AM$17&gt;=$X643,$AM$17&lt;=$Y643),'TARIFA ENTREGA A DIRECCION USD'!A643,$W644)</f>
        <v>0</v>
      </c>
      <c r="X643" s="90">
        <v>634.00099999999998</v>
      </c>
      <c r="Y643" s="90">
        <v>635</v>
      </c>
      <c r="Z643" s="144"/>
    </row>
    <row r="644" spans="1:26" x14ac:dyDescent="0.2">
      <c r="A644" s="281" t="str">
        <f t="shared" si="19"/>
        <v>CRO PLC</v>
      </c>
      <c r="B644" s="368" t="s">
        <v>562</v>
      </c>
      <c r="C644" s="368" t="s">
        <v>563</v>
      </c>
      <c r="D644" s="368" t="s">
        <v>590</v>
      </c>
      <c r="E644" s="368" t="s">
        <v>591</v>
      </c>
      <c r="F644" s="369" t="s">
        <v>504</v>
      </c>
      <c r="G644" s="370">
        <v>786</v>
      </c>
      <c r="I644" s="143"/>
      <c r="J644" s="143"/>
      <c r="K644" s="143"/>
      <c r="L644" s="143"/>
      <c r="M644" s="237"/>
      <c r="N644" s="143"/>
      <c r="O644" s="143"/>
      <c r="P644" s="143"/>
      <c r="Q644" s="143"/>
      <c r="R644" s="143"/>
      <c r="S644" s="143"/>
      <c r="T644" s="143"/>
      <c r="U644" s="143"/>
      <c r="V644" s="143"/>
      <c r="W644" s="90">
        <f>IF(AND($AM$17&gt;=$X644,$AM$17&lt;=$Y644),'TARIFA ENTREGA A DIRECCION USD'!A644,$W645)</f>
        <v>0</v>
      </c>
      <c r="X644" s="90">
        <v>635.00099999999998</v>
      </c>
      <c r="Y644" s="90">
        <v>636</v>
      </c>
      <c r="Z644" s="144"/>
    </row>
    <row r="645" spans="1:26" x14ac:dyDescent="0.2">
      <c r="A645" s="281" t="str">
        <f t="shared" si="19"/>
        <v>CRO POZ</v>
      </c>
      <c r="B645" s="368" t="s">
        <v>562</v>
      </c>
      <c r="C645" s="368" t="s">
        <v>563</v>
      </c>
      <c r="D645" s="368" t="s">
        <v>592</v>
      </c>
      <c r="E645" s="368" t="s">
        <v>593</v>
      </c>
      <c r="F645" s="369" t="s">
        <v>504</v>
      </c>
      <c r="G645" s="370">
        <v>1118</v>
      </c>
      <c r="I645" s="143"/>
      <c r="J645" s="143"/>
      <c r="K645" s="143"/>
      <c r="L645" s="143"/>
      <c r="M645" s="237"/>
      <c r="N645" s="143"/>
      <c r="O645" s="143"/>
      <c r="P645" s="143"/>
      <c r="Q645" s="143"/>
      <c r="R645" s="143"/>
      <c r="S645" s="143"/>
      <c r="T645" s="143"/>
      <c r="U645" s="143"/>
      <c r="V645" s="143"/>
      <c r="W645" s="90">
        <f>IF(AND($AM$17&gt;=$X645,$AM$17&lt;=$Y645),'TARIFA ENTREGA A DIRECCION USD'!A645,$W646)</f>
        <v>0</v>
      </c>
      <c r="X645" s="90">
        <v>636.00099999999998</v>
      </c>
      <c r="Y645" s="90">
        <v>637</v>
      </c>
      <c r="Z645" s="144"/>
    </row>
    <row r="646" spans="1:26" x14ac:dyDescent="0.2">
      <c r="A646" s="281" t="str">
        <f t="shared" si="19"/>
        <v>CRO SNT</v>
      </c>
      <c r="B646" s="368" t="s">
        <v>562</v>
      </c>
      <c r="C646" s="368" t="s">
        <v>563</v>
      </c>
      <c r="D646" s="368" t="s">
        <v>5610</v>
      </c>
      <c r="E646" s="368" t="s">
        <v>594</v>
      </c>
      <c r="F646" s="369" t="s">
        <v>504</v>
      </c>
      <c r="G646" s="370">
        <v>1083</v>
      </c>
      <c r="I646" s="143"/>
      <c r="J646" s="143"/>
      <c r="K646" s="143"/>
      <c r="L646" s="143"/>
      <c r="M646" s="237"/>
      <c r="N646" s="143"/>
      <c r="O646" s="143"/>
      <c r="P646" s="143"/>
      <c r="Q646" s="143"/>
      <c r="R646" s="143"/>
      <c r="S646" s="143"/>
      <c r="T646" s="143"/>
      <c r="U646" s="143"/>
      <c r="V646" s="143"/>
      <c r="W646" s="90">
        <f>IF(AND($AM$17&gt;=$X646,$AM$17&lt;=$Y646),'TARIFA ENTREGA A DIRECCION USD'!A646,$W647)</f>
        <v>0</v>
      </c>
      <c r="X646" s="90">
        <v>637.00099999999998</v>
      </c>
      <c r="Y646" s="90">
        <v>638</v>
      </c>
      <c r="Z646" s="144"/>
    </row>
    <row r="647" spans="1:26" x14ac:dyDescent="0.2">
      <c r="A647" s="281" t="str">
        <f t="shared" si="19"/>
        <v>CRO SBZ</v>
      </c>
      <c r="B647" s="368" t="s">
        <v>562</v>
      </c>
      <c r="C647" s="368" t="s">
        <v>563</v>
      </c>
      <c r="D647" s="368" t="s">
        <v>595</v>
      </c>
      <c r="E647" s="368" t="s">
        <v>5484</v>
      </c>
      <c r="F647" s="369" t="s">
        <v>504</v>
      </c>
      <c r="G647" s="370">
        <v>934</v>
      </c>
      <c r="I647" s="143"/>
      <c r="J647" s="143"/>
      <c r="K647" s="143"/>
      <c r="L647" s="143"/>
      <c r="M647" s="237"/>
      <c r="N647" s="143"/>
      <c r="O647" s="143"/>
      <c r="P647" s="143"/>
      <c r="Q647" s="143"/>
      <c r="R647" s="143"/>
      <c r="S647" s="143"/>
      <c r="T647" s="143"/>
      <c r="U647" s="143"/>
      <c r="V647" s="143"/>
      <c r="W647" s="90">
        <f>IF(AND($AM$17&gt;=$X647,$AM$17&lt;=$Y647),'TARIFA ENTREGA A DIRECCION USD'!A647,$W648)</f>
        <v>0</v>
      </c>
      <c r="X647" s="90">
        <v>638.00099999999998</v>
      </c>
      <c r="Y647" s="90">
        <v>639</v>
      </c>
      <c r="Z647" s="144"/>
    </row>
    <row r="648" spans="1:26" x14ac:dyDescent="0.2">
      <c r="A648" s="281" t="str">
        <f t="shared" si="19"/>
        <v>CRO SCL</v>
      </c>
      <c r="B648" s="368" t="s">
        <v>562</v>
      </c>
      <c r="C648" s="368" t="s">
        <v>563</v>
      </c>
      <c r="D648" s="368" t="s">
        <v>596</v>
      </c>
      <c r="E648" s="368" t="s">
        <v>597</v>
      </c>
      <c r="F648" s="369" t="s">
        <v>504</v>
      </c>
      <c r="G648" s="370">
        <v>1043</v>
      </c>
      <c r="I648" s="143"/>
      <c r="J648" s="143"/>
      <c r="K648" s="143"/>
      <c r="L648" s="143"/>
      <c r="M648" s="237"/>
      <c r="N648" s="143"/>
      <c r="O648" s="143"/>
      <c r="P648" s="143"/>
      <c r="Q648" s="143"/>
      <c r="R648" s="143"/>
      <c r="S648" s="143"/>
      <c r="T648" s="143"/>
      <c r="U648" s="143"/>
      <c r="V648" s="143"/>
      <c r="W648" s="90">
        <f>IF(AND($AM$17&gt;=$X648,$AM$17&lt;=$Y648),'TARIFA ENTREGA A DIRECCION USD'!A648,$W649)</f>
        <v>0</v>
      </c>
      <c r="X648" s="90">
        <v>639.00099999999998</v>
      </c>
      <c r="Y648" s="90">
        <v>640</v>
      </c>
      <c r="Z648" s="144"/>
    </row>
    <row r="649" spans="1:26" x14ac:dyDescent="0.2">
      <c r="A649" s="281" t="str">
        <f t="shared" si="19"/>
        <v>CRO SFE</v>
      </c>
      <c r="B649" s="368" t="s">
        <v>562</v>
      </c>
      <c r="C649" s="368" t="s">
        <v>563</v>
      </c>
      <c r="D649" s="368" t="s">
        <v>598</v>
      </c>
      <c r="E649" s="368" t="s">
        <v>599</v>
      </c>
      <c r="F649" s="369" t="s">
        <v>503</v>
      </c>
      <c r="G649" s="370">
        <v>421</v>
      </c>
      <c r="I649" s="143"/>
      <c r="J649" s="143"/>
      <c r="K649" s="143"/>
      <c r="L649" s="143"/>
      <c r="M649" s="237"/>
      <c r="N649" s="143"/>
      <c r="O649" s="143"/>
      <c r="P649" s="143"/>
      <c r="Q649" s="143"/>
      <c r="R649" s="143"/>
      <c r="S649" s="143"/>
      <c r="T649" s="143"/>
      <c r="U649" s="143"/>
      <c r="V649" s="143"/>
      <c r="W649" s="90">
        <f>IF(AND($AM$17&gt;=$X649,$AM$17&lt;=$Y649),'TARIFA ENTREGA A DIRECCION USD'!A649,$W650)</f>
        <v>0</v>
      </c>
      <c r="X649" s="90">
        <v>640.00099999999998</v>
      </c>
      <c r="Y649" s="90">
        <v>641</v>
      </c>
      <c r="Z649" s="144"/>
    </row>
    <row r="650" spans="1:26" x14ac:dyDescent="0.2">
      <c r="A650" s="281" t="str">
        <f t="shared" si="19"/>
        <v>CRO SFX</v>
      </c>
      <c r="B650" s="368" t="s">
        <v>562</v>
      </c>
      <c r="C650" s="368" t="s">
        <v>563</v>
      </c>
      <c r="D650" s="368" t="s">
        <v>600</v>
      </c>
      <c r="E650" s="368" t="s">
        <v>601</v>
      </c>
      <c r="F650" s="369" t="s">
        <v>504</v>
      </c>
      <c r="G650" s="370">
        <v>1134</v>
      </c>
      <c r="I650" s="143"/>
      <c r="J650" s="143"/>
      <c r="K650" s="143"/>
      <c r="L650" s="143"/>
      <c r="M650" s="237"/>
      <c r="N650" s="143"/>
      <c r="O650" s="143"/>
      <c r="P650" s="143"/>
      <c r="Q650" s="143"/>
      <c r="R650" s="143"/>
      <c r="S650" s="143"/>
      <c r="T650" s="143"/>
      <c r="U650" s="143"/>
      <c r="V650" s="143"/>
      <c r="W650" s="90">
        <f>IF(AND($AM$17&gt;=$X650,$AM$17&lt;=$Y650),'TARIFA ENTREGA A DIRECCION USD'!A650,$W651)</f>
        <v>0</v>
      </c>
      <c r="X650" s="90">
        <v>641.00099999999998</v>
      </c>
      <c r="Y650" s="90">
        <v>642</v>
      </c>
      <c r="Z650" s="144"/>
    </row>
    <row r="651" spans="1:26" x14ac:dyDescent="0.2">
      <c r="A651" s="281" t="str">
        <f t="shared" si="19"/>
        <v>CRO TPT</v>
      </c>
      <c r="B651" s="368" t="s">
        <v>562</v>
      </c>
      <c r="C651" s="368" t="s">
        <v>563</v>
      </c>
      <c r="D651" s="368" t="s">
        <v>5503</v>
      </c>
      <c r="E651" s="368" t="s">
        <v>5504</v>
      </c>
      <c r="F651" s="369" t="s">
        <v>504</v>
      </c>
      <c r="G651" s="370">
        <v>1168</v>
      </c>
      <c r="I651" s="143"/>
      <c r="J651" s="143"/>
      <c r="K651" s="143"/>
      <c r="L651" s="143"/>
      <c r="M651" s="237"/>
      <c r="N651" s="143"/>
      <c r="O651" s="143"/>
      <c r="P651" s="143"/>
      <c r="Q651" s="143"/>
      <c r="R651" s="143"/>
      <c r="S651" s="143"/>
      <c r="T651" s="143"/>
      <c r="U651" s="143"/>
      <c r="V651" s="143"/>
      <c r="W651" s="90">
        <f>IF(AND($AM$17&gt;=$X651,$AM$17&lt;=$Y651),'TARIFA ENTREGA A DIRECCION USD'!A651,$W652)</f>
        <v>0</v>
      </c>
      <c r="X651" s="90">
        <v>642.00099999999998</v>
      </c>
      <c r="Y651" s="90">
        <v>643</v>
      </c>
      <c r="Z651" s="144"/>
    </row>
    <row r="652" spans="1:26" x14ac:dyDescent="0.2">
      <c r="A652" s="281" t="str">
        <f t="shared" si="19"/>
        <v>CRO TY1</v>
      </c>
      <c r="B652" s="368" t="s">
        <v>562</v>
      </c>
      <c r="C652" s="368" t="s">
        <v>563</v>
      </c>
      <c r="D652" s="368" t="s">
        <v>604</v>
      </c>
      <c r="E652" s="368" t="s">
        <v>605</v>
      </c>
      <c r="F652" s="369" t="s">
        <v>503</v>
      </c>
      <c r="G652" s="370">
        <v>461</v>
      </c>
      <c r="I652" s="143"/>
      <c r="J652" s="143"/>
      <c r="K652" s="143"/>
      <c r="L652" s="143"/>
      <c r="M652" s="237"/>
      <c r="N652" s="143"/>
      <c r="O652" s="143"/>
      <c r="P652" s="143"/>
      <c r="Q652" s="143"/>
      <c r="R652" s="143"/>
      <c r="S652" s="143"/>
      <c r="T652" s="143"/>
      <c r="U652" s="143"/>
      <c r="V652" s="143"/>
      <c r="W652" s="90">
        <f>IF(AND($AM$17&gt;=$X652,$AM$17&lt;=$Y652),'TARIFA ENTREGA A DIRECCION USD'!A652,$W653)</f>
        <v>0</v>
      </c>
      <c r="X652" s="90">
        <v>643.00099999999998</v>
      </c>
      <c r="Y652" s="90">
        <v>644</v>
      </c>
      <c r="Z652" s="144"/>
    </row>
    <row r="653" spans="1:26" x14ac:dyDescent="0.2">
      <c r="A653" s="281" t="str">
        <f t="shared" si="19"/>
        <v>CRO VAL</v>
      </c>
      <c r="B653" s="368" t="s">
        <v>562</v>
      </c>
      <c r="C653" s="368" t="s">
        <v>563</v>
      </c>
      <c r="D653" s="368" t="s">
        <v>602</v>
      </c>
      <c r="E653" s="368" t="s">
        <v>603</v>
      </c>
      <c r="F653" s="369" t="s">
        <v>502</v>
      </c>
      <c r="G653" s="370">
        <v>296</v>
      </c>
      <c r="I653" s="143"/>
      <c r="J653" s="143"/>
      <c r="K653" s="143"/>
      <c r="L653" s="143"/>
      <c r="M653" s="237"/>
      <c r="N653" s="143"/>
      <c r="O653" s="143"/>
      <c r="P653" s="143"/>
      <c r="Q653" s="143"/>
      <c r="R653" s="143"/>
      <c r="S653" s="143"/>
      <c r="T653" s="143"/>
      <c r="U653" s="143"/>
      <c r="V653" s="143"/>
      <c r="W653" s="90">
        <f>IF(AND($AM$17&gt;=$X653,$AM$17&lt;=$Y653),'TARIFA ENTREGA A DIRECCION USD'!A653,$W654)</f>
        <v>0</v>
      </c>
      <c r="X653" s="90">
        <v>644.00099999999998</v>
      </c>
      <c r="Y653" s="90">
        <v>645</v>
      </c>
      <c r="Z653" s="144"/>
    </row>
    <row r="654" spans="1:26" x14ac:dyDescent="0.2">
      <c r="A654" s="281" t="str">
        <f t="shared" si="19"/>
        <v>CRO VEN</v>
      </c>
      <c r="B654" s="368" t="s">
        <v>562</v>
      </c>
      <c r="C654" s="368" t="s">
        <v>563</v>
      </c>
      <c r="D654" s="368" t="s">
        <v>5475</v>
      </c>
      <c r="E654" s="368" t="s">
        <v>5476</v>
      </c>
      <c r="F654" s="369" t="s">
        <v>503</v>
      </c>
      <c r="G654" s="370">
        <v>461</v>
      </c>
      <c r="I654" s="143"/>
      <c r="J654" s="143"/>
      <c r="K654" s="143"/>
      <c r="L654" s="143"/>
      <c r="M654" s="237"/>
      <c r="N654" s="143"/>
      <c r="O654" s="143"/>
      <c r="P654" s="143"/>
      <c r="Q654" s="143"/>
      <c r="R654" s="143"/>
      <c r="S654" s="143"/>
      <c r="T654" s="143"/>
      <c r="U654" s="143"/>
      <c r="V654" s="143"/>
      <c r="W654" s="90">
        <f>IF(AND($AM$17&gt;=$X654,$AM$17&lt;=$Y654),'TARIFA ENTREGA A DIRECCION USD'!A654,$W655)</f>
        <v>0</v>
      </c>
      <c r="X654" s="90">
        <v>645.00099999999998</v>
      </c>
      <c r="Y654" s="90">
        <v>646</v>
      </c>
      <c r="Z654" s="144"/>
    </row>
    <row r="655" spans="1:26" x14ac:dyDescent="0.2">
      <c r="A655" s="281" t="str">
        <f t="shared" si="19"/>
        <v>CRO VLP</v>
      </c>
      <c r="B655" s="368" t="s">
        <v>562</v>
      </c>
      <c r="C655" s="368" t="s">
        <v>563</v>
      </c>
      <c r="D655" s="368" t="s">
        <v>606</v>
      </c>
      <c r="E655" s="368" t="s">
        <v>5482</v>
      </c>
      <c r="F655" s="369" t="s">
        <v>504</v>
      </c>
      <c r="G655" s="370">
        <v>948</v>
      </c>
      <c r="I655" s="143"/>
      <c r="J655" s="143"/>
      <c r="K655" s="143"/>
      <c r="L655" s="143"/>
      <c r="M655" s="237"/>
      <c r="N655" s="143"/>
      <c r="O655" s="143"/>
      <c r="P655" s="143"/>
      <c r="Q655" s="143"/>
      <c r="R655" s="143"/>
      <c r="S655" s="143"/>
      <c r="T655" s="143"/>
      <c r="U655" s="143"/>
      <c r="V655" s="143"/>
      <c r="W655" s="90">
        <f>IF(AND($AM$17&gt;=$X655,$AM$17&lt;=$Y655),'TARIFA ENTREGA A DIRECCION USD'!A655,$W656)</f>
        <v>0</v>
      </c>
      <c r="X655" s="90">
        <v>646.00099999999998</v>
      </c>
      <c r="Y655" s="90">
        <v>647</v>
      </c>
      <c r="Z655" s="144"/>
    </row>
    <row r="656" spans="1:26" x14ac:dyDescent="0.2">
      <c r="A656" s="281" t="str">
        <f t="shared" si="19"/>
        <v>CRO VRA</v>
      </c>
      <c r="B656" s="368" t="s">
        <v>562</v>
      </c>
      <c r="C656" s="368" t="s">
        <v>563</v>
      </c>
      <c r="D656" s="368" t="s">
        <v>607</v>
      </c>
      <c r="E656" s="368" t="s">
        <v>608</v>
      </c>
      <c r="F656" s="369" t="s">
        <v>504</v>
      </c>
      <c r="G656" s="370">
        <v>731</v>
      </c>
      <c r="I656" s="143"/>
      <c r="J656" s="143"/>
      <c r="K656" s="143"/>
      <c r="L656" s="143"/>
      <c r="M656" s="237"/>
      <c r="N656" s="143"/>
      <c r="O656" s="143"/>
      <c r="P656" s="143"/>
      <c r="Q656" s="143"/>
      <c r="R656" s="143"/>
      <c r="S656" s="143"/>
      <c r="T656" s="143"/>
      <c r="U656" s="143"/>
      <c r="V656" s="143"/>
      <c r="W656" s="90">
        <f>IF(AND($AM$17&gt;=$X656,$AM$17&lt;=$Y656),'TARIFA ENTREGA A DIRECCION USD'!A656,$W657)</f>
        <v>0</v>
      </c>
      <c r="X656" s="90">
        <v>647.00099999999998</v>
      </c>
      <c r="Y656" s="90">
        <v>648</v>
      </c>
      <c r="Z656" s="144"/>
    </row>
    <row r="657" spans="1:26" x14ac:dyDescent="0.2">
      <c r="A657" s="281" t="str">
        <f t="shared" si="19"/>
        <v>CRO XBM</v>
      </c>
      <c r="B657" s="368" t="s">
        <v>562</v>
      </c>
      <c r="C657" s="368" t="s">
        <v>563</v>
      </c>
      <c r="D657" s="368" t="s">
        <v>609</v>
      </c>
      <c r="E657" s="368" t="s">
        <v>612</v>
      </c>
      <c r="F657" s="369" t="s">
        <v>503</v>
      </c>
      <c r="G657" s="370">
        <v>461</v>
      </c>
      <c r="I657" s="143"/>
      <c r="J657" s="143"/>
      <c r="K657" s="143"/>
      <c r="L657" s="143"/>
      <c r="M657" s="237"/>
      <c r="N657" s="143"/>
      <c r="O657" s="143"/>
      <c r="P657" s="143"/>
      <c r="Q657" s="143"/>
      <c r="R657" s="143"/>
      <c r="S657" s="143"/>
      <c r="T657" s="143"/>
      <c r="U657" s="143"/>
      <c r="V657" s="143"/>
      <c r="W657" s="90">
        <f>IF(AND($AM$17&gt;=$X657,$AM$17&lt;=$Y657),'TARIFA ENTREGA A DIRECCION USD'!A657,$W658)</f>
        <v>0</v>
      </c>
      <c r="X657" s="90">
        <v>648.00099999999998</v>
      </c>
      <c r="Y657" s="90">
        <v>649</v>
      </c>
      <c r="Z657" s="144"/>
    </row>
    <row r="658" spans="1:26" x14ac:dyDescent="0.2">
      <c r="A658" s="281" t="str">
        <f t="shared" si="19"/>
        <v>CRO XES</v>
      </c>
      <c r="B658" s="368" t="s">
        <v>562</v>
      </c>
      <c r="C658" s="368" t="s">
        <v>563</v>
      </c>
      <c r="D658" s="368" t="s">
        <v>610</v>
      </c>
      <c r="E658" s="368" t="s">
        <v>613</v>
      </c>
      <c r="F658" s="369" t="s">
        <v>503</v>
      </c>
      <c r="G658" s="370">
        <v>461</v>
      </c>
      <c r="I658" s="143"/>
      <c r="J658" s="143"/>
      <c r="K658" s="143"/>
      <c r="L658" s="143"/>
      <c r="M658" s="237"/>
      <c r="N658" s="143"/>
      <c r="O658" s="143"/>
      <c r="P658" s="143"/>
      <c r="Q658" s="143"/>
      <c r="R658" s="143"/>
      <c r="S658" s="143"/>
      <c r="T658" s="143"/>
      <c r="U658" s="143"/>
      <c r="V658" s="143"/>
      <c r="W658" s="90">
        <f>IF(AND($AM$17&gt;=$X658,$AM$17&lt;=$Y658),'TARIFA ENTREGA A DIRECCION USD'!A658,$W659)</f>
        <v>0</v>
      </c>
      <c r="X658" s="90">
        <v>649.00099999999998</v>
      </c>
      <c r="Y658" s="90">
        <v>650</v>
      </c>
      <c r="Z658" s="144"/>
    </row>
    <row r="659" spans="1:26" x14ac:dyDescent="0.2">
      <c r="A659" s="281" t="str">
        <f t="shared" si="19"/>
        <v>CRO XSJ</v>
      </c>
      <c r="B659" s="368" t="s">
        <v>562</v>
      </c>
      <c r="C659" s="368" t="s">
        <v>563</v>
      </c>
      <c r="D659" s="368" t="s">
        <v>5477</v>
      </c>
      <c r="E659" s="368" t="s">
        <v>5478</v>
      </c>
      <c r="F659" s="369" t="s">
        <v>503</v>
      </c>
      <c r="G659" s="370">
        <v>461</v>
      </c>
      <c r="I659" s="143"/>
      <c r="J659" s="143"/>
      <c r="K659" s="143"/>
      <c r="L659" s="143"/>
      <c r="M659" s="237"/>
      <c r="N659" s="143"/>
      <c r="O659" s="143"/>
      <c r="P659" s="143"/>
      <c r="Q659" s="143"/>
      <c r="R659" s="143"/>
      <c r="S659" s="143"/>
      <c r="T659" s="143"/>
      <c r="U659" s="143"/>
      <c r="V659" s="143"/>
      <c r="W659" s="90">
        <f>IF(AND($AM$17&gt;=$X659,$AM$17&lt;=$Y659),'TARIFA ENTREGA A DIRECCION USD'!A659,$W660)</f>
        <v>0</v>
      </c>
      <c r="X659" s="90">
        <v>650.00099999999998</v>
      </c>
      <c r="Y659" s="90">
        <v>651</v>
      </c>
      <c r="Z659" s="144"/>
    </row>
    <row r="660" spans="1:26" x14ac:dyDescent="0.2">
      <c r="A660" s="281" t="str">
        <f t="shared" si="19"/>
        <v>CRO XSS</v>
      </c>
      <c r="B660" s="368" t="s">
        <v>562</v>
      </c>
      <c r="C660" s="368" t="s">
        <v>563</v>
      </c>
      <c r="D660" s="368" t="s">
        <v>5485</v>
      </c>
      <c r="E660" s="368" t="s">
        <v>5486</v>
      </c>
      <c r="F660" s="369" t="s">
        <v>504</v>
      </c>
      <c r="G660" s="370">
        <v>1043</v>
      </c>
      <c r="I660" s="143"/>
      <c r="J660" s="143"/>
      <c r="K660" s="143"/>
      <c r="L660" s="143"/>
      <c r="M660" s="237"/>
      <c r="N660" s="143"/>
      <c r="O660" s="143"/>
      <c r="P660" s="143"/>
      <c r="Q660" s="143"/>
      <c r="R660" s="143"/>
      <c r="S660" s="143"/>
      <c r="T660" s="143"/>
      <c r="U660" s="143"/>
      <c r="V660" s="143"/>
      <c r="W660" s="90">
        <f>IF(AND($AM$17&gt;=$X660,$AM$17&lt;=$Y660),'TARIFA ENTREGA A DIRECCION USD'!A660,$W661)</f>
        <v>0</v>
      </c>
      <c r="X660" s="90">
        <v>651.00099999999998</v>
      </c>
      <c r="Y660" s="90">
        <v>652</v>
      </c>
      <c r="Z660" s="144"/>
    </row>
    <row r="661" spans="1:26" x14ac:dyDescent="0.2">
      <c r="A661" s="281" t="str">
        <f t="shared" si="19"/>
        <v>CRO XTT</v>
      </c>
      <c r="B661" s="368" t="s">
        <v>562</v>
      </c>
      <c r="C661" s="368" t="s">
        <v>563</v>
      </c>
      <c r="D661" s="368" t="s">
        <v>5448</v>
      </c>
      <c r="E661" s="368" t="s">
        <v>5479</v>
      </c>
      <c r="F661" s="369" t="s">
        <v>503</v>
      </c>
      <c r="G661" s="370">
        <v>461</v>
      </c>
      <c r="I661" s="143"/>
      <c r="J661" s="143"/>
      <c r="K661" s="143"/>
      <c r="L661" s="143"/>
      <c r="M661" s="237"/>
      <c r="N661" s="143"/>
      <c r="O661" s="143"/>
      <c r="P661" s="143"/>
      <c r="Q661" s="143"/>
      <c r="R661" s="143"/>
      <c r="S661" s="143"/>
      <c r="T661" s="143"/>
      <c r="U661" s="143"/>
      <c r="V661" s="143"/>
      <c r="W661" s="90">
        <f>IF(AND($AM$17&gt;=$X661,$AM$17&lt;=$Y661),'TARIFA ENTREGA A DIRECCION USD'!A661,$W662)</f>
        <v>0</v>
      </c>
      <c r="X661" s="90">
        <v>652.00099999999998</v>
      </c>
      <c r="Y661" s="90">
        <v>653</v>
      </c>
      <c r="Z661" s="144"/>
    </row>
    <row r="662" spans="1:26" x14ac:dyDescent="0.2">
      <c r="A662" s="282" t="str">
        <f t="shared" si="19"/>
        <v>CRO XCH</v>
      </c>
      <c r="B662" s="278" t="s">
        <v>562</v>
      </c>
      <c r="C662" s="278" t="s">
        <v>563</v>
      </c>
      <c r="D662" s="278" t="s">
        <v>5537</v>
      </c>
      <c r="E662" s="278" t="s">
        <v>5538</v>
      </c>
      <c r="F662" s="395" t="s">
        <v>503</v>
      </c>
      <c r="G662" s="396">
        <v>461</v>
      </c>
      <c r="I662" s="143"/>
      <c r="J662" s="143"/>
      <c r="K662" s="143"/>
      <c r="L662" s="143"/>
      <c r="M662" s="237"/>
      <c r="N662" s="143"/>
      <c r="O662" s="143"/>
      <c r="P662" s="143"/>
      <c r="Q662" s="143"/>
      <c r="R662" s="143"/>
      <c r="S662" s="143"/>
      <c r="T662" s="143"/>
      <c r="U662" s="143"/>
      <c r="V662" s="143"/>
      <c r="W662" s="90">
        <f>IF(AND($AM$17&gt;=$X662,$AM$17&lt;=$Y662),'TARIFA ENTREGA A DIRECCION USD'!A662,$W663)</f>
        <v>0</v>
      </c>
      <c r="X662" s="90">
        <v>653.00099999999998</v>
      </c>
      <c r="Y662" s="90">
        <v>654</v>
      </c>
      <c r="Z662" s="144"/>
    </row>
    <row r="663" spans="1:26" x14ac:dyDescent="0.2">
      <c r="A663" s="294" t="str">
        <f t="shared" si="19"/>
        <v>CRO BPC</v>
      </c>
      <c r="B663" s="293" t="s">
        <v>562</v>
      </c>
      <c r="C663" s="293" t="s">
        <v>563</v>
      </c>
      <c r="D663" s="293" t="s">
        <v>5544</v>
      </c>
      <c r="E663" s="293" t="s">
        <v>5545</v>
      </c>
      <c r="F663" s="397" t="s">
        <v>504</v>
      </c>
      <c r="G663" s="398">
        <v>786</v>
      </c>
      <c r="I663" s="143"/>
      <c r="J663" s="143"/>
      <c r="K663" s="143"/>
      <c r="L663" s="143"/>
      <c r="M663" s="237"/>
      <c r="N663" s="143"/>
      <c r="O663" s="143"/>
      <c r="P663" s="143"/>
      <c r="Q663" s="143"/>
      <c r="R663" s="143"/>
      <c r="S663" s="143"/>
      <c r="T663" s="143"/>
      <c r="U663" s="143"/>
      <c r="V663" s="143"/>
      <c r="W663" s="90">
        <f>IF(AND($AM$17&gt;=$X663,$AM$17&lt;=$Y663),'TARIFA ENTREGA A DIRECCION USD'!A663,$W664)</f>
        <v>0</v>
      </c>
      <c r="X663" s="90">
        <v>654.00099999999998</v>
      </c>
      <c r="Y663" s="90">
        <v>655</v>
      </c>
      <c r="Z663" s="144"/>
    </row>
    <row r="664" spans="1:26" x14ac:dyDescent="0.2">
      <c r="A664" s="294" t="str">
        <f t="shared" si="19"/>
        <v>CRO XCP</v>
      </c>
      <c r="B664" s="293" t="s">
        <v>562</v>
      </c>
      <c r="C664" s="293" t="s">
        <v>563</v>
      </c>
      <c r="D664" s="293" t="s">
        <v>5549</v>
      </c>
      <c r="E664" s="293" t="s">
        <v>5550</v>
      </c>
      <c r="F664" s="397" t="s">
        <v>503</v>
      </c>
      <c r="G664" s="398">
        <v>448</v>
      </c>
      <c r="I664" s="143"/>
      <c r="J664" s="143"/>
      <c r="K664" s="143"/>
      <c r="L664" s="143"/>
      <c r="M664" s="237"/>
      <c r="N664" s="143"/>
      <c r="O664" s="143"/>
      <c r="P664" s="143"/>
      <c r="Q664" s="143"/>
      <c r="R664" s="143"/>
      <c r="S664" s="143"/>
      <c r="T664" s="143"/>
      <c r="U664" s="143"/>
      <c r="V664" s="143"/>
      <c r="W664" s="90">
        <f>IF(AND($AM$17&gt;=$X664,$AM$17&lt;=$Y664),'TARIFA ENTREGA A DIRECCION USD'!A664,$W665)</f>
        <v>0</v>
      </c>
      <c r="X664" s="90">
        <v>655.00099999999998</v>
      </c>
      <c r="Y664" s="90">
        <v>656</v>
      </c>
      <c r="Z664" s="144"/>
    </row>
    <row r="665" spans="1:26" x14ac:dyDescent="0.2">
      <c r="A665" s="281" t="str">
        <f t="shared" si="19"/>
        <v>CRR ACO</v>
      </c>
      <c r="B665" s="368" t="s">
        <v>564</v>
      </c>
      <c r="C665" s="368" t="s">
        <v>565</v>
      </c>
      <c r="D665" s="368" t="s">
        <v>546</v>
      </c>
      <c r="E665" s="368" t="s">
        <v>547</v>
      </c>
      <c r="F665" s="369" t="s">
        <v>504</v>
      </c>
      <c r="G665" s="370">
        <v>856</v>
      </c>
      <c r="I665" s="143"/>
      <c r="J665" s="143"/>
      <c r="K665" s="143"/>
      <c r="L665" s="143"/>
      <c r="M665" s="237"/>
      <c r="N665" s="143"/>
      <c r="O665" s="143"/>
      <c r="P665" s="143"/>
      <c r="Q665" s="143"/>
      <c r="R665" s="143"/>
      <c r="S665" s="143"/>
      <c r="T665" s="143"/>
      <c r="U665" s="143"/>
      <c r="V665" s="143"/>
      <c r="W665" s="90">
        <f>IF(AND($AM$17&gt;=$X665,$AM$17&lt;=$Y665),'TARIFA ENTREGA A DIRECCION USD'!A665,$W666)</f>
        <v>0</v>
      </c>
      <c r="X665" s="90">
        <v>656.00099999999998</v>
      </c>
      <c r="Y665" s="90">
        <v>657</v>
      </c>
      <c r="Z665" s="144"/>
    </row>
    <row r="666" spans="1:26" x14ac:dyDescent="0.2">
      <c r="A666" s="281" t="str">
        <f t="shared" si="19"/>
        <v>CRR AUA</v>
      </c>
      <c r="B666" s="368" t="s">
        <v>564</v>
      </c>
      <c r="C666" s="368" t="s">
        <v>565</v>
      </c>
      <c r="D666" s="368" t="s">
        <v>5515</v>
      </c>
      <c r="E666" s="368" t="s">
        <v>5519</v>
      </c>
      <c r="F666" s="369" t="s">
        <v>502</v>
      </c>
      <c r="G666" s="370">
        <v>183</v>
      </c>
      <c r="I666" s="143"/>
      <c r="J666" s="143"/>
      <c r="K666" s="143"/>
      <c r="L666" s="143"/>
      <c r="M666" s="237"/>
      <c r="N666" s="143"/>
      <c r="O666" s="143"/>
      <c r="P666" s="143"/>
      <c r="Q666" s="143"/>
      <c r="R666" s="143"/>
      <c r="S666" s="143"/>
      <c r="T666" s="143"/>
      <c r="U666" s="143"/>
      <c r="V666" s="143"/>
      <c r="W666" s="90">
        <f>IF(AND($AM$17&gt;=$X666,$AM$17&lt;=$Y666),'TARIFA ENTREGA A DIRECCION USD'!A666,$W667)</f>
        <v>0</v>
      </c>
      <c r="X666" s="90">
        <v>657.00099999999998</v>
      </c>
      <c r="Y666" s="90">
        <v>658</v>
      </c>
      <c r="Z666" s="144"/>
    </row>
    <row r="667" spans="1:26" x14ac:dyDescent="0.2">
      <c r="A667" s="281" t="str">
        <f t="shared" si="19"/>
        <v>CRR BAS</v>
      </c>
      <c r="B667" s="368" t="s">
        <v>564</v>
      </c>
      <c r="C667" s="368" t="s">
        <v>565</v>
      </c>
      <c r="D667" s="368" t="s">
        <v>549</v>
      </c>
      <c r="E667" s="368" t="s">
        <v>550</v>
      </c>
      <c r="F667" s="369" t="s">
        <v>503</v>
      </c>
      <c r="G667" s="370">
        <v>345</v>
      </c>
      <c r="I667" s="143"/>
      <c r="J667" s="143"/>
      <c r="K667" s="143"/>
      <c r="L667" s="143"/>
      <c r="M667" s="237"/>
      <c r="N667" s="143"/>
      <c r="O667" s="143"/>
      <c r="P667" s="143"/>
      <c r="Q667" s="143"/>
      <c r="R667" s="143"/>
      <c r="S667" s="143"/>
      <c r="T667" s="143"/>
      <c r="U667" s="143"/>
      <c r="V667" s="143"/>
      <c r="W667" s="90">
        <f>IF(AND($AM$17&gt;=$X667,$AM$17&lt;=$Y667),'TARIFA ENTREGA A DIRECCION USD'!A667,$W668)</f>
        <v>0</v>
      </c>
      <c r="X667" s="90">
        <v>658.00099999999998</v>
      </c>
      <c r="Y667" s="90">
        <v>659</v>
      </c>
      <c r="Z667" s="144"/>
    </row>
    <row r="668" spans="1:26" x14ac:dyDescent="0.2">
      <c r="A668" s="281" t="str">
        <f t="shared" si="19"/>
        <v>CRR BTO</v>
      </c>
      <c r="B668" s="368" t="s">
        <v>564</v>
      </c>
      <c r="C668" s="368" t="s">
        <v>565</v>
      </c>
      <c r="D668" s="368" t="s">
        <v>551</v>
      </c>
      <c r="E668" s="368" t="s">
        <v>552</v>
      </c>
      <c r="F668" s="369" t="s">
        <v>502</v>
      </c>
      <c r="G668" s="370">
        <v>100</v>
      </c>
      <c r="I668" s="143"/>
      <c r="J668" s="143"/>
      <c r="K668" s="143"/>
      <c r="L668" s="143"/>
      <c r="M668" s="237"/>
      <c r="N668" s="143"/>
      <c r="O668" s="143"/>
      <c r="P668" s="143"/>
      <c r="Q668" s="143"/>
      <c r="R668" s="143"/>
      <c r="S668" s="143"/>
      <c r="T668" s="143"/>
      <c r="U668" s="143"/>
      <c r="V668" s="143"/>
      <c r="W668" s="90">
        <f>IF(AND($AM$17&gt;=$X668,$AM$17&lt;=$Y668),'TARIFA ENTREGA A DIRECCION USD'!A668,$W669)</f>
        <v>0</v>
      </c>
      <c r="X668" s="90">
        <v>659.00099999999998</v>
      </c>
      <c r="Y668" s="90">
        <v>660</v>
      </c>
      <c r="Z668" s="144"/>
    </row>
    <row r="669" spans="1:26" x14ac:dyDescent="0.2">
      <c r="A669" s="281" t="str">
        <f t="shared" si="19"/>
        <v>CRR CAS</v>
      </c>
      <c r="B669" s="368" t="s">
        <v>564</v>
      </c>
      <c r="C669" s="368" t="s">
        <v>565</v>
      </c>
      <c r="D669" s="368" t="s">
        <v>553</v>
      </c>
      <c r="E669" s="368" t="s">
        <v>554</v>
      </c>
      <c r="F669" s="369" t="s">
        <v>502</v>
      </c>
      <c r="G669" s="370">
        <v>200</v>
      </c>
      <c r="I669" s="143"/>
      <c r="J669" s="143"/>
      <c r="K669" s="143"/>
      <c r="L669" s="143"/>
      <c r="M669" s="237"/>
      <c r="N669" s="143"/>
      <c r="O669" s="143"/>
      <c r="P669" s="143"/>
      <c r="Q669" s="143"/>
      <c r="R669" s="143"/>
      <c r="S669" s="143"/>
      <c r="T669" s="143"/>
      <c r="U669" s="143"/>
      <c r="V669" s="143"/>
      <c r="W669" s="90">
        <f>IF(AND($AM$17&gt;=$X669,$AM$17&lt;=$Y669),'TARIFA ENTREGA A DIRECCION USD'!A669,$W670)</f>
        <v>0</v>
      </c>
      <c r="X669" s="90">
        <v>660.00099999999998</v>
      </c>
      <c r="Y669" s="90">
        <v>661</v>
      </c>
      <c r="Z669" s="144"/>
    </row>
    <row r="670" spans="1:26" x14ac:dyDescent="0.2">
      <c r="A670" s="281" t="str">
        <f t="shared" si="19"/>
        <v>CRR CAZ</v>
      </c>
      <c r="B670" s="368" t="s">
        <v>564</v>
      </c>
      <c r="C670" s="368" t="s">
        <v>565</v>
      </c>
      <c r="D670" s="368" t="s">
        <v>561</v>
      </c>
      <c r="E670" s="368" t="s">
        <v>611</v>
      </c>
      <c r="F670" s="369" t="s">
        <v>503</v>
      </c>
      <c r="G670" s="370">
        <v>494</v>
      </c>
      <c r="I670" s="143"/>
      <c r="J670" s="143"/>
      <c r="K670" s="143"/>
      <c r="L670" s="143"/>
      <c r="M670" s="237"/>
      <c r="N670" s="143"/>
      <c r="O670" s="143"/>
      <c r="P670" s="143"/>
      <c r="Q670" s="143"/>
      <c r="R670" s="143"/>
      <c r="S670" s="143"/>
      <c r="T670" s="143"/>
      <c r="U670" s="143"/>
      <c r="V670" s="143"/>
      <c r="W670" s="90">
        <f>IF(AND($AM$17&gt;=$X670,$AM$17&lt;=$Y670),'TARIFA ENTREGA A DIRECCION USD'!A670,$W671)</f>
        <v>0</v>
      </c>
      <c r="X670" s="90">
        <v>661.00099999999998</v>
      </c>
      <c r="Y670" s="90">
        <v>662</v>
      </c>
      <c r="Z670" s="144"/>
    </row>
    <row r="671" spans="1:26" x14ac:dyDescent="0.2">
      <c r="A671" s="281" t="str">
        <f t="shared" si="19"/>
        <v>CRR CBR</v>
      </c>
      <c r="B671" s="368" t="s">
        <v>564</v>
      </c>
      <c r="C671" s="368" t="s">
        <v>565</v>
      </c>
      <c r="D671" s="368" t="s">
        <v>555</v>
      </c>
      <c r="E671" s="368" t="s">
        <v>556</v>
      </c>
      <c r="F671" s="369" t="s">
        <v>504</v>
      </c>
      <c r="G671" s="370">
        <v>1055</v>
      </c>
      <c r="I671" s="143"/>
      <c r="J671" s="143"/>
      <c r="K671" s="143"/>
      <c r="L671" s="143"/>
      <c r="M671" s="237"/>
      <c r="N671" s="143"/>
      <c r="O671" s="143"/>
      <c r="P671" s="143"/>
      <c r="Q671" s="143"/>
      <c r="R671" s="143"/>
      <c r="S671" s="143"/>
      <c r="T671" s="143"/>
      <c r="U671" s="143"/>
      <c r="V671" s="143"/>
      <c r="W671" s="90">
        <f>IF(AND($AM$17&gt;=$X671,$AM$17&lt;=$Y671),'TARIFA ENTREGA A DIRECCION USD'!A671,$W672)</f>
        <v>0</v>
      </c>
      <c r="X671" s="90">
        <v>662.00099999999998</v>
      </c>
      <c r="Y671" s="90">
        <v>663</v>
      </c>
      <c r="Z671" s="144"/>
    </row>
    <row r="672" spans="1:26" x14ac:dyDescent="0.2">
      <c r="A672" s="281" t="str">
        <f t="shared" si="19"/>
        <v>CRR CCS</v>
      </c>
      <c r="B672" s="368" t="s">
        <v>564</v>
      </c>
      <c r="C672" s="368" t="s">
        <v>565</v>
      </c>
      <c r="D672" s="368" t="s">
        <v>557</v>
      </c>
      <c r="E672" s="368" t="s">
        <v>558</v>
      </c>
      <c r="F672" s="369" t="s">
        <v>503</v>
      </c>
      <c r="G672" s="370">
        <v>480</v>
      </c>
      <c r="I672" s="143"/>
      <c r="J672" s="143"/>
      <c r="K672" s="143"/>
      <c r="L672" s="143"/>
      <c r="M672" s="237"/>
      <c r="N672" s="143"/>
      <c r="O672" s="143"/>
      <c r="P672" s="143"/>
      <c r="Q672" s="143"/>
      <c r="R672" s="143"/>
      <c r="S672" s="143"/>
      <c r="T672" s="143"/>
      <c r="U672" s="143"/>
      <c r="V672" s="143"/>
      <c r="W672" s="90">
        <f>IF(AND($AM$17&gt;=$X672,$AM$17&lt;=$Y672),'TARIFA ENTREGA A DIRECCION USD'!A672,$W673)</f>
        <v>0</v>
      </c>
      <c r="X672" s="90">
        <v>663.00099999999998</v>
      </c>
      <c r="Y672" s="90">
        <v>664</v>
      </c>
      <c r="Z672" s="144"/>
    </row>
    <row r="673" spans="1:26" x14ac:dyDescent="0.2">
      <c r="A673" s="281" t="str">
        <f t="shared" si="19"/>
        <v>CRR CGA</v>
      </c>
      <c r="B673" s="368" t="s">
        <v>564</v>
      </c>
      <c r="C673" s="368" t="s">
        <v>565</v>
      </c>
      <c r="D673" s="368" t="s">
        <v>559</v>
      </c>
      <c r="E673" s="368" t="s">
        <v>560</v>
      </c>
      <c r="F673" s="369" t="s">
        <v>503</v>
      </c>
      <c r="G673" s="370">
        <v>380</v>
      </c>
      <c r="I673" s="143"/>
      <c r="J673" s="143"/>
      <c r="K673" s="143"/>
      <c r="L673" s="143"/>
      <c r="M673" s="237"/>
      <c r="N673" s="143"/>
      <c r="O673" s="143"/>
      <c r="P673" s="143"/>
      <c r="Q673" s="143"/>
      <c r="R673" s="143"/>
      <c r="S673" s="143"/>
      <c r="T673" s="143"/>
      <c r="U673" s="143"/>
      <c r="V673" s="143"/>
      <c r="W673" s="90">
        <f>IF(AND($AM$17&gt;=$X673,$AM$17&lt;=$Y673),'TARIFA ENTREGA A DIRECCION USD'!A673,$W674)</f>
        <v>0</v>
      </c>
      <c r="X673" s="90">
        <v>664.00099999999998</v>
      </c>
      <c r="Y673" s="90">
        <v>665</v>
      </c>
      <c r="Z673" s="144"/>
    </row>
    <row r="674" spans="1:26" x14ac:dyDescent="0.2">
      <c r="A674" s="281" t="str">
        <f t="shared" si="19"/>
        <v>CRR CNA</v>
      </c>
      <c r="B674" s="368" t="s">
        <v>564</v>
      </c>
      <c r="C674" s="368" t="s">
        <v>565</v>
      </c>
      <c r="D674" s="368" t="s">
        <v>5492</v>
      </c>
      <c r="E674" s="368" t="s">
        <v>5493</v>
      </c>
      <c r="F674" s="369" t="s">
        <v>504</v>
      </c>
      <c r="G674" s="370">
        <v>870</v>
      </c>
      <c r="I674" s="143"/>
      <c r="J674" s="143"/>
      <c r="K674" s="143"/>
      <c r="L674" s="143"/>
      <c r="M674" s="237"/>
      <c r="N674" s="143"/>
      <c r="O674" s="143"/>
      <c r="P674" s="143"/>
      <c r="Q674" s="143"/>
      <c r="R674" s="143"/>
      <c r="S674" s="143"/>
      <c r="T674" s="143"/>
      <c r="U674" s="143"/>
      <c r="V674" s="143"/>
      <c r="W674" s="90">
        <f>IF(AND($AM$17&gt;=$X674,$AM$17&lt;=$Y674),'TARIFA ENTREGA A DIRECCION USD'!A674,$W675)</f>
        <v>0</v>
      </c>
      <c r="X674" s="90">
        <v>665.00099999999998</v>
      </c>
      <c r="Y674" s="90">
        <v>666</v>
      </c>
      <c r="Z674" s="144"/>
    </row>
    <row r="675" spans="1:26" x14ac:dyDescent="0.2">
      <c r="A675" s="281" t="str">
        <f t="shared" si="19"/>
        <v>CRR CNO</v>
      </c>
      <c r="B675" s="368" t="s">
        <v>564</v>
      </c>
      <c r="C675" s="368" t="s">
        <v>565</v>
      </c>
      <c r="D675" s="368" t="s">
        <v>5499</v>
      </c>
      <c r="E675" s="368" t="s">
        <v>5500</v>
      </c>
      <c r="F675" s="369" t="s">
        <v>504</v>
      </c>
      <c r="G675" s="370">
        <v>998</v>
      </c>
      <c r="I675" s="143"/>
      <c r="J675" s="143"/>
      <c r="K675" s="143"/>
      <c r="L675" s="143"/>
      <c r="M675" s="237"/>
      <c r="N675" s="143"/>
      <c r="O675" s="143"/>
      <c r="P675" s="143"/>
      <c r="Q675" s="143"/>
      <c r="R675" s="143"/>
      <c r="S675" s="143"/>
      <c r="T675" s="143"/>
      <c r="U675" s="143"/>
      <c r="V675" s="143"/>
      <c r="W675" s="90">
        <f>IF(AND($AM$17&gt;=$X675,$AM$17&lt;=$Y675),'TARIFA ENTREGA A DIRECCION USD'!A675,$W676)</f>
        <v>0</v>
      </c>
      <c r="X675" s="90">
        <v>666.00099999999998</v>
      </c>
      <c r="Y675" s="90">
        <v>667</v>
      </c>
      <c r="Z675" s="144"/>
    </row>
    <row r="676" spans="1:26" x14ac:dyDescent="0.2">
      <c r="A676" s="281" t="str">
        <f t="shared" si="19"/>
        <v>CRR CRO</v>
      </c>
      <c r="B676" s="368" t="s">
        <v>564</v>
      </c>
      <c r="C676" s="368" t="s">
        <v>565</v>
      </c>
      <c r="D676" s="368" t="s">
        <v>562</v>
      </c>
      <c r="E676" s="368" t="s">
        <v>563</v>
      </c>
      <c r="F676" s="369" t="s">
        <v>504</v>
      </c>
      <c r="G676" s="369">
        <v>605</v>
      </c>
      <c r="I676" s="143"/>
      <c r="J676" s="143"/>
      <c r="K676" s="143"/>
      <c r="L676" s="143"/>
      <c r="M676" s="237"/>
      <c r="N676" s="143"/>
      <c r="O676" s="143"/>
      <c r="P676" s="143"/>
      <c r="Q676" s="143"/>
      <c r="R676" s="143"/>
      <c r="S676" s="143"/>
      <c r="T676" s="143"/>
      <c r="U676" s="143"/>
      <c r="V676" s="143"/>
      <c r="W676" s="90">
        <f>IF(AND($AM$17&gt;=$X676,$AM$17&lt;=$Y676),'TARIFA ENTREGA A DIRECCION USD'!A676,$W677)</f>
        <v>0</v>
      </c>
      <c r="X676" s="90">
        <v>667.00099999999998</v>
      </c>
      <c r="Y676" s="90">
        <v>668</v>
      </c>
      <c r="Z676" s="144"/>
    </row>
    <row r="677" spans="1:26" x14ac:dyDescent="0.2">
      <c r="A677" s="281" t="str">
        <f t="shared" si="19"/>
        <v>CRR CRR</v>
      </c>
      <c r="B677" s="368" t="s">
        <v>564</v>
      </c>
      <c r="C677" s="368" t="s">
        <v>565</v>
      </c>
      <c r="D677" s="368" t="s">
        <v>564</v>
      </c>
      <c r="E677" s="368" t="s">
        <v>565</v>
      </c>
      <c r="F677" s="369" t="s">
        <v>501</v>
      </c>
      <c r="G677" s="370">
        <v>1</v>
      </c>
      <c r="I677" s="143"/>
      <c r="J677" s="143"/>
      <c r="K677" s="143"/>
      <c r="L677" s="143"/>
      <c r="M677" s="237"/>
      <c r="N677" s="143"/>
      <c r="O677" s="143"/>
      <c r="P677" s="143"/>
      <c r="Q677" s="143"/>
      <c r="R677" s="143"/>
      <c r="S677" s="143"/>
      <c r="T677" s="143"/>
      <c r="U677" s="143"/>
      <c r="V677" s="143"/>
      <c r="W677" s="90">
        <f>IF(AND($AM$17&gt;=$X677,$AM$17&lt;=$Y677),'TARIFA ENTREGA A DIRECCION USD'!A677,$W678)</f>
        <v>0</v>
      </c>
      <c r="X677" s="90">
        <v>668.00099999999998</v>
      </c>
      <c r="Y677" s="90">
        <v>669</v>
      </c>
      <c r="Z677" s="144"/>
    </row>
    <row r="678" spans="1:26" x14ac:dyDescent="0.2">
      <c r="A678" s="281" t="str">
        <f t="shared" si="19"/>
        <v>CRR CVE</v>
      </c>
      <c r="B678" s="368" t="s">
        <v>564</v>
      </c>
      <c r="C678" s="368" t="s">
        <v>565</v>
      </c>
      <c r="D678" s="368" t="s">
        <v>566</v>
      </c>
      <c r="E678" s="368" t="s">
        <v>567</v>
      </c>
      <c r="F678" s="369" t="s">
        <v>503</v>
      </c>
      <c r="G678" s="370">
        <v>453</v>
      </c>
      <c r="I678" s="143"/>
      <c r="J678" s="143"/>
      <c r="K678" s="143"/>
      <c r="L678" s="143"/>
      <c r="M678" s="237"/>
      <c r="N678" s="143"/>
      <c r="O678" s="143"/>
      <c r="P678" s="143"/>
      <c r="Q678" s="143"/>
      <c r="R678" s="143"/>
      <c r="S678" s="143"/>
      <c r="T678" s="143"/>
      <c r="U678" s="143"/>
      <c r="V678" s="143"/>
      <c r="W678" s="90">
        <f>IF(AND($AM$17&gt;=$X678,$AM$17&lt;=$Y678),'TARIFA ENTREGA A DIRECCION USD'!A678,$W679)</f>
        <v>0</v>
      </c>
      <c r="X678" s="90">
        <v>669.00099999999998</v>
      </c>
      <c r="Y678" s="90">
        <v>670</v>
      </c>
      <c r="Z678" s="144"/>
    </row>
    <row r="679" spans="1:26" x14ac:dyDescent="0.2">
      <c r="A679" s="281" t="str">
        <f t="shared" si="19"/>
        <v>CRR CZO</v>
      </c>
      <c r="B679" s="368" t="s">
        <v>564</v>
      </c>
      <c r="C679" s="368" t="s">
        <v>565</v>
      </c>
      <c r="D679" s="368" t="s">
        <v>568</v>
      </c>
      <c r="E679" s="368" t="s">
        <v>5481</v>
      </c>
      <c r="F679" s="369" t="s">
        <v>503</v>
      </c>
      <c r="G679" s="370">
        <v>543</v>
      </c>
      <c r="I679" s="143"/>
      <c r="J679" s="143"/>
      <c r="K679" s="143"/>
      <c r="L679" s="143"/>
      <c r="M679" s="237"/>
      <c r="N679" s="143"/>
      <c r="O679" s="143"/>
      <c r="P679" s="143"/>
      <c r="Q679" s="143"/>
      <c r="R679" s="143"/>
      <c r="S679" s="143"/>
      <c r="T679" s="143"/>
      <c r="U679" s="143"/>
      <c r="V679" s="143"/>
      <c r="W679" s="90">
        <f>IF(AND($AM$17&gt;=$X679,$AM$17&lt;=$Y679),'TARIFA ENTREGA A DIRECCION USD'!A679,$W680)</f>
        <v>0</v>
      </c>
      <c r="X679" s="90">
        <v>670.00099999999998</v>
      </c>
      <c r="Y679" s="90">
        <v>671</v>
      </c>
      <c r="Z679" s="144"/>
    </row>
    <row r="680" spans="1:26" x14ac:dyDescent="0.2">
      <c r="A680" s="281" t="str">
        <f t="shared" si="19"/>
        <v>CRR DMS</v>
      </c>
      <c r="B680" s="368" t="s">
        <v>564</v>
      </c>
      <c r="C680" s="368" t="s">
        <v>565</v>
      </c>
      <c r="D680" s="368" t="s">
        <v>5446</v>
      </c>
      <c r="E680" s="368" t="s">
        <v>5447</v>
      </c>
      <c r="F680" s="369" t="s">
        <v>503</v>
      </c>
      <c r="G680" s="370">
        <v>345</v>
      </c>
      <c r="I680" s="143"/>
      <c r="J680" s="143"/>
      <c r="K680" s="143"/>
      <c r="L680" s="143"/>
      <c r="M680" s="237"/>
      <c r="N680" s="143"/>
      <c r="O680" s="143"/>
      <c r="P680" s="143"/>
      <c r="Q680" s="143"/>
      <c r="R680" s="143"/>
      <c r="S680" s="143"/>
      <c r="T680" s="143"/>
      <c r="U680" s="143"/>
      <c r="V680" s="143"/>
      <c r="W680" s="90">
        <f>IF(AND($AM$17&gt;=$X680,$AM$17&lt;=$Y680),'TARIFA ENTREGA A DIRECCION USD'!A680,$W681)</f>
        <v>0</v>
      </c>
      <c r="X680" s="90">
        <v>671.00099999999998</v>
      </c>
      <c r="Y680" s="90">
        <v>672</v>
      </c>
      <c r="Z680" s="144"/>
    </row>
    <row r="681" spans="1:26" x14ac:dyDescent="0.2">
      <c r="A681" s="281" t="str">
        <f t="shared" si="19"/>
        <v>CRR ETE</v>
      </c>
      <c r="B681" s="368" t="s">
        <v>564</v>
      </c>
      <c r="C681" s="368" t="s">
        <v>565</v>
      </c>
      <c r="D681" s="368" t="s">
        <v>570</v>
      </c>
      <c r="E681" s="368" t="s">
        <v>571</v>
      </c>
      <c r="F681" s="369" t="s">
        <v>504</v>
      </c>
      <c r="G681" s="370">
        <v>926</v>
      </c>
      <c r="I681" s="143"/>
      <c r="J681" s="143"/>
      <c r="K681" s="143"/>
      <c r="L681" s="143"/>
      <c r="M681" s="237"/>
      <c r="N681" s="143"/>
      <c r="O681" s="143"/>
      <c r="P681" s="143"/>
      <c r="Q681" s="143"/>
      <c r="R681" s="143"/>
      <c r="S681" s="143"/>
      <c r="T681" s="143"/>
      <c r="U681" s="143"/>
      <c r="V681" s="143"/>
      <c r="W681" s="90">
        <f>IF(AND($AM$17&gt;=$X681,$AM$17&lt;=$Y681),'TARIFA ENTREGA A DIRECCION USD'!A681,$W682)</f>
        <v>0</v>
      </c>
      <c r="X681" s="90">
        <v>672.00099999999998</v>
      </c>
      <c r="Y681" s="90">
        <v>673</v>
      </c>
      <c r="Z681" s="144"/>
    </row>
    <row r="682" spans="1:26" x14ac:dyDescent="0.2">
      <c r="A682" s="281" t="str">
        <f t="shared" si="19"/>
        <v>CRR EVA</v>
      </c>
      <c r="B682" s="368" t="s">
        <v>564</v>
      </c>
      <c r="C682" s="368" t="s">
        <v>565</v>
      </c>
      <c r="D682" s="368" t="s">
        <v>572</v>
      </c>
      <c r="E682" s="368" t="s">
        <v>573</v>
      </c>
      <c r="F682" s="369" t="s">
        <v>502</v>
      </c>
      <c r="G682" s="370">
        <v>296</v>
      </c>
      <c r="I682" s="143"/>
      <c r="J682" s="143"/>
      <c r="K682" s="143"/>
      <c r="L682" s="143"/>
      <c r="M682" s="237"/>
      <c r="N682" s="143"/>
      <c r="O682" s="143"/>
      <c r="P682" s="143"/>
      <c r="Q682" s="143"/>
      <c r="R682" s="143"/>
      <c r="S682" s="143"/>
      <c r="T682" s="143"/>
      <c r="U682" s="143"/>
      <c r="V682" s="143"/>
      <c r="W682" s="90">
        <f>IF(AND($AM$17&gt;=$X682,$AM$17&lt;=$Y682),'TARIFA ENTREGA A DIRECCION USD'!A682,$W683)</f>
        <v>0</v>
      </c>
      <c r="X682" s="90">
        <v>673.00099999999998</v>
      </c>
      <c r="Y682" s="90">
        <v>674</v>
      </c>
      <c r="Z682" s="144"/>
    </row>
    <row r="683" spans="1:26" x14ac:dyDescent="0.2">
      <c r="A683" s="281" t="str">
        <f t="shared" si="19"/>
        <v>CRR GR2</v>
      </c>
      <c r="B683" s="368" t="s">
        <v>564</v>
      </c>
      <c r="C683" s="368" t="s">
        <v>565</v>
      </c>
      <c r="D683" s="368" t="s">
        <v>576</v>
      </c>
      <c r="E683" s="368" t="s">
        <v>5473</v>
      </c>
      <c r="F683" s="369" t="s">
        <v>503</v>
      </c>
      <c r="G683" s="370">
        <v>506</v>
      </c>
      <c r="I683" s="143"/>
      <c r="J683" s="143"/>
      <c r="K683" s="143"/>
      <c r="L683" s="143"/>
      <c r="M683" s="237"/>
      <c r="N683" s="143"/>
      <c r="O683" s="143"/>
      <c r="P683" s="143"/>
      <c r="Q683" s="143"/>
      <c r="R683" s="143"/>
      <c r="S683" s="143"/>
      <c r="T683" s="143"/>
      <c r="U683" s="143"/>
      <c r="V683" s="143"/>
      <c r="W683" s="90">
        <f>IF(AND($AM$17&gt;=$X683,$AM$17&lt;=$Y683),'TARIFA ENTREGA A DIRECCION USD'!A683,$W684)</f>
        <v>0</v>
      </c>
      <c r="X683" s="90">
        <v>674.00099999999998</v>
      </c>
      <c r="Y683" s="90">
        <v>675</v>
      </c>
      <c r="Z683" s="144"/>
    </row>
    <row r="684" spans="1:26" x14ac:dyDescent="0.2">
      <c r="A684" s="281" t="str">
        <f t="shared" si="19"/>
        <v>CRR GTE</v>
      </c>
      <c r="B684" s="368" t="s">
        <v>564</v>
      </c>
      <c r="C684" s="368" t="s">
        <v>565</v>
      </c>
      <c r="D684" s="368" t="s">
        <v>5501</v>
      </c>
      <c r="E684" s="368" t="s">
        <v>5502</v>
      </c>
      <c r="F684" s="401" t="s">
        <v>503</v>
      </c>
      <c r="G684" s="370">
        <v>512</v>
      </c>
      <c r="I684" s="143"/>
      <c r="J684" s="143"/>
      <c r="K684" s="143"/>
      <c r="L684" s="143"/>
      <c r="M684" s="237"/>
      <c r="N684" s="143"/>
      <c r="O684" s="143"/>
      <c r="P684" s="143"/>
      <c r="Q684" s="143"/>
      <c r="R684" s="143"/>
      <c r="S684" s="143"/>
      <c r="T684" s="143"/>
      <c r="U684" s="143"/>
      <c r="V684" s="143"/>
      <c r="W684" s="90">
        <f>IF(AND($AM$17&gt;=$X684,$AM$17&lt;=$Y684),'TARIFA ENTREGA A DIRECCION USD'!A684,$W685)</f>
        <v>0</v>
      </c>
      <c r="X684" s="90">
        <v>675.00099999999998</v>
      </c>
      <c r="Y684" s="90">
        <v>676</v>
      </c>
      <c r="Z684" s="144"/>
    </row>
    <row r="685" spans="1:26" x14ac:dyDescent="0.2">
      <c r="A685" s="281" t="str">
        <f t="shared" si="19"/>
        <v>CRR GUA</v>
      </c>
      <c r="B685" s="368" t="s">
        <v>564</v>
      </c>
      <c r="C685" s="368" t="s">
        <v>565</v>
      </c>
      <c r="D685" s="368" t="s">
        <v>574</v>
      </c>
      <c r="E685" s="368" t="s">
        <v>575</v>
      </c>
      <c r="F685" s="369" t="s">
        <v>502</v>
      </c>
      <c r="G685" s="370">
        <v>251</v>
      </c>
      <c r="I685" s="143"/>
      <c r="J685" s="143"/>
      <c r="K685" s="143"/>
      <c r="L685" s="143"/>
      <c r="M685" s="237"/>
      <c r="N685" s="143"/>
      <c r="O685" s="143"/>
      <c r="P685" s="143"/>
      <c r="Q685" s="143"/>
      <c r="R685" s="143"/>
      <c r="S685" s="143"/>
      <c r="T685" s="143"/>
      <c r="U685" s="143"/>
      <c r="V685" s="143"/>
      <c r="W685" s="90">
        <f>IF(AND($AM$17&gt;=$X685,$AM$17&lt;=$Y685),'TARIFA ENTREGA A DIRECCION USD'!A685,$W686)</f>
        <v>0</v>
      </c>
      <c r="X685" s="90">
        <v>676.00099999999998</v>
      </c>
      <c r="Y685" s="90">
        <v>677</v>
      </c>
      <c r="Z685" s="144"/>
    </row>
    <row r="686" spans="1:26" x14ac:dyDescent="0.2">
      <c r="A686" s="281" t="str">
        <f t="shared" si="19"/>
        <v>CRR LGA</v>
      </c>
      <c r="B686" s="368" t="s">
        <v>564</v>
      </c>
      <c r="C686" s="368" t="s">
        <v>565</v>
      </c>
      <c r="D686" s="368" t="s">
        <v>5536</v>
      </c>
      <c r="E686" s="368" t="s">
        <v>5480</v>
      </c>
      <c r="F686" s="369" t="s">
        <v>503</v>
      </c>
      <c r="G686" s="370">
        <v>495</v>
      </c>
      <c r="I686" s="143"/>
      <c r="J686" s="143"/>
      <c r="K686" s="143"/>
      <c r="L686" s="143"/>
      <c r="M686" s="237"/>
      <c r="N686" s="143"/>
      <c r="O686" s="143"/>
      <c r="P686" s="143"/>
      <c r="Q686" s="143"/>
      <c r="R686" s="143"/>
      <c r="S686" s="143"/>
      <c r="T686" s="143"/>
      <c r="U686" s="143"/>
      <c r="V686" s="143"/>
      <c r="W686" s="90">
        <f>IF(AND($AM$17&gt;=$X686,$AM$17&lt;=$Y686),'TARIFA ENTREGA A DIRECCION USD'!A686,$W687)</f>
        <v>0</v>
      </c>
      <c r="X686" s="90">
        <v>677.00099999999998</v>
      </c>
      <c r="Y686" s="90">
        <v>678</v>
      </c>
      <c r="Z686" s="144"/>
    </row>
    <row r="687" spans="1:26" x14ac:dyDescent="0.2">
      <c r="A687" s="281" t="str">
        <f t="shared" si="19"/>
        <v>CRR MAY</v>
      </c>
      <c r="B687" s="368" t="s">
        <v>564</v>
      </c>
      <c r="C687" s="368" t="s">
        <v>565</v>
      </c>
      <c r="D687" s="368" t="s">
        <v>577</v>
      </c>
      <c r="E687" s="368" t="s">
        <v>578</v>
      </c>
      <c r="F687" s="369" t="s">
        <v>503</v>
      </c>
      <c r="G687" s="370">
        <v>352</v>
      </c>
      <c r="I687" s="143"/>
      <c r="J687" s="143"/>
      <c r="K687" s="143"/>
      <c r="L687" s="143"/>
      <c r="M687" s="237"/>
      <c r="N687" s="143"/>
      <c r="O687" s="143"/>
      <c r="P687" s="143"/>
      <c r="Q687" s="143"/>
      <c r="R687" s="143"/>
      <c r="S687" s="143"/>
      <c r="T687" s="143"/>
      <c r="U687" s="143"/>
      <c r="V687" s="143"/>
      <c r="W687" s="90">
        <f>IF(AND($AM$17&gt;=$X687,$AM$17&lt;=$Y687),'TARIFA ENTREGA A DIRECCION USD'!A687,$W688)</f>
        <v>0</v>
      </c>
      <c r="X687" s="90">
        <v>678.00099999999998</v>
      </c>
      <c r="Y687" s="90">
        <v>679</v>
      </c>
      <c r="Z687" s="144"/>
    </row>
    <row r="688" spans="1:26" x14ac:dyDescent="0.2">
      <c r="A688" s="281" t="str">
        <f t="shared" si="19"/>
        <v>CRR MBO</v>
      </c>
      <c r="B688" s="368" t="s">
        <v>564</v>
      </c>
      <c r="C688" s="368" t="s">
        <v>565</v>
      </c>
      <c r="D688" s="368" t="s">
        <v>579</v>
      </c>
      <c r="E688" s="368" t="s">
        <v>580</v>
      </c>
      <c r="F688" s="369" t="s">
        <v>502</v>
      </c>
      <c r="G688" s="370">
        <v>234</v>
      </c>
      <c r="I688" s="143"/>
      <c r="J688" s="143"/>
      <c r="K688" s="143"/>
      <c r="L688" s="143"/>
      <c r="M688" s="237"/>
      <c r="N688" s="143"/>
      <c r="O688" s="143"/>
      <c r="P688" s="143"/>
      <c r="Q688" s="143"/>
      <c r="R688" s="143"/>
      <c r="S688" s="143"/>
      <c r="T688" s="143"/>
      <c r="U688" s="143"/>
      <c r="V688" s="143"/>
      <c r="W688" s="90">
        <f>IF(AND($AM$17&gt;=$X688,$AM$17&lt;=$Y688),'TARIFA ENTREGA A DIRECCION USD'!A688,$W689)</f>
        <v>0</v>
      </c>
      <c r="X688" s="90">
        <v>679.00099999999998</v>
      </c>
      <c r="Y688" s="90">
        <v>680</v>
      </c>
      <c r="Z688" s="144"/>
    </row>
    <row r="689" spans="1:26" x14ac:dyDescent="0.2">
      <c r="A689" s="281" t="str">
        <f t="shared" si="19"/>
        <v>CRR MDA</v>
      </c>
      <c r="B689" s="368" t="s">
        <v>564</v>
      </c>
      <c r="C689" s="368" t="s">
        <v>565</v>
      </c>
      <c r="D689" s="368" t="s">
        <v>581</v>
      </c>
      <c r="E689" s="368" t="s">
        <v>582</v>
      </c>
      <c r="F689" s="369" t="s">
        <v>503</v>
      </c>
      <c r="G689" s="370">
        <v>312</v>
      </c>
      <c r="I689" s="143"/>
      <c r="J689" s="143"/>
      <c r="K689" s="143"/>
      <c r="L689" s="143"/>
      <c r="M689" s="237"/>
      <c r="N689" s="143"/>
      <c r="O689" s="143"/>
      <c r="P689" s="143"/>
      <c r="Q689" s="143"/>
      <c r="R689" s="143"/>
      <c r="S689" s="143"/>
      <c r="T689" s="143"/>
      <c r="U689" s="143"/>
      <c r="V689" s="143"/>
      <c r="W689" s="90">
        <f>IF(AND($AM$17&gt;=$X689,$AM$17&lt;=$Y689),'TARIFA ENTREGA A DIRECCION USD'!A689,$W690)</f>
        <v>0</v>
      </c>
      <c r="X689" s="90">
        <v>680.00099999999998</v>
      </c>
      <c r="Y689" s="90">
        <v>681</v>
      </c>
      <c r="Z689" s="144"/>
    </row>
    <row r="690" spans="1:26" x14ac:dyDescent="0.2">
      <c r="A690" s="281" t="str">
        <f t="shared" si="19"/>
        <v>CRR MIN</v>
      </c>
      <c r="B690" s="368" t="s">
        <v>564</v>
      </c>
      <c r="C690" s="368" t="s">
        <v>565</v>
      </c>
      <c r="D690" s="368" t="s">
        <v>583</v>
      </c>
      <c r="E690" s="368" t="s">
        <v>584</v>
      </c>
      <c r="F690" s="369" t="s">
        <v>504</v>
      </c>
      <c r="G690" s="370">
        <v>971</v>
      </c>
      <c r="I690" s="143"/>
      <c r="J690" s="143"/>
      <c r="K690" s="143"/>
      <c r="L690" s="143"/>
      <c r="M690" s="237"/>
      <c r="N690" s="143"/>
      <c r="O690" s="143"/>
      <c r="P690" s="143"/>
      <c r="Q690" s="143"/>
      <c r="R690" s="143"/>
      <c r="S690" s="143"/>
      <c r="T690" s="143"/>
      <c r="U690" s="143"/>
      <c r="V690" s="143"/>
      <c r="W690" s="90">
        <f>IF(AND($AM$17&gt;=$X690,$AM$17&lt;=$Y690),'TARIFA ENTREGA A DIRECCION USD'!A690,$W691)</f>
        <v>0</v>
      </c>
      <c r="X690" s="90">
        <v>681.00099999999998</v>
      </c>
      <c r="Y690" s="90">
        <v>682</v>
      </c>
      <c r="Z690" s="144"/>
    </row>
    <row r="691" spans="1:26" x14ac:dyDescent="0.2">
      <c r="A691" s="281" t="str">
        <f t="shared" si="19"/>
        <v>CRR MLM</v>
      </c>
      <c r="B691" s="368" t="s">
        <v>564</v>
      </c>
      <c r="C691" s="368" t="s">
        <v>565</v>
      </c>
      <c r="D691" s="368" t="s">
        <v>5474</v>
      </c>
      <c r="E691" s="368" t="s">
        <v>5487</v>
      </c>
      <c r="F691" s="369" t="s">
        <v>503</v>
      </c>
      <c r="G691" s="370">
        <v>480</v>
      </c>
      <c r="I691" s="143"/>
      <c r="J691" s="143"/>
      <c r="K691" s="143"/>
      <c r="L691" s="143"/>
      <c r="M691" s="237"/>
      <c r="N691" s="143"/>
      <c r="O691" s="143"/>
      <c r="P691" s="143"/>
      <c r="Q691" s="143"/>
      <c r="R691" s="143"/>
      <c r="S691" s="143"/>
      <c r="T691" s="143"/>
      <c r="U691" s="143"/>
      <c r="V691" s="143"/>
      <c r="W691" s="90">
        <f>IF(AND($AM$17&gt;=$X691,$AM$17&lt;=$Y691),'TARIFA ENTREGA A DIRECCION USD'!A691,$W692)</f>
        <v>0</v>
      </c>
      <c r="X691" s="90">
        <v>682.00099999999998</v>
      </c>
      <c r="Y691" s="90">
        <v>683</v>
      </c>
      <c r="Z691" s="144"/>
    </row>
    <row r="692" spans="1:26" x14ac:dyDescent="0.2">
      <c r="A692" s="281" t="str">
        <f t="shared" si="19"/>
        <v>CRR MTA</v>
      </c>
      <c r="B692" s="368" t="s">
        <v>564</v>
      </c>
      <c r="C692" s="368" t="s">
        <v>565</v>
      </c>
      <c r="D692" s="368" t="s">
        <v>585</v>
      </c>
      <c r="E692" s="368" t="s">
        <v>5483</v>
      </c>
      <c r="F692" s="369" t="s">
        <v>5491</v>
      </c>
      <c r="G692" s="370">
        <v>928</v>
      </c>
      <c r="I692" s="143"/>
      <c r="J692" s="143"/>
      <c r="K692" s="143"/>
      <c r="L692" s="143"/>
      <c r="M692" s="237"/>
      <c r="N692" s="143"/>
      <c r="O692" s="143"/>
      <c r="P692" s="143"/>
      <c r="Q692" s="143"/>
      <c r="R692" s="143"/>
      <c r="S692" s="143"/>
      <c r="T692" s="143"/>
      <c r="U692" s="143"/>
      <c r="V692" s="143"/>
      <c r="W692" s="90">
        <f>IF(AND($AM$17&gt;=$X692,$AM$17&lt;=$Y692),'TARIFA ENTREGA A DIRECCION USD'!A692,$W693)</f>
        <v>0</v>
      </c>
      <c r="X692" s="90">
        <v>683.00099999999998</v>
      </c>
      <c r="Y692" s="90">
        <v>684</v>
      </c>
      <c r="Z692" s="144"/>
    </row>
    <row r="693" spans="1:26" x14ac:dyDescent="0.2">
      <c r="A693" s="281" t="str">
        <f t="shared" si="19"/>
        <v>CRR PCO</v>
      </c>
      <c r="B693" s="368" t="s">
        <v>564</v>
      </c>
      <c r="C693" s="368" t="s">
        <v>565</v>
      </c>
      <c r="D693" s="368" t="s">
        <v>586</v>
      </c>
      <c r="E693" s="368" t="s">
        <v>587</v>
      </c>
      <c r="F693" s="369" t="s">
        <v>502</v>
      </c>
      <c r="G693" s="370">
        <v>276</v>
      </c>
      <c r="I693" s="143"/>
      <c r="J693" s="143"/>
      <c r="K693" s="143"/>
      <c r="L693" s="143"/>
      <c r="M693" s="237"/>
      <c r="N693" s="143"/>
      <c r="O693" s="143"/>
      <c r="P693" s="143"/>
      <c r="Q693" s="143"/>
      <c r="R693" s="143"/>
      <c r="S693" s="143"/>
      <c r="T693" s="143"/>
      <c r="U693" s="143"/>
      <c r="V693" s="143"/>
      <c r="W693" s="90">
        <f>IF(AND($AM$17&gt;=$X693,$AM$17&lt;=$Y693),'TARIFA ENTREGA A DIRECCION USD'!A693,$W694)</f>
        <v>0</v>
      </c>
      <c r="X693" s="90">
        <v>684.00099999999998</v>
      </c>
      <c r="Y693" s="90">
        <v>685</v>
      </c>
      <c r="Z693" s="144"/>
    </row>
    <row r="694" spans="1:26" x14ac:dyDescent="0.2">
      <c r="A694" s="281" t="str">
        <f t="shared" si="19"/>
        <v>CRR PFO</v>
      </c>
      <c r="B694" s="368" t="s">
        <v>564</v>
      </c>
      <c r="C694" s="368" t="s">
        <v>565</v>
      </c>
      <c r="D694" s="368" t="s">
        <v>588</v>
      </c>
      <c r="E694" s="368" t="s">
        <v>589</v>
      </c>
      <c r="F694" s="369" t="s">
        <v>503</v>
      </c>
      <c r="G694" s="370">
        <v>571</v>
      </c>
      <c r="I694" s="143"/>
      <c r="J694" s="143"/>
      <c r="K694" s="143"/>
      <c r="L694" s="143"/>
      <c r="M694" s="237"/>
      <c r="N694" s="143"/>
      <c r="O694" s="143"/>
      <c r="P694" s="143"/>
      <c r="Q694" s="143"/>
      <c r="R694" s="143"/>
      <c r="S694" s="143"/>
      <c r="T694" s="143"/>
      <c r="U694" s="143"/>
      <c r="V694" s="143"/>
      <c r="W694" s="90">
        <f>IF(AND($AM$17&gt;=$X694,$AM$17&lt;=$Y694),'TARIFA ENTREGA A DIRECCION USD'!A694,$W695)</f>
        <v>0</v>
      </c>
      <c r="X694" s="90">
        <v>685.00099999999998</v>
      </c>
      <c r="Y694" s="90">
        <v>686</v>
      </c>
      <c r="Z694" s="144"/>
    </row>
    <row r="695" spans="1:26" x14ac:dyDescent="0.2">
      <c r="A695" s="281" t="str">
        <f t="shared" si="19"/>
        <v>CRR PLC</v>
      </c>
      <c r="B695" s="368" t="s">
        <v>564</v>
      </c>
      <c r="C695" s="368" t="s">
        <v>565</v>
      </c>
      <c r="D695" s="368" t="s">
        <v>590</v>
      </c>
      <c r="E695" s="368" t="s">
        <v>591</v>
      </c>
      <c r="F695" s="369" t="s">
        <v>504</v>
      </c>
      <c r="G695" s="370">
        <v>792</v>
      </c>
      <c r="I695" s="143"/>
      <c r="J695" s="143"/>
      <c r="K695" s="143"/>
      <c r="L695" s="143"/>
      <c r="M695" s="237"/>
      <c r="N695" s="143"/>
      <c r="O695" s="143"/>
      <c r="P695" s="143"/>
      <c r="Q695" s="143"/>
      <c r="R695" s="143"/>
      <c r="S695" s="143"/>
      <c r="T695" s="143"/>
      <c r="U695" s="143"/>
      <c r="V695" s="143"/>
      <c r="W695" s="90">
        <f>IF(AND($AM$17&gt;=$X695,$AM$17&lt;=$Y695),'TARIFA ENTREGA A DIRECCION USD'!A695,$W696)</f>
        <v>0</v>
      </c>
      <c r="X695" s="90">
        <v>686.00099999999998</v>
      </c>
      <c r="Y695" s="90">
        <v>687</v>
      </c>
      <c r="Z695" s="144"/>
    </row>
    <row r="696" spans="1:26" x14ac:dyDescent="0.2">
      <c r="A696" s="281" t="str">
        <f t="shared" si="19"/>
        <v>CRR POZ</v>
      </c>
      <c r="B696" s="368" t="s">
        <v>564</v>
      </c>
      <c r="C696" s="368" t="s">
        <v>565</v>
      </c>
      <c r="D696" s="368" t="s">
        <v>592</v>
      </c>
      <c r="E696" s="368" t="s">
        <v>593</v>
      </c>
      <c r="F696" s="369" t="s">
        <v>504</v>
      </c>
      <c r="G696" s="370">
        <v>1124</v>
      </c>
      <c r="I696" s="143"/>
      <c r="J696" s="143"/>
      <c r="K696" s="143"/>
      <c r="L696" s="143"/>
      <c r="M696" s="237"/>
      <c r="N696" s="143"/>
      <c r="O696" s="143"/>
      <c r="P696" s="143"/>
      <c r="Q696" s="143"/>
      <c r="R696" s="143"/>
      <c r="S696" s="143"/>
      <c r="T696" s="143"/>
      <c r="U696" s="143"/>
      <c r="V696" s="143"/>
      <c r="W696" s="90">
        <f>IF(AND($AM$17&gt;=$X696,$AM$17&lt;=$Y696),'TARIFA ENTREGA A DIRECCION USD'!A696,$W697)</f>
        <v>0</v>
      </c>
      <c r="X696" s="90">
        <v>687.00099999999998</v>
      </c>
      <c r="Y696" s="90">
        <v>688</v>
      </c>
      <c r="Z696" s="144"/>
    </row>
    <row r="697" spans="1:26" x14ac:dyDescent="0.2">
      <c r="A697" s="281" t="str">
        <f t="shared" si="19"/>
        <v>CRR SNT</v>
      </c>
      <c r="B697" s="368" t="s">
        <v>564</v>
      </c>
      <c r="C697" s="368" t="s">
        <v>565</v>
      </c>
      <c r="D697" s="368" t="s">
        <v>5610</v>
      </c>
      <c r="E697" s="368" t="s">
        <v>594</v>
      </c>
      <c r="F697" s="369" t="s">
        <v>503</v>
      </c>
      <c r="G697" s="369">
        <v>478</v>
      </c>
      <c r="I697" s="143"/>
      <c r="J697" s="143"/>
      <c r="K697" s="143"/>
      <c r="L697" s="143"/>
      <c r="M697" s="237"/>
      <c r="N697" s="143"/>
      <c r="O697" s="143"/>
      <c r="P697" s="143"/>
      <c r="Q697" s="143"/>
      <c r="R697" s="143"/>
      <c r="S697" s="143"/>
      <c r="T697" s="143"/>
      <c r="U697" s="143"/>
      <c r="V697" s="143"/>
      <c r="W697" s="90">
        <f>IF(AND($AM$17&gt;=$X697,$AM$17&lt;=$Y697),'TARIFA ENTREGA A DIRECCION USD'!A697,$W698)</f>
        <v>0</v>
      </c>
      <c r="X697" s="90">
        <v>688.00099999999998</v>
      </c>
      <c r="Y697" s="90">
        <v>689</v>
      </c>
      <c r="Z697" s="144"/>
    </row>
    <row r="698" spans="1:26" x14ac:dyDescent="0.2">
      <c r="A698" s="281" t="str">
        <f t="shared" si="19"/>
        <v>CRR SBZ</v>
      </c>
      <c r="B698" s="368" t="s">
        <v>564</v>
      </c>
      <c r="C698" s="368" t="s">
        <v>565</v>
      </c>
      <c r="D698" s="368" t="s">
        <v>595</v>
      </c>
      <c r="E698" s="368" t="s">
        <v>5484</v>
      </c>
      <c r="F698" s="369" t="s">
        <v>503</v>
      </c>
      <c r="G698" s="370">
        <v>350</v>
      </c>
      <c r="I698" s="143"/>
      <c r="J698" s="143"/>
      <c r="K698" s="143"/>
      <c r="L698" s="143"/>
      <c r="M698" s="237"/>
      <c r="N698" s="143"/>
      <c r="O698" s="143"/>
      <c r="P698" s="143"/>
      <c r="Q698" s="143"/>
      <c r="R698" s="143"/>
      <c r="S698" s="143"/>
      <c r="T698" s="143"/>
      <c r="U698" s="143"/>
      <c r="V698" s="143"/>
      <c r="W698" s="90">
        <f>IF(AND($AM$17&gt;=$X698,$AM$17&lt;=$Y698),'TARIFA ENTREGA A DIRECCION USD'!A698,$W699)</f>
        <v>0</v>
      </c>
      <c r="X698" s="90">
        <v>689.00099999999998</v>
      </c>
      <c r="Y698" s="90">
        <v>690</v>
      </c>
      <c r="Z698" s="144"/>
    </row>
    <row r="699" spans="1:26" x14ac:dyDescent="0.2">
      <c r="A699" s="281" t="str">
        <f t="shared" si="19"/>
        <v>CRR SCL</v>
      </c>
      <c r="B699" s="368" t="s">
        <v>564</v>
      </c>
      <c r="C699" s="368" t="s">
        <v>565</v>
      </c>
      <c r="D699" s="368" t="s">
        <v>596</v>
      </c>
      <c r="E699" s="368" t="s">
        <v>597</v>
      </c>
      <c r="F699" s="369" t="s">
        <v>503</v>
      </c>
      <c r="G699" s="370">
        <v>460</v>
      </c>
      <c r="I699" s="143"/>
      <c r="J699" s="143"/>
      <c r="K699" s="143"/>
      <c r="L699" s="143"/>
      <c r="M699" s="237"/>
      <c r="N699" s="143"/>
      <c r="O699" s="143"/>
      <c r="P699" s="143"/>
      <c r="Q699" s="143"/>
      <c r="R699" s="143"/>
      <c r="S699" s="143"/>
      <c r="T699" s="143"/>
      <c r="U699" s="143"/>
      <c r="V699" s="143"/>
      <c r="W699" s="90">
        <f>IF(AND($AM$17&gt;=$X699,$AM$17&lt;=$Y699),'TARIFA ENTREGA A DIRECCION USD'!A699,$W700)</f>
        <v>0</v>
      </c>
      <c r="X699" s="90">
        <v>690.00099999999998</v>
      </c>
      <c r="Y699" s="90">
        <v>691</v>
      </c>
      <c r="Z699" s="144"/>
    </row>
    <row r="700" spans="1:26" x14ac:dyDescent="0.2">
      <c r="A700" s="281" t="str">
        <f t="shared" si="19"/>
        <v>CRR SFE</v>
      </c>
      <c r="B700" s="368" t="s">
        <v>564</v>
      </c>
      <c r="C700" s="368" t="s">
        <v>565</v>
      </c>
      <c r="D700" s="368" t="s">
        <v>598</v>
      </c>
      <c r="E700" s="368" t="s">
        <v>599</v>
      </c>
      <c r="F700" s="369" t="s">
        <v>502</v>
      </c>
      <c r="G700" s="370">
        <v>190</v>
      </c>
      <c r="I700" s="143"/>
      <c r="J700" s="143"/>
      <c r="K700" s="143"/>
      <c r="L700" s="143"/>
      <c r="M700" s="237"/>
      <c r="N700" s="143"/>
      <c r="O700" s="143"/>
      <c r="P700" s="143"/>
      <c r="Q700" s="143"/>
      <c r="R700" s="143"/>
      <c r="S700" s="143"/>
      <c r="T700" s="143"/>
      <c r="U700" s="143"/>
      <c r="V700" s="143"/>
      <c r="W700" s="90">
        <f>IF(AND($AM$17&gt;=$X700,$AM$17&lt;=$Y700),'TARIFA ENTREGA A DIRECCION USD'!A700,$W701)</f>
        <v>0</v>
      </c>
      <c r="X700" s="90">
        <v>691.00099999999998</v>
      </c>
      <c r="Y700" s="90">
        <v>692</v>
      </c>
      <c r="Z700" s="144"/>
    </row>
    <row r="701" spans="1:26" x14ac:dyDescent="0.2">
      <c r="A701" s="281" t="str">
        <f t="shared" si="19"/>
        <v>CRR SFX</v>
      </c>
      <c r="B701" s="368" t="s">
        <v>564</v>
      </c>
      <c r="C701" s="368" t="s">
        <v>565</v>
      </c>
      <c r="D701" s="368" t="s">
        <v>600</v>
      </c>
      <c r="E701" s="368" t="s">
        <v>601</v>
      </c>
      <c r="F701" s="369" t="s">
        <v>504</v>
      </c>
      <c r="G701" s="370">
        <v>1140</v>
      </c>
      <c r="I701" s="143"/>
      <c r="J701" s="143"/>
      <c r="K701" s="143"/>
      <c r="L701" s="143"/>
      <c r="M701" s="237"/>
      <c r="N701" s="143"/>
      <c r="O701" s="143"/>
      <c r="P701" s="143"/>
      <c r="Q701" s="143"/>
      <c r="R701" s="143"/>
      <c r="S701" s="143"/>
      <c r="T701" s="143"/>
      <c r="U701" s="143"/>
      <c r="V701" s="143"/>
      <c r="W701" s="90">
        <f>IF(AND($AM$17&gt;=$X701,$AM$17&lt;=$Y701),'TARIFA ENTREGA A DIRECCION USD'!A701,$W702)</f>
        <v>0</v>
      </c>
      <c r="X701" s="90">
        <v>692.00099999999998</v>
      </c>
      <c r="Y701" s="90">
        <v>693</v>
      </c>
      <c r="Z701" s="144"/>
    </row>
    <row r="702" spans="1:26" x14ac:dyDescent="0.2">
      <c r="A702" s="281" t="str">
        <f t="shared" si="19"/>
        <v>CRR TPT</v>
      </c>
      <c r="B702" s="368" t="s">
        <v>564</v>
      </c>
      <c r="C702" s="368" t="s">
        <v>565</v>
      </c>
      <c r="D702" s="368" t="s">
        <v>5503</v>
      </c>
      <c r="E702" s="368" t="s">
        <v>5504</v>
      </c>
      <c r="F702" s="369" t="s">
        <v>504</v>
      </c>
      <c r="G702" s="370">
        <v>1188</v>
      </c>
      <c r="I702" s="143"/>
      <c r="J702" s="143"/>
      <c r="K702" s="143"/>
      <c r="L702" s="143"/>
      <c r="M702" s="237"/>
      <c r="N702" s="143"/>
      <c r="O702" s="143"/>
      <c r="P702" s="143"/>
      <c r="Q702" s="143"/>
      <c r="R702" s="143"/>
      <c r="S702" s="143"/>
      <c r="T702" s="143"/>
      <c r="U702" s="143"/>
      <c r="V702" s="143"/>
      <c r="W702" s="90">
        <f>IF(AND($AM$17&gt;=$X702,$AM$17&lt;=$Y702),'TARIFA ENTREGA A DIRECCION USD'!A702,$W703)</f>
        <v>0</v>
      </c>
      <c r="X702" s="90">
        <v>693.00099999999998</v>
      </c>
      <c r="Y702" s="90">
        <v>694</v>
      </c>
      <c r="Z702" s="144"/>
    </row>
    <row r="703" spans="1:26" x14ac:dyDescent="0.2">
      <c r="A703" s="281" t="str">
        <f t="shared" si="19"/>
        <v>CRR TY1</v>
      </c>
      <c r="B703" s="368" t="s">
        <v>564</v>
      </c>
      <c r="C703" s="368" t="s">
        <v>565</v>
      </c>
      <c r="D703" s="368" t="s">
        <v>604</v>
      </c>
      <c r="E703" s="368" t="s">
        <v>605</v>
      </c>
      <c r="F703" s="369" t="s">
        <v>503</v>
      </c>
      <c r="G703" s="370">
        <v>480</v>
      </c>
      <c r="I703" s="143"/>
      <c r="J703" s="143"/>
      <c r="K703" s="143"/>
      <c r="L703" s="143"/>
      <c r="M703" s="237"/>
      <c r="N703" s="143"/>
      <c r="O703" s="143"/>
      <c r="P703" s="143"/>
      <c r="Q703" s="143"/>
      <c r="R703" s="143"/>
      <c r="S703" s="143"/>
      <c r="T703" s="143"/>
      <c r="U703" s="143"/>
      <c r="V703" s="143"/>
      <c r="W703" s="90">
        <f>IF(AND($AM$17&gt;=$X703,$AM$17&lt;=$Y703),'TARIFA ENTREGA A DIRECCION USD'!A703,$W704)</f>
        <v>0</v>
      </c>
      <c r="X703" s="90">
        <v>694.00099999999998</v>
      </c>
      <c r="Y703" s="90">
        <v>695</v>
      </c>
      <c r="Z703" s="144"/>
    </row>
    <row r="704" spans="1:26" x14ac:dyDescent="0.2">
      <c r="A704" s="281" t="str">
        <f t="shared" si="19"/>
        <v>CRR VAL</v>
      </c>
      <c r="B704" s="368" t="s">
        <v>564</v>
      </c>
      <c r="C704" s="368" t="s">
        <v>565</v>
      </c>
      <c r="D704" s="368" t="s">
        <v>602</v>
      </c>
      <c r="E704" s="368" t="s">
        <v>603</v>
      </c>
      <c r="F704" s="369" t="s">
        <v>502</v>
      </c>
      <c r="G704" s="370">
        <v>292</v>
      </c>
      <c r="I704" s="143"/>
      <c r="J704" s="143"/>
      <c r="K704" s="143"/>
      <c r="L704" s="143"/>
      <c r="M704" s="237"/>
      <c r="N704" s="143"/>
      <c r="O704" s="143"/>
      <c r="P704" s="143"/>
      <c r="Q704" s="143"/>
      <c r="R704" s="143"/>
      <c r="S704" s="143"/>
      <c r="T704" s="143"/>
      <c r="U704" s="143"/>
      <c r="V704" s="143"/>
      <c r="W704" s="90">
        <f>IF(AND($AM$17&gt;=$X704,$AM$17&lt;=$Y704),'TARIFA ENTREGA A DIRECCION USD'!A704,$W705)</f>
        <v>0</v>
      </c>
      <c r="X704" s="90">
        <v>695.00099999999998</v>
      </c>
      <c r="Y704" s="90">
        <v>696</v>
      </c>
      <c r="Z704" s="144"/>
    </row>
    <row r="705" spans="1:26" x14ac:dyDescent="0.2">
      <c r="A705" s="281" t="str">
        <f t="shared" si="19"/>
        <v>CRR VEN</v>
      </c>
      <c r="B705" s="368" t="s">
        <v>564</v>
      </c>
      <c r="C705" s="368" t="s">
        <v>565</v>
      </c>
      <c r="D705" s="368" t="s">
        <v>5475</v>
      </c>
      <c r="E705" s="368" t="s">
        <v>5476</v>
      </c>
      <c r="F705" s="369" t="s">
        <v>503</v>
      </c>
      <c r="G705" s="370">
        <v>480</v>
      </c>
      <c r="I705" s="143"/>
      <c r="J705" s="143"/>
      <c r="K705" s="143"/>
      <c r="L705" s="143"/>
      <c r="M705" s="237"/>
      <c r="N705" s="143"/>
      <c r="O705" s="143"/>
      <c r="P705" s="143"/>
      <c r="Q705" s="143"/>
      <c r="R705" s="143"/>
      <c r="S705" s="143"/>
      <c r="T705" s="143"/>
      <c r="U705" s="143"/>
      <c r="V705" s="143"/>
      <c r="W705" s="90">
        <f>IF(AND($AM$17&gt;=$X705,$AM$17&lt;=$Y705),'TARIFA ENTREGA A DIRECCION USD'!A705,$W706)</f>
        <v>0</v>
      </c>
      <c r="X705" s="90">
        <v>696.00099999999998</v>
      </c>
      <c r="Y705" s="90">
        <v>697</v>
      </c>
      <c r="Z705" s="144"/>
    </row>
    <row r="706" spans="1:26" x14ac:dyDescent="0.2">
      <c r="A706" s="281" t="str">
        <f t="shared" ref="A706:A769" si="20">CONCATENATE(B706," ",D706)</f>
        <v>CRR VLP</v>
      </c>
      <c r="B706" s="368" t="s">
        <v>564</v>
      </c>
      <c r="C706" s="368" t="s">
        <v>565</v>
      </c>
      <c r="D706" s="368" t="s">
        <v>606</v>
      </c>
      <c r="E706" s="368" t="s">
        <v>5482</v>
      </c>
      <c r="F706" s="369" t="s">
        <v>504</v>
      </c>
      <c r="G706" s="370">
        <v>611</v>
      </c>
      <c r="I706" s="143"/>
      <c r="J706" s="143"/>
      <c r="K706" s="143"/>
      <c r="L706" s="143"/>
      <c r="M706" s="237"/>
      <c r="N706" s="143"/>
      <c r="O706" s="143"/>
      <c r="P706" s="143"/>
      <c r="Q706" s="143"/>
      <c r="R706" s="143"/>
      <c r="S706" s="143"/>
      <c r="T706" s="143"/>
      <c r="U706" s="143"/>
      <c r="V706" s="143"/>
      <c r="W706" s="90">
        <f>IF(AND($AM$17&gt;=$X706,$AM$17&lt;=$Y706),'TARIFA ENTREGA A DIRECCION USD'!A706,$W707)</f>
        <v>0</v>
      </c>
      <c r="X706" s="90">
        <v>697.00099999999998</v>
      </c>
      <c r="Y706" s="90">
        <v>698</v>
      </c>
      <c r="Z706" s="144"/>
    </row>
    <row r="707" spans="1:26" x14ac:dyDescent="0.2">
      <c r="A707" s="281" t="str">
        <f t="shared" si="20"/>
        <v>CRR VRA</v>
      </c>
      <c r="B707" s="368" t="s">
        <v>564</v>
      </c>
      <c r="C707" s="368" t="s">
        <v>565</v>
      </c>
      <c r="D707" s="368" t="s">
        <v>607</v>
      </c>
      <c r="E707" s="368" t="s">
        <v>608</v>
      </c>
      <c r="F707" s="369" t="s">
        <v>502</v>
      </c>
      <c r="G707" s="370">
        <v>148</v>
      </c>
      <c r="I707" s="143"/>
      <c r="J707" s="143"/>
      <c r="K707" s="143"/>
      <c r="L707" s="143"/>
      <c r="M707" s="237"/>
      <c r="N707" s="143"/>
      <c r="O707" s="143"/>
      <c r="P707" s="143"/>
      <c r="Q707" s="143"/>
      <c r="R707" s="143"/>
      <c r="S707" s="143"/>
      <c r="T707" s="143"/>
      <c r="U707" s="143"/>
      <c r="V707" s="143"/>
      <c r="W707" s="90">
        <f>IF(AND($AM$17&gt;=$X707,$AM$17&lt;=$Y707),'TARIFA ENTREGA A DIRECCION USD'!A707,$W708)</f>
        <v>0</v>
      </c>
      <c r="X707" s="90">
        <v>698.00099999999998</v>
      </c>
      <c r="Y707" s="90">
        <v>699</v>
      </c>
      <c r="Z707" s="144"/>
    </row>
    <row r="708" spans="1:26" x14ac:dyDescent="0.2">
      <c r="A708" s="281" t="str">
        <f t="shared" si="20"/>
        <v>CRR XBM</v>
      </c>
      <c r="B708" s="368" t="s">
        <v>564</v>
      </c>
      <c r="C708" s="368" t="s">
        <v>565</v>
      </c>
      <c r="D708" s="368" t="s">
        <v>609</v>
      </c>
      <c r="E708" s="368" t="s">
        <v>612</v>
      </c>
      <c r="F708" s="369" t="s">
        <v>503</v>
      </c>
      <c r="G708" s="370">
        <v>480</v>
      </c>
      <c r="I708" s="143"/>
      <c r="J708" s="143"/>
      <c r="K708" s="143"/>
      <c r="L708" s="143"/>
      <c r="M708" s="237"/>
      <c r="N708" s="143"/>
      <c r="O708" s="143"/>
      <c r="P708" s="143"/>
      <c r="Q708" s="143"/>
      <c r="R708" s="143"/>
      <c r="S708" s="143"/>
      <c r="T708" s="143"/>
      <c r="U708" s="143"/>
      <c r="V708" s="143"/>
      <c r="W708" s="90">
        <f>IF(AND($AM$17&gt;=$X708,$AM$17&lt;=$Y708),'TARIFA ENTREGA A DIRECCION USD'!A708,$W709)</f>
        <v>0</v>
      </c>
      <c r="X708" s="90">
        <v>699.00099999999998</v>
      </c>
      <c r="Y708" s="90">
        <v>700</v>
      </c>
      <c r="Z708" s="144"/>
    </row>
    <row r="709" spans="1:26" x14ac:dyDescent="0.2">
      <c r="A709" s="281" t="str">
        <f t="shared" si="20"/>
        <v>CRR XES</v>
      </c>
      <c r="B709" s="368" t="s">
        <v>564</v>
      </c>
      <c r="C709" s="368" t="s">
        <v>565</v>
      </c>
      <c r="D709" s="368" t="s">
        <v>610</v>
      </c>
      <c r="E709" s="368" t="s">
        <v>613</v>
      </c>
      <c r="F709" s="369" t="s">
        <v>503</v>
      </c>
      <c r="G709" s="370">
        <v>480</v>
      </c>
      <c r="I709" s="143"/>
      <c r="J709" s="143"/>
      <c r="K709" s="143"/>
      <c r="L709" s="143"/>
      <c r="M709" s="237"/>
      <c r="N709" s="143"/>
      <c r="O709" s="143"/>
      <c r="P709" s="143"/>
      <c r="Q709" s="143"/>
      <c r="R709" s="143"/>
      <c r="S709" s="143"/>
      <c r="T709" s="143"/>
      <c r="U709" s="143"/>
      <c r="V709" s="143"/>
      <c r="W709" s="90">
        <f>IF(AND($AM$17&gt;=$X709,$AM$17&lt;=$Y709),'TARIFA ENTREGA A DIRECCION USD'!A709,$W710)</f>
        <v>0</v>
      </c>
      <c r="X709" s="90">
        <v>700.00099999999998</v>
      </c>
      <c r="Y709" s="90">
        <v>701</v>
      </c>
      <c r="Z709" s="144"/>
    </row>
    <row r="710" spans="1:26" x14ac:dyDescent="0.2">
      <c r="A710" s="281" t="str">
        <f t="shared" si="20"/>
        <v>CRR XSJ</v>
      </c>
      <c r="B710" s="368" t="s">
        <v>564</v>
      </c>
      <c r="C710" s="368" t="s">
        <v>565</v>
      </c>
      <c r="D710" s="368" t="s">
        <v>5477</v>
      </c>
      <c r="E710" s="368" t="s">
        <v>5478</v>
      </c>
      <c r="F710" s="369" t="s">
        <v>503</v>
      </c>
      <c r="G710" s="370">
        <v>480</v>
      </c>
      <c r="I710" s="143"/>
      <c r="J710" s="143"/>
      <c r="K710" s="143"/>
      <c r="L710" s="143"/>
      <c r="M710" s="237"/>
      <c r="N710" s="143"/>
      <c r="O710" s="143"/>
      <c r="P710" s="143"/>
      <c r="Q710" s="143"/>
      <c r="R710" s="143"/>
      <c r="S710" s="143"/>
      <c r="T710" s="143"/>
      <c r="U710" s="143"/>
      <c r="V710" s="143"/>
      <c r="W710" s="90">
        <f>IF(AND($AM$17&gt;=$X710,$AM$17&lt;=$Y710),'TARIFA ENTREGA A DIRECCION USD'!A710,$W711)</f>
        <v>0</v>
      </c>
      <c r="X710" s="90">
        <v>701.00099999999998</v>
      </c>
      <c r="Y710" s="90">
        <v>702</v>
      </c>
      <c r="Z710" s="144"/>
    </row>
    <row r="711" spans="1:26" x14ac:dyDescent="0.2">
      <c r="A711" s="281" t="str">
        <f t="shared" si="20"/>
        <v>CRR XSS</v>
      </c>
      <c r="B711" s="368" t="s">
        <v>564</v>
      </c>
      <c r="C711" s="368" t="s">
        <v>565</v>
      </c>
      <c r="D711" s="368" t="s">
        <v>5485</v>
      </c>
      <c r="E711" s="368" t="s">
        <v>5486</v>
      </c>
      <c r="F711" s="369" t="s">
        <v>503</v>
      </c>
      <c r="G711" s="370">
        <v>460</v>
      </c>
      <c r="I711" s="143"/>
      <c r="J711" s="143"/>
      <c r="K711" s="143"/>
      <c r="L711" s="143"/>
      <c r="M711" s="237"/>
      <c r="N711" s="143"/>
      <c r="O711" s="143"/>
      <c r="P711" s="143"/>
      <c r="Q711" s="143"/>
      <c r="R711" s="143"/>
      <c r="S711" s="143"/>
      <c r="T711" s="143"/>
      <c r="U711" s="143"/>
      <c r="V711" s="143"/>
      <c r="W711" s="90">
        <f>IF(AND($AM$17&gt;=$X711,$AM$17&lt;=$Y711),'TARIFA ENTREGA A DIRECCION USD'!A711,$W712)</f>
        <v>0</v>
      </c>
      <c r="X711" s="90">
        <v>702.00099999999998</v>
      </c>
      <c r="Y711" s="90">
        <v>703</v>
      </c>
      <c r="Z711" s="144"/>
    </row>
    <row r="712" spans="1:26" x14ac:dyDescent="0.2">
      <c r="A712" s="281" t="str">
        <f t="shared" si="20"/>
        <v>CRR XTT</v>
      </c>
      <c r="B712" s="368" t="s">
        <v>564</v>
      </c>
      <c r="C712" s="368" t="s">
        <v>565</v>
      </c>
      <c r="D712" s="368" t="s">
        <v>5448</v>
      </c>
      <c r="E712" s="368" t="s">
        <v>5479</v>
      </c>
      <c r="F712" s="369" t="s">
        <v>503</v>
      </c>
      <c r="G712" s="370">
        <v>480</v>
      </c>
      <c r="I712" s="143"/>
      <c r="J712" s="143"/>
      <c r="K712" s="143"/>
      <c r="L712" s="143"/>
      <c r="M712" s="237"/>
      <c r="N712" s="143"/>
      <c r="O712" s="143"/>
      <c r="P712" s="143"/>
      <c r="Q712" s="143"/>
      <c r="R712" s="143"/>
      <c r="S712" s="143"/>
      <c r="T712" s="143"/>
      <c r="U712" s="143"/>
      <c r="V712" s="143"/>
      <c r="W712" s="90">
        <f>IF(AND($AM$17&gt;=$X712,$AM$17&lt;=$Y712),'TARIFA ENTREGA A DIRECCION USD'!A712,$W713)</f>
        <v>0</v>
      </c>
      <c r="X712" s="90">
        <v>703.00099999999998</v>
      </c>
      <c r="Y712" s="90">
        <v>704</v>
      </c>
      <c r="Z712" s="144"/>
    </row>
    <row r="713" spans="1:26" x14ac:dyDescent="0.2">
      <c r="A713" s="282" t="str">
        <f t="shared" si="20"/>
        <v>CRR XCH</v>
      </c>
      <c r="B713" s="278" t="s">
        <v>564</v>
      </c>
      <c r="C713" s="278" t="s">
        <v>565</v>
      </c>
      <c r="D713" s="278" t="s">
        <v>5537</v>
      </c>
      <c r="E713" s="278" t="s">
        <v>5538</v>
      </c>
      <c r="F713" s="395" t="s">
        <v>503</v>
      </c>
      <c r="G713" s="396">
        <v>480</v>
      </c>
      <c r="I713" s="143"/>
      <c r="J713" s="143"/>
      <c r="K713" s="143"/>
      <c r="L713" s="143"/>
      <c r="M713" s="237"/>
      <c r="N713" s="143"/>
      <c r="O713" s="143"/>
      <c r="P713" s="143"/>
      <c r="Q713" s="143"/>
      <c r="R713" s="143"/>
      <c r="S713" s="143"/>
      <c r="T713" s="143"/>
      <c r="U713" s="143"/>
      <c r="V713" s="143"/>
      <c r="W713" s="90">
        <f>IF(AND($AM$17&gt;=$X713,$AM$17&lt;=$Y713),'TARIFA ENTREGA A DIRECCION USD'!A713,$W714)</f>
        <v>0</v>
      </c>
      <c r="X713" s="90">
        <v>704.00099999999998</v>
      </c>
      <c r="Y713" s="90">
        <v>705</v>
      </c>
      <c r="Z713" s="144"/>
    </row>
    <row r="714" spans="1:26" x14ac:dyDescent="0.2">
      <c r="A714" s="294" t="str">
        <f t="shared" si="20"/>
        <v>CRR BPC</v>
      </c>
      <c r="B714" s="293" t="s">
        <v>564</v>
      </c>
      <c r="C714" s="293" t="s">
        <v>565</v>
      </c>
      <c r="D714" s="293" t="s">
        <v>5544</v>
      </c>
      <c r="E714" s="293" t="s">
        <v>5545</v>
      </c>
      <c r="F714" s="397" t="s">
        <v>504</v>
      </c>
      <c r="G714" s="398">
        <v>792</v>
      </c>
      <c r="I714" s="143"/>
      <c r="J714" s="143"/>
      <c r="K714" s="143"/>
      <c r="L714" s="143"/>
      <c r="M714" s="237"/>
      <c r="N714" s="143"/>
      <c r="O714" s="143"/>
      <c r="P714" s="143"/>
      <c r="Q714" s="143"/>
      <c r="R714" s="143"/>
      <c r="S714" s="143"/>
      <c r="T714" s="143"/>
      <c r="U714" s="143"/>
      <c r="V714" s="143"/>
      <c r="W714" s="90">
        <f>IF(AND($AM$17&gt;=$X714,$AM$17&lt;=$Y714),'TARIFA ENTREGA A DIRECCION USD'!A714,$W715)</f>
        <v>0</v>
      </c>
      <c r="X714" s="90">
        <v>705.00099999999998</v>
      </c>
      <c r="Y714" s="90">
        <v>706</v>
      </c>
      <c r="Z714" s="144"/>
    </row>
    <row r="715" spans="1:26" x14ac:dyDescent="0.2">
      <c r="A715" s="294" t="str">
        <f t="shared" si="20"/>
        <v>CRR XCP</v>
      </c>
      <c r="B715" s="293" t="s">
        <v>564</v>
      </c>
      <c r="C715" s="293" t="s">
        <v>565</v>
      </c>
      <c r="D715" s="293" t="s">
        <v>5549</v>
      </c>
      <c r="E715" s="293" t="s">
        <v>5550</v>
      </c>
      <c r="F715" s="397" t="s">
        <v>503</v>
      </c>
      <c r="G715" s="398">
        <v>480</v>
      </c>
      <c r="I715" s="143"/>
      <c r="J715" s="143"/>
      <c r="K715" s="143"/>
      <c r="L715" s="143"/>
      <c r="M715" s="237"/>
      <c r="N715" s="143"/>
      <c r="O715" s="143"/>
      <c r="P715" s="143"/>
      <c r="Q715" s="143"/>
      <c r="R715" s="143"/>
      <c r="S715" s="143"/>
      <c r="T715" s="143"/>
      <c r="U715" s="143"/>
      <c r="V715" s="143"/>
      <c r="W715" s="90">
        <f>IF(AND($AM$17&gt;=$X715,$AM$17&lt;=$Y715),'TARIFA ENTREGA A DIRECCION USD'!A715,$W716)</f>
        <v>0</v>
      </c>
      <c r="X715" s="90">
        <v>706.00099999999998</v>
      </c>
      <c r="Y715" s="90">
        <v>707</v>
      </c>
      <c r="Z715" s="144"/>
    </row>
    <row r="716" spans="1:26" x14ac:dyDescent="0.2">
      <c r="A716" s="281" t="str">
        <f t="shared" si="20"/>
        <v>CVE ACO</v>
      </c>
      <c r="B716" s="368" t="s">
        <v>566</v>
      </c>
      <c r="C716" s="368" t="s">
        <v>567</v>
      </c>
      <c r="D716" s="368" t="s">
        <v>546</v>
      </c>
      <c r="E716" s="368" t="s">
        <v>547</v>
      </c>
      <c r="F716" s="369" t="s">
        <v>503</v>
      </c>
      <c r="G716" s="370">
        <v>447</v>
      </c>
      <c r="I716" s="143"/>
      <c r="J716" s="143"/>
      <c r="K716" s="143"/>
      <c r="L716" s="143"/>
      <c r="M716" s="237"/>
      <c r="N716" s="143"/>
      <c r="O716" s="143"/>
      <c r="P716" s="143"/>
      <c r="Q716" s="143"/>
      <c r="R716" s="143"/>
      <c r="S716" s="143"/>
      <c r="T716" s="143"/>
      <c r="U716" s="143"/>
      <c r="V716" s="143"/>
      <c r="W716" s="90">
        <f>IF(AND($AM$17&gt;=$X716,$AM$17&lt;=$Y716),'TARIFA ENTREGA A DIRECCION USD'!A716,$W717)</f>
        <v>0</v>
      </c>
      <c r="X716" s="90">
        <v>707.00099999999998</v>
      </c>
      <c r="Y716" s="90">
        <v>708</v>
      </c>
      <c r="Z716" s="144"/>
    </row>
    <row r="717" spans="1:26" x14ac:dyDescent="0.2">
      <c r="A717" s="281" t="str">
        <f t="shared" si="20"/>
        <v>CVE AUA</v>
      </c>
      <c r="B717" s="368" t="s">
        <v>566</v>
      </c>
      <c r="C717" s="368" t="s">
        <v>567</v>
      </c>
      <c r="D717" s="368" t="s">
        <v>5515</v>
      </c>
      <c r="E717" s="368" t="s">
        <v>5519</v>
      </c>
      <c r="F717" s="369" t="s">
        <v>503</v>
      </c>
      <c r="G717" s="370">
        <v>327</v>
      </c>
      <c r="I717" s="143"/>
      <c r="J717" s="143"/>
      <c r="K717" s="143"/>
      <c r="L717" s="143"/>
      <c r="M717" s="237"/>
      <c r="N717" s="143"/>
      <c r="O717" s="143"/>
      <c r="P717" s="143"/>
      <c r="Q717" s="143"/>
      <c r="R717" s="143"/>
      <c r="S717" s="143"/>
      <c r="T717" s="143"/>
      <c r="U717" s="143"/>
      <c r="V717" s="143"/>
      <c r="W717" s="90">
        <f>IF(AND($AM$17&gt;=$X717,$AM$17&lt;=$Y717),'TARIFA ENTREGA A DIRECCION USD'!A717,$W718)</f>
        <v>0</v>
      </c>
      <c r="X717" s="90">
        <v>708.00099999999998</v>
      </c>
      <c r="Y717" s="90">
        <v>709</v>
      </c>
      <c r="Z717" s="144"/>
    </row>
    <row r="718" spans="1:26" x14ac:dyDescent="0.2">
      <c r="A718" s="281" t="str">
        <f t="shared" si="20"/>
        <v>CVE BAS</v>
      </c>
      <c r="B718" s="368" t="s">
        <v>566</v>
      </c>
      <c r="C718" s="368" t="s">
        <v>567</v>
      </c>
      <c r="D718" s="368" t="s">
        <v>549</v>
      </c>
      <c r="E718" s="368" t="s">
        <v>550</v>
      </c>
      <c r="F718" s="369" t="s">
        <v>503</v>
      </c>
      <c r="G718" s="370">
        <v>575</v>
      </c>
      <c r="I718" s="143"/>
      <c r="J718" s="143"/>
      <c r="K718" s="143"/>
      <c r="L718" s="143"/>
      <c r="M718" s="237"/>
      <c r="N718" s="143"/>
      <c r="O718" s="143"/>
      <c r="P718" s="143"/>
      <c r="Q718" s="143"/>
      <c r="R718" s="143"/>
      <c r="S718" s="143"/>
      <c r="T718" s="143"/>
      <c r="U718" s="143"/>
      <c r="V718" s="143"/>
      <c r="W718" s="90">
        <f>IF(AND($AM$17&gt;=$X718,$AM$17&lt;=$Y718),'TARIFA ENTREGA A DIRECCION USD'!A718,$W719)</f>
        <v>0</v>
      </c>
      <c r="X718" s="90">
        <v>709.00099999999998</v>
      </c>
      <c r="Y718" s="90">
        <v>710</v>
      </c>
      <c r="Z718" s="144"/>
    </row>
    <row r="719" spans="1:26" x14ac:dyDescent="0.2">
      <c r="A719" s="281" t="str">
        <f t="shared" si="20"/>
        <v>CVE BTO</v>
      </c>
      <c r="B719" s="368" t="s">
        <v>566</v>
      </c>
      <c r="C719" s="368" t="s">
        <v>567</v>
      </c>
      <c r="D719" s="368" t="s">
        <v>551</v>
      </c>
      <c r="E719" s="368" t="s">
        <v>552</v>
      </c>
      <c r="F719" s="369" t="s">
        <v>503</v>
      </c>
      <c r="G719" s="370">
        <v>350</v>
      </c>
      <c r="I719" s="143"/>
      <c r="J719" s="143"/>
      <c r="K719" s="143"/>
      <c r="L719" s="143"/>
      <c r="M719" s="237"/>
      <c r="N719" s="143"/>
      <c r="O719" s="143"/>
      <c r="P719" s="143"/>
      <c r="Q719" s="143"/>
      <c r="R719" s="143"/>
      <c r="S719" s="143"/>
      <c r="T719" s="143"/>
      <c r="U719" s="143"/>
      <c r="V719" s="143"/>
      <c r="W719" s="90">
        <f>IF(AND($AM$17&gt;=$X719,$AM$17&lt;=$Y719),'TARIFA ENTREGA A DIRECCION USD'!A719,$W720)</f>
        <v>0</v>
      </c>
      <c r="X719" s="90">
        <v>710.00099999999998</v>
      </c>
      <c r="Y719" s="90">
        <v>711</v>
      </c>
      <c r="Z719" s="144"/>
    </row>
    <row r="720" spans="1:26" x14ac:dyDescent="0.2">
      <c r="A720" s="281" t="str">
        <f t="shared" si="20"/>
        <v>CVE CAS</v>
      </c>
      <c r="B720" s="368" t="s">
        <v>566</v>
      </c>
      <c r="C720" s="368" t="s">
        <v>567</v>
      </c>
      <c r="D720" s="368" t="s">
        <v>553</v>
      </c>
      <c r="E720" s="368" t="s">
        <v>554</v>
      </c>
      <c r="F720" s="369" t="s">
        <v>504</v>
      </c>
      <c r="G720" s="370">
        <v>644</v>
      </c>
      <c r="I720" s="143"/>
      <c r="J720" s="143"/>
      <c r="K720" s="143"/>
      <c r="L720" s="143"/>
      <c r="M720" s="237"/>
      <c r="N720" s="143"/>
      <c r="O720" s="143"/>
      <c r="P720" s="143"/>
      <c r="Q720" s="143"/>
      <c r="R720" s="143"/>
      <c r="S720" s="143"/>
      <c r="T720" s="143"/>
      <c r="U720" s="143"/>
      <c r="V720" s="143"/>
      <c r="W720" s="90">
        <f>IF(AND($AM$17&gt;=$X720,$AM$17&lt;=$Y720),'TARIFA ENTREGA A DIRECCION USD'!A720,$W721)</f>
        <v>0</v>
      </c>
      <c r="X720" s="90">
        <v>711.00099999999998</v>
      </c>
      <c r="Y720" s="90">
        <v>712</v>
      </c>
      <c r="Z720" s="144"/>
    </row>
    <row r="721" spans="1:26" x14ac:dyDescent="0.2">
      <c r="A721" s="281" t="str">
        <f t="shared" si="20"/>
        <v>CVE CAZ</v>
      </c>
      <c r="B721" s="368" t="s">
        <v>566</v>
      </c>
      <c r="C721" s="368" t="s">
        <v>567</v>
      </c>
      <c r="D721" s="368" t="s">
        <v>561</v>
      </c>
      <c r="E721" s="368" t="s">
        <v>611</v>
      </c>
      <c r="F721" s="369" t="s">
        <v>501</v>
      </c>
      <c r="G721" s="370">
        <v>83</v>
      </c>
      <c r="I721" s="143"/>
      <c r="J721" s="143"/>
      <c r="K721" s="143"/>
      <c r="L721" s="143"/>
      <c r="M721" s="237"/>
      <c r="N721" s="143"/>
      <c r="O721" s="143"/>
      <c r="P721" s="143"/>
      <c r="Q721" s="143"/>
      <c r="R721" s="143"/>
      <c r="S721" s="143"/>
      <c r="T721" s="143"/>
      <c r="U721" s="143"/>
      <c r="V721" s="143"/>
      <c r="W721" s="90">
        <f>IF(AND($AM$17&gt;=$X721,$AM$17&lt;=$Y721),'TARIFA ENTREGA A DIRECCION USD'!A721,$W722)</f>
        <v>0</v>
      </c>
      <c r="X721" s="90">
        <v>712.00099999999998</v>
      </c>
      <c r="Y721" s="90">
        <v>713</v>
      </c>
      <c r="Z721" s="144"/>
    </row>
    <row r="722" spans="1:26" x14ac:dyDescent="0.2">
      <c r="A722" s="281" t="str">
        <f t="shared" si="20"/>
        <v>CVE CBR</v>
      </c>
      <c r="B722" s="368" t="s">
        <v>566</v>
      </c>
      <c r="C722" s="368" t="s">
        <v>567</v>
      </c>
      <c r="D722" s="368" t="s">
        <v>555</v>
      </c>
      <c r="E722" s="368" t="s">
        <v>556</v>
      </c>
      <c r="F722" s="369" t="s">
        <v>504</v>
      </c>
      <c r="G722" s="370">
        <v>678</v>
      </c>
      <c r="I722" s="143"/>
      <c r="J722" s="143"/>
      <c r="K722" s="143"/>
      <c r="L722" s="143"/>
      <c r="M722" s="237"/>
      <c r="N722" s="143"/>
      <c r="O722" s="143"/>
      <c r="P722" s="143"/>
      <c r="Q722" s="143"/>
      <c r="R722" s="143"/>
      <c r="S722" s="143"/>
      <c r="T722" s="143"/>
      <c r="U722" s="143"/>
      <c r="V722" s="143"/>
      <c r="W722" s="90">
        <f>IF(AND($AM$17&gt;=$X722,$AM$17&lt;=$Y722),'TARIFA ENTREGA A DIRECCION USD'!A722,$W723)</f>
        <v>0</v>
      </c>
      <c r="X722" s="90">
        <v>713.00099999999998</v>
      </c>
      <c r="Y722" s="90">
        <v>714</v>
      </c>
      <c r="Z722" s="144"/>
    </row>
    <row r="723" spans="1:26" x14ac:dyDescent="0.2">
      <c r="A723" s="281" t="str">
        <f t="shared" si="20"/>
        <v>CVE CCS</v>
      </c>
      <c r="B723" s="368" t="s">
        <v>566</v>
      </c>
      <c r="C723" s="368" t="s">
        <v>567</v>
      </c>
      <c r="D723" s="368" t="s">
        <v>557</v>
      </c>
      <c r="E723" s="368" t="s">
        <v>558</v>
      </c>
      <c r="F723" s="369" t="s">
        <v>501</v>
      </c>
      <c r="G723" s="370">
        <v>57</v>
      </c>
      <c r="I723" s="143"/>
      <c r="J723" s="143"/>
      <c r="K723" s="143"/>
      <c r="L723" s="143"/>
      <c r="M723" s="237"/>
      <c r="N723" s="143"/>
      <c r="O723" s="143"/>
      <c r="P723" s="143"/>
      <c r="Q723" s="143"/>
      <c r="R723" s="143"/>
      <c r="S723" s="143"/>
      <c r="T723" s="143"/>
      <c r="U723" s="143"/>
      <c r="V723" s="143"/>
      <c r="W723" s="90">
        <f>IF(AND($AM$17&gt;=$X723,$AM$17&lt;=$Y723),'TARIFA ENTREGA A DIRECCION USD'!A723,$W724)</f>
        <v>0</v>
      </c>
      <c r="X723" s="90">
        <v>714.00099999999998</v>
      </c>
      <c r="Y723" s="90">
        <v>715</v>
      </c>
      <c r="Z723" s="144"/>
    </row>
    <row r="724" spans="1:26" x14ac:dyDescent="0.2">
      <c r="A724" s="281" t="str">
        <f t="shared" si="20"/>
        <v>CVE CGA</v>
      </c>
      <c r="B724" s="368" t="s">
        <v>566</v>
      </c>
      <c r="C724" s="368" t="s">
        <v>567</v>
      </c>
      <c r="D724" s="368" t="s">
        <v>559</v>
      </c>
      <c r="E724" s="368" t="s">
        <v>560</v>
      </c>
      <c r="F724" s="369" t="s">
        <v>502</v>
      </c>
      <c r="G724" s="369">
        <v>161</v>
      </c>
      <c r="I724" s="143"/>
      <c r="J724" s="143"/>
      <c r="K724" s="143"/>
      <c r="L724" s="143"/>
      <c r="M724" s="237"/>
      <c r="N724" s="143"/>
      <c r="O724" s="143"/>
      <c r="P724" s="143"/>
      <c r="Q724" s="143"/>
      <c r="R724" s="143"/>
      <c r="S724" s="143"/>
      <c r="T724" s="143"/>
      <c r="U724" s="143"/>
      <c r="V724" s="143"/>
      <c r="W724" s="90">
        <f>IF(AND($AM$17&gt;=$X724,$AM$17&lt;=$Y724),'TARIFA ENTREGA A DIRECCION USD'!A724,$W725)</f>
        <v>0</v>
      </c>
      <c r="X724" s="90">
        <v>715.00099999999998</v>
      </c>
      <c r="Y724" s="90">
        <v>716</v>
      </c>
      <c r="Z724" s="144"/>
    </row>
    <row r="725" spans="1:26" x14ac:dyDescent="0.2">
      <c r="A725" s="281" t="str">
        <f t="shared" si="20"/>
        <v>CVE CNA</v>
      </c>
      <c r="B725" s="368" t="s">
        <v>566</v>
      </c>
      <c r="C725" s="368" t="s">
        <v>567</v>
      </c>
      <c r="D725" s="368" t="s">
        <v>5492</v>
      </c>
      <c r="E725" s="368" t="s">
        <v>5493</v>
      </c>
      <c r="F725" s="369" t="s">
        <v>503</v>
      </c>
      <c r="G725" s="370">
        <v>459</v>
      </c>
      <c r="I725" s="143"/>
      <c r="J725" s="143"/>
      <c r="K725" s="143"/>
      <c r="L725" s="143"/>
      <c r="M725" s="237"/>
      <c r="N725" s="143"/>
      <c r="O725" s="143"/>
      <c r="P725" s="143"/>
      <c r="Q725" s="143"/>
      <c r="R725" s="143"/>
      <c r="S725" s="143"/>
      <c r="T725" s="143"/>
      <c r="U725" s="143"/>
      <c r="V725" s="143"/>
      <c r="W725" s="90">
        <f>IF(AND($AM$17&gt;=$X725,$AM$17&lt;=$Y725),'TARIFA ENTREGA A DIRECCION USD'!A725,$W726)</f>
        <v>0</v>
      </c>
      <c r="X725" s="90">
        <v>716.00099999999998</v>
      </c>
      <c r="Y725" s="90">
        <v>717</v>
      </c>
      <c r="Z725" s="144"/>
    </row>
    <row r="726" spans="1:26" x14ac:dyDescent="0.2">
      <c r="A726" s="281" t="str">
        <f t="shared" si="20"/>
        <v>CVE CNO</v>
      </c>
      <c r="B726" s="368" t="s">
        <v>566</v>
      </c>
      <c r="C726" s="368" t="s">
        <v>567</v>
      </c>
      <c r="D726" s="368" t="s">
        <v>5499</v>
      </c>
      <c r="E726" s="368" t="s">
        <v>5500</v>
      </c>
      <c r="F726" s="369" t="s">
        <v>503</v>
      </c>
      <c r="G726" s="370">
        <v>587</v>
      </c>
      <c r="I726" s="143"/>
      <c r="J726" s="143"/>
      <c r="K726" s="143"/>
      <c r="L726" s="143"/>
      <c r="M726" s="237"/>
      <c r="N726" s="143"/>
      <c r="O726" s="143"/>
      <c r="P726" s="143"/>
      <c r="Q726" s="143"/>
      <c r="R726" s="143"/>
      <c r="S726" s="143"/>
      <c r="T726" s="143"/>
      <c r="U726" s="143"/>
      <c r="V726" s="143"/>
      <c r="W726" s="90">
        <f>IF(AND($AM$17&gt;=$X726,$AM$17&lt;=$Y726),'TARIFA ENTREGA A DIRECCION USD'!A726,$W727)</f>
        <v>0</v>
      </c>
      <c r="X726" s="90">
        <v>717.00099999999998</v>
      </c>
      <c r="Y726" s="90">
        <v>718</v>
      </c>
      <c r="Z726" s="144"/>
    </row>
    <row r="727" spans="1:26" x14ac:dyDescent="0.2">
      <c r="A727" s="281" t="str">
        <f t="shared" si="20"/>
        <v>CVE CRO</v>
      </c>
      <c r="B727" s="368" t="s">
        <v>566</v>
      </c>
      <c r="C727" s="368" t="s">
        <v>567</v>
      </c>
      <c r="D727" s="368" t="s">
        <v>562</v>
      </c>
      <c r="E727" s="368" t="s">
        <v>563</v>
      </c>
      <c r="F727" s="369" t="s">
        <v>503</v>
      </c>
      <c r="G727" s="370">
        <v>519</v>
      </c>
      <c r="I727" s="143"/>
      <c r="J727" s="143"/>
      <c r="K727" s="143"/>
      <c r="L727" s="143"/>
      <c r="M727" s="237"/>
      <c r="N727" s="143"/>
      <c r="O727" s="143"/>
      <c r="P727" s="143"/>
      <c r="Q727" s="143"/>
      <c r="R727" s="143"/>
      <c r="S727" s="143"/>
      <c r="T727" s="143"/>
      <c r="U727" s="143"/>
      <c r="V727" s="143"/>
      <c r="W727" s="90">
        <f>IF(AND($AM$17&gt;=$X727,$AM$17&lt;=$Y727),'TARIFA ENTREGA A DIRECCION USD'!A727,$W728)</f>
        <v>0</v>
      </c>
      <c r="X727" s="90">
        <v>718.00099999999998</v>
      </c>
      <c r="Y727" s="90">
        <v>719</v>
      </c>
      <c r="Z727" s="144"/>
    </row>
    <row r="728" spans="1:26" x14ac:dyDescent="0.2">
      <c r="A728" s="281" t="str">
        <f t="shared" si="20"/>
        <v>CVE CRR</v>
      </c>
      <c r="B728" s="368" t="s">
        <v>566</v>
      </c>
      <c r="C728" s="368" t="s">
        <v>567</v>
      </c>
      <c r="D728" s="368" t="s">
        <v>564</v>
      </c>
      <c r="E728" s="368" t="s">
        <v>565</v>
      </c>
      <c r="F728" s="369" t="s">
        <v>503</v>
      </c>
      <c r="G728" s="370">
        <v>453</v>
      </c>
      <c r="I728" s="143"/>
      <c r="J728" s="143"/>
      <c r="K728" s="143"/>
      <c r="L728" s="143"/>
      <c r="M728" s="237"/>
      <c r="N728" s="143"/>
      <c r="O728" s="143"/>
      <c r="P728" s="143"/>
      <c r="Q728" s="143"/>
      <c r="R728" s="143"/>
      <c r="S728" s="143"/>
      <c r="T728" s="143"/>
      <c r="U728" s="143"/>
      <c r="V728" s="143"/>
      <c r="W728" s="90">
        <f>IF(AND($AM$17&gt;=$X728,$AM$17&lt;=$Y728),'TARIFA ENTREGA A DIRECCION USD'!A728,$W729)</f>
        <v>0</v>
      </c>
      <c r="X728" s="90">
        <v>719.00099999999998</v>
      </c>
      <c r="Y728" s="90">
        <v>720</v>
      </c>
      <c r="Z728" s="144"/>
    </row>
    <row r="729" spans="1:26" x14ac:dyDescent="0.2">
      <c r="A729" s="281" t="str">
        <f t="shared" si="20"/>
        <v>CVE CVE</v>
      </c>
      <c r="B729" s="368" t="s">
        <v>566</v>
      </c>
      <c r="C729" s="368" t="s">
        <v>567</v>
      </c>
      <c r="D729" s="368" t="s">
        <v>566</v>
      </c>
      <c r="E729" s="368" t="s">
        <v>567</v>
      </c>
      <c r="F729" s="369" t="s">
        <v>501</v>
      </c>
      <c r="G729" s="370">
        <v>1</v>
      </c>
      <c r="I729" s="143"/>
      <c r="J729" s="143"/>
      <c r="K729" s="143"/>
      <c r="L729" s="143"/>
      <c r="M729" s="237"/>
      <c r="N729" s="143"/>
      <c r="O729" s="143"/>
      <c r="P729" s="143"/>
      <c r="Q729" s="143"/>
      <c r="R729" s="143"/>
      <c r="S729" s="143"/>
      <c r="T729" s="143"/>
      <c r="U729" s="143"/>
      <c r="V729" s="143"/>
      <c r="W729" s="90">
        <f>IF(AND($AM$17&gt;=$X729,$AM$17&lt;=$Y729),'TARIFA ENTREGA A DIRECCION USD'!A729,$W730)</f>
        <v>0</v>
      </c>
      <c r="X729" s="90">
        <v>720.00099999999998</v>
      </c>
      <c r="Y729" s="90">
        <v>721</v>
      </c>
      <c r="Z729" s="144"/>
    </row>
    <row r="730" spans="1:26" x14ac:dyDescent="0.2">
      <c r="A730" s="281" t="str">
        <f t="shared" si="20"/>
        <v>CVE CZO</v>
      </c>
      <c r="B730" s="368" t="s">
        <v>566</v>
      </c>
      <c r="C730" s="368" t="s">
        <v>567</v>
      </c>
      <c r="D730" s="368" t="s">
        <v>568</v>
      </c>
      <c r="E730" s="368" t="s">
        <v>5481</v>
      </c>
      <c r="F730" s="369" t="s">
        <v>502</v>
      </c>
      <c r="G730" s="370">
        <v>212</v>
      </c>
      <c r="I730" s="143"/>
      <c r="J730" s="143"/>
      <c r="K730" s="143"/>
      <c r="L730" s="143"/>
      <c r="M730" s="237"/>
      <c r="N730" s="143"/>
      <c r="O730" s="143"/>
      <c r="P730" s="143"/>
      <c r="Q730" s="143"/>
      <c r="R730" s="143"/>
      <c r="S730" s="143"/>
      <c r="T730" s="143"/>
      <c r="U730" s="143"/>
      <c r="V730" s="143"/>
      <c r="W730" s="90">
        <f>IF(AND($AM$17&gt;=$X730,$AM$17&lt;=$Y730),'TARIFA ENTREGA A DIRECCION USD'!A730,$W731)</f>
        <v>0</v>
      </c>
      <c r="X730" s="90">
        <v>721.00099999999998</v>
      </c>
      <c r="Y730" s="90">
        <v>722</v>
      </c>
      <c r="Z730" s="144"/>
    </row>
    <row r="731" spans="1:26" x14ac:dyDescent="0.2">
      <c r="A731" s="281" t="str">
        <f t="shared" si="20"/>
        <v>CVE DMS</v>
      </c>
      <c r="B731" s="368" t="s">
        <v>566</v>
      </c>
      <c r="C731" s="368" t="s">
        <v>567</v>
      </c>
      <c r="D731" s="368" t="s">
        <v>5446</v>
      </c>
      <c r="E731" s="368" t="s">
        <v>5447</v>
      </c>
      <c r="F731" s="369" t="s">
        <v>503</v>
      </c>
      <c r="G731" s="370">
        <v>575</v>
      </c>
      <c r="I731" s="143"/>
      <c r="J731" s="143"/>
      <c r="K731" s="143"/>
      <c r="L731" s="143"/>
      <c r="M731" s="237"/>
      <c r="N731" s="143"/>
      <c r="O731" s="143"/>
      <c r="P731" s="143"/>
      <c r="Q731" s="143"/>
      <c r="R731" s="143"/>
      <c r="S731" s="143"/>
      <c r="T731" s="143"/>
      <c r="U731" s="143"/>
      <c r="V731" s="143"/>
      <c r="W731" s="90">
        <f>IF(AND($AM$17&gt;=$X731,$AM$17&lt;=$Y731),'TARIFA ENTREGA A DIRECCION USD'!A731,$W732)</f>
        <v>0</v>
      </c>
      <c r="X731" s="90">
        <v>722.00099999999998</v>
      </c>
      <c r="Y731" s="90">
        <v>723</v>
      </c>
      <c r="Z731" s="144"/>
    </row>
    <row r="732" spans="1:26" x14ac:dyDescent="0.2">
      <c r="A732" s="281" t="str">
        <f t="shared" si="20"/>
        <v>CVE ETE</v>
      </c>
      <c r="B732" s="368" t="s">
        <v>566</v>
      </c>
      <c r="C732" s="368" t="s">
        <v>567</v>
      </c>
      <c r="D732" s="368" t="s">
        <v>570</v>
      </c>
      <c r="E732" s="368" t="s">
        <v>571</v>
      </c>
      <c r="F732" s="401" t="s">
        <v>503</v>
      </c>
      <c r="G732" s="370">
        <v>515</v>
      </c>
      <c r="I732" s="143"/>
      <c r="J732" s="143"/>
      <c r="K732" s="143"/>
      <c r="L732" s="143"/>
      <c r="M732" s="237"/>
      <c r="N732" s="143"/>
      <c r="O732" s="143"/>
      <c r="P732" s="143"/>
      <c r="Q732" s="143"/>
      <c r="R732" s="143"/>
      <c r="S732" s="143"/>
      <c r="T732" s="143"/>
      <c r="U732" s="143"/>
      <c r="V732" s="143"/>
      <c r="W732" s="90">
        <f>IF(AND($AM$17&gt;=$X732,$AM$17&lt;=$Y732),'TARIFA ENTREGA A DIRECCION USD'!A732,$W733)</f>
        <v>0</v>
      </c>
      <c r="X732" s="90">
        <v>723.00099999999998</v>
      </c>
      <c r="Y732" s="90">
        <v>724</v>
      </c>
      <c r="Z732" s="144"/>
    </row>
    <row r="733" spans="1:26" x14ac:dyDescent="0.2">
      <c r="A733" s="281" t="str">
        <f t="shared" si="20"/>
        <v>CVE EVA</v>
      </c>
      <c r="B733" s="368" t="s">
        <v>566</v>
      </c>
      <c r="C733" s="368" t="s">
        <v>567</v>
      </c>
      <c r="D733" s="368" t="s">
        <v>572</v>
      </c>
      <c r="E733" s="368" t="s">
        <v>573</v>
      </c>
      <c r="F733" s="369" t="s">
        <v>504</v>
      </c>
      <c r="G733" s="370">
        <v>727</v>
      </c>
      <c r="I733" s="143"/>
      <c r="J733" s="143"/>
      <c r="K733" s="143"/>
      <c r="L733" s="143"/>
      <c r="M733" s="237"/>
      <c r="N733" s="143"/>
      <c r="O733" s="143"/>
      <c r="P733" s="143"/>
      <c r="Q733" s="143"/>
      <c r="R733" s="143"/>
      <c r="S733" s="143"/>
      <c r="T733" s="143"/>
      <c r="U733" s="143"/>
      <c r="V733" s="143"/>
      <c r="W733" s="90">
        <f>IF(AND($AM$17&gt;=$X733,$AM$17&lt;=$Y733),'TARIFA ENTREGA A DIRECCION USD'!A733,$W734)</f>
        <v>0</v>
      </c>
      <c r="X733" s="90">
        <v>724.00099999999998</v>
      </c>
      <c r="Y733" s="90">
        <v>725</v>
      </c>
      <c r="Z733" s="144"/>
    </row>
    <row r="734" spans="1:26" x14ac:dyDescent="0.2">
      <c r="A734" s="281" t="str">
        <f t="shared" si="20"/>
        <v>CVE GR2</v>
      </c>
      <c r="B734" s="368" t="s">
        <v>566</v>
      </c>
      <c r="C734" s="368" t="s">
        <v>567</v>
      </c>
      <c r="D734" s="368" t="s">
        <v>576</v>
      </c>
      <c r="E734" s="368" t="s">
        <v>5473</v>
      </c>
      <c r="F734" s="369" t="s">
        <v>501</v>
      </c>
      <c r="G734" s="370">
        <v>95</v>
      </c>
      <c r="I734" s="143"/>
      <c r="J734" s="143"/>
      <c r="K734" s="143"/>
      <c r="L734" s="143"/>
      <c r="M734" s="237"/>
      <c r="N734" s="143"/>
      <c r="O734" s="143"/>
      <c r="P734" s="143"/>
      <c r="Q734" s="143"/>
      <c r="R734" s="143"/>
      <c r="S734" s="143"/>
      <c r="T734" s="143"/>
      <c r="U734" s="143"/>
      <c r="V734" s="143"/>
      <c r="W734" s="90">
        <f>IF(AND($AM$17&gt;=$X734,$AM$17&lt;=$Y734),'TARIFA ENTREGA A DIRECCION USD'!A734,$W735)</f>
        <v>0</v>
      </c>
      <c r="X734" s="90">
        <v>725.00099999999998</v>
      </c>
      <c r="Y734" s="90">
        <v>726</v>
      </c>
      <c r="Z734" s="144"/>
    </row>
    <row r="735" spans="1:26" x14ac:dyDescent="0.2">
      <c r="A735" s="281" t="str">
        <f t="shared" si="20"/>
        <v>CVE GTE</v>
      </c>
      <c r="B735" s="368" t="s">
        <v>566</v>
      </c>
      <c r="C735" s="368" t="s">
        <v>567</v>
      </c>
      <c r="D735" s="368" t="s">
        <v>5501</v>
      </c>
      <c r="E735" s="368" t="s">
        <v>5502</v>
      </c>
      <c r="F735" s="401" t="s">
        <v>501</v>
      </c>
      <c r="G735" s="370">
        <v>101</v>
      </c>
      <c r="I735" s="143"/>
      <c r="J735" s="143"/>
      <c r="K735" s="143"/>
      <c r="L735" s="143"/>
      <c r="M735" s="237"/>
      <c r="N735" s="143"/>
      <c r="O735" s="143"/>
      <c r="P735" s="143"/>
      <c r="Q735" s="143"/>
      <c r="R735" s="143"/>
      <c r="S735" s="143"/>
      <c r="T735" s="143"/>
      <c r="U735" s="143"/>
      <c r="V735" s="143"/>
      <c r="W735" s="90">
        <f>IF(AND($AM$17&gt;=$X735,$AM$17&lt;=$Y735),'TARIFA ENTREGA A DIRECCION USD'!A735,$W736)</f>
        <v>0</v>
      </c>
      <c r="X735" s="90">
        <v>726.00099999999998</v>
      </c>
      <c r="Y735" s="90">
        <v>727</v>
      </c>
      <c r="Z735" s="144"/>
    </row>
    <row r="736" spans="1:26" x14ac:dyDescent="0.2">
      <c r="A736" s="281" t="str">
        <f t="shared" si="20"/>
        <v>CVE GUA</v>
      </c>
      <c r="B736" s="368" t="s">
        <v>566</v>
      </c>
      <c r="C736" s="368" t="s">
        <v>567</v>
      </c>
      <c r="D736" s="368" t="s">
        <v>574</v>
      </c>
      <c r="E736" s="368" t="s">
        <v>575</v>
      </c>
      <c r="F736" s="369" t="s">
        <v>503</v>
      </c>
      <c r="G736" s="370">
        <v>498</v>
      </c>
      <c r="I736" s="143"/>
      <c r="J736" s="143"/>
      <c r="K736" s="143"/>
      <c r="L736" s="143"/>
      <c r="M736" s="237"/>
      <c r="N736" s="143"/>
      <c r="O736" s="143"/>
      <c r="P736" s="143"/>
      <c r="Q736" s="143"/>
      <c r="R736" s="143"/>
      <c r="S736" s="143"/>
      <c r="T736" s="143"/>
      <c r="U736" s="143"/>
      <c r="V736" s="143"/>
      <c r="W736" s="90">
        <f>IF(AND($AM$17&gt;=$X736,$AM$17&lt;=$Y736),'TARIFA ENTREGA A DIRECCION USD'!A736,$W737)</f>
        <v>0</v>
      </c>
      <c r="X736" s="90">
        <v>727.00099999999998</v>
      </c>
      <c r="Y736" s="90">
        <v>728</v>
      </c>
      <c r="Z736" s="144"/>
    </row>
    <row r="737" spans="1:26" x14ac:dyDescent="0.2">
      <c r="A737" s="281" t="str">
        <f t="shared" si="20"/>
        <v>CVE LGA</v>
      </c>
      <c r="B737" s="368" t="s">
        <v>566</v>
      </c>
      <c r="C737" s="368" t="s">
        <v>567</v>
      </c>
      <c r="D737" s="368" t="s">
        <v>5536</v>
      </c>
      <c r="E737" s="368" t="s">
        <v>5480</v>
      </c>
      <c r="F737" s="369" t="s">
        <v>501</v>
      </c>
      <c r="G737" s="370">
        <v>83</v>
      </c>
      <c r="I737" s="143"/>
      <c r="J737" s="143"/>
      <c r="K737" s="143"/>
      <c r="L737" s="143"/>
      <c r="M737" s="237"/>
      <c r="N737" s="143"/>
      <c r="O737" s="143"/>
      <c r="P737" s="143"/>
      <c r="Q737" s="143"/>
      <c r="R737" s="143"/>
      <c r="S737" s="143"/>
      <c r="T737" s="143"/>
      <c r="U737" s="143"/>
      <c r="V737" s="143"/>
      <c r="W737" s="90">
        <f>IF(AND($AM$17&gt;=$X737,$AM$17&lt;=$Y737),'TARIFA ENTREGA A DIRECCION USD'!A737,$W738)</f>
        <v>0</v>
      </c>
      <c r="X737" s="90">
        <v>728.00099999999998</v>
      </c>
      <c r="Y737" s="90">
        <v>729</v>
      </c>
      <c r="Z737" s="144"/>
    </row>
    <row r="738" spans="1:26" x14ac:dyDescent="0.2">
      <c r="A738" s="281" t="str">
        <f t="shared" si="20"/>
        <v>CVE MAY</v>
      </c>
      <c r="B738" s="368" t="s">
        <v>566</v>
      </c>
      <c r="C738" s="368" t="s">
        <v>567</v>
      </c>
      <c r="D738" s="368" t="s">
        <v>577</v>
      </c>
      <c r="E738" s="368" t="s">
        <v>578</v>
      </c>
      <c r="F738" s="369" t="s">
        <v>502</v>
      </c>
      <c r="G738" s="370">
        <v>105</v>
      </c>
      <c r="I738" s="143"/>
      <c r="J738" s="143"/>
      <c r="K738" s="143"/>
      <c r="L738" s="143"/>
      <c r="M738" s="237"/>
      <c r="N738" s="143"/>
      <c r="O738" s="143"/>
      <c r="P738" s="143"/>
      <c r="Q738" s="143"/>
      <c r="R738" s="143"/>
      <c r="S738" s="143"/>
      <c r="T738" s="143"/>
      <c r="U738" s="143"/>
      <c r="V738" s="143"/>
      <c r="W738" s="90">
        <f>IF(AND($AM$17&gt;=$X738,$AM$17&lt;=$Y738),'TARIFA ENTREGA A DIRECCION USD'!A738,$W739)</f>
        <v>0</v>
      </c>
      <c r="X738" s="90">
        <v>729.00099999999998</v>
      </c>
      <c r="Y738" s="90">
        <v>730</v>
      </c>
      <c r="Z738" s="144"/>
    </row>
    <row r="739" spans="1:26" x14ac:dyDescent="0.2">
      <c r="A739" s="281" t="str">
        <f t="shared" si="20"/>
        <v>CVE MBO</v>
      </c>
      <c r="B739" s="368" t="s">
        <v>566</v>
      </c>
      <c r="C739" s="368" t="s">
        <v>567</v>
      </c>
      <c r="D739" s="368" t="s">
        <v>579</v>
      </c>
      <c r="E739" s="368" t="s">
        <v>580</v>
      </c>
      <c r="F739" s="369" t="s">
        <v>504</v>
      </c>
      <c r="G739" s="370">
        <v>682</v>
      </c>
      <c r="I739" s="143"/>
      <c r="J739" s="143"/>
      <c r="K739" s="143"/>
      <c r="L739" s="143"/>
      <c r="M739" s="237"/>
      <c r="N739" s="143"/>
      <c r="O739" s="143"/>
      <c r="P739" s="143"/>
      <c r="Q739" s="143"/>
      <c r="R739" s="143"/>
      <c r="S739" s="143"/>
      <c r="T739" s="143"/>
      <c r="U739" s="143"/>
      <c r="V739" s="143"/>
      <c r="W739" s="90">
        <f>IF(AND($AM$17&gt;=$X739,$AM$17&lt;=$Y739),'TARIFA ENTREGA A DIRECCION USD'!A739,$W740)</f>
        <v>0</v>
      </c>
      <c r="X739" s="90">
        <v>730.00099999999998</v>
      </c>
      <c r="Y739" s="90">
        <v>731</v>
      </c>
      <c r="Z739" s="144"/>
    </row>
    <row r="740" spans="1:26" x14ac:dyDescent="0.2">
      <c r="A740" s="281" t="str">
        <f t="shared" si="20"/>
        <v>CVE MDA</v>
      </c>
      <c r="B740" s="368" t="s">
        <v>566</v>
      </c>
      <c r="C740" s="368" t="s">
        <v>567</v>
      </c>
      <c r="D740" s="368" t="s">
        <v>581</v>
      </c>
      <c r="E740" s="368" t="s">
        <v>582</v>
      </c>
      <c r="F740" s="369" t="s">
        <v>504</v>
      </c>
      <c r="G740" s="370">
        <v>795</v>
      </c>
      <c r="I740" s="143"/>
      <c r="J740" s="143"/>
      <c r="K740" s="143"/>
      <c r="L740" s="143"/>
      <c r="M740" s="237"/>
      <c r="N740" s="143"/>
      <c r="O740" s="143"/>
      <c r="P740" s="143"/>
      <c r="Q740" s="143"/>
      <c r="R740" s="143"/>
      <c r="S740" s="143"/>
      <c r="T740" s="143"/>
      <c r="U740" s="143"/>
      <c r="V740" s="143"/>
      <c r="W740" s="90">
        <f>IF(AND($AM$17&gt;=$X740,$AM$17&lt;=$Y740),'TARIFA ENTREGA A DIRECCION USD'!A740,$W741)</f>
        <v>0</v>
      </c>
      <c r="X740" s="90">
        <v>731.00099999999998</v>
      </c>
      <c r="Y740" s="90">
        <v>732</v>
      </c>
      <c r="Z740" s="144"/>
    </row>
    <row r="741" spans="1:26" x14ac:dyDescent="0.2">
      <c r="A741" s="281" t="str">
        <f t="shared" si="20"/>
        <v>CVE MIN</v>
      </c>
      <c r="B741" s="368" t="s">
        <v>566</v>
      </c>
      <c r="C741" s="368" t="s">
        <v>567</v>
      </c>
      <c r="D741" s="368" t="s">
        <v>583</v>
      </c>
      <c r="E741" s="368" t="s">
        <v>584</v>
      </c>
      <c r="F741" s="369" t="s">
        <v>503</v>
      </c>
      <c r="G741" s="370">
        <v>559</v>
      </c>
      <c r="I741" s="143"/>
      <c r="J741" s="143"/>
      <c r="K741" s="143"/>
      <c r="L741" s="143"/>
      <c r="M741" s="237"/>
      <c r="N741" s="143"/>
      <c r="O741" s="143"/>
      <c r="P741" s="143"/>
      <c r="Q741" s="143"/>
      <c r="R741" s="143"/>
      <c r="S741" s="143"/>
      <c r="T741" s="143"/>
      <c r="U741" s="143"/>
      <c r="V741" s="143"/>
      <c r="W741" s="90">
        <f>IF(AND($AM$17&gt;=$X741,$AM$17&lt;=$Y741),'TARIFA ENTREGA A DIRECCION USD'!A741,$W742)</f>
        <v>0</v>
      </c>
      <c r="X741" s="90">
        <v>732.00099999999998</v>
      </c>
      <c r="Y741" s="90">
        <v>733</v>
      </c>
      <c r="Z741" s="144"/>
    </row>
    <row r="742" spans="1:26" x14ac:dyDescent="0.2">
      <c r="A742" s="281" t="str">
        <f t="shared" si="20"/>
        <v>CVE MLM</v>
      </c>
      <c r="B742" s="368" t="s">
        <v>566</v>
      </c>
      <c r="C742" s="368" t="s">
        <v>567</v>
      </c>
      <c r="D742" s="368" t="s">
        <v>5474</v>
      </c>
      <c r="E742" s="368" t="s">
        <v>5487</v>
      </c>
      <c r="F742" s="369" t="s">
        <v>501</v>
      </c>
      <c r="G742" s="370">
        <v>57</v>
      </c>
      <c r="I742" s="143"/>
      <c r="J742" s="143"/>
      <c r="K742" s="143"/>
      <c r="L742" s="143"/>
      <c r="M742" s="237"/>
      <c r="N742" s="143"/>
      <c r="O742" s="143"/>
      <c r="P742" s="143"/>
      <c r="Q742" s="143"/>
      <c r="R742" s="143"/>
      <c r="S742" s="143"/>
      <c r="T742" s="143"/>
      <c r="U742" s="143"/>
      <c r="V742" s="143"/>
      <c r="W742" s="90">
        <f>IF(AND($AM$17&gt;=$X742,$AM$17&lt;=$Y742),'TARIFA ENTREGA A DIRECCION USD'!A742,$W743)</f>
        <v>0</v>
      </c>
      <c r="X742" s="90">
        <v>733.00099999999998</v>
      </c>
      <c r="Y742" s="90">
        <v>734</v>
      </c>
      <c r="Z742" s="144"/>
    </row>
    <row r="743" spans="1:26" x14ac:dyDescent="0.2">
      <c r="A743" s="281" t="str">
        <f t="shared" si="20"/>
        <v>CVE MTA</v>
      </c>
      <c r="B743" s="368" t="s">
        <v>566</v>
      </c>
      <c r="C743" s="368" t="s">
        <v>567</v>
      </c>
      <c r="D743" s="368" t="s">
        <v>585</v>
      </c>
      <c r="E743" s="368" t="s">
        <v>5483</v>
      </c>
      <c r="F743" s="369" t="s">
        <v>504</v>
      </c>
      <c r="G743" s="370">
        <v>516</v>
      </c>
      <c r="I743" s="143"/>
      <c r="J743" s="143"/>
      <c r="K743" s="143"/>
      <c r="L743" s="143"/>
      <c r="M743" s="237"/>
      <c r="N743" s="143"/>
      <c r="O743" s="143"/>
      <c r="P743" s="143"/>
      <c r="Q743" s="143"/>
      <c r="R743" s="143"/>
      <c r="S743" s="143"/>
      <c r="T743" s="143"/>
      <c r="U743" s="143"/>
      <c r="V743" s="143"/>
      <c r="W743" s="90">
        <f>IF(AND($AM$17&gt;=$X743,$AM$17&lt;=$Y743),'TARIFA ENTREGA A DIRECCION USD'!A743,$W744)</f>
        <v>0</v>
      </c>
      <c r="X743" s="90">
        <v>734.00099999999998</v>
      </c>
      <c r="Y743" s="90">
        <v>735</v>
      </c>
      <c r="Z743" s="144"/>
    </row>
    <row r="744" spans="1:26" x14ac:dyDescent="0.2">
      <c r="A744" s="281" t="str">
        <f t="shared" si="20"/>
        <v>CVE PCO</v>
      </c>
      <c r="B744" s="368" t="s">
        <v>566</v>
      </c>
      <c r="C744" s="368" t="s">
        <v>567</v>
      </c>
      <c r="D744" s="368" t="s">
        <v>586</v>
      </c>
      <c r="E744" s="368" t="s">
        <v>587</v>
      </c>
      <c r="F744" s="369" t="s">
        <v>502</v>
      </c>
      <c r="G744" s="370">
        <v>195</v>
      </c>
      <c r="I744" s="143"/>
      <c r="J744" s="143"/>
      <c r="K744" s="143"/>
      <c r="L744" s="143"/>
      <c r="M744" s="237"/>
      <c r="N744" s="143"/>
      <c r="O744" s="143"/>
      <c r="P744" s="143"/>
      <c r="Q744" s="143"/>
      <c r="R744" s="143"/>
      <c r="S744" s="143"/>
      <c r="T744" s="143"/>
      <c r="U744" s="143"/>
      <c r="V744" s="143"/>
      <c r="W744" s="90">
        <f>IF(AND($AM$17&gt;=$X744,$AM$17&lt;=$Y744),'TARIFA ENTREGA A DIRECCION USD'!A744,$W745)</f>
        <v>0</v>
      </c>
      <c r="X744" s="90">
        <v>735.00099999999998</v>
      </c>
      <c r="Y744" s="90">
        <v>736</v>
      </c>
      <c r="Z744" s="144"/>
    </row>
    <row r="745" spans="1:26" x14ac:dyDescent="0.2">
      <c r="A745" s="281" t="str">
        <f t="shared" si="20"/>
        <v>CVE PFO</v>
      </c>
      <c r="B745" s="368" t="s">
        <v>566</v>
      </c>
      <c r="C745" s="368" t="s">
        <v>567</v>
      </c>
      <c r="D745" s="368" t="s">
        <v>588</v>
      </c>
      <c r="E745" s="368" t="s">
        <v>589</v>
      </c>
      <c r="F745" s="369" t="s">
        <v>503</v>
      </c>
      <c r="G745" s="369">
        <v>514</v>
      </c>
      <c r="I745" s="143"/>
      <c r="J745" s="143"/>
      <c r="K745" s="143"/>
      <c r="L745" s="143"/>
      <c r="M745" s="237"/>
      <c r="N745" s="143"/>
      <c r="O745" s="143"/>
      <c r="P745" s="143"/>
      <c r="Q745" s="143"/>
      <c r="R745" s="143"/>
      <c r="S745" s="143"/>
      <c r="T745" s="143"/>
      <c r="U745" s="143"/>
      <c r="V745" s="143"/>
      <c r="W745" s="90">
        <f>IF(AND($AM$17&gt;=$X745,$AM$17&lt;=$Y745),'TARIFA ENTREGA A DIRECCION USD'!A745,$W746)</f>
        <v>0</v>
      </c>
      <c r="X745" s="90">
        <v>736.00099999999998</v>
      </c>
      <c r="Y745" s="90">
        <v>737</v>
      </c>
      <c r="Z745" s="144"/>
    </row>
    <row r="746" spans="1:26" x14ac:dyDescent="0.2">
      <c r="A746" s="281" t="str">
        <f t="shared" si="20"/>
        <v>CVE PLC</v>
      </c>
      <c r="B746" s="368" t="s">
        <v>566</v>
      </c>
      <c r="C746" s="368" t="s">
        <v>567</v>
      </c>
      <c r="D746" s="368" t="s">
        <v>590</v>
      </c>
      <c r="E746" s="368" t="s">
        <v>591</v>
      </c>
      <c r="F746" s="369" t="s">
        <v>503</v>
      </c>
      <c r="G746" s="370">
        <v>380</v>
      </c>
      <c r="I746" s="143"/>
      <c r="J746" s="143"/>
      <c r="K746" s="143"/>
      <c r="L746" s="143"/>
      <c r="M746" s="237"/>
      <c r="N746" s="143"/>
      <c r="O746" s="143"/>
      <c r="P746" s="143"/>
      <c r="Q746" s="143"/>
      <c r="R746" s="143"/>
      <c r="S746" s="143"/>
      <c r="T746" s="143"/>
      <c r="U746" s="143"/>
      <c r="V746" s="143"/>
      <c r="W746" s="90">
        <f>IF(AND($AM$17&gt;=$X746,$AM$17&lt;=$Y746),'TARIFA ENTREGA A DIRECCION USD'!A746,$W747)</f>
        <v>0</v>
      </c>
      <c r="X746" s="90">
        <v>737.00099999999998</v>
      </c>
      <c r="Y746" s="90">
        <v>738</v>
      </c>
      <c r="Z746" s="144"/>
    </row>
    <row r="747" spans="1:26" x14ac:dyDescent="0.2">
      <c r="A747" s="281" t="str">
        <f t="shared" si="20"/>
        <v>CVE POZ</v>
      </c>
      <c r="B747" s="368" t="s">
        <v>566</v>
      </c>
      <c r="C747" s="368" t="s">
        <v>567</v>
      </c>
      <c r="D747" s="368" t="s">
        <v>592</v>
      </c>
      <c r="E747" s="368" t="s">
        <v>593</v>
      </c>
      <c r="F747" s="369" t="s">
        <v>504</v>
      </c>
      <c r="G747" s="370">
        <v>713</v>
      </c>
      <c r="I747" s="143"/>
      <c r="J747" s="143"/>
      <c r="K747" s="143"/>
      <c r="L747" s="143"/>
      <c r="M747" s="237"/>
      <c r="N747" s="143"/>
      <c r="O747" s="143"/>
      <c r="P747" s="143"/>
      <c r="Q747" s="143"/>
      <c r="R747" s="143"/>
      <c r="S747" s="143"/>
      <c r="T747" s="143"/>
      <c r="U747" s="143"/>
      <c r="V747" s="143"/>
      <c r="W747" s="90">
        <f>IF(AND($AM$17&gt;=$X747,$AM$17&lt;=$Y747),'TARIFA ENTREGA A DIRECCION USD'!A747,$W748)</f>
        <v>0</v>
      </c>
      <c r="X747" s="90">
        <v>738.00099999999998</v>
      </c>
      <c r="Y747" s="90">
        <v>739</v>
      </c>
      <c r="Z747" s="144"/>
    </row>
    <row r="748" spans="1:26" x14ac:dyDescent="0.2">
      <c r="A748" s="281" t="str">
        <f t="shared" si="20"/>
        <v>CVE SNT</v>
      </c>
      <c r="B748" s="368" t="s">
        <v>566</v>
      </c>
      <c r="C748" s="368" t="s">
        <v>567</v>
      </c>
      <c r="D748" s="368" t="s">
        <v>5610</v>
      </c>
      <c r="E748" s="368" t="s">
        <v>594</v>
      </c>
      <c r="F748" s="369" t="s">
        <v>504</v>
      </c>
      <c r="G748" s="370">
        <v>909</v>
      </c>
      <c r="I748" s="143"/>
      <c r="J748" s="143"/>
      <c r="K748" s="143"/>
      <c r="L748" s="143"/>
      <c r="M748" s="237"/>
      <c r="N748" s="143"/>
      <c r="O748" s="143"/>
      <c r="P748" s="143"/>
      <c r="Q748" s="143"/>
      <c r="R748" s="143"/>
      <c r="S748" s="143"/>
      <c r="T748" s="143"/>
      <c r="U748" s="143"/>
      <c r="V748" s="143"/>
      <c r="W748" s="90">
        <f>IF(AND($AM$17&gt;=$X748,$AM$17&lt;=$Y748),'TARIFA ENTREGA A DIRECCION USD'!A748,$W749)</f>
        <v>0</v>
      </c>
      <c r="X748" s="90">
        <v>739.00099999999998</v>
      </c>
      <c r="Y748" s="90">
        <v>740</v>
      </c>
      <c r="Z748" s="144"/>
    </row>
    <row r="749" spans="1:26" x14ac:dyDescent="0.2">
      <c r="A749" s="281" t="str">
        <f t="shared" si="20"/>
        <v>CVE SBZ</v>
      </c>
      <c r="B749" s="368" t="s">
        <v>566</v>
      </c>
      <c r="C749" s="368" t="s">
        <v>567</v>
      </c>
      <c r="D749" s="368" t="s">
        <v>595</v>
      </c>
      <c r="E749" s="368" t="s">
        <v>5484</v>
      </c>
      <c r="F749" s="369" t="s">
        <v>504</v>
      </c>
      <c r="G749" s="370">
        <v>782</v>
      </c>
      <c r="I749" s="143"/>
      <c r="J749" s="143"/>
      <c r="K749" s="143"/>
      <c r="L749" s="143"/>
      <c r="M749" s="237"/>
      <c r="N749" s="143"/>
      <c r="O749" s="143"/>
      <c r="P749" s="143"/>
      <c r="Q749" s="143"/>
      <c r="R749" s="143"/>
      <c r="S749" s="143"/>
      <c r="T749" s="143"/>
      <c r="U749" s="143"/>
      <c r="V749" s="143"/>
      <c r="W749" s="90">
        <f>IF(AND($AM$17&gt;=$X749,$AM$17&lt;=$Y749),'TARIFA ENTREGA A DIRECCION USD'!A749,$W750)</f>
        <v>0</v>
      </c>
      <c r="X749" s="90">
        <v>740.00099999999998</v>
      </c>
      <c r="Y749" s="90">
        <v>741</v>
      </c>
      <c r="Z749" s="144"/>
    </row>
    <row r="750" spans="1:26" x14ac:dyDescent="0.2">
      <c r="A750" s="281" t="str">
        <f t="shared" si="20"/>
        <v>CVE SCL</v>
      </c>
      <c r="B750" s="368" t="s">
        <v>566</v>
      </c>
      <c r="C750" s="368" t="s">
        <v>567</v>
      </c>
      <c r="D750" s="368" t="s">
        <v>596</v>
      </c>
      <c r="E750" s="368" t="s">
        <v>597</v>
      </c>
      <c r="F750" s="369" t="s">
        <v>504</v>
      </c>
      <c r="G750" s="370">
        <v>891</v>
      </c>
      <c r="I750" s="143"/>
      <c r="J750" s="143"/>
      <c r="K750" s="143"/>
      <c r="L750" s="143"/>
      <c r="M750" s="237"/>
      <c r="N750" s="143"/>
      <c r="O750" s="143"/>
      <c r="P750" s="143"/>
      <c r="Q750" s="143"/>
      <c r="R750" s="143"/>
      <c r="S750" s="143"/>
      <c r="T750" s="143"/>
      <c r="U750" s="143"/>
      <c r="V750" s="143"/>
      <c r="W750" s="90">
        <f>IF(AND($AM$17&gt;=$X750,$AM$17&lt;=$Y750),'TARIFA ENTREGA A DIRECCION USD'!A750,$W751)</f>
        <v>0</v>
      </c>
      <c r="X750" s="90">
        <v>741.00099999999998</v>
      </c>
      <c r="Y750" s="90">
        <v>742</v>
      </c>
      <c r="Z750" s="144"/>
    </row>
    <row r="751" spans="1:26" x14ac:dyDescent="0.2">
      <c r="A751" s="281" t="str">
        <f t="shared" si="20"/>
        <v>CVE SFE</v>
      </c>
      <c r="B751" s="368" t="s">
        <v>566</v>
      </c>
      <c r="C751" s="368" t="s">
        <v>567</v>
      </c>
      <c r="D751" s="368" t="s">
        <v>598</v>
      </c>
      <c r="E751" s="368" t="s">
        <v>599</v>
      </c>
      <c r="F751" s="369" t="s">
        <v>502</v>
      </c>
      <c r="G751" s="370">
        <v>266</v>
      </c>
      <c r="I751" s="143"/>
      <c r="J751" s="143"/>
      <c r="K751" s="143"/>
      <c r="L751" s="143"/>
      <c r="M751" s="237"/>
      <c r="N751" s="143"/>
      <c r="O751" s="143"/>
      <c r="P751" s="143"/>
      <c r="Q751" s="143"/>
      <c r="R751" s="143"/>
      <c r="S751" s="143"/>
      <c r="T751" s="143"/>
      <c r="U751" s="143"/>
      <c r="V751" s="143"/>
      <c r="W751" s="90">
        <f>IF(AND($AM$17&gt;=$X751,$AM$17&lt;=$Y751),'TARIFA ENTREGA A DIRECCION USD'!A751,$W752)</f>
        <v>0</v>
      </c>
      <c r="X751" s="90">
        <v>742.00099999999998</v>
      </c>
      <c r="Y751" s="90">
        <v>743</v>
      </c>
      <c r="Z751" s="144"/>
    </row>
    <row r="752" spans="1:26" x14ac:dyDescent="0.2">
      <c r="A752" s="281" t="str">
        <f t="shared" si="20"/>
        <v>CVE SFX</v>
      </c>
      <c r="B752" s="368" t="s">
        <v>566</v>
      </c>
      <c r="C752" s="368" t="s">
        <v>567</v>
      </c>
      <c r="D752" s="368" t="s">
        <v>600</v>
      </c>
      <c r="E752" s="368" t="s">
        <v>601</v>
      </c>
      <c r="F752" s="369" t="s">
        <v>504</v>
      </c>
      <c r="G752" s="370">
        <v>728</v>
      </c>
      <c r="I752" s="143"/>
      <c r="J752" s="143"/>
      <c r="K752" s="143"/>
      <c r="L752" s="143"/>
      <c r="M752" s="237"/>
      <c r="N752" s="143"/>
      <c r="O752" s="143"/>
      <c r="P752" s="143"/>
      <c r="Q752" s="143"/>
      <c r="R752" s="143"/>
      <c r="S752" s="143"/>
      <c r="T752" s="143"/>
      <c r="U752" s="143"/>
      <c r="V752" s="143"/>
      <c r="W752" s="90">
        <f>IF(AND($AM$17&gt;=$X752,$AM$17&lt;=$Y752),'TARIFA ENTREGA A DIRECCION USD'!A752,$W753)</f>
        <v>0</v>
      </c>
      <c r="X752" s="90">
        <v>743.00099999999998</v>
      </c>
      <c r="Y752" s="90">
        <v>744</v>
      </c>
      <c r="Z752" s="144"/>
    </row>
    <row r="753" spans="1:26" x14ac:dyDescent="0.2">
      <c r="A753" s="281" t="str">
        <f t="shared" si="20"/>
        <v>CVE TPT</v>
      </c>
      <c r="B753" s="368" t="s">
        <v>566</v>
      </c>
      <c r="C753" s="368" t="s">
        <v>567</v>
      </c>
      <c r="D753" s="368" t="s">
        <v>5503</v>
      </c>
      <c r="E753" s="368" t="s">
        <v>5504</v>
      </c>
      <c r="F753" s="369" t="s">
        <v>504</v>
      </c>
      <c r="G753" s="370">
        <v>777</v>
      </c>
      <c r="I753" s="143"/>
      <c r="J753" s="143"/>
      <c r="K753" s="143"/>
      <c r="L753" s="143"/>
      <c r="M753" s="237"/>
      <c r="N753" s="143"/>
      <c r="O753" s="143"/>
      <c r="P753" s="143"/>
      <c r="Q753" s="143"/>
      <c r="R753" s="143"/>
      <c r="S753" s="143"/>
      <c r="T753" s="143"/>
      <c r="U753" s="143"/>
      <c r="V753" s="143"/>
      <c r="W753" s="90">
        <f>IF(AND($AM$17&gt;=$X753,$AM$17&lt;=$Y753),'TARIFA ENTREGA A DIRECCION USD'!A753,$W754)</f>
        <v>0</v>
      </c>
      <c r="X753" s="90">
        <v>744.00099999999998</v>
      </c>
      <c r="Y753" s="90">
        <v>745</v>
      </c>
      <c r="Z753" s="144"/>
    </row>
    <row r="754" spans="1:26" x14ac:dyDescent="0.2">
      <c r="A754" s="281" t="str">
        <f t="shared" si="20"/>
        <v>CVE TY1</v>
      </c>
      <c r="B754" s="368" t="s">
        <v>566</v>
      </c>
      <c r="C754" s="368" t="s">
        <v>567</v>
      </c>
      <c r="D754" s="368" t="s">
        <v>604</v>
      </c>
      <c r="E754" s="368" t="s">
        <v>605</v>
      </c>
      <c r="F754" s="369" t="s">
        <v>502</v>
      </c>
      <c r="G754" s="370">
        <v>57</v>
      </c>
      <c r="I754" s="143"/>
      <c r="J754" s="143"/>
      <c r="K754" s="143"/>
      <c r="L754" s="143"/>
      <c r="M754" s="237"/>
      <c r="N754" s="143"/>
      <c r="O754" s="143"/>
      <c r="P754" s="143"/>
      <c r="Q754" s="143"/>
      <c r="R754" s="143"/>
      <c r="S754" s="143"/>
      <c r="T754" s="143"/>
      <c r="U754" s="143"/>
      <c r="V754" s="143"/>
      <c r="W754" s="90">
        <f>IF(AND($AM$17&gt;=$X754,$AM$17&lt;=$Y754),'TARIFA ENTREGA A DIRECCION USD'!A754,$W755)</f>
        <v>0</v>
      </c>
      <c r="X754" s="90">
        <v>745.00099999999998</v>
      </c>
      <c r="Y754" s="90">
        <v>746</v>
      </c>
      <c r="Z754" s="144"/>
    </row>
    <row r="755" spans="1:26" x14ac:dyDescent="0.2">
      <c r="A755" s="281" t="str">
        <f t="shared" si="20"/>
        <v>CVE VAL</v>
      </c>
      <c r="B755" s="368" t="s">
        <v>566</v>
      </c>
      <c r="C755" s="368" t="s">
        <v>567</v>
      </c>
      <c r="D755" s="368" t="s">
        <v>602</v>
      </c>
      <c r="E755" s="368" t="s">
        <v>603</v>
      </c>
      <c r="F755" s="369" t="s">
        <v>502</v>
      </c>
      <c r="G755" s="370">
        <v>153</v>
      </c>
      <c r="I755" s="143"/>
      <c r="J755" s="143"/>
      <c r="K755" s="143"/>
      <c r="L755" s="143"/>
      <c r="M755" s="237"/>
      <c r="N755" s="143"/>
      <c r="O755" s="143"/>
      <c r="P755" s="143"/>
      <c r="Q755" s="143"/>
      <c r="R755" s="143"/>
      <c r="S755" s="143"/>
      <c r="T755" s="143"/>
      <c r="U755" s="143"/>
      <c r="V755" s="143"/>
      <c r="W755" s="90">
        <f>IF(AND($AM$17&gt;=$X755,$AM$17&lt;=$Y755),'TARIFA ENTREGA A DIRECCION USD'!A755,$W756)</f>
        <v>0</v>
      </c>
      <c r="X755" s="90">
        <v>746.00099999999998</v>
      </c>
      <c r="Y755" s="90">
        <v>747</v>
      </c>
      <c r="Z755" s="144"/>
    </row>
    <row r="756" spans="1:26" x14ac:dyDescent="0.2">
      <c r="A756" s="281" t="str">
        <f t="shared" si="20"/>
        <v>CVE VEN</v>
      </c>
      <c r="B756" s="368" t="s">
        <v>566</v>
      </c>
      <c r="C756" s="368" t="s">
        <v>567</v>
      </c>
      <c r="D756" s="368" t="s">
        <v>5475</v>
      </c>
      <c r="E756" s="368" t="s">
        <v>5476</v>
      </c>
      <c r="F756" s="369" t="s">
        <v>501</v>
      </c>
      <c r="G756" s="370">
        <v>57</v>
      </c>
      <c r="I756" s="143"/>
      <c r="J756" s="143"/>
      <c r="K756" s="143"/>
      <c r="L756" s="143"/>
      <c r="M756" s="237"/>
      <c r="N756" s="143"/>
      <c r="O756" s="143"/>
      <c r="P756" s="143"/>
      <c r="Q756" s="143"/>
      <c r="R756" s="143"/>
      <c r="S756" s="143"/>
      <c r="T756" s="143"/>
      <c r="U756" s="143"/>
      <c r="V756" s="143"/>
      <c r="W756" s="90">
        <f>IF(AND($AM$17&gt;=$X756,$AM$17&lt;=$Y756),'TARIFA ENTREGA A DIRECCION USD'!A756,$W757)</f>
        <v>0</v>
      </c>
      <c r="X756" s="90">
        <v>747.00099999999998</v>
      </c>
      <c r="Y756" s="90">
        <v>748</v>
      </c>
      <c r="Z756" s="144"/>
    </row>
    <row r="757" spans="1:26" x14ac:dyDescent="0.2">
      <c r="A757" s="281" t="str">
        <f t="shared" si="20"/>
        <v>CVE VLP</v>
      </c>
      <c r="B757" s="368" t="s">
        <v>566</v>
      </c>
      <c r="C757" s="368" t="s">
        <v>567</v>
      </c>
      <c r="D757" s="368" t="s">
        <v>606</v>
      </c>
      <c r="E757" s="368" t="s">
        <v>5482</v>
      </c>
      <c r="F757" s="369" t="s">
        <v>503</v>
      </c>
      <c r="G757" s="370">
        <v>346</v>
      </c>
      <c r="I757" s="143"/>
      <c r="J757" s="143"/>
      <c r="K757" s="143"/>
      <c r="L757" s="143"/>
      <c r="M757" s="237"/>
      <c r="N757" s="143"/>
      <c r="O757" s="143"/>
      <c r="P757" s="143"/>
      <c r="Q757" s="143"/>
      <c r="R757" s="143"/>
      <c r="S757" s="143"/>
      <c r="T757" s="143"/>
      <c r="U757" s="143"/>
      <c r="V757" s="143"/>
      <c r="W757" s="90">
        <f>IF(AND($AM$17&gt;=$X757,$AM$17&lt;=$Y757),'TARIFA ENTREGA A DIRECCION USD'!A757,$W758)</f>
        <v>0</v>
      </c>
      <c r="X757" s="90">
        <v>748.00099999999998</v>
      </c>
      <c r="Y757" s="90">
        <v>749</v>
      </c>
      <c r="Z757" s="144"/>
    </row>
    <row r="758" spans="1:26" x14ac:dyDescent="0.2">
      <c r="A758" s="281" t="str">
        <f t="shared" si="20"/>
        <v>CVE VRA</v>
      </c>
      <c r="B758" s="368" t="s">
        <v>566</v>
      </c>
      <c r="C758" s="368" t="s">
        <v>567</v>
      </c>
      <c r="D758" s="368" t="s">
        <v>607</v>
      </c>
      <c r="E758" s="368" t="s">
        <v>608</v>
      </c>
      <c r="F758" s="369" t="s">
        <v>503</v>
      </c>
      <c r="G758" s="370">
        <v>579</v>
      </c>
      <c r="I758" s="143"/>
      <c r="J758" s="143"/>
      <c r="K758" s="143"/>
      <c r="L758" s="143"/>
      <c r="M758" s="237"/>
      <c r="N758" s="143"/>
      <c r="O758" s="143"/>
      <c r="P758" s="143"/>
      <c r="Q758" s="143"/>
      <c r="R758" s="143"/>
      <c r="S758" s="143"/>
      <c r="T758" s="143"/>
      <c r="U758" s="143"/>
      <c r="V758" s="143"/>
      <c r="W758" s="90">
        <f>IF(AND($AM$17&gt;=$X758,$AM$17&lt;=$Y758),'TARIFA ENTREGA A DIRECCION USD'!A758,$W759)</f>
        <v>0</v>
      </c>
      <c r="X758" s="90">
        <v>749.00099999999998</v>
      </c>
      <c r="Y758" s="90">
        <v>750</v>
      </c>
      <c r="Z758" s="144"/>
    </row>
    <row r="759" spans="1:26" x14ac:dyDescent="0.2">
      <c r="A759" s="281" t="str">
        <f t="shared" si="20"/>
        <v>CVE XBM</v>
      </c>
      <c r="B759" s="368" t="s">
        <v>566</v>
      </c>
      <c r="C759" s="368" t="s">
        <v>567</v>
      </c>
      <c r="D759" s="368" t="s">
        <v>609</v>
      </c>
      <c r="E759" s="368" t="s">
        <v>612</v>
      </c>
      <c r="F759" s="369" t="s">
        <v>501</v>
      </c>
      <c r="G759" s="370">
        <v>57</v>
      </c>
      <c r="I759" s="143"/>
      <c r="J759" s="143"/>
      <c r="K759" s="143"/>
      <c r="L759" s="143"/>
      <c r="M759" s="237"/>
      <c r="N759" s="143"/>
      <c r="O759" s="143"/>
      <c r="P759" s="143"/>
      <c r="Q759" s="143"/>
      <c r="R759" s="143"/>
      <c r="S759" s="143"/>
      <c r="T759" s="143"/>
      <c r="U759" s="143"/>
      <c r="V759" s="143"/>
      <c r="W759" s="90">
        <f>IF(AND($AM$17&gt;=$X759,$AM$17&lt;=$Y759),'TARIFA ENTREGA A DIRECCION USD'!A759,$W760)</f>
        <v>0</v>
      </c>
      <c r="X759" s="90">
        <v>750.00099999999998</v>
      </c>
      <c r="Y759" s="90">
        <v>751</v>
      </c>
      <c r="Z759" s="144"/>
    </row>
    <row r="760" spans="1:26" x14ac:dyDescent="0.2">
      <c r="A760" s="281" t="str">
        <f t="shared" si="20"/>
        <v>CVE XES</v>
      </c>
      <c r="B760" s="368" t="s">
        <v>566</v>
      </c>
      <c r="C760" s="368" t="s">
        <v>567</v>
      </c>
      <c r="D760" s="368" t="s">
        <v>610</v>
      </c>
      <c r="E760" s="368" t="s">
        <v>613</v>
      </c>
      <c r="F760" s="369" t="s">
        <v>501</v>
      </c>
      <c r="G760" s="370">
        <v>57</v>
      </c>
      <c r="I760" s="143"/>
      <c r="J760" s="143"/>
      <c r="K760" s="143"/>
      <c r="L760" s="143"/>
      <c r="M760" s="237"/>
      <c r="N760" s="143"/>
      <c r="O760" s="143"/>
      <c r="P760" s="143"/>
      <c r="Q760" s="143"/>
      <c r="R760" s="143"/>
      <c r="S760" s="143"/>
      <c r="T760" s="143"/>
      <c r="U760" s="143"/>
      <c r="V760" s="143"/>
      <c r="W760" s="90">
        <f>IF(AND($AM$17&gt;=$X760,$AM$17&lt;=$Y760),'TARIFA ENTREGA A DIRECCION USD'!A760,$W761)</f>
        <v>0</v>
      </c>
      <c r="X760" s="90">
        <v>751.00099999999998</v>
      </c>
      <c r="Y760" s="90">
        <v>752</v>
      </c>
      <c r="Z760" s="144"/>
    </row>
    <row r="761" spans="1:26" x14ac:dyDescent="0.2">
      <c r="A761" s="281" t="str">
        <f t="shared" si="20"/>
        <v>CVE XSJ</v>
      </c>
      <c r="B761" s="368" t="s">
        <v>566</v>
      </c>
      <c r="C761" s="368" t="s">
        <v>567</v>
      </c>
      <c r="D761" s="368" t="s">
        <v>5477</v>
      </c>
      <c r="E761" s="368" t="s">
        <v>5478</v>
      </c>
      <c r="F761" s="369" t="s">
        <v>501</v>
      </c>
      <c r="G761" s="370">
        <v>57</v>
      </c>
      <c r="I761" s="143"/>
      <c r="J761" s="143"/>
      <c r="K761" s="143"/>
      <c r="L761" s="143"/>
      <c r="M761" s="237"/>
      <c r="N761" s="143"/>
      <c r="O761" s="143"/>
      <c r="P761" s="143"/>
      <c r="Q761" s="143"/>
      <c r="R761" s="143"/>
      <c r="S761" s="143"/>
      <c r="T761" s="143"/>
      <c r="U761" s="143"/>
      <c r="V761" s="143"/>
      <c r="W761" s="90">
        <f>IF(AND($AM$17&gt;=$X761,$AM$17&lt;=$Y761),'TARIFA ENTREGA A DIRECCION USD'!A761,$W762)</f>
        <v>0</v>
      </c>
      <c r="X761" s="90">
        <v>752.00099999999998</v>
      </c>
      <c r="Y761" s="90">
        <v>753</v>
      </c>
      <c r="Z761" s="144"/>
    </row>
    <row r="762" spans="1:26" x14ac:dyDescent="0.2">
      <c r="A762" s="281" t="str">
        <f t="shared" si="20"/>
        <v>CVE XSS</v>
      </c>
      <c r="B762" s="368" t="s">
        <v>566</v>
      </c>
      <c r="C762" s="368" t="s">
        <v>567</v>
      </c>
      <c r="D762" s="368" t="s">
        <v>5485</v>
      </c>
      <c r="E762" s="368" t="s">
        <v>5486</v>
      </c>
      <c r="F762" s="369" t="s">
        <v>504</v>
      </c>
      <c r="G762" s="370">
        <v>891</v>
      </c>
      <c r="I762" s="143"/>
      <c r="J762" s="143"/>
      <c r="K762" s="143"/>
      <c r="L762" s="143"/>
      <c r="M762" s="237"/>
      <c r="N762" s="143"/>
      <c r="O762" s="143"/>
      <c r="P762" s="143"/>
      <c r="Q762" s="143"/>
      <c r="R762" s="143"/>
      <c r="S762" s="143"/>
      <c r="T762" s="143"/>
      <c r="U762" s="143"/>
      <c r="V762" s="143"/>
      <c r="W762" s="90">
        <f>IF(AND($AM$17&gt;=$X762,$AM$17&lt;=$Y762),'TARIFA ENTREGA A DIRECCION USD'!A762,$W763)</f>
        <v>0</v>
      </c>
      <c r="X762" s="90">
        <v>753.00099999999998</v>
      </c>
      <c r="Y762" s="90">
        <v>754</v>
      </c>
      <c r="Z762" s="144"/>
    </row>
    <row r="763" spans="1:26" x14ac:dyDescent="0.2">
      <c r="A763" s="281" t="str">
        <f t="shared" si="20"/>
        <v>CVE XTT</v>
      </c>
      <c r="B763" s="368" t="s">
        <v>566</v>
      </c>
      <c r="C763" s="368" t="s">
        <v>567</v>
      </c>
      <c r="D763" s="368" t="s">
        <v>5448</v>
      </c>
      <c r="E763" s="368" t="s">
        <v>5479</v>
      </c>
      <c r="F763" s="369" t="s">
        <v>501</v>
      </c>
      <c r="G763" s="370">
        <v>57</v>
      </c>
      <c r="I763" s="143"/>
      <c r="J763" s="143"/>
      <c r="K763" s="143"/>
      <c r="L763" s="143"/>
      <c r="M763" s="237"/>
      <c r="N763" s="143"/>
      <c r="O763" s="143"/>
      <c r="P763" s="143"/>
      <c r="Q763" s="143"/>
      <c r="R763" s="143"/>
      <c r="S763" s="143"/>
      <c r="T763" s="143"/>
      <c r="U763" s="143"/>
      <c r="V763" s="143"/>
      <c r="W763" s="90">
        <f>IF(AND($AM$17&gt;=$X763,$AM$17&lt;=$Y763),'TARIFA ENTREGA A DIRECCION USD'!A763,$W764)</f>
        <v>0</v>
      </c>
      <c r="X763" s="90">
        <v>754.00099999999998</v>
      </c>
      <c r="Y763" s="90">
        <v>755</v>
      </c>
      <c r="Z763" s="144"/>
    </row>
    <row r="764" spans="1:26" ht="22.5" x14ac:dyDescent="0.2">
      <c r="A764" s="282" t="str">
        <f t="shared" si="20"/>
        <v>CVE XCH</v>
      </c>
      <c r="B764" s="278" t="s">
        <v>566</v>
      </c>
      <c r="C764" s="278" t="s">
        <v>567</v>
      </c>
      <c r="D764" s="278" t="s">
        <v>5537</v>
      </c>
      <c r="E764" s="278" t="s">
        <v>5538</v>
      </c>
      <c r="F764" s="395" t="s">
        <v>501</v>
      </c>
      <c r="G764" s="396">
        <v>57</v>
      </c>
      <c r="I764" s="143"/>
      <c r="J764" s="143"/>
      <c r="K764" s="143"/>
      <c r="L764" s="143"/>
      <c r="M764" s="237"/>
      <c r="N764" s="143"/>
      <c r="O764" s="143"/>
      <c r="P764" s="143"/>
      <c r="Q764" s="143"/>
      <c r="R764" s="143"/>
      <c r="S764" s="143"/>
      <c r="T764" s="143"/>
      <c r="U764" s="143"/>
      <c r="V764" s="143"/>
      <c r="W764" s="90">
        <f>IF(AND($AM$17&gt;=$X764,$AM$17&lt;=$Y764),'TARIFA ENTREGA A DIRECCION USD'!A764,$W765)</f>
        <v>0</v>
      </c>
      <c r="X764" s="90">
        <v>755.00099999999998</v>
      </c>
      <c r="Y764" s="90">
        <v>756</v>
      </c>
      <c r="Z764" s="144"/>
    </row>
    <row r="765" spans="1:26" ht="22.5" x14ac:dyDescent="0.2">
      <c r="A765" s="294" t="str">
        <f t="shared" si="20"/>
        <v>CVE BPC</v>
      </c>
      <c r="B765" s="293" t="s">
        <v>566</v>
      </c>
      <c r="C765" s="293" t="s">
        <v>567</v>
      </c>
      <c r="D765" s="293" t="s">
        <v>5544</v>
      </c>
      <c r="E765" s="293" t="s">
        <v>5545</v>
      </c>
      <c r="F765" s="397" t="s">
        <v>503</v>
      </c>
      <c r="G765" s="398">
        <v>380</v>
      </c>
      <c r="I765" s="143"/>
      <c r="J765" s="143"/>
      <c r="K765" s="143"/>
      <c r="L765" s="143"/>
      <c r="M765" s="237"/>
      <c r="N765" s="143"/>
      <c r="O765" s="143"/>
      <c r="P765" s="143"/>
      <c r="Q765" s="143"/>
      <c r="R765" s="143"/>
      <c r="S765" s="143"/>
      <c r="T765" s="143"/>
      <c r="U765" s="143"/>
      <c r="V765" s="143"/>
      <c r="W765" s="90">
        <f>IF(AND($AM$17&gt;=$X765,$AM$17&lt;=$Y765),'TARIFA ENTREGA A DIRECCION USD'!A765,$W766)</f>
        <v>0</v>
      </c>
      <c r="X765" s="90">
        <v>756.00099999999998</v>
      </c>
      <c r="Y765" s="90">
        <v>757</v>
      </c>
      <c r="Z765" s="144"/>
    </row>
    <row r="766" spans="1:26" ht="22.5" x14ac:dyDescent="0.2">
      <c r="A766" s="294" t="str">
        <f t="shared" si="20"/>
        <v>CVE XCP</v>
      </c>
      <c r="B766" s="293" t="s">
        <v>566</v>
      </c>
      <c r="C766" s="293" t="s">
        <v>567</v>
      </c>
      <c r="D766" s="293" t="s">
        <v>5549</v>
      </c>
      <c r="E766" s="293" t="s">
        <v>5550</v>
      </c>
      <c r="F766" s="397" t="s">
        <v>501</v>
      </c>
      <c r="G766" s="398">
        <v>57</v>
      </c>
      <c r="I766" s="143"/>
      <c r="J766" s="143"/>
      <c r="K766" s="143"/>
      <c r="L766" s="143"/>
      <c r="M766" s="237"/>
      <c r="N766" s="143"/>
      <c r="O766" s="143"/>
      <c r="P766" s="143"/>
      <c r="Q766" s="143"/>
      <c r="R766" s="143"/>
      <c r="S766" s="143"/>
      <c r="T766" s="143"/>
      <c r="U766" s="143"/>
      <c r="V766" s="143"/>
      <c r="W766" s="90">
        <f>IF(AND($AM$17&gt;=$X766,$AM$17&lt;=$Y766),'TARIFA ENTREGA A DIRECCION USD'!A766,$W767)</f>
        <v>0</v>
      </c>
      <c r="X766" s="90">
        <v>757.00099999999998</v>
      </c>
      <c r="Y766" s="90">
        <v>758</v>
      </c>
      <c r="Z766" s="144"/>
    </row>
    <row r="767" spans="1:26" x14ac:dyDescent="0.2">
      <c r="A767" s="281" t="str">
        <f t="shared" si="20"/>
        <v>CZO ACO</v>
      </c>
      <c r="B767" s="368" t="s">
        <v>568</v>
      </c>
      <c r="C767" s="368" t="s">
        <v>569</v>
      </c>
      <c r="D767" s="368" t="s">
        <v>546</v>
      </c>
      <c r="E767" s="368" t="s">
        <v>547</v>
      </c>
      <c r="F767" s="369" t="s">
        <v>504</v>
      </c>
      <c r="G767" s="370">
        <v>671</v>
      </c>
      <c r="I767" s="143"/>
      <c r="J767" s="143"/>
      <c r="K767" s="143"/>
      <c r="L767" s="143"/>
      <c r="M767" s="237"/>
      <c r="N767" s="143"/>
      <c r="O767" s="143"/>
      <c r="P767" s="143"/>
      <c r="Q767" s="143"/>
      <c r="R767" s="143"/>
      <c r="S767" s="143"/>
      <c r="T767" s="143"/>
      <c r="U767" s="143"/>
      <c r="V767" s="143"/>
      <c r="W767" s="90">
        <f>IF(AND($AM$17&gt;=$X767,$AM$17&lt;=$Y767),'TARIFA ENTREGA A DIRECCION USD'!A767,$W768)</f>
        <v>0</v>
      </c>
      <c r="X767" s="90">
        <v>758.00099999999998</v>
      </c>
      <c r="Y767" s="90">
        <v>759</v>
      </c>
      <c r="Z767" s="144"/>
    </row>
    <row r="768" spans="1:26" x14ac:dyDescent="0.2">
      <c r="A768" s="281" t="str">
        <f t="shared" si="20"/>
        <v>CZO AUA</v>
      </c>
      <c r="B768" s="368" t="s">
        <v>568</v>
      </c>
      <c r="C768" s="368" t="s">
        <v>569</v>
      </c>
      <c r="D768" s="368" t="s">
        <v>5515</v>
      </c>
      <c r="E768" s="368" t="s">
        <v>5519</v>
      </c>
      <c r="F768" s="369" t="s">
        <v>503</v>
      </c>
      <c r="G768" s="370">
        <v>419</v>
      </c>
      <c r="I768" s="143"/>
      <c r="J768" s="143"/>
      <c r="K768" s="143"/>
      <c r="L768" s="143"/>
      <c r="M768" s="237"/>
      <c r="N768" s="143"/>
      <c r="O768" s="143"/>
      <c r="P768" s="143"/>
      <c r="Q768" s="143"/>
      <c r="R768" s="143"/>
      <c r="S768" s="143"/>
      <c r="T768" s="143"/>
      <c r="U768" s="143"/>
      <c r="V768" s="143"/>
      <c r="W768" s="90">
        <f>IF(AND($AM$17&gt;=$X768,$AM$17&lt;=$Y768),'TARIFA ENTREGA A DIRECCION USD'!A768,$W769)</f>
        <v>0</v>
      </c>
      <c r="X768" s="90">
        <v>759.00099999999998</v>
      </c>
      <c r="Y768" s="90">
        <v>760</v>
      </c>
      <c r="Z768" s="144"/>
    </row>
    <row r="769" spans="1:26" x14ac:dyDescent="0.2">
      <c r="A769" s="281" t="str">
        <f t="shared" si="20"/>
        <v>CZO BAS</v>
      </c>
      <c r="B769" s="368" t="s">
        <v>568</v>
      </c>
      <c r="C769" s="368" t="s">
        <v>569</v>
      </c>
      <c r="D769" s="368" t="s">
        <v>549</v>
      </c>
      <c r="E769" s="368" t="s">
        <v>550</v>
      </c>
      <c r="F769" s="369" t="s">
        <v>504</v>
      </c>
      <c r="G769" s="370">
        <v>686</v>
      </c>
      <c r="I769" s="143"/>
      <c r="J769" s="143"/>
      <c r="K769" s="143"/>
      <c r="L769" s="143"/>
      <c r="M769" s="237"/>
      <c r="N769" s="143"/>
      <c r="O769" s="143"/>
      <c r="P769" s="143"/>
      <c r="Q769" s="143"/>
      <c r="R769" s="143"/>
      <c r="S769" s="143"/>
      <c r="T769" s="143"/>
      <c r="U769" s="143"/>
      <c r="V769" s="143"/>
      <c r="W769" s="90">
        <f>IF(AND($AM$17&gt;=$X769,$AM$17&lt;=$Y769),'TARIFA ENTREGA A DIRECCION USD'!A769,$W770)</f>
        <v>0</v>
      </c>
      <c r="X769" s="90">
        <v>760.00099999999998</v>
      </c>
      <c r="Y769" s="90">
        <v>761</v>
      </c>
      <c r="Z769" s="144"/>
    </row>
    <row r="770" spans="1:26" x14ac:dyDescent="0.2">
      <c r="A770" s="281" t="str">
        <f t="shared" ref="A770:A833" si="21">CONCATENATE(B770," ",D770)</f>
        <v>CZO BTO</v>
      </c>
      <c r="B770" s="368" t="s">
        <v>568</v>
      </c>
      <c r="C770" s="368" t="s">
        <v>569</v>
      </c>
      <c r="D770" s="368" t="s">
        <v>551</v>
      </c>
      <c r="E770" s="368" t="s">
        <v>552</v>
      </c>
      <c r="F770" s="369" t="s">
        <v>503</v>
      </c>
      <c r="G770" s="370">
        <v>443</v>
      </c>
      <c r="I770" s="143"/>
      <c r="J770" s="143"/>
      <c r="K770" s="143"/>
      <c r="L770" s="143"/>
      <c r="M770" s="237"/>
      <c r="N770" s="143"/>
      <c r="O770" s="143"/>
      <c r="P770" s="143"/>
      <c r="Q770" s="143"/>
      <c r="R770" s="143"/>
      <c r="S770" s="143"/>
      <c r="T770" s="143"/>
      <c r="U770" s="143"/>
      <c r="V770" s="143"/>
      <c r="W770" s="90">
        <f>IF(AND($AM$17&gt;=$X770,$AM$17&lt;=$Y770),'TARIFA ENTREGA A DIRECCION USD'!A770,$W771)</f>
        <v>0</v>
      </c>
      <c r="X770" s="90">
        <v>761.00099999999998</v>
      </c>
      <c r="Y770" s="90">
        <v>762</v>
      </c>
      <c r="Z770" s="144"/>
    </row>
    <row r="771" spans="1:26" x14ac:dyDescent="0.2">
      <c r="A771" s="281" t="str">
        <f t="shared" si="21"/>
        <v>CZO CAS</v>
      </c>
      <c r="B771" s="368" t="s">
        <v>568</v>
      </c>
      <c r="C771" s="368" t="s">
        <v>569</v>
      </c>
      <c r="D771" s="368" t="s">
        <v>553</v>
      </c>
      <c r="E771" s="368" t="s">
        <v>554</v>
      </c>
      <c r="F771" s="369" t="s">
        <v>504</v>
      </c>
      <c r="G771" s="370">
        <v>737</v>
      </c>
      <c r="I771" s="143"/>
      <c r="J771" s="143"/>
      <c r="K771" s="143"/>
      <c r="L771" s="143"/>
      <c r="M771" s="237"/>
      <c r="N771" s="143"/>
      <c r="O771" s="143"/>
      <c r="P771" s="143"/>
      <c r="Q771" s="143"/>
      <c r="R771" s="143"/>
      <c r="S771" s="143"/>
      <c r="T771" s="143"/>
      <c r="U771" s="143"/>
      <c r="V771" s="143"/>
      <c r="W771" s="90">
        <f>IF(AND($AM$17&gt;=$X771,$AM$17&lt;=$Y771),'TARIFA ENTREGA A DIRECCION USD'!A771,$W772)</f>
        <v>0</v>
      </c>
      <c r="X771" s="90">
        <v>762.00099999999998</v>
      </c>
      <c r="Y771" s="90">
        <v>763</v>
      </c>
      <c r="Z771" s="144"/>
    </row>
    <row r="772" spans="1:26" x14ac:dyDescent="0.2">
      <c r="A772" s="281" t="str">
        <f t="shared" si="21"/>
        <v>CZO CAZ</v>
      </c>
      <c r="B772" s="368" t="s">
        <v>568</v>
      </c>
      <c r="C772" s="368" t="s">
        <v>569</v>
      </c>
      <c r="D772" s="368" t="s">
        <v>561</v>
      </c>
      <c r="E772" s="368" t="s">
        <v>611</v>
      </c>
      <c r="F772" s="369" t="s">
        <v>503</v>
      </c>
      <c r="G772" s="370">
        <v>307</v>
      </c>
      <c r="I772" s="143"/>
      <c r="J772" s="143"/>
      <c r="K772" s="143"/>
      <c r="L772" s="143"/>
      <c r="M772" s="237"/>
      <c r="N772" s="143"/>
      <c r="O772" s="143"/>
      <c r="P772" s="143"/>
      <c r="Q772" s="143"/>
      <c r="R772" s="143"/>
      <c r="S772" s="143"/>
      <c r="T772" s="143"/>
      <c r="U772" s="143"/>
      <c r="V772" s="143"/>
      <c r="W772" s="90">
        <f>IF(AND($AM$17&gt;=$X772,$AM$17&lt;=$Y772),'TARIFA ENTREGA A DIRECCION USD'!A772,$W773)</f>
        <v>0</v>
      </c>
      <c r="X772" s="90">
        <v>763.00099999999998</v>
      </c>
      <c r="Y772" s="90">
        <v>764</v>
      </c>
      <c r="Z772" s="144"/>
    </row>
    <row r="773" spans="1:26" x14ac:dyDescent="0.2">
      <c r="A773" s="281" t="str">
        <f t="shared" si="21"/>
        <v>CZO CBR</v>
      </c>
      <c r="B773" s="368" t="s">
        <v>568</v>
      </c>
      <c r="C773" s="368" t="s">
        <v>569</v>
      </c>
      <c r="D773" s="368" t="s">
        <v>555</v>
      </c>
      <c r="E773" s="368" t="s">
        <v>556</v>
      </c>
      <c r="F773" s="369" t="s">
        <v>504</v>
      </c>
      <c r="G773" s="370">
        <v>902</v>
      </c>
      <c r="I773" s="143"/>
      <c r="J773" s="143"/>
      <c r="K773" s="143"/>
      <c r="L773" s="143"/>
      <c r="M773" s="237"/>
      <c r="N773" s="143"/>
      <c r="O773" s="143"/>
      <c r="P773" s="143"/>
      <c r="Q773" s="143"/>
      <c r="R773" s="143"/>
      <c r="S773" s="143"/>
      <c r="T773" s="143"/>
      <c r="U773" s="143"/>
      <c r="V773" s="143"/>
      <c r="W773" s="90">
        <f>IF(AND($AM$17&gt;=$X773,$AM$17&lt;=$Y773),'TARIFA ENTREGA A DIRECCION USD'!A773,$W774)</f>
        <v>0</v>
      </c>
      <c r="X773" s="90">
        <v>764.00099999999998</v>
      </c>
      <c r="Y773" s="90">
        <v>765</v>
      </c>
      <c r="Z773" s="144"/>
    </row>
    <row r="774" spans="1:26" x14ac:dyDescent="0.2">
      <c r="A774" s="281" t="str">
        <f t="shared" si="21"/>
        <v>CZO CCS</v>
      </c>
      <c r="B774" s="368" t="s">
        <v>568</v>
      </c>
      <c r="C774" s="368" t="s">
        <v>569</v>
      </c>
      <c r="D774" s="368" t="s">
        <v>557</v>
      </c>
      <c r="E774" s="368" t="s">
        <v>558</v>
      </c>
      <c r="F774" s="369" t="s">
        <v>502</v>
      </c>
      <c r="G774" s="370">
        <v>282</v>
      </c>
      <c r="I774" s="143"/>
      <c r="J774" s="143"/>
      <c r="K774" s="143"/>
      <c r="L774" s="143"/>
      <c r="M774" s="237"/>
      <c r="N774" s="143"/>
      <c r="O774" s="143"/>
      <c r="P774" s="143"/>
      <c r="Q774" s="143"/>
      <c r="R774" s="143"/>
      <c r="S774" s="143"/>
      <c r="T774" s="143"/>
      <c r="U774" s="143"/>
      <c r="V774" s="143"/>
      <c r="W774" s="90">
        <f>IF(AND($AM$17&gt;=$X774,$AM$17&lt;=$Y774),'TARIFA ENTREGA A DIRECCION USD'!A774,$W775)</f>
        <v>0</v>
      </c>
      <c r="X774" s="90">
        <v>765.00099999999998</v>
      </c>
      <c r="Y774" s="90">
        <v>766</v>
      </c>
      <c r="Z774" s="144"/>
    </row>
    <row r="775" spans="1:26" x14ac:dyDescent="0.2">
      <c r="A775" s="281" t="str">
        <f t="shared" si="21"/>
        <v>CZO CGA</v>
      </c>
      <c r="B775" s="368" t="s">
        <v>568</v>
      </c>
      <c r="C775" s="368" t="s">
        <v>569</v>
      </c>
      <c r="D775" s="368" t="s">
        <v>559</v>
      </c>
      <c r="E775" s="368" t="s">
        <v>560</v>
      </c>
      <c r="F775" s="369" t="s">
        <v>502</v>
      </c>
      <c r="G775" s="370">
        <v>175</v>
      </c>
      <c r="I775" s="143"/>
      <c r="J775" s="143"/>
      <c r="K775" s="143"/>
      <c r="L775" s="143"/>
      <c r="M775" s="237"/>
      <c r="N775" s="143"/>
      <c r="O775" s="143"/>
      <c r="P775" s="143"/>
      <c r="Q775" s="143"/>
      <c r="R775" s="143"/>
      <c r="S775" s="143"/>
      <c r="T775" s="143"/>
      <c r="U775" s="143"/>
      <c r="V775" s="143"/>
      <c r="W775" s="90">
        <f>IF(AND($AM$17&gt;=$X775,$AM$17&lt;=$Y775),'TARIFA ENTREGA A DIRECCION USD'!A775,$W776)</f>
        <v>0</v>
      </c>
      <c r="X775" s="90">
        <v>766.00099999999998</v>
      </c>
      <c r="Y775" s="90">
        <v>767</v>
      </c>
      <c r="Z775" s="144"/>
    </row>
    <row r="776" spans="1:26" x14ac:dyDescent="0.2">
      <c r="A776" s="281" t="str">
        <f t="shared" si="21"/>
        <v>CZO CNA</v>
      </c>
      <c r="B776" s="368" t="s">
        <v>568</v>
      </c>
      <c r="C776" s="368" t="s">
        <v>569</v>
      </c>
      <c r="D776" s="368" t="s">
        <v>5492</v>
      </c>
      <c r="E776" s="368" t="s">
        <v>5493</v>
      </c>
      <c r="F776" s="369" t="s">
        <v>504</v>
      </c>
      <c r="G776" s="370">
        <v>683</v>
      </c>
      <c r="I776" s="143"/>
      <c r="J776" s="143"/>
      <c r="K776" s="143"/>
      <c r="L776" s="143"/>
      <c r="M776" s="237"/>
      <c r="N776" s="143"/>
      <c r="O776" s="143"/>
      <c r="P776" s="143"/>
      <c r="Q776" s="143"/>
      <c r="R776" s="143"/>
      <c r="S776" s="143"/>
      <c r="T776" s="143"/>
      <c r="U776" s="143"/>
      <c r="V776" s="143"/>
      <c r="W776" s="90">
        <f>IF(AND($AM$17&gt;=$X776,$AM$17&lt;=$Y776),'TARIFA ENTREGA A DIRECCION USD'!A776,$W777)</f>
        <v>0</v>
      </c>
      <c r="X776" s="90">
        <v>767.00099999999998</v>
      </c>
      <c r="Y776" s="90">
        <v>768</v>
      </c>
      <c r="Z776" s="144"/>
    </row>
    <row r="777" spans="1:26" x14ac:dyDescent="0.2">
      <c r="A777" s="281" t="str">
        <f t="shared" si="21"/>
        <v>CZO CNO</v>
      </c>
      <c r="B777" s="368" t="s">
        <v>568</v>
      </c>
      <c r="C777" s="368" t="s">
        <v>569</v>
      </c>
      <c r="D777" s="368" t="s">
        <v>5499</v>
      </c>
      <c r="E777" s="368" t="s">
        <v>5500</v>
      </c>
      <c r="F777" s="369" t="s">
        <v>504</v>
      </c>
      <c r="G777" s="370">
        <v>811</v>
      </c>
      <c r="I777" s="143"/>
      <c r="J777" s="143"/>
      <c r="K777" s="143"/>
      <c r="L777" s="143"/>
      <c r="M777" s="237"/>
      <c r="N777" s="143"/>
      <c r="O777" s="143"/>
      <c r="P777" s="143"/>
      <c r="Q777" s="143"/>
      <c r="R777" s="143"/>
      <c r="S777" s="143"/>
      <c r="T777" s="143"/>
      <c r="U777" s="143"/>
      <c r="V777" s="143"/>
      <c r="W777" s="90">
        <f>IF(AND($AM$17&gt;=$X777,$AM$17&lt;=$Y777),'TARIFA ENTREGA A DIRECCION USD'!A777,$W778)</f>
        <v>0</v>
      </c>
      <c r="X777" s="90">
        <v>768.00099999999998</v>
      </c>
      <c r="Y777" s="90">
        <v>769</v>
      </c>
      <c r="Z777" s="144"/>
    </row>
    <row r="778" spans="1:26" x14ac:dyDescent="0.2">
      <c r="A778" s="281" t="str">
        <f t="shared" si="21"/>
        <v>CZO CRO</v>
      </c>
      <c r="B778" s="368" t="s">
        <v>568</v>
      </c>
      <c r="C778" s="368" t="s">
        <v>569</v>
      </c>
      <c r="D778" s="368" t="s">
        <v>562</v>
      </c>
      <c r="E778" s="368" t="s">
        <v>563</v>
      </c>
      <c r="F778" s="369" t="s">
        <v>504</v>
      </c>
      <c r="G778" s="370">
        <v>743</v>
      </c>
      <c r="I778" s="143"/>
      <c r="J778" s="143"/>
      <c r="K778" s="143"/>
      <c r="L778" s="143"/>
      <c r="M778" s="237"/>
      <c r="N778" s="143"/>
      <c r="O778" s="143"/>
      <c r="P778" s="143"/>
      <c r="Q778" s="143"/>
      <c r="R778" s="143"/>
      <c r="S778" s="143"/>
      <c r="T778" s="143"/>
      <c r="U778" s="143"/>
      <c r="V778" s="143"/>
      <c r="W778" s="90">
        <f>IF(AND($AM$17&gt;=$X778,$AM$17&lt;=$Y778),'TARIFA ENTREGA A DIRECCION USD'!A778,$W779)</f>
        <v>0</v>
      </c>
      <c r="X778" s="90">
        <v>769.00099999999998</v>
      </c>
      <c r="Y778" s="90">
        <v>770</v>
      </c>
      <c r="Z778" s="144"/>
    </row>
    <row r="779" spans="1:26" x14ac:dyDescent="0.2">
      <c r="A779" s="281" t="str">
        <f t="shared" si="21"/>
        <v>CZO CRR</v>
      </c>
      <c r="B779" s="368" t="s">
        <v>568</v>
      </c>
      <c r="C779" s="368" t="s">
        <v>569</v>
      </c>
      <c r="D779" s="368" t="s">
        <v>564</v>
      </c>
      <c r="E779" s="368" t="s">
        <v>565</v>
      </c>
      <c r="F779" s="369" t="s">
        <v>503</v>
      </c>
      <c r="G779" s="370">
        <v>543</v>
      </c>
      <c r="I779" s="143"/>
      <c r="J779" s="143"/>
      <c r="K779" s="143"/>
      <c r="L779" s="143"/>
      <c r="M779" s="237"/>
      <c r="N779" s="143"/>
      <c r="O779" s="143"/>
      <c r="P779" s="143"/>
      <c r="Q779" s="143"/>
      <c r="R779" s="143"/>
      <c r="S779" s="143"/>
      <c r="T779" s="143"/>
      <c r="U779" s="143"/>
      <c r="V779" s="143"/>
      <c r="W779" s="90">
        <f>IF(AND($AM$17&gt;=$X779,$AM$17&lt;=$Y779),'TARIFA ENTREGA A DIRECCION USD'!A779,$W780)</f>
        <v>0</v>
      </c>
      <c r="X779" s="90">
        <v>770.00099999999998</v>
      </c>
      <c r="Y779" s="90">
        <v>771</v>
      </c>
      <c r="Z779" s="144"/>
    </row>
    <row r="780" spans="1:26" x14ac:dyDescent="0.2">
      <c r="A780" s="281" t="str">
        <f t="shared" si="21"/>
        <v>CZO CVE</v>
      </c>
      <c r="B780" s="368" t="s">
        <v>568</v>
      </c>
      <c r="C780" s="368" t="s">
        <v>569</v>
      </c>
      <c r="D780" s="368" t="s">
        <v>566</v>
      </c>
      <c r="E780" s="368" t="s">
        <v>567</v>
      </c>
      <c r="F780" s="369" t="s">
        <v>502</v>
      </c>
      <c r="G780" s="369">
        <v>212</v>
      </c>
      <c r="I780" s="143"/>
      <c r="J780" s="143"/>
      <c r="K780" s="143"/>
      <c r="L780" s="143"/>
      <c r="M780" s="237"/>
      <c r="N780" s="143"/>
      <c r="O780" s="143"/>
      <c r="P780" s="143"/>
      <c r="Q780" s="143"/>
      <c r="R780" s="143"/>
      <c r="S780" s="143"/>
      <c r="T780" s="143"/>
      <c r="U780" s="143"/>
      <c r="V780" s="143"/>
      <c r="W780" s="90">
        <f>IF(AND($AM$17&gt;=$X780,$AM$17&lt;=$Y780),'TARIFA ENTREGA A DIRECCION USD'!A780,$W781)</f>
        <v>0</v>
      </c>
      <c r="X780" s="90">
        <v>771.00099999999998</v>
      </c>
      <c r="Y780" s="90">
        <v>772</v>
      </c>
      <c r="Z780" s="144"/>
    </row>
    <row r="781" spans="1:26" x14ac:dyDescent="0.2">
      <c r="A781" s="281" t="str">
        <f t="shared" si="21"/>
        <v>CZO CZO</v>
      </c>
      <c r="B781" s="368" t="s">
        <v>568</v>
      </c>
      <c r="C781" s="368" t="s">
        <v>569</v>
      </c>
      <c r="D781" s="368" t="s">
        <v>568</v>
      </c>
      <c r="E781" s="368" t="s">
        <v>5481</v>
      </c>
      <c r="F781" s="369" t="s">
        <v>501</v>
      </c>
      <c r="G781" s="370">
        <v>1</v>
      </c>
      <c r="I781" s="143"/>
      <c r="J781" s="143"/>
      <c r="K781" s="143"/>
      <c r="L781" s="143"/>
      <c r="M781" s="237"/>
      <c r="N781" s="143"/>
      <c r="O781" s="143"/>
      <c r="P781" s="143"/>
      <c r="Q781" s="143"/>
      <c r="R781" s="143"/>
      <c r="S781" s="143"/>
      <c r="T781" s="143"/>
      <c r="U781" s="143"/>
      <c r="V781" s="143"/>
      <c r="W781" s="90">
        <f>IF(AND($AM$17&gt;=$X781,$AM$17&lt;=$Y781),'TARIFA ENTREGA A DIRECCION USD'!A781,$W782)</f>
        <v>0</v>
      </c>
      <c r="X781" s="90">
        <v>772.00099999999998</v>
      </c>
      <c r="Y781" s="90">
        <v>773</v>
      </c>
      <c r="Z781" s="144"/>
    </row>
    <row r="782" spans="1:26" x14ac:dyDescent="0.2">
      <c r="A782" s="281" t="str">
        <f t="shared" si="21"/>
        <v>CZO DMS</v>
      </c>
      <c r="B782" s="368" t="s">
        <v>568</v>
      </c>
      <c r="C782" s="368" t="s">
        <v>569</v>
      </c>
      <c r="D782" s="368" t="s">
        <v>5446</v>
      </c>
      <c r="E782" s="368" t="s">
        <v>5447</v>
      </c>
      <c r="F782" s="369" t="s">
        <v>504</v>
      </c>
      <c r="G782" s="370">
        <v>686</v>
      </c>
      <c r="I782" s="143"/>
      <c r="J782" s="143"/>
      <c r="K782" s="143"/>
      <c r="L782" s="143"/>
      <c r="M782" s="237"/>
      <c r="N782" s="143"/>
      <c r="O782" s="143"/>
      <c r="P782" s="143"/>
      <c r="Q782" s="143"/>
      <c r="R782" s="143"/>
      <c r="S782" s="143"/>
      <c r="T782" s="143"/>
      <c r="U782" s="143"/>
      <c r="V782" s="143"/>
      <c r="W782" s="90">
        <f>IF(AND($AM$17&gt;=$X782,$AM$17&lt;=$Y782),'TARIFA ENTREGA A DIRECCION USD'!A782,$W783)</f>
        <v>0</v>
      </c>
      <c r="X782" s="90">
        <v>773.00099999999998</v>
      </c>
      <c r="Y782" s="90">
        <v>774</v>
      </c>
      <c r="Z782" s="144"/>
    </row>
    <row r="783" spans="1:26" x14ac:dyDescent="0.2">
      <c r="A783" s="281" t="str">
        <f t="shared" si="21"/>
        <v>CZO ETE</v>
      </c>
      <c r="B783" s="368" t="s">
        <v>568</v>
      </c>
      <c r="C783" s="368" t="s">
        <v>569</v>
      </c>
      <c r="D783" s="368" t="s">
        <v>570</v>
      </c>
      <c r="E783" s="368" t="s">
        <v>571</v>
      </c>
      <c r="F783" s="369" t="s">
        <v>504</v>
      </c>
      <c r="G783" s="370">
        <v>734</v>
      </c>
      <c r="I783" s="143"/>
      <c r="J783" s="143"/>
      <c r="K783" s="143"/>
      <c r="L783" s="143"/>
      <c r="M783" s="237"/>
      <c r="N783" s="143"/>
      <c r="O783" s="143"/>
      <c r="P783" s="143"/>
      <c r="Q783" s="143"/>
      <c r="R783" s="143"/>
      <c r="S783" s="143"/>
      <c r="T783" s="143"/>
      <c r="U783" s="143"/>
      <c r="V783" s="143"/>
      <c r="W783" s="90">
        <f>IF(AND($AM$17&gt;=$X783,$AM$17&lt;=$Y783),'TARIFA ENTREGA A DIRECCION USD'!A783,$W784)</f>
        <v>0</v>
      </c>
      <c r="X783" s="90">
        <v>774.00099999999998</v>
      </c>
      <c r="Y783" s="90">
        <v>775</v>
      </c>
      <c r="Z783" s="144"/>
    </row>
    <row r="784" spans="1:26" x14ac:dyDescent="0.2">
      <c r="A784" s="281" t="str">
        <f t="shared" si="21"/>
        <v>CZO EVA</v>
      </c>
      <c r="B784" s="368" t="s">
        <v>568</v>
      </c>
      <c r="C784" s="368" t="s">
        <v>569</v>
      </c>
      <c r="D784" s="368" t="s">
        <v>572</v>
      </c>
      <c r="E784" s="368" t="s">
        <v>573</v>
      </c>
      <c r="F784" s="369" t="s">
        <v>504</v>
      </c>
      <c r="G784" s="370">
        <v>760</v>
      </c>
      <c r="I784" s="143"/>
      <c r="J784" s="143"/>
      <c r="K784" s="143"/>
      <c r="L784" s="143"/>
      <c r="M784" s="237"/>
      <c r="N784" s="143"/>
      <c r="O784" s="143"/>
      <c r="P784" s="143"/>
      <c r="Q784" s="143"/>
      <c r="R784" s="143"/>
      <c r="S784" s="143"/>
      <c r="T784" s="143"/>
      <c r="U784" s="143"/>
      <c r="V784" s="143"/>
      <c r="W784" s="90">
        <f>IF(AND($AM$17&gt;=$X784,$AM$17&lt;=$Y784),'TARIFA ENTREGA A DIRECCION USD'!A784,$W785)</f>
        <v>0</v>
      </c>
      <c r="X784" s="90">
        <v>775.00099999999998</v>
      </c>
      <c r="Y784" s="90">
        <v>776</v>
      </c>
      <c r="Z784" s="144"/>
    </row>
    <row r="785" spans="1:26" x14ac:dyDescent="0.2">
      <c r="A785" s="281" t="str">
        <f t="shared" si="21"/>
        <v>CZO GR2</v>
      </c>
      <c r="B785" s="368" t="s">
        <v>568</v>
      </c>
      <c r="C785" s="368" t="s">
        <v>569</v>
      </c>
      <c r="D785" s="368" t="s">
        <v>576</v>
      </c>
      <c r="E785" s="368" t="s">
        <v>5473</v>
      </c>
      <c r="F785" s="369" t="s">
        <v>503</v>
      </c>
      <c r="G785" s="370">
        <v>315</v>
      </c>
      <c r="I785" s="143"/>
      <c r="J785" s="143"/>
      <c r="K785" s="143"/>
      <c r="L785" s="143"/>
      <c r="M785" s="237"/>
      <c r="N785" s="143"/>
      <c r="O785" s="143"/>
      <c r="P785" s="143"/>
      <c r="Q785" s="143"/>
      <c r="R785" s="143"/>
      <c r="S785" s="143"/>
      <c r="T785" s="143"/>
      <c r="U785" s="143"/>
      <c r="V785" s="143"/>
      <c r="W785" s="90">
        <f>IF(AND($AM$17&gt;=$X785,$AM$17&lt;=$Y785),'TARIFA ENTREGA A DIRECCION USD'!A785,$W786)</f>
        <v>0</v>
      </c>
      <c r="X785" s="90">
        <v>776.00099999999998</v>
      </c>
      <c r="Y785" s="90">
        <v>777</v>
      </c>
      <c r="Z785" s="144"/>
    </row>
    <row r="786" spans="1:26" x14ac:dyDescent="0.2">
      <c r="A786" s="281" t="str">
        <f t="shared" si="21"/>
        <v>CZO GTE</v>
      </c>
      <c r="B786" s="368" t="s">
        <v>568</v>
      </c>
      <c r="C786" s="368" t="s">
        <v>569</v>
      </c>
      <c r="D786" s="368" t="s">
        <v>5501</v>
      </c>
      <c r="E786" s="368" t="s">
        <v>5502</v>
      </c>
      <c r="F786" s="369" t="s">
        <v>503</v>
      </c>
      <c r="G786" s="370">
        <v>325</v>
      </c>
      <c r="I786" s="143"/>
      <c r="J786" s="143"/>
      <c r="K786" s="143"/>
      <c r="L786" s="143"/>
      <c r="M786" s="237"/>
      <c r="N786" s="143"/>
      <c r="O786" s="143"/>
      <c r="P786" s="143"/>
      <c r="Q786" s="143"/>
      <c r="R786" s="143"/>
      <c r="S786" s="143"/>
      <c r="T786" s="143"/>
      <c r="U786" s="143"/>
      <c r="V786" s="143"/>
      <c r="W786" s="90">
        <f>IF(AND($AM$17&gt;=$X786,$AM$17&lt;=$Y786),'TARIFA ENTREGA A DIRECCION USD'!A786,$W787)</f>
        <v>0</v>
      </c>
      <c r="X786" s="90">
        <v>777.00099999999998</v>
      </c>
      <c r="Y786" s="90">
        <v>778</v>
      </c>
      <c r="Z786" s="144"/>
    </row>
    <row r="787" spans="1:26" x14ac:dyDescent="0.2">
      <c r="A787" s="281" t="str">
        <f t="shared" si="21"/>
        <v>CZO GUA</v>
      </c>
      <c r="B787" s="368" t="s">
        <v>568</v>
      </c>
      <c r="C787" s="368" t="s">
        <v>569</v>
      </c>
      <c r="D787" s="368" t="s">
        <v>574</v>
      </c>
      <c r="E787" s="368" t="s">
        <v>575</v>
      </c>
      <c r="F787" s="369" t="s">
        <v>503</v>
      </c>
      <c r="G787" s="370">
        <v>406</v>
      </c>
      <c r="I787" s="143"/>
      <c r="J787" s="143"/>
      <c r="K787" s="143"/>
      <c r="L787" s="143"/>
      <c r="M787" s="237"/>
      <c r="N787" s="143"/>
      <c r="O787" s="143"/>
      <c r="P787" s="143"/>
      <c r="Q787" s="143"/>
      <c r="R787" s="143"/>
      <c r="S787" s="143"/>
      <c r="T787" s="143"/>
      <c r="U787" s="143"/>
      <c r="V787" s="143"/>
      <c r="W787" s="90">
        <f>IF(AND($AM$17&gt;=$X787,$AM$17&lt;=$Y787),'TARIFA ENTREGA A DIRECCION USD'!A787,$W788)</f>
        <v>0</v>
      </c>
      <c r="X787" s="90">
        <v>778.00099999999998</v>
      </c>
      <c r="Y787" s="90">
        <v>779</v>
      </c>
      <c r="Z787" s="144"/>
    </row>
    <row r="788" spans="1:26" x14ac:dyDescent="0.2">
      <c r="A788" s="281" t="str">
        <f t="shared" si="21"/>
        <v>CZO LGA</v>
      </c>
      <c r="B788" s="368" t="s">
        <v>568</v>
      </c>
      <c r="C788" s="368" t="s">
        <v>569</v>
      </c>
      <c r="D788" s="368" t="s">
        <v>5536</v>
      </c>
      <c r="E788" s="368" t="s">
        <v>5480</v>
      </c>
      <c r="F788" s="401" t="s">
        <v>503</v>
      </c>
      <c r="G788" s="370">
        <v>303</v>
      </c>
      <c r="I788" s="143"/>
      <c r="J788" s="143"/>
      <c r="K788" s="143"/>
      <c r="L788" s="143"/>
      <c r="M788" s="237"/>
      <c r="N788" s="143"/>
      <c r="O788" s="143"/>
      <c r="P788" s="143"/>
      <c r="Q788" s="143"/>
      <c r="R788" s="143"/>
      <c r="S788" s="143"/>
      <c r="T788" s="143"/>
      <c r="U788" s="143"/>
      <c r="V788" s="143"/>
      <c r="W788" s="90">
        <f>IF(AND($AM$17&gt;=$X788,$AM$17&lt;=$Y788),'TARIFA ENTREGA A DIRECCION USD'!A788,$W789)</f>
        <v>0</v>
      </c>
      <c r="X788" s="90">
        <v>779.00099999999998</v>
      </c>
      <c r="Y788" s="90">
        <v>780</v>
      </c>
      <c r="Z788" s="144"/>
    </row>
    <row r="789" spans="1:26" x14ac:dyDescent="0.2">
      <c r="A789" s="281" t="str">
        <f t="shared" si="21"/>
        <v>CZO MAY</v>
      </c>
      <c r="B789" s="368" t="s">
        <v>568</v>
      </c>
      <c r="C789" s="368" t="s">
        <v>569</v>
      </c>
      <c r="D789" s="368" t="s">
        <v>577</v>
      </c>
      <c r="E789" s="368" t="s">
        <v>578</v>
      </c>
      <c r="F789" s="369" t="s">
        <v>502</v>
      </c>
      <c r="G789" s="370">
        <v>193</v>
      </c>
      <c r="I789" s="143"/>
      <c r="J789" s="143"/>
      <c r="K789" s="143"/>
      <c r="L789" s="143"/>
      <c r="M789" s="237"/>
      <c r="N789" s="143"/>
      <c r="O789" s="143"/>
      <c r="P789" s="143"/>
      <c r="Q789" s="143"/>
      <c r="R789" s="143"/>
      <c r="S789" s="143"/>
      <c r="T789" s="143"/>
      <c r="U789" s="143"/>
      <c r="V789" s="143"/>
      <c r="W789" s="90">
        <f>IF(AND($AM$17&gt;=$X789,$AM$17&lt;=$Y789),'TARIFA ENTREGA A DIRECCION USD'!A789,$W790)</f>
        <v>0</v>
      </c>
      <c r="X789" s="90">
        <v>780.00099999999998</v>
      </c>
      <c r="Y789" s="90">
        <v>781</v>
      </c>
      <c r="Z789" s="144"/>
    </row>
    <row r="790" spans="1:26" x14ac:dyDescent="0.2">
      <c r="A790" s="281" t="str">
        <f t="shared" si="21"/>
        <v>CZO MBO</v>
      </c>
      <c r="B790" s="368" t="s">
        <v>568</v>
      </c>
      <c r="C790" s="368" t="s">
        <v>569</v>
      </c>
      <c r="D790" s="368" t="s">
        <v>579</v>
      </c>
      <c r="E790" s="368" t="s">
        <v>580</v>
      </c>
      <c r="F790" s="369" t="s">
        <v>504</v>
      </c>
      <c r="G790" s="370">
        <v>715</v>
      </c>
      <c r="I790" s="143"/>
      <c r="J790" s="143"/>
      <c r="K790" s="143"/>
      <c r="L790" s="143"/>
      <c r="M790" s="237"/>
      <c r="N790" s="143"/>
      <c r="O790" s="143"/>
      <c r="P790" s="143"/>
      <c r="Q790" s="143"/>
      <c r="R790" s="143"/>
      <c r="S790" s="143"/>
      <c r="T790" s="143"/>
      <c r="U790" s="143"/>
      <c r="V790" s="143"/>
      <c r="W790" s="90">
        <f>IF(AND($AM$17&gt;=$X790,$AM$17&lt;=$Y790),'TARIFA ENTREGA A DIRECCION USD'!A790,$W791)</f>
        <v>0</v>
      </c>
      <c r="X790" s="90">
        <v>781.00099999999998</v>
      </c>
      <c r="Y790" s="90">
        <v>782</v>
      </c>
      <c r="Z790" s="144"/>
    </row>
    <row r="791" spans="1:26" x14ac:dyDescent="0.2">
      <c r="A791" s="281" t="str">
        <f t="shared" si="21"/>
        <v>CZO MDA</v>
      </c>
      <c r="B791" s="368" t="s">
        <v>568</v>
      </c>
      <c r="C791" s="368" t="s">
        <v>569</v>
      </c>
      <c r="D791" s="368" t="s">
        <v>581</v>
      </c>
      <c r="E791" s="368" t="s">
        <v>582</v>
      </c>
      <c r="F791" s="369" t="s">
        <v>504</v>
      </c>
      <c r="G791" s="370">
        <v>776</v>
      </c>
      <c r="I791" s="143"/>
      <c r="J791" s="143"/>
      <c r="K791" s="143"/>
      <c r="L791" s="143"/>
      <c r="M791" s="237"/>
      <c r="N791" s="143"/>
      <c r="O791" s="143"/>
      <c r="P791" s="143"/>
      <c r="Q791" s="143"/>
      <c r="R791" s="143"/>
      <c r="S791" s="143"/>
      <c r="T791" s="143"/>
      <c r="U791" s="143"/>
      <c r="V791" s="143"/>
      <c r="W791" s="90">
        <f>IF(AND($AM$17&gt;=$X791,$AM$17&lt;=$Y791),'TARIFA ENTREGA A DIRECCION USD'!A791,$W792)</f>
        <v>0</v>
      </c>
      <c r="X791" s="90">
        <v>782.00099999999998</v>
      </c>
      <c r="Y791" s="90">
        <v>783</v>
      </c>
      <c r="Z791" s="144"/>
    </row>
    <row r="792" spans="1:26" x14ac:dyDescent="0.2">
      <c r="A792" s="281" t="str">
        <f t="shared" si="21"/>
        <v>CZO MIN</v>
      </c>
      <c r="B792" s="368" t="s">
        <v>568</v>
      </c>
      <c r="C792" s="368" t="s">
        <v>569</v>
      </c>
      <c r="D792" s="368" t="s">
        <v>583</v>
      </c>
      <c r="E792" s="368" t="s">
        <v>584</v>
      </c>
      <c r="F792" s="369" t="s">
        <v>504</v>
      </c>
      <c r="G792" s="370">
        <v>779</v>
      </c>
      <c r="I792" s="143"/>
      <c r="J792" s="143"/>
      <c r="K792" s="143"/>
      <c r="L792" s="143"/>
      <c r="M792" s="237"/>
      <c r="N792" s="143"/>
      <c r="O792" s="143"/>
      <c r="P792" s="143"/>
      <c r="Q792" s="143"/>
      <c r="R792" s="143"/>
      <c r="S792" s="143"/>
      <c r="T792" s="143"/>
      <c r="U792" s="143"/>
      <c r="V792" s="143"/>
      <c r="W792" s="90">
        <f>IF(AND($AM$17&gt;=$X792,$AM$17&lt;=$Y792),'TARIFA ENTREGA A DIRECCION USD'!A792,$W793)</f>
        <v>0</v>
      </c>
      <c r="X792" s="90">
        <v>783.00099999999998</v>
      </c>
      <c r="Y792" s="90">
        <v>784</v>
      </c>
      <c r="Z792" s="144"/>
    </row>
    <row r="793" spans="1:26" x14ac:dyDescent="0.2">
      <c r="A793" s="281" t="str">
        <f t="shared" si="21"/>
        <v>CZO MLM</v>
      </c>
      <c r="B793" s="368" t="s">
        <v>568</v>
      </c>
      <c r="C793" s="368" t="s">
        <v>569</v>
      </c>
      <c r="D793" s="368" t="s">
        <v>5474</v>
      </c>
      <c r="E793" s="368" t="s">
        <v>5487</v>
      </c>
      <c r="F793" s="369" t="s">
        <v>502</v>
      </c>
      <c r="G793" s="370">
        <v>282</v>
      </c>
      <c r="I793" s="143"/>
      <c r="J793" s="143"/>
      <c r="K793" s="143"/>
      <c r="L793" s="143"/>
      <c r="M793" s="237"/>
      <c r="N793" s="143"/>
      <c r="O793" s="143"/>
      <c r="P793" s="143"/>
      <c r="Q793" s="143"/>
      <c r="R793" s="143"/>
      <c r="S793" s="143"/>
      <c r="T793" s="143"/>
      <c r="U793" s="143"/>
      <c r="V793" s="143"/>
      <c r="W793" s="90">
        <f>IF(AND($AM$17&gt;=$X793,$AM$17&lt;=$Y793),'TARIFA ENTREGA A DIRECCION USD'!A793,$W794)</f>
        <v>0</v>
      </c>
      <c r="X793" s="90">
        <v>784.00099999999998</v>
      </c>
      <c r="Y793" s="90">
        <v>785</v>
      </c>
      <c r="Z793" s="144"/>
    </row>
    <row r="794" spans="1:26" x14ac:dyDescent="0.2">
      <c r="A794" s="281" t="str">
        <f t="shared" si="21"/>
        <v>CZO MTA</v>
      </c>
      <c r="B794" s="368" t="s">
        <v>568</v>
      </c>
      <c r="C794" s="368" t="s">
        <v>569</v>
      </c>
      <c r="D794" s="368" t="s">
        <v>585</v>
      </c>
      <c r="E794" s="368" t="s">
        <v>5483</v>
      </c>
      <c r="F794" s="369" t="s">
        <v>5491</v>
      </c>
      <c r="G794" s="370">
        <v>736</v>
      </c>
      <c r="I794" s="143"/>
      <c r="J794" s="143"/>
      <c r="K794" s="143"/>
      <c r="L794" s="143"/>
      <c r="M794" s="237"/>
      <c r="N794" s="143"/>
      <c r="O794" s="143"/>
      <c r="P794" s="143"/>
      <c r="Q794" s="143"/>
      <c r="R794" s="143"/>
      <c r="S794" s="143"/>
      <c r="T794" s="143"/>
      <c r="U794" s="143"/>
      <c r="V794" s="143"/>
      <c r="W794" s="90">
        <f>IF(AND($AM$17&gt;=$X794,$AM$17&lt;=$Y794),'TARIFA ENTREGA A DIRECCION USD'!A794,$W795)</f>
        <v>0</v>
      </c>
      <c r="X794" s="90">
        <v>785.00099999999998</v>
      </c>
      <c r="Y794" s="90">
        <v>786</v>
      </c>
      <c r="Z794" s="144"/>
    </row>
    <row r="795" spans="1:26" x14ac:dyDescent="0.2">
      <c r="A795" s="281" t="str">
        <f t="shared" si="21"/>
        <v>CZO PCO</v>
      </c>
      <c r="B795" s="368" t="s">
        <v>568</v>
      </c>
      <c r="C795" s="368" t="s">
        <v>569</v>
      </c>
      <c r="D795" s="368" t="s">
        <v>586</v>
      </c>
      <c r="E795" s="368" t="s">
        <v>587</v>
      </c>
      <c r="F795" s="369" t="s">
        <v>502</v>
      </c>
      <c r="G795" s="370">
        <v>284</v>
      </c>
      <c r="I795" s="143"/>
      <c r="J795" s="143"/>
      <c r="K795" s="143"/>
      <c r="L795" s="143"/>
      <c r="M795" s="237"/>
      <c r="N795" s="143"/>
      <c r="O795" s="143"/>
      <c r="P795" s="143"/>
      <c r="Q795" s="143"/>
      <c r="R795" s="143"/>
      <c r="S795" s="143"/>
      <c r="T795" s="143"/>
      <c r="U795" s="143"/>
      <c r="V795" s="143"/>
      <c r="W795" s="90">
        <f>IF(AND($AM$17&gt;=$X795,$AM$17&lt;=$Y795),'TARIFA ENTREGA A DIRECCION USD'!A795,$W796)</f>
        <v>0</v>
      </c>
      <c r="X795" s="90">
        <v>786.00099999999998</v>
      </c>
      <c r="Y795" s="90">
        <v>787</v>
      </c>
      <c r="Z795" s="144"/>
    </row>
    <row r="796" spans="1:26" x14ac:dyDescent="0.2">
      <c r="A796" s="281" t="str">
        <f t="shared" si="21"/>
        <v>CZO PFO</v>
      </c>
      <c r="B796" s="368" t="s">
        <v>568</v>
      </c>
      <c r="C796" s="368" t="s">
        <v>569</v>
      </c>
      <c r="D796" s="368" t="s">
        <v>588</v>
      </c>
      <c r="E796" s="368" t="s">
        <v>589</v>
      </c>
      <c r="F796" s="369" t="s">
        <v>504</v>
      </c>
      <c r="G796" s="370">
        <v>602</v>
      </c>
      <c r="I796" s="143"/>
      <c r="J796" s="143"/>
      <c r="K796" s="143"/>
      <c r="L796" s="143"/>
      <c r="M796" s="237"/>
      <c r="N796" s="143"/>
      <c r="O796" s="143"/>
      <c r="P796" s="143"/>
      <c r="Q796" s="143"/>
      <c r="R796" s="143"/>
      <c r="S796" s="143"/>
      <c r="T796" s="143"/>
      <c r="U796" s="143"/>
      <c r="V796" s="143"/>
      <c r="W796" s="90">
        <f>IF(AND($AM$17&gt;=$X796,$AM$17&lt;=$Y796),'TARIFA ENTREGA A DIRECCION USD'!A796,$W797)</f>
        <v>0</v>
      </c>
      <c r="X796" s="90">
        <v>787.00099999999998</v>
      </c>
      <c r="Y796" s="90">
        <v>788</v>
      </c>
      <c r="Z796" s="144"/>
    </row>
    <row r="797" spans="1:26" x14ac:dyDescent="0.2">
      <c r="A797" s="281" t="str">
        <f t="shared" si="21"/>
        <v>CZO PLC</v>
      </c>
      <c r="B797" s="368" t="s">
        <v>568</v>
      </c>
      <c r="C797" s="368" t="s">
        <v>569</v>
      </c>
      <c r="D797" s="368" t="s">
        <v>590</v>
      </c>
      <c r="E797" s="368" t="s">
        <v>591</v>
      </c>
      <c r="F797" s="369" t="s">
        <v>503</v>
      </c>
      <c r="G797" s="370">
        <v>600</v>
      </c>
      <c r="I797" s="143"/>
      <c r="J797" s="143"/>
      <c r="K797" s="143"/>
      <c r="L797" s="143"/>
      <c r="M797" s="237"/>
      <c r="N797" s="143"/>
      <c r="O797" s="143"/>
      <c r="P797" s="143"/>
      <c r="Q797" s="143"/>
      <c r="R797" s="143"/>
      <c r="S797" s="143"/>
      <c r="T797" s="143"/>
      <c r="U797" s="143"/>
      <c r="V797" s="143"/>
      <c r="W797" s="90">
        <f>IF(AND($AM$17&gt;=$X797,$AM$17&lt;=$Y797),'TARIFA ENTREGA A DIRECCION USD'!A797,$W798)</f>
        <v>0</v>
      </c>
      <c r="X797" s="90">
        <v>788.00099999999998</v>
      </c>
      <c r="Y797" s="90">
        <v>789</v>
      </c>
      <c r="Z797" s="144"/>
    </row>
    <row r="798" spans="1:26" x14ac:dyDescent="0.2">
      <c r="A798" s="281" t="str">
        <f t="shared" si="21"/>
        <v>CZO POZ</v>
      </c>
      <c r="B798" s="368" t="s">
        <v>568</v>
      </c>
      <c r="C798" s="368" t="s">
        <v>569</v>
      </c>
      <c r="D798" s="368" t="s">
        <v>592</v>
      </c>
      <c r="E798" s="368" t="s">
        <v>593</v>
      </c>
      <c r="F798" s="369" t="s">
        <v>504</v>
      </c>
      <c r="G798" s="370">
        <v>939</v>
      </c>
      <c r="I798" s="143"/>
      <c r="J798" s="143"/>
      <c r="K798" s="143"/>
      <c r="L798" s="143"/>
      <c r="M798" s="237"/>
      <c r="N798" s="143"/>
      <c r="O798" s="143"/>
      <c r="P798" s="143"/>
      <c r="Q798" s="143"/>
      <c r="R798" s="143"/>
      <c r="S798" s="143"/>
      <c r="T798" s="143"/>
      <c r="U798" s="143"/>
      <c r="V798" s="143"/>
      <c r="W798" s="90">
        <f>IF(AND($AM$17&gt;=$X798,$AM$17&lt;=$Y798),'TARIFA ENTREGA A DIRECCION USD'!A798,$W799)</f>
        <v>0</v>
      </c>
      <c r="X798" s="90">
        <v>789.00099999999998</v>
      </c>
      <c r="Y798" s="90">
        <v>790</v>
      </c>
      <c r="Z798" s="144"/>
    </row>
    <row r="799" spans="1:26" x14ac:dyDescent="0.2">
      <c r="A799" s="281" t="str">
        <f t="shared" si="21"/>
        <v>CZO SNT</v>
      </c>
      <c r="B799" s="368" t="s">
        <v>568</v>
      </c>
      <c r="C799" s="368" t="s">
        <v>569</v>
      </c>
      <c r="D799" s="368" t="s">
        <v>5610</v>
      </c>
      <c r="E799" s="368" t="s">
        <v>594</v>
      </c>
      <c r="F799" s="369" t="s">
        <v>504</v>
      </c>
      <c r="G799" s="370">
        <v>942</v>
      </c>
      <c r="I799" s="143"/>
      <c r="J799" s="143"/>
      <c r="K799" s="143"/>
      <c r="L799" s="143"/>
      <c r="M799" s="237"/>
      <c r="N799" s="143"/>
      <c r="O799" s="143"/>
      <c r="P799" s="143"/>
      <c r="Q799" s="143"/>
      <c r="R799" s="143"/>
      <c r="S799" s="143"/>
      <c r="T799" s="143"/>
      <c r="U799" s="143"/>
      <c r="V799" s="143"/>
      <c r="W799" s="90">
        <f>IF(AND($AM$17&gt;=$X799,$AM$17&lt;=$Y799),'TARIFA ENTREGA A DIRECCION USD'!A799,$W800)</f>
        <v>0</v>
      </c>
      <c r="X799" s="90">
        <v>790.00099999999998</v>
      </c>
      <c r="Y799" s="90">
        <v>791</v>
      </c>
      <c r="Z799" s="144"/>
    </row>
    <row r="800" spans="1:26" x14ac:dyDescent="0.2">
      <c r="A800" s="281" t="str">
        <f t="shared" si="21"/>
        <v>CZO SBZ</v>
      </c>
      <c r="B800" s="368" t="s">
        <v>568</v>
      </c>
      <c r="C800" s="368" t="s">
        <v>569</v>
      </c>
      <c r="D800" s="368" t="s">
        <v>595</v>
      </c>
      <c r="E800" s="368" t="s">
        <v>5484</v>
      </c>
      <c r="F800" s="369" t="s">
        <v>504</v>
      </c>
      <c r="G800" s="370">
        <v>813</v>
      </c>
      <c r="I800" s="143"/>
      <c r="J800" s="143"/>
      <c r="K800" s="143"/>
      <c r="L800" s="143"/>
      <c r="M800" s="237"/>
      <c r="N800" s="143"/>
      <c r="O800" s="143"/>
      <c r="P800" s="143"/>
      <c r="Q800" s="143"/>
      <c r="R800" s="143"/>
      <c r="S800" s="143"/>
      <c r="T800" s="143"/>
      <c r="U800" s="143"/>
      <c r="V800" s="143"/>
      <c r="W800" s="90">
        <f>IF(AND($AM$17&gt;=$X800,$AM$17&lt;=$Y800),'TARIFA ENTREGA A DIRECCION USD'!A800,$W801)</f>
        <v>0</v>
      </c>
      <c r="X800" s="90">
        <v>791.00099999999998</v>
      </c>
      <c r="Y800" s="90">
        <v>792</v>
      </c>
      <c r="Z800" s="144"/>
    </row>
    <row r="801" spans="1:26" x14ac:dyDescent="0.2">
      <c r="A801" s="281" t="str">
        <f t="shared" si="21"/>
        <v>CZO SCL</v>
      </c>
      <c r="B801" s="368" t="s">
        <v>568</v>
      </c>
      <c r="C801" s="368" t="s">
        <v>569</v>
      </c>
      <c r="D801" s="368" t="s">
        <v>596</v>
      </c>
      <c r="E801" s="368" t="s">
        <v>597</v>
      </c>
      <c r="F801" s="369" t="s">
        <v>504</v>
      </c>
      <c r="G801" s="369">
        <v>923</v>
      </c>
      <c r="I801" s="143"/>
      <c r="J801" s="143"/>
      <c r="K801" s="143"/>
      <c r="L801" s="143"/>
      <c r="M801" s="237"/>
      <c r="N801" s="143"/>
      <c r="O801" s="143"/>
      <c r="P801" s="143"/>
      <c r="Q801" s="143"/>
      <c r="R801" s="143"/>
      <c r="S801" s="143"/>
      <c r="T801" s="143"/>
      <c r="U801" s="143"/>
      <c r="V801" s="143"/>
      <c r="W801" s="90">
        <f>IF(AND($AM$17&gt;=$X801,$AM$17&lt;=$Y801),'TARIFA ENTREGA A DIRECCION USD'!A801,$W802)</f>
        <v>0</v>
      </c>
      <c r="X801" s="90">
        <v>792.00099999999998</v>
      </c>
      <c r="Y801" s="90">
        <v>793</v>
      </c>
      <c r="Z801" s="144"/>
    </row>
    <row r="802" spans="1:26" x14ac:dyDescent="0.2">
      <c r="A802" s="281" t="str">
        <f t="shared" si="21"/>
        <v>CZO SFE</v>
      </c>
      <c r="B802" s="368" t="s">
        <v>568</v>
      </c>
      <c r="C802" s="368" t="s">
        <v>569</v>
      </c>
      <c r="D802" s="368" t="s">
        <v>598</v>
      </c>
      <c r="E802" s="368" t="s">
        <v>599</v>
      </c>
      <c r="F802" s="369" t="s">
        <v>503</v>
      </c>
      <c r="G802" s="370">
        <v>354</v>
      </c>
      <c r="I802" s="143"/>
      <c r="J802" s="143"/>
      <c r="K802" s="143"/>
      <c r="L802" s="143"/>
      <c r="M802" s="237"/>
      <c r="N802" s="143"/>
      <c r="O802" s="143"/>
      <c r="P802" s="143"/>
      <c r="Q802" s="143"/>
      <c r="R802" s="143"/>
      <c r="S802" s="143"/>
      <c r="T802" s="143"/>
      <c r="U802" s="143"/>
      <c r="V802" s="143"/>
      <c r="W802" s="90">
        <f>IF(AND($AM$17&gt;=$X802,$AM$17&lt;=$Y802),'TARIFA ENTREGA A DIRECCION USD'!A802,$W803)</f>
        <v>0</v>
      </c>
      <c r="X802" s="90">
        <v>793.00099999999998</v>
      </c>
      <c r="Y802" s="90">
        <v>794</v>
      </c>
      <c r="Z802" s="144"/>
    </row>
    <row r="803" spans="1:26" x14ac:dyDescent="0.2">
      <c r="A803" s="281" t="str">
        <f t="shared" si="21"/>
        <v>CZO SFX</v>
      </c>
      <c r="B803" s="368" t="s">
        <v>568</v>
      </c>
      <c r="C803" s="368" t="s">
        <v>569</v>
      </c>
      <c r="D803" s="368" t="s">
        <v>600</v>
      </c>
      <c r="E803" s="368" t="s">
        <v>601</v>
      </c>
      <c r="F803" s="369" t="s">
        <v>504</v>
      </c>
      <c r="G803" s="370">
        <v>948</v>
      </c>
      <c r="I803" s="143"/>
      <c r="J803" s="143"/>
      <c r="K803" s="143"/>
      <c r="L803" s="143"/>
      <c r="M803" s="237"/>
      <c r="N803" s="143"/>
      <c r="O803" s="143"/>
      <c r="P803" s="143"/>
      <c r="Q803" s="143"/>
      <c r="R803" s="143"/>
      <c r="S803" s="143"/>
      <c r="T803" s="143"/>
      <c r="U803" s="143"/>
      <c r="V803" s="143"/>
      <c r="W803" s="90">
        <f>IF(AND($AM$17&gt;=$X803,$AM$17&lt;=$Y803),'TARIFA ENTREGA A DIRECCION USD'!A803,$W804)</f>
        <v>0</v>
      </c>
      <c r="X803" s="90">
        <v>794.00099999999998</v>
      </c>
      <c r="Y803" s="90">
        <v>795</v>
      </c>
      <c r="Z803" s="144"/>
    </row>
    <row r="804" spans="1:26" x14ac:dyDescent="0.2">
      <c r="A804" s="281" t="str">
        <f t="shared" si="21"/>
        <v>CZO TPT</v>
      </c>
      <c r="B804" s="368" t="s">
        <v>568</v>
      </c>
      <c r="C804" s="368" t="s">
        <v>569</v>
      </c>
      <c r="D804" s="368" t="s">
        <v>5503</v>
      </c>
      <c r="E804" s="368" t="s">
        <v>5504</v>
      </c>
      <c r="F804" s="369" t="s">
        <v>504</v>
      </c>
      <c r="G804" s="370">
        <v>1001</v>
      </c>
      <c r="I804" s="143"/>
      <c r="J804" s="143"/>
      <c r="K804" s="143"/>
      <c r="L804" s="143"/>
      <c r="M804" s="237"/>
      <c r="N804" s="143"/>
      <c r="O804" s="143"/>
      <c r="P804" s="143"/>
      <c r="Q804" s="143"/>
      <c r="R804" s="143"/>
      <c r="S804" s="143"/>
      <c r="T804" s="143"/>
      <c r="U804" s="143"/>
      <c r="V804" s="143"/>
      <c r="W804" s="90">
        <f>IF(AND($AM$17&gt;=$X804,$AM$17&lt;=$Y804),'TARIFA ENTREGA A DIRECCION USD'!A804,$W805)</f>
        <v>0</v>
      </c>
      <c r="X804" s="90">
        <v>795.00099999999998</v>
      </c>
      <c r="Y804" s="90">
        <v>796</v>
      </c>
      <c r="Z804" s="144"/>
    </row>
    <row r="805" spans="1:26" x14ac:dyDescent="0.2">
      <c r="A805" s="281" t="str">
        <f t="shared" si="21"/>
        <v>CZO TY1</v>
      </c>
      <c r="B805" s="368" t="s">
        <v>568</v>
      </c>
      <c r="C805" s="368" t="s">
        <v>569</v>
      </c>
      <c r="D805" s="368" t="s">
        <v>604</v>
      </c>
      <c r="E805" s="368" t="s">
        <v>605</v>
      </c>
      <c r="F805" s="369" t="s">
        <v>502</v>
      </c>
      <c r="G805" s="370">
        <v>282</v>
      </c>
      <c r="I805" s="143"/>
      <c r="J805" s="143"/>
      <c r="K805" s="143"/>
      <c r="L805" s="143"/>
      <c r="M805" s="237"/>
      <c r="N805" s="143"/>
      <c r="O805" s="143"/>
      <c r="P805" s="143"/>
      <c r="Q805" s="143"/>
      <c r="R805" s="143"/>
      <c r="S805" s="143"/>
      <c r="T805" s="143"/>
      <c r="U805" s="143"/>
      <c r="V805" s="143"/>
      <c r="W805" s="90">
        <f>IF(AND($AM$17&gt;=$X805,$AM$17&lt;=$Y805),'TARIFA ENTREGA A DIRECCION USD'!A805,$W806)</f>
        <v>0</v>
      </c>
      <c r="X805" s="90">
        <v>796.00099999999998</v>
      </c>
      <c r="Y805" s="90">
        <v>797</v>
      </c>
      <c r="Z805" s="144"/>
    </row>
    <row r="806" spans="1:26" x14ac:dyDescent="0.2">
      <c r="A806" s="281" t="str">
        <f t="shared" si="21"/>
        <v>CZO VAL</v>
      </c>
      <c r="B806" s="368" t="s">
        <v>568</v>
      </c>
      <c r="C806" s="368" t="s">
        <v>569</v>
      </c>
      <c r="D806" s="368" t="s">
        <v>602</v>
      </c>
      <c r="E806" s="368" t="s">
        <v>603</v>
      </c>
      <c r="F806" s="369" t="s">
        <v>502</v>
      </c>
      <c r="G806" s="370">
        <v>242</v>
      </c>
      <c r="I806" s="143"/>
      <c r="J806" s="143"/>
      <c r="K806" s="143"/>
      <c r="L806" s="143"/>
      <c r="M806" s="237"/>
      <c r="N806" s="143"/>
      <c r="O806" s="143"/>
      <c r="P806" s="143"/>
      <c r="Q806" s="143"/>
      <c r="R806" s="143"/>
      <c r="S806" s="143"/>
      <c r="T806" s="143"/>
      <c r="U806" s="143"/>
      <c r="V806" s="143"/>
      <c r="W806" s="90">
        <f>IF(AND($AM$17&gt;=$X806,$AM$17&lt;=$Y806),'TARIFA ENTREGA A DIRECCION USD'!A806,$W807)</f>
        <v>0</v>
      </c>
      <c r="X806" s="90">
        <v>797.00099999999998</v>
      </c>
      <c r="Y806" s="90">
        <v>798</v>
      </c>
      <c r="Z806" s="144"/>
    </row>
    <row r="807" spans="1:26" x14ac:dyDescent="0.2">
      <c r="A807" s="281" t="str">
        <f t="shared" si="21"/>
        <v>CZO VEN</v>
      </c>
      <c r="B807" s="368" t="s">
        <v>568</v>
      </c>
      <c r="C807" s="368" t="s">
        <v>569</v>
      </c>
      <c r="D807" s="368" t="s">
        <v>5475</v>
      </c>
      <c r="E807" s="368" t="s">
        <v>5476</v>
      </c>
      <c r="F807" s="369" t="s">
        <v>502</v>
      </c>
      <c r="G807" s="370">
        <v>282</v>
      </c>
      <c r="I807" s="143"/>
      <c r="J807" s="143"/>
      <c r="K807" s="143"/>
      <c r="L807" s="143"/>
      <c r="M807" s="237"/>
      <c r="N807" s="143"/>
      <c r="O807" s="143"/>
      <c r="P807" s="143"/>
      <c r="Q807" s="143"/>
      <c r="R807" s="143"/>
      <c r="S807" s="143"/>
      <c r="T807" s="143"/>
      <c r="U807" s="143"/>
      <c r="V807" s="143"/>
      <c r="W807" s="90">
        <f>IF(AND($AM$17&gt;=$X807,$AM$17&lt;=$Y807),'TARIFA ENTREGA A DIRECCION USD'!A807,$W808)</f>
        <v>0</v>
      </c>
      <c r="X807" s="90">
        <v>798.00099999999998</v>
      </c>
      <c r="Y807" s="90">
        <v>799</v>
      </c>
      <c r="Z807" s="144"/>
    </row>
    <row r="808" spans="1:26" x14ac:dyDescent="0.2">
      <c r="A808" s="281" t="str">
        <f t="shared" si="21"/>
        <v>CZO VLP</v>
      </c>
      <c r="B808" s="368" t="s">
        <v>568</v>
      </c>
      <c r="C808" s="368" t="s">
        <v>569</v>
      </c>
      <c r="D808" s="368" t="s">
        <v>606</v>
      </c>
      <c r="E808" s="368" t="s">
        <v>5482</v>
      </c>
      <c r="F808" s="369" t="s">
        <v>502</v>
      </c>
      <c r="G808" s="370">
        <v>205</v>
      </c>
      <c r="I808" s="143"/>
      <c r="J808" s="143"/>
      <c r="K808" s="143"/>
      <c r="L808" s="143"/>
      <c r="M808" s="237"/>
      <c r="N808" s="143"/>
      <c r="O808" s="143"/>
      <c r="P808" s="143"/>
      <c r="Q808" s="143"/>
      <c r="R808" s="143"/>
      <c r="S808" s="143"/>
      <c r="T808" s="143"/>
      <c r="U808" s="143"/>
      <c r="V808" s="143"/>
      <c r="W808" s="90">
        <f>IF(AND($AM$17&gt;=$X808,$AM$17&lt;=$Y808),'TARIFA ENTREGA A DIRECCION USD'!A808,$W809)</f>
        <v>0</v>
      </c>
      <c r="X808" s="90">
        <v>799.00099999999998</v>
      </c>
      <c r="Y808" s="90">
        <v>800</v>
      </c>
      <c r="Z808" s="144"/>
    </row>
    <row r="809" spans="1:26" x14ac:dyDescent="0.2">
      <c r="A809" s="281" t="str">
        <f t="shared" si="21"/>
        <v>CZO VRA</v>
      </c>
      <c r="B809" s="368" t="s">
        <v>568</v>
      </c>
      <c r="C809" s="368" t="s">
        <v>569</v>
      </c>
      <c r="D809" s="368" t="s">
        <v>607</v>
      </c>
      <c r="E809" s="368" t="s">
        <v>608</v>
      </c>
      <c r="F809" s="369" t="s">
        <v>504</v>
      </c>
      <c r="G809" s="370">
        <v>611</v>
      </c>
      <c r="I809" s="143"/>
      <c r="J809" s="143"/>
      <c r="K809" s="143"/>
      <c r="L809" s="143"/>
      <c r="M809" s="237"/>
      <c r="N809" s="143"/>
      <c r="O809" s="143"/>
      <c r="P809" s="143"/>
      <c r="Q809" s="143"/>
      <c r="R809" s="143"/>
      <c r="S809" s="143"/>
      <c r="T809" s="143"/>
      <c r="U809" s="143"/>
      <c r="V809" s="143"/>
      <c r="W809" s="90">
        <f>IF(AND($AM$17&gt;=$X809,$AM$17&lt;=$Y809),'TARIFA ENTREGA A DIRECCION USD'!A809,$W810)</f>
        <v>0</v>
      </c>
      <c r="X809" s="90">
        <v>800.00099999999998</v>
      </c>
      <c r="Y809" s="90">
        <v>801</v>
      </c>
      <c r="Z809" s="144"/>
    </row>
    <row r="810" spans="1:26" x14ac:dyDescent="0.2">
      <c r="A810" s="281" t="str">
        <f t="shared" si="21"/>
        <v>CZO XBM</v>
      </c>
      <c r="B810" s="368" t="s">
        <v>568</v>
      </c>
      <c r="C810" s="368" t="s">
        <v>569</v>
      </c>
      <c r="D810" s="368" t="s">
        <v>609</v>
      </c>
      <c r="E810" s="368" t="s">
        <v>612</v>
      </c>
      <c r="F810" s="369" t="s">
        <v>502</v>
      </c>
      <c r="G810" s="370">
        <v>282</v>
      </c>
      <c r="I810" s="143"/>
      <c r="J810" s="143"/>
      <c r="K810" s="143"/>
      <c r="L810" s="143"/>
      <c r="M810" s="237"/>
      <c r="N810" s="143"/>
      <c r="O810" s="143"/>
      <c r="P810" s="143"/>
      <c r="Q810" s="143"/>
      <c r="R810" s="143"/>
      <c r="S810" s="143"/>
      <c r="T810" s="143"/>
      <c r="U810" s="143"/>
      <c r="V810" s="143"/>
      <c r="W810" s="90">
        <f>IF(AND($AM$17&gt;=$X810,$AM$17&lt;=$Y810),'TARIFA ENTREGA A DIRECCION USD'!A810,$W811)</f>
        <v>0</v>
      </c>
      <c r="X810" s="90">
        <v>801.00099999999998</v>
      </c>
      <c r="Y810" s="90">
        <v>802</v>
      </c>
      <c r="Z810" s="144"/>
    </row>
    <row r="811" spans="1:26" x14ac:dyDescent="0.2">
      <c r="A811" s="281" t="str">
        <f t="shared" si="21"/>
        <v>CZO XES</v>
      </c>
      <c r="B811" s="368" t="s">
        <v>568</v>
      </c>
      <c r="C811" s="368" t="s">
        <v>569</v>
      </c>
      <c r="D811" s="368" t="s">
        <v>610</v>
      </c>
      <c r="E811" s="368" t="s">
        <v>613</v>
      </c>
      <c r="F811" s="369" t="s">
        <v>502</v>
      </c>
      <c r="G811" s="370">
        <v>282</v>
      </c>
      <c r="I811" s="143"/>
      <c r="J811" s="143"/>
      <c r="K811" s="143"/>
      <c r="L811" s="143"/>
      <c r="M811" s="237"/>
      <c r="N811" s="143"/>
      <c r="O811" s="143"/>
      <c r="P811" s="143"/>
      <c r="Q811" s="143"/>
      <c r="R811" s="143"/>
      <c r="S811" s="143"/>
      <c r="T811" s="143"/>
      <c r="U811" s="143"/>
      <c r="V811" s="143"/>
      <c r="W811" s="90">
        <f>IF(AND($AM$17&gt;=$X811,$AM$17&lt;=$Y811),'TARIFA ENTREGA A DIRECCION USD'!A811,$W812)</f>
        <v>0</v>
      </c>
      <c r="X811" s="90">
        <v>802.00099999999998</v>
      </c>
      <c r="Y811" s="90">
        <v>803</v>
      </c>
      <c r="Z811" s="144"/>
    </row>
    <row r="812" spans="1:26" x14ac:dyDescent="0.2">
      <c r="A812" s="281" t="str">
        <f t="shared" si="21"/>
        <v>CZO XSJ</v>
      </c>
      <c r="B812" s="368" t="s">
        <v>568</v>
      </c>
      <c r="C812" s="368" t="s">
        <v>569</v>
      </c>
      <c r="D812" s="368" t="s">
        <v>5477</v>
      </c>
      <c r="E812" s="368" t="s">
        <v>5478</v>
      </c>
      <c r="F812" s="369" t="s">
        <v>502</v>
      </c>
      <c r="G812" s="370">
        <v>282</v>
      </c>
      <c r="I812" s="143"/>
      <c r="J812" s="143"/>
      <c r="K812" s="143"/>
      <c r="L812" s="143"/>
      <c r="M812" s="237"/>
      <c r="N812" s="143"/>
      <c r="O812" s="143"/>
      <c r="P812" s="143"/>
      <c r="Q812" s="143"/>
      <c r="R812" s="143"/>
      <c r="S812" s="143"/>
      <c r="T812" s="143"/>
      <c r="U812" s="143"/>
      <c r="V812" s="143"/>
      <c r="W812" s="90">
        <f>IF(AND($AM$17&gt;=$X812,$AM$17&lt;=$Y812),'TARIFA ENTREGA A DIRECCION USD'!A812,$W813)</f>
        <v>0</v>
      </c>
      <c r="X812" s="90">
        <v>803.00099999999998</v>
      </c>
      <c r="Y812" s="90">
        <v>804</v>
      </c>
      <c r="Z812" s="144"/>
    </row>
    <row r="813" spans="1:26" x14ac:dyDescent="0.2">
      <c r="A813" s="281" t="str">
        <f t="shared" si="21"/>
        <v>CZO XSS</v>
      </c>
      <c r="B813" s="368" t="s">
        <v>568</v>
      </c>
      <c r="C813" s="368" t="s">
        <v>569</v>
      </c>
      <c r="D813" s="368" t="s">
        <v>5485</v>
      </c>
      <c r="E813" s="368" t="s">
        <v>5486</v>
      </c>
      <c r="F813" s="369" t="s">
        <v>504</v>
      </c>
      <c r="G813" s="370">
        <v>923</v>
      </c>
      <c r="I813" s="143"/>
      <c r="J813" s="143"/>
      <c r="K813" s="143"/>
      <c r="L813" s="143"/>
      <c r="M813" s="237"/>
      <c r="N813" s="143"/>
      <c r="O813" s="143"/>
      <c r="P813" s="143"/>
      <c r="Q813" s="143"/>
      <c r="R813" s="143"/>
      <c r="S813" s="143"/>
      <c r="T813" s="143"/>
      <c r="U813" s="143"/>
      <c r="V813" s="143"/>
      <c r="W813" s="90">
        <f>IF(AND($AM$17&gt;=$X813,$AM$17&lt;=$Y813),'TARIFA ENTREGA A DIRECCION USD'!A813,$W814)</f>
        <v>0</v>
      </c>
      <c r="X813" s="90">
        <v>804.00099999999998</v>
      </c>
      <c r="Y813" s="90">
        <v>805</v>
      </c>
      <c r="Z813" s="144"/>
    </row>
    <row r="814" spans="1:26" x14ac:dyDescent="0.2">
      <c r="A814" s="281" t="str">
        <f t="shared" si="21"/>
        <v>CZO XTT</v>
      </c>
      <c r="B814" s="368" t="s">
        <v>568</v>
      </c>
      <c r="C814" s="368" t="s">
        <v>569</v>
      </c>
      <c r="D814" s="368" t="s">
        <v>5448</v>
      </c>
      <c r="E814" s="368" t="s">
        <v>5479</v>
      </c>
      <c r="F814" s="369" t="s">
        <v>502</v>
      </c>
      <c r="G814" s="370">
        <v>282</v>
      </c>
      <c r="I814" s="143"/>
      <c r="J814" s="143"/>
      <c r="K814" s="143"/>
      <c r="L814" s="143"/>
      <c r="M814" s="237"/>
      <c r="N814" s="143"/>
      <c r="O814" s="143"/>
      <c r="P814" s="143"/>
      <c r="Q814" s="143"/>
      <c r="R814" s="143"/>
      <c r="S814" s="143"/>
      <c r="T814" s="143"/>
      <c r="U814" s="143"/>
      <c r="V814" s="143"/>
      <c r="W814" s="90">
        <f>IF(AND($AM$17&gt;=$X814,$AM$17&lt;=$Y814),'TARIFA ENTREGA A DIRECCION USD'!A814,$W815)</f>
        <v>0</v>
      </c>
      <c r="X814" s="90">
        <v>805.00099999999998</v>
      </c>
      <c r="Y814" s="90">
        <v>806</v>
      </c>
      <c r="Z814" s="144"/>
    </row>
    <row r="815" spans="1:26" x14ac:dyDescent="0.2">
      <c r="A815" s="282" t="str">
        <f t="shared" si="21"/>
        <v>CZO XCH</v>
      </c>
      <c r="B815" s="278" t="s">
        <v>568</v>
      </c>
      <c r="C815" s="278" t="s">
        <v>569</v>
      </c>
      <c r="D815" s="278" t="s">
        <v>5537</v>
      </c>
      <c r="E815" s="278" t="s">
        <v>5538</v>
      </c>
      <c r="F815" s="395" t="s">
        <v>502</v>
      </c>
      <c r="G815" s="396">
        <v>282</v>
      </c>
      <c r="I815" s="143"/>
      <c r="J815" s="143"/>
      <c r="K815" s="143"/>
      <c r="L815" s="143"/>
      <c r="M815" s="237"/>
      <c r="N815" s="143"/>
      <c r="O815" s="143"/>
      <c r="P815" s="143"/>
      <c r="Q815" s="143"/>
      <c r="R815" s="143"/>
      <c r="S815" s="143"/>
      <c r="T815" s="143"/>
      <c r="U815" s="143"/>
      <c r="V815" s="143"/>
      <c r="W815" s="90">
        <f>IF(AND($AM$17&gt;=$X815,$AM$17&lt;=$Y815),'TARIFA ENTREGA A DIRECCION USD'!A815,$W816)</f>
        <v>0</v>
      </c>
      <c r="X815" s="90">
        <v>806.00099999999998</v>
      </c>
      <c r="Y815" s="90">
        <v>807</v>
      </c>
      <c r="Z815" s="144"/>
    </row>
    <row r="816" spans="1:26" x14ac:dyDescent="0.2">
      <c r="A816" s="294" t="str">
        <f t="shared" si="21"/>
        <v>CZO BPC</v>
      </c>
      <c r="B816" s="293" t="s">
        <v>568</v>
      </c>
      <c r="C816" s="293" t="s">
        <v>569</v>
      </c>
      <c r="D816" s="293" t="s">
        <v>5544</v>
      </c>
      <c r="E816" s="293" t="s">
        <v>5545</v>
      </c>
      <c r="F816" s="397" t="s">
        <v>503</v>
      </c>
      <c r="G816" s="398">
        <v>600</v>
      </c>
      <c r="I816" s="143"/>
      <c r="J816" s="143"/>
      <c r="K816" s="143"/>
      <c r="L816" s="143"/>
      <c r="M816" s="237"/>
      <c r="N816" s="143"/>
      <c r="O816" s="143"/>
      <c r="P816" s="143"/>
      <c r="Q816" s="143"/>
      <c r="R816" s="143"/>
      <c r="S816" s="143"/>
      <c r="T816" s="143"/>
      <c r="U816" s="143"/>
      <c r="V816" s="143"/>
      <c r="W816" s="90">
        <f>IF(AND($AM$17&gt;=$X816,$AM$17&lt;=$Y816),'TARIFA ENTREGA A DIRECCION USD'!A816,$W817)</f>
        <v>0</v>
      </c>
      <c r="X816" s="90">
        <v>807.00099999999998</v>
      </c>
      <c r="Y816" s="90">
        <v>808</v>
      </c>
      <c r="Z816" s="144"/>
    </row>
    <row r="817" spans="1:26" x14ac:dyDescent="0.2">
      <c r="A817" s="294" t="str">
        <f t="shared" si="21"/>
        <v>CZO XCP</v>
      </c>
      <c r="B817" s="293" t="s">
        <v>568</v>
      </c>
      <c r="C817" s="293" t="s">
        <v>5481</v>
      </c>
      <c r="D817" s="293" t="s">
        <v>5549</v>
      </c>
      <c r="E817" s="293" t="s">
        <v>5550</v>
      </c>
      <c r="F817" s="397" t="s">
        <v>502</v>
      </c>
      <c r="G817" s="398">
        <v>282</v>
      </c>
      <c r="I817" s="143"/>
      <c r="J817" s="143"/>
      <c r="K817" s="143"/>
      <c r="L817" s="143"/>
      <c r="M817" s="237"/>
      <c r="N817" s="143"/>
      <c r="O817" s="143"/>
      <c r="P817" s="143"/>
      <c r="Q817" s="143"/>
      <c r="R817" s="143"/>
      <c r="S817" s="143"/>
      <c r="T817" s="143"/>
      <c r="U817" s="143"/>
      <c r="V817" s="143"/>
      <c r="W817" s="90">
        <f>IF(AND($AM$17&gt;=$X817,$AM$17&lt;=$Y817),'TARIFA ENTREGA A DIRECCION USD'!A817,$W818)</f>
        <v>0</v>
      </c>
      <c r="X817" s="90">
        <v>808.00099999999998</v>
      </c>
      <c r="Y817" s="90">
        <v>809</v>
      </c>
      <c r="Z817" s="144"/>
    </row>
    <row r="818" spans="1:26" x14ac:dyDescent="0.2">
      <c r="A818" s="281" t="str">
        <f t="shared" si="21"/>
        <v>DMS ACO</v>
      </c>
      <c r="B818" s="368" t="s">
        <v>5446</v>
      </c>
      <c r="C818" s="368" t="s">
        <v>5447</v>
      </c>
      <c r="D818" s="368" t="s">
        <v>546</v>
      </c>
      <c r="E818" s="368" t="s">
        <v>547</v>
      </c>
      <c r="F818" s="369" t="s">
        <v>504</v>
      </c>
      <c r="G818" s="370">
        <v>1000</v>
      </c>
      <c r="I818" s="143"/>
      <c r="J818" s="143"/>
      <c r="K818" s="143"/>
      <c r="L818" s="143"/>
      <c r="M818" s="237"/>
      <c r="N818" s="143"/>
      <c r="O818" s="143"/>
      <c r="P818" s="143"/>
      <c r="Q818" s="143"/>
      <c r="R818" s="143"/>
      <c r="S818" s="143"/>
      <c r="T818" s="143"/>
      <c r="U818" s="143"/>
      <c r="V818" s="143"/>
      <c r="W818" s="90">
        <f>IF(AND($AM$17&gt;=$X818,$AM$17&lt;=$Y818),'TARIFA ENTREGA A DIRECCION USD'!A818,$W819)</f>
        <v>0</v>
      </c>
      <c r="X818" s="90">
        <v>809.00099999999998</v>
      </c>
      <c r="Y818" s="90">
        <v>810</v>
      </c>
      <c r="Z818" s="144"/>
    </row>
    <row r="819" spans="1:26" x14ac:dyDescent="0.2">
      <c r="A819" s="281" t="str">
        <f t="shared" si="21"/>
        <v>DMS AUA</v>
      </c>
      <c r="B819" s="368" t="s">
        <v>5446</v>
      </c>
      <c r="C819" s="368" t="s">
        <v>5447</v>
      </c>
      <c r="D819" s="368" t="s">
        <v>5515</v>
      </c>
      <c r="E819" s="368" t="s">
        <v>5519</v>
      </c>
      <c r="F819" s="369" t="s">
        <v>502</v>
      </c>
      <c r="G819" s="370">
        <v>171</v>
      </c>
      <c r="I819" s="143"/>
      <c r="J819" s="143"/>
      <c r="K819" s="143"/>
      <c r="L819" s="143"/>
      <c r="M819" s="237"/>
      <c r="N819" s="143"/>
      <c r="O819" s="143"/>
      <c r="P819" s="143"/>
      <c r="Q819" s="143"/>
      <c r="R819" s="143"/>
      <c r="S819" s="143"/>
      <c r="T819" s="143"/>
      <c r="U819" s="143"/>
      <c r="V819" s="143"/>
      <c r="W819" s="90">
        <f>IF(AND($AM$17&gt;=$X819,$AM$17&lt;=$Y819),'TARIFA ENTREGA A DIRECCION USD'!A819,$W820)</f>
        <v>0</v>
      </c>
      <c r="X819" s="90">
        <v>810.00099999999998</v>
      </c>
      <c r="Y819" s="90">
        <v>811</v>
      </c>
      <c r="Z819" s="144"/>
    </row>
    <row r="820" spans="1:26" x14ac:dyDescent="0.2">
      <c r="A820" s="281" t="str">
        <f t="shared" si="21"/>
        <v>DMS BAS</v>
      </c>
      <c r="B820" s="368" t="s">
        <v>5446</v>
      </c>
      <c r="C820" s="368" t="s">
        <v>5447</v>
      </c>
      <c r="D820" s="368" t="s">
        <v>549</v>
      </c>
      <c r="E820" s="368" t="s">
        <v>550</v>
      </c>
      <c r="F820" s="369" t="s">
        <v>501</v>
      </c>
      <c r="G820" s="370">
        <v>1</v>
      </c>
      <c r="I820" s="143"/>
      <c r="J820" s="143"/>
      <c r="K820" s="143"/>
      <c r="L820" s="143"/>
      <c r="M820" s="237"/>
      <c r="N820" s="143"/>
      <c r="O820" s="143"/>
      <c r="P820" s="143"/>
      <c r="Q820" s="143"/>
      <c r="R820" s="143"/>
      <c r="S820" s="143"/>
      <c r="T820" s="143"/>
      <c r="U820" s="143"/>
      <c r="V820" s="143"/>
      <c r="W820" s="90">
        <f>IF(AND($AM$17&gt;=$X820,$AM$17&lt;=$Y820),'TARIFA ENTREGA A DIRECCION USD'!A820,$W821)</f>
        <v>0</v>
      </c>
      <c r="X820" s="90">
        <v>811.00099999999998</v>
      </c>
      <c r="Y820" s="90">
        <v>812</v>
      </c>
      <c r="Z820" s="144"/>
    </row>
    <row r="821" spans="1:26" x14ac:dyDescent="0.2">
      <c r="A821" s="281" t="str">
        <f t="shared" si="21"/>
        <v>DMS BTO</v>
      </c>
      <c r="B821" s="368" t="s">
        <v>5446</v>
      </c>
      <c r="C821" s="368" t="s">
        <v>5447</v>
      </c>
      <c r="D821" s="368" t="s">
        <v>551</v>
      </c>
      <c r="E821" s="368" t="s">
        <v>552</v>
      </c>
      <c r="F821" s="369" t="s">
        <v>502</v>
      </c>
      <c r="G821" s="370">
        <v>245</v>
      </c>
      <c r="I821" s="143"/>
      <c r="J821" s="143"/>
      <c r="K821" s="143"/>
      <c r="L821" s="143"/>
      <c r="M821" s="237"/>
      <c r="N821" s="143"/>
      <c r="O821" s="143"/>
      <c r="P821" s="143"/>
      <c r="Q821" s="143"/>
      <c r="R821" s="143"/>
      <c r="S821" s="143"/>
      <c r="T821" s="143"/>
      <c r="U821" s="143"/>
      <c r="V821" s="143"/>
      <c r="W821" s="90">
        <f>IF(AND($AM$17&gt;=$X821,$AM$17&lt;=$Y821),'TARIFA ENTREGA A DIRECCION USD'!A821,$W822)</f>
        <v>0</v>
      </c>
      <c r="X821" s="90">
        <v>812.00099999999998</v>
      </c>
      <c r="Y821" s="90">
        <v>813</v>
      </c>
      <c r="Z821" s="144"/>
    </row>
    <row r="822" spans="1:26" x14ac:dyDescent="0.2">
      <c r="A822" s="281" t="str">
        <f t="shared" si="21"/>
        <v>DMS CAS</v>
      </c>
      <c r="B822" s="368" t="s">
        <v>5446</v>
      </c>
      <c r="C822" s="368" t="s">
        <v>5447</v>
      </c>
      <c r="D822" s="368" t="s">
        <v>553</v>
      </c>
      <c r="E822" s="368" t="s">
        <v>554</v>
      </c>
      <c r="F822" s="369" t="s">
        <v>503</v>
      </c>
      <c r="G822" s="369">
        <v>541</v>
      </c>
      <c r="I822" s="143"/>
      <c r="J822" s="143"/>
      <c r="K822" s="143"/>
      <c r="L822" s="143"/>
      <c r="M822" s="237"/>
      <c r="N822" s="143"/>
      <c r="O822" s="143"/>
      <c r="P822" s="143"/>
      <c r="Q822" s="143"/>
      <c r="R822" s="143"/>
      <c r="S822" s="143"/>
      <c r="T822" s="143"/>
      <c r="U822" s="143"/>
      <c r="V822" s="143"/>
      <c r="W822" s="90">
        <f>IF(AND($AM$17&gt;=$X822,$AM$17&lt;=$Y822),'TARIFA ENTREGA A DIRECCION USD'!A822,$W823)</f>
        <v>0</v>
      </c>
      <c r="X822" s="90">
        <v>813.00099999999998</v>
      </c>
      <c r="Y822" s="90">
        <v>814</v>
      </c>
      <c r="Z822" s="144"/>
    </row>
    <row r="823" spans="1:26" x14ac:dyDescent="0.2">
      <c r="A823" s="281" t="str">
        <f t="shared" si="21"/>
        <v>DMS CAZ</v>
      </c>
      <c r="B823" s="368" t="s">
        <v>5446</v>
      </c>
      <c r="C823" s="368" t="s">
        <v>5447</v>
      </c>
      <c r="D823" s="368" t="s">
        <v>561</v>
      </c>
      <c r="E823" s="368" t="s">
        <v>611</v>
      </c>
      <c r="F823" s="369" t="s">
        <v>503</v>
      </c>
      <c r="G823" s="370">
        <v>576</v>
      </c>
      <c r="I823" s="143"/>
      <c r="J823" s="143"/>
      <c r="K823" s="143"/>
      <c r="L823" s="143"/>
      <c r="M823" s="237"/>
      <c r="N823" s="143"/>
      <c r="O823" s="143"/>
      <c r="P823" s="143"/>
      <c r="Q823" s="143"/>
      <c r="R823" s="143"/>
      <c r="S823" s="143"/>
      <c r="T823" s="143"/>
      <c r="U823" s="143"/>
      <c r="V823" s="143"/>
      <c r="W823" s="90">
        <f>IF(AND($AM$17&gt;=$X823,$AM$17&lt;=$Y823),'TARIFA ENTREGA A DIRECCION USD'!A823,$W824)</f>
        <v>0</v>
      </c>
      <c r="X823" s="90">
        <v>814.00099999999998</v>
      </c>
      <c r="Y823" s="90">
        <v>815</v>
      </c>
      <c r="Z823" s="144"/>
    </row>
    <row r="824" spans="1:26" x14ac:dyDescent="0.2">
      <c r="A824" s="281" t="str">
        <f t="shared" si="21"/>
        <v>DMS CBR</v>
      </c>
      <c r="B824" s="368" t="s">
        <v>5446</v>
      </c>
      <c r="C824" s="368" t="s">
        <v>5447</v>
      </c>
      <c r="D824" s="368" t="s">
        <v>555</v>
      </c>
      <c r="E824" s="368" t="s">
        <v>556</v>
      </c>
      <c r="F824" s="369" t="s">
        <v>504</v>
      </c>
      <c r="G824" s="370">
        <v>1196</v>
      </c>
      <c r="I824" s="143"/>
      <c r="J824" s="143"/>
      <c r="K824" s="143"/>
      <c r="L824" s="143"/>
      <c r="M824" s="237"/>
      <c r="N824" s="143"/>
      <c r="O824" s="143"/>
      <c r="P824" s="143"/>
      <c r="Q824" s="143"/>
      <c r="R824" s="143"/>
      <c r="S824" s="143"/>
      <c r="T824" s="143"/>
      <c r="U824" s="143"/>
      <c r="V824" s="143"/>
      <c r="W824" s="90">
        <f>IF(AND($AM$17&gt;=$X824,$AM$17&lt;=$Y824),'TARIFA ENTREGA A DIRECCION USD'!A824,$W825)</f>
        <v>0</v>
      </c>
      <c r="X824" s="90">
        <v>815.00099999999998</v>
      </c>
      <c r="Y824" s="90">
        <v>816</v>
      </c>
      <c r="Z824" s="144"/>
    </row>
    <row r="825" spans="1:26" x14ac:dyDescent="0.2">
      <c r="A825" s="281" t="str">
        <f t="shared" si="21"/>
        <v>DMS CCS</v>
      </c>
      <c r="B825" s="368" t="s">
        <v>5446</v>
      </c>
      <c r="C825" s="368" t="s">
        <v>5447</v>
      </c>
      <c r="D825" s="368" t="s">
        <v>557</v>
      </c>
      <c r="E825" s="368" t="s">
        <v>558</v>
      </c>
      <c r="F825" s="369" t="s">
        <v>504</v>
      </c>
      <c r="G825" s="370">
        <v>601</v>
      </c>
      <c r="I825" s="143"/>
      <c r="J825" s="143"/>
      <c r="K825" s="143"/>
      <c r="L825" s="143"/>
      <c r="M825" s="237"/>
      <c r="N825" s="143"/>
      <c r="O825" s="143"/>
      <c r="P825" s="143"/>
      <c r="Q825" s="143"/>
      <c r="R825" s="143"/>
      <c r="S825" s="143"/>
      <c r="T825" s="143"/>
      <c r="U825" s="143"/>
      <c r="V825" s="143"/>
      <c r="W825" s="90">
        <f>IF(AND($AM$17&gt;=$X825,$AM$17&lt;=$Y825),'TARIFA ENTREGA A DIRECCION USD'!A825,$W826)</f>
        <v>0</v>
      </c>
      <c r="X825" s="90">
        <v>816.00099999999998</v>
      </c>
      <c r="Y825" s="90">
        <v>817</v>
      </c>
      <c r="Z825" s="144"/>
    </row>
    <row r="826" spans="1:26" x14ac:dyDescent="0.2">
      <c r="A826" s="281" t="str">
        <f t="shared" si="21"/>
        <v>DMS CGA</v>
      </c>
      <c r="B826" s="368" t="s">
        <v>5446</v>
      </c>
      <c r="C826" s="368" t="s">
        <v>5447</v>
      </c>
      <c r="D826" s="368" t="s">
        <v>559</v>
      </c>
      <c r="E826" s="368" t="s">
        <v>560</v>
      </c>
      <c r="F826" s="369" t="s">
        <v>503</v>
      </c>
      <c r="G826" s="370">
        <v>512</v>
      </c>
      <c r="I826" s="143"/>
      <c r="J826" s="143"/>
      <c r="K826" s="143"/>
      <c r="L826" s="143"/>
      <c r="M826" s="237"/>
      <c r="N826" s="143"/>
      <c r="O826" s="143"/>
      <c r="P826" s="143"/>
      <c r="Q826" s="143"/>
      <c r="R826" s="143"/>
      <c r="S826" s="143"/>
      <c r="T826" s="143"/>
      <c r="U826" s="143"/>
      <c r="V826" s="143"/>
      <c r="W826" s="90">
        <f>IF(AND($AM$17&gt;=$X826,$AM$17&lt;=$Y826),'TARIFA ENTREGA A DIRECCION USD'!A826,$W827)</f>
        <v>0</v>
      </c>
      <c r="X826" s="90">
        <v>817.00099999999998</v>
      </c>
      <c r="Y826" s="90">
        <v>818</v>
      </c>
      <c r="Z826" s="144"/>
    </row>
    <row r="827" spans="1:26" x14ac:dyDescent="0.2">
      <c r="A827" s="281" t="str">
        <f t="shared" si="21"/>
        <v>DMS CNA</v>
      </c>
      <c r="B827" s="368" t="s">
        <v>5446</v>
      </c>
      <c r="C827" s="368" t="s">
        <v>5447</v>
      </c>
      <c r="D827" s="368" t="s">
        <v>5492</v>
      </c>
      <c r="E827" s="368" t="s">
        <v>5493</v>
      </c>
      <c r="F827" s="369" t="s">
        <v>504</v>
      </c>
      <c r="G827" s="370">
        <v>910</v>
      </c>
      <c r="I827" s="143"/>
      <c r="J827" s="143"/>
      <c r="K827" s="143"/>
      <c r="L827" s="143"/>
      <c r="M827" s="237"/>
      <c r="N827" s="143"/>
      <c r="O827" s="143"/>
      <c r="P827" s="143"/>
      <c r="Q827" s="143"/>
      <c r="R827" s="143"/>
      <c r="S827" s="143"/>
      <c r="T827" s="143"/>
      <c r="U827" s="143"/>
      <c r="V827" s="143"/>
      <c r="W827" s="90">
        <f>IF(AND($AM$17&gt;=$X827,$AM$17&lt;=$Y827),'TARIFA ENTREGA A DIRECCION USD'!A827,$W828)</f>
        <v>0</v>
      </c>
      <c r="X827" s="90">
        <v>818.00099999999998</v>
      </c>
      <c r="Y827" s="90">
        <v>819</v>
      </c>
      <c r="Z827" s="144"/>
    </row>
    <row r="828" spans="1:26" x14ac:dyDescent="0.2">
      <c r="A828" s="281" t="str">
        <f t="shared" si="21"/>
        <v>DMS CNO</v>
      </c>
      <c r="B828" s="368" t="s">
        <v>5446</v>
      </c>
      <c r="C828" s="368" t="s">
        <v>5447</v>
      </c>
      <c r="D828" s="368" t="s">
        <v>5499</v>
      </c>
      <c r="E828" s="368" t="s">
        <v>5500</v>
      </c>
      <c r="F828" s="369" t="s">
        <v>504</v>
      </c>
      <c r="G828" s="370">
        <v>1039</v>
      </c>
      <c r="I828" s="143"/>
      <c r="J828" s="143"/>
      <c r="K828" s="143"/>
      <c r="L828" s="143"/>
      <c r="M828" s="237"/>
      <c r="N828" s="143"/>
      <c r="O828" s="143"/>
      <c r="P828" s="143"/>
      <c r="Q828" s="143"/>
      <c r="R828" s="143"/>
      <c r="S828" s="143"/>
      <c r="T828" s="143"/>
      <c r="U828" s="143"/>
      <c r="V828" s="143"/>
      <c r="W828" s="90">
        <f>IF(AND($AM$17&gt;=$X828,$AM$17&lt;=$Y828),'TARIFA ENTREGA A DIRECCION USD'!A828,$W829)</f>
        <v>0</v>
      </c>
      <c r="X828" s="90">
        <v>819.00099999999998</v>
      </c>
      <c r="Y828" s="90">
        <v>820</v>
      </c>
      <c r="Z828" s="144"/>
    </row>
    <row r="829" spans="1:26" x14ac:dyDescent="0.2">
      <c r="A829" s="281" t="str">
        <f t="shared" si="21"/>
        <v>DMS CRO</v>
      </c>
      <c r="B829" s="368" t="s">
        <v>5446</v>
      </c>
      <c r="C829" s="368" t="s">
        <v>5447</v>
      </c>
      <c r="D829" s="368" t="s">
        <v>562</v>
      </c>
      <c r="E829" s="368" t="s">
        <v>563</v>
      </c>
      <c r="F829" s="369" t="s">
        <v>504</v>
      </c>
      <c r="G829" s="370">
        <v>615</v>
      </c>
      <c r="I829" s="143"/>
      <c r="J829" s="143"/>
      <c r="K829" s="143"/>
      <c r="L829" s="143"/>
      <c r="M829" s="237"/>
      <c r="N829" s="143"/>
      <c r="O829" s="143"/>
      <c r="P829" s="143"/>
      <c r="Q829" s="143"/>
      <c r="R829" s="143"/>
      <c r="S829" s="143"/>
      <c r="T829" s="143"/>
      <c r="U829" s="143"/>
      <c r="V829" s="143"/>
      <c r="W829" s="90">
        <f>IF(AND($AM$17&gt;=$X829,$AM$17&lt;=$Y829),'TARIFA ENTREGA A DIRECCION USD'!A829,$W830)</f>
        <v>0</v>
      </c>
      <c r="X829" s="90">
        <v>820.00099999999998</v>
      </c>
      <c r="Y829" s="90">
        <v>821</v>
      </c>
      <c r="Z829" s="144"/>
    </row>
    <row r="830" spans="1:26" x14ac:dyDescent="0.2">
      <c r="A830" s="281" t="str">
        <f t="shared" si="21"/>
        <v>DMS CRR</v>
      </c>
      <c r="B830" s="368" t="s">
        <v>5446</v>
      </c>
      <c r="C830" s="368" t="s">
        <v>5447</v>
      </c>
      <c r="D830" s="368" t="s">
        <v>564</v>
      </c>
      <c r="E830" s="368" t="s">
        <v>565</v>
      </c>
      <c r="F830" s="401" t="s">
        <v>503</v>
      </c>
      <c r="G830" s="370">
        <v>344</v>
      </c>
      <c r="I830" s="143"/>
      <c r="J830" s="143"/>
      <c r="K830" s="143"/>
      <c r="L830" s="143"/>
      <c r="M830" s="237"/>
      <c r="N830" s="143"/>
      <c r="O830" s="143"/>
      <c r="P830" s="143"/>
      <c r="Q830" s="143"/>
      <c r="R830" s="143"/>
      <c r="S830" s="143"/>
      <c r="T830" s="143"/>
      <c r="U830" s="143"/>
      <c r="V830" s="143"/>
      <c r="W830" s="90">
        <f>IF(AND($AM$17&gt;=$X830,$AM$17&lt;=$Y830),'TARIFA ENTREGA A DIRECCION USD'!A830,$W831)</f>
        <v>0</v>
      </c>
      <c r="X830" s="90">
        <v>821.00099999999998</v>
      </c>
      <c r="Y830" s="90">
        <v>822</v>
      </c>
      <c r="Z830" s="144"/>
    </row>
    <row r="831" spans="1:26" x14ac:dyDescent="0.2">
      <c r="A831" s="281" t="str">
        <f t="shared" si="21"/>
        <v>DMS CVE</v>
      </c>
      <c r="B831" s="368" t="s">
        <v>5446</v>
      </c>
      <c r="C831" s="368" t="s">
        <v>5447</v>
      </c>
      <c r="D831" s="368" t="s">
        <v>566</v>
      </c>
      <c r="E831" s="368" t="s">
        <v>567</v>
      </c>
      <c r="F831" s="369" t="s">
        <v>503</v>
      </c>
      <c r="G831" s="370">
        <v>575</v>
      </c>
      <c r="I831" s="143"/>
      <c r="J831" s="143"/>
      <c r="K831" s="143"/>
      <c r="L831" s="143"/>
      <c r="M831" s="237"/>
      <c r="N831" s="143"/>
      <c r="O831" s="143"/>
      <c r="P831" s="143"/>
      <c r="Q831" s="143"/>
      <c r="R831" s="143"/>
      <c r="S831" s="143"/>
      <c r="T831" s="143"/>
      <c r="U831" s="143"/>
      <c r="V831" s="143"/>
      <c r="W831" s="90">
        <f>IF(AND($AM$17&gt;=$X831,$AM$17&lt;=$Y831),'TARIFA ENTREGA A DIRECCION USD'!A831,$W832)</f>
        <v>0</v>
      </c>
      <c r="X831" s="90">
        <v>822.00099999999998</v>
      </c>
      <c r="Y831" s="90">
        <v>823</v>
      </c>
      <c r="Z831" s="144"/>
    </row>
    <row r="832" spans="1:26" x14ac:dyDescent="0.2">
      <c r="A832" s="281" t="str">
        <f t="shared" si="21"/>
        <v>DMS CZO</v>
      </c>
      <c r="B832" s="368" t="s">
        <v>5446</v>
      </c>
      <c r="C832" s="368" t="s">
        <v>5447</v>
      </c>
      <c r="D832" s="368" t="s">
        <v>568</v>
      </c>
      <c r="E832" s="368" t="s">
        <v>5481</v>
      </c>
      <c r="F832" s="369" t="s">
        <v>504</v>
      </c>
      <c r="G832" s="370">
        <v>686</v>
      </c>
      <c r="I832" s="143"/>
      <c r="J832" s="143"/>
      <c r="K832" s="143"/>
      <c r="L832" s="143"/>
      <c r="M832" s="237"/>
      <c r="N832" s="143"/>
      <c r="O832" s="143"/>
      <c r="P832" s="143"/>
      <c r="Q832" s="143"/>
      <c r="R832" s="143"/>
      <c r="S832" s="143"/>
      <c r="T832" s="143"/>
      <c r="U832" s="143"/>
      <c r="V832" s="143"/>
      <c r="W832" s="90">
        <f>IF(AND($AM$17&gt;=$X832,$AM$17&lt;=$Y832),'TARIFA ENTREGA A DIRECCION USD'!A832,$W833)</f>
        <v>0</v>
      </c>
      <c r="X832" s="90">
        <v>823.00099999999998</v>
      </c>
      <c r="Y832" s="90">
        <v>824</v>
      </c>
      <c r="Z832" s="144"/>
    </row>
    <row r="833" spans="1:26" x14ac:dyDescent="0.2">
      <c r="A833" s="281" t="str">
        <f t="shared" si="21"/>
        <v>DMS DMS</v>
      </c>
      <c r="B833" s="368" t="s">
        <v>5446</v>
      </c>
      <c r="C833" s="368" t="s">
        <v>5447</v>
      </c>
      <c r="D833" s="368" t="s">
        <v>5446</v>
      </c>
      <c r="E833" s="368" t="s">
        <v>5447</v>
      </c>
      <c r="F833" s="369" t="s">
        <v>501</v>
      </c>
      <c r="G833" s="370">
        <v>1</v>
      </c>
      <c r="I833" s="143"/>
      <c r="J833" s="143"/>
      <c r="K833" s="143"/>
      <c r="L833" s="143"/>
      <c r="M833" s="237"/>
      <c r="N833" s="143"/>
      <c r="O833" s="143"/>
      <c r="P833" s="143"/>
      <c r="Q833" s="143"/>
      <c r="R833" s="143"/>
      <c r="S833" s="143"/>
      <c r="T833" s="143"/>
      <c r="U833" s="143"/>
      <c r="V833" s="143"/>
      <c r="W833" s="90">
        <f>IF(AND($AM$17&gt;=$X833,$AM$17&lt;=$Y833),'TARIFA ENTREGA A DIRECCION USD'!A833,$W834)</f>
        <v>0</v>
      </c>
      <c r="X833" s="90">
        <v>824.00099999999998</v>
      </c>
      <c r="Y833" s="90">
        <v>825</v>
      </c>
      <c r="Z833" s="144"/>
    </row>
    <row r="834" spans="1:26" x14ac:dyDescent="0.2">
      <c r="A834" s="281" t="str">
        <f t="shared" ref="A834:A897" si="22">CONCATENATE(B834," ",D834)</f>
        <v>DMS ETE</v>
      </c>
      <c r="B834" s="368" t="s">
        <v>5446</v>
      </c>
      <c r="C834" s="368" t="s">
        <v>5447</v>
      </c>
      <c r="D834" s="368" t="s">
        <v>570</v>
      </c>
      <c r="E834" s="368" t="s">
        <v>571</v>
      </c>
      <c r="F834" s="369" t="s">
        <v>504</v>
      </c>
      <c r="G834" s="370">
        <v>1067</v>
      </c>
      <c r="I834" s="143"/>
      <c r="J834" s="143"/>
      <c r="K834" s="143"/>
      <c r="L834" s="143"/>
      <c r="M834" s="237"/>
      <c r="N834" s="143"/>
      <c r="O834" s="143"/>
      <c r="P834" s="143"/>
      <c r="Q834" s="143"/>
      <c r="R834" s="143"/>
      <c r="S834" s="143"/>
      <c r="T834" s="143"/>
      <c r="U834" s="143"/>
      <c r="V834" s="143"/>
      <c r="W834" s="90">
        <f>IF(AND($AM$17&gt;=$X834,$AM$17&lt;=$Y834),'TARIFA ENTREGA A DIRECCION USD'!A834,$W835)</f>
        <v>0</v>
      </c>
      <c r="X834" s="90">
        <v>825.00099999999998</v>
      </c>
      <c r="Y834" s="90">
        <v>826</v>
      </c>
      <c r="Z834" s="144"/>
    </row>
    <row r="835" spans="1:26" x14ac:dyDescent="0.2">
      <c r="A835" s="281" t="str">
        <f t="shared" si="22"/>
        <v>DMS EVA</v>
      </c>
      <c r="B835" s="368" t="s">
        <v>5446</v>
      </c>
      <c r="C835" s="368" t="s">
        <v>5447</v>
      </c>
      <c r="D835" s="368" t="s">
        <v>572</v>
      </c>
      <c r="E835" s="368" t="s">
        <v>573</v>
      </c>
      <c r="F835" s="369" t="s">
        <v>504</v>
      </c>
      <c r="G835" s="370">
        <v>619</v>
      </c>
      <c r="I835" s="143"/>
      <c r="J835" s="143"/>
      <c r="K835" s="143"/>
      <c r="L835" s="143"/>
      <c r="M835" s="237"/>
      <c r="N835" s="143"/>
      <c r="O835" s="143"/>
      <c r="P835" s="143"/>
      <c r="Q835" s="143"/>
      <c r="R835" s="143"/>
      <c r="S835" s="143"/>
      <c r="T835" s="143"/>
      <c r="U835" s="143"/>
      <c r="V835" s="143"/>
      <c r="W835" s="90">
        <f>IF(AND($AM$17&gt;=$X835,$AM$17&lt;=$Y835),'TARIFA ENTREGA A DIRECCION USD'!A835,$W836)</f>
        <v>0</v>
      </c>
      <c r="X835" s="90">
        <v>826.00099999999998</v>
      </c>
      <c r="Y835" s="90">
        <v>827</v>
      </c>
      <c r="Z835" s="144"/>
    </row>
    <row r="836" spans="1:26" x14ac:dyDescent="0.2">
      <c r="A836" s="281" t="str">
        <f t="shared" si="22"/>
        <v>DMS GR2</v>
      </c>
      <c r="B836" s="368" t="s">
        <v>5446</v>
      </c>
      <c r="C836" s="368" t="s">
        <v>5447</v>
      </c>
      <c r="D836" s="368" t="s">
        <v>576</v>
      </c>
      <c r="E836" s="368" t="s">
        <v>5473</v>
      </c>
      <c r="F836" s="369" t="s">
        <v>504</v>
      </c>
      <c r="G836" s="370">
        <v>647</v>
      </c>
      <c r="I836" s="143"/>
      <c r="J836" s="143"/>
      <c r="K836" s="143"/>
      <c r="L836" s="143"/>
      <c r="M836" s="237"/>
      <c r="N836" s="143"/>
      <c r="O836" s="143"/>
      <c r="P836" s="143"/>
      <c r="Q836" s="143"/>
      <c r="R836" s="143"/>
      <c r="S836" s="143"/>
      <c r="T836" s="143"/>
      <c r="U836" s="143"/>
      <c r="V836" s="143"/>
      <c r="W836" s="90">
        <f>IF(AND($AM$17&gt;=$X836,$AM$17&lt;=$Y836),'TARIFA ENTREGA A DIRECCION USD'!A836,$W837)</f>
        <v>0</v>
      </c>
      <c r="X836" s="90">
        <v>827.00099999999998</v>
      </c>
      <c r="Y836" s="90">
        <v>828</v>
      </c>
      <c r="Z836" s="144"/>
    </row>
    <row r="837" spans="1:26" x14ac:dyDescent="0.2">
      <c r="A837" s="281" t="str">
        <f t="shared" si="22"/>
        <v>DMS GTE</v>
      </c>
      <c r="B837" s="368" t="s">
        <v>5446</v>
      </c>
      <c r="C837" s="368" t="s">
        <v>5447</v>
      </c>
      <c r="D837" s="368" t="s">
        <v>5501</v>
      </c>
      <c r="E837" s="368" t="s">
        <v>5502</v>
      </c>
      <c r="F837" s="369" t="s">
        <v>504</v>
      </c>
      <c r="G837" s="370">
        <v>634</v>
      </c>
      <c r="I837" s="143"/>
      <c r="J837" s="143"/>
      <c r="K837" s="143"/>
      <c r="L837" s="143"/>
      <c r="M837" s="237"/>
      <c r="N837" s="143"/>
      <c r="O837" s="143"/>
      <c r="P837" s="143"/>
      <c r="Q837" s="143"/>
      <c r="R837" s="143"/>
      <c r="S837" s="143"/>
      <c r="T837" s="143"/>
      <c r="U837" s="143"/>
      <c r="V837" s="143"/>
      <c r="W837" s="90">
        <f>IF(AND($AM$17&gt;=$X837,$AM$17&lt;=$Y837),'TARIFA ENTREGA A DIRECCION USD'!A837,$W838)</f>
        <v>0</v>
      </c>
      <c r="X837" s="90">
        <v>828.00099999999998</v>
      </c>
      <c r="Y837" s="90">
        <v>829</v>
      </c>
      <c r="Z837" s="144"/>
    </row>
    <row r="838" spans="1:26" x14ac:dyDescent="0.2">
      <c r="A838" s="281" t="str">
        <f t="shared" si="22"/>
        <v>DMS GUA</v>
      </c>
      <c r="B838" s="368" t="s">
        <v>5446</v>
      </c>
      <c r="C838" s="368" t="s">
        <v>5447</v>
      </c>
      <c r="D838" s="368" t="s">
        <v>574</v>
      </c>
      <c r="E838" s="368" t="s">
        <v>575</v>
      </c>
      <c r="F838" s="369" t="s">
        <v>502</v>
      </c>
      <c r="G838" s="370">
        <v>82</v>
      </c>
      <c r="I838" s="143"/>
      <c r="J838" s="143"/>
      <c r="K838" s="143"/>
      <c r="L838" s="143"/>
      <c r="M838" s="237"/>
      <c r="N838" s="143"/>
      <c r="O838" s="143"/>
      <c r="P838" s="143"/>
      <c r="Q838" s="143"/>
      <c r="R838" s="143"/>
      <c r="S838" s="143"/>
      <c r="T838" s="143"/>
      <c r="U838" s="143"/>
      <c r="V838" s="143"/>
      <c r="W838" s="90">
        <f>IF(AND($AM$17&gt;=$X838,$AM$17&lt;=$Y838),'TARIFA ENTREGA A DIRECCION USD'!A838,$W839)</f>
        <v>0</v>
      </c>
      <c r="X838" s="90">
        <v>829.00099999999998</v>
      </c>
      <c r="Y838" s="90">
        <v>830</v>
      </c>
      <c r="Z838" s="144"/>
    </row>
    <row r="839" spans="1:26" x14ac:dyDescent="0.2">
      <c r="A839" s="281" t="str">
        <f t="shared" si="22"/>
        <v>DMS LGA</v>
      </c>
      <c r="B839" s="368" t="s">
        <v>5446</v>
      </c>
      <c r="C839" s="368" t="s">
        <v>5447</v>
      </c>
      <c r="D839" s="368" t="s">
        <v>5536</v>
      </c>
      <c r="E839" s="368" t="s">
        <v>5480</v>
      </c>
      <c r="F839" s="369" t="s">
        <v>504</v>
      </c>
      <c r="G839" s="370">
        <v>636</v>
      </c>
      <c r="I839" s="143"/>
      <c r="J839" s="143"/>
      <c r="K839" s="143"/>
      <c r="L839" s="143"/>
      <c r="M839" s="237"/>
      <c r="N839" s="143"/>
      <c r="O839" s="143"/>
      <c r="P839" s="143"/>
      <c r="Q839" s="143"/>
      <c r="R839" s="143"/>
      <c r="S839" s="143"/>
      <c r="T839" s="143"/>
      <c r="U839" s="143"/>
      <c r="V839" s="143"/>
      <c r="W839" s="90">
        <f>IF(AND($AM$17&gt;=$X839,$AM$17&lt;=$Y839),'TARIFA ENTREGA A DIRECCION USD'!A839,$W840)</f>
        <v>0</v>
      </c>
      <c r="X839" s="90">
        <v>830.00099999999998</v>
      </c>
      <c r="Y839" s="90">
        <v>831</v>
      </c>
      <c r="Z839" s="144"/>
    </row>
    <row r="840" spans="1:26" x14ac:dyDescent="0.2">
      <c r="A840" s="281" t="str">
        <f t="shared" si="22"/>
        <v>DMS MAY</v>
      </c>
      <c r="B840" s="368" t="s">
        <v>5446</v>
      </c>
      <c r="C840" s="368" t="s">
        <v>5447</v>
      </c>
      <c r="D840" s="368" t="s">
        <v>577</v>
      </c>
      <c r="E840" s="368" t="s">
        <v>578</v>
      </c>
      <c r="F840" s="369" t="s">
        <v>503</v>
      </c>
      <c r="G840" s="370">
        <v>493</v>
      </c>
      <c r="I840" s="143"/>
      <c r="J840" s="143"/>
      <c r="K840" s="143"/>
      <c r="L840" s="143"/>
      <c r="M840" s="237"/>
      <c r="N840" s="143"/>
      <c r="O840" s="143"/>
      <c r="P840" s="143"/>
      <c r="Q840" s="143"/>
      <c r="R840" s="143"/>
      <c r="S840" s="143"/>
      <c r="T840" s="143"/>
      <c r="U840" s="143"/>
      <c r="V840" s="143"/>
      <c r="W840" s="90">
        <f>IF(AND($AM$17&gt;=$X840,$AM$17&lt;=$Y840),'TARIFA ENTREGA A DIRECCION USD'!A840,$W841)</f>
        <v>0</v>
      </c>
      <c r="X840" s="90">
        <v>831.00099999999998</v>
      </c>
      <c r="Y840" s="90">
        <v>832</v>
      </c>
      <c r="Z840" s="144"/>
    </row>
    <row r="841" spans="1:26" x14ac:dyDescent="0.2">
      <c r="A841" s="281" t="str">
        <f t="shared" si="22"/>
        <v>DMS MBO</v>
      </c>
      <c r="B841" s="368" t="s">
        <v>5446</v>
      </c>
      <c r="C841" s="368" t="s">
        <v>5447</v>
      </c>
      <c r="D841" s="368" t="s">
        <v>579</v>
      </c>
      <c r="E841" s="368" t="s">
        <v>580</v>
      </c>
      <c r="F841" s="369" t="s">
        <v>503</v>
      </c>
      <c r="G841" s="370">
        <v>574</v>
      </c>
      <c r="I841" s="143"/>
      <c r="J841" s="143"/>
      <c r="K841" s="143"/>
      <c r="L841" s="143"/>
      <c r="M841" s="237"/>
      <c r="N841" s="143"/>
      <c r="O841" s="143"/>
      <c r="P841" s="143"/>
      <c r="Q841" s="143"/>
      <c r="R841" s="143"/>
      <c r="S841" s="143"/>
      <c r="T841" s="143"/>
      <c r="U841" s="143"/>
      <c r="V841" s="143"/>
      <c r="W841" s="90">
        <f>IF(AND($AM$17&gt;=$X841,$AM$17&lt;=$Y841),'TARIFA ENTREGA A DIRECCION USD'!A841,$W842)</f>
        <v>0</v>
      </c>
      <c r="X841" s="90">
        <v>832.00099999999998</v>
      </c>
      <c r="Y841" s="90">
        <v>833</v>
      </c>
      <c r="Z841" s="144"/>
    </row>
    <row r="842" spans="1:26" x14ac:dyDescent="0.2">
      <c r="A842" s="281" t="str">
        <f t="shared" si="22"/>
        <v>DMS MDA</v>
      </c>
      <c r="B842" s="368" t="s">
        <v>5446</v>
      </c>
      <c r="C842" s="368" t="s">
        <v>5447</v>
      </c>
      <c r="D842" s="368" t="s">
        <v>581</v>
      </c>
      <c r="E842" s="368" t="s">
        <v>582</v>
      </c>
      <c r="F842" s="369" t="s">
        <v>504</v>
      </c>
      <c r="G842" s="370">
        <v>689</v>
      </c>
      <c r="I842" s="143"/>
      <c r="J842" s="143"/>
      <c r="K842" s="143"/>
      <c r="L842" s="143"/>
      <c r="M842" s="237"/>
      <c r="N842" s="143"/>
      <c r="O842" s="143"/>
      <c r="P842" s="143"/>
      <c r="Q842" s="143"/>
      <c r="R842" s="143"/>
      <c r="S842" s="143"/>
      <c r="T842" s="143"/>
      <c r="U842" s="143"/>
      <c r="V842" s="143"/>
      <c r="W842" s="90">
        <f>IF(AND($AM$17&gt;=$X842,$AM$17&lt;=$Y842),'TARIFA ENTREGA A DIRECCION USD'!A842,$W843)</f>
        <v>0</v>
      </c>
      <c r="X842" s="90">
        <v>833.00099999999998</v>
      </c>
      <c r="Y842" s="90">
        <v>834</v>
      </c>
      <c r="Z842" s="144"/>
    </row>
    <row r="843" spans="1:26" x14ac:dyDescent="0.2">
      <c r="A843" s="281" t="str">
        <f t="shared" si="22"/>
        <v>DMS MIN</v>
      </c>
      <c r="B843" s="368" t="s">
        <v>5446</v>
      </c>
      <c r="C843" s="368" t="s">
        <v>5447</v>
      </c>
      <c r="D843" s="368" t="s">
        <v>583</v>
      </c>
      <c r="E843" s="368" t="s">
        <v>584</v>
      </c>
      <c r="F843" s="369" t="s">
        <v>504</v>
      </c>
      <c r="G843" s="369">
        <v>1112</v>
      </c>
      <c r="I843" s="143"/>
      <c r="J843" s="143"/>
      <c r="K843" s="143"/>
      <c r="L843" s="143"/>
      <c r="M843" s="237"/>
      <c r="N843" s="143"/>
      <c r="O843" s="143"/>
      <c r="P843" s="143"/>
      <c r="Q843" s="143"/>
      <c r="R843" s="143"/>
      <c r="S843" s="143"/>
      <c r="T843" s="143"/>
      <c r="U843" s="143"/>
      <c r="V843" s="143"/>
      <c r="W843" s="90">
        <f>IF(AND($AM$17&gt;=$X843,$AM$17&lt;=$Y843),'TARIFA ENTREGA A DIRECCION USD'!A843,$W844)</f>
        <v>0</v>
      </c>
      <c r="X843" s="90">
        <v>834.00099999999998</v>
      </c>
      <c r="Y843" s="90">
        <v>835</v>
      </c>
      <c r="Z843" s="144"/>
    </row>
    <row r="844" spans="1:26" x14ac:dyDescent="0.2">
      <c r="A844" s="281" t="str">
        <f t="shared" si="22"/>
        <v>DMS MLM</v>
      </c>
      <c r="B844" s="368" t="s">
        <v>5446</v>
      </c>
      <c r="C844" s="368" t="s">
        <v>5447</v>
      </c>
      <c r="D844" s="368" t="s">
        <v>5474</v>
      </c>
      <c r="E844" s="368" t="s">
        <v>5487</v>
      </c>
      <c r="F844" s="369" t="s">
        <v>504</v>
      </c>
      <c r="G844" s="370">
        <v>609</v>
      </c>
      <c r="I844" s="143"/>
      <c r="J844" s="143"/>
      <c r="K844" s="143"/>
      <c r="L844" s="143"/>
      <c r="M844" s="237"/>
      <c r="N844" s="143"/>
      <c r="O844" s="143"/>
      <c r="P844" s="143"/>
      <c r="Q844" s="143"/>
      <c r="R844" s="143"/>
      <c r="S844" s="143"/>
      <c r="T844" s="143"/>
      <c r="U844" s="143"/>
      <c r="V844" s="143"/>
      <c r="W844" s="90">
        <f>IF(AND($AM$17&gt;=$X844,$AM$17&lt;=$Y844),'TARIFA ENTREGA A DIRECCION USD'!A844,$W845)</f>
        <v>0</v>
      </c>
      <c r="X844" s="90">
        <v>835.00099999999998</v>
      </c>
      <c r="Y844" s="90">
        <v>836</v>
      </c>
      <c r="Z844" s="144"/>
    </row>
    <row r="845" spans="1:26" x14ac:dyDescent="0.2">
      <c r="A845" s="281" t="str">
        <f t="shared" si="22"/>
        <v>DMS MTA</v>
      </c>
      <c r="B845" s="368" t="s">
        <v>5446</v>
      </c>
      <c r="C845" s="368" t="s">
        <v>5447</v>
      </c>
      <c r="D845" s="368" t="s">
        <v>585</v>
      </c>
      <c r="E845" s="368" t="s">
        <v>5483</v>
      </c>
      <c r="F845" s="369" t="s">
        <v>5491</v>
      </c>
      <c r="G845" s="370">
        <v>1069</v>
      </c>
      <c r="I845" s="143"/>
      <c r="J845" s="143"/>
      <c r="K845" s="143"/>
      <c r="L845" s="143"/>
      <c r="M845" s="237"/>
      <c r="N845" s="143"/>
      <c r="O845" s="143"/>
      <c r="P845" s="143"/>
      <c r="Q845" s="143"/>
      <c r="R845" s="143"/>
      <c r="S845" s="143"/>
      <c r="T845" s="143"/>
      <c r="U845" s="143"/>
      <c r="V845" s="143"/>
      <c r="W845" s="90">
        <f>IF(AND($AM$17&gt;=$X845,$AM$17&lt;=$Y845),'TARIFA ENTREGA A DIRECCION USD'!A845,$W846)</f>
        <v>0</v>
      </c>
      <c r="X845" s="90">
        <v>836.00099999999998</v>
      </c>
      <c r="Y845" s="90">
        <v>837</v>
      </c>
      <c r="Z845" s="144"/>
    </row>
    <row r="846" spans="1:26" x14ac:dyDescent="0.2">
      <c r="A846" s="281" t="str">
        <f t="shared" si="22"/>
        <v>DMS PCO</v>
      </c>
      <c r="B846" s="368" t="s">
        <v>5446</v>
      </c>
      <c r="C846" s="368" t="s">
        <v>5447</v>
      </c>
      <c r="D846" s="368" t="s">
        <v>586</v>
      </c>
      <c r="E846" s="368" t="s">
        <v>587</v>
      </c>
      <c r="F846" s="369" t="s">
        <v>503</v>
      </c>
      <c r="G846" s="370">
        <v>417</v>
      </c>
      <c r="I846" s="143"/>
      <c r="J846" s="143"/>
      <c r="K846" s="143"/>
      <c r="L846" s="143"/>
      <c r="M846" s="237"/>
      <c r="N846" s="143"/>
      <c r="O846" s="143"/>
      <c r="P846" s="143"/>
      <c r="Q846" s="143"/>
      <c r="R846" s="143"/>
      <c r="S846" s="143"/>
      <c r="T846" s="143"/>
      <c r="U846" s="143"/>
      <c r="V846" s="143"/>
      <c r="W846" s="90">
        <f>IF(AND($AM$17&gt;=$X846,$AM$17&lt;=$Y846),'TARIFA ENTREGA A DIRECCION USD'!A846,$W847)</f>
        <v>0</v>
      </c>
      <c r="X846" s="90">
        <v>837.00099999999998</v>
      </c>
      <c r="Y846" s="90">
        <v>838</v>
      </c>
      <c r="Z846" s="144"/>
    </row>
    <row r="847" spans="1:26" x14ac:dyDescent="0.2">
      <c r="A847" s="281" t="str">
        <f t="shared" si="22"/>
        <v>DMS PFO</v>
      </c>
      <c r="B847" s="368" t="s">
        <v>5446</v>
      </c>
      <c r="C847" s="368" t="s">
        <v>5447</v>
      </c>
      <c r="D847" s="368" t="s">
        <v>588</v>
      </c>
      <c r="E847" s="368" t="s">
        <v>589</v>
      </c>
      <c r="F847" s="369" t="s">
        <v>504</v>
      </c>
      <c r="G847" s="370">
        <v>716</v>
      </c>
      <c r="I847" s="143"/>
      <c r="J847" s="143"/>
      <c r="K847" s="143"/>
      <c r="L847" s="143"/>
      <c r="M847" s="237"/>
      <c r="N847" s="143"/>
      <c r="O847" s="143"/>
      <c r="P847" s="143"/>
      <c r="Q847" s="143"/>
      <c r="R847" s="143"/>
      <c r="S847" s="143"/>
      <c r="T847" s="143"/>
      <c r="U847" s="143"/>
      <c r="V847" s="143"/>
      <c r="W847" s="90">
        <f>IF(AND($AM$17&gt;=$X847,$AM$17&lt;=$Y847),'TARIFA ENTREGA A DIRECCION USD'!A847,$W848)</f>
        <v>0</v>
      </c>
      <c r="X847" s="90">
        <v>838.00099999999998</v>
      </c>
      <c r="Y847" s="90">
        <v>839</v>
      </c>
      <c r="Z847" s="144"/>
    </row>
    <row r="848" spans="1:26" x14ac:dyDescent="0.2">
      <c r="A848" s="281" t="str">
        <f t="shared" si="22"/>
        <v>DMS PLC</v>
      </c>
      <c r="B848" s="368" t="s">
        <v>5446</v>
      </c>
      <c r="C848" s="368" t="s">
        <v>5447</v>
      </c>
      <c r="D848" s="368" t="s">
        <v>590</v>
      </c>
      <c r="E848" s="368" t="s">
        <v>591</v>
      </c>
      <c r="F848" s="369" t="s">
        <v>504</v>
      </c>
      <c r="G848" s="370">
        <v>933</v>
      </c>
      <c r="I848" s="143"/>
      <c r="J848" s="143"/>
      <c r="K848" s="143"/>
      <c r="L848" s="143"/>
      <c r="M848" s="237"/>
      <c r="N848" s="143"/>
      <c r="O848" s="143"/>
      <c r="P848" s="143"/>
      <c r="Q848" s="143"/>
      <c r="R848" s="143"/>
      <c r="S848" s="143"/>
      <c r="T848" s="143"/>
      <c r="U848" s="143"/>
      <c r="V848" s="143"/>
      <c r="W848" s="90">
        <f>IF(AND($AM$17&gt;=$X848,$AM$17&lt;=$Y848),'TARIFA ENTREGA A DIRECCION USD'!A848,$W849)</f>
        <v>0</v>
      </c>
      <c r="X848" s="90">
        <v>839.00099999999998</v>
      </c>
      <c r="Y848" s="90">
        <v>840</v>
      </c>
      <c r="Z848" s="144"/>
    </row>
    <row r="849" spans="1:26" x14ac:dyDescent="0.2">
      <c r="A849" s="281" t="str">
        <f t="shared" si="22"/>
        <v>DMS POZ</v>
      </c>
      <c r="B849" s="368" t="s">
        <v>5446</v>
      </c>
      <c r="C849" s="368" t="s">
        <v>5447</v>
      </c>
      <c r="D849" s="368" t="s">
        <v>592</v>
      </c>
      <c r="E849" s="368" t="s">
        <v>593</v>
      </c>
      <c r="F849" s="369" t="s">
        <v>504</v>
      </c>
      <c r="G849" s="370">
        <v>1265</v>
      </c>
      <c r="I849" s="143"/>
      <c r="J849" s="143"/>
      <c r="K849" s="143"/>
      <c r="L849" s="143"/>
      <c r="M849" s="237"/>
      <c r="N849" s="143"/>
      <c r="O849" s="143"/>
      <c r="P849" s="143"/>
      <c r="Q849" s="143"/>
      <c r="R849" s="143"/>
      <c r="S849" s="143"/>
      <c r="T849" s="143"/>
      <c r="U849" s="143"/>
      <c r="V849" s="143"/>
      <c r="W849" s="90">
        <f>IF(AND($AM$17&gt;=$X849,$AM$17&lt;=$Y849),'TARIFA ENTREGA A DIRECCION USD'!A849,$W850)</f>
        <v>0</v>
      </c>
      <c r="X849" s="90">
        <v>840.00099999999998</v>
      </c>
      <c r="Y849" s="90">
        <v>841</v>
      </c>
      <c r="Z849" s="144"/>
    </row>
    <row r="850" spans="1:26" x14ac:dyDescent="0.2">
      <c r="A850" s="281" t="str">
        <f t="shared" si="22"/>
        <v>DMS SNT</v>
      </c>
      <c r="B850" s="368" t="s">
        <v>5446</v>
      </c>
      <c r="C850" s="368" t="s">
        <v>5447</v>
      </c>
      <c r="D850" s="368" t="s">
        <v>5610</v>
      </c>
      <c r="E850" s="368" t="s">
        <v>594</v>
      </c>
      <c r="F850" s="369" t="s">
        <v>504</v>
      </c>
      <c r="G850" s="370">
        <v>822</v>
      </c>
      <c r="I850" s="143"/>
      <c r="J850" s="143"/>
      <c r="K850" s="143"/>
      <c r="L850" s="143"/>
      <c r="M850" s="237"/>
      <c r="N850" s="143"/>
      <c r="O850" s="143"/>
      <c r="P850" s="143"/>
      <c r="Q850" s="143"/>
      <c r="R850" s="143"/>
      <c r="S850" s="143"/>
      <c r="T850" s="143"/>
      <c r="U850" s="143"/>
      <c r="V850" s="143"/>
      <c r="W850" s="90">
        <f>IF(AND($AM$17&gt;=$X850,$AM$17&lt;=$Y850),'TARIFA ENTREGA A DIRECCION USD'!A850,$W851)</f>
        <v>0</v>
      </c>
      <c r="X850" s="90">
        <v>841.00099999999998</v>
      </c>
      <c r="Y850" s="90">
        <v>842</v>
      </c>
      <c r="Z850" s="144"/>
    </row>
    <row r="851" spans="1:26" x14ac:dyDescent="0.2">
      <c r="A851" s="281" t="str">
        <f t="shared" si="22"/>
        <v>DMS SBZ</v>
      </c>
      <c r="B851" s="368" t="s">
        <v>5446</v>
      </c>
      <c r="C851" s="368" t="s">
        <v>5447</v>
      </c>
      <c r="D851" s="368" t="s">
        <v>595</v>
      </c>
      <c r="E851" s="368" t="s">
        <v>5484</v>
      </c>
      <c r="F851" s="369" t="s">
        <v>504</v>
      </c>
      <c r="G851" s="370">
        <v>674</v>
      </c>
      <c r="I851" s="143"/>
      <c r="J851" s="143"/>
      <c r="K851" s="143"/>
      <c r="L851" s="143"/>
      <c r="M851" s="237"/>
      <c r="N851" s="143"/>
      <c r="O851" s="143"/>
      <c r="P851" s="143"/>
      <c r="Q851" s="143"/>
      <c r="R851" s="143"/>
      <c r="S851" s="143"/>
      <c r="T851" s="143"/>
      <c r="U851" s="143"/>
      <c r="V851" s="143"/>
      <c r="W851" s="90">
        <f>IF(AND($AM$17&gt;=$X851,$AM$17&lt;=$Y851),'TARIFA ENTREGA A DIRECCION USD'!A851,$W852)</f>
        <v>0</v>
      </c>
      <c r="X851" s="90">
        <v>842.00099999999998</v>
      </c>
      <c r="Y851" s="90">
        <v>843</v>
      </c>
      <c r="Z851" s="144"/>
    </row>
    <row r="852" spans="1:26" x14ac:dyDescent="0.2">
      <c r="A852" s="281" t="str">
        <f t="shared" si="22"/>
        <v>DMS SCL</v>
      </c>
      <c r="B852" s="368" t="s">
        <v>5446</v>
      </c>
      <c r="C852" s="368" t="s">
        <v>5447</v>
      </c>
      <c r="D852" s="368" t="s">
        <v>596</v>
      </c>
      <c r="E852" s="368" t="s">
        <v>597</v>
      </c>
      <c r="F852" s="369" t="s">
        <v>504</v>
      </c>
      <c r="G852" s="370">
        <v>783</v>
      </c>
      <c r="I852" s="143"/>
      <c r="J852" s="143"/>
      <c r="K852" s="143"/>
      <c r="L852" s="143"/>
      <c r="M852" s="237"/>
      <c r="N852" s="143"/>
      <c r="O852" s="143"/>
      <c r="P852" s="143"/>
      <c r="Q852" s="143"/>
      <c r="R852" s="143"/>
      <c r="S852" s="143"/>
      <c r="T852" s="143"/>
      <c r="U852" s="143"/>
      <c r="V852" s="143"/>
      <c r="W852" s="90">
        <f>IF(AND($AM$17&gt;=$X852,$AM$17&lt;=$Y852),'TARIFA ENTREGA A DIRECCION USD'!A852,$W853)</f>
        <v>0</v>
      </c>
      <c r="X852" s="90">
        <v>843.00099999999998</v>
      </c>
      <c r="Y852" s="90">
        <v>844</v>
      </c>
      <c r="Z852" s="144"/>
    </row>
    <row r="853" spans="1:26" x14ac:dyDescent="0.2">
      <c r="A853" s="281" t="str">
        <f t="shared" si="22"/>
        <v>DMS SFE</v>
      </c>
      <c r="B853" s="368" t="s">
        <v>5446</v>
      </c>
      <c r="C853" s="368" t="s">
        <v>5447</v>
      </c>
      <c r="D853" s="368" t="s">
        <v>598</v>
      </c>
      <c r="E853" s="368" t="s">
        <v>599</v>
      </c>
      <c r="F853" s="369" t="s">
        <v>503</v>
      </c>
      <c r="G853" s="370">
        <v>331</v>
      </c>
      <c r="I853" s="143"/>
      <c r="J853" s="143"/>
      <c r="K853" s="143"/>
      <c r="L853" s="143"/>
      <c r="M853" s="237"/>
      <c r="N853" s="143"/>
      <c r="O853" s="143"/>
      <c r="P853" s="143"/>
      <c r="Q853" s="143"/>
      <c r="R853" s="143"/>
      <c r="S853" s="143"/>
      <c r="T853" s="143"/>
      <c r="U853" s="143"/>
      <c r="V853" s="143"/>
      <c r="W853" s="90">
        <f>IF(AND($AM$17&gt;=$X853,$AM$17&lt;=$Y853),'TARIFA ENTREGA A DIRECCION USD'!A853,$W854)</f>
        <v>0</v>
      </c>
      <c r="X853" s="90">
        <v>844.00099999999998</v>
      </c>
      <c r="Y853" s="90">
        <v>845</v>
      </c>
      <c r="Z853" s="144"/>
    </row>
    <row r="854" spans="1:26" x14ac:dyDescent="0.2">
      <c r="A854" s="281" t="str">
        <f t="shared" si="22"/>
        <v>DMS SFX</v>
      </c>
      <c r="B854" s="368" t="s">
        <v>5446</v>
      </c>
      <c r="C854" s="368" t="s">
        <v>5447</v>
      </c>
      <c r="D854" s="368" t="s">
        <v>600</v>
      </c>
      <c r="E854" s="368" t="s">
        <v>601</v>
      </c>
      <c r="F854" s="369" t="s">
        <v>504</v>
      </c>
      <c r="G854" s="370">
        <v>1281</v>
      </c>
      <c r="I854" s="143"/>
      <c r="J854" s="143"/>
      <c r="K854" s="143"/>
      <c r="L854" s="143"/>
      <c r="M854" s="237"/>
      <c r="N854" s="143"/>
      <c r="O854" s="143"/>
      <c r="P854" s="143"/>
      <c r="Q854" s="143"/>
      <c r="R854" s="143"/>
      <c r="S854" s="143"/>
      <c r="T854" s="143"/>
      <c r="U854" s="143"/>
      <c r="V854" s="143"/>
      <c r="W854" s="90">
        <f>IF(AND($AM$17&gt;=$X854,$AM$17&lt;=$Y854),'TARIFA ENTREGA A DIRECCION USD'!A854,$W855)</f>
        <v>0</v>
      </c>
      <c r="X854" s="90">
        <v>845.00099999999998</v>
      </c>
      <c r="Y854" s="90">
        <v>846</v>
      </c>
      <c r="Z854" s="144"/>
    </row>
    <row r="855" spans="1:26" x14ac:dyDescent="0.2">
      <c r="A855" s="281" t="str">
        <f t="shared" si="22"/>
        <v>DMS TPT</v>
      </c>
      <c r="B855" s="368" t="s">
        <v>5446</v>
      </c>
      <c r="C855" s="368" t="s">
        <v>5447</v>
      </c>
      <c r="D855" s="368" t="s">
        <v>5503</v>
      </c>
      <c r="E855" s="368" t="s">
        <v>5504</v>
      </c>
      <c r="F855" s="369" t="s">
        <v>504</v>
      </c>
      <c r="G855" s="370">
        <v>1357</v>
      </c>
      <c r="I855" s="143"/>
      <c r="J855" s="143"/>
      <c r="K855" s="143"/>
      <c r="L855" s="143"/>
      <c r="M855" s="237"/>
      <c r="N855" s="143"/>
      <c r="O855" s="143"/>
      <c r="P855" s="143"/>
      <c r="Q855" s="143"/>
      <c r="R855" s="143"/>
      <c r="S855" s="143"/>
      <c r="T855" s="143"/>
      <c r="U855" s="143"/>
      <c r="V855" s="143"/>
      <c r="W855" s="90">
        <f>IF(AND($AM$17&gt;=$X855,$AM$17&lt;=$Y855),'TARIFA ENTREGA A DIRECCION USD'!A855,$W856)</f>
        <v>0</v>
      </c>
      <c r="X855" s="90">
        <v>846.00099999999998</v>
      </c>
      <c r="Y855" s="90">
        <v>847</v>
      </c>
      <c r="Z855" s="144"/>
    </row>
    <row r="856" spans="1:26" x14ac:dyDescent="0.2">
      <c r="A856" s="281" t="str">
        <f t="shared" si="22"/>
        <v>DMS TY1</v>
      </c>
      <c r="B856" s="368" t="s">
        <v>5446</v>
      </c>
      <c r="C856" s="368" t="s">
        <v>5447</v>
      </c>
      <c r="D856" s="368" t="s">
        <v>604</v>
      </c>
      <c r="E856" s="368" t="s">
        <v>605</v>
      </c>
      <c r="F856" s="369" t="s">
        <v>504</v>
      </c>
      <c r="G856" s="370">
        <v>609</v>
      </c>
      <c r="I856" s="143"/>
      <c r="J856" s="143"/>
      <c r="K856" s="143"/>
      <c r="L856" s="143"/>
      <c r="M856" s="237"/>
      <c r="N856" s="143"/>
      <c r="O856" s="143"/>
      <c r="P856" s="143"/>
      <c r="Q856" s="143"/>
      <c r="R856" s="143"/>
      <c r="S856" s="143"/>
      <c r="T856" s="143"/>
      <c r="U856" s="143"/>
      <c r="V856" s="143"/>
      <c r="W856" s="90">
        <f>IF(AND($AM$17&gt;=$X856,$AM$17&lt;=$Y856),'TARIFA ENTREGA A DIRECCION USD'!A856,$W857)</f>
        <v>0</v>
      </c>
      <c r="X856" s="90">
        <v>847.00099999999998</v>
      </c>
      <c r="Y856" s="90">
        <v>848</v>
      </c>
      <c r="Z856" s="144"/>
    </row>
    <row r="857" spans="1:26" x14ac:dyDescent="0.2">
      <c r="A857" s="281" t="str">
        <f t="shared" si="22"/>
        <v>DMS VAL</v>
      </c>
      <c r="B857" s="368" t="s">
        <v>5446</v>
      </c>
      <c r="C857" s="368" t="s">
        <v>5447</v>
      </c>
      <c r="D857" s="368" t="s">
        <v>602</v>
      </c>
      <c r="E857" s="368" t="s">
        <v>603</v>
      </c>
      <c r="F857" s="369" t="s">
        <v>503</v>
      </c>
      <c r="G857" s="370">
        <v>456</v>
      </c>
      <c r="I857" s="143"/>
      <c r="J857" s="143"/>
      <c r="K857" s="143"/>
      <c r="L857" s="143"/>
      <c r="M857" s="237"/>
      <c r="N857" s="143"/>
      <c r="O857" s="143"/>
      <c r="P857" s="143"/>
      <c r="Q857" s="143"/>
      <c r="R857" s="143"/>
      <c r="S857" s="143"/>
      <c r="T857" s="143"/>
      <c r="U857" s="143"/>
      <c r="V857" s="143"/>
      <c r="W857" s="90">
        <f>IF(AND($AM$17&gt;=$X857,$AM$17&lt;=$Y857),'TARIFA ENTREGA A DIRECCION USD'!A857,$W858)</f>
        <v>0</v>
      </c>
      <c r="X857" s="90">
        <v>848.00099999999998</v>
      </c>
      <c r="Y857" s="90">
        <v>849</v>
      </c>
      <c r="Z857" s="144"/>
    </row>
    <row r="858" spans="1:26" x14ac:dyDescent="0.2">
      <c r="A858" s="281" t="str">
        <f t="shared" si="22"/>
        <v>DMS VEN</v>
      </c>
      <c r="B858" s="368" t="s">
        <v>5446</v>
      </c>
      <c r="C858" s="368" t="s">
        <v>5447</v>
      </c>
      <c r="D858" s="368" t="s">
        <v>5475</v>
      </c>
      <c r="E858" s="368" t="s">
        <v>5476</v>
      </c>
      <c r="F858" s="369" t="s">
        <v>504</v>
      </c>
      <c r="G858" s="370">
        <v>609</v>
      </c>
      <c r="I858" s="143"/>
      <c r="J858" s="143"/>
      <c r="K858" s="143"/>
      <c r="L858" s="143"/>
      <c r="M858" s="237"/>
      <c r="N858" s="143"/>
      <c r="O858" s="143"/>
      <c r="P858" s="143"/>
      <c r="Q858" s="143"/>
      <c r="R858" s="143"/>
      <c r="S858" s="143"/>
      <c r="T858" s="143"/>
      <c r="U858" s="143"/>
      <c r="V858" s="143"/>
      <c r="W858" s="90">
        <f>IF(AND($AM$17&gt;=$X858,$AM$17&lt;=$Y858),'TARIFA ENTREGA A DIRECCION USD'!A858,$W859)</f>
        <v>0</v>
      </c>
      <c r="X858" s="90">
        <v>849.00099999999998</v>
      </c>
      <c r="Y858" s="90">
        <v>850</v>
      </c>
      <c r="Z858" s="144"/>
    </row>
    <row r="859" spans="1:26" x14ac:dyDescent="0.2">
      <c r="A859" s="281" t="str">
        <f t="shared" si="22"/>
        <v>DMS VLP</v>
      </c>
      <c r="B859" s="368" t="s">
        <v>5446</v>
      </c>
      <c r="C859" s="368" t="s">
        <v>5447</v>
      </c>
      <c r="D859" s="368" t="s">
        <v>606</v>
      </c>
      <c r="E859" s="368" t="s">
        <v>5482</v>
      </c>
      <c r="F859" s="369" t="s">
        <v>504</v>
      </c>
      <c r="G859" s="370">
        <v>764</v>
      </c>
      <c r="I859" s="143"/>
      <c r="J859" s="143"/>
      <c r="K859" s="143"/>
      <c r="L859" s="143"/>
      <c r="M859" s="237"/>
      <c r="N859" s="143"/>
      <c r="O859" s="143"/>
      <c r="P859" s="143"/>
      <c r="Q859" s="143"/>
      <c r="R859" s="143"/>
      <c r="S859" s="143"/>
      <c r="T859" s="143"/>
      <c r="U859" s="143"/>
      <c r="V859" s="143"/>
      <c r="W859" s="90">
        <f>IF(AND($AM$17&gt;=$X859,$AM$17&lt;=$Y859),'TARIFA ENTREGA A DIRECCION USD'!A859,$W860)</f>
        <v>0</v>
      </c>
      <c r="X859" s="90">
        <v>850.00099999999998</v>
      </c>
      <c r="Y859" s="90">
        <v>851</v>
      </c>
      <c r="Z859" s="144"/>
    </row>
    <row r="860" spans="1:26" x14ac:dyDescent="0.2">
      <c r="A860" s="281" t="str">
        <f t="shared" si="22"/>
        <v>DMS VRA</v>
      </c>
      <c r="B860" s="368" t="s">
        <v>5446</v>
      </c>
      <c r="C860" s="368" t="s">
        <v>5447</v>
      </c>
      <c r="D860" s="368" t="s">
        <v>607</v>
      </c>
      <c r="E860" s="368" t="s">
        <v>608</v>
      </c>
      <c r="F860" s="369" t="s">
        <v>503</v>
      </c>
      <c r="G860" s="370">
        <v>471</v>
      </c>
      <c r="I860" s="143"/>
      <c r="J860" s="143"/>
      <c r="K860" s="143"/>
      <c r="L860" s="143"/>
      <c r="M860" s="237"/>
      <c r="N860" s="143"/>
      <c r="O860" s="143"/>
      <c r="P860" s="143"/>
      <c r="Q860" s="143"/>
      <c r="R860" s="143"/>
      <c r="S860" s="143"/>
      <c r="T860" s="143"/>
      <c r="U860" s="143"/>
      <c r="V860" s="143"/>
      <c r="W860" s="90">
        <f>IF(AND($AM$17&gt;=$X860,$AM$17&lt;=$Y860),'TARIFA ENTREGA A DIRECCION USD'!A860,$W861)</f>
        <v>0</v>
      </c>
      <c r="X860" s="90">
        <v>851.00099999999998</v>
      </c>
      <c r="Y860" s="90">
        <v>852</v>
      </c>
      <c r="Z860" s="144"/>
    </row>
    <row r="861" spans="1:26" x14ac:dyDescent="0.2">
      <c r="A861" s="281" t="str">
        <f t="shared" si="22"/>
        <v>DMS XBM</v>
      </c>
      <c r="B861" s="368" t="s">
        <v>5446</v>
      </c>
      <c r="C861" s="368" t="s">
        <v>5447</v>
      </c>
      <c r="D861" s="368" t="s">
        <v>609</v>
      </c>
      <c r="E861" s="368" t="s">
        <v>612</v>
      </c>
      <c r="F861" s="369" t="s">
        <v>504</v>
      </c>
      <c r="G861" s="370">
        <v>609</v>
      </c>
      <c r="I861" s="143"/>
      <c r="J861" s="143"/>
      <c r="K861" s="143"/>
      <c r="L861" s="143"/>
      <c r="M861" s="237"/>
      <c r="N861" s="143"/>
      <c r="O861" s="143"/>
      <c r="P861" s="143"/>
      <c r="Q861" s="143"/>
      <c r="R861" s="143"/>
      <c r="S861" s="143"/>
      <c r="T861" s="143"/>
      <c r="U861" s="143"/>
      <c r="V861" s="143"/>
      <c r="W861" s="90">
        <f>IF(AND($AM$17&gt;=$X861,$AM$17&lt;=$Y861),'TARIFA ENTREGA A DIRECCION USD'!A861,$W862)</f>
        <v>0</v>
      </c>
      <c r="X861" s="90">
        <v>852.00099999999998</v>
      </c>
      <c r="Y861" s="90">
        <v>853</v>
      </c>
      <c r="Z861" s="144"/>
    </row>
    <row r="862" spans="1:26" x14ac:dyDescent="0.2">
      <c r="A862" s="281" t="str">
        <f t="shared" si="22"/>
        <v>DMS XES</v>
      </c>
      <c r="B862" s="368" t="s">
        <v>5446</v>
      </c>
      <c r="C862" s="368" t="s">
        <v>5447</v>
      </c>
      <c r="D862" s="368" t="s">
        <v>610</v>
      </c>
      <c r="E862" s="368" t="s">
        <v>613</v>
      </c>
      <c r="F862" s="369" t="s">
        <v>504</v>
      </c>
      <c r="G862" s="370">
        <v>609</v>
      </c>
      <c r="I862" s="143"/>
      <c r="J862" s="143"/>
      <c r="K862" s="143"/>
      <c r="L862" s="143"/>
      <c r="M862" s="237"/>
      <c r="N862" s="143"/>
      <c r="O862" s="143"/>
      <c r="P862" s="143"/>
      <c r="Q862" s="143"/>
      <c r="R862" s="143"/>
      <c r="S862" s="143"/>
      <c r="T862" s="143"/>
      <c r="U862" s="143"/>
      <c r="V862" s="143"/>
      <c r="W862" s="90">
        <f>IF(AND($AM$17&gt;=$X862,$AM$17&lt;=$Y862),'TARIFA ENTREGA A DIRECCION USD'!A862,$W863)</f>
        <v>0</v>
      </c>
      <c r="X862" s="90">
        <v>853.00099999999998</v>
      </c>
      <c r="Y862" s="90">
        <v>854</v>
      </c>
      <c r="Z862" s="144"/>
    </row>
    <row r="863" spans="1:26" x14ac:dyDescent="0.2">
      <c r="A863" s="281" t="str">
        <f t="shared" si="22"/>
        <v>DMS XSJ</v>
      </c>
      <c r="B863" s="368" t="s">
        <v>5446</v>
      </c>
      <c r="C863" s="368" t="s">
        <v>5447</v>
      </c>
      <c r="D863" s="368" t="s">
        <v>5477</v>
      </c>
      <c r="E863" s="368" t="s">
        <v>5478</v>
      </c>
      <c r="F863" s="369" t="s">
        <v>504</v>
      </c>
      <c r="G863" s="370">
        <v>609</v>
      </c>
      <c r="I863" s="143"/>
      <c r="J863" s="143"/>
      <c r="K863" s="143"/>
      <c r="L863" s="143"/>
      <c r="M863" s="237"/>
      <c r="N863" s="143"/>
      <c r="O863" s="143"/>
      <c r="P863" s="143"/>
      <c r="Q863" s="143"/>
      <c r="R863" s="143"/>
      <c r="S863" s="143"/>
      <c r="T863" s="143"/>
      <c r="U863" s="143"/>
      <c r="V863" s="143"/>
      <c r="W863" s="90">
        <f>IF(AND($AM$17&gt;=$X863,$AM$17&lt;=$Y863),'TARIFA ENTREGA A DIRECCION USD'!A863,$W864)</f>
        <v>0</v>
      </c>
      <c r="X863" s="90">
        <v>854.00099999999998</v>
      </c>
      <c r="Y863" s="90">
        <v>855</v>
      </c>
      <c r="Z863" s="144"/>
    </row>
    <row r="864" spans="1:26" x14ac:dyDescent="0.2">
      <c r="A864" s="281" t="str">
        <f t="shared" si="22"/>
        <v>DMS XSS</v>
      </c>
      <c r="B864" s="368" t="s">
        <v>5446</v>
      </c>
      <c r="C864" s="368" t="s">
        <v>5447</v>
      </c>
      <c r="D864" s="368" t="s">
        <v>5485</v>
      </c>
      <c r="E864" s="368" t="s">
        <v>5486</v>
      </c>
      <c r="F864" s="369" t="s">
        <v>504</v>
      </c>
      <c r="G864" s="370">
        <v>783</v>
      </c>
      <c r="I864" s="143"/>
      <c r="J864" s="143"/>
      <c r="K864" s="143"/>
      <c r="L864" s="143"/>
      <c r="M864" s="237"/>
      <c r="N864" s="143"/>
      <c r="O864" s="143"/>
      <c r="P864" s="143"/>
      <c r="Q864" s="143"/>
      <c r="R864" s="143"/>
      <c r="S864" s="143"/>
      <c r="T864" s="143"/>
      <c r="U864" s="143"/>
      <c r="V864" s="143"/>
      <c r="W864" s="90">
        <f>IF(AND($AM$17&gt;=$X864,$AM$17&lt;=$Y864),'TARIFA ENTREGA A DIRECCION USD'!A864,$W865)</f>
        <v>0</v>
      </c>
      <c r="X864" s="90">
        <v>855.00099999999998</v>
      </c>
      <c r="Y864" s="90">
        <v>856</v>
      </c>
      <c r="Z864" s="144"/>
    </row>
    <row r="865" spans="1:26" x14ac:dyDescent="0.2">
      <c r="A865" s="281" t="str">
        <f t="shared" si="22"/>
        <v>DMS XTT</v>
      </c>
      <c r="B865" s="368" t="s">
        <v>5446</v>
      </c>
      <c r="C865" s="368" t="s">
        <v>5447</v>
      </c>
      <c r="D865" s="368" t="s">
        <v>5448</v>
      </c>
      <c r="E865" s="368" t="s">
        <v>5479</v>
      </c>
      <c r="F865" s="369" t="s">
        <v>504</v>
      </c>
      <c r="G865" s="370">
        <v>609</v>
      </c>
      <c r="I865" s="143"/>
      <c r="J865" s="143"/>
      <c r="K865" s="143"/>
      <c r="L865" s="143"/>
      <c r="M865" s="237"/>
      <c r="N865" s="143"/>
      <c r="O865" s="143"/>
      <c r="P865" s="143"/>
      <c r="Q865" s="143"/>
      <c r="R865" s="143"/>
      <c r="S865" s="143"/>
      <c r="T865" s="143"/>
      <c r="U865" s="143"/>
      <c r="V865" s="143"/>
      <c r="W865" s="90">
        <f>IF(AND($AM$17&gt;=$X865,$AM$17&lt;=$Y865),'TARIFA ENTREGA A DIRECCION USD'!A865,$W866)</f>
        <v>0</v>
      </c>
      <c r="X865" s="90">
        <v>856.00099999999998</v>
      </c>
      <c r="Y865" s="90">
        <v>857</v>
      </c>
      <c r="Z865" s="144"/>
    </row>
    <row r="866" spans="1:26" x14ac:dyDescent="0.2">
      <c r="A866" s="282" t="str">
        <f t="shared" si="22"/>
        <v>DMS XCH</v>
      </c>
      <c r="B866" s="278" t="s">
        <v>5446</v>
      </c>
      <c r="C866" s="278" t="s">
        <v>5447</v>
      </c>
      <c r="D866" s="278" t="s">
        <v>5537</v>
      </c>
      <c r="E866" s="278" t="s">
        <v>5538</v>
      </c>
      <c r="F866" s="395" t="s">
        <v>504</v>
      </c>
      <c r="G866" s="396">
        <v>609</v>
      </c>
      <c r="I866" s="143"/>
      <c r="J866" s="143"/>
      <c r="K866" s="143"/>
      <c r="L866" s="143"/>
      <c r="M866" s="237"/>
      <c r="N866" s="143"/>
      <c r="O866" s="143"/>
      <c r="P866" s="143"/>
      <c r="Q866" s="143"/>
      <c r="R866" s="143"/>
      <c r="S866" s="143"/>
      <c r="T866" s="143"/>
      <c r="U866" s="143"/>
      <c r="V866" s="143"/>
      <c r="W866" s="90">
        <f>IF(AND($AM$17&gt;=$X866,$AM$17&lt;=$Y866),'TARIFA ENTREGA A DIRECCION USD'!A866,$W867)</f>
        <v>0</v>
      </c>
      <c r="X866" s="90">
        <v>857.00099999999998</v>
      </c>
      <c r="Y866" s="90">
        <v>858</v>
      </c>
      <c r="Z866" s="144"/>
    </row>
    <row r="867" spans="1:26" x14ac:dyDescent="0.2">
      <c r="A867" s="294" t="str">
        <f t="shared" si="22"/>
        <v>DMS BPC</v>
      </c>
      <c r="B867" s="293" t="s">
        <v>5446</v>
      </c>
      <c r="C867" s="293" t="s">
        <v>5447</v>
      </c>
      <c r="D867" s="293" t="s">
        <v>5544</v>
      </c>
      <c r="E867" s="293" t="s">
        <v>5545</v>
      </c>
      <c r="F867" s="397" t="s">
        <v>504</v>
      </c>
      <c r="G867" s="398">
        <v>933</v>
      </c>
      <c r="I867" s="143"/>
      <c r="J867" s="143"/>
      <c r="K867" s="143"/>
      <c r="L867" s="143"/>
      <c r="M867" s="237"/>
      <c r="N867" s="143"/>
      <c r="O867" s="143"/>
      <c r="P867" s="143"/>
      <c r="Q867" s="143"/>
      <c r="R867" s="143"/>
      <c r="S867" s="143"/>
      <c r="T867" s="143"/>
      <c r="U867" s="143"/>
      <c r="V867" s="143"/>
      <c r="W867" s="90">
        <f>IF(AND($AM$17&gt;=$X867,$AM$17&lt;=$Y867),'TARIFA ENTREGA A DIRECCION USD'!A867,$W868)</f>
        <v>0</v>
      </c>
      <c r="X867" s="90">
        <v>858.00099999999998</v>
      </c>
      <c r="Y867" s="90">
        <v>859</v>
      </c>
      <c r="Z867" s="144"/>
    </row>
    <row r="868" spans="1:26" x14ac:dyDescent="0.2">
      <c r="A868" s="294" t="str">
        <f t="shared" si="22"/>
        <v>DMS XCP</v>
      </c>
      <c r="B868" s="293" t="s">
        <v>5446</v>
      </c>
      <c r="C868" s="293" t="s">
        <v>5447</v>
      </c>
      <c r="D868" s="293" t="s">
        <v>5549</v>
      </c>
      <c r="E868" s="293" t="s">
        <v>5550</v>
      </c>
      <c r="F868" s="397" t="s">
        <v>504</v>
      </c>
      <c r="G868" s="398">
        <v>601</v>
      </c>
      <c r="I868" s="143"/>
      <c r="J868" s="143"/>
      <c r="K868" s="143"/>
      <c r="L868" s="143"/>
      <c r="M868" s="237"/>
      <c r="N868" s="143"/>
      <c r="O868" s="143"/>
      <c r="P868" s="143"/>
      <c r="Q868" s="143"/>
      <c r="R868" s="143"/>
      <c r="S868" s="143"/>
      <c r="T868" s="143"/>
      <c r="U868" s="143"/>
      <c r="V868" s="143"/>
      <c r="W868" s="90">
        <f>IF(AND($AM$17&gt;=$X868,$AM$17&lt;=$Y868),'TARIFA ENTREGA A DIRECCION USD'!A868,$W869)</f>
        <v>0</v>
      </c>
      <c r="X868" s="90">
        <v>859.00099999999998</v>
      </c>
      <c r="Y868" s="90">
        <v>860</v>
      </c>
      <c r="Z868" s="144"/>
    </row>
    <row r="869" spans="1:26" x14ac:dyDescent="0.2">
      <c r="A869" s="281" t="str">
        <f t="shared" si="22"/>
        <v>ETE ACO</v>
      </c>
      <c r="B869" s="368" t="s">
        <v>570</v>
      </c>
      <c r="C869" s="368" t="s">
        <v>571</v>
      </c>
      <c r="D869" s="368" t="s">
        <v>546</v>
      </c>
      <c r="E869" s="368" t="s">
        <v>547</v>
      </c>
      <c r="F869" s="369" t="s">
        <v>502</v>
      </c>
      <c r="G869" s="370">
        <v>73</v>
      </c>
      <c r="I869" s="143"/>
      <c r="J869" s="143"/>
      <c r="K869" s="143"/>
      <c r="L869" s="143"/>
      <c r="M869" s="237"/>
      <c r="N869" s="143"/>
      <c r="O869" s="143"/>
      <c r="P869" s="143"/>
      <c r="Q869" s="143"/>
      <c r="R869" s="143"/>
      <c r="S869" s="143"/>
      <c r="T869" s="143"/>
      <c r="U869" s="143"/>
      <c r="V869" s="143"/>
      <c r="W869" s="90">
        <f>IF(AND($AM$17&gt;=$X869,$AM$17&lt;=$Y869),'TARIFA ENTREGA A DIRECCION USD'!A869,$W870)</f>
        <v>0</v>
      </c>
      <c r="X869" s="90">
        <v>860.00099999999998</v>
      </c>
      <c r="Y869" s="90">
        <v>861</v>
      </c>
      <c r="Z869" s="144"/>
    </row>
    <row r="870" spans="1:26" x14ac:dyDescent="0.2">
      <c r="A870" s="281" t="str">
        <f t="shared" si="22"/>
        <v>ETE AUA</v>
      </c>
      <c r="B870" s="368" t="s">
        <v>570</v>
      </c>
      <c r="C870" s="368" t="s">
        <v>571</v>
      </c>
      <c r="D870" s="368" t="s">
        <v>5515</v>
      </c>
      <c r="E870" s="368" t="s">
        <v>5519</v>
      </c>
      <c r="F870" s="369" t="s">
        <v>504</v>
      </c>
      <c r="G870" s="370">
        <v>800</v>
      </c>
      <c r="I870" s="143"/>
      <c r="J870" s="143"/>
      <c r="K870" s="143"/>
      <c r="L870" s="143"/>
      <c r="M870" s="237"/>
      <c r="N870" s="143"/>
      <c r="O870" s="143"/>
      <c r="P870" s="143"/>
      <c r="Q870" s="143"/>
      <c r="R870" s="143"/>
      <c r="S870" s="143"/>
      <c r="T870" s="143"/>
      <c r="U870" s="143"/>
      <c r="V870" s="143"/>
      <c r="W870" s="90">
        <f>IF(AND($AM$17&gt;=$X870,$AM$17&lt;=$Y870),'TARIFA ENTREGA A DIRECCION USD'!A870,$W871)</f>
        <v>0</v>
      </c>
      <c r="X870" s="90">
        <v>861.00099999999998</v>
      </c>
      <c r="Y870" s="90">
        <v>862</v>
      </c>
      <c r="Z870" s="144"/>
    </row>
    <row r="871" spans="1:26" x14ac:dyDescent="0.2">
      <c r="A871" s="281" t="str">
        <f t="shared" si="22"/>
        <v>ETE BAS</v>
      </c>
      <c r="B871" s="368" t="s">
        <v>570</v>
      </c>
      <c r="C871" s="368" t="s">
        <v>571</v>
      </c>
      <c r="D871" s="368" t="s">
        <v>549</v>
      </c>
      <c r="E871" s="368" t="s">
        <v>550</v>
      </c>
      <c r="F871" s="369" t="s">
        <v>504</v>
      </c>
      <c r="G871" s="369">
        <v>1067</v>
      </c>
      <c r="I871" s="143"/>
      <c r="J871" s="143"/>
      <c r="K871" s="143"/>
      <c r="L871" s="143"/>
      <c r="M871" s="237"/>
      <c r="N871" s="143"/>
      <c r="O871" s="143"/>
      <c r="P871" s="143"/>
      <c r="Q871" s="143"/>
      <c r="R871" s="143"/>
      <c r="S871" s="143"/>
      <c r="T871" s="143"/>
      <c r="U871" s="143"/>
      <c r="V871" s="143"/>
      <c r="W871" s="90">
        <f>IF(AND($AM$17&gt;=$X871,$AM$17&lt;=$Y871),'TARIFA ENTREGA A DIRECCION USD'!A871,$W872)</f>
        <v>0</v>
      </c>
      <c r="X871" s="90">
        <v>862.00099999999998</v>
      </c>
      <c r="Y871" s="90">
        <v>863</v>
      </c>
      <c r="Z871" s="144"/>
    </row>
    <row r="872" spans="1:26" x14ac:dyDescent="0.2">
      <c r="A872" s="281" t="str">
        <f t="shared" si="22"/>
        <v>ETE BTO</v>
      </c>
      <c r="B872" s="368" t="s">
        <v>570</v>
      </c>
      <c r="C872" s="368" t="s">
        <v>571</v>
      </c>
      <c r="D872" s="368" t="s">
        <v>551</v>
      </c>
      <c r="E872" s="368" t="s">
        <v>552</v>
      </c>
      <c r="F872" s="369" t="s">
        <v>504</v>
      </c>
      <c r="G872" s="370">
        <v>823</v>
      </c>
      <c r="I872" s="143"/>
      <c r="J872" s="143"/>
      <c r="K872" s="143"/>
      <c r="L872" s="143"/>
      <c r="M872" s="237"/>
      <c r="N872" s="143"/>
      <c r="O872" s="143"/>
      <c r="P872" s="143"/>
      <c r="Q872" s="143"/>
      <c r="R872" s="143"/>
      <c r="S872" s="143"/>
      <c r="T872" s="143"/>
      <c r="U872" s="143"/>
      <c r="V872" s="143"/>
      <c r="W872" s="90">
        <f>IF(AND($AM$17&gt;=$X872,$AM$17&lt;=$Y872),'TARIFA ENTREGA A DIRECCION USD'!A872,$W873)</f>
        <v>0</v>
      </c>
      <c r="X872" s="90">
        <v>863.00099999999998</v>
      </c>
      <c r="Y872" s="90">
        <v>864</v>
      </c>
      <c r="Z872" s="144"/>
    </row>
    <row r="873" spans="1:26" x14ac:dyDescent="0.2">
      <c r="A873" s="281" t="str">
        <f t="shared" si="22"/>
        <v>ETE CAS</v>
      </c>
      <c r="B873" s="368" t="s">
        <v>570</v>
      </c>
      <c r="C873" s="368" t="s">
        <v>571</v>
      </c>
      <c r="D873" s="368" t="s">
        <v>553</v>
      </c>
      <c r="E873" s="368" t="s">
        <v>554</v>
      </c>
      <c r="F873" s="369" t="s">
        <v>504</v>
      </c>
      <c r="G873" s="370">
        <v>1117</v>
      </c>
      <c r="I873" s="143"/>
      <c r="J873" s="143"/>
      <c r="K873" s="143"/>
      <c r="L873" s="143"/>
      <c r="M873" s="237"/>
      <c r="N873" s="143"/>
      <c r="O873" s="143"/>
      <c r="P873" s="143"/>
      <c r="Q873" s="143"/>
      <c r="R873" s="143"/>
      <c r="S873" s="143"/>
      <c r="T873" s="143"/>
      <c r="U873" s="143"/>
      <c r="V873" s="143"/>
      <c r="W873" s="90">
        <f>IF(AND($AM$17&gt;=$X873,$AM$17&lt;=$Y873),'TARIFA ENTREGA A DIRECCION USD'!A873,$W874)</f>
        <v>0</v>
      </c>
      <c r="X873" s="90">
        <v>864.00099999999998</v>
      </c>
      <c r="Y873" s="90">
        <v>865</v>
      </c>
      <c r="Z873" s="144"/>
    </row>
    <row r="874" spans="1:26" x14ac:dyDescent="0.2">
      <c r="A874" s="281" t="str">
        <f t="shared" si="22"/>
        <v>ETE CAZ</v>
      </c>
      <c r="B874" s="368" t="s">
        <v>570</v>
      </c>
      <c r="C874" s="368" t="s">
        <v>571</v>
      </c>
      <c r="D874" s="368" t="s">
        <v>561</v>
      </c>
      <c r="E874" s="368" t="s">
        <v>611</v>
      </c>
      <c r="F874" s="369" t="s">
        <v>503</v>
      </c>
      <c r="G874" s="370">
        <v>484</v>
      </c>
      <c r="I874" s="143"/>
      <c r="J874" s="143"/>
      <c r="K874" s="143"/>
      <c r="L874" s="143"/>
      <c r="M874" s="237"/>
      <c r="N874" s="143"/>
      <c r="O874" s="143"/>
      <c r="P874" s="143"/>
      <c r="Q874" s="143"/>
      <c r="R874" s="143"/>
      <c r="S874" s="143"/>
      <c r="T874" s="143"/>
      <c r="U874" s="143"/>
      <c r="V874" s="143"/>
      <c r="W874" s="90">
        <f>IF(AND($AM$17&gt;=$X874,$AM$17&lt;=$Y874),'TARIFA ENTREGA A DIRECCION USD'!A874,$W875)</f>
        <v>0</v>
      </c>
      <c r="X874" s="90">
        <v>865.00099999999998</v>
      </c>
      <c r="Y874" s="90">
        <v>866</v>
      </c>
      <c r="Z874" s="144"/>
    </row>
    <row r="875" spans="1:26" x14ac:dyDescent="0.2">
      <c r="A875" s="281" t="str">
        <f t="shared" si="22"/>
        <v>ETE CBR</v>
      </c>
      <c r="B875" s="368" t="s">
        <v>570</v>
      </c>
      <c r="C875" s="368" t="s">
        <v>571</v>
      </c>
      <c r="D875" s="368" t="s">
        <v>555</v>
      </c>
      <c r="E875" s="368" t="s">
        <v>556</v>
      </c>
      <c r="F875" s="369" t="s">
        <v>502</v>
      </c>
      <c r="G875" s="370">
        <v>133</v>
      </c>
      <c r="I875" s="143"/>
      <c r="J875" s="143"/>
      <c r="K875" s="143"/>
      <c r="L875" s="143"/>
      <c r="M875" s="237"/>
      <c r="N875" s="143"/>
      <c r="O875" s="143"/>
      <c r="P875" s="143"/>
      <c r="Q875" s="143"/>
      <c r="R875" s="143"/>
      <c r="S875" s="143"/>
      <c r="T875" s="143"/>
      <c r="U875" s="143"/>
      <c r="V875" s="143"/>
      <c r="W875" s="90">
        <f>IF(AND($AM$17&gt;=$X875,$AM$17&lt;=$Y875),'TARIFA ENTREGA A DIRECCION USD'!A875,$W876)</f>
        <v>0</v>
      </c>
      <c r="X875" s="90">
        <v>866.00099999999998</v>
      </c>
      <c r="Y875" s="90">
        <v>867</v>
      </c>
      <c r="Z875" s="144"/>
    </row>
    <row r="876" spans="1:26" x14ac:dyDescent="0.2">
      <c r="A876" s="281" t="str">
        <f t="shared" si="22"/>
        <v>ETE CCS</v>
      </c>
      <c r="B876" s="368" t="s">
        <v>570</v>
      </c>
      <c r="C876" s="368" t="s">
        <v>571</v>
      </c>
      <c r="D876" s="368" t="s">
        <v>557</v>
      </c>
      <c r="E876" s="368" t="s">
        <v>558</v>
      </c>
      <c r="F876" s="369" t="s">
        <v>503</v>
      </c>
      <c r="G876" s="370">
        <v>458</v>
      </c>
      <c r="I876" s="143"/>
      <c r="J876" s="143"/>
      <c r="K876" s="143"/>
      <c r="L876" s="143"/>
      <c r="M876" s="237"/>
      <c r="N876" s="143"/>
      <c r="O876" s="143"/>
      <c r="P876" s="143"/>
      <c r="Q876" s="143"/>
      <c r="R876" s="143"/>
      <c r="S876" s="143"/>
      <c r="T876" s="143"/>
      <c r="U876" s="143"/>
      <c r="V876" s="143"/>
      <c r="W876" s="90">
        <f>IF(AND($AM$17&gt;=$X876,$AM$17&lt;=$Y876),'TARIFA ENTREGA A DIRECCION USD'!A876,$W877)</f>
        <v>0</v>
      </c>
      <c r="X876" s="90">
        <v>867.00099999999998</v>
      </c>
      <c r="Y876" s="90">
        <v>868</v>
      </c>
      <c r="Z876" s="144"/>
    </row>
    <row r="877" spans="1:26" x14ac:dyDescent="0.2">
      <c r="A877" s="281" t="str">
        <f t="shared" si="22"/>
        <v>ETE CGA</v>
      </c>
      <c r="B877" s="368" t="s">
        <v>570</v>
      </c>
      <c r="C877" s="368" t="s">
        <v>571</v>
      </c>
      <c r="D877" s="368" t="s">
        <v>559</v>
      </c>
      <c r="E877" s="368" t="s">
        <v>560</v>
      </c>
      <c r="F877" s="369" t="s">
        <v>503</v>
      </c>
      <c r="G877" s="370">
        <v>563</v>
      </c>
      <c r="I877" s="143"/>
      <c r="J877" s="143"/>
      <c r="K877" s="143"/>
      <c r="L877" s="143"/>
      <c r="M877" s="237"/>
      <c r="N877" s="143"/>
      <c r="O877" s="143"/>
      <c r="P877" s="143"/>
      <c r="Q877" s="143"/>
      <c r="R877" s="143"/>
      <c r="S877" s="143"/>
      <c r="T877" s="143"/>
      <c r="U877" s="143"/>
      <c r="V877" s="143"/>
      <c r="W877" s="90">
        <f>IF(AND($AM$17&gt;=$X877,$AM$17&lt;=$Y877),'TARIFA ENTREGA A DIRECCION USD'!A877,$W878)</f>
        <v>0</v>
      </c>
      <c r="X877" s="90">
        <v>868.00099999999998</v>
      </c>
      <c r="Y877" s="90">
        <v>869</v>
      </c>
      <c r="Z877" s="144"/>
    </row>
    <row r="878" spans="1:26" x14ac:dyDescent="0.2">
      <c r="A878" s="281" t="str">
        <f t="shared" si="22"/>
        <v>ETE CNA</v>
      </c>
      <c r="B878" s="368" t="s">
        <v>570</v>
      </c>
      <c r="C878" s="368" t="s">
        <v>571</v>
      </c>
      <c r="D878" s="368" t="s">
        <v>5492</v>
      </c>
      <c r="E878" s="368" t="s">
        <v>5493</v>
      </c>
      <c r="F878" s="369" t="s">
        <v>502</v>
      </c>
      <c r="G878" s="370">
        <v>247</v>
      </c>
      <c r="I878" s="143"/>
      <c r="J878" s="143"/>
      <c r="K878" s="143"/>
      <c r="L878" s="143"/>
      <c r="M878" s="237"/>
      <c r="N878" s="143"/>
      <c r="O878" s="143"/>
      <c r="P878" s="143"/>
      <c r="Q878" s="143"/>
      <c r="R878" s="143"/>
      <c r="S878" s="143"/>
      <c r="T878" s="143"/>
      <c r="U878" s="143"/>
      <c r="V878" s="143"/>
      <c r="W878" s="90">
        <f>IF(AND($AM$17&gt;=$X878,$AM$17&lt;=$Y878),'TARIFA ENTREGA A DIRECCION USD'!A878,$W879)</f>
        <v>0</v>
      </c>
      <c r="X878" s="90">
        <v>869.00099999999998</v>
      </c>
      <c r="Y878" s="90">
        <v>870</v>
      </c>
      <c r="Z878" s="144"/>
    </row>
    <row r="879" spans="1:26" x14ac:dyDescent="0.2">
      <c r="A879" s="281" t="str">
        <f t="shared" si="22"/>
        <v>ETE CNO</v>
      </c>
      <c r="B879" s="368" t="s">
        <v>570</v>
      </c>
      <c r="C879" s="368" t="s">
        <v>571</v>
      </c>
      <c r="D879" s="368" t="s">
        <v>5499</v>
      </c>
      <c r="E879" s="368" t="s">
        <v>5500</v>
      </c>
      <c r="F879" s="369" t="s">
        <v>503</v>
      </c>
      <c r="G879" s="370">
        <v>375</v>
      </c>
      <c r="I879" s="143"/>
      <c r="J879" s="143"/>
      <c r="K879" s="143"/>
      <c r="L879" s="143"/>
      <c r="M879" s="237"/>
      <c r="N879" s="143"/>
      <c r="O879" s="143"/>
      <c r="P879" s="143"/>
      <c r="Q879" s="143"/>
      <c r="R879" s="143"/>
      <c r="S879" s="143"/>
      <c r="T879" s="143"/>
      <c r="U879" s="143"/>
      <c r="V879" s="143"/>
      <c r="W879" s="90">
        <f>IF(AND($AM$17&gt;=$X879,$AM$17&lt;=$Y879),'TARIFA ENTREGA A DIRECCION USD'!A879,$W880)</f>
        <v>0</v>
      </c>
      <c r="X879" s="90">
        <v>870.00099999999998</v>
      </c>
      <c r="Y879" s="90">
        <v>871</v>
      </c>
      <c r="Z879" s="144"/>
    </row>
    <row r="880" spans="1:26" x14ac:dyDescent="0.2">
      <c r="A880" s="281" t="str">
        <f t="shared" si="22"/>
        <v>ETE CRO</v>
      </c>
      <c r="B880" s="368" t="s">
        <v>570</v>
      </c>
      <c r="C880" s="368" t="s">
        <v>571</v>
      </c>
      <c r="D880" s="368" t="s">
        <v>562</v>
      </c>
      <c r="E880" s="368" t="s">
        <v>563</v>
      </c>
      <c r="F880" s="369" t="s">
        <v>504</v>
      </c>
      <c r="G880" s="370">
        <v>920</v>
      </c>
      <c r="I880" s="143"/>
      <c r="J880" s="143"/>
      <c r="K880" s="143"/>
      <c r="L880" s="143"/>
      <c r="M880" s="237"/>
      <c r="N880" s="143"/>
      <c r="O880" s="143"/>
      <c r="P880" s="143"/>
      <c r="Q880" s="143"/>
      <c r="R880" s="143"/>
      <c r="S880" s="143"/>
      <c r="T880" s="143"/>
      <c r="U880" s="143"/>
      <c r="V880" s="143"/>
      <c r="W880" s="90">
        <f>IF(AND($AM$17&gt;=$X880,$AM$17&lt;=$Y880),'TARIFA ENTREGA A DIRECCION USD'!A880,$W881)</f>
        <v>0</v>
      </c>
      <c r="X880" s="90">
        <v>871.00099999999998</v>
      </c>
      <c r="Y880" s="90">
        <v>872</v>
      </c>
      <c r="Z880" s="144"/>
    </row>
    <row r="881" spans="1:26" x14ac:dyDescent="0.2">
      <c r="A881" s="281" t="str">
        <f t="shared" si="22"/>
        <v>ETE CRR</v>
      </c>
      <c r="B881" s="368" t="s">
        <v>570</v>
      </c>
      <c r="C881" s="368" t="s">
        <v>571</v>
      </c>
      <c r="D881" s="368" t="s">
        <v>564</v>
      </c>
      <c r="E881" s="368" t="s">
        <v>565</v>
      </c>
      <c r="F881" s="369" t="s">
        <v>504</v>
      </c>
      <c r="G881" s="370">
        <v>926</v>
      </c>
      <c r="I881" s="143"/>
      <c r="J881" s="143"/>
      <c r="K881" s="143"/>
      <c r="L881" s="143"/>
      <c r="M881" s="237"/>
      <c r="N881" s="143"/>
      <c r="O881" s="143"/>
      <c r="P881" s="143"/>
      <c r="Q881" s="143"/>
      <c r="R881" s="143"/>
      <c r="S881" s="143"/>
      <c r="T881" s="143"/>
      <c r="U881" s="143"/>
      <c r="V881" s="143"/>
      <c r="W881" s="90">
        <f>IF(AND($AM$17&gt;=$X881,$AM$17&lt;=$Y881),'TARIFA ENTREGA A DIRECCION USD'!A881,$W882)</f>
        <v>0</v>
      </c>
      <c r="X881" s="90">
        <v>872.00099999999998</v>
      </c>
      <c r="Y881" s="90">
        <v>873</v>
      </c>
      <c r="Z881" s="144"/>
    </row>
    <row r="882" spans="1:26" x14ac:dyDescent="0.2">
      <c r="A882" s="281" t="str">
        <f t="shared" si="22"/>
        <v>ETE CVE</v>
      </c>
      <c r="B882" s="368" t="s">
        <v>570</v>
      </c>
      <c r="C882" s="368" t="s">
        <v>571</v>
      </c>
      <c r="D882" s="368" t="s">
        <v>566</v>
      </c>
      <c r="E882" s="368" t="s">
        <v>567</v>
      </c>
      <c r="F882" s="369" t="s">
        <v>503</v>
      </c>
      <c r="G882" s="370">
        <v>515</v>
      </c>
      <c r="I882" s="143"/>
      <c r="J882" s="143"/>
      <c r="K882" s="143"/>
      <c r="L882" s="143"/>
      <c r="M882" s="237"/>
      <c r="N882" s="143"/>
      <c r="O882" s="143"/>
      <c r="P882" s="143"/>
      <c r="Q882" s="143"/>
      <c r="R882" s="143"/>
      <c r="S882" s="143"/>
      <c r="T882" s="143"/>
      <c r="U882" s="143"/>
      <c r="V882" s="143"/>
      <c r="W882" s="90">
        <f>IF(AND($AM$17&gt;=$X882,$AM$17&lt;=$Y882),'TARIFA ENTREGA A DIRECCION USD'!A882,$W883)</f>
        <v>0</v>
      </c>
      <c r="X882" s="90">
        <v>873.00099999999998</v>
      </c>
      <c r="Y882" s="90">
        <v>874</v>
      </c>
      <c r="Z882" s="144"/>
    </row>
    <row r="883" spans="1:26" x14ac:dyDescent="0.2">
      <c r="A883" s="281" t="str">
        <f t="shared" si="22"/>
        <v>ETE CZO</v>
      </c>
      <c r="B883" s="368" t="s">
        <v>570</v>
      </c>
      <c r="C883" s="368" t="s">
        <v>571</v>
      </c>
      <c r="D883" s="368" t="s">
        <v>568</v>
      </c>
      <c r="E883" s="368" t="s">
        <v>5481</v>
      </c>
      <c r="F883" s="369" t="s">
        <v>504</v>
      </c>
      <c r="G883" s="370">
        <v>734</v>
      </c>
      <c r="I883" s="143"/>
      <c r="J883" s="143"/>
      <c r="K883" s="143"/>
      <c r="L883" s="143"/>
      <c r="M883" s="237"/>
      <c r="N883" s="143"/>
      <c r="O883" s="143"/>
      <c r="P883" s="143"/>
      <c r="Q883" s="143"/>
      <c r="R883" s="143"/>
      <c r="S883" s="143"/>
      <c r="T883" s="143"/>
      <c r="U883" s="143"/>
      <c r="V883" s="143"/>
      <c r="W883" s="90">
        <f>IF(AND($AM$17&gt;=$X883,$AM$17&lt;=$Y883),'TARIFA ENTREGA A DIRECCION USD'!A883,$W884)</f>
        <v>0</v>
      </c>
      <c r="X883" s="90">
        <v>874.00099999999998</v>
      </c>
      <c r="Y883" s="90">
        <v>875</v>
      </c>
      <c r="Z883" s="144"/>
    </row>
    <row r="884" spans="1:26" x14ac:dyDescent="0.2">
      <c r="A884" s="281" t="str">
        <f t="shared" si="22"/>
        <v>ETE DMS</v>
      </c>
      <c r="B884" s="368" t="s">
        <v>570</v>
      </c>
      <c r="C884" s="368" t="s">
        <v>571</v>
      </c>
      <c r="D884" s="368" t="s">
        <v>5446</v>
      </c>
      <c r="E884" s="368" t="s">
        <v>5447</v>
      </c>
      <c r="F884" s="369" t="s">
        <v>504</v>
      </c>
      <c r="G884" s="370">
        <v>1067</v>
      </c>
      <c r="I884" s="143"/>
      <c r="J884" s="143"/>
      <c r="K884" s="143"/>
      <c r="L884" s="143"/>
      <c r="M884" s="237"/>
      <c r="N884" s="143"/>
      <c r="O884" s="143"/>
      <c r="P884" s="143"/>
      <c r="Q884" s="143"/>
      <c r="R884" s="143"/>
      <c r="S884" s="143"/>
      <c r="T884" s="143"/>
      <c r="U884" s="143"/>
      <c r="V884" s="143"/>
      <c r="W884" s="90">
        <f>IF(AND($AM$17&gt;=$X884,$AM$17&lt;=$Y884),'TARIFA ENTREGA A DIRECCION USD'!A884,$W885)</f>
        <v>0</v>
      </c>
      <c r="X884" s="90">
        <v>875.00099999999998</v>
      </c>
      <c r="Y884" s="90">
        <v>876</v>
      </c>
      <c r="Z884" s="144"/>
    </row>
    <row r="885" spans="1:26" x14ac:dyDescent="0.2">
      <c r="A885" s="281" t="str">
        <f t="shared" si="22"/>
        <v>ETE ETE</v>
      </c>
      <c r="B885" s="368" t="s">
        <v>570</v>
      </c>
      <c r="C885" s="368" t="s">
        <v>571</v>
      </c>
      <c r="D885" s="368" t="s">
        <v>570</v>
      </c>
      <c r="E885" s="368" t="s">
        <v>571</v>
      </c>
      <c r="F885" s="369" t="s">
        <v>501</v>
      </c>
      <c r="G885" s="370">
        <v>1</v>
      </c>
      <c r="I885" s="143"/>
      <c r="J885" s="143"/>
      <c r="K885" s="143"/>
      <c r="L885" s="143"/>
      <c r="M885" s="237"/>
      <c r="N885" s="143"/>
      <c r="O885" s="143"/>
      <c r="P885" s="143"/>
      <c r="Q885" s="143"/>
      <c r="R885" s="143"/>
      <c r="S885" s="143"/>
      <c r="T885" s="143"/>
      <c r="U885" s="143"/>
      <c r="V885" s="143"/>
      <c r="W885" s="90">
        <f>IF(AND($AM$17&gt;=$X885,$AM$17&lt;=$Y885),'TARIFA ENTREGA A DIRECCION USD'!A885,$W886)</f>
        <v>0</v>
      </c>
      <c r="X885" s="90">
        <v>876.00099999999998</v>
      </c>
      <c r="Y885" s="90">
        <v>877</v>
      </c>
      <c r="Z885" s="144"/>
    </row>
    <row r="886" spans="1:26" x14ac:dyDescent="0.2">
      <c r="A886" s="281" t="str">
        <f t="shared" si="22"/>
        <v>ETE EVA</v>
      </c>
      <c r="B886" s="368" t="s">
        <v>570</v>
      </c>
      <c r="C886" s="368" t="s">
        <v>571</v>
      </c>
      <c r="D886" s="368" t="s">
        <v>572</v>
      </c>
      <c r="E886" s="368" t="s">
        <v>573</v>
      </c>
      <c r="F886" s="369" t="s">
        <v>504</v>
      </c>
      <c r="G886" s="370">
        <v>1201</v>
      </c>
      <c r="I886" s="143"/>
      <c r="J886" s="143"/>
      <c r="K886" s="143"/>
      <c r="L886" s="143"/>
      <c r="M886" s="237"/>
      <c r="N886" s="143"/>
      <c r="O886" s="143"/>
      <c r="P886" s="143"/>
      <c r="Q886" s="143"/>
      <c r="R886" s="143"/>
      <c r="S886" s="143"/>
      <c r="T886" s="143"/>
      <c r="U886" s="143"/>
      <c r="V886" s="143"/>
      <c r="W886" s="90">
        <f>IF(AND($AM$17&gt;=$X886,$AM$17&lt;=$Y886),'TARIFA ENTREGA A DIRECCION USD'!A886,$W887)</f>
        <v>0</v>
      </c>
      <c r="X886" s="90">
        <v>877.00099999999998</v>
      </c>
      <c r="Y886" s="90">
        <v>878</v>
      </c>
      <c r="Z886" s="144"/>
    </row>
    <row r="887" spans="1:26" x14ac:dyDescent="0.2">
      <c r="A887" s="281" t="str">
        <f t="shared" si="22"/>
        <v>ETE GR2</v>
      </c>
      <c r="B887" s="368" t="s">
        <v>570</v>
      </c>
      <c r="C887" s="368" t="s">
        <v>571</v>
      </c>
      <c r="D887" s="368" t="s">
        <v>576</v>
      </c>
      <c r="E887" s="368" t="s">
        <v>5473</v>
      </c>
      <c r="F887" s="369" t="s">
        <v>503</v>
      </c>
      <c r="G887" s="370">
        <v>498</v>
      </c>
      <c r="I887" s="143"/>
      <c r="J887" s="143"/>
      <c r="K887" s="143"/>
      <c r="L887" s="143"/>
      <c r="M887" s="237"/>
      <c r="N887" s="143"/>
      <c r="O887" s="143"/>
      <c r="P887" s="143"/>
      <c r="Q887" s="143"/>
      <c r="R887" s="143"/>
      <c r="S887" s="143"/>
      <c r="T887" s="143"/>
      <c r="U887" s="143"/>
      <c r="V887" s="143"/>
      <c r="W887" s="90">
        <f>IF(AND($AM$17&gt;=$X887,$AM$17&lt;=$Y887),'TARIFA ENTREGA A DIRECCION USD'!A887,$W888)</f>
        <v>0</v>
      </c>
      <c r="X887" s="90">
        <v>878.00099999999998</v>
      </c>
      <c r="Y887" s="90">
        <v>879</v>
      </c>
      <c r="Z887" s="144"/>
    </row>
    <row r="888" spans="1:26" x14ac:dyDescent="0.2">
      <c r="A888" s="281" t="str">
        <f t="shared" si="22"/>
        <v>ETE GTE</v>
      </c>
      <c r="B888" s="368" t="s">
        <v>570</v>
      </c>
      <c r="C888" s="368" t="s">
        <v>571</v>
      </c>
      <c r="D888" s="368" t="s">
        <v>5501</v>
      </c>
      <c r="E888" s="368" t="s">
        <v>5502</v>
      </c>
      <c r="F888" s="369" t="s">
        <v>503</v>
      </c>
      <c r="G888" s="370">
        <v>411</v>
      </c>
      <c r="I888" s="143"/>
      <c r="J888" s="143"/>
      <c r="K888" s="143"/>
      <c r="L888" s="143"/>
      <c r="M888" s="237"/>
      <c r="N888" s="143"/>
      <c r="O888" s="143"/>
      <c r="P888" s="143"/>
      <c r="Q888" s="143"/>
      <c r="R888" s="143"/>
      <c r="S888" s="143"/>
      <c r="T888" s="143"/>
      <c r="U888" s="143"/>
      <c r="V888" s="143"/>
      <c r="W888" s="90">
        <f>IF(AND($AM$17&gt;=$X888,$AM$17&lt;=$Y888),'TARIFA ENTREGA A DIRECCION USD'!A888,$W889)</f>
        <v>0</v>
      </c>
      <c r="X888" s="90">
        <v>879.00099999999998</v>
      </c>
      <c r="Y888" s="90">
        <v>880</v>
      </c>
      <c r="Z888" s="144"/>
    </row>
    <row r="889" spans="1:26" x14ac:dyDescent="0.2">
      <c r="A889" s="281" t="str">
        <f t="shared" si="22"/>
        <v>ETE GUA</v>
      </c>
      <c r="B889" s="368" t="s">
        <v>570</v>
      </c>
      <c r="C889" s="368" t="s">
        <v>571</v>
      </c>
      <c r="D889" s="368" t="s">
        <v>574</v>
      </c>
      <c r="E889" s="368" t="s">
        <v>575</v>
      </c>
      <c r="F889" s="369" t="s">
        <v>504</v>
      </c>
      <c r="G889" s="370">
        <v>972</v>
      </c>
      <c r="I889" s="143"/>
      <c r="J889" s="143"/>
      <c r="K889" s="143"/>
      <c r="L889" s="143"/>
      <c r="M889" s="237"/>
      <c r="N889" s="143"/>
      <c r="O889" s="143"/>
      <c r="P889" s="143"/>
      <c r="Q889" s="143"/>
      <c r="R889" s="143"/>
      <c r="S889" s="143"/>
      <c r="T889" s="143"/>
      <c r="U889" s="143"/>
      <c r="V889" s="143"/>
      <c r="W889" s="90">
        <f>IF(AND($AM$17&gt;=$X889,$AM$17&lt;=$Y889),'TARIFA ENTREGA A DIRECCION USD'!A889,$W890)</f>
        <v>0</v>
      </c>
      <c r="X889" s="90">
        <v>880.00099999999998</v>
      </c>
      <c r="Y889" s="90">
        <v>881</v>
      </c>
      <c r="Z889" s="144"/>
    </row>
    <row r="890" spans="1:26" x14ac:dyDescent="0.2">
      <c r="A890" s="281" t="str">
        <f t="shared" si="22"/>
        <v>ETE LGA</v>
      </c>
      <c r="B890" s="368" t="s">
        <v>570</v>
      </c>
      <c r="C890" s="368" t="s">
        <v>571</v>
      </c>
      <c r="D890" s="368" t="s">
        <v>5536</v>
      </c>
      <c r="E890" s="368" t="s">
        <v>5480</v>
      </c>
      <c r="F890" s="369" t="s">
        <v>503</v>
      </c>
      <c r="G890" s="370">
        <v>490</v>
      </c>
      <c r="I890" s="143"/>
      <c r="J890" s="143"/>
      <c r="K890" s="143"/>
      <c r="L890" s="143"/>
      <c r="M890" s="237"/>
      <c r="N890" s="143"/>
      <c r="O890" s="143"/>
      <c r="P890" s="143"/>
      <c r="Q890" s="143"/>
      <c r="R890" s="143"/>
      <c r="S890" s="143"/>
      <c r="T890" s="143"/>
      <c r="U890" s="143"/>
      <c r="V890" s="143"/>
      <c r="W890" s="90">
        <f>IF(AND($AM$17&gt;=$X890,$AM$17&lt;=$Y890),'TARIFA ENTREGA A DIRECCION USD'!A890,$W891)</f>
        <v>0</v>
      </c>
      <c r="X890" s="90">
        <v>881.00099999999998</v>
      </c>
      <c r="Y890" s="90">
        <v>882</v>
      </c>
      <c r="Z890" s="144"/>
    </row>
    <row r="891" spans="1:26" x14ac:dyDescent="0.2">
      <c r="A891" s="281" t="str">
        <f t="shared" si="22"/>
        <v>ETE MAY</v>
      </c>
      <c r="B891" s="368" t="s">
        <v>570</v>
      </c>
      <c r="C891" s="368" t="s">
        <v>571</v>
      </c>
      <c r="D891" s="368" t="s">
        <v>577</v>
      </c>
      <c r="E891" s="368" t="s">
        <v>578</v>
      </c>
      <c r="F891" s="369" t="s">
        <v>503</v>
      </c>
      <c r="G891" s="370">
        <v>579</v>
      </c>
      <c r="I891" s="143"/>
      <c r="J891" s="143"/>
      <c r="K891" s="143"/>
      <c r="L891" s="143"/>
      <c r="M891" s="237"/>
      <c r="N891" s="143"/>
      <c r="O891" s="143"/>
      <c r="P891" s="143"/>
      <c r="Q891" s="143"/>
      <c r="R891" s="143"/>
      <c r="S891" s="143"/>
      <c r="T891" s="143"/>
      <c r="U891" s="143"/>
      <c r="V891" s="143"/>
      <c r="W891" s="90">
        <f>IF(AND($AM$17&gt;=$X891,$AM$17&lt;=$Y891),'TARIFA ENTREGA A DIRECCION USD'!A891,$W892)</f>
        <v>0</v>
      </c>
      <c r="X891" s="90">
        <v>882.00099999999998</v>
      </c>
      <c r="Y891" s="90">
        <v>883</v>
      </c>
      <c r="Z891" s="144"/>
    </row>
    <row r="892" spans="1:26" x14ac:dyDescent="0.2">
      <c r="A892" s="281" t="str">
        <f t="shared" si="22"/>
        <v>ETE MBO</v>
      </c>
      <c r="B892" s="368" t="s">
        <v>570</v>
      </c>
      <c r="C892" s="368" t="s">
        <v>571</v>
      </c>
      <c r="D892" s="368" t="s">
        <v>579</v>
      </c>
      <c r="E892" s="368" t="s">
        <v>580</v>
      </c>
      <c r="F892" s="369" t="s">
        <v>504</v>
      </c>
      <c r="G892" s="369">
        <v>1156</v>
      </c>
      <c r="I892" s="143"/>
      <c r="J892" s="143"/>
      <c r="K892" s="143"/>
      <c r="L892" s="143"/>
      <c r="M892" s="237"/>
      <c r="N892" s="143"/>
      <c r="O892" s="143"/>
      <c r="P892" s="143"/>
      <c r="Q892" s="143"/>
      <c r="R892" s="143"/>
      <c r="S892" s="143"/>
      <c r="T892" s="143"/>
      <c r="U892" s="143"/>
      <c r="V892" s="143"/>
      <c r="W892" s="90">
        <f>IF(AND($AM$17&gt;=$X892,$AM$17&lt;=$Y892),'TARIFA ENTREGA A DIRECCION USD'!A892,$W893)</f>
        <v>0</v>
      </c>
      <c r="X892" s="90">
        <v>883.00099999999998</v>
      </c>
      <c r="Y892" s="90">
        <v>884</v>
      </c>
      <c r="Z892" s="144"/>
    </row>
    <row r="893" spans="1:26" x14ac:dyDescent="0.2">
      <c r="A893" s="281" t="str">
        <f t="shared" si="22"/>
        <v>ETE MDA</v>
      </c>
      <c r="B893" s="368" t="s">
        <v>570</v>
      </c>
      <c r="C893" s="368" t="s">
        <v>571</v>
      </c>
      <c r="D893" s="368" t="s">
        <v>581</v>
      </c>
      <c r="E893" s="368" t="s">
        <v>582</v>
      </c>
      <c r="F893" s="369" t="s">
        <v>504</v>
      </c>
      <c r="G893" s="370">
        <v>1126</v>
      </c>
      <c r="I893" s="143"/>
      <c r="J893" s="143"/>
      <c r="K893" s="143"/>
      <c r="L893" s="143"/>
      <c r="M893" s="237"/>
      <c r="N893" s="143"/>
      <c r="O893" s="143"/>
      <c r="P893" s="143"/>
      <c r="Q893" s="143"/>
      <c r="R893" s="143"/>
      <c r="S893" s="143"/>
      <c r="T893" s="143"/>
      <c r="U893" s="143"/>
      <c r="V893" s="143"/>
      <c r="W893" s="90">
        <f>IF(AND($AM$17&gt;=$X893,$AM$17&lt;=$Y893),'TARIFA ENTREGA A DIRECCION USD'!A893,$W894)</f>
        <v>0</v>
      </c>
      <c r="X893" s="90">
        <v>884.00099999999998</v>
      </c>
      <c r="Y893" s="90">
        <v>885</v>
      </c>
      <c r="Z893" s="144"/>
    </row>
    <row r="894" spans="1:26" x14ac:dyDescent="0.2">
      <c r="A894" s="281" t="str">
        <f t="shared" si="22"/>
        <v>ETE MIN</v>
      </c>
      <c r="B894" s="368" t="s">
        <v>570</v>
      </c>
      <c r="C894" s="368" t="s">
        <v>571</v>
      </c>
      <c r="D894" s="368" t="s">
        <v>583</v>
      </c>
      <c r="E894" s="368" t="s">
        <v>584</v>
      </c>
      <c r="F894" s="369" t="s">
        <v>502</v>
      </c>
      <c r="G894" s="370">
        <v>185</v>
      </c>
      <c r="I894" s="143"/>
      <c r="J894" s="143"/>
      <c r="K894" s="143"/>
      <c r="L894" s="143"/>
      <c r="M894" s="237"/>
      <c r="N894" s="143"/>
      <c r="O894" s="143"/>
      <c r="P894" s="143"/>
      <c r="Q894" s="143"/>
      <c r="R894" s="143"/>
      <c r="S894" s="143"/>
      <c r="T894" s="143"/>
      <c r="U894" s="143"/>
      <c r="V894" s="143"/>
      <c r="W894" s="90">
        <f>IF(AND($AM$17&gt;=$X894,$AM$17&lt;=$Y894),'TARIFA ENTREGA A DIRECCION USD'!A894,$W895)</f>
        <v>0</v>
      </c>
      <c r="X894" s="90">
        <v>885.00099999999998</v>
      </c>
      <c r="Y894" s="90">
        <v>886</v>
      </c>
      <c r="Z894" s="144"/>
    </row>
    <row r="895" spans="1:26" x14ac:dyDescent="0.2">
      <c r="A895" s="281" t="str">
        <f t="shared" si="22"/>
        <v>ETE MLM</v>
      </c>
      <c r="B895" s="368" t="s">
        <v>570</v>
      </c>
      <c r="C895" s="368" t="s">
        <v>571</v>
      </c>
      <c r="D895" s="368" t="s">
        <v>5474</v>
      </c>
      <c r="E895" s="368" t="s">
        <v>5487</v>
      </c>
      <c r="F895" s="369" t="s">
        <v>503</v>
      </c>
      <c r="G895" s="370">
        <v>458</v>
      </c>
      <c r="I895" s="143"/>
      <c r="J895" s="143"/>
      <c r="K895" s="143"/>
      <c r="L895" s="143"/>
      <c r="M895" s="237"/>
      <c r="N895" s="143"/>
      <c r="O895" s="143"/>
      <c r="P895" s="143"/>
      <c r="Q895" s="143"/>
      <c r="R895" s="143"/>
      <c r="S895" s="143"/>
      <c r="T895" s="143"/>
      <c r="U895" s="143"/>
      <c r="V895" s="143"/>
      <c r="W895" s="90">
        <f>IF(AND($AM$17&gt;=$X895,$AM$17&lt;=$Y895),'TARIFA ENTREGA A DIRECCION USD'!A895,$W896)</f>
        <v>0</v>
      </c>
      <c r="X895" s="90">
        <v>886.00099999999998</v>
      </c>
      <c r="Y895" s="90">
        <v>887</v>
      </c>
      <c r="Z895" s="144"/>
    </row>
    <row r="896" spans="1:26" x14ac:dyDescent="0.2">
      <c r="A896" s="281" t="str">
        <f t="shared" si="22"/>
        <v>ETE MTA</v>
      </c>
      <c r="B896" s="368" t="s">
        <v>570</v>
      </c>
      <c r="C896" s="368" t="s">
        <v>571</v>
      </c>
      <c r="D896" s="368" t="s">
        <v>585</v>
      </c>
      <c r="E896" s="368" t="s">
        <v>5483</v>
      </c>
      <c r="F896" s="369" t="s">
        <v>504</v>
      </c>
      <c r="G896" s="370">
        <v>305</v>
      </c>
      <c r="I896" s="143"/>
      <c r="J896" s="143"/>
      <c r="K896" s="143"/>
      <c r="L896" s="143"/>
      <c r="M896" s="237"/>
      <c r="N896" s="143"/>
      <c r="O896" s="143"/>
      <c r="P896" s="143"/>
      <c r="Q896" s="143"/>
      <c r="R896" s="143"/>
      <c r="S896" s="143"/>
      <c r="T896" s="143"/>
      <c r="U896" s="143"/>
      <c r="V896" s="143"/>
      <c r="W896" s="90">
        <f>IF(AND($AM$17&gt;=$X896,$AM$17&lt;=$Y896),'TARIFA ENTREGA A DIRECCION USD'!A896,$W897)</f>
        <v>0</v>
      </c>
      <c r="X896" s="90">
        <v>887.00099999999998</v>
      </c>
      <c r="Y896" s="90">
        <v>888</v>
      </c>
      <c r="Z896" s="144"/>
    </row>
    <row r="897" spans="1:26" x14ac:dyDescent="0.2">
      <c r="A897" s="281" t="str">
        <f t="shared" si="22"/>
        <v>ETE PCO</v>
      </c>
      <c r="B897" s="368" t="s">
        <v>570</v>
      </c>
      <c r="C897" s="368" t="s">
        <v>571</v>
      </c>
      <c r="D897" s="368" t="s">
        <v>586</v>
      </c>
      <c r="E897" s="368" t="s">
        <v>587</v>
      </c>
      <c r="F897" s="369" t="s">
        <v>504</v>
      </c>
      <c r="G897" s="370">
        <v>669</v>
      </c>
      <c r="I897" s="143"/>
      <c r="J897" s="143"/>
      <c r="K897" s="143"/>
      <c r="L897" s="143"/>
      <c r="M897" s="237"/>
      <c r="N897" s="143"/>
      <c r="O897" s="143"/>
      <c r="P897" s="143"/>
      <c r="Q897" s="143"/>
      <c r="R897" s="143"/>
      <c r="S897" s="143"/>
      <c r="T897" s="143"/>
      <c r="U897" s="143"/>
      <c r="V897" s="143"/>
      <c r="W897" s="90">
        <f>IF(AND($AM$17&gt;=$X897,$AM$17&lt;=$Y897),'TARIFA ENTREGA A DIRECCION USD'!A897,$W898)</f>
        <v>0</v>
      </c>
      <c r="X897" s="90">
        <v>888.00099999999998</v>
      </c>
      <c r="Y897" s="90">
        <v>889</v>
      </c>
      <c r="Z897" s="144"/>
    </row>
    <row r="898" spans="1:26" x14ac:dyDescent="0.2">
      <c r="A898" s="281" t="str">
        <f t="shared" ref="A898:A961" si="23">CONCATENATE(B898," ",D898)</f>
        <v>ETE PFO</v>
      </c>
      <c r="B898" s="368" t="s">
        <v>570</v>
      </c>
      <c r="C898" s="368" t="s">
        <v>571</v>
      </c>
      <c r="D898" s="368" t="s">
        <v>588</v>
      </c>
      <c r="E898" s="368" t="s">
        <v>589</v>
      </c>
      <c r="F898" s="369" t="s">
        <v>504</v>
      </c>
      <c r="G898" s="370">
        <v>988</v>
      </c>
      <c r="I898" s="143"/>
      <c r="J898" s="143"/>
      <c r="K898" s="143"/>
      <c r="L898" s="143"/>
      <c r="M898" s="237"/>
      <c r="N898" s="143"/>
      <c r="O898" s="143"/>
      <c r="P898" s="143"/>
      <c r="Q898" s="143"/>
      <c r="R898" s="143"/>
      <c r="S898" s="143"/>
      <c r="T898" s="143"/>
      <c r="U898" s="143"/>
      <c r="V898" s="143"/>
      <c r="W898" s="90">
        <f>IF(AND($AM$17&gt;=$X898,$AM$17&lt;=$Y898),'TARIFA ENTREGA A DIRECCION USD'!A898,$W899)</f>
        <v>0</v>
      </c>
      <c r="X898" s="90">
        <v>889.00099999999998</v>
      </c>
      <c r="Y898" s="90">
        <v>890</v>
      </c>
      <c r="Z898" s="144"/>
    </row>
    <row r="899" spans="1:26" x14ac:dyDescent="0.2">
      <c r="A899" s="281" t="str">
        <f t="shared" si="23"/>
        <v>ETE PLC</v>
      </c>
      <c r="B899" s="368" t="s">
        <v>570</v>
      </c>
      <c r="C899" s="368" t="s">
        <v>571</v>
      </c>
      <c r="D899" s="368" t="s">
        <v>590</v>
      </c>
      <c r="E899" s="368" t="s">
        <v>591</v>
      </c>
      <c r="F899" s="369" t="s">
        <v>502</v>
      </c>
      <c r="G899" s="370">
        <v>169</v>
      </c>
      <c r="I899" s="143"/>
      <c r="J899" s="143"/>
      <c r="K899" s="143"/>
      <c r="L899" s="143"/>
      <c r="M899" s="237"/>
      <c r="N899" s="143"/>
      <c r="O899" s="143"/>
      <c r="P899" s="143"/>
      <c r="Q899" s="143"/>
      <c r="R899" s="143"/>
      <c r="S899" s="143"/>
      <c r="T899" s="143"/>
      <c r="U899" s="143"/>
      <c r="V899" s="143"/>
      <c r="W899" s="90">
        <f>IF(AND($AM$17&gt;=$X899,$AM$17&lt;=$Y899),'TARIFA ENTREGA A DIRECCION USD'!A899,$W900)</f>
        <v>0</v>
      </c>
      <c r="X899" s="90">
        <v>890.00099999999998</v>
      </c>
      <c r="Y899" s="90">
        <v>891</v>
      </c>
      <c r="Z899" s="144"/>
    </row>
    <row r="900" spans="1:26" x14ac:dyDescent="0.2">
      <c r="A900" s="281" t="str">
        <f t="shared" si="23"/>
        <v>ETE POZ</v>
      </c>
      <c r="B900" s="368" t="s">
        <v>570</v>
      </c>
      <c r="C900" s="368" t="s">
        <v>571</v>
      </c>
      <c r="D900" s="368" t="s">
        <v>592</v>
      </c>
      <c r="E900" s="368" t="s">
        <v>593</v>
      </c>
      <c r="F900" s="369" t="s">
        <v>502</v>
      </c>
      <c r="G900" s="370">
        <v>201</v>
      </c>
      <c r="I900" s="143"/>
      <c r="J900" s="143"/>
      <c r="K900" s="143"/>
      <c r="L900" s="143"/>
      <c r="M900" s="237"/>
      <c r="N900" s="143"/>
      <c r="O900" s="143"/>
      <c r="P900" s="143"/>
      <c r="Q900" s="143"/>
      <c r="R900" s="143"/>
      <c r="S900" s="143"/>
      <c r="T900" s="143"/>
      <c r="U900" s="143"/>
      <c r="V900" s="143"/>
      <c r="W900" s="90">
        <f>IF(AND($AM$17&gt;=$X900,$AM$17&lt;=$Y900),'TARIFA ENTREGA A DIRECCION USD'!A900,$W901)</f>
        <v>0</v>
      </c>
      <c r="X900" s="90">
        <v>891.00099999999998</v>
      </c>
      <c r="Y900" s="90">
        <v>892</v>
      </c>
      <c r="Z900" s="144"/>
    </row>
    <row r="901" spans="1:26" x14ac:dyDescent="0.2">
      <c r="A901" s="281" t="str">
        <f t="shared" si="23"/>
        <v>ETE SNT</v>
      </c>
      <c r="B901" s="368" t="s">
        <v>570</v>
      </c>
      <c r="C901" s="368" t="s">
        <v>571</v>
      </c>
      <c r="D901" s="368" t="s">
        <v>5610</v>
      </c>
      <c r="E901" s="368" t="s">
        <v>594</v>
      </c>
      <c r="F901" s="369" t="s">
        <v>504</v>
      </c>
      <c r="G901" s="370">
        <v>1431</v>
      </c>
      <c r="I901" s="143"/>
      <c r="J901" s="143"/>
      <c r="K901" s="143"/>
      <c r="L901" s="143"/>
      <c r="M901" s="237"/>
      <c r="N901" s="143"/>
      <c r="O901" s="143"/>
      <c r="P901" s="143"/>
      <c r="Q901" s="143"/>
      <c r="R901" s="143"/>
      <c r="S901" s="143"/>
      <c r="T901" s="143"/>
      <c r="U901" s="143"/>
      <c r="V901" s="143"/>
      <c r="W901" s="90">
        <f>IF(AND($AM$17&gt;=$X901,$AM$17&lt;=$Y901),'TARIFA ENTREGA A DIRECCION USD'!A901,$W902)</f>
        <v>0</v>
      </c>
      <c r="X901" s="90">
        <v>892.00099999999998</v>
      </c>
      <c r="Y901" s="90">
        <v>893</v>
      </c>
      <c r="Z901" s="144"/>
    </row>
    <row r="902" spans="1:26" x14ac:dyDescent="0.2">
      <c r="A902" s="281" t="str">
        <f t="shared" si="23"/>
        <v>ETE SBZ</v>
      </c>
      <c r="B902" s="368" t="s">
        <v>570</v>
      </c>
      <c r="C902" s="368" t="s">
        <v>571</v>
      </c>
      <c r="D902" s="368" t="s">
        <v>595</v>
      </c>
      <c r="E902" s="368" t="s">
        <v>5484</v>
      </c>
      <c r="F902" s="369" t="s">
        <v>504</v>
      </c>
      <c r="G902" s="370">
        <v>1255</v>
      </c>
      <c r="I902" s="143"/>
      <c r="J902" s="143"/>
      <c r="K902" s="143"/>
      <c r="L902" s="143"/>
      <c r="M902" s="237"/>
      <c r="N902" s="143"/>
      <c r="O902" s="143"/>
      <c r="P902" s="143"/>
      <c r="Q902" s="143"/>
      <c r="R902" s="143"/>
      <c r="S902" s="143"/>
      <c r="T902" s="143"/>
      <c r="U902" s="143"/>
      <c r="V902" s="143"/>
      <c r="W902" s="90">
        <f>IF(AND($AM$17&gt;=$X902,$AM$17&lt;=$Y902),'TARIFA ENTREGA A DIRECCION USD'!A902,$W903)</f>
        <v>0</v>
      </c>
      <c r="X902" s="90">
        <v>893.00099999999998</v>
      </c>
      <c r="Y902" s="90">
        <v>894</v>
      </c>
      <c r="Z902" s="144"/>
    </row>
    <row r="903" spans="1:26" x14ac:dyDescent="0.2">
      <c r="A903" s="281" t="str">
        <f t="shared" si="23"/>
        <v>ETE SCL</v>
      </c>
      <c r="B903" s="368" t="s">
        <v>570</v>
      </c>
      <c r="C903" s="368" t="s">
        <v>571</v>
      </c>
      <c r="D903" s="368" t="s">
        <v>596</v>
      </c>
      <c r="E903" s="368" t="s">
        <v>597</v>
      </c>
      <c r="F903" s="369" t="s">
        <v>504</v>
      </c>
      <c r="G903" s="370">
        <v>1365</v>
      </c>
      <c r="I903" s="143"/>
      <c r="J903" s="143"/>
      <c r="K903" s="143"/>
      <c r="L903" s="143"/>
      <c r="M903" s="237"/>
      <c r="N903" s="143"/>
      <c r="O903" s="143"/>
      <c r="P903" s="143"/>
      <c r="Q903" s="143"/>
      <c r="R903" s="143"/>
      <c r="S903" s="143"/>
      <c r="T903" s="143"/>
      <c r="U903" s="143"/>
      <c r="V903" s="143"/>
      <c r="W903" s="90">
        <f>IF(AND($AM$17&gt;=$X903,$AM$17&lt;=$Y903),'TARIFA ENTREGA A DIRECCION USD'!A903,$W904)</f>
        <v>0</v>
      </c>
      <c r="X903" s="90">
        <v>894.00099999999998</v>
      </c>
      <c r="Y903" s="90">
        <v>895</v>
      </c>
      <c r="Z903" s="144"/>
    </row>
    <row r="904" spans="1:26" x14ac:dyDescent="0.2">
      <c r="A904" s="281" t="str">
        <f t="shared" si="23"/>
        <v>ETE SFE</v>
      </c>
      <c r="B904" s="368" t="s">
        <v>570</v>
      </c>
      <c r="C904" s="368" t="s">
        <v>571</v>
      </c>
      <c r="D904" s="368" t="s">
        <v>598</v>
      </c>
      <c r="E904" s="368" t="s">
        <v>599</v>
      </c>
      <c r="F904" s="369" t="s">
        <v>504</v>
      </c>
      <c r="G904" s="370">
        <v>739</v>
      </c>
      <c r="I904" s="143"/>
      <c r="J904" s="143"/>
      <c r="K904" s="143"/>
      <c r="L904" s="143"/>
      <c r="M904" s="237"/>
      <c r="N904" s="143"/>
      <c r="O904" s="143"/>
      <c r="P904" s="143"/>
      <c r="Q904" s="143"/>
      <c r="R904" s="143"/>
      <c r="S904" s="143"/>
      <c r="T904" s="143"/>
      <c r="U904" s="143"/>
      <c r="V904" s="143"/>
      <c r="W904" s="90">
        <f>IF(AND($AM$17&gt;=$X904,$AM$17&lt;=$Y904),'TARIFA ENTREGA A DIRECCION USD'!A904,$W905)</f>
        <v>0</v>
      </c>
      <c r="X904" s="90">
        <v>895.00099999999998</v>
      </c>
      <c r="Y904" s="90">
        <v>896</v>
      </c>
      <c r="Z904" s="144"/>
    </row>
    <row r="905" spans="1:26" x14ac:dyDescent="0.2">
      <c r="A905" s="281" t="str">
        <f t="shared" si="23"/>
        <v>ETE SFX</v>
      </c>
      <c r="B905" s="368" t="s">
        <v>570</v>
      </c>
      <c r="C905" s="368" t="s">
        <v>571</v>
      </c>
      <c r="D905" s="368" t="s">
        <v>600</v>
      </c>
      <c r="E905" s="368" t="s">
        <v>601</v>
      </c>
      <c r="F905" s="369" t="s">
        <v>502</v>
      </c>
      <c r="G905" s="370">
        <v>217</v>
      </c>
      <c r="I905" s="143"/>
      <c r="J905" s="143"/>
      <c r="K905" s="143"/>
      <c r="L905" s="143"/>
      <c r="M905" s="237"/>
      <c r="N905" s="143"/>
      <c r="O905" s="143"/>
      <c r="P905" s="143"/>
      <c r="Q905" s="143"/>
      <c r="R905" s="143"/>
      <c r="S905" s="143"/>
      <c r="T905" s="143"/>
      <c r="U905" s="143"/>
      <c r="V905" s="143"/>
      <c r="W905" s="90">
        <f>IF(AND($AM$17&gt;=$X905,$AM$17&lt;=$Y905),'TARIFA ENTREGA A DIRECCION USD'!A905,$W906)</f>
        <v>0</v>
      </c>
      <c r="X905" s="90">
        <v>896.00099999999998</v>
      </c>
      <c r="Y905" s="90">
        <v>897</v>
      </c>
      <c r="Z905" s="144"/>
    </row>
    <row r="906" spans="1:26" x14ac:dyDescent="0.2">
      <c r="A906" s="281" t="str">
        <f t="shared" si="23"/>
        <v>ETE TPT</v>
      </c>
      <c r="B906" s="368" t="s">
        <v>570</v>
      </c>
      <c r="C906" s="368" t="s">
        <v>571</v>
      </c>
      <c r="D906" s="368" t="s">
        <v>5503</v>
      </c>
      <c r="E906" s="368" t="s">
        <v>5504</v>
      </c>
      <c r="F906" s="369" t="s">
        <v>503</v>
      </c>
      <c r="G906" s="370">
        <v>321</v>
      </c>
      <c r="I906" s="143"/>
      <c r="J906" s="143"/>
      <c r="K906" s="143"/>
      <c r="L906" s="143"/>
      <c r="M906" s="237"/>
      <c r="N906" s="143"/>
      <c r="O906" s="143"/>
      <c r="P906" s="143"/>
      <c r="Q906" s="143"/>
      <c r="R906" s="143"/>
      <c r="S906" s="143"/>
      <c r="T906" s="143"/>
      <c r="U906" s="143"/>
      <c r="V906" s="143"/>
      <c r="W906" s="90">
        <f>IF(AND($AM$17&gt;=$X906,$AM$17&lt;=$Y906),'TARIFA ENTREGA A DIRECCION USD'!A906,$W907)</f>
        <v>0</v>
      </c>
      <c r="X906" s="90">
        <v>897.00099999999998</v>
      </c>
      <c r="Y906" s="90">
        <v>898</v>
      </c>
      <c r="Z906" s="144"/>
    </row>
    <row r="907" spans="1:26" x14ac:dyDescent="0.2">
      <c r="A907" s="281" t="str">
        <f t="shared" si="23"/>
        <v>ETE TY1</v>
      </c>
      <c r="B907" s="368" t="s">
        <v>570</v>
      </c>
      <c r="C907" s="368" t="s">
        <v>571</v>
      </c>
      <c r="D907" s="368" t="s">
        <v>604</v>
      </c>
      <c r="E907" s="368" t="s">
        <v>605</v>
      </c>
      <c r="F907" s="369" t="s">
        <v>503</v>
      </c>
      <c r="G907" s="370">
        <v>458</v>
      </c>
      <c r="I907" s="143"/>
      <c r="J907" s="143"/>
      <c r="K907" s="143"/>
      <c r="L907" s="143"/>
      <c r="M907" s="237"/>
      <c r="N907" s="143"/>
      <c r="O907" s="143"/>
      <c r="P907" s="143"/>
      <c r="Q907" s="143"/>
      <c r="R907" s="143"/>
      <c r="S907" s="143"/>
      <c r="T907" s="143"/>
      <c r="U907" s="143"/>
      <c r="V907" s="143"/>
      <c r="W907" s="90">
        <f>IF(AND($AM$17&gt;=$X907,$AM$17&lt;=$Y907),'TARIFA ENTREGA A DIRECCION USD'!A907,$W908)</f>
        <v>0</v>
      </c>
      <c r="X907" s="90">
        <v>898.00099999999998</v>
      </c>
      <c r="Y907" s="90">
        <v>899</v>
      </c>
      <c r="Z907" s="144"/>
    </row>
    <row r="908" spans="1:26" x14ac:dyDescent="0.2">
      <c r="A908" s="281" t="str">
        <f t="shared" si="23"/>
        <v>ETE VAL</v>
      </c>
      <c r="B908" s="368" t="s">
        <v>570</v>
      </c>
      <c r="C908" s="368" t="s">
        <v>571</v>
      </c>
      <c r="D908" s="368" t="s">
        <v>602</v>
      </c>
      <c r="E908" s="368" t="s">
        <v>603</v>
      </c>
      <c r="F908" s="369" t="s">
        <v>504</v>
      </c>
      <c r="G908" s="370">
        <v>627</v>
      </c>
      <c r="I908" s="143"/>
      <c r="J908" s="143"/>
      <c r="K908" s="143"/>
      <c r="L908" s="143"/>
      <c r="M908" s="237"/>
      <c r="N908" s="143"/>
      <c r="O908" s="143"/>
      <c r="P908" s="143"/>
      <c r="Q908" s="143"/>
      <c r="R908" s="143"/>
      <c r="S908" s="143"/>
      <c r="T908" s="143"/>
      <c r="U908" s="143"/>
      <c r="V908" s="143"/>
      <c r="W908" s="90">
        <f>IF(AND($AM$17&gt;=$X908,$AM$17&lt;=$Y908),'TARIFA ENTREGA A DIRECCION USD'!A908,$W909)</f>
        <v>0</v>
      </c>
      <c r="X908" s="90">
        <v>899.00099999999998</v>
      </c>
      <c r="Y908" s="90">
        <v>900</v>
      </c>
      <c r="Z908" s="144"/>
    </row>
    <row r="909" spans="1:26" x14ac:dyDescent="0.2">
      <c r="A909" s="281" t="str">
        <f t="shared" si="23"/>
        <v>ETE VEN</v>
      </c>
      <c r="B909" s="368" t="s">
        <v>570</v>
      </c>
      <c r="C909" s="368" t="s">
        <v>571</v>
      </c>
      <c r="D909" s="368" t="s">
        <v>5475</v>
      </c>
      <c r="E909" s="368" t="s">
        <v>5476</v>
      </c>
      <c r="F909" s="369" t="s">
        <v>503</v>
      </c>
      <c r="G909" s="370">
        <v>458</v>
      </c>
      <c r="I909" s="143"/>
      <c r="J909" s="143"/>
      <c r="K909" s="143"/>
      <c r="L909" s="143"/>
      <c r="M909" s="237"/>
      <c r="N909" s="143"/>
      <c r="O909" s="143"/>
      <c r="P909" s="143"/>
      <c r="Q909" s="143"/>
      <c r="R909" s="143"/>
      <c r="S909" s="143"/>
      <c r="T909" s="143"/>
      <c r="U909" s="143"/>
      <c r="V909" s="143"/>
      <c r="W909" s="90">
        <f>IF(AND($AM$17&gt;=$X909,$AM$17&lt;=$Y909),'TARIFA ENTREGA A DIRECCION USD'!A909,$W910)</f>
        <v>0</v>
      </c>
      <c r="X909" s="90">
        <v>900.00099999999998</v>
      </c>
      <c r="Y909" s="90">
        <v>901</v>
      </c>
      <c r="Z909" s="144"/>
    </row>
    <row r="910" spans="1:26" x14ac:dyDescent="0.2">
      <c r="A910" s="281" t="str">
        <f t="shared" si="23"/>
        <v>ETE VLP</v>
      </c>
      <c r="B910" s="368" t="s">
        <v>570</v>
      </c>
      <c r="C910" s="368" t="s">
        <v>571</v>
      </c>
      <c r="D910" s="368" t="s">
        <v>606</v>
      </c>
      <c r="E910" s="368" t="s">
        <v>5482</v>
      </c>
      <c r="F910" s="369" t="s">
        <v>502</v>
      </c>
      <c r="G910" s="370">
        <v>230</v>
      </c>
      <c r="I910" s="143"/>
      <c r="J910" s="143"/>
      <c r="K910" s="143"/>
      <c r="L910" s="143"/>
      <c r="M910" s="237"/>
      <c r="N910" s="143"/>
      <c r="O910" s="143"/>
      <c r="P910" s="143"/>
      <c r="Q910" s="143"/>
      <c r="R910" s="143"/>
      <c r="S910" s="143"/>
      <c r="T910" s="143"/>
      <c r="U910" s="143"/>
      <c r="V910" s="143"/>
      <c r="W910" s="90">
        <f>IF(AND($AM$17&gt;=$X910,$AM$17&lt;=$Y910),'TARIFA ENTREGA A DIRECCION USD'!A910,$W911)</f>
        <v>0</v>
      </c>
      <c r="X910" s="90">
        <v>901.00099999999998</v>
      </c>
      <c r="Y910" s="90">
        <v>902</v>
      </c>
      <c r="Z910" s="144"/>
    </row>
    <row r="911" spans="1:26" x14ac:dyDescent="0.2">
      <c r="A911" s="281" t="str">
        <f t="shared" si="23"/>
        <v>ETE VRA</v>
      </c>
      <c r="B911" s="368" t="s">
        <v>570</v>
      </c>
      <c r="C911" s="368" t="s">
        <v>571</v>
      </c>
      <c r="D911" s="368" t="s">
        <v>607</v>
      </c>
      <c r="E911" s="368" t="s">
        <v>608</v>
      </c>
      <c r="F911" s="369" t="s">
        <v>504</v>
      </c>
      <c r="G911" s="370">
        <v>1055</v>
      </c>
      <c r="I911" s="143"/>
      <c r="J911" s="143"/>
      <c r="K911" s="143"/>
      <c r="L911" s="143"/>
      <c r="M911" s="237"/>
      <c r="N911" s="143"/>
      <c r="O911" s="143"/>
      <c r="P911" s="143"/>
      <c r="Q911" s="143"/>
      <c r="R911" s="143"/>
      <c r="S911" s="143"/>
      <c r="T911" s="143"/>
      <c r="U911" s="143"/>
      <c r="V911" s="143"/>
      <c r="W911" s="90">
        <f>IF(AND($AM$17&gt;=$X911,$AM$17&lt;=$Y911),'TARIFA ENTREGA A DIRECCION USD'!A911,$W912)</f>
        <v>0</v>
      </c>
      <c r="X911" s="90">
        <v>902.00099999999998</v>
      </c>
      <c r="Y911" s="90">
        <v>903</v>
      </c>
      <c r="Z911" s="144"/>
    </row>
    <row r="912" spans="1:26" x14ac:dyDescent="0.2">
      <c r="A912" s="281" t="str">
        <f t="shared" si="23"/>
        <v>ETE XBM</v>
      </c>
      <c r="B912" s="368" t="s">
        <v>570</v>
      </c>
      <c r="C912" s="368" t="s">
        <v>571</v>
      </c>
      <c r="D912" s="368" t="s">
        <v>609</v>
      </c>
      <c r="E912" s="368" t="s">
        <v>612</v>
      </c>
      <c r="F912" s="369" t="s">
        <v>503</v>
      </c>
      <c r="G912" s="370">
        <v>458</v>
      </c>
      <c r="I912" s="143"/>
      <c r="J912" s="143"/>
      <c r="K912" s="143"/>
      <c r="L912" s="143"/>
      <c r="M912" s="237"/>
      <c r="N912" s="143"/>
      <c r="O912" s="143"/>
      <c r="P912" s="143"/>
      <c r="Q912" s="143"/>
      <c r="R912" s="143"/>
      <c r="S912" s="143"/>
      <c r="T912" s="143"/>
      <c r="U912" s="143"/>
      <c r="V912" s="143"/>
      <c r="W912" s="90">
        <f>IF(AND($AM$17&gt;=$X912,$AM$17&lt;=$Y912),'TARIFA ENTREGA A DIRECCION USD'!A912,$W913)</f>
        <v>0</v>
      </c>
      <c r="X912" s="90">
        <v>903.00099999999998</v>
      </c>
      <c r="Y912" s="90">
        <v>904</v>
      </c>
      <c r="Z912" s="144"/>
    </row>
    <row r="913" spans="1:26" x14ac:dyDescent="0.2">
      <c r="A913" s="281" t="str">
        <f t="shared" si="23"/>
        <v>ETE XES</v>
      </c>
      <c r="B913" s="368" t="s">
        <v>570</v>
      </c>
      <c r="C913" s="368" t="s">
        <v>571</v>
      </c>
      <c r="D913" s="368" t="s">
        <v>610</v>
      </c>
      <c r="E913" s="368" t="s">
        <v>613</v>
      </c>
      <c r="F913" s="369" t="s">
        <v>503</v>
      </c>
      <c r="G913" s="370">
        <v>458</v>
      </c>
      <c r="I913" s="143"/>
      <c r="J913" s="143"/>
      <c r="K913" s="143"/>
      <c r="L913" s="143"/>
      <c r="M913" s="237"/>
      <c r="N913" s="143"/>
      <c r="O913" s="143"/>
      <c r="P913" s="143"/>
      <c r="Q913" s="143"/>
      <c r="R913" s="143"/>
      <c r="S913" s="143"/>
      <c r="T913" s="143"/>
      <c r="U913" s="143"/>
      <c r="V913" s="143"/>
      <c r="W913" s="90">
        <f>IF(AND($AM$17&gt;=$X913,$AM$17&lt;=$Y913),'TARIFA ENTREGA A DIRECCION USD'!A913,$W914)</f>
        <v>0</v>
      </c>
      <c r="X913" s="90">
        <v>904.00099999999998</v>
      </c>
      <c r="Y913" s="90">
        <v>905</v>
      </c>
      <c r="Z913" s="144"/>
    </row>
    <row r="914" spans="1:26" x14ac:dyDescent="0.2">
      <c r="A914" s="281" t="str">
        <f t="shared" si="23"/>
        <v>ETE XSJ</v>
      </c>
      <c r="B914" s="368" t="s">
        <v>570</v>
      </c>
      <c r="C914" s="368" t="s">
        <v>571</v>
      </c>
      <c r="D914" s="368" t="s">
        <v>5477</v>
      </c>
      <c r="E914" s="368" t="s">
        <v>5478</v>
      </c>
      <c r="F914" s="369" t="s">
        <v>503</v>
      </c>
      <c r="G914" s="370">
        <v>458</v>
      </c>
      <c r="I914" s="143"/>
      <c r="J914" s="143"/>
      <c r="K914" s="143"/>
      <c r="L914" s="143"/>
      <c r="M914" s="237"/>
      <c r="N914" s="143"/>
      <c r="O914" s="143"/>
      <c r="P914" s="143"/>
      <c r="Q914" s="143"/>
      <c r="R914" s="143"/>
      <c r="S914" s="143"/>
      <c r="T914" s="143"/>
      <c r="U914" s="143"/>
      <c r="V914" s="143"/>
      <c r="W914" s="90">
        <f>IF(AND($AM$17&gt;=$X914,$AM$17&lt;=$Y914),'TARIFA ENTREGA A DIRECCION USD'!A914,$W915)</f>
        <v>0</v>
      </c>
      <c r="X914" s="90">
        <v>905.00099999999998</v>
      </c>
      <c r="Y914" s="90">
        <v>906</v>
      </c>
      <c r="Z914" s="144"/>
    </row>
    <row r="915" spans="1:26" x14ac:dyDescent="0.2">
      <c r="A915" s="281" t="str">
        <f t="shared" si="23"/>
        <v>ETE XSS</v>
      </c>
      <c r="B915" s="368" t="s">
        <v>570</v>
      </c>
      <c r="C915" s="368" t="s">
        <v>571</v>
      </c>
      <c r="D915" s="368" t="s">
        <v>5485</v>
      </c>
      <c r="E915" s="368" t="s">
        <v>5486</v>
      </c>
      <c r="F915" s="369" t="s">
        <v>504</v>
      </c>
      <c r="G915" s="370">
        <v>1365</v>
      </c>
      <c r="I915" s="143"/>
      <c r="J915" s="143"/>
      <c r="K915" s="143"/>
      <c r="L915" s="143"/>
      <c r="M915" s="237"/>
      <c r="N915" s="143"/>
      <c r="O915" s="143"/>
      <c r="P915" s="143"/>
      <c r="Q915" s="143"/>
      <c r="R915" s="143"/>
      <c r="S915" s="143"/>
      <c r="T915" s="143"/>
      <c r="U915" s="143"/>
      <c r="V915" s="143"/>
      <c r="W915" s="90">
        <f>IF(AND($AM$17&gt;=$X915,$AM$17&lt;=$Y915),'TARIFA ENTREGA A DIRECCION USD'!A915,$W916)</f>
        <v>0</v>
      </c>
      <c r="X915" s="90">
        <v>906.00099999999998</v>
      </c>
      <c r="Y915" s="90">
        <v>907</v>
      </c>
      <c r="Z915" s="144"/>
    </row>
    <row r="916" spans="1:26" x14ac:dyDescent="0.2">
      <c r="A916" s="281" t="str">
        <f t="shared" si="23"/>
        <v>ETE XTT</v>
      </c>
      <c r="B916" s="368" t="s">
        <v>570</v>
      </c>
      <c r="C916" s="368" t="s">
        <v>571</v>
      </c>
      <c r="D916" s="368" t="s">
        <v>5448</v>
      </c>
      <c r="E916" s="368" t="s">
        <v>5479</v>
      </c>
      <c r="F916" s="369" t="s">
        <v>503</v>
      </c>
      <c r="G916" s="370">
        <v>458</v>
      </c>
      <c r="I916" s="143"/>
      <c r="J916" s="143"/>
      <c r="K916" s="143"/>
      <c r="L916" s="143"/>
      <c r="M916" s="237"/>
      <c r="N916" s="143"/>
      <c r="O916" s="143"/>
      <c r="P916" s="143"/>
      <c r="Q916" s="143"/>
      <c r="R916" s="143"/>
      <c r="S916" s="143"/>
      <c r="T916" s="143"/>
      <c r="U916" s="143"/>
      <c r="V916" s="143"/>
      <c r="W916" s="90">
        <f>IF(AND($AM$17&gt;=$X916,$AM$17&lt;=$Y916),'TARIFA ENTREGA A DIRECCION USD'!A916,$W917)</f>
        <v>0</v>
      </c>
      <c r="X916" s="90">
        <v>907.00099999999998</v>
      </c>
      <c r="Y916" s="90">
        <v>908</v>
      </c>
      <c r="Z916" s="144"/>
    </row>
    <row r="917" spans="1:26" x14ac:dyDescent="0.2">
      <c r="A917" s="282" t="str">
        <f t="shared" si="23"/>
        <v>ETE XCH</v>
      </c>
      <c r="B917" s="278" t="s">
        <v>570</v>
      </c>
      <c r="C917" s="278" t="s">
        <v>571</v>
      </c>
      <c r="D917" s="278" t="s">
        <v>5537</v>
      </c>
      <c r="E917" s="278" t="s">
        <v>5538</v>
      </c>
      <c r="F917" s="395" t="s">
        <v>503</v>
      </c>
      <c r="G917" s="396">
        <v>458</v>
      </c>
      <c r="I917" s="143"/>
      <c r="J917" s="143"/>
      <c r="K917" s="143"/>
      <c r="L917" s="143"/>
      <c r="M917" s="237"/>
      <c r="N917" s="143"/>
      <c r="O917" s="143"/>
      <c r="P917" s="143"/>
      <c r="Q917" s="143"/>
      <c r="R917" s="143"/>
      <c r="S917" s="143"/>
      <c r="T917" s="143"/>
      <c r="U917" s="143"/>
      <c r="V917" s="143"/>
      <c r="W917" s="90">
        <f>IF(AND($AM$17&gt;=$X917,$AM$17&lt;=$Y917),'TARIFA ENTREGA A DIRECCION USD'!A917,$W918)</f>
        <v>0</v>
      </c>
      <c r="X917" s="90">
        <v>908.00099999999998</v>
      </c>
      <c r="Y917" s="90">
        <v>909</v>
      </c>
      <c r="Z917" s="144"/>
    </row>
    <row r="918" spans="1:26" x14ac:dyDescent="0.2">
      <c r="A918" s="294" t="str">
        <f t="shared" si="23"/>
        <v>ETE BPC</v>
      </c>
      <c r="B918" s="293" t="s">
        <v>570</v>
      </c>
      <c r="C918" s="293" t="s">
        <v>571</v>
      </c>
      <c r="D918" s="293" t="s">
        <v>5544</v>
      </c>
      <c r="E918" s="293" t="s">
        <v>5545</v>
      </c>
      <c r="F918" s="397" t="s">
        <v>502</v>
      </c>
      <c r="G918" s="398">
        <v>169</v>
      </c>
      <c r="I918" s="143"/>
      <c r="J918" s="143"/>
      <c r="K918" s="143"/>
      <c r="L918" s="143"/>
      <c r="M918" s="237"/>
      <c r="N918" s="143"/>
      <c r="O918" s="143"/>
      <c r="P918" s="143"/>
      <c r="Q918" s="143"/>
      <c r="R918" s="143"/>
      <c r="S918" s="143"/>
      <c r="T918" s="143"/>
      <c r="U918" s="143"/>
      <c r="V918" s="143"/>
      <c r="W918" s="90">
        <f>IF(AND($AM$17&gt;=$X918,$AM$17&lt;=$Y918),'TARIFA ENTREGA A DIRECCION USD'!A918,$W919)</f>
        <v>0</v>
      </c>
      <c r="X918" s="90">
        <v>909.00099999999998</v>
      </c>
      <c r="Y918" s="90">
        <v>910</v>
      </c>
      <c r="Z918" s="144"/>
    </row>
    <row r="919" spans="1:26" x14ac:dyDescent="0.2">
      <c r="A919" s="294" t="str">
        <f t="shared" si="23"/>
        <v>ETE XCP</v>
      </c>
      <c r="B919" s="293" t="s">
        <v>570</v>
      </c>
      <c r="C919" s="293" t="s">
        <v>571</v>
      </c>
      <c r="D919" s="293" t="s">
        <v>5549</v>
      </c>
      <c r="E919" s="293" t="s">
        <v>5550</v>
      </c>
      <c r="F919" s="397" t="s">
        <v>503</v>
      </c>
      <c r="G919" s="398">
        <v>458</v>
      </c>
      <c r="I919" s="143"/>
      <c r="J919" s="143"/>
      <c r="K919" s="143"/>
      <c r="L919" s="143"/>
      <c r="M919" s="237"/>
      <c r="N919" s="143"/>
      <c r="O919" s="143"/>
      <c r="P919" s="143"/>
      <c r="Q919" s="143"/>
      <c r="R919" s="143"/>
      <c r="S919" s="143"/>
      <c r="T919" s="143"/>
      <c r="U919" s="143"/>
      <c r="V919" s="143"/>
      <c r="W919" s="90">
        <f>IF(AND($AM$17&gt;=$X919,$AM$17&lt;=$Y919),'TARIFA ENTREGA A DIRECCION USD'!A919,$W920)</f>
        <v>0</v>
      </c>
      <c r="X919" s="90">
        <v>910.00099999999998</v>
      </c>
      <c r="Y919" s="90">
        <v>911</v>
      </c>
      <c r="Z919" s="144"/>
    </row>
    <row r="920" spans="1:26" x14ac:dyDescent="0.2">
      <c r="A920" s="281" t="str">
        <f t="shared" si="23"/>
        <v>EVA ACO</v>
      </c>
      <c r="B920" s="368" t="s">
        <v>572</v>
      </c>
      <c r="C920" s="368" t="s">
        <v>573</v>
      </c>
      <c r="D920" s="368" t="s">
        <v>546</v>
      </c>
      <c r="E920" s="368" t="s">
        <v>547</v>
      </c>
      <c r="F920" s="369" t="s">
        <v>504</v>
      </c>
      <c r="G920" s="370">
        <v>1129</v>
      </c>
      <c r="I920" s="143"/>
      <c r="J920" s="143"/>
      <c r="K920" s="143"/>
      <c r="L920" s="143"/>
      <c r="M920" s="237"/>
      <c r="N920" s="143"/>
      <c r="O920" s="143"/>
      <c r="P920" s="143"/>
      <c r="Q920" s="143"/>
      <c r="R920" s="143"/>
      <c r="S920" s="143"/>
      <c r="T920" s="143"/>
      <c r="U920" s="143"/>
      <c r="V920" s="143"/>
      <c r="W920" s="90">
        <f>IF(AND($AM$17&gt;=$X920,$AM$17&lt;=$Y920),'TARIFA ENTREGA A DIRECCION USD'!A920,$W921)</f>
        <v>0</v>
      </c>
      <c r="X920" s="90">
        <v>911.00099999999998</v>
      </c>
      <c r="Y920" s="90">
        <v>912</v>
      </c>
      <c r="Z920" s="144"/>
    </row>
    <row r="921" spans="1:26" x14ac:dyDescent="0.2">
      <c r="A921" s="281" t="str">
        <f t="shared" si="23"/>
        <v>EVA AUA</v>
      </c>
      <c r="B921" s="368" t="s">
        <v>572</v>
      </c>
      <c r="C921" s="368" t="s">
        <v>573</v>
      </c>
      <c r="D921" s="368" t="s">
        <v>5515</v>
      </c>
      <c r="E921" s="368" t="s">
        <v>5519</v>
      </c>
      <c r="F921" s="369" t="s">
        <v>503</v>
      </c>
      <c r="G921" s="369">
        <v>397</v>
      </c>
      <c r="I921" s="143"/>
      <c r="J921" s="143"/>
      <c r="K921" s="143"/>
      <c r="L921" s="143"/>
      <c r="M921" s="237"/>
      <c r="N921" s="143"/>
      <c r="O921" s="143"/>
      <c r="P921" s="143"/>
      <c r="Q921" s="143"/>
      <c r="R921" s="143"/>
      <c r="S921" s="143"/>
      <c r="T921" s="143"/>
      <c r="U921" s="143"/>
      <c r="V921" s="143"/>
      <c r="W921" s="90">
        <f>IF(AND($AM$17&gt;=$X921,$AM$17&lt;=$Y921),'TARIFA ENTREGA A DIRECCION USD'!A921,$W922)</f>
        <v>0</v>
      </c>
      <c r="X921" s="90">
        <v>912.00099999999998</v>
      </c>
      <c r="Y921" s="90">
        <v>913</v>
      </c>
      <c r="Z921" s="144"/>
    </row>
    <row r="922" spans="1:26" x14ac:dyDescent="0.2">
      <c r="A922" s="281" t="str">
        <f t="shared" si="23"/>
        <v>EVA BAS</v>
      </c>
      <c r="B922" s="368" t="s">
        <v>572</v>
      </c>
      <c r="C922" s="368" t="s">
        <v>573</v>
      </c>
      <c r="D922" s="368" t="s">
        <v>549</v>
      </c>
      <c r="E922" s="368" t="s">
        <v>550</v>
      </c>
      <c r="F922" s="369" t="s">
        <v>504</v>
      </c>
      <c r="G922" s="370">
        <v>619</v>
      </c>
      <c r="I922" s="143"/>
      <c r="J922" s="143"/>
      <c r="K922" s="143"/>
      <c r="L922" s="143"/>
      <c r="M922" s="237"/>
      <c r="N922" s="143"/>
      <c r="O922" s="143"/>
      <c r="P922" s="143"/>
      <c r="Q922" s="143"/>
      <c r="R922" s="143"/>
      <c r="S922" s="143"/>
      <c r="T922" s="143"/>
      <c r="U922" s="143"/>
      <c r="V922" s="143"/>
      <c r="W922" s="90">
        <f>IF(AND($AM$17&gt;=$X922,$AM$17&lt;=$Y922),'TARIFA ENTREGA A DIRECCION USD'!A922,$W923)</f>
        <v>0</v>
      </c>
      <c r="X922" s="90">
        <v>913.00099999999998</v>
      </c>
      <c r="Y922" s="90">
        <v>914</v>
      </c>
      <c r="Z922" s="144"/>
    </row>
    <row r="923" spans="1:26" x14ac:dyDescent="0.2">
      <c r="A923" s="281" t="str">
        <f t="shared" si="23"/>
        <v>EVA BTO</v>
      </c>
      <c r="B923" s="368" t="s">
        <v>572</v>
      </c>
      <c r="C923" s="368" t="s">
        <v>573</v>
      </c>
      <c r="D923" s="368" t="s">
        <v>551</v>
      </c>
      <c r="E923" s="368" t="s">
        <v>552</v>
      </c>
      <c r="F923" s="369" t="s">
        <v>503</v>
      </c>
      <c r="G923" s="370">
        <v>374</v>
      </c>
      <c r="I923" s="143"/>
      <c r="J923" s="143"/>
      <c r="K923" s="143"/>
      <c r="L923" s="143"/>
      <c r="M923" s="237"/>
      <c r="N923" s="143"/>
      <c r="O923" s="143"/>
      <c r="P923" s="143"/>
      <c r="Q923" s="143"/>
      <c r="R923" s="143"/>
      <c r="S923" s="143"/>
      <c r="T923" s="143"/>
      <c r="U923" s="143"/>
      <c r="V923" s="143"/>
      <c r="W923" s="90">
        <f>IF(AND($AM$17&gt;=$X923,$AM$17&lt;=$Y923),'TARIFA ENTREGA A DIRECCION USD'!A923,$W924)</f>
        <v>0</v>
      </c>
      <c r="X923" s="90">
        <v>914.00099999999998</v>
      </c>
      <c r="Y923" s="90">
        <v>915</v>
      </c>
      <c r="Z923" s="144"/>
    </row>
    <row r="924" spans="1:26" x14ac:dyDescent="0.2">
      <c r="A924" s="281" t="str">
        <f t="shared" si="23"/>
        <v>EVA CAS</v>
      </c>
      <c r="B924" s="368" t="s">
        <v>572</v>
      </c>
      <c r="C924" s="368" t="s">
        <v>573</v>
      </c>
      <c r="D924" s="368" t="s">
        <v>553</v>
      </c>
      <c r="E924" s="368" t="s">
        <v>554</v>
      </c>
      <c r="F924" s="369" t="s">
        <v>503</v>
      </c>
      <c r="G924" s="370">
        <v>314</v>
      </c>
      <c r="I924" s="143"/>
      <c r="J924" s="143"/>
      <c r="K924" s="143"/>
      <c r="L924" s="143"/>
      <c r="M924" s="237"/>
      <c r="N924" s="143"/>
      <c r="O924" s="143"/>
      <c r="P924" s="143"/>
      <c r="Q924" s="143"/>
      <c r="R924" s="143"/>
      <c r="S924" s="143"/>
      <c r="T924" s="143"/>
      <c r="U924" s="143"/>
      <c r="V924" s="143"/>
      <c r="W924" s="90">
        <f>IF(AND($AM$17&gt;=$X924,$AM$17&lt;=$Y924),'TARIFA ENTREGA A DIRECCION USD'!A924,$W925)</f>
        <v>0</v>
      </c>
      <c r="X924" s="90">
        <v>915.00099999999998</v>
      </c>
      <c r="Y924" s="90">
        <v>916</v>
      </c>
      <c r="Z924" s="144"/>
    </row>
    <row r="925" spans="1:26" x14ac:dyDescent="0.2">
      <c r="A925" s="281" t="str">
        <f t="shared" si="23"/>
        <v>EVA CAZ</v>
      </c>
      <c r="B925" s="368" t="s">
        <v>572</v>
      </c>
      <c r="C925" s="368" t="s">
        <v>573</v>
      </c>
      <c r="D925" s="368" t="s">
        <v>561</v>
      </c>
      <c r="E925" s="368" t="s">
        <v>611</v>
      </c>
      <c r="F925" s="369" t="s">
        <v>504</v>
      </c>
      <c r="G925" s="370">
        <v>764</v>
      </c>
      <c r="I925" s="143"/>
      <c r="J925" s="143"/>
      <c r="K925" s="143"/>
      <c r="L925" s="143"/>
      <c r="M925" s="237"/>
      <c r="N925" s="143"/>
      <c r="O925" s="143"/>
      <c r="P925" s="143"/>
      <c r="Q925" s="143"/>
      <c r="R925" s="143"/>
      <c r="S925" s="143"/>
      <c r="T925" s="143"/>
      <c r="U925" s="143"/>
      <c r="V925" s="143"/>
      <c r="W925" s="90">
        <f>IF(AND($AM$17&gt;=$X925,$AM$17&lt;=$Y925),'TARIFA ENTREGA A DIRECCION USD'!A925,$W926)</f>
        <v>0</v>
      </c>
      <c r="X925" s="90">
        <v>916.00099999999998</v>
      </c>
      <c r="Y925" s="90">
        <v>917</v>
      </c>
      <c r="Z925" s="144"/>
    </row>
    <row r="926" spans="1:26" x14ac:dyDescent="0.2">
      <c r="A926" s="281" t="str">
        <f t="shared" si="23"/>
        <v>EVA CBR</v>
      </c>
      <c r="B926" s="368" t="s">
        <v>572</v>
      </c>
      <c r="C926" s="368" t="s">
        <v>573</v>
      </c>
      <c r="D926" s="368" t="s">
        <v>555</v>
      </c>
      <c r="E926" s="368" t="s">
        <v>556</v>
      </c>
      <c r="F926" s="369" t="s">
        <v>504</v>
      </c>
      <c r="G926" s="370">
        <v>1360</v>
      </c>
      <c r="I926" s="143"/>
      <c r="J926" s="143"/>
      <c r="K926" s="143"/>
      <c r="L926" s="143"/>
      <c r="M926" s="237"/>
      <c r="N926" s="143"/>
      <c r="O926" s="143"/>
      <c r="P926" s="143"/>
      <c r="Q926" s="143"/>
      <c r="R926" s="143"/>
      <c r="S926" s="143"/>
      <c r="T926" s="143"/>
      <c r="U926" s="143"/>
      <c r="V926" s="143"/>
      <c r="W926" s="90">
        <f>IF(AND($AM$17&gt;=$X926,$AM$17&lt;=$Y926),'TARIFA ENTREGA A DIRECCION USD'!A926,$W927)</f>
        <v>0</v>
      </c>
      <c r="X926" s="90">
        <v>917.00099999999998</v>
      </c>
      <c r="Y926" s="90">
        <v>918</v>
      </c>
      <c r="Z926" s="144"/>
    </row>
    <row r="927" spans="1:26" x14ac:dyDescent="0.2">
      <c r="A927" s="281" t="str">
        <f t="shared" si="23"/>
        <v>EVA CCS</v>
      </c>
      <c r="B927" s="368" t="s">
        <v>572</v>
      </c>
      <c r="C927" s="368" t="s">
        <v>573</v>
      </c>
      <c r="D927" s="368" t="s">
        <v>557</v>
      </c>
      <c r="E927" s="368" t="s">
        <v>558</v>
      </c>
      <c r="F927" s="369" t="s">
        <v>504</v>
      </c>
      <c r="G927" s="370">
        <v>755</v>
      </c>
      <c r="I927" s="143"/>
      <c r="J927" s="143"/>
      <c r="K927" s="143"/>
      <c r="L927" s="143"/>
      <c r="M927" s="237"/>
      <c r="N927" s="143"/>
      <c r="O927" s="143"/>
      <c r="P927" s="143"/>
      <c r="Q927" s="143"/>
      <c r="R927" s="143"/>
      <c r="S927" s="143"/>
      <c r="T927" s="143"/>
      <c r="U927" s="143"/>
      <c r="V927" s="143"/>
      <c r="W927" s="90">
        <f>IF(AND($AM$17&gt;=$X927,$AM$17&lt;=$Y927),'TARIFA ENTREGA A DIRECCION USD'!A927,$W928)</f>
        <v>0</v>
      </c>
      <c r="X927" s="90">
        <v>918.00099999999998</v>
      </c>
      <c r="Y927" s="90">
        <v>919</v>
      </c>
      <c r="Z927" s="144"/>
    </row>
    <row r="928" spans="1:26" x14ac:dyDescent="0.2">
      <c r="A928" s="281" t="str">
        <f t="shared" si="23"/>
        <v>EVA CGA</v>
      </c>
      <c r="B928" s="368" t="s">
        <v>572</v>
      </c>
      <c r="C928" s="368" t="s">
        <v>573</v>
      </c>
      <c r="D928" s="368" t="s">
        <v>559</v>
      </c>
      <c r="E928" s="368" t="s">
        <v>560</v>
      </c>
      <c r="F928" s="369" t="s">
        <v>504</v>
      </c>
      <c r="G928" s="370">
        <v>654</v>
      </c>
      <c r="I928" s="143"/>
      <c r="J928" s="143"/>
      <c r="K928" s="143"/>
      <c r="L928" s="143"/>
      <c r="M928" s="237"/>
      <c r="N928" s="143"/>
      <c r="O928" s="143"/>
      <c r="P928" s="143"/>
      <c r="Q928" s="143"/>
      <c r="R928" s="143"/>
      <c r="S928" s="143"/>
      <c r="T928" s="143"/>
      <c r="U928" s="143"/>
      <c r="V928" s="143"/>
      <c r="W928" s="90">
        <f>IF(AND($AM$17&gt;=$X928,$AM$17&lt;=$Y928),'TARIFA ENTREGA A DIRECCION USD'!A928,$W929)</f>
        <v>0</v>
      </c>
      <c r="X928" s="90">
        <v>919.00099999999998</v>
      </c>
      <c r="Y928" s="90">
        <v>920</v>
      </c>
      <c r="Z928" s="144"/>
    </row>
    <row r="929" spans="1:26" x14ac:dyDescent="0.2">
      <c r="A929" s="281" t="str">
        <f t="shared" si="23"/>
        <v>EVA CNA</v>
      </c>
      <c r="B929" s="368" t="s">
        <v>572</v>
      </c>
      <c r="C929" s="368" t="s">
        <v>573</v>
      </c>
      <c r="D929" s="368" t="s">
        <v>5492</v>
      </c>
      <c r="E929" s="368" t="s">
        <v>5493</v>
      </c>
      <c r="F929" s="369" t="s">
        <v>504</v>
      </c>
      <c r="G929" s="370">
        <v>1144</v>
      </c>
      <c r="I929" s="143"/>
      <c r="J929" s="143"/>
      <c r="K929" s="143"/>
      <c r="L929" s="143"/>
      <c r="M929" s="237"/>
      <c r="N929" s="143"/>
      <c r="O929" s="143"/>
      <c r="P929" s="143"/>
      <c r="Q929" s="143"/>
      <c r="R929" s="143"/>
      <c r="S929" s="143"/>
      <c r="T929" s="143"/>
      <c r="U929" s="143"/>
      <c r="V929" s="143"/>
      <c r="W929" s="90">
        <f>IF(AND($AM$17&gt;=$X929,$AM$17&lt;=$Y929),'TARIFA ENTREGA A DIRECCION USD'!A929,$W930)</f>
        <v>0</v>
      </c>
      <c r="X929" s="90">
        <v>920.00099999999998</v>
      </c>
      <c r="Y929" s="90">
        <v>921</v>
      </c>
      <c r="Z929" s="144"/>
    </row>
    <row r="930" spans="1:26" x14ac:dyDescent="0.2">
      <c r="A930" s="281" t="str">
        <f t="shared" si="23"/>
        <v>EVA CNO</v>
      </c>
      <c r="B930" s="368" t="s">
        <v>572</v>
      </c>
      <c r="C930" s="368" t="s">
        <v>573</v>
      </c>
      <c r="D930" s="368" t="s">
        <v>5499</v>
      </c>
      <c r="E930" s="368" t="s">
        <v>5500</v>
      </c>
      <c r="F930" s="369" t="s">
        <v>504</v>
      </c>
      <c r="G930" s="370">
        <v>1272</v>
      </c>
      <c r="I930" s="143"/>
      <c r="J930" s="143"/>
      <c r="K930" s="143"/>
      <c r="L930" s="143"/>
      <c r="M930" s="237"/>
      <c r="N930" s="143"/>
      <c r="O930" s="143"/>
      <c r="P930" s="143"/>
      <c r="Q930" s="143"/>
      <c r="R930" s="143"/>
      <c r="S930" s="143"/>
      <c r="T930" s="143"/>
      <c r="U930" s="143"/>
      <c r="V930" s="143"/>
      <c r="W930" s="90">
        <f>IF(AND($AM$17&gt;=$X930,$AM$17&lt;=$Y930),'TARIFA ENTREGA A DIRECCION USD'!A930,$W931)</f>
        <v>0</v>
      </c>
      <c r="X930" s="90">
        <v>921.00099999999998</v>
      </c>
      <c r="Y930" s="90">
        <v>922</v>
      </c>
      <c r="Z930" s="144"/>
    </row>
    <row r="931" spans="1:26" x14ac:dyDescent="0.2">
      <c r="A931" s="281" t="str">
        <f t="shared" si="23"/>
        <v>EVA CRO</v>
      </c>
      <c r="B931" s="368" t="s">
        <v>572</v>
      </c>
      <c r="C931" s="368" t="s">
        <v>573</v>
      </c>
      <c r="D931" s="368" t="s">
        <v>562</v>
      </c>
      <c r="E931" s="368" t="s">
        <v>563</v>
      </c>
      <c r="F931" s="369" t="s">
        <v>504</v>
      </c>
      <c r="G931" s="370">
        <v>879</v>
      </c>
      <c r="I931" s="143"/>
      <c r="J931" s="143"/>
      <c r="K931" s="143"/>
      <c r="L931" s="143"/>
      <c r="M931" s="237"/>
      <c r="N931" s="143"/>
      <c r="O931" s="143"/>
      <c r="P931" s="143"/>
      <c r="Q931" s="143"/>
      <c r="R931" s="143"/>
      <c r="S931" s="143"/>
      <c r="T931" s="143"/>
      <c r="U931" s="143"/>
      <c r="V931" s="143"/>
      <c r="W931" s="90">
        <f>IF(AND($AM$17&gt;=$X931,$AM$17&lt;=$Y931),'TARIFA ENTREGA A DIRECCION USD'!A931,$W932)</f>
        <v>0</v>
      </c>
      <c r="X931" s="90">
        <v>922.00099999999998</v>
      </c>
      <c r="Y931" s="90">
        <v>923</v>
      </c>
      <c r="Z931" s="144"/>
    </row>
    <row r="932" spans="1:26" x14ac:dyDescent="0.2">
      <c r="A932" s="281" t="str">
        <f t="shared" si="23"/>
        <v>EVA CRR</v>
      </c>
      <c r="B932" s="368" t="s">
        <v>572</v>
      </c>
      <c r="C932" s="368" t="s">
        <v>573</v>
      </c>
      <c r="D932" s="368" t="s">
        <v>564</v>
      </c>
      <c r="E932" s="368" t="s">
        <v>565</v>
      </c>
      <c r="F932" s="369" t="s">
        <v>502</v>
      </c>
      <c r="G932" s="370">
        <v>296</v>
      </c>
      <c r="I932" s="143"/>
      <c r="J932" s="143"/>
      <c r="K932" s="143"/>
      <c r="L932" s="143"/>
      <c r="M932" s="237"/>
      <c r="N932" s="143"/>
      <c r="O932" s="143"/>
      <c r="P932" s="143"/>
      <c r="Q932" s="143"/>
      <c r="R932" s="143"/>
      <c r="S932" s="143"/>
      <c r="T932" s="143"/>
      <c r="U932" s="143"/>
      <c r="V932" s="143"/>
      <c r="W932" s="90">
        <f>IF(AND($AM$17&gt;=$X932,$AM$17&lt;=$Y932),'TARIFA ENTREGA A DIRECCION USD'!A932,$W933)</f>
        <v>0</v>
      </c>
      <c r="X932" s="90">
        <v>923.00099999999998</v>
      </c>
      <c r="Y932" s="90">
        <v>924</v>
      </c>
      <c r="Z932" s="144"/>
    </row>
    <row r="933" spans="1:26" x14ac:dyDescent="0.2">
      <c r="A933" s="281" t="str">
        <f t="shared" si="23"/>
        <v>EVA CVE</v>
      </c>
      <c r="B933" s="368" t="s">
        <v>572</v>
      </c>
      <c r="C933" s="368" t="s">
        <v>573</v>
      </c>
      <c r="D933" s="368" t="s">
        <v>566</v>
      </c>
      <c r="E933" s="368" t="s">
        <v>567</v>
      </c>
      <c r="F933" s="369" t="s">
        <v>504</v>
      </c>
      <c r="G933" s="370">
        <v>727</v>
      </c>
      <c r="I933" s="143"/>
      <c r="J933" s="143"/>
      <c r="K933" s="143"/>
      <c r="L933" s="143"/>
      <c r="M933" s="237"/>
      <c r="N933" s="143"/>
      <c r="O933" s="143"/>
      <c r="P933" s="143"/>
      <c r="Q933" s="143"/>
      <c r="R933" s="143"/>
      <c r="S933" s="143"/>
      <c r="T933" s="143"/>
      <c r="U933" s="143"/>
      <c r="V933" s="143"/>
      <c r="W933" s="90">
        <f>IF(AND($AM$17&gt;=$X933,$AM$17&lt;=$Y933),'TARIFA ENTREGA A DIRECCION USD'!A933,$W934)</f>
        <v>0</v>
      </c>
      <c r="X933" s="90">
        <v>924.00099999999998</v>
      </c>
      <c r="Y933" s="90">
        <v>925</v>
      </c>
      <c r="Z933" s="144"/>
    </row>
    <row r="934" spans="1:26" x14ac:dyDescent="0.2">
      <c r="A934" s="281" t="str">
        <f t="shared" si="23"/>
        <v>EVA CZO</v>
      </c>
      <c r="B934" s="368" t="s">
        <v>572</v>
      </c>
      <c r="C934" s="368" t="s">
        <v>573</v>
      </c>
      <c r="D934" s="368" t="s">
        <v>568</v>
      </c>
      <c r="E934" s="368" t="s">
        <v>5481</v>
      </c>
      <c r="F934" s="369" t="s">
        <v>504</v>
      </c>
      <c r="G934" s="370">
        <v>760</v>
      </c>
      <c r="I934" s="143"/>
      <c r="J934" s="143"/>
      <c r="K934" s="143"/>
      <c r="L934" s="143"/>
      <c r="M934" s="237"/>
      <c r="N934" s="143"/>
      <c r="O934" s="143"/>
      <c r="P934" s="143"/>
      <c r="Q934" s="143"/>
      <c r="R934" s="143"/>
      <c r="S934" s="143"/>
      <c r="T934" s="143"/>
      <c r="U934" s="143"/>
      <c r="V934" s="143"/>
      <c r="W934" s="90">
        <f>IF(AND($AM$17&gt;=$X934,$AM$17&lt;=$Y934),'TARIFA ENTREGA A DIRECCION USD'!A934,$W935)</f>
        <v>0</v>
      </c>
      <c r="X934" s="90">
        <v>925.00099999999998</v>
      </c>
      <c r="Y934" s="90">
        <v>926</v>
      </c>
      <c r="Z934" s="144"/>
    </row>
    <row r="935" spans="1:26" x14ac:dyDescent="0.2">
      <c r="A935" s="281" t="str">
        <f t="shared" si="23"/>
        <v>EVA DMS</v>
      </c>
      <c r="B935" s="368" t="s">
        <v>572</v>
      </c>
      <c r="C935" s="368" t="s">
        <v>573</v>
      </c>
      <c r="D935" s="368" t="s">
        <v>5446</v>
      </c>
      <c r="E935" s="368" t="s">
        <v>5447</v>
      </c>
      <c r="F935" s="369" t="s">
        <v>504</v>
      </c>
      <c r="G935" s="370">
        <v>619</v>
      </c>
      <c r="I935" s="143"/>
      <c r="J935" s="143"/>
      <c r="K935" s="143"/>
      <c r="L935" s="143"/>
      <c r="M935" s="237"/>
      <c r="N935" s="143"/>
      <c r="O935" s="143"/>
      <c r="P935" s="143"/>
      <c r="Q935" s="143"/>
      <c r="R935" s="143"/>
      <c r="S935" s="143"/>
      <c r="T935" s="143"/>
      <c r="U935" s="143"/>
      <c r="V935" s="143"/>
      <c r="W935" s="90">
        <f>IF(AND($AM$17&gt;=$X935,$AM$17&lt;=$Y935),'TARIFA ENTREGA A DIRECCION USD'!A935,$W936)</f>
        <v>0</v>
      </c>
      <c r="X935" s="90">
        <v>926.00099999999998</v>
      </c>
      <c r="Y935" s="90">
        <v>927</v>
      </c>
      <c r="Z935" s="144"/>
    </row>
    <row r="936" spans="1:26" x14ac:dyDescent="0.2">
      <c r="A936" s="281" t="str">
        <f t="shared" si="23"/>
        <v>EVA ETE</v>
      </c>
      <c r="B936" s="368" t="s">
        <v>572</v>
      </c>
      <c r="C936" s="368" t="s">
        <v>573</v>
      </c>
      <c r="D936" s="368" t="s">
        <v>570</v>
      </c>
      <c r="E936" s="368" t="s">
        <v>571</v>
      </c>
      <c r="F936" s="369" t="s">
        <v>504</v>
      </c>
      <c r="G936" s="370">
        <v>1201</v>
      </c>
      <c r="I936" s="143"/>
      <c r="J936" s="143"/>
      <c r="K936" s="143"/>
      <c r="L936" s="143"/>
      <c r="M936" s="237"/>
      <c r="N936" s="143"/>
      <c r="O936" s="143"/>
      <c r="P936" s="143"/>
      <c r="Q936" s="143"/>
      <c r="R936" s="143"/>
      <c r="S936" s="143"/>
      <c r="T936" s="143"/>
      <c r="U936" s="143"/>
      <c r="V936" s="143"/>
      <c r="W936" s="90">
        <f>IF(AND($AM$17&gt;=$X936,$AM$17&lt;=$Y936),'TARIFA ENTREGA A DIRECCION USD'!A936,$W937)</f>
        <v>0</v>
      </c>
      <c r="X936" s="90">
        <v>927.00099999999998</v>
      </c>
      <c r="Y936" s="90">
        <v>928</v>
      </c>
      <c r="Z936" s="144"/>
    </row>
    <row r="937" spans="1:26" x14ac:dyDescent="0.2">
      <c r="A937" s="281" t="str">
        <f t="shared" si="23"/>
        <v>EVA EVA</v>
      </c>
      <c r="B937" s="368" t="s">
        <v>572</v>
      </c>
      <c r="C937" s="368" t="s">
        <v>573</v>
      </c>
      <c r="D937" s="368" t="s">
        <v>572</v>
      </c>
      <c r="E937" s="368" t="s">
        <v>573</v>
      </c>
      <c r="F937" s="369" t="s">
        <v>501</v>
      </c>
      <c r="G937" s="370">
        <v>1</v>
      </c>
      <c r="I937" s="143"/>
      <c r="J937" s="143"/>
      <c r="K937" s="143"/>
      <c r="L937" s="143"/>
      <c r="M937" s="237"/>
      <c r="N937" s="143"/>
      <c r="O937" s="143"/>
      <c r="P937" s="143"/>
      <c r="Q937" s="143"/>
      <c r="R937" s="143"/>
      <c r="S937" s="143"/>
      <c r="T937" s="143"/>
      <c r="U937" s="143"/>
      <c r="V937" s="143"/>
      <c r="W937" s="90">
        <f>IF(AND($AM$17&gt;=$X937,$AM$17&lt;=$Y937),'TARIFA ENTREGA A DIRECCION USD'!A937,$W938)</f>
        <v>0</v>
      </c>
      <c r="X937" s="90">
        <v>928.00099999999998</v>
      </c>
      <c r="Y937" s="90">
        <v>929</v>
      </c>
      <c r="Z937" s="144"/>
    </row>
    <row r="938" spans="1:26" x14ac:dyDescent="0.2">
      <c r="A938" s="281" t="str">
        <f t="shared" si="23"/>
        <v>EVA GR2</v>
      </c>
      <c r="B938" s="368" t="s">
        <v>572</v>
      </c>
      <c r="C938" s="368" t="s">
        <v>573</v>
      </c>
      <c r="D938" s="368" t="s">
        <v>576</v>
      </c>
      <c r="E938" s="368" t="s">
        <v>5473</v>
      </c>
      <c r="F938" s="369" t="s">
        <v>504</v>
      </c>
      <c r="G938" s="370">
        <v>780</v>
      </c>
      <c r="I938" s="143"/>
      <c r="J938" s="143"/>
      <c r="K938" s="143"/>
      <c r="L938" s="143"/>
      <c r="M938" s="237"/>
      <c r="N938" s="143"/>
      <c r="O938" s="143"/>
      <c r="P938" s="143"/>
      <c r="Q938" s="143"/>
      <c r="R938" s="143"/>
      <c r="S938" s="143"/>
      <c r="T938" s="143"/>
      <c r="U938" s="143"/>
      <c r="V938" s="143"/>
      <c r="W938" s="90">
        <f>IF(AND($AM$17&gt;=$X938,$AM$17&lt;=$Y938),'TARIFA ENTREGA A DIRECCION USD'!A938,$W939)</f>
        <v>0</v>
      </c>
      <c r="X938" s="90">
        <v>929.00099999999998</v>
      </c>
      <c r="Y938" s="90">
        <v>930</v>
      </c>
      <c r="Z938" s="144"/>
    </row>
    <row r="939" spans="1:26" x14ac:dyDescent="0.2">
      <c r="A939" s="281" t="str">
        <f t="shared" si="23"/>
        <v>EVA GTE</v>
      </c>
      <c r="B939" s="368" t="s">
        <v>572</v>
      </c>
      <c r="C939" s="368" t="s">
        <v>573</v>
      </c>
      <c r="D939" s="368" t="s">
        <v>5501</v>
      </c>
      <c r="E939" s="368" t="s">
        <v>5502</v>
      </c>
      <c r="F939" s="369" t="s">
        <v>504</v>
      </c>
      <c r="G939" s="370">
        <v>786</v>
      </c>
      <c r="I939" s="143"/>
      <c r="J939" s="143"/>
      <c r="K939" s="143"/>
      <c r="L939" s="143"/>
      <c r="M939" s="237"/>
      <c r="N939" s="143"/>
      <c r="O939" s="143"/>
      <c r="P939" s="143"/>
      <c r="Q939" s="143"/>
      <c r="R939" s="143"/>
      <c r="S939" s="143"/>
      <c r="T939" s="143"/>
      <c r="U939" s="143"/>
      <c r="V939" s="143"/>
      <c r="W939" s="90">
        <f>IF(AND($AM$17&gt;=$X939,$AM$17&lt;=$Y939),'TARIFA ENTREGA A DIRECCION USD'!A939,$W940)</f>
        <v>0</v>
      </c>
      <c r="X939" s="90">
        <v>930.00099999999998</v>
      </c>
      <c r="Y939" s="90">
        <v>931</v>
      </c>
      <c r="Z939" s="144"/>
    </row>
    <row r="940" spans="1:26" x14ac:dyDescent="0.2">
      <c r="A940" s="281" t="str">
        <f t="shared" si="23"/>
        <v>EVA GUA</v>
      </c>
      <c r="B940" s="368" t="s">
        <v>572</v>
      </c>
      <c r="C940" s="368" t="s">
        <v>573</v>
      </c>
      <c r="D940" s="368" t="s">
        <v>574</v>
      </c>
      <c r="E940" s="368" t="s">
        <v>575</v>
      </c>
      <c r="F940" s="369" t="s">
        <v>503</v>
      </c>
      <c r="G940" s="370">
        <v>310</v>
      </c>
      <c r="I940" s="143"/>
      <c r="J940" s="143"/>
      <c r="K940" s="143"/>
      <c r="L940" s="143"/>
      <c r="M940" s="237"/>
      <c r="N940" s="143"/>
      <c r="O940" s="143"/>
      <c r="P940" s="143"/>
      <c r="Q940" s="143"/>
      <c r="R940" s="143"/>
      <c r="S940" s="143"/>
      <c r="T940" s="143"/>
      <c r="U940" s="143"/>
      <c r="V940" s="143"/>
      <c r="W940" s="90">
        <f>IF(AND($AM$17&gt;=$X940,$AM$17&lt;=$Y940),'TARIFA ENTREGA A DIRECCION USD'!A940,$W941)</f>
        <v>0</v>
      </c>
      <c r="X940" s="90">
        <v>931.00099999999998</v>
      </c>
      <c r="Y940" s="90">
        <v>932</v>
      </c>
      <c r="Z940" s="144"/>
    </row>
    <row r="941" spans="1:26" x14ac:dyDescent="0.2">
      <c r="A941" s="281" t="str">
        <f t="shared" si="23"/>
        <v>EVA LGA</v>
      </c>
      <c r="B941" s="368" t="s">
        <v>572</v>
      </c>
      <c r="C941" s="368" t="s">
        <v>573</v>
      </c>
      <c r="D941" s="368" t="s">
        <v>5536</v>
      </c>
      <c r="E941" s="368" t="s">
        <v>5480</v>
      </c>
      <c r="F941" s="369" t="s">
        <v>504</v>
      </c>
      <c r="G941" s="370">
        <v>769</v>
      </c>
      <c r="I941" s="143"/>
      <c r="J941" s="143"/>
      <c r="K941" s="143"/>
      <c r="L941" s="143"/>
      <c r="M941" s="237"/>
      <c r="N941" s="143"/>
      <c r="O941" s="143"/>
      <c r="P941" s="143"/>
      <c r="Q941" s="143"/>
      <c r="R941" s="143"/>
      <c r="S941" s="143"/>
      <c r="T941" s="143"/>
      <c r="U941" s="143"/>
      <c r="V941" s="143"/>
      <c r="W941" s="90">
        <f>IF(AND($AM$17&gt;=$X941,$AM$17&lt;=$Y941),'TARIFA ENTREGA A DIRECCION USD'!A941,$W942)</f>
        <v>0</v>
      </c>
      <c r="X941" s="90">
        <v>932.00099999999998</v>
      </c>
      <c r="Y941" s="90">
        <v>933</v>
      </c>
      <c r="Z941" s="144"/>
    </row>
    <row r="942" spans="1:26" x14ac:dyDescent="0.2">
      <c r="A942" s="281" t="str">
        <f t="shared" si="23"/>
        <v>EVA MAY</v>
      </c>
      <c r="B942" s="368" t="s">
        <v>572</v>
      </c>
      <c r="C942" s="368" t="s">
        <v>573</v>
      </c>
      <c r="D942" s="368" t="s">
        <v>577</v>
      </c>
      <c r="E942" s="368" t="s">
        <v>578</v>
      </c>
      <c r="F942" s="369" t="s">
        <v>504</v>
      </c>
      <c r="G942" s="369">
        <v>626</v>
      </c>
      <c r="I942" s="143"/>
      <c r="J942" s="143"/>
      <c r="K942" s="143"/>
      <c r="L942" s="143"/>
      <c r="M942" s="237"/>
      <c r="N942" s="143"/>
      <c r="O942" s="143"/>
      <c r="P942" s="143"/>
      <c r="Q942" s="143"/>
      <c r="R942" s="143"/>
      <c r="S942" s="143"/>
      <c r="T942" s="143"/>
      <c r="U942" s="143"/>
      <c r="V942" s="143"/>
      <c r="W942" s="90">
        <f>IF(AND($AM$17&gt;=$X942,$AM$17&lt;=$Y942),'TARIFA ENTREGA A DIRECCION USD'!A942,$W943)</f>
        <v>0</v>
      </c>
      <c r="X942" s="90">
        <v>933.00099999999998</v>
      </c>
      <c r="Y942" s="90">
        <v>934</v>
      </c>
      <c r="Z942" s="144"/>
    </row>
    <row r="943" spans="1:26" x14ac:dyDescent="0.2">
      <c r="A943" s="281" t="str">
        <f t="shared" si="23"/>
        <v>EVA MBO</v>
      </c>
      <c r="B943" s="368" t="s">
        <v>572</v>
      </c>
      <c r="C943" s="368" t="s">
        <v>573</v>
      </c>
      <c r="D943" s="368" t="s">
        <v>579</v>
      </c>
      <c r="E943" s="368" t="s">
        <v>580</v>
      </c>
      <c r="F943" s="369" t="s">
        <v>503</v>
      </c>
      <c r="G943" s="370">
        <v>365</v>
      </c>
      <c r="I943" s="143"/>
      <c r="J943" s="143"/>
      <c r="K943" s="143"/>
      <c r="L943" s="143"/>
      <c r="M943" s="237"/>
      <c r="N943" s="143"/>
      <c r="O943" s="143"/>
      <c r="P943" s="143"/>
      <c r="Q943" s="143"/>
      <c r="R943" s="143"/>
      <c r="S943" s="143"/>
      <c r="T943" s="143"/>
      <c r="U943" s="143"/>
      <c r="V943" s="143"/>
      <c r="W943" s="90">
        <f>IF(AND($AM$17&gt;=$X943,$AM$17&lt;=$Y943),'TARIFA ENTREGA A DIRECCION USD'!A943,$W944)</f>
        <v>0</v>
      </c>
      <c r="X943" s="90">
        <v>934.00099999999998</v>
      </c>
      <c r="Y943" s="90">
        <v>935</v>
      </c>
      <c r="Z943" s="144"/>
    </row>
    <row r="944" spans="1:26" x14ac:dyDescent="0.2">
      <c r="A944" s="281" t="str">
        <f t="shared" si="23"/>
        <v>EVA MDA</v>
      </c>
      <c r="B944" s="368" t="s">
        <v>572</v>
      </c>
      <c r="C944" s="368" t="s">
        <v>573</v>
      </c>
      <c r="D944" s="368" t="s">
        <v>581</v>
      </c>
      <c r="E944" s="368" t="s">
        <v>582</v>
      </c>
      <c r="F944" s="369" t="s">
        <v>502</v>
      </c>
      <c r="G944" s="370">
        <v>70</v>
      </c>
      <c r="I944" s="143"/>
      <c r="J944" s="143"/>
      <c r="K944" s="143"/>
      <c r="L944" s="143"/>
      <c r="M944" s="237"/>
      <c r="N944" s="143"/>
      <c r="O944" s="143"/>
      <c r="P944" s="143"/>
      <c r="Q944" s="143"/>
      <c r="R944" s="143"/>
      <c r="S944" s="143"/>
      <c r="T944" s="143"/>
      <c r="U944" s="143"/>
      <c r="V944" s="143"/>
      <c r="W944" s="90">
        <f>IF(AND($AM$17&gt;=$X944,$AM$17&lt;=$Y944),'TARIFA ENTREGA A DIRECCION USD'!A944,$W945)</f>
        <v>0</v>
      </c>
      <c r="X944" s="90">
        <v>935.00099999999998</v>
      </c>
      <c r="Y944" s="90">
        <v>936</v>
      </c>
      <c r="Z944" s="144"/>
    </row>
    <row r="945" spans="1:26" x14ac:dyDescent="0.2">
      <c r="A945" s="281" t="str">
        <f t="shared" si="23"/>
        <v>EVA MIN</v>
      </c>
      <c r="B945" s="368" t="s">
        <v>572</v>
      </c>
      <c r="C945" s="368" t="s">
        <v>573</v>
      </c>
      <c r="D945" s="368" t="s">
        <v>583</v>
      </c>
      <c r="E945" s="368" t="s">
        <v>584</v>
      </c>
      <c r="F945" s="369" t="s">
        <v>504</v>
      </c>
      <c r="G945" s="370">
        <v>1245</v>
      </c>
      <c r="I945" s="143"/>
      <c r="J945" s="143"/>
      <c r="K945" s="143"/>
      <c r="L945" s="143"/>
      <c r="M945" s="237"/>
      <c r="N945" s="143"/>
      <c r="O945" s="143"/>
      <c r="P945" s="143"/>
      <c r="Q945" s="143"/>
      <c r="R945" s="143"/>
      <c r="S945" s="143"/>
      <c r="T945" s="143"/>
      <c r="U945" s="143"/>
      <c r="V945" s="143"/>
      <c r="W945" s="90">
        <f>IF(AND($AM$17&gt;=$X945,$AM$17&lt;=$Y945),'TARIFA ENTREGA A DIRECCION USD'!A945,$W946)</f>
        <v>0</v>
      </c>
      <c r="X945" s="90">
        <v>936.00099999999998</v>
      </c>
      <c r="Y945" s="90">
        <v>937</v>
      </c>
      <c r="Z945" s="144"/>
    </row>
    <row r="946" spans="1:26" x14ac:dyDescent="0.2">
      <c r="A946" s="281" t="str">
        <f t="shared" si="23"/>
        <v>EVA MLM</v>
      </c>
      <c r="B946" s="368" t="s">
        <v>572</v>
      </c>
      <c r="C946" s="368" t="s">
        <v>573</v>
      </c>
      <c r="D946" s="368" t="s">
        <v>5474</v>
      </c>
      <c r="E946" s="368" t="s">
        <v>5487</v>
      </c>
      <c r="F946" s="369" t="s">
        <v>504</v>
      </c>
      <c r="G946" s="370">
        <v>755</v>
      </c>
      <c r="I946" s="143"/>
      <c r="J946" s="143"/>
      <c r="K946" s="143"/>
      <c r="L946" s="143"/>
      <c r="M946" s="237"/>
      <c r="N946" s="143"/>
      <c r="O946" s="143"/>
      <c r="P946" s="143"/>
      <c r="Q946" s="143"/>
      <c r="R946" s="143"/>
      <c r="S946" s="143"/>
      <c r="T946" s="143"/>
      <c r="U946" s="143"/>
      <c r="V946" s="143"/>
      <c r="W946" s="90">
        <f>IF(AND($AM$17&gt;=$X946,$AM$17&lt;=$Y946),'TARIFA ENTREGA A DIRECCION USD'!A946,$W947)</f>
        <v>0</v>
      </c>
      <c r="X946" s="90">
        <v>937.00099999999998</v>
      </c>
      <c r="Y946" s="90">
        <v>938</v>
      </c>
      <c r="Z946" s="144"/>
    </row>
    <row r="947" spans="1:26" x14ac:dyDescent="0.2">
      <c r="A947" s="281" t="str">
        <f t="shared" si="23"/>
        <v>EVA MTA</v>
      </c>
      <c r="B947" s="368" t="s">
        <v>572</v>
      </c>
      <c r="C947" s="368" t="s">
        <v>573</v>
      </c>
      <c r="D947" s="368" t="s">
        <v>585</v>
      </c>
      <c r="E947" s="368" t="s">
        <v>5483</v>
      </c>
      <c r="F947" s="369" t="s">
        <v>5491</v>
      </c>
      <c r="G947" s="369">
        <v>1202</v>
      </c>
      <c r="I947" s="143"/>
      <c r="J947" s="143"/>
      <c r="K947" s="143"/>
      <c r="L947" s="143"/>
      <c r="M947" s="237"/>
      <c r="N947" s="143"/>
      <c r="O947" s="143"/>
      <c r="P947" s="143"/>
      <c r="Q947" s="143"/>
      <c r="R947" s="143"/>
      <c r="S947" s="143"/>
      <c r="T947" s="143"/>
      <c r="U947" s="143"/>
      <c r="V947" s="143"/>
      <c r="W947" s="90">
        <f>IF(AND($AM$17&gt;=$X947,$AM$17&lt;=$Y947),'TARIFA ENTREGA A DIRECCION USD'!A947,$W948)</f>
        <v>0</v>
      </c>
      <c r="X947" s="90">
        <v>938.00099999999998</v>
      </c>
      <c r="Y947" s="90">
        <v>939</v>
      </c>
      <c r="Z947" s="144"/>
    </row>
    <row r="948" spans="1:26" x14ac:dyDescent="0.2">
      <c r="A948" s="281" t="str">
        <f t="shared" si="23"/>
        <v>EVA PCO</v>
      </c>
      <c r="B948" s="368" t="s">
        <v>572</v>
      </c>
      <c r="C948" s="368" t="s">
        <v>573</v>
      </c>
      <c r="D948" s="368" t="s">
        <v>586</v>
      </c>
      <c r="E948" s="368" t="s">
        <v>587</v>
      </c>
      <c r="F948" s="369" t="s">
        <v>504</v>
      </c>
      <c r="G948" s="369">
        <v>624</v>
      </c>
      <c r="I948" s="143"/>
      <c r="J948" s="143"/>
      <c r="K948" s="143"/>
      <c r="L948" s="143"/>
      <c r="M948" s="237"/>
      <c r="N948" s="143"/>
      <c r="O948" s="143"/>
      <c r="P948" s="143"/>
      <c r="Q948" s="143"/>
      <c r="R948" s="143"/>
      <c r="S948" s="143"/>
      <c r="T948" s="143"/>
      <c r="U948" s="143"/>
      <c r="V948" s="143"/>
      <c r="W948" s="90">
        <f>IF(AND($AM$17&gt;=$X948,$AM$17&lt;=$Y948),'TARIFA ENTREGA A DIRECCION USD'!A948,$W949)</f>
        <v>0</v>
      </c>
      <c r="X948" s="90">
        <v>939.00099999999998</v>
      </c>
      <c r="Y948" s="90">
        <v>940</v>
      </c>
      <c r="Z948" s="144"/>
    </row>
    <row r="949" spans="1:26" x14ac:dyDescent="0.2">
      <c r="A949" s="281" t="str">
        <f t="shared" si="23"/>
        <v>EVA PFO</v>
      </c>
      <c r="B949" s="368" t="s">
        <v>572</v>
      </c>
      <c r="C949" s="368" t="s">
        <v>573</v>
      </c>
      <c r="D949" s="368" t="s">
        <v>588</v>
      </c>
      <c r="E949" s="368" t="s">
        <v>589</v>
      </c>
      <c r="F949" s="369" t="s">
        <v>504</v>
      </c>
      <c r="G949" s="369">
        <v>849</v>
      </c>
      <c r="I949" s="143"/>
      <c r="J949" s="143"/>
      <c r="K949" s="143"/>
      <c r="L949" s="143"/>
      <c r="M949" s="237"/>
      <c r="N949" s="143"/>
      <c r="O949" s="143"/>
      <c r="P949" s="143"/>
      <c r="Q949" s="143"/>
      <c r="R949" s="143"/>
      <c r="S949" s="143"/>
      <c r="T949" s="143"/>
      <c r="U949" s="143"/>
      <c r="V949" s="143"/>
      <c r="W949" s="90">
        <f>IF(AND($AM$17&gt;=$X949,$AM$17&lt;=$Y949),'TARIFA ENTREGA A DIRECCION USD'!A949,$W950)</f>
        <v>0</v>
      </c>
      <c r="X949" s="90">
        <v>940.00099999999998</v>
      </c>
      <c r="Y949" s="90">
        <v>941</v>
      </c>
      <c r="Z949" s="144"/>
    </row>
    <row r="950" spans="1:26" x14ac:dyDescent="0.2">
      <c r="A950" s="281" t="str">
        <f t="shared" si="23"/>
        <v>EVA PLC</v>
      </c>
      <c r="B950" s="368" t="s">
        <v>572</v>
      </c>
      <c r="C950" s="368" t="s">
        <v>573</v>
      </c>
      <c r="D950" s="368" t="s">
        <v>590</v>
      </c>
      <c r="E950" s="368" t="s">
        <v>591</v>
      </c>
      <c r="F950" s="369" t="s">
        <v>504</v>
      </c>
      <c r="G950" s="369">
        <v>1066</v>
      </c>
      <c r="I950" s="143"/>
      <c r="J950" s="143"/>
      <c r="K950" s="143"/>
      <c r="L950" s="143"/>
      <c r="M950" s="237"/>
      <c r="N950" s="143"/>
      <c r="O950" s="143"/>
      <c r="P950" s="143"/>
      <c r="Q950" s="143"/>
      <c r="R950" s="143"/>
      <c r="S950" s="143"/>
      <c r="T950" s="143"/>
      <c r="U950" s="143"/>
      <c r="V950" s="143"/>
      <c r="W950" s="90">
        <f>IF(AND($AM$17&gt;=$X950,$AM$17&lt;=$Y950),'TARIFA ENTREGA A DIRECCION USD'!A950,$W951)</f>
        <v>0</v>
      </c>
      <c r="X950" s="90">
        <v>941.00099999999998</v>
      </c>
      <c r="Y950" s="90">
        <v>942</v>
      </c>
      <c r="Z950" s="144"/>
    </row>
    <row r="951" spans="1:26" x14ac:dyDescent="0.2">
      <c r="A951" s="281" t="str">
        <f t="shared" si="23"/>
        <v>EVA POZ</v>
      </c>
      <c r="B951" s="368" t="s">
        <v>572</v>
      </c>
      <c r="C951" s="368" t="s">
        <v>573</v>
      </c>
      <c r="D951" s="368" t="s">
        <v>592</v>
      </c>
      <c r="E951" s="368" t="s">
        <v>593</v>
      </c>
      <c r="F951" s="369" t="s">
        <v>504</v>
      </c>
      <c r="G951" s="369">
        <v>1398</v>
      </c>
      <c r="I951" s="143"/>
      <c r="J951" s="143"/>
      <c r="K951" s="143"/>
      <c r="L951" s="143"/>
      <c r="M951" s="237"/>
      <c r="N951" s="143"/>
      <c r="O951" s="143"/>
      <c r="P951" s="143"/>
      <c r="Q951" s="143"/>
      <c r="R951" s="143"/>
      <c r="S951" s="143"/>
      <c r="T951" s="143"/>
      <c r="U951" s="143"/>
      <c r="V951" s="143"/>
      <c r="W951" s="90">
        <f>IF(AND($AM$17&gt;=$X951,$AM$17&lt;=$Y951),'TARIFA ENTREGA A DIRECCION USD'!A951,$W952)</f>
        <v>0</v>
      </c>
      <c r="X951" s="90">
        <v>942.00099999999998</v>
      </c>
      <c r="Y951" s="90">
        <v>943</v>
      </c>
      <c r="Z951" s="144"/>
    </row>
    <row r="952" spans="1:26" x14ac:dyDescent="0.2">
      <c r="A952" s="281" t="str">
        <f t="shared" si="23"/>
        <v>EVA SNT</v>
      </c>
      <c r="B952" s="368" t="s">
        <v>572</v>
      </c>
      <c r="C952" s="368" t="s">
        <v>573</v>
      </c>
      <c r="D952" s="368" t="s">
        <v>5610</v>
      </c>
      <c r="E952" s="368" t="s">
        <v>594</v>
      </c>
      <c r="F952" s="369" t="s">
        <v>502</v>
      </c>
      <c r="G952" s="369">
        <v>182</v>
      </c>
      <c r="I952" s="143"/>
      <c r="J952" s="143"/>
      <c r="K952" s="143"/>
      <c r="L952" s="143"/>
      <c r="M952" s="237"/>
      <c r="N952" s="143"/>
      <c r="O952" s="143"/>
      <c r="P952" s="143"/>
      <c r="Q952" s="143"/>
      <c r="R952" s="143"/>
      <c r="S952" s="143"/>
      <c r="T952" s="143"/>
      <c r="U952" s="143"/>
      <c r="V952" s="143"/>
      <c r="W952" s="90">
        <f>IF(AND($AM$17&gt;=$X952,$AM$17&lt;=$Y952),'TARIFA ENTREGA A DIRECCION USD'!A952,$W953)</f>
        <v>0</v>
      </c>
      <c r="X952" s="90">
        <v>943.00099999999998</v>
      </c>
      <c r="Y952" s="90">
        <v>944</v>
      </c>
      <c r="Z952" s="144"/>
    </row>
    <row r="953" spans="1:26" x14ac:dyDescent="0.2">
      <c r="A953" s="281" t="str">
        <f t="shared" si="23"/>
        <v>EVA SBZ</v>
      </c>
      <c r="B953" s="368" t="s">
        <v>572</v>
      </c>
      <c r="C953" s="368" t="s">
        <v>573</v>
      </c>
      <c r="D953" s="368" t="s">
        <v>595</v>
      </c>
      <c r="E953" s="368" t="s">
        <v>5484</v>
      </c>
      <c r="F953" s="369" t="s">
        <v>502</v>
      </c>
      <c r="G953" s="369">
        <v>55</v>
      </c>
      <c r="I953" s="143"/>
      <c r="J953" s="143"/>
      <c r="K953" s="143"/>
      <c r="L953" s="143"/>
      <c r="M953" s="237"/>
      <c r="N953" s="143"/>
      <c r="O953" s="143"/>
      <c r="P953" s="143"/>
      <c r="Q953" s="143"/>
      <c r="R953" s="143"/>
      <c r="S953" s="143"/>
      <c r="T953" s="143"/>
      <c r="U953" s="143"/>
      <c r="V953" s="143"/>
      <c r="W953" s="90">
        <f>IF(AND($AM$17&gt;=$X953,$AM$17&lt;=$Y953),'TARIFA ENTREGA A DIRECCION USD'!A953,$W954)</f>
        <v>0</v>
      </c>
      <c r="X953" s="90">
        <v>944.00099999999998</v>
      </c>
      <c r="Y953" s="90">
        <v>945</v>
      </c>
      <c r="Z953" s="144"/>
    </row>
    <row r="954" spans="1:26" x14ac:dyDescent="0.2">
      <c r="A954" s="281" t="str">
        <f t="shared" si="23"/>
        <v>EVA SCL</v>
      </c>
      <c r="B954" s="368" t="s">
        <v>572</v>
      </c>
      <c r="C954" s="368" t="s">
        <v>573</v>
      </c>
      <c r="D954" s="368" t="s">
        <v>596</v>
      </c>
      <c r="E954" s="368" t="s">
        <v>597</v>
      </c>
      <c r="F954" s="369" t="s">
        <v>502</v>
      </c>
      <c r="G954" s="369">
        <v>164</v>
      </c>
      <c r="I954" s="143"/>
      <c r="J954" s="143"/>
      <c r="K954" s="143"/>
      <c r="L954" s="143"/>
      <c r="M954" s="237"/>
      <c r="N954" s="143"/>
      <c r="O954" s="143"/>
      <c r="P954" s="143"/>
      <c r="Q954" s="143"/>
      <c r="R954" s="143"/>
      <c r="S954" s="143"/>
      <c r="T954" s="143"/>
      <c r="U954" s="143"/>
      <c r="V954" s="143"/>
      <c r="W954" s="90">
        <f>IF(AND($AM$17&gt;=$X954,$AM$17&lt;=$Y954),'TARIFA ENTREGA A DIRECCION USD'!A954,$W955)</f>
        <v>0</v>
      </c>
      <c r="X954" s="90">
        <v>945.00099999999998</v>
      </c>
      <c r="Y954" s="90">
        <v>946</v>
      </c>
      <c r="Z954" s="144"/>
    </row>
    <row r="955" spans="1:26" x14ac:dyDescent="0.2">
      <c r="A955" s="281" t="str">
        <f t="shared" si="23"/>
        <v>EVA SFE</v>
      </c>
      <c r="B955" s="368" t="s">
        <v>572</v>
      </c>
      <c r="C955" s="368" t="s">
        <v>573</v>
      </c>
      <c r="D955" s="368" t="s">
        <v>598</v>
      </c>
      <c r="E955" s="368" t="s">
        <v>599</v>
      </c>
      <c r="F955" s="369" t="s">
        <v>503</v>
      </c>
      <c r="G955" s="369">
        <v>464</v>
      </c>
      <c r="I955" s="143"/>
      <c r="J955" s="143"/>
      <c r="K955" s="143"/>
      <c r="L955" s="143"/>
      <c r="M955" s="237"/>
      <c r="N955" s="143"/>
      <c r="O955" s="143"/>
      <c r="P955" s="143"/>
      <c r="Q955" s="143"/>
      <c r="R955" s="143"/>
      <c r="S955" s="143"/>
      <c r="T955" s="143"/>
      <c r="U955" s="143"/>
      <c r="V955" s="143"/>
      <c r="W955" s="90">
        <f>IF(AND($AM$17&gt;=$X955,$AM$17&lt;=$Y955),'TARIFA ENTREGA A DIRECCION USD'!A955,$W956)</f>
        <v>0</v>
      </c>
      <c r="X955" s="90">
        <v>946.00099999999998</v>
      </c>
      <c r="Y955" s="90">
        <v>947</v>
      </c>
      <c r="Z955" s="144"/>
    </row>
    <row r="956" spans="1:26" x14ac:dyDescent="0.2">
      <c r="A956" s="281" t="str">
        <f t="shared" si="23"/>
        <v>EVA SFX</v>
      </c>
      <c r="B956" s="368" t="s">
        <v>572</v>
      </c>
      <c r="C956" s="368" t="s">
        <v>573</v>
      </c>
      <c r="D956" s="368" t="s">
        <v>600</v>
      </c>
      <c r="E956" s="368" t="s">
        <v>601</v>
      </c>
      <c r="F956" s="369" t="s">
        <v>504</v>
      </c>
      <c r="G956" s="369">
        <v>1414</v>
      </c>
      <c r="I956" s="143"/>
      <c r="J956" s="143"/>
      <c r="K956" s="143"/>
      <c r="L956" s="143"/>
      <c r="M956" s="237"/>
      <c r="N956" s="143"/>
      <c r="O956" s="143"/>
      <c r="P956" s="143"/>
      <c r="Q956" s="143"/>
      <c r="R956" s="143"/>
      <c r="S956" s="143"/>
      <c r="T956" s="143"/>
      <c r="U956" s="143"/>
      <c r="V956" s="143"/>
      <c r="W956" s="90">
        <f>IF(AND($AM$17&gt;=$X956,$AM$17&lt;=$Y956),'TARIFA ENTREGA A DIRECCION USD'!A956,$W957)</f>
        <v>0</v>
      </c>
      <c r="X956" s="90">
        <v>947.00099999999998</v>
      </c>
      <c r="Y956" s="90">
        <v>948</v>
      </c>
      <c r="Z956" s="144"/>
    </row>
    <row r="957" spans="1:26" x14ac:dyDescent="0.2">
      <c r="A957" s="281" t="str">
        <f t="shared" si="23"/>
        <v>EVA TPT</v>
      </c>
      <c r="B957" s="368" t="s">
        <v>572</v>
      </c>
      <c r="C957" s="368" t="s">
        <v>573</v>
      </c>
      <c r="D957" s="368" t="s">
        <v>5503</v>
      </c>
      <c r="E957" s="368" t="s">
        <v>5504</v>
      </c>
      <c r="F957" s="369" t="s">
        <v>504</v>
      </c>
      <c r="G957" s="369">
        <v>1462</v>
      </c>
      <c r="I957" s="143"/>
      <c r="J957" s="143"/>
      <c r="K957" s="143"/>
      <c r="L957" s="143"/>
      <c r="M957" s="237"/>
      <c r="N957" s="143"/>
      <c r="O957" s="143"/>
      <c r="P957" s="143"/>
      <c r="Q957" s="143"/>
      <c r="R957" s="143"/>
      <c r="S957" s="143"/>
      <c r="T957" s="143"/>
      <c r="U957" s="143"/>
      <c r="V957" s="143"/>
      <c r="W957" s="90">
        <f>IF(AND($AM$17&gt;=$X957,$AM$17&lt;=$Y957),'TARIFA ENTREGA A DIRECCION USD'!A957,$W958)</f>
        <v>0</v>
      </c>
      <c r="X957" s="90">
        <v>948.00099999999998</v>
      </c>
      <c r="Y957" s="90">
        <v>949</v>
      </c>
      <c r="Z957" s="144"/>
    </row>
    <row r="958" spans="1:26" x14ac:dyDescent="0.2">
      <c r="A958" s="281" t="str">
        <f t="shared" si="23"/>
        <v>EVA TY1</v>
      </c>
      <c r="B958" s="368" t="s">
        <v>572</v>
      </c>
      <c r="C958" s="368" t="s">
        <v>573</v>
      </c>
      <c r="D958" s="368" t="s">
        <v>604</v>
      </c>
      <c r="E958" s="368" t="s">
        <v>605</v>
      </c>
      <c r="F958" s="369" t="s">
        <v>504</v>
      </c>
      <c r="G958" s="369">
        <v>755</v>
      </c>
      <c r="I958" s="143"/>
      <c r="J958" s="143"/>
      <c r="K958" s="143"/>
      <c r="L958" s="143"/>
      <c r="M958" s="237"/>
      <c r="N958" s="143"/>
      <c r="O958" s="143"/>
      <c r="P958" s="143"/>
      <c r="Q958" s="143"/>
      <c r="R958" s="143"/>
      <c r="S958" s="143"/>
      <c r="T958" s="143"/>
      <c r="U958" s="143"/>
      <c r="V958" s="143"/>
      <c r="W958" s="90">
        <f>IF(AND($AM$17&gt;=$X958,$AM$17&lt;=$Y958),'TARIFA ENTREGA A DIRECCION USD'!A958,$W959)</f>
        <v>0</v>
      </c>
      <c r="X958" s="90">
        <v>949.00099999999998</v>
      </c>
      <c r="Y958" s="90">
        <v>950</v>
      </c>
      <c r="Z958" s="144"/>
    </row>
    <row r="959" spans="1:26" x14ac:dyDescent="0.2">
      <c r="A959" s="281" t="str">
        <f t="shared" si="23"/>
        <v>EVA VAL</v>
      </c>
      <c r="B959" s="368" t="s">
        <v>572</v>
      </c>
      <c r="C959" s="368" t="s">
        <v>573</v>
      </c>
      <c r="D959" s="368" t="s">
        <v>602</v>
      </c>
      <c r="E959" s="368" t="s">
        <v>603</v>
      </c>
      <c r="F959" s="369" t="s">
        <v>503</v>
      </c>
      <c r="G959" s="369">
        <v>566</v>
      </c>
      <c r="I959" s="143"/>
      <c r="J959" s="143"/>
      <c r="K959" s="143"/>
      <c r="L959" s="143"/>
      <c r="M959" s="237"/>
      <c r="N959" s="143"/>
      <c r="O959" s="143"/>
      <c r="P959" s="143"/>
      <c r="Q959" s="143"/>
      <c r="R959" s="143"/>
      <c r="S959" s="143"/>
      <c r="T959" s="143"/>
      <c r="U959" s="143"/>
      <c r="V959" s="143"/>
      <c r="W959" s="90">
        <f>IF(AND($AM$17&gt;=$X959,$AM$17&lt;=$Y959),'TARIFA ENTREGA A DIRECCION USD'!A959,$W960)</f>
        <v>0</v>
      </c>
      <c r="X959" s="90">
        <v>950.00099999999998</v>
      </c>
      <c r="Y959" s="90">
        <v>951</v>
      </c>
      <c r="Z959" s="144"/>
    </row>
    <row r="960" spans="1:26" x14ac:dyDescent="0.2">
      <c r="A960" s="281" t="str">
        <f t="shared" si="23"/>
        <v>EVA VEN</v>
      </c>
      <c r="B960" s="368" t="s">
        <v>572</v>
      </c>
      <c r="C960" s="368" t="s">
        <v>573</v>
      </c>
      <c r="D960" s="368" t="s">
        <v>5475</v>
      </c>
      <c r="E960" s="368" t="s">
        <v>5476</v>
      </c>
      <c r="F960" s="369" t="s">
        <v>504</v>
      </c>
      <c r="G960" s="369">
        <v>755</v>
      </c>
      <c r="I960" s="143"/>
      <c r="J960" s="143"/>
      <c r="K960" s="143"/>
      <c r="L960" s="143"/>
      <c r="M960" s="237"/>
      <c r="N960" s="143"/>
      <c r="O960" s="143"/>
      <c r="P960" s="143"/>
      <c r="Q960" s="143"/>
      <c r="R960" s="143"/>
      <c r="S960" s="143"/>
      <c r="T960" s="143"/>
      <c r="U960" s="143"/>
      <c r="V960" s="143"/>
      <c r="W960" s="90">
        <f>IF(AND($AM$17&gt;=$X960,$AM$17&lt;=$Y960),'TARIFA ENTREGA A DIRECCION USD'!A960,$W961)</f>
        <v>0</v>
      </c>
      <c r="X960" s="90">
        <v>951.00099999999998</v>
      </c>
      <c r="Y960" s="90">
        <v>952</v>
      </c>
      <c r="Z960" s="144"/>
    </row>
    <row r="961" spans="1:26" x14ac:dyDescent="0.2">
      <c r="A961" s="281" t="str">
        <f t="shared" si="23"/>
        <v>EVA VLP</v>
      </c>
      <c r="B961" s="368" t="s">
        <v>572</v>
      </c>
      <c r="C961" s="368" t="s">
        <v>573</v>
      </c>
      <c r="D961" s="368" t="s">
        <v>606</v>
      </c>
      <c r="E961" s="368" t="s">
        <v>5482</v>
      </c>
      <c r="F961" s="369" t="s">
        <v>504</v>
      </c>
      <c r="G961" s="369">
        <v>843</v>
      </c>
      <c r="I961" s="143"/>
      <c r="J961" s="143"/>
      <c r="K961" s="143"/>
      <c r="L961" s="143"/>
      <c r="M961" s="237"/>
      <c r="N961" s="143"/>
      <c r="O961" s="143"/>
      <c r="P961" s="143"/>
      <c r="Q961" s="143"/>
      <c r="R961" s="143"/>
      <c r="S961" s="143"/>
      <c r="T961" s="143"/>
      <c r="U961" s="143"/>
      <c r="V961" s="143"/>
      <c r="W961" s="90">
        <f>IF(AND($AM$17&gt;=$X961,$AM$17&lt;=$Y961),'TARIFA ENTREGA A DIRECCION USD'!A961,$W962)</f>
        <v>0</v>
      </c>
      <c r="X961" s="90">
        <v>952.00099999999998</v>
      </c>
      <c r="Y961" s="90">
        <v>953</v>
      </c>
      <c r="Z961" s="144"/>
    </row>
    <row r="962" spans="1:26" x14ac:dyDescent="0.2">
      <c r="A962" s="281" t="str">
        <f t="shared" ref="A962:A1025" si="24">CONCATENATE(B962," ",D962)</f>
        <v>EVA VRA</v>
      </c>
      <c r="B962" s="368" t="s">
        <v>572</v>
      </c>
      <c r="C962" s="368" t="s">
        <v>573</v>
      </c>
      <c r="D962" s="368" t="s">
        <v>607</v>
      </c>
      <c r="E962" s="368" t="s">
        <v>608</v>
      </c>
      <c r="F962" s="369" t="s">
        <v>502</v>
      </c>
      <c r="G962" s="369">
        <v>203</v>
      </c>
      <c r="I962" s="143"/>
      <c r="J962" s="143"/>
      <c r="K962" s="143"/>
      <c r="L962" s="143"/>
      <c r="M962" s="237"/>
      <c r="N962" s="143"/>
      <c r="O962" s="143"/>
      <c r="P962" s="143"/>
      <c r="Q962" s="143"/>
      <c r="R962" s="143"/>
      <c r="S962" s="143"/>
      <c r="T962" s="143"/>
      <c r="U962" s="143"/>
      <c r="V962" s="143"/>
      <c r="W962" s="90">
        <f>IF(AND($AM$17&gt;=$X962,$AM$17&lt;=$Y962),'TARIFA ENTREGA A DIRECCION USD'!A962,$W963)</f>
        <v>0</v>
      </c>
      <c r="X962" s="90">
        <v>953.00099999999998</v>
      </c>
      <c r="Y962" s="90">
        <v>954</v>
      </c>
      <c r="Z962" s="144"/>
    </row>
    <row r="963" spans="1:26" x14ac:dyDescent="0.2">
      <c r="A963" s="281" t="str">
        <f t="shared" si="24"/>
        <v>EVA XBM</v>
      </c>
      <c r="B963" s="368" t="s">
        <v>572</v>
      </c>
      <c r="C963" s="368" t="s">
        <v>573</v>
      </c>
      <c r="D963" s="368" t="s">
        <v>609</v>
      </c>
      <c r="E963" s="368" t="s">
        <v>612</v>
      </c>
      <c r="F963" s="369" t="s">
        <v>504</v>
      </c>
      <c r="G963" s="369">
        <v>755</v>
      </c>
      <c r="I963" s="143"/>
      <c r="J963" s="143"/>
      <c r="K963" s="143"/>
      <c r="L963" s="143"/>
      <c r="M963" s="237"/>
      <c r="N963" s="143"/>
      <c r="O963" s="143"/>
      <c r="P963" s="143"/>
      <c r="Q963" s="143"/>
      <c r="R963" s="143"/>
      <c r="S963" s="143"/>
      <c r="T963" s="143"/>
      <c r="U963" s="143"/>
      <c r="V963" s="143"/>
      <c r="W963" s="90">
        <f>IF(AND($AM$17&gt;=$X963,$AM$17&lt;=$Y963),'TARIFA ENTREGA A DIRECCION USD'!A963,$W964)</f>
        <v>0</v>
      </c>
      <c r="X963" s="90">
        <v>954.00099999999998</v>
      </c>
      <c r="Y963" s="90">
        <v>955</v>
      </c>
      <c r="Z963" s="144"/>
    </row>
    <row r="964" spans="1:26" x14ac:dyDescent="0.2">
      <c r="A964" s="281" t="str">
        <f t="shared" si="24"/>
        <v>EVA XES</v>
      </c>
      <c r="B964" s="368" t="s">
        <v>572</v>
      </c>
      <c r="C964" s="368" t="s">
        <v>573</v>
      </c>
      <c r="D964" s="368" t="s">
        <v>610</v>
      </c>
      <c r="E964" s="368" t="s">
        <v>613</v>
      </c>
      <c r="F964" s="369" t="s">
        <v>504</v>
      </c>
      <c r="G964" s="369">
        <v>755</v>
      </c>
      <c r="I964" s="143"/>
      <c r="J964" s="143"/>
      <c r="K964" s="143"/>
      <c r="L964" s="143"/>
      <c r="M964" s="237"/>
      <c r="N964" s="143"/>
      <c r="O964" s="143"/>
      <c r="P964" s="143"/>
      <c r="Q964" s="143"/>
      <c r="R964" s="143"/>
      <c r="S964" s="143"/>
      <c r="T964" s="143"/>
      <c r="U964" s="143"/>
      <c r="V964" s="143"/>
      <c r="W964" s="90">
        <f>IF(AND($AM$17&gt;=$X964,$AM$17&lt;=$Y964),'TARIFA ENTREGA A DIRECCION USD'!A964,$W965)</f>
        <v>0</v>
      </c>
      <c r="X964" s="90">
        <v>955.00099999999998</v>
      </c>
      <c r="Y964" s="90">
        <v>956</v>
      </c>
      <c r="Z964" s="144"/>
    </row>
    <row r="965" spans="1:26" x14ac:dyDescent="0.2">
      <c r="A965" s="281" t="str">
        <f t="shared" si="24"/>
        <v>EVA XSJ</v>
      </c>
      <c r="B965" s="368" t="s">
        <v>572</v>
      </c>
      <c r="C965" s="368" t="s">
        <v>573</v>
      </c>
      <c r="D965" s="368" t="s">
        <v>5477</v>
      </c>
      <c r="E965" s="368" t="s">
        <v>5478</v>
      </c>
      <c r="F965" s="369" t="s">
        <v>504</v>
      </c>
      <c r="G965" s="369">
        <v>755</v>
      </c>
      <c r="I965" s="143"/>
      <c r="J965" s="143"/>
      <c r="K965" s="143"/>
      <c r="L965" s="143"/>
      <c r="M965" s="237"/>
      <c r="N965" s="143"/>
      <c r="O965" s="143"/>
      <c r="P965" s="143"/>
      <c r="Q965" s="143"/>
      <c r="R965" s="143"/>
      <c r="S965" s="143"/>
      <c r="T965" s="143"/>
      <c r="U965" s="143"/>
      <c r="V965" s="143"/>
      <c r="W965" s="90">
        <f>IF(AND($AM$17&gt;=$X965,$AM$17&lt;=$Y965),'TARIFA ENTREGA A DIRECCION USD'!A965,$W966)</f>
        <v>0</v>
      </c>
      <c r="X965" s="90">
        <v>956.00099999999998</v>
      </c>
      <c r="Y965" s="90">
        <v>957</v>
      </c>
      <c r="Z965" s="144"/>
    </row>
    <row r="966" spans="1:26" x14ac:dyDescent="0.2">
      <c r="A966" s="281" t="str">
        <f t="shared" si="24"/>
        <v>EVA XSS</v>
      </c>
      <c r="B966" s="368" t="s">
        <v>572</v>
      </c>
      <c r="C966" s="368" t="s">
        <v>573</v>
      </c>
      <c r="D966" s="368" t="s">
        <v>5485</v>
      </c>
      <c r="E966" s="368" t="s">
        <v>5486</v>
      </c>
      <c r="F966" s="369" t="s">
        <v>502</v>
      </c>
      <c r="G966" s="369">
        <v>164</v>
      </c>
      <c r="I966" s="143"/>
      <c r="J966" s="143"/>
      <c r="K966" s="143"/>
      <c r="L966" s="143"/>
      <c r="M966" s="237"/>
      <c r="N966" s="143"/>
      <c r="O966" s="143"/>
      <c r="P966" s="143"/>
      <c r="Q966" s="143"/>
      <c r="R966" s="143"/>
      <c r="S966" s="143"/>
      <c r="T966" s="143"/>
      <c r="U966" s="143"/>
      <c r="V966" s="143"/>
      <c r="W966" s="90">
        <f>IF(AND($AM$17&gt;=$X966,$AM$17&lt;=$Y966),'TARIFA ENTREGA A DIRECCION USD'!A966,$W967)</f>
        <v>0</v>
      </c>
      <c r="X966" s="90">
        <v>957.00099999999998</v>
      </c>
      <c r="Y966" s="90">
        <v>958</v>
      </c>
      <c r="Z966" s="144"/>
    </row>
    <row r="967" spans="1:26" x14ac:dyDescent="0.2">
      <c r="A967" s="281" t="str">
        <f t="shared" si="24"/>
        <v>EVA XTT</v>
      </c>
      <c r="B967" s="368" t="s">
        <v>572</v>
      </c>
      <c r="C967" s="368" t="s">
        <v>573</v>
      </c>
      <c r="D967" s="368" t="s">
        <v>5448</v>
      </c>
      <c r="E967" s="368" t="s">
        <v>5479</v>
      </c>
      <c r="F967" s="369" t="s">
        <v>504</v>
      </c>
      <c r="G967" s="369">
        <v>755</v>
      </c>
      <c r="I967" s="143"/>
      <c r="J967" s="143"/>
      <c r="K967" s="143"/>
      <c r="L967" s="143"/>
      <c r="M967" s="237"/>
      <c r="N967" s="143"/>
      <c r="O967" s="143"/>
      <c r="P967" s="143"/>
      <c r="Q967" s="143"/>
      <c r="R967" s="143"/>
      <c r="S967" s="143"/>
      <c r="T967" s="143"/>
      <c r="U967" s="143"/>
      <c r="V967" s="143"/>
      <c r="W967" s="90">
        <f>IF(AND($AM$17&gt;=$X967,$AM$17&lt;=$Y967),'TARIFA ENTREGA A DIRECCION USD'!A967,$W968)</f>
        <v>0</v>
      </c>
      <c r="X967" s="90">
        <v>958.00099999999998</v>
      </c>
      <c r="Y967" s="90">
        <v>959</v>
      </c>
      <c r="Z967" s="144"/>
    </row>
    <row r="968" spans="1:26" x14ac:dyDescent="0.2">
      <c r="A968" s="282" t="str">
        <f t="shared" si="24"/>
        <v>EVA XCH</v>
      </c>
      <c r="B968" s="278" t="s">
        <v>572</v>
      </c>
      <c r="C968" s="278" t="s">
        <v>573</v>
      </c>
      <c r="D968" s="278" t="s">
        <v>5537</v>
      </c>
      <c r="E968" s="278" t="s">
        <v>5538</v>
      </c>
      <c r="F968" s="395" t="s">
        <v>504</v>
      </c>
      <c r="G968" s="396">
        <v>755</v>
      </c>
      <c r="I968" s="143"/>
      <c r="J968" s="143"/>
      <c r="K968" s="143"/>
      <c r="L968" s="143"/>
      <c r="M968" s="237"/>
      <c r="N968" s="143"/>
      <c r="O968" s="143"/>
      <c r="P968" s="143"/>
      <c r="Q968" s="143"/>
      <c r="R968" s="143"/>
      <c r="S968" s="143"/>
      <c r="T968" s="143"/>
      <c r="U968" s="143"/>
      <c r="V968" s="143"/>
      <c r="W968" s="90">
        <f>IF(AND($AM$17&gt;=$X968,$AM$17&lt;=$Y968),'TARIFA ENTREGA A DIRECCION USD'!A968,$W969)</f>
        <v>0</v>
      </c>
      <c r="X968" s="90">
        <v>959.00099999999998</v>
      </c>
      <c r="Y968" s="90">
        <v>960</v>
      </c>
      <c r="Z968" s="144"/>
    </row>
    <row r="969" spans="1:26" x14ac:dyDescent="0.2">
      <c r="A969" s="294" t="str">
        <f t="shared" si="24"/>
        <v>EVA BPC</v>
      </c>
      <c r="B969" s="293" t="s">
        <v>572</v>
      </c>
      <c r="C969" s="293" t="s">
        <v>573</v>
      </c>
      <c r="D969" s="293" t="s">
        <v>5544</v>
      </c>
      <c r="E969" s="293" t="s">
        <v>5545</v>
      </c>
      <c r="F969" s="397" t="s">
        <v>504</v>
      </c>
      <c r="G969" s="398">
        <v>1066</v>
      </c>
      <c r="I969" s="143"/>
      <c r="J969" s="143"/>
      <c r="K969" s="143"/>
      <c r="L969" s="143"/>
      <c r="M969" s="237"/>
      <c r="N969" s="143"/>
      <c r="O969" s="143"/>
      <c r="P969" s="143"/>
      <c r="Q969" s="143"/>
      <c r="R969" s="143"/>
      <c r="S969" s="143"/>
      <c r="T969" s="143"/>
      <c r="U969" s="143"/>
      <c r="V969" s="143"/>
      <c r="W969" s="90">
        <f>IF(AND($AM$17&gt;=$X969,$AM$17&lt;=$Y969),'TARIFA ENTREGA A DIRECCION USD'!A969,$W970)</f>
        <v>0</v>
      </c>
      <c r="X969" s="90">
        <v>960.00099999999998</v>
      </c>
      <c r="Y969" s="90">
        <v>961</v>
      </c>
      <c r="Z969" s="144"/>
    </row>
    <row r="970" spans="1:26" x14ac:dyDescent="0.2">
      <c r="A970" s="294" t="str">
        <f t="shared" si="24"/>
        <v>EVA XCP</v>
      </c>
      <c r="B970" s="293" t="s">
        <v>572</v>
      </c>
      <c r="C970" s="293" t="s">
        <v>573</v>
      </c>
      <c r="D970" s="293" t="s">
        <v>5549</v>
      </c>
      <c r="E970" s="293" t="s">
        <v>5550</v>
      </c>
      <c r="F970" s="397" t="s">
        <v>504</v>
      </c>
      <c r="G970" s="398">
        <v>755</v>
      </c>
      <c r="I970" s="143"/>
      <c r="J970" s="143"/>
      <c r="K970" s="143"/>
      <c r="L970" s="143"/>
      <c r="M970" s="237"/>
      <c r="N970" s="143"/>
      <c r="O970" s="143"/>
      <c r="P970" s="143"/>
      <c r="Q970" s="143"/>
      <c r="R970" s="143"/>
      <c r="S970" s="143"/>
      <c r="T970" s="143"/>
      <c r="U970" s="143"/>
      <c r="V970" s="143"/>
      <c r="W970" s="90">
        <f>IF(AND($AM$17&gt;=$X970,$AM$17&lt;=$Y970),'TARIFA ENTREGA A DIRECCION USD'!A970,$W971)</f>
        <v>0</v>
      </c>
      <c r="X970" s="90">
        <v>961.00099999999998</v>
      </c>
      <c r="Y970" s="90">
        <v>962</v>
      </c>
      <c r="Z970" s="144"/>
    </row>
    <row r="971" spans="1:26" x14ac:dyDescent="0.2">
      <c r="A971" s="281" t="str">
        <f t="shared" si="24"/>
        <v>GR2 ACO</v>
      </c>
      <c r="B971" s="368" t="s">
        <v>576</v>
      </c>
      <c r="C971" s="368" t="s">
        <v>5473</v>
      </c>
      <c r="D971" s="368" t="s">
        <v>546</v>
      </c>
      <c r="E971" s="368" t="s">
        <v>547</v>
      </c>
      <c r="F971" s="369" t="s">
        <v>503</v>
      </c>
      <c r="G971" s="370">
        <v>352</v>
      </c>
      <c r="I971" s="143"/>
      <c r="J971" s="143"/>
      <c r="K971" s="143"/>
      <c r="L971" s="143"/>
      <c r="M971" s="237"/>
      <c r="N971" s="143"/>
      <c r="O971" s="143"/>
      <c r="P971" s="143"/>
      <c r="Q971" s="143"/>
      <c r="R971" s="143"/>
      <c r="S971" s="143"/>
      <c r="T971" s="143"/>
      <c r="U971" s="143"/>
      <c r="V971" s="143"/>
      <c r="W971" s="90">
        <f>IF(AND($AM$17&gt;=$X971,$AM$17&lt;=$Y971),'TARIFA ENTREGA A DIRECCION USD'!A971,$W972)</f>
        <v>0</v>
      </c>
      <c r="X971" s="90">
        <v>962.00099999999998</v>
      </c>
      <c r="Y971" s="90">
        <v>963</v>
      </c>
      <c r="Z971" s="144"/>
    </row>
    <row r="972" spans="1:26" x14ac:dyDescent="0.2">
      <c r="A972" s="281" t="str">
        <f t="shared" si="24"/>
        <v>GR2 AUA</v>
      </c>
      <c r="B972" s="368" t="s">
        <v>576</v>
      </c>
      <c r="C972" s="368" t="s">
        <v>5473</v>
      </c>
      <c r="D972" s="368" t="s">
        <v>5515</v>
      </c>
      <c r="E972" s="368" t="s">
        <v>5519</v>
      </c>
      <c r="F972" s="369" t="s">
        <v>503</v>
      </c>
      <c r="G972" s="370">
        <v>380</v>
      </c>
      <c r="I972" s="143"/>
      <c r="J972" s="143"/>
      <c r="K972" s="143"/>
      <c r="L972" s="143"/>
      <c r="M972" s="237"/>
      <c r="N972" s="143"/>
      <c r="O972" s="143"/>
      <c r="P972" s="143"/>
      <c r="Q972" s="143"/>
      <c r="R972" s="143"/>
      <c r="S972" s="143"/>
      <c r="T972" s="143"/>
      <c r="U972" s="143"/>
      <c r="V972" s="143"/>
      <c r="W972" s="90">
        <f>IF(AND($AM$17&gt;=$X972,$AM$17&lt;=$Y972),'TARIFA ENTREGA A DIRECCION USD'!A972,$W973)</f>
        <v>0</v>
      </c>
      <c r="X972" s="90">
        <v>963.00099999999998</v>
      </c>
      <c r="Y972" s="90">
        <v>964</v>
      </c>
      <c r="Z972" s="144"/>
    </row>
    <row r="973" spans="1:26" x14ac:dyDescent="0.2">
      <c r="A973" s="281" t="str">
        <f t="shared" si="24"/>
        <v>GR2 BAS</v>
      </c>
      <c r="B973" s="368" t="s">
        <v>576</v>
      </c>
      <c r="C973" s="368" t="s">
        <v>5473</v>
      </c>
      <c r="D973" s="368" t="s">
        <v>549</v>
      </c>
      <c r="E973" s="368" t="s">
        <v>550</v>
      </c>
      <c r="F973" s="369" t="s">
        <v>504</v>
      </c>
      <c r="G973" s="370">
        <v>647</v>
      </c>
      <c r="I973" s="143"/>
      <c r="J973" s="143"/>
      <c r="K973" s="143"/>
      <c r="L973" s="143"/>
      <c r="M973" s="237"/>
      <c r="N973" s="143"/>
      <c r="O973" s="143"/>
      <c r="P973" s="143"/>
      <c r="Q973" s="143"/>
      <c r="R973" s="143"/>
      <c r="S973" s="143"/>
      <c r="T973" s="143"/>
      <c r="U973" s="143"/>
      <c r="V973" s="143"/>
      <c r="W973" s="90">
        <f>IF(AND($AM$17&gt;=$X973,$AM$17&lt;=$Y973),'TARIFA ENTREGA A DIRECCION USD'!A973,$W974)</f>
        <v>0</v>
      </c>
      <c r="X973" s="90">
        <v>964.00099999999998</v>
      </c>
      <c r="Y973" s="90">
        <v>965</v>
      </c>
      <c r="Z973" s="144"/>
    </row>
    <row r="974" spans="1:26" x14ac:dyDescent="0.2">
      <c r="A974" s="281" t="str">
        <f t="shared" si="24"/>
        <v>GR2 BTO</v>
      </c>
      <c r="B974" s="368" t="s">
        <v>576</v>
      </c>
      <c r="C974" s="368" t="s">
        <v>5473</v>
      </c>
      <c r="D974" s="368" t="s">
        <v>551</v>
      </c>
      <c r="E974" s="368" t="s">
        <v>552</v>
      </c>
      <c r="F974" s="369" t="s">
        <v>503</v>
      </c>
      <c r="G974" s="370">
        <v>403</v>
      </c>
      <c r="I974" s="143"/>
      <c r="J974" s="143"/>
      <c r="K974" s="143"/>
      <c r="L974" s="143"/>
      <c r="M974" s="237"/>
      <c r="N974" s="143"/>
      <c r="O974" s="143"/>
      <c r="P974" s="143"/>
      <c r="Q974" s="143"/>
      <c r="R974" s="143"/>
      <c r="S974" s="143"/>
      <c r="T974" s="143"/>
      <c r="U974" s="143"/>
      <c r="V974" s="143"/>
      <c r="W974" s="90">
        <f>IF(AND($AM$17&gt;=$X974,$AM$17&lt;=$Y974),'TARIFA ENTREGA A DIRECCION USD'!A974,$W975)</f>
        <v>0</v>
      </c>
      <c r="X974" s="90">
        <v>965.00099999999998</v>
      </c>
      <c r="Y974" s="90">
        <v>966</v>
      </c>
      <c r="Z974" s="144"/>
    </row>
    <row r="975" spans="1:26" x14ac:dyDescent="0.2">
      <c r="A975" s="281" t="str">
        <f t="shared" si="24"/>
        <v>GR2 CAS</v>
      </c>
      <c r="B975" s="368" t="s">
        <v>576</v>
      </c>
      <c r="C975" s="368" t="s">
        <v>5473</v>
      </c>
      <c r="D975" s="368" t="s">
        <v>553</v>
      </c>
      <c r="E975" s="368" t="s">
        <v>554</v>
      </c>
      <c r="F975" s="369" t="s">
        <v>504</v>
      </c>
      <c r="G975" s="370">
        <v>697</v>
      </c>
      <c r="I975" s="143"/>
      <c r="J975" s="143"/>
      <c r="K975" s="143"/>
      <c r="L975" s="143"/>
      <c r="M975" s="237"/>
      <c r="N975" s="143"/>
      <c r="O975" s="143"/>
      <c r="P975" s="143"/>
      <c r="Q975" s="143"/>
      <c r="R975" s="143"/>
      <c r="S975" s="143"/>
      <c r="T975" s="143"/>
      <c r="U975" s="143"/>
      <c r="V975" s="143"/>
      <c r="W975" s="90">
        <f>IF(AND($AM$17&gt;=$X975,$AM$17&lt;=$Y975),'TARIFA ENTREGA A DIRECCION USD'!A975,$W976)</f>
        <v>0</v>
      </c>
      <c r="X975" s="90">
        <v>966.00099999999998</v>
      </c>
      <c r="Y975" s="90">
        <v>967</v>
      </c>
      <c r="Z975" s="144"/>
    </row>
    <row r="976" spans="1:26" x14ac:dyDescent="0.2">
      <c r="A976" s="281" t="str">
        <f t="shared" si="24"/>
        <v>GR2 CAZ</v>
      </c>
      <c r="B976" s="368" t="s">
        <v>576</v>
      </c>
      <c r="C976" s="368" t="s">
        <v>5473</v>
      </c>
      <c r="D976" s="368" t="s">
        <v>561</v>
      </c>
      <c r="E976" s="368" t="s">
        <v>611</v>
      </c>
      <c r="F976" s="369" t="s">
        <v>501</v>
      </c>
      <c r="G976" s="370">
        <v>65</v>
      </c>
      <c r="I976" s="143"/>
      <c r="J976" s="143"/>
      <c r="K976" s="143"/>
      <c r="L976" s="143"/>
      <c r="M976" s="237"/>
      <c r="N976" s="143"/>
      <c r="O976" s="143"/>
      <c r="P976" s="143"/>
      <c r="Q976" s="143"/>
      <c r="R976" s="143"/>
      <c r="S976" s="143"/>
      <c r="T976" s="143"/>
      <c r="U976" s="143"/>
      <c r="V976" s="143"/>
      <c r="W976" s="90">
        <f>IF(AND($AM$17&gt;=$X976,$AM$17&lt;=$Y976),'TARIFA ENTREGA A DIRECCION USD'!A976,$W977)</f>
        <v>0</v>
      </c>
      <c r="X976" s="90">
        <v>967.00099999999998</v>
      </c>
      <c r="Y976" s="90">
        <v>968</v>
      </c>
      <c r="Z976" s="144"/>
    </row>
    <row r="977" spans="1:26" x14ac:dyDescent="0.2">
      <c r="A977" s="281" t="str">
        <f t="shared" si="24"/>
        <v>GR2 CBR</v>
      </c>
      <c r="B977" s="368" t="s">
        <v>576</v>
      </c>
      <c r="C977" s="368" t="s">
        <v>5473</v>
      </c>
      <c r="D977" s="368" t="s">
        <v>555</v>
      </c>
      <c r="E977" s="368" t="s">
        <v>556</v>
      </c>
      <c r="F977" s="369" t="s">
        <v>503</v>
      </c>
      <c r="G977" s="370">
        <v>583</v>
      </c>
      <c r="I977" s="143"/>
      <c r="J977" s="143"/>
      <c r="K977" s="143"/>
      <c r="L977" s="143"/>
      <c r="M977" s="237"/>
      <c r="N977" s="143"/>
      <c r="O977" s="143"/>
      <c r="P977" s="143"/>
      <c r="Q977" s="143"/>
      <c r="R977" s="143"/>
      <c r="S977" s="143"/>
      <c r="T977" s="143"/>
      <c r="U977" s="143"/>
      <c r="V977" s="143"/>
      <c r="W977" s="90">
        <f>IF(AND($AM$17&gt;=$X977,$AM$17&lt;=$Y977),'TARIFA ENTREGA A DIRECCION USD'!A977,$W978)</f>
        <v>0</v>
      </c>
      <c r="X977" s="90">
        <v>968.00099999999998</v>
      </c>
      <c r="Y977" s="90">
        <v>969</v>
      </c>
      <c r="Z977" s="144"/>
    </row>
    <row r="978" spans="1:26" x14ac:dyDescent="0.2">
      <c r="A978" s="281" t="str">
        <f t="shared" si="24"/>
        <v>GR2 CCS</v>
      </c>
      <c r="B978" s="368" t="s">
        <v>576</v>
      </c>
      <c r="C978" s="368" t="s">
        <v>5473</v>
      </c>
      <c r="D978" s="368" t="s">
        <v>557</v>
      </c>
      <c r="E978" s="368" t="s">
        <v>558</v>
      </c>
      <c r="F978" s="369" t="s">
        <v>501</v>
      </c>
      <c r="G978" s="370">
        <v>39</v>
      </c>
      <c r="I978" s="143"/>
      <c r="J978" s="143"/>
      <c r="K978" s="143"/>
      <c r="L978" s="143"/>
      <c r="M978" s="237"/>
      <c r="N978" s="143"/>
      <c r="O978" s="143"/>
      <c r="P978" s="143"/>
      <c r="Q978" s="143"/>
      <c r="R978" s="143"/>
      <c r="S978" s="143"/>
      <c r="T978" s="143"/>
      <c r="U978" s="143"/>
      <c r="V978" s="143"/>
      <c r="W978" s="90">
        <f>IF(AND($AM$17&gt;=$X978,$AM$17&lt;=$Y978),'TARIFA ENTREGA A DIRECCION USD'!A978,$W979)</f>
        <v>0</v>
      </c>
      <c r="X978" s="90">
        <v>969.00099999999998</v>
      </c>
      <c r="Y978" s="90">
        <v>970</v>
      </c>
      <c r="Z978" s="144"/>
    </row>
    <row r="979" spans="1:26" x14ac:dyDescent="0.2">
      <c r="A979" s="281" t="str">
        <f t="shared" si="24"/>
        <v>GR2 CGA</v>
      </c>
      <c r="B979" s="368" t="s">
        <v>576</v>
      </c>
      <c r="C979" s="368" t="s">
        <v>5473</v>
      </c>
      <c r="D979" s="368" t="s">
        <v>559</v>
      </c>
      <c r="E979" s="368" t="s">
        <v>560</v>
      </c>
      <c r="F979" s="369" t="s">
        <v>502</v>
      </c>
      <c r="G979" s="370">
        <v>143</v>
      </c>
      <c r="I979" s="143"/>
      <c r="J979" s="143"/>
      <c r="K979" s="143"/>
      <c r="L979" s="143"/>
      <c r="M979" s="237"/>
      <c r="N979" s="143"/>
      <c r="O979" s="143"/>
      <c r="P979" s="143"/>
      <c r="Q979" s="143"/>
      <c r="R979" s="143"/>
      <c r="S979" s="143"/>
      <c r="T979" s="143"/>
      <c r="U979" s="143"/>
      <c r="V979" s="143"/>
      <c r="W979" s="90">
        <f>IF(AND($AM$17&gt;=$X979,$AM$17&lt;=$Y979),'TARIFA ENTREGA A DIRECCION USD'!A979,$W980)</f>
        <v>0</v>
      </c>
      <c r="X979" s="90">
        <v>970.00099999999998</v>
      </c>
      <c r="Y979" s="90">
        <v>971</v>
      </c>
      <c r="Z979" s="144"/>
    </row>
    <row r="980" spans="1:26" x14ac:dyDescent="0.2">
      <c r="A980" s="281" t="str">
        <f t="shared" si="24"/>
        <v>GR2 CNA</v>
      </c>
      <c r="B980" s="368" t="s">
        <v>576</v>
      </c>
      <c r="C980" s="368" t="s">
        <v>5473</v>
      </c>
      <c r="D980" s="368" t="s">
        <v>5492</v>
      </c>
      <c r="E980" s="368" t="s">
        <v>5493</v>
      </c>
      <c r="F980" s="369" t="s">
        <v>503</v>
      </c>
      <c r="G980" s="370">
        <v>364</v>
      </c>
      <c r="I980" s="143"/>
      <c r="J980" s="143"/>
      <c r="K980" s="143"/>
      <c r="L980" s="143"/>
      <c r="M980" s="237"/>
      <c r="N980" s="143"/>
      <c r="O980" s="143"/>
      <c r="P980" s="143"/>
      <c r="Q980" s="143"/>
      <c r="R980" s="143"/>
      <c r="S980" s="143"/>
      <c r="T980" s="143"/>
      <c r="U980" s="143"/>
      <c r="V980" s="143"/>
      <c r="W980" s="90">
        <f>IF(AND($AM$17&gt;=$X980,$AM$17&lt;=$Y980),'TARIFA ENTREGA A DIRECCION USD'!A980,$W981)</f>
        <v>0</v>
      </c>
      <c r="X980" s="90">
        <v>971.00099999999998</v>
      </c>
      <c r="Y980" s="90">
        <v>972</v>
      </c>
      <c r="Z980" s="144"/>
    </row>
    <row r="981" spans="1:26" x14ac:dyDescent="0.2">
      <c r="A981" s="281" t="str">
        <f t="shared" si="24"/>
        <v>GR2 CNO</v>
      </c>
      <c r="B981" s="368" t="s">
        <v>576</v>
      </c>
      <c r="C981" s="368" t="s">
        <v>5473</v>
      </c>
      <c r="D981" s="368" t="s">
        <v>5499</v>
      </c>
      <c r="E981" s="368" t="s">
        <v>5500</v>
      </c>
      <c r="F981" s="369" t="s">
        <v>503</v>
      </c>
      <c r="G981" s="370">
        <v>495</v>
      </c>
      <c r="I981" s="143"/>
      <c r="J981" s="143"/>
      <c r="K981" s="143"/>
      <c r="L981" s="143"/>
      <c r="M981" s="237"/>
      <c r="N981" s="143"/>
      <c r="O981" s="143"/>
      <c r="P981" s="143"/>
      <c r="Q981" s="143"/>
      <c r="R981" s="143"/>
      <c r="S981" s="143"/>
      <c r="T981" s="143"/>
      <c r="U981" s="143"/>
      <c r="V981" s="143"/>
      <c r="W981" s="90">
        <f>IF(AND($AM$17&gt;=$X981,$AM$17&lt;=$Y981),'TARIFA ENTREGA A DIRECCION USD'!A981,$W982)</f>
        <v>0</v>
      </c>
      <c r="X981" s="90">
        <v>972.00099999999998</v>
      </c>
      <c r="Y981" s="90">
        <v>973</v>
      </c>
      <c r="Z981" s="144"/>
    </row>
    <row r="982" spans="1:26" x14ac:dyDescent="0.2">
      <c r="A982" s="281" t="str">
        <f t="shared" si="24"/>
        <v>GR2 CRO</v>
      </c>
      <c r="B982" s="368" t="s">
        <v>576</v>
      </c>
      <c r="C982" s="368" t="s">
        <v>5473</v>
      </c>
      <c r="D982" s="368" t="s">
        <v>562</v>
      </c>
      <c r="E982" s="368" t="s">
        <v>563</v>
      </c>
      <c r="F982" s="369" t="s">
        <v>503</v>
      </c>
      <c r="G982" s="370">
        <v>500</v>
      </c>
      <c r="I982" s="143"/>
      <c r="J982" s="143"/>
      <c r="K982" s="143"/>
      <c r="L982" s="143"/>
      <c r="M982" s="237"/>
      <c r="N982" s="143"/>
      <c r="O982" s="143"/>
      <c r="P982" s="143"/>
      <c r="Q982" s="143"/>
      <c r="R982" s="143"/>
      <c r="S982" s="143"/>
      <c r="T982" s="143"/>
      <c r="U982" s="143"/>
      <c r="V982" s="143"/>
      <c r="W982" s="90">
        <f>IF(AND($AM$17&gt;=$X982,$AM$17&lt;=$Y982),'TARIFA ENTREGA A DIRECCION USD'!A982,$W983)</f>
        <v>0</v>
      </c>
      <c r="X982" s="90">
        <v>973.00099999999998</v>
      </c>
      <c r="Y982" s="90">
        <v>974</v>
      </c>
      <c r="Z982" s="144"/>
    </row>
    <row r="983" spans="1:26" x14ac:dyDescent="0.2">
      <c r="A983" s="281" t="str">
        <f t="shared" si="24"/>
        <v>GR2 CRR</v>
      </c>
      <c r="B983" s="368" t="s">
        <v>576</v>
      </c>
      <c r="C983" s="368" t="s">
        <v>5473</v>
      </c>
      <c r="D983" s="368" t="s">
        <v>564</v>
      </c>
      <c r="E983" s="368" t="s">
        <v>565</v>
      </c>
      <c r="F983" s="369" t="s">
        <v>503</v>
      </c>
      <c r="G983" s="370">
        <v>506</v>
      </c>
      <c r="I983" s="143"/>
      <c r="J983" s="143"/>
      <c r="K983" s="143"/>
      <c r="L983" s="143"/>
      <c r="M983" s="237"/>
      <c r="N983" s="143"/>
      <c r="O983" s="143"/>
      <c r="P983" s="143"/>
      <c r="Q983" s="143"/>
      <c r="R983" s="143"/>
      <c r="S983" s="143"/>
      <c r="T983" s="143"/>
      <c r="U983" s="143"/>
      <c r="V983" s="143"/>
      <c r="W983" s="90">
        <f>IF(AND($AM$17&gt;=$X983,$AM$17&lt;=$Y983),'TARIFA ENTREGA A DIRECCION USD'!A983,$W984)</f>
        <v>0</v>
      </c>
      <c r="X983" s="90">
        <v>974.00099999999998</v>
      </c>
      <c r="Y983" s="90">
        <v>975</v>
      </c>
      <c r="Z983" s="144"/>
    </row>
    <row r="984" spans="1:26" x14ac:dyDescent="0.2">
      <c r="A984" s="281" t="str">
        <f t="shared" si="24"/>
        <v>GR2 CVE</v>
      </c>
      <c r="B984" s="368" t="s">
        <v>576</v>
      </c>
      <c r="C984" s="368" t="s">
        <v>5473</v>
      </c>
      <c r="D984" s="368" t="s">
        <v>566</v>
      </c>
      <c r="E984" s="368" t="s">
        <v>567</v>
      </c>
      <c r="F984" s="369" t="s">
        <v>501</v>
      </c>
      <c r="G984" s="370">
        <v>95</v>
      </c>
      <c r="I984" s="143"/>
      <c r="J984" s="143"/>
      <c r="K984" s="143"/>
      <c r="L984" s="143"/>
      <c r="M984" s="237"/>
      <c r="N984" s="143"/>
      <c r="O984" s="143"/>
      <c r="P984" s="143"/>
      <c r="Q984" s="143"/>
      <c r="R984" s="143"/>
      <c r="S984" s="143"/>
      <c r="T984" s="143"/>
      <c r="U984" s="143"/>
      <c r="V984" s="143"/>
      <c r="W984" s="90">
        <f>IF(AND($AM$17&gt;=$X984,$AM$17&lt;=$Y984),'TARIFA ENTREGA A DIRECCION USD'!A984,$W985)</f>
        <v>0</v>
      </c>
      <c r="X984" s="90">
        <v>975.00099999999998</v>
      </c>
      <c r="Y984" s="90">
        <v>976</v>
      </c>
      <c r="Z984" s="144"/>
    </row>
    <row r="985" spans="1:26" x14ac:dyDescent="0.2">
      <c r="A985" s="281" t="str">
        <f t="shared" si="24"/>
        <v>GR2 CZO</v>
      </c>
      <c r="B985" s="368" t="s">
        <v>576</v>
      </c>
      <c r="C985" s="368" t="s">
        <v>5473</v>
      </c>
      <c r="D985" s="368" t="s">
        <v>568</v>
      </c>
      <c r="E985" s="368" t="s">
        <v>5481</v>
      </c>
      <c r="F985" s="369" t="s">
        <v>503</v>
      </c>
      <c r="G985" s="370">
        <v>315</v>
      </c>
      <c r="I985" s="143"/>
      <c r="J985" s="143"/>
      <c r="K985" s="143"/>
      <c r="L985" s="143"/>
      <c r="M985" s="237"/>
      <c r="N985" s="143"/>
      <c r="O985" s="143"/>
      <c r="P985" s="143"/>
      <c r="Q985" s="143"/>
      <c r="R985" s="143"/>
      <c r="S985" s="143"/>
      <c r="T985" s="143"/>
      <c r="U985" s="143"/>
      <c r="V985" s="143"/>
      <c r="W985" s="90">
        <f>IF(AND($AM$17&gt;=$X985,$AM$17&lt;=$Y985),'TARIFA ENTREGA A DIRECCION USD'!A985,$W986)</f>
        <v>0</v>
      </c>
      <c r="X985" s="90">
        <v>976.00099999999998</v>
      </c>
      <c r="Y985" s="90">
        <v>977</v>
      </c>
      <c r="Z985" s="144"/>
    </row>
    <row r="986" spans="1:26" x14ac:dyDescent="0.2">
      <c r="A986" s="281" t="str">
        <f t="shared" si="24"/>
        <v>GR2 DMS</v>
      </c>
      <c r="B986" s="368" t="s">
        <v>576</v>
      </c>
      <c r="C986" s="368" t="s">
        <v>5473</v>
      </c>
      <c r="D986" s="368" t="s">
        <v>5446</v>
      </c>
      <c r="E986" s="368" t="s">
        <v>5447</v>
      </c>
      <c r="F986" s="369" t="s">
        <v>504</v>
      </c>
      <c r="G986" s="370">
        <v>647</v>
      </c>
      <c r="I986" s="143"/>
      <c r="J986" s="143"/>
      <c r="K986" s="143"/>
      <c r="L986" s="143"/>
      <c r="M986" s="237"/>
      <c r="N986" s="143"/>
      <c r="O986" s="143"/>
      <c r="P986" s="143"/>
      <c r="Q986" s="143"/>
      <c r="R986" s="143"/>
      <c r="S986" s="143"/>
      <c r="T986" s="143"/>
      <c r="U986" s="143"/>
      <c r="V986" s="143"/>
      <c r="W986" s="90">
        <f>IF(AND($AM$17&gt;=$X986,$AM$17&lt;=$Y986),'TARIFA ENTREGA A DIRECCION USD'!A986,$W987)</f>
        <v>0</v>
      </c>
      <c r="X986" s="90">
        <v>977.00099999999998</v>
      </c>
      <c r="Y986" s="90">
        <v>978</v>
      </c>
      <c r="Z986" s="144"/>
    </row>
    <row r="987" spans="1:26" x14ac:dyDescent="0.2">
      <c r="A987" s="281" t="str">
        <f t="shared" si="24"/>
        <v>GR2 ETE</v>
      </c>
      <c r="B987" s="368" t="s">
        <v>576</v>
      </c>
      <c r="C987" s="368" t="s">
        <v>5473</v>
      </c>
      <c r="D987" s="368" t="s">
        <v>570</v>
      </c>
      <c r="E987" s="368" t="s">
        <v>571</v>
      </c>
      <c r="F987" s="369" t="s">
        <v>503</v>
      </c>
      <c r="G987" s="370">
        <v>498</v>
      </c>
      <c r="I987" s="143"/>
      <c r="J987" s="143"/>
      <c r="K987" s="143"/>
      <c r="L987" s="143"/>
      <c r="M987" s="237"/>
      <c r="N987" s="143"/>
      <c r="O987" s="143"/>
      <c r="P987" s="143"/>
      <c r="Q987" s="143"/>
      <c r="R987" s="143"/>
      <c r="S987" s="143"/>
      <c r="T987" s="143"/>
      <c r="U987" s="143"/>
      <c r="V987" s="143"/>
      <c r="W987" s="90">
        <f>IF(AND($AM$17&gt;=$X987,$AM$17&lt;=$Y987),'TARIFA ENTREGA A DIRECCION USD'!A987,$W988)</f>
        <v>0</v>
      </c>
      <c r="X987" s="90">
        <v>978.00099999999998</v>
      </c>
      <c r="Y987" s="90">
        <v>979</v>
      </c>
      <c r="Z987" s="144"/>
    </row>
    <row r="988" spans="1:26" x14ac:dyDescent="0.2">
      <c r="A988" s="281" t="str">
        <f t="shared" si="24"/>
        <v>GR2 EVA</v>
      </c>
      <c r="B988" s="368" t="s">
        <v>576</v>
      </c>
      <c r="C988" s="368" t="s">
        <v>5473</v>
      </c>
      <c r="D988" s="368" t="s">
        <v>572</v>
      </c>
      <c r="E988" s="368" t="s">
        <v>573</v>
      </c>
      <c r="F988" s="369" t="s">
        <v>504</v>
      </c>
      <c r="G988" s="370">
        <v>780</v>
      </c>
      <c r="I988" s="143"/>
      <c r="J988" s="143"/>
      <c r="K988" s="143"/>
      <c r="L988" s="143"/>
      <c r="M988" s="237"/>
      <c r="N988" s="143"/>
      <c r="O988" s="143"/>
      <c r="P988" s="143"/>
      <c r="Q988" s="143"/>
      <c r="R988" s="143"/>
      <c r="S988" s="143"/>
      <c r="T988" s="143"/>
      <c r="U988" s="143"/>
      <c r="V988" s="143"/>
      <c r="W988" s="90">
        <f>IF(AND($AM$17&gt;=$X988,$AM$17&lt;=$Y988),'TARIFA ENTREGA A DIRECCION USD'!A988,$W989)</f>
        <v>0</v>
      </c>
      <c r="X988" s="90">
        <v>979.00099999999998</v>
      </c>
      <c r="Y988" s="90">
        <v>980</v>
      </c>
      <c r="Z988" s="144"/>
    </row>
    <row r="989" spans="1:26" x14ac:dyDescent="0.2">
      <c r="A989" s="281" t="str">
        <f t="shared" si="24"/>
        <v>GR2 GR2</v>
      </c>
      <c r="B989" s="368" t="s">
        <v>576</v>
      </c>
      <c r="C989" s="368" t="s">
        <v>5473</v>
      </c>
      <c r="D989" s="368" t="s">
        <v>576</v>
      </c>
      <c r="E989" s="368" t="s">
        <v>5473</v>
      </c>
      <c r="F989" s="369" t="s">
        <v>501</v>
      </c>
      <c r="G989" s="370">
        <v>1</v>
      </c>
      <c r="I989" s="143"/>
      <c r="J989" s="143"/>
      <c r="K989" s="143"/>
      <c r="L989" s="143"/>
      <c r="M989" s="237"/>
      <c r="N989" s="143"/>
      <c r="O989" s="143"/>
      <c r="P989" s="143"/>
      <c r="Q989" s="143"/>
      <c r="R989" s="143"/>
      <c r="S989" s="143"/>
      <c r="T989" s="143"/>
      <c r="U989" s="143"/>
      <c r="V989" s="143"/>
      <c r="W989" s="90">
        <f>IF(AND($AM$17&gt;=$X989,$AM$17&lt;=$Y989),'TARIFA ENTREGA A DIRECCION USD'!A989,$W990)</f>
        <v>0</v>
      </c>
      <c r="X989" s="90">
        <v>980.00099999999998</v>
      </c>
      <c r="Y989" s="90">
        <v>981</v>
      </c>
      <c r="Z989" s="144"/>
    </row>
    <row r="990" spans="1:26" x14ac:dyDescent="0.2">
      <c r="A990" s="281" t="str">
        <f t="shared" si="24"/>
        <v>GR2 GTE</v>
      </c>
      <c r="B990" s="368" t="s">
        <v>576</v>
      </c>
      <c r="C990" s="368" t="s">
        <v>5473</v>
      </c>
      <c r="D990" s="368" t="s">
        <v>5501</v>
      </c>
      <c r="E990" s="368" t="s">
        <v>5502</v>
      </c>
      <c r="F990" s="369" t="s">
        <v>501</v>
      </c>
      <c r="G990" s="370">
        <v>11</v>
      </c>
      <c r="I990" s="143"/>
      <c r="J990" s="143"/>
      <c r="K990" s="143"/>
      <c r="L990" s="143"/>
      <c r="M990" s="237"/>
      <c r="N990" s="143"/>
      <c r="O990" s="143"/>
      <c r="P990" s="143"/>
      <c r="Q990" s="143"/>
      <c r="R990" s="143"/>
      <c r="S990" s="143"/>
      <c r="T990" s="143"/>
      <c r="U990" s="143"/>
      <c r="V990" s="143"/>
      <c r="W990" s="90">
        <f>IF(AND($AM$17&gt;=$X990,$AM$17&lt;=$Y990),'TARIFA ENTREGA A DIRECCION USD'!A990,$W991)</f>
        <v>0</v>
      </c>
      <c r="X990" s="90">
        <v>981.00099999999998</v>
      </c>
      <c r="Y990" s="90">
        <v>982</v>
      </c>
      <c r="Z990" s="144"/>
    </row>
    <row r="991" spans="1:26" x14ac:dyDescent="0.2">
      <c r="A991" s="281" t="str">
        <f t="shared" si="24"/>
        <v>GR2 GUA</v>
      </c>
      <c r="B991" s="368" t="s">
        <v>576</v>
      </c>
      <c r="C991" s="368" t="s">
        <v>5473</v>
      </c>
      <c r="D991" s="368" t="s">
        <v>574</v>
      </c>
      <c r="E991" s="368" t="s">
        <v>575</v>
      </c>
      <c r="F991" s="369" t="s">
        <v>503</v>
      </c>
      <c r="G991" s="369">
        <v>548</v>
      </c>
      <c r="I991" s="143"/>
      <c r="J991" s="143"/>
      <c r="K991" s="143"/>
      <c r="L991" s="143"/>
      <c r="M991" s="237"/>
      <c r="N991" s="143"/>
      <c r="O991" s="143"/>
      <c r="P991" s="143"/>
      <c r="Q991" s="143"/>
      <c r="R991" s="143"/>
      <c r="S991" s="143"/>
      <c r="T991" s="143"/>
      <c r="U991" s="143"/>
      <c r="V991" s="143"/>
      <c r="W991" s="90">
        <f>IF(AND($AM$17&gt;=$X991,$AM$17&lt;=$Y991),'TARIFA ENTREGA A DIRECCION USD'!A991,$W992)</f>
        <v>0</v>
      </c>
      <c r="X991" s="90">
        <v>982.00099999999998</v>
      </c>
      <c r="Y991" s="90">
        <v>983</v>
      </c>
      <c r="Z991" s="144"/>
    </row>
    <row r="992" spans="1:26" x14ac:dyDescent="0.2">
      <c r="A992" s="281" t="str">
        <f t="shared" si="24"/>
        <v>GR2 LGA</v>
      </c>
      <c r="B992" s="368" t="s">
        <v>576</v>
      </c>
      <c r="C992" s="368" t="s">
        <v>5473</v>
      </c>
      <c r="D992" s="368" t="s">
        <v>5536</v>
      </c>
      <c r="E992" s="368" t="s">
        <v>5480</v>
      </c>
      <c r="F992" s="369" t="s">
        <v>501</v>
      </c>
      <c r="G992" s="370">
        <v>66</v>
      </c>
      <c r="I992" s="143"/>
      <c r="J992" s="143"/>
      <c r="K992" s="143"/>
      <c r="L992" s="143"/>
      <c r="M992" s="237"/>
      <c r="N992" s="143"/>
      <c r="O992" s="143"/>
      <c r="P992" s="143"/>
      <c r="Q992" s="143"/>
      <c r="R992" s="143"/>
      <c r="S992" s="143"/>
      <c r="T992" s="143"/>
      <c r="U992" s="143"/>
      <c r="V992" s="143"/>
      <c r="W992" s="90">
        <f>IF(AND($AM$17&gt;=$X992,$AM$17&lt;=$Y992),'TARIFA ENTREGA A DIRECCION USD'!A992,$W993)</f>
        <v>0</v>
      </c>
      <c r="X992" s="90">
        <v>983.00099999999998</v>
      </c>
      <c r="Y992" s="90">
        <v>984</v>
      </c>
      <c r="Z992" s="144"/>
    </row>
    <row r="993" spans="1:26" x14ac:dyDescent="0.2">
      <c r="A993" s="281" t="str">
        <f t="shared" si="24"/>
        <v>GR2 MAY</v>
      </c>
      <c r="B993" s="368" t="s">
        <v>576</v>
      </c>
      <c r="C993" s="368" t="s">
        <v>5473</v>
      </c>
      <c r="D993" s="368" t="s">
        <v>577</v>
      </c>
      <c r="E993" s="368" t="s">
        <v>578</v>
      </c>
      <c r="F993" s="369" t="s">
        <v>502</v>
      </c>
      <c r="G993" s="370">
        <v>155</v>
      </c>
      <c r="I993" s="143"/>
      <c r="J993" s="143"/>
      <c r="K993" s="143"/>
      <c r="L993" s="143"/>
      <c r="M993" s="237"/>
      <c r="N993" s="143"/>
      <c r="O993" s="143"/>
      <c r="P993" s="143"/>
      <c r="Q993" s="143"/>
      <c r="R993" s="143"/>
      <c r="S993" s="143"/>
      <c r="T993" s="143"/>
      <c r="U993" s="143"/>
      <c r="V993" s="143"/>
      <c r="W993" s="90">
        <f>IF(AND($AM$17&gt;=$X993,$AM$17&lt;=$Y993),'TARIFA ENTREGA A DIRECCION USD'!A993,$W994)</f>
        <v>0</v>
      </c>
      <c r="X993" s="90">
        <v>984.00099999999998</v>
      </c>
      <c r="Y993" s="90">
        <v>985</v>
      </c>
      <c r="Z993" s="144"/>
    </row>
    <row r="994" spans="1:26" x14ac:dyDescent="0.2">
      <c r="A994" s="281" t="str">
        <f t="shared" si="24"/>
        <v>GR2 MBO</v>
      </c>
      <c r="B994" s="368" t="s">
        <v>576</v>
      </c>
      <c r="C994" s="368" t="s">
        <v>5473</v>
      </c>
      <c r="D994" s="368" t="s">
        <v>579</v>
      </c>
      <c r="E994" s="368" t="s">
        <v>580</v>
      </c>
      <c r="F994" s="369" t="s">
        <v>504</v>
      </c>
      <c r="G994" s="370">
        <v>732</v>
      </c>
      <c r="I994" s="143"/>
      <c r="J994" s="143"/>
      <c r="K994" s="143"/>
      <c r="L994" s="143"/>
      <c r="M994" s="237"/>
      <c r="N994" s="143"/>
      <c r="O994" s="143"/>
      <c r="P994" s="143"/>
      <c r="Q994" s="143"/>
      <c r="R994" s="143"/>
      <c r="S994" s="143"/>
      <c r="T994" s="143"/>
      <c r="U994" s="143"/>
      <c r="V994" s="143"/>
      <c r="W994" s="90">
        <f>IF(AND($AM$17&gt;=$X994,$AM$17&lt;=$Y994),'TARIFA ENTREGA A DIRECCION USD'!A994,$W995)</f>
        <v>0</v>
      </c>
      <c r="X994" s="90">
        <v>985.00099999999998</v>
      </c>
      <c r="Y994" s="90">
        <v>986</v>
      </c>
      <c r="Z994" s="144"/>
    </row>
    <row r="995" spans="1:26" x14ac:dyDescent="0.2">
      <c r="A995" s="281" t="str">
        <f t="shared" si="24"/>
        <v>GR2 MDA</v>
      </c>
      <c r="B995" s="368" t="s">
        <v>576</v>
      </c>
      <c r="C995" s="368" t="s">
        <v>5473</v>
      </c>
      <c r="D995" s="368" t="s">
        <v>581</v>
      </c>
      <c r="E995" s="368" t="s">
        <v>582</v>
      </c>
      <c r="F995" s="369" t="s">
        <v>504</v>
      </c>
      <c r="G995" s="370">
        <v>828</v>
      </c>
      <c r="I995" s="143"/>
      <c r="J995" s="143"/>
      <c r="K995" s="143"/>
      <c r="L995" s="143"/>
      <c r="M995" s="237"/>
      <c r="N995" s="143"/>
      <c r="O995" s="143"/>
      <c r="P995" s="143"/>
      <c r="Q995" s="143"/>
      <c r="R995" s="143"/>
      <c r="S995" s="143"/>
      <c r="T995" s="143"/>
      <c r="U995" s="143"/>
      <c r="V995" s="143"/>
      <c r="W995" s="90">
        <f>IF(AND($AM$17&gt;=$X995,$AM$17&lt;=$Y995),'TARIFA ENTREGA A DIRECCION USD'!A995,$W996)</f>
        <v>0</v>
      </c>
      <c r="X995" s="90">
        <v>986.00099999999998</v>
      </c>
      <c r="Y995" s="90">
        <v>987</v>
      </c>
      <c r="Z995" s="144"/>
    </row>
    <row r="996" spans="1:26" x14ac:dyDescent="0.2">
      <c r="A996" s="281" t="str">
        <f t="shared" si="24"/>
        <v>GR2 MIN</v>
      </c>
      <c r="B996" s="368" t="s">
        <v>576</v>
      </c>
      <c r="C996" s="368" t="s">
        <v>5473</v>
      </c>
      <c r="D996" s="368" t="s">
        <v>583</v>
      </c>
      <c r="E996" s="368" t="s">
        <v>584</v>
      </c>
      <c r="F996" s="369" t="s">
        <v>503</v>
      </c>
      <c r="G996" s="370">
        <v>464</v>
      </c>
      <c r="I996" s="143"/>
      <c r="J996" s="143"/>
      <c r="K996" s="143"/>
      <c r="L996" s="143"/>
      <c r="M996" s="237"/>
      <c r="N996" s="143"/>
      <c r="O996" s="143"/>
      <c r="P996" s="143"/>
      <c r="Q996" s="143"/>
      <c r="R996" s="143"/>
      <c r="S996" s="143"/>
      <c r="T996" s="143"/>
      <c r="U996" s="143"/>
      <c r="V996" s="143"/>
      <c r="W996" s="90">
        <f>IF(AND($AM$17&gt;=$X996,$AM$17&lt;=$Y996),'TARIFA ENTREGA A DIRECCION USD'!A996,$W997)</f>
        <v>0</v>
      </c>
      <c r="X996" s="90">
        <v>987.00099999999998</v>
      </c>
      <c r="Y996" s="90">
        <v>988</v>
      </c>
      <c r="Z996" s="144"/>
    </row>
    <row r="997" spans="1:26" x14ac:dyDescent="0.2">
      <c r="A997" s="281" t="str">
        <f t="shared" si="24"/>
        <v>GR2 MLM</v>
      </c>
      <c r="B997" s="368" t="s">
        <v>576</v>
      </c>
      <c r="C997" s="368" t="s">
        <v>5473</v>
      </c>
      <c r="D997" s="368" t="s">
        <v>5474</v>
      </c>
      <c r="E997" s="368" t="s">
        <v>5487</v>
      </c>
      <c r="F997" s="369" t="s">
        <v>501</v>
      </c>
      <c r="G997" s="370">
        <v>39</v>
      </c>
      <c r="I997" s="143"/>
      <c r="J997" s="143"/>
      <c r="K997" s="143"/>
      <c r="L997" s="143"/>
      <c r="M997" s="237"/>
      <c r="N997" s="143"/>
      <c r="O997" s="143"/>
      <c r="P997" s="143"/>
      <c r="Q997" s="143"/>
      <c r="R997" s="143"/>
      <c r="S997" s="143"/>
      <c r="T997" s="143"/>
      <c r="U997" s="143"/>
      <c r="V997" s="143"/>
      <c r="W997" s="90">
        <f>IF(AND($AM$17&gt;=$X997,$AM$17&lt;=$Y997),'TARIFA ENTREGA A DIRECCION USD'!A997,$W998)</f>
        <v>0</v>
      </c>
      <c r="X997" s="90">
        <v>988.00099999999998</v>
      </c>
      <c r="Y997" s="90">
        <v>989</v>
      </c>
      <c r="Z997" s="144"/>
    </row>
    <row r="998" spans="1:26" x14ac:dyDescent="0.2">
      <c r="A998" s="281" t="str">
        <f t="shared" si="24"/>
        <v>GR2 MTA</v>
      </c>
      <c r="B998" s="368" t="s">
        <v>576</v>
      </c>
      <c r="C998" s="368" t="s">
        <v>5473</v>
      </c>
      <c r="D998" s="368" t="s">
        <v>585</v>
      </c>
      <c r="E998" s="368" t="s">
        <v>5483</v>
      </c>
      <c r="F998" s="369" t="s">
        <v>504</v>
      </c>
      <c r="G998" s="370">
        <v>422</v>
      </c>
      <c r="I998" s="143"/>
      <c r="J998" s="143"/>
      <c r="K998" s="143"/>
      <c r="L998" s="143"/>
      <c r="M998" s="237"/>
      <c r="N998" s="143"/>
      <c r="O998" s="143"/>
      <c r="P998" s="143"/>
      <c r="Q998" s="143"/>
      <c r="R998" s="143"/>
      <c r="S998" s="143"/>
      <c r="T998" s="143"/>
      <c r="U998" s="143"/>
      <c r="V998" s="143"/>
      <c r="W998" s="90">
        <f>IF(AND($AM$17&gt;=$X998,$AM$17&lt;=$Y998),'TARIFA ENTREGA A DIRECCION USD'!A998,$W999)</f>
        <v>0</v>
      </c>
      <c r="X998" s="90">
        <v>989.00099999999998</v>
      </c>
      <c r="Y998" s="90">
        <v>990</v>
      </c>
      <c r="Z998" s="144"/>
    </row>
    <row r="999" spans="1:26" x14ac:dyDescent="0.2">
      <c r="A999" s="281" t="str">
        <f t="shared" si="24"/>
        <v>GR2 PCO</v>
      </c>
      <c r="B999" s="368" t="s">
        <v>576</v>
      </c>
      <c r="C999" s="368" t="s">
        <v>5473</v>
      </c>
      <c r="D999" s="368" t="s">
        <v>586</v>
      </c>
      <c r="E999" s="368" t="s">
        <v>587</v>
      </c>
      <c r="F999" s="401" t="s">
        <v>502</v>
      </c>
      <c r="G999" s="370">
        <v>246</v>
      </c>
      <c r="I999" s="143"/>
      <c r="J999" s="143"/>
      <c r="K999" s="143"/>
      <c r="L999" s="143"/>
      <c r="M999" s="237"/>
      <c r="N999" s="143"/>
      <c r="O999" s="143"/>
      <c r="P999" s="143"/>
      <c r="Q999" s="143"/>
      <c r="R999" s="143"/>
      <c r="S999" s="143"/>
      <c r="T999" s="143"/>
      <c r="U999" s="143"/>
      <c r="V999" s="143"/>
      <c r="W999" s="90">
        <f>IF(AND($AM$17&gt;=$X999,$AM$17&lt;=$Y999),'TARIFA ENTREGA A DIRECCION USD'!A999,$W1000)</f>
        <v>0</v>
      </c>
      <c r="X999" s="90">
        <v>990.00099999999998</v>
      </c>
      <c r="Y999" s="90">
        <v>991</v>
      </c>
      <c r="Z999" s="144"/>
    </row>
    <row r="1000" spans="1:26" x14ac:dyDescent="0.2">
      <c r="A1000" s="281" t="str">
        <f t="shared" si="24"/>
        <v>GR2 PFO</v>
      </c>
      <c r="B1000" s="368" t="s">
        <v>576</v>
      </c>
      <c r="C1000" s="368" t="s">
        <v>5473</v>
      </c>
      <c r="D1000" s="368" t="s">
        <v>588</v>
      </c>
      <c r="E1000" s="368" t="s">
        <v>589</v>
      </c>
      <c r="F1000" s="369" t="s">
        <v>503</v>
      </c>
      <c r="G1000" s="370">
        <v>564</v>
      </c>
      <c r="I1000" s="143"/>
      <c r="J1000" s="143"/>
      <c r="K1000" s="143"/>
      <c r="L1000" s="143"/>
      <c r="M1000" s="237"/>
      <c r="N1000" s="143"/>
      <c r="O1000" s="143"/>
      <c r="P1000" s="143"/>
      <c r="Q1000" s="143"/>
      <c r="R1000" s="143"/>
      <c r="S1000" s="143"/>
      <c r="T1000" s="143"/>
      <c r="U1000" s="143"/>
      <c r="V1000" s="143"/>
      <c r="W1000" s="90">
        <f>IF(AND($AM$17&gt;=$X1000,$AM$17&lt;=$Y1000),'TARIFA ENTREGA A DIRECCION USD'!A1000,$W1001)</f>
        <v>0</v>
      </c>
      <c r="X1000" s="90">
        <v>991.00099999999998</v>
      </c>
      <c r="Y1000" s="90">
        <v>992</v>
      </c>
      <c r="Z1000" s="144"/>
    </row>
    <row r="1001" spans="1:26" x14ac:dyDescent="0.2">
      <c r="A1001" s="281" t="str">
        <f t="shared" si="24"/>
        <v>GR2 PLC</v>
      </c>
      <c r="B1001" s="368" t="s">
        <v>576</v>
      </c>
      <c r="C1001" s="368" t="s">
        <v>5473</v>
      </c>
      <c r="D1001" s="368" t="s">
        <v>590</v>
      </c>
      <c r="E1001" s="368" t="s">
        <v>591</v>
      </c>
      <c r="F1001" s="369" t="s">
        <v>502</v>
      </c>
      <c r="G1001" s="370">
        <v>286</v>
      </c>
      <c r="I1001" s="143"/>
      <c r="J1001" s="143"/>
      <c r="K1001" s="143"/>
      <c r="L1001" s="143"/>
      <c r="M1001" s="237"/>
      <c r="N1001" s="143"/>
      <c r="O1001" s="143"/>
      <c r="P1001" s="143"/>
      <c r="Q1001" s="143"/>
      <c r="R1001" s="143"/>
      <c r="S1001" s="143"/>
      <c r="T1001" s="143"/>
      <c r="U1001" s="143"/>
      <c r="V1001" s="143"/>
      <c r="W1001" s="90">
        <f>IF(AND($AM$17&gt;=$X1001,$AM$17&lt;=$Y1001),'TARIFA ENTREGA A DIRECCION USD'!A1001,$W1002)</f>
        <v>0</v>
      </c>
      <c r="X1001" s="90">
        <v>992.00099999999998</v>
      </c>
      <c r="Y1001" s="90">
        <v>993</v>
      </c>
      <c r="Z1001" s="144"/>
    </row>
    <row r="1002" spans="1:26" x14ac:dyDescent="0.2">
      <c r="A1002" s="281" t="str">
        <f t="shared" si="24"/>
        <v>GR2 POZ</v>
      </c>
      <c r="B1002" s="368" t="s">
        <v>576</v>
      </c>
      <c r="C1002" s="368" t="s">
        <v>5473</v>
      </c>
      <c r="D1002" s="368" t="s">
        <v>592</v>
      </c>
      <c r="E1002" s="368" t="s">
        <v>593</v>
      </c>
      <c r="F1002" s="369" t="s">
        <v>504</v>
      </c>
      <c r="G1002" s="370">
        <v>618</v>
      </c>
      <c r="I1002" s="143"/>
      <c r="J1002" s="143"/>
      <c r="K1002" s="143"/>
      <c r="L1002" s="143"/>
      <c r="M1002" s="237"/>
      <c r="N1002" s="143"/>
      <c r="O1002" s="143"/>
      <c r="P1002" s="143"/>
      <c r="Q1002" s="143"/>
      <c r="R1002" s="143"/>
      <c r="S1002" s="143"/>
      <c r="T1002" s="143"/>
      <c r="U1002" s="143"/>
      <c r="V1002" s="143"/>
      <c r="W1002" s="90">
        <f>IF(AND($AM$17&gt;=$X1002,$AM$17&lt;=$Y1002),'TARIFA ENTREGA A DIRECCION USD'!A1002,$W1003)</f>
        <v>0</v>
      </c>
      <c r="X1002" s="90">
        <v>993.00099999999998</v>
      </c>
      <c r="Y1002" s="90">
        <v>994</v>
      </c>
      <c r="Z1002" s="144"/>
    </row>
    <row r="1003" spans="1:26" x14ac:dyDescent="0.2">
      <c r="A1003" s="281" t="str">
        <f t="shared" si="24"/>
        <v>GR2 SNT</v>
      </c>
      <c r="B1003" s="368" t="s">
        <v>576</v>
      </c>
      <c r="C1003" s="368" t="s">
        <v>5473</v>
      </c>
      <c r="D1003" s="368" t="s">
        <v>5610</v>
      </c>
      <c r="E1003" s="368" t="s">
        <v>594</v>
      </c>
      <c r="F1003" s="369" t="s">
        <v>504</v>
      </c>
      <c r="G1003" s="370">
        <v>959</v>
      </c>
      <c r="I1003" s="143"/>
      <c r="J1003" s="143"/>
      <c r="K1003" s="143"/>
      <c r="L1003" s="143"/>
      <c r="M1003" s="237"/>
      <c r="N1003" s="143"/>
      <c r="O1003" s="143"/>
      <c r="P1003" s="143"/>
      <c r="Q1003" s="143"/>
      <c r="R1003" s="143"/>
      <c r="S1003" s="143"/>
      <c r="T1003" s="143"/>
      <c r="U1003" s="143"/>
      <c r="V1003" s="143"/>
      <c r="W1003" s="90">
        <f>IF(AND($AM$17&gt;=$X1003,$AM$17&lt;=$Y1003),'TARIFA ENTREGA A DIRECCION USD'!A1003,$W1004)</f>
        <v>0</v>
      </c>
      <c r="X1003" s="90">
        <v>994.00099999999998</v>
      </c>
      <c r="Y1003" s="90">
        <v>995</v>
      </c>
      <c r="Z1003" s="144"/>
    </row>
    <row r="1004" spans="1:26" x14ac:dyDescent="0.2">
      <c r="A1004" s="281" t="str">
        <f t="shared" si="24"/>
        <v>GR2 SBZ</v>
      </c>
      <c r="B1004" s="368" t="s">
        <v>576</v>
      </c>
      <c r="C1004" s="368" t="s">
        <v>5473</v>
      </c>
      <c r="D1004" s="368" t="s">
        <v>595</v>
      </c>
      <c r="E1004" s="368" t="s">
        <v>5484</v>
      </c>
      <c r="F1004" s="369" t="s">
        <v>504</v>
      </c>
      <c r="G1004" s="370">
        <v>812</v>
      </c>
      <c r="I1004" s="143"/>
      <c r="J1004" s="143"/>
      <c r="K1004" s="143"/>
      <c r="L1004" s="143"/>
      <c r="M1004" s="237"/>
      <c r="N1004" s="143"/>
      <c r="O1004" s="143"/>
      <c r="P1004" s="143"/>
      <c r="Q1004" s="143"/>
      <c r="R1004" s="143"/>
      <c r="S1004" s="143"/>
      <c r="T1004" s="143"/>
      <c r="U1004" s="143"/>
      <c r="V1004" s="143"/>
      <c r="W1004" s="90">
        <f>IF(AND($AM$17&gt;=$X1004,$AM$17&lt;=$Y1004),'TARIFA ENTREGA A DIRECCION USD'!A1004,$W1005)</f>
        <v>0</v>
      </c>
      <c r="X1004" s="90">
        <v>995.00099999999998</v>
      </c>
      <c r="Y1004" s="90">
        <v>996</v>
      </c>
      <c r="Z1004" s="144"/>
    </row>
    <row r="1005" spans="1:26" x14ac:dyDescent="0.2">
      <c r="A1005" s="281" t="str">
        <f t="shared" si="24"/>
        <v>GR2 SCL</v>
      </c>
      <c r="B1005" s="368" t="s">
        <v>576</v>
      </c>
      <c r="C1005" s="368" t="s">
        <v>5473</v>
      </c>
      <c r="D1005" s="368" t="s">
        <v>596</v>
      </c>
      <c r="E1005" s="368" t="s">
        <v>597</v>
      </c>
      <c r="F1005" s="369" t="s">
        <v>504</v>
      </c>
      <c r="G1005" s="370">
        <v>941</v>
      </c>
      <c r="I1005" s="143"/>
      <c r="J1005" s="143"/>
      <c r="K1005" s="143"/>
      <c r="L1005" s="143"/>
      <c r="M1005" s="237"/>
      <c r="N1005" s="143"/>
      <c r="O1005" s="143"/>
      <c r="P1005" s="143"/>
      <c r="Q1005" s="143"/>
      <c r="R1005" s="143"/>
      <c r="S1005" s="143"/>
      <c r="T1005" s="143"/>
      <c r="U1005" s="143"/>
      <c r="V1005" s="143"/>
      <c r="W1005" s="90">
        <f>IF(AND($AM$17&gt;=$X1005,$AM$17&lt;=$Y1005),'TARIFA ENTREGA A DIRECCION USD'!A1005,$W1006)</f>
        <v>0</v>
      </c>
      <c r="X1005" s="90">
        <v>996.00099999999998</v>
      </c>
      <c r="Y1005" s="90">
        <v>997</v>
      </c>
      <c r="Z1005" s="144"/>
    </row>
    <row r="1006" spans="1:26" x14ac:dyDescent="0.2">
      <c r="A1006" s="281" t="str">
        <f t="shared" si="24"/>
        <v>GR2 SFE</v>
      </c>
      <c r="B1006" s="368" t="s">
        <v>576</v>
      </c>
      <c r="C1006" s="368" t="s">
        <v>5473</v>
      </c>
      <c r="D1006" s="368" t="s">
        <v>598</v>
      </c>
      <c r="E1006" s="368" t="s">
        <v>599</v>
      </c>
      <c r="F1006" s="369" t="s">
        <v>503</v>
      </c>
      <c r="G1006" s="370">
        <v>316</v>
      </c>
      <c r="I1006" s="143"/>
      <c r="J1006" s="143"/>
      <c r="K1006" s="143"/>
      <c r="L1006" s="143"/>
      <c r="M1006" s="237"/>
      <c r="N1006" s="143"/>
      <c r="O1006" s="143"/>
      <c r="P1006" s="143"/>
      <c r="Q1006" s="143"/>
      <c r="R1006" s="143"/>
      <c r="S1006" s="143"/>
      <c r="T1006" s="143"/>
      <c r="U1006" s="143"/>
      <c r="V1006" s="143"/>
      <c r="W1006" s="90">
        <f>IF(AND($AM$17&gt;=$X1006,$AM$17&lt;=$Y1006),'TARIFA ENTREGA A DIRECCION USD'!A1006,$W1007)</f>
        <v>0</v>
      </c>
      <c r="X1006" s="90">
        <v>997.00099999999998</v>
      </c>
      <c r="Y1006" s="90">
        <v>998</v>
      </c>
      <c r="Z1006" s="144"/>
    </row>
    <row r="1007" spans="1:26" x14ac:dyDescent="0.2">
      <c r="A1007" s="281" t="str">
        <f t="shared" si="24"/>
        <v>GR2 SFX</v>
      </c>
      <c r="B1007" s="368" t="s">
        <v>576</v>
      </c>
      <c r="C1007" s="368" t="s">
        <v>5473</v>
      </c>
      <c r="D1007" s="368" t="s">
        <v>600</v>
      </c>
      <c r="E1007" s="368" t="s">
        <v>601</v>
      </c>
      <c r="F1007" s="369" t="s">
        <v>504</v>
      </c>
      <c r="G1007" s="370">
        <v>634</v>
      </c>
      <c r="I1007" s="143"/>
      <c r="J1007" s="143"/>
      <c r="K1007" s="143"/>
      <c r="L1007" s="143"/>
      <c r="M1007" s="237"/>
      <c r="N1007" s="143"/>
      <c r="O1007" s="143"/>
      <c r="P1007" s="143"/>
      <c r="Q1007" s="143"/>
      <c r="R1007" s="143"/>
      <c r="S1007" s="143"/>
      <c r="T1007" s="143"/>
      <c r="U1007" s="143"/>
      <c r="V1007" s="143"/>
      <c r="W1007" s="90">
        <f>IF(AND($AM$17&gt;=$X1007,$AM$17&lt;=$Y1007),'TARIFA ENTREGA A DIRECCION USD'!A1007,$W1008)</f>
        <v>0</v>
      </c>
      <c r="X1007" s="90">
        <v>998.00099999999998</v>
      </c>
      <c r="Y1007" s="90">
        <v>999</v>
      </c>
      <c r="Z1007" s="144"/>
    </row>
    <row r="1008" spans="1:26" x14ac:dyDescent="0.2">
      <c r="A1008" s="281" t="str">
        <f t="shared" si="24"/>
        <v>GR2 TPT</v>
      </c>
      <c r="B1008" s="368" t="s">
        <v>576</v>
      </c>
      <c r="C1008" s="368" t="s">
        <v>5473</v>
      </c>
      <c r="D1008" s="368" t="s">
        <v>5503</v>
      </c>
      <c r="E1008" s="368" t="s">
        <v>5504</v>
      </c>
      <c r="F1008" s="369" t="s">
        <v>504</v>
      </c>
      <c r="G1008" s="370">
        <v>682</v>
      </c>
      <c r="I1008" s="143"/>
      <c r="J1008" s="143"/>
      <c r="K1008" s="143"/>
      <c r="L1008" s="143"/>
      <c r="M1008" s="237"/>
      <c r="N1008" s="143"/>
      <c r="O1008" s="143"/>
      <c r="P1008" s="143"/>
      <c r="Q1008" s="143"/>
      <c r="R1008" s="143"/>
      <c r="S1008" s="143"/>
      <c r="T1008" s="143"/>
      <c r="U1008" s="143"/>
      <c r="V1008" s="143"/>
      <c r="W1008" s="90">
        <f>IF(AND($AM$17&gt;=$X1008,$AM$17&lt;=$Y1008),'TARIFA ENTREGA A DIRECCION USD'!A1008,$W1009)</f>
        <v>0</v>
      </c>
      <c r="X1008" s="90">
        <v>999.00099999999998</v>
      </c>
      <c r="Y1008" s="90">
        <v>1000</v>
      </c>
      <c r="Z1008" s="144"/>
    </row>
    <row r="1009" spans="1:26" x14ac:dyDescent="0.2">
      <c r="A1009" s="281" t="str">
        <f t="shared" si="24"/>
        <v>GR2 TY1</v>
      </c>
      <c r="B1009" s="368" t="s">
        <v>576</v>
      </c>
      <c r="C1009" s="368" t="s">
        <v>5473</v>
      </c>
      <c r="D1009" s="368" t="s">
        <v>604</v>
      </c>
      <c r="E1009" s="368" t="s">
        <v>605</v>
      </c>
      <c r="F1009" s="369" t="s">
        <v>501</v>
      </c>
      <c r="G1009" s="370">
        <v>39</v>
      </c>
      <c r="I1009" s="143"/>
      <c r="J1009" s="143"/>
      <c r="K1009" s="143"/>
      <c r="L1009" s="143"/>
      <c r="M1009" s="237"/>
      <c r="N1009" s="143"/>
      <c r="O1009" s="143"/>
      <c r="P1009" s="143"/>
      <c r="Q1009" s="143"/>
      <c r="R1009" s="143"/>
      <c r="S1009" s="143"/>
      <c r="T1009" s="143"/>
      <c r="U1009" s="143"/>
      <c r="V1009" s="143"/>
      <c r="W1009" s="90">
        <f>IF(AND($AM$17&gt;=$X1009,$AM$17&lt;=$Y1009),'TARIFA ENTREGA A DIRECCION USD'!A1009,$W1010)</f>
        <v>0</v>
      </c>
      <c r="X1009" s="90">
        <v>1000.001</v>
      </c>
      <c r="Y1009" s="90">
        <v>1001</v>
      </c>
      <c r="Z1009" s="144"/>
    </row>
    <row r="1010" spans="1:26" x14ac:dyDescent="0.2">
      <c r="A1010" s="281" t="str">
        <f t="shared" si="24"/>
        <v>GR2 VAL</v>
      </c>
      <c r="B1010" s="368" t="s">
        <v>576</v>
      </c>
      <c r="C1010" s="368" t="s">
        <v>5473</v>
      </c>
      <c r="D1010" s="368" t="s">
        <v>602</v>
      </c>
      <c r="E1010" s="368" t="s">
        <v>603</v>
      </c>
      <c r="F1010" s="369" t="s">
        <v>502</v>
      </c>
      <c r="G1010" s="370">
        <v>203</v>
      </c>
      <c r="I1010" s="143"/>
      <c r="J1010" s="143"/>
      <c r="K1010" s="143"/>
      <c r="L1010" s="143"/>
      <c r="M1010" s="237"/>
      <c r="N1010" s="143"/>
      <c r="O1010" s="143"/>
      <c r="P1010" s="143"/>
      <c r="Q1010" s="143"/>
      <c r="R1010" s="143"/>
      <c r="S1010" s="143"/>
      <c r="T1010" s="143"/>
      <c r="U1010" s="143"/>
      <c r="V1010" s="143"/>
      <c r="W1010" s="90">
        <f>IF(AND($AM$17&gt;=$X1010,$AM$17&lt;=$Y1010),'TARIFA ENTREGA A DIRECCION USD'!A1010,$W1011)</f>
        <v>0</v>
      </c>
      <c r="X1010" s="90">
        <v>1001.001</v>
      </c>
      <c r="Y1010" s="90">
        <v>1002</v>
      </c>
      <c r="Z1010" s="144"/>
    </row>
    <row r="1011" spans="1:26" x14ac:dyDescent="0.2">
      <c r="A1011" s="281" t="str">
        <f t="shared" si="24"/>
        <v>GR2 VEN</v>
      </c>
      <c r="B1011" s="368" t="s">
        <v>576</v>
      </c>
      <c r="C1011" s="368" t="s">
        <v>5473</v>
      </c>
      <c r="D1011" s="368" t="s">
        <v>5475</v>
      </c>
      <c r="E1011" s="368" t="s">
        <v>5476</v>
      </c>
      <c r="F1011" s="369" t="s">
        <v>501</v>
      </c>
      <c r="G1011" s="370">
        <v>39</v>
      </c>
      <c r="I1011" s="143"/>
      <c r="J1011" s="143"/>
      <c r="K1011" s="143"/>
      <c r="L1011" s="143"/>
      <c r="M1011" s="237"/>
      <c r="N1011" s="143"/>
      <c r="O1011" s="143"/>
      <c r="P1011" s="143"/>
      <c r="Q1011" s="143"/>
      <c r="R1011" s="143"/>
      <c r="S1011" s="143"/>
      <c r="T1011" s="143"/>
      <c r="U1011" s="143"/>
      <c r="V1011" s="143"/>
      <c r="W1011" s="90">
        <f>IF(AND($AM$17&gt;=$X1011,$AM$17&lt;=$Y1011),'TARIFA ENTREGA A DIRECCION USD'!A1011,$W1012)</f>
        <v>0</v>
      </c>
      <c r="X1011" s="90">
        <v>1002.001</v>
      </c>
      <c r="Y1011" s="90">
        <v>1003</v>
      </c>
      <c r="Z1011" s="144"/>
    </row>
    <row r="1012" spans="1:26" x14ac:dyDescent="0.2">
      <c r="A1012" s="281" t="str">
        <f t="shared" si="24"/>
        <v>GR2 VLP</v>
      </c>
      <c r="B1012" s="368" t="s">
        <v>576</v>
      </c>
      <c r="C1012" s="368" t="s">
        <v>5473</v>
      </c>
      <c r="D1012" s="368" t="s">
        <v>606</v>
      </c>
      <c r="E1012" s="368" t="s">
        <v>5482</v>
      </c>
      <c r="F1012" s="369" t="s">
        <v>503</v>
      </c>
      <c r="G1012" s="369">
        <v>399</v>
      </c>
      <c r="I1012" s="143"/>
      <c r="J1012" s="143"/>
      <c r="K1012" s="143"/>
      <c r="L1012" s="143"/>
      <c r="M1012" s="237"/>
      <c r="N1012" s="143"/>
      <c r="O1012" s="143"/>
      <c r="P1012" s="143"/>
      <c r="Q1012" s="143"/>
      <c r="R1012" s="143"/>
      <c r="S1012" s="143"/>
      <c r="T1012" s="143"/>
      <c r="U1012" s="143"/>
      <c r="V1012" s="143"/>
      <c r="W1012" s="90">
        <f>IF(AND($AM$17&gt;=$X1012,$AM$17&lt;=$Y1012),'TARIFA ENTREGA A DIRECCION USD'!A1012,$W1013)</f>
        <v>0</v>
      </c>
      <c r="X1012" s="90">
        <v>1003.001</v>
      </c>
      <c r="Y1012" s="90">
        <v>1004</v>
      </c>
      <c r="Z1012" s="144"/>
    </row>
    <row r="1013" spans="1:26" x14ac:dyDescent="0.2">
      <c r="A1013" s="281" t="str">
        <f t="shared" si="24"/>
        <v>GR2 VRA</v>
      </c>
      <c r="B1013" s="368" t="s">
        <v>576</v>
      </c>
      <c r="C1013" s="368" t="s">
        <v>5473</v>
      </c>
      <c r="D1013" s="368" t="s">
        <v>607</v>
      </c>
      <c r="E1013" s="368" t="s">
        <v>608</v>
      </c>
      <c r="F1013" s="369" t="s">
        <v>504</v>
      </c>
      <c r="G1013" s="370">
        <v>632</v>
      </c>
      <c r="I1013" s="143"/>
      <c r="J1013" s="143"/>
      <c r="K1013" s="143"/>
      <c r="L1013" s="143"/>
      <c r="M1013" s="237"/>
      <c r="N1013" s="143"/>
      <c r="O1013" s="143"/>
      <c r="P1013" s="143"/>
      <c r="Q1013" s="143"/>
      <c r="R1013" s="143"/>
      <c r="S1013" s="143"/>
      <c r="T1013" s="143"/>
      <c r="U1013" s="143"/>
      <c r="V1013" s="143"/>
      <c r="W1013" s="90">
        <f>IF(AND($AM$17&gt;=$X1013,$AM$17&lt;=$Y1013),'TARIFA ENTREGA A DIRECCION USD'!A1013,$W1014)</f>
        <v>0</v>
      </c>
      <c r="X1013" s="90">
        <v>1004.001</v>
      </c>
      <c r="Y1013" s="90">
        <v>1005</v>
      </c>
      <c r="Z1013" s="144"/>
    </row>
    <row r="1014" spans="1:26" x14ac:dyDescent="0.2">
      <c r="A1014" s="281" t="str">
        <f t="shared" si="24"/>
        <v>GR2 XBM</v>
      </c>
      <c r="B1014" s="368" t="s">
        <v>576</v>
      </c>
      <c r="C1014" s="368" t="s">
        <v>5473</v>
      </c>
      <c r="D1014" s="368" t="s">
        <v>609</v>
      </c>
      <c r="E1014" s="368" t="s">
        <v>612</v>
      </c>
      <c r="F1014" s="369" t="s">
        <v>501</v>
      </c>
      <c r="G1014" s="370">
        <v>39</v>
      </c>
      <c r="I1014" s="143"/>
      <c r="J1014" s="143"/>
      <c r="K1014" s="143"/>
      <c r="L1014" s="143"/>
      <c r="M1014" s="237"/>
      <c r="N1014" s="143"/>
      <c r="O1014" s="143"/>
      <c r="P1014" s="143"/>
      <c r="Q1014" s="143"/>
      <c r="R1014" s="143"/>
      <c r="S1014" s="143"/>
      <c r="T1014" s="143"/>
      <c r="U1014" s="143"/>
      <c r="V1014" s="143"/>
      <c r="W1014" s="90">
        <f>IF(AND($AM$17&gt;=$X1014,$AM$17&lt;=$Y1014),'TARIFA ENTREGA A DIRECCION USD'!A1014,$W1015)</f>
        <v>0</v>
      </c>
      <c r="X1014" s="90">
        <v>1005.001</v>
      </c>
      <c r="Y1014" s="90">
        <v>1006</v>
      </c>
      <c r="Z1014" s="144"/>
    </row>
    <row r="1015" spans="1:26" x14ac:dyDescent="0.2">
      <c r="A1015" s="281" t="str">
        <f t="shared" si="24"/>
        <v>GR2 XES</v>
      </c>
      <c r="B1015" s="368" t="s">
        <v>576</v>
      </c>
      <c r="C1015" s="368" t="s">
        <v>5473</v>
      </c>
      <c r="D1015" s="368" t="s">
        <v>610</v>
      </c>
      <c r="E1015" s="368" t="s">
        <v>613</v>
      </c>
      <c r="F1015" s="369" t="s">
        <v>501</v>
      </c>
      <c r="G1015" s="370">
        <v>39</v>
      </c>
      <c r="I1015" s="143"/>
      <c r="J1015" s="143"/>
      <c r="K1015" s="143"/>
      <c r="L1015" s="143"/>
      <c r="M1015" s="237"/>
      <c r="N1015" s="143"/>
      <c r="O1015" s="143"/>
      <c r="P1015" s="143"/>
      <c r="Q1015" s="143"/>
      <c r="R1015" s="143"/>
      <c r="S1015" s="143"/>
      <c r="T1015" s="143"/>
      <c r="U1015" s="143"/>
      <c r="V1015" s="143"/>
      <c r="W1015" s="90">
        <f>IF(AND($AM$17&gt;=$X1015,$AM$17&lt;=$Y1015),'TARIFA ENTREGA A DIRECCION USD'!A1015,$W1016)</f>
        <v>0</v>
      </c>
      <c r="X1015" s="90">
        <v>1006.001</v>
      </c>
      <c r="Y1015" s="90">
        <v>1007</v>
      </c>
      <c r="Z1015" s="144"/>
    </row>
    <row r="1016" spans="1:26" x14ac:dyDescent="0.2">
      <c r="A1016" s="281" t="str">
        <f t="shared" si="24"/>
        <v>GR2 XSJ</v>
      </c>
      <c r="B1016" s="368" t="s">
        <v>576</v>
      </c>
      <c r="C1016" s="368" t="s">
        <v>5473</v>
      </c>
      <c r="D1016" s="368" t="s">
        <v>5477</v>
      </c>
      <c r="E1016" s="368" t="s">
        <v>5478</v>
      </c>
      <c r="F1016" s="369" t="s">
        <v>501</v>
      </c>
      <c r="G1016" s="370">
        <v>39</v>
      </c>
      <c r="I1016" s="143"/>
      <c r="J1016" s="143"/>
      <c r="K1016" s="143"/>
      <c r="L1016" s="143"/>
      <c r="M1016" s="237"/>
      <c r="N1016" s="143"/>
      <c r="O1016" s="143"/>
      <c r="P1016" s="143"/>
      <c r="Q1016" s="143"/>
      <c r="R1016" s="143"/>
      <c r="S1016" s="143"/>
      <c r="T1016" s="143"/>
      <c r="U1016" s="143"/>
      <c r="V1016" s="143"/>
      <c r="W1016" s="90">
        <f>IF(AND($AM$17&gt;=$X1016,$AM$17&lt;=$Y1016),'TARIFA ENTREGA A DIRECCION USD'!A1016,$W1017)</f>
        <v>0</v>
      </c>
      <c r="X1016" s="90">
        <v>1007.001</v>
      </c>
      <c r="Y1016" s="90">
        <v>1008</v>
      </c>
      <c r="Z1016" s="144"/>
    </row>
    <row r="1017" spans="1:26" x14ac:dyDescent="0.2">
      <c r="A1017" s="281" t="str">
        <f t="shared" si="24"/>
        <v>GR2 XSS</v>
      </c>
      <c r="B1017" s="368" t="s">
        <v>576</v>
      </c>
      <c r="C1017" s="368" t="s">
        <v>5473</v>
      </c>
      <c r="D1017" s="368" t="s">
        <v>5485</v>
      </c>
      <c r="E1017" s="368" t="s">
        <v>5486</v>
      </c>
      <c r="F1017" s="369" t="s">
        <v>504</v>
      </c>
      <c r="G1017" s="370">
        <v>941</v>
      </c>
      <c r="I1017" s="143"/>
      <c r="J1017" s="143"/>
      <c r="K1017" s="143"/>
      <c r="L1017" s="143"/>
      <c r="M1017" s="237"/>
      <c r="N1017" s="143"/>
      <c r="O1017" s="143"/>
      <c r="P1017" s="143"/>
      <c r="Q1017" s="143"/>
      <c r="R1017" s="143"/>
      <c r="S1017" s="143"/>
      <c r="T1017" s="143"/>
      <c r="U1017" s="143"/>
      <c r="V1017" s="143"/>
      <c r="W1017" s="90">
        <f>IF(AND($AM$17&gt;=$X1017,$AM$17&lt;=$Y1017),'TARIFA ENTREGA A DIRECCION USD'!A1017,$W1018)</f>
        <v>0</v>
      </c>
      <c r="X1017" s="90">
        <v>1008.001</v>
      </c>
      <c r="Y1017" s="90">
        <v>1009</v>
      </c>
      <c r="Z1017" s="144"/>
    </row>
    <row r="1018" spans="1:26" x14ac:dyDescent="0.2">
      <c r="A1018" s="281" t="str">
        <f t="shared" si="24"/>
        <v>GR2 XTT</v>
      </c>
      <c r="B1018" s="368" t="s">
        <v>576</v>
      </c>
      <c r="C1018" s="368" t="s">
        <v>5473</v>
      </c>
      <c r="D1018" s="368" t="s">
        <v>5448</v>
      </c>
      <c r="E1018" s="368" t="s">
        <v>5479</v>
      </c>
      <c r="F1018" s="369" t="s">
        <v>501</v>
      </c>
      <c r="G1018" s="370">
        <v>39</v>
      </c>
      <c r="I1018" s="143"/>
      <c r="J1018" s="143"/>
      <c r="K1018" s="143"/>
      <c r="L1018" s="143"/>
      <c r="M1018" s="237"/>
      <c r="N1018" s="143"/>
      <c r="O1018" s="143"/>
      <c r="P1018" s="143"/>
      <c r="Q1018" s="143"/>
      <c r="R1018" s="143"/>
      <c r="S1018" s="143"/>
      <c r="T1018" s="143"/>
      <c r="U1018" s="143"/>
      <c r="V1018" s="143"/>
      <c r="W1018" s="90">
        <f>IF(AND($AM$17&gt;=$X1018,$AM$17&lt;=$Y1018),'TARIFA ENTREGA A DIRECCION USD'!A1018,$W1019)</f>
        <v>0</v>
      </c>
      <c r="X1018" s="90">
        <v>1009.001</v>
      </c>
      <c r="Y1018" s="90">
        <v>1010</v>
      </c>
      <c r="Z1018" s="144"/>
    </row>
    <row r="1019" spans="1:26" ht="33.75" x14ac:dyDescent="0.2">
      <c r="A1019" s="282" t="str">
        <f t="shared" si="24"/>
        <v>GR2 XCH</v>
      </c>
      <c r="B1019" s="278" t="s">
        <v>576</v>
      </c>
      <c r="C1019" s="278" t="s">
        <v>5473</v>
      </c>
      <c r="D1019" s="278" t="s">
        <v>5537</v>
      </c>
      <c r="E1019" s="278" t="s">
        <v>5538</v>
      </c>
      <c r="F1019" s="395" t="s">
        <v>501</v>
      </c>
      <c r="G1019" s="396">
        <v>39</v>
      </c>
      <c r="I1019" s="143"/>
      <c r="J1019" s="143"/>
      <c r="K1019" s="143"/>
      <c r="L1019" s="143"/>
      <c r="M1019" s="237"/>
      <c r="N1019" s="143"/>
      <c r="O1019" s="143"/>
      <c r="P1019" s="143"/>
      <c r="Q1019" s="143"/>
      <c r="R1019" s="143"/>
      <c r="S1019" s="143"/>
      <c r="T1019" s="143"/>
      <c r="U1019" s="143"/>
      <c r="V1019" s="143"/>
      <c r="W1019" s="90">
        <f>IF(AND($AM$17&gt;=$X1019,$AM$17&lt;=$Y1019),'TARIFA ENTREGA A DIRECCION USD'!A1019,$W1020)</f>
        <v>0</v>
      </c>
      <c r="X1019" s="90">
        <v>1010.001</v>
      </c>
      <c r="Y1019" s="90">
        <v>1011</v>
      </c>
      <c r="Z1019" s="144"/>
    </row>
    <row r="1020" spans="1:26" ht="33.75" x14ac:dyDescent="0.2">
      <c r="A1020" s="294" t="str">
        <f t="shared" si="24"/>
        <v>GR2 BPC</v>
      </c>
      <c r="B1020" s="293" t="s">
        <v>576</v>
      </c>
      <c r="C1020" s="293" t="s">
        <v>5473</v>
      </c>
      <c r="D1020" s="293" t="s">
        <v>5544</v>
      </c>
      <c r="E1020" s="293" t="s">
        <v>5545</v>
      </c>
      <c r="F1020" s="397" t="s">
        <v>502</v>
      </c>
      <c r="G1020" s="398">
        <v>286</v>
      </c>
      <c r="I1020" s="143"/>
      <c r="J1020" s="143"/>
      <c r="K1020" s="143"/>
      <c r="L1020" s="143"/>
      <c r="M1020" s="237"/>
      <c r="N1020" s="143"/>
      <c r="O1020" s="143"/>
      <c r="P1020" s="143"/>
      <c r="Q1020" s="143"/>
      <c r="R1020" s="143"/>
      <c r="S1020" s="143"/>
      <c r="T1020" s="143"/>
      <c r="U1020" s="143"/>
      <c r="V1020" s="143"/>
      <c r="W1020" s="90">
        <f>IF(AND($AM$17&gt;=$X1020,$AM$17&lt;=$Y1020),'TARIFA ENTREGA A DIRECCION USD'!A1020,$W1021)</f>
        <v>0</v>
      </c>
      <c r="X1020" s="90">
        <v>1011.001</v>
      </c>
      <c r="Y1020" s="90">
        <v>1012</v>
      </c>
      <c r="Z1020" s="144"/>
    </row>
    <row r="1021" spans="1:26" ht="33.75" x14ac:dyDescent="0.2">
      <c r="A1021" s="294" t="str">
        <f t="shared" si="24"/>
        <v>GR2 XCP</v>
      </c>
      <c r="B1021" s="293" t="s">
        <v>576</v>
      </c>
      <c r="C1021" s="293" t="s">
        <v>5473</v>
      </c>
      <c r="D1021" s="293" t="s">
        <v>5549</v>
      </c>
      <c r="E1021" s="293" t="s">
        <v>5550</v>
      </c>
      <c r="F1021" s="397" t="s">
        <v>501</v>
      </c>
      <c r="G1021" s="398">
        <v>39</v>
      </c>
      <c r="I1021" s="143"/>
      <c r="J1021" s="143"/>
      <c r="K1021" s="143"/>
      <c r="L1021" s="143"/>
      <c r="M1021" s="237"/>
      <c r="N1021" s="143"/>
      <c r="O1021" s="143"/>
      <c r="P1021" s="143"/>
      <c r="Q1021" s="143"/>
      <c r="R1021" s="143"/>
      <c r="S1021" s="143"/>
      <c r="T1021" s="143"/>
      <c r="U1021" s="143"/>
      <c r="V1021" s="143"/>
      <c r="W1021" s="90">
        <f>IF(AND($AM$17&gt;=$X1021,$AM$17&lt;=$Y1021),'TARIFA ENTREGA A DIRECCION USD'!A1021,$W1022)</f>
        <v>0</v>
      </c>
      <c r="X1021" s="90">
        <v>1012.001</v>
      </c>
      <c r="Y1021" s="90">
        <v>1013</v>
      </c>
      <c r="Z1021" s="144"/>
    </row>
    <row r="1022" spans="1:26" x14ac:dyDescent="0.2">
      <c r="A1022" s="281" t="str">
        <f t="shared" si="24"/>
        <v>GTE ACO</v>
      </c>
      <c r="B1022" s="368" t="s">
        <v>5501</v>
      </c>
      <c r="C1022" s="368" t="s">
        <v>5502</v>
      </c>
      <c r="D1022" s="368" t="s">
        <v>546</v>
      </c>
      <c r="E1022" s="368" t="s">
        <v>547</v>
      </c>
      <c r="F1022" s="369" t="s">
        <v>503</v>
      </c>
      <c r="G1022" s="370">
        <v>345</v>
      </c>
      <c r="I1022" s="143"/>
      <c r="J1022" s="143"/>
      <c r="K1022" s="143"/>
      <c r="L1022" s="143"/>
      <c r="M1022" s="237"/>
      <c r="N1022" s="143"/>
      <c r="O1022" s="143"/>
      <c r="P1022" s="143"/>
      <c r="Q1022" s="143"/>
      <c r="R1022" s="143"/>
      <c r="S1022" s="143"/>
      <c r="T1022" s="143"/>
      <c r="U1022" s="143"/>
      <c r="V1022" s="143"/>
      <c r="W1022" s="90">
        <f>IF(AND($AM$17&gt;=$X1022,$AM$17&lt;=$Y1022),'TARIFA ENTREGA A DIRECCION USD'!A1022,$W1023)</f>
        <v>0</v>
      </c>
      <c r="X1022" s="90">
        <v>1013.001</v>
      </c>
      <c r="Y1022" s="90">
        <v>1014</v>
      </c>
      <c r="Z1022" s="144"/>
    </row>
    <row r="1023" spans="1:26" x14ac:dyDescent="0.2">
      <c r="A1023" s="281" t="str">
        <f t="shared" si="24"/>
        <v>GTE AUA</v>
      </c>
      <c r="B1023" s="368" t="s">
        <v>5501</v>
      </c>
      <c r="C1023" s="368" t="s">
        <v>5502</v>
      </c>
      <c r="D1023" s="368" t="s">
        <v>5515</v>
      </c>
      <c r="E1023" s="368" t="s">
        <v>5519</v>
      </c>
      <c r="F1023" s="369" t="s">
        <v>503</v>
      </c>
      <c r="G1023" s="370">
        <v>390</v>
      </c>
      <c r="I1023" s="143"/>
      <c r="J1023" s="143"/>
      <c r="K1023" s="143"/>
      <c r="L1023" s="143"/>
      <c r="M1023" s="237"/>
      <c r="N1023" s="143"/>
      <c r="O1023" s="143"/>
      <c r="P1023" s="143"/>
      <c r="Q1023" s="143"/>
      <c r="R1023" s="143"/>
      <c r="S1023" s="143"/>
      <c r="T1023" s="143"/>
      <c r="U1023" s="143"/>
      <c r="V1023" s="143"/>
      <c r="W1023" s="90">
        <f>IF(AND($AM$17&gt;=$X1023,$AM$17&lt;=$Y1023),'TARIFA ENTREGA A DIRECCION USD'!A1023,$W1024)</f>
        <v>0</v>
      </c>
      <c r="X1023" s="90">
        <v>1014.001</v>
      </c>
      <c r="Y1023" s="90">
        <v>1015</v>
      </c>
      <c r="Z1023" s="144"/>
    </row>
    <row r="1024" spans="1:26" x14ac:dyDescent="0.2">
      <c r="A1024" s="281" t="str">
        <f t="shared" si="24"/>
        <v>GTE BAS</v>
      </c>
      <c r="B1024" s="368" t="s">
        <v>5501</v>
      </c>
      <c r="C1024" s="368" t="s">
        <v>5502</v>
      </c>
      <c r="D1024" s="368" t="s">
        <v>549</v>
      </c>
      <c r="E1024" s="368" t="s">
        <v>550</v>
      </c>
      <c r="F1024" s="369" t="s">
        <v>504</v>
      </c>
      <c r="G1024" s="370">
        <v>634</v>
      </c>
      <c r="I1024" s="143"/>
      <c r="J1024" s="143"/>
      <c r="K1024" s="143"/>
      <c r="L1024" s="143"/>
      <c r="M1024" s="237"/>
      <c r="N1024" s="143"/>
      <c r="O1024" s="143"/>
      <c r="P1024" s="143"/>
      <c r="Q1024" s="143"/>
      <c r="R1024" s="143"/>
      <c r="S1024" s="143"/>
      <c r="T1024" s="143"/>
      <c r="U1024" s="143"/>
      <c r="V1024" s="143"/>
      <c r="W1024" s="90">
        <f>IF(AND($AM$17&gt;=$X1024,$AM$17&lt;=$Y1024),'TARIFA ENTREGA A DIRECCION USD'!A1024,$W1025)</f>
        <v>0</v>
      </c>
      <c r="X1024" s="90">
        <v>1015.001</v>
      </c>
      <c r="Y1024" s="90">
        <v>1016</v>
      </c>
      <c r="Z1024" s="144"/>
    </row>
    <row r="1025" spans="1:26" x14ac:dyDescent="0.2">
      <c r="A1025" s="281" t="str">
        <f t="shared" si="24"/>
        <v>GTE BTO</v>
      </c>
      <c r="B1025" s="368" t="s">
        <v>5501</v>
      </c>
      <c r="C1025" s="368" t="s">
        <v>5502</v>
      </c>
      <c r="D1025" s="368" t="s">
        <v>551</v>
      </c>
      <c r="E1025" s="368" t="s">
        <v>552</v>
      </c>
      <c r="F1025" s="369" t="s">
        <v>503</v>
      </c>
      <c r="G1025" s="370">
        <v>408</v>
      </c>
      <c r="I1025" s="143"/>
      <c r="J1025" s="143"/>
      <c r="K1025" s="143"/>
      <c r="L1025" s="143"/>
      <c r="M1025" s="237"/>
      <c r="N1025" s="143"/>
      <c r="O1025" s="143"/>
      <c r="P1025" s="143"/>
      <c r="Q1025" s="143"/>
      <c r="R1025" s="143"/>
      <c r="S1025" s="143"/>
      <c r="T1025" s="143"/>
      <c r="U1025" s="143"/>
      <c r="V1025" s="143"/>
      <c r="W1025" s="90">
        <f>IF(AND($AM$17&gt;=$X1025,$AM$17&lt;=$Y1025),'TARIFA ENTREGA A DIRECCION USD'!A1025,$W1026)</f>
        <v>0</v>
      </c>
      <c r="X1025" s="90">
        <v>1016.001</v>
      </c>
      <c r="Y1025" s="90">
        <v>1017</v>
      </c>
      <c r="Z1025" s="144"/>
    </row>
    <row r="1026" spans="1:26" x14ac:dyDescent="0.2">
      <c r="A1026" s="281" t="str">
        <f t="shared" ref="A1026:A1089" si="25">CONCATENATE(B1026," ",D1026)</f>
        <v>GTE CAS</v>
      </c>
      <c r="B1026" s="368" t="s">
        <v>5501</v>
      </c>
      <c r="C1026" s="368" t="s">
        <v>5502</v>
      </c>
      <c r="D1026" s="368" t="s">
        <v>553</v>
      </c>
      <c r="E1026" s="368" t="s">
        <v>554</v>
      </c>
      <c r="F1026" s="369" t="s">
        <v>504</v>
      </c>
      <c r="G1026" s="370">
        <v>708</v>
      </c>
      <c r="I1026" s="143"/>
      <c r="J1026" s="143"/>
      <c r="K1026" s="143"/>
      <c r="L1026" s="143"/>
      <c r="M1026" s="237"/>
      <c r="N1026" s="143"/>
      <c r="O1026" s="143"/>
      <c r="P1026" s="143"/>
      <c r="Q1026" s="143"/>
      <c r="R1026" s="143"/>
      <c r="S1026" s="143"/>
      <c r="T1026" s="143"/>
      <c r="U1026" s="143"/>
      <c r="V1026" s="143"/>
      <c r="W1026" s="90">
        <f>IF(AND($AM$17&gt;=$X1026,$AM$17&lt;=$Y1026),'TARIFA ENTREGA A DIRECCION USD'!A1026,$W1027)</f>
        <v>0</v>
      </c>
      <c r="X1026" s="90">
        <v>1017.001</v>
      </c>
      <c r="Y1026" s="90">
        <v>1018</v>
      </c>
      <c r="Z1026" s="144"/>
    </row>
    <row r="1027" spans="1:26" x14ac:dyDescent="0.2">
      <c r="A1027" s="281" t="str">
        <f t="shared" si="25"/>
        <v>GTE CAZ</v>
      </c>
      <c r="B1027" s="368" t="s">
        <v>5501</v>
      </c>
      <c r="C1027" s="368" t="s">
        <v>5502</v>
      </c>
      <c r="D1027" s="368" t="s">
        <v>561</v>
      </c>
      <c r="E1027" s="368" t="s">
        <v>611</v>
      </c>
      <c r="F1027" s="369" t="s">
        <v>502</v>
      </c>
      <c r="G1027" s="370">
        <v>69</v>
      </c>
      <c r="I1027" s="143"/>
      <c r="J1027" s="143"/>
      <c r="K1027" s="143"/>
      <c r="L1027" s="143"/>
      <c r="M1027" s="237"/>
      <c r="N1027" s="143"/>
      <c r="O1027" s="143"/>
      <c r="P1027" s="143"/>
      <c r="Q1027" s="143"/>
      <c r="R1027" s="143"/>
      <c r="S1027" s="143"/>
      <c r="T1027" s="143"/>
      <c r="U1027" s="143"/>
      <c r="V1027" s="143"/>
      <c r="W1027" s="90">
        <f>IF(AND($AM$17&gt;=$X1027,$AM$17&lt;=$Y1027),'TARIFA ENTREGA A DIRECCION USD'!A1027,$W1028)</f>
        <v>0</v>
      </c>
      <c r="X1027" s="90">
        <v>1018.001</v>
      </c>
      <c r="Y1027" s="90">
        <v>1019</v>
      </c>
      <c r="Z1027" s="144"/>
    </row>
    <row r="1028" spans="1:26" x14ac:dyDescent="0.2">
      <c r="A1028" s="281" t="str">
        <f t="shared" si="25"/>
        <v>GTE CBR</v>
      </c>
      <c r="B1028" s="368" t="s">
        <v>5501</v>
      </c>
      <c r="C1028" s="368" t="s">
        <v>5502</v>
      </c>
      <c r="D1028" s="368" t="s">
        <v>555</v>
      </c>
      <c r="E1028" s="368" t="s">
        <v>556</v>
      </c>
      <c r="F1028" s="369" t="s">
        <v>503</v>
      </c>
      <c r="G1028" s="370">
        <v>539</v>
      </c>
      <c r="I1028" s="143"/>
      <c r="J1028" s="143"/>
      <c r="K1028" s="143"/>
      <c r="L1028" s="143"/>
      <c r="M1028" s="237"/>
      <c r="N1028" s="143"/>
      <c r="O1028" s="143"/>
      <c r="P1028" s="143"/>
      <c r="Q1028" s="143"/>
      <c r="R1028" s="143"/>
      <c r="S1028" s="143"/>
      <c r="T1028" s="143"/>
      <c r="U1028" s="143"/>
      <c r="V1028" s="143"/>
      <c r="W1028" s="90">
        <f>IF(AND($AM$17&gt;=$X1028,$AM$17&lt;=$Y1028),'TARIFA ENTREGA A DIRECCION USD'!A1028,$W1029)</f>
        <v>0</v>
      </c>
      <c r="X1028" s="90">
        <v>1019.001</v>
      </c>
      <c r="Y1028" s="90">
        <v>1020</v>
      </c>
      <c r="Z1028" s="144"/>
    </row>
    <row r="1029" spans="1:26" x14ac:dyDescent="0.2">
      <c r="A1029" s="281" t="str">
        <f t="shared" si="25"/>
        <v>GTE CCS</v>
      </c>
      <c r="B1029" s="368" t="s">
        <v>5501</v>
      </c>
      <c r="C1029" s="368" t="s">
        <v>5502</v>
      </c>
      <c r="D1029" s="368" t="s">
        <v>557</v>
      </c>
      <c r="E1029" s="368" t="s">
        <v>558</v>
      </c>
      <c r="F1029" s="401" t="s">
        <v>501</v>
      </c>
      <c r="G1029" s="370">
        <v>43</v>
      </c>
      <c r="I1029" s="143"/>
      <c r="J1029" s="143"/>
      <c r="K1029" s="143"/>
      <c r="L1029" s="143"/>
      <c r="M1029" s="237"/>
      <c r="N1029" s="143"/>
      <c r="O1029" s="143"/>
      <c r="P1029" s="143"/>
      <c r="Q1029" s="143"/>
      <c r="R1029" s="143"/>
      <c r="S1029" s="143"/>
      <c r="T1029" s="143"/>
      <c r="U1029" s="143"/>
      <c r="V1029" s="143"/>
      <c r="W1029" s="90">
        <f>IF(AND($AM$17&gt;=$X1029,$AM$17&lt;=$Y1029),'TARIFA ENTREGA A DIRECCION USD'!A1029,$W1030)</f>
        <v>0</v>
      </c>
      <c r="X1029" s="90">
        <v>1020.001</v>
      </c>
      <c r="Y1029" s="90">
        <v>1021</v>
      </c>
      <c r="Z1029" s="144"/>
    </row>
    <row r="1030" spans="1:26" x14ac:dyDescent="0.2">
      <c r="A1030" s="281" t="str">
        <f t="shared" si="25"/>
        <v>GTE CGA</v>
      </c>
      <c r="B1030" s="368" t="s">
        <v>5501</v>
      </c>
      <c r="C1030" s="368" t="s">
        <v>5502</v>
      </c>
      <c r="D1030" s="368" t="s">
        <v>559</v>
      </c>
      <c r="E1030" s="368" t="s">
        <v>560</v>
      </c>
      <c r="F1030" s="369" t="s">
        <v>502</v>
      </c>
      <c r="G1030" s="370">
        <v>152</v>
      </c>
      <c r="I1030" s="143"/>
      <c r="J1030" s="143"/>
      <c r="K1030" s="143"/>
      <c r="L1030" s="143"/>
      <c r="M1030" s="237"/>
      <c r="N1030" s="143"/>
      <c r="O1030" s="143"/>
      <c r="P1030" s="143"/>
      <c r="Q1030" s="143"/>
      <c r="R1030" s="143"/>
      <c r="S1030" s="143"/>
      <c r="T1030" s="143"/>
      <c r="U1030" s="143"/>
      <c r="V1030" s="143"/>
      <c r="W1030" s="90">
        <f>IF(AND($AM$17&gt;=$X1030,$AM$17&lt;=$Y1030),'TARIFA ENTREGA A DIRECCION USD'!A1030,$W1031)</f>
        <v>0</v>
      </c>
      <c r="X1030" s="90">
        <v>1021.001</v>
      </c>
      <c r="Y1030" s="90">
        <v>1022</v>
      </c>
      <c r="Z1030" s="144"/>
    </row>
    <row r="1031" spans="1:26" x14ac:dyDescent="0.2">
      <c r="A1031" s="281" t="str">
        <f t="shared" si="25"/>
        <v>GTE CNA</v>
      </c>
      <c r="B1031" s="368" t="s">
        <v>5501</v>
      </c>
      <c r="C1031" s="368" t="s">
        <v>5502</v>
      </c>
      <c r="D1031" s="368" t="s">
        <v>5492</v>
      </c>
      <c r="E1031" s="368" t="s">
        <v>5493</v>
      </c>
      <c r="F1031" s="369" t="s">
        <v>503</v>
      </c>
      <c r="G1031" s="370">
        <v>357</v>
      </c>
      <c r="I1031" s="143"/>
      <c r="J1031" s="143"/>
      <c r="K1031" s="143"/>
      <c r="L1031" s="143"/>
      <c r="M1031" s="237"/>
      <c r="N1031" s="143"/>
      <c r="O1031" s="143"/>
      <c r="P1031" s="143"/>
      <c r="Q1031" s="143"/>
      <c r="R1031" s="143"/>
      <c r="S1031" s="143"/>
      <c r="T1031" s="143"/>
      <c r="U1031" s="143"/>
      <c r="V1031" s="143"/>
      <c r="W1031" s="90">
        <f>IF(AND($AM$17&gt;=$X1031,$AM$17&lt;=$Y1031),'TARIFA ENTREGA A DIRECCION USD'!A1031,$W1032)</f>
        <v>0</v>
      </c>
      <c r="X1031" s="90">
        <v>1022.001</v>
      </c>
      <c r="Y1031" s="90">
        <v>1023</v>
      </c>
      <c r="Z1031" s="144"/>
    </row>
    <row r="1032" spans="1:26" x14ac:dyDescent="0.2">
      <c r="A1032" s="281" t="str">
        <f t="shared" si="25"/>
        <v>GTE CNO</v>
      </c>
      <c r="B1032" s="368" t="s">
        <v>5501</v>
      </c>
      <c r="C1032" s="368" t="s">
        <v>5502</v>
      </c>
      <c r="D1032" s="368" t="s">
        <v>5499</v>
      </c>
      <c r="E1032" s="368" t="s">
        <v>5500</v>
      </c>
      <c r="F1032" s="369" t="s">
        <v>503</v>
      </c>
      <c r="G1032" s="370">
        <v>483</v>
      </c>
      <c r="I1032" s="143"/>
      <c r="J1032" s="143"/>
      <c r="K1032" s="143"/>
      <c r="L1032" s="143"/>
      <c r="M1032" s="237"/>
      <c r="N1032" s="143"/>
      <c r="O1032" s="143"/>
      <c r="P1032" s="143"/>
      <c r="Q1032" s="143"/>
      <c r="R1032" s="143"/>
      <c r="S1032" s="143"/>
      <c r="T1032" s="143"/>
      <c r="U1032" s="143"/>
      <c r="V1032" s="143"/>
      <c r="W1032" s="90">
        <f>IF(AND($AM$17&gt;=$X1032,$AM$17&lt;=$Y1032),'TARIFA ENTREGA A DIRECCION USD'!A1032,$W1033)</f>
        <v>0</v>
      </c>
      <c r="X1032" s="90">
        <v>1023.001</v>
      </c>
      <c r="Y1032" s="90">
        <v>1024</v>
      </c>
      <c r="Z1032" s="144"/>
    </row>
    <row r="1033" spans="1:26" x14ac:dyDescent="0.2">
      <c r="A1033" s="281" t="str">
        <f t="shared" si="25"/>
        <v>GTE CRO</v>
      </c>
      <c r="B1033" s="368" t="s">
        <v>5501</v>
      </c>
      <c r="C1033" s="368" t="s">
        <v>5502</v>
      </c>
      <c r="D1033" s="368" t="s">
        <v>562</v>
      </c>
      <c r="E1033" s="368" t="s">
        <v>563</v>
      </c>
      <c r="F1033" s="369" t="s">
        <v>503</v>
      </c>
      <c r="G1033" s="370">
        <v>493</v>
      </c>
      <c r="I1033" s="143"/>
      <c r="J1033" s="143"/>
      <c r="K1033" s="143"/>
      <c r="L1033" s="143"/>
      <c r="M1033" s="237"/>
      <c r="N1033" s="143"/>
      <c r="O1033" s="143"/>
      <c r="P1033" s="143"/>
      <c r="Q1033" s="143"/>
      <c r="R1033" s="143"/>
      <c r="S1033" s="143"/>
      <c r="T1033" s="143"/>
      <c r="U1033" s="143"/>
      <c r="V1033" s="143"/>
      <c r="W1033" s="90">
        <f>IF(AND($AM$17&gt;=$X1033,$AM$17&lt;=$Y1033),'TARIFA ENTREGA A DIRECCION USD'!A1033,$W1034)</f>
        <v>0</v>
      </c>
      <c r="X1033" s="90">
        <v>1024.001</v>
      </c>
      <c r="Y1033" s="90">
        <v>1025</v>
      </c>
      <c r="Z1033" s="144"/>
    </row>
    <row r="1034" spans="1:26" x14ac:dyDescent="0.2">
      <c r="A1034" s="281" t="str">
        <f t="shared" si="25"/>
        <v>GTE CRR</v>
      </c>
      <c r="B1034" s="368" t="s">
        <v>5501</v>
      </c>
      <c r="C1034" s="368" t="s">
        <v>5502</v>
      </c>
      <c r="D1034" s="368" t="s">
        <v>564</v>
      </c>
      <c r="E1034" s="368" t="s">
        <v>565</v>
      </c>
      <c r="F1034" s="369" t="s">
        <v>503</v>
      </c>
      <c r="G1034" s="370">
        <v>512</v>
      </c>
      <c r="I1034" s="143"/>
      <c r="J1034" s="143"/>
      <c r="K1034" s="143"/>
      <c r="L1034" s="143"/>
      <c r="M1034" s="237"/>
      <c r="N1034" s="143"/>
      <c r="O1034" s="143"/>
      <c r="P1034" s="143"/>
      <c r="Q1034" s="143"/>
      <c r="R1034" s="143"/>
      <c r="S1034" s="143"/>
      <c r="T1034" s="143"/>
      <c r="U1034" s="143"/>
      <c r="V1034" s="143"/>
      <c r="W1034" s="90">
        <f>IF(AND($AM$17&gt;=$X1034,$AM$17&lt;=$Y1034),'TARIFA ENTREGA A DIRECCION USD'!A1034,$W1035)</f>
        <v>0</v>
      </c>
      <c r="X1034" s="90">
        <v>1025.001</v>
      </c>
      <c r="Y1034" s="90">
        <v>1026</v>
      </c>
      <c r="Z1034" s="144"/>
    </row>
    <row r="1035" spans="1:26" x14ac:dyDescent="0.2">
      <c r="A1035" s="281" t="str">
        <f t="shared" si="25"/>
        <v>GTE CVE</v>
      </c>
      <c r="B1035" s="368" t="s">
        <v>5501</v>
      </c>
      <c r="C1035" s="368" t="s">
        <v>5502</v>
      </c>
      <c r="D1035" s="368" t="s">
        <v>566</v>
      </c>
      <c r="E1035" s="368" t="s">
        <v>567</v>
      </c>
      <c r="F1035" s="369" t="s">
        <v>501</v>
      </c>
      <c r="G1035" s="370">
        <v>101</v>
      </c>
      <c r="I1035" s="143"/>
      <c r="J1035" s="143"/>
      <c r="K1035" s="143"/>
      <c r="L1035" s="143"/>
      <c r="M1035" s="237"/>
      <c r="N1035" s="143"/>
      <c r="O1035" s="143"/>
      <c r="P1035" s="143"/>
      <c r="Q1035" s="143"/>
      <c r="R1035" s="143"/>
      <c r="S1035" s="143"/>
      <c r="T1035" s="143"/>
      <c r="U1035" s="143"/>
      <c r="V1035" s="143"/>
      <c r="W1035" s="90">
        <f>IF(AND($AM$17&gt;=$X1035,$AM$17&lt;=$Y1035),'TARIFA ENTREGA A DIRECCION USD'!A1035,$W1036)</f>
        <v>0</v>
      </c>
      <c r="X1035" s="90">
        <v>1026.001</v>
      </c>
      <c r="Y1035" s="90">
        <v>1027</v>
      </c>
      <c r="Z1035" s="144"/>
    </row>
    <row r="1036" spans="1:26" x14ac:dyDescent="0.2">
      <c r="A1036" s="281" t="str">
        <f t="shared" si="25"/>
        <v>GTE CZO</v>
      </c>
      <c r="B1036" s="368" t="s">
        <v>5501</v>
      </c>
      <c r="C1036" s="368" t="s">
        <v>5502</v>
      </c>
      <c r="D1036" s="368" t="s">
        <v>568</v>
      </c>
      <c r="E1036" s="368" t="s">
        <v>5481</v>
      </c>
      <c r="F1036" s="369" t="s">
        <v>503</v>
      </c>
      <c r="G1036" s="370">
        <v>325</v>
      </c>
      <c r="I1036" s="143"/>
      <c r="J1036" s="143"/>
      <c r="K1036" s="143"/>
      <c r="L1036" s="143"/>
      <c r="M1036" s="237"/>
      <c r="N1036" s="143"/>
      <c r="O1036" s="143"/>
      <c r="P1036" s="143"/>
      <c r="Q1036" s="143"/>
      <c r="R1036" s="143"/>
      <c r="S1036" s="143"/>
      <c r="T1036" s="143"/>
      <c r="U1036" s="143"/>
      <c r="V1036" s="143"/>
      <c r="W1036" s="90">
        <f>IF(AND($AM$17&gt;=$X1036,$AM$17&lt;=$Y1036),'TARIFA ENTREGA A DIRECCION USD'!A1036,$W1037)</f>
        <v>0</v>
      </c>
      <c r="X1036" s="90">
        <v>1027.001</v>
      </c>
      <c r="Y1036" s="90">
        <v>1028</v>
      </c>
      <c r="Z1036" s="144"/>
    </row>
    <row r="1037" spans="1:26" x14ac:dyDescent="0.2">
      <c r="A1037" s="281" t="str">
        <f t="shared" si="25"/>
        <v>GTE DMS</v>
      </c>
      <c r="B1037" s="368" t="s">
        <v>5501</v>
      </c>
      <c r="C1037" s="368" t="s">
        <v>5502</v>
      </c>
      <c r="D1037" s="368" t="s">
        <v>5446</v>
      </c>
      <c r="E1037" s="368" t="s">
        <v>5447</v>
      </c>
      <c r="F1037" s="369" t="s">
        <v>504</v>
      </c>
      <c r="G1037" s="370">
        <v>634</v>
      </c>
      <c r="I1037" s="143"/>
      <c r="J1037" s="143"/>
      <c r="K1037" s="143"/>
      <c r="L1037" s="143"/>
      <c r="M1037" s="237"/>
      <c r="N1037" s="143"/>
      <c r="O1037" s="143"/>
      <c r="P1037" s="143"/>
      <c r="Q1037" s="143"/>
      <c r="R1037" s="143"/>
      <c r="S1037" s="143"/>
      <c r="T1037" s="143"/>
      <c r="U1037" s="143"/>
      <c r="V1037" s="143"/>
      <c r="W1037" s="90">
        <f>IF(AND($AM$17&gt;=$X1037,$AM$17&lt;=$Y1037),'TARIFA ENTREGA A DIRECCION USD'!A1037,$W1038)</f>
        <v>0</v>
      </c>
      <c r="X1037" s="90">
        <v>1028.001</v>
      </c>
      <c r="Y1037" s="90">
        <v>1029</v>
      </c>
      <c r="Z1037" s="144"/>
    </row>
    <row r="1038" spans="1:26" x14ac:dyDescent="0.2">
      <c r="A1038" s="281" t="str">
        <f t="shared" si="25"/>
        <v>GTE ETE</v>
      </c>
      <c r="B1038" s="368" t="s">
        <v>5501</v>
      </c>
      <c r="C1038" s="368" t="s">
        <v>5502</v>
      </c>
      <c r="D1038" s="368" t="s">
        <v>570</v>
      </c>
      <c r="E1038" s="368" t="s">
        <v>571</v>
      </c>
      <c r="F1038" s="369" t="s">
        <v>503</v>
      </c>
      <c r="G1038" s="370">
        <v>411</v>
      </c>
      <c r="I1038" s="143"/>
      <c r="J1038" s="143"/>
      <c r="K1038" s="143"/>
      <c r="L1038" s="143"/>
      <c r="M1038" s="237"/>
      <c r="N1038" s="143"/>
      <c r="O1038" s="143"/>
      <c r="P1038" s="143"/>
      <c r="Q1038" s="143"/>
      <c r="R1038" s="143"/>
      <c r="S1038" s="143"/>
      <c r="T1038" s="143"/>
      <c r="U1038" s="143"/>
      <c r="V1038" s="143"/>
      <c r="W1038" s="90">
        <f>IF(AND($AM$17&gt;=$X1038,$AM$17&lt;=$Y1038),'TARIFA ENTREGA A DIRECCION USD'!A1038,$W1039)</f>
        <v>0</v>
      </c>
      <c r="X1038" s="90">
        <v>1029.001</v>
      </c>
      <c r="Y1038" s="90">
        <v>1030</v>
      </c>
      <c r="Z1038" s="144"/>
    </row>
    <row r="1039" spans="1:26" x14ac:dyDescent="0.2">
      <c r="A1039" s="281" t="str">
        <f t="shared" si="25"/>
        <v>GTE EVA</v>
      </c>
      <c r="B1039" s="368" t="s">
        <v>5501</v>
      </c>
      <c r="C1039" s="368" t="s">
        <v>5502</v>
      </c>
      <c r="D1039" s="368" t="s">
        <v>572</v>
      </c>
      <c r="E1039" s="368" t="s">
        <v>573</v>
      </c>
      <c r="F1039" s="369" t="s">
        <v>504</v>
      </c>
      <c r="G1039" s="370">
        <v>786</v>
      </c>
      <c r="I1039" s="143"/>
      <c r="J1039" s="143"/>
      <c r="K1039" s="143"/>
      <c r="L1039" s="143"/>
      <c r="M1039" s="237"/>
      <c r="N1039" s="143"/>
      <c r="O1039" s="143"/>
      <c r="P1039" s="143"/>
      <c r="Q1039" s="143"/>
      <c r="R1039" s="143"/>
      <c r="S1039" s="143"/>
      <c r="T1039" s="143"/>
      <c r="U1039" s="143"/>
      <c r="V1039" s="143"/>
      <c r="W1039" s="90">
        <f>IF(AND($AM$17&gt;=$X1039,$AM$17&lt;=$Y1039),'TARIFA ENTREGA A DIRECCION USD'!A1039,$W1040)</f>
        <v>0</v>
      </c>
      <c r="X1039" s="90">
        <v>1030.001</v>
      </c>
      <c r="Y1039" s="90">
        <v>1031</v>
      </c>
      <c r="Z1039" s="144"/>
    </row>
    <row r="1040" spans="1:26" x14ac:dyDescent="0.2">
      <c r="A1040" s="281" t="str">
        <f t="shared" si="25"/>
        <v>GTE GR2</v>
      </c>
      <c r="B1040" s="368" t="s">
        <v>5501</v>
      </c>
      <c r="C1040" s="368" t="s">
        <v>5502</v>
      </c>
      <c r="D1040" s="368" t="s">
        <v>576</v>
      </c>
      <c r="E1040" s="368" t="s">
        <v>5473</v>
      </c>
      <c r="F1040" s="369" t="s">
        <v>501</v>
      </c>
      <c r="G1040" s="370">
        <v>11</v>
      </c>
      <c r="I1040" s="143"/>
      <c r="J1040" s="143"/>
      <c r="K1040" s="143"/>
      <c r="L1040" s="143"/>
      <c r="M1040" s="237"/>
      <c r="N1040" s="143"/>
      <c r="O1040" s="143"/>
      <c r="P1040" s="143"/>
      <c r="Q1040" s="143"/>
      <c r="R1040" s="143"/>
      <c r="S1040" s="143"/>
      <c r="T1040" s="143"/>
      <c r="U1040" s="143"/>
      <c r="V1040" s="143"/>
      <c r="W1040" s="90">
        <f>IF(AND($AM$17&gt;=$X1040,$AM$17&lt;=$Y1040),'TARIFA ENTREGA A DIRECCION USD'!A1040,$W1041)</f>
        <v>0</v>
      </c>
      <c r="X1040" s="90">
        <v>1031.001</v>
      </c>
      <c r="Y1040" s="90">
        <v>1032</v>
      </c>
      <c r="Z1040" s="144"/>
    </row>
    <row r="1041" spans="1:26" x14ac:dyDescent="0.2">
      <c r="A1041" s="281" t="str">
        <f t="shared" si="25"/>
        <v>GTE GTE</v>
      </c>
      <c r="B1041" s="368" t="s">
        <v>5501</v>
      </c>
      <c r="C1041" s="368" t="s">
        <v>5502</v>
      </c>
      <c r="D1041" s="368" t="s">
        <v>5501</v>
      </c>
      <c r="E1041" s="368" t="s">
        <v>5502</v>
      </c>
      <c r="F1041" s="369" t="s">
        <v>501</v>
      </c>
      <c r="G1041" s="370">
        <v>1</v>
      </c>
      <c r="I1041" s="143"/>
      <c r="J1041" s="143"/>
      <c r="K1041" s="143"/>
      <c r="L1041" s="143"/>
      <c r="M1041" s="237"/>
      <c r="N1041" s="143"/>
      <c r="O1041" s="143"/>
      <c r="P1041" s="143"/>
      <c r="Q1041" s="143"/>
      <c r="R1041" s="143"/>
      <c r="S1041" s="143"/>
      <c r="T1041" s="143"/>
      <c r="U1041" s="143"/>
      <c r="V1041" s="143"/>
      <c r="W1041" s="90">
        <f>IF(AND($AM$17&gt;=$X1041,$AM$17&lt;=$Y1041),'TARIFA ENTREGA A DIRECCION USD'!A1041,$W1042)</f>
        <v>0</v>
      </c>
      <c r="X1041" s="90">
        <v>1032.001</v>
      </c>
      <c r="Y1041" s="90">
        <v>1033</v>
      </c>
      <c r="Z1041" s="144"/>
    </row>
    <row r="1042" spans="1:26" x14ac:dyDescent="0.2">
      <c r="A1042" s="281" t="str">
        <f t="shared" si="25"/>
        <v>GTE GUA</v>
      </c>
      <c r="B1042" s="368" t="s">
        <v>5501</v>
      </c>
      <c r="C1042" s="368" t="s">
        <v>5502</v>
      </c>
      <c r="D1042" s="368" t="s">
        <v>574</v>
      </c>
      <c r="E1042" s="368" t="s">
        <v>575</v>
      </c>
      <c r="F1042" s="369" t="s">
        <v>503</v>
      </c>
      <c r="G1042" s="369">
        <v>559</v>
      </c>
      <c r="I1042" s="143"/>
      <c r="J1042" s="143"/>
      <c r="K1042" s="143"/>
      <c r="L1042" s="143"/>
      <c r="M1042" s="237"/>
      <c r="N1042" s="143"/>
      <c r="O1042" s="143"/>
      <c r="P1042" s="143"/>
      <c r="Q1042" s="143"/>
      <c r="R1042" s="143"/>
      <c r="S1042" s="143"/>
      <c r="T1042" s="143"/>
      <c r="U1042" s="143"/>
      <c r="V1042" s="143"/>
      <c r="W1042" s="90">
        <f>IF(AND($AM$17&gt;=$X1042,$AM$17&lt;=$Y1042),'TARIFA ENTREGA A DIRECCION USD'!A1042,$W1043)</f>
        <v>0</v>
      </c>
      <c r="X1042" s="90">
        <v>1033.001</v>
      </c>
      <c r="Y1042" s="90">
        <v>1034</v>
      </c>
      <c r="Z1042" s="144"/>
    </row>
    <row r="1043" spans="1:26" x14ac:dyDescent="0.2">
      <c r="A1043" s="281" t="str">
        <f t="shared" si="25"/>
        <v>GTE LGA</v>
      </c>
      <c r="B1043" s="368" t="s">
        <v>5501</v>
      </c>
      <c r="C1043" s="368" t="s">
        <v>5502</v>
      </c>
      <c r="D1043" s="368" t="s">
        <v>5536</v>
      </c>
      <c r="E1043" s="368" t="s">
        <v>5480</v>
      </c>
      <c r="F1043" s="369" t="s">
        <v>502</v>
      </c>
      <c r="G1043" s="370">
        <v>75</v>
      </c>
      <c r="I1043" s="143"/>
      <c r="J1043" s="143"/>
      <c r="K1043" s="143"/>
      <c r="L1043" s="143"/>
      <c r="M1043" s="237"/>
      <c r="N1043" s="143"/>
      <c r="O1043" s="143"/>
      <c r="P1043" s="143"/>
      <c r="Q1043" s="143"/>
      <c r="R1043" s="143"/>
      <c r="S1043" s="143"/>
      <c r="T1043" s="143"/>
      <c r="U1043" s="143"/>
      <c r="V1043" s="143"/>
      <c r="W1043" s="90">
        <f>IF(AND($AM$17&gt;=$X1043,$AM$17&lt;=$Y1043),'TARIFA ENTREGA A DIRECCION USD'!A1043,$W1044)</f>
        <v>0</v>
      </c>
      <c r="X1043" s="90">
        <v>1034.001</v>
      </c>
      <c r="Y1043" s="90">
        <v>1035</v>
      </c>
      <c r="Z1043" s="144"/>
    </row>
    <row r="1044" spans="1:26" x14ac:dyDescent="0.2">
      <c r="A1044" s="281" t="str">
        <f t="shared" si="25"/>
        <v>GTE MAY</v>
      </c>
      <c r="B1044" s="368" t="s">
        <v>5501</v>
      </c>
      <c r="C1044" s="368" t="s">
        <v>5502</v>
      </c>
      <c r="D1044" s="368" t="s">
        <v>577</v>
      </c>
      <c r="E1044" s="368" t="s">
        <v>578</v>
      </c>
      <c r="F1044" s="369" t="s">
        <v>502</v>
      </c>
      <c r="G1044" s="370">
        <v>164</v>
      </c>
      <c r="I1044" s="143"/>
      <c r="J1044" s="143"/>
      <c r="K1044" s="143"/>
      <c r="L1044" s="143"/>
      <c r="M1044" s="237"/>
      <c r="N1044" s="143"/>
      <c r="O1044" s="143"/>
      <c r="P1044" s="143"/>
      <c r="Q1044" s="143"/>
      <c r="R1044" s="143"/>
      <c r="S1044" s="143"/>
      <c r="T1044" s="143"/>
      <c r="U1044" s="143"/>
      <c r="V1044" s="143"/>
      <c r="W1044" s="90">
        <f>IF(AND($AM$17&gt;=$X1044,$AM$17&lt;=$Y1044),'TARIFA ENTREGA A DIRECCION USD'!A1044,$W1045)</f>
        <v>0</v>
      </c>
      <c r="X1044" s="90">
        <v>1035.001</v>
      </c>
      <c r="Y1044" s="90">
        <v>1036</v>
      </c>
      <c r="Z1044" s="144"/>
    </row>
    <row r="1045" spans="1:26" x14ac:dyDescent="0.2">
      <c r="A1045" s="281" t="str">
        <f t="shared" si="25"/>
        <v>GTE MBO</v>
      </c>
      <c r="B1045" s="368" t="s">
        <v>5501</v>
      </c>
      <c r="C1045" s="368" t="s">
        <v>5502</v>
      </c>
      <c r="D1045" s="368" t="s">
        <v>579</v>
      </c>
      <c r="E1045" s="368" t="s">
        <v>580</v>
      </c>
      <c r="F1045" s="369" t="s">
        <v>504</v>
      </c>
      <c r="G1045" s="370">
        <v>741</v>
      </c>
      <c r="I1045" s="143"/>
      <c r="J1045" s="143"/>
      <c r="K1045" s="143"/>
      <c r="L1045" s="143"/>
      <c r="M1045" s="237"/>
      <c r="N1045" s="143"/>
      <c r="O1045" s="143"/>
      <c r="P1045" s="143"/>
      <c r="Q1045" s="143"/>
      <c r="R1045" s="143"/>
      <c r="S1045" s="143"/>
      <c r="T1045" s="143"/>
      <c r="U1045" s="143"/>
      <c r="V1045" s="143"/>
      <c r="W1045" s="90">
        <f>IF(AND($AM$17&gt;=$X1045,$AM$17&lt;=$Y1045),'TARIFA ENTREGA A DIRECCION USD'!A1045,$W1046)</f>
        <v>0</v>
      </c>
      <c r="X1045" s="90">
        <v>1036.001</v>
      </c>
      <c r="Y1045" s="90">
        <v>1037</v>
      </c>
      <c r="Z1045" s="144"/>
    </row>
    <row r="1046" spans="1:26" x14ac:dyDescent="0.2">
      <c r="A1046" s="281" t="str">
        <f t="shared" si="25"/>
        <v>GTE MDA</v>
      </c>
      <c r="B1046" s="368" t="s">
        <v>5501</v>
      </c>
      <c r="C1046" s="368" t="s">
        <v>5502</v>
      </c>
      <c r="D1046" s="368" t="s">
        <v>581</v>
      </c>
      <c r="E1046" s="368" t="s">
        <v>582</v>
      </c>
      <c r="F1046" s="369" t="s">
        <v>504</v>
      </c>
      <c r="G1046" s="370">
        <v>802</v>
      </c>
      <c r="I1046" s="143"/>
      <c r="J1046" s="143"/>
      <c r="K1046" s="143"/>
      <c r="L1046" s="143"/>
      <c r="M1046" s="237"/>
      <c r="N1046" s="143"/>
      <c r="O1046" s="143"/>
      <c r="P1046" s="143"/>
      <c r="Q1046" s="143"/>
      <c r="R1046" s="143"/>
      <c r="S1046" s="143"/>
      <c r="T1046" s="143"/>
      <c r="U1046" s="143"/>
      <c r="V1046" s="143"/>
      <c r="W1046" s="90">
        <f>IF(AND($AM$17&gt;=$X1046,$AM$17&lt;=$Y1046),'TARIFA ENTREGA A DIRECCION USD'!A1046,$W1047)</f>
        <v>0</v>
      </c>
      <c r="X1046" s="90">
        <v>1037.001</v>
      </c>
      <c r="Y1046" s="90">
        <v>1038</v>
      </c>
      <c r="Z1046" s="144"/>
    </row>
    <row r="1047" spans="1:26" x14ac:dyDescent="0.2">
      <c r="A1047" s="281" t="str">
        <f t="shared" si="25"/>
        <v>GTE MIN</v>
      </c>
      <c r="B1047" s="368" t="s">
        <v>5501</v>
      </c>
      <c r="C1047" s="368" t="s">
        <v>5502</v>
      </c>
      <c r="D1047" s="368" t="s">
        <v>583</v>
      </c>
      <c r="E1047" s="368" t="s">
        <v>584</v>
      </c>
      <c r="F1047" s="369" t="s">
        <v>503</v>
      </c>
      <c r="G1047" s="370">
        <v>455</v>
      </c>
      <c r="I1047" s="143"/>
      <c r="J1047" s="143"/>
      <c r="K1047" s="143"/>
      <c r="L1047" s="143"/>
      <c r="M1047" s="237"/>
      <c r="N1047" s="143"/>
      <c r="O1047" s="143"/>
      <c r="P1047" s="143"/>
      <c r="Q1047" s="143"/>
      <c r="R1047" s="143"/>
      <c r="S1047" s="143"/>
      <c r="T1047" s="143"/>
      <c r="U1047" s="143"/>
      <c r="V1047" s="143"/>
      <c r="W1047" s="90">
        <f>IF(AND($AM$17&gt;=$X1047,$AM$17&lt;=$Y1047),'TARIFA ENTREGA A DIRECCION USD'!A1047,$W1048)</f>
        <v>0</v>
      </c>
      <c r="X1047" s="90">
        <v>1038.001</v>
      </c>
      <c r="Y1047" s="90">
        <v>1039</v>
      </c>
      <c r="Z1047" s="144"/>
    </row>
    <row r="1048" spans="1:26" x14ac:dyDescent="0.2">
      <c r="A1048" s="281" t="str">
        <f t="shared" si="25"/>
        <v>GTE MLM</v>
      </c>
      <c r="B1048" s="368" t="s">
        <v>5501</v>
      </c>
      <c r="C1048" s="368" t="s">
        <v>5502</v>
      </c>
      <c r="D1048" s="368" t="s">
        <v>5474</v>
      </c>
      <c r="E1048" s="368" t="s">
        <v>5487</v>
      </c>
      <c r="F1048" s="369" t="s">
        <v>501</v>
      </c>
      <c r="G1048" s="370">
        <v>43</v>
      </c>
      <c r="I1048" s="143"/>
      <c r="J1048" s="143"/>
      <c r="K1048" s="143"/>
      <c r="L1048" s="143"/>
      <c r="M1048" s="237"/>
      <c r="N1048" s="143"/>
      <c r="O1048" s="143"/>
      <c r="P1048" s="143"/>
      <c r="Q1048" s="143"/>
      <c r="R1048" s="143"/>
      <c r="S1048" s="143"/>
      <c r="T1048" s="143"/>
      <c r="U1048" s="143"/>
      <c r="V1048" s="143"/>
      <c r="W1048" s="90">
        <f>IF(AND($AM$17&gt;=$X1048,$AM$17&lt;=$Y1048),'TARIFA ENTREGA A DIRECCION USD'!A1048,$W1049)</f>
        <v>0</v>
      </c>
      <c r="X1048" s="90">
        <v>1039.001</v>
      </c>
      <c r="Y1048" s="90">
        <v>1040</v>
      </c>
      <c r="Z1048" s="144"/>
    </row>
    <row r="1049" spans="1:26" x14ac:dyDescent="0.2">
      <c r="A1049" s="281" t="str">
        <f t="shared" si="25"/>
        <v>GTE MTA</v>
      </c>
      <c r="B1049" s="368" t="s">
        <v>5501</v>
      </c>
      <c r="C1049" s="368" t="s">
        <v>5502</v>
      </c>
      <c r="D1049" s="368" t="s">
        <v>585</v>
      </c>
      <c r="E1049" s="368" t="s">
        <v>5483</v>
      </c>
      <c r="F1049" s="369" t="s">
        <v>504</v>
      </c>
      <c r="G1049" s="370">
        <v>412</v>
      </c>
      <c r="I1049" s="143"/>
      <c r="J1049" s="143"/>
      <c r="K1049" s="143"/>
      <c r="L1049" s="143"/>
      <c r="M1049" s="237"/>
      <c r="N1049" s="143"/>
      <c r="O1049" s="143"/>
      <c r="P1049" s="143"/>
      <c r="Q1049" s="143"/>
      <c r="R1049" s="143"/>
      <c r="S1049" s="143"/>
      <c r="T1049" s="143"/>
      <c r="U1049" s="143"/>
      <c r="V1049" s="143"/>
      <c r="W1049" s="90">
        <f>IF(AND($AM$17&gt;=$X1049,$AM$17&lt;=$Y1049),'TARIFA ENTREGA A DIRECCION USD'!A1049,$W1050)</f>
        <v>0</v>
      </c>
      <c r="X1049" s="90">
        <v>1040.001</v>
      </c>
      <c r="Y1049" s="90">
        <v>1041</v>
      </c>
      <c r="Z1049" s="144"/>
    </row>
    <row r="1050" spans="1:26" x14ac:dyDescent="0.2">
      <c r="A1050" s="281" t="str">
        <f t="shared" si="25"/>
        <v>GTE PCO</v>
      </c>
      <c r="B1050" s="368" t="s">
        <v>5501</v>
      </c>
      <c r="C1050" s="368" t="s">
        <v>5502</v>
      </c>
      <c r="D1050" s="368" t="s">
        <v>586</v>
      </c>
      <c r="E1050" s="368" t="s">
        <v>587</v>
      </c>
      <c r="F1050" s="369" t="s">
        <v>502</v>
      </c>
      <c r="G1050" s="370">
        <v>254</v>
      </c>
      <c r="I1050" s="143"/>
      <c r="J1050" s="143"/>
      <c r="K1050" s="143"/>
      <c r="L1050" s="143"/>
      <c r="M1050" s="237"/>
      <c r="N1050" s="143"/>
      <c r="O1050" s="143"/>
      <c r="P1050" s="143"/>
      <c r="Q1050" s="143"/>
      <c r="R1050" s="143"/>
      <c r="S1050" s="143"/>
      <c r="T1050" s="143"/>
      <c r="U1050" s="143"/>
      <c r="V1050" s="143"/>
      <c r="W1050" s="90">
        <f>IF(AND($AM$17&gt;=$X1050,$AM$17&lt;=$Y1050),'TARIFA ENTREGA A DIRECCION USD'!A1050,$W1051)</f>
        <v>0</v>
      </c>
      <c r="X1050" s="90">
        <v>1041.001</v>
      </c>
      <c r="Y1050" s="90">
        <v>1042</v>
      </c>
      <c r="Z1050" s="144"/>
    </row>
    <row r="1051" spans="1:26" x14ac:dyDescent="0.2">
      <c r="A1051" s="281" t="str">
        <f t="shared" si="25"/>
        <v>GTE PFO</v>
      </c>
      <c r="B1051" s="368" t="s">
        <v>5501</v>
      </c>
      <c r="C1051" s="368" t="s">
        <v>5502</v>
      </c>
      <c r="D1051" s="368" t="s">
        <v>588</v>
      </c>
      <c r="E1051" s="368" t="s">
        <v>589</v>
      </c>
      <c r="F1051" s="369" t="s">
        <v>503</v>
      </c>
      <c r="G1051" s="370">
        <v>573</v>
      </c>
      <c r="I1051" s="143"/>
      <c r="J1051" s="143"/>
      <c r="K1051" s="143"/>
      <c r="L1051" s="143"/>
      <c r="M1051" s="237"/>
      <c r="N1051" s="143"/>
      <c r="O1051" s="143"/>
      <c r="P1051" s="143"/>
      <c r="Q1051" s="143"/>
      <c r="R1051" s="143"/>
      <c r="S1051" s="143"/>
      <c r="T1051" s="143"/>
      <c r="U1051" s="143"/>
      <c r="V1051" s="143"/>
      <c r="W1051" s="90">
        <f>IF(AND($AM$17&gt;=$X1051,$AM$17&lt;=$Y1051),'TARIFA ENTREGA A DIRECCION USD'!A1051,$W1052)</f>
        <v>0</v>
      </c>
      <c r="X1051" s="90">
        <v>1042.001</v>
      </c>
      <c r="Y1051" s="90">
        <v>1043</v>
      </c>
      <c r="Z1051" s="144"/>
    </row>
    <row r="1052" spans="1:26" x14ac:dyDescent="0.2">
      <c r="A1052" s="281" t="str">
        <f t="shared" si="25"/>
        <v>GTE PLC</v>
      </c>
      <c r="B1052" s="368" t="s">
        <v>5501</v>
      </c>
      <c r="C1052" s="368" t="s">
        <v>5502</v>
      </c>
      <c r="D1052" s="368" t="s">
        <v>590</v>
      </c>
      <c r="E1052" s="368" t="s">
        <v>591</v>
      </c>
      <c r="F1052" s="369" t="s">
        <v>502</v>
      </c>
      <c r="G1052" s="370">
        <v>276</v>
      </c>
      <c r="I1052" s="143"/>
      <c r="J1052" s="143"/>
      <c r="K1052" s="143"/>
      <c r="L1052" s="143"/>
      <c r="M1052" s="237"/>
      <c r="N1052" s="143"/>
      <c r="O1052" s="143"/>
      <c r="P1052" s="143"/>
      <c r="Q1052" s="143"/>
      <c r="R1052" s="143"/>
      <c r="S1052" s="143"/>
      <c r="T1052" s="143"/>
      <c r="U1052" s="143"/>
      <c r="V1052" s="143"/>
      <c r="W1052" s="90">
        <f>IF(AND($AM$17&gt;=$X1052,$AM$17&lt;=$Y1052),'TARIFA ENTREGA A DIRECCION USD'!A1052,$W1053)</f>
        <v>0</v>
      </c>
      <c r="X1052" s="90">
        <v>1043.001</v>
      </c>
      <c r="Y1052" s="90">
        <v>1044</v>
      </c>
      <c r="Z1052" s="144"/>
    </row>
    <row r="1053" spans="1:26" x14ac:dyDescent="0.2">
      <c r="A1053" s="281" t="str">
        <f t="shared" si="25"/>
        <v>GTE POZ</v>
      </c>
      <c r="B1053" s="368" t="s">
        <v>5501</v>
      </c>
      <c r="C1053" s="368" t="s">
        <v>5502</v>
      </c>
      <c r="D1053" s="368" t="s">
        <v>592</v>
      </c>
      <c r="E1053" s="368" t="s">
        <v>593</v>
      </c>
      <c r="F1053" s="369" t="s">
        <v>504</v>
      </c>
      <c r="G1053" s="370">
        <v>625</v>
      </c>
      <c r="I1053" s="143"/>
      <c r="J1053" s="143"/>
      <c r="K1053" s="143"/>
      <c r="L1053" s="143"/>
      <c r="M1053" s="237"/>
      <c r="N1053" s="143"/>
      <c r="O1053" s="143"/>
      <c r="P1053" s="143"/>
      <c r="Q1053" s="143"/>
      <c r="R1053" s="143"/>
      <c r="S1053" s="143"/>
      <c r="T1053" s="143"/>
      <c r="U1053" s="143"/>
      <c r="V1053" s="143"/>
      <c r="W1053" s="90">
        <f>IF(AND($AM$17&gt;=$X1053,$AM$17&lt;=$Y1053),'TARIFA ENTREGA A DIRECCION USD'!A1053,$W1054)</f>
        <v>0</v>
      </c>
      <c r="X1053" s="90">
        <v>1044.001</v>
      </c>
      <c r="Y1053" s="90">
        <v>1045</v>
      </c>
      <c r="Z1053" s="144"/>
    </row>
    <row r="1054" spans="1:26" x14ac:dyDescent="0.2">
      <c r="A1054" s="281" t="str">
        <f t="shared" si="25"/>
        <v>GTE SNT</v>
      </c>
      <c r="B1054" s="368" t="s">
        <v>5501</v>
      </c>
      <c r="C1054" s="368" t="s">
        <v>5502</v>
      </c>
      <c r="D1054" s="368" t="s">
        <v>5610</v>
      </c>
      <c r="E1054" s="368" t="s">
        <v>594</v>
      </c>
      <c r="F1054" s="369" t="s">
        <v>504</v>
      </c>
      <c r="G1054" s="370">
        <v>968</v>
      </c>
      <c r="I1054" s="143"/>
      <c r="J1054" s="143"/>
      <c r="K1054" s="143"/>
      <c r="L1054" s="143"/>
      <c r="M1054" s="237"/>
      <c r="N1054" s="143"/>
      <c r="O1054" s="143"/>
      <c r="P1054" s="143"/>
      <c r="Q1054" s="143"/>
      <c r="R1054" s="143"/>
      <c r="S1054" s="143"/>
      <c r="T1054" s="143"/>
      <c r="U1054" s="143"/>
      <c r="V1054" s="143"/>
      <c r="W1054" s="90">
        <f>IF(AND($AM$17&gt;=$X1054,$AM$17&lt;=$Y1054),'TARIFA ENTREGA A DIRECCION USD'!A1054,$W1055)</f>
        <v>0</v>
      </c>
      <c r="X1054" s="90">
        <v>1045.001</v>
      </c>
      <c r="Y1054" s="90">
        <v>1046</v>
      </c>
      <c r="Z1054" s="144"/>
    </row>
    <row r="1055" spans="1:26" x14ac:dyDescent="0.2">
      <c r="A1055" s="281" t="str">
        <f t="shared" si="25"/>
        <v>GTE SBZ</v>
      </c>
      <c r="B1055" s="368" t="s">
        <v>5501</v>
      </c>
      <c r="C1055" s="368" t="s">
        <v>5502</v>
      </c>
      <c r="D1055" s="368" t="s">
        <v>595</v>
      </c>
      <c r="E1055" s="368" t="s">
        <v>5484</v>
      </c>
      <c r="F1055" s="369" t="s">
        <v>504</v>
      </c>
      <c r="G1055" s="370">
        <v>821</v>
      </c>
      <c r="I1055" s="143"/>
      <c r="J1055" s="143"/>
      <c r="K1055" s="143"/>
      <c r="L1055" s="143"/>
      <c r="M1055" s="237"/>
      <c r="N1055" s="143"/>
      <c r="O1055" s="143"/>
      <c r="P1055" s="143"/>
      <c r="Q1055" s="143"/>
      <c r="R1055" s="143"/>
      <c r="S1055" s="143"/>
      <c r="T1055" s="143"/>
      <c r="U1055" s="143"/>
      <c r="V1055" s="143"/>
      <c r="W1055" s="90">
        <f>IF(AND($AM$17&gt;=$X1055,$AM$17&lt;=$Y1055),'TARIFA ENTREGA A DIRECCION USD'!A1055,$W1056)</f>
        <v>0</v>
      </c>
      <c r="X1055" s="90">
        <v>1046.001</v>
      </c>
      <c r="Y1055" s="90">
        <v>1047</v>
      </c>
      <c r="Z1055" s="144"/>
    </row>
    <row r="1056" spans="1:26" x14ac:dyDescent="0.2">
      <c r="A1056" s="281" t="str">
        <f t="shared" si="25"/>
        <v>GTE SCL</v>
      </c>
      <c r="B1056" s="368" t="s">
        <v>5501</v>
      </c>
      <c r="C1056" s="368" t="s">
        <v>5502</v>
      </c>
      <c r="D1056" s="368" t="s">
        <v>596</v>
      </c>
      <c r="E1056" s="368" t="s">
        <v>597</v>
      </c>
      <c r="F1056" s="369" t="s">
        <v>504</v>
      </c>
      <c r="G1056" s="370">
        <v>950</v>
      </c>
      <c r="I1056" s="143"/>
      <c r="J1056" s="143"/>
      <c r="K1056" s="143"/>
      <c r="L1056" s="143"/>
      <c r="M1056" s="237"/>
      <c r="N1056" s="143"/>
      <c r="O1056" s="143"/>
      <c r="P1056" s="143"/>
      <c r="Q1056" s="143"/>
      <c r="R1056" s="143"/>
      <c r="S1056" s="143"/>
      <c r="T1056" s="143"/>
      <c r="U1056" s="143"/>
      <c r="V1056" s="143"/>
      <c r="W1056" s="90">
        <f>IF(AND($AM$17&gt;=$X1056,$AM$17&lt;=$Y1056),'TARIFA ENTREGA A DIRECCION USD'!A1056,$W1057)</f>
        <v>0</v>
      </c>
      <c r="X1056" s="90">
        <v>1047.001</v>
      </c>
      <c r="Y1056" s="90">
        <v>1048</v>
      </c>
      <c r="Z1056" s="144"/>
    </row>
    <row r="1057" spans="1:26" x14ac:dyDescent="0.2">
      <c r="A1057" s="281" t="str">
        <f t="shared" si="25"/>
        <v>GTE SFE</v>
      </c>
      <c r="B1057" s="368" t="s">
        <v>5501</v>
      </c>
      <c r="C1057" s="368" t="s">
        <v>5502</v>
      </c>
      <c r="D1057" s="368" t="s">
        <v>598</v>
      </c>
      <c r="E1057" s="368" t="s">
        <v>599</v>
      </c>
      <c r="F1057" s="369" t="s">
        <v>503</v>
      </c>
      <c r="G1057" s="370">
        <v>324</v>
      </c>
      <c r="I1057" s="143"/>
      <c r="J1057" s="143"/>
      <c r="K1057" s="143"/>
      <c r="L1057" s="143"/>
      <c r="M1057" s="237"/>
      <c r="N1057" s="143"/>
      <c r="O1057" s="143"/>
      <c r="P1057" s="143"/>
      <c r="Q1057" s="143"/>
      <c r="R1057" s="143"/>
      <c r="S1057" s="143"/>
      <c r="T1057" s="143"/>
      <c r="U1057" s="143"/>
      <c r="V1057" s="143"/>
      <c r="W1057" s="90">
        <f>IF(AND($AM$17&gt;=$X1057,$AM$17&lt;=$Y1057),'TARIFA ENTREGA A DIRECCION USD'!A1057,$W1058)</f>
        <v>0</v>
      </c>
      <c r="X1057" s="90">
        <v>1048.001</v>
      </c>
      <c r="Y1057" s="90">
        <v>1049</v>
      </c>
      <c r="Z1057" s="144"/>
    </row>
    <row r="1058" spans="1:26" x14ac:dyDescent="0.2">
      <c r="A1058" s="281" t="str">
        <f t="shared" si="25"/>
        <v>GTE SFX</v>
      </c>
      <c r="B1058" s="368" t="s">
        <v>5501</v>
      </c>
      <c r="C1058" s="368" t="s">
        <v>5502</v>
      </c>
      <c r="D1058" s="368" t="s">
        <v>600</v>
      </c>
      <c r="E1058" s="368" t="s">
        <v>601</v>
      </c>
      <c r="F1058" s="369" t="s">
        <v>504</v>
      </c>
      <c r="G1058" s="370">
        <v>624</v>
      </c>
      <c r="I1058" s="143"/>
      <c r="J1058" s="143"/>
      <c r="K1058" s="143"/>
      <c r="L1058" s="143"/>
      <c r="M1058" s="237"/>
      <c r="N1058" s="143"/>
      <c r="O1058" s="143"/>
      <c r="P1058" s="143"/>
      <c r="Q1058" s="143"/>
      <c r="R1058" s="143"/>
      <c r="S1058" s="143"/>
      <c r="T1058" s="143"/>
      <c r="U1058" s="143"/>
      <c r="V1058" s="143"/>
      <c r="W1058" s="90">
        <f>IF(AND($AM$17&gt;=$X1058,$AM$17&lt;=$Y1058),'TARIFA ENTREGA A DIRECCION USD'!A1058,$W1059)</f>
        <v>0</v>
      </c>
      <c r="X1058" s="90">
        <v>1049.001</v>
      </c>
      <c r="Y1058" s="90">
        <v>1050</v>
      </c>
      <c r="Z1058" s="144"/>
    </row>
    <row r="1059" spans="1:26" x14ac:dyDescent="0.2">
      <c r="A1059" s="281" t="str">
        <f t="shared" si="25"/>
        <v>GTE TPT</v>
      </c>
      <c r="B1059" s="368" t="s">
        <v>5501</v>
      </c>
      <c r="C1059" s="368" t="s">
        <v>5502</v>
      </c>
      <c r="D1059" s="368" t="s">
        <v>5503</v>
      </c>
      <c r="E1059" s="368" t="s">
        <v>5504</v>
      </c>
      <c r="F1059" s="369" t="s">
        <v>504</v>
      </c>
      <c r="G1059" s="370">
        <v>769</v>
      </c>
      <c r="I1059" s="143"/>
      <c r="J1059" s="143"/>
      <c r="K1059" s="143"/>
      <c r="L1059" s="143"/>
      <c r="M1059" s="237"/>
      <c r="N1059" s="143"/>
      <c r="O1059" s="143"/>
      <c r="P1059" s="143"/>
      <c r="Q1059" s="143"/>
      <c r="R1059" s="143"/>
      <c r="S1059" s="143"/>
      <c r="T1059" s="143"/>
      <c r="U1059" s="143"/>
      <c r="V1059" s="143"/>
      <c r="W1059" s="90">
        <f>IF(AND($AM$17&gt;=$X1059,$AM$17&lt;=$Y1059),'TARIFA ENTREGA A DIRECCION USD'!A1059,$W1060)</f>
        <v>0</v>
      </c>
      <c r="X1059" s="90">
        <v>1050.001</v>
      </c>
      <c r="Y1059" s="90">
        <v>1051</v>
      </c>
      <c r="Z1059" s="144"/>
    </row>
    <row r="1060" spans="1:26" x14ac:dyDescent="0.2">
      <c r="A1060" s="281" t="str">
        <f t="shared" si="25"/>
        <v>GTE TY1</v>
      </c>
      <c r="B1060" s="368" t="s">
        <v>5501</v>
      </c>
      <c r="C1060" s="368" t="s">
        <v>5502</v>
      </c>
      <c r="D1060" s="368" t="s">
        <v>604</v>
      </c>
      <c r="E1060" s="368" t="s">
        <v>605</v>
      </c>
      <c r="F1060" s="369" t="s">
        <v>501</v>
      </c>
      <c r="G1060" s="370">
        <v>43</v>
      </c>
      <c r="I1060" s="143"/>
      <c r="J1060" s="143"/>
      <c r="K1060" s="143"/>
      <c r="L1060" s="143"/>
      <c r="M1060" s="237"/>
      <c r="N1060" s="143"/>
      <c r="O1060" s="143"/>
      <c r="P1060" s="143"/>
      <c r="Q1060" s="143"/>
      <c r="R1060" s="143"/>
      <c r="S1060" s="143"/>
      <c r="T1060" s="143"/>
      <c r="U1060" s="143"/>
      <c r="V1060" s="143"/>
      <c r="W1060" s="90">
        <f>IF(AND($AM$17&gt;=$X1060,$AM$17&lt;=$Y1060),'TARIFA ENTREGA A DIRECCION USD'!A1060,$W1061)</f>
        <v>0</v>
      </c>
      <c r="X1060" s="90">
        <v>1051.001</v>
      </c>
      <c r="Y1060" s="90">
        <v>1052</v>
      </c>
      <c r="Z1060" s="144"/>
    </row>
    <row r="1061" spans="1:26" x14ac:dyDescent="0.2">
      <c r="A1061" s="281" t="str">
        <f t="shared" si="25"/>
        <v>GTE VAL</v>
      </c>
      <c r="B1061" s="368" t="s">
        <v>5501</v>
      </c>
      <c r="C1061" s="368" t="s">
        <v>5502</v>
      </c>
      <c r="D1061" s="368" t="s">
        <v>602</v>
      </c>
      <c r="E1061" s="368" t="s">
        <v>603</v>
      </c>
      <c r="F1061" s="369" t="s">
        <v>502</v>
      </c>
      <c r="G1061" s="370">
        <v>212</v>
      </c>
      <c r="I1061" s="143"/>
      <c r="J1061" s="143"/>
      <c r="K1061" s="143"/>
      <c r="L1061" s="143"/>
      <c r="M1061" s="237"/>
      <c r="N1061" s="143"/>
      <c r="O1061" s="143"/>
      <c r="P1061" s="143"/>
      <c r="Q1061" s="143"/>
      <c r="R1061" s="143"/>
      <c r="S1061" s="143"/>
      <c r="T1061" s="143"/>
      <c r="U1061" s="143"/>
      <c r="V1061" s="143"/>
      <c r="W1061" s="90">
        <f>IF(AND($AM$17&gt;=$X1061,$AM$17&lt;=$Y1061),'TARIFA ENTREGA A DIRECCION USD'!A1061,$W1062)</f>
        <v>0</v>
      </c>
      <c r="X1061" s="90">
        <v>1052.001</v>
      </c>
      <c r="Y1061" s="90">
        <v>1053</v>
      </c>
      <c r="Z1061" s="144"/>
    </row>
    <row r="1062" spans="1:26" x14ac:dyDescent="0.2">
      <c r="A1062" s="281" t="str">
        <f t="shared" si="25"/>
        <v>GTE VEN</v>
      </c>
      <c r="B1062" s="368" t="s">
        <v>5501</v>
      </c>
      <c r="C1062" s="368" t="s">
        <v>5502</v>
      </c>
      <c r="D1062" s="368" t="s">
        <v>5475</v>
      </c>
      <c r="E1062" s="368" t="s">
        <v>5476</v>
      </c>
      <c r="F1062" s="369" t="s">
        <v>501</v>
      </c>
      <c r="G1062" s="370">
        <v>43</v>
      </c>
      <c r="I1062" s="143"/>
      <c r="J1062" s="143"/>
      <c r="K1062" s="143"/>
      <c r="L1062" s="143"/>
      <c r="M1062" s="237"/>
      <c r="N1062" s="143"/>
      <c r="O1062" s="143"/>
      <c r="P1062" s="143"/>
      <c r="Q1062" s="143"/>
      <c r="R1062" s="143"/>
      <c r="S1062" s="143"/>
      <c r="T1062" s="143"/>
      <c r="U1062" s="143"/>
      <c r="V1062" s="143"/>
      <c r="W1062" s="90">
        <f>IF(AND($AM$17&gt;=$X1062,$AM$17&lt;=$Y1062),'TARIFA ENTREGA A DIRECCION USD'!A1062,$W1063)</f>
        <v>0</v>
      </c>
      <c r="X1062" s="90">
        <v>1053.001</v>
      </c>
      <c r="Y1062" s="90">
        <v>1054</v>
      </c>
      <c r="Z1062" s="144"/>
    </row>
    <row r="1063" spans="1:26" x14ac:dyDescent="0.2">
      <c r="A1063" s="281" t="str">
        <f t="shared" si="25"/>
        <v>GTE VLP</v>
      </c>
      <c r="B1063" s="368" t="s">
        <v>5501</v>
      </c>
      <c r="C1063" s="368" t="s">
        <v>5502</v>
      </c>
      <c r="D1063" s="368" t="s">
        <v>606</v>
      </c>
      <c r="E1063" s="368" t="s">
        <v>5482</v>
      </c>
      <c r="F1063" s="369" t="s">
        <v>503</v>
      </c>
      <c r="G1063" s="370">
        <v>402</v>
      </c>
      <c r="I1063" s="143"/>
      <c r="J1063" s="143"/>
      <c r="K1063" s="143"/>
      <c r="L1063" s="143"/>
      <c r="M1063" s="237"/>
      <c r="N1063" s="143"/>
      <c r="O1063" s="143"/>
      <c r="P1063" s="143"/>
      <c r="Q1063" s="143"/>
      <c r="R1063" s="143"/>
      <c r="S1063" s="143"/>
      <c r="T1063" s="143"/>
      <c r="U1063" s="143"/>
      <c r="V1063" s="143"/>
      <c r="W1063" s="90">
        <f>IF(AND($AM$17&gt;=$X1063,$AM$17&lt;=$Y1063),'TARIFA ENTREGA A DIRECCION USD'!A1063,$W1064)</f>
        <v>0</v>
      </c>
      <c r="X1063" s="90">
        <v>1054.001</v>
      </c>
      <c r="Y1063" s="90">
        <v>1055</v>
      </c>
      <c r="Z1063" s="144"/>
    </row>
    <row r="1064" spans="1:26" x14ac:dyDescent="0.2">
      <c r="A1064" s="281" t="str">
        <f t="shared" si="25"/>
        <v>GTE VRA</v>
      </c>
      <c r="B1064" s="368" t="s">
        <v>5501</v>
      </c>
      <c r="C1064" s="368" t="s">
        <v>5502</v>
      </c>
      <c r="D1064" s="368" t="s">
        <v>607</v>
      </c>
      <c r="E1064" s="368" t="s">
        <v>608</v>
      </c>
      <c r="F1064" s="369" t="s">
        <v>504</v>
      </c>
      <c r="G1064" s="370">
        <v>638</v>
      </c>
      <c r="I1064" s="143"/>
      <c r="J1064" s="143"/>
      <c r="K1064" s="143"/>
      <c r="L1064" s="143"/>
      <c r="M1064" s="237"/>
      <c r="N1064" s="143"/>
      <c r="O1064" s="143"/>
      <c r="P1064" s="143"/>
      <c r="Q1064" s="143"/>
      <c r="R1064" s="143"/>
      <c r="S1064" s="143"/>
      <c r="T1064" s="143"/>
      <c r="U1064" s="143"/>
      <c r="V1064" s="143"/>
      <c r="W1064" s="90">
        <f>IF(AND($AM$17&gt;=$X1064,$AM$17&lt;=$Y1064),'TARIFA ENTREGA A DIRECCION USD'!A1064,$W1065)</f>
        <v>0</v>
      </c>
      <c r="X1064" s="90">
        <v>1055.001</v>
      </c>
      <c r="Y1064" s="90">
        <v>1056</v>
      </c>
      <c r="Z1064" s="144"/>
    </row>
    <row r="1065" spans="1:26" x14ac:dyDescent="0.2">
      <c r="A1065" s="281" t="str">
        <f t="shared" si="25"/>
        <v>GTE XBM</v>
      </c>
      <c r="B1065" s="368" t="s">
        <v>5501</v>
      </c>
      <c r="C1065" s="368" t="s">
        <v>5502</v>
      </c>
      <c r="D1065" s="368" t="s">
        <v>609</v>
      </c>
      <c r="E1065" s="368" t="s">
        <v>612</v>
      </c>
      <c r="F1065" s="369" t="s">
        <v>501</v>
      </c>
      <c r="G1065" s="370">
        <v>43</v>
      </c>
      <c r="I1065" s="143"/>
      <c r="J1065" s="143"/>
      <c r="K1065" s="143"/>
      <c r="L1065" s="143"/>
      <c r="M1065" s="237"/>
      <c r="N1065" s="143"/>
      <c r="O1065" s="143"/>
      <c r="P1065" s="143"/>
      <c r="Q1065" s="143"/>
      <c r="R1065" s="143"/>
      <c r="S1065" s="143"/>
      <c r="T1065" s="143"/>
      <c r="U1065" s="143"/>
      <c r="V1065" s="143"/>
      <c r="W1065" s="90">
        <f>IF(AND($AM$17&gt;=$X1065,$AM$17&lt;=$Y1065),'TARIFA ENTREGA A DIRECCION USD'!A1065,$W1066)</f>
        <v>0</v>
      </c>
      <c r="X1065" s="90">
        <v>1056.001</v>
      </c>
      <c r="Y1065" s="90">
        <v>1057</v>
      </c>
      <c r="Z1065" s="144"/>
    </row>
    <row r="1066" spans="1:26" x14ac:dyDescent="0.2">
      <c r="A1066" s="281" t="str">
        <f t="shared" si="25"/>
        <v>GTE XES</v>
      </c>
      <c r="B1066" s="368" t="s">
        <v>5501</v>
      </c>
      <c r="C1066" s="368" t="s">
        <v>5502</v>
      </c>
      <c r="D1066" s="368" t="s">
        <v>610</v>
      </c>
      <c r="E1066" s="368" t="s">
        <v>613</v>
      </c>
      <c r="F1066" s="369" t="s">
        <v>501</v>
      </c>
      <c r="G1066" s="370">
        <v>43</v>
      </c>
      <c r="I1066" s="143"/>
      <c r="J1066" s="143"/>
      <c r="K1066" s="143"/>
      <c r="L1066" s="143"/>
      <c r="M1066" s="237"/>
      <c r="N1066" s="143"/>
      <c r="O1066" s="143"/>
      <c r="P1066" s="143"/>
      <c r="Q1066" s="143"/>
      <c r="R1066" s="143"/>
      <c r="S1066" s="143"/>
      <c r="T1066" s="143"/>
      <c r="U1066" s="143"/>
      <c r="V1066" s="143"/>
      <c r="W1066" s="90">
        <f>IF(AND($AM$17&gt;=$X1066,$AM$17&lt;=$Y1066),'TARIFA ENTREGA A DIRECCION USD'!A1066,$W1067)</f>
        <v>0</v>
      </c>
      <c r="X1066" s="90">
        <v>1057.001</v>
      </c>
      <c r="Y1066" s="90">
        <v>1058</v>
      </c>
      <c r="Z1066" s="144"/>
    </row>
    <row r="1067" spans="1:26" x14ac:dyDescent="0.2">
      <c r="A1067" s="281" t="str">
        <f t="shared" si="25"/>
        <v>GTE XSJ</v>
      </c>
      <c r="B1067" s="368" t="s">
        <v>5501</v>
      </c>
      <c r="C1067" s="368" t="s">
        <v>5502</v>
      </c>
      <c r="D1067" s="368" t="s">
        <v>5477</v>
      </c>
      <c r="E1067" s="368" t="s">
        <v>5478</v>
      </c>
      <c r="F1067" s="369" t="s">
        <v>501</v>
      </c>
      <c r="G1067" s="370">
        <v>43</v>
      </c>
      <c r="I1067" s="143"/>
      <c r="J1067" s="143"/>
      <c r="K1067" s="143"/>
      <c r="L1067" s="143"/>
      <c r="M1067" s="237"/>
      <c r="N1067" s="143"/>
      <c r="O1067" s="143"/>
      <c r="P1067" s="143"/>
      <c r="Q1067" s="143"/>
      <c r="R1067" s="143"/>
      <c r="S1067" s="143"/>
      <c r="T1067" s="143"/>
      <c r="U1067" s="143"/>
      <c r="V1067" s="143"/>
      <c r="W1067" s="90">
        <f>IF(AND($AM$17&gt;=$X1067,$AM$17&lt;=$Y1067),'TARIFA ENTREGA A DIRECCION USD'!A1067,$W1068)</f>
        <v>0</v>
      </c>
      <c r="X1067" s="90">
        <v>1058.001</v>
      </c>
      <c r="Y1067" s="90">
        <v>1059</v>
      </c>
      <c r="Z1067" s="144"/>
    </row>
    <row r="1068" spans="1:26" x14ac:dyDescent="0.2">
      <c r="A1068" s="281" t="str">
        <f t="shared" si="25"/>
        <v>GTE XSS</v>
      </c>
      <c r="B1068" s="368" t="s">
        <v>5501</v>
      </c>
      <c r="C1068" s="368" t="s">
        <v>5502</v>
      </c>
      <c r="D1068" s="368" t="s">
        <v>5485</v>
      </c>
      <c r="E1068" s="368" t="s">
        <v>5486</v>
      </c>
      <c r="F1068" s="369" t="s">
        <v>504</v>
      </c>
      <c r="G1068" s="369">
        <v>950</v>
      </c>
      <c r="I1068" s="143"/>
      <c r="J1068" s="143"/>
      <c r="K1068" s="143"/>
      <c r="L1068" s="143"/>
      <c r="M1068" s="237"/>
      <c r="N1068" s="143"/>
      <c r="O1068" s="143"/>
      <c r="P1068" s="143"/>
      <c r="Q1068" s="143"/>
      <c r="R1068" s="143"/>
      <c r="S1068" s="143"/>
      <c r="T1068" s="143"/>
      <c r="U1068" s="143"/>
      <c r="V1068" s="143"/>
      <c r="W1068" s="90">
        <f>IF(AND($AM$17&gt;=$X1068,$AM$17&lt;=$Y1068),'TARIFA ENTREGA A DIRECCION USD'!A1068,$W1069)</f>
        <v>0</v>
      </c>
      <c r="X1068" s="90">
        <v>1059.001</v>
      </c>
      <c r="Y1068" s="90">
        <v>1060</v>
      </c>
      <c r="Z1068" s="144"/>
    </row>
    <row r="1069" spans="1:26" x14ac:dyDescent="0.2">
      <c r="A1069" s="281" t="str">
        <f t="shared" si="25"/>
        <v>GTE XTT</v>
      </c>
      <c r="B1069" s="368" t="s">
        <v>5501</v>
      </c>
      <c r="C1069" s="368" t="s">
        <v>5502</v>
      </c>
      <c r="D1069" s="368" t="s">
        <v>5448</v>
      </c>
      <c r="E1069" s="368" t="s">
        <v>5479</v>
      </c>
      <c r="F1069" s="369" t="s">
        <v>501</v>
      </c>
      <c r="G1069" s="370">
        <v>43</v>
      </c>
      <c r="I1069" s="143"/>
      <c r="J1069" s="143"/>
      <c r="K1069" s="143"/>
      <c r="L1069" s="143"/>
      <c r="M1069" s="237"/>
      <c r="N1069" s="143"/>
      <c r="O1069" s="143"/>
      <c r="P1069" s="143"/>
      <c r="Q1069" s="143"/>
      <c r="R1069" s="143"/>
      <c r="S1069" s="143"/>
      <c r="T1069" s="143"/>
      <c r="U1069" s="143"/>
      <c r="V1069" s="143"/>
      <c r="W1069" s="90">
        <f>IF(AND($AM$17&gt;=$X1069,$AM$17&lt;=$Y1069),'TARIFA ENTREGA A DIRECCION USD'!A1069,$W1070)</f>
        <v>0</v>
      </c>
      <c r="X1069" s="90">
        <v>1060.001</v>
      </c>
      <c r="Y1069" s="90">
        <v>1061</v>
      </c>
      <c r="Z1069" s="144"/>
    </row>
    <row r="1070" spans="1:26" x14ac:dyDescent="0.2">
      <c r="A1070" s="282" t="str">
        <f t="shared" si="25"/>
        <v>GTE XCH</v>
      </c>
      <c r="B1070" s="278" t="s">
        <v>5501</v>
      </c>
      <c r="C1070" s="278" t="s">
        <v>5502</v>
      </c>
      <c r="D1070" s="278" t="s">
        <v>5537</v>
      </c>
      <c r="E1070" s="278" t="s">
        <v>5538</v>
      </c>
      <c r="F1070" s="395" t="s">
        <v>501</v>
      </c>
      <c r="G1070" s="396">
        <v>43</v>
      </c>
      <c r="I1070" s="143"/>
      <c r="J1070" s="143"/>
      <c r="K1070" s="143"/>
      <c r="L1070" s="143"/>
      <c r="M1070" s="237"/>
      <c r="N1070" s="143"/>
      <c r="O1070" s="143"/>
      <c r="P1070" s="143"/>
      <c r="Q1070" s="143"/>
      <c r="R1070" s="143"/>
      <c r="S1070" s="143"/>
      <c r="T1070" s="143"/>
      <c r="U1070" s="143"/>
      <c r="V1070" s="143"/>
      <c r="W1070" s="90">
        <f>IF(AND($AM$17&gt;=$X1070,$AM$17&lt;=$Y1070),'TARIFA ENTREGA A DIRECCION USD'!A1070,$W1071)</f>
        <v>0</v>
      </c>
      <c r="X1070" s="90">
        <v>1061.001</v>
      </c>
      <c r="Y1070" s="90">
        <v>1062</v>
      </c>
      <c r="Z1070" s="144"/>
    </row>
    <row r="1071" spans="1:26" x14ac:dyDescent="0.2">
      <c r="A1071" s="294" t="str">
        <f t="shared" si="25"/>
        <v>GTE BPC</v>
      </c>
      <c r="B1071" s="293" t="s">
        <v>5501</v>
      </c>
      <c r="C1071" s="293" t="s">
        <v>5502</v>
      </c>
      <c r="D1071" s="293" t="s">
        <v>5544</v>
      </c>
      <c r="E1071" s="293" t="s">
        <v>5545</v>
      </c>
      <c r="F1071" s="397" t="s">
        <v>502</v>
      </c>
      <c r="G1071" s="398">
        <v>276</v>
      </c>
      <c r="I1071" s="143"/>
      <c r="J1071" s="143"/>
      <c r="K1071" s="143"/>
      <c r="L1071" s="143"/>
      <c r="M1071" s="237"/>
      <c r="N1071" s="143"/>
      <c r="O1071" s="143"/>
      <c r="P1071" s="143"/>
      <c r="Q1071" s="143"/>
      <c r="R1071" s="143"/>
      <c r="S1071" s="143"/>
      <c r="T1071" s="143"/>
      <c r="U1071" s="143"/>
      <c r="V1071" s="143"/>
      <c r="W1071" s="90">
        <f>IF(AND($AM$17&gt;=$X1071,$AM$17&lt;=$Y1071),'TARIFA ENTREGA A DIRECCION USD'!A1071,$W1072)</f>
        <v>0</v>
      </c>
      <c r="X1071" s="90">
        <v>1062.001</v>
      </c>
      <c r="Y1071" s="90">
        <v>1063</v>
      </c>
      <c r="Z1071" s="144"/>
    </row>
    <row r="1072" spans="1:26" x14ac:dyDescent="0.2">
      <c r="A1072" s="294" t="str">
        <f t="shared" si="25"/>
        <v>GTE XCP</v>
      </c>
      <c r="B1072" s="293" t="s">
        <v>5501</v>
      </c>
      <c r="C1072" s="293" t="s">
        <v>5502</v>
      </c>
      <c r="D1072" s="293" t="s">
        <v>5549</v>
      </c>
      <c r="E1072" s="293" t="s">
        <v>5550</v>
      </c>
      <c r="F1072" s="397" t="s">
        <v>501</v>
      </c>
      <c r="G1072" s="398">
        <v>43</v>
      </c>
      <c r="I1072" s="143"/>
      <c r="J1072" s="143"/>
      <c r="K1072" s="143"/>
      <c r="L1072" s="143"/>
      <c r="M1072" s="237"/>
      <c r="N1072" s="143"/>
      <c r="O1072" s="143"/>
      <c r="P1072" s="143"/>
      <c r="Q1072" s="143"/>
      <c r="R1072" s="143"/>
      <c r="S1072" s="143"/>
      <c r="T1072" s="143"/>
      <c r="U1072" s="143"/>
      <c r="V1072" s="143"/>
      <c r="W1072" s="90">
        <f>IF(AND($AM$17&gt;=$X1072,$AM$17&lt;=$Y1072),'TARIFA ENTREGA A DIRECCION USD'!A1072,$W1073)</f>
        <v>0</v>
      </c>
      <c r="X1072" s="90">
        <v>1063.001</v>
      </c>
      <c r="Y1072" s="90">
        <v>1064</v>
      </c>
      <c r="Z1072" s="144"/>
    </row>
    <row r="1073" spans="1:26" x14ac:dyDescent="0.2">
      <c r="A1073" s="281" t="str">
        <f t="shared" si="25"/>
        <v>GUA ACO</v>
      </c>
      <c r="B1073" s="368" t="s">
        <v>574</v>
      </c>
      <c r="C1073" s="368" t="s">
        <v>575</v>
      </c>
      <c r="D1073" s="368" t="s">
        <v>546</v>
      </c>
      <c r="E1073" s="368" t="s">
        <v>547</v>
      </c>
      <c r="F1073" s="369" t="s">
        <v>504</v>
      </c>
      <c r="G1073" s="404">
        <v>924</v>
      </c>
      <c r="I1073" s="143"/>
      <c r="J1073" s="143"/>
      <c r="K1073" s="143"/>
      <c r="L1073" s="143"/>
      <c r="M1073" s="237"/>
      <c r="N1073" s="143"/>
      <c r="O1073" s="143"/>
      <c r="P1073" s="143"/>
      <c r="Q1073" s="143"/>
      <c r="R1073" s="143"/>
      <c r="S1073" s="143"/>
      <c r="T1073" s="143"/>
      <c r="U1073" s="143"/>
      <c r="V1073" s="143"/>
      <c r="W1073" s="90">
        <f>IF(AND($AM$17&gt;=$X1073,$AM$17&lt;=$Y1073),'TARIFA ENTREGA A DIRECCION USD'!A1073,$W1074)</f>
        <v>0</v>
      </c>
      <c r="X1073" s="90">
        <v>1064.001</v>
      </c>
      <c r="Y1073" s="90">
        <v>1065</v>
      </c>
      <c r="Z1073" s="144"/>
    </row>
    <row r="1074" spans="1:26" x14ac:dyDescent="0.2">
      <c r="A1074" s="281" t="str">
        <f t="shared" si="25"/>
        <v>GUA AUA</v>
      </c>
      <c r="B1074" s="368" t="s">
        <v>574</v>
      </c>
      <c r="C1074" s="368" t="s">
        <v>575</v>
      </c>
      <c r="D1074" s="368" t="s">
        <v>5515</v>
      </c>
      <c r="E1074" s="368" t="s">
        <v>5519</v>
      </c>
      <c r="F1074" s="369" t="s">
        <v>502</v>
      </c>
      <c r="G1074" s="369">
        <v>95</v>
      </c>
      <c r="I1074" s="143"/>
      <c r="J1074" s="143"/>
      <c r="K1074" s="143"/>
      <c r="L1074" s="143"/>
      <c r="M1074" s="237"/>
      <c r="N1074" s="143"/>
      <c r="O1074" s="143"/>
      <c r="P1074" s="143"/>
      <c r="Q1074" s="143"/>
      <c r="R1074" s="143"/>
      <c r="S1074" s="143"/>
      <c r="T1074" s="143"/>
      <c r="U1074" s="143"/>
      <c r="V1074" s="143"/>
      <c r="W1074" s="90">
        <f>IF(AND($AM$17&gt;=$X1074,$AM$17&lt;=$Y1074),'TARIFA ENTREGA A DIRECCION USD'!A1074,$W1075)</f>
        <v>0</v>
      </c>
      <c r="X1074" s="90">
        <v>1065.001</v>
      </c>
      <c r="Y1074" s="90">
        <v>1066</v>
      </c>
      <c r="Z1074" s="144"/>
    </row>
    <row r="1075" spans="1:26" x14ac:dyDescent="0.2">
      <c r="A1075" s="281" t="str">
        <f t="shared" si="25"/>
        <v>GUA BAS</v>
      </c>
      <c r="B1075" s="368" t="s">
        <v>574</v>
      </c>
      <c r="C1075" s="368" t="s">
        <v>575</v>
      </c>
      <c r="D1075" s="368" t="s">
        <v>549</v>
      </c>
      <c r="E1075" s="368" t="s">
        <v>550</v>
      </c>
      <c r="F1075" s="369" t="s">
        <v>502</v>
      </c>
      <c r="G1075" s="369">
        <v>82</v>
      </c>
      <c r="I1075" s="143"/>
      <c r="J1075" s="143"/>
      <c r="K1075" s="143"/>
      <c r="L1075" s="143"/>
      <c r="M1075" s="237"/>
      <c r="N1075" s="143"/>
      <c r="O1075" s="143"/>
      <c r="P1075" s="143"/>
      <c r="Q1075" s="143"/>
      <c r="R1075" s="143"/>
      <c r="S1075" s="143"/>
      <c r="T1075" s="143"/>
      <c r="U1075" s="143"/>
      <c r="V1075" s="143"/>
      <c r="W1075" s="90">
        <f>IF(AND($AM$17&gt;=$X1075,$AM$17&lt;=$Y1075),'TARIFA ENTREGA A DIRECCION USD'!A1075,$W1076)</f>
        <v>0</v>
      </c>
      <c r="X1075" s="90">
        <v>1066.001</v>
      </c>
      <c r="Y1075" s="90">
        <v>1067</v>
      </c>
      <c r="Z1075" s="144"/>
    </row>
    <row r="1076" spans="1:26" x14ac:dyDescent="0.2">
      <c r="A1076" s="281" t="str">
        <f t="shared" si="25"/>
        <v>GUA BTO</v>
      </c>
      <c r="B1076" s="368" t="s">
        <v>574</v>
      </c>
      <c r="C1076" s="368" t="s">
        <v>575</v>
      </c>
      <c r="D1076" s="368" t="s">
        <v>551</v>
      </c>
      <c r="E1076" s="368" t="s">
        <v>552</v>
      </c>
      <c r="F1076" s="369" t="s">
        <v>502</v>
      </c>
      <c r="G1076" s="369">
        <v>170</v>
      </c>
      <c r="I1076" s="143"/>
      <c r="J1076" s="143"/>
      <c r="K1076" s="143"/>
      <c r="L1076" s="143"/>
      <c r="M1076" s="237"/>
      <c r="N1076" s="143"/>
      <c r="O1076" s="143"/>
      <c r="P1076" s="143"/>
      <c r="Q1076" s="143"/>
      <c r="R1076" s="143"/>
      <c r="S1076" s="143"/>
      <c r="T1076" s="143"/>
      <c r="U1076" s="143"/>
      <c r="V1076" s="143"/>
      <c r="W1076" s="90">
        <f>IF(AND($AM$17&gt;=$X1076,$AM$17&lt;=$Y1076),'TARIFA ENTREGA A DIRECCION USD'!A1076,$W1077)</f>
        <v>0</v>
      </c>
      <c r="X1076" s="90">
        <v>1067.001</v>
      </c>
      <c r="Y1076" s="90">
        <v>1068</v>
      </c>
      <c r="Z1076" s="144"/>
    </row>
    <row r="1077" spans="1:26" x14ac:dyDescent="0.2">
      <c r="A1077" s="281" t="str">
        <f t="shared" si="25"/>
        <v>GUA CAS</v>
      </c>
      <c r="B1077" s="368" t="s">
        <v>574</v>
      </c>
      <c r="C1077" s="368" t="s">
        <v>575</v>
      </c>
      <c r="D1077" s="368" t="s">
        <v>553</v>
      </c>
      <c r="E1077" s="368" t="s">
        <v>554</v>
      </c>
      <c r="F1077" s="369" t="s">
        <v>503</v>
      </c>
      <c r="G1077" s="369">
        <v>464</v>
      </c>
      <c r="I1077" s="143"/>
      <c r="J1077" s="143"/>
      <c r="K1077" s="143"/>
      <c r="L1077" s="143"/>
      <c r="M1077" s="237"/>
      <c r="N1077" s="143"/>
      <c r="O1077" s="143"/>
      <c r="P1077" s="143"/>
      <c r="Q1077" s="143"/>
      <c r="R1077" s="143"/>
      <c r="S1077" s="143"/>
      <c r="T1077" s="143"/>
      <c r="U1077" s="143"/>
      <c r="V1077" s="143"/>
      <c r="W1077" s="90">
        <f>IF(AND($AM$17&gt;=$X1077,$AM$17&lt;=$Y1077),'TARIFA ENTREGA A DIRECCION USD'!A1077,$W1078)</f>
        <v>0</v>
      </c>
      <c r="X1077" s="90">
        <v>1068.001</v>
      </c>
      <c r="Y1077" s="90">
        <v>1069</v>
      </c>
      <c r="Z1077" s="144"/>
    </row>
    <row r="1078" spans="1:26" x14ac:dyDescent="0.2">
      <c r="A1078" s="281" t="str">
        <f t="shared" si="25"/>
        <v>GUA CAZ</v>
      </c>
      <c r="B1078" s="368" t="s">
        <v>574</v>
      </c>
      <c r="C1078" s="368" t="s">
        <v>575</v>
      </c>
      <c r="D1078" s="368" t="s">
        <v>561</v>
      </c>
      <c r="E1078" s="368" t="s">
        <v>611</v>
      </c>
      <c r="F1078" s="369" t="s">
        <v>503</v>
      </c>
      <c r="G1078" s="369">
        <v>560</v>
      </c>
      <c r="I1078" s="143"/>
      <c r="J1078" s="143"/>
      <c r="K1078" s="143"/>
      <c r="L1078" s="143"/>
      <c r="M1078" s="237"/>
      <c r="N1078" s="143"/>
      <c r="O1078" s="143"/>
      <c r="P1078" s="143"/>
      <c r="Q1078" s="143"/>
      <c r="R1078" s="143"/>
      <c r="S1078" s="143"/>
      <c r="T1078" s="143"/>
      <c r="U1078" s="143"/>
      <c r="V1078" s="143"/>
      <c r="W1078" s="90">
        <f>IF(AND($AM$17&gt;=$X1078,$AM$17&lt;=$Y1078),'TARIFA ENTREGA A DIRECCION USD'!A1078,$W1079)</f>
        <v>0</v>
      </c>
      <c r="X1078" s="90">
        <v>1069.001</v>
      </c>
      <c r="Y1078" s="90">
        <v>1070</v>
      </c>
      <c r="Z1078" s="144"/>
    </row>
    <row r="1079" spans="1:26" x14ac:dyDescent="0.2">
      <c r="A1079" s="281" t="str">
        <f t="shared" si="25"/>
        <v>GUA CBR</v>
      </c>
      <c r="B1079" s="368" t="s">
        <v>574</v>
      </c>
      <c r="C1079" s="368" t="s">
        <v>575</v>
      </c>
      <c r="D1079" s="368" t="s">
        <v>555</v>
      </c>
      <c r="E1079" s="368" t="s">
        <v>556</v>
      </c>
      <c r="F1079" s="369" t="s">
        <v>504</v>
      </c>
      <c r="G1079" s="369">
        <v>1155</v>
      </c>
      <c r="I1079" s="143"/>
      <c r="J1079" s="143"/>
      <c r="K1079" s="143"/>
      <c r="L1079" s="143"/>
      <c r="M1079" s="237"/>
      <c r="N1079" s="143"/>
      <c r="O1079" s="143"/>
      <c r="P1079" s="143"/>
      <c r="Q1079" s="143"/>
      <c r="R1079" s="143"/>
      <c r="S1079" s="143"/>
      <c r="T1079" s="143"/>
      <c r="U1079" s="143"/>
      <c r="V1079" s="143"/>
      <c r="W1079" s="90">
        <f>IF(AND($AM$17&gt;=$X1079,$AM$17&lt;=$Y1079),'TARIFA ENTREGA A DIRECCION USD'!A1079,$W1080)</f>
        <v>0</v>
      </c>
      <c r="X1079" s="90">
        <v>1070.001</v>
      </c>
      <c r="Y1079" s="90">
        <v>1071</v>
      </c>
      <c r="Z1079" s="144"/>
    </row>
    <row r="1080" spans="1:26" x14ac:dyDescent="0.2">
      <c r="A1080" s="281" t="str">
        <f t="shared" si="25"/>
        <v>GUA CCS</v>
      </c>
      <c r="B1080" s="368" t="s">
        <v>574</v>
      </c>
      <c r="C1080" s="368" t="s">
        <v>575</v>
      </c>
      <c r="D1080" s="368" t="s">
        <v>557</v>
      </c>
      <c r="E1080" s="368" t="s">
        <v>558</v>
      </c>
      <c r="F1080" s="369" t="s">
        <v>503</v>
      </c>
      <c r="G1080" s="369">
        <v>431</v>
      </c>
      <c r="I1080" s="143"/>
      <c r="J1080" s="143"/>
      <c r="K1080" s="143"/>
      <c r="L1080" s="143"/>
      <c r="M1080" s="237"/>
      <c r="N1080" s="143"/>
      <c r="O1080" s="143"/>
      <c r="P1080" s="143"/>
      <c r="Q1080" s="143"/>
      <c r="R1080" s="143"/>
      <c r="S1080" s="143"/>
      <c r="T1080" s="143"/>
      <c r="U1080" s="143"/>
      <c r="V1080" s="143"/>
      <c r="W1080" s="90">
        <f>IF(AND($AM$17&gt;=$X1080,$AM$17&lt;=$Y1080),'TARIFA ENTREGA A DIRECCION USD'!A1080,$W1081)</f>
        <v>0</v>
      </c>
      <c r="X1080" s="90">
        <v>1071.001</v>
      </c>
      <c r="Y1080" s="90">
        <v>1072</v>
      </c>
      <c r="Z1080" s="144"/>
    </row>
    <row r="1081" spans="1:26" x14ac:dyDescent="0.2">
      <c r="A1081" s="281" t="str">
        <f t="shared" si="25"/>
        <v>GUA CGA</v>
      </c>
      <c r="B1081" s="368" t="s">
        <v>574</v>
      </c>
      <c r="C1081" s="368" t="s">
        <v>575</v>
      </c>
      <c r="D1081" s="368" t="s">
        <v>559</v>
      </c>
      <c r="E1081" s="368" t="s">
        <v>560</v>
      </c>
      <c r="F1081" s="369" t="s">
        <v>503</v>
      </c>
      <c r="G1081" s="369">
        <v>449</v>
      </c>
      <c r="I1081" s="143"/>
      <c r="J1081" s="143"/>
      <c r="K1081" s="143"/>
      <c r="L1081" s="143"/>
      <c r="M1081" s="237"/>
      <c r="N1081" s="143"/>
      <c r="O1081" s="143"/>
      <c r="P1081" s="143"/>
      <c r="Q1081" s="143"/>
      <c r="R1081" s="143"/>
      <c r="S1081" s="143"/>
      <c r="T1081" s="143"/>
      <c r="U1081" s="143"/>
      <c r="V1081" s="143"/>
      <c r="W1081" s="90">
        <f>IF(AND($AM$17&gt;=$X1081,$AM$17&lt;=$Y1081),'TARIFA ENTREGA A DIRECCION USD'!A1081,$W1082)</f>
        <v>0</v>
      </c>
      <c r="X1081" s="90">
        <v>1072.001</v>
      </c>
      <c r="Y1081" s="90">
        <v>1073</v>
      </c>
      <c r="Z1081" s="144"/>
    </row>
    <row r="1082" spans="1:26" x14ac:dyDescent="0.2">
      <c r="A1082" s="281" t="str">
        <f t="shared" si="25"/>
        <v>GUA CNA</v>
      </c>
      <c r="B1082" s="368" t="s">
        <v>574</v>
      </c>
      <c r="C1082" s="368" t="s">
        <v>575</v>
      </c>
      <c r="D1082" s="368" t="s">
        <v>5492</v>
      </c>
      <c r="E1082" s="368" t="s">
        <v>5493</v>
      </c>
      <c r="F1082" s="369" t="s">
        <v>504</v>
      </c>
      <c r="G1082" s="369">
        <v>834</v>
      </c>
      <c r="I1082" s="143"/>
      <c r="J1082" s="143"/>
      <c r="K1082" s="143"/>
      <c r="L1082" s="143"/>
      <c r="M1082" s="237"/>
      <c r="N1082" s="143"/>
      <c r="O1082" s="143"/>
      <c r="P1082" s="143"/>
      <c r="Q1082" s="143"/>
      <c r="R1082" s="143"/>
      <c r="S1082" s="143"/>
      <c r="T1082" s="143"/>
      <c r="U1082" s="143"/>
      <c r="V1082" s="143"/>
      <c r="W1082" s="90">
        <f>IF(AND($AM$17&gt;=$X1082,$AM$17&lt;=$Y1082),'TARIFA ENTREGA A DIRECCION USD'!A1082,$W1083)</f>
        <v>0</v>
      </c>
      <c r="X1082" s="90">
        <v>1073.001</v>
      </c>
      <c r="Y1082" s="90">
        <v>1074</v>
      </c>
      <c r="Z1082" s="144"/>
    </row>
    <row r="1083" spans="1:26" x14ac:dyDescent="0.2">
      <c r="A1083" s="281" t="str">
        <f t="shared" si="25"/>
        <v>GUA CNO</v>
      </c>
      <c r="B1083" s="368" t="s">
        <v>574</v>
      </c>
      <c r="C1083" s="368" t="s">
        <v>575</v>
      </c>
      <c r="D1083" s="368" t="s">
        <v>5499</v>
      </c>
      <c r="E1083" s="368" t="s">
        <v>5500</v>
      </c>
      <c r="F1083" s="369" t="s">
        <v>504</v>
      </c>
      <c r="G1083" s="369">
        <v>962</v>
      </c>
      <c r="I1083" s="143"/>
      <c r="J1083" s="143"/>
      <c r="K1083" s="143"/>
      <c r="L1083" s="143"/>
      <c r="M1083" s="237"/>
      <c r="N1083" s="143"/>
      <c r="O1083" s="143"/>
      <c r="P1083" s="143"/>
      <c r="Q1083" s="143"/>
      <c r="R1083" s="143"/>
      <c r="S1083" s="143"/>
      <c r="T1083" s="143"/>
      <c r="U1083" s="143"/>
      <c r="V1083" s="143"/>
      <c r="W1083" s="90">
        <f>IF(AND($AM$17&gt;=$X1083,$AM$17&lt;=$Y1083),'TARIFA ENTREGA A DIRECCION USD'!A1083,$W1084)</f>
        <v>0</v>
      </c>
      <c r="X1083" s="90">
        <v>1074.001</v>
      </c>
      <c r="Y1083" s="90">
        <v>1075</v>
      </c>
      <c r="Z1083" s="144"/>
    </row>
    <row r="1084" spans="1:26" x14ac:dyDescent="0.2">
      <c r="A1084" s="281" t="str">
        <f t="shared" si="25"/>
        <v>GUA CRO</v>
      </c>
      <c r="B1084" s="368" t="s">
        <v>574</v>
      </c>
      <c r="C1084" s="368" t="s">
        <v>575</v>
      </c>
      <c r="D1084" s="368" t="s">
        <v>562</v>
      </c>
      <c r="E1084" s="368" t="s">
        <v>563</v>
      </c>
      <c r="F1084" s="369" t="s">
        <v>504</v>
      </c>
      <c r="G1084" s="369">
        <v>675</v>
      </c>
      <c r="I1084" s="143"/>
      <c r="J1084" s="143"/>
      <c r="K1084" s="143"/>
      <c r="L1084" s="143"/>
      <c r="M1084" s="237"/>
      <c r="N1084" s="143"/>
      <c r="O1084" s="143"/>
      <c r="P1084" s="143"/>
      <c r="Q1084" s="143"/>
      <c r="R1084" s="143"/>
      <c r="S1084" s="143"/>
      <c r="T1084" s="143"/>
      <c r="U1084" s="143"/>
      <c r="V1084" s="143"/>
      <c r="W1084" s="90">
        <f>IF(AND($AM$17&gt;=$X1084,$AM$17&lt;=$Y1084),'TARIFA ENTREGA A DIRECCION USD'!A1084,$W1085)</f>
        <v>0</v>
      </c>
      <c r="X1084" s="90">
        <v>1075.001</v>
      </c>
      <c r="Y1084" s="90">
        <v>1076</v>
      </c>
      <c r="Z1084" s="144"/>
    </row>
    <row r="1085" spans="1:26" x14ac:dyDescent="0.2">
      <c r="A1085" s="281" t="str">
        <f t="shared" si="25"/>
        <v>GUA CRR</v>
      </c>
      <c r="B1085" s="368" t="s">
        <v>574</v>
      </c>
      <c r="C1085" s="368" t="s">
        <v>575</v>
      </c>
      <c r="D1085" s="368" t="s">
        <v>564</v>
      </c>
      <c r="E1085" s="368" t="s">
        <v>565</v>
      </c>
      <c r="F1085" s="369" t="s">
        <v>502</v>
      </c>
      <c r="G1085" s="369">
        <v>251</v>
      </c>
      <c r="I1085" s="143"/>
      <c r="J1085" s="143"/>
      <c r="K1085" s="143"/>
      <c r="L1085" s="143"/>
      <c r="M1085" s="237"/>
      <c r="N1085" s="143"/>
      <c r="O1085" s="143"/>
      <c r="P1085" s="143"/>
      <c r="Q1085" s="143"/>
      <c r="R1085" s="143"/>
      <c r="S1085" s="143"/>
      <c r="T1085" s="143"/>
      <c r="U1085" s="143"/>
      <c r="V1085" s="143"/>
      <c r="W1085" s="90">
        <f>IF(AND($AM$17&gt;=$X1085,$AM$17&lt;=$Y1085),'TARIFA ENTREGA A DIRECCION USD'!A1085,$W1086)</f>
        <v>0</v>
      </c>
      <c r="X1085" s="90">
        <v>1076.001</v>
      </c>
      <c r="Y1085" s="90">
        <v>1077</v>
      </c>
      <c r="Z1085" s="144"/>
    </row>
    <row r="1086" spans="1:26" x14ac:dyDescent="0.2">
      <c r="A1086" s="281" t="str">
        <f t="shared" si="25"/>
        <v>GUA CVE</v>
      </c>
      <c r="B1086" s="368" t="s">
        <v>574</v>
      </c>
      <c r="C1086" s="368" t="s">
        <v>575</v>
      </c>
      <c r="D1086" s="368" t="s">
        <v>566</v>
      </c>
      <c r="E1086" s="368" t="s">
        <v>567</v>
      </c>
      <c r="F1086" s="369" t="s">
        <v>503</v>
      </c>
      <c r="G1086" s="369">
        <v>498</v>
      </c>
      <c r="I1086" s="143"/>
      <c r="J1086" s="143"/>
      <c r="K1086" s="143"/>
      <c r="L1086" s="143"/>
      <c r="M1086" s="237"/>
      <c r="N1086" s="143"/>
      <c r="O1086" s="143"/>
      <c r="P1086" s="143"/>
      <c r="Q1086" s="143"/>
      <c r="R1086" s="143"/>
      <c r="S1086" s="143"/>
      <c r="T1086" s="143"/>
      <c r="U1086" s="143"/>
      <c r="V1086" s="143"/>
      <c r="W1086" s="90">
        <f>IF(AND($AM$17&gt;=$X1086,$AM$17&lt;=$Y1086),'TARIFA ENTREGA A DIRECCION USD'!A1086,$W1087)</f>
        <v>0</v>
      </c>
      <c r="X1086" s="90">
        <v>1077.001</v>
      </c>
      <c r="Y1086" s="90">
        <v>1078</v>
      </c>
      <c r="Z1086" s="144"/>
    </row>
    <row r="1087" spans="1:26" x14ac:dyDescent="0.2">
      <c r="A1087" s="281" t="str">
        <f t="shared" si="25"/>
        <v>GUA CZO</v>
      </c>
      <c r="B1087" s="368" t="s">
        <v>574</v>
      </c>
      <c r="C1087" s="368" t="s">
        <v>575</v>
      </c>
      <c r="D1087" s="368" t="s">
        <v>568</v>
      </c>
      <c r="E1087" s="368" t="s">
        <v>5481</v>
      </c>
      <c r="F1087" s="369" t="s">
        <v>503</v>
      </c>
      <c r="G1087" s="369">
        <v>406</v>
      </c>
      <c r="I1087" s="143"/>
      <c r="J1087" s="143"/>
      <c r="K1087" s="143"/>
      <c r="L1087" s="143"/>
      <c r="M1087" s="237"/>
      <c r="N1087" s="143"/>
      <c r="O1087" s="143"/>
      <c r="P1087" s="143"/>
      <c r="Q1087" s="143"/>
      <c r="R1087" s="143"/>
      <c r="S1087" s="143"/>
      <c r="T1087" s="143"/>
      <c r="U1087" s="143"/>
      <c r="V1087" s="143"/>
      <c r="W1087" s="90">
        <f>IF(AND($AM$17&gt;=$X1087,$AM$17&lt;=$Y1087),'TARIFA ENTREGA A DIRECCION USD'!A1087,$W1088)</f>
        <v>0</v>
      </c>
      <c r="X1087" s="90">
        <v>1078.001</v>
      </c>
      <c r="Y1087" s="90">
        <v>1079</v>
      </c>
      <c r="Z1087" s="144"/>
    </row>
    <row r="1088" spans="1:26" x14ac:dyDescent="0.2">
      <c r="A1088" s="281" t="str">
        <f t="shared" si="25"/>
        <v>GUA DMS</v>
      </c>
      <c r="B1088" s="368" t="s">
        <v>574</v>
      </c>
      <c r="C1088" s="368" t="s">
        <v>575</v>
      </c>
      <c r="D1088" s="368" t="s">
        <v>5446</v>
      </c>
      <c r="E1088" s="368" t="s">
        <v>5447</v>
      </c>
      <c r="F1088" s="369" t="s">
        <v>502</v>
      </c>
      <c r="G1088" s="369">
        <v>82</v>
      </c>
      <c r="I1088" s="143"/>
      <c r="J1088" s="143"/>
      <c r="K1088" s="143"/>
      <c r="L1088" s="143"/>
      <c r="M1088" s="237"/>
      <c r="N1088" s="143"/>
      <c r="O1088" s="143"/>
      <c r="P1088" s="143"/>
      <c r="Q1088" s="143"/>
      <c r="R1088" s="143"/>
      <c r="S1088" s="143"/>
      <c r="T1088" s="143"/>
      <c r="U1088" s="143"/>
      <c r="V1088" s="143"/>
      <c r="W1088" s="90">
        <f>IF(AND($AM$17&gt;=$X1088,$AM$17&lt;=$Y1088),'TARIFA ENTREGA A DIRECCION USD'!A1088,$W1089)</f>
        <v>0</v>
      </c>
      <c r="X1088" s="90">
        <v>1079.001</v>
      </c>
      <c r="Y1088" s="90">
        <v>1080</v>
      </c>
      <c r="Z1088" s="144"/>
    </row>
    <row r="1089" spans="1:26" x14ac:dyDescent="0.2">
      <c r="A1089" s="281" t="str">
        <f t="shared" si="25"/>
        <v>GUA ETE</v>
      </c>
      <c r="B1089" s="368" t="s">
        <v>574</v>
      </c>
      <c r="C1089" s="368" t="s">
        <v>575</v>
      </c>
      <c r="D1089" s="368" t="s">
        <v>570</v>
      </c>
      <c r="E1089" s="368" t="s">
        <v>571</v>
      </c>
      <c r="F1089" s="369" t="s">
        <v>504</v>
      </c>
      <c r="G1089" s="369">
        <v>972</v>
      </c>
      <c r="I1089" s="143"/>
      <c r="J1089" s="143"/>
      <c r="K1089" s="143"/>
      <c r="L1089" s="143"/>
      <c r="M1089" s="237"/>
      <c r="N1089" s="143"/>
      <c r="O1089" s="143"/>
      <c r="P1089" s="143"/>
      <c r="Q1089" s="143"/>
      <c r="R1089" s="143"/>
      <c r="S1089" s="143"/>
      <c r="T1089" s="143"/>
      <c r="U1089" s="143"/>
      <c r="V1089" s="143"/>
      <c r="W1089" s="90">
        <f>IF(AND($AM$17&gt;=$X1089,$AM$17&lt;=$Y1089),'TARIFA ENTREGA A DIRECCION USD'!A1089,$W1090)</f>
        <v>0</v>
      </c>
      <c r="X1089" s="90">
        <v>1080.001</v>
      </c>
      <c r="Y1089" s="90">
        <v>1081</v>
      </c>
      <c r="Z1089" s="144"/>
    </row>
    <row r="1090" spans="1:26" x14ac:dyDescent="0.2">
      <c r="A1090" s="281" t="str">
        <f t="shared" ref="A1090:A1153" si="26">CONCATENATE(B1090," ",D1090)</f>
        <v>GUA EVA</v>
      </c>
      <c r="B1090" s="368" t="s">
        <v>574</v>
      </c>
      <c r="C1090" s="368" t="s">
        <v>575</v>
      </c>
      <c r="D1090" s="368" t="s">
        <v>572</v>
      </c>
      <c r="E1090" s="368" t="s">
        <v>573</v>
      </c>
      <c r="F1090" s="369" t="s">
        <v>503</v>
      </c>
      <c r="G1090" s="369">
        <v>310</v>
      </c>
      <c r="I1090" s="143"/>
      <c r="J1090" s="143"/>
      <c r="K1090" s="143"/>
      <c r="L1090" s="143"/>
      <c r="M1090" s="237"/>
      <c r="N1090" s="143"/>
      <c r="O1090" s="143"/>
      <c r="P1090" s="143"/>
      <c r="Q1090" s="143"/>
      <c r="R1090" s="143"/>
      <c r="S1090" s="143"/>
      <c r="T1090" s="143"/>
      <c r="U1090" s="143"/>
      <c r="V1090" s="143"/>
      <c r="W1090" s="90">
        <f>IF(AND($AM$17&gt;=$X1090,$AM$17&lt;=$Y1090),'TARIFA ENTREGA A DIRECCION USD'!A1090,$W1091)</f>
        <v>0</v>
      </c>
      <c r="X1090" s="90">
        <v>1081.001</v>
      </c>
      <c r="Y1090" s="90">
        <v>1082</v>
      </c>
      <c r="Z1090" s="144"/>
    </row>
    <row r="1091" spans="1:26" x14ac:dyDescent="0.2">
      <c r="A1091" s="281" t="str">
        <f t="shared" si="26"/>
        <v>GUA GR2</v>
      </c>
      <c r="B1091" s="368" t="s">
        <v>574</v>
      </c>
      <c r="C1091" s="368" t="s">
        <v>575</v>
      </c>
      <c r="D1091" s="368" t="s">
        <v>576</v>
      </c>
      <c r="E1091" s="368" t="s">
        <v>5473</v>
      </c>
      <c r="F1091" s="369" t="s">
        <v>503</v>
      </c>
      <c r="G1091" s="369">
        <v>548</v>
      </c>
      <c r="I1091" s="143"/>
      <c r="J1091" s="143"/>
      <c r="K1091" s="143"/>
      <c r="L1091" s="143"/>
      <c r="M1091" s="237"/>
      <c r="N1091" s="143"/>
      <c r="O1091" s="143"/>
      <c r="P1091" s="143"/>
      <c r="Q1091" s="143"/>
      <c r="R1091" s="143"/>
      <c r="S1091" s="143"/>
      <c r="T1091" s="143"/>
      <c r="U1091" s="143"/>
      <c r="V1091" s="143"/>
      <c r="W1091" s="90">
        <f>IF(AND($AM$17&gt;=$X1091,$AM$17&lt;=$Y1091),'TARIFA ENTREGA A DIRECCION USD'!A1091,$W1092)</f>
        <v>0</v>
      </c>
      <c r="X1091" s="90">
        <v>1082.001</v>
      </c>
      <c r="Y1091" s="90">
        <v>1083</v>
      </c>
      <c r="Z1091" s="144"/>
    </row>
    <row r="1092" spans="1:26" x14ac:dyDescent="0.2">
      <c r="A1092" s="281" t="str">
        <f t="shared" si="26"/>
        <v>GUA GTE</v>
      </c>
      <c r="B1092" s="368" t="s">
        <v>574</v>
      </c>
      <c r="C1092" s="368" t="s">
        <v>575</v>
      </c>
      <c r="D1092" s="368" t="s">
        <v>5501</v>
      </c>
      <c r="E1092" s="368" t="s">
        <v>5502</v>
      </c>
      <c r="F1092" s="369" t="s">
        <v>503</v>
      </c>
      <c r="G1092" s="369">
        <v>559</v>
      </c>
      <c r="I1092" s="143"/>
      <c r="J1092" s="143"/>
      <c r="K1092" s="143"/>
      <c r="L1092" s="143"/>
      <c r="M1092" s="237"/>
      <c r="N1092" s="143"/>
      <c r="O1092" s="143"/>
      <c r="P1092" s="143"/>
      <c r="Q1092" s="143"/>
      <c r="R1092" s="143"/>
      <c r="S1092" s="143"/>
      <c r="T1092" s="143"/>
      <c r="U1092" s="143"/>
      <c r="V1092" s="143"/>
      <c r="W1092" s="90">
        <f>IF(AND($AM$17&gt;=$X1092,$AM$17&lt;=$Y1092),'TARIFA ENTREGA A DIRECCION USD'!A1092,$W1093)</f>
        <v>0</v>
      </c>
      <c r="X1092" s="90">
        <v>1083.001</v>
      </c>
      <c r="Y1092" s="90">
        <v>1084</v>
      </c>
      <c r="Z1092" s="144"/>
    </row>
    <row r="1093" spans="1:26" x14ac:dyDescent="0.2">
      <c r="A1093" s="281" t="str">
        <f t="shared" si="26"/>
        <v>GUA GUA</v>
      </c>
      <c r="B1093" s="368" t="s">
        <v>574</v>
      </c>
      <c r="C1093" s="368" t="s">
        <v>575</v>
      </c>
      <c r="D1093" s="368" t="s">
        <v>574</v>
      </c>
      <c r="E1093" s="368" t="s">
        <v>575</v>
      </c>
      <c r="F1093" s="369" t="s">
        <v>501</v>
      </c>
      <c r="G1093" s="369">
        <v>1</v>
      </c>
      <c r="I1093" s="143"/>
      <c r="J1093" s="143"/>
      <c r="K1093" s="143"/>
      <c r="L1093" s="143"/>
      <c r="M1093" s="237"/>
      <c r="N1093" s="143"/>
      <c r="O1093" s="143"/>
      <c r="P1093" s="143"/>
      <c r="Q1093" s="143"/>
      <c r="R1093" s="143"/>
      <c r="S1093" s="143"/>
      <c r="T1093" s="143"/>
      <c r="U1093" s="143"/>
      <c r="V1093" s="143"/>
      <c r="W1093" s="90">
        <f>IF(AND($AM$17&gt;=$X1093,$AM$17&lt;=$Y1093),'TARIFA ENTREGA A DIRECCION USD'!A1093,$W1094)</f>
        <v>0</v>
      </c>
      <c r="X1093" s="90">
        <v>1084.001</v>
      </c>
      <c r="Y1093" s="90">
        <v>1085</v>
      </c>
      <c r="Z1093" s="144"/>
    </row>
    <row r="1094" spans="1:26" x14ac:dyDescent="0.2">
      <c r="A1094" s="281" t="str">
        <f t="shared" si="26"/>
        <v>GUA LGA</v>
      </c>
      <c r="B1094" s="368" t="s">
        <v>574</v>
      </c>
      <c r="C1094" s="368" t="s">
        <v>575</v>
      </c>
      <c r="D1094" s="368" t="s">
        <v>5536</v>
      </c>
      <c r="E1094" s="368" t="s">
        <v>5480</v>
      </c>
      <c r="F1094" s="369" t="s">
        <v>503</v>
      </c>
      <c r="G1094" s="369">
        <v>560</v>
      </c>
      <c r="I1094" s="143"/>
      <c r="J1094" s="143"/>
      <c r="K1094" s="143"/>
      <c r="L1094" s="143"/>
      <c r="M1094" s="237"/>
      <c r="N1094" s="143"/>
      <c r="O1094" s="143"/>
      <c r="P1094" s="143"/>
      <c r="Q1094" s="143"/>
      <c r="R1094" s="143"/>
      <c r="S1094" s="143"/>
      <c r="T1094" s="143"/>
      <c r="U1094" s="143"/>
      <c r="V1094" s="143"/>
      <c r="W1094" s="90">
        <f>IF(AND($AM$17&gt;=$X1094,$AM$17&lt;=$Y1094),'TARIFA ENTREGA A DIRECCION USD'!A1094,$W1095)</f>
        <v>0</v>
      </c>
      <c r="X1094" s="90">
        <v>1085.001</v>
      </c>
      <c r="Y1094" s="90">
        <v>1086</v>
      </c>
      <c r="Z1094" s="144"/>
    </row>
    <row r="1095" spans="1:26" x14ac:dyDescent="0.2">
      <c r="A1095" s="281" t="str">
        <f t="shared" si="26"/>
        <v>GUA MAY</v>
      </c>
      <c r="B1095" s="368" t="s">
        <v>574</v>
      </c>
      <c r="C1095" s="368" t="s">
        <v>575</v>
      </c>
      <c r="D1095" s="368" t="s">
        <v>577</v>
      </c>
      <c r="E1095" s="368" t="s">
        <v>578</v>
      </c>
      <c r="F1095" s="369" t="s">
        <v>503</v>
      </c>
      <c r="G1095" s="369">
        <v>417</v>
      </c>
      <c r="I1095" s="143"/>
      <c r="J1095" s="143"/>
      <c r="K1095" s="143"/>
      <c r="L1095" s="143"/>
      <c r="M1095" s="237"/>
      <c r="N1095" s="143"/>
      <c r="O1095" s="143"/>
      <c r="P1095" s="143"/>
      <c r="Q1095" s="143"/>
      <c r="R1095" s="143"/>
      <c r="S1095" s="143"/>
      <c r="T1095" s="143"/>
      <c r="U1095" s="143"/>
      <c r="V1095" s="143"/>
      <c r="W1095" s="90">
        <f>IF(AND($AM$17&gt;=$X1095,$AM$17&lt;=$Y1095),'TARIFA ENTREGA A DIRECCION USD'!A1095,$W1096)</f>
        <v>0</v>
      </c>
      <c r="X1095" s="90">
        <v>1086.001</v>
      </c>
      <c r="Y1095" s="90">
        <v>1087</v>
      </c>
      <c r="Z1095" s="144"/>
    </row>
    <row r="1096" spans="1:26" x14ac:dyDescent="0.2">
      <c r="A1096" s="281" t="str">
        <f t="shared" si="26"/>
        <v>GUA MBO</v>
      </c>
      <c r="B1096" s="368" t="s">
        <v>574</v>
      </c>
      <c r="C1096" s="368" t="s">
        <v>575</v>
      </c>
      <c r="D1096" s="368" t="s">
        <v>579</v>
      </c>
      <c r="E1096" s="368" t="s">
        <v>580</v>
      </c>
      <c r="F1096" s="369" t="s">
        <v>503</v>
      </c>
      <c r="G1096" s="369">
        <v>498</v>
      </c>
      <c r="I1096" s="143"/>
      <c r="J1096" s="143"/>
      <c r="K1096" s="143"/>
      <c r="L1096" s="143"/>
      <c r="M1096" s="237"/>
      <c r="N1096" s="143"/>
      <c r="O1096" s="143"/>
      <c r="P1096" s="143"/>
      <c r="Q1096" s="143"/>
      <c r="R1096" s="143"/>
      <c r="S1096" s="143"/>
      <c r="T1096" s="143"/>
      <c r="U1096" s="143"/>
      <c r="V1096" s="143"/>
      <c r="W1096" s="90">
        <f>IF(AND($AM$17&gt;=$X1096,$AM$17&lt;=$Y1096),'TARIFA ENTREGA A DIRECCION USD'!A1096,$W1097)</f>
        <v>0</v>
      </c>
      <c r="X1096" s="90">
        <v>1087.001</v>
      </c>
      <c r="Y1096" s="90">
        <v>1088</v>
      </c>
      <c r="Z1096" s="144"/>
    </row>
    <row r="1097" spans="1:26" x14ac:dyDescent="0.2">
      <c r="A1097" s="281" t="str">
        <f t="shared" si="26"/>
        <v>GUA MDA</v>
      </c>
      <c r="B1097" s="368" t="s">
        <v>574</v>
      </c>
      <c r="C1097" s="368" t="s">
        <v>575</v>
      </c>
      <c r="D1097" s="368" t="s">
        <v>581</v>
      </c>
      <c r="E1097" s="368" t="s">
        <v>582</v>
      </c>
      <c r="F1097" s="369" t="s">
        <v>504</v>
      </c>
      <c r="G1097" s="369">
        <v>613</v>
      </c>
      <c r="I1097" s="143"/>
      <c r="J1097" s="143"/>
      <c r="K1097" s="143"/>
      <c r="L1097" s="143"/>
      <c r="M1097" s="237"/>
      <c r="N1097" s="143"/>
      <c r="O1097" s="143"/>
      <c r="P1097" s="143"/>
      <c r="Q1097" s="143"/>
      <c r="R1097" s="143"/>
      <c r="S1097" s="143"/>
      <c r="T1097" s="143"/>
      <c r="U1097" s="143"/>
      <c r="V1097" s="143"/>
      <c r="W1097" s="90">
        <f>IF(AND($AM$17&gt;=$X1097,$AM$17&lt;=$Y1097),'TARIFA ENTREGA A DIRECCION USD'!A1097,$W1098)</f>
        <v>0</v>
      </c>
      <c r="X1097" s="90">
        <v>1088.001</v>
      </c>
      <c r="Y1097" s="90">
        <v>1089</v>
      </c>
      <c r="Z1097" s="144"/>
    </row>
    <row r="1098" spans="1:26" x14ac:dyDescent="0.2">
      <c r="A1098" s="281" t="str">
        <f t="shared" si="26"/>
        <v>GUA MIN</v>
      </c>
      <c r="B1098" s="368" t="s">
        <v>574</v>
      </c>
      <c r="C1098" s="368" t="s">
        <v>575</v>
      </c>
      <c r="D1098" s="368" t="s">
        <v>583</v>
      </c>
      <c r="E1098" s="368" t="s">
        <v>584</v>
      </c>
      <c r="F1098" s="369" t="s">
        <v>504</v>
      </c>
      <c r="G1098" s="369">
        <v>1036</v>
      </c>
      <c r="I1098" s="143"/>
      <c r="J1098" s="143"/>
      <c r="K1098" s="143"/>
      <c r="L1098" s="143"/>
      <c r="M1098" s="237"/>
      <c r="N1098" s="143"/>
      <c r="O1098" s="143"/>
      <c r="P1098" s="143"/>
      <c r="Q1098" s="143"/>
      <c r="R1098" s="143"/>
      <c r="S1098" s="143"/>
      <c r="T1098" s="143"/>
      <c r="U1098" s="143"/>
      <c r="V1098" s="143"/>
      <c r="W1098" s="90">
        <f>IF(AND($AM$17&gt;=$X1098,$AM$17&lt;=$Y1098),'TARIFA ENTREGA A DIRECCION USD'!A1098,$W1099)</f>
        <v>0</v>
      </c>
      <c r="X1098" s="90">
        <v>1089.001</v>
      </c>
      <c r="Y1098" s="90">
        <v>1090</v>
      </c>
      <c r="Z1098" s="144"/>
    </row>
    <row r="1099" spans="1:26" x14ac:dyDescent="0.2">
      <c r="A1099" s="281" t="str">
        <f t="shared" si="26"/>
        <v>GUA MLM</v>
      </c>
      <c r="B1099" s="368" t="s">
        <v>574</v>
      </c>
      <c r="C1099" s="368" t="s">
        <v>575</v>
      </c>
      <c r="D1099" s="368" t="s">
        <v>5474</v>
      </c>
      <c r="E1099" s="368" t="s">
        <v>5487</v>
      </c>
      <c r="F1099" s="369" t="s">
        <v>503</v>
      </c>
      <c r="G1099" s="370">
        <v>534</v>
      </c>
      <c r="I1099" s="143"/>
      <c r="J1099" s="143"/>
      <c r="K1099" s="143"/>
      <c r="L1099" s="143"/>
      <c r="M1099" s="237"/>
      <c r="N1099" s="143"/>
      <c r="O1099" s="143"/>
      <c r="P1099" s="143"/>
      <c r="Q1099" s="143"/>
      <c r="R1099" s="143"/>
      <c r="S1099" s="143"/>
      <c r="T1099" s="143"/>
      <c r="U1099" s="143"/>
      <c r="V1099" s="143"/>
      <c r="W1099" s="90">
        <f>IF(AND($AM$17&gt;=$X1099,$AM$17&lt;=$Y1099),'TARIFA ENTREGA A DIRECCION USD'!A1099,$W1100)</f>
        <v>0</v>
      </c>
      <c r="X1099" s="90">
        <v>1090.001</v>
      </c>
      <c r="Y1099" s="90">
        <v>1091</v>
      </c>
      <c r="Z1099" s="144"/>
    </row>
    <row r="1100" spans="1:26" x14ac:dyDescent="0.2">
      <c r="A1100" s="281" t="str">
        <f t="shared" si="26"/>
        <v>GUA MTA</v>
      </c>
      <c r="B1100" s="368" t="s">
        <v>574</v>
      </c>
      <c r="C1100" s="368" t="s">
        <v>575</v>
      </c>
      <c r="D1100" s="368" t="s">
        <v>585</v>
      </c>
      <c r="E1100" s="368" t="s">
        <v>5483</v>
      </c>
      <c r="F1100" s="369" t="s">
        <v>5491</v>
      </c>
      <c r="G1100" s="370">
        <v>993</v>
      </c>
      <c r="I1100" s="143"/>
      <c r="J1100" s="143"/>
      <c r="K1100" s="143"/>
      <c r="L1100" s="143"/>
      <c r="M1100" s="237"/>
      <c r="N1100" s="143"/>
      <c r="O1100" s="143"/>
      <c r="P1100" s="143"/>
      <c r="Q1100" s="143"/>
      <c r="R1100" s="143"/>
      <c r="S1100" s="143"/>
      <c r="T1100" s="143"/>
      <c r="U1100" s="143"/>
      <c r="V1100" s="143"/>
      <c r="W1100" s="90">
        <f>IF(AND($AM$17&gt;=$X1100,$AM$17&lt;=$Y1100),'TARIFA ENTREGA A DIRECCION USD'!A1100,$W1101)</f>
        <v>0</v>
      </c>
      <c r="X1100" s="90">
        <v>1091.001</v>
      </c>
      <c r="Y1100" s="90">
        <v>1092</v>
      </c>
      <c r="Z1100" s="144"/>
    </row>
    <row r="1101" spans="1:26" x14ac:dyDescent="0.2">
      <c r="A1101" s="281" t="str">
        <f t="shared" si="26"/>
        <v>GUA PCO</v>
      </c>
      <c r="B1101" s="368" t="s">
        <v>574</v>
      </c>
      <c r="C1101" s="368" t="s">
        <v>575</v>
      </c>
      <c r="D1101" s="368" t="s">
        <v>586</v>
      </c>
      <c r="E1101" s="368" t="s">
        <v>587</v>
      </c>
      <c r="F1101" s="369" t="s">
        <v>503</v>
      </c>
      <c r="G1101" s="370">
        <v>341</v>
      </c>
      <c r="I1101" s="143"/>
      <c r="J1101" s="143"/>
      <c r="K1101" s="143"/>
      <c r="L1101" s="143"/>
      <c r="M1101" s="237"/>
      <c r="N1101" s="143"/>
      <c r="O1101" s="143"/>
      <c r="P1101" s="143"/>
      <c r="Q1101" s="143"/>
      <c r="R1101" s="143"/>
      <c r="S1101" s="143"/>
      <c r="T1101" s="143"/>
      <c r="U1101" s="143"/>
      <c r="V1101" s="143"/>
      <c r="W1101" s="90">
        <f>IF(AND($AM$17&gt;=$X1101,$AM$17&lt;=$Y1101),'TARIFA ENTREGA A DIRECCION USD'!A1101,$W1102)</f>
        <v>0</v>
      </c>
      <c r="X1101" s="90">
        <v>1092.001</v>
      </c>
      <c r="Y1101" s="90">
        <v>1093</v>
      </c>
      <c r="Z1101" s="144"/>
    </row>
    <row r="1102" spans="1:26" x14ac:dyDescent="0.2">
      <c r="A1102" s="281" t="str">
        <f t="shared" si="26"/>
        <v>GUA PFO</v>
      </c>
      <c r="B1102" s="368" t="s">
        <v>574</v>
      </c>
      <c r="C1102" s="368" t="s">
        <v>575</v>
      </c>
      <c r="D1102" s="368" t="s">
        <v>588</v>
      </c>
      <c r="E1102" s="368" t="s">
        <v>589</v>
      </c>
      <c r="F1102" s="369" t="s">
        <v>504</v>
      </c>
      <c r="G1102" s="370">
        <v>640</v>
      </c>
      <c r="I1102" s="143"/>
      <c r="J1102" s="143"/>
      <c r="K1102" s="143"/>
      <c r="L1102" s="143"/>
      <c r="M1102" s="237"/>
      <c r="N1102" s="143"/>
      <c r="O1102" s="143"/>
      <c r="P1102" s="143"/>
      <c r="Q1102" s="143"/>
      <c r="R1102" s="143"/>
      <c r="S1102" s="143"/>
      <c r="T1102" s="143"/>
      <c r="U1102" s="143"/>
      <c r="V1102" s="143"/>
      <c r="W1102" s="90">
        <f>IF(AND($AM$17&gt;=$X1102,$AM$17&lt;=$Y1102),'TARIFA ENTREGA A DIRECCION USD'!A1102,$W1103)</f>
        <v>0</v>
      </c>
      <c r="X1102" s="90">
        <v>1093.001</v>
      </c>
      <c r="Y1102" s="90">
        <v>1094</v>
      </c>
      <c r="Z1102" s="144"/>
    </row>
    <row r="1103" spans="1:26" x14ac:dyDescent="0.2">
      <c r="A1103" s="281" t="str">
        <f t="shared" si="26"/>
        <v>GUA PLC</v>
      </c>
      <c r="B1103" s="368" t="s">
        <v>574</v>
      </c>
      <c r="C1103" s="368" t="s">
        <v>575</v>
      </c>
      <c r="D1103" s="368" t="s">
        <v>590</v>
      </c>
      <c r="E1103" s="368" t="s">
        <v>591</v>
      </c>
      <c r="F1103" s="369" t="s">
        <v>504</v>
      </c>
      <c r="G1103" s="370">
        <v>857</v>
      </c>
      <c r="I1103" s="143"/>
      <c r="J1103" s="143"/>
      <c r="K1103" s="143"/>
      <c r="L1103" s="143"/>
      <c r="M1103" s="237"/>
      <c r="N1103" s="143"/>
      <c r="O1103" s="143"/>
      <c r="P1103" s="143"/>
      <c r="Q1103" s="143"/>
      <c r="R1103" s="143"/>
      <c r="S1103" s="143"/>
      <c r="T1103" s="143"/>
      <c r="U1103" s="143"/>
      <c r="V1103" s="143"/>
      <c r="W1103" s="90">
        <f>IF(AND($AM$17&gt;=$X1103,$AM$17&lt;=$Y1103),'TARIFA ENTREGA A DIRECCION USD'!A1103,$W1104)</f>
        <v>0</v>
      </c>
      <c r="X1103" s="90">
        <v>1094.001</v>
      </c>
      <c r="Y1103" s="90">
        <v>1095</v>
      </c>
      <c r="Z1103" s="144"/>
    </row>
    <row r="1104" spans="1:26" x14ac:dyDescent="0.2">
      <c r="A1104" s="281" t="str">
        <f t="shared" si="26"/>
        <v>GUA POZ</v>
      </c>
      <c r="B1104" s="368" t="s">
        <v>574</v>
      </c>
      <c r="C1104" s="368" t="s">
        <v>575</v>
      </c>
      <c r="D1104" s="368" t="s">
        <v>592</v>
      </c>
      <c r="E1104" s="368" t="s">
        <v>593</v>
      </c>
      <c r="F1104" s="369" t="s">
        <v>504</v>
      </c>
      <c r="G1104" s="370">
        <v>1189</v>
      </c>
      <c r="I1104" s="143"/>
      <c r="J1104" s="143"/>
      <c r="K1104" s="143"/>
      <c r="L1104" s="143"/>
      <c r="M1104" s="237"/>
      <c r="N1104" s="143"/>
      <c r="O1104" s="143"/>
      <c r="P1104" s="143"/>
      <c r="Q1104" s="143"/>
      <c r="R1104" s="143"/>
      <c r="S1104" s="143"/>
      <c r="T1104" s="143"/>
      <c r="U1104" s="143"/>
      <c r="V1104" s="143"/>
      <c r="W1104" s="90">
        <f>IF(AND($AM$17&gt;=$X1104,$AM$17&lt;=$Y1104),'TARIFA ENTREGA A DIRECCION USD'!A1104,$W1105)</f>
        <v>0</v>
      </c>
      <c r="X1104" s="90">
        <v>1095.001</v>
      </c>
      <c r="Y1104" s="90">
        <v>1096</v>
      </c>
      <c r="Z1104" s="144"/>
    </row>
    <row r="1105" spans="1:26" x14ac:dyDescent="0.2">
      <c r="A1105" s="281" t="str">
        <f t="shared" si="26"/>
        <v>GUA SNT</v>
      </c>
      <c r="B1105" s="368" t="s">
        <v>574</v>
      </c>
      <c r="C1105" s="368" t="s">
        <v>575</v>
      </c>
      <c r="D1105" s="368" t="s">
        <v>5610</v>
      </c>
      <c r="E1105" s="368" t="s">
        <v>594</v>
      </c>
      <c r="F1105" s="369" t="s">
        <v>504</v>
      </c>
      <c r="G1105" s="370">
        <v>746</v>
      </c>
      <c r="I1105" s="143"/>
      <c r="J1105" s="143"/>
      <c r="K1105" s="143"/>
      <c r="L1105" s="143"/>
      <c r="M1105" s="237"/>
      <c r="N1105" s="143"/>
      <c r="O1105" s="143"/>
      <c r="P1105" s="143"/>
      <c r="Q1105" s="143"/>
      <c r="R1105" s="143"/>
      <c r="S1105" s="143"/>
      <c r="T1105" s="143"/>
      <c r="U1105" s="143"/>
      <c r="V1105" s="143"/>
      <c r="W1105" s="90">
        <f>IF(AND($AM$17&gt;=$X1105,$AM$17&lt;=$Y1105),'TARIFA ENTREGA A DIRECCION USD'!A1105,$W1106)</f>
        <v>0</v>
      </c>
      <c r="X1105" s="90">
        <v>1096.001</v>
      </c>
      <c r="Y1105" s="90">
        <v>1097</v>
      </c>
      <c r="Z1105" s="144"/>
    </row>
    <row r="1106" spans="1:26" x14ac:dyDescent="0.2">
      <c r="A1106" s="281" t="str">
        <f t="shared" si="26"/>
        <v>GUA SBZ</v>
      </c>
      <c r="B1106" s="368" t="s">
        <v>574</v>
      </c>
      <c r="C1106" s="368" t="s">
        <v>575</v>
      </c>
      <c r="D1106" s="368" t="s">
        <v>595</v>
      </c>
      <c r="E1106" s="368" t="s">
        <v>5484</v>
      </c>
      <c r="F1106" s="369" t="s">
        <v>503</v>
      </c>
      <c r="G1106" s="370">
        <v>598</v>
      </c>
      <c r="I1106" s="143"/>
      <c r="J1106" s="143"/>
      <c r="K1106" s="143"/>
      <c r="L1106" s="143"/>
      <c r="M1106" s="237"/>
      <c r="N1106" s="143"/>
      <c r="O1106" s="143"/>
      <c r="P1106" s="143"/>
      <c r="Q1106" s="143"/>
      <c r="R1106" s="143"/>
      <c r="S1106" s="143"/>
      <c r="T1106" s="143"/>
      <c r="U1106" s="143"/>
      <c r="V1106" s="143"/>
      <c r="W1106" s="90">
        <f>IF(AND($AM$17&gt;=$X1106,$AM$17&lt;=$Y1106),'TARIFA ENTREGA A DIRECCION USD'!A1106,$W1107)</f>
        <v>0</v>
      </c>
      <c r="X1106" s="90">
        <v>1097.001</v>
      </c>
      <c r="Y1106" s="90">
        <v>1098</v>
      </c>
      <c r="Z1106" s="144"/>
    </row>
    <row r="1107" spans="1:26" x14ac:dyDescent="0.2">
      <c r="A1107" s="281" t="str">
        <f t="shared" si="26"/>
        <v>GUA SCL</v>
      </c>
      <c r="B1107" s="368" t="s">
        <v>574</v>
      </c>
      <c r="C1107" s="368" t="s">
        <v>575</v>
      </c>
      <c r="D1107" s="368" t="s">
        <v>596</v>
      </c>
      <c r="E1107" s="368" t="s">
        <v>597</v>
      </c>
      <c r="F1107" s="369" t="s">
        <v>504</v>
      </c>
      <c r="G1107" s="370">
        <v>707</v>
      </c>
      <c r="I1107" s="143"/>
      <c r="J1107" s="143"/>
      <c r="K1107" s="143"/>
      <c r="L1107" s="143"/>
      <c r="M1107" s="237"/>
      <c r="N1107" s="143"/>
      <c r="O1107" s="143"/>
      <c r="P1107" s="143"/>
      <c r="Q1107" s="143"/>
      <c r="R1107" s="143"/>
      <c r="S1107" s="143"/>
      <c r="T1107" s="143"/>
      <c r="U1107" s="143"/>
      <c r="V1107" s="143"/>
      <c r="W1107" s="90">
        <f>IF(AND($AM$17&gt;=$X1107,$AM$17&lt;=$Y1107),'TARIFA ENTREGA A DIRECCION USD'!A1107,$W1108)</f>
        <v>0</v>
      </c>
      <c r="X1107" s="90">
        <v>1098.001</v>
      </c>
      <c r="Y1107" s="90">
        <v>1099</v>
      </c>
      <c r="Z1107" s="144"/>
    </row>
    <row r="1108" spans="1:26" x14ac:dyDescent="0.2">
      <c r="A1108" s="281" t="str">
        <f t="shared" si="26"/>
        <v>GUA SFE</v>
      </c>
      <c r="B1108" s="368" t="s">
        <v>574</v>
      </c>
      <c r="C1108" s="368" t="s">
        <v>575</v>
      </c>
      <c r="D1108" s="368" t="s">
        <v>598</v>
      </c>
      <c r="E1108" s="368" t="s">
        <v>599</v>
      </c>
      <c r="F1108" s="369" t="s">
        <v>502</v>
      </c>
      <c r="G1108" s="370">
        <v>255</v>
      </c>
      <c r="I1108" s="143"/>
      <c r="J1108" s="143"/>
      <c r="K1108" s="143"/>
      <c r="L1108" s="143"/>
      <c r="M1108" s="237"/>
      <c r="N1108" s="143"/>
      <c r="O1108" s="143"/>
      <c r="P1108" s="143"/>
      <c r="Q1108" s="143"/>
      <c r="R1108" s="143"/>
      <c r="S1108" s="143"/>
      <c r="T1108" s="143"/>
      <c r="U1108" s="143"/>
      <c r="V1108" s="143"/>
      <c r="W1108" s="90">
        <f>IF(AND($AM$17&gt;=$X1108,$AM$17&lt;=$Y1108),'TARIFA ENTREGA A DIRECCION USD'!A1108,$W1109)</f>
        <v>0</v>
      </c>
      <c r="X1108" s="90">
        <v>1099.001</v>
      </c>
      <c r="Y1108" s="90">
        <v>1100</v>
      </c>
      <c r="Z1108" s="144"/>
    </row>
    <row r="1109" spans="1:26" x14ac:dyDescent="0.2">
      <c r="A1109" s="281" t="str">
        <f t="shared" si="26"/>
        <v>GUA SFX</v>
      </c>
      <c r="B1109" s="368" t="s">
        <v>574</v>
      </c>
      <c r="C1109" s="368" t="s">
        <v>575</v>
      </c>
      <c r="D1109" s="368" t="s">
        <v>600</v>
      </c>
      <c r="E1109" s="368" t="s">
        <v>601</v>
      </c>
      <c r="F1109" s="369" t="s">
        <v>504</v>
      </c>
      <c r="G1109" s="370">
        <v>1205</v>
      </c>
      <c r="I1109" s="143"/>
      <c r="J1109" s="143"/>
      <c r="K1109" s="143"/>
      <c r="L1109" s="143"/>
      <c r="M1109" s="237"/>
      <c r="N1109" s="143"/>
      <c r="O1109" s="143"/>
      <c r="P1109" s="143"/>
      <c r="Q1109" s="143"/>
      <c r="R1109" s="143"/>
      <c r="S1109" s="143"/>
      <c r="T1109" s="143"/>
      <c r="U1109" s="143"/>
      <c r="V1109" s="143"/>
      <c r="W1109" s="90">
        <f>IF(AND($AM$17&gt;=$X1109,$AM$17&lt;=$Y1109),'TARIFA ENTREGA A DIRECCION USD'!A1109,$W1110)</f>
        <v>0</v>
      </c>
      <c r="X1109" s="90">
        <v>1100.001</v>
      </c>
      <c r="Y1109" s="90">
        <v>1101</v>
      </c>
      <c r="Z1109" s="144"/>
    </row>
    <row r="1110" spans="1:26" x14ac:dyDescent="0.2">
      <c r="A1110" s="281" t="str">
        <f t="shared" si="26"/>
        <v>GUA TPT</v>
      </c>
      <c r="B1110" s="368" t="s">
        <v>574</v>
      </c>
      <c r="C1110" s="368" t="s">
        <v>575</v>
      </c>
      <c r="D1110" s="368" t="s">
        <v>5503</v>
      </c>
      <c r="E1110" s="368" t="s">
        <v>5504</v>
      </c>
      <c r="F1110" s="369" t="s">
        <v>504</v>
      </c>
      <c r="G1110" s="370">
        <v>1152</v>
      </c>
      <c r="I1110" s="143"/>
      <c r="J1110" s="143"/>
      <c r="K1110" s="143"/>
      <c r="L1110" s="143"/>
      <c r="M1110" s="237"/>
      <c r="N1110" s="143"/>
      <c r="O1110" s="143"/>
      <c r="P1110" s="143"/>
      <c r="Q1110" s="143"/>
      <c r="R1110" s="143"/>
      <c r="S1110" s="143"/>
      <c r="T1110" s="143"/>
      <c r="U1110" s="143"/>
      <c r="V1110" s="143"/>
      <c r="W1110" s="90">
        <f>IF(AND($AM$17&gt;=$X1110,$AM$17&lt;=$Y1110),'TARIFA ENTREGA A DIRECCION USD'!A1110,$W1111)</f>
        <v>0</v>
      </c>
      <c r="X1110" s="90">
        <v>1101.001</v>
      </c>
      <c r="Y1110" s="90">
        <v>1102</v>
      </c>
      <c r="Z1110" s="144"/>
    </row>
    <row r="1111" spans="1:26" x14ac:dyDescent="0.2">
      <c r="A1111" s="281" t="str">
        <f t="shared" si="26"/>
        <v>GUA TY1</v>
      </c>
      <c r="B1111" s="368" t="s">
        <v>574</v>
      </c>
      <c r="C1111" s="368" t="s">
        <v>575</v>
      </c>
      <c r="D1111" s="368" t="s">
        <v>604</v>
      </c>
      <c r="E1111" s="368" t="s">
        <v>605</v>
      </c>
      <c r="F1111" s="369" t="s">
        <v>503</v>
      </c>
      <c r="G1111" s="370">
        <v>534</v>
      </c>
      <c r="I1111" s="143"/>
      <c r="J1111" s="143"/>
      <c r="K1111" s="143"/>
      <c r="L1111" s="143"/>
      <c r="M1111" s="237"/>
      <c r="N1111" s="143"/>
      <c r="O1111" s="143"/>
      <c r="P1111" s="143"/>
      <c r="Q1111" s="143"/>
      <c r="R1111" s="143"/>
      <c r="S1111" s="143"/>
      <c r="T1111" s="143"/>
      <c r="U1111" s="143"/>
      <c r="V1111" s="143"/>
      <c r="W1111" s="90">
        <f>IF(AND($AM$17&gt;=$X1111,$AM$17&lt;=$Y1111),'TARIFA ENTREGA A DIRECCION USD'!A1111,$W1112)</f>
        <v>0</v>
      </c>
      <c r="X1111" s="90">
        <v>1102.001</v>
      </c>
      <c r="Y1111" s="90">
        <v>1103</v>
      </c>
      <c r="Z1111" s="144"/>
    </row>
    <row r="1112" spans="1:26" x14ac:dyDescent="0.2">
      <c r="A1112" s="281" t="str">
        <f t="shared" si="26"/>
        <v>GUA VAL</v>
      </c>
      <c r="B1112" s="368" t="s">
        <v>574</v>
      </c>
      <c r="C1112" s="368" t="s">
        <v>575</v>
      </c>
      <c r="D1112" s="368" t="s">
        <v>602</v>
      </c>
      <c r="E1112" s="368" t="s">
        <v>603</v>
      </c>
      <c r="F1112" s="369" t="s">
        <v>503</v>
      </c>
      <c r="G1112" s="370">
        <v>381</v>
      </c>
      <c r="I1112" s="143"/>
      <c r="J1112" s="143"/>
      <c r="K1112" s="143"/>
      <c r="L1112" s="143"/>
      <c r="M1112" s="237"/>
      <c r="N1112" s="143"/>
      <c r="O1112" s="143"/>
      <c r="P1112" s="143"/>
      <c r="Q1112" s="143"/>
      <c r="R1112" s="143"/>
      <c r="S1112" s="143"/>
      <c r="T1112" s="143"/>
      <c r="U1112" s="143"/>
      <c r="V1112" s="143"/>
      <c r="W1112" s="90">
        <f>IF(AND($AM$17&gt;=$X1112,$AM$17&lt;=$Y1112),'TARIFA ENTREGA A DIRECCION USD'!A1112,$W1113)</f>
        <v>0</v>
      </c>
      <c r="X1112" s="90">
        <v>1103.001</v>
      </c>
      <c r="Y1112" s="90">
        <v>1104</v>
      </c>
      <c r="Z1112" s="144"/>
    </row>
    <row r="1113" spans="1:26" x14ac:dyDescent="0.2">
      <c r="A1113" s="281" t="str">
        <f t="shared" si="26"/>
        <v>GUA VEN</v>
      </c>
      <c r="B1113" s="368" t="s">
        <v>574</v>
      </c>
      <c r="C1113" s="368" t="s">
        <v>575</v>
      </c>
      <c r="D1113" s="368" t="s">
        <v>5475</v>
      </c>
      <c r="E1113" s="368" t="s">
        <v>5476</v>
      </c>
      <c r="F1113" s="369" t="s">
        <v>503</v>
      </c>
      <c r="G1113" s="370">
        <v>534</v>
      </c>
      <c r="I1113" s="143"/>
      <c r="J1113" s="143"/>
      <c r="K1113" s="143"/>
      <c r="L1113" s="143"/>
      <c r="M1113" s="237"/>
      <c r="N1113" s="143"/>
      <c r="O1113" s="143"/>
      <c r="P1113" s="143"/>
      <c r="Q1113" s="143"/>
      <c r="R1113" s="143"/>
      <c r="S1113" s="143"/>
      <c r="T1113" s="143"/>
      <c r="U1113" s="143"/>
      <c r="V1113" s="143"/>
      <c r="W1113" s="90">
        <f>IF(AND($AM$17&gt;=$X1113,$AM$17&lt;=$Y1113),'TARIFA ENTREGA A DIRECCION USD'!A1113,$W1114)</f>
        <v>0</v>
      </c>
      <c r="X1113" s="90">
        <v>1104.001</v>
      </c>
      <c r="Y1113" s="90">
        <v>1105</v>
      </c>
      <c r="Z1113" s="144"/>
    </row>
    <row r="1114" spans="1:26" x14ac:dyDescent="0.2">
      <c r="A1114" s="281" t="str">
        <f t="shared" si="26"/>
        <v>GUA VLP</v>
      </c>
      <c r="B1114" s="368" t="s">
        <v>574</v>
      </c>
      <c r="C1114" s="368" t="s">
        <v>575</v>
      </c>
      <c r="D1114" s="368" t="s">
        <v>606</v>
      </c>
      <c r="E1114" s="368" t="s">
        <v>5482</v>
      </c>
      <c r="F1114" s="369" t="s">
        <v>504</v>
      </c>
      <c r="G1114" s="370">
        <v>688</v>
      </c>
      <c r="I1114" s="143"/>
      <c r="J1114" s="143"/>
      <c r="K1114" s="143"/>
      <c r="L1114" s="143"/>
      <c r="M1114" s="237"/>
      <c r="N1114" s="143"/>
      <c r="O1114" s="143"/>
      <c r="P1114" s="143"/>
      <c r="Q1114" s="143"/>
      <c r="R1114" s="143"/>
      <c r="S1114" s="143"/>
      <c r="T1114" s="143"/>
      <c r="U1114" s="143"/>
      <c r="V1114" s="143"/>
      <c r="W1114" s="90">
        <f>IF(AND($AM$17&gt;=$X1114,$AM$17&lt;=$Y1114),'TARIFA ENTREGA A DIRECCION USD'!A1114,$W1115)</f>
        <v>0</v>
      </c>
      <c r="X1114" s="90">
        <v>1105.001</v>
      </c>
      <c r="Y1114" s="90">
        <v>1106</v>
      </c>
      <c r="Z1114" s="144"/>
    </row>
    <row r="1115" spans="1:26" x14ac:dyDescent="0.2">
      <c r="A1115" s="281" t="str">
        <f t="shared" si="26"/>
        <v>GUA VRA</v>
      </c>
      <c r="B1115" s="368" t="s">
        <v>574</v>
      </c>
      <c r="C1115" s="368" t="s">
        <v>575</v>
      </c>
      <c r="D1115" s="368" t="s">
        <v>607</v>
      </c>
      <c r="E1115" s="368" t="s">
        <v>608</v>
      </c>
      <c r="F1115" s="369" t="s">
        <v>503</v>
      </c>
      <c r="G1115" s="370">
        <v>395</v>
      </c>
      <c r="I1115" s="143"/>
      <c r="J1115" s="143"/>
      <c r="K1115" s="143"/>
      <c r="L1115" s="143"/>
      <c r="M1115" s="237"/>
      <c r="N1115" s="143"/>
      <c r="O1115" s="143"/>
      <c r="P1115" s="143"/>
      <c r="Q1115" s="143"/>
      <c r="R1115" s="143"/>
      <c r="S1115" s="143"/>
      <c r="T1115" s="143"/>
      <c r="U1115" s="143"/>
      <c r="V1115" s="143"/>
      <c r="W1115" s="90">
        <f>IF(AND($AM$17&gt;=$X1115,$AM$17&lt;=$Y1115),'TARIFA ENTREGA A DIRECCION USD'!A1115,$W1116)</f>
        <v>0</v>
      </c>
      <c r="X1115" s="90">
        <v>1106.001</v>
      </c>
      <c r="Y1115" s="90">
        <v>1107</v>
      </c>
      <c r="Z1115" s="144"/>
    </row>
    <row r="1116" spans="1:26" x14ac:dyDescent="0.2">
      <c r="A1116" s="281" t="str">
        <f t="shared" si="26"/>
        <v>GUA XBM</v>
      </c>
      <c r="B1116" s="368" t="s">
        <v>574</v>
      </c>
      <c r="C1116" s="368" t="s">
        <v>575</v>
      </c>
      <c r="D1116" s="368" t="s">
        <v>609</v>
      </c>
      <c r="E1116" s="368" t="s">
        <v>612</v>
      </c>
      <c r="F1116" s="369" t="s">
        <v>503</v>
      </c>
      <c r="G1116" s="370">
        <v>534</v>
      </c>
      <c r="I1116" s="143"/>
      <c r="J1116" s="143"/>
      <c r="K1116" s="143"/>
      <c r="L1116" s="143"/>
      <c r="M1116" s="237"/>
      <c r="N1116" s="143"/>
      <c r="O1116" s="143"/>
      <c r="P1116" s="143"/>
      <c r="Q1116" s="143"/>
      <c r="R1116" s="143"/>
      <c r="S1116" s="143"/>
      <c r="T1116" s="143"/>
      <c r="U1116" s="143"/>
      <c r="V1116" s="143"/>
      <c r="W1116" s="90">
        <f>IF(AND($AM$17&gt;=$X1116,$AM$17&lt;=$Y1116),'TARIFA ENTREGA A DIRECCION USD'!A1116,$W1117)</f>
        <v>0</v>
      </c>
      <c r="X1116" s="90">
        <v>1107.001</v>
      </c>
      <c r="Y1116" s="90">
        <v>1108</v>
      </c>
      <c r="Z1116" s="144"/>
    </row>
    <row r="1117" spans="1:26" x14ac:dyDescent="0.2">
      <c r="A1117" s="281" t="str">
        <f t="shared" si="26"/>
        <v>GUA XES</v>
      </c>
      <c r="B1117" s="368" t="s">
        <v>574</v>
      </c>
      <c r="C1117" s="368" t="s">
        <v>575</v>
      </c>
      <c r="D1117" s="368" t="s">
        <v>610</v>
      </c>
      <c r="E1117" s="368" t="s">
        <v>613</v>
      </c>
      <c r="F1117" s="369" t="s">
        <v>503</v>
      </c>
      <c r="G1117" s="370">
        <v>534</v>
      </c>
      <c r="I1117" s="143"/>
      <c r="J1117" s="143"/>
      <c r="K1117" s="143"/>
      <c r="L1117" s="143"/>
      <c r="M1117" s="237"/>
      <c r="N1117" s="143"/>
      <c r="O1117" s="143"/>
      <c r="P1117" s="143"/>
      <c r="Q1117" s="143"/>
      <c r="R1117" s="143"/>
      <c r="S1117" s="143"/>
      <c r="T1117" s="143"/>
      <c r="U1117" s="143"/>
      <c r="V1117" s="143"/>
      <c r="W1117" s="90">
        <f>IF(AND($AM$17&gt;=$X1117,$AM$17&lt;=$Y1117),'TARIFA ENTREGA A DIRECCION USD'!A1117,$W1118)</f>
        <v>0</v>
      </c>
      <c r="X1117" s="90">
        <v>1108.001</v>
      </c>
      <c r="Y1117" s="90">
        <v>1109</v>
      </c>
      <c r="Z1117" s="144"/>
    </row>
    <row r="1118" spans="1:26" x14ac:dyDescent="0.2">
      <c r="A1118" s="281" t="str">
        <f t="shared" si="26"/>
        <v>GUA XSJ</v>
      </c>
      <c r="B1118" s="368" t="s">
        <v>574</v>
      </c>
      <c r="C1118" s="368" t="s">
        <v>575</v>
      </c>
      <c r="D1118" s="368" t="s">
        <v>5477</v>
      </c>
      <c r="E1118" s="368" t="s">
        <v>5478</v>
      </c>
      <c r="F1118" s="369" t="s">
        <v>503</v>
      </c>
      <c r="G1118" s="370">
        <v>534</v>
      </c>
      <c r="I1118" s="143"/>
      <c r="J1118" s="143"/>
      <c r="K1118" s="143"/>
      <c r="L1118" s="143"/>
      <c r="M1118" s="237"/>
      <c r="N1118" s="143"/>
      <c r="O1118" s="143"/>
      <c r="P1118" s="143"/>
      <c r="Q1118" s="143"/>
      <c r="R1118" s="143"/>
      <c r="S1118" s="143"/>
      <c r="T1118" s="143"/>
      <c r="U1118" s="143"/>
      <c r="V1118" s="143"/>
      <c r="W1118" s="90">
        <f>IF(AND($AM$17&gt;=$X1118,$AM$17&lt;=$Y1118),'TARIFA ENTREGA A DIRECCION USD'!A1118,$W1119)</f>
        <v>0</v>
      </c>
      <c r="X1118" s="90">
        <v>1109.001</v>
      </c>
      <c r="Y1118" s="90">
        <v>1110</v>
      </c>
      <c r="Z1118" s="144"/>
    </row>
    <row r="1119" spans="1:26" x14ac:dyDescent="0.2">
      <c r="A1119" s="281" t="str">
        <f t="shared" si="26"/>
        <v>GUA XSS</v>
      </c>
      <c r="B1119" s="368" t="s">
        <v>574</v>
      </c>
      <c r="C1119" s="368" t="s">
        <v>575</v>
      </c>
      <c r="D1119" s="368" t="s">
        <v>5485</v>
      </c>
      <c r="E1119" s="368" t="s">
        <v>5486</v>
      </c>
      <c r="F1119" s="369" t="s">
        <v>504</v>
      </c>
      <c r="G1119" s="370">
        <v>707</v>
      </c>
      <c r="I1119" s="143"/>
      <c r="J1119" s="143"/>
      <c r="K1119" s="143"/>
      <c r="L1119" s="143"/>
      <c r="M1119" s="237"/>
      <c r="N1119" s="143"/>
      <c r="O1119" s="143"/>
      <c r="P1119" s="143"/>
      <c r="Q1119" s="143"/>
      <c r="R1119" s="143"/>
      <c r="S1119" s="143"/>
      <c r="T1119" s="143"/>
      <c r="U1119" s="143"/>
      <c r="V1119" s="143"/>
      <c r="W1119" s="90">
        <f>IF(AND($AM$17&gt;=$X1119,$AM$17&lt;=$Y1119),'TARIFA ENTREGA A DIRECCION USD'!A1119,$W1120)</f>
        <v>0</v>
      </c>
      <c r="X1119" s="90">
        <v>1110.001</v>
      </c>
      <c r="Y1119" s="90">
        <v>1111</v>
      </c>
      <c r="Z1119" s="144"/>
    </row>
    <row r="1120" spans="1:26" x14ac:dyDescent="0.2">
      <c r="A1120" s="281" t="str">
        <f t="shared" si="26"/>
        <v>GUA XTT</v>
      </c>
      <c r="B1120" s="368" t="s">
        <v>574</v>
      </c>
      <c r="C1120" s="368" t="s">
        <v>575</v>
      </c>
      <c r="D1120" s="368" t="s">
        <v>5448</v>
      </c>
      <c r="E1120" s="368" t="s">
        <v>5479</v>
      </c>
      <c r="F1120" s="369" t="s">
        <v>503</v>
      </c>
      <c r="G1120" s="369">
        <v>534</v>
      </c>
      <c r="I1120" s="143"/>
      <c r="J1120" s="143"/>
      <c r="K1120" s="143"/>
      <c r="L1120" s="143"/>
      <c r="M1120" s="237"/>
      <c r="N1120" s="143"/>
      <c r="O1120" s="143"/>
      <c r="P1120" s="143"/>
      <c r="Q1120" s="143"/>
      <c r="R1120" s="143"/>
      <c r="S1120" s="143"/>
      <c r="T1120" s="143"/>
      <c r="U1120" s="143"/>
      <c r="V1120" s="143"/>
      <c r="W1120" s="90">
        <f>IF(AND($AM$17&gt;=$X1120,$AM$17&lt;=$Y1120),'TARIFA ENTREGA A DIRECCION USD'!A1120,$W1121)</f>
        <v>0</v>
      </c>
      <c r="X1120" s="90">
        <v>1111.001</v>
      </c>
      <c r="Y1120" s="90">
        <v>1112</v>
      </c>
      <c r="Z1120" s="144"/>
    </row>
    <row r="1121" spans="1:26" x14ac:dyDescent="0.2">
      <c r="A1121" s="282" t="str">
        <f t="shared" si="26"/>
        <v>GUA XCH</v>
      </c>
      <c r="B1121" s="278" t="s">
        <v>574</v>
      </c>
      <c r="C1121" s="278" t="s">
        <v>575</v>
      </c>
      <c r="D1121" s="278" t="s">
        <v>5537</v>
      </c>
      <c r="E1121" s="278" t="s">
        <v>5538</v>
      </c>
      <c r="F1121" s="395" t="s">
        <v>503</v>
      </c>
      <c r="G1121" s="396">
        <v>534</v>
      </c>
      <c r="I1121" s="143"/>
      <c r="J1121" s="143"/>
      <c r="K1121" s="143"/>
      <c r="L1121" s="143"/>
      <c r="M1121" s="237"/>
      <c r="N1121" s="143"/>
      <c r="O1121" s="143"/>
      <c r="P1121" s="143"/>
      <c r="Q1121" s="143"/>
      <c r="R1121" s="143"/>
      <c r="S1121" s="143"/>
      <c r="T1121" s="143"/>
      <c r="U1121" s="143"/>
      <c r="V1121" s="143"/>
      <c r="W1121" s="90">
        <f>IF(AND($AM$17&gt;=$X1121,$AM$17&lt;=$Y1121),'TARIFA ENTREGA A DIRECCION USD'!A1121,$W1122)</f>
        <v>0</v>
      </c>
      <c r="X1121" s="90">
        <v>1112.001</v>
      </c>
      <c r="Y1121" s="90">
        <v>1113</v>
      </c>
      <c r="Z1121" s="144"/>
    </row>
    <row r="1122" spans="1:26" x14ac:dyDescent="0.2">
      <c r="A1122" s="294" t="str">
        <f t="shared" si="26"/>
        <v>GUA BPC</v>
      </c>
      <c r="B1122" s="293" t="s">
        <v>574</v>
      </c>
      <c r="C1122" s="293" t="s">
        <v>575</v>
      </c>
      <c r="D1122" s="293" t="s">
        <v>5544</v>
      </c>
      <c r="E1122" s="293" t="s">
        <v>5545</v>
      </c>
      <c r="F1122" s="397" t="s">
        <v>504</v>
      </c>
      <c r="G1122" s="398">
        <v>857</v>
      </c>
      <c r="I1122" s="143"/>
      <c r="J1122" s="143"/>
      <c r="K1122" s="143"/>
      <c r="L1122" s="143"/>
      <c r="M1122" s="237"/>
      <c r="N1122" s="143"/>
      <c r="O1122" s="143"/>
      <c r="P1122" s="143"/>
      <c r="Q1122" s="143"/>
      <c r="R1122" s="143"/>
      <c r="S1122" s="143"/>
      <c r="T1122" s="143"/>
      <c r="U1122" s="143"/>
      <c r="V1122" s="143"/>
      <c r="W1122" s="90">
        <f>IF(AND($AM$17&gt;=$X1122,$AM$17&lt;=$Y1122),'TARIFA ENTREGA A DIRECCION USD'!A1122,$W1123)</f>
        <v>0</v>
      </c>
      <c r="X1122" s="90">
        <v>1113.001</v>
      </c>
      <c r="Y1122" s="90">
        <v>1114</v>
      </c>
      <c r="Z1122" s="144"/>
    </row>
    <row r="1123" spans="1:26" x14ac:dyDescent="0.2">
      <c r="A1123" s="294" t="str">
        <f t="shared" si="26"/>
        <v>GUA XCP</v>
      </c>
      <c r="B1123" s="293" t="s">
        <v>574</v>
      </c>
      <c r="C1123" s="293" t="s">
        <v>575</v>
      </c>
      <c r="D1123" s="293" t="s">
        <v>5549</v>
      </c>
      <c r="E1123" s="293" t="s">
        <v>5550</v>
      </c>
      <c r="F1123" s="397" t="s">
        <v>503</v>
      </c>
      <c r="G1123" s="398">
        <v>431</v>
      </c>
      <c r="I1123" s="143"/>
      <c r="J1123" s="143"/>
      <c r="K1123" s="143"/>
      <c r="L1123" s="143"/>
      <c r="M1123" s="237"/>
      <c r="N1123" s="143"/>
      <c r="O1123" s="143"/>
      <c r="P1123" s="143"/>
      <c r="Q1123" s="143"/>
      <c r="R1123" s="143"/>
      <c r="S1123" s="143"/>
      <c r="T1123" s="143"/>
      <c r="U1123" s="143"/>
      <c r="V1123" s="143"/>
      <c r="W1123" s="90">
        <f>IF(AND($AM$17&gt;=$X1123,$AM$17&lt;=$Y1123),'TARIFA ENTREGA A DIRECCION USD'!A1123,$W1124)</f>
        <v>0</v>
      </c>
      <c r="X1123" s="90">
        <v>1114.001</v>
      </c>
      <c r="Y1123" s="90">
        <v>1115</v>
      </c>
      <c r="Z1123" s="144"/>
    </row>
    <row r="1124" spans="1:26" x14ac:dyDescent="0.2">
      <c r="A1124" s="281" t="str">
        <f t="shared" si="26"/>
        <v>LGA ACO</v>
      </c>
      <c r="B1124" s="368" t="s">
        <v>5536</v>
      </c>
      <c r="C1124" s="368" t="s">
        <v>5480</v>
      </c>
      <c r="D1124" s="368" t="s">
        <v>546</v>
      </c>
      <c r="E1124" s="368" t="s">
        <v>547</v>
      </c>
      <c r="F1124" s="369" t="s">
        <v>503</v>
      </c>
      <c r="G1124" s="370">
        <v>421</v>
      </c>
      <c r="I1124" s="143"/>
      <c r="J1124" s="143"/>
      <c r="K1124" s="143"/>
      <c r="L1124" s="143"/>
      <c r="M1124" s="237"/>
      <c r="N1124" s="143"/>
      <c r="O1124" s="143"/>
      <c r="P1124" s="143"/>
      <c r="Q1124" s="143"/>
      <c r="R1124" s="143"/>
      <c r="S1124" s="143"/>
      <c r="T1124" s="143"/>
      <c r="U1124" s="143"/>
      <c r="V1124" s="143"/>
      <c r="W1124" s="90">
        <f>IF(AND($AM$17&gt;=$X1124,$AM$17&lt;=$Y1124),'TARIFA ENTREGA A DIRECCION USD'!A1124,$W1125)</f>
        <v>0</v>
      </c>
      <c r="X1124" s="90">
        <v>1115.001</v>
      </c>
      <c r="Y1124" s="90">
        <v>1116</v>
      </c>
      <c r="Z1124" s="144"/>
    </row>
    <row r="1125" spans="1:26" x14ac:dyDescent="0.2">
      <c r="A1125" s="281" t="str">
        <f t="shared" si="26"/>
        <v>LGA AUA</v>
      </c>
      <c r="B1125" s="368" t="s">
        <v>5536</v>
      </c>
      <c r="C1125" s="368" t="s">
        <v>5480</v>
      </c>
      <c r="D1125" s="368" t="s">
        <v>5515</v>
      </c>
      <c r="E1125" s="368" t="s">
        <v>5519</v>
      </c>
      <c r="F1125" s="369" t="s">
        <v>503</v>
      </c>
      <c r="G1125" s="370">
        <v>371</v>
      </c>
      <c r="I1125" s="143"/>
      <c r="J1125" s="143"/>
      <c r="K1125" s="143"/>
      <c r="L1125" s="143"/>
      <c r="M1125" s="237"/>
      <c r="N1125" s="143"/>
      <c r="O1125" s="143"/>
      <c r="P1125" s="143"/>
      <c r="Q1125" s="143"/>
      <c r="R1125" s="143"/>
      <c r="S1125" s="143"/>
      <c r="T1125" s="143"/>
      <c r="U1125" s="143"/>
      <c r="V1125" s="143"/>
      <c r="W1125" s="90">
        <f>IF(AND($AM$17&gt;=$X1125,$AM$17&lt;=$Y1125),'TARIFA ENTREGA A DIRECCION USD'!A1125,$W1126)</f>
        <v>0</v>
      </c>
      <c r="X1125" s="90">
        <v>1116.001</v>
      </c>
      <c r="Y1125" s="90">
        <v>1117</v>
      </c>
      <c r="Z1125" s="144"/>
    </row>
    <row r="1126" spans="1:26" x14ac:dyDescent="0.2">
      <c r="A1126" s="281" t="str">
        <f t="shared" si="26"/>
        <v>LGA BAS</v>
      </c>
      <c r="B1126" s="368" t="s">
        <v>5536</v>
      </c>
      <c r="C1126" s="368" t="s">
        <v>5480</v>
      </c>
      <c r="D1126" s="368" t="s">
        <v>549</v>
      </c>
      <c r="E1126" s="368" t="s">
        <v>550</v>
      </c>
      <c r="F1126" s="369" t="s">
        <v>504</v>
      </c>
      <c r="G1126" s="370">
        <v>636</v>
      </c>
      <c r="I1126" s="143"/>
      <c r="J1126" s="143"/>
      <c r="K1126" s="143"/>
      <c r="L1126" s="143"/>
      <c r="M1126" s="237"/>
      <c r="N1126" s="143"/>
      <c r="O1126" s="143"/>
      <c r="P1126" s="143"/>
      <c r="Q1126" s="143"/>
      <c r="R1126" s="143"/>
      <c r="S1126" s="143"/>
      <c r="T1126" s="143"/>
      <c r="U1126" s="143"/>
      <c r="V1126" s="143"/>
      <c r="W1126" s="90">
        <f>IF(AND($AM$17&gt;=$X1126,$AM$17&lt;=$Y1126),'TARIFA ENTREGA A DIRECCION USD'!A1126,$W1127)</f>
        <v>0</v>
      </c>
      <c r="X1126" s="90">
        <v>1117.001</v>
      </c>
      <c r="Y1126" s="90">
        <v>1118</v>
      </c>
      <c r="Z1126" s="144"/>
    </row>
    <row r="1127" spans="1:26" x14ac:dyDescent="0.2">
      <c r="A1127" s="281" t="str">
        <f t="shared" si="26"/>
        <v>LGA BTO</v>
      </c>
      <c r="B1127" s="368" t="s">
        <v>5536</v>
      </c>
      <c r="C1127" s="368" t="s">
        <v>5480</v>
      </c>
      <c r="D1127" s="368" t="s">
        <v>551</v>
      </c>
      <c r="E1127" s="368" t="s">
        <v>552</v>
      </c>
      <c r="F1127" s="369" t="s">
        <v>503</v>
      </c>
      <c r="G1127" s="370">
        <v>395</v>
      </c>
      <c r="I1127" s="143"/>
      <c r="J1127" s="143"/>
      <c r="K1127" s="143"/>
      <c r="L1127" s="143"/>
      <c r="M1127" s="237"/>
      <c r="N1127" s="143"/>
      <c r="O1127" s="143"/>
      <c r="P1127" s="143"/>
      <c r="Q1127" s="143"/>
      <c r="R1127" s="143"/>
      <c r="S1127" s="143"/>
      <c r="T1127" s="143"/>
      <c r="U1127" s="143"/>
      <c r="V1127" s="143"/>
      <c r="W1127" s="90">
        <f>IF(AND($AM$17&gt;=$X1127,$AM$17&lt;=$Y1127),'TARIFA ENTREGA A DIRECCION USD'!A1127,$W1128)</f>
        <v>0</v>
      </c>
      <c r="X1127" s="90">
        <v>1118.001</v>
      </c>
      <c r="Y1127" s="90">
        <v>1119</v>
      </c>
      <c r="Z1127" s="144"/>
    </row>
    <row r="1128" spans="1:26" x14ac:dyDescent="0.2">
      <c r="A1128" s="281" t="str">
        <f t="shared" si="26"/>
        <v>LGA CAS</v>
      </c>
      <c r="B1128" s="368" t="s">
        <v>5536</v>
      </c>
      <c r="C1128" s="368" t="s">
        <v>5480</v>
      </c>
      <c r="D1128" s="368" t="s">
        <v>553</v>
      </c>
      <c r="E1128" s="368" t="s">
        <v>554</v>
      </c>
      <c r="F1128" s="369" t="s">
        <v>504</v>
      </c>
      <c r="G1128" s="370">
        <v>689</v>
      </c>
      <c r="I1128" s="143"/>
      <c r="J1128" s="143"/>
      <c r="K1128" s="143"/>
      <c r="L1128" s="143"/>
      <c r="M1128" s="237"/>
      <c r="N1128" s="143"/>
      <c r="O1128" s="143"/>
      <c r="P1128" s="143"/>
      <c r="Q1128" s="143"/>
      <c r="R1128" s="143"/>
      <c r="S1128" s="143"/>
      <c r="T1128" s="143"/>
      <c r="U1128" s="143"/>
      <c r="V1128" s="143"/>
      <c r="W1128" s="90">
        <f>IF(AND($AM$17&gt;=$X1128,$AM$17&lt;=$Y1128),'TARIFA ENTREGA A DIRECCION USD'!A1128,$W1129)</f>
        <v>0</v>
      </c>
      <c r="X1128" s="90">
        <v>1119.001</v>
      </c>
      <c r="Y1128" s="90">
        <v>1120</v>
      </c>
      <c r="Z1128" s="144"/>
    </row>
    <row r="1129" spans="1:26" x14ac:dyDescent="0.2">
      <c r="A1129" s="281" t="str">
        <f t="shared" si="26"/>
        <v>LGA CAZ</v>
      </c>
      <c r="B1129" s="368" t="s">
        <v>5536</v>
      </c>
      <c r="C1129" s="368" t="s">
        <v>5480</v>
      </c>
      <c r="D1129" s="368" t="s">
        <v>561</v>
      </c>
      <c r="E1129" s="368" t="s">
        <v>611</v>
      </c>
      <c r="F1129" s="369" t="s">
        <v>501</v>
      </c>
      <c r="G1129" s="370">
        <v>57</v>
      </c>
      <c r="I1129" s="143"/>
      <c r="J1129" s="143"/>
      <c r="K1129" s="143"/>
      <c r="L1129" s="143"/>
      <c r="M1129" s="237"/>
      <c r="N1129" s="143"/>
      <c r="O1129" s="143"/>
      <c r="P1129" s="143"/>
      <c r="Q1129" s="143"/>
      <c r="R1129" s="143"/>
      <c r="S1129" s="143"/>
      <c r="T1129" s="143"/>
      <c r="U1129" s="143"/>
      <c r="V1129" s="143"/>
      <c r="W1129" s="90">
        <f>IF(AND($AM$17&gt;=$X1129,$AM$17&lt;=$Y1129),'TARIFA ENTREGA A DIRECCION USD'!A1129,$W1130)</f>
        <v>0</v>
      </c>
      <c r="X1129" s="90">
        <v>1120.001</v>
      </c>
      <c r="Y1129" s="90">
        <v>1121</v>
      </c>
      <c r="Z1129" s="144"/>
    </row>
    <row r="1130" spans="1:26" x14ac:dyDescent="0.2">
      <c r="A1130" s="281" t="str">
        <f t="shared" si="26"/>
        <v>LGA CBR</v>
      </c>
      <c r="B1130" s="368" t="s">
        <v>5536</v>
      </c>
      <c r="C1130" s="368" t="s">
        <v>5480</v>
      </c>
      <c r="D1130" s="368" t="s">
        <v>555</v>
      </c>
      <c r="E1130" s="368" t="s">
        <v>556</v>
      </c>
      <c r="F1130" s="401" t="s">
        <v>504</v>
      </c>
      <c r="G1130" s="370">
        <v>652</v>
      </c>
      <c r="I1130" s="143"/>
      <c r="J1130" s="143"/>
      <c r="K1130" s="143"/>
      <c r="L1130" s="143"/>
      <c r="M1130" s="237"/>
      <c r="N1130" s="143"/>
      <c r="O1130" s="143"/>
      <c r="P1130" s="143"/>
      <c r="Q1130" s="143"/>
      <c r="R1130" s="143"/>
      <c r="S1130" s="143"/>
      <c r="T1130" s="143"/>
      <c r="U1130" s="143"/>
      <c r="V1130" s="143"/>
      <c r="W1130" s="90">
        <f>IF(AND($AM$17&gt;=$X1130,$AM$17&lt;=$Y1130),'TARIFA ENTREGA A DIRECCION USD'!A1130,$W1131)</f>
        <v>0</v>
      </c>
      <c r="X1130" s="90">
        <v>1121.001</v>
      </c>
      <c r="Y1130" s="90">
        <v>1122</v>
      </c>
      <c r="Z1130" s="144"/>
    </row>
    <row r="1131" spans="1:26" x14ac:dyDescent="0.2">
      <c r="A1131" s="281" t="str">
        <f t="shared" si="26"/>
        <v>LGA CCS</v>
      </c>
      <c r="B1131" s="368" t="s">
        <v>5536</v>
      </c>
      <c r="C1131" s="368" t="s">
        <v>5480</v>
      </c>
      <c r="D1131" s="368" t="s">
        <v>557</v>
      </c>
      <c r="E1131" s="368" t="s">
        <v>558</v>
      </c>
      <c r="F1131" s="369" t="s">
        <v>501</v>
      </c>
      <c r="G1131" s="370">
        <v>30</v>
      </c>
      <c r="I1131" s="143"/>
      <c r="J1131" s="143"/>
      <c r="K1131" s="143"/>
      <c r="L1131" s="143"/>
      <c r="M1131" s="237"/>
      <c r="N1131" s="143"/>
      <c r="O1131" s="143"/>
      <c r="P1131" s="143"/>
      <c r="Q1131" s="143"/>
      <c r="R1131" s="143"/>
      <c r="S1131" s="143"/>
      <c r="T1131" s="143"/>
      <c r="U1131" s="143"/>
      <c r="V1131" s="143"/>
      <c r="W1131" s="90">
        <f>IF(AND($AM$17&gt;=$X1131,$AM$17&lt;=$Y1131),'TARIFA ENTREGA A DIRECCION USD'!A1131,$W1132)</f>
        <v>0</v>
      </c>
      <c r="X1131" s="90">
        <v>1122.001</v>
      </c>
      <c r="Y1131" s="90">
        <v>1123</v>
      </c>
      <c r="Z1131" s="144"/>
    </row>
    <row r="1132" spans="1:26" x14ac:dyDescent="0.2">
      <c r="A1132" s="281" t="str">
        <f t="shared" si="26"/>
        <v>LGA CGA</v>
      </c>
      <c r="B1132" s="368" t="s">
        <v>5536</v>
      </c>
      <c r="C1132" s="368" t="s">
        <v>5480</v>
      </c>
      <c r="D1132" s="368" t="s">
        <v>559</v>
      </c>
      <c r="E1132" s="368" t="s">
        <v>560</v>
      </c>
      <c r="F1132" s="369" t="s">
        <v>502</v>
      </c>
      <c r="G1132" s="370">
        <v>135</v>
      </c>
      <c r="I1132" s="143"/>
      <c r="J1132" s="143"/>
      <c r="K1132" s="143"/>
      <c r="L1132" s="143"/>
      <c r="M1132" s="237"/>
      <c r="N1132" s="143"/>
      <c r="O1132" s="143"/>
      <c r="P1132" s="143"/>
      <c r="Q1132" s="143"/>
      <c r="R1132" s="143"/>
      <c r="S1132" s="143"/>
      <c r="T1132" s="143"/>
      <c r="U1132" s="143"/>
      <c r="V1132" s="143"/>
      <c r="W1132" s="90">
        <f>IF(AND($AM$17&gt;=$X1132,$AM$17&lt;=$Y1132),'TARIFA ENTREGA A DIRECCION USD'!A1132,$W1133)</f>
        <v>0</v>
      </c>
      <c r="X1132" s="90">
        <v>1123.001</v>
      </c>
      <c r="Y1132" s="90">
        <v>1124</v>
      </c>
      <c r="Z1132" s="144"/>
    </row>
    <row r="1133" spans="1:26" x14ac:dyDescent="0.2">
      <c r="A1133" s="281" t="str">
        <f t="shared" si="26"/>
        <v>LGA CNA</v>
      </c>
      <c r="B1133" s="368" t="s">
        <v>5536</v>
      </c>
      <c r="C1133" s="368" t="s">
        <v>5480</v>
      </c>
      <c r="D1133" s="368" t="s">
        <v>5492</v>
      </c>
      <c r="E1133" s="368" t="s">
        <v>5493</v>
      </c>
      <c r="F1133" s="369" t="s">
        <v>503</v>
      </c>
      <c r="G1133" s="370">
        <v>458</v>
      </c>
      <c r="I1133" s="143"/>
      <c r="J1133" s="143"/>
      <c r="K1133" s="143"/>
      <c r="L1133" s="143"/>
      <c r="M1133" s="237"/>
      <c r="N1133" s="143"/>
      <c r="O1133" s="143"/>
      <c r="P1133" s="143"/>
      <c r="Q1133" s="143"/>
      <c r="R1133" s="143"/>
      <c r="S1133" s="143"/>
      <c r="T1133" s="143"/>
      <c r="U1133" s="143"/>
      <c r="V1133" s="143"/>
      <c r="W1133" s="90">
        <f>IF(AND($AM$17&gt;=$X1133,$AM$17&lt;=$Y1133),'TARIFA ENTREGA A DIRECCION USD'!A1133,$W1134)</f>
        <v>0</v>
      </c>
      <c r="X1133" s="90">
        <v>1124.001</v>
      </c>
      <c r="Y1133" s="90">
        <v>1125</v>
      </c>
      <c r="Z1133" s="144"/>
    </row>
    <row r="1134" spans="1:26" x14ac:dyDescent="0.2">
      <c r="A1134" s="281" t="str">
        <f t="shared" si="26"/>
        <v>LGA CNO</v>
      </c>
      <c r="B1134" s="368" t="s">
        <v>5536</v>
      </c>
      <c r="C1134" s="368" t="s">
        <v>5480</v>
      </c>
      <c r="D1134" s="368" t="s">
        <v>5499</v>
      </c>
      <c r="E1134" s="368" t="s">
        <v>5500</v>
      </c>
      <c r="F1134" s="369" t="s">
        <v>503</v>
      </c>
      <c r="G1134" s="370">
        <v>561</v>
      </c>
      <c r="I1134" s="143"/>
      <c r="J1134" s="143"/>
      <c r="K1134" s="143"/>
      <c r="L1134" s="143"/>
      <c r="M1134" s="237"/>
      <c r="N1134" s="143"/>
      <c r="O1134" s="143"/>
      <c r="P1134" s="143"/>
      <c r="Q1134" s="143"/>
      <c r="R1134" s="143"/>
      <c r="S1134" s="143"/>
      <c r="T1134" s="143"/>
      <c r="U1134" s="143"/>
      <c r="V1134" s="143"/>
      <c r="W1134" s="90">
        <f>IF(AND($AM$17&gt;=$X1134,$AM$17&lt;=$Y1134),'TARIFA ENTREGA A DIRECCION USD'!A1134,$W1135)</f>
        <v>0</v>
      </c>
      <c r="X1134" s="90">
        <v>1125.001</v>
      </c>
      <c r="Y1134" s="90">
        <v>1126</v>
      </c>
      <c r="Z1134" s="144"/>
    </row>
    <row r="1135" spans="1:26" x14ac:dyDescent="0.2">
      <c r="A1135" s="281" t="str">
        <f t="shared" si="26"/>
        <v>LGA CRO</v>
      </c>
      <c r="B1135" s="368" t="s">
        <v>5536</v>
      </c>
      <c r="C1135" s="368" t="s">
        <v>5480</v>
      </c>
      <c r="D1135" s="368" t="s">
        <v>562</v>
      </c>
      <c r="E1135" s="368" t="s">
        <v>563</v>
      </c>
      <c r="F1135" s="369" t="s">
        <v>503</v>
      </c>
      <c r="G1135" s="370">
        <v>492</v>
      </c>
      <c r="I1135" s="143"/>
      <c r="J1135" s="143"/>
      <c r="K1135" s="143"/>
      <c r="L1135" s="143"/>
      <c r="M1135" s="237"/>
      <c r="N1135" s="143"/>
      <c r="O1135" s="143"/>
      <c r="P1135" s="143"/>
      <c r="Q1135" s="143"/>
      <c r="R1135" s="143"/>
      <c r="S1135" s="143"/>
      <c r="T1135" s="143"/>
      <c r="U1135" s="143"/>
      <c r="V1135" s="143"/>
      <c r="W1135" s="90">
        <f>IF(AND($AM$17&gt;=$X1135,$AM$17&lt;=$Y1135),'TARIFA ENTREGA A DIRECCION USD'!A1135,$W1136)</f>
        <v>0</v>
      </c>
      <c r="X1135" s="90">
        <v>1126.001</v>
      </c>
      <c r="Y1135" s="90">
        <v>1127</v>
      </c>
      <c r="Z1135" s="144"/>
    </row>
    <row r="1136" spans="1:26" x14ac:dyDescent="0.2">
      <c r="A1136" s="281" t="str">
        <f t="shared" si="26"/>
        <v>LGA CRR</v>
      </c>
      <c r="B1136" s="368" t="s">
        <v>5536</v>
      </c>
      <c r="C1136" s="368" t="s">
        <v>5480</v>
      </c>
      <c r="D1136" s="368" t="s">
        <v>564</v>
      </c>
      <c r="E1136" s="368" t="s">
        <v>565</v>
      </c>
      <c r="F1136" s="369" t="s">
        <v>503</v>
      </c>
      <c r="G1136" s="370">
        <v>495</v>
      </c>
      <c r="I1136" s="143"/>
      <c r="J1136" s="143"/>
      <c r="K1136" s="143"/>
      <c r="L1136" s="143"/>
      <c r="M1136" s="237"/>
      <c r="N1136" s="143"/>
      <c r="O1136" s="143"/>
      <c r="P1136" s="143"/>
      <c r="Q1136" s="143"/>
      <c r="R1136" s="143"/>
      <c r="S1136" s="143"/>
      <c r="T1136" s="143"/>
      <c r="U1136" s="143"/>
      <c r="V1136" s="143"/>
      <c r="W1136" s="90">
        <f>IF(AND($AM$17&gt;=$X1136,$AM$17&lt;=$Y1136),'TARIFA ENTREGA A DIRECCION USD'!A1136,$W1137)</f>
        <v>0</v>
      </c>
      <c r="X1136" s="90">
        <v>1127.001</v>
      </c>
      <c r="Y1136" s="90">
        <v>1128</v>
      </c>
      <c r="Z1136" s="144"/>
    </row>
    <row r="1137" spans="1:26" x14ac:dyDescent="0.2">
      <c r="A1137" s="281" t="str">
        <f t="shared" si="26"/>
        <v>LGA CVE</v>
      </c>
      <c r="B1137" s="368" t="s">
        <v>5536</v>
      </c>
      <c r="C1137" s="368" t="s">
        <v>5480</v>
      </c>
      <c r="D1137" s="368" t="s">
        <v>566</v>
      </c>
      <c r="E1137" s="368" t="s">
        <v>567</v>
      </c>
      <c r="F1137" s="369" t="s">
        <v>501</v>
      </c>
      <c r="G1137" s="370">
        <v>83</v>
      </c>
      <c r="I1137" s="143"/>
      <c r="J1137" s="143"/>
      <c r="K1137" s="143"/>
      <c r="L1137" s="143"/>
      <c r="M1137" s="237"/>
      <c r="N1137" s="143"/>
      <c r="O1137" s="143"/>
      <c r="P1137" s="143"/>
      <c r="Q1137" s="143"/>
      <c r="R1137" s="143"/>
      <c r="S1137" s="143"/>
      <c r="T1137" s="143"/>
      <c r="U1137" s="143"/>
      <c r="V1137" s="143"/>
      <c r="W1137" s="90">
        <f>IF(AND($AM$17&gt;=$X1137,$AM$17&lt;=$Y1137),'TARIFA ENTREGA A DIRECCION USD'!A1137,$W1138)</f>
        <v>0</v>
      </c>
      <c r="X1137" s="90">
        <v>1128.001</v>
      </c>
      <c r="Y1137" s="90">
        <v>1129</v>
      </c>
      <c r="Z1137" s="144"/>
    </row>
    <row r="1138" spans="1:26" x14ac:dyDescent="0.2">
      <c r="A1138" s="281" t="str">
        <f t="shared" si="26"/>
        <v>LGA CZO</v>
      </c>
      <c r="B1138" s="368" t="s">
        <v>5536</v>
      </c>
      <c r="C1138" s="368" t="s">
        <v>5480</v>
      </c>
      <c r="D1138" s="368" t="s">
        <v>568</v>
      </c>
      <c r="E1138" s="368" t="s">
        <v>5481</v>
      </c>
      <c r="F1138" s="369" t="s">
        <v>503</v>
      </c>
      <c r="G1138" s="370">
        <v>303</v>
      </c>
      <c r="I1138" s="143"/>
      <c r="J1138" s="143"/>
      <c r="K1138" s="143"/>
      <c r="L1138" s="143"/>
      <c r="M1138" s="237"/>
      <c r="N1138" s="143"/>
      <c r="O1138" s="143"/>
      <c r="P1138" s="143"/>
      <c r="Q1138" s="143"/>
      <c r="R1138" s="143"/>
      <c r="S1138" s="143"/>
      <c r="T1138" s="143"/>
      <c r="U1138" s="143"/>
      <c r="V1138" s="143"/>
      <c r="W1138" s="90">
        <f>IF(AND($AM$17&gt;=$X1138,$AM$17&lt;=$Y1138),'TARIFA ENTREGA A DIRECCION USD'!A1138,$W1139)</f>
        <v>0</v>
      </c>
      <c r="X1138" s="90">
        <v>1129.001</v>
      </c>
      <c r="Y1138" s="90">
        <v>1130</v>
      </c>
      <c r="Z1138" s="144"/>
    </row>
    <row r="1139" spans="1:26" x14ac:dyDescent="0.2">
      <c r="A1139" s="281" t="str">
        <f t="shared" si="26"/>
        <v>LGA DMS</v>
      </c>
      <c r="B1139" s="368" t="s">
        <v>5536</v>
      </c>
      <c r="C1139" s="368" t="s">
        <v>5480</v>
      </c>
      <c r="D1139" s="368" t="s">
        <v>5446</v>
      </c>
      <c r="E1139" s="368" t="s">
        <v>5447</v>
      </c>
      <c r="F1139" s="369" t="s">
        <v>503</v>
      </c>
      <c r="G1139" s="370">
        <v>363</v>
      </c>
      <c r="I1139" s="143"/>
      <c r="J1139" s="143"/>
      <c r="K1139" s="143"/>
      <c r="L1139" s="143"/>
      <c r="M1139" s="237"/>
      <c r="N1139" s="143"/>
      <c r="O1139" s="143"/>
      <c r="P1139" s="143"/>
      <c r="Q1139" s="143"/>
      <c r="R1139" s="143"/>
      <c r="S1139" s="143"/>
      <c r="T1139" s="143"/>
      <c r="U1139" s="143"/>
      <c r="V1139" s="143"/>
      <c r="W1139" s="90">
        <f>IF(AND($AM$17&gt;=$X1139,$AM$17&lt;=$Y1139),'TARIFA ENTREGA A DIRECCION USD'!A1139,$W1140)</f>
        <v>0</v>
      </c>
      <c r="X1139" s="90">
        <v>1130.001</v>
      </c>
      <c r="Y1139" s="90">
        <v>1131</v>
      </c>
      <c r="Z1139" s="144"/>
    </row>
    <row r="1140" spans="1:26" x14ac:dyDescent="0.2">
      <c r="A1140" s="281" t="str">
        <f t="shared" si="26"/>
        <v>LGA ETE</v>
      </c>
      <c r="B1140" s="368" t="s">
        <v>5536</v>
      </c>
      <c r="C1140" s="368" t="s">
        <v>5480</v>
      </c>
      <c r="D1140" s="368" t="s">
        <v>570</v>
      </c>
      <c r="E1140" s="368" t="s">
        <v>571</v>
      </c>
      <c r="F1140" s="369" t="s">
        <v>503</v>
      </c>
      <c r="G1140" s="370">
        <v>490</v>
      </c>
      <c r="I1140" s="143"/>
      <c r="J1140" s="143"/>
      <c r="K1140" s="143"/>
      <c r="L1140" s="143"/>
      <c r="M1140" s="237"/>
      <c r="N1140" s="143"/>
      <c r="O1140" s="143"/>
      <c r="P1140" s="143"/>
      <c r="Q1140" s="143"/>
      <c r="R1140" s="143"/>
      <c r="S1140" s="143"/>
      <c r="T1140" s="143"/>
      <c r="U1140" s="143"/>
      <c r="V1140" s="143"/>
      <c r="W1140" s="90">
        <f>IF(AND($AM$17&gt;=$X1140,$AM$17&lt;=$Y1140),'TARIFA ENTREGA A DIRECCION USD'!A1140,$W1141)</f>
        <v>0</v>
      </c>
      <c r="X1140" s="90">
        <v>1131.001</v>
      </c>
      <c r="Y1140" s="90">
        <v>1132</v>
      </c>
      <c r="Z1140" s="144"/>
    </row>
    <row r="1141" spans="1:26" x14ac:dyDescent="0.2">
      <c r="A1141" s="281" t="str">
        <f t="shared" si="26"/>
        <v>LGA EVA</v>
      </c>
      <c r="B1141" s="368" t="s">
        <v>5536</v>
      </c>
      <c r="C1141" s="368" t="s">
        <v>5480</v>
      </c>
      <c r="D1141" s="368" t="s">
        <v>572</v>
      </c>
      <c r="E1141" s="368" t="s">
        <v>573</v>
      </c>
      <c r="F1141" s="369" t="s">
        <v>504</v>
      </c>
      <c r="G1141" s="370">
        <v>769</v>
      </c>
      <c r="I1141" s="143"/>
      <c r="J1141" s="143"/>
      <c r="K1141" s="143"/>
      <c r="L1141" s="143"/>
      <c r="M1141" s="237"/>
      <c r="N1141" s="143"/>
      <c r="O1141" s="143"/>
      <c r="P1141" s="143"/>
      <c r="Q1141" s="143"/>
      <c r="R1141" s="143"/>
      <c r="S1141" s="143"/>
      <c r="T1141" s="143"/>
      <c r="U1141" s="143"/>
      <c r="V1141" s="143"/>
      <c r="W1141" s="90">
        <f>IF(AND($AM$17&gt;=$X1141,$AM$17&lt;=$Y1141),'TARIFA ENTREGA A DIRECCION USD'!A1141,$W1142)</f>
        <v>0</v>
      </c>
      <c r="X1141" s="90">
        <v>1132.001</v>
      </c>
      <c r="Y1141" s="90">
        <v>1133</v>
      </c>
      <c r="Z1141" s="144"/>
    </row>
    <row r="1142" spans="1:26" x14ac:dyDescent="0.2">
      <c r="A1142" s="281" t="str">
        <f t="shared" si="26"/>
        <v>LGA GR2</v>
      </c>
      <c r="B1142" s="368" t="s">
        <v>5536</v>
      </c>
      <c r="C1142" s="368" t="s">
        <v>5480</v>
      </c>
      <c r="D1142" s="368" t="s">
        <v>576</v>
      </c>
      <c r="E1142" s="368" t="s">
        <v>5473</v>
      </c>
      <c r="F1142" s="369" t="s">
        <v>501</v>
      </c>
      <c r="G1142" s="370">
        <v>66</v>
      </c>
      <c r="I1142" s="143"/>
      <c r="J1142" s="143"/>
      <c r="K1142" s="143"/>
      <c r="L1142" s="143"/>
      <c r="M1142" s="237"/>
      <c r="N1142" s="143"/>
      <c r="O1142" s="143"/>
      <c r="P1142" s="143"/>
      <c r="Q1142" s="143"/>
      <c r="R1142" s="143"/>
      <c r="S1142" s="143"/>
      <c r="T1142" s="143"/>
      <c r="U1142" s="143"/>
      <c r="V1142" s="143"/>
      <c r="W1142" s="90">
        <f>IF(AND($AM$17&gt;=$X1142,$AM$17&lt;=$Y1142),'TARIFA ENTREGA A DIRECCION USD'!A1142,$W1143)</f>
        <v>0</v>
      </c>
      <c r="X1142" s="90">
        <v>1133.001</v>
      </c>
      <c r="Y1142" s="90">
        <v>1134</v>
      </c>
      <c r="Z1142" s="144"/>
    </row>
    <row r="1143" spans="1:26" x14ac:dyDescent="0.2">
      <c r="A1143" s="281" t="str">
        <f t="shared" si="26"/>
        <v>LGA GTE</v>
      </c>
      <c r="B1143" s="368" t="s">
        <v>5536</v>
      </c>
      <c r="C1143" s="368" t="s">
        <v>5480</v>
      </c>
      <c r="D1143" s="368" t="s">
        <v>5501</v>
      </c>
      <c r="E1143" s="368" t="s">
        <v>5502</v>
      </c>
      <c r="F1143" s="369" t="s">
        <v>502</v>
      </c>
      <c r="G1143" s="369">
        <v>75</v>
      </c>
      <c r="I1143" s="143"/>
      <c r="J1143" s="143"/>
      <c r="K1143" s="143"/>
      <c r="L1143" s="143"/>
      <c r="M1143" s="237"/>
      <c r="N1143" s="143"/>
      <c r="O1143" s="143"/>
      <c r="P1143" s="143"/>
      <c r="Q1143" s="143"/>
      <c r="R1143" s="143"/>
      <c r="S1143" s="143"/>
      <c r="T1143" s="143"/>
      <c r="U1143" s="143"/>
      <c r="V1143" s="143"/>
      <c r="W1143" s="90">
        <f>IF(AND($AM$17&gt;=$X1143,$AM$17&lt;=$Y1143),'TARIFA ENTREGA A DIRECCION USD'!A1143,$W1144)</f>
        <v>0</v>
      </c>
      <c r="X1143" s="90">
        <v>1134.001</v>
      </c>
      <c r="Y1143" s="90">
        <v>1135</v>
      </c>
      <c r="Z1143" s="144"/>
    </row>
    <row r="1144" spans="1:26" x14ac:dyDescent="0.2">
      <c r="A1144" s="281" t="str">
        <f t="shared" si="26"/>
        <v>LGA GUA</v>
      </c>
      <c r="B1144" s="368" t="s">
        <v>5536</v>
      </c>
      <c r="C1144" s="368" t="s">
        <v>5480</v>
      </c>
      <c r="D1144" s="368" t="s">
        <v>574</v>
      </c>
      <c r="E1144" s="368" t="s">
        <v>575</v>
      </c>
      <c r="F1144" s="369" t="s">
        <v>503</v>
      </c>
      <c r="G1144" s="370">
        <v>560</v>
      </c>
      <c r="I1144" s="143"/>
      <c r="J1144" s="143"/>
      <c r="K1144" s="143"/>
      <c r="L1144" s="143"/>
      <c r="M1144" s="237"/>
      <c r="N1144" s="143"/>
      <c r="O1144" s="143"/>
      <c r="P1144" s="143"/>
      <c r="Q1144" s="143"/>
      <c r="R1144" s="143"/>
      <c r="S1144" s="143"/>
      <c r="T1144" s="143"/>
      <c r="U1144" s="143"/>
      <c r="V1144" s="143"/>
      <c r="W1144" s="90">
        <f>IF(AND($AM$17&gt;=$X1144,$AM$17&lt;=$Y1144),'TARIFA ENTREGA A DIRECCION USD'!A1144,$W1145)</f>
        <v>0</v>
      </c>
      <c r="X1144" s="90">
        <v>1135.001</v>
      </c>
      <c r="Y1144" s="90">
        <v>1136</v>
      </c>
      <c r="Z1144" s="144"/>
    </row>
    <row r="1145" spans="1:26" x14ac:dyDescent="0.2">
      <c r="A1145" s="281" t="str">
        <f t="shared" si="26"/>
        <v>LGA LGA</v>
      </c>
      <c r="B1145" s="368" t="s">
        <v>5536</v>
      </c>
      <c r="C1145" s="368" t="s">
        <v>5480</v>
      </c>
      <c r="D1145" s="368" t="s">
        <v>5536</v>
      </c>
      <c r="E1145" s="368" t="s">
        <v>5480</v>
      </c>
      <c r="F1145" s="369" t="s">
        <v>501</v>
      </c>
      <c r="G1145" s="370">
        <v>1</v>
      </c>
      <c r="I1145" s="143"/>
      <c r="J1145" s="143"/>
      <c r="K1145" s="143"/>
      <c r="L1145" s="143"/>
      <c r="M1145" s="237"/>
      <c r="N1145" s="143"/>
      <c r="O1145" s="143"/>
      <c r="P1145" s="143"/>
      <c r="Q1145" s="143"/>
      <c r="R1145" s="143"/>
      <c r="S1145" s="143"/>
      <c r="T1145" s="143"/>
      <c r="U1145" s="143"/>
      <c r="V1145" s="143"/>
      <c r="W1145" s="90">
        <f>IF(AND($AM$17&gt;=$X1145,$AM$17&lt;=$Y1145),'TARIFA ENTREGA A DIRECCION USD'!A1145,$W1146)</f>
        <v>0</v>
      </c>
      <c r="X1145" s="90">
        <v>1136.001</v>
      </c>
      <c r="Y1145" s="90">
        <v>1137</v>
      </c>
      <c r="Z1145" s="144"/>
    </row>
    <row r="1146" spans="1:26" x14ac:dyDescent="0.2">
      <c r="A1146" s="281" t="str">
        <f t="shared" si="26"/>
        <v>LGA MAY</v>
      </c>
      <c r="B1146" s="368" t="s">
        <v>5536</v>
      </c>
      <c r="C1146" s="368" t="s">
        <v>5480</v>
      </c>
      <c r="D1146" s="368" t="s">
        <v>577</v>
      </c>
      <c r="E1146" s="368" t="s">
        <v>578</v>
      </c>
      <c r="F1146" s="369" t="s">
        <v>502</v>
      </c>
      <c r="G1146" s="370">
        <v>146</v>
      </c>
      <c r="I1146" s="143"/>
      <c r="J1146" s="143"/>
      <c r="K1146" s="143"/>
      <c r="L1146" s="143"/>
      <c r="M1146" s="237"/>
      <c r="N1146" s="143"/>
      <c r="O1146" s="143"/>
      <c r="P1146" s="143"/>
      <c r="Q1146" s="143"/>
      <c r="R1146" s="143"/>
      <c r="S1146" s="143"/>
      <c r="T1146" s="143"/>
      <c r="U1146" s="143"/>
      <c r="V1146" s="143"/>
      <c r="W1146" s="90">
        <f>IF(AND($AM$17&gt;=$X1146,$AM$17&lt;=$Y1146),'TARIFA ENTREGA A DIRECCION USD'!A1146,$W1147)</f>
        <v>0</v>
      </c>
      <c r="X1146" s="90">
        <v>1137.001</v>
      </c>
      <c r="Y1146" s="90">
        <v>1138</v>
      </c>
      <c r="Z1146" s="144"/>
    </row>
    <row r="1147" spans="1:26" x14ac:dyDescent="0.2">
      <c r="A1147" s="281" t="str">
        <f t="shared" si="26"/>
        <v>LGA MBO</v>
      </c>
      <c r="B1147" s="368" t="s">
        <v>5536</v>
      </c>
      <c r="C1147" s="368" t="s">
        <v>5480</v>
      </c>
      <c r="D1147" s="368" t="s">
        <v>579</v>
      </c>
      <c r="E1147" s="368" t="s">
        <v>580</v>
      </c>
      <c r="F1147" s="369" t="s">
        <v>504</v>
      </c>
      <c r="G1147" s="370">
        <v>723</v>
      </c>
      <c r="I1147" s="143"/>
      <c r="J1147" s="143"/>
      <c r="K1147" s="143"/>
      <c r="L1147" s="143"/>
      <c r="M1147" s="237"/>
      <c r="N1147" s="143"/>
      <c r="O1147" s="143"/>
      <c r="P1147" s="143"/>
      <c r="Q1147" s="143"/>
      <c r="R1147" s="143"/>
      <c r="S1147" s="143"/>
      <c r="T1147" s="143"/>
      <c r="U1147" s="143"/>
      <c r="V1147" s="143"/>
      <c r="W1147" s="90">
        <f>IF(AND($AM$17&gt;=$X1147,$AM$17&lt;=$Y1147),'TARIFA ENTREGA A DIRECCION USD'!A1147,$W1148)</f>
        <v>0</v>
      </c>
      <c r="X1147" s="90">
        <v>1138.001</v>
      </c>
      <c r="Y1147" s="90">
        <v>1139</v>
      </c>
      <c r="Z1147" s="144"/>
    </row>
    <row r="1148" spans="1:26" x14ac:dyDescent="0.2">
      <c r="A1148" s="281" t="str">
        <f t="shared" si="26"/>
        <v>LGA MDA</v>
      </c>
      <c r="B1148" s="368" t="s">
        <v>5536</v>
      </c>
      <c r="C1148" s="368" t="s">
        <v>5480</v>
      </c>
      <c r="D1148" s="368" t="s">
        <v>581</v>
      </c>
      <c r="E1148" s="368" t="s">
        <v>582</v>
      </c>
      <c r="F1148" s="369" t="s">
        <v>504</v>
      </c>
      <c r="G1148" s="370">
        <v>838</v>
      </c>
      <c r="I1148" s="143"/>
      <c r="J1148" s="143"/>
      <c r="K1148" s="143"/>
      <c r="L1148" s="143"/>
      <c r="M1148" s="237"/>
      <c r="N1148" s="143"/>
      <c r="O1148" s="143"/>
      <c r="P1148" s="143"/>
      <c r="Q1148" s="143"/>
      <c r="R1148" s="143"/>
      <c r="S1148" s="143"/>
      <c r="T1148" s="143"/>
      <c r="U1148" s="143"/>
      <c r="V1148" s="143"/>
      <c r="W1148" s="90">
        <f>IF(AND($AM$17&gt;=$X1148,$AM$17&lt;=$Y1148),'TARIFA ENTREGA A DIRECCION USD'!A1148,$W1149)</f>
        <v>0</v>
      </c>
      <c r="X1148" s="90">
        <v>1139.001</v>
      </c>
      <c r="Y1148" s="90">
        <v>1140</v>
      </c>
      <c r="Z1148" s="144"/>
    </row>
    <row r="1149" spans="1:26" x14ac:dyDescent="0.2">
      <c r="A1149" s="281" t="str">
        <f t="shared" si="26"/>
        <v>LGA MIN</v>
      </c>
      <c r="B1149" s="368" t="s">
        <v>5536</v>
      </c>
      <c r="C1149" s="368" t="s">
        <v>5480</v>
      </c>
      <c r="D1149" s="368" t="s">
        <v>583</v>
      </c>
      <c r="E1149" s="368" t="s">
        <v>584</v>
      </c>
      <c r="F1149" s="369" t="s">
        <v>503</v>
      </c>
      <c r="G1149" s="370">
        <v>532</v>
      </c>
      <c r="I1149" s="143"/>
      <c r="J1149" s="143"/>
      <c r="K1149" s="143"/>
      <c r="L1149" s="143"/>
      <c r="M1149" s="237"/>
      <c r="N1149" s="143"/>
      <c r="O1149" s="143"/>
      <c r="P1149" s="143"/>
      <c r="Q1149" s="143"/>
      <c r="R1149" s="143"/>
      <c r="S1149" s="143"/>
      <c r="T1149" s="143"/>
      <c r="U1149" s="143"/>
      <c r="V1149" s="143"/>
      <c r="W1149" s="90">
        <f>IF(AND($AM$17&gt;=$X1149,$AM$17&lt;=$Y1149),'TARIFA ENTREGA A DIRECCION USD'!A1149,$W1150)</f>
        <v>0</v>
      </c>
      <c r="X1149" s="90">
        <v>1140.001</v>
      </c>
      <c r="Y1149" s="90">
        <v>1141</v>
      </c>
      <c r="Z1149" s="144"/>
    </row>
    <row r="1150" spans="1:26" x14ac:dyDescent="0.2">
      <c r="A1150" s="281" t="str">
        <f t="shared" si="26"/>
        <v>LGA MLM</v>
      </c>
      <c r="B1150" s="368" t="s">
        <v>5536</v>
      </c>
      <c r="C1150" s="368" t="s">
        <v>5480</v>
      </c>
      <c r="D1150" s="368" t="s">
        <v>5474</v>
      </c>
      <c r="E1150" s="368" t="s">
        <v>5487</v>
      </c>
      <c r="F1150" s="369" t="s">
        <v>501</v>
      </c>
      <c r="G1150" s="370">
        <v>30</v>
      </c>
      <c r="I1150" s="143"/>
      <c r="J1150" s="143"/>
      <c r="K1150" s="143"/>
      <c r="L1150" s="143"/>
      <c r="M1150" s="237"/>
      <c r="N1150" s="143"/>
      <c r="O1150" s="143"/>
      <c r="P1150" s="143"/>
      <c r="Q1150" s="143"/>
      <c r="R1150" s="143"/>
      <c r="S1150" s="143"/>
      <c r="T1150" s="143"/>
      <c r="U1150" s="143"/>
      <c r="V1150" s="143"/>
      <c r="W1150" s="90">
        <f>IF(AND($AM$17&gt;=$X1150,$AM$17&lt;=$Y1150),'TARIFA ENTREGA A DIRECCION USD'!A1150,$W1151)</f>
        <v>0</v>
      </c>
      <c r="X1150" s="90">
        <v>1141.001</v>
      </c>
      <c r="Y1150" s="90">
        <v>1142</v>
      </c>
      <c r="Z1150" s="144"/>
    </row>
    <row r="1151" spans="1:26" x14ac:dyDescent="0.2">
      <c r="A1151" s="281" t="str">
        <f t="shared" si="26"/>
        <v>LGA MTA</v>
      </c>
      <c r="B1151" s="368" t="s">
        <v>5536</v>
      </c>
      <c r="C1151" s="368" t="s">
        <v>5480</v>
      </c>
      <c r="D1151" s="368" t="s">
        <v>585</v>
      </c>
      <c r="E1151" s="368" t="s">
        <v>5483</v>
      </c>
      <c r="F1151" s="369" t="s">
        <v>504</v>
      </c>
      <c r="G1151" s="370">
        <v>490</v>
      </c>
      <c r="I1151" s="143"/>
      <c r="J1151" s="143"/>
      <c r="K1151" s="143"/>
      <c r="L1151" s="143"/>
      <c r="M1151" s="237"/>
      <c r="N1151" s="143"/>
      <c r="O1151" s="143"/>
      <c r="P1151" s="143"/>
      <c r="Q1151" s="143"/>
      <c r="R1151" s="143"/>
      <c r="S1151" s="143"/>
      <c r="T1151" s="143"/>
      <c r="U1151" s="143"/>
      <c r="V1151" s="143"/>
      <c r="W1151" s="90">
        <f>IF(AND($AM$17&gt;=$X1151,$AM$17&lt;=$Y1151),'TARIFA ENTREGA A DIRECCION USD'!A1151,$W1152)</f>
        <v>0</v>
      </c>
      <c r="X1151" s="90">
        <v>1142.001</v>
      </c>
      <c r="Y1151" s="90">
        <v>1143</v>
      </c>
      <c r="Z1151" s="144"/>
    </row>
    <row r="1152" spans="1:26" x14ac:dyDescent="0.2">
      <c r="A1152" s="281" t="str">
        <f t="shared" si="26"/>
        <v>LGA PCO</v>
      </c>
      <c r="B1152" s="368" t="s">
        <v>5536</v>
      </c>
      <c r="C1152" s="368" t="s">
        <v>5480</v>
      </c>
      <c r="D1152" s="368" t="s">
        <v>586</v>
      </c>
      <c r="E1152" s="368" t="s">
        <v>587</v>
      </c>
      <c r="F1152" s="369" t="s">
        <v>502</v>
      </c>
      <c r="G1152" s="370">
        <v>253</v>
      </c>
      <c r="I1152" s="143"/>
      <c r="J1152" s="143"/>
      <c r="K1152" s="143"/>
      <c r="L1152" s="143"/>
      <c r="M1152" s="237"/>
      <c r="N1152" s="143"/>
      <c r="O1152" s="143"/>
      <c r="P1152" s="143"/>
      <c r="Q1152" s="143"/>
      <c r="R1152" s="143"/>
      <c r="S1152" s="143"/>
      <c r="T1152" s="143"/>
      <c r="U1152" s="143"/>
      <c r="V1152" s="143"/>
      <c r="W1152" s="90">
        <f>IF(AND($AM$17&gt;=$X1152,$AM$17&lt;=$Y1152),'TARIFA ENTREGA A DIRECCION USD'!A1152,$W1153)</f>
        <v>0</v>
      </c>
      <c r="X1152" s="90">
        <v>1143.001</v>
      </c>
      <c r="Y1152" s="90">
        <v>1144</v>
      </c>
      <c r="Z1152" s="144"/>
    </row>
    <row r="1153" spans="1:26" x14ac:dyDescent="0.2">
      <c r="A1153" s="281" t="str">
        <f t="shared" si="26"/>
        <v>LGA PFO</v>
      </c>
      <c r="B1153" s="368" t="s">
        <v>5536</v>
      </c>
      <c r="C1153" s="368" t="s">
        <v>5480</v>
      </c>
      <c r="D1153" s="368" t="s">
        <v>588</v>
      </c>
      <c r="E1153" s="368" t="s">
        <v>589</v>
      </c>
      <c r="F1153" s="369" t="s">
        <v>503</v>
      </c>
      <c r="G1153" s="370">
        <v>571</v>
      </c>
      <c r="I1153" s="143"/>
      <c r="J1153" s="143"/>
      <c r="K1153" s="143"/>
      <c r="L1153" s="143"/>
      <c r="M1153" s="237"/>
      <c r="N1153" s="143"/>
      <c r="O1153" s="143"/>
      <c r="P1153" s="143"/>
      <c r="Q1153" s="143"/>
      <c r="R1153" s="143"/>
      <c r="S1153" s="143"/>
      <c r="T1153" s="143"/>
      <c r="U1153" s="143"/>
      <c r="V1153" s="143"/>
      <c r="W1153" s="90">
        <f>IF(AND($AM$17&gt;=$X1153,$AM$17&lt;=$Y1153),'TARIFA ENTREGA A DIRECCION USD'!A1153,$W1154)</f>
        <v>0</v>
      </c>
      <c r="X1153" s="90">
        <v>1144.001</v>
      </c>
      <c r="Y1153" s="90">
        <v>1145</v>
      </c>
      <c r="Z1153" s="144"/>
    </row>
    <row r="1154" spans="1:26" x14ac:dyDescent="0.2">
      <c r="A1154" s="281" t="str">
        <f t="shared" ref="A1154:A1217" si="27">CONCATENATE(B1154," ",D1154)</f>
        <v>LGA PLC</v>
      </c>
      <c r="B1154" s="368" t="s">
        <v>5536</v>
      </c>
      <c r="C1154" s="368" t="s">
        <v>5480</v>
      </c>
      <c r="D1154" s="368" t="s">
        <v>590</v>
      </c>
      <c r="E1154" s="368" t="s">
        <v>591</v>
      </c>
      <c r="F1154" s="369" t="s">
        <v>503</v>
      </c>
      <c r="G1154" s="370">
        <v>354</v>
      </c>
      <c r="I1154" s="143"/>
      <c r="J1154" s="143"/>
      <c r="K1154" s="143"/>
      <c r="L1154" s="143"/>
      <c r="M1154" s="237"/>
      <c r="N1154" s="143"/>
      <c r="O1154" s="143"/>
      <c r="P1154" s="143"/>
      <c r="Q1154" s="143"/>
      <c r="R1154" s="143"/>
      <c r="S1154" s="143"/>
      <c r="T1154" s="143"/>
      <c r="U1154" s="143"/>
      <c r="V1154" s="143"/>
      <c r="W1154" s="90">
        <f>IF(AND($AM$17&gt;=$X1154,$AM$17&lt;=$Y1154),'TARIFA ENTREGA A DIRECCION USD'!A1154,$W1155)</f>
        <v>0</v>
      </c>
      <c r="X1154" s="90">
        <v>1145.001</v>
      </c>
      <c r="Y1154" s="90">
        <v>1146</v>
      </c>
      <c r="Z1154" s="144"/>
    </row>
    <row r="1155" spans="1:26" x14ac:dyDescent="0.2">
      <c r="A1155" s="281" t="str">
        <f t="shared" si="27"/>
        <v>LGA POZ</v>
      </c>
      <c r="B1155" s="368" t="s">
        <v>5536</v>
      </c>
      <c r="C1155" s="368" t="s">
        <v>5480</v>
      </c>
      <c r="D1155" s="368" t="s">
        <v>592</v>
      </c>
      <c r="E1155" s="368" t="s">
        <v>593</v>
      </c>
      <c r="F1155" s="369" t="s">
        <v>504</v>
      </c>
      <c r="G1155" s="370">
        <v>686</v>
      </c>
      <c r="I1155" s="143"/>
      <c r="J1155" s="143"/>
      <c r="K1155" s="143"/>
      <c r="L1155" s="143"/>
      <c r="M1155" s="237"/>
      <c r="N1155" s="143"/>
      <c r="O1155" s="143"/>
      <c r="P1155" s="143"/>
      <c r="Q1155" s="143"/>
      <c r="R1155" s="143"/>
      <c r="S1155" s="143"/>
      <c r="T1155" s="143"/>
      <c r="U1155" s="143"/>
      <c r="V1155" s="143"/>
      <c r="W1155" s="90">
        <f>IF(AND($AM$17&gt;=$X1155,$AM$17&lt;=$Y1155),'TARIFA ENTREGA A DIRECCION USD'!A1155,$W1156)</f>
        <v>0</v>
      </c>
      <c r="X1155" s="90">
        <v>1146.001</v>
      </c>
      <c r="Y1155" s="90">
        <v>1147</v>
      </c>
      <c r="Z1155" s="144"/>
    </row>
    <row r="1156" spans="1:26" x14ac:dyDescent="0.2">
      <c r="A1156" s="281" t="str">
        <f t="shared" si="27"/>
        <v>LGA SNT</v>
      </c>
      <c r="B1156" s="368" t="s">
        <v>5536</v>
      </c>
      <c r="C1156" s="368" t="s">
        <v>5480</v>
      </c>
      <c r="D1156" s="368" t="s">
        <v>5610</v>
      </c>
      <c r="E1156" s="368" t="s">
        <v>594</v>
      </c>
      <c r="F1156" s="369" t="s">
        <v>504</v>
      </c>
      <c r="G1156" s="370">
        <v>971</v>
      </c>
      <c r="I1156" s="143"/>
      <c r="J1156" s="143"/>
      <c r="K1156" s="143"/>
      <c r="L1156" s="143"/>
      <c r="M1156" s="237"/>
      <c r="N1156" s="143"/>
      <c r="O1156" s="143"/>
      <c r="P1156" s="143"/>
      <c r="Q1156" s="143"/>
      <c r="R1156" s="143"/>
      <c r="S1156" s="143"/>
      <c r="T1156" s="143"/>
      <c r="U1156" s="143"/>
      <c r="V1156" s="143"/>
      <c r="W1156" s="90">
        <f>IF(AND($AM$17&gt;=$X1156,$AM$17&lt;=$Y1156),'TARIFA ENTREGA A DIRECCION USD'!A1156,$W1157)</f>
        <v>0</v>
      </c>
      <c r="X1156" s="90">
        <v>1147.001</v>
      </c>
      <c r="Y1156" s="90">
        <v>1148</v>
      </c>
      <c r="Z1156" s="144"/>
    </row>
    <row r="1157" spans="1:26" x14ac:dyDescent="0.2">
      <c r="A1157" s="281" t="str">
        <f t="shared" si="27"/>
        <v>LGA SBZ</v>
      </c>
      <c r="B1157" s="368" t="s">
        <v>5536</v>
      </c>
      <c r="C1157" s="368" t="s">
        <v>5480</v>
      </c>
      <c r="D1157" s="368" t="s">
        <v>595</v>
      </c>
      <c r="E1157" s="368" t="s">
        <v>5484</v>
      </c>
      <c r="F1157" s="369" t="s">
        <v>504</v>
      </c>
      <c r="G1157" s="370">
        <v>823</v>
      </c>
      <c r="I1157" s="143"/>
      <c r="J1157" s="143"/>
      <c r="K1157" s="143"/>
      <c r="L1157" s="143"/>
      <c r="M1157" s="237"/>
      <c r="N1157" s="143"/>
      <c r="O1157" s="143"/>
      <c r="P1157" s="143"/>
      <c r="Q1157" s="143"/>
      <c r="R1157" s="143"/>
      <c r="S1157" s="143"/>
      <c r="T1157" s="143"/>
      <c r="U1157" s="143"/>
      <c r="V1157" s="143"/>
      <c r="W1157" s="90">
        <f>IF(AND($AM$17&gt;=$X1157,$AM$17&lt;=$Y1157),'TARIFA ENTREGA A DIRECCION USD'!A1157,$W1158)</f>
        <v>0</v>
      </c>
      <c r="X1157" s="90">
        <v>1148.001</v>
      </c>
      <c r="Y1157" s="90">
        <v>1149</v>
      </c>
      <c r="Z1157" s="144"/>
    </row>
    <row r="1158" spans="1:26" x14ac:dyDescent="0.2">
      <c r="A1158" s="281" t="str">
        <f t="shared" si="27"/>
        <v>LGA SCL</v>
      </c>
      <c r="B1158" s="368" t="s">
        <v>5536</v>
      </c>
      <c r="C1158" s="368" t="s">
        <v>5480</v>
      </c>
      <c r="D1158" s="368" t="s">
        <v>596</v>
      </c>
      <c r="E1158" s="368" t="s">
        <v>597</v>
      </c>
      <c r="F1158" s="369" t="s">
        <v>504</v>
      </c>
      <c r="G1158" s="370">
        <v>932</v>
      </c>
      <c r="I1158" s="143"/>
      <c r="J1158" s="143"/>
      <c r="K1158" s="143"/>
      <c r="L1158" s="143"/>
      <c r="M1158" s="237"/>
      <c r="N1158" s="143"/>
      <c r="O1158" s="143"/>
      <c r="P1158" s="143"/>
      <c r="Q1158" s="143"/>
      <c r="R1158" s="143"/>
      <c r="S1158" s="143"/>
      <c r="T1158" s="143"/>
      <c r="U1158" s="143"/>
      <c r="V1158" s="143"/>
      <c r="W1158" s="90">
        <f>IF(AND($AM$17&gt;=$X1158,$AM$17&lt;=$Y1158),'TARIFA ENTREGA A DIRECCION USD'!A1158,$W1159)</f>
        <v>0</v>
      </c>
      <c r="X1158" s="90">
        <v>1149.001</v>
      </c>
      <c r="Y1158" s="90">
        <v>1150</v>
      </c>
      <c r="Z1158" s="144"/>
    </row>
    <row r="1159" spans="1:26" x14ac:dyDescent="0.2">
      <c r="A1159" s="281" t="str">
        <f t="shared" si="27"/>
        <v>LGA SFE</v>
      </c>
      <c r="B1159" s="368" t="s">
        <v>5536</v>
      </c>
      <c r="C1159" s="368" t="s">
        <v>5480</v>
      </c>
      <c r="D1159" s="368" t="s">
        <v>598</v>
      </c>
      <c r="E1159" s="368" t="s">
        <v>599</v>
      </c>
      <c r="F1159" s="369" t="s">
        <v>503</v>
      </c>
      <c r="G1159" s="370">
        <v>323</v>
      </c>
      <c r="I1159" s="143"/>
      <c r="J1159" s="143"/>
      <c r="K1159" s="143"/>
      <c r="L1159" s="143"/>
      <c r="M1159" s="237"/>
      <c r="N1159" s="143"/>
      <c r="O1159" s="143"/>
      <c r="P1159" s="143"/>
      <c r="Q1159" s="143"/>
      <c r="R1159" s="143"/>
      <c r="S1159" s="143"/>
      <c r="T1159" s="143"/>
      <c r="U1159" s="143"/>
      <c r="V1159" s="143"/>
      <c r="W1159" s="90">
        <f>IF(AND($AM$17&gt;=$X1159,$AM$17&lt;=$Y1159),'TARIFA ENTREGA A DIRECCION USD'!A1159,$W1160)</f>
        <v>0</v>
      </c>
      <c r="X1159" s="90">
        <v>1150.001</v>
      </c>
      <c r="Y1159" s="90">
        <v>1151</v>
      </c>
      <c r="Z1159" s="144"/>
    </row>
    <row r="1160" spans="1:26" x14ac:dyDescent="0.2">
      <c r="A1160" s="281" t="str">
        <f t="shared" si="27"/>
        <v>LGA SFX</v>
      </c>
      <c r="B1160" s="368" t="s">
        <v>5536</v>
      </c>
      <c r="C1160" s="368" t="s">
        <v>5480</v>
      </c>
      <c r="D1160" s="368" t="s">
        <v>600</v>
      </c>
      <c r="E1160" s="368" t="s">
        <v>601</v>
      </c>
      <c r="F1160" s="369" t="s">
        <v>504</v>
      </c>
      <c r="G1160" s="370">
        <v>702</v>
      </c>
      <c r="I1160" s="143"/>
      <c r="J1160" s="143"/>
      <c r="K1160" s="143"/>
      <c r="L1160" s="143"/>
      <c r="M1160" s="237"/>
      <c r="N1160" s="143"/>
      <c r="O1160" s="143"/>
      <c r="P1160" s="143"/>
      <c r="Q1160" s="143"/>
      <c r="R1160" s="143"/>
      <c r="S1160" s="143"/>
      <c r="T1160" s="143"/>
      <c r="U1160" s="143"/>
      <c r="V1160" s="143"/>
      <c r="W1160" s="90">
        <f>IF(AND($AM$17&gt;=$X1160,$AM$17&lt;=$Y1160),'TARIFA ENTREGA A DIRECCION USD'!A1160,$W1161)</f>
        <v>0</v>
      </c>
      <c r="X1160" s="90">
        <v>1151.001</v>
      </c>
      <c r="Y1160" s="90">
        <v>1152</v>
      </c>
      <c r="Z1160" s="144"/>
    </row>
    <row r="1161" spans="1:26" x14ac:dyDescent="0.2">
      <c r="A1161" s="281" t="str">
        <f t="shared" si="27"/>
        <v>LGA TPT</v>
      </c>
      <c r="B1161" s="368" t="s">
        <v>5536</v>
      </c>
      <c r="C1161" s="368" t="s">
        <v>5480</v>
      </c>
      <c r="D1161" s="368" t="s">
        <v>5503</v>
      </c>
      <c r="E1161" s="368" t="s">
        <v>5504</v>
      </c>
      <c r="F1161" s="369" t="s">
        <v>504</v>
      </c>
      <c r="G1161" s="370">
        <v>776</v>
      </c>
      <c r="I1161" s="143"/>
      <c r="J1161" s="143"/>
      <c r="K1161" s="143"/>
      <c r="L1161" s="143"/>
      <c r="M1161" s="237"/>
      <c r="N1161" s="143"/>
      <c r="O1161" s="143"/>
      <c r="P1161" s="143"/>
      <c r="Q1161" s="143"/>
      <c r="R1161" s="143"/>
      <c r="S1161" s="143"/>
      <c r="T1161" s="143"/>
      <c r="U1161" s="143"/>
      <c r="V1161" s="143"/>
      <c r="W1161" s="90">
        <f>IF(AND($AM$17&gt;=$X1161,$AM$17&lt;=$Y1161),'TARIFA ENTREGA A DIRECCION USD'!A1161,$W1162)</f>
        <v>0</v>
      </c>
      <c r="X1161" s="90">
        <v>1152.001</v>
      </c>
      <c r="Y1161" s="90">
        <v>1153</v>
      </c>
      <c r="Z1161" s="144"/>
    </row>
    <row r="1162" spans="1:26" x14ac:dyDescent="0.2">
      <c r="A1162" s="281" t="str">
        <f t="shared" si="27"/>
        <v>LGA TY1</v>
      </c>
      <c r="B1162" s="368" t="s">
        <v>5536</v>
      </c>
      <c r="C1162" s="368" t="s">
        <v>5480</v>
      </c>
      <c r="D1162" s="368" t="s">
        <v>604</v>
      </c>
      <c r="E1162" s="368" t="s">
        <v>605</v>
      </c>
      <c r="F1162" s="369" t="s">
        <v>501</v>
      </c>
      <c r="G1162" s="370">
        <v>30</v>
      </c>
      <c r="I1162" s="143"/>
      <c r="J1162" s="143"/>
      <c r="K1162" s="143"/>
      <c r="L1162" s="143"/>
      <c r="M1162" s="237"/>
      <c r="N1162" s="143"/>
      <c r="O1162" s="143"/>
      <c r="P1162" s="143"/>
      <c r="Q1162" s="143"/>
      <c r="R1162" s="143"/>
      <c r="S1162" s="143"/>
      <c r="T1162" s="143"/>
      <c r="U1162" s="143"/>
      <c r="V1162" s="143"/>
      <c r="W1162" s="90">
        <f>IF(AND($AM$17&gt;=$X1162,$AM$17&lt;=$Y1162),'TARIFA ENTREGA A DIRECCION USD'!A1162,$W1163)</f>
        <v>0</v>
      </c>
      <c r="X1162" s="90">
        <v>1153.001</v>
      </c>
      <c r="Y1162" s="90">
        <v>1154</v>
      </c>
      <c r="Z1162" s="144"/>
    </row>
    <row r="1163" spans="1:26" x14ac:dyDescent="0.2">
      <c r="A1163" s="281" t="str">
        <f t="shared" si="27"/>
        <v>LGA VAL</v>
      </c>
      <c r="B1163" s="368" t="s">
        <v>5536</v>
      </c>
      <c r="C1163" s="368" t="s">
        <v>5480</v>
      </c>
      <c r="D1163" s="368" t="s">
        <v>602</v>
      </c>
      <c r="E1163" s="368" t="s">
        <v>603</v>
      </c>
      <c r="F1163" s="369" t="s">
        <v>502</v>
      </c>
      <c r="G1163" s="370">
        <v>193</v>
      </c>
      <c r="I1163" s="143"/>
      <c r="J1163" s="143"/>
      <c r="K1163" s="143"/>
      <c r="L1163" s="143"/>
      <c r="M1163" s="237"/>
      <c r="N1163" s="143"/>
      <c r="O1163" s="143"/>
      <c r="P1163" s="143"/>
      <c r="Q1163" s="143"/>
      <c r="R1163" s="143"/>
      <c r="S1163" s="143"/>
      <c r="T1163" s="143"/>
      <c r="U1163" s="143"/>
      <c r="V1163" s="143"/>
      <c r="W1163" s="90">
        <f>IF(AND($AM$17&gt;=$X1163,$AM$17&lt;=$Y1163),'TARIFA ENTREGA A DIRECCION USD'!A1163,$W1164)</f>
        <v>0</v>
      </c>
      <c r="X1163" s="90">
        <v>1154.001</v>
      </c>
      <c r="Y1163" s="90">
        <v>1155</v>
      </c>
      <c r="Z1163" s="144"/>
    </row>
    <row r="1164" spans="1:26" x14ac:dyDescent="0.2">
      <c r="A1164" s="281" t="str">
        <f t="shared" si="27"/>
        <v>LGA VEN</v>
      </c>
      <c r="B1164" s="368" t="s">
        <v>5536</v>
      </c>
      <c r="C1164" s="368" t="s">
        <v>5480</v>
      </c>
      <c r="D1164" s="368" t="s">
        <v>5475</v>
      </c>
      <c r="E1164" s="368" t="s">
        <v>5476</v>
      </c>
      <c r="F1164" s="369" t="s">
        <v>501</v>
      </c>
      <c r="G1164" s="370">
        <v>30</v>
      </c>
      <c r="I1164" s="143"/>
      <c r="J1164" s="143"/>
      <c r="K1164" s="143"/>
      <c r="L1164" s="143"/>
      <c r="M1164" s="237"/>
      <c r="N1164" s="143"/>
      <c r="O1164" s="143"/>
      <c r="P1164" s="143"/>
      <c r="Q1164" s="143"/>
      <c r="R1164" s="143"/>
      <c r="S1164" s="143"/>
      <c r="T1164" s="143"/>
      <c r="U1164" s="143"/>
      <c r="V1164" s="143"/>
      <c r="W1164" s="90">
        <f>IF(AND($AM$17&gt;=$X1164,$AM$17&lt;=$Y1164),'TARIFA ENTREGA A DIRECCION USD'!A1164,$W1165)</f>
        <v>0</v>
      </c>
      <c r="X1164" s="90">
        <v>1155.001</v>
      </c>
      <c r="Y1164" s="90">
        <v>1156</v>
      </c>
      <c r="Z1164" s="144"/>
    </row>
    <row r="1165" spans="1:26" x14ac:dyDescent="0.2">
      <c r="A1165" s="281" t="str">
        <f t="shared" si="27"/>
        <v>LGA VLP</v>
      </c>
      <c r="B1165" s="368" t="s">
        <v>5536</v>
      </c>
      <c r="C1165" s="368" t="s">
        <v>5480</v>
      </c>
      <c r="D1165" s="368" t="s">
        <v>606</v>
      </c>
      <c r="E1165" s="368" t="s">
        <v>5482</v>
      </c>
      <c r="F1165" s="369" t="s">
        <v>503</v>
      </c>
      <c r="G1165" s="370">
        <v>389</v>
      </c>
      <c r="I1165" s="143"/>
      <c r="J1165" s="143"/>
      <c r="K1165" s="143"/>
      <c r="L1165" s="143"/>
      <c r="M1165" s="237"/>
      <c r="N1165" s="143"/>
      <c r="O1165" s="143"/>
      <c r="P1165" s="143"/>
      <c r="Q1165" s="143"/>
      <c r="R1165" s="143"/>
      <c r="S1165" s="143"/>
      <c r="T1165" s="143"/>
      <c r="U1165" s="143"/>
      <c r="V1165" s="143"/>
      <c r="W1165" s="90">
        <f>IF(AND($AM$17&gt;=$X1165,$AM$17&lt;=$Y1165),'TARIFA ENTREGA A DIRECCION USD'!A1165,$W1166)</f>
        <v>0</v>
      </c>
      <c r="X1165" s="90">
        <v>1156.001</v>
      </c>
      <c r="Y1165" s="90">
        <v>1157</v>
      </c>
      <c r="Z1165" s="144"/>
    </row>
    <row r="1166" spans="1:26" x14ac:dyDescent="0.2">
      <c r="A1166" s="281" t="str">
        <f t="shared" si="27"/>
        <v>LGA VRA</v>
      </c>
      <c r="B1166" s="368" t="s">
        <v>5536</v>
      </c>
      <c r="C1166" s="368" t="s">
        <v>5480</v>
      </c>
      <c r="D1166" s="368" t="s">
        <v>607</v>
      </c>
      <c r="E1166" s="368" t="s">
        <v>608</v>
      </c>
      <c r="F1166" s="369" t="s">
        <v>504</v>
      </c>
      <c r="G1166" s="370">
        <v>636</v>
      </c>
      <c r="I1166" s="143"/>
      <c r="J1166" s="143"/>
      <c r="K1166" s="143"/>
      <c r="L1166" s="143"/>
      <c r="M1166" s="237"/>
      <c r="N1166" s="143"/>
      <c r="O1166" s="143"/>
      <c r="P1166" s="143"/>
      <c r="Q1166" s="143"/>
      <c r="R1166" s="143"/>
      <c r="S1166" s="143"/>
      <c r="T1166" s="143"/>
      <c r="U1166" s="143"/>
      <c r="V1166" s="143"/>
      <c r="W1166" s="90">
        <f>IF(AND($AM$17&gt;=$X1166,$AM$17&lt;=$Y1166),'TARIFA ENTREGA A DIRECCION USD'!A1166,$W1167)</f>
        <v>0</v>
      </c>
      <c r="X1166" s="90">
        <v>1157.001</v>
      </c>
      <c r="Y1166" s="90">
        <v>1158</v>
      </c>
      <c r="Z1166" s="144"/>
    </row>
    <row r="1167" spans="1:26" x14ac:dyDescent="0.2">
      <c r="A1167" s="281" t="str">
        <f t="shared" si="27"/>
        <v>LGA XBM</v>
      </c>
      <c r="B1167" s="368" t="s">
        <v>5536</v>
      </c>
      <c r="C1167" s="368" t="s">
        <v>5480</v>
      </c>
      <c r="D1167" s="368" t="s">
        <v>609</v>
      </c>
      <c r="E1167" s="368" t="s">
        <v>612</v>
      </c>
      <c r="F1167" s="369" t="s">
        <v>501</v>
      </c>
      <c r="G1167" s="370">
        <v>30</v>
      </c>
      <c r="I1167" s="143"/>
      <c r="J1167" s="143"/>
      <c r="K1167" s="143"/>
      <c r="L1167" s="143"/>
      <c r="M1167" s="237"/>
      <c r="N1167" s="143"/>
      <c r="O1167" s="143"/>
      <c r="P1167" s="143"/>
      <c r="Q1167" s="143"/>
      <c r="R1167" s="143"/>
      <c r="S1167" s="143"/>
      <c r="T1167" s="143"/>
      <c r="U1167" s="143"/>
      <c r="V1167" s="143"/>
      <c r="W1167" s="90">
        <f>IF(AND($AM$17&gt;=$X1167,$AM$17&lt;=$Y1167),'TARIFA ENTREGA A DIRECCION USD'!A1167,$W1168)</f>
        <v>0</v>
      </c>
      <c r="X1167" s="90">
        <v>1158.001</v>
      </c>
      <c r="Y1167" s="90">
        <v>1159</v>
      </c>
      <c r="Z1167" s="144"/>
    </row>
    <row r="1168" spans="1:26" x14ac:dyDescent="0.2">
      <c r="A1168" s="281" t="str">
        <f t="shared" si="27"/>
        <v>LGA XES</v>
      </c>
      <c r="B1168" s="368" t="s">
        <v>5536</v>
      </c>
      <c r="C1168" s="368" t="s">
        <v>5480</v>
      </c>
      <c r="D1168" s="368" t="s">
        <v>610</v>
      </c>
      <c r="E1168" s="368" t="s">
        <v>613</v>
      </c>
      <c r="F1168" s="369" t="s">
        <v>501</v>
      </c>
      <c r="G1168" s="370">
        <v>30</v>
      </c>
      <c r="I1168" s="143"/>
      <c r="J1168" s="143"/>
      <c r="K1168" s="143"/>
      <c r="L1168" s="143"/>
      <c r="M1168" s="237"/>
      <c r="N1168" s="143"/>
      <c r="O1168" s="143"/>
      <c r="P1168" s="143"/>
      <c r="Q1168" s="143"/>
      <c r="R1168" s="143"/>
      <c r="S1168" s="143"/>
      <c r="T1168" s="143"/>
      <c r="U1168" s="143"/>
      <c r="V1168" s="143"/>
      <c r="W1168" s="90">
        <f>IF(AND($AM$17&gt;=$X1168,$AM$17&lt;=$Y1168),'TARIFA ENTREGA A DIRECCION USD'!A1168,$W1169)</f>
        <v>0</v>
      </c>
      <c r="X1168" s="90">
        <v>1159.001</v>
      </c>
      <c r="Y1168" s="90">
        <v>1160</v>
      </c>
      <c r="Z1168" s="144"/>
    </row>
    <row r="1169" spans="1:26" x14ac:dyDescent="0.2">
      <c r="A1169" s="281" t="str">
        <f t="shared" si="27"/>
        <v>LGA XSJ</v>
      </c>
      <c r="B1169" s="368" t="s">
        <v>5536</v>
      </c>
      <c r="C1169" s="368" t="s">
        <v>5480</v>
      </c>
      <c r="D1169" s="368" t="s">
        <v>5477</v>
      </c>
      <c r="E1169" s="368" t="s">
        <v>5478</v>
      </c>
      <c r="F1169" s="369" t="s">
        <v>501</v>
      </c>
      <c r="G1169" s="369">
        <v>30</v>
      </c>
      <c r="I1169" s="143"/>
      <c r="J1169" s="143"/>
      <c r="K1169" s="143"/>
      <c r="L1169" s="143"/>
      <c r="M1169" s="237"/>
      <c r="N1169" s="143"/>
      <c r="O1169" s="143"/>
      <c r="P1169" s="143"/>
      <c r="Q1169" s="143"/>
      <c r="R1169" s="143"/>
      <c r="S1169" s="143"/>
      <c r="T1169" s="143"/>
      <c r="U1169" s="143"/>
      <c r="V1169" s="143"/>
      <c r="W1169" s="90">
        <f>IF(AND($AM$17&gt;=$X1169,$AM$17&lt;=$Y1169),'TARIFA ENTREGA A DIRECCION USD'!A1169,$W1170)</f>
        <v>0</v>
      </c>
      <c r="X1169" s="90">
        <v>1160.001</v>
      </c>
      <c r="Y1169" s="90">
        <v>1161</v>
      </c>
      <c r="Z1169" s="144"/>
    </row>
    <row r="1170" spans="1:26" x14ac:dyDescent="0.2">
      <c r="A1170" s="281" t="str">
        <f t="shared" si="27"/>
        <v>LGA XSS</v>
      </c>
      <c r="B1170" s="368" t="s">
        <v>5536</v>
      </c>
      <c r="C1170" s="368" t="s">
        <v>5480</v>
      </c>
      <c r="D1170" s="368" t="s">
        <v>5485</v>
      </c>
      <c r="E1170" s="368" t="s">
        <v>5486</v>
      </c>
      <c r="F1170" s="369" t="s">
        <v>504</v>
      </c>
      <c r="G1170" s="370">
        <v>932</v>
      </c>
      <c r="I1170" s="143"/>
      <c r="J1170" s="143"/>
      <c r="K1170" s="143"/>
      <c r="L1170" s="143"/>
      <c r="M1170" s="237"/>
      <c r="N1170" s="143"/>
      <c r="O1170" s="143"/>
      <c r="P1170" s="143"/>
      <c r="Q1170" s="143"/>
      <c r="R1170" s="143"/>
      <c r="S1170" s="143"/>
      <c r="T1170" s="143"/>
      <c r="U1170" s="143"/>
      <c r="V1170" s="143"/>
      <c r="W1170" s="90">
        <f>IF(AND($AM$17&gt;=$X1170,$AM$17&lt;=$Y1170),'TARIFA ENTREGA A DIRECCION USD'!A1170,$W1171)</f>
        <v>0</v>
      </c>
      <c r="X1170" s="90">
        <v>1161.001</v>
      </c>
      <c r="Y1170" s="90">
        <v>1162</v>
      </c>
      <c r="Z1170" s="144"/>
    </row>
    <row r="1171" spans="1:26" x14ac:dyDescent="0.2">
      <c r="A1171" s="281" t="str">
        <f t="shared" si="27"/>
        <v>LGA XTT</v>
      </c>
      <c r="B1171" s="368" t="s">
        <v>5536</v>
      </c>
      <c r="C1171" s="368" t="s">
        <v>5480</v>
      </c>
      <c r="D1171" s="368" t="s">
        <v>5448</v>
      </c>
      <c r="E1171" s="368" t="s">
        <v>5479</v>
      </c>
      <c r="F1171" s="369" t="s">
        <v>501</v>
      </c>
      <c r="G1171" s="370">
        <v>30</v>
      </c>
      <c r="I1171" s="143"/>
      <c r="J1171" s="143"/>
      <c r="K1171" s="143"/>
      <c r="L1171" s="143"/>
      <c r="M1171" s="237"/>
      <c r="N1171" s="143"/>
      <c r="O1171" s="143"/>
      <c r="P1171" s="143"/>
      <c r="Q1171" s="143"/>
      <c r="R1171" s="143"/>
      <c r="S1171" s="143"/>
      <c r="T1171" s="143"/>
      <c r="U1171" s="143"/>
      <c r="V1171" s="143"/>
      <c r="W1171" s="90">
        <f>IF(AND($AM$17&gt;=$X1171,$AM$17&lt;=$Y1171),'TARIFA ENTREGA A DIRECCION USD'!A1171,$W1172)</f>
        <v>0</v>
      </c>
      <c r="X1171" s="90">
        <v>1162.001</v>
      </c>
      <c r="Y1171" s="90">
        <v>1163</v>
      </c>
      <c r="Z1171" s="144"/>
    </row>
    <row r="1172" spans="1:26" x14ac:dyDescent="0.2">
      <c r="A1172" s="282" t="str">
        <f t="shared" si="27"/>
        <v>LGA XCH</v>
      </c>
      <c r="B1172" s="368" t="s">
        <v>5536</v>
      </c>
      <c r="C1172" s="278" t="s">
        <v>5480</v>
      </c>
      <c r="D1172" s="368" t="s">
        <v>5537</v>
      </c>
      <c r="E1172" s="278" t="s">
        <v>5538</v>
      </c>
      <c r="F1172" s="395" t="s">
        <v>501</v>
      </c>
      <c r="G1172" s="396">
        <v>30</v>
      </c>
      <c r="I1172" s="143"/>
      <c r="J1172" s="143"/>
      <c r="K1172" s="143"/>
      <c r="L1172" s="143"/>
      <c r="M1172" s="237"/>
      <c r="N1172" s="143"/>
      <c r="O1172" s="143"/>
      <c r="P1172" s="143"/>
      <c r="Q1172" s="143"/>
      <c r="R1172" s="143"/>
      <c r="S1172" s="143"/>
      <c r="T1172" s="143"/>
      <c r="U1172" s="143"/>
      <c r="V1172" s="143"/>
      <c r="W1172" s="90">
        <f>IF(AND($AM$17&gt;=$X1172,$AM$17&lt;=$Y1172),'TARIFA ENTREGA A DIRECCION USD'!A1172,$W1173)</f>
        <v>0</v>
      </c>
      <c r="X1172" s="90">
        <v>1163.001</v>
      </c>
      <c r="Y1172" s="90">
        <v>1164</v>
      </c>
      <c r="Z1172" s="144"/>
    </row>
    <row r="1173" spans="1:26" x14ac:dyDescent="0.2">
      <c r="A1173" s="294" t="str">
        <f t="shared" si="27"/>
        <v>LGA BPC</v>
      </c>
      <c r="B1173" s="293" t="s">
        <v>5536</v>
      </c>
      <c r="C1173" s="293" t="s">
        <v>5480</v>
      </c>
      <c r="D1173" s="293" t="s">
        <v>5544</v>
      </c>
      <c r="E1173" s="293" t="s">
        <v>5545</v>
      </c>
      <c r="F1173" s="397" t="s">
        <v>503</v>
      </c>
      <c r="G1173" s="398">
        <v>354</v>
      </c>
      <c r="I1173" s="143"/>
      <c r="J1173" s="143"/>
      <c r="K1173" s="143"/>
      <c r="L1173" s="143"/>
      <c r="M1173" s="237"/>
      <c r="N1173" s="143"/>
      <c r="O1173" s="143"/>
      <c r="P1173" s="143"/>
      <c r="Q1173" s="143"/>
      <c r="R1173" s="143"/>
      <c r="S1173" s="143"/>
      <c r="T1173" s="143"/>
      <c r="U1173" s="143"/>
      <c r="V1173" s="143"/>
      <c r="W1173" s="90">
        <f>IF(AND($AM$17&gt;=$X1173,$AM$17&lt;=$Y1173),'TARIFA ENTREGA A DIRECCION USD'!A1173,$W1174)</f>
        <v>0</v>
      </c>
      <c r="X1173" s="90">
        <v>1164.001</v>
      </c>
      <c r="Y1173" s="90">
        <v>1165</v>
      </c>
      <c r="Z1173" s="144"/>
    </row>
    <row r="1174" spans="1:26" x14ac:dyDescent="0.2">
      <c r="A1174" s="294" t="str">
        <f t="shared" si="27"/>
        <v>LGA XCP</v>
      </c>
      <c r="B1174" s="293" t="s">
        <v>5536</v>
      </c>
      <c r="C1174" s="293" t="s">
        <v>5480</v>
      </c>
      <c r="D1174" s="293" t="s">
        <v>5549</v>
      </c>
      <c r="E1174" s="293" t="s">
        <v>5550</v>
      </c>
      <c r="F1174" s="397" t="s">
        <v>501</v>
      </c>
      <c r="G1174" s="398">
        <v>30</v>
      </c>
      <c r="I1174" s="143"/>
      <c r="J1174" s="143"/>
      <c r="K1174" s="143"/>
      <c r="L1174" s="143"/>
      <c r="M1174" s="237"/>
      <c r="N1174" s="143"/>
      <c r="O1174" s="143"/>
      <c r="P1174" s="143"/>
      <c r="Q1174" s="143"/>
      <c r="R1174" s="143"/>
      <c r="S1174" s="143"/>
      <c r="T1174" s="143"/>
      <c r="U1174" s="143"/>
      <c r="V1174" s="143"/>
      <c r="W1174" s="90">
        <f>IF(AND($AM$17&gt;=$X1174,$AM$17&lt;=$Y1174),'TARIFA ENTREGA A DIRECCION USD'!A1174,$W1175)</f>
        <v>0</v>
      </c>
      <c r="X1174" s="90">
        <v>1165.001</v>
      </c>
      <c r="Y1174" s="90">
        <v>1166</v>
      </c>
      <c r="Z1174" s="144"/>
    </row>
    <row r="1175" spans="1:26" x14ac:dyDescent="0.2">
      <c r="A1175" s="281" t="str">
        <f t="shared" si="27"/>
        <v>MAY ACO</v>
      </c>
      <c r="B1175" s="368" t="s">
        <v>577</v>
      </c>
      <c r="C1175" s="368" t="s">
        <v>578</v>
      </c>
      <c r="D1175" s="368" t="s">
        <v>546</v>
      </c>
      <c r="E1175" s="368" t="s">
        <v>547</v>
      </c>
      <c r="F1175" s="369" t="s">
        <v>503</v>
      </c>
      <c r="G1175" s="370">
        <v>510</v>
      </c>
      <c r="I1175" s="143"/>
      <c r="J1175" s="143"/>
      <c r="K1175" s="143"/>
      <c r="L1175" s="143"/>
      <c r="M1175" s="237"/>
      <c r="N1175" s="143"/>
      <c r="O1175" s="143"/>
      <c r="P1175" s="143"/>
      <c r="Q1175" s="143"/>
      <c r="R1175" s="143"/>
      <c r="S1175" s="143"/>
      <c r="T1175" s="143"/>
      <c r="U1175" s="143"/>
      <c r="V1175" s="143"/>
      <c r="W1175" s="90">
        <f>IF(AND($AM$17&gt;=$X1175,$AM$17&lt;=$Y1175),'TARIFA ENTREGA A DIRECCION USD'!A1175,$W1176)</f>
        <v>0</v>
      </c>
      <c r="X1175" s="90">
        <v>1166.001</v>
      </c>
      <c r="Y1175" s="90">
        <v>1167</v>
      </c>
      <c r="Z1175" s="144"/>
    </row>
    <row r="1176" spans="1:26" x14ac:dyDescent="0.2">
      <c r="A1176" s="281" t="str">
        <f t="shared" si="27"/>
        <v>MAY AUA</v>
      </c>
      <c r="B1176" s="368" t="s">
        <v>577</v>
      </c>
      <c r="C1176" s="368" t="s">
        <v>578</v>
      </c>
      <c r="D1176" s="368" t="s">
        <v>5515</v>
      </c>
      <c r="E1176" s="368" t="s">
        <v>5519</v>
      </c>
      <c r="F1176" s="369" t="s">
        <v>503</v>
      </c>
      <c r="G1176" s="370">
        <v>352</v>
      </c>
      <c r="I1176" s="143"/>
      <c r="J1176" s="143"/>
      <c r="K1176" s="143"/>
      <c r="L1176" s="143"/>
      <c r="M1176" s="237"/>
      <c r="N1176" s="143"/>
      <c r="O1176" s="143"/>
      <c r="P1176" s="143"/>
      <c r="Q1176" s="143"/>
      <c r="R1176" s="143"/>
      <c r="S1176" s="143"/>
      <c r="T1176" s="143"/>
      <c r="U1176" s="143"/>
      <c r="V1176" s="143"/>
      <c r="W1176" s="90">
        <f>IF(AND($AM$17&gt;=$X1176,$AM$17&lt;=$Y1176),'TARIFA ENTREGA A DIRECCION USD'!A1176,$W1177)</f>
        <v>0</v>
      </c>
      <c r="X1176" s="90">
        <v>1167.001</v>
      </c>
      <c r="Y1176" s="90">
        <v>1168</v>
      </c>
      <c r="Z1176" s="144"/>
    </row>
    <row r="1177" spans="1:26" x14ac:dyDescent="0.2">
      <c r="A1177" s="281" t="str">
        <f t="shared" si="27"/>
        <v>MAY BAS</v>
      </c>
      <c r="B1177" s="368" t="s">
        <v>577</v>
      </c>
      <c r="C1177" s="368" t="s">
        <v>578</v>
      </c>
      <c r="D1177" s="368" t="s">
        <v>549</v>
      </c>
      <c r="E1177" s="368" t="s">
        <v>550</v>
      </c>
      <c r="F1177" s="369" t="s">
        <v>503</v>
      </c>
      <c r="G1177" s="370">
        <v>493</v>
      </c>
      <c r="I1177" s="143"/>
      <c r="J1177" s="143"/>
      <c r="K1177" s="143"/>
      <c r="L1177" s="143"/>
      <c r="M1177" s="237"/>
      <c r="N1177" s="143"/>
      <c r="O1177" s="143"/>
      <c r="P1177" s="143"/>
      <c r="Q1177" s="143"/>
      <c r="R1177" s="143"/>
      <c r="S1177" s="143"/>
      <c r="T1177" s="143"/>
      <c r="U1177" s="143"/>
      <c r="V1177" s="143"/>
      <c r="W1177" s="90">
        <f>IF(AND($AM$17&gt;=$X1177,$AM$17&lt;=$Y1177),'TARIFA ENTREGA A DIRECCION USD'!A1177,$W1178)</f>
        <v>0</v>
      </c>
      <c r="X1177" s="90">
        <v>1168.001</v>
      </c>
      <c r="Y1177" s="90">
        <v>1169</v>
      </c>
      <c r="Z1177" s="144"/>
    </row>
    <row r="1178" spans="1:26" x14ac:dyDescent="0.2">
      <c r="A1178" s="281" t="str">
        <f t="shared" si="27"/>
        <v>MAY BTO</v>
      </c>
      <c r="B1178" s="368" t="s">
        <v>577</v>
      </c>
      <c r="C1178" s="368" t="s">
        <v>578</v>
      </c>
      <c r="D1178" s="368" t="s">
        <v>551</v>
      </c>
      <c r="E1178" s="368" t="s">
        <v>552</v>
      </c>
      <c r="F1178" s="401" t="s">
        <v>502</v>
      </c>
      <c r="G1178" s="370">
        <v>251</v>
      </c>
      <c r="I1178" s="143"/>
      <c r="J1178" s="143"/>
      <c r="K1178" s="143"/>
      <c r="L1178" s="143"/>
      <c r="M1178" s="237"/>
      <c r="N1178" s="143"/>
      <c r="O1178" s="143"/>
      <c r="P1178" s="143"/>
      <c r="Q1178" s="143"/>
      <c r="R1178" s="143"/>
      <c r="S1178" s="143"/>
      <c r="T1178" s="143"/>
      <c r="U1178" s="143"/>
      <c r="V1178" s="143"/>
      <c r="W1178" s="90">
        <f>IF(AND($AM$17&gt;=$X1178,$AM$17&lt;=$Y1178),'TARIFA ENTREGA A DIRECCION USD'!A1178,$W1179)</f>
        <v>0</v>
      </c>
      <c r="X1178" s="90">
        <v>1169.001</v>
      </c>
      <c r="Y1178" s="90">
        <v>1170</v>
      </c>
      <c r="Z1178" s="144"/>
    </row>
    <row r="1179" spans="1:26" x14ac:dyDescent="0.2">
      <c r="A1179" s="281" t="str">
        <f t="shared" si="27"/>
        <v>MAY CAS</v>
      </c>
      <c r="B1179" s="368" t="s">
        <v>577</v>
      </c>
      <c r="C1179" s="368" t="s">
        <v>578</v>
      </c>
      <c r="D1179" s="368" t="s">
        <v>553</v>
      </c>
      <c r="E1179" s="368" t="s">
        <v>554</v>
      </c>
      <c r="F1179" s="369" t="s">
        <v>503</v>
      </c>
      <c r="G1179" s="370">
        <v>542</v>
      </c>
      <c r="I1179" s="143"/>
      <c r="J1179" s="143"/>
      <c r="K1179" s="143"/>
      <c r="L1179" s="143"/>
      <c r="M1179" s="237"/>
      <c r="N1179" s="143"/>
      <c r="O1179" s="143"/>
      <c r="P1179" s="143"/>
      <c r="Q1179" s="143"/>
      <c r="R1179" s="143"/>
      <c r="S1179" s="143"/>
      <c r="T1179" s="143"/>
      <c r="U1179" s="143"/>
      <c r="V1179" s="143"/>
      <c r="W1179" s="90">
        <f>IF(AND($AM$17&gt;=$X1179,$AM$17&lt;=$Y1179),'TARIFA ENTREGA A DIRECCION USD'!A1179,$W1180)</f>
        <v>0</v>
      </c>
      <c r="X1179" s="90">
        <v>1170.001</v>
      </c>
      <c r="Y1179" s="90">
        <v>1171</v>
      </c>
      <c r="Z1179" s="144"/>
    </row>
    <row r="1180" spans="1:26" x14ac:dyDescent="0.2">
      <c r="A1180" s="281" t="str">
        <f t="shared" si="27"/>
        <v>MAY CAZ</v>
      </c>
      <c r="B1180" s="368" t="s">
        <v>577</v>
      </c>
      <c r="C1180" s="368" t="s">
        <v>578</v>
      </c>
      <c r="D1180" s="368" t="s">
        <v>561</v>
      </c>
      <c r="E1180" s="368" t="s">
        <v>611</v>
      </c>
      <c r="F1180" s="369" t="s">
        <v>502</v>
      </c>
      <c r="G1180" s="370">
        <v>146</v>
      </c>
      <c r="I1180" s="143"/>
      <c r="J1180" s="143"/>
      <c r="K1180" s="143"/>
      <c r="L1180" s="143"/>
      <c r="M1180" s="237"/>
      <c r="N1180" s="143"/>
      <c r="O1180" s="143"/>
      <c r="P1180" s="143"/>
      <c r="Q1180" s="143"/>
      <c r="R1180" s="143"/>
      <c r="S1180" s="143"/>
      <c r="T1180" s="143"/>
      <c r="U1180" s="143"/>
      <c r="V1180" s="143"/>
      <c r="W1180" s="90">
        <f>IF(AND($AM$17&gt;=$X1180,$AM$17&lt;=$Y1180),'TARIFA ENTREGA A DIRECCION USD'!A1180,$W1181)</f>
        <v>0</v>
      </c>
      <c r="X1180" s="90">
        <v>1171.001</v>
      </c>
      <c r="Y1180" s="90">
        <v>1172</v>
      </c>
      <c r="Z1180" s="144"/>
    </row>
    <row r="1181" spans="1:26" x14ac:dyDescent="0.2">
      <c r="A1181" s="281" t="str">
        <f t="shared" si="27"/>
        <v>MAY CBR</v>
      </c>
      <c r="B1181" s="368" t="s">
        <v>577</v>
      </c>
      <c r="C1181" s="368" t="s">
        <v>578</v>
      </c>
      <c r="D1181" s="368" t="s">
        <v>555</v>
      </c>
      <c r="E1181" s="368" t="s">
        <v>556</v>
      </c>
      <c r="F1181" s="369" t="s">
        <v>504</v>
      </c>
      <c r="G1181" s="370">
        <v>741</v>
      </c>
      <c r="I1181" s="143"/>
      <c r="J1181" s="143"/>
      <c r="K1181" s="143"/>
      <c r="L1181" s="143"/>
      <c r="M1181" s="237"/>
      <c r="N1181" s="143"/>
      <c r="O1181" s="143"/>
      <c r="P1181" s="143"/>
      <c r="Q1181" s="143"/>
      <c r="R1181" s="143"/>
      <c r="S1181" s="143"/>
      <c r="T1181" s="143"/>
      <c r="U1181" s="143"/>
      <c r="V1181" s="143"/>
      <c r="W1181" s="90">
        <f>IF(AND($AM$17&gt;=$X1181,$AM$17&lt;=$Y1181),'TARIFA ENTREGA A DIRECCION USD'!A1181,$W1182)</f>
        <v>0</v>
      </c>
      <c r="X1181" s="90">
        <v>1172.001</v>
      </c>
      <c r="Y1181" s="90">
        <v>1173</v>
      </c>
      <c r="Z1181" s="144"/>
    </row>
    <row r="1182" spans="1:26" x14ac:dyDescent="0.2">
      <c r="A1182" s="281" t="str">
        <f t="shared" si="27"/>
        <v>MAY CCS</v>
      </c>
      <c r="B1182" s="368" t="s">
        <v>577</v>
      </c>
      <c r="C1182" s="368" t="s">
        <v>578</v>
      </c>
      <c r="D1182" s="368" t="s">
        <v>557</v>
      </c>
      <c r="E1182" s="368" t="s">
        <v>558</v>
      </c>
      <c r="F1182" s="369" t="s">
        <v>502</v>
      </c>
      <c r="G1182" s="370">
        <v>119</v>
      </c>
      <c r="I1182" s="143"/>
      <c r="J1182" s="143"/>
      <c r="K1182" s="143"/>
      <c r="L1182" s="143"/>
      <c r="M1182" s="237"/>
      <c r="N1182" s="143"/>
      <c r="O1182" s="143"/>
      <c r="P1182" s="143"/>
      <c r="Q1182" s="143"/>
      <c r="R1182" s="143"/>
      <c r="S1182" s="143"/>
      <c r="T1182" s="143"/>
      <c r="U1182" s="143"/>
      <c r="V1182" s="143"/>
      <c r="W1182" s="90">
        <f>IF(AND($AM$17&gt;=$X1182,$AM$17&lt;=$Y1182),'TARIFA ENTREGA A DIRECCION USD'!A1182,$W1183)</f>
        <v>0</v>
      </c>
      <c r="X1182" s="90">
        <v>1173.001</v>
      </c>
      <c r="Y1182" s="90">
        <v>1174</v>
      </c>
      <c r="Z1182" s="144"/>
    </row>
    <row r="1183" spans="1:26" x14ac:dyDescent="0.2">
      <c r="A1183" s="281" t="str">
        <f t="shared" si="27"/>
        <v>MAY CGA</v>
      </c>
      <c r="B1183" s="368" t="s">
        <v>577</v>
      </c>
      <c r="C1183" s="368" t="s">
        <v>578</v>
      </c>
      <c r="D1183" s="368" t="s">
        <v>559</v>
      </c>
      <c r="E1183" s="368" t="s">
        <v>560</v>
      </c>
      <c r="F1183" s="369" t="s">
        <v>501</v>
      </c>
      <c r="G1183" s="370">
        <v>22</v>
      </c>
      <c r="I1183" s="143"/>
      <c r="J1183" s="143"/>
      <c r="K1183" s="143"/>
      <c r="L1183" s="143"/>
      <c r="M1183" s="237"/>
      <c r="N1183" s="143"/>
      <c r="O1183" s="143"/>
      <c r="P1183" s="143"/>
      <c r="Q1183" s="143"/>
      <c r="R1183" s="143"/>
      <c r="S1183" s="143"/>
      <c r="T1183" s="143"/>
      <c r="U1183" s="143"/>
      <c r="V1183" s="143"/>
      <c r="W1183" s="90">
        <f>IF(AND($AM$17&gt;=$X1183,$AM$17&lt;=$Y1183),'TARIFA ENTREGA A DIRECCION USD'!A1183,$W1184)</f>
        <v>0</v>
      </c>
      <c r="X1183" s="90">
        <v>1174.001</v>
      </c>
      <c r="Y1183" s="90">
        <v>1175</v>
      </c>
      <c r="Z1183" s="144"/>
    </row>
    <row r="1184" spans="1:26" x14ac:dyDescent="0.2">
      <c r="A1184" s="281" t="str">
        <f t="shared" si="27"/>
        <v>MAY CNA</v>
      </c>
      <c r="B1184" s="368" t="s">
        <v>577</v>
      </c>
      <c r="C1184" s="368" t="s">
        <v>578</v>
      </c>
      <c r="D1184" s="368" t="s">
        <v>5492</v>
      </c>
      <c r="E1184" s="368" t="s">
        <v>5493</v>
      </c>
      <c r="F1184" s="369" t="s">
        <v>503</v>
      </c>
      <c r="G1184" s="370">
        <v>522</v>
      </c>
      <c r="I1184" s="143"/>
      <c r="J1184" s="143"/>
      <c r="K1184" s="143"/>
      <c r="L1184" s="143"/>
      <c r="M1184" s="237"/>
      <c r="N1184" s="143"/>
      <c r="O1184" s="143"/>
      <c r="P1184" s="143"/>
      <c r="Q1184" s="143"/>
      <c r="R1184" s="143"/>
      <c r="S1184" s="143"/>
      <c r="T1184" s="143"/>
      <c r="U1184" s="143"/>
      <c r="V1184" s="143"/>
      <c r="W1184" s="90">
        <f>IF(AND($AM$17&gt;=$X1184,$AM$17&lt;=$Y1184),'TARIFA ENTREGA A DIRECCION USD'!A1184,$W1185)</f>
        <v>0</v>
      </c>
      <c r="X1184" s="90">
        <v>1175.001</v>
      </c>
      <c r="Y1184" s="90">
        <v>1176</v>
      </c>
      <c r="Z1184" s="144"/>
    </row>
    <row r="1185" spans="1:26" x14ac:dyDescent="0.2">
      <c r="A1185" s="281" t="str">
        <f t="shared" si="27"/>
        <v>MAY CNO</v>
      </c>
      <c r="B1185" s="368" t="s">
        <v>577</v>
      </c>
      <c r="C1185" s="368" t="s">
        <v>578</v>
      </c>
      <c r="D1185" s="368" t="s">
        <v>5499</v>
      </c>
      <c r="E1185" s="368" t="s">
        <v>5500</v>
      </c>
      <c r="F1185" s="369" t="s">
        <v>504</v>
      </c>
      <c r="G1185" s="370">
        <v>650</v>
      </c>
      <c r="I1185" s="143"/>
      <c r="J1185" s="143"/>
      <c r="K1185" s="143"/>
      <c r="L1185" s="143"/>
      <c r="M1185" s="237"/>
      <c r="N1185" s="143"/>
      <c r="O1185" s="143"/>
      <c r="P1185" s="143"/>
      <c r="Q1185" s="143"/>
      <c r="R1185" s="143"/>
      <c r="S1185" s="143"/>
      <c r="T1185" s="143"/>
      <c r="U1185" s="143"/>
      <c r="V1185" s="143"/>
      <c r="W1185" s="90">
        <f>IF(AND($AM$17&gt;=$X1185,$AM$17&lt;=$Y1185),'TARIFA ENTREGA A DIRECCION USD'!A1185,$W1186)</f>
        <v>0</v>
      </c>
      <c r="X1185" s="90">
        <v>1176.001</v>
      </c>
      <c r="Y1185" s="90">
        <v>1177</v>
      </c>
      <c r="Z1185" s="144"/>
    </row>
    <row r="1186" spans="1:26" x14ac:dyDescent="0.2">
      <c r="A1186" s="281" t="str">
        <f t="shared" si="27"/>
        <v>MAY CRO</v>
      </c>
      <c r="B1186" s="368" t="s">
        <v>577</v>
      </c>
      <c r="C1186" s="368" t="s">
        <v>578</v>
      </c>
      <c r="D1186" s="368" t="s">
        <v>562</v>
      </c>
      <c r="E1186" s="368" t="s">
        <v>563</v>
      </c>
      <c r="F1186" s="369" t="s">
        <v>503</v>
      </c>
      <c r="G1186" s="370">
        <v>346</v>
      </c>
      <c r="I1186" s="143"/>
      <c r="J1186" s="143"/>
      <c r="K1186" s="143"/>
      <c r="L1186" s="143"/>
      <c r="M1186" s="237"/>
      <c r="N1186" s="143"/>
      <c r="O1186" s="143"/>
      <c r="P1186" s="143"/>
      <c r="Q1186" s="143"/>
      <c r="R1186" s="143"/>
      <c r="S1186" s="143"/>
      <c r="T1186" s="143"/>
      <c r="U1186" s="143"/>
      <c r="V1186" s="143"/>
      <c r="W1186" s="90">
        <f>IF(AND($AM$17&gt;=$X1186,$AM$17&lt;=$Y1186),'TARIFA ENTREGA A DIRECCION USD'!A1186,$W1187)</f>
        <v>0</v>
      </c>
      <c r="X1186" s="90">
        <v>1177.001</v>
      </c>
      <c r="Y1186" s="90">
        <v>1178</v>
      </c>
      <c r="Z1186" s="144"/>
    </row>
    <row r="1187" spans="1:26" x14ac:dyDescent="0.2">
      <c r="A1187" s="281" t="str">
        <f t="shared" si="27"/>
        <v>MAY CRR</v>
      </c>
      <c r="B1187" s="368" t="s">
        <v>577</v>
      </c>
      <c r="C1187" s="368" t="s">
        <v>578</v>
      </c>
      <c r="D1187" s="368" t="s">
        <v>564</v>
      </c>
      <c r="E1187" s="368" t="s">
        <v>565</v>
      </c>
      <c r="F1187" s="369" t="s">
        <v>503</v>
      </c>
      <c r="G1187" s="370">
        <v>352</v>
      </c>
      <c r="I1187" s="143"/>
      <c r="J1187" s="143"/>
      <c r="K1187" s="143"/>
      <c r="L1187" s="143"/>
      <c r="M1187" s="237"/>
      <c r="N1187" s="143"/>
      <c r="O1187" s="143"/>
      <c r="P1187" s="143"/>
      <c r="Q1187" s="143"/>
      <c r="R1187" s="143"/>
      <c r="S1187" s="143"/>
      <c r="T1187" s="143"/>
      <c r="U1187" s="143"/>
      <c r="V1187" s="143"/>
      <c r="W1187" s="90">
        <f>IF(AND($AM$17&gt;=$X1187,$AM$17&lt;=$Y1187),'TARIFA ENTREGA A DIRECCION USD'!A1187,$W1188)</f>
        <v>0</v>
      </c>
      <c r="X1187" s="90">
        <v>1178.001</v>
      </c>
      <c r="Y1187" s="90">
        <v>1179</v>
      </c>
      <c r="Z1187" s="144"/>
    </row>
    <row r="1188" spans="1:26" x14ac:dyDescent="0.2">
      <c r="A1188" s="281" t="str">
        <f t="shared" si="27"/>
        <v>MAY CVE</v>
      </c>
      <c r="B1188" s="368" t="s">
        <v>577</v>
      </c>
      <c r="C1188" s="368" t="s">
        <v>578</v>
      </c>
      <c r="D1188" s="368" t="s">
        <v>566</v>
      </c>
      <c r="E1188" s="368" t="s">
        <v>567</v>
      </c>
      <c r="F1188" s="369" t="s">
        <v>502</v>
      </c>
      <c r="G1188" s="370">
        <v>105</v>
      </c>
      <c r="I1188" s="143"/>
      <c r="J1188" s="143"/>
      <c r="K1188" s="143"/>
      <c r="L1188" s="143"/>
      <c r="M1188" s="237"/>
      <c r="N1188" s="143"/>
      <c r="O1188" s="143"/>
      <c r="P1188" s="143"/>
      <c r="Q1188" s="143"/>
      <c r="R1188" s="143"/>
      <c r="S1188" s="143"/>
      <c r="T1188" s="143"/>
      <c r="U1188" s="143"/>
      <c r="V1188" s="143"/>
      <c r="W1188" s="90">
        <f>IF(AND($AM$17&gt;=$X1188,$AM$17&lt;=$Y1188),'TARIFA ENTREGA A DIRECCION USD'!A1188,$W1189)</f>
        <v>0</v>
      </c>
      <c r="X1188" s="90">
        <v>1179.001</v>
      </c>
      <c r="Y1188" s="90">
        <v>1180</v>
      </c>
      <c r="Z1188" s="144"/>
    </row>
    <row r="1189" spans="1:26" x14ac:dyDescent="0.2">
      <c r="A1189" s="281" t="str">
        <f t="shared" si="27"/>
        <v>MAY CZO</v>
      </c>
      <c r="B1189" s="368" t="s">
        <v>577</v>
      </c>
      <c r="C1189" s="368" t="s">
        <v>578</v>
      </c>
      <c r="D1189" s="368" t="s">
        <v>568</v>
      </c>
      <c r="E1189" s="368" t="s">
        <v>5481</v>
      </c>
      <c r="F1189" s="369" t="s">
        <v>502</v>
      </c>
      <c r="G1189" s="370">
        <v>193</v>
      </c>
      <c r="I1189" s="143"/>
      <c r="J1189" s="143"/>
      <c r="K1189" s="143"/>
      <c r="L1189" s="143"/>
      <c r="M1189" s="237"/>
      <c r="N1189" s="143"/>
      <c r="O1189" s="143"/>
      <c r="P1189" s="143"/>
      <c r="Q1189" s="143"/>
      <c r="R1189" s="143"/>
      <c r="S1189" s="143"/>
      <c r="T1189" s="143"/>
      <c r="U1189" s="143"/>
      <c r="V1189" s="143"/>
      <c r="W1189" s="90">
        <f>IF(AND($AM$17&gt;=$X1189,$AM$17&lt;=$Y1189),'TARIFA ENTREGA A DIRECCION USD'!A1189,$W1190)</f>
        <v>0</v>
      </c>
      <c r="X1189" s="90">
        <v>1180.001</v>
      </c>
      <c r="Y1189" s="90">
        <v>1181</v>
      </c>
      <c r="Z1189" s="144"/>
    </row>
    <row r="1190" spans="1:26" x14ac:dyDescent="0.2">
      <c r="A1190" s="281" t="str">
        <f t="shared" si="27"/>
        <v>MAY DMS</v>
      </c>
      <c r="B1190" s="368" t="s">
        <v>577</v>
      </c>
      <c r="C1190" s="368" t="s">
        <v>578</v>
      </c>
      <c r="D1190" s="368" t="s">
        <v>5446</v>
      </c>
      <c r="E1190" s="368" t="s">
        <v>5447</v>
      </c>
      <c r="F1190" s="369" t="s">
        <v>503</v>
      </c>
      <c r="G1190" s="370">
        <v>493</v>
      </c>
      <c r="I1190" s="143"/>
      <c r="J1190" s="143"/>
      <c r="K1190" s="143"/>
      <c r="L1190" s="143"/>
      <c r="M1190" s="237"/>
      <c r="N1190" s="143"/>
      <c r="O1190" s="143"/>
      <c r="P1190" s="143"/>
      <c r="Q1190" s="143"/>
      <c r="R1190" s="143"/>
      <c r="S1190" s="143"/>
      <c r="T1190" s="143"/>
      <c r="U1190" s="143"/>
      <c r="V1190" s="143"/>
      <c r="W1190" s="90">
        <f>IF(AND($AM$17&gt;=$X1190,$AM$17&lt;=$Y1190),'TARIFA ENTREGA A DIRECCION USD'!A1190,$W1191)</f>
        <v>0</v>
      </c>
      <c r="X1190" s="90">
        <v>1181.001</v>
      </c>
      <c r="Y1190" s="90">
        <v>1182</v>
      </c>
      <c r="Z1190" s="144"/>
    </row>
    <row r="1191" spans="1:26" x14ac:dyDescent="0.2">
      <c r="A1191" s="281" t="str">
        <f t="shared" si="27"/>
        <v>MAY ETE</v>
      </c>
      <c r="B1191" s="368" t="s">
        <v>577</v>
      </c>
      <c r="C1191" s="368" t="s">
        <v>578</v>
      </c>
      <c r="D1191" s="368" t="s">
        <v>570</v>
      </c>
      <c r="E1191" s="368" t="s">
        <v>571</v>
      </c>
      <c r="F1191" s="369" t="s">
        <v>503</v>
      </c>
      <c r="G1191" s="369">
        <v>579</v>
      </c>
      <c r="I1191" s="143"/>
      <c r="J1191" s="143"/>
      <c r="K1191" s="143"/>
      <c r="L1191" s="143"/>
      <c r="M1191" s="237"/>
      <c r="N1191" s="143"/>
      <c r="O1191" s="143"/>
      <c r="P1191" s="143"/>
      <c r="Q1191" s="143"/>
      <c r="R1191" s="143"/>
      <c r="S1191" s="143"/>
      <c r="T1191" s="143"/>
      <c r="U1191" s="143"/>
      <c r="V1191" s="143"/>
      <c r="W1191" s="90">
        <f>IF(AND($AM$17&gt;=$X1191,$AM$17&lt;=$Y1191),'TARIFA ENTREGA A DIRECCION USD'!A1191,$W1192)</f>
        <v>0</v>
      </c>
      <c r="X1191" s="90">
        <v>1182.001</v>
      </c>
      <c r="Y1191" s="90">
        <v>1183</v>
      </c>
      <c r="Z1191" s="144"/>
    </row>
    <row r="1192" spans="1:26" x14ac:dyDescent="0.2">
      <c r="A1192" s="281" t="str">
        <f t="shared" si="27"/>
        <v>MAY EVA</v>
      </c>
      <c r="B1192" s="368" t="s">
        <v>577</v>
      </c>
      <c r="C1192" s="368" t="s">
        <v>578</v>
      </c>
      <c r="D1192" s="368" t="s">
        <v>572</v>
      </c>
      <c r="E1192" s="368" t="s">
        <v>573</v>
      </c>
      <c r="F1192" s="369" t="s">
        <v>504</v>
      </c>
      <c r="G1192" s="370">
        <v>626</v>
      </c>
      <c r="I1192" s="143"/>
      <c r="J1192" s="143"/>
      <c r="K1192" s="143"/>
      <c r="L1192" s="143"/>
      <c r="M1192" s="237"/>
      <c r="N1192" s="143"/>
      <c r="O1192" s="143"/>
      <c r="P1192" s="143"/>
      <c r="Q1192" s="143"/>
      <c r="R1192" s="143"/>
      <c r="S1192" s="143"/>
      <c r="T1192" s="143"/>
      <c r="U1192" s="143"/>
      <c r="V1192" s="143"/>
      <c r="W1192" s="90">
        <f>IF(AND($AM$17&gt;=$X1192,$AM$17&lt;=$Y1192),'TARIFA ENTREGA A DIRECCION USD'!A1192,$W1193)</f>
        <v>0</v>
      </c>
      <c r="X1192" s="90">
        <v>1183.001</v>
      </c>
      <c r="Y1192" s="90">
        <v>1184</v>
      </c>
      <c r="Z1192" s="144"/>
    </row>
    <row r="1193" spans="1:26" x14ac:dyDescent="0.2">
      <c r="A1193" s="281" t="str">
        <f t="shared" si="27"/>
        <v>MAY GR2</v>
      </c>
      <c r="B1193" s="368" t="s">
        <v>577</v>
      </c>
      <c r="C1193" s="368" t="s">
        <v>578</v>
      </c>
      <c r="D1193" s="368" t="s">
        <v>576</v>
      </c>
      <c r="E1193" s="368" t="s">
        <v>5473</v>
      </c>
      <c r="F1193" s="369" t="s">
        <v>502</v>
      </c>
      <c r="G1193" s="370">
        <v>155</v>
      </c>
      <c r="I1193" s="143"/>
      <c r="J1193" s="143"/>
      <c r="K1193" s="143"/>
      <c r="L1193" s="143"/>
      <c r="M1193" s="237"/>
      <c r="N1193" s="143"/>
      <c r="O1193" s="143"/>
      <c r="P1193" s="143"/>
      <c r="Q1193" s="143"/>
      <c r="R1193" s="143"/>
      <c r="S1193" s="143"/>
      <c r="T1193" s="143"/>
      <c r="U1193" s="143"/>
      <c r="V1193" s="143"/>
      <c r="W1193" s="90">
        <f>IF(AND($AM$17&gt;=$X1193,$AM$17&lt;=$Y1193),'TARIFA ENTREGA A DIRECCION USD'!A1193,$W1194)</f>
        <v>0</v>
      </c>
      <c r="X1193" s="90">
        <v>1184.001</v>
      </c>
      <c r="Y1193" s="90">
        <v>1185</v>
      </c>
      <c r="Z1193" s="144"/>
    </row>
    <row r="1194" spans="1:26" x14ac:dyDescent="0.2">
      <c r="A1194" s="281" t="str">
        <f t="shared" si="27"/>
        <v>MAY GTE</v>
      </c>
      <c r="B1194" s="368" t="s">
        <v>577</v>
      </c>
      <c r="C1194" s="368" t="s">
        <v>578</v>
      </c>
      <c r="D1194" s="368" t="s">
        <v>5501</v>
      </c>
      <c r="E1194" s="368" t="s">
        <v>5502</v>
      </c>
      <c r="F1194" s="369" t="s">
        <v>502</v>
      </c>
      <c r="G1194" s="370">
        <v>164</v>
      </c>
      <c r="I1194" s="143"/>
      <c r="J1194" s="143"/>
      <c r="K1194" s="143"/>
      <c r="L1194" s="143"/>
      <c r="M1194" s="237"/>
      <c r="N1194" s="143"/>
      <c r="O1194" s="143"/>
      <c r="P1194" s="143"/>
      <c r="Q1194" s="143"/>
      <c r="R1194" s="143"/>
      <c r="S1194" s="143"/>
      <c r="T1194" s="143"/>
      <c r="U1194" s="143"/>
      <c r="V1194" s="143"/>
      <c r="W1194" s="90">
        <f>IF(AND($AM$17&gt;=$X1194,$AM$17&lt;=$Y1194),'TARIFA ENTREGA A DIRECCION USD'!A1194,$W1195)</f>
        <v>0</v>
      </c>
      <c r="X1194" s="90">
        <v>1185.001</v>
      </c>
      <c r="Y1194" s="90">
        <v>1186</v>
      </c>
      <c r="Z1194" s="144"/>
    </row>
    <row r="1195" spans="1:26" x14ac:dyDescent="0.2">
      <c r="A1195" s="281" t="str">
        <f t="shared" si="27"/>
        <v>MAY GUA</v>
      </c>
      <c r="B1195" s="368" t="s">
        <v>577</v>
      </c>
      <c r="C1195" s="368" t="s">
        <v>578</v>
      </c>
      <c r="D1195" s="368" t="s">
        <v>574</v>
      </c>
      <c r="E1195" s="368" t="s">
        <v>575</v>
      </c>
      <c r="F1195" s="369" t="s">
        <v>503</v>
      </c>
      <c r="G1195" s="370">
        <v>417</v>
      </c>
      <c r="I1195" s="143"/>
      <c r="J1195" s="143"/>
      <c r="K1195" s="143"/>
      <c r="L1195" s="143"/>
      <c r="M1195" s="237"/>
      <c r="N1195" s="143"/>
      <c r="O1195" s="143"/>
      <c r="P1195" s="143"/>
      <c r="Q1195" s="143"/>
      <c r="R1195" s="143"/>
      <c r="S1195" s="143"/>
      <c r="T1195" s="143"/>
      <c r="U1195" s="143"/>
      <c r="V1195" s="143"/>
      <c r="W1195" s="90">
        <f>IF(AND($AM$17&gt;=$X1195,$AM$17&lt;=$Y1195),'TARIFA ENTREGA A DIRECCION USD'!A1195,$W1196)</f>
        <v>0</v>
      </c>
      <c r="X1195" s="90">
        <v>1186.001</v>
      </c>
      <c r="Y1195" s="90">
        <v>1187</v>
      </c>
      <c r="Z1195" s="144"/>
    </row>
    <row r="1196" spans="1:26" x14ac:dyDescent="0.2">
      <c r="A1196" s="281" t="str">
        <f t="shared" si="27"/>
        <v>MAY LGA</v>
      </c>
      <c r="B1196" s="368" t="s">
        <v>577</v>
      </c>
      <c r="C1196" s="368" t="s">
        <v>578</v>
      </c>
      <c r="D1196" s="368" t="s">
        <v>5536</v>
      </c>
      <c r="E1196" s="368" t="s">
        <v>5480</v>
      </c>
      <c r="F1196" s="369" t="s">
        <v>502</v>
      </c>
      <c r="G1196" s="370">
        <v>146</v>
      </c>
      <c r="I1196" s="143"/>
      <c r="J1196" s="143"/>
      <c r="K1196" s="143"/>
      <c r="L1196" s="143"/>
      <c r="M1196" s="237"/>
      <c r="N1196" s="143"/>
      <c r="O1196" s="143"/>
      <c r="P1196" s="143"/>
      <c r="Q1196" s="143"/>
      <c r="R1196" s="143"/>
      <c r="S1196" s="143"/>
      <c r="T1196" s="143"/>
      <c r="U1196" s="143"/>
      <c r="V1196" s="143"/>
      <c r="W1196" s="90">
        <f>IF(AND($AM$17&gt;=$X1196,$AM$17&lt;=$Y1196),'TARIFA ENTREGA A DIRECCION USD'!A1196,$W1197)</f>
        <v>0</v>
      </c>
      <c r="X1196" s="90">
        <v>1187.001</v>
      </c>
      <c r="Y1196" s="90">
        <v>1188</v>
      </c>
      <c r="Z1196" s="144"/>
    </row>
    <row r="1197" spans="1:26" x14ac:dyDescent="0.2">
      <c r="A1197" s="281" t="str">
        <f t="shared" si="27"/>
        <v>MAY MAY</v>
      </c>
      <c r="B1197" s="368" t="s">
        <v>577</v>
      </c>
      <c r="C1197" s="368" t="s">
        <v>578</v>
      </c>
      <c r="D1197" s="368" t="s">
        <v>577</v>
      </c>
      <c r="E1197" s="368" t="s">
        <v>578</v>
      </c>
      <c r="F1197" s="369" t="s">
        <v>501</v>
      </c>
      <c r="G1197" s="370">
        <v>1</v>
      </c>
      <c r="I1197" s="143"/>
      <c r="J1197" s="143"/>
      <c r="K1197" s="143"/>
      <c r="L1197" s="143"/>
      <c r="M1197" s="237"/>
      <c r="N1197" s="143"/>
      <c r="O1197" s="143"/>
      <c r="P1197" s="143"/>
      <c r="Q1197" s="143"/>
      <c r="R1197" s="143"/>
      <c r="S1197" s="143"/>
      <c r="T1197" s="143"/>
      <c r="U1197" s="143"/>
      <c r="V1197" s="143"/>
      <c r="W1197" s="90">
        <f>IF(AND($AM$17&gt;=$X1197,$AM$17&lt;=$Y1197),'TARIFA ENTREGA A DIRECCION USD'!A1197,$W1198)</f>
        <v>0</v>
      </c>
      <c r="X1197" s="90">
        <v>1188.001</v>
      </c>
      <c r="Y1197" s="90">
        <v>1189</v>
      </c>
      <c r="Z1197" s="144"/>
    </row>
    <row r="1198" spans="1:26" x14ac:dyDescent="0.2">
      <c r="A1198" s="281" t="str">
        <f t="shared" si="27"/>
        <v>MAY MBO</v>
      </c>
      <c r="B1198" s="368" t="s">
        <v>577</v>
      </c>
      <c r="C1198" s="368" t="s">
        <v>578</v>
      </c>
      <c r="D1198" s="368" t="s">
        <v>579</v>
      </c>
      <c r="E1198" s="368" t="s">
        <v>580</v>
      </c>
      <c r="F1198" s="369" t="s">
        <v>503</v>
      </c>
      <c r="G1198" s="370">
        <v>579</v>
      </c>
      <c r="I1198" s="143"/>
      <c r="J1198" s="143"/>
      <c r="K1198" s="143"/>
      <c r="L1198" s="143"/>
      <c r="M1198" s="237"/>
      <c r="N1198" s="143"/>
      <c r="O1198" s="143"/>
      <c r="P1198" s="143"/>
      <c r="Q1198" s="143"/>
      <c r="R1198" s="143"/>
      <c r="S1198" s="143"/>
      <c r="T1198" s="143"/>
      <c r="U1198" s="143"/>
      <c r="V1198" s="143"/>
      <c r="W1198" s="90">
        <f>IF(AND($AM$17&gt;=$X1198,$AM$17&lt;=$Y1198),'TARIFA ENTREGA A DIRECCION USD'!A1198,$W1199)</f>
        <v>0</v>
      </c>
      <c r="X1198" s="90">
        <v>1189.001</v>
      </c>
      <c r="Y1198" s="90">
        <v>1190</v>
      </c>
      <c r="Z1198" s="144"/>
    </row>
    <row r="1199" spans="1:26" x14ac:dyDescent="0.2">
      <c r="A1199" s="281" t="str">
        <f t="shared" si="27"/>
        <v>MAY MDA</v>
      </c>
      <c r="B1199" s="368" t="s">
        <v>577</v>
      </c>
      <c r="C1199" s="368" t="s">
        <v>578</v>
      </c>
      <c r="D1199" s="368" t="s">
        <v>581</v>
      </c>
      <c r="E1199" s="368" t="s">
        <v>582</v>
      </c>
      <c r="F1199" s="369" t="s">
        <v>503</v>
      </c>
      <c r="G1199" s="370">
        <v>549</v>
      </c>
      <c r="I1199" s="143"/>
      <c r="J1199" s="143"/>
      <c r="K1199" s="143"/>
      <c r="L1199" s="143"/>
      <c r="M1199" s="237"/>
      <c r="N1199" s="143"/>
      <c r="O1199" s="143"/>
      <c r="P1199" s="143"/>
      <c r="Q1199" s="143"/>
      <c r="R1199" s="143"/>
      <c r="S1199" s="143"/>
      <c r="T1199" s="143"/>
      <c r="U1199" s="143"/>
      <c r="V1199" s="143"/>
      <c r="W1199" s="90">
        <f>IF(AND($AM$17&gt;=$X1199,$AM$17&lt;=$Y1199),'TARIFA ENTREGA A DIRECCION USD'!A1199,$W1200)</f>
        <v>0</v>
      </c>
      <c r="X1199" s="90">
        <v>1190.001</v>
      </c>
      <c r="Y1199" s="90">
        <v>1191</v>
      </c>
      <c r="Z1199" s="144"/>
    </row>
    <row r="1200" spans="1:26" x14ac:dyDescent="0.2">
      <c r="A1200" s="281" t="str">
        <f t="shared" si="27"/>
        <v>MAY MIN</v>
      </c>
      <c r="B1200" s="368" t="s">
        <v>577</v>
      </c>
      <c r="C1200" s="368" t="s">
        <v>578</v>
      </c>
      <c r="D1200" s="368" t="s">
        <v>583</v>
      </c>
      <c r="E1200" s="368" t="s">
        <v>584</v>
      </c>
      <c r="F1200" s="369" t="s">
        <v>504</v>
      </c>
      <c r="G1200" s="370">
        <v>623</v>
      </c>
      <c r="I1200" s="143"/>
      <c r="J1200" s="143"/>
      <c r="K1200" s="143"/>
      <c r="L1200" s="143"/>
      <c r="M1200" s="237"/>
      <c r="N1200" s="143"/>
      <c r="O1200" s="143"/>
      <c r="P1200" s="143"/>
      <c r="Q1200" s="143"/>
      <c r="R1200" s="143"/>
      <c r="S1200" s="143"/>
      <c r="T1200" s="143"/>
      <c r="U1200" s="143"/>
      <c r="V1200" s="143"/>
      <c r="W1200" s="90">
        <f>IF(AND($AM$17&gt;=$X1200,$AM$17&lt;=$Y1200),'TARIFA ENTREGA A DIRECCION USD'!A1200,$W1201)</f>
        <v>0</v>
      </c>
      <c r="X1200" s="90">
        <v>1191.001</v>
      </c>
      <c r="Y1200" s="90">
        <v>1192</v>
      </c>
      <c r="Z1200" s="144"/>
    </row>
    <row r="1201" spans="1:26" x14ac:dyDescent="0.2">
      <c r="A1201" s="281" t="str">
        <f t="shared" si="27"/>
        <v>MAY MLM</v>
      </c>
      <c r="B1201" s="368" t="s">
        <v>577</v>
      </c>
      <c r="C1201" s="368" t="s">
        <v>578</v>
      </c>
      <c r="D1201" s="368" t="s">
        <v>5474</v>
      </c>
      <c r="E1201" s="368" t="s">
        <v>5487</v>
      </c>
      <c r="F1201" s="369" t="s">
        <v>502</v>
      </c>
      <c r="G1201" s="370">
        <v>119</v>
      </c>
      <c r="I1201" s="143"/>
      <c r="J1201" s="143"/>
      <c r="K1201" s="143"/>
      <c r="L1201" s="143"/>
      <c r="M1201" s="237"/>
      <c r="N1201" s="143"/>
      <c r="O1201" s="143"/>
      <c r="P1201" s="143"/>
      <c r="Q1201" s="143"/>
      <c r="R1201" s="143"/>
      <c r="S1201" s="143"/>
      <c r="T1201" s="143"/>
      <c r="U1201" s="143"/>
      <c r="V1201" s="143"/>
      <c r="W1201" s="90">
        <f>IF(AND($AM$17&gt;=$X1201,$AM$17&lt;=$Y1201),'TARIFA ENTREGA A DIRECCION USD'!A1201,$W1202)</f>
        <v>0</v>
      </c>
      <c r="X1201" s="90">
        <v>1192.001</v>
      </c>
      <c r="Y1201" s="90">
        <v>1193</v>
      </c>
      <c r="Z1201" s="144"/>
    </row>
    <row r="1202" spans="1:26" x14ac:dyDescent="0.2">
      <c r="A1202" s="281" t="str">
        <f t="shared" si="27"/>
        <v>MAY MTA</v>
      </c>
      <c r="B1202" s="368" t="s">
        <v>577</v>
      </c>
      <c r="C1202" s="368" t="s">
        <v>578</v>
      </c>
      <c r="D1202" s="368" t="s">
        <v>585</v>
      </c>
      <c r="E1202" s="368" t="s">
        <v>5483</v>
      </c>
      <c r="F1202" s="369" t="s">
        <v>504</v>
      </c>
      <c r="G1202" s="370">
        <v>580</v>
      </c>
      <c r="I1202" s="143"/>
      <c r="J1202" s="143"/>
      <c r="K1202" s="143"/>
      <c r="L1202" s="143"/>
      <c r="M1202" s="237"/>
      <c r="N1202" s="143"/>
      <c r="O1202" s="143"/>
      <c r="P1202" s="143"/>
      <c r="Q1202" s="143"/>
      <c r="R1202" s="143"/>
      <c r="S1202" s="143"/>
      <c r="T1202" s="143"/>
      <c r="U1202" s="143"/>
      <c r="V1202" s="143"/>
      <c r="W1202" s="90">
        <f>IF(AND($AM$17&gt;=$X1202,$AM$17&lt;=$Y1202),'TARIFA ENTREGA A DIRECCION USD'!A1202,$W1203)</f>
        <v>0</v>
      </c>
      <c r="X1202" s="90">
        <v>1193.001</v>
      </c>
      <c r="Y1202" s="90">
        <v>1194</v>
      </c>
      <c r="Z1202" s="144"/>
    </row>
    <row r="1203" spans="1:26" x14ac:dyDescent="0.2">
      <c r="A1203" s="281" t="str">
        <f t="shared" si="27"/>
        <v>MAY PCO</v>
      </c>
      <c r="B1203" s="368" t="s">
        <v>577</v>
      </c>
      <c r="C1203" s="368" t="s">
        <v>578</v>
      </c>
      <c r="D1203" s="368" t="s">
        <v>586</v>
      </c>
      <c r="E1203" s="368" t="s">
        <v>587</v>
      </c>
      <c r="F1203" s="369" t="s">
        <v>502</v>
      </c>
      <c r="G1203" s="370">
        <v>92</v>
      </c>
      <c r="I1203" s="143"/>
      <c r="J1203" s="143"/>
      <c r="K1203" s="143"/>
      <c r="L1203" s="143"/>
      <c r="M1203" s="237"/>
      <c r="N1203" s="143"/>
      <c r="O1203" s="143"/>
      <c r="P1203" s="143"/>
      <c r="Q1203" s="143"/>
      <c r="R1203" s="143"/>
      <c r="S1203" s="143"/>
      <c r="T1203" s="143"/>
      <c r="U1203" s="143"/>
      <c r="V1203" s="143"/>
      <c r="W1203" s="90">
        <f>IF(AND($AM$17&gt;=$X1203,$AM$17&lt;=$Y1203),'TARIFA ENTREGA A DIRECCION USD'!A1203,$W1204)</f>
        <v>0</v>
      </c>
      <c r="X1203" s="90">
        <v>1194.001</v>
      </c>
      <c r="Y1203" s="90">
        <v>1195</v>
      </c>
      <c r="Z1203" s="144"/>
    </row>
    <row r="1204" spans="1:26" x14ac:dyDescent="0.2">
      <c r="A1204" s="281" t="str">
        <f t="shared" si="27"/>
        <v>MAY PFO</v>
      </c>
      <c r="B1204" s="368" t="s">
        <v>577</v>
      </c>
      <c r="C1204" s="368" t="s">
        <v>578</v>
      </c>
      <c r="D1204" s="368" t="s">
        <v>588</v>
      </c>
      <c r="E1204" s="368" t="s">
        <v>589</v>
      </c>
      <c r="F1204" s="369" t="s">
        <v>503</v>
      </c>
      <c r="G1204" s="370">
        <v>411</v>
      </c>
      <c r="I1204" s="143"/>
      <c r="J1204" s="143"/>
      <c r="K1204" s="143"/>
      <c r="L1204" s="143"/>
      <c r="M1204" s="237"/>
      <c r="N1204" s="143"/>
      <c r="O1204" s="143"/>
      <c r="P1204" s="143"/>
      <c r="Q1204" s="143"/>
      <c r="R1204" s="143"/>
      <c r="S1204" s="143"/>
      <c r="T1204" s="143"/>
      <c r="U1204" s="143"/>
      <c r="V1204" s="143"/>
      <c r="W1204" s="90">
        <f>IF(AND($AM$17&gt;=$X1204,$AM$17&lt;=$Y1204),'TARIFA ENTREGA A DIRECCION USD'!A1204,$W1205)</f>
        <v>0</v>
      </c>
      <c r="X1204" s="90">
        <v>1195.001</v>
      </c>
      <c r="Y1204" s="90">
        <v>1196</v>
      </c>
      <c r="Z1204" s="144"/>
    </row>
    <row r="1205" spans="1:26" x14ac:dyDescent="0.2">
      <c r="A1205" s="281" t="str">
        <f t="shared" si="27"/>
        <v>MAY PLC</v>
      </c>
      <c r="B1205" s="368" t="s">
        <v>577</v>
      </c>
      <c r="C1205" s="368" t="s">
        <v>578</v>
      </c>
      <c r="D1205" s="368" t="s">
        <v>590</v>
      </c>
      <c r="E1205" s="368" t="s">
        <v>591</v>
      </c>
      <c r="F1205" s="369" t="s">
        <v>503</v>
      </c>
      <c r="G1205" s="370">
        <v>444</v>
      </c>
      <c r="I1205" s="143"/>
      <c r="J1205" s="143"/>
      <c r="K1205" s="143"/>
      <c r="L1205" s="143"/>
      <c r="M1205" s="237"/>
      <c r="N1205" s="143"/>
      <c r="O1205" s="143"/>
      <c r="P1205" s="143"/>
      <c r="Q1205" s="143"/>
      <c r="R1205" s="143"/>
      <c r="S1205" s="143"/>
      <c r="T1205" s="143"/>
      <c r="U1205" s="143"/>
      <c r="V1205" s="143"/>
      <c r="W1205" s="90">
        <f>IF(AND($AM$17&gt;=$X1205,$AM$17&lt;=$Y1205),'TARIFA ENTREGA A DIRECCION USD'!A1205,$W1206)</f>
        <v>0</v>
      </c>
      <c r="X1205" s="90">
        <v>1196.001</v>
      </c>
      <c r="Y1205" s="90">
        <v>1197</v>
      </c>
      <c r="Z1205" s="144"/>
    </row>
    <row r="1206" spans="1:26" x14ac:dyDescent="0.2">
      <c r="A1206" s="281" t="str">
        <f t="shared" si="27"/>
        <v>MAY POZ</v>
      </c>
      <c r="B1206" s="368" t="s">
        <v>577</v>
      </c>
      <c r="C1206" s="368" t="s">
        <v>578</v>
      </c>
      <c r="D1206" s="368" t="s">
        <v>592</v>
      </c>
      <c r="E1206" s="368" t="s">
        <v>593</v>
      </c>
      <c r="F1206" s="369" t="s">
        <v>504</v>
      </c>
      <c r="G1206" s="370">
        <v>777</v>
      </c>
      <c r="I1206" s="143"/>
      <c r="J1206" s="143"/>
      <c r="K1206" s="143"/>
      <c r="L1206" s="143"/>
      <c r="M1206" s="237"/>
      <c r="N1206" s="143"/>
      <c r="O1206" s="143"/>
      <c r="P1206" s="143"/>
      <c r="Q1206" s="143"/>
      <c r="R1206" s="143"/>
      <c r="S1206" s="143"/>
      <c r="T1206" s="143"/>
      <c r="U1206" s="143"/>
      <c r="V1206" s="143"/>
      <c r="W1206" s="90">
        <f>IF(AND($AM$17&gt;=$X1206,$AM$17&lt;=$Y1206),'TARIFA ENTREGA A DIRECCION USD'!A1206,$W1207)</f>
        <v>0</v>
      </c>
      <c r="X1206" s="90">
        <v>1197.001</v>
      </c>
      <c r="Y1206" s="90">
        <v>1198</v>
      </c>
      <c r="Z1206" s="144"/>
    </row>
    <row r="1207" spans="1:26" x14ac:dyDescent="0.2">
      <c r="A1207" s="281" t="str">
        <f t="shared" si="27"/>
        <v>MAY SNT</v>
      </c>
      <c r="B1207" s="368" t="s">
        <v>577</v>
      </c>
      <c r="C1207" s="368" t="s">
        <v>578</v>
      </c>
      <c r="D1207" s="368" t="s">
        <v>5610</v>
      </c>
      <c r="E1207" s="368" t="s">
        <v>594</v>
      </c>
      <c r="F1207" s="369" t="s">
        <v>504</v>
      </c>
      <c r="G1207" s="370">
        <v>805</v>
      </c>
      <c r="I1207" s="143"/>
      <c r="J1207" s="143"/>
      <c r="K1207" s="143"/>
      <c r="L1207" s="143"/>
      <c r="M1207" s="237"/>
      <c r="N1207" s="143"/>
      <c r="O1207" s="143"/>
      <c r="P1207" s="143"/>
      <c r="Q1207" s="143"/>
      <c r="R1207" s="143"/>
      <c r="S1207" s="143"/>
      <c r="T1207" s="143"/>
      <c r="U1207" s="143"/>
      <c r="V1207" s="143"/>
      <c r="W1207" s="90">
        <f>IF(AND($AM$17&gt;=$X1207,$AM$17&lt;=$Y1207),'TARIFA ENTREGA A DIRECCION USD'!A1207,$W1208)</f>
        <v>0</v>
      </c>
      <c r="X1207" s="90">
        <v>1198.001</v>
      </c>
      <c r="Y1207" s="90">
        <v>1199</v>
      </c>
      <c r="Z1207" s="144"/>
    </row>
    <row r="1208" spans="1:26" x14ac:dyDescent="0.2">
      <c r="A1208" s="281" t="str">
        <f t="shared" si="27"/>
        <v>MAY SBZ</v>
      </c>
      <c r="B1208" s="368" t="s">
        <v>577</v>
      </c>
      <c r="C1208" s="368" t="s">
        <v>578</v>
      </c>
      <c r="D1208" s="368" t="s">
        <v>595</v>
      </c>
      <c r="E1208" s="368" t="s">
        <v>5484</v>
      </c>
      <c r="F1208" s="369" t="s">
        <v>504</v>
      </c>
      <c r="G1208" s="370">
        <v>658</v>
      </c>
      <c r="I1208" s="143"/>
      <c r="J1208" s="143"/>
      <c r="K1208" s="143"/>
      <c r="L1208" s="143"/>
      <c r="M1208" s="237"/>
      <c r="N1208" s="143"/>
      <c r="O1208" s="143"/>
      <c r="P1208" s="143"/>
      <c r="Q1208" s="143"/>
      <c r="R1208" s="143"/>
      <c r="S1208" s="143"/>
      <c r="T1208" s="143"/>
      <c r="U1208" s="143"/>
      <c r="V1208" s="143"/>
      <c r="W1208" s="90">
        <f>IF(AND($AM$17&gt;=$X1208,$AM$17&lt;=$Y1208),'TARIFA ENTREGA A DIRECCION USD'!A1208,$W1209)</f>
        <v>0</v>
      </c>
      <c r="X1208" s="90">
        <v>1199.001</v>
      </c>
      <c r="Y1208" s="90">
        <v>1200</v>
      </c>
      <c r="Z1208" s="144"/>
    </row>
    <row r="1209" spans="1:26" x14ac:dyDescent="0.2">
      <c r="A1209" s="281" t="str">
        <f t="shared" si="27"/>
        <v>MAY SCL</v>
      </c>
      <c r="B1209" s="368" t="s">
        <v>577</v>
      </c>
      <c r="C1209" s="368" t="s">
        <v>578</v>
      </c>
      <c r="D1209" s="368" t="s">
        <v>596</v>
      </c>
      <c r="E1209" s="368" t="s">
        <v>597</v>
      </c>
      <c r="F1209" s="369" t="s">
        <v>504</v>
      </c>
      <c r="G1209" s="370">
        <v>687</v>
      </c>
      <c r="I1209" s="143"/>
      <c r="J1209" s="143"/>
      <c r="K1209" s="143"/>
      <c r="L1209" s="143"/>
      <c r="M1209" s="237"/>
      <c r="N1209" s="143"/>
      <c r="O1209" s="143"/>
      <c r="P1209" s="143"/>
      <c r="Q1209" s="143"/>
      <c r="R1209" s="143"/>
      <c r="S1209" s="143"/>
      <c r="T1209" s="143"/>
      <c r="U1209" s="143"/>
      <c r="V1209" s="143"/>
      <c r="W1209" s="90">
        <f>IF(AND($AM$17&gt;=$X1209,$AM$17&lt;=$Y1209),'TARIFA ENTREGA A DIRECCION USD'!A1209,$W1210)</f>
        <v>0</v>
      </c>
      <c r="X1209" s="90">
        <v>1200.001</v>
      </c>
      <c r="Y1209" s="90">
        <v>1201</v>
      </c>
      <c r="Z1209" s="144"/>
    </row>
    <row r="1210" spans="1:26" x14ac:dyDescent="0.2">
      <c r="A1210" s="281" t="str">
        <f t="shared" si="27"/>
        <v>MAY SFE</v>
      </c>
      <c r="B1210" s="368" t="s">
        <v>577</v>
      </c>
      <c r="C1210" s="368" t="s">
        <v>578</v>
      </c>
      <c r="D1210" s="368" t="s">
        <v>598</v>
      </c>
      <c r="E1210" s="368" t="s">
        <v>599</v>
      </c>
      <c r="F1210" s="369" t="s">
        <v>502</v>
      </c>
      <c r="G1210" s="370">
        <v>162</v>
      </c>
      <c r="I1210" s="143"/>
      <c r="J1210" s="143"/>
      <c r="K1210" s="143"/>
      <c r="L1210" s="143"/>
      <c r="M1210" s="237"/>
      <c r="N1210" s="143"/>
      <c r="O1210" s="143"/>
      <c r="P1210" s="143"/>
      <c r="Q1210" s="143"/>
      <c r="R1210" s="143"/>
      <c r="S1210" s="143"/>
      <c r="T1210" s="143"/>
      <c r="U1210" s="143"/>
      <c r="V1210" s="143"/>
      <c r="W1210" s="90">
        <f>IF(AND($AM$17&gt;=$X1210,$AM$17&lt;=$Y1210),'TARIFA ENTREGA A DIRECCION USD'!A1210,$W1211)</f>
        <v>0</v>
      </c>
      <c r="X1210" s="90">
        <v>1201.001</v>
      </c>
      <c r="Y1210" s="90">
        <v>1202</v>
      </c>
      <c r="Z1210" s="144"/>
    </row>
    <row r="1211" spans="1:26" x14ac:dyDescent="0.2">
      <c r="A1211" s="281" t="str">
        <f t="shared" si="27"/>
        <v>MAY SFX</v>
      </c>
      <c r="B1211" s="368" t="s">
        <v>577</v>
      </c>
      <c r="C1211" s="368" t="s">
        <v>578</v>
      </c>
      <c r="D1211" s="368" t="s">
        <v>600</v>
      </c>
      <c r="E1211" s="368" t="s">
        <v>601</v>
      </c>
      <c r="F1211" s="369" t="s">
        <v>504</v>
      </c>
      <c r="G1211" s="370">
        <v>793</v>
      </c>
      <c r="I1211" s="143"/>
      <c r="J1211" s="143"/>
      <c r="K1211" s="143"/>
      <c r="L1211" s="143"/>
      <c r="M1211" s="237"/>
      <c r="N1211" s="143"/>
      <c r="O1211" s="143"/>
      <c r="P1211" s="143"/>
      <c r="Q1211" s="143"/>
      <c r="R1211" s="143"/>
      <c r="S1211" s="143"/>
      <c r="T1211" s="143"/>
      <c r="U1211" s="143"/>
      <c r="V1211" s="143"/>
      <c r="W1211" s="90">
        <f>IF(AND($AM$17&gt;=$X1211,$AM$17&lt;=$Y1211),'TARIFA ENTREGA A DIRECCION USD'!A1211,$W1212)</f>
        <v>0</v>
      </c>
      <c r="X1211" s="90">
        <v>1202.001</v>
      </c>
      <c r="Y1211" s="90">
        <v>1203</v>
      </c>
      <c r="Z1211" s="144"/>
    </row>
    <row r="1212" spans="1:26" x14ac:dyDescent="0.2">
      <c r="A1212" s="281" t="str">
        <f t="shared" si="27"/>
        <v>MAY TPT</v>
      </c>
      <c r="B1212" s="368" t="s">
        <v>577</v>
      </c>
      <c r="C1212" s="368" t="s">
        <v>578</v>
      </c>
      <c r="D1212" s="368" t="s">
        <v>5503</v>
      </c>
      <c r="E1212" s="368" t="s">
        <v>5504</v>
      </c>
      <c r="F1212" s="369" t="s">
        <v>504</v>
      </c>
      <c r="G1212" s="370">
        <v>839</v>
      </c>
      <c r="I1212" s="143"/>
      <c r="J1212" s="143"/>
      <c r="K1212" s="143"/>
      <c r="L1212" s="143"/>
      <c r="M1212" s="237"/>
      <c r="N1212" s="143"/>
      <c r="O1212" s="143"/>
      <c r="P1212" s="143"/>
      <c r="Q1212" s="143"/>
      <c r="R1212" s="143"/>
      <c r="S1212" s="143"/>
      <c r="T1212" s="143"/>
      <c r="U1212" s="143"/>
      <c r="V1212" s="143"/>
      <c r="W1212" s="90">
        <f>IF(AND($AM$17&gt;=$X1212,$AM$17&lt;=$Y1212),'TARIFA ENTREGA A DIRECCION USD'!A1212,$W1213)</f>
        <v>0</v>
      </c>
      <c r="X1212" s="90">
        <v>1203.001</v>
      </c>
      <c r="Y1212" s="90">
        <v>1204</v>
      </c>
      <c r="Z1212" s="144"/>
    </row>
    <row r="1213" spans="1:26" x14ac:dyDescent="0.2">
      <c r="A1213" s="281" t="str">
        <f t="shared" si="27"/>
        <v>MAY TY1</v>
      </c>
      <c r="B1213" s="368" t="s">
        <v>577</v>
      </c>
      <c r="C1213" s="368" t="s">
        <v>578</v>
      </c>
      <c r="D1213" s="368" t="s">
        <v>604</v>
      </c>
      <c r="E1213" s="368" t="s">
        <v>605</v>
      </c>
      <c r="F1213" s="369" t="s">
        <v>502</v>
      </c>
      <c r="G1213" s="370">
        <v>119</v>
      </c>
      <c r="I1213" s="143"/>
      <c r="J1213" s="143"/>
      <c r="K1213" s="143"/>
      <c r="L1213" s="143"/>
      <c r="M1213" s="237"/>
      <c r="N1213" s="143"/>
      <c r="O1213" s="143"/>
      <c r="P1213" s="143"/>
      <c r="Q1213" s="143"/>
      <c r="R1213" s="143"/>
      <c r="S1213" s="143"/>
      <c r="T1213" s="143"/>
      <c r="U1213" s="143"/>
      <c r="V1213" s="143"/>
      <c r="W1213" s="90">
        <f>IF(AND($AM$17&gt;=$X1213,$AM$17&lt;=$Y1213),'TARIFA ENTREGA A DIRECCION USD'!A1213,$W1214)</f>
        <v>0</v>
      </c>
      <c r="X1213" s="90">
        <v>1204.001</v>
      </c>
      <c r="Y1213" s="90">
        <v>1205</v>
      </c>
      <c r="Z1213" s="144"/>
    </row>
    <row r="1214" spans="1:26" x14ac:dyDescent="0.2">
      <c r="A1214" s="281" t="str">
        <f t="shared" si="27"/>
        <v>MAY VAL</v>
      </c>
      <c r="B1214" s="368" t="s">
        <v>577</v>
      </c>
      <c r="C1214" s="368" t="s">
        <v>578</v>
      </c>
      <c r="D1214" s="368" t="s">
        <v>602</v>
      </c>
      <c r="E1214" s="368" t="s">
        <v>603</v>
      </c>
      <c r="F1214" s="369" t="s">
        <v>502</v>
      </c>
      <c r="G1214" s="370">
        <v>50</v>
      </c>
      <c r="I1214" s="143"/>
      <c r="J1214" s="143"/>
      <c r="K1214" s="143"/>
      <c r="L1214" s="143"/>
      <c r="M1214" s="237"/>
      <c r="N1214" s="143"/>
      <c r="O1214" s="143"/>
      <c r="P1214" s="143"/>
      <c r="Q1214" s="143"/>
      <c r="R1214" s="143"/>
      <c r="S1214" s="143"/>
      <c r="T1214" s="143"/>
      <c r="U1214" s="143"/>
      <c r="V1214" s="143"/>
      <c r="W1214" s="90">
        <f>IF(AND($AM$17&gt;=$X1214,$AM$17&lt;=$Y1214),'TARIFA ENTREGA A DIRECCION USD'!A1214,$W1215)</f>
        <v>0</v>
      </c>
      <c r="X1214" s="90">
        <v>1205.001</v>
      </c>
      <c r="Y1214" s="90">
        <v>1206</v>
      </c>
      <c r="Z1214" s="144"/>
    </row>
    <row r="1215" spans="1:26" x14ac:dyDescent="0.2">
      <c r="A1215" s="281" t="str">
        <f t="shared" si="27"/>
        <v>MAY VEN</v>
      </c>
      <c r="B1215" s="368" t="s">
        <v>577</v>
      </c>
      <c r="C1215" s="368" t="s">
        <v>578</v>
      </c>
      <c r="D1215" s="368" t="s">
        <v>5475</v>
      </c>
      <c r="E1215" s="368" t="s">
        <v>5476</v>
      </c>
      <c r="F1215" s="369" t="s">
        <v>502</v>
      </c>
      <c r="G1215" s="370">
        <v>119</v>
      </c>
      <c r="I1215" s="143"/>
      <c r="J1215" s="143"/>
      <c r="K1215" s="143"/>
      <c r="L1215" s="143"/>
      <c r="M1215" s="237"/>
      <c r="N1215" s="143"/>
      <c r="O1215" s="143"/>
      <c r="P1215" s="143"/>
      <c r="Q1215" s="143"/>
      <c r="R1215" s="143"/>
      <c r="S1215" s="143"/>
      <c r="T1215" s="143"/>
      <c r="U1215" s="143"/>
      <c r="V1215" s="143"/>
      <c r="W1215" s="90">
        <f>IF(AND($AM$17&gt;=$X1215,$AM$17&lt;=$Y1215),'TARIFA ENTREGA A DIRECCION USD'!A1215,$W1216)</f>
        <v>0</v>
      </c>
      <c r="X1215" s="90">
        <v>1206.001</v>
      </c>
      <c r="Y1215" s="90">
        <v>1207</v>
      </c>
      <c r="Z1215" s="144"/>
    </row>
    <row r="1216" spans="1:26" x14ac:dyDescent="0.2">
      <c r="A1216" s="281" t="str">
        <f t="shared" si="27"/>
        <v>MAY VLP</v>
      </c>
      <c r="B1216" s="368" t="s">
        <v>577</v>
      </c>
      <c r="C1216" s="368" t="s">
        <v>578</v>
      </c>
      <c r="D1216" s="368" t="s">
        <v>606</v>
      </c>
      <c r="E1216" s="368" t="s">
        <v>5482</v>
      </c>
      <c r="F1216" s="369" t="s">
        <v>502</v>
      </c>
      <c r="G1216" s="370">
        <v>273</v>
      </c>
      <c r="I1216" s="143"/>
      <c r="J1216" s="143"/>
      <c r="K1216" s="143"/>
      <c r="L1216" s="143"/>
      <c r="M1216" s="237"/>
      <c r="N1216" s="143"/>
      <c r="O1216" s="143"/>
      <c r="P1216" s="143"/>
      <c r="Q1216" s="143"/>
      <c r="R1216" s="143"/>
      <c r="S1216" s="143"/>
      <c r="T1216" s="143"/>
      <c r="U1216" s="143"/>
      <c r="V1216" s="143"/>
      <c r="W1216" s="90">
        <f>IF(AND($AM$17&gt;=$X1216,$AM$17&lt;=$Y1216),'TARIFA ENTREGA A DIRECCION USD'!A1216,$W1217)</f>
        <v>0</v>
      </c>
      <c r="X1216" s="90">
        <v>1207.001</v>
      </c>
      <c r="Y1216" s="90">
        <v>1208</v>
      </c>
      <c r="Z1216" s="144"/>
    </row>
    <row r="1217" spans="1:26" x14ac:dyDescent="0.2">
      <c r="A1217" s="281" t="str">
        <f t="shared" si="27"/>
        <v>MAY VRA</v>
      </c>
      <c r="B1217" s="368" t="s">
        <v>577</v>
      </c>
      <c r="C1217" s="368" t="s">
        <v>578</v>
      </c>
      <c r="D1217" s="368" t="s">
        <v>607</v>
      </c>
      <c r="E1217" s="368" t="s">
        <v>608</v>
      </c>
      <c r="F1217" s="369" t="s">
        <v>503</v>
      </c>
      <c r="G1217" s="369">
        <v>475</v>
      </c>
      <c r="I1217" s="143"/>
      <c r="J1217" s="143"/>
      <c r="K1217" s="143"/>
      <c r="L1217" s="143"/>
      <c r="M1217" s="237"/>
      <c r="N1217" s="143"/>
      <c r="O1217" s="143"/>
      <c r="P1217" s="143"/>
      <c r="Q1217" s="143"/>
      <c r="R1217" s="143"/>
      <c r="S1217" s="143"/>
      <c r="T1217" s="143"/>
      <c r="U1217" s="143"/>
      <c r="V1217" s="143"/>
      <c r="W1217" s="90">
        <f>IF(AND($AM$17&gt;=$X1217,$AM$17&lt;=$Y1217),'TARIFA ENTREGA A DIRECCION USD'!A1217,$W1218)</f>
        <v>0</v>
      </c>
      <c r="X1217" s="90">
        <v>1208.001</v>
      </c>
      <c r="Y1217" s="90">
        <v>1209</v>
      </c>
      <c r="Z1217" s="144"/>
    </row>
    <row r="1218" spans="1:26" x14ac:dyDescent="0.2">
      <c r="A1218" s="281" t="str">
        <f t="shared" ref="A1218:A1281" si="28">CONCATENATE(B1218," ",D1218)</f>
        <v>MAY XBM</v>
      </c>
      <c r="B1218" s="368" t="s">
        <v>577</v>
      </c>
      <c r="C1218" s="368" t="s">
        <v>578</v>
      </c>
      <c r="D1218" s="368" t="s">
        <v>609</v>
      </c>
      <c r="E1218" s="368" t="s">
        <v>612</v>
      </c>
      <c r="F1218" s="369" t="s">
        <v>502</v>
      </c>
      <c r="G1218" s="370">
        <v>119</v>
      </c>
      <c r="I1218" s="143"/>
      <c r="J1218" s="143"/>
      <c r="K1218" s="143"/>
      <c r="L1218" s="143"/>
      <c r="M1218" s="237"/>
      <c r="N1218" s="143"/>
      <c r="O1218" s="143"/>
      <c r="P1218" s="143"/>
      <c r="Q1218" s="143"/>
      <c r="R1218" s="143"/>
      <c r="S1218" s="143"/>
      <c r="T1218" s="143"/>
      <c r="U1218" s="143"/>
      <c r="V1218" s="143"/>
      <c r="W1218" s="90">
        <f>IF(AND($AM$17&gt;=$X1218,$AM$17&lt;=$Y1218),'TARIFA ENTREGA A DIRECCION USD'!A1218,$W1219)</f>
        <v>0</v>
      </c>
      <c r="X1218" s="90">
        <v>1209.001</v>
      </c>
      <c r="Y1218" s="90">
        <v>1210</v>
      </c>
      <c r="Z1218" s="144"/>
    </row>
    <row r="1219" spans="1:26" x14ac:dyDescent="0.2">
      <c r="A1219" s="281" t="str">
        <f t="shared" si="28"/>
        <v>MAY XES</v>
      </c>
      <c r="B1219" s="368" t="s">
        <v>577</v>
      </c>
      <c r="C1219" s="368" t="s">
        <v>578</v>
      </c>
      <c r="D1219" s="368" t="s">
        <v>610</v>
      </c>
      <c r="E1219" s="368" t="s">
        <v>613</v>
      </c>
      <c r="F1219" s="369" t="s">
        <v>502</v>
      </c>
      <c r="G1219" s="370">
        <v>119</v>
      </c>
      <c r="I1219" s="143"/>
      <c r="J1219" s="143"/>
      <c r="K1219" s="143"/>
      <c r="L1219" s="143"/>
      <c r="M1219" s="237"/>
      <c r="N1219" s="143"/>
      <c r="O1219" s="143"/>
      <c r="P1219" s="143"/>
      <c r="Q1219" s="143"/>
      <c r="R1219" s="143"/>
      <c r="S1219" s="143"/>
      <c r="T1219" s="143"/>
      <c r="U1219" s="143"/>
      <c r="V1219" s="143"/>
      <c r="W1219" s="90">
        <f>IF(AND($AM$17&gt;=$X1219,$AM$17&lt;=$Y1219),'TARIFA ENTREGA A DIRECCION USD'!A1219,$W1220)</f>
        <v>0</v>
      </c>
      <c r="X1219" s="90">
        <v>1210.001</v>
      </c>
      <c r="Y1219" s="90">
        <v>1211</v>
      </c>
      <c r="Z1219" s="144"/>
    </row>
    <row r="1220" spans="1:26" x14ac:dyDescent="0.2">
      <c r="A1220" s="281" t="str">
        <f t="shared" si="28"/>
        <v>MAY XSJ</v>
      </c>
      <c r="B1220" s="368" t="s">
        <v>577</v>
      </c>
      <c r="C1220" s="368" t="s">
        <v>578</v>
      </c>
      <c r="D1220" s="368" t="s">
        <v>5477</v>
      </c>
      <c r="E1220" s="368" t="s">
        <v>5478</v>
      </c>
      <c r="F1220" s="369" t="s">
        <v>502</v>
      </c>
      <c r="G1220" s="370">
        <v>119</v>
      </c>
      <c r="I1220" s="143"/>
      <c r="J1220" s="143"/>
      <c r="K1220" s="143"/>
      <c r="L1220" s="143"/>
      <c r="M1220" s="237"/>
      <c r="N1220" s="143"/>
      <c r="O1220" s="143"/>
      <c r="P1220" s="143"/>
      <c r="Q1220" s="143"/>
      <c r="R1220" s="143"/>
      <c r="S1220" s="143"/>
      <c r="T1220" s="143"/>
      <c r="U1220" s="143"/>
      <c r="V1220" s="143"/>
      <c r="W1220" s="90">
        <f>IF(AND($AM$17&gt;=$X1220,$AM$17&lt;=$Y1220),'TARIFA ENTREGA A DIRECCION USD'!A1220,$W1221)</f>
        <v>0</v>
      </c>
      <c r="X1220" s="90">
        <v>1211.001</v>
      </c>
      <c r="Y1220" s="90">
        <v>1212</v>
      </c>
      <c r="Z1220" s="144"/>
    </row>
    <row r="1221" spans="1:26" x14ac:dyDescent="0.2">
      <c r="A1221" s="281" t="str">
        <f t="shared" si="28"/>
        <v>MAY XSS</v>
      </c>
      <c r="B1221" s="368" t="s">
        <v>577</v>
      </c>
      <c r="C1221" s="368" t="s">
        <v>578</v>
      </c>
      <c r="D1221" s="368" t="s">
        <v>5485</v>
      </c>
      <c r="E1221" s="368" t="s">
        <v>5486</v>
      </c>
      <c r="F1221" s="369" t="s">
        <v>504</v>
      </c>
      <c r="G1221" s="370">
        <v>687</v>
      </c>
      <c r="I1221" s="143"/>
      <c r="J1221" s="143"/>
      <c r="K1221" s="143"/>
      <c r="L1221" s="143"/>
      <c r="M1221" s="237"/>
      <c r="N1221" s="143"/>
      <c r="O1221" s="143"/>
      <c r="P1221" s="143"/>
      <c r="Q1221" s="143"/>
      <c r="R1221" s="143"/>
      <c r="S1221" s="143"/>
      <c r="T1221" s="143"/>
      <c r="U1221" s="143"/>
      <c r="V1221" s="143"/>
      <c r="W1221" s="90">
        <f>IF(AND($AM$17&gt;=$X1221,$AM$17&lt;=$Y1221),'TARIFA ENTREGA A DIRECCION USD'!A1221,$W1222)</f>
        <v>0</v>
      </c>
      <c r="X1221" s="90">
        <v>1212.001</v>
      </c>
      <c r="Y1221" s="90">
        <v>1213</v>
      </c>
      <c r="Z1221" s="144"/>
    </row>
    <row r="1222" spans="1:26" x14ac:dyDescent="0.2">
      <c r="A1222" s="281" t="str">
        <f t="shared" si="28"/>
        <v>MAY XTT</v>
      </c>
      <c r="B1222" s="368" t="s">
        <v>577</v>
      </c>
      <c r="C1222" s="368" t="s">
        <v>578</v>
      </c>
      <c r="D1222" s="368" t="s">
        <v>5448</v>
      </c>
      <c r="E1222" s="368" t="s">
        <v>5479</v>
      </c>
      <c r="F1222" s="369" t="s">
        <v>502</v>
      </c>
      <c r="G1222" s="370">
        <v>119</v>
      </c>
      <c r="I1222" s="143"/>
      <c r="J1222" s="143"/>
      <c r="K1222" s="143"/>
      <c r="L1222" s="143"/>
      <c r="M1222" s="237"/>
      <c r="N1222" s="143"/>
      <c r="O1222" s="143"/>
      <c r="P1222" s="143"/>
      <c r="Q1222" s="143"/>
      <c r="R1222" s="143"/>
      <c r="S1222" s="143"/>
      <c r="T1222" s="143"/>
      <c r="U1222" s="143"/>
      <c r="V1222" s="143"/>
      <c r="W1222" s="90">
        <f>IF(AND($AM$17&gt;=$X1222,$AM$17&lt;=$Y1222),'TARIFA ENTREGA A DIRECCION USD'!A1222,$W1223)</f>
        <v>0</v>
      </c>
      <c r="X1222" s="90">
        <v>1213.001</v>
      </c>
      <c r="Y1222" s="90">
        <v>1214</v>
      </c>
      <c r="Z1222" s="144"/>
    </row>
    <row r="1223" spans="1:26" x14ac:dyDescent="0.2">
      <c r="A1223" s="282" t="str">
        <f t="shared" si="28"/>
        <v>MAY XCH</v>
      </c>
      <c r="B1223" s="278" t="s">
        <v>577</v>
      </c>
      <c r="C1223" s="278" t="s">
        <v>578</v>
      </c>
      <c r="D1223" s="278" t="s">
        <v>5537</v>
      </c>
      <c r="E1223" s="278" t="s">
        <v>5538</v>
      </c>
      <c r="F1223" s="395" t="s">
        <v>502</v>
      </c>
      <c r="G1223" s="396">
        <v>119</v>
      </c>
      <c r="I1223" s="143"/>
      <c r="J1223" s="143"/>
      <c r="K1223" s="143"/>
      <c r="L1223" s="143"/>
      <c r="M1223" s="237"/>
      <c r="N1223" s="143"/>
      <c r="O1223" s="143"/>
      <c r="P1223" s="143"/>
      <c r="Q1223" s="143"/>
      <c r="R1223" s="143"/>
      <c r="S1223" s="143"/>
      <c r="T1223" s="143"/>
      <c r="U1223" s="143"/>
      <c r="V1223" s="143"/>
      <c r="W1223" s="90">
        <f>IF(AND($AM$17&gt;=$X1223,$AM$17&lt;=$Y1223),'TARIFA ENTREGA A DIRECCION USD'!A1223,$W1224)</f>
        <v>0</v>
      </c>
      <c r="X1223" s="90">
        <v>1214.001</v>
      </c>
      <c r="Y1223" s="90">
        <v>1215</v>
      </c>
      <c r="Z1223" s="144"/>
    </row>
    <row r="1224" spans="1:26" x14ac:dyDescent="0.2">
      <c r="A1224" s="294" t="str">
        <f t="shared" si="28"/>
        <v>MAY BPC</v>
      </c>
      <c r="B1224" s="293" t="s">
        <v>577</v>
      </c>
      <c r="C1224" s="293" t="s">
        <v>578</v>
      </c>
      <c r="D1224" s="293" t="s">
        <v>5544</v>
      </c>
      <c r="E1224" s="293" t="s">
        <v>5545</v>
      </c>
      <c r="F1224" s="397" t="s">
        <v>503</v>
      </c>
      <c r="G1224" s="398">
        <v>444</v>
      </c>
      <c r="I1224" s="143"/>
      <c r="J1224" s="143"/>
      <c r="K1224" s="143"/>
      <c r="L1224" s="143"/>
      <c r="M1224" s="237"/>
      <c r="N1224" s="143"/>
      <c r="O1224" s="143"/>
      <c r="P1224" s="143"/>
      <c r="Q1224" s="143"/>
      <c r="R1224" s="143"/>
      <c r="S1224" s="143"/>
      <c r="T1224" s="143"/>
      <c r="U1224" s="143"/>
      <c r="V1224" s="143"/>
      <c r="W1224" s="90">
        <f>IF(AND($AM$17&gt;=$X1224,$AM$17&lt;=$Y1224),'TARIFA ENTREGA A DIRECCION USD'!A1224,$W1225)</f>
        <v>0</v>
      </c>
      <c r="X1224" s="90">
        <v>1215.001</v>
      </c>
      <c r="Y1224" s="90">
        <v>1216</v>
      </c>
      <c r="Z1224" s="144"/>
    </row>
    <row r="1225" spans="1:26" x14ac:dyDescent="0.2">
      <c r="A1225" s="294" t="str">
        <f t="shared" si="28"/>
        <v>MAY XCP</v>
      </c>
      <c r="B1225" s="293" t="s">
        <v>577</v>
      </c>
      <c r="C1225" s="293" t="s">
        <v>578</v>
      </c>
      <c r="D1225" s="293" t="s">
        <v>5549</v>
      </c>
      <c r="E1225" s="293" t="s">
        <v>5550</v>
      </c>
      <c r="F1225" s="397" t="s">
        <v>502</v>
      </c>
      <c r="G1225" s="398">
        <v>119</v>
      </c>
      <c r="I1225" s="143"/>
      <c r="J1225" s="143"/>
      <c r="K1225" s="143"/>
      <c r="L1225" s="143"/>
      <c r="M1225" s="237"/>
      <c r="N1225" s="143"/>
      <c r="O1225" s="143"/>
      <c r="P1225" s="143"/>
      <c r="Q1225" s="143"/>
      <c r="R1225" s="143"/>
      <c r="S1225" s="143"/>
      <c r="T1225" s="143"/>
      <c r="U1225" s="143"/>
      <c r="V1225" s="143"/>
      <c r="W1225" s="90">
        <f>IF(AND($AM$17&gt;=$X1225,$AM$17&lt;=$Y1225),'TARIFA ENTREGA A DIRECCION USD'!A1225,$W1226)</f>
        <v>0</v>
      </c>
      <c r="X1225" s="90">
        <v>1216.001</v>
      </c>
      <c r="Y1225" s="90">
        <v>1217</v>
      </c>
      <c r="Z1225" s="144"/>
    </row>
    <row r="1226" spans="1:26" x14ac:dyDescent="0.2">
      <c r="A1226" s="281" t="str">
        <f t="shared" si="28"/>
        <v>MBO ACO</v>
      </c>
      <c r="B1226" s="368" t="s">
        <v>579</v>
      </c>
      <c r="C1226" s="368" t="s">
        <v>580</v>
      </c>
      <c r="D1226" s="368" t="s">
        <v>546</v>
      </c>
      <c r="E1226" s="368" t="s">
        <v>547</v>
      </c>
      <c r="F1226" s="369" t="s">
        <v>504</v>
      </c>
      <c r="G1226" s="370">
        <v>1083</v>
      </c>
      <c r="I1226" s="143"/>
      <c r="J1226" s="143"/>
      <c r="K1226" s="143"/>
      <c r="L1226" s="143"/>
      <c r="M1226" s="237"/>
      <c r="N1226" s="143"/>
      <c r="O1226" s="143"/>
      <c r="P1226" s="143"/>
      <c r="Q1226" s="143"/>
      <c r="R1226" s="143"/>
      <c r="S1226" s="143"/>
      <c r="T1226" s="143"/>
      <c r="U1226" s="143"/>
      <c r="V1226" s="143"/>
      <c r="W1226" s="90">
        <f>IF(AND($AM$17&gt;=$X1226,$AM$17&lt;=$Y1226),'TARIFA ENTREGA A DIRECCION USD'!A1226,$W1227)</f>
        <v>0</v>
      </c>
      <c r="X1226" s="90">
        <v>1217.001</v>
      </c>
      <c r="Y1226" s="90">
        <v>1218</v>
      </c>
      <c r="Z1226" s="144"/>
    </row>
    <row r="1227" spans="1:26" x14ac:dyDescent="0.2">
      <c r="A1227" s="281" t="str">
        <f t="shared" si="28"/>
        <v>MBO AUA</v>
      </c>
      <c r="B1227" s="368" t="s">
        <v>579</v>
      </c>
      <c r="C1227" s="368" t="s">
        <v>580</v>
      </c>
      <c r="D1227" s="368" t="s">
        <v>5515</v>
      </c>
      <c r="E1227" s="368" t="s">
        <v>5519</v>
      </c>
      <c r="F1227" s="369" t="s">
        <v>503</v>
      </c>
      <c r="G1227" s="370">
        <v>412</v>
      </c>
      <c r="I1227" s="143"/>
      <c r="J1227" s="143"/>
      <c r="K1227" s="143"/>
      <c r="L1227" s="143"/>
      <c r="M1227" s="237"/>
      <c r="N1227" s="143"/>
      <c r="O1227" s="143"/>
      <c r="P1227" s="143"/>
      <c r="Q1227" s="143"/>
      <c r="R1227" s="143"/>
      <c r="S1227" s="143"/>
      <c r="T1227" s="143"/>
      <c r="U1227" s="143"/>
      <c r="V1227" s="143"/>
      <c r="W1227" s="90">
        <f>IF(AND($AM$17&gt;=$X1227,$AM$17&lt;=$Y1227),'TARIFA ENTREGA A DIRECCION USD'!A1227,$W1228)</f>
        <v>0</v>
      </c>
      <c r="X1227" s="90">
        <v>1218.001</v>
      </c>
      <c r="Y1227" s="90">
        <v>1219</v>
      </c>
      <c r="Z1227" s="144"/>
    </row>
    <row r="1228" spans="1:26" x14ac:dyDescent="0.2">
      <c r="A1228" s="281" t="str">
        <f t="shared" si="28"/>
        <v>MBO BAS</v>
      </c>
      <c r="B1228" s="368" t="s">
        <v>579</v>
      </c>
      <c r="C1228" s="368" t="s">
        <v>580</v>
      </c>
      <c r="D1228" s="368" t="s">
        <v>549</v>
      </c>
      <c r="E1228" s="368" t="s">
        <v>550</v>
      </c>
      <c r="F1228" s="369" t="s">
        <v>503</v>
      </c>
      <c r="G1228" s="370">
        <v>574</v>
      </c>
      <c r="I1228" s="143"/>
      <c r="J1228" s="143"/>
      <c r="K1228" s="143"/>
      <c r="L1228" s="143"/>
      <c r="M1228" s="237"/>
      <c r="N1228" s="143"/>
      <c r="O1228" s="143"/>
      <c r="P1228" s="143"/>
      <c r="Q1228" s="143"/>
      <c r="R1228" s="143"/>
      <c r="S1228" s="143"/>
      <c r="T1228" s="143"/>
      <c r="U1228" s="143"/>
      <c r="V1228" s="143"/>
      <c r="W1228" s="90">
        <f>IF(AND($AM$17&gt;=$X1228,$AM$17&lt;=$Y1228),'TARIFA ENTREGA A DIRECCION USD'!A1228,$W1229)</f>
        <v>0</v>
      </c>
      <c r="X1228" s="90">
        <v>1219.001</v>
      </c>
      <c r="Y1228" s="90">
        <v>1220</v>
      </c>
      <c r="Z1228" s="144"/>
    </row>
    <row r="1229" spans="1:26" x14ac:dyDescent="0.2">
      <c r="A1229" s="281" t="str">
        <f t="shared" si="28"/>
        <v>MBO BTO</v>
      </c>
      <c r="B1229" s="368" t="s">
        <v>579</v>
      </c>
      <c r="C1229" s="368" t="s">
        <v>580</v>
      </c>
      <c r="D1229" s="368" t="s">
        <v>551</v>
      </c>
      <c r="E1229" s="368" t="s">
        <v>552</v>
      </c>
      <c r="F1229" s="369" t="s">
        <v>503</v>
      </c>
      <c r="G1229" s="370">
        <v>329</v>
      </c>
      <c r="I1229" s="143"/>
      <c r="J1229" s="143"/>
      <c r="K1229" s="143"/>
      <c r="L1229" s="143"/>
      <c r="M1229" s="237"/>
      <c r="N1229" s="143"/>
      <c r="O1229" s="143"/>
      <c r="P1229" s="143"/>
      <c r="Q1229" s="143"/>
      <c r="R1229" s="143"/>
      <c r="S1229" s="143"/>
      <c r="T1229" s="143"/>
      <c r="U1229" s="143"/>
      <c r="V1229" s="143"/>
      <c r="W1229" s="90">
        <f>IF(AND($AM$17&gt;=$X1229,$AM$17&lt;=$Y1229),'TARIFA ENTREGA A DIRECCION USD'!A1229,$W1230)</f>
        <v>0</v>
      </c>
      <c r="X1229" s="90">
        <v>1220.001</v>
      </c>
      <c r="Y1229" s="90">
        <v>1221</v>
      </c>
      <c r="Z1229" s="144"/>
    </row>
    <row r="1230" spans="1:26" x14ac:dyDescent="0.2">
      <c r="A1230" s="281" t="str">
        <f t="shared" si="28"/>
        <v>MBO CAS</v>
      </c>
      <c r="B1230" s="368" t="s">
        <v>579</v>
      </c>
      <c r="C1230" s="368" t="s">
        <v>580</v>
      </c>
      <c r="D1230" s="368" t="s">
        <v>553</v>
      </c>
      <c r="E1230" s="368" t="s">
        <v>554</v>
      </c>
      <c r="F1230" s="401" t="s">
        <v>502</v>
      </c>
      <c r="G1230" s="370">
        <v>54</v>
      </c>
      <c r="I1230" s="143"/>
      <c r="J1230" s="143"/>
      <c r="K1230" s="143"/>
      <c r="L1230" s="143"/>
      <c r="M1230" s="237"/>
      <c r="N1230" s="143"/>
      <c r="O1230" s="143"/>
      <c r="P1230" s="143"/>
      <c r="Q1230" s="143"/>
      <c r="R1230" s="143"/>
      <c r="S1230" s="143"/>
      <c r="T1230" s="143"/>
      <c r="U1230" s="143"/>
      <c r="V1230" s="143"/>
      <c r="W1230" s="90">
        <f>IF(AND($AM$17&gt;=$X1230,$AM$17&lt;=$Y1230),'TARIFA ENTREGA A DIRECCION USD'!A1230,$W1231)</f>
        <v>0</v>
      </c>
      <c r="X1230" s="90">
        <v>1221.001</v>
      </c>
      <c r="Y1230" s="90">
        <v>1222</v>
      </c>
      <c r="Z1230" s="144"/>
    </row>
    <row r="1231" spans="1:26" x14ac:dyDescent="0.2">
      <c r="A1231" s="281" t="str">
        <f t="shared" si="28"/>
        <v>MBO CAZ</v>
      </c>
      <c r="B1231" s="368" t="s">
        <v>579</v>
      </c>
      <c r="C1231" s="368" t="s">
        <v>580</v>
      </c>
      <c r="D1231" s="368" t="s">
        <v>561</v>
      </c>
      <c r="E1231" s="368" t="s">
        <v>611</v>
      </c>
      <c r="F1231" s="369" t="s">
        <v>504</v>
      </c>
      <c r="G1231" s="370">
        <v>722</v>
      </c>
      <c r="I1231" s="143"/>
      <c r="J1231" s="143"/>
      <c r="K1231" s="143"/>
      <c r="L1231" s="143"/>
      <c r="M1231" s="237"/>
      <c r="N1231" s="143"/>
      <c r="O1231" s="143"/>
      <c r="P1231" s="143"/>
      <c r="Q1231" s="143"/>
      <c r="R1231" s="143"/>
      <c r="S1231" s="143"/>
      <c r="T1231" s="143"/>
      <c r="U1231" s="143"/>
      <c r="V1231" s="143"/>
      <c r="W1231" s="90">
        <f>IF(AND($AM$17&gt;=$X1231,$AM$17&lt;=$Y1231),'TARIFA ENTREGA A DIRECCION USD'!A1231,$W1232)</f>
        <v>0</v>
      </c>
      <c r="X1231" s="90">
        <v>1222.001</v>
      </c>
      <c r="Y1231" s="90">
        <v>1223</v>
      </c>
      <c r="Z1231" s="144"/>
    </row>
    <row r="1232" spans="1:26" x14ac:dyDescent="0.2">
      <c r="A1232" s="281" t="str">
        <f t="shared" si="28"/>
        <v>MBO CBR</v>
      </c>
      <c r="B1232" s="368" t="s">
        <v>579</v>
      </c>
      <c r="C1232" s="368" t="s">
        <v>580</v>
      </c>
      <c r="D1232" s="368" t="s">
        <v>555</v>
      </c>
      <c r="E1232" s="368" t="s">
        <v>556</v>
      </c>
      <c r="F1232" s="369" t="s">
        <v>504</v>
      </c>
      <c r="G1232" s="370">
        <v>1314</v>
      </c>
      <c r="I1232" s="143"/>
      <c r="J1232" s="143"/>
      <c r="K1232" s="143"/>
      <c r="L1232" s="143"/>
      <c r="M1232" s="237"/>
      <c r="N1232" s="143"/>
      <c r="O1232" s="143"/>
      <c r="P1232" s="143"/>
      <c r="Q1232" s="143"/>
      <c r="R1232" s="143"/>
      <c r="S1232" s="143"/>
      <c r="T1232" s="143"/>
      <c r="U1232" s="143"/>
      <c r="V1232" s="143"/>
      <c r="W1232" s="90">
        <f>IF(AND($AM$17&gt;=$X1232,$AM$17&lt;=$Y1232),'TARIFA ENTREGA A DIRECCION USD'!A1232,$W1233)</f>
        <v>0</v>
      </c>
      <c r="X1232" s="90">
        <v>1223.001</v>
      </c>
      <c r="Y1232" s="90">
        <v>1224</v>
      </c>
      <c r="Z1232" s="144"/>
    </row>
    <row r="1233" spans="1:26" x14ac:dyDescent="0.2">
      <c r="A1233" s="281" t="str">
        <f t="shared" si="28"/>
        <v>MBO CCS</v>
      </c>
      <c r="B1233" s="368" t="s">
        <v>579</v>
      </c>
      <c r="C1233" s="368" t="s">
        <v>580</v>
      </c>
      <c r="D1233" s="368" t="s">
        <v>557</v>
      </c>
      <c r="E1233" s="368" t="s">
        <v>558</v>
      </c>
      <c r="F1233" s="369" t="s">
        <v>504</v>
      </c>
      <c r="G1233" s="370">
        <v>709</v>
      </c>
      <c r="I1233" s="143"/>
      <c r="J1233" s="143"/>
      <c r="K1233" s="143"/>
      <c r="L1233" s="143"/>
      <c r="M1233" s="237"/>
      <c r="N1233" s="143"/>
      <c r="O1233" s="143"/>
      <c r="P1233" s="143"/>
      <c r="Q1233" s="143"/>
      <c r="R1233" s="143"/>
      <c r="S1233" s="143"/>
      <c r="T1233" s="143"/>
      <c r="U1233" s="143"/>
      <c r="V1233" s="143"/>
      <c r="W1233" s="90">
        <f>IF(AND($AM$17&gt;=$X1233,$AM$17&lt;=$Y1233),'TARIFA ENTREGA A DIRECCION USD'!A1233,$W1234)</f>
        <v>0</v>
      </c>
      <c r="X1233" s="90">
        <v>1224.001</v>
      </c>
      <c r="Y1233" s="90">
        <v>1225</v>
      </c>
      <c r="Z1233" s="144"/>
    </row>
    <row r="1234" spans="1:26" x14ac:dyDescent="0.2">
      <c r="A1234" s="281" t="str">
        <f t="shared" si="28"/>
        <v>MBO CGA</v>
      </c>
      <c r="B1234" s="368" t="s">
        <v>579</v>
      </c>
      <c r="C1234" s="368" t="s">
        <v>580</v>
      </c>
      <c r="D1234" s="368" t="s">
        <v>559</v>
      </c>
      <c r="E1234" s="368" t="s">
        <v>560</v>
      </c>
      <c r="F1234" s="369" t="s">
        <v>504</v>
      </c>
      <c r="G1234" s="370">
        <v>609</v>
      </c>
      <c r="I1234" s="143"/>
      <c r="J1234" s="143"/>
      <c r="K1234" s="143"/>
      <c r="L1234" s="143"/>
      <c r="M1234" s="237"/>
      <c r="N1234" s="143"/>
      <c r="O1234" s="143"/>
      <c r="P1234" s="143"/>
      <c r="Q1234" s="143"/>
      <c r="R1234" s="143"/>
      <c r="S1234" s="143"/>
      <c r="T1234" s="143"/>
      <c r="U1234" s="143"/>
      <c r="V1234" s="143"/>
      <c r="W1234" s="90">
        <f>IF(AND($AM$17&gt;=$X1234,$AM$17&lt;=$Y1234),'TARIFA ENTREGA A DIRECCION USD'!A1234,$W1235)</f>
        <v>0</v>
      </c>
      <c r="X1234" s="90">
        <v>1225.001</v>
      </c>
      <c r="Y1234" s="90">
        <v>1226</v>
      </c>
      <c r="Z1234" s="144"/>
    </row>
    <row r="1235" spans="1:26" x14ac:dyDescent="0.2">
      <c r="A1235" s="281" t="str">
        <f t="shared" si="28"/>
        <v>MBO CNA</v>
      </c>
      <c r="B1235" s="368" t="s">
        <v>579</v>
      </c>
      <c r="C1235" s="368" t="s">
        <v>580</v>
      </c>
      <c r="D1235" s="368" t="s">
        <v>5492</v>
      </c>
      <c r="E1235" s="368" t="s">
        <v>5493</v>
      </c>
      <c r="F1235" s="369" t="s">
        <v>504</v>
      </c>
      <c r="G1235" s="370">
        <v>1099</v>
      </c>
      <c r="I1235" s="143"/>
      <c r="J1235" s="143"/>
      <c r="K1235" s="143"/>
      <c r="L1235" s="143"/>
      <c r="M1235" s="237"/>
      <c r="N1235" s="143"/>
      <c r="O1235" s="143"/>
      <c r="P1235" s="143"/>
      <c r="Q1235" s="143"/>
      <c r="R1235" s="143"/>
      <c r="S1235" s="143"/>
      <c r="T1235" s="143"/>
      <c r="U1235" s="143"/>
      <c r="V1235" s="143"/>
      <c r="W1235" s="90">
        <f>IF(AND($AM$17&gt;=$X1235,$AM$17&lt;=$Y1235),'TARIFA ENTREGA A DIRECCION USD'!A1235,$W1236)</f>
        <v>0</v>
      </c>
      <c r="X1235" s="90">
        <v>1226.001</v>
      </c>
      <c r="Y1235" s="90">
        <v>1227</v>
      </c>
      <c r="Z1235" s="144"/>
    </row>
    <row r="1236" spans="1:26" x14ac:dyDescent="0.2">
      <c r="A1236" s="281" t="str">
        <f t="shared" si="28"/>
        <v>MBO CNO</v>
      </c>
      <c r="B1236" s="368" t="s">
        <v>579</v>
      </c>
      <c r="C1236" s="368" t="s">
        <v>580</v>
      </c>
      <c r="D1236" s="368" t="s">
        <v>5499</v>
      </c>
      <c r="E1236" s="368" t="s">
        <v>5500</v>
      </c>
      <c r="F1236" s="369" t="s">
        <v>504</v>
      </c>
      <c r="G1236" s="370">
        <v>1227</v>
      </c>
      <c r="I1236" s="143"/>
      <c r="J1236" s="143"/>
      <c r="K1236" s="143"/>
      <c r="L1236" s="143"/>
      <c r="M1236" s="237"/>
      <c r="N1236" s="143"/>
      <c r="O1236" s="143"/>
      <c r="P1236" s="143"/>
      <c r="Q1236" s="143"/>
      <c r="R1236" s="143"/>
      <c r="S1236" s="143"/>
      <c r="T1236" s="143"/>
      <c r="U1236" s="143"/>
      <c r="V1236" s="143"/>
      <c r="W1236" s="90">
        <f>IF(AND($AM$17&gt;=$X1236,$AM$17&lt;=$Y1236),'TARIFA ENTREGA A DIRECCION USD'!A1236,$W1237)</f>
        <v>0</v>
      </c>
      <c r="X1236" s="90">
        <v>1227.001</v>
      </c>
      <c r="Y1236" s="90">
        <v>1228</v>
      </c>
      <c r="Z1236" s="144"/>
    </row>
    <row r="1237" spans="1:26" x14ac:dyDescent="0.2">
      <c r="A1237" s="281" t="str">
        <f t="shared" si="28"/>
        <v>MBO CRO</v>
      </c>
      <c r="B1237" s="368" t="s">
        <v>579</v>
      </c>
      <c r="C1237" s="368" t="s">
        <v>580</v>
      </c>
      <c r="D1237" s="368" t="s">
        <v>562</v>
      </c>
      <c r="E1237" s="368" t="s">
        <v>563</v>
      </c>
      <c r="F1237" s="369" t="s">
        <v>504</v>
      </c>
      <c r="G1237" s="370">
        <v>834</v>
      </c>
      <c r="I1237" s="143"/>
      <c r="J1237" s="143"/>
      <c r="K1237" s="143"/>
      <c r="L1237" s="143"/>
      <c r="M1237" s="237"/>
      <c r="N1237" s="143"/>
      <c r="O1237" s="143"/>
      <c r="P1237" s="143"/>
      <c r="Q1237" s="143"/>
      <c r="R1237" s="143"/>
      <c r="S1237" s="143"/>
      <c r="T1237" s="143"/>
      <c r="U1237" s="143"/>
      <c r="V1237" s="143"/>
      <c r="W1237" s="90">
        <f>IF(AND($AM$17&gt;=$X1237,$AM$17&lt;=$Y1237),'TARIFA ENTREGA A DIRECCION USD'!A1237,$W1238)</f>
        <v>0</v>
      </c>
      <c r="X1237" s="90">
        <v>1228.001</v>
      </c>
      <c r="Y1237" s="90">
        <v>1229</v>
      </c>
      <c r="Z1237" s="144"/>
    </row>
    <row r="1238" spans="1:26" x14ac:dyDescent="0.2">
      <c r="A1238" s="281" t="str">
        <f t="shared" si="28"/>
        <v>MBO CRR</v>
      </c>
      <c r="B1238" s="368" t="s">
        <v>579</v>
      </c>
      <c r="C1238" s="368" t="s">
        <v>580</v>
      </c>
      <c r="D1238" s="368" t="s">
        <v>564</v>
      </c>
      <c r="E1238" s="368" t="s">
        <v>565</v>
      </c>
      <c r="F1238" s="369" t="s">
        <v>502</v>
      </c>
      <c r="G1238" s="370">
        <v>234</v>
      </c>
      <c r="I1238" s="143"/>
      <c r="J1238" s="143"/>
      <c r="K1238" s="143"/>
      <c r="L1238" s="143"/>
      <c r="M1238" s="237"/>
      <c r="N1238" s="143"/>
      <c r="O1238" s="143"/>
      <c r="P1238" s="143"/>
      <c r="Q1238" s="143"/>
      <c r="R1238" s="143"/>
      <c r="S1238" s="143"/>
      <c r="T1238" s="143"/>
      <c r="U1238" s="143"/>
      <c r="V1238" s="143"/>
      <c r="W1238" s="90">
        <f>IF(AND($AM$17&gt;=$X1238,$AM$17&lt;=$Y1238),'TARIFA ENTREGA A DIRECCION USD'!A1238,$W1239)</f>
        <v>0</v>
      </c>
      <c r="X1238" s="90">
        <v>1229.001</v>
      </c>
      <c r="Y1238" s="90">
        <v>1230</v>
      </c>
      <c r="Z1238" s="144"/>
    </row>
    <row r="1239" spans="1:26" x14ac:dyDescent="0.2">
      <c r="A1239" s="281" t="str">
        <f t="shared" si="28"/>
        <v>MBO CVE</v>
      </c>
      <c r="B1239" s="368" t="s">
        <v>579</v>
      </c>
      <c r="C1239" s="368" t="s">
        <v>580</v>
      </c>
      <c r="D1239" s="368" t="s">
        <v>566</v>
      </c>
      <c r="E1239" s="368" t="s">
        <v>567</v>
      </c>
      <c r="F1239" s="369" t="s">
        <v>504</v>
      </c>
      <c r="G1239" s="370">
        <v>682</v>
      </c>
      <c r="I1239" s="143"/>
      <c r="J1239" s="143"/>
      <c r="K1239" s="143"/>
      <c r="L1239" s="143"/>
      <c r="M1239" s="237"/>
      <c r="N1239" s="143"/>
      <c r="O1239" s="143"/>
      <c r="P1239" s="143"/>
      <c r="Q1239" s="143"/>
      <c r="R1239" s="143"/>
      <c r="S1239" s="143"/>
      <c r="T1239" s="143"/>
      <c r="U1239" s="143"/>
      <c r="V1239" s="143"/>
      <c r="W1239" s="90">
        <f>IF(AND($AM$17&gt;=$X1239,$AM$17&lt;=$Y1239),'TARIFA ENTREGA A DIRECCION USD'!A1239,$W1240)</f>
        <v>0</v>
      </c>
      <c r="X1239" s="90">
        <v>1230.001</v>
      </c>
      <c r="Y1239" s="90">
        <v>1231</v>
      </c>
      <c r="Z1239" s="144"/>
    </row>
    <row r="1240" spans="1:26" x14ac:dyDescent="0.2">
      <c r="A1240" s="281" t="str">
        <f t="shared" si="28"/>
        <v>MBO CZO</v>
      </c>
      <c r="B1240" s="368" t="s">
        <v>579</v>
      </c>
      <c r="C1240" s="368" t="s">
        <v>580</v>
      </c>
      <c r="D1240" s="368" t="s">
        <v>568</v>
      </c>
      <c r="E1240" s="368" t="s">
        <v>5481</v>
      </c>
      <c r="F1240" s="369" t="s">
        <v>504</v>
      </c>
      <c r="G1240" s="370">
        <v>715</v>
      </c>
      <c r="I1240" s="143"/>
      <c r="J1240" s="143"/>
      <c r="K1240" s="143"/>
      <c r="L1240" s="143"/>
      <c r="M1240" s="237"/>
      <c r="N1240" s="143"/>
      <c r="O1240" s="143"/>
      <c r="P1240" s="143"/>
      <c r="Q1240" s="143"/>
      <c r="R1240" s="143"/>
      <c r="S1240" s="143"/>
      <c r="T1240" s="143"/>
      <c r="U1240" s="143"/>
      <c r="V1240" s="143"/>
      <c r="W1240" s="90">
        <f>IF(AND($AM$17&gt;=$X1240,$AM$17&lt;=$Y1240),'TARIFA ENTREGA A DIRECCION USD'!A1240,$W1241)</f>
        <v>0</v>
      </c>
      <c r="X1240" s="90">
        <v>1231.001</v>
      </c>
      <c r="Y1240" s="90">
        <v>1232</v>
      </c>
      <c r="Z1240" s="144"/>
    </row>
    <row r="1241" spans="1:26" x14ac:dyDescent="0.2">
      <c r="A1241" s="281" t="str">
        <f t="shared" si="28"/>
        <v>MBO DMS</v>
      </c>
      <c r="B1241" s="368" t="s">
        <v>579</v>
      </c>
      <c r="C1241" s="368" t="s">
        <v>580</v>
      </c>
      <c r="D1241" s="368" t="s">
        <v>5446</v>
      </c>
      <c r="E1241" s="368" t="s">
        <v>5447</v>
      </c>
      <c r="F1241" s="369" t="s">
        <v>503</v>
      </c>
      <c r="G1241" s="370">
        <v>574</v>
      </c>
      <c r="I1241" s="143"/>
      <c r="J1241" s="143"/>
      <c r="K1241" s="143"/>
      <c r="L1241" s="143"/>
      <c r="M1241" s="237"/>
      <c r="N1241" s="143"/>
      <c r="O1241" s="143"/>
      <c r="P1241" s="143"/>
      <c r="Q1241" s="143"/>
      <c r="R1241" s="143"/>
      <c r="S1241" s="143"/>
      <c r="T1241" s="143"/>
      <c r="U1241" s="143"/>
      <c r="V1241" s="143"/>
      <c r="W1241" s="90">
        <f>IF(AND($AM$17&gt;=$X1241,$AM$17&lt;=$Y1241),'TARIFA ENTREGA A DIRECCION USD'!A1241,$W1242)</f>
        <v>0</v>
      </c>
      <c r="X1241" s="90">
        <v>1232.001</v>
      </c>
      <c r="Y1241" s="90">
        <v>1233</v>
      </c>
      <c r="Z1241" s="144"/>
    </row>
    <row r="1242" spans="1:26" x14ac:dyDescent="0.2">
      <c r="A1242" s="281" t="str">
        <f t="shared" si="28"/>
        <v>MBO ETE</v>
      </c>
      <c r="B1242" s="368" t="s">
        <v>579</v>
      </c>
      <c r="C1242" s="368" t="s">
        <v>580</v>
      </c>
      <c r="D1242" s="368" t="s">
        <v>570</v>
      </c>
      <c r="E1242" s="368" t="s">
        <v>571</v>
      </c>
      <c r="F1242" s="369" t="s">
        <v>504</v>
      </c>
      <c r="G1242" s="370">
        <v>1156</v>
      </c>
      <c r="I1242" s="143"/>
      <c r="J1242" s="143"/>
      <c r="K1242" s="143"/>
      <c r="L1242" s="143"/>
      <c r="M1242" s="237"/>
      <c r="N1242" s="143"/>
      <c r="O1242" s="143"/>
      <c r="P1242" s="143"/>
      <c r="Q1242" s="143"/>
      <c r="R1242" s="143"/>
      <c r="S1242" s="143"/>
      <c r="T1242" s="143"/>
      <c r="U1242" s="143"/>
      <c r="V1242" s="143"/>
      <c r="W1242" s="90">
        <f>IF(AND($AM$17&gt;=$X1242,$AM$17&lt;=$Y1242),'TARIFA ENTREGA A DIRECCION USD'!A1242,$W1243)</f>
        <v>0</v>
      </c>
      <c r="X1242" s="90">
        <v>1233.001</v>
      </c>
      <c r="Y1242" s="90">
        <v>1234</v>
      </c>
      <c r="Z1242" s="144"/>
    </row>
    <row r="1243" spans="1:26" x14ac:dyDescent="0.2">
      <c r="A1243" s="281" t="str">
        <f t="shared" si="28"/>
        <v>MBO EVA</v>
      </c>
      <c r="B1243" s="368" t="s">
        <v>579</v>
      </c>
      <c r="C1243" s="368" t="s">
        <v>580</v>
      </c>
      <c r="D1243" s="368" t="s">
        <v>572</v>
      </c>
      <c r="E1243" s="368" t="s">
        <v>573</v>
      </c>
      <c r="F1243" s="369" t="s">
        <v>503</v>
      </c>
      <c r="G1243" s="369">
        <v>365</v>
      </c>
      <c r="I1243" s="143"/>
      <c r="J1243" s="143"/>
      <c r="K1243" s="143"/>
      <c r="L1243" s="143"/>
      <c r="M1243" s="237"/>
      <c r="N1243" s="143"/>
      <c r="O1243" s="143"/>
      <c r="P1243" s="143"/>
      <c r="Q1243" s="143"/>
      <c r="R1243" s="143"/>
      <c r="S1243" s="143"/>
      <c r="T1243" s="143"/>
      <c r="U1243" s="143"/>
      <c r="V1243" s="143"/>
      <c r="W1243" s="90">
        <f>IF(AND($AM$17&gt;=$X1243,$AM$17&lt;=$Y1243),'TARIFA ENTREGA A DIRECCION USD'!A1243,$W1244)</f>
        <v>0</v>
      </c>
      <c r="X1243" s="90">
        <v>1234.001</v>
      </c>
      <c r="Y1243" s="90">
        <v>1235</v>
      </c>
      <c r="Z1243" s="144"/>
    </row>
    <row r="1244" spans="1:26" x14ac:dyDescent="0.2">
      <c r="A1244" s="281" t="str">
        <f t="shared" si="28"/>
        <v>MBO GR2</v>
      </c>
      <c r="B1244" s="368" t="s">
        <v>579</v>
      </c>
      <c r="C1244" s="368" t="s">
        <v>580</v>
      </c>
      <c r="D1244" s="368" t="s">
        <v>576</v>
      </c>
      <c r="E1244" s="368" t="s">
        <v>5473</v>
      </c>
      <c r="F1244" s="401" t="s">
        <v>504</v>
      </c>
      <c r="G1244" s="370">
        <v>732</v>
      </c>
      <c r="I1244" s="143"/>
      <c r="J1244" s="143"/>
      <c r="K1244" s="143"/>
      <c r="L1244" s="143"/>
      <c r="M1244" s="237"/>
      <c r="N1244" s="143"/>
      <c r="O1244" s="143"/>
      <c r="P1244" s="143"/>
      <c r="Q1244" s="143"/>
      <c r="R1244" s="143"/>
      <c r="S1244" s="143"/>
      <c r="T1244" s="143"/>
      <c r="U1244" s="143"/>
      <c r="V1244" s="143"/>
      <c r="W1244" s="90">
        <f>IF(AND($AM$17&gt;=$X1244,$AM$17&lt;=$Y1244),'TARIFA ENTREGA A DIRECCION USD'!A1244,$W1245)</f>
        <v>0</v>
      </c>
      <c r="X1244" s="90">
        <v>1235.001</v>
      </c>
      <c r="Y1244" s="90">
        <v>1236</v>
      </c>
      <c r="Z1244" s="144"/>
    </row>
    <row r="1245" spans="1:26" x14ac:dyDescent="0.2">
      <c r="A1245" s="281" t="str">
        <f t="shared" si="28"/>
        <v>MBO GTE</v>
      </c>
      <c r="B1245" s="368" t="s">
        <v>579</v>
      </c>
      <c r="C1245" s="368" t="s">
        <v>580</v>
      </c>
      <c r="D1245" s="368" t="s">
        <v>5501</v>
      </c>
      <c r="E1245" s="368" t="s">
        <v>5502</v>
      </c>
      <c r="F1245" s="369" t="s">
        <v>504</v>
      </c>
      <c r="G1245" s="370">
        <v>741</v>
      </c>
      <c r="I1245" s="143"/>
      <c r="J1245" s="143"/>
      <c r="K1245" s="143"/>
      <c r="L1245" s="143"/>
      <c r="M1245" s="237"/>
      <c r="N1245" s="143"/>
      <c r="O1245" s="143"/>
      <c r="P1245" s="143"/>
      <c r="Q1245" s="143"/>
      <c r="R1245" s="143"/>
      <c r="S1245" s="143"/>
      <c r="T1245" s="143"/>
      <c r="U1245" s="143"/>
      <c r="V1245" s="143"/>
      <c r="W1245" s="90">
        <f>IF(AND($AM$17&gt;=$X1245,$AM$17&lt;=$Y1245),'TARIFA ENTREGA A DIRECCION USD'!A1245,$W1246)</f>
        <v>0</v>
      </c>
      <c r="X1245" s="90">
        <v>1236.001</v>
      </c>
      <c r="Y1245" s="90">
        <v>1237</v>
      </c>
      <c r="Z1245" s="144"/>
    </row>
    <row r="1246" spans="1:26" x14ac:dyDescent="0.2">
      <c r="A1246" s="281" t="str">
        <f t="shared" si="28"/>
        <v>MBO GUA</v>
      </c>
      <c r="B1246" s="368" t="s">
        <v>579</v>
      </c>
      <c r="C1246" s="368" t="s">
        <v>580</v>
      </c>
      <c r="D1246" s="368" t="s">
        <v>574</v>
      </c>
      <c r="E1246" s="368" t="s">
        <v>575</v>
      </c>
      <c r="F1246" s="369" t="s">
        <v>503</v>
      </c>
      <c r="G1246" s="370">
        <v>498</v>
      </c>
      <c r="I1246" s="143"/>
      <c r="J1246" s="143"/>
      <c r="K1246" s="143"/>
      <c r="L1246" s="143"/>
      <c r="M1246" s="237"/>
      <c r="N1246" s="143"/>
      <c r="O1246" s="143"/>
      <c r="P1246" s="143"/>
      <c r="Q1246" s="143"/>
      <c r="R1246" s="143"/>
      <c r="S1246" s="143"/>
      <c r="T1246" s="143"/>
      <c r="U1246" s="143"/>
      <c r="V1246" s="143"/>
      <c r="W1246" s="90">
        <f>IF(AND($AM$17&gt;=$X1246,$AM$17&lt;=$Y1246),'TARIFA ENTREGA A DIRECCION USD'!A1246,$W1247)</f>
        <v>0</v>
      </c>
      <c r="X1246" s="90">
        <v>1237.001</v>
      </c>
      <c r="Y1246" s="90">
        <v>1238</v>
      </c>
      <c r="Z1246" s="144"/>
    </row>
    <row r="1247" spans="1:26" x14ac:dyDescent="0.2">
      <c r="A1247" s="281" t="str">
        <f t="shared" si="28"/>
        <v>MBO LGA</v>
      </c>
      <c r="B1247" s="368" t="s">
        <v>579</v>
      </c>
      <c r="C1247" s="368" t="s">
        <v>580</v>
      </c>
      <c r="D1247" s="368" t="s">
        <v>5536</v>
      </c>
      <c r="E1247" s="368" t="s">
        <v>5480</v>
      </c>
      <c r="F1247" s="369" t="s">
        <v>504</v>
      </c>
      <c r="G1247" s="370">
        <v>723</v>
      </c>
      <c r="I1247" s="143"/>
      <c r="J1247" s="143"/>
      <c r="K1247" s="143"/>
      <c r="L1247" s="143"/>
      <c r="M1247" s="237"/>
      <c r="N1247" s="143"/>
      <c r="O1247" s="143"/>
      <c r="P1247" s="143"/>
      <c r="Q1247" s="143"/>
      <c r="R1247" s="143"/>
      <c r="S1247" s="143"/>
      <c r="T1247" s="143"/>
      <c r="U1247" s="143"/>
      <c r="V1247" s="143"/>
      <c r="W1247" s="90">
        <f>IF(AND($AM$17&gt;=$X1247,$AM$17&lt;=$Y1247),'TARIFA ENTREGA A DIRECCION USD'!A1247,$W1248)</f>
        <v>0</v>
      </c>
      <c r="X1247" s="90">
        <v>1238.001</v>
      </c>
      <c r="Y1247" s="90">
        <v>1239</v>
      </c>
      <c r="Z1247" s="144"/>
    </row>
    <row r="1248" spans="1:26" x14ac:dyDescent="0.2">
      <c r="A1248" s="281" t="str">
        <f t="shared" si="28"/>
        <v>MBO MAY</v>
      </c>
      <c r="B1248" s="368" t="s">
        <v>579</v>
      </c>
      <c r="C1248" s="368" t="s">
        <v>580</v>
      </c>
      <c r="D1248" s="368" t="s">
        <v>577</v>
      </c>
      <c r="E1248" s="368" t="s">
        <v>578</v>
      </c>
      <c r="F1248" s="369" t="s">
        <v>503</v>
      </c>
      <c r="G1248" s="370">
        <v>579</v>
      </c>
      <c r="I1248" s="143"/>
      <c r="J1248" s="143"/>
      <c r="K1248" s="143"/>
      <c r="L1248" s="143"/>
      <c r="M1248" s="237"/>
      <c r="N1248" s="143"/>
      <c r="O1248" s="143"/>
      <c r="P1248" s="143"/>
      <c r="Q1248" s="143"/>
      <c r="R1248" s="143"/>
      <c r="S1248" s="143"/>
      <c r="T1248" s="143"/>
      <c r="U1248" s="143"/>
      <c r="V1248" s="143"/>
      <c r="W1248" s="90">
        <f>IF(AND($AM$17&gt;=$X1248,$AM$17&lt;=$Y1248),'TARIFA ENTREGA A DIRECCION USD'!A1248,$W1249)</f>
        <v>0</v>
      </c>
      <c r="X1248" s="90">
        <v>1239.001</v>
      </c>
      <c r="Y1248" s="90">
        <v>1240</v>
      </c>
      <c r="Z1248" s="144"/>
    </row>
    <row r="1249" spans="1:26" x14ac:dyDescent="0.2">
      <c r="A1249" s="281" t="str">
        <f t="shared" si="28"/>
        <v>MBO MBO</v>
      </c>
      <c r="B1249" s="368" t="s">
        <v>579</v>
      </c>
      <c r="C1249" s="368" t="s">
        <v>580</v>
      </c>
      <c r="D1249" s="368" t="s">
        <v>579</v>
      </c>
      <c r="E1249" s="368" t="s">
        <v>580</v>
      </c>
      <c r="F1249" s="369" t="s">
        <v>501</v>
      </c>
      <c r="G1249" s="370">
        <v>1</v>
      </c>
      <c r="I1249" s="143"/>
      <c r="J1249" s="143"/>
      <c r="K1249" s="143"/>
      <c r="L1249" s="143"/>
      <c r="M1249" s="237"/>
      <c r="N1249" s="143"/>
      <c r="O1249" s="143"/>
      <c r="P1249" s="143"/>
      <c r="Q1249" s="143"/>
      <c r="R1249" s="143"/>
      <c r="S1249" s="143"/>
      <c r="T1249" s="143"/>
      <c r="U1249" s="143"/>
      <c r="V1249" s="143"/>
      <c r="W1249" s="90">
        <f>IF(AND($AM$17&gt;=$X1249,$AM$17&lt;=$Y1249),'TARIFA ENTREGA A DIRECCION USD'!A1249,$W1250)</f>
        <v>0</v>
      </c>
      <c r="X1249" s="90">
        <v>1240.001</v>
      </c>
      <c r="Y1249" s="90">
        <v>1241</v>
      </c>
      <c r="Z1249" s="144"/>
    </row>
    <row r="1250" spans="1:26" x14ac:dyDescent="0.2">
      <c r="A1250" s="281" t="str">
        <f t="shared" si="28"/>
        <v>MBO MDA</v>
      </c>
      <c r="B1250" s="368" t="s">
        <v>579</v>
      </c>
      <c r="C1250" s="368" t="s">
        <v>580</v>
      </c>
      <c r="D1250" s="368" t="s">
        <v>581</v>
      </c>
      <c r="E1250" s="368" t="s">
        <v>582</v>
      </c>
      <c r="F1250" s="369" t="s">
        <v>503</v>
      </c>
      <c r="G1250" s="370">
        <v>430</v>
      </c>
      <c r="I1250" s="143"/>
      <c r="J1250" s="143"/>
      <c r="K1250" s="143"/>
      <c r="L1250" s="143"/>
      <c r="M1250" s="237"/>
      <c r="N1250" s="143"/>
      <c r="O1250" s="143"/>
      <c r="P1250" s="143"/>
      <c r="Q1250" s="143"/>
      <c r="R1250" s="143"/>
      <c r="S1250" s="143"/>
      <c r="T1250" s="143"/>
      <c r="U1250" s="143"/>
      <c r="V1250" s="143"/>
      <c r="W1250" s="90">
        <f>IF(AND($AM$17&gt;=$X1250,$AM$17&lt;=$Y1250),'TARIFA ENTREGA A DIRECCION USD'!A1250,$W1251)</f>
        <v>0</v>
      </c>
      <c r="X1250" s="90">
        <v>1241.001</v>
      </c>
      <c r="Y1250" s="90">
        <v>1242</v>
      </c>
      <c r="Z1250" s="144"/>
    </row>
    <row r="1251" spans="1:26" x14ac:dyDescent="0.2">
      <c r="A1251" s="281" t="str">
        <f t="shared" si="28"/>
        <v>MBO MIN</v>
      </c>
      <c r="B1251" s="368" t="s">
        <v>579</v>
      </c>
      <c r="C1251" s="368" t="s">
        <v>580</v>
      </c>
      <c r="D1251" s="368" t="s">
        <v>583</v>
      </c>
      <c r="E1251" s="368" t="s">
        <v>584</v>
      </c>
      <c r="F1251" s="369" t="s">
        <v>504</v>
      </c>
      <c r="G1251" s="370">
        <v>1202</v>
      </c>
      <c r="I1251" s="143"/>
      <c r="J1251" s="143"/>
      <c r="K1251" s="143"/>
      <c r="L1251" s="143"/>
      <c r="M1251" s="237"/>
      <c r="N1251" s="143"/>
      <c r="O1251" s="143"/>
      <c r="P1251" s="143"/>
      <c r="Q1251" s="143"/>
      <c r="R1251" s="143"/>
      <c r="S1251" s="143"/>
      <c r="T1251" s="143"/>
      <c r="U1251" s="143"/>
      <c r="V1251" s="143"/>
      <c r="W1251" s="90">
        <f>IF(AND($AM$17&gt;=$X1251,$AM$17&lt;=$Y1251),'TARIFA ENTREGA A DIRECCION USD'!A1251,$W1252)</f>
        <v>0</v>
      </c>
      <c r="X1251" s="90">
        <v>1242.001</v>
      </c>
      <c r="Y1251" s="90">
        <v>1243</v>
      </c>
      <c r="Z1251" s="144"/>
    </row>
    <row r="1252" spans="1:26" x14ac:dyDescent="0.2">
      <c r="A1252" s="281" t="str">
        <f t="shared" si="28"/>
        <v>MBO MLM</v>
      </c>
      <c r="B1252" s="368" t="s">
        <v>579</v>
      </c>
      <c r="C1252" s="368" t="s">
        <v>580</v>
      </c>
      <c r="D1252" s="368" t="s">
        <v>5474</v>
      </c>
      <c r="E1252" s="368" t="s">
        <v>5487</v>
      </c>
      <c r="F1252" s="369" t="s">
        <v>504</v>
      </c>
      <c r="G1252" s="370">
        <v>709</v>
      </c>
      <c r="I1252" s="143"/>
      <c r="J1252" s="143"/>
      <c r="K1252" s="143"/>
      <c r="L1252" s="143"/>
      <c r="M1252" s="237"/>
      <c r="N1252" s="143"/>
      <c r="O1252" s="143"/>
      <c r="P1252" s="143"/>
      <c r="Q1252" s="143"/>
      <c r="R1252" s="143"/>
      <c r="S1252" s="143"/>
      <c r="T1252" s="143"/>
      <c r="U1252" s="143"/>
      <c r="V1252" s="143"/>
      <c r="W1252" s="90">
        <f>IF(AND($AM$17&gt;=$X1252,$AM$17&lt;=$Y1252),'TARIFA ENTREGA A DIRECCION USD'!A1252,$W1253)</f>
        <v>0</v>
      </c>
      <c r="X1252" s="90">
        <v>1243.001</v>
      </c>
      <c r="Y1252" s="90">
        <v>1244</v>
      </c>
      <c r="Z1252" s="144"/>
    </row>
    <row r="1253" spans="1:26" x14ac:dyDescent="0.2">
      <c r="A1253" s="281" t="str">
        <f t="shared" si="28"/>
        <v>MBO MTA</v>
      </c>
      <c r="B1253" s="368" t="s">
        <v>579</v>
      </c>
      <c r="C1253" s="368" t="s">
        <v>580</v>
      </c>
      <c r="D1253" s="368" t="s">
        <v>585</v>
      </c>
      <c r="E1253" s="368" t="s">
        <v>5483</v>
      </c>
      <c r="F1253" s="369" t="s">
        <v>5491</v>
      </c>
      <c r="G1253" s="370">
        <v>1159</v>
      </c>
      <c r="I1253" s="143"/>
      <c r="J1253" s="143"/>
      <c r="K1253" s="143"/>
      <c r="L1253" s="143"/>
      <c r="M1253" s="237"/>
      <c r="N1253" s="143"/>
      <c r="O1253" s="143"/>
      <c r="P1253" s="143"/>
      <c r="Q1253" s="143"/>
      <c r="R1253" s="143"/>
      <c r="S1253" s="143"/>
      <c r="T1253" s="143"/>
      <c r="U1253" s="143"/>
      <c r="V1253" s="143"/>
      <c r="W1253" s="90">
        <f>IF(AND($AM$17&gt;=$X1253,$AM$17&lt;=$Y1253),'TARIFA ENTREGA A DIRECCION USD'!A1253,$W1254)</f>
        <v>0</v>
      </c>
      <c r="X1253" s="90">
        <v>1244.001</v>
      </c>
      <c r="Y1253" s="90">
        <v>1245</v>
      </c>
      <c r="Z1253" s="144"/>
    </row>
    <row r="1254" spans="1:26" x14ac:dyDescent="0.2">
      <c r="A1254" s="281" t="str">
        <f t="shared" si="28"/>
        <v>MBO PCO</v>
      </c>
      <c r="B1254" s="368" t="s">
        <v>579</v>
      </c>
      <c r="C1254" s="368" t="s">
        <v>580</v>
      </c>
      <c r="D1254" s="368" t="s">
        <v>586</v>
      </c>
      <c r="E1254" s="368" t="s">
        <v>587</v>
      </c>
      <c r="F1254" s="369" t="s">
        <v>503</v>
      </c>
      <c r="G1254" s="370">
        <v>507</v>
      </c>
      <c r="I1254" s="143"/>
      <c r="J1254" s="143"/>
      <c r="K1254" s="143"/>
      <c r="L1254" s="143"/>
      <c r="M1254" s="237"/>
      <c r="N1254" s="143"/>
      <c r="O1254" s="143"/>
      <c r="P1254" s="143"/>
      <c r="Q1254" s="143"/>
      <c r="R1254" s="143"/>
      <c r="S1254" s="143"/>
      <c r="T1254" s="143"/>
      <c r="U1254" s="143"/>
      <c r="V1254" s="143"/>
      <c r="W1254" s="90">
        <f>IF(AND($AM$17&gt;=$X1254,$AM$17&lt;=$Y1254),'TARIFA ENTREGA A DIRECCION USD'!A1254,$W1255)</f>
        <v>0</v>
      </c>
      <c r="X1254" s="90">
        <v>1245.001</v>
      </c>
      <c r="Y1254" s="90">
        <v>1246</v>
      </c>
      <c r="Z1254" s="144"/>
    </row>
    <row r="1255" spans="1:26" x14ac:dyDescent="0.2">
      <c r="A1255" s="281" t="str">
        <f t="shared" si="28"/>
        <v>MBO PFO</v>
      </c>
      <c r="B1255" s="368" t="s">
        <v>579</v>
      </c>
      <c r="C1255" s="368" t="s">
        <v>580</v>
      </c>
      <c r="D1255" s="368" t="s">
        <v>588</v>
      </c>
      <c r="E1255" s="368" t="s">
        <v>589</v>
      </c>
      <c r="F1255" s="369" t="s">
        <v>504</v>
      </c>
      <c r="G1255" s="370">
        <v>806</v>
      </c>
      <c r="I1255" s="143"/>
      <c r="J1255" s="143"/>
      <c r="K1255" s="143"/>
      <c r="L1255" s="143"/>
      <c r="M1255" s="237"/>
      <c r="N1255" s="143"/>
      <c r="O1255" s="143"/>
      <c r="P1255" s="143"/>
      <c r="Q1255" s="143"/>
      <c r="R1255" s="143"/>
      <c r="S1255" s="143"/>
      <c r="T1255" s="143"/>
      <c r="U1255" s="143"/>
      <c r="V1255" s="143"/>
      <c r="W1255" s="90">
        <f>IF(AND($AM$17&gt;=$X1255,$AM$17&lt;=$Y1255),'TARIFA ENTREGA A DIRECCION USD'!A1255,$W1256)</f>
        <v>0</v>
      </c>
      <c r="X1255" s="90">
        <v>1246.001</v>
      </c>
      <c r="Y1255" s="90">
        <v>1247</v>
      </c>
      <c r="Z1255" s="144"/>
    </row>
    <row r="1256" spans="1:26" x14ac:dyDescent="0.2">
      <c r="A1256" s="281" t="str">
        <f t="shared" si="28"/>
        <v>MBO PLC</v>
      </c>
      <c r="B1256" s="368" t="s">
        <v>579</v>
      </c>
      <c r="C1256" s="368" t="s">
        <v>580</v>
      </c>
      <c r="D1256" s="368" t="s">
        <v>590</v>
      </c>
      <c r="E1256" s="368" t="s">
        <v>591</v>
      </c>
      <c r="F1256" s="369" t="s">
        <v>504</v>
      </c>
      <c r="G1256" s="370">
        <v>1023</v>
      </c>
      <c r="I1256" s="143"/>
      <c r="J1256" s="143"/>
      <c r="K1256" s="143"/>
      <c r="L1256" s="143"/>
      <c r="M1256" s="237"/>
      <c r="N1256" s="143"/>
      <c r="O1256" s="143"/>
      <c r="P1256" s="143"/>
      <c r="Q1256" s="143"/>
      <c r="R1256" s="143"/>
      <c r="S1256" s="143"/>
      <c r="T1256" s="143"/>
      <c r="U1256" s="143"/>
      <c r="V1256" s="143"/>
      <c r="W1256" s="90">
        <f>IF(AND($AM$17&gt;=$X1256,$AM$17&lt;=$Y1256),'TARIFA ENTREGA A DIRECCION USD'!A1256,$W1257)</f>
        <v>0</v>
      </c>
      <c r="X1256" s="90">
        <v>1247.001</v>
      </c>
      <c r="Y1256" s="90">
        <v>1248</v>
      </c>
      <c r="Z1256" s="144"/>
    </row>
    <row r="1257" spans="1:26" x14ac:dyDescent="0.2">
      <c r="A1257" s="281" t="str">
        <f t="shared" si="28"/>
        <v>MBO POZ</v>
      </c>
      <c r="B1257" s="368" t="s">
        <v>579</v>
      </c>
      <c r="C1257" s="368" t="s">
        <v>580</v>
      </c>
      <c r="D1257" s="368" t="s">
        <v>592</v>
      </c>
      <c r="E1257" s="368" t="s">
        <v>593</v>
      </c>
      <c r="F1257" s="369" t="s">
        <v>504</v>
      </c>
      <c r="G1257" s="370">
        <v>1355</v>
      </c>
      <c r="I1257" s="143"/>
      <c r="J1257" s="143"/>
      <c r="K1257" s="143"/>
      <c r="L1257" s="143"/>
      <c r="M1257" s="237"/>
      <c r="N1257" s="143"/>
      <c r="O1257" s="143"/>
      <c r="P1257" s="143"/>
      <c r="Q1257" s="143"/>
      <c r="R1257" s="143"/>
      <c r="S1257" s="143"/>
      <c r="T1257" s="143"/>
      <c r="U1257" s="143"/>
      <c r="V1257" s="143"/>
      <c r="W1257" s="90">
        <f>IF(AND($AM$17&gt;=$X1257,$AM$17&lt;=$Y1257),'TARIFA ENTREGA A DIRECCION USD'!A1257,$W1258)</f>
        <v>0</v>
      </c>
      <c r="X1257" s="90">
        <v>1248.001</v>
      </c>
      <c r="Y1257" s="90">
        <v>1249</v>
      </c>
      <c r="Z1257" s="144"/>
    </row>
    <row r="1258" spans="1:26" x14ac:dyDescent="0.2">
      <c r="A1258" s="281" t="str">
        <f t="shared" si="28"/>
        <v>MBO SNT</v>
      </c>
      <c r="B1258" s="368" t="s">
        <v>579</v>
      </c>
      <c r="C1258" s="368" t="s">
        <v>580</v>
      </c>
      <c r="D1258" s="368" t="s">
        <v>5610</v>
      </c>
      <c r="E1258" s="368" t="s">
        <v>594</v>
      </c>
      <c r="F1258" s="369" t="s">
        <v>503</v>
      </c>
      <c r="G1258" s="370">
        <v>568</v>
      </c>
      <c r="I1258" s="143"/>
      <c r="J1258" s="143"/>
      <c r="K1258" s="143"/>
      <c r="L1258" s="143"/>
      <c r="M1258" s="237"/>
      <c r="N1258" s="143"/>
      <c r="O1258" s="143"/>
      <c r="P1258" s="143"/>
      <c r="Q1258" s="143"/>
      <c r="R1258" s="143"/>
      <c r="S1258" s="143"/>
      <c r="T1258" s="143"/>
      <c r="U1258" s="143"/>
      <c r="V1258" s="143"/>
      <c r="W1258" s="90">
        <f>IF(AND($AM$17&gt;=$X1258,$AM$17&lt;=$Y1258),'TARIFA ENTREGA A DIRECCION USD'!A1258,$W1259)</f>
        <v>0</v>
      </c>
      <c r="X1258" s="90">
        <v>1249.001</v>
      </c>
      <c r="Y1258" s="90">
        <v>1250</v>
      </c>
      <c r="Z1258" s="144"/>
    </row>
    <row r="1259" spans="1:26" x14ac:dyDescent="0.2">
      <c r="A1259" s="281" t="str">
        <f t="shared" si="28"/>
        <v>MBO SBZ</v>
      </c>
      <c r="B1259" s="368" t="s">
        <v>579</v>
      </c>
      <c r="C1259" s="368" t="s">
        <v>580</v>
      </c>
      <c r="D1259" s="368" t="s">
        <v>595</v>
      </c>
      <c r="E1259" s="368" t="s">
        <v>5484</v>
      </c>
      <c r="F1259" s="369" t="s">
        <v>503</v>
      </c>
      <c r="G1259" s="370">
        <v>419</v>
      </c>
      <c r="I1259" s="143"/>
      <c r="J1259" s="143"/>
      <c r="K1259" s="143"/>
      <c r="L1259" s="143"/>
      <c r="M1259" s="237"/>
      <c r="N1259" s="143"/>
      <c r="O1259" s="143"/>
      <c r="P1259" s="143"/>
      <c r="Q1259" s="143"/>
      <c r="R1259" s="143"/>
      <c r="S1259" s="143"/>
      <c r="T1259" s="143"/>
      <c r="U1259" s="143"/>
      <c r="V1259" s="143"/>
      <c r="W1259" s="90">
        <f>IF(AND($AM$17&gt;=$X1259,$AM$17&lt;=$Y1259),'TARIFA ENTREGA A DIRECCION USD'!A1259,$W1260)</f>
        <v>0</v>
      </c>
      <c r="X1259" s="90">
        <v>1250.001</v>
      </c>
      <c r="Y1259" s="90">
        <v>1251</v>
      </c>
      <c r="Z1259" s="144"/>
    </row>
    <row r="1260" spans="1:26" x14ac:dyDescent="0.2">
      <c r="A1260" s="281" t="str">
        <f t="shared" si="28"/>
        <v>MBO SCL</v>
      </c>
      <c r="B1260" s="368" t="s">
        <v>579</v>
      </c>
      <c r="C1260" s="368" t="s">
        <v>580</v>
      </c>
      <c r="D1260" s="368" t="s">
        <v>596</v>
      </c>
      <c r="E1260" s="368" t="s">
        <v>597</v>
      </c>
      <c r="F1260" s="369" t="s">
        <v>503</v>
      </c>
      <c r="G1260" s="370">
        <v>529</v>
      </c>
      <c r="I1260" s="143"/>
      <c r="J1260" s="143"/>
      <c r="K1260" s="143"/>
      <c r="L1260" s="143"/>
      <c r="M1260" s="237"/>
      <c r="N1260" s="143"/>
      <c r="O1260" s="143"/>
      <c r="P1260" s="143"/>
      <c r="Q1260" s="143"/>
      <c r="R1260" s="143"/>
      <c r="S1260" s="143"/>
      <c r="T1260" s="143"/>
      <c r="U1260" s="143"/>
      <c r="V1260" s="143"/>
      <c r="W1260" s="90">
        <f>IF(AND($AM$17&gt;=$X1260,$AM$17&lt;=$Y1260),'TARIFA ENTREGA A DIRECCION USD'!A1260,$W1261)</f>
        <v>0</v>
      </c>
      <c r="X1260" s="90">
        <v>1251.001</v>
      </c>
      <c r="Y1260" s="90">
        <v>1252</v>
      </c>
      <c r="Z1260" s="144"/>
    </row>
    <row r="1261" spans="1:26" x14ac:dyDescent="0.2">
      <c r="A1261" s="281" t="str">
        <f t="shared" si="28"/>
        <v>MBO SFE</v>
      </c>
      <c r="B1261" s="368" t="s">
        <v>579</v>
      </c>
      <c r="C1261" s="368" t="s">
        <v>580</v>
      </c>
      <c r="D1261" s="368" t="s">
        <v>598</v>
      </c>
      <c r="E1261" s="368" t="s">
        <v>599</v>
      </c>
      <c r="F1261" s="369" t="s">
        <v>503</v>
      </c>
      <c r="G1261" s="370">
        <v>419</v>
      </c>
      <c r="I1261" s="143"/>
      <c r="J1261" s="143"/>
      <c r="K1261" s="143"/>
      <c r="L1261" s="143"/>
      <c r="M1261" s="237"/>
      <c r="N1261" s="143"/>
      <c r="O1261" s="143"/>
      <c r="P1261" s="143"/>
      <c r="Q1261" s="143"/>
      <c r="R1261" s="143"/>
      <c r="S1261" s="143"/>
      <c r="T1261" s="143"/>
      <c r="U1261" s="143"/>
      <c r="V1261" s="143"/>
      <c r="W1261" s="90">
        <f>IF(AND($AM$17&gt;=$X1261,$AM$17&lt;=$Y1261),'TARIFA ENTREGA A DIRECCION USD'!A1261,$W1262)</f>
        <v>0</v>
      </c>
      <c r="X1261" s="90">
        <v>1252.001</v>
      </c>
      <c r="Y1261" s="90">
        <v>1253</v>
      </c>
      <c r="Z1261" s="144"/>
    </row>
    <row r="1262" spans="1:26" x14ac:dyDescent="0.2">
      <c r="A1262" s="281" t="str">
        <f t="shared" si="28"/>
        <v>MBO SFX</v>
      </c>
      <c r="B1262" s="368" t="s">
        <v>579</v>
      </c>
      <c r="C1262" s="368" t="s">
        <v>580</v>
      </c>
      <c r="D1262" s="368" t="s">
        <v>600</v>
      </c>
      <c r="E1262" s="368" t="s">
        <v>601</v>
      </c>
      <c r="F1262" s="369" t="s">
        <v>504</v>
      </c>
      <c r="G1262" s="370">
        <v>1371</v>
      </c>
      <c r="I1262" s="143"/>
      <c r="J1262" s="143"/>
      <c r="K1262" s="143"/>
      <c r="L1262" s="143"/>
      <c r="M1262" s="237"/>
      <c r="N1262" s="143"/>
      <c r="O1262" s="143"/>
      <c r="P1262" s="143"/>
      <c r="Q1262" s="143"/>
      <c r="R1262" s="143"/>
      <c r="S1262" s="143"/>
      <c r="T1262" s="143"/>
      <c r="U1262" s="143"/>
      <c r="V1262" s="143"/>
      <c r="W1262" s="90">
        <f>IF(AND($AM$17&gt;=$X1262,$AM$17&lt;=$Y1262),'TARIFA ENTREGA A DIRECCION USD'!A1262,$W1263)</f>
        <v>0</v>
      </c>
      <c r="X1262" s="90">
        <v>1253.001</v>
      </c>
      <c r="Y1262" s="90">
        <v>1254</v>
      </c>
      <c r="Z1262" s="144"/>
    </row>
    <row r="1263" spans="1:26" x14ac:dyDescent="0.2">
      <c r="A1263" s="281" t="str">
        <f t="shared" si="28"/>
        <v>MBO TPT</v>
      </c>
      <c r="B1263" s="368" t="s">
        <v>579</v>
      </c>
      <c r="C1263" s="368" t="s">
        <v>580</v>
      </c>
      <c r="D1263" s="368" t="s">
        <v>5503</v>
      </c>
      <c r="E1263" s="368" t="s">
        <v>5504</v>
      </c>
      <c r="F1263" s="369" t="s">
        <v>504</v>
      </c>
      <c r="G1263" s="370">
        <v>1416</v>
      </c>
      <c r="I1263" s="143"/>
      <c r="J1263" s="143"/>
      <c r="K1263" s="143"/>
      <c r="L1263" s="143"/>
      <c r="M1263" s="237"/>
      <c r="N1263" s="143"/>
      <c r="O1263" s="143"/>
      <c r="P1263" s="143"/>
      <c r="Q1263" s="143"/>
      <c r="R1263" s="143"/>
      <c r="S1263" s="143"/>
      <c r="T1263" s="143"/>
      <c r="U1263" s="143"/>
      <c r="V1263" s="143"/>
      <c r="W1263" s="90">
        <f>IF(AND($AM$17&gt;=$X1263,$AM$17&lt;=$Y1263),'TARIFA ENTREGA A DIRECCION USD'!A1263,$W1264)</f>
        <v>0</v>
      </c>
      <c r="X1263" s="90">
        <v>1254.001</v>
      </c>
      <c r="Y1263" s="90">
        <v>1255</v>
      </c>
      <c r="Z1263" s="144"/>
    </row>
    <row r="1264" spans="1:26" x14ac:dyDescent="0.2">
      <c r="A1264" s="281" t="str">
        <f t="shared" si="28"/>
        <v>MBO TY1</v>
      </c>
      <c r="B1264" s="368" t="s">
        <v>579</v>
      </c>
      <c r="C1264" s="368" t="s">
        <v>580</v>
      </c>
      <c r="D1264" s="368" t="s">
        <v>604</v>
      </c>
      <c r="E1264" s="368" t="s">
        <v>605</v>
      </c>
      <c r="F1264" s="369" t="s">
        <v>504</v>
      </c>
      <c r="G1264" s="370">
        <v>709</v>
      </c>
      <c r="I1264" s="143"/>
      <c r="J1264" s="143"/>
      <c r="K1264" s="143"/>
      <c r="L1264" s="143"/>
      <c r="M1264" s="237"/>
      <c r="N1264" s="143"/>
      <c r="O1264" s="143"/>
      <c r="P1264" s="143"/>
      <c r="Q1264" s="143"/>
      <c r="R1264" s="143"/>
      <c r="S1264" s="143"/>
      <c r="T1264" s="143"/>
      <c r="U1264" s="143"/>
      <c r="V1264" s="143"/>
      <c r="W1264" s="90">
        <f>IF(AND($AM$17&gt;=$X1264,$AM$17&lt;=$Y1264),'TARIFA ENTREGA A DIRECCION USD'!A1264,$W1265)</f>
        <v>0</v>
      </c>
      <c r="X1264" s="90">
        <v>1255.001</v>
      </c>
      <c r="Y1264" s="90">
        <v>1256</v>
      </c>
      <c r="Z1264" s="144"/>
    </row>
    <row r="1265" spans="1:26" x14ac:dyDescent="0.2">
      <c r="A1265" s="281" t="str">
        <f t="shared" si="28"/>
        <v>MBO VAL</v>
      </c>
      <c r="B1265" s="368" t="s">
        <v>579</v>
      </c>
      <c r="C1265" s="368" t="s">
        <v>580</v>
      </c>
      <c r="D1265" s="368" t="s">
        <v>602</v>
      </c>
      <c r="E1265" s="368" t="s">
        <v>603</v>
      </c>
      <c r="F1265" s="369" t="s">
        <v>503</v>
      </c>
      <c r="G1265" s="370">
        <v>544</v>
      </c>
      <c r="I1265" s="143"/>
      <c r="J1265" s="143"/>
      <c r="K1265" s="143"/>
      <c r="L1265" s="143"/>
      <c r="M1265" s="237"/>
      <c r="N1265" s="143"/>
      <c r="O1265" s="143"/>
      <c r="P1265" s="143"/>
      <c r="Q1265" s="143"/>
      <c r="R1265" s="143"/>
      <c r="S1265" s="143"/>
      <c r="T1265" s="143"/>
      <c r="U1265" s="143"/>
      <c r="V1265" s="143"/>
      <c r="W1265" s="90">
        <f>IF(AND($AM$17&gt;=$X1265,$AM$17&lt;=$Y1265),'TARIFA ENTREGA A DIRECCION USD'!A1265,$W1266)</f>
        <v>0</v>
      </c>
      <c r="X1265" s="90">
        <v>1256.001</v>
      </c>
      <c r="Y1265" s="90">
        <v>1257</v>
      </c>
      <c r="Z1265" s="144"/>
    </row>
    <row r="1266" spans="1:26" x14ac:dyDescent="0.2">
      <c r="A1266" s="281" t="str">
        <f t="shared" si="28"/>
        <v>MBO VEN</v>
      </c>
      <c r="B1266" s="368" t="s">
        <v>579</v>
      </c>
      <c r="C1266" s="368" t="s">
        <v>580</v>
      </c>
      <c r="D1266" s="368" t="s">
        <v>5475</v>
      </c>
      <c r="E1266" s="368" t="s">
        <v>5476</v>
      </c>
      <c r="F1266" s="369" t="s">
        <v>504</v>
      </c>
      <c r="G1266" s="370">
        <v>709</v>
      </c>
      <c r="I1266" s="143"/>
      <c r="J1266" s="143"/>
      <c r="K1266" s="143"/>
      <c r="L1266" s="143"/>
      <c r="M1266" s="237"/>
      <c r="N1266" s="143"/>
      <c r="O1266" s="143"/>
      <c r="P1266" s="143"/>
      <c r="Q1266" s="143"/>
      <c r="R1266" s="143"/>
      <c r="S1266" s="143"/>
      <c r="T1266" s="143"/>
      <c r="U1266" s="143"/>
      <c r="V1266" s="143"/>
      <c r="W1266" s="90">
        <f>IF(AND($AM$17&gt;=$X1266,$AM$17&lt;=$Y1266),'TARIFA ENTREGA A DIRECCION USD'!A1266,$W1267)</f>
        <v>0</v>
      </c>
      <c r="X1266" s="90">
        <v>1257.001</v>
      </c>
      <c r="Y1266" s="90">
        <v>1258</v>
      </c>
      <c r="Z1266" s="144"/>
    </row>
    <row r="1267" spans="1:26" x14ac:dyDescent="0.2">
      <c r="A1267" s="281" t="str">
        <f t="shared" si="28"/>
        <v>MBO VLP</v>
      </c>
      <c r="B1267" s="368" t="s">
        <v>579</v>
      </c>
      <c r="C1267" s="368" t="s">
        <v>580</v>
      </c>
      <c r="D1267" s="368" t="s">
        <v>606</v>
      </c>
      <c r="E1267" s="368" t="s">
        <v>5482</v>
      </c>
      <c r="F1267" s="369" t="s">
        <v>504</v>
      </c>
      <c r="G1267" s="370">
        <v>863</v>
      </c>
      <c r="I1267" s="143"/>
      <c r="J1267" s="143"/>
      <c r="K1267" s="143"/>
      <c r="L1267" s="143"/>
      <c r="M1267" s="237"/>
      <c r="N1267" s="143"/>
      <c r="O1267" s="143"/>
      <c r="P1267" s="143"/>
      <c r="Q1267" s="143"/>
      <c r="R1267" s="143"/>
      <c r="S1267" s="143"/>
      <c r="T1267" s="143"/>
      <c r="U1267" s="143"/>
      <c r="V1267" s="143"/>
      <c r="W1267" s="90">
        <f>IF(AND($AM$17&gt;=$X1267,$AM$17&lt;=$Y1267),'TARIFA ENTREGA A DIRECCION USD'!A1267,$W1268)</f>
        <v>0</v>
      </c>
      <c r="X1267" s="90">
        <v>1258.001</v>
      </c>
      <c r="Y1267" s="90">
        <v>1259</v>
      </c>
      <c r="Z1267" s="144"/>
    </row>
    <row r="1268" spans="1:26" x14ac:dyDescent="0.2">
      <c r="A1268" s="281" t="str">
        <f t="shared" si="28"/>
        <v>MBO VRA</v>
      </c>
      <c r="B1268" s="368" t="s">
        <v>579</v>
      </c>
      <c r="C1268" s="368" t="s">
        <v>580</v>
      </c>
      <c r="D1268" s="368" t="s">
        <v>607</v>
      </c>
      <c r="E1268" s="368" t="s">
        <v>608</v>
      </c>
      <c r="F1268" s="369" t="s">
        <v>502</v>
      </c>
      <c r="G1268" s="370">
        <v>225</v>
      </c>
      <c r="I1268" s="143"/>
      <c r="J1268" s="143"/>
      <c r="K1268" s="143"/>
      <c r="L1268" s="143"/>
      <c r="M1268" s="237"/>
      <c r="N1268" s="143"/>
      <c r="O1268" s="143"/>
      <c r="P1268" s="143"/>
      <c r="Q1268" s="143"/>
      <c r="R1268" s="143"/>
      <c r="S1268" s="143"/>
      <c r="T1268" s="143"/>
      <c r="U1268" s="143"/>
      <c r="V1268" s="143"/>
      <c r="W1268" s="90">
        <f>IF(AND($AM$17&gt;=$X1268,$AM$17&lt;=$Y1268),'TARIFA ENTREGA A DIRECCION USD'!A1268,$W1269)</f>
        <v>0</v>
      </c>
      <c r="X1268" s="90">
        <v>1259.001</v>
      </c>
      <c r="Y1268" s="90">
        <v>1260</v>
      </c>
      <c r="Z1268" s="144"/>
    </row>
    <row r="1269" spans="1:26" x14ac:dyDescent="0.2">
      <c r="A1269" s="281" t="str">
        <f t="shared" si="28"/>
        <v>MBO XBM</v>
      </c>
      <c r="B1269" s="368" t="s">
        <v>579</v>
      </c>
      <c r="C1269" s="368" t="s">
        <v>580</v>
      </c>
      <c r="D1269" s="368" t="s">
        <v>609</v>
      </c>
      <c r="E1269" s="368" t="s">
        <v>612</v>
      </c>
      <c r="F1269" s="369" t="s">
        <v>504</v>
      </c>
      <c r="G1269" s="369">
        <v>709</v>
      </c>
      <c r="I1269" s="143"/>
      <c r="J1269" s="143"/>
      <c r="K1269" s="143"/>
      <c r="L1269" s="143"/>
      <c r="M1269" s="237"/>
      <c r="N1269" s="143"/>
      <c r="O1269" s="143"/>
      <c r="P1269" s="143"/>
      <c r="Q1269" s="143"/>
      <c r="R1269" s="143"/>
      <c r="S1269" s="143"/>
      <c r="T1269" s="143"/>
      <c r="U1269" s="143"/>
      <c r="V1269" s="143"/>
      <c r="W1269" s="90">
        <f>IF(AND($AM$17&gt;=$X1269,$AM$17&lt;=$Y1269),'TARIFA ENTREGA A DIRECCION USD'!A1269,$W1270)</f>
        <v>0</v>
      </c>
      <c r="X1269" s="90">
        <v>1260.001</v>
      </c>
      <c r="Y1269" s="90">
        <v>1261</v>
      </c>
      <c r="Z1269" s="144"/>
    </row>
    <row r="1270" spans="1:26" x14ac:dyDescent="0.2">
      <c r="A1270" s="281" t="str">
        <f t="shared" si="28"/>
        <v>MBO XES</v>
      </c>
      <c r="B1270" s="368" t="s">
        <v>579</v>
      </c>
      <c r="C1270" s="368" t="s">
        <v>580</v>
      </c>
      <c r="D1270" s="368" t="s">
        <v>610</v>
      </c>
      <c r="E1270" s="368" t="s">
        <v>613</v>
      </c>
      <c r="F1270" s="369" t="s">
        <v>504</v>
      </c>
      <c r="G1270" s="370">
        <v>709</v>
      </c>
      <c r="I1270" s="143"/>
      <c r="J1270" s="143"/>
      <c r="K1270" s="143"/>
      <c r="L1270" s="143"/>
      <c r="M1270" s="237"/>
      <c r="N1270" s="143"/>
      <c r="O1270" s="143"/>
      <c r="P1270" s="143"/>
      <c r="Q1270" s="143"/>
      <c r="R1270" s="143"/>
      <c r="S1270" s="143"/>
      <c r="T1270" s="143"/>
      <c r="U1270" s="143"/>
      <c r="V1270" s="143"/>
      <c r="W1270" s="90">
        <f>IF(AND($AM$17&gt;=$X1270,$AM$17&lt;=$Y1270),'TARIFA ENTREGA A DIRECCION USD'!A1270,$W1271)</f>
        <v>0</v>
      </c>
      <c r="X1270" s="90">
        <v>1261.001</v>
      </c>
      <c r="Y1270" s="90">
        <v>1262</v>
      </c>
      <c r="Z1270" s="144"/>
    </row>
    <row r="1271" spans="1:26" x14ac:dyDescent="0.2">
      <c r="A1271" s="281" t="str">
        <f t="shared" si="28"/>
        <v>MBO XSJ</v>
      </c>
      <c r="B1271" s="368" t="s">
        <v>579</v>
      </c>
      <c r="C1271" s="368" t="s">
        <v>580</v>
      </c>
      <c r="D1271" s="368" t="s">
        <v>5477</v>
      </c>
      <c r="E1271" s="368" t="s">
        <v>5478</v>
      </c>
      <c r="F1271" s="369" t="s">
        <v>504</v>
      </c>
      <c r="G1271" s="370">
        <v>709</v>
      </c>
      <c r="I1271" s="143"/>
      <c r="J1271" s="143"/>
      <c r="K1271" s="143"/>
      <c r="L1271" s="143"/>
      <c r="M1271" s="237"/>
      <c r="N1271" s="143"/>
      <c r="O1271" s="143"/>
      <c r="P1271" s="143"/>
      <c r="Q1271" s="143"/>
      <c r="R1271" s="143"/>
      <c r="S1271" s="143"/>
      <c r="T1271" s="143"/>
      <c r="U1271" s="143"/>
      <c r="V1271" s="143"/>
      <c r="W1271" s="90">
        <f>IF(AND($AM$17&gt;=$X1271,$AM$17&lt;=$Y1271),'TARIFA ENTREGA A DIRECCION USD'!A1271,$W1272)</f>
        <v>0</v>
      </c>
      <c r="X1271" s="90">
        <v>1262.001</v>
      </c>
      <c r="Y1271" s="90">
        <v>1263</v>
      </c>
      <c r="Z1271" s="144"/>
    </row>
    <row r="1272" spans="1:26" x14ac:dyDescent="0.2">
      <c r="A1272" s="281" t="str">
        <f t="shared" si="28"/>
        <v>MBO XSS</v>
      </c>
      <c r="B1272" s="368" t="s">
        <v>579</v>
      </c>
      <c r="C1272" s="368" t="s">
        <v>580</v>
      </c>
      <c r="D1272" s="368" t="s">
        <v>5485</v>
      </c>
      <c r="E1272" s="368" t="s">
        <v>5486</v>
      </c>
      <c r="F1272" s="369" t="s">
        <v>503</v>
      </c>
      <c r="G1272" s="370">
        <v>529</v>
      </c>
      <c r="I1272" s="143"/>
      <c r="J1272" s="143"/>
      <c r="K1272" s="143"/>
      <c r="L1272" s="143"/>
      <c r="M1272" s="237"/>
      <c r="N1272" s="143"/>
      <c r="O1272" s="143"/>
      <c r="P1272" s="143"/>
      <c r="Q1272" s="143"/>
      <c r="R1272" s="143"/>
      <c r="S1272" s="143"/>
      <c r="T1272" s="143"/>
      <c r="U1272" s="143"/>
      <c r="V1272" s="143"/>
      <c r="W1272" s="90">
        <f>IF(AND($AM$17&gt;=$X1272,$AM$17&lt;=$Y1272),'TARIFA ENTREGA A DIRECCION USD'!A1272,$W1273)</f>
        <v>0</v>
      </c>
      <c r="X1272" s="90">
        <v>1263.001</v>
      </c>
      <c r="Y1272" s="90">
        <v>1264</v>
      </c>
      <c r="Z1272" s="144"/>
    </row>
    <row r="1273" spans="1:26" x14ac:dyDescent="0.2">
      <c r="A1273" s="281" t="str">
        <f t="shared" si="28"/>
        <v>MBO XTT</v>
      </c>
      <c r="B1273" s="368" t="s">
        <v>579</v>
      </c>
      <c r="C1273" s="368" t="s">
        <v>580</v>
      </c>
      <c r="D1273" s="368" t="s">
        <v>5448</v>
      </c>
      <c r="E1273" s="368" t="s">
        <v>5479</v>
      </c>
      <c r="F1273" s="369" t="s">
        <v>504</v>
      </c>
      <c r="G1273" s="370">
        <v>709</v>
      </c>
      <c r="I1273" s="143"/>
      <c r="J1273" s="143"/>
      <c r="K1273" s="143"/>
      <c r="L1273" s="143"/>
      <c r="M1273" s="237"/>
      <c r="N1273" s="143"/>
      <c r="O1273" s="143"/>
      <c r="P1273" s="143"/>
      <c r="Q1273" s="143"/>
      <c r="R1273" s="143"/>
      <c r="S1273" s="143"/>
      <c r="T1273" s="143"/>
      <c r="U1273" s="143"/>
      <c r="V1273" s="143"/>
      <c r="W1273" s="90">
        <f>IF(AND($AM$17&gt;=$X1273,$AM$17&lt;=$Y1273),'TARIFA ENTREGA A DIRECCION USD'!A1273,$W1274)</f>
        <v>0</v>
      </c>
      <c r="X1273" s="90">
        <v>1264.001</v>
      </c>
      <c r="Y1273" s="90">
        <v>1265</v>
      </c>
      <c r="Z1273" s="144"/>
    </row>
    <row r="1274" spans="1:26" x14ac:dyDescent="0.2">
      <c r="A1274" s="282" t="str">
        <f t="shared" si="28"/>
        <v>MBO XCH</v>
      </c>
      <c r="B1274" s="278" t="s">
        <v>579</v>
      </c>
      <c r="C1274" s="278" t="s">
        <v>580</v>
      </c>
      <c r="D1274" s="278" t="s">
        <v>5537</v>
      </c>
      <c r="E1274" s="278" t="s">
        <v>5538</v>
      </c>
      <c r="F1274" s="395" t="s">
        <v>504</v>
      </c>
      <c r="G1274" s="396">
        <v>709</v>
      </c>
      <c r="I1274" s="143"/>
      <c r="J1274" s="143"/>
      <c r="K1274" s="143"/>
      <c r="L1274" s="143"/>
      <c r="M1274" s="237"/>
      <c r="N1274" s="143"/>
      <c r="O1274" s="143"/>
      <c r="P1274" s="143"/>
      <c r="Q1274" s="143"/>
      <c r="R1274" s="143"/>
      <c r="S1274" s="143"/>
      <c r="T1274" s="143"/>
      <c r="U1274" s="143"/>
      <c r="V1274" s="143"/>
      <c r="W1274" s="90">
        <f>IF(AND($AM$17&gt;=$X1274,$AM$17&lt;=$Y1274),'TARIFA ENTREGA A DIRECCION USD'!A1274,$W1275)</f>
        <v>0</v>
      </c>
      <c r="X1274" s="90">
        <v>1265.001</v>
      </c>
      <c r="Y1274" s="90">
        <v>1266</v>
      </c>
      <c r="Z1274" s="144"/>
    </row>
    <row r="1275" spans="1:26" x14ac:dyDescent="0.2">
      <c r="A1275" s="294" t="str">
        <f t="shared" si="28"/>
        <v>MBO BPC</v>
      </c>
      <c r="B1275" s="293" t="s">
        <v>579</v>
      </c>
      <c r="C1275" s="293" t="s">
        <v>580</v>
      </c>
      <c r="D1275" s="293" t="s">
        <v>5544</v>
      </c>
      <c r="E1275" s="293" t="s">
        <v>5545</v>
      </c>
      <c r="F1275" s="397" t="s">
        <v>504</v>
      </c>
      <c r="G1275" s="398">
        <v>1023</v>
      </c>
      <c r="I1275" s="143"/>
      <c r="J1275" s="143"/>
      <c r="K1275" s="143"/>
      <c r="L1275" s="143"/>
      <c r="M1275" s="237"/>
      <c r="N1275" s="143"/>
      <c r="O1275" s="143"/>
      <c r="P1275" s="143"/>
      <c r="Q1275" s="143"/>
      <c r="R1275" s="143"/>
      <c r="S1275" s="143"/>
      <c r="T1275" s="143"/>
      <c r="U1275" s="143"/>
      <c r="V1275" s="143"/>
      <c r="W1275" s="90">
        <f>IF(AND($AM$17&gt;=$X1275,$AM$17&lt;=$Y1275),'TARIFA ENTREGA A DIRECCION USD'!A1275,$W1276)</f>
        <v>0</v>
      </c>
      <c r="X1275" s="90">
        <v>1266.001</v>
      </c>
      <c r="Y1275" s="90">
        <v>1267</v>
      </c>
      <c r="Z1275" s="144"/>
    </row>
    <row r="1276" spans="1:26" x14ac:dyDescent="0.2">
      <c r="A1276" s="294" t="str">
        <f t="shared" si="28"/>
        <v>MBO XCP</v>
      </c>
      <c r="B1276" s="293" t="s">
        <v>579</v>
      </c>
      <c r="C1276" s="293" t="s">
        <v>580</v>
      </c>
      <c r="D1276" s="293" t="s">
        <v>5549</v>
      </c>
      <c r="E1276" s="293" t="s">
        <v>5550</v>
      </c>
      <c r="F1276" s="397" t="s">
        <v>504</v>
      </c>
      <c r="G1276" s="398">
        <v>709</v>
      </c>
      <c r="I1276" s="143"/>
      <c r="J1276" s="143"/>
      <c r="K1276" s="143"/>
      <c r="L1276" s="143"/>
      <c r="M1276" s="237"/>
      <c r="N1276" s="143"/>
      <c r="O1276" s="143"/>
      <c r="P1276" s="143"/>
      <c r="Q1276" s="143"/>
      <c r="R1276" s="143"/>
      <c r="S1276" s="143"/>
      <c r="T1276" s="143"/>
      <c r="U1276" s="143"/>
      <c r="V1276" s="143"/>
      <c r="W1276" s="90">
        <f>IF(AND($AM$17&gt;=$X1276,$AM$17&lt;=$Y1276),'TARIFA ENTREGA A DIRECCION USD'!A1276,$W1277)</f>
        <v>0</v>
      </c>
      <c r="X1276" s="90">
        <v>1267.001</v>
      </c>
      <c r="Y1276" s="90">
        <v>1268</v>
      </c>
      <c r="Z1276" s="144"/>
    </row>
    <row r="1277" spans="1:26" x14ac:dyDescent="0.2">
      <c r="A1277" s="281" t="str">
        <f t="shared" si="28"/>
        <v>MDA ACO</v>
      </c>
      <c r="B1277" s="368" t="s">
        <v>581</v>
      </c>
      <c r="C1277" s="368" t="s">
        <v>582</v>
      </c>
      <c r="D1277" s="368" t="s">
        <v>546</v>
      </c>
      <c r="E1277" s="368" t="s">
        <v>547</v>
      </c>
      <c r="F1277" s="369" t="s">
        <v>504</v>
      </c>
      <c r="G1277" s="370">
        <v>1158</v>
      </c>
      <c r="I1277" s="143"/>
      <c r="J1277" s="143"/>
      <c r="K1277" s="143"/>
      <c r="L1277" s="143"/>
      <c r="M1277" s="237"/>
      <c r="N1277" s="143"/>
      <c r="O1277" s="143"/>
      <c r="P1277" s="143"/>
      <c r="Q1277" s="143"/>
      <c r="R1277" s="143"/>
      <c r="S1277" s="143"/>
      <c r="T1277" s="143"/>
      <c r="U1277" s="143"/>
      <c r="V1277" s="143"/>
      <c r="W1277" s="90">
        <f>IF(AND($AM$17&gt;=$X1277,$AM$17&lt;=$Y1277),'TARIFA ENTREGA A DIRECCION USD'!A1277,$W1278)</f>
        <v>0</v>
      </c>
      <c r="X1277" s="90">
        <v>1268.001</v>
      </c>
      <c r="Y1277" s="90">
        <v>1269</v>
      </c>
      <c r="Z1277" s="144"/>
    </row>
    <row r="1278" spans="1:26" x14ac:dyDescent="0.2">
      <c r="A1278" s="281" t="str">
        <f t="shared" si="28"/>
        <v>MDA AUA</v>
      </c>
      <c r="B1278" s="368" t="s">
        <v>581</v>
      </c>
      <c r="C1278" s="368" t="s">
        <v>582</v>
      </c>
      <c r="D1278" s="368" t="s">
        <v>5515</v>
      </c>
      <c r="E1278" s="368" t="s">
        <v>5519</v>
      </c>
      <c r="F1278" s="401" t="s">
        <v>503</v>
      </c>
      <c r="G1278" s="370">
        <v>329</v>
      </c>
      <c r="I1278" s="143"/>
      <c r="J1278" s="143"/>
      <c r="K1278" s="143"/>
      <c r="L1278" s="143"/>
      <c r="M1278" s="237"/>
      <c r="N1278" s="143"/>
      <c r="O1278" s="143"/>
      <c r="P1278" s="143"/>
      <c r="Q1278" s="143"/>
      <c r="R1278" s="143"/>
      <c r="S1278" s="143"/>
      <c r="T1278" s="143"/>
      <c r="U1278" s="143"/>
      <c r="V1278" s="143"/>
      <c r="W1278" s="90">
        <f>IF(AND($AM$17&gt;=$X1278,$AM$17&lt;=$Y1278),'TARIFA ENTREGA A DIRECCION USD'!A1278,$W1279)</f>
        <v>0</v>
      </c>
      <c r="X1278" s="90">
        <v>1269.001</v>
      </c>
      <c r="Y1278" s="90">
        <v>1270</v>
      </c>
      <c r="Z1278" s="144"/>
    </row>
    <row r="1279" spans="1:26" x14ac:dyDescent="0.2">
      <c r="A1279" s="281" t="str">
        <f t="shared" si="28"/>
        <v>MDA BAS</v>
      </c>
      <c r="B1279" s="368" t="s">
        <v>581</v>
      </c>
      <c r="C1279" s="368" t="s">
        <v>582</v>
      </c>
      <c r="D1279" s="368" t="s">
        <v>549</v>
      </c>
      <c r="E1279" s="368" t="s">
        <v>550</v>
      </c>
      <c r="F1279" s="369" t="s">
        <v>504</v>
      </c>
      <c r="G1279" s="370">
        <v>689</v>
      </c>
      <c r="I1279" s="143"/>
      <c r="J1279" s="143"/>
      <c r="K1279" s="143"/>
      <c r="L1279" s="143"/>
      <c r="M1279" s="237"/>
      <c r="N1279" s="143"/>
      <c r="O1279" s="143"/>
      <c r="P1279" s="143"/>
      <c r="Q1279" s="143"/>
      <c r="R1279" s="143"/>
      <c r="S1279" s="143"/>
      <c r="T1279" s="143"/>
      <c r="U1279" s="143"/>
      <c r="V1279" s="143"/>
      <c r="W1279" s="90">
        <f>IF(AND($AM$17&gt;=$X1279,$AM$17&lt;=$Y1279),'TARIFA ENTREGA A DIRECCION USD'!A1279,$W1280)</f>
        <v>0</v>
      </c>
      <c r="X1279" s="90">
        <v>1270.001</v>
      </c>
      <c r="Y1279" s="90">
        <v>1271</v>
      </c>
      <c r="Z1279" s="144"/>
    </row>
    <row r="1280" spans="1:26" x14ac:dyDescent="0.2">
      <c r="A1280" s="281" t="str">
        <f t="shared" si="28"/>
        <v>MDA BTO</v>
      </c>
      <c r="B1280" s="368" t="s">
        <v>581</v>
      </c>
      <c r="C1280" s="368" t="s">
        <v>582</v>
      </c>
      <c r="D1280" s="368" t="s">
        <v>551</v>
      </c>
      <c r="E1280" s="368" t="s">
        <v>552</v>
      </c>
      <c r="F1280" s="369" t="s">
        <v>503</v>
      </c>
      <c r="G1280" s="370">
        <v>444</v>
      </c>
      <c r="I1280" s="143"/>
      <c r="J1280" s="143"/>
      <c r="K1280" s="143"/>
      <c r="L1280" s="143"/>
      <c r="M1280" s="237"/>
      <c r="N1280" s="143"/>
      <c r="O1280" s="143"/>
      <c r="P1280" s="143"/>
      <c r="Q1280" s="143"/>
      <c r="R1280" s="143"/>
      <c r="S1280" s="143"/>
      <c r="T1280" s="143"/>
      <c r="U1280" s="143"/>
      <c r="V1280" s="143"/>
      <c r="W1280" s="90">
        <f>IF(AND($AM$17&gt;=$X1280,$AM$17&lt;=$Y1280),'TARIFA ENTREGA A DIRECCION USD'!A1280,$W1281)</f>
        <v>0</v>
      </c>
      <c r="X1280" s="90">
        <v>1271.001</v>
      </c>
      <c r="Y1280" s="90">
        <v>1272</v>
      </c>
      <c r="Z1280" s="144"/>
    </row>
    <row r="1281" spans="1:26" x14ac:dyDescent="0.2">
      <c r="A1281" s="281" t="str">
        <f t="shared" si="28"/>
        <v>MDA CAS</v>
      </c>
      <c r="B1281" s="368" t="s">
        <v>581</v>
      </c>
      <c r="C1281" s="368" t="s">
        <v>582</v>
      </c>
      <c r="D1281" s="368" t="s">
        <v>553</v>
      </c>
      <c r="E1281" s="368" t="s">
        <v>554</v>
      </c>
      <c r="F1281" s="369" t="s">
        <v>503</v>
      </c>
      <c r="G1281" s="370">
        <v>383</v>
      </c>
      <c r="I1281" s="143"/>
      <c r="J1281" s="143"/>
      <c r="K1281" s="143"/>
      <c r="L1281" s="143"/>
      <c r="M1281" s="237"/>
      <c r="N1281" s="143"/>
      <c r="O1281" s="143"/>
      <c r="P1281" s="143"/>
      <c r="Q1281" s="143"/>
      <c r="R1281" s="143"/>
      <c r="S1281" s="143"/>
      <c r="T1281" s="143"/>
      <c r="U1281" s="143"/>
      <c r="V1281" s="143"/>
      <c r="W1281" s="90">
        <f>IF(AND($AM$17&gt;=$X1281,$AM$17&lt;=$Y1281),'TARIFA ENTREGA A DIRECCION USD'!A1281,$W1282)</f>
        <v>0</v>
      </c>
      <c r="X1281" s="90">
        <v>1272.001</v>
      </c>
      <c r="Y1281" s="90">
        <v>1273</v>
      </c>
      <c r="Z1281" s="144"/>
    </row>
    <row r="1282" spans="1:26" x14ac:dyDescent="0.2">
      <c r="A1282" s="281" t="str">
        <f t="shared" ref="A1282:A1345" si="29">CONCATENATE(B1282," ",D1282)</f>
        <v>MDA CAZ</v>
      </c>
      <c r="B1282" s="368" t="s">
        <v>581</v>
      </c>
      <c r="C1282" s="368" t="s">
        <v>582</v>
      </c>
      <c r="D1282" s="368" t="s">
        <v>561</v>
      </c>
      <c r="E1282" s="368" t="s">
        <v>611</v>
      </c>
      <c r="F1282" s="369" t="s">
        <v>504</v>
      </c>
      <c r="G1282" s="370">
        <v>834</v>
      </c>
      <c r="I1282" s="143"/>
      <c r="J1282" s="143"/>
      <c r="K1282" s="143"/>
      <c r="L1282" s="143"/>
      <c r="M1282" s="237"/>
      <c r="N1282" s="143"/>
      <c r="O1282" s="143"/>
      <c r="P1282" s="143"/>
      <c r="Q1282" s="143"/>
      <c r="R1282" s="143"/>
      <c r="S1282" s="143"/>
      <c r="T1282" s="143"/>
      <c r="U1282" s="143"/>
      <c r="V1282" s="143"/>
      <c r="W1282" s="90">
        <f>IF(AND($AM$17&gt;=$X1282,$AM$17&lt;=$Y1282),'TARIFA ENTREGA A DIRECCION USD'!A1282,$W1283)</f>
        <v>0</v>
      </c>
      <c r="X1282" s="90">
        <v>1273.001</v>
      </c>
      <c r="Y1282" s="90">
        <v>1274</v>
      </c>
      <c r="Z1282" s="144"/>
    </row>
    <row r="1283" spans="1:26" x14ac:dyDescent="0.2">
      <c r="A1283" s="281" t="str">
        <f t="shared" si="29"/>
        <v>MDA CBR</v>
      </c>
      <c r="B1283" s="368" t="s">
        <v>581</v>
      </c>
      <c r="C1283" s="368" t="s">
        <v>582</v>
      </c>
      <c r="D1283" s="368" t="s">
        <v>555</v>
      </c>
      <c r="E1283" s="368" t="s">
        <v>556</v>
      </c>
      <c r="F1283" s="369" t="s">
        <v>504</v>
      </c>
      <c r="G1283" s="370">
        <v>1429</v>
      </c>
      <c r="I1283" s="143"/>
      <c r="J1283" s="143"/>
      <c r="K1283" s="143"/>
      <c r="L1283" s="143"/>
      <c r="M1283" s="237"/>
      <c r="N1283" s="143"/>
      <c r="O1283" s="143"/>
      <c r="P1283" s="143"/>
      <c r="Q1283" s="143"/>
      <c r="R1283" s="143"/>
      <c r="S1283" s="143"/>
      <c r="T1283" s="143"/>
      <c r="U1283" s="143"/>
      <c r="V1283" s="143"/>
      <c r="W1283" s="90">
        <f>IF(AND($AM$17&gt;=$X1283,$AM$17&lt;=$Y1283),'TARIFA ENTREGA A DIRECCION USD'!A1283,$W1284)</f>
        <v>0</v>
      </c>
      <c r="X1283" s="90">
        <v>1274.001</v>
      </c>
      <c r="Y1283" s="90">
        <v>1275</v>
      </c>
      <c r="Z1283" s="144"/>
    </row>
    <row r="1284" spans="1:26" x14ac:dyDescent="0.2">
      <c r="A1284" s="281" t="str">
        <f t="shared" si="29"/>
        <v>MDA CCS</v>
      </c>
      <c r="B1284" s="368" t="s">
        <v>581</v>
      </c>
      <c r="C1284" s="368" t="s">
        <v>582</v>
      </c>
      <c r="D1284" s="368" t="s">
        <v>557</v>
      </c>
      <c r="E1284" s="368" t="s">
        <v>558</v>
      </c>
      <c r="F1284" s="369" t="s">
        <v>504</v>
      </c>
      <c r="G1284" s="370">
        <v>757</v>
      </c>
      <c r="I1284" s="143"/>
      <c r="J1284" s="143"/>
      <c r="K1284" s="143"/>
      <c r="L1284" s="143"/>
      <c r="M1284" s="237"/>
      <c r="N1284" s="143"/>
      <c r="O1284" s="143"/>
      <c r="P1284" s="143"/>
      <c r="Q1284" s="143"/>
      <c r="R1284" s="143"/>
      <c r="S1284" s="143"/>
      <c r="T1284" s="143"/>
      <c r="U1284" s="143"/>
      <c r="V1284" s="143"/>
      <c r="W1284" s="90">
        <f>IF(AND($AM$17&gt;=$X1284,$AM$17&lt;=$Y1284),'TARIFA ENTREGA A DIRECCION USD'!A1284,$W1285)</f>
        <v>0</v>
      </c>
      <c r="X1284" s="90">
        <v>1275.001</v>
      </c>
      <c r="Y1284" s="90">
        <v>1276</v>
      </c>
      <c r="Z1284" s="144"/>
    </row>
    <row r="1285" spans="1:26" x14ac:dyDescent="0.2">
      <c r="A1285" s="281" t="str">
        <f t="shared" si="29"/>
        <v>MDA CGA</v>
      </c>
      <c r="B1285" s="368" t="s">
        <v>581</v>
      </c>
      <c r="C1285" s="368" t="s">
        <v>582</v>
      </c>
      <c r="D1285" s="368" t="s">
        <v>559</v>
      </c>
      <c r="E1285" s="368" t="s">
        <v>560</v>
      </c>
      <c r="F1285" s="369" t="s">
        <v>504</v>
      </c>
      <c r="G1285" s="370">
        <v>724</v>
      </c>
      <c r="I1285" s="143"/>
      <c r="J1285" s="143"/>
      <c r="K1285" s="143"/>
      <c r="L1285" s="143"/>
      <c r="M1285" s="237"/>
      <c r="N1285" s="143"/>
      <c r="O1285" s="143"/>
      <c r="P1285" s="143"/>
      <c r="Q1285" s="143"/>
      <c r="R1285" s="143"/>
      <c r="S1285" s="143"/>
      <c r="T1285" s="143"/>
      <c r="U1285" s="143"/>
      <c r="V1285" s="143"/>
      <c r="W1285" s="90">
        <f>IF(AND($AM$17&gt;=$X1285,$AM$17&lt;=$Y1285),'TARIFA ENTREGA A DIRECCION USD'!A1285,$W1286)</f>
        <v>0</v>
      </c>
      <c r="X1285" s="90">
        <v>1276.001</v>
      </c>
      <c r="Y1285" s="90">
        <v>1277</v>
      </c>
      <c r="Z1285" s="144"/>
    </row>
    <row r="1286" spans="1:26" x14ac:dyDescent="0.2">
      <c r="A1286" s="281" t="str">
        <f t="shared" si="29"/>
        <v>MDA CNA</v>
      </c>
      <c r="B1286" s="368" t="s">
        <v>581</v>
      </c>
      <c r="C1286" s="368" t="s">
        <v>582</v>
      </c>
      <c r="D1286" s="368" t="s">
        <v>5492</v>
      </c>
      <c r="E1286" s="368" t="s">
        <v>5493</v>
      </c>
      <c r="F1286" s="369" t="s">
        <v>504</v>
      </c>
      <c r="G1286" s="370">
        <v>1069</v>
      </c>
      <c r="I1286" s="143"/>
      <c r="J1286" s="143"/>
      <c r="K1286" s="143"/>
      <c r="L1286" s="143"/>
      <c r="M1286" s="237"/>
      <c r="N1286" s="143"/>
      <c r="O1286" s="143"/>
      <c r="P1286" s="143"/>
      <c r="Q1286" s="143"/>
      <c r="R1286" s="143"/>
      <c r="S1286" s="143"/>
      <c r="T1286" s="143"/>
      <c r="U1286" s="143"/>
      <c r="V1286" s="143"/>
      <c r="W1286" s="90">
        <f>IF(AND($AM$17&gt;=$X1286,$AM$17&lt;=$Y1286),'TARIFA ENTREGA A DIRECCION USD'!A1286,$W1287)</f>
        <v>0</v>
      </c>
      <c r="X1286" s="90">
        <v>1277.001</v>
      </c>
      <c r="Y1286" s="90">
        <v>1278</v>
      </c>
      <c r="Z1286" s="144"/>
    </row>
    <row r="1287" spans="1:26" x14ac:dyDescent="0.2">
      <c r="A1287" s="281" t="str">
        <f t="shared" si="29"/>
        <v>MDA CNO</v>
      </c>
      <c r="B1287" s="368" t="s">
        <v>581</v>
      </c>
      <c r="C1287" s="368" t="s">
        <v>582</v>
      </c>
      <c r="D1287" s="368" t="s">
        <v>5499</v>
      </c>
      <c r="E1287" s="368" t="s">
        <v>5500</v>
      </c>
      <c r="F1287" s="369" t="s">
        <v>504</v>
      </c>
      <c r="G1287" s="370">
        <v>1197</v>
      </c>
      <c r="I1287" s="143"/>
      <c r="J1287" s="143"/>
      <c r="K1287" s="143"/>
      <c r="L1287" s="143"/>
      <c r="M1287" s="237"/>
      <c r="N1287" s="143"/>
      <c r="O1287" s="143"/>
      <c r="P1287" s="143"/>
      <c r="Q1287" s="143"/>
      <c r="R1287" s="143"/>
      <c r="S1287" s="143"/>
      <c r="T1287" s="143"/>
      <c r="U1287" s="143"/>
      <c r="V1287" s="143"/>
      <c r="W1287" s="90">
        <f>IF(AND($AM$17&gt;=$X1287,$AM$17&lt;=$Y1287),'TARIFA ENTREGA A DIRECCION USD'!A1287,$W1288)</f>
        <v>0</v>
      </c>
      <c r="X1287" s="90">
        <v>1278.001</v>
      </c>
      <c r="Y1287" s="90">
        <v>1279</v>
      </c>
      <c r="Z1287" s="144"/>
    </row>
    <row r="1288" spans="1:26" x14ac:dyDescent="0.2">
      <c r="A1288" s="281" t="str">
        <f t="shared" si="29"/>
        <v>MDA CRO</v>
      </c>
      <c r="B1288" s="368" t="s">
        <v>581</v>
      </c>
      <c r="C1288" s="368" t="s">
        <v>582</v>
      </c>
      <c r="D1288" s="368" t="s">
        <v>562</v>
      </c>
      <c r="E1288" s="368" t="s">
        <v>563</v>
      </c>
      <c r="F1288" s="369" t="s">
        <v>504</v>
      </c>
      <c r="G1288" s="370">
        <v>949</v>
      </c>
      <c r="I1288" s="143"/>
      <c r="J1288" s="143"/>
      <c r="K1288" s="143"/>
      <c r="L1288" s="143"/>
      <c r="M1288" s="237"/>
      <c r="N1288" s="143"/>
      <c r="O1288" s="143"/>
      <c r="P1288" s="143"/>
      <c r="Q1288" s="143"/>
      <c r="R1288" s="143"/>
      <c r="S1288" s="143"/>
      <c r="T1288" s="143"/>
      <c r="U1288" s="143"/>
      <c r="V1288" s="143"/>
      <c r="W1288" s="90">
        <f>IF(AND($AM$17&gt;=$X1288,$AM$17&lt;=$Y1288),'TARIFA ENTREGA A DIRECCION USD'!A1288,$W1289)</f>
        <v>0</v>
      </c>
      <c r="X1288" s="90">
        <v>1279.001</v>
      </c>
      <c r="Y1288" s="90">
        <v>1280</v>
      </c>
      <c r="Z1288" s="144"/>
    </row>
    <row r="1289" spans="1:26" x14ac:dyDescent="0.2">
      <c r="A1289" s="281" t="str">
        <f t="shared" si="29"/>
        <v>MDA CRR</v>
      </c>
      <c r="B1289" s="368" t="s">
        <v>581</v>
      </c>
      <c r="C1289" s="368" t="s">
        <v>582</v>
      </c>
      <c r="D1289" s="368" t="s">
        <v>564</v>
      </c>
      <c r="E1289" s="368" t="s">
        <v>565</v>
      </c>
      <c r="F1289" s="369" t="s">
        <v>503</v>
      </c>
      <c r="G1289" s="370">
        <v>312</v>
      </c>
      <c r="I1289" s="143"/>
      <c r="J1289" s="143"/>
      <c r="K1289" s="143"/>
      <c r="L1289" s="143"/>
      <c r="M1289" s="237"/>
      <c r="N1289" s="143"/>
      <c r="O1289" s="143"/>
      <c r="P1289" s="143"/>
      <c r="Q1289" s="143"/>
      <c r="R1289" s="143"/>
      <c r="S1289" s="143"/>
      <c r="T1289" s="143"/>
      <c r="U1289" s="143"/>
      <c r="V1289" s="143"/>
      <c r="W1289" s="90">
        <f>IF(AND($AM$17&gt;=$X1289,$AM$17&lt;=$Y1289),'TARIFA ENTREGA A DIRECCION USD'!A1289,$W1290)</f>
        <v>0</v>
      </c>
      <c r="X1289" s="90">
        <v>1280.001</v>
      </c>
      <c r="Y1289" s="90">
        <v>1281</v>
      </c>
      <c r="Z1289" s="144"/>
    </row>
    <row r="1290" spans="1:26" x14ac:dyDescent="0.2">
      <c r="A1290" s="281" t="str">
        <f t="shared" si="29"/>
        <v>MDA CVE</v>
      </c>
      <c r="B1290" s="368" t="s">
        <v>581</v>
      </c>
      <c r="C1290" s="368" t="s">
        <v>582</v>
      </c>
      <c r="D1290" s="368" t="s">
        <v>566</v>
      </c>
      <c r="E1290" s="368" t="s">
        <v>567</v>
      </c>
      <c r="F1290" s="369" t="s">
        <v>504</v>
      </c>
      <c r="G1290" s="370">
        <v>795</v>
      </c>
      <c r="I1290" s="143"/>
      <c r="J1290" s="143"/>
      <c r="K1290" s="143"/>
      <c r="L1290" s="143"/>
      <c r="M1290" s="237"/>
      <c r="N1290" s="143"/>
      <c r="O1290" s="143"/>
      <c r="P1290" s="143"/>
      <c r="Q1290" s="143"/>
      <c r="R1290" s="143"/>
      <c r="S1290" s="143"/>
      <c r="T1290" s="143"/>
      <c r="U1290" s="143"/>
      <c r="V1290" s="143"/>
      <c r="W1290" s="90">
        <f>IF(AND($AM$17&gt;=$X1290,$AM$17&lt;=$Y1290),'TARIFA ENTREGA A DIRECCION USD'!A1290,$W1291)</f>
        <v>0</v>
      </c>
      <c r="X1290" s="90">
        <v>1281.001</v>
      </c>
      <c r="Y1290" s="90">
        <v>1282</v>
      </c>
      <c r="Z1290" s="144"/>
    </row>
    <row r="1291" spans="1:26" x14ac:dyDescent="0.2">
      <c r="A1291" s="281" t="str">
        <f t="shared" si="29"/>
        <v>MDA CZO</v>
      </c>
      <c r="B1291" s="368" t="s">
        <v>581</v>
      </c>
      <c r="C1291" s="368" t="s">
        <v>582</v>
      </c>
      <c r="D1291" s="368" t="s">
        <v>568</v>
      </c>
      <c r="E1291" s="368" t="s">
        <v>5481</v>
      </c>
      <c r="F1291" s="369" t="s">
        <v>504</v>
      </c>
      <c r="G1291" s="369">
        <v>776</v>
      </c>
      <c r="I1291" s="143"/>
      <c r="J1291" s="143"/>
      <c r="K1291" s="143"/>
      <c r="L1291" s="143"/>
      <c r="M1291" s="237"/>
      <c r="N1291" s="143"/>
      <c r="O1291" s="143"/>
      <c r="P1291" s="143"/>
      <c r="Q1291" s="143"/>
      <c r="R1291" s="143"/>
      <c r="S1291" s="143"/>
      <c r="T1291" s="143"/>
      <c r="U1291" s="143"/>
      <c r="V1291" s="143"/>
      <c r="W1291" s="90">
        <f>IF(AND($AM$17&gt;=$X1291,$AM$17&lt;=$Y1291),'TARIFA ENTREGA A DIRECCION USD'!A1291,$W1292)</f>
        <v>0</v>
      </c>
      <c r="X1291" s="90">
        <v>1282.001</v>
      </c>
      <c r="Y1291" s="90">
        <v>1283</v>
      </c>
      <c r="Z1291" s="144"/>
    </row>
    <row r="1292" spans="1:26" x14ac:dyDescent="0.2">
      <c r="A1292" s="281" t="str">
        <f t="shared" si="29"/>
        <v>MDA DMS</v>
      </c>
      <c r="B1292" s="368" t="s">
        <v>581</v>
      </c>
      <c r="C1292" s="368" t="s">
        <v>582</v>
      </c>
      <c r="D1292" s="368" t="s">
        <v>5446</v>
      </c>
      <c r="E1292" s="368" t="s">
        <v>5447</v>
      </c>
      <c r="F1292" s="369" t="s">
        <v>504</v>
      </c>
      <c r="G1292" s="370">
        <v>689</v>
      </c>
      <c r="I1292" s="143"/>
      <c r="J1292" s="143"/>
      <c r="K1292" s="143"/>
      <c r="L1292" s="143"/>
      <c r="M1292" s="237"/>
      <c r="N1292" s="143"/>
      <c r="O1292" s="143"/>
      <c r="P1292" s="143"/>
      <c r="Q1292" s="143"/>
      <c r="R1292" s="143"/>
      <c r="S1292" s="143"/>
      <c r="T1292" s="143"/>
      <c r="U1292" s="143"/>
      <c r="V1292" s="143"/>
      <c r="W1292" s="90">
        <f>IF(AND($AM$17&gt;=$X1292,$AM$17&lt;=$Y1292),'TARIFA ENTREGA A DIRECCION USD'!A1292,$W1293)</f>
        <v>0</v>
      </c>
      <c r="X1292" s="90">
        <v>1283.001</v>
      </c>
      <c r="Y1292" s="90">
        <v>1284</v>
      </c>
      <c r="Z1292" s="144"/>
    </row>
    <row r="1293" spans="1:26" x14ac:dyDescent="0.2">
      <c r="A1293" s="281" t="str">
        <f t="shared" si="29"/>
        <v>MDA ETE</v>
      </c>
      <c r="B1293" s="368" t="s">
        <v>581</v>
      </c>
      <c r="C1293" s="368" t="s">
        <v>582</v>
      </c>
      <c r="D1293" s="368" t="s">
        <v>570</v>
      </c>
      <c r="E1293" s="368" t="s">
        <v>571</v>
      </c>
      <c r="F1293" s="369" t="s">
        <v>504</v>
      </c>
      <c r="G1293" s="370">
        <v>1126</v>
      </c>
      <c r="I1293" s="143"/>
      <c r="J1293" s="143"/>
      <c r="K1293" s="143"/>
      <c r="L1293" s="143"/>
      <c r="M1293" s="237"/>
      <c r="N1293" s="143"/>
      <c r="O1293" s="143"/>
      <c r="P1293" s="143"/>
      <c r="Q1293" s="143"/>
      <c r="R1293" s="143"/>
      <c r="S1293" s="143"/>
      <c r="T1293" s="143"/>
      <c r="U1293" s="143"/>
      <c r="V1293" s="143"/>
      <c r="W1293" s="90">
        <f>IF(AND($AM$17&gt;=$X1293,$AM$17&lt;=$Y1293),'TARIFA ENTREGA A DIRECCION USD'!A1293,$W1294)</f>
        <v>0</v>
      </c>
      <c r="X1293" s="90">
        <v>1284.001</v>
      </c>
      <c r="Y1293" s="90">
        <v>1285</v>
      </c>
      <c r="Z1293" s="144"/>
    </row>
    <row r="1294" spans="1:26" x14ac:dyDescent="0.2">
      <c r="A1294" s="281" t="str">
        <f t="shared" si="29"/>
        <v>MDA EVA</v>
      </c>
      <c r="B1294" s="368" t="s">
        <v>581</v>
      </c>
      <c r="C1294" s="368" t="s">
        <v>582</v>
      </c>
      <c r="D1294" s="368" t="s">
        <v>572</v>
      </c>
      <c r="E1294" s="368" t="s">
        <v>573</v>
      </c>
      <c r="F1294" s="369" t="s">
        <v>502</v>
      </c>
      <c r="G1294" s="370">
        <v>70</v>
      </c>
      <c r="I1294" s="143"/>
      <c r="J1294" s="143"/>
      <c r="K1294" s="143"/>
      <c r="L1294" s="143"/>
      <c r="M1294" s="237"/>
      <c r="N1294" s="143"/>
      <c r="O1294" s="143"/>
      <c r="P1294" s="143"/>
      <c r="Q1294" s="143"/>
      <c r="R1294" s="143"/>
      <c r="S1294" s="143"/>
      <c r="T1294" s="143"/>
      <c r="U1294" s="143"/>
      <c r="V1294" s="143"/>
      <c r="W1294" s="90">
        <f>IF(AND($AM$17&gt;=$X1294,$AM$17&lt;=$Y1294),'TARIFA ENTREGA A DIRECCION USD'!A1294,$W1295)</f>
        <v>0</v>
      </c>
      <c r="X1294" s="90">
        <v>1285.001</v>
      </c>
      <c r="Y1294" s="90">
        <v>1286</v>
      </c>
      <c r="Z1294" s="144"/>
    </row>
    <row r="1295" spans="1:26" x14ac:dyDescent="0.2">
      <c r="A1295" s="281" t="str">
        <f t="shared" si="29"/>
        <v>MDA GR2</v>
      </c>
      <c r="B1295" s="368" t="s">
        <v>581</v>
      </c>
      <c r="C1295" s="368" t="s">
        <v>582</v>
      </c>
      <c r="D1295" s="368" t="s">
        <v>576</v>
      </c>
      <c r="E1295" s="368" t="s">
        <v>5473</v>
      </c>
      <c r="F1295" s="369" t="s">
        <v>504</v>
      </c>
      <c r="G1295" s="370">
        <v>828</v>
      </c>
      <c r="I1295" s="143"/>
      <c r="J1295" s="143"/>
      <c r="K1295" s="143"/>
      <c r="L1295" s="143"/>
      <c r="M1295" s="237"/>
      <c r="N1295" s="143"/>
      <c r="O1295" s="143"/>
      <c r="P1295" s="143"/>
      <c r="Q1295" s="143"/>
      <c r="R1295" s="143"/>
      <c r="S1295" s="143"/>
      <c r="T1295" s="143"/>
      <c r="U1295" s="143"/>
      <c r="V1295" s="143"/>
      <c r="W1295" s="90">
        <f>IF(AND($AM$17&gt;=$X1295,$AM$17&lt;=$Y1295),'TARIFA ENTREGA A DIRECCION USD'!A1295,$W1296)</f>
        <v>0</v>
      </c>
      <c r="X1295" s="90">
        <v>1286.001</v>
      </c>
      <c r="Y1295" s="90">
        <v>1287</v>
      </c>
      <c r="Z1295" s="144"/>
    </row>
    <row r="1296" spans="1:26" x14ac:dyDescent="0.2">
      <c r="A1296" s="281" t="str">
        <f t="shared" si="29"/>
        <v>MDA GTE</v>
      </c>
      <c r="B1296" s="368" t="s">
        <v>581</v>
      </c>
      <c r="C1296" s="368" t="s">
        <v>582</v>
      </c>
      <c r="D1296" s="368" t="s">
        <v>5501</v>
      </c>
      <c r="E1296" s="368" t="s">
        <v>5502</v>
      </c>
      <c r="F1296" s="401" t="s">
        <v>504</v>
      </c>
      <c r="G1296" s="370">
        <v>802</v>
      </c>
      <c r="I1296" s="143"/>
      <c r="J1296" s="143"/>
      <c r="K1296" s="143"/>
      <c r="L1296" s="143"/>
      <c r="M1296" s="237"/>
      <c r="N1296" s="143"/>
      <c r="O1296" s="143"/>
      <c r="P1296" s="143"/>
      <c r="Q1296" s="143"/>
      <c r="R1296" s="143"/>
      <c r="S1296" s="143"/>
      <c r="T1296" s="143"/>
      <c r="U1296" s="143"/>
      <c r="V1296" s="143"/>
      <c r="W1296" s="90">
        <f>IF(AND($AM$17&gt;=$X1296,$AM$17&lt;=$Y1296),'TARIFA ENTREGA A DIRECCION USD'!A1296,$W1297)</f>
        <v>0</v>
      </c>
      <c r="X1296" s="90">
        <v>1287.001</v>
      </c>
      <c r="Y1296" s="90">
        <v>1288</v>
      </c>
      <c r="Z1296" s="144"/>
    </row>
    <row r="1297" spans="1:26" x14ac:dyDescent="0.2">
      <c r="A1297" s="281" t="str">
        <f t="shared" si="29"/>
        <v>MDA GUA</v>
      </c>
      <c r="B1297" s="368" t="s">
        <v>581</v>
      </c>
      <c r="C1297" s="368" t="s">
        <v>582</v>
      </c>
      <c r="D1297" s="368" t="s">
        <v>574</v>
      </c>
      <c r="E1297" s="368" t="s">
        <v>575</v>
      </c>
      <c r="F1297" s="401" t="s">
        <v>504</v>
      </c>
      <c r="G1297" s="370">
        <v>613</v>
      </c>
      <c r="I1297" s="143"/>
      <c r="J1297" s="143"/>
      <c r="K1297" s="143"/>
      <c r="L1297" s="143"/>
      <c r="M1297" s="237"/>
      <c r="N1297" s="143"/>
      <c r="O1297" s="143"/>
      <c r="P1297" s="143"/>
      <c r="Q1297" s="143"/>
      <c r="R1297" s="143"/>
      <c r="S1297" s="143"/>
      <c r="T1297" s="143"/>
      <c r="U1297" s="143"/>
      <c r="V1297" s="143"/>
      <c r="W1297" s="90">
        <f>IF(AND($AM$17&gt;=$X1297,$AM$17&lt;=$Y1297),'TARIFA ENTREGA A DIRECCION USD'!A1297,$W1298)</f>
        <v>0</v>
      </c>
      <c r="X1297" s="90">
        <v>1288.001</v>
      </c>
      <c r="Y1297" s="90">
        <v>1289</v>
      </c>
      <c r="Z1297" s="144"/>
    </row>
    <row r="1298" spans="1:26" x14ac:dyDescent="0.2">
      <c r="A1298" s="281" t="str">
        <f t="shared" si="29"/>
        <v>MDA LGA</v>
      </c>
      <c r="B1298" s="368" t="s">
        <v>581</v>
      </c>
      <c r="C1298" s="368" t="s">
        <v>582</v>
      </c>
      <c r="D1298" s="368" t="s">
        <v>5536</v>
      </c>
      <c r="E1298" s="368" t="s">
        <v>5480</v>
      </c>
      <c r="F1298" s="369" t="s">
        <v>504</v>
      </c>
      <c r="G1298" s="370">
        <v>838</v>
      </c>
      <c r="I1298" s="143"/>
      <c r="J1298" s="143"/>
      <c r="K1298" s="143"/>
      <c r="L1298" s="143"/>
      <c r="M1298" s="237"/>
      <c r="N1298" s="143"/>
      <c r="O1298" s="143"/>
      <c r="P1298" s="143"/>
      <c r="Q1298" s="143"/>
      <c r="R1298" s="143"/>
      <c r="S1298" s="143"/>
      <c r="T1298" s="143"/>
      <c r="U1298" s="143"/>
      <c r="V1298" s="143"/>
      <c r="W1298" s="90">
        <f>IF(AND($AM$17&gt;=$X1298,$AM$17&lt;=$Y1298),'TARIFA ENTREGA A DIRECCION USD'!A1298,$W1299)</f>
        <v>0</v>
      </c>
      <c r="X1298" s="90">
        <v>1289.001</v>
      </c>
      <c r="Y1298" s="90">
        <v>1290</v>
      </c>
      <c r="Z1298" s="144"/>
    </row>
    <row r="1299" spans="1:26" x14ac:dyDescent="0.2">
      <c r="A1299" s="281" t="str">
        <f t="shared" si="29"/>
        <v>MDA MAY</v>
      </c>
      <c r="B1299" s="368" t="s">
        <v>581</v>
      </c>
      <c r="C1299" s="368" t="s">
        <v>582</v>
      </c>
      <c r="D1299" s="368" t="s">
        <v>577</v>
      </c>
      <c r="E1299" s="368" t="s">
        <v>578</v>
      </c>
      <c r="F1299" s="369" t="s">
        <v>503</v>
      </c>
      <c r="G1299" s="370">
        <v>549</v>
      </c>
      <c r="I1299" s="143"/>
      <c r="J1299" s="143"/>
      <c r="K1299" s="143"/>
      <c r="L1299" s="143"/>
      <c r="M1299" s="237"/>
      <c r="N1299" s="143"/>
      <c r="O1299" s="143"/>
      <c r="P1299" s="143"/>
      <c r="Q1299" s="143"/>
      <c r="R1299" s="143"/>
      <c r="S1299" s="143"/>
      <c r="T1299" s="143"/>
      <c r="U1299" s="143"/>
      <c r="V1299" s="143"/>
      <c r="W1299" s="90">
        <f>IF(AND($AM$17&gt;=$X1299,$AM$17&lt;=$Y1299),'TARIFA ENTREGA A DIRECCION USD'!A1299,$W1300)</f>
        <v>0</v>
      </c>
      <c r="X1299" s="90">
        <v>1290.001</v>
      </c>
      <c r="Y1299" s="90">
        <v>1291</v>
      </c>
      <c r="Z1299" s="144"/>
    </row>
    <row r="1300" spans="1:26" x14ac:dyDescent="0.2">
      <c r="A1300" s="281" t="str">
        <f t="shared" si="29"/>
        <v>MDA MBO</v>
      </c>
      <c r="B1300" s="368" t="s">
        <v>581</v>
      </c>
      <c r="C1300" s="368" t="s">
        <v>582</v>
      </c>
      <c r="D1300" s="368" t="s">
        <v>579</v>
      </c>
      <c r="E1300" s="368" t="s">
        <v>580</v>
      </c>
      <c r="F1300" s="401" t="s">
        <v>503</v>
      </c>
      <c r="G1300" s="370">
        <v>430</v>
      </c>
      <c r="I1300" s="143"/>
      <c r="J1300" s="143"/>
      <c r="K1300" s="143"/>
      <c r="L1300" s="143"/>
      <c r="M1300" s="237"/>
      <c r="N1300" s="143"/>
      <c r="O1300" s="143"/>
      <c r="P1300" s="143"/>
      <c r="Q1300" s="143"/>
      <c r="R1300" s="143"/>
      <c r="S1300" s="143"/>
      <c r="T1300" s="143"/>
      <c r="U1300" s="143"/>
      <c r="V1300" s="143"/>
      <c r="W1300" s="90">
        <f>IF(AND($AM$17&gt;=$X1300,$AM$17&lt;=$Y1300),'TARIFA ENTREGA A DIRECCION USD'!A1300,$W1301)</f>
        <v>0</v>
      </c>
      <c r="X1300" s="90">
        <v>1291.001</v>
      </c>
      <c r="Y1300" s="90">
        <v>1292</v>
      </c>
      <c r="Z1300" s="144"/>
    </row>
    <row r="1301" spans="1:26" x14ac:dyDescent="0.2">
      <c r="A1301" s="281" t="str">
        <f t="shared" si="29"/>
        <v>MDA MDA</v>
      </c>
      <c r="B1301" s="368" t="s">
        <v>581</v>
      </c>
      <c r="C1301" s="368" t="s">
        <v>582</v>
      </c>
      <c r="D1301" s="368" t="s">
        <v>581</v>
      </c>
      <c r="E1301" s="368" t="s">
        <v>582</v>
      </c>
      <c r="F1301" s="369" t="s">
        <v>501</v>
      </c>
      <c r="G1301" s="370">
        <v>1</v>
      </c>
      <c r="I1301" s="143"/>
      <c r="J1301" s="143"/>
      <c r="K1301" s="143"/>
      <c r="L1301" s="143"/>
      <c r="M1301" s="237"/>
      <c r="N1301" s="143"/>
      <c r="O1301" s="143"/>
      <c r="P1301" s="143"/>
      <c r="Q1301" s="143"/>
      <c r="R1301" s="143"/>
      <c r="S1301" s="143"/>
      <c r="T1301" s="143"/>
      <c r="U1301" s="143"/>
      <c r="V1301" s="143"/>
      <c r="W1301" s="90">
        <f>IF(AND($AM$17&gt;=$X1301,$AM$17&lt;=$Y1301),'TARIFA ENTREGA A DIRECCION USD'!A1301,$W1302)</f>
        <v>0</v>
      </c>
      <c r="X1301" s="90">
        <v>1292.001</v>
      </c>
      <c r="Y1301" s="90">
        <v>1293</v>
      </c>
      <c r="Z1301" s="144"/>
    </row>
    <row r="1302" spans="1:26" x14ac:dyDescent="0.2">
      <c r="A1302" s="281" t="str">
        <f t="shared" si="29"/>
        <v>MDA MIN</v>
      </c>
      <c r="B1302" s="368" t="s">
        <v>581</v>
      </c>
      <c r="C1302" s="368" t="s">
        <v>582</v>
      </c>
      <c r="D1302" s="368" t="s">
        <v>583</v>
      </c>
      <c r="E1302" s="368" t="s">
        <v>584</v>
      </c>
      <c r="F1302" s="401" t="s">
        <v>504</v>
      </c>
      <c r="G1302" s="370">
        <v>1311</v>
      </c>
      <c r="I1302" s="143"/>
      <c r="J1302" s="143"/>
      <c r="K1302" s="143"/>
      <c r="L1302" s="143"/>
      <c r="M1302" s="237"/>
      <c r="N1302" s="143"/>
      <c r="O1302" s="143"/>
      <c r="P1302" s="143"/>
      <c r="Q1302" s="143"/>
      <c r="R1302" s="143"/>
      <c r="S1302" s="143"/>
      <c r="T1302" s="143"/>
      <c r="U1302" s="143"/>
      <c r="V1302" s="143"/>
      <c r="W1302" s="90">
        <f>IF(AND($AM$17&gt;=$X1302,$AM$17&lt;=$Y1302),'TARIFA ENTREGA A DIRECCION USD'!A1302,$W1303)</f>
        <v>0</v>
      </c>
      <c r="X1302" s="90">
        <v>1293.001</v>
      </c>
      <c r="Y1302" s="90">
        <v>1294</v>
      </c>
      <c r="Z1302" s="144"/>
    </row>
    <row r="1303" spans="1:26" x14ac:dyDescent="0.2">
      <c r="A1303" s="281" t="str">
        <f t="shared" si="29"/>
        <v>MDA MLM</v>
      </c>
      <c r="B1303" s="368" t="s">
        <v>581</v>
      </c>
      <c r="C1303" s="368" t="s">
        <v>582</v>
      </c>
      <c r="D1303" s="368" t="s">
        <v>5474</v>
      </c>
      <c r="E1303" s="368" t="s">
        <v>5487</v>
      </c>
      <c r="F1303" s="369" t="s">
        <v>504</v>
      </c>
      <c r="G1303" s="370">
        <v>824</v>
      </c>
      <c r="I1303" s="143"/>
      <c r="J1303" s="143"/>
      <c r="K1303" s="143"/>
      <c r="L1303" s="143"/>
      <c r="M1303" s="237"/>
      <c r="N1303" s="143"/>
      <c r="O1303" s="143"/>
      <c r="P1303" s="143"/>
      <c r="Q1303" s="143"/>
      <c r="R1303" s="143"/>
      <c r="S1303" s="143"/>
      <c r="T1303" s="143"/>
      <c r="U1303" s="143"/>
      <c r="V1303" s="143"/>
      <c r="W1303" s="90">
        <f>IF(AND($AM$17&gt;=$X1303,$AM$17&lt;=$Y1303),'TARIFA ENTREGA A DIRECCION USD'!A1303,$W1304)</f>
        <v>0</v>
      </c>
      <c r="X1303" s="90">
        <v>1294.001</v>
      </c>
      <c r="Y1303" s="90">
        <v>1295</v>
      </c>
      <c r="Z1303" s="144"/>
    </row>
    <row r="1304" spans="1:26" x14ac:dyDescent="0.2">
      <c r="A1304" s="281" t="str">
        <f t="shared" si="29"/>
        <v>MDA MTA</v>
      </c>
      <c r="B1304" s="368" t="s">
        <v>581</v>
      </c>
      <c r="C1304" s="368" t="s">
        <v>582</v>
      </c>
      <c r="D1304" s="368" t="s">
        <v>585</v>
      </c>
      <c r="E1304" s="368" t="s">
        <v>5483</v>
      </c>
      <c r="F1304" s="401" t="s">
        <v>5491</v>
      </c>
      <c r="G1304" s="370">
        <v>1268</v>
      </c>
      <c r="I1304" s="143"/>
      <c r="J1304" s="143"/>
      <c r="K1304" s="143"/>
      <c r="L1304" s="143"/>
      <c r="M1304" s="237"/>
      <c r="N1304" s="143"/>
      <c r="O1304" s="143"/>
      <c r="P1304" s="143"/>
      <c r="Q1304" s="143"/>
      <c r="R1304" s="143"/>
      <c r="S1304" s="143"/>
      <c r="T1304" s="143"/>
      <c r="U1304" s="143"/>
      <c r="V1304" s="143"/>
      <c r="W1304" s="90">
        <f>IF(AND($AM$17&gt;=$X1304,$AM$17&lt;=$Y1304),'TARIFA ENTREGA A DIRECCION USD'!A1304,$W1305)</f>
        <v>0</v>
      </c>
      <c r="X1304" s="90">
        <v>1295.001</v>
      </c>
      <c r="Y1304" s="90">
        <v>1296</v>
      </c>
      <c r="Z1304" s="144"/>
    </row>
    <row r="1305" spans="1:26" x14ac:dyDescent="0.2">
      <c r="A1305" s="281" t="str">
        <f t="shared" si="29"/>
        <v>MDA PCO</v>
      </c>
      <c r="B1305" s="368" t="s">
        <v>581</v>
      </c>
      <c r="C1305" s="368" t="s">
        <v>582</v>
      </c>
      <c r="D1305" s="368" t="s">
        <v>586</v>
      </c>
      <c r="E1305" s="368" t="s">
        <v>587</v>
      </c>
      <c r="F1305" s="369" t="s">
        <v>504</v>
      </c>
      <c r="G1305" s="370">
        <v>616</v>
      </c>
      <c r="I1305" s="143"/>
      <c r="J1305" s="143"/>
      <c r="K1305" s="143"/>
      <c r="L1305" s="143"/>
      <c r="M1305" s="237"/>
      <c r="N1305" s="143"/>
      <c r="O1305" s="143"/>
      <c r="P1305" s="143"/>
      <c r="Q1305" s="143"/>
      <c r="R1305" s="143"/>
      <c r="S1305" s="143"/>
      <c r="T1305" s="143"/>
      <c r="U1305" s="143"/>
      <c r="V1305" s="143"/>
      <c r="W1305" s="90">
        <f>IF(AND($AM$17&gt;=$X1305,$AM$17&lt;=$Y1305),'TARIFA ENTREGA A DIRECCION USD'!A1305,$W1306)</f>
        <v>0</v>
      </c>
      <c r="X1305" s="90">
        <v>1296.001</v>
      </c>
      <c r="Y1305" s="90">
        <v>1297</v>
      </c>
      <c r="Z1305" s="144"/>
    </row>
    <row r="1306" spans="1:26" x14ac:dyDescent="0.2">
      <c r="A1306" s="281" t="str">
        <f t="shared" si="29"/>
        <v>MDA PFO</v>
      </c>
      <c r="B1306" s="368" t="s">
        <v>581</v>
      </c>
      <c r="C1306" s="368" t="s">
        <v>582</v>
      </c>
      <c r="D1306" s="368" t="s">
        <v>588</v>
      </c>
      <c r="E1306" s="368" t="s">
        <v>589</v>
      </c>
      <c r="F1306" s="401" t="s">
        <v>504</v>
      </c>
      <c r="G1306" s="370">
        <v>911</v>
      </c>
      <c r="I1306" s="143"/>
      <c r="J1306" s="143"/>
      <c r="K1306" s="143"/>
      <c r="L1306" s="143"/>
      <c r="M1306" s="237"/>
      <c r="N1306" s="143"/>
      <c r="O1306" s="143"/>
      <c r="P1306" s="143"/>
      <c r="Q1306" s="143"/>
      <c r="R1306" s="143"/>
      <c r="S1306" s="143"/>
      <c r="T1306" s="143"/>
      <c r="U1306" s="143"/>
      <c r="V1306" s="143"/>
      <c r="W1306" s="90">
        <f>IF(AND($AM$17&gt;=$X1306,$AM$17&lt;=$Y1306),'TARIFA ENTREGA A DIRECCION USD'!A1306,$W1307)</f>
        <v>0</v>
      </c>
      <c r="X1306" s="90">
        <v>1297.001</v>
      </c>
      <c r="Y1306" s="90">
        <v>1298</v>
      </c>
      <c r="Z1306" s="144"/>
    </row>
    <row r="1307" spans="1:26" x14ac:dyDescent="0.2">
      <c r="A1307" s="281" t="str">
        <f t="shared" si="29"/>
        <v>MDA PLC</v>
      </c>
      <c r="B1307" s="368" t="s">
        <v>581</v>
      </c>
      <c r="C1307" s="368" t="s">
        <v>582</v>
      </c>
      <c r="D1307" s="368" t="s">
        <v>590</v>
      </c>
      <c r="E1307" s="368" t="s">
        <v>591</v>
      </c>
      <c r="F1307" s="369" t="s">
        <v>504</v>
      </c>
      <c r="G1307" s="370">
        <v>1132</v>
      </c>
      <c r="I1307" s="143"/>
      <c r="J1307" s="143"/>
      <c r="K1307" s="143"/>
      <c r="L1307" s="143"/>
      <c r="M1307" s="237"/>
      <c r="N1307" s="143"/>
      <c r="O1307" s="143"/>
      <c r="P1307" s="143"/>
      <c r="Q1307" s="143"/>
      <c r="R1307" s="143"/>
      <c r="S1307" s="143"/>
      <c r="T1307" s="143"/>
      <c r="U1307" s="143"/>
      <c r="V1307" s="143"/>
      <c r="W1307" s="90">
        <f>IF(AND($AM$17&gt;=$X1307,$AM$17&lt;=$Y1307),'TARIFA ENTREGA A DIRECCION USD'!A1307,$W1308)</f>
        <v>0</v>
      </c>
      <c r="X1307" s="90">
        <v>1298.001</v>
      </c>
      <c r="Y1307" s="90">
        <v>1299</v>
      </c>
      <c r="Z1307" s="144"/>
    </row>
    <row r="1308" spans="1:26" x14ac:dyDescent="0.2">
      <c r="A1308" s="281" t="str">
        <f t="shared" si="29"/>
        <v>MDA POZ</v>
      </c>
      <c r="B1308" s="368" t="s">
        <v>581</v>
      </c>
      <c r="C1308" s="368" t="s">
        <v>582</v>
      </c>
      <c r="D1308" s="368" t="s">
        <v>592</v>
      </c>
      <c r="E1308" s="368" t="s">
        <v>593</v>
      </c>
      <c r="F1308" s="401" t="s">
        <v>504</v>
      </c>
      <c r="G1308" s="370">
        <v>1464</v>
      </c>
      <c r="I1308" s="143"/>
      <c r="J1308" s="143"/>
      <c r="K1308" s="143"/>
      <c r="L1308" s="143"/>
      <c r="M1308" s="237"/>
      <c r="N1308" s="143"/>
      <c r="O1308" s="143"/>
      <c r="P1308" s="143"/>
      <c r="Q1308" s="143"/>
      <c r="R1308" s="143"/>
      <c r="S1308" s="143"/>
      <c r="T1308" s="143"/>
      <c r="U1308" s="143"/>
      <c r="V1308" s="143"/>
      <c r="W1308" s="90">
        <f>IF(AND($AM$17&gt;=$X1308,$AM$17&lt;=$Y1308),'TARIFA ENTREGA A DIRECCION USD'!A1308,$W1309)</f>
        <v>0</v>
      </c>
      <c r="X1308" s="90">
        <v>1299.001</v>
      </c>
      <c r="Y1308" s="90">
        <v>1300</v>
      </c>
      <c r="Z1308" s="144"/>
    </row>
    <row r="1309" spans="1:26" x14ac:dyDescent="0.2">
      <c r="A1309" s="281" t="str">
        <f t="shared" si="29"/>
        <v>MDA SNT</v>
      </c>
      <c r="B1309" s="368" t="s">
        <v>581</v>
      </c>
      <c r="C1309" s="368" t="s">
        <v>582</v>
      </c>
      <c r="D1309" s="368" t="s">
        <v>5610</v>
      </c>
      <c r="E1309" s="368" t="s">
        <v>594</v>
      </c>
      <c r="F1309" s="401" t="s">
        <v>502</v>
      </c>
      <c r="G1309" s="370">
        <v>276</v>
      </c>
      <c r="I1309" s="143"/>
      <c r="J1309" s="143"/>
      <c r="K1309" s="143"/>
      <c r="L1309" s="143"/>
      <c r="M1309" s="237"/>
      <c r="N1309" s="143"/>
      <c r="O1309" s="143"/>
      <c r="P1309" s="143"/>
      <c r="Q1309" s="143"/>
      <c r="R1309" s="143"/>
      <c r="S1309" s="143"/>
      <c r="T1309" s="143"/>
      <c r="U1309" s="143"/>
      <c r="V1309" s="143"/>
      <c r="W1309" s="90">
        <f>IF(AND($AM$17&gt;=$X1309,$AM$17&lt;=$Y1309),'TARIFA ENTREGA A DIRECCION USD'!A1309,$W1310)</f>
        <v>0</v>
      </c>
      <c r="X1309" s="90">
        <v>1300.001</v>
      </c>
      <c r="Y1309" s="90">
        <v>1301</v>
      </c>
      <c r="Z1309" s="144"/>
    </row>
    <row r="1310" spans="1:26" x14ac:dyDescent="0.2">
      <c r="A1310" s="281" t="str">
        <f t="shared" si="29"/>
        <v>MDA SBZ</v>
      </c>
      <c r="B1310" s="368" t="s">
        <v>581</v>
      </c>
      <c r="C1310" s="368" t="s">
        <v>582</v>
      </c>
      <c r="D1310" s="368" t="s">
        <v>595</v>
      </c>
      <c r="E1310" s="368" t="s">
        <v>5484</v>
      </c>
      <c r="F1310" s="369" t="s">
        <v>502</v>
      </c>
      <c r="G1310" s="370">
        <v>124</v>
      </c>
      <c r="I1310" s="143"/>
      <c r="J1310" s="143"/>
      <c r="K1310" s="143"/>
      <c r="L1310" s="143"/>
      <c r="M1310" s="237"/>
      <c r="N1310" s="143"/>
      <c r="O1310" s="143"/>
      <c r="P1310" s="143"/>
      <c r="Q1310" s="143"/>
      <c r="R1310" s="143"/>
      <c r="S1310" s="143"/>
      <c r="T1310" s="143"/>
      <c r="U1310" s="143"/>
      <c r="V1310" s="143"/>
      <c r="W1310" s="90">
        <f>IF(AND($AM$17&gt;=$X1310,$AM$17&lt;=$Y1310),'TARIFA ENTREGA A DIRECCION USD'!A1310,$W1311)</f>
        <v>0</v>
      </c>
      <c r="X1310" s="90">
        <v>1301.001</v>
      </c>
      <c r="Y1310" s="90">
        <v>1302</v>
      </c>
      <c r="Z1310" s="144"/>
    </row>
    <row r="1311" spans="1:26" x14ac:dyDescent="0.2">
      <c r="A1311" s="281" t="str">
        <f t="shared" si="29"/>
        <v>MDA SCL</v>
      </c>
      <c r="B1311" s="368" t="s">
        <v>581</v>
      </c>
      <c r="C1311" s="368" t="s">
        <v>582</v>
      </c>
      <c r="D1311" s="368" t="s">
        <v>596</v>
      </c>
      <c r="E1311" s="368" t="s">
        <v>597</v>
      </c>
      <c r="F1311" s="369" t="s">
        <v>502</v>
      </c>
      <c r="G1311" s="370">
        <v>234</v>
      </c>
      <c r="I1311" s="143"/>
      <c r="J1311" s="143"/>
      <c r="K1311" s="143"/>
      <c r="L1311" s="143"/>
      <c r="M1311" s="237"/>
      <c r="N1311" s="143"/>
      <c r="O1311" s="143"/>
      <c r="P1311" s="143"/>
      <c r="Q1311" s="143"/>
      <c r="R1311" s="143"/>
      <c r="S1311" s="143"/>
      <c r="T1311" s="143"/>
      <c r="U1311" s="143"/>
      <c r="V1311" s="143"/>
      <c r="W1311" s="90">
        <f>IF(AND($AM$17&gt;=$X1311,$AM$17&lt;=$Y1311),'TARIFA ENTREGA A DIRECCION USD'!A1311,$W1312)</f>
        <v>0</v>
      </c>
      <c r="X1311" s="90">
        <v>1302.001</v>
      </c>
      <c r="Y1311" s="90">
        <v>1303</v>
      </c>
      <c r="Z1311" s="144"/>
    </row>
    <row r="1312" spans="1:26" x14ac:dyDescent="0.2">
      <c r="A1312" s="281" t="str">
        <f t="shared" si="29"/>
        <v>MDA SFE</v>
      </c>
      <c r="B1312" s="368" t="s">
        <v>581</v>
      </c>
      <c r="C1312" s="368" t="s">
        <v>582</v>
      </c>
      <c r="D1312" s="368" t="s">
        <v>598</v>
      </c>
      <c r="E1312" s="368" t="s">
        <v>599</v>
      </c>
      <c r="F1312" s="369" t="s">
        <v>503</v>
      </c>
      <c r="G1312" s="370">
        <v>530</v>
      </c>
      <c r="I1312" s="143"/>
      <c r="J1312" s="143"/>
      <c r="K1312" s="143"/>
      <c r="L1312" s="143"/>
      <c r="M1312" s="237"/>
      <c r="N1312" s="143"/>
      <c r="O1312" s="143"/>
      <c r="P1312" s="143"/>
      <c r="Q1312" s="143"/>
      <c r="R1312" s="143"/>
      <c r="S1312" s="143"/>
      <c r="T1312" s="143"/>
      <c r="U1312" s="143"/>
      <c r="V1312" s="143"/>
      <c r="W1312" s="90">
        <f>IF(AND($AM$17&gt;=$X1312,$AM$17&lt;=$Y1312),'TARIFA ENTREGA A DIRECCION USD'!A1312,$W1313)</f>
        <v>0</v>
      </c>
      <c r="X1312" s="90">
        <v>1303.001</v>
      </c>
      <c r="Y1312" s="90">
        <v>1304</v>
      </c>
      <c r="Z1312" s="144"/>
    </row>
    <row r="1313" spans="1:26" x14ac:dyDescent="0.2">
      <c r="A1313" s="281" t="str">
        <f t="shared" si="29"/>
        <v>MDA SFX</v>
      </c>
      <c r="B1313" s="368" t="s">
        <v>581</v>
      </c>
      <c r="C1313" s="368" t="s">
        <v>582</v>
      </c>
      <c r="D1313" s="368" t="s">
        <v>600</v>
      </c>
      <c r="E1313" s="368" t="s">
        <v>601</v>
      </c>
      <c r="F1313" s="401" t="s">
        <v>504</v>
      </c>
      <c r="G1313" s="370">
        <v>1480</v>
      </c>
      <c r="I1313" s="143"/>
      <c r="J1313" s="143"/>
      <c r="K1313" s="143"/>
      <c r="L1313" s="143"/>
      <c r="M1313" s="237"/>
      <c r="N1313" s="143"/>
      <c r="O1313" s="143"/>
      <c r="P1313" s="143"/>
      <c r="Q1313" s="143"/>
      <c r="R1313" s="143"/>
      <c r="S1313" s="143"/>
      <c r="T1313" s="143"/>
      <c r="U1313" s="143"/>
      <c r="V1313" s="143"/>
      <c r="W1313" s="90">
        <f>IF(AND($AM$17&gt;=$X1313,$AM$17&lt;=$Y1313),'TARIFA ENTREGA A DIRECCION USD'!A1313,$W1314)</f>
        <v>0</v>
      </c>
      <c r="X1313" s="90">
        <v>1304.001</v>
      </c>
      <c r="Y1313" s="90">
        <v>1305</v>
      </c>
      <c r="Z1313" s="144"/>
    </row>
    <row r="1314" spans="1:26" x14ac:dyDescent="0.2">
      <c r="A1314" s="281" t="str">
        <f t="shared" si="29"/>
        <v>MDA TPT</v>
      </c>
      <c r="B1314" s="368" t="s">
        <v>581</v>
      </c>
      <c r="C1314" s="368" t="s">
        <v>582</v>
      </c>
      <c r="D1314" s="368" t="s">
        <v>5503</v>
      </c>
      <c r="E1314" s="368" t="s">
        <v>5504</v>
      </c>
      <c r="F1314" s="401" t="s">
        <v>504</v>
      </c>
      <c r="G1314" s="370">
        <v>1478</v>
      </c>
      <c r="I1314" s="143"/>
      <c r="J1314" s="143"/>
      <c r="K1314" s="143"/>
      <c r="L1314" s="143"/>
      <c r="M1314" s="237"/>
      <c r="N1314" s="143"/>
      <c r="O1314" s="143"/>
      <c r="P1314" s="143"/>
      <c r="Q1314" s="143"/>
      <c r="R1314" s="143"/>
      <c r="S1314" s="143"/>
      <c r="T1314" s="143"/>
      <c r="U1314" s="143"/>
      <c r="V1314" s="143"/>
      <c r="W1314" s="90">
        <f>IF(AND($AM$17&gt;=$X1314,$AM$17&lt;=$Y1314),'TARIFA ENTREGA A DIRECCION USD'!A1314,$W1315)</f>
        <v>0</v>
      </c>
      <c r="X1314" s="90">
        <v>1305.001</v>
      </c>
      <c r="Y1314" s="90">
        <v>1306</v>
      </c>
      <c r="Z1314" s="144"/>
    </row>
    <row r="1315" spans="1:26" x14ac:dyDescent="0.2">
      <c r="A1315" s="281" t="str">
        <f t="shared" si="29"/>
        <v>MDA TY1</v>
      </c>
      <c r="B1315" s="368" t="s">
        <v>581</v>
      </c>
      <c r="C1315" s="368" t="s">
        <v>582</v>
      </c>
      <c r="D1315" s="368" t="s">
        <v>604</v>
      </c>
      <c r="E1315" s="368" t="s">
        <v>605</v>
      </c>
      <c r="F1315" s="369" t="s">
        <v>504</v>
      </c>
      <c r="G1315" s="370">
        <v>824</v>
      </c>
      <c r="I1315" s="143"/>
      <c r="J1315" s="143"/>
      <c r="K1315" s="143"/>
      <c r="L1315" s="143"/>
      <c r="M1315" s="237"/>
      <c r="N1315" s="143"/>
      <c r="O1315" s="143"/>
      <c r="P1315" s="143"/>
      <c r="Q1315" s="143"/>
      <c r="R1315" s="143"/>
      <c r="S1315" s="143"/>
      <c r="T1315" s="143"/>
      <c r="U1315" s="143"/>
      <c r="V1315" s="143"/>
      <c r="W1315" s="90">
        <f>IF(AND($AM$17&gt;=$X1315,$AM$17&lt;=$Y1315),'TARIFA ENTREGA A DIRECCION USD'!A1315,$W1316)</f>
        <v>0</v>
      </c>
      <c r="X1315" s="90">
        <v>1306.001</v>
      </c>
      <c r="Y1315" s="90">
        <v>1307</v>
      </c>
      <c r="Z1315" s="144"/>
    </row>
    <row r="1316" spans="1:26" x14ac:dyDescent="0.2">
      <c r="A1316" s="281" t="str">
        <f t="shared" si="29"/>
        <v>MDA VAL</v>
      </c>
      <c r="B1316" s="368" t="s">
        <v>581</v>
      </c>
      <c r="C1316" s="368" t="s">
        <v>582</v>
      </c>
      <c r="D1316" s="368" t="s">
        <v>602</v>
      </c>
      <c r="E1316" s="368" t="s">
        <v>603</v>
      </c>
      <c r="F1316" s="369" t="s">
        <v>504</v>
      </c>
      <c r="G1316" s="370">
        <v>654</v>
      </c>
      <c r="I1316" s="143"/>
      <c r="J1316" s="143"/>
      <c r="K1316" s="143"/>
      <c r="L1316" s="143"/>
      <c r="M1316" s="237"/>
      <c r="N1316" s="143"/>
      <c r="O1316" s="143"/>
      <c r="P1316" s="143"/>
      <c r="Q1316" s="143"/>
      <c r="R1316" s="143"/>
      <c r="S1316" s="143"/>
      <c r="T1316" s="143"/>
      <c r="U1316" s="143"/>
      <c r="V1316" s="143"/>
      <c r="W1316" s="90">
        <f>IF(AND($AM$17&gt;=$X1316,$AM$17&lt;=$Y1316),'TARIFA ENTREGA A DIRECCION USD'!A1316,$W1317)</f>
        <v>0</v>
      </c>
      <c r="X1316" s="90">
        <v>1307.001</v>
      </c>
      <c r="Y1316" s="90">
        <v>1308</v>
      </c>
      <c r="Z1316" s="144"/>
    </row>
    <row r="1317" spans="1:26" x14ac:dyDescent="0.2">
      <c r="A1317" s="281" t="str">
        <f t="shared" si="29"/>
        <v>MDA VEN</v>
      </c>
      <c r="B1317" s="368" t="s">
        <v>581</v>
      </c>
      <c r="C1317" s="368" t="s">
        <v>582</v>
      </c>
      <c r="D1317" s="368" t="s">
        <v>5475</v>
      </c>
      <c r="E1317" s="368" t="s">
        <v>5476</v>
      </c>
      <c r="F1317" s="369" t="s">
        <v>504</v>
      </c>
      <c r="G1317" s="369">
        <v>824</v>
      </c>
      <c r="I1317" s="143"/>
      <c r="J1317" s="143"/>
      <c r="K1317" s="143"/>
      <c r="L1317" s="143"/>
      <c r="M1317" s="237"/>
      <c r="N1317" s="143"/>
      <c r="O1317" s="143"/>
      <c r="P1317" s="143"/>
      <c r="Q1317" s="143"/>
      <c r="R1317" s="143"/>
      <c r="S1317" s="143"/>
      <c r="T1317" s="143"/>
      <c r="U1317" s="143"/>
      <c r="V1317" s="143"/>
      <c r="W1317" s="90">
        <f>IF(AND($AM$17&gt;=$X1317,$AM$17&lt;=$Y1317),'TARIFA ENTREGA A DIRECCION USD'!A1317,$W1318)</f>
        <v>0</v>
      </c>
      <c r="X1317" s="90">
        <v>1308.001</v>
      </c>
      <c r="Y1317" s="90">
        <v>1309</v>
      </c>
      <c r="Z1317" s="144"/>
    </row>
    <row r="1318" spans="1:26" x14ac:dyDescent="0.2">
      <c r="A1318" s="281" t="str">
        <f t="shared" si="29"/>
        <v>MDA VLP</v>
      </c>
      <c r="B1318" s="368" t="s">
        <v>581</v>
      </c>
      <c r="C1318" s="368" t="s">
        <v>582</v>
      </c>
      <c r="D1318" s="368" t="s">
        <v>606</v>
      </c>
      <c r="E1318" s="368" t="s">
        <v>5482</v>
      </c>
      <c r="F1318" s="401" t="s">
        <v>504</v>
      </c>
      <c r="G1318" s="370">
        <v>909</v>
      </c>
      <c r="I1318" s="143"/>
      <c r="J1318" s="143"/>
      <c r="K1318" s="143"/>
      <c r="L1318" s="143"/>
      <c r="M1318" s="237"/>
      <c r="N1318" s="143"/>
      <c r="O1318" s="143"/>
      <c r="P1318" s="143"/>
      <c r="Q1318" s="143"/>
      <c r="R1318" s="143"/>
      <c r="S1318" s="143"/>
      <c r="T1318" s="143"/>
      <c r="U1318" s="143"/>
      <c r="V1318" s="143"/>
      <c r="W1318" s="90">
        <f>IF(AND($AM$17&gt;=$X1318,$AM$17&lt;=$Y1318),'TARIFA ENTREGA A DIRECCION USD'!A1318,$W1319)</f>
        <v>0</v>
      </c>
      <c r="X1318" s="90">
        <v>1309.001</v>
      </c>
      <c r="Y1318" s="90">
        <v>1310</v>
      </c>
      <c r="Z1318" s="144"/>
    </row>
    <row r="1319" spans="1:26" x14ac:dyDescent="0.2">
      <c r="A1319" s="281" t="str">
        <f t="shared" si="29"/>
        <v>MDA VRA</v>
      </c>
      <c r="B1319" s="368" t="s">
        <v>581</v>
      </c>
      <c r="C1319" s="368" t="s">
        <v>582</v>
      </c>
      <c r="D1319" s="368" t="s">
        <v>607</v>
      </c>
      <c r="E1319" s="368" t="s">
        <v>608</v>
      </c>
      <c r="F1319" s="401" t="s">
        <v>502</v>
      </c>
      <c r="G1319" s="370">
        <v>269</v>
      </c>
      <c r="I1319" s="143"/>
      <c r="J1319" s="143"/>
      <c r="K1319" s="143"/>
      <c r="L1319" s="143"/>
      <c r="M1319" s="237"/>
      <c r="N1319" s="143"/>
      <c r="O1319" s="143"/>
      <c r="P1319" s="143"/>
      <c r="Q1319" s="143"/>
      <c r="R1319" s="143"/>
      <c r="S1319" s="143"/>
      <c r="T1319" s="143"/>
      <c r="U1319" s="143"/>
      <c r="V1319" s="143"/>
      <c r="W1319" s="90">
        <f>IF(AND($AM$17&gt;=$X1319,$AM$17&lt;=$Y1319),'TARIFA ENTREGA A DIRECCION USD'!A1319,$W1320)</f>
        <v>0</v>
      </c>
      <c r="X1319" s="90">
        <v>1310.001</v>
      </c>
      <c r="Y1319" s="90">
        <v>1311</v>
      </c>
      <c r="Z1319" s="144"/>
    </row>
    <row r="1320" spans="1:26" x14ac:dyDescent="0.2">
      <c r="A1320" s="281" t="str">
        <f t="shared" si="29"/>
        <v>MDA XBM</v>
      </c>
      <c r="B1320" s="368" t="s">
        <v>581</v>
      </c>
      <c r="C1320" s="368" t="s">
        <v>582</v>
      </c>
      <c r="D1320" s="368" t="s">
        <v>609</v>
      </c>
      <c r="E1320" s="368" t="s">
        <v>612</v>
      </c>
      <c r="F1320" s="369" t="s">
        <v>504</v>
      </c>
      <c r="G1320" s="370">
        <v>824</v>
      </c>
      <c r="I1320" s="143"/>
      <c r="J1320" s="143"/>
      <c r="K1320" s="143"/>
      <c r="L1320" s="143"/>
      <c r="M1320" s="237"/>
      <c r="N1320" s="143"/>
      <c r="O1320" s="143"/>
      <c r="P1320" s="143"/>
      <c r="Q1320" s="143"/>
      <c r="R1320" s="143"/>
      <c r="S1320" s="143"/>
      <c r="T1320" s="143"/>
      <c r="U1320" s="143"/>
      <c r="V1320" s="143"/>
      <c r="W1320" s="90">
        <f>IF(AND($AM$17&gt;=$X1320,$AM$17&lt;=$Y1320),'TARIFA ENTREGA A DIRECCION USD'!A1320,$W1321)</f>
        <v>0</v>
      </c>
      <c r="X1320" s="90">
        <v>1311.001</v>
      </c>
      <c r="Y1320" s="90">
        <v>1312</v>
      </c>
      <c r="Z1320" s="144"/>
    </row>
    <row r="1321" spans="1:26" x14ac:dyDescent="0.2">
      <c r="A1321" s="281" t="str">
        <f t="shared" si="29"/>
        <v>MDA XES</v>
      </c>
      <c r="B1321" s="368" t="s">
        <v>581</v>
      </c>
      <c r="C1321" s="368" t="s">
        <v>582</v>
      </c>
      <c r="D1321" s="368" t="s">
        <v>610</v>
      </c>
      <c r="E1321" s="368" t="s">
        <v>613</v>
      </c>
      <c r="F1321" s="401" t="s">
        <v>504</v>
      </c>
      <c r="G1321" s="370">
        <v>824</v>
      </c>
      <c r="I1321" s="143"/>
      <c r="J1321" s="143"/>
      <c r="K1321" s="143"/>
      <c r="L1321" s="143"/>
      <c r="M1321" s="237"/>
      <c r="N1321" s="143"/>
      <c r="O1321" s="143"/>
      <c r="P1321" s="143"/>
      <c r="Q1321" s="143"/>
      <c r="R1321" s="143"/>
      <c r="S1321" s="143"/>
      <c r="T1321" s="143"/>
      <c r="U1321" s="143"/>
      <c r="V1321" s="143"/>
      <c r="W1321" s="90">
        <f>IF(AND($AM$17&gt;=$X1321,$AM$17&lt;=$Y1321),'TARIFA ENTREGA A DIRECCION USD'!A1321,$W1322)</f>
        <v>0</v>
      </c>
      <c r="X1321" s="90">
        <v>1312.001</v>
      </c>
      <c r="Y1321" s="90">
        <v>1313</v>
      </c>
      <c r="Z1321" s="144"/>
    </row>
    <row r="1322" spans="1:26" x14ac:dyDescent="0.2">
      <c r="A1322" s="281" t="str">
        <f t="shared" si="29"/>
        <v>MDA XSJ</v>
      </c>
      <c r="B1322" s="368" t="s">
        <v>581</v>
      </c>
      <c r="C1322" s="368" t="s">
        <v>582</v>
      </c>
      <c r="D1322" s="368" t="s">
        <v>5477</v>
      </c>
      <c r="E1322" s="368" t="s">
        <v>5478</v>
      </c>
      <c r="F1322" s="401" t="s">
        <v>504</v>
      </c>
      <c r="G1322" s="370">
        <v>824</v>
      </c>
      <c r="I1322" s="143"/>
      <c r="J1322" s="143"/>
      <c r="K1322" s="143"/>
      <c r="L1322" s="143"/>
      <c r="M1322" s="237"/>
      <c r="N1322" s="143"/>
      <c r="O1322" s="143"/>
      <c r="P1322" s="143"/>
      <c r="Q1322" s="143"/>
      <c r="R1322" s="143"/>
      <c r="S1322" s="143"/>
      <c r="T1322" s="143"/>
      <c r="U1322" s="143"/>
      <c r="V1322" s="143"/>
      <c r="W1322" s="90">
        <f>IF(AND($AM$17&gt;=$X1322,$AM$17&lt;=$Y1322),'TARIFA ENTREGA A DIRECCION USD'!A1322,$W1323)</f>
        <v>0</v>
      </c>
      <c r="X1322" s="90">
        <v>1313.001</v>
      </c>
      <c r="Y1322" s="90">
        <v>1314</v>
      </c>
      <c r="Z1322" s="144"/>
    </row>
    <row r="1323" spans="1:26" x14ac:dyDescent="0.2">
      <c r="A1323" s="281" t="str">
        <f t="shared" si="29"/>
        <v>MDA XSS</v>
      </c>
      <c r="B1323" s="368" t="s">
        <v>581</v>
      </c>
      <c r="C1323" s="368" t="s">
        <v>582</v>
      </c>
      <c r="D1323" s="368" t="s">
        <v>5485</v>
      </c>
      <c r="E1323" s="368" t="s">
        <v>5486</v>
      </c>
      <c r="F1323" s="369" t="s">
        <v>502</v>
      </c>
      <c r="G1323" s="370">
        <v>234</v>
      </c>
      <c r="I1323" s="143"/>
      <c r="J1323" s="143"/>
      <c r="K1323" s="143"/>
      <c r="L1323" s="143"/>
      <c r="M1323" s="237"/>
      <c r="N1323" s="143"/>
      <c r="O1323" s="143"/>
      <c r="P1323" s="143"/>
      <c r="Q1323" s="143"/>
      <c r="R1323" s="143"/>
      <c r="S1323" s="143"/>
      <c r="T1323" s="143"/>
      <c r="U1323" s="143"/>
      <c r="V1323" s="143"/>
      <c r="W1323" s="90">
        <f>IF(AND($AM$17&gt;=$X1323,$AM$17&lt;=$Y1323),'TARIFA ENTREGA A DIRECCION USD'!A1323,$W1324)</f>
        <v>0</v>
      </c>
      <c r="X1323" s="90">
        <v>1314.001</v>
      </c>
      <c r="Y1323" s="90">
        <v>1315</v>
      </c>
      <c r="Z1323" s="144"/>
    </row>
    <row r="1324" spans="1:26" x14ac:dyDescent="0.2">
      <c r="A1324" s="281" t="str">
        <f t="shared" si="29"/>
        <v>MDA XTT</v>
      </c>
      <c r="B1324" s="368" t="s">
        <v>581</v>
      </c>
      <c r="C1324" s="368" t="s">
        <v>582</v>
      </c>
      <c r="D1324" s="368" t="s">
        <v>5448</v>
      </c>
      <c r="E1324" s="368" t="s">
        <v>5479</v>
      </c>
      <c r="F1324" s="401" t="s">
        <v>504</v>
      </c>
      <c r="G1324" s="370">
        <v>824</v>
      </c>
      <c r="I1324" s="143"/>
      <c r="J1324" s="143"/>
      <c r="K1324" s="143"/>
      <c r="L1324" s="143"/>
      <c r="M1324" s="237"/>
      <c r="N1324" s="143"/>
      <c r="O1324" s="143"/>
      <c r="P1324" s="143"/>
      <c r="Q1324" s="143"/>
      <c r="R1324" s="143"/>
      <c r="S1324" s="143"/>
      <c r="T1324" s="143"/>
      <c r="U1324" s="143"/>
      <c r="V1324" s="143"/>
      <c r="W1324" s="90">
        <f>IF(AND($AM$17&gt;=$X1324,$AM$17&lt;=$Y1324),'TARIFA ENTREGA A DIRECCION USD'!A1324,$W1325)</f>
        <v>0</v>
      </c>
      <c r="X1324" s="90">
        <v>1315.001</v>
      </c>
      <c r="Y1324" s="90">
        <v>1316</v>
      </c>
      <c r="Z1324" s="144"/>
    </row>
    <row r="1325" spans="1:26" x14ac:dyDescent="0.2">
      <c r="A1325" s="282" t="str">
        <f t="shared" si="29"/>
        <v>MDA XCH</v>
      </c>
      <c r="B1325" s="278" t="s">
        <v>581</v>
      </c>
      <c r="C1325" s="278" t="s">
        <v>582</v>
      </c>
      <c r="D1325" s="278" t="s">
        <v>5537</v>
      </c>
      <c r="E1325" s="278" t="s">
        <v>5538</v>
      </c>
      <c r="F1325" s="395" t="s">
        <v>504</v>
      </c>
      <c r="G1325" s="396">
        <v>824</v>
      </c>
      <c r="I1325" s="143"/>
      <c r="J1325" s="143"/>
      <c r="K1325" s="143"/>
      <c r="L1325" s="143"/>
      <c r="M1325" s="237"/>
      <c r="N1325" s="143"/>
      <c r="O1325" s="143"/>
      <c r="P1325" s="143"/>
      <c r="Q1325" s="143"/>
      <c r="R1325" s="143"/>
      <c r="S1325" s="143"/>
      <c r="T1325" s="143"/>
      <c r="U1325" s="143"/>
      <c r="V1325" s="143"/>
      <c r="W1325" s="90">
        <f>IF(AND($AM$17&gt;=$X1325,$AM$17&lt;=$Y1325),'TARIFA ENTREGA A DIRECCION USD'!A1325,$W1326)</f>
        <v>0</v>
      </c>
      <c r="X1325" s="90">
        <v>1316.001</v>
      </c>
      <c r="Y1325" s="90">
        <v>1317</v>
      </c>
      <c r="Z1325" s="144"/>
    </row>
    <row r="1326" spans="1:26" x14ac:dyDescent="0.2">
      <c r="A1326" s="294" t="str">
        <f t="shared" si="29"/>
        <v>MDA BPC</v>
      </c>
      <c r="B1326" s="293" t="s">
        <v>581</v>
      </c>
      <c r="C1326" s="293" t="s">
        <v>582</v>
      </c>
      <c r="D1326" s="293" t="s">
        <v>5544</v>
      </c>
      <c r="E1326" s="293" t="s">
        <v>5545</v>
      </c>
      <c r="F1326" s="397" t="s">
        <v>504</v>
      </c>
      <c r="G1326" s="398">
        <v>1132</v>
      </c>
      <c r="I1326" s="143"/>
      <c r="J1326" s="143"/>
      <c r="K1326" s="143"/>
      <c r="L1326" s="143"/>
      <c r="M1326" s="237"/>
      <c r="N1326" s="143"/>
      <c r="O1326" s="143"/>
      <c r="P1326" s="143"/>
      <c r="Q1326" s="143"/>
      <c r="R1326" s="143"/>
      <c r="S1326" s="143"/>
      <c r="T1326" s="143"/>
      <c r="U1326" s="143"/>
      <c r="V1326" s="143"/>
      <c r="W1326" s="90">
        <f>IF(AND($AM$17&gt;=$X1326,$AM$17&lt;=$Y1326),'TARIFA ENTREGA A DIRECCION USD'!A1326,$W1327)</f>
        <v>0</v>
      </c>
      <c r="X1326" s="90">
        <v>1317.001</v>
      </c>
      <c r="Y1326" s="90">
        <v>1318</v>
      </c>
      <c r="Z1326" s="144"/>
    </row>
    <row r="1327" spans="1:26" x14ac:dyDescent="0.2">
      <c r="A1327" s="294" t="str">
        <f t="shared" si="29"/>
        <v>MDA XCP</v>
      </c>
      <c r="B1327" s="293" t="s">
        <v>581</v>
      </c>
      <c r="C1327" s="293" t="s">
        <v>582</v>
      </c>
      <c r="D1327" s="293" t="s">
        <v>5549</v>
      </c>
      <c r="E1327" s="293" t="s">
        <v>5550</v>
      </c>
      <c r="F1327" s="397" t="s">
        <v>504</v>
      </c>
      <c r="G1327" s="398">
        <v>757</v>
      </c>
      <c r="I1327" s="143"/>
      <c r="J1327" s="143"/>
      <c r="K1327" s="143"/>
      <c r="L1327" s="143"/>
      <c r="M1327" s="237"/>
      <c r="N1327" s="143"/>
      <c r="O1327" s="143"/>
      <c r="P1327" s="143"/>
      <c r="Q1327" s="143"/>
      <c r="R1327" s="143"/>
      <c r="S1327" s="143"/>
      <c r="T1327" s="143"/>
      <c r="U1327" s="143"/>
      <c r="V1327" s="143"/>
      <c r="W1327" s="90">
        <f>IF(AND($AM$17&gt;=$X1327,$AM$17&lt;=$Y1327),'TARIFA ENTREGA A DIRECCION USD'!A1327,$W1328)</f>
        <v>0</v>
      </c>
      <c r="X1327" s="90">
        <v>1318.001</v>
      </c>
      <c r="Y1327" s="90">
        <v>1319</v>
      </c>
      <c r="Z1327" s="144"/>
    </row>
    <row r="1328" spans="1:26" x14ac:dyDescent="0.2">
      <c r="A1328" s="281" t="str">
        <f t="shared" si="29"/>
        <v>MIN ACO</v>
      </c>
      <c r="B1328" s="368" t="s">
        <v>583</v>
      </c>
      <c r="C1328" s="368" t="s">
        <v>584</v>
      </c>
      <c r="D1328" s="368" t="s">
        <v>546</v>
      </c>
      <c r="E1328" s="368" t="s">
        <v>547</v>
      </c>
      <c r="F1328" s="369" t="s">
        <v>502</v>
      </c>
      <c r="G1328" s="370">
        <v>172</v>
      </c>
      <c r="I1328" s="143"/>
      <c r="J1328" s="143"/>
      <c r="K1328" s="143"/>
      <c r="L1328" s="143"/>
      <c r="M1328" s="237"/>
      <c r="N1328" s="143"/>
      <c r="O1328" s="143"/>
      <c r="P1328" s="143"/>
      <c r="Q1328" s="143"/>
      <c r="R1328" s="143"/>
      <c r="S1328" s="143"/>
      <c r="T1328" s="143"/>
      <c r="U1328" s="143"/>
      <c r="V1328" s="143"/>
      <c r="W1328" s="90">
        <f>IF(AND($AM$17&gt;=$X1328,$AM$17&lt;=$Y1328),'TARIFA ENTREGA A DIRECCION USD'!A1328,$W1329)</f>
        <v>0</v>
      </c>
      <c r="X1328" s="90">
        <v>1319.001</v>
      </c>
      <c r="Y1328" s="90">
        <v>1320</v>
      </c>
      <c r="Z1328" s="144"/>
    </row>
    <row r="1329" spans="1:26" x14ac:dyDescent="0.2">
      <c r="A1329" s="281" t="str">
        <f t="shared" si="29"/>
        <v>MIN AUA</v>
      </c>
      <c r="B1329" s="368" t="s">
        <v>583</v>
      </c>
      <c r="C1329" s="368" t="s">
        <v>584</v>
      </c>
      <c r="D1329" s="368" t="s">
        <v>5515</v>
      </c>
      <c r="E1329" s="368" t="s">
        <v>5519</v>
      </c>
      <c r="F1329" s="369" t="s">
        <v>504</v>
      </c>
      <c r="G1329" s="370">
        <v>844</v>
      </c>
      <c r="I1329" s="143"/>
      <c r="J1329" s="143"/>
      <c r="K1329" s="143"/>
      <c r="L1329" s="143"/>
      <c r="M1329" s="237"/>
      <c r="N1329" s="143"/>
      <c r="O1329" s="143"/>
      <c r="P1329" s="143"/>
      <c r="Q1329" s="143"/>
      <c r="R1329" s="143"/>
      <c r="S1329" s="143"/>
      <c r="T1329" s="143"/>
      <c r="U1329" s="143"/>
      <c r="V1329" s="143"/>
      <c r="W1329" s="90">
        <f>IF(AND($AM$17&gt;=$X1329,$AM$17&lt;=$Y1329),'TARIFA ENTREGA A DIRECCION USD'!A1329,$W1330)</f>
        <v>0</v>
      </c>
      <c r="X1329" s="90">
        <v>1320.001</v>
      </c>
      <c r="Y1329" s="90">
        <v>1321</v>
      </c>
      <c r="Z1329" s="144"/>
    </row>
    <row r="1330" spans="1:26" x14ac:dyDescent="0.2">
      <c r="A1330" s="281" t="str">
        <f t="shared" si="29"/>
        <v>MIN BAS</v>
      </c>
      <c r="B1330" s="368" t="s">
        <v>583</v>
      </c>
      <c r="C1330" s="368" t="s">
        <v>584</v>
      </c>
      <c r="D1330" s="368" t="s">
        <v>549</v>
      </c>
      <c r="E1330" s="368" t="s">
        <v>550</v>
      </c>
      <c r="F1330" s="369" t="s">
        <v>504</v>
      </c>
      <c r="G1330" s="370">
        <v>1112</v>
      </c>
      <c r="I1330" s="143"/>
      <c r="J1330" s="143"/>
      <c r="K1330" s="143"/>
      <c r="L1330" s="143"/>
      <c r="M1330" s="237"/>
      <c r="N1330" s="143"/>
      <c r="O1330" s="143"/>
      <c r="P1330" s="143"/>
      <c r="Q1330" s="143"/>
      <c r="R1330" s="143"/>
      <c r="S1330" s="143"/>
      <c r="T1330" s="143"/>
      <c r="U1330" s="143"/>
      <c r="V1330" s="143"/>
      <c r="W1330" s="90">
        <f>IF(AND($AM$17&gt;=$X1330,$AM$17&lt;=$Y1330),'TARIFA ENTREGA A DIRECCION USD'!A1330,$W1331)</f>
        <v>0</v>
      </c>
      <c r="X1330" s="90">
        <v>1321.001</v>
      </c>
      <c r="Y1330" s="90">
        <v>1322</v>
      </c>
      <c r="Z1330" s="144"/>
    </row>
    <row r="1331" spans="1:26" x14ac:dyDescent="0.2">
      <c r="A1331" s="281" t="str">
        <f t="shared" si="29"/>
        <v>MIN BTO</v>
      </c>
      <c r="B1331" s="368" t="s">
        <v>583</v>
      </c>
      <c r="C1331" s="368" t="s">
        <v>584</v>
      </c>
      <c r="D1331" s="368" t="s">
        <v>551</v>
      </c>
      <c r="E1331" s="368" t="s">
        <v>552</v>
      </c>
      <c r="F1331" s="369" t="s">
        <v>504</v>
      </c>
      <c r="G1331" s="370">
        <v>867</v>
      </c>
      <c r="I1331" s="143"/>
      <c r="J1331" s="143"/>
      <c r="K1331" s="143"/>
      <c r="L1331" s="143"/>
      <c r="M1331" s="237"/>
      <c r="N1331" s="143"/>
      <c r="O1331" s="143"/>
      <c r="P1331" s="143"/>
      <c r="Q1331" s="143"/>
      <c r="R1331" s="143"/>
      <c r="S1331" s="143"/>
      <c r="T1331" s="143"/>
      <c r="U1331" s="143"/>
      <c r="V1331" s="143"/>
      <c r="W1331" s="90">
        <f>IF(AND($AM$17&gt;=$X1331,$AM$17&lt;=$Y1331),'TARIFA ENTREGA A DIRECCION USD'!A1331,$W1332)</f>
        <v>0</v>
      </c>
      <c r="X1331" s="90">
        <v>1322.001</v>
      </c>
      <c r="Y1331" s="90">
        <v>1323</v>
      </c>
      <c r="Z1331" s="144"/>
    </row>
    <row r="1332" spans="1:26" x14ac:dyDescent="0.2">
      <c r="A1332" s="281" t="str">
        <f t="shared" si="29"/>
        <v>MIN CAS</v>
      </c>
      <c r="B1332" s="368" t="s">
        <v>583</v>
      </c>
      <c r="C1332" s="368" t="s">
        <v>584</v>
      </c>
      <c r="D1332" s="368" t="s">
        <v>553</v>
      </c>
      <c r="E1332" s="368" t="s">
        <v>554</v>
      </c>
      <c r="F1332" s="369" t="s">
        <v>504</v>
      </c>
      <c r="G1332" s="370">
        <v>1161</v>
      </c>
      <c r="I1332" s="143"/>
      <c r="J1332" s="143"/>
      <c r="K1332" s="143"/>
      <c r="L1332" s="143"/>
      <c r="M1332" s="237"/>
      <c r="N1332" s="143"/>
      <c r="O1332" s="143"/>
      <c r="P1332" s="143"/>
      <c r="Q1332" s="143"/>
      <c r="R1332" s="143"/>
      <c r="S1332" s="143"/>
      <c r="T1332" s="143"/>
      <c r="U1332" s="143"/>
      <c r="V1332" s="143"/>
      <c r="W1332" s="90">
        <f>IF(AND($AM$17&gt;=$X1332,$AM$17&lt;=$Y1332),'TARIFA ENTREGA A DIRECCION USD'!A1332,$W1333)</f>
        <v>0</v>
      </c>
      <c r="X1332" s="90">
        <v>1323.001</v>
      </c>
      <c r="Y1332" s="90">
        <v>1324</v>
      </c>
      <c r="Z1332" s="144"/>
    </row>
    <row r="1333" spans="1:26" x14ac:dyDescent="0.2">
      <c r="A1333" s="281" t="str">
        <f t="shared" si="29"/>
        <v>MIN CAZ</v>
      </c>
      <c r="B1333" s="368" t="s">
        <v>583</v>
      </c>
      <c r="C1333" s="368" t="s">
        <v>584</v>
      </c>
      <c r="D1333" s="368" t="s">
        <v>561</v>
      </c>
      <c r="E1333" s="368" t="s">
        <v>611</v>
      </c>
      <c r="F1333" s="369" t="s">
        <v>503</v>
      </c>
      <c r="G1333" s="370">
        <v>528</v>
      </c>
      <c r="I1333" s="143"/>
      <c r="J1333" s="143"/>
      <c r="K1333" s="143"/>
      <c r="L1333" s="143"/>
      <c r="M1333" s="237"/>
      <c r="N1333" s="143"/>
      <c r="O1333" s="143"/>
      <c r="P1333" s="143"/>
      <c r="Q1333" s="143"/>
      <c r="R1333" s="143"/>
      <c r="S1333" s="143"/>
      <c r="T1333" s="143"/>
      <c r="U1333" s="143"/>
      <c r="V1333" s="143"/>
      <c r="W1333" s="90">
        <f>IF(AND($AM$17&gt;=$X1333,$AM$17&lt;=$Y1333),'TARIFA ENTREGA A DIRECCION USD'!A1333,$W1334)</f>
        <v>0</v>
      </c>
      <c r="X1333" s="90">
        <v>1324.001</v>
      </c>
      <c r="Y1333" s="90">
        <v>1325</v>
      </c>
      <c r="Z1333" s="144"/>
    </row>
    <row r="1334" spans="1:26" x14ac:dyDescent="0.2">
      <c r="A1334" s="281" t="str">
        <f t="shared" si="29"/>
        <v>MIN CBR</v>
      </c>
      <c r="B1334" s="368" t="s">
        <v>583</v>
      </c>
      <c r="C1334" s="368" t="s">
        <v>584</v>
      </c>
      <c r="D1334" s="368" t="s">
        <v>555</v>
      </c>
      <c r="E1334" s="368" t="s">
        <v>556</v>
      </c>
      <c r="F1334" s="369" t="s">
        <v>503</v>
      </c>
      <c r="G1334" s="370">
        <v>304</v>
      </c>
      <c r="I1334" s="143"/>
      <c r="J1334" s="143"/>
      <c r="K1334" s="143"/>
      <c r="L1334" s="143"/>
      <c r="M1334" s="237"/>
      <c r="N1334" s="143"/>
      <c r="O1334" s="143"/>
      <c r="P1334" s="143"/>
      <c r="Q1334" s="143"/>
      <c r="R1334" s="143"/>
      <c r="S1334" s="143"/>
      <c r="T1334" s="143"/>
      <c r="U1334" s="143"/>
      <c r="V1334" s="143"/>
      <c r="W1334" s="90">
        <f>IF(AND($AM$17&gt;=$X1334,$AM$17&lt;=$Y1334),'TARIFA ENTREGA A DIRECCION USD'!A1334,$W1335)</f>
        <v>0</v>
      </c>
      <c r="X1334" s="90">
        <v>1325.001</v>
      </c>
      <c r="Y1334" s="90">
        <v>1326</v>
      </c>
      <c r="Z1334" s="144"/>
    </row>
    <row r="1335" spans="1:26" x14ac:dyDescent="0.2">
      <c r="A1335" s="281" t="str">
        <f t="shared" si="29"/>
        <v>MIN CCS</v>
      </c>
      <c r="B1335" s="368" t="s">
        <v>583</v>
      </c>
      <c r="C1335" s="368" t="s">
        <v>584</v>
      </c>
      <c r="D1335" s="368" t="s">
        <v>557</v>
      </c>
      <c r="E1335" s="368" t="s">
        <v>558</v>
      </c>
      <c r="F1335" s="369" t="s">
        <v>503</v>
      </c>
      <c r="G1335" s="370">
        <v>503</v>
      </c>
      <c r="I1335" s="143"/>
      <c r="J1335" s="143"/>
      <c r="K1335" s="143"/>
      <c r="L1335" s="143"/>
      <c r="M1335" s="237"/>
      <c r="N1335" s="143"/>
      <c r="O1335" s="143"/>
      <c r="P1335" s="143"/>
      <c r="Q1335" s="143"/>
      <c r="R1335" s="143"/>
      <c r="S1335" s="143"/>
      <c r="T1335" s="143"/>
      <c r="U1335" s="143"/>
      <c r="V1335" s="143"/>
      <c r="W1335" s="90">
        <f>IF(AND($AM$17&gt;=$X1335,$AM$17&lt;=$Y1335),'TARIFA ENTREGA A DIRECCION USD'!A1335,$W1336)</f>
        <v>0</v>
      </c>
      <c r="X1335" s="90">
        <v>1326.001</v>
      </c>
      <c r="Y1335" s="90">
        <v>1327</v>
      </c>
      <c r="Z1335" s="144"/>
    </row>
    <row r="1336" spans="1:26" x14ac:dyDescent="0.2">
      <c r="A1336" s="281" t="str">
        <f t="shared" si="29"/>
        <v>MIN CGA</v>
      </c>
      <c r="B1336" s="368" t="s">
        <v>583</v>
      </c>
      <c r="C1336" s="368" t="s">
        <v>584</v>
      </c>
      <c r="D1336" s="368" t="s">
        <v>559</v>
      </c>
      <c r="E1336" s="368" t="s">
        <v>560</v>
      </c>
      <c r="F1336" s="369" t="s">
        <v>504</v>
      </c>
      <c r="G1336" s="370">
        <v>607</v>
      </c>
      <c r="I1336" s="143"/>
      <c r="J1336" s="143"/>
      <c r="K1336" s="143"/>
      <c r="L1336" s="143"/>
      <c r="M1336" s="237"/>
      <c r="N1336" s="143"/>
      <c r="O1336" s="143"/>
      <c r="P1336" s="143"/>
      <c r="Q1336" s="143"/>
      <c r="R1336" s="143"/>
      <c r="S1336" s="143"/>
      <c r="T1336" s="143"/>
      <c r="U1336" s="143"/>
      <c r="V1336" s="143"/>
      <c r="W1336" s="90">
        <f>IF(AND($AM$17&gt;=$X1336,$AM$17&lt;=$Y1336),'TARIFA ENTREGA A DIRECCION USD'!A1336,$W1337)</f>
        <v>0</v>
      </c>
      <c r="X1336" s="90">
        <v>1327.001</v>
      </c>
      <c r="Y1336" s="90">
        <v>1328</v>
      </c>
      <c r="Z1336" s="144"/>
    </row>
    <row r="1337" spans="1:26" x14ac:dyDescent="0.2">
      <c r="A1337" s="281" t="str">
        <f t="shared" si="29"/>
        <v>MIN CNA</v>
      </c>
      <c r="B1337" s="368" t="s">
        <v>583</v>
      </c>
      <c r="C1337" s="368" t="s">
        <v>584</v>
      </c>
      <c r="D1337" s="368" t="s">
        <v>5492</v>
      </c>
      <c r="E1337" s="368" t="s">
        <v>5493</v>
      </c>
      <c r="F1337" s="369" t="s">
        <v>502</v>
      </c>
      <c r="G1337" s="370">
        <v>293</v>
      </c>
      <c r="I1337" s="143"/>
      <c r="J1337" s="143"/>
      <c r="K1337" s="143"/>
      <c r="L1337" s="143"/>
      <c r="M1337" s="237"/>
      <c r="N1337" s="143"/>
      <c r="O1337" s="143"/>
      <c r="P1337" s="143"/>
      <c r="Q1337" s="143"/>
      <c r="R1337" s="143"/>
      <c r="S1337" s="143"/>
      <c r="T1337" s="143"/>
      <c r="U1337" s="143"/>
      <c r="V1337" s="143"/>
      <c r="W1337" s="90">
        <f>IF(AND($AM$17&gt;=$X1337,$AM$17&lt;=$Y1337),'TARIFA ENTREGA A DIRECCION USD'!A1337,$W1338)</f>
        <v>0</v>
      </c>
      <c r="X1337" s="90">
        <v>1328.001</v>
      </c>
      <c r="Y1337" s="90">
        <v>1329</v>
      </c>
      <c r="Z1337" s="144"/>
    </row>
    <row r="1338" spans="1:26" x14ac:dyDescent="0.2">
      <c r="A1338" s="281" t="str">
        <f t="shared" si="29"/>
        <v>MIN CNO</v>
      </c>
      <c r="B1338" s="368" t="s">
        <v>583</v>
      </c>
      <c r="C1338" s="368" t="s">
        <v>584</v>
      </c>
      <c r="D1338" s="368" t="s">
        <v>5499</v>
      </c>
      <c r="E1338" s="368" t="s">
        <v>5500</v>
      </c>
      <c r="F1338" s="369" t="s">
        <v>503</v>
      </c>
      <c r="G1338" s="370">
        <v>377</v>
      </c>
      <c r="I1338" s="143"/>
      <c r="J1338" s="143"/>
      <c r="K1338" s="143"/>
      <c r="L1338" s="143"/>
      <c r="M1338" s="237"/>
      <c r="N1338" s="143"/>
      <c r="O1338" s="143"/>
      <c r="P1338" s="143"/>
      <c r="Q1338" s="143"/>
      <c r="R1338" s="143"/>
      <c r="S1338" s="143"/>
      <c r="T1338" s="143"/>
      <c r="U1338" s="143"/>
      <c r="V1338" s="143"/>
      <c r="W1338" s="90">
        <f>IF(AND($AM$17&gt;=$X1338,$AM$17&lt;=$Y1338),'TARIFA ENTREGA A DIRECCION USD'!A1338,$W1339)</f>
        <v>0</v>
      </c>
      <c r="X1338" s="90">
        <v>1329.001</v>
      </c>
      <c r="Y1338" s="90">
        <v>1330</v>
      </c>
      <c r="Z1338" s="144"/>
    </row>
    <row r="1339" spans="1:26" x14ac:dyDescent="0.2">
      <c r="A1339" s="281" t="str">
        <f t="shared" si="29"/>
        <v>MIN CRO</v>
      </c>
      <c r="B1339" s="368" t="s">
        <v>583</v>
      </c>
      <c r="C1339" s="368" t="s">
        <v>584</v>
      </c>
      <c r="D1339" s="368" t="s">
        <v>562</v>
      </c>
      <c r="E1339" s="368" t="s">
        <v>563</v>
      </c>
      <c r="F1339" s="369" t="s">
        <v>504</v>
      </c>
      <c r="G1339" s="370">
        <v>965</v>
      </c>
      <c r="I1339" s="143"/>
      <c r="J1339" s="143"/>
      <c r="K1339" s="143"/>
      <c r="L1339" s="143"/>
      <c r="M1339" s="237"/>
      <c r="N1339" s="143"/>
      <c r="O1339" s="143"/>
      <c r="P1339" s="143"/>
      <c r="Q1339" s="143"/>
      <c r="R1339" s="143"/>
      <c r="S1339" s="143"/>
      <c r="T1339" s="143"/>
      <c r="U1339" s="143"/>
      <c r="V1339" s="143"/>
      <c r="W1339" s="90">
        <f>IF(AND($AM$17&gt;=$X1339,$AM$17&lt;=$Y1339),'TARIFA ENTREGA A DIRECCION USD'!A1339,$W1340)</f>
        <v>0</v>
      </c>
      <c r="X1339" s="90">
        <v>1330.001</v>
      </c>
      <c r="Y1339" s="90">
        <v>1331</v>
      </c>
      <c r="Z1339" s="144"/>
    </row>
    <row r="1340" spans="1:26" x14ac:dyDescent="0.2">
      <c r="A1340" s="281" t="str">
        <f t="shared" si="29"/>
        <v>MIN CRR</v>
      </c>
      <c r="B1340" s="368" t="s">
        <v>583</v>
      </c>
      <c r="C1340" s="368" t="s">
        <v>584</v>
      </c>
      <c r="D1340" s="368" t="s">
        <v>564</v>
      </c>
      <c r="E1340" s="368" t="s">
        <v>565</v>
      </c>
      <c r="F1340" s="369" t="s">
        <v>504</v>
      </c>
      <c r="G1340" s="370">
        <v>971</v>
      </c>
      <c r="I1340" s="143"/>
      <c r="J1340" s="143"/>
      <c r="K1340" s="143"/>
      <c r="L1340" s="143"/>
      <c r="M1340" s="237"/>
      <c r="N1340" s="143"/>
      <c r="O1340" s="143"/>
      <c r="P1340" s="143"/>
      <c r="Q1340" s="143"/>
      <c r="R1340" s="143"/>
      <c r="S1340" s="143"/>
      <c r="T1340" s="143"/>
      <c r="U1340" s="143"/>
      <c r="V1340" s="143"/>
      <c r="W1340" s="90">
        <f>IF(AND($AM$17&gt;=$X1340,$AM$17&lt;=$Y1340),'TARIFA ENTREGA A DIRECCION USD'!A1340,$W1341)</f>
        <v>0</v>
      </c>
      <c r="X1340" s="90">
        <v>1331.001</v>
      </c>
      <c r="Y1340" s="90">
        <v>1332</v>
      </c>
      <c r="Z1340" s="144"/>
    </row>
    <row r="1341" spans="1:26" x14ac:dyDescent="0.2">
      <c r="A1341" s="281" t="str">
        <f t="shared" si="29"/>
        <v>MIN CVE</v>
      </c>
      <c r="B1341" s="368" t="s">
        <v>583</v>
      </c>
      <c r="C1341" s="368" t="s">
        <v>584</v>
      </c>
      <c r="D1341" s="368" t="s">
        <v>566</v>
      </c>
      <c r="E1341" s="368" t="s">
        <v>567</v>
      </c>
      <c r="F1341" s="369" t="s">
        <v>503</v>
      </c>
      <c r="G1341" s="370">
        <v>559</v>
      </c>
      <c r="I1341" s="143"/>
      <c r="J1341" s="143"/>
      <c r="K1341" s="143"/>
      <c r="L1341" s="143"/>
      <c r="M1341" s="237"/>
      <c r="N1341" s="143"/>
      <c r="O1341" s="143"/>
      <c r="P1341" s="143"/>
      <c r="Q1341" s="143"/>
      <c r="R1341" s="143"/>
      <c r="S1341" s="143"/>
      <c r="T1341" s="143"/>
      <c r="U1341" s="143"/>
      <c r="V1341" s="143"/>
      <c r="W1341" s="90">
        <f>IF(AND($AM$17&gt;=$X1341,$AM$17&lt;=$Y1341),'TARIFA ENTREGA A DIRECCION USD'!A1341,$W1342)</f>
        <v>0</v>
      </c>
      <c r="X1341" s="90">
        <v>1332.001</v>
      </c>
      <c r="Y1341" s="90">
        <v>1333</v>
      </c>
      <c r="Z1341" s="144"/>
    </row>
    <row r="1342" spans="1:26" x14ac:dyDescent="0.2">
      <c r="A1342" s="281" t="str">
        <f t="shared" si="29"/>
        <v>MIN CZO</v>
      </c>
      <c r="B1342" s="368" t="s">
        <v>583</v>
      </c>
      <c r="C1342" s="368" t="s">
        <v>584</v>
      </c>
      <c r="D1342" s="368" t="s">
        <v>568</v>
      </c>
      <c r="E1342" s="368" t="s">
        <v>5481</v>
      </c>
      <c r="F1342" s="369" t="s">
        <v>504</v>
      </c>
      <c r="G1342" s="370">
        <v>779</v>
      </c>
      <c r="I1342" s="143"/>
      <c r="J1342" s="143"/>
      <c r="K1342" s="143"/>
      <c r="L1342" s="143"/>
      <c r="M1342" s="237"/>
      <c r="N1342" s="143"/>
      <c r="O1342" s="143"/>
      <c r="P1342" s="143"/>
      <c r="Q1342" s="143"/>
      <c r="R1342" s="143"/>
      <c r="S1342" s="143"/>
      <c r="T1342" s="143"/>
      <c r="U1342" s="143"/>
      <c r="V1342" s="143"/>
      <c r="W1342" s="90">
        <f>IF(AND($AM$17&gt;=$X1342,$AM$17&lt;=$Y1342),'TARIFA ENTREGA A DIRECCION USD'!A1342,$W1343)</f>
        <v>0</v>
      </c>
      <c r="X1342" s="90">
        <v>1333.001</v>
      </c>
      <c r="Y1342" s="90">
        <v>1334</v>
      </c>
      <c r="Z1342" s="144"/>
    </row>
    <row r="1343" spans="1:26" x14ac:dyDescent="0.2">
      <c r="A1343" s="281" t="str">
        <f t="shared" si="29"/>
        <v>MIN DMS</v>
      </c>
      <c r="B1343" s="368" t="s">
        <v>583</v>
      </c>
      <c r="C1343" s="368" t="s">
        <v>584</v>
      </c>
      <c r="D1343" s="368" t="s">
        <v>5446</v>
      </c>
      <c r="E1343" s="368" t="s">
        <v>5447</v>
      </c>
      <c r="F1343" s="369" t="s">
        <v>504</v>
      </c>
      <c r="G1343" s="369">
        <v>1112</v>
      </c>
      <c r="I1343" s="143"/>
      <c r="J1343" s="143"/>
      <c r="K1343" s="143"/>
      <c r="L1343" s="143"/>
      <c r="M1343" s="237"/>
      <c r="N1343" s="143"/>
      <c r="O1343" s="143"/>
      <c r="P1343" s="143"/>
      <c r="Q1343" s="143"/>
      <c r="R1343" s="143"/>
      <c r="S1343" s="143"/>
      <c r="T1343" s="143"/>
      <c r="U1343" s="143"/>
      <c r="V1343" s="143"/>
      <c r="W1343" s="90">
        <f>IF(AND($AM$17&gt;=$X1343,$AM$17&lt;=$Y1343),'TARIFA ENTREGA A DIRECCION USD'!A1343,$W1344)</f>
        <v>0</v>
      </c>
      <c r="X1343" s="90">
        <v>1334.001</v>
      </c>
      <c r="Y1343" s="90">
        <v>1335</v>
      </c>
      <c r="Z1343" s="144"/>
    </row>
    <row r="1344" spans="1:26" x14ac:dyDescent="0.2">
      <c r="A1344" s="281" t="str">
        <f t="shared" si="29"/>
        <v>MIN ETE</v>
      </c>
      <c r="B1344" s="368" t="s">
        <v>583</v>
      </c>
      <c r="C1344" s="368" t="s">
        <v>584</v>
      </c>
      <c r="D1344" s="368" t="s">
        <v>570</v>
      </c>
      <c r="E1344" s="368" t="s">
        <v>571</v>
      </c>
      <c r="F1344" s="369" t="s">
        <v>502</v>
      </c>
      <c r="G1344" s="370">
        <v>185</v>
      </c>
      <c r="I1344" s="143"/>
      <c r="J1344" s="143"/>
      <c r="K1344" s="143"/>
      <c r="L1344" s="143"/>
      <c r="M1344" s="237"/>
      <c r="N1344" s="143"/>
      <c r="O1344" s="143"/>
      <c r="P1344" s="143"/>
      <c r="Q1344" s="143"/>
      <c r="R1344" s="143"/>
      <c r="S1344" s="143"/>
      <c r="T1344" s="143"/>
      <c r="U1344" s="143"/>
      <c r="V1344" s="143"/>
      <c r="W1344" s="90">
        <f>IF(AND($AM$17&gt;=$X1344,$AM$17&lt;=$Y1344),'TARIFA ENTREGA A DIRECCION USD'!A1344,$W1345)</f>
        <v>0</v>
      </c>
      <c r="X1344" s="90">
        <v>1335.001</v>
      </c>
      <c r="Y1344" s="90">
        <v>1336</v>
      </c>
      <c r="Z1344" s="144"/>
    </row>
    <row r="1345" spans="1:26" x14ac:dyDescent="0.2">
      <c r="A1345" s="281" t="str">
        <f t="shared" si="29"/>
        <v>MIN EVA</v>
      </c>
      <c r="B1345" s="368" t="s">
        <v>583</v>
      </c>
      <c r="C1345" s="368" t="s">
        <v>584</v>
      </c>
      <c r="D1345" s="368" t="s">
        <v>572</v>
      </c>
      <c r="E1345" s="368" t="s">
        <v>573</v>
      </c>
      <c r="F1345" s="369" t="s">
        <v>504</v>
      </c>
      <c r="G1345" s="370">
        <v>1245</v>
      </c>
      <c r="I1345" s="143"/>
      <c r="J1345" s="143"/>
      <c r="K1345" s="143"/>
      <c r="L1345" s="143"/>
      <c r="M1345" s="237"/>
      <c r="N1345" s="143"/>
      <c r="O1345" s="143"/>
      <c r="P1345" s="143"/>
      <c r="Q1345" s="143"/>
      <c r="R1345" s="143"/>
      <c r="S1345" s="143"/>
      <c r="T1345" s="143"/>
      <c r="U1345" s="143"/>
      <c r="V1345" s="143"/>
      <c r="W1345" s="90">
        <f>IF(AND($AM$17&gt;=$X1345,$AM$17&lt;=$Y1345),'TARIFA ENTREGA A DIRECCION USD'!A1345,$W1346)</f>
        <v>0</v>
      </c>
      <c r="X1345" s="90">
        <v>1336.001</v>
      </c>
      <c r="Y1345" s="90">
        <v>1337</v>
      </c>
      <c r="Z1345" s="144"/>
    </row>
    <row r="1346" spans="1:26" x14ac:dyDescent="0.2">
      <c r="A1346" s="281" t="str">
        <f t="shared" ref="A1346:A1409" si="30">CONCATENATE(B1346," ",D1346)</f>
        <v>MIN GR2</v>
      </c>
      <c r="B1346" s="368" t="s">
        <v>583</v>
      </c>
      <c r="C1346" s="368" t="s">
        <v>584</v>
      </c>
      <c r="D1346" s="368" t="s">
        <v>576</v>
      </c>
      <c r="E1346" s="368" t="s">
        <v>5473</v>
      </c>
      <c r="F1346" s="369" t="s">
        <v>503</v>
      </c>
      <c r="G1346" s="370">
        <v>464</v>
      </c>
      <c r="I1346" s="143"/>
      <c r="J1346" s="143"/>
      <c r="K1346" s="143"/>
      <c r="L1346" s="143"/>
      <c r="M1346" s="237"/>
      <c r="N1346" s="143"/>
      <c r="O1346" s="143"/>
      <c r="P1346" s="143"/>
      <c r="Q1346" s="143"/>
      <c r="R1346" s="143"/>
      <c r="S1346" s="143"/>
      <c r="T1346" s="143"/>
      <c r="U1346" s="143"/>
      <c r="V1346" s="143"/>
      <c r="W1346" s="90">
        <f>IF(AND($AM$17&gt;=$X1346,$AM$17&lt;=$Y1346),'TARIFA ENTREGA A DIRECCION USD'!A1346,$W1347)</f>
        <v>0</v>
      </c>
      <c r="X1346" s="90">
        <v>1337.001</v>
      </c>
      <c r="Y1346" s="90">
        <v>1338</v>
      </c>
      <c r="Z1346" s="144"/>
    </row>
    <row r="1347" spans="1:26" x14ac:dyDescent="0.2">
      <c r="A1347" s="281" t="str">
        <f t="shared" si="30"/>
        <v>MIN GTE</v>
      </c>
      <c r="B1347" s="368" t="s">
        <v>583</v>
      </c>
      <c r="C1347" s="368" t="s">
        <v>584</v>
      </c>
      <c r="D1347" s="368" t="s">
        <v>5501</v>
      </c>
      <c r="E1347" s="368" t="s">
        <v>5502</v>
      </c>
      <c r="F1347" s="369" t="s">
        <v>503</v>
      </c>
      <c r="G1347" s="370">
        <v>455</v>
      </c>
      <c r="I1347" s="143"/>
      <c r="J1347" s="143"/>
      <c r="K1347" s="143"/>
      <c r="L1347" s="143"/>
      <c r="M1347" s="237"/>
      <c r="N1347" s="143"/>
      <c r="O1347" s="143"/>
      <c r="P1347" s="143"/>
      <c r="Q1347" s="143"/>
      <c r="R1347" s="143"/>
      <c r="S1347" s="143"/>
      <c r="T1347" s="143"/>
      <c r="U1347" s="143"/>
      <c r="V1347" s="143"/>
      <c r="W1347" s="90">
        <f>IF(AND($AM$17&gt;=$X1347,$AM$17&lt;=$Y1347),'TARIFA ENTREGA A DIRECCION USD'!A1347,$W1348)</f>
        <v>0</v>
      </c>
      <c r="X1347" s="90">
        <v>1338.001</v>
      </c>
      <c r="Y1347" s="90">
        <v>1339</v>
      </c>
      <c r="Z1347" s="144"/>
    </row>
    <row r="1348" spans="1:26" x14ac:dyDescent="0.2">
      <c r="A1348" s="281" t="str">
        <f t="shared" si="30"/>
        <v>MIN GUA</v>
      </c>
      <c r="B1348" s="368" t="s">
        <v>583</v>
      </c>
      <c r="C1348" s="368" t="s">
        <v>584</v>
      </c>
      <c r="D1348" s="368" t="s">
        <v>574</v>
      </c>
      <c r="E1348" s="368" t="s">
        <v>575</v>
      </c>
      <c r="F1348" s="369" t="s">
        <v>504</v>
      </c>
      <c r="G1348" s="370">
        <v>1036</v>
      </c>
      <c r="I1348" s="143"/>
      <c r="J1348" s="143"/>
      <c r="K1348" s="143"/>
      <c r="L1348" s="143"/>
      <c r="M1348" s="237"/>
      <c r="N1348" s="143"/>
      <c r="O1348" s="143"/>
      <c r="P1348" s="143"/>
      <c r="Q1348" s="143"/>
      <c r="R1348" s="143"/>
      <c r="S1348" s="143"/>
      <c r="T1348" s="143"/>
      <c r="U1348" s="143"/>
      <c r="V1348" s="143"/>
      <c r="W1348" s="90">
        <f>IF(AND($AM$17&gt;=$X1348,$AM$17&lt;=$Y1348),'TARIFA ENTREGA A DIRECCION USD'!A1348,$W1349)</f>
        <v>0</v>
      </c>
      <c r="X1348" s="90">
        <v>1339.001</v>
      </c>
      <c r="Y1348" s="90">
        <v>1340</v>
      </c>
      <c r="Z1348" s="144"/>
    </row>
    <row r="1349" spans="1:26" x14ac:dyDescent="0.2">
      <c r="A1349" s="281" t="str">
        <f t="shared" si="30"/>
        <v>MIN LGA</v>
      </c>
      <c r="B1349" s="368" t="s">
        <v>583</v>
      </c>
      <c r="C1349" s="368" t="s">
        <v>584</v>
      </c>
      <c r="D1349" s="368" t="s">
        <v>5536</v>
      </c>
      <c r="E1349" s="368" t="s">
        <v>5480</v>
      </c>
      <c r="F1349" s="369" t="s">
        <v>503</v>
      </c>
      <c r="G1349" s="370">
        <v>532</v>
      </c>
      <c r="I1349" s="143"/>
      <c r="J1349" s="143"/>
      <c r="K1349" s="143"/>
      <c r="L1349" s="143"/>
      <c r="M1349" s="237"/>
      <c r="N1349" s="143"/>
      <c r="O1349" s="143"/>
      <c r="P1349" s="143"/>
      <c r="Q1349" s="143"/>
      <c r="R1349" s="143"/>
      <c r="S1349" s="143"/>
      <c r="T1349" s="143"/>
      <c r="U1349" s="143"/>
      <c r="V1349" s="143"/>
      <c r="W1349" s="90">
        <f>IF(AND($AM$17&gt;=$X1349,$AM$17&lt;=$Y1349),'TARIFA ENTREGA A DIRECCION USD'!A1349,$W1350)</f>
        <v>0</v>
      </c>
      <c r="X1349" s="90">
        <v>1340.001</v>
      </c>
      <c r="Y1349" s="90">
        <v>1341</v>
      </c>
      <c r="Z1349" s="144"/>
    </row>
    <row r="1350" spans="1:26" x14ac:dyDescent="0.2">
      <c r="A1350" s="281" t="str">
        <f t="shared" si="30"/>
        <v>MIN MAY</v>
      </c>
      <c r="B1350" s="368" t="s">
        <v>583</v>
      </c>
      <c r="C1350" s="368" t="s">
        <v>584</v>
      </c>
      <c r="D1350" s="368" t="s">
        <v>577</v>
      </c>
      <c r="E1350" s="368" t="s">
        <v>578</v>
      </c>
      <c r="F1350" s="369" t="s">
        <v>504</v>
      </c>
      <c r="G1350" s="370">
        <v>623</v>
      </c>
      <c r="I1350" s="143"/>
      <c r="J1350" s="143"/>
      <c r="K1350" s="143"/>
      <c r="L1350" s="143"/>
      <c r="M1350" s="237"/>
      <c r="N1350" s="143"/>
      <c r="O1350" s="143"/>
      <c r="P1350" s="143"/>
      <c r="Q1350" s="143"/>
      <c r="R1350" s="143"/>
      <c r="S1350" s="143"/>
      <c r="T1350" s="143"/>
      <c r="U1350" s="143"/>
      <c r="V1350" s="143"/>
      <c r="W1350" s="90">
        <f>IF(AND($AM$17&gt;=$X1350,$AM$17&lt;=$Y1350),'TARIFA ENTREGA A DIRECCION USD'!A1350,$W1351)</f>
        <v>0</v>
      </c>
      <c r="X1350" s="90">
        <v>1341.001</v>
      </c>
      <c r="Y1350" s="90">
        <v>1342</v>
      </c>
      <c r="Z1350" s="144"/>
    </row>
    <row r="1351" spans="1:26" x14ac:dyDescent="0.2">
      <c r="A1351" s="281" t="str">
        <f t="shared" si="30"/>
        <v>MIN MBO</v>
      </c>
      <c r="B1351" s="368" t="s">
        <v>583</v>
      </c>
      <c r="C1351" s="368" t="s">
        <v>584</v>
      </c>
      <c r="D1351" s="368" t="s">
        <v>579</v>
      </c>
      <c r="E1351" s="368" t="s">
        <v>580</v>
      </c>
      <c r="F1351" s="369" t="s">
        <v>504</v>
      </c>
      <c r="G1351" s="370">
        <v>1202</v>
      </c>
      <c r="I1351" s="143"/>
      <c r="J1351" s="143"/>
      <c r="K1351" s="143"/>
      <c r="L1351" s="143"/>
      <c r="M1351" s="237"/>
      <c r="N1351" s="143"/>
      <c r="O1351" s="143"/>
      <c r="P1351" s="143"/>
      <c r="Q1351" s="143"/>
      <c r="R1351" s="143"/>
      <c r="S1351" s="143"/>
      <c r="T1351" s="143"/>
      <c r="U1351" s="143"/>
      <c r="V1351" s="143"/>
      <c r="W1351" s="90">
        <f>IF(AND($AM$17&gt;=$X1351,$AM$17&lt;=$Y1351),'TARIFA ENTREGA A DIRECCION USD'!A1351,$W1352)</f>
        <v>0</v>
      </c>
      <c r="X1351" s="90">
        <v>1342.001</v>
      </c>
      <c r="Y1351" s="90">
        <v>1343</v>
      </c>
      <c r="Z1351" s="144"/>
    </row>
    <row r="1352" spans="1:26" x14ac:dyDescent="0.2">
      <c r="A1352" s="281" t="str">
        <f t="shared" si="30"/>
        <v>MIN MDA</v>
      </c>
      <c r="B1352" s="368" t="s">
        <v>583</v>
      </c>
      <c r="C1352" s="368" t="s">
        <v>584</v>
      </c>
      <c r="D1352" s="368" t="s">
        <v>581</v>
      </c>
      <c r="E1352" s="368" t="s">
        <v>582</v>
      </c>
      <c r="F1352" s="369" t="s">
        <v>504</v>
      </c>
      <c r="G1352" s="370">
        <v>1311</v>
      </c>
      <c r="I1352" s="143"/>
      <c r="J1352" s="143"/>
      <c r="K1352" s="143"/>
      <c r="L1352" s="143"/>
      <c r="M1352" s="237"/>
      <c r="N1352" s="143"/>
      <c r="O1352" s="143"/>
      <c r="P1352" s="143"/>
      <c r="Q1352" s="143"/>
      <c r="R1352" s="143"/>
      <c r="S1352" s="143"/>
      <c r="T1352" s="143"/>
      <c r="U1352" s="143"/>
      <c r="V1352" s="143"/>
      <c r="W1352" s="90">
        <f>IF(AND($AM$17&gt;=$X1352,$AM$17&lt;=$Y1352),'TARIFA ENTREGA A DIRECCION USD'!A1352,$W1353)</f>
        <v>0</v>
      </c>
      <c r="X1352" s="90">
        <v>1343.001</v>
      </c>
      <c r="Y1352" s="90">
        <v>1344</v>
      </c>
      <c r="Z1352" s="144"/>
    </row>
    <row r="1353" spans="1:26" x14ac:dyDescent="0.2">
      <c r="A1353" s="281" t="str">
        <f t="shared" si="30"/>
        <v>MIN MIN</v>
      </c>
      <c r="B1353" s="368" t="s">
        <v>583</v>
      </c>
      <c r="C1353" s="368" t="s">
        <v>584</v>
      </c>
      <c r="D1353" s="368" t="s">
        <v>583</v>
      </c>
      <c r="E1353" s="368" t="s">
        <v>584</v>
      </c>
      <c r="F1353" s="369" t="s">
        <v>501</v>
      </c>
      <c r="G1353" s="370">
        <v>1</v>
      </c>
      <c r="I1353" s="143"/>
      <c r="J1353" s="143"/>
      <c r="K1353" s="143"/>
      <c r="L1353" s="143"/>
      <c r="M1353" s="237"/>
      <c r="N1353" s="143"/>
      <c r="O1353" s="143"/>
      <c r="P1353" s="143"/>
      <c r="Q1353" s="143"/>
      <c r="R1353" s="143"/>
      <c r="S1353" s="143"/>
      <c r="T1353" s="143"/>
      <c r="U1353" s="143"/>
      <c r="V1353" s="143"/>
      <c r="W1353" s="90">
        <f>IF(AND($AM$17&gt;=$X1353,$AM$17&lt;=$Y1353),'TARIFA ENTREGA A DIRECCION USD'!A1353,$W1354)</f>
        <v>0</v>
      </c>
      <c r="X1353" s="90">
        <v>1344.001</v>
      </c>
      <c r="Y1353" s="90">
        <v>1345</v>
      </c>
      <c r="Z1353" s="144"/>
    </row>
    <row r="1354" spans="1:26" x14ac:dyDescent="0.2">
      <c r="A1354" s="281" t="str">
        <f t="shared" si="30"/>
        <v>MIN MLM</v>
      </c>
      <c r="B1354" s="368" t="s">
        <v>583</v>
      </c>
      <c r="C1354" s="368" t="s">
        <v>584</v>
      </c>
      <c r="D1354" s="368" t="s">
        <v>5474</v>
      </c>
      <c r="E1354" s="368" t="s">
        <v>5487</v>
      </c>
      <c r="F1354" s="369" t="s">
        <v>503</v>
      </c>
      <c r="G1354" s="370">
        <v>503</v>
      </c>
      <c r="I1354" s="143"/>
      <c r="J1354" s="143"/>
      <c r="K1354" s="143"/>
      <c r="L1354" s="143"/>
      <c r="M1354" s="237"/>
      <c r="N1354" s="143"/>
      <c r="O1354" s="143"/>
      <c r="P1354" s="143"/>
      <c r="Q1354" s="143"/>
      <c r="R1354" s="143"/>
      <c r="S1354" s="143"/>
      <c r="T1354" s="143"/>
      <c r="U1354" s="143"/>
      <c r="V1354" s="143"/>
      <c r="W1354" s="90">
        <f>IF(AND($AM$17&gt;=$X1354,$AM$17&lt;=$Y1354),'TARIFA ENTREGA A DIRECCION USD'!A1354,$W1355)</f>
        <v>0</v>
      </c>
      <c r="X1354" s="90">
        <v>1345.001</v>
      </c>
      <c r="Y1354" s="90">
        <v>1346</v>
      </c>
      <c r="Z1354" s="144"/>
    </row>
    <row r="1355" spans="1:26" x14ac:dyDescent="0.2">
      <c r="A1355" s="281" t="str">
        <f t="shared" si="30"/>
        <v>MIN MTA</v>
      </c>
      <c r="B1355" s="368" t="s">
        <v>583</v>
      </c>
      <c r="C1355" s="368" t="s">
        <v>584</v>
      </c>
      <c r="D1355" s="368" t="s">
        <v>585</v>
      </c>
      <c r="E1355" s="368" t="s">
        <v>5483</v>
      </c>
      <c r="F1355" s="369" t="s">
        <v>504</v>
      </c>
      <c r="G1355" s="370">
        <v>349</v>
      </c>
      <c r="I1355" s="143"/>
      <c r="J1355" s="143"/>
      <c r="K1355" s="143"/>
      <c r="L1355" s="143"/>
      <c r="M1355" s="237"/>
      <c r="N1355" s="143"/>
      <c r="O1355" s="143"/>
      <c r="P1355" s="143"/>
      <c r="Q1355" s="143"/>
      <c r="R1355" s="143"/>
      <c r="S1355" s="143"/>
      <c r="T1355" s="143"/>
      <c r="U1355" s="143"/>
      <c r="V1355" s="143"/>
      <c r="W1355" s="90">
        <f>IF(AND($AM$17&gt;=$X1355,$AM$17&lt;=$Y1355),'TARIFA ENTREGA A DIRECCION USD'!A1355,$W1356)</f>
        <v>0</v>
      </c>
      <c r="X1355" s="90">
        <v>1346.001</v>
      </c>
      <c r="Y1355" s="90">
        <v>1347</v>
      </c>
      <c r="Z1355" s="144"/>
    </row>
    <row r="1356" spans="1:26" x14ac:dyDescent="0.2">
      <c r="A1356" s="281" t="str">
        <f t="shared" si="30"/>
        <v>MIN PCO</v>
      </c>
      <c r="B1356" s="368" t="s">
        <v>583</v>
      </c>
      <c r="C1356" s="368" t="s">
        <v>584</v>
      </c>
      <c r="D1356" s="368" t="s">
        <v>586</v>
      </c>
      <c r="E1356" s="368" t="s">
        <v>587</v>
      </c>
      <c r="F1356" s="369" t="s">
        <v>504</v>
      </c>
      <c r="G1356" s="370">
        <v>714</v>
      </c>
      <c r="I1356" s="143"/>
      <c r="J1356" s="143"/>
      <c r="K1356" s="143"/>
      <c r="L1356" s="143"/>
      <c r="M1356" s="237"/>
      <c r="N1356" s="143"/>
      <c r="O1356" s="143"/>
      <c r="P1356" s="143"/>
      <c r="Q1356" s="143"/>
      <c r="R1356" s="143"/>
      <c r="S1356" s="143"/>
      <c r="T1356" s="143"/>
      <c r="U1356" s="143"/>
      <c r="V1356" s="143"/>
      <c r="W1356" s="90">
        <f>IF(AND($AM$17&gt;=$X1356,$AM$17&lt;=$Y1356),'TARIFA ENTREGA A DIRECCION USD'!A1356,$W1357)</f>
        <v>0</v>
      </c>
      <c r="X1356" s="90">
        <v>1347.001</v>
      </c>
      <c r="Y1356" s="90">
        <v>1348</v>
      </c>
      <c r="Z1356" s="144"/>
    </row>
    <row r="1357" spans="1:26" x14ac:dyDescent="0.2">
      <c r="A1357" s="281" t="str">
        <f t="shared" si="30"/>
        <v>MIN PFO</v>
      </c>
      <c r="B1357" s="368" t="s">
        <v>583</v>
      </c>
      <c r="C1357" s="368" t="s">
        <v>584</v>
      </c>
      <c r="D1357" s="368" t="s">
        <v>588</v>
      </c>
      <c r="E1357" s="368" t="s">
        <v>589</v>
      </c>
      <c r="F1357" s="369" t="s">
        <v>504</v>
      </c>
      <c r="G1357" s="370">
        <v>1032</v>
      </c>
      <c r="I1357" s="143"/>
      <c r="J1357" s="143"/>
      <c r="K1357" s="143"/>
      <c r="L1357" s="143"/>
      <c r="M1357" s="237"/>
      <c r="N1357" s="143"/>
      <c r="O1357" s="143"/>
      <c r="P1357" s="143"/>
      <c r="Q1357" s="143"/>
      <c r="R1357" s="143"/>
      <c r="S1357" s="143"/>
      <c r="T1357" s="143"/>
      <c r="U1357" s="143"/>
      <c r="V1357" s="143"/>
      <c r="W1357" s="90">
        <f>IF(AND($AM$17&gt;=$X1357,$AM$17&lt;=$Y1357),'TARIFA ENTREGA A DIRECCION USD'!A1357,$W1358)</f>
        <v>0</v>
      </c>
      <c r="X1357" s="90">
        <v>1348.001</v>
      </c>
      <c r="Y1357" s="90">
        <v>1349</v>
      </c>
      <c r="Z1357" s="144"/>
    </row>
    <row r="1358" spans="1:26" x14ac:dyDescent="0.2">
      <c r="A1358" s="281" t="str">
        <f t="shared" si="30"/>
        <v>MIN PLC</v>
      </c>
      <c r="B1358" s="368" t="s">
        <v>583</v>
      </c>
      <c r="C1358" s="368" t="s">
        <v>584</v>
      </c>
      <c r="D1358" s="368" t="s">
        <v>590</v>
      </c>
      <c r="E1358" s="368" t="s">
        <v>591</v>
      </c>
      <c r="F1358" s="369" t="s">
        <v>502</v>
      </c>
      <c r="G1358" s="370">
        <v>213</v>
      </c>
      <c r="I1358" s="143"/>
      <c r="J1358" s="143"/>
      <c r="K1358" s="143"/>
      <c r="L1358" s="143"/>
      <c r="M1358" s="237"/>
      <c r="N1358" s="143"/>
      <c r="O1358" s="143"/>
      <c r="P1358" s="143"/>
      <c r="Q1358" s="143"/>
      <c r="R1358" s="143"/>
      <c r="S1358" s="143"/>
      <c r="T1358" s="143"/>
      <c r="U1358" s="143"/>
      <c r="V1358" s="143"/>
      <c r="W1358" s="90">
        <f>IF(AND($AM$17&gt;=$X1358,$AM$17&lt;=$Y1358),'TARIFA ENTREGA A DIRECCION USD'!A1358,$W1359)</f>
        <v>0</v>
      </c>
      <c r="X1358" s="90">
        <v>1349.001</v>
      </c>
      <c r="Y1358" s="90">
        <v>1350</v>
      </c>
      <c r="Z1358" s="144"/>
    </row>
    <row r="1359" spans="1:26" x14ac:dyDescent="0.2">
      <c r="A1359" s="281" t="str">
        <f t="shared" si="30"/>
        <v>MIN POZ</v>
      </c>
      <c r="B1359" s="368" t="s">
        <v>583</v>
      </c>
      <c r="C1359" s="368" t="s">
        <v>584</v>
      </c>
      <c r="D1359" s="368" t="s">
        <v>592</v>
      </c>
      <c r="E1359" s="368" t="s">
        <v>593</v>
      </c>
      <c r="F1359" s="369" t="s">
        <v>502</v>
      </c>
      <c r="G1359" s="370">
        <v>231</v>
      </c>
      <c r="I1359" s="143"/>
      <c r="J1359" s="143"/>
      <c r="K1359" s="143"/>
      <c r="L1359" s="143"/>
      <c r="M1359" s="237"/>
      <c r="N1359" s="143"/>
      <c r="O1359" s="143"/>
      <c r="P1359" s="143"/>
      <c r="Q1359" s="143"/>
      <c r="R1359" s="143"/>
      <c r="S1359" s="143"/>
      <c r="T1359" s="143"/>
      <c r="U1359" s="143"/>
      <c r="V1359" s="143"/>
      <c r="W1359" s="90">
        <f>IF(AND($AM$17&gt;=$X1359,$AM$17&lt;=$Y1359),'TARIFA ENTREGA A DIRECCION USD'!A1359,$W1360)</f>
        <v>0</v>
      </c>
      <c r="X1359" s="90">
        <v>1350.001</v>
      </c>
      <c r="Y1359" s="90">
        <v>1351</v>
      </c>
      <c r="Z1359" s="144"/>
    </row>
    <row r="1360" spans="1:26" x14ac:dyDescent="0.2">
      <c r="A1360" s="281" t="str">
        <f t="shared" si="30"/>
        <v>MIN SNT</v>
      </c>
      <c r="B1360" s="368" t="s">
        <v>583</v>
      </c>
      <c r="C1360" s="368" t="s">
        <v>584</v>
      </c>
      <c r="D1360" s="368" t="s">
        <v>5610</v>
      </c>
      <c r="E1360" s="368" t="s">
        <v>594</v>
      </c>
      <c r="F1360" s="369" t="s">
        <v>504</v>
      </c>
      <c r="G1360" s="370">
        <v>1427</v>
      </c>
      <c r="I1360" s="143"/>
      <c r="J1360" s="143"/>
      <c r="K1360" s="143"/>
      <c r="L1360" s="143"/>
      <c r="M1360" s="237"/>
      <c r="N1360" s="143"/>
      <c r="O1360" s="143"/>
      <c r="P1360" s="143"/>
      <c r="Q1360" s="143"/>
      <c r="R1360" s="143"/>
      <c r="S1360" s="143"/>
      <c r="T1360" s="143"/>
      <c r="U1360" s="143"/>
      <c r="V1360" s="143"/>
      <c r="W1360" s="90">
        <f>IF(AND($AM$17&gt;=$X1360,$AM$17&lt;=$Y1360),'TARIFA ENTREGA A DIRECCION USD'!A1360,$W1361)</f>
        <v>0</v>
      </c>
      <c r="X1360" s="90">
        <v>1351.001</v>
      </c>
      <c r="Y1360" s="90">
        <v>1352</v>
      </c>
      <c r="Z1360" s="144"/>
    </row>
    <row r="1361" spans="1:26" x14ac:dyDescent="0.2">
      <c r="A1361" s="281" t="str">
        <f t="shared" si="30"/>
        <v>MIN SBZ</v>
      </c>
      <c r="B1361" s="368" t="s">
        <v>583</v>
      </c>
      <c r="C1361" s="368" t="s">
        <v>584</v>
      </c>
      <c r="D1361" s="368" t="s">
        <v>595</v>
      </c>
      <c r="E1361" s="368" t="s">
        <v>5484</v>
      </c>
      <c r="F1361" s="369" t="s">
        <v>504</v>
      </c>
      <c r="G1361" s="370">
        <v>1280</v>
      </c>
      <c r="I1361" s="143"/>
      <c r="J1361" s="143"/>
      <c r="K1361" s="143"/>
      <c r="L1361" s="143"/>
      <c r="M1361" s="237"/>
      <c r="N1361" s="143"/>
      <c r="O1361" s="143"/>
      <c r="P1361" s="143"/>
      <c r="Q1361" s="143"/>
      <c r="R1361" s="143"/>
      <c r="S1361" s="143"/>
      <c r="T1361" s="143"/>
      <c r="U1361" s="143"/>
      <c r="V1361" s="143"/>
      <c r="W1361" s="90">
        <f>IF(AND($AM$17&gt;=$X1361,$AM$17&lt;=$Y1361),'TARIFA ENTREGA A DIRECCION USD'!A1361,$W1362)</f>
        <v>0</v>
      </c>
      <c r="X1361" s="90">
        <v>1352.001</v>
      </c>
      <c r="Y1361" s="90">
        <v>1353</v>
      </c>
      <c r="Z1361" s="144"/>
    </row>
    <row r="1362" spans="1:26" x14ac:dyDescent="0.2">
      <c r="A1362" s="281" t="str">
        <f t="shared" si="30"/>
        <v>MIN SCL</v>
      </c>
      <c r="B1362" s="368" t="s">
        <v>583</v>
      </c>
      <c r="C1362" s="368" t="s">
        <v>584</v>
      </c>
      <c r="D1362" s="368" t="s">
        <v>596</v>
      </c>
      <c r="E1362" s="368" t="s">
        <v>597</v>
      </c>
      <c r="F1362" s="369" t="s">
        <v>504</v>
      </c>
      <c r="G1362" s="370">
        <v>1409</v>
      </c>
      <c r="I1362" s="143"/>
      <c r="J1362" s="143"/>
      <c r="K1362" s="143"/>
      <c r="L1362" s="143"/>
      <c r="M1362" s="237"/>
      <c r="N1362" s="143"/>
      <c r="O1362" s="143"/>
      <c r="P1362" s="143"/>
      <c r="Q1362" s="143"/>
      <c r="R1362" s="143"/>
      <c r="S1362" s="143"/>
      <c r="T1362" s="143"/>
      <c r="U1362" s="143"/>
      <c r="V1362" s="143"/>
      <c r="W1362" s="90">
        <f>IF(AND($AM$17&gt;=$X1362,$AM$17&lt;=$Y1362),'TARIFA ENTREGA A DIRECCION USD'!A1362,$W1363)</f>
        <v>0</v>
      </c>
      <c r="X1362" s="90">
        <v>1353.001</v>
      </c>
      <c r="Y1362" s="90">
        <v>1354</v>
      </c>
      <c r="Z1362" s="144"/>
    </row>
    <row r="1363" spans="1:26" x14ac:dyDescent="0.2">
      <c r="A1363" s="281" t="str">
        <f t="shared" si="30"/>
        <v>MIN SFE</v>
      </c>
      <c r="B1363" s="368" t="s">
        <v>583</v>
      </c>
      <c r="C1363" s="368" t="s">
        <v>584</v>
      </c>
      <c r="D1363" s="368" t="s">
        <v>598</v>
      </c>
      <c r="E1363" s="368" t="s">
        <v>599</v>
      </c>
      <c r="F1363" s="369" t="s">
        <v>504</v>
      </c>
      <c r="G1363" s="370">
        <v>784</v>
      </c>
      <c r="I1363" s="143"/>
      <c r="J1363" s="143"/>
      <c r="K1363" s="143"/>
      <c r="L1363" s="143"/>
      <c r="M1363" s="237"/>
      <c r="N1363" s="143"/>
      <c r="O1363" s="143"/>
      <c r="P1363" s="143"/>
      <c r="Q1363" s="143"/>
      <c r="R1363" s="143"/>
      <c r="S1363" s="143"/>
      <c r="T1363" s="143"/>
      <c r="U1363" s="143"/>
      <c r="V1363" s="143"/>
      <c r="W1363" s="90">
        <f>IF(AND($AM$17&gt;=$X1363,$AM$17&lt;=$Y1363),'TARIFA ENTREGA A DIRECCION USD'!A1363,$W1364)</f>
        <v>0</v>
      </c>
      <c r="X1363" s="90">
        <v>1354.001</v>
      </c>
      <c r="Y1363" s="90">
        <v>1355</v>
      </c>
      <c r="Z1363" s="144"/>
    </row>
    <row r="1364" spans="1:26" x14ac:dyDescent="0.2">
      <c r="A1364" s="281" t="str">
        <f t="shared" si="30"/>
        <v>MIN SFX</v>
      </c>
      <c r="B1364" s="368" t="s">
        <v>583</v>
      </c>
      <c r="C1364" s="368" t="s">
        <v>584</v>
      </c>
      <c r="D1364" s="368" t="s">
        <v>600</v>
      </c>
      <c r="E1364" s="368" t="s">
        <v>601</v>
      </c>
      <c r="F1364" s="369" t="s">
        <v>502</v>
      </c>
      <c r="G1364" s="370">
        <v>185</v>
      </c>
      <c r="I1364" s="143"/>
      <c r="J1364" s="143"/>
      <c r="K1364" s="143"/>
      <c r="L1364" s="143"/>
      <c r="M1364" s="237"/>
      <c r="N1364" s="143"/>
      <c r="O1364" s="143"/>
      <c r="P1364" s="143"/>
      <c r="Q1364" s="143"/>
      <c r="R1364" s="143"/>
      <c r="S1364" s="143"/>
      <c r="T1364" s="143"/>
      <c r="U1364" s="143"/>
      <c r="V1364" s="143"/>
      <c r="W1364" s="90">
        <f>IF(AND($AM$17&gt;=$X1364,$AM$17&lt;=$Y1364),'TARIFA ENTREGA A DIRECCION USD'!A1364,$W1365)</f>
        <v>0</v>
      </c>
      <c r="X1364" s="90">
        <v>1355.001</v>
      </c>
      <c r="Y1364" s="90">
        <v>1356</v>
      </c>
      <c r="Z1364" s="144"/>
    </row>
    <row r="1365" spans="1:26" x14ac:dyDescent="0.2">
      <c r="A1365" s="281" t="str">
        <f t="shared" si="30"/>
        <v>MIN TPT</v>
      </c>
      <c r="B1365" s="368" t="s">
        <v>583</v>
      </c>
      <c r="C1365" s="368" t="s">
        <v>584</v>
      </c>
      <c r="D1365" s="368" t="s">
        <v>5503</v>
      </c>
      <c r="E1365" s="368" t="s">
        <v>5504</v>
      </c>
      <c r="F1365" s="369" t="s">
        <v>502</v>
      </c>
      <c r="G1365" s="370">
        <v>220</v>
      </c>
      <c r="I1365" s="143"/>
      <c r="J1365" s="143"/>
      <c r="K1365" s="143"/>
      <c r="L1365" s="143"/>
      <c r="M1365" s="237"/>
      <c r="N1365" s="143"/>
      <c r="O1365" s="143"/>
      <c r="P1365" s="143"/>
      <c r="Q1365" s="143"/>
      <c r="R1365" s="143"/>
      <c r="S1365" s="143"/>
      <c r="T1365" s="143"/>
      <c r="U1365" s="143"/>
      <c r="V1365" s="143"/>
      <c r="W1365" s="90">
        <f>IF(AND($AM$17&gt;=$X1365,$AM$17&lt;=$Y1365),'TARIFA ENTREGA A DIRECCION USD'!A1365,$W1366)</f>
        <v>0</v>
      </c>
      <c r="X1365" s="90">
        <v>1356.001</v>
      </c>
      <c r="Y1365" s="90">
        <v>1357</v>
      </c>
      <c r="Z1365" s="144"/>
    </row>
    <row r="1366" spans="1:26" x14ac:dyDescent="0.2">
      <c r="A1366" s="281" t="str">
        <f t="shared" si="30"/>
        <v>MIN TY1</v>
      </c>
      <c r="B1366" s="368" t="s">
        <v>583</v>
      </c>
      <c r="C1366" s="368" t="s">
        <v>584</v>
      </c>
      <c r="D1366" s="368" t="s">
        <v>604</v>
      </c>
      <c r="E1366" s="368" t="s">
        <v>605</v>
      </c>
      <c r="F1366" s="369" t="s">
        <v>503</v>
      </c>
      <c r="G1366" s="370">
        <v>503</v>
      </c>
      <c r="I1366" s="143"/>
      <c r="J1366" s="143"/>
      <c r="K1366" s="143"/>
      <c r="L1366" s="143"/>
      <c r="M1366" s="237"/>
      <c r="N1366" s="143"/>
      <c r="O1366" s="143"/>
      <c r="P1366" s="143"/>
      <c r="Q1366" s="143"/>
      <c r="R1366" s="143"/>
      <c r="S1366" s="143"/>
      <c r="T1366" s="143"/>
      <c r="U1366" s="143"/>
      <c r="V1366" s="143"/>
      <c r="W1366" s="90">
        <f>IF(AND($AM$17&gt;=$X1366,$AM$17&lt;=$Y1366),'TARIFA ENTREGA A DIRECCION USD'!A1366,$W1367)</f>
        <v>0</v>
      </c>
      <c r="X1366" s="90">
        <v>1357.001</v>
      </c>
      <c r="Y1366" s="90">
        <v>1358</v>
      </c>
      <c r="Z1366" s="144"/>
    </row>
    <row r="1367" spans="1:26" x14ac:dyDescent="0.2">
      <c r="A1367" s="281" t="str">
        <f t="shared" si="30"/>
        <v>MIN VAL</v>
      </c>
      <c r="B1367" s="368" t="s">
        <v>583</v>
      </c>
      <c r="C1367" s="368" t="s">
        <v>584</v>
      </c>
      <c r="D1367" s="368" t="s">
        <v>602</v>
      </c>
      <c r="E1367" s="368" t="s">
        <v>603</v>
      </c>
      <c r="F1367" s="369" t="s">
        <v>504</v>
      </c>
      <c r="G1367" s="370">
        <v>671</v>
      </c>
      <c r="I1367" s="143"/>
      <c r="J1367" s="143"/>
      <c r="K1367" s="143"/>
      <c r="L1367" s="143"/>
      <c r="M1367" s="237"/>
      <c r="N1367" s="143"/>
      <c r="O1367" s="143"/>
      <c r="P1367" s="143"/>
      <c r="Q1367" s="143"/>
      <c r="R1367" s="143"/>
      <c r="S1367" s="143"/>
      <c r="T1367" s="143"/>
      <c r="U1367" s="143"/>
      <c r="V1367" s="143"/>
      <c r="W1367" s="90">
        <f>IF(AND($AM$17&gt;=$X1367,$AM$17&lt;=$Y1367),'TARIFA ENTREGA A DIRECCION USD'!A1367,$W1368)</f>
        <v>0</v>
      </c>
      <c r="X1367" s="90">
        <v>1358.001</v>
      </c>
      <c r="Y1367" s="90">
        <v>1359</v>
      </c>
      <c r="Z1367" s="144"/>
    </row>
    <row r="1368" spans="1:26" x14ac:dyDescent="0.2">
      <c r="A1368" s="281" t="str">
        <f t="shared" si="30"/>
        <v>MIN VEN</v>
      </c>
      <c r="B1368" s="368" t="s">
        <v>583</v>
      </c>
      <c r="C1368" s="368" t="s">
        <v>584</v>
      </c>
      <c r="D1368" s="368" t="s">
        <v>5475</v>
      </c>
      <c r="E1368" s="368" t="s">
        <v>5476</v>
      </c>
      <c r="F1368" s="369" t="s">
        <v>503</v>
      </c>
      <c r="G1368" s="370">
        <v>503</v>
      </c>
      <c r="I1368" s="143"/>
      <c r="J1368" s="143"/>
      <c r="K1368" s="143"/>
      <c r="L1368" s="143"/>
      <c r="M1368" s="237"/>
      <c r="N1368" s="143"/>
      <c r="O1368" s="143"/>
      <c r="P1368" s="143"/>
      <c r="Q1368" s="143"/>
      <c r="R1368" s="143"/>
      <c r="S1368" s="143"/>
      <c r="T1368" s="143"/>
      <c r="U1368" s="143"/>
      <c r="V1368" s="143"/>
      <c r="W1368" s="90">
        <f>IF(AND($AM$17&gt;=$X1368,$AM$17&lt;=$Y1368),'TARIFA ENTREGA A DIRECCION USD'!A1368,$W1369)</f>
        <v>0</v>
      </c>
      <c r="X1368" s="90">
        <v>1359.001</v>
      </c>
      <c r="Y1368" s="90">
        <v>1360</v>
      </c>
      <c r="Z1368" s="144"/>
    </row>
    <row r="1369" spans="1:26" x14ac:dyDescent="0.2">
      <c r="A1369" s="281" t="str">
        <f t="shared" si="30"/>
        <v>MIN VLP</v>
      </c>
      <c r="B1369" s="368" t="s">
        <v>583</v>
      </c>
      <c r="C1369" s="368" t="s">
        <v>584</v>
      </c>
      <c r="D1369" s="368" t="s">
        <v>606</v>
      </c>
      <c r="E1369" s="368" t="s">
        <v>5482</v>
      </c>
      <c r="F1369" s="369" t="s">
        <v>503</v>
      </c>
      <c r="G1369" s="369">
        <v>353</v>
      </c>
      <c r="I1369" s="143"/>
      <c r="J1369" s="143"/>
      <c r="K1369" s="143"/>
      <c r="L1369" s="143"/>
      <c r="M1369" s="237"/>
      <c r="N1369" s="143"/>
      <c r="O1369" s="143"/>
      <c r="P1369" s="143"/>
      <c r="Q1369" s="143"/>
      <c r="R1369" s="143"/>
      <c r="S1369" s="143"/>
      <c r="T1369" s="143"/>
      <c r="U1369" s="143"/>
      <c r="V1369" s="143"/>
      <c r="W1369" s="90">
        <f>IF(AND($AM$17&gt;=$X1369,$AM$17&lt;=$Y1369),'TARIFA ENTREGA A DIRECCION USD'!A1369,$W1370)</f>
        <v>0</v>
      </c>
      <c r="X1369" s="90">
        <v>1360.001</v>
      </c>
      <c r="Y1369" s="90">
        <v>1361</v>
      </c>
      <c r="Z1369" s="144"/>
    </row>
    <row r="1370" spans="1:26" x14ac:dyDescent="0.2">
      <c r="A1370" s="281" t="str">
        <f t="shared" si="30"/>
        <v>MIN VRA</v>
      </c>
      <c r="B1370" s="368" t="s">
        <v>583</v>
      </c>
      <c r="C1370" s="368" t="s">
        <v>584</v>
      </c>
      <c r="D1370" s="368" t="s">
        <v>607</v>
      </c>
      <c r="E1370" s="368" t="s">
        <v>608</v>
      </c>
      <c r="F1370" s="369" t="s">
        <v>504</v>
      </c>
      <c r="G1370" s="370">
        <v>1097</v>
      </c>
      <c r="I1370" s="143"/>
      <c r="J1370" s="143"/>
      <c r="K1370" s="143"/>
      <c r="L1370" s="143"/>
      <c r="M1370" s="237"/>
      <c r="N1370" s="143"/>
      <c r="O1370" s="143"/>
      <c r="P1370" s="143"/>
      <c r="Q1370" s="143"/>
      <c r="R1370" s="143"/>
      <c r="S1370" s="143"/>
      <c r="T1370" s="143"/>
      <c r="U1370" s="143"/>
      <c r="V1370" s="143"/>
      <c r="W1370" s="90">
        <f>IF(AND($AM$17&gt;=$X1370,$AM$17&lt;=$Y1370),'TARIFA ENTREGA A DIRECCION USD'!A1370,$W1371)</f>
        <v>0</v>
      </c>
      <c r="X1370" s="90">
        <v>1361.001</v>
      </c>
      <c r="Y1370" s="90">
        <v>1362</v>
      </c>
      <c r="Z1370" s="144"/>
    </row>
    <row r="1371" spans="1:26" x14ac:dyDescent="0.2">
      <c r="A1371" s="281" t="str">
        <f t="shared" si="30"/>
        <v>MIN XBM</v>
      </c>
      <c r="B1371" s="368" t="s">
        <v>583</v>
      </c>
      <c r="C1371" s="368" t="s">
        <v>584</v>
      </c>
      <c r="D1371" s="368" t="s">
        <v>609</v>
      </c>
      <c r="E1371" s="368" t="s">
        <v>612</v>
      </c>
      <c r="F1371" s="369" t="s">
        <v>503</v>
      </c>
      <c r="G1371" s="370">
        <v>503</v>
      </c>
      <c r="I1371" s="143"/>
      <c r="J1371" s="143"/>
      <c r="K1371" s="143"/>
      <c r="L1371" s="143"/>
      <c r="M1371" s="237"/>
      <c r="N1371" s="143"/>
      <c r="O1371" s="143"/>
      <c r="P1371" s="143"/>
      <c r="Q1371" s="143"/>
      <c r="R1371" s="143"/>
      <c r="S1371" s="143"/>
      <c r="T1371" s="143"/>
      <c r="U1371" s="143"/>
      <c r="V1371" s="143"/>
      <c r="W1371" s="90">
        <f>IF(AND($AM$17&gt;=$X1371,$AM$17&lt;=$Y1371),'TARIFA ENTREGA A DIRECCION USD'!A1371,$W1372)</f>
        <v>0</v>
      </c>
      <c r="X1371" s="90">
        <v>1362.001</v>
      </c>
      <c r="Y1371" s="90">
        <v>1363</v>
      </c>
      <c r="Z1371" s="144"/>
    </row>
    <row r="1372" spans="1:26" x14ac:dyDescent="0.2">
      <c r="A1372" s="281" t="str">
        <f t="shared" si="30"/>
        <v>MIN XES</v>
      </c>
      <c r="B1372" s="368" t="s">
        <v>583</v>
      </c>
      <c r="C1372" s="368" t="s">
        <v>584</v>
      </c>
      <c r="D1372" s="368" t="s">
        <v>610</v>
      </c>
      <c r="E1372" s="368" t="s">
        <v>613</v>
      </c>
      <c r="F1372" s="369" t="s">
        <v>503</v>
      </c>
      <c r="G1372" s="370">
        <v>503</v>
      </c>
      <c r="I1372" s="143"/>
      <c r="J1372" s="143"/>
      <c r="K1372" s="143"/>
      <c r="L1372" s="143"/>
      <c r="M1372" s="237"/>
      <c r="N1372" s="143"/>
      <c r="O1372" s="143"/>
      <c r="P1372" s="143"/>
      <c r="Q1372" s="143"/>
      <c r="R1372" s="143"/>
      <c r="S1372" s="143"/>
      <c r="T1372" s="143"/>
      <c r="U1372" s="143"/>
      <c r="V1372" s="143"/>
      <c r="W1372" s="90">
        <f>IF(AND($AM$17&gt;=$X1372,$AM$17&lt;=$Y1372),'TARIFA ENTREGA A DIRECCION USD'!A1372,$W1373)</f>
        <v>0</v>
      </c>
      <c r="X1372" s="90">
        <v>1363.001</v>
      </c>
      <c r="Y1372" s="90">
        <v>1364</v>
      </c>
      <c r="Z1372" s="144"/>
    </row>
    <row r="1373" spans="1:26" x14ac:dyDescent="0.2">
      <c r="A1373" s="281" t="str">
        <f t="shared" si="30"/>
        <v>MIN XSJ</v>
      </c>
      <c r="B1373" s="368" t="s">
        <v>583</v>
      </c>
      <c r="C1373" s="368" t="s">
        <v>584</v>
      </c>
      <c r="D1373" s="368" t="s">
        <v>5477</v>
      </c>
      <c r="E1373" s="368" t="s">
        <v>5478</v>
      </c>
      <c r="F1373" s="369" t="s">
        <v>503</v>
      </c>
      <c r="G1373" s="370">
        <v>503</v>
      </c>
      <c r="I1373" s="143"/>
      <c r="J1373" s="143"/>
      <c r="K1373" s="143"/>
      <c r="L1373" s="143"/>
      <c r="M1373" s="237"/>
      <c r="N1373" s="143"/>
      <c r="O1373" s="143"/>
      <c r="P1373" s="143"/>
      <c r="Q1373" s="143"/>
      <c r="R1373" s="143"/>
      <c r="S1373" s="143"/>
      <c r="T1373" s="143"/>
      <c r="U1373" s="143"/>
      <c r="V1373" s="143"/>
      <c r="W1373" s="90">
        <f>IF(AND($AM$17&gt;=$X1373,$AM$17&lt;=$Y1373),'TARIFA ENTREGA A DIRECCION USD'!A1373,$W1374)</f>
        <v>0</v>
      </c>
      <c r="X1373" s="90">
        <v>1364.001</v>
      </c>
      <c r="Y1373" s="90">
        <v>1365</v>
      </c>
      <c r="Z1373" s="144"/>
    </row>
    <row r="1374" spans="1:26" x14ac:dyDescent="0.2">
      <c r="A1374" s="281" t="str">
        <f t="shared" si="30"/>
        <v>MIN XSS</v>
      </c>
      <c r="B1374" s="368" t="s">
        <v>583</v>
      </c>
      <c r="C1374" s="368" t="s">
        <v>584</v>
      </c>
      <c r="D1374" s="368" t="s">
        <v>5485</v>
      </c>
      <c r="E1374" s="368" t="s">
        <v>5486</v>
      </c>
      <c r="F1374" s="369" t="s">
        <v>504</v>
      </c>
      <c r="G1374" s="370">
        <v>1409</v>
      </c>
      <c r="I1374" s="143"/>
      <c r="J1374" s="143"/>
      <c r="K1374" s="143"/>
      <c r="L1374" s="143"/>
      <c r="M1374" s="237"/>
      <c r="N1374" s="143"/>
      <c r="O1374" s="143"/>
      <c r="P1374" s="143"/>
      <c r="Q1374" s="143"/>
      <c r="R1374" s="143"/>
      <c r="S1374" s="143"/>
      <c r="T1374" s="143"/>
      <c r="U1374" s="143"/>
      <c r="V1374" s="143"/>
      <c r="W1374" s="90">
        <f>IF(AND($AM$17&gt;=$X1374,$AM$17&lt;=$Y1374),'TARIFA ENTREGA A DIRECCION USD'!A1374,$W1375)</f>
        <v>0</v>
      </c>
      <c r="X1374" s="90">
        <v>1365.001</v>
      </c>
      <c r="Y1374" s="90">
        <v>1366</v>
      </c>
      <c r="Z1374" s="144"/>
    </row>
    <row r="1375" spans="1:26" x14ac:dyDescent="0.2">
      <c r="A1375" s="281" t="str">
        <f t="shared" si="30"/>
        <v>MIN XTT</v>
      </c>
      <c r="B1375" s="368" t="s">
        <v>583</v>
      </c>
      <c r="C1375" s="368" t="s">
        <v>584</v>
      </c>
      <c r="D1375" s="368" t="s">
        <v>5448</v>
      </c>
      <c r="E1375" s="368" t="s">
        <v>5479</v>
      </c>
      <c r="F1375" s="369" t="s">
        <v>503</v>
      </c>
      <c r="G1375" s="370">
        <v>503</v>
      </c>
      <c r="I1375" s="143"/>
      <c r="J1375" s="143"/>
      <c r="K1375" s="143"/>
      <c r="L1375" s="143"/>
      <c r="M1375" s="237"/>
      <c r="N1375" s="143"/>
      <c r="O1375" s="143"/>
      <c r="P1375" s="143"/>
      <c r="Q1375" s="143"/>
      <c r="R1375" s="143"/>
      <c r="S1375" s="143"/>
      <c r="T1375" s="143"/>
      <c r="U1375" s="143"/>
      <c r="V1375" s="143"/>
      <c r="W1375" s="90">
        <f>IF(AND($AM$17&gt;=$X1375,$AM$17&lt;=$Y1375),'TARIFA ENTREGA A DIRECCION USD'!A1375,$W1376)</f>
        <v>0</v>
      </c>
      <c r="X1375" s="90">
        <v>1366.001</v>
      </c>
      <c r="Y1375" s="90">
        <v>1367</v>
      </c>
      <c r="Z1375" s="144"/>
    </row>
    <row r="1376" spans="1:26" x14ac:dyDescent="0.2">
      <c r="A1376" s="282" t="str">
        <f t="shared" si="30"/>
        <v>MIN XCH</v>
      </c>
      <c r="B1376" s="278" t="s">
        <v>583</v>
      </c>
      <c r="C1376" s="278" t="s">
        <v>584</v>
      </c>
      <c r="D1376" s="278" t="s">
        <v>5537</v>
      </c>
      <c r="E1376" s="278" t="s">
        <v>5538</v>
      </c>
      <c r="F1376" s="395" t="s">
        <v>503</v>
      </c>
      <c r="G1376" s="396">
        <v>503</v>
      </c>
      <c r="I1376" s="143"/>
      <c r="J1376" s="143"/>
      <c r="K1376" s="143"/>
      <c r="L1376" s="143"/>
      <c r="M1376" s="237"/>
      <c r="N1376" s="143"/>
      <c r="O1376" s="143"/>
      <c r="P1376" s="143"/>
      <c r="Q1376" s="143"/>
      <c r="R1376" s="143"/>
      <c r="S1376" s="143"/>
      <c r="T1376" s="143"/>
      <c r="U1376" s="143"/>
      <c r="V1376" s="143"/>
      <c r="W1376" s="90">
        <f>IF(AND($AM$17&gt;=$X1376,$AM$17&lt;=$Y1376),'TARIFA ENTREGA A DIRECCION USD'!A1376,$W1377)</f>
        <v>0</v>
      </c>
      <c r="X1376" s="90">
        <v>1367.001</v>
      </c>
      <c r="Y1376" s="90">
        <v>1368</v>
      </c>
      <c r="Z1376" s="144"/>
    </row>
    <row r="1377" spans="1:26" x14ac:dyDescent="0.2">
      <c r="A1377" s="294" t="str">
        <f t="shared" si="30"/>
        <v>MIN BPC</v>
      </c>
      <c r="B1377" s="293" t="s">
        <v>583</v>
      </c>
      <c r="C1377" s="293" t="s">
        <v>584</v>
      </c>
      <c r="D1377" s="293" t="s">
        <v>5544</v>
      </c>
      <c r="E1377" s="293" t="s">
        <v>5545</v>
      </c>
      <c r="F1377" s="397" t="s">
        <v>502</v>
      </c>
      <c r="G1377" s="398">
        <v>213</v>
      </c>
      <c r="I1377" s="143"/>
      <c r="J1377" s="143"/>
      <c r="K1377" s="143"/>
      <c r="L1377" s="143"/>
      <c r="M1377" s="237"/>
      <c r="N1377" s="143"/>
      <c r="O1377" s="143"/>
      <c r="P1377" s="143"/>
      <c r="Q1377" s="143"/>
      <c r="R1377" s="143"/>
      <c r="S1377" s="143"/>
      <c r="T1377" s="143"/>
      <c r="U1377" s="143"/>
      <c r="V1377" s="143"/>
      <c r="W1377" s="90">
        <f>IF(AND($AM$17&gt;=$X1377,$AM$17&lt;=$Y1377),'TARIFA ENTREGA A DIRECCION USD'!A1377,$W1378)</f>
        <v>0</v>
      </c>
      <c r="X1377" s="90">
        <v>1368.001</v>
      </c>
      <c r="Y1377" s="90">
        <v>1369</v>
      </c>
      <c r="Z1377" s="144"/>
    </row>
    <row r="1378" spans="1:26" x14ac:dyDescent="0.2">
      <c r="A1378" s="294" t="str">
        <f t="shared" si="30"/>
        <v>MIN XCP</v>
      </c>
      <c r="B1378" s="293" t="s">
        <v>583</v>
      </c>
      <c r="C1378" s="293" t="s">
        <v>584</v>
      </c>
      <c r="D1378" s="293" t="s">
        <v>5549</v>
      </c>
      <c r="E1378" s="293" t="s">
        <v>5550</v>
      </c>
      <c r="F1378" s="397" t="s">
        <v>503</v>
      </c>
      <c r="G1378" s="398">
        <v>503</v>
      </c>
      <c r="I1378" s="143"/>
      <c r="J1378" s="143"/>
      <c r="K1378" s="143"/>
      <c r="L1378" s="143"/>
      <c r="M1378" s="237"/>
      <c r="N1378" s="143"/>
      <c r="O1378" s="143"/>
      <c r="P1378" s="143"/>
      <c r="Q1378" s="143"/>
      <c r="R1378" s="143"/>
      <c r="S1378" s="143"/>
      <c r="T1378" s="143"/>
      <c r="U1378" s="143"/>
      <c r="V1378" s="143"/>
      <c r="W1378" s="90">
        <f>IF(AND($AM$17&gt;=$X1378,$AM$17&lt;=$Y1378),'TARIFA ENTREGA A DIRECCION USD'!A1378,$W1379)</f>
        <v>0</v>
      </c>
      <c r="X1378" s="90">
        <v>1369.001</v>
      </c>
      <c r="Y1378" s="90">
        <v>1370</v>
      </c>
      <c r="Z1378" s="144"/>
    </row>
    <row r="1379" spans="1:26" x14ac:dyDescent="0.2">
      <c r="A1379" s="281" t="str">
        <f t="shared" si="30"/>
        <v>MLM ACO</v>
      </c>
      <c r="B1379" s="368" t="s">
        <v>5474</v>
      </c>
      <c r="C1379" s="368" t="s">
        <v>5487</v>
      </c>
      <c r="D1379" s="368" t="s">
        <v>546</v>
      </c>
      <c r="E1379" s="368" t="s">
        <v>547</v>
      </c>
      <c r="F1379" s="369" t="s">
        <v>503</v>
      </c>
      <c r="G1379" s="370">
        <v>391</v>
      </c>
      <c r="I1379" s="143"/>
      <c r="J1379" s="143"/>
      <c r="K1379" s="143"/>
      <c r="L1379" s="143"/>
      <c r="M1379" s="237"/>
      <c r="N1379" s="143"/>
      <c r="O1379" s="143"/>
      <c r="P1379" s="143"/>
      <c r="Q1379" s="143"/>
      <c r="R1379" s="143"/>
      <c r="S1379" s="143"/>
      <c r="T1379" s="143"/>
      <c r="U1379" s="143"/>
      <c r="V1379" s="143"/>
      <c r="W1379" s="90">
        <f>IF(AND($AM$17&gt;=$X1379,$AM$17&lt;=$Y1379),'TARIFA ENTREGA A DIRECCION USD'!A1379,$W1380)</f>
        <v>0</v>
      </c>
      <c r="X1379" s="90">
        <v>1370.001</v>
      </c>
      <c r="Y1379" s="90">
        <v>1371</v>
      </c>
      <c r="Z1379" s="144"/>
    </row>
    <row r="1380" spans="1:26" x14ac:dyDescent="0.2">
      <c r="A1380" s="281" t="str">
        <f t="shared" si="30"/>
        <v>MLM AUA</v>
      </c>
      <c r="B1380" s="368" t="s">
        <v>5474</v>
      </c>
      <c r="C1380" s="368" t="s">
        <v>5487</v>
      </c>
      <c r="D1380" s="368" t="s">
        <v>5515</v>
      </c>
      <c r="E1380" s="368" t="s">
        <v>5519</v>
      </c>
      <c r="F1380" s="369" t="s">
        <v>503</v>
      </c>
      <c r="G1380" s="370">
        <v>342</v>
      </c>
      <c r="I1380" s="143"/>
      <c r="J1380" s="143"/>
      <c r="K1380" s="143"/>
      <c r="L1380" s="143"/>
      <c r="M1380" s="237"/>
      <c r="N1380" s="143"/>
      <c r="O1380" s="143"/>
      <c r="P1380" s="143"/>
      <c r="Q1380" s="143"/>
      <c r="R1380" s="143"/>
      <c r="S1380" s="143"/>
      <c r="T1380" s="143"/>
      <c r="U1380" s="143"/>
      <c r="V1380" s="143"/>
      <c r="W1380" s="90">
        <f>IF(AND($AM$17&gt;=$X1380,$AM$17&lt;=$Y1380),'TARIFA ENTREGA A DIRECCION USD'!A1380,$W1381)</f>
        <v>0</v>
      </c>
      <c r="X1380" s="90">
        <v>1371.001</v>
      </c>
      <c r="Y1380" s="90">
        <v>1372</v>
      </c>
      <c r="Z1380" s="144"/>
    </row>
    <row r="1381" spans="1:26" x14ac:dyDescent="0.2">
      <c r="A1381" s="281" t="str">
        <f t="shared" si="30"/>
        <v>MLM BAS</v>
      </c>
      <c r="B1381" s="368" t="s">
        <v>5474</v>
      </c>
      <c r="C1381" s="368" t="s">
        <v>5487</v>
      </c>
      <c r="D1381" s="368" t="s">
        <v>549</v>
      </c>
      <c r="E1381" s="368" t="s">
        <v>550</v>
      </c>
      <c r="F1381" s="369" t="s">
        <v>504</v>
      </c>
      <c r="G1381" s="370">
        <v>609</v>
      </c>
      <c r="I1381" s="143"/>
      <c r="J1381" s="143"/>
      <c r="K1381" s="143"/>
      <c r="L1381" s="143"/>
      <c r="M1381" s="237"/>
      <c r="N1381" s="143"/>
      <c r="O1381" s="143"/>
      <c r="P1381" s="143"/>
      <c r="Q1381" s="143"/>
      <c r="R1381" s="143"/>
      <c r="S1381" s="143"/>
      <c r="T1381" s="143"/>
      <c r="U1381" s="143"/>
      <c r="V1381" s="143"/>
      <c r="W1381" s="90">
        <f>IF(AND($AM$17&gt;=$X1381,$AM$17&lt;=$Y1381),'TARIFA ENTREGA A DIRECCION USD'!A1381,$W1382)</f>
        <v>0</v>
      </c>
      <c r="X1381" s="90">
        <v>1372.001</v>
      </c>
      <c r="Y1381" s="90">
        <v>1373</v>
      </c>
      <c r="Z1381" s="144"/>
    </row>
    <row r="1382" spans="1:26" x14ac:dyDescent="0.2">
      <c r="A1382" s="281" t="str">
        <f t="shared" si="30"/>
        <v>MLM BTO</v>
      </c>
      <c r="B1382" s="368" t="s">
        <v>5474</v>
      </c>
      <c r="C1382" s="368" t="s">
        <v>5487</v>
      </c>
      <c r="D1382" s="368" t="s">
        <v>551</v>
      </c>
      <c r="E1382" s="368" t="s">
        <v>552</v>
      </c>
      <c r="F1382" s="369" t="s">
        <v>503</v>
      </c>
      <c r="G1382" s="370">
        <v>365</v>
      </c>
      <c r="I1382" s="143"/>
      <c r="J1382" s="143"/>
      <c r="K1382" s="143"/>
      <c r="L1382" s="143"/>
      <c r="M1382" s="237"/>
      <c r="N1382" s="143"/>
      <c r="O1382" s="143"/>
      <c r="P1382" s="143"/>
      <c r="Q1382" s="143"/>
      <c r="R1382" s="143"/>
      <c r="S1382" s="143"/>
      <c r="T1382" s="143"/>
      <c r="U1382" s="143"/>
      <c r="V1382" s="143"/>
      <c r="W1382" s="90">
        <f>IF(AND($AM$17&gt;=$X1382,$AM$17&lt;=$Y1382),'TARIFA ENTREGA A DIRECCION USD'!A1382,$W1383)</f>
        <v>0</v>
      </c>
      <c r="X1382" s="90">
        <v>1373.001</v>
      </c>
      <c r="Y1382" s="90">
        <v>1374</v>
      </c>
      <c r="Z1382" s="144"/>
    </row>
    <row r="1383" spans="1:26" x14ac:dyDescent="0.2">
      <c r="A1383" s="281" t="str">
        <f t="shared" si="30"/>
        <v>MLM CAS</v>
      </c>
      <c r="B1383" s="368" t="s">
        <v>5474</v>
      </c>
      <c r="C1383" s="368" t="s">
        <v>5487</v>
      </c>
      <c r="D1383" s="368" t="s">
        <v>553</v>
      </c>
      <c r="E1383" s="368" t="s">
        <v>554</v>
      </c>
      <c r="F1383" s="369" t="s">
        <v>504</v>
      </c>
      <c r="G1383" s="370">
        <v>659</v>
      </c>
      <c r="I1383" s="143"/>
      <c r="J1383" s="143"/>
      <c r="K1383" s="143"/>
      <c r="L1383" s="143"/>
      <c r="M1383" s="237"/>
      <c r="N1383" s="143"/>
      <c r="O1383" s="143"/>
      <c r="P1383" s="143"/>
      <c r="Q1383" s="143"/>
      <c r="R1383" s="143"/>
      <c r="S1383" s="143"/>
      <c r="T1383" s="143"/>
      <c r="U1383" s="143"/>
      <c r="V1383" s="143"/>
      <c r="W1383" s="90">
        <f>IF(AND($AM$17&gt;=$X1383,$AM$17&lt;=$Y1383),'TARIFA ENTREGA A DIRECCION USD'!A1383,$W1384)</f>
        <v>0</v>
      </c>
      <c r="X1383" s="90">
        <v>1374.001</v>
      </c>
      <c r="Y1383" s="90">
        <v>1375</v>
      </c>
      <c r="Z1383" s="144"/>
    </row>
    <row r="1384" spans="1:26" x14ac:dyDescent="0.2">
      <c r="A1384" s="281" t="str">
        <f t="shared" si="30"/>
        <v>MLM CAZ</v>
      </c>
      <c r="B1384" s="368" t="s">
        <v>5474</v>
      </c>
      <c r="C1384" s="368" t="s">
        <v>5487</v>
      </c>
      <c r="D1384" s="368" t="s">
        <v>561</v>
      </c>
      <c r="E1384" s="368" t="s">
        <v>611</v>
      </c>
      <c r="F1384" s="369" t="s">
        <v>501</v>
      </c>
      <c r="G1384" s="370">
        <v>27</v>
      </c>
      <c r="I1384" s="143"/>
      <c r="J1384" s="143"/>
      <c r="K1384" s="143"/>
      <c r="L1384" s="143"/>
      <c r="M1384" s="237"/>
      <c r="N1384" s="143"/>
      <c r="O1384" s="143"/>
      <c r="P1384" s="143"/>
      <c r="Q1384" s="143"/>
      <c r="R1384" s="143"/>
      <c r="S1384" s="143"/>
      <c r="T1384" s="143"/>
      <c r="U1384" s="143"/>
      <c r="V1384" s="143"/>
      <c r="W1384" s="90">
        <f>IF(AND($AM$17&gt;=$X1384,$AM$17&lt;=$Y1384),'TARIFA ENTREGA A DIRECCION USD'!A1384,$W1385)</f>
        <v>0</v>
      </c>
      <c r="X1384" s="90">
        <v>1375.001</v>
      </c>
      <c r="Y1384" s="90">
        <v>1376</v>
      </c>
      <c r="Z1384" s="144"/>
    </row>
    <row r="1385" spans="1:26" x14ac:dyDescent="0.2">
      <c r="A1385" s="281" t="str">
        <f t="shared" si="30"/>
        <v>MLM CBR</v>
      </c>
      <c r="B1385" s="368" t="s">
        <v>5474</v>
      </c>
      <c r="C1385" s="368" t="s">
        <v>5487</v>
      </c>
      <c r="D1385" s="368" t="s">
        <v>555</v>
      </c>
      <c r="E1385" s="368" t="s">
        <v>556</v>
      </c>
      <c r="F1385" s="369" t="s">
        <v>503</v>
      </c>
      <c r="G1385" s="370">
        <v>590</v>
      </c>
      <c r="I1385" s="143"/>
      <c r="J1385" s="143"/>
      <c r="K1385" s="143"/>
      <c r="L1385" s="143"/>
      <c r="M1385" s="237"/>
      <c r="N1385" s="143"/>
      <c r="O1385" s="143"/>
      <c r="P1385" s="143"/>
      <c r="Q1385" s="143"/>
      <c r="R1385" s="143"/>
      <c r="S1385" s="143"/>
      <c r="T1385" s="143"/>
      <c r="U1385" s="143"/>
      <c r="V1385" s="143"/>
      <c r="W1385" s="90">
        <f>IF(AND($AM$17&gt;=$X1385,$AM$17&lt;=$Y1385),'TARIFA ENTREGA A DIRECCION USD'!A1385,$W1386)</f>
        <v>0</v>
      </c>
      <c r="X1385" s="90">
        <v>1376.001</v>
      </c>
      <c r="Y1385" s="90">
        <v>1377</v>
      </c>
      <c r="Z1385" s="144"/>
    </row>
    <row r="1386" spans="1:26" x14ac:dyDescent="0.2">
      <c r="A1386" s="281" t="str">
        <f t="shared" si="30"/>
        <v>MLM CCS</v>
      </c>
      <c r="B1386" s="368" t="s">
        <v>5474</v>
      </c>
      <c r="C1386" s="368" t="s">
        <v>5487</v>
      </c>
      <c r="D1386" s="368" t="s">
        <v>557</v>
      </c>
      <c r="E1386" s="368" t="s">
        <v>558</v>
      </c>
      <c r="F1386" s="369" t="s">
        <v>501</v>
      </c>
      <c r="G1386" s="370">
        <v>1</v>
      </c>
      <c r="I1386" s="143"/>
      <c r="J1386" s="143"/>
      <c r="K1386" s="143"/>
      <c r="L1386" s="143"/>
      <c r="M1386" s="237"/>
      <c r="N1386" s="143"/>
      <c r="O1386" s="143"/>
      <c r="P1386" s="143"/>
      <c r="Q1386" s="143"/>
      <c r="R1386" s="143"/>
      <c r="S1386" s="143"/>
      <c r="T1386" s="143"/>
      <c r="U1386" s="143"/>
      <c r="V1386" s="143"/>
      <c r="W1386" s="90">
        <f>IF(AND($AM$17&gt;=$X1386,$AM$17&lt;=$Y1386),'TARIFA ENTREGA A DIRECCION USD'!A1386,$W1387)</f>
        <v>0</v>
      </c>
      <c r="X1386" s="90">
        <v>1377.001</v>
      </c>
      <c r="Y1386" s="90">
        <v>1378</v>
      </c>
      <c r="Z1386" s="144"/>
    </row>
    <row r="1387" spans="1:26" x14ac:dyDescent="0.2">
      <c r="A1387" s="281" t="str">
        <f t="shared" si="30"/>
        <v>MLM CGA</v>
      </c>
      <c r="B1387" s="368" t="s">
        <v>5474</v>
      </c>
      <c r="C1387" s="368" t="s">
        <v>5487</v>
      </c>
      <c r="D1387" s="368" t="s">
        <v>559</v>
      </c>
      <c r="E1387" s="368" t="s">
        <v>560</v>
      </c>
      <c r="F1387" s="369" t="s">
        <v>502</v>
      </c>
      <c r="G1387" s="370">
        <v>108</v>
      </c>
      <c r="I1387" s="143"/>
      <c r="J1387" s="143"/>
      <c r="K1387" s="143"/>
      <c r="L1387" s="143"/>
      <c r="M1387" s="237"/>
      <c r="N1387" s="143"/>
      <c r="O1387" s="143"/>
      <c r="P1387" s="143"/>
      <c r="Q1387" s="143"/>
      <c r="R1387" s="143"/>
      <c r="S1387" s="143"/>
      <c r="T1387" s="143"/>
      <c r="U1387" s="143"/>
      <c r="V1387" s="143"/>
      <c r="W1387" s="90">
        <f>IF(AND($AM$17&gt;=$X1387,$AM$17&lt;=$Y1387),'TARIFA ENTREGA A DIRECCION USD'!A1387,$W1388)</f>
        <v>0</v>
      </c>
      <c r="X1387" s="90">
        <v>1378.001</v>
      </c>
      <c r="Y1387" s="90">
        <v>1379</v>
      </c>
      <c r="Z1387" s="144"/>
    </row>
    <row r="1388" spans="1:26" x14ac:dyDescent="0.2">
      <c r="A1388" s="281" t="str">
        <f t="shared" si="30"/>
        <v>MLM CNA</v>
      </c>
      <c r="B1388" s="368" t="s">
        <v>5474</v>
      </c>
      <c r="C1388" s="368" t="s">
        <v>5487</v>
      </c>
      <c r="D1388" s="368" t="s">
        <v>5492</v>
      </c>
      <c r="E1388" s="368" t="s">
        <v>5493</v>
      </c>
      <c r="F1388" s="369" t="s">
        <v>503</v>
      </c>
      <c r="G1388" s="370">
        <v>403</v>
      </c>
      <c r="I1388" s="143"/>
      <c r="J1388" s="143"/>
      <c r="K1388" s="143"/>
      <c r="L1388" s="143"/>
      <c r="M1388" s="237"/>
      <c r="N1388" s="143"/>
      <c r="O1388" s="143"/>
      <c r="P1388" s="143"/>
      <c r="Q1388" s="143"/>
      <c r="R1388" s="143"/>
      <c r="S1388" s="143"/>
      <c r="T1388" s="143"/>
      <c r="U1388" s="143"/>
      <c r="V1388" s="143"/>
      <c r="W1388" s="90">
        <f>IF(AND($AM$17&gt;=$X1388,$AM$17&lt;=$Y1388),'TARIFA ENTREGA A DIRECCION USD'!A1388,$W1389)</f>
        <v>0</v>
      </c>
      <c r="X1388" s="90">
        <v>1379.001</v>
      </c>
      <c r="Y1388" s="90">
        <v>1380</v>
      </c>
      <c r="Z1388" s="144"/>
    </row>
    <row r="1389" spans="1:26" x14ac:dyDescent="0.2">
      <c r="A1389" s="281" t="str">
        <f t="shared" si="30"/>
        <v>MLM CNO</v>
      </c>
      <c r="B1389" s="368" t="s">
        <v>5474</v>
      </c>
      <c r="C1389" s="368" t="s">
        <v>5487</v>
      </c>
      <c r="D1389" s="368" t="s">
        <v>5499</v>
      </c>
      <c r="E1389" s="368" t="s">
        <v>5500</v>
      </c>
      <c r="F1389" s="369" t="s">
        <v>503</v>
      </c>
      <c r="G1389" s="370">
        <v>531</v>
      </c>
      <c r="I1389" s="143"/>
      <c r="J1389" s="143"/>
      <c r="K1389" s="143"/>
      <c r="L1389" s="143"/>
      <c r="M1389" s="237"/>
      <c r="N1389" s="143"/>
      <c r="O1389" s="143"/>
      <c r="P1389" s="143"/>
      <c r="Q1389" s="143"/>
      <c r="R1389" s="143"/>
      <c r="S1389" s="143"/>
      <c r="T1389" s="143"/>
      <c r="U1389" s="143"/>
      <c r="V1389" s="143"/>
      <c r="W1389" s="90">
        <f>IF(AND($AM$17&gt;=$X1389,$AM$17&lt;=$Y1389),'TARIFA ENTREGA A DIRECCION USD'!A1389,$W1390)</f>
        <v>0</v>
      </c>
      <c r="X1389" s="90">
        <v>1380.001</v>
      </c>
      <c r="Y1389" s="90">
        <v>1381</v>
      </c>
      <c r="Z1389" s="144"/>
    </row>
    <row r="1390" spans="1:26" x14ac:dyDescent="0.2">
      <c r="A1390" s="281" t="str">
        <f t="shared" si="30"/>
        <v>MLM CRO</v>
      </c>
      <c r="B1390" s="368" t="s">
        <v>5474</v>
      </c>
      <c r="C1390" s="368" t="s">
        <v>5487</v>
      </c>
      <c r="D1390" s="368" t="s">
        <v>562</v>
      </c>
      <c r="E1390" s="368" t="s">
        <v>563</v>
      </c>
      <c r="F1390" s="369" t="s">
        <v>503</v>
      </c>
      <c r="G1390" s="370">
        <v>461</v>
      </c>
      <c r="I1390" s="143"/>
      <c r="J1390" s="143"/>
      <c r="K1390" s="143"/>
      <c r="L1390" s="143"/>
      <c r="M1390" s="237"/>
      <c r="N1390" s="143"/>
      <c r="O1390" s="143"/>
      <c r="P1390" s="143"/>
      <c r="Q1390" s="143"/>
      <c r="R1390" s="143"/>
      <c r="S1390" s="143"/>
      <c r="T1390" s="143"/>
      <c r="U1390" s="143"/>
      <c r="V1390" s="143"/>
      <c r="W1390" s="90">
        <f>IF(AND($AM$17&gt;=$X1390,$AM$17&lt;=$Y1390),'TARIFA ENTREGA A DIRECCION USD'!A1390,$W1391)</f>
        <v>0</v>
      </c>
      <c r="X1390" s="90">
        <v>1381.001</v>
      </c>
      <c r="Y1390" s="90">
        <v>1382</v>
      </c>
      <c r="Z1390" s="144"/>
    </row>
    <row r="1391" spans="1:26" x14ac:dyDescent="0.2">
      <c r="A1391" s="281" t="str">
        <f t="shared" si="30"/>
        <v>MLM CRR</v>
      </c>
      <c r="B1391" s="368" t="s">
        <v>5474</v>
      </c>
      <c r="C1391" s="368" t="s">
        <v>5487</v>
      </c>
      <c r="D1391" s="368" t="s">
        <v>564</v>
      </c>
      <c r="E1391" s="368" t="s">
        <v>565</v>
      </c>
      <c r="F1391" s="369" t="s">
        <v>503</v>
      </c>
      <c r="G1391" s="370">
        <v>480</v>
      </c>
      <c r="I1391" s="143"/>
      <c r="J1391" s="143"/>
      <c r="K1391" s="143"/>
      <c r="L1391" s="143"/>
      <c r="M1391" s="237"/>
      <c r="N1391" s="143"/>
      <c r="O1391" s="143"/>
      <c r="P1391" s="143"/>
      <c r="Q1391" s="143"/>
      <c r="R1391" s="143"/>
      <c r="S1391" s="143"/>
      <c r="T1391" s="143"/>
      <c r="U1391" s="143"/>
      <c r="V1391" s="143"/>
      <c r="W1391" s="90">
        <f>IF(AND($AM$17&gt;=$X1391,$AM$17&lt;=$Y1391),'TARIFA ENTREGA A DIRECCION USD'!A1391,$W1392)</f>
        <v>0</v>
      </c>
      <c r="X1391" s="90">
        <v>1382.001</v>
      </c>
      <c r="Y1391" s="90">
        <v>1383</v>
      </c>
      <c r="Z1391" s="144"/>
    </row>
    <row r="1392" spans="1:26" x14ac:dyDescent="0.2">
      <c r="A1392" s="281" t="str">
        <f t="shared" si="30"/>
        <v>MLM CVE</v>
      </c>
      <c r="B1392" s="368" t="s">
        <v>5474</v>
      </c>
      <c r="C1392" s="368" t="s">
        <v>5487</v>
      </c>
      <c r="D1392" s="368" t="s">
        <v>566</v>
      </c>
      <c r="E1392" s="368" t="s">
        <v>567</v>
      </c>
      <c r="F1392" s="369" t="s">
        <v>501</v>
      </c>
      <c r="G1392" s="370">
        <v>57</v>
      </c>
      <c r="I1392" s="143"/>
      <c r="J1392" s="143"/>
      <c r="K1392" s="143"/>
      <c r="L1392" s="143"/>
      <c r="M1392" s="237"/>
      <c r="N1392" s="143"/>
      <c r="O1392" s="143"/>
      <c r="P1392" s="143"/>
      <c r="Q1392" s="143"/>
      <c r="R1392" s="143"/>
      <c r="S1392" s="143"/>
      <c r="T1392" s="143"/>
      <c r="U1392" s="143"/>
      <c r="V1392" s="143"/>
      <c r="W1392" s="90">
        <f>IF(AND($AM$17&gt;=$X1392,$AM$17&lt;=$Y1392),'TARIFA ENTREGA A DIRECCION USD'!A1392,$W1393)</f>
        <v>0</v>
      </c>
      <c r="X1392" s="90">
        <v>1383.001</v>
      </c>
      <c r="Y1392" s="90">
        <v>1384</v>
      </c>
      <c r="Z1392" s="144"/>
    </row>
    <row r="1393" spans="1:26" x14ac:dyDescent="0.2">
      <c r="A1393" s="281" t="str">
        <f t="shared" si="30"/>
        <v>MLM CZO</v>
      </c>
      <c r="B1393" s="368" t="s">
        <v>5474</v>
      </c>
      <c r="C1393" s="368" t="s">
        <v>5487</v>
      </c>
      <c r="D1393" s="368" t="s">
        <v>568</v>
      </c>
      <c r="E1393" s="368" t="s">
        <v>5481</v>
      </c>
      <c r="F1393" s="369" t="s">
        <v>502</v>
      </c>
      <c r="G1393" s="370">
        <v>282</v>
      </c>
      <c r="I1393" s="143"/>
      <c r="J1393" s="143"/>
      <c r="K1393" s="143"/>
      <c r="L1393" s="143"/>
      <c r="M1393" s="237"/>
      <c r="N1393" s="143"/>
      <c r="O1393" s="143"/>
      <c r="P1393" s="143"/>
      <c r="Q1393" s="143"/>
      <c r="R1393" s="143"/>
      <c r="S1393" s="143"/>
      <c r="T1393" s="143"/>
      <c r="U1393" s="143"/>
      <c r="V1393" s="143"/>
      <c r="W1393" s="90">
        <f>IF(AND($AM$17&gt;=$X1393,$AM$17&lt;=$Y1393),'TARIFA ENTREGA A DIRECCION USD'!A1393,$W1394)</f>
        <v>0</v>
      </c>
      <c r="X1393" s="90">
        <v>1384.001</v>
      </c>
      <c r="Y1393" s="90">
        <v>1385</v>
      </c>
      <c r="Z1393" s="144"/>
    </row>
    <row r="1394" spans="1:26" x14ac:dyDescent="0.2">
      <c r="A1394" s="281" t="str">
        <f t="shared" si="30"/>
        <v>MLM DMS</v>
      </c>
      <c r="B1394" s="368" t="s">
        <v>5474</v>
      </c>
      <c r="C1394" s="368" t="s">
        <v>5487</v>
      </c>
      <c r="D1394" s="368" t="s">
        <v>5446</v>
      </c>
      <c r="E1394" s="368" t="s">
        <v>5447</v>
      </c>
      <c r="F1394" s="369" t="s">
        <v>504</v>
      </c>
      <c r="G1394" s="370">
        <v>609</v>
      </c>
      <c r="I1394" s="143"/>
      <c r="J1394" s="143"/>
      <c r="K1394" s="143"/>
      <c r="L1394" s="143"/>
      <c r="M1394" s="237"/>
      <c r="N1394" s="143"/>
      <c r="O1394" s="143"/>
      <c r="P1394" s="143"/>
      <c r="Q1394" s="143"/>
      <c r="R1394" s="143"/>
      <c r="S1394" s="143"/>
      <c r="T1394" s="143"/>
      <c r="U1394" s="143"/>
      <c r="V1394" s="143"/>
      <c r="W1394" s="90">
        <f>IF(AND($AM$17&gt;=$X1394,$AM$17&lt;=$Y1394),'TARIFA ENTREGA A DIRECCION USD'!A1394,$W1395)</f>
        <v>0</v>
      </c>
      <c r="X1394" s="90">
        <v>1385.001</v>
      </c>
      <c r="Y1394" s="90">
        <v>1386</v>
      </c>
      <c r="Z1394" s="144"/>
    </row>
    <row r="1395" spans="1:26" x14ac:dyDescent="0.2">
      <c r="A1395" s="281" t="str">
        <f t="shared" si="30"/>
        <v>MLM ETE</v>
      </c>
      <c r="B1395" s="368" t="s">
        <v>5474</v>
      </c>
      <c r="C1395" s="368" t="s">
        <v>5487</v>
      </c>
      <c r="D1395" s="368" t="s">
        <v>570</v>
      </c>
      <c r="E1395" s="368" t="s">
        <v>571</v>
      </c>
      <c r="F1395" s="369" t="s">
        <v>503</v>
      </c>
      <c r="G1395" s="370">
        <v>458</v>
      </c>
      <c r="I1395" s="143"/>
      <c r="J1395" s="143"/>
      <c r="K1395" s="143"/>
      <c r="L1395" s="143"/>
      <c r="M1395" s="237"/>
      <c r="N1395" s="143"/>
      <c r="O1395" s="143"/>
      <c r="P1395" s="143"/>
      <c r="Q1395" s="143"/>
      <c r="R1395" s="143"/>
      <c r="S1395" s="143"/>
      <c r="T1395" s="143"/>
      <c r="U1395" s="143"/>
      <c r="V1395" s="143"/>
      <c r="W1395" s="90">
        <f>IF(AND($AM$17&gt;=$X1395,$AM$17&lt;=$Y1395),'TARIFA ENTREGA A DIRECCION USD'!A1395,$W1396)</f>
        <v>0</v>
      </c>
      <c r="X1395" s="90">
        <v>1386.001</v>
      </c>
      <c r="Y1395" s="90">
        <v>1387</v>
      </c>
      <c r="Z1395" s="144"/>
    </row>
    <row r="1396" spans="1:26" x14ac:dyDescent="0.2">
      <c r="A1396" s="281" t="str">
        <f t="shared" si="30"/>
        <v>MLM EVA</v>
      </c>
      <c r="B1396" s="368" t="s">
        <v>5474</v>
      </c>
      <c r="C1396" s="368" t="s">
        <v>5487</v>
      </c>
      <c r="D1396" s="368" t="s">
        <v>572</v>
      </c>
      <c r="E1396" s="368" t="s">
        <v>573</v>
      </c>
      <c r="F1396" s="369" t="s">
        <v>504</v>
      </c>
      <c r="G1396" s="370">
        <v>755</v>
      </c>
      <c r="I1396" s="143"/>
      <c r="J1396" s="143"/>
      <c r="K1396" s="143"/>
      <c r="L1396" s="143"/>
      <c r="M1396" s="237"/>
      <c r="N1396" s="143"/>
      <c r="O1396" s="143"/>
      <c r="P1396" s="143"/>
      <c r="Q1396" s="143"/>
      <c r="R1396" s="143"/>
      <c r="S1396" s="143"/>
      <c r="T1396" s="143"/>
      <c r="U1396" s="143"/>
      <c r="V1396" s="143"/>
      <c r="W1396" s="90">
        <f>IF(AND($AM$17&gt;=$X1396,$AM$17&lt;=$Y1396),'TARIFA ENTREGA A DIRECCION USD'!A1396,$W1397)</f>
        <v>0</v>
      </c>
      <c r="X1396" s="90">
        <v>1387.001</v>
      </c>
      <c r="Y1396" s="90">
        <v>1388</v>
      </c>
      <c r="Z1396" s="144"/>
    </row>
    <row r="1397" spans="1:26" x14ac:dyDescent="0.2">
      <c r="A1397" s="281" t="str">
        <f t="shared" si="30"/>
        <v>MLM GR2</v>
      </c>
      <c r="B1397" s="368" t="s">
        <v>5474</v>
      </c>
      <c r="C1397" s="368" t="s">
        <v>5487</v>
      </c>
      <c r="D1397" s="368" t="s">
        <v>576</v>
      </c>
      <c r="E1397" s="368" t="s">
        <v>5473</v>
      </c>
      <c r="F1397" s="369" t="s">
        <v>501</v>
      </c>
      <c r="G1397" s="369">
        <v>39</v>
      </c>
      <c r="I1397" s="143"/>
      <c r="J1397" s="143"/>
      <c r="K1397" s="143"/>
      <c r="L1397" s="143"/>
      <c r="M1397" s="237"/>
      <c r="N1397" s="143"/>
      <c r="O1397" s="143"/>
      <c r="P1397" s="143"/>
      <c r="Q1397" s="143"/>
      <c r="R1397" s="143"/>
      <c r="S1397" s="143"/>
      <c r="T1397" s="143"/>
      <c r="U1397" s="143"/>
      <c r="V1397" s="143"/>
      <c r="W1397" s="90">
        <f>IF(AND($AM$17&gt;=$X1397,$AM$17&lt;=$Y1397),'TARIFA ENTREGA A DIRECCION USD'!A1397,$W1398)</f>
        <v>0</v>
      </c>
      <c r="X1397" s="90">
        <v>1388.001</v>
      </c>
      <c r="Y1397" s="90">
        <v>1389</v>
      </c>
      <c r="Z1397" s="144"/>
    </row>
    <row r="1398" spans="1:26" x14ac:dyDescent="0.2">
      <c r="A1398" s="281" t="str">
        <f t="shared" si="30"/>
        <v>MLM GTE</v>
      </c>
      <c r="B1398" s="368" t="s">
        <v>5474</v>
      </c>
      <c r="C1398" s="368" t="s">
        <v>5487</v>
      </c>
      <c r="D1398" s="368" t="s">
        <v>5501</v>
      </c>
      <c r="E1398" s="368" t="s">
        <v>5502</v>
      </c>
      <c r="F1398" s="369" t="s">
        <v>501</v>
      </c>
      <c r="G1398" s="370">
        <v>43</v>
      </c>
      <c r="I1398" s="143"/>
      <c r="J1398" s="143"/>
      <c r="K1398" s="143"/>
      <c r="L1398" s="143"/>
      <c r="M1398" s="237"/>
      <c r="N1398" s="143"/>
      <c r="O1398" s="143"/>
      <c r="P1398" s="143"/>
      <c r="Q1398" s="143"/>
      <c r="R1398" s="143"/>
      <c r="S1398" s="143"/>
      <c r="T1398" s="143"/>
      <c r="U1398" s="143"/>
      <c r="V1398" s="143"/>
      <c r="W1398" s="90">
        <f>IF(AND($AM$17&gt;=$X1398,$AM$17&lt;=$Y1398),'TARIFA ENTREGA A DIRECCION USD'!A1398,$W1399)</f>
        <v>0</v>
      </c>
      <c r="X1398" s="90">
        <v>1389.001</v>
      </c>
      <c r="Y1398" s="90">
        <v>1390</v>
      </c>
      <c r="Z1398" s="144"/>
    </row>
    <row r="1399" spans="1:26" x14ac:dyDescent="0.2">
      <c r="A1399" s="281" t="str">
        <f t="shared" si="30"/>
        <v>MLM GUA</v>
      </c>
      <c r="B1399" s="368" t="s">
        <v>5474</v>
      </c>
      <c r="C1399" s="368" t="s">
        <v>5487</v>
      </c>
      <c r="D1399" s="368" t="s">
        <v>574</v>
      </c>
      <c r="E1399" s="368" t="s">
        <v>575</v>
      </c>
      <c r="F1399" s="369" t="s">
        <v>503</v>
      </c>
      <c r="G1399" s="370">
        <v>534</v>
      </c>
      <c r="I1399" s="143"/>
      <c r="J1399" s="143"/>
      <c r="K1399" s="143"/>
      <c r="L1399" s="143"/>
      <c r="M1399" s="237"/>
      <c r="N1399" s="143"/>
      <c r="O1399" s="143"/>
      <c r="P1399" s="143"/>
      <c r="Q1399" s="143"/>
      <c r="R1399" s="143"/>
      <c r="S1399" s="143"/>
      <c r="T1399" s="143"/>
      <c r="U1399" s="143"/>
      <c r="V1399" s="143"/>
      <c r="W1399" s="90">
        <f>IF(AND($AM$17&gt;=$X1399,$AM$17&lt;=$Y1399),'TARIFA ENTREGA A DIRECCION USD'!A1399,$W1400)</f>
        <v>0</v>
      </c>
      <c r="X1399" s="90">
        <v>1390.001</v>
      </c>
      <c r="Y1399" s="90">
        <v>1391</v>
      </c>
      <c r="Z1399" s="144"/>
    </row>
    <row r="1400" spans="1:26" x14ac:dyDescent="0.2">
      <c r="A1400" s="281" t="str">
        <f t="shared" si="30"/>
        <v>MLM LGA</v>
      </c>
      <c r="B1400" s="368" t="s">
        <v>5474</v>
      </c>
      <c r="C1400" s="368" t="s">
        <v>5487</v>
      </c>
      <c r="D1400" s="368" t="s">
        <v>5536</v>
      </c>
      <c r="E1400" s="368" t="s">
        <v>5480</v>
      </c>
      <c r="F1400" s="369" t="s">
        <v>501</v>
      </c>
      <c r="G1400" s="370">
        <v>30</v>
      </c>
      <c r="I1400" s="143"/>
      <c r="J1400" s="143"/>
      <c r="K1400" s="143"/>
      <c r="L1400" s="143"/>
      <c r="M1400" s="237"/>
      <c r="N1400" s="143"/>
      <c r="O1400" s="143"/>
      <c r="P1400" s="143"/>
      <c r="Q1400" s="143"/>
      <c r="R1400" s="143"/>
      <c r="S1400" s="143"/>
      <c r="T1400" s="143"/>
      <c r="U1400" s="143"/>
      <c r="V1400" s="143"/>
      <c r="W1400" s="90">
        <f>IF(AND($AM$17&gt;=$X1400,$AM$17&lt;=$Y1400),'TARIFA ENTREGA A DIRECCION USD'!A1400,$W1401)</f>
        <v>0</v>
      </c>
      <c r="X1400" s="90">
        <v>1391.001</v>
      </c>
      <c r="Y1400" s="90">
        <v>1392</v>
      </c>
      <c r="Z1400" s="144"/>
    </row>
    <row r="1401" spans="1:26" x14ac:dyDescent="0.2">
      <c r="A1401" s="281" t="str">
        <f t="shared" si="30"/>
        <v>MLM MAY</v>
      </c>
      <c r="B1401" s="368" t="s">
        <v>5474</v>
      </c>
      <c r="C1401" s="368" t="s">
        <v>5487</v>
      </c>
      <c r="D1401" s="368" t="s">
        <v>577</v>
      </c>
      <c r="E1401" s="368" t="s">
        <v>578</v>
      </c>
      <c r="F1401" s="369" t="s">
        <v>502</v>
      </c>
      <c r="G1401" s="370">
        <v>119</v>
      </c>
      <c r="I1401" s="143"/>
      <c r="J1401" s="143"/>
      <c r="K1401" s="143"/>
      <c r="L1401" s="143"/>
      <c r="M1401" s="237"/>
      <c r="N1401" s="143"/>
      <c r="O1401" s="143"/>
      <c r="P1401" s="143"/>
      <c r="Q1401" s="143"/>
      <c r="R1401" s="143"/>
      <c r="S1401" s="143"/>
      <c r="T1401" s="143"/>
      <c r="U1401" s="143"/>
      <c r="V1401" s="143"/>
      <c r="W1401" s="90">
        <f>IF(AND($AM$17&gt;=$X1401,$AM$17&lt;=$Y1401),'TARIFA ENTREGA A DIRECCION USD'!A1401,$W1402)</f>
        <v>0</v>
      </c>
      <c r="X1401" s="90">
        <v>1392.001</v>
      </c>
      <c r="Y1401" s="90">
        <v>1393</v>
      </c>
      <c r="Z1401" s="144"/>
    </row>
    <row r="1402" spans="1:26" x14ac:dyDescent="0.2">
      <c r="A1402" s="281" t="str">
        <f t="shared" si="30"/>
        <v>MLM MBO</v>
      </c>
      <c r="B1402" s="368" t="s">
        <v>5474</v>
      </c>
      <c r="C1402" s="368" t="s">
        <v>5487</v>
      </c>
      <c r="D1402" s="368" t="s">
        <v>579</v>
      </c>
      <c r="E1402" s="368" t="s">
        <v>580</v>
      </c>
      <c r="F1402" s="369" t="s">
        <v>504</v>
      </c>
      <c r="G1402" s="370">
        <v>709</v>
      </c>
      <c r="I1402" s="143"/>
      <c r="J1402" s="143"/>
      <c r="K1402" s="143"/>
      <c r="L1402" s="143"/>
      <c r="M1402" s="237"/>
      <c r="N1402" s="143"/>
      <c r="O1402" s="143"/>
      <c r="P1402" s="143"/>
      <c r="Q1402" s="143"/>
      <c r="R1402" s="143"/>
      <c r="S1402" s="143"/>
      <c r="T1402" s="143"/>
      <c r="U1402" s="143"/>
      <c r="V1402" s="143"/>
      <c r="W1402" s="90">
        <f>IF(AND($AM$17&gt;=$X1402,$AM$17&lt;=$Y1402),'TARIFA ENTREGA A DIRECCION USD'!A1402,$W1403)</f>
        <v>0</v>
      </c>
      <c r="X1402" s="90">
        <v>1393.001</v>
      </c>
      <c r="Y1402" s="90">
        <v>1394</v>
      </c>
      <c r="Z1402" s="144"/>
    </row>
    <row r="1403" spans="1:26" x14ac:dyDescent="0.2">
      <c r="A1403" s="281" t="str">
        <f t="shared" si="30"/>
        <v>MLM MDA</v>
      </c>
      <c r="B1403" s="368" t="s">
        <v>5474</v>
      </c>
      <c r="C1403" s="368" t="s">
        <v>5487</v>
      </c>
      <c r="D1403" s="368" t="s">
        <v>581</v>
      </c>
      <c r="E1403" s="368" t="s">
        <v>582</v>
      </c>
      <c r="F1403" s="369" t="s">
        <v>504</v>
      </c>
      <c r="G1403" s="370">
        <v>824</v>
      </c>
      <c r="I1403" s="143"/>
      <c r="J1403" s="143"/>
      <c r="K1403" s="143"/>
      <c r="L1403" s="143"/>
      <c r="M1403" s="237"/>
      <c r="N1403" s="143"/>
      <c r="O1403" s="143"/>
      <c r="P1403" s="143"/>
      <c r="Q1403" s="143"/>
      <c r="R1403" s="143"/>
      <c r="S1403" s="143"/>
      <c r="T1403" s="143"/>
      <c r="U1403" s="143"/>
      <c r="V1403" s="143"/>
      <c r="W1403" s="90">
        <f>IF(AND($AM$17&gt;=$X1403,$AM$17&lt;=$Y1403),'TARIFA ENTREGA A DIRECCION USD'!A1403,$W1404)</f>
        <v>0</v>
      </c>
      <c r="X1403" s="90">
        <v>1394.001</v>
      </c>
      <c r="Y1403" s="90">
        <v>1395</v>
      </c>
      <c r="Z1403" s="144"/>
    </row>
    <row r="1404" spans="1:26" x14ac:dyDescent="0.2">
      <c r="A1404" s="281" t="str">
        <f t="shared" si="30"/>
        <v>MLM MIN</v>
      </c>
      <c r="B1404" s="368" t="s">
        <v>5474</v>
      </c>
      <c r="C1404" s="368" t="s">
        <v>5487</v>
      </c>
      <c r="D1404" s="368" t="s">
        <v>583</v>
      </c>
      <c r="E1404" s="368" t="s">
        <v>584</v>
      </c>
      <c r="F1404" s="369" t="s">
        <v>503</v>
      </c>
      <c r="G1404" s="370">
        <v>503</v>
      </c>
      <c r="I1404" s="143"/>
      <c r="J1404" s="143"/>
      <c r="K1404" s="143"/>
      <c r="L1404" s="143"/>
      <c r="M1404" s="237"/>
      <c r="N1404" s="143"/>
      <c r="O1404" s="143"/>
      <c r="P1404" s="143"/>
      <c r="Q1404" s="143"/>
      <c r="R1404" s="143"/>
      <c r="S1404" s="143"/>
      <c r="T1404" s="143"/>
      <c r="U1404" s="143"/>
      <c r="V1404" s="143"/>
      <c r="W1404" s="90">
        <f>IF(AND($AM$17&gt;=$X1404,$AM$17&lt;=$Y1404),'TARIFA ENTREGA A DIRECCION USD'!A1404,$W1405)</f>
        <v>0</v>
      </c>
      <c r="X1404" s="90">
        <v>1395.001</v>
      </c>
      <c r="Y1404" s="90">
        <v>1396</v>
      </c>
      <c r="Z1404" s="144"/>
    </row>
    <row r="1405" spans="1:26" x14ac:dyDescent="0.2">
      <c r="A1405" s="281" t="str">
        <f t="shared" si="30"/>
        <v>MLM MLM</v>
      </c>
      <c r="B1405" s="368" t="s">
        <v>5474</v>
      </c>
      <c r="C1405" s="368" t="s">
        <v>5487</v>
      </c>
      <c r="D1405" s="368" t="s">
        <v>5474</v>
      </c>
      <c r="E1405" s="368" t="s">
        <v>5487</v>
      </c>
      <c r="F1405" s="369" t="s">
        <v>501</v>
      </c>
      <c r="G1405" s="370">
        <v>1</v>
      </c>
      <c r="I1405" s="143"/>
      <c r="J1405" s="143"/>
      <c r="K1405" s="143"/>
      <c r="L1405" s="143"/>
      <c r="M1405" s="237"/>
      <c r="N1405" s="143"/>
      <c r="O1405" s="143"/>
      <c r="P1405" s="143"/>
      <c r="Q1405" s="143"/>
      <c r="R1405" s="143"/>
      <c r="S1405" s="143"/>
      <c r="T1405" s="143"/>
      <c r="U1405" s="143"/>
      <c r="V1405" s="143"/>
      <c r="W1405" s="90">
        <f>IF(AND($AM$17&gt;=$X1405,$AM$17&lt;=$Y1405),'TARIFA ENTREGA A DIRECCION USD'!A1405,$W1406)</f>
        <v>0</v>
      </c>
      <c r="X1405" s="90">
        <v>1396.001</v>
      </c>
      <c r="Y1405" s="90">
        <v>1397</v>
      </c>
      <c r="Z1405" s="144"/>
    </row>
    <row r="1406" spans="1:26" x14ac:dyDescent="0.2">
      <c r="A1406" s="281" t="str">
        <f t="shared" si="30"/>
        <v>MLM MTA</v>
      </c>
      <c r="B1406" s="368" t="s">
        <v>5474</v>
      </c>
      <c r="C1406" s="368" t="s">
        <v>5487</v>
      </c>
      <c r="D1406" s="368" t="s">
        <v>585</v>
      </c>
      <c r="E1406" s="368" t="s">
        <v>5483</v>
      </c>
      <c r="F1406" s="369" t="s">
        <v>504</v>
      </c>
      <c r="G1406" s="370">
        <v>460</v>
      </c>
      <c r="I1406" s="143"/>
      <c r="J1406" s="143"/>
      <c r="K1406" s="143"/>
      <c r="L1406" s="143"/>
      <c r="M1406" s="237"/>
      <c r="N1406" s="143"/>
      <c r="O1406" s="143"/>
      <c r="P1406" s="143"/>
      <c r="Q1406" s="143"/>
      <c r="R1406" s="143"/>
      <c r="S1406" s="143"/>
      <c r="T1406" s="143"/>
      <c r="U1406" s="143"/>
      <c r="V1406" s="143"/>
      <c r="W1406" s="90">
        <f>IF(AND($AM$17&gt;=$X1406,$AM$17&lt;=$Y1406),'TARIFA ENTREGA A DIRECCION USD'!A1406,$W1407)</f>
        <v>0</v>
      </c>
      <c r="X1406" s="90">
        <v>1397.001</v>
      </c>
      <c r="Y1406" s="90">
        <v>1398</v>
      </c>
      <c r="Z1406" s="144"/>
    </row>
    <row r="1407" spans="1:26" x14ac:dyDescent="0.2">
      <c r="A1407" s="281" t="str">
        <f t="shared" si="30"/>
        <v>MLM PCO</v>
      </c>
      <c r="B1407" s="368" t="s">
        <v>5474</v>
      </c>
      <c r="C1407" s="368" t="s">
        <v>5487</v>
      </c>
      <c r="D1407" s="368" t="s">
        <v>586</v>
      </c>
      <c r="E1407" s="368" t="s">
        <v>587</v>
      </c>
      <c r="F1407" s="369" t="s">
        <v>502</v>
      </c>
      <c r="G1407" s="370">
        <v>223</v>
      </c>
      <c r="I1407" s="143"/>
      <c r="J1407" s="143"/>
      <c r="K1407" s="143"/>
      <c r="L1407" s="143"/>
      <c r="M1407" s="237"/>
      <c r="N1407" s="143"/>
      <c r="O1407" s="143"/>
      <c r="P1407" s="143"/>
      <c r="Q1407" s="143"/>
      <c r="R1407" s="143"/>
      <c r="S1407" s="143"/>
      <c r="T1407" s="143"/>
      <c r="U1407" s="143"/>
      <c r="V1407" s="143"/>
      <c r="W1407" s="90">
        <f>IF(AND($AM$17&gt;=$X1407,$AM$17&lt;=$Y1407),'TARIFA ENTREGA A DIRECCION USD'!A1407,$W1408)</f>
        <v>0</v>
      </c>
      <c r="X1407" s="90">
        <v>1398.001</v>
      </c>
      <c r="Y1407" s="90">
        <v>1399</v>
      </c>
      <c r="Z1407" s="144"/>
    </row>
    <row r="1408" spans="1:26" x14ac:dyDescent="0.2">
      <c r="A1408" s="281" t="str">
        <f t="shared" si="30"/>
        <v>MLM PFO</v>
      </c>
      <c r="B1408" s="368" t="s">
        <v>5474</v>
      </c>
      <c r="C1408" s="368" t="s">
        <v>5487</v>
      </c>
      <c r="D1408" s="368" t="s">
        <v>588</v>
      </c>
      <c r="E1408" s="368" t="s">
        <v>589</v>
      </c>
      <c r="F1408" s="369" t="s">
        <v>503</v>
      </c>
      <c r="G1408" s="370">
        <v>541</v>
      </c>
      <c r="I1408" s="143"/>
      <c r="J1408" s="143"/>
      <c r="K1408" s="143"/>
      <c r="L1408" s="143"/>
      <c r="M1408" s="237"/>
      <c r="N1408" s="143"/>
      <c r="O1408" s="143"/>
      <c r="P1408" s="143"/>
      <c r="Q1408" s="143"/>
      <c r="R1408" s="143"/>
      <c r="S1408" s="143"/>
      <c r="T1408" s="143"/>
      <c r="U1408" s="143"/>
      <c r="V1408" s="143"/>
      <c r="W1408" s="90">
        <f>IF(AND($AM$17&gt;=$X1408,$AM$17&lt;=$Y1408),'TARIFA ENTREGA A DIRECCION USD'!A1408,$W1409)</f>
        <v>0</v>
      </c>
      <c r="X1408" s="90">
        <v>1399.001</v>
      </c>
      <c r="Y1408" s="90">
        <v>1400</v>
      </c>
      <c r="Z1408" s="144"/>
    </row>
    <row r="1409" spans="1:26" x14ac:dyDescent="0.2">
      <c r="A1409" s="281" t="str">
        <f t="shared" si="30"/>
        <v>MLM PLC</v>
      </c>
      <c r="B1409" s="368" t="s">
        <v>5474</v>
      </c>
      <c r="C1409" s="368" t="s">
        <v>5487</v>
      </c>
      <c r="D1409" s="368" t="s">
        <v>590</v>
      </c>
      <c r="E1409" s="368" t="s">
        <v>591</v>
      </c>
      <c r="F1409" s="369" t="s">
        <v>503</v>
      </c>
      <c r="G1409" s="370">
        <v>324</v>
      </c>
      <c r="I1409" s="143"/>
      <c r="J1409" s="143"/>
      <c r="K1409" s="143"/>
      <c r="L1409" s="143"/>
      <c r="M1409" s="237"/>
      <c r="N1409" s="143"/>
      <c r="O1409" s="143"/>
      <c r="P1409" s="143"/>
      <c r="Q1409" s="143"/>
      <c r="R1409" s="143"/>
      <c r="S1409" s="143"/>
      <c r="T1409" s="143"/>
      <c r="U1409" s="143"/>
      <c r="V1409" s="143"/>
      <c r="W1409" s="90">
        <f>IF(AND($AM$17&gt;=$X1409,$AM$17&lt;=$Y1409),'TARIFA ENTREGA A DIRECCION USD'!A1409,$W1410)</f>
        <v>0</v>
      </c>
      <c r="X1409" s="90">
        <v>1400.001</v>
      </c>
      <c r="Y1409" s="90">
        <v>1401</v>
      </c>
      <c r="Z1409" s="144"/>
    </row>
    <row r="1410" spans="1:26" x14ac:dyDescent="0.2">
      <c r="A1410" s="281" t="str">
        <f t="shared" ref="A1410:A1473" si="31">CONCATENATE(B1410," ",D1410)</f>
        <v>MLM POZ</v>
      </c>
      <c r="B1410" s="368" t="s">
        <v>5474</v>
      </c>
      <c r="C1410" s="368" t="s">
        <v>5487</v>
      </c>
      <c r="D1410" s="368" t="s">
        <v>592</v>
      </c>
      <c r="E1410" s="368" t="s">
        <v>593</v>
      </c>
      <c r="F1410" s="369" t="s">
        <v>504</v>
      </c>
      <c r="G1410" s="370">
        <v>656</v>
      </c>
      <c r="I1410" s="143"/>
      <c r="J1410" s="143"/>
      <c r="K1410" s="143"/>
      <c r="L1410" s="143"/>
      <c r="M1410" s="237"/>
      <c r="N1410" s="143"/>
      <c r="O1410" s="143"/>
      <c r="P1410" s="143"/>
      <c r="Q1410" s="143"/>
      <c r="R1410" s="143"/>
      <c r="S1410" s="143"/>
      <c r="T1410" s="143"/>
      <c r="U1410" s="143"/>
      <c r="V1410" s="143"/>
      <c r="W1410" s="90">
        <f>IF(AND($AM$17&gt;=$X1410,$AM$17&lt;=$Y1410),'TARIFA ENTREGA A DIRECCION USD'!A1410,$W1411)</f>
        <v>0</v>
      </c>
      <c r="X1410" s="90">
        <v>1401.001</v>
      </c>
      <c r="Y1410" s="90">
        <v>1402</v>
      </c>
      <c r="Z1410" s="144"/>
    </row>
    <row r="1411" spans="1:26" x14ac:dyDescent="0.2">
      <c r="A1411" s="281" t="str">
        <f t="shared" si="31"/>
        <v>MLM SNT</v>
      </c>
      <c r="B1411" s="368" t="s">
        <v>5474</v>
      </c>
      <c r="C1411" s="368" t="s">
        <v>5487</v>
      </c>
      <c r="D1411" s="368" t="s">
        <v>5610</v>
      </c>
      <c r="E1411" s="368" t="s">
        <v>594</v>
      </c>
      <c r="F1411" s="369" t="s">
        <v>504</v>
      </c>
      <c r="G1411" s="370">
        <v>958</v>
      </c>
      <c r="I1411" s="143"/>
      <c r="J1411" s="143"/>
      <c r="K1411" s="143"/>
      <c r="L1411" s="143"/>
      <c r="M1411" s="237"/>
      <c r="N1411" s="143"/>
      <c r="O1411" s="143"/>
      <c r="P1411" s="143"/>
      <c r="Q1411" s="143"/>
      <c r="R1411" s="143"/>
      <c r="S1411" s="143"/>
      <c r="T1411" s="143"/>
      <c r="U1411" s="143"/>
      <c r="V1411" s="143"/>
      <c r="W1411" s="90">
        <f>IF(AND($AM$17&gt;=$X1411,$AM$17&lt;=$Y1411),'TARIFA ENTREGA A DIRECCION USD'!A1411,$W1412)</f>
        <v>0</v>
      </c>
      <c r="X1411" s="90">
        <v>1402.001</v>
      </c>
      <c r="Y1411" s="90">
        <v>1403</v>
      </c>
      <c r="Z1411" s="144"/>
    </row>
    <row r="1412" spans="1:26" x14ac:dyDescent="0.2">
      <c r="A1412" s="281" t="str">
        <f t="shared" si="31"/>
        <v>MLM SBZ</v>
      </c>
      <c r="B1412" s="368" t="s">
        <v>5474</v>
      </c>
      <c r="C1412" s="368" t="s">
        <v>5487</v>
      </c>
      <c r="D1412" s="368" t="s">
        <v>595</v>
      </c>
      <c r="E1412" s="368" t="s">
        <v>5484</v>
      </c>
      <c r="F1412" s="369" t="s">
        <v>504</v>
      </c>
      <c r="G1412" s="370">
        <v>809</v>
      </c>
      <c r="I1412" s="143"/>
      <c r="J1412" s="143"/>
      <c r="K1412" s="143"/>
      <c r="L1412" s="143"/>
      <c r="M1412" s="237"/>
      <c r="N1412" s="143"/>
      <c r="O1412" s="143"/>
      <c r="P1412" s="143"/>
      <c r="Q1412" s="143"/>
      <c r="R1412" s="143"/>
      <c r="S1412" s="143"/>
      <c r="T1412" s="143"/>
      <c r="U1412" s="143"/>
      <c r="V1412" s="143"/>
      <c r="W1412" s="90">
        <f>IF(AND($AM$17&gt;=$X1412,$AM$17&lt;=$Y1412),'TARIFA ENTREGA A DIRECCION USD'!A1412,$W1413)</f>
        <v>0</v>
      </c>
      <c r="X1412" s="90">
        <v>1403.001</v>
      </c>
      <c r="Y1412" s="90">
        <v>1404</v>
      </c>
      <c r="Z1412" s="144"/>
    </row>
    <row r="1413" spans="1:26" x14ac:dyDescent="0.2">
      <c r="A1413" s="281" t="str">
        <f t="shared" si="31"/>
        <v>MLM SCL</v>
      </c>
      <c r="B1413" s="368" t="s">
        <v>5474</v>
      </c>
      <c r="C1413" s="368" t="s">
        <v>5487</v>
      </c>
      <c r="D1413" s="368" t="s">
        <v>596</v>
      </c>
      <c r="E1413" s="368" t="s">
        <v>597</v>
      </c>
      <c r="F1413" s="369" t="s">
        <v>504</v>
      </c>
      <c r="G1413" s="370">
        <v>919</v>
      </c>
      <c r="I1413" s="143"/>
      <c r="J1413" s="143"/>
      <c r="K1413" s="143"/>
      <c r="L1413" s="143"/>
      <c r="M1413" s="237"/>
      <c r="N1413" s="143"/>
      <c r="O1413" s="143"/>
      <c r="P1413" s="143"/>
      <c r="Q1413" s="143"/>
      <c r="R1413" s="143"/>
      <c r="S1413" s="143"/>
      <c r="T1413" s="143"/>
      <c r="U1413" s="143"/>
      <c r="V1413" s="143"/>
      <c r="W1413" s="90">
        <f>IF(AND($AM$17&gt;=$X1413,$AM$17&lt;=$Y1413),'TARIFA ENTREGA A DIRECCION USD'!A1413,$W1414)</f>
        <v>0</v>
      </c>
      <c r="X1413" s="90">
        <v>1404.001</v>
      </c>
      <c r="Y1413" s="90">
        <v>1405</v>
      </c>
      <c r="Z1413" s="144"/>
    </row>
    <row r="1414" spans="1:26" x14ac:dyDescent="0.2">
      <c r="A1414" s="281" t="str">
        <f t="shared" si="31"/>
        <v>MLM SFE</v>
      </c>
      <c r="B1414" s="368" t="s">
        <v>5474</v>
      </c>
      <c r="C1414" s="368" t="s">
        <v>5487</v>
      </c>
      <c r="D1414" s="368" t="s">
        <v>598</v>
      </c>
      <c r="E1414" s="368" t="s">
        <v>599</v>
      </c>
      <c r="F1414" s="369" t="s">
        <v>502</v>
      </c>
      <c r="G1414" s="370">
        <v>293</v>
      </c>
      <c r="I1414" s="143"/>
      <c r="J1414" s="143"/>
      <c r="K1414" s="143"/>
      <c r="L1414" s="143"/>
      <c r="M1414" s="237"/>
      <c r="N1414" s="143"/>
      <c r="O1414" s="143"/>
      <c r="P1414" s="143"/>
      <c r="Q1414" s="143"/>
      <c r="R1414" s="143"/>
      <c r="S1414" s="143"/>
      <c r="T1414" s="143"/>
      <c r="U1414" s="143"/>
      <c r="V1414" s="143"/>
      <c r="W1414" s="90">
        <f>IF(AND($AM$17&gt;=$X1414,$AM$17&lt;=$Y1414),'TARIFA ENTREGA A DIRECCION USD'!A1414,$W1415)</f>
        <v>0</v>
      </c>
      <c r="X1414" s="90">
        <v>1405.001</v>
      </c>
      <c r="Y1414" s="90">
        <v>1406</v>
      </c>
      <c r="Z1414" s="144"/>
    </row>
    <row r="1415" spans="1:26" x14ac:dyDescent="0.2">
      <c r="A1415" s="281" t="str">
        <f t="shared" si="31"/>
        <v>MLM SFX</v>
      </c>
      <c r="B1415" s="368" t="s">
        <v>5474</v>
      </c>
      <c r="C1415" s="368" t="s">
        <v>5487</v>
      </c>
      <c r="D1415" s="368" t="s">
        <v>600</v>
      </c>
      <c r="E1415" s="368" t="s">
        <v>601</v>
      </c>
      <c r="F1415" s="369" t="s">
        <v>504</v>
      </c>
      <c r="G1415" s="370">
        <v>672</v>
      </c>
      <c r="I1415" s="143"/>
      <c r="J1415" s="143"/>
      <c r="K1415" s="143"/>
      <c r="L1415" s="143"/>
      <c r="M1415" s="237"/>
      <c r="N1415" s="143"/>
      <c r="O1415" s="143"/>
      <c r="P1415" s="143"/>
      <c r="Q1415" s="143"/>
      <c r="R1415" s="143"/>
      <c r="S1415" s="143"/>
      <c r="T1415" s="143"/>
      <c r="U1415" s="143"/>
      <c r="V1415" s="143"/>
      <c r="W1415" s="90">
        <f>IF(AND($AM$17&gt;=$X1415,$AM$17&lt;=$Y1415),'TARIFA ENTREGA A DIRECCION USD'!A1415,$W1416)</f>
        <v>0</v>
      </c>
      <c r="X1415" s="90">
        <v>1406.001</v>
      </c>
      <c r="Y1415" s="90">
        <v>1407</v>
      </c>
      <c r="Z1415" s="144"/>
    </row>
    <row r="1416" spans="1:26" x14ac:dyDescent="0.2">
      <c r="A1416" s="281" t="str">
        <f t="shared" si="31"/>
        <v>MLM TPT</v>
      </c>
      <c r="B1416" s="368" t="s">
        <v>5474</v>
      </c>
      <c r="C1416" s="368" t="s">
        <v>5487</v>
      </c>
      <c r="D1416" s="368" t="s">
        <v>5503</v>
      </c>
      <c r="E1416" s="368" t="s">
        <v>5504</v>
      </c>
      <c r="F1416" s="369" t="s">
        <v>504</v>
      </c>
      <c r="G1416" s="370">
        <v>720</v>
      </c>
      <c r="I1416" s="143"/>
      <c r="J1416" s="143"/>
      <c r="K1416" s="143"/>
      <c r="L1416" s="143"/>
      <c r="M1416" s="237"/>
      <c r="N1416" s="143"/>
      <c r="O1416" s="143"/>
      <c r="P1416" s="143"/>
      <c r="Q1416" s="143"/>
      <c r="R1416" s="143"/>
      <c r="S1416" s="143"/>
      <c r="T1416" s="143"/>
      <c r="U1416" s="143"/>
      <c r="V1416" s="143"/>
      <c r="W1416" s="90">
        <f>IF(AND($AM$17&gt;=$X1416,$AM$17&lt;=$Y1416),'TARIFA ENTREGA A DIRECCION USD'!A1416,$W1417)</f>
        <v>0</v>
      </c>
      <c r="X1416" s="90">
        <v>1407.001</v>
      </c>
      <c r="Y1416" s="90">
        <v>1408</v>
      </c>
      <c r="Z1416" s="144"/>
    </row>
    <row r="1417" spans="1:26" x14ac:dyDescent="0.2">
      <c r="A1417" s="281" t="str">
        <f t="shared" si="31"/>
        <v>MLM TY1</v>
      </c>
      <c r="B1417" s="368" t="s">
        <v>5474</v>
      </c>
      <c r="C1417" s="368" t="s">
        <v>5487</v>
      </c>
      <c r="D1417" s="368" t="s">
        <v>604</v>
      </c>
      <c r="E1417" s="368" t="s">
        <v>605</v>
      </c>
      <c r="F1417" s="369" t="s">
        <v>501</v>
      </c>
      <c r="G1417" s="370">
        <v>1</v>
      </c>
      <c r="I1417" s="143"/>
      <c r="J1417" s="143"/>
      <c r="K1417" s="143"/>
      <c r="L1417" s="143"/>
      <c r="M1417" s="237"/>
      <c r="N1417" s="143"/>
      <c r="O1417" s="143"/>
      <c r="P1417" s="143"/>
      <c r="Q1417" s="143"/>
      <c r="R1417" s="143"/>
      <c r="S1417" s="143"/>
      <c r="T1417" s="143"/>
      <c r="U1417" s="143"/>
      <c r="V1417" s="143"/>
      <c r="W1417" s="90">
        <f>IF(AND($AM$17&gt;=$X1417,$AM$17&lt;=$Y1417),'TARIFA ENTREGA A DIRECCION USD'!A1417,$W1418)</f>
        <v>0</v>
      </c>
      <c r="X1417" s="90">
        <v>1408.001</v>
      </c>
      <c r="Y1417" s="90">
        <v>1409</v>
      </c>
      <c r="Z1417" s="144"/>
    </row>
    <row r="1418" spans="1:26" x14ac:dyDescent="0.2">
      <c r="A1418" s="281" t="str">
        <f t="shared" si="31"/>
        <v>MLM VAL</v>
      </c>
      <c r="B1418" s="368" t="s">
        <v>5474</v>
      </c>
      <c r="C1418" s="368" t="s">
        <v>5487</v>
      </c>
      <c r="D1418" s="368" t="s">
        <v>602</v>
      </c>
      <c r="E1418" s="368" t="s">
        <v>603</v>
      </c>
      <c r="F1418" s="369" t="s">
        <v>502</v>
      </c>
      <c r="G1418" s="370">
        <v>167</v>
      </c>
      <c r="I1418" s="143"/>
      <c r="J1418" s="143"/>
      <c r="K1418" s="143"/>
      <c r="L1418" s="143"/>
      <c r="M1418" s="237"/>
      <c r="N1418" s="143"/>
      <c r="O1418" s="143"/>
      <c r="P1418" s="143"/>
      <c r="Q1418" s="143"/>
      <c r="R1418" s="143"/>
      <c r="S1418" s="143"/>
      <c r="T1418" s="143"/>
      <c r="U1418" s="143"/>
      <c r="V1418" s="143"/>
      <c r="W1418" s="90">
        <f>IF(AND($AM$17&gt;=$X1418,$AM$17&lt;=$Y1418),'TARIFA ENTREGA A DIRECCION USD'!A1418,$W1419)</f>
        <v>0</v>
      </c>
      <c r="X1418" s="90">
        <v>1409.001</v>
      </c>
      <c r="Y1418" s="90">
        <v>1410</v>
      </c>
      <c r="Z1418" s="144"/>
    </row>
    <row r="1419" spans="1:26" x14ac:dyDescent="0.2">
      <c r="A1419" s="281" t="str">
        <f t="shared" si="31"/>
        <v>MLM VEN</v>
      </c>
      <c r="B1419" s="368" t="s">
        <v>5474</v>
      </c>
      <c r="C1419" s="368" t="s">
        <v>5487</v>
      </c>
      <c r="D1419" s="368" t="s">
        <v>5475</v>
      </c>
      <c r="E1419" s="368" t="s">
        <v>5476</v>
      </c>
      <c r="F1419" s="369" t="s">
        <v>501</v>
      </c>
      <c r="G1419" s="370">
        <v>1</v>
      </c>
      <c r="I1419" s="143"/>
      <c r="J1419" s="143"/>
      <c r="K1419" s="143"/>
      <c r="L1419" s="143"/>
      <c r="M1419" s="237"/>
      <c r="N1419" s="143"/>
      <c r="O1419" s="143"/>
      <c r="P1419" s="143"/>
      <c r="Q1419" s="143"/>
      <c r="R1419" s="143"/>
      <c r="S1419" s="143"/>
      <c r="T1419" s="143"/>
      <c r="U1419" s="143"/>
      <c r="V1419" s="143"/>
      <c r="W1419" s="90">
        <f>IF(AND($AM$17&gt;=$X1419,$AM$17&lt;=$Y1419),'TARIFA ENTREGA A DIRECCION USD'!A1419,$W1420)</f>
        <v>0</v>
      </c>
      <c r="X1419" s="90">
        <v>1410.001</v>
      </c>
      <c r="Y1419" s="90">
        <v>1411</v>
      </c>
      <c r="Z1419" s="144"/>
    </row>
    <row r="1420" spans="1:26" x14ac:dyDescent="0.2">
      <c r="A1420" s="281" t="str">
        <f t="shared" si="31"/>
        <v>MLM VLP</v>
      </c>
      <c r="B1420" s="368" t="s">
        <v>5474</v>
      </c>
      <c r="C1420" s="368" t="s">
        <v>5487</v>
      </c>
      <c r="D1420" s="368" t="s">
        <v>606</v>
      </c>
      <c r="E1420" s="368" t="s">
        <v>5482</v>
      </c>
      <c r="F1420" s="369" t="s">
        <v>503</v>
      </c>
      <c r="G1420" s="370">
        <v>359</v>
      </c>
      <c r="I1420" s="143"/>
      <c r="J1420" s="143"/>
      <c r="K1420" s="143"/>
      <c r="L1420" s="143"/>
      <c r="M1420" s="237"/>
      <c r="N1420" s="143"/>
      <c r="O1420" s="143"/>
      <c r="P1420" s="143"/>
      <c r="Q1420" s="143"/>
      <c r="R1420" s="143"/>
      <c r="S1420" s="143"/>
      <c r="T1420" s="143"/>
      <c r="U1420" s="143"/>
      <c r="V1420" s="143"/>
      <c r="W1420" s="90">
        <f>IF(AND($AM$17&gt;=$X1420,$AM$17&lt;=$Y1420),'TARIFA ENTREGA A DIRECCION USD'!A1420,$W1421)</f>
        <v>0</v>
      </c>
      <c r="X1420" s="90">
        <v>1411.001</v>
      </c>
      <c r="Y1420" s="90">
        <v>1412</v>
      </c>
      <c r="Z1420" s="144"/>
    </row>
    <row r="1421" spans="1:26" x14ac:dyDescent="0.2">
      <c r="A1421" s="281" t="str">
        <f t="shared" si="31"/>
        <v>MLM VRA</v>
      </c>
      <c r="B1421" s="368" t="s">
        <v>5474</v>
      </c>
      <c r="C1421" s="368" t="s">
        <v>5487</v>
      </c>
      <c r="D1421" s="368" t="s">
        <v>607</v>
      </c>
      <c r="E1421" s="368" t="s">
        <v>608</v>
      </c>
      <c r="F1421" s="369" t="s">
        <v>504</v>
      </c>
      <c r="G1421" s="370">
        <v>606</v>
      </c>
      <c r="I1421" s="143"/>
      <c r="J1421" s="143"/>
      <c r="K1421" s="143"/>
      <c r="L1421" s="143"/>
      <c r="M1421" s="237"/>
      <c r="N1421" s="143"/>
      <c r="O1421" s="143"/>
      <c r="P1421" s="143"/>
      <c r="Q1421" s="143"/>
      <c r="R1421" s="143"/>
      <c r="S1421" s="143"/>
      <c r="T1421" s="143"/>
      <c r="U1421" s="143"/>
      <c r="V1421" s="143"/>
      <c r="W1421" s="90">
        <f>IF(AND($AM$17&gt;=$X1421,$AM$17&lt;=$Y1421),'TARIFA ENTREGA A DIRECCION USD'!A1421,$W1422)</f>
        <v>0</v>
      </c>
      <c r="X1421" s="90">
        <v>1412.001</v>
      </c>
      <c r="Y1421" s="90">
        <v>1413</v>
      </c>
      <c r="Z1421" s="144"/>
    </row>
    <row r="1422" spans="1:26" x14ac:dyDescent="0.2">
      <c r="A1422" s="281" t="str">
        <f t="shared" si="31"/>
        <v>MLM XBM</v>
      </c>
      <c r="B1422" s="368" t="s">
        <v>5474</v>
      </c>
      <c r="C1422" s="368" t="s">
        <v>5487</v>
      </c>
      <c r="D1422" s="368" t="s">
        <v>609</v>
      </c>
      <c r="E1422" s="368" t="s">
        <v>612</v>
      </c>
      <c r="F1422" s="369" t="s">
        <v>501</v>
      </c>
      <c r="G1422" s="370">
        <v>1</v>
      </c>
      <c r="I1422" s="143"/>
      <c r="J1422" s="143"/>
      <c r="K1422" s="143"/>
      <c r="L1422" s="143"/>
      <c r="M1422" s="237"/>
      <c r="N1422" s="143"/>
      <c r="O1422" s="143"/>
      <c r="P1422" s="143"/>
      <c r="Q1422" s="143"/>
      <c r="R1422" s="143"/>
      <c r="S1422" s="143"/>
      <c r="T1422" s="143"/>
      <c r="U1422" s="143"/>
      <c r="V1422" s="143"/>
      <c r="W1422" s="90">
        <f>IF(AND($AM$17&gt;=$X1422,$AM$17&lt;=$Y1422),'TARIFA ENTREGA A DIRECCION USD'!A1422,$W1423)</f>
        <v>0</v>
      </c>
      <c r="X1422" s="90">
        <v>1413.001</v>
      </c>
      <c r="Y1422" s="90">
        <v>1414</v>
      </c>
      <c r="Z1422" s="144"/>
    </row>
    <row r="1423" spans="1:26" x14ac:dyDescent="0.2">
      <c r="A1423" s="281" t="str">
        <f t="shared" si="31"/>
        <v>MLM XES</v>
      </c>
      <c r="B1423" s="368" t="s">
        <v>5474</v>
      </c>
      <c r="C1423" s="368" t="s">
        <v>5487</v>
      </c>
      <c r="D1423" s="368" t="s">
        <v>610</v>
      </c>
      <c r="E1423" s="368" t="s">
        <v>613</v>
      </c>
      <c r="F1423" s="369" t="s">
        <v>501</v>
      </c>
      <c r="G1423" s="369">
        <v>1</v>
      </c>
      <c r="I1423" s="143"/>
      <c r="J1423" s="143"/>
      <c r="K1423" s="143"/>
      <c r="L1423" s="143"/>
      <c r="M1423" s="237"/>
      <c r="N1423" s="143"/>
      <c r="O1423" s="143"/>
      <c r="P1423" s="143"/>
      <c r="Q1423" s="143"/>
      <c r="R1423" s="143"/>
      <c r="S1423" s="143"/>
      <c r="T1423" s="143"/>
      <c r="U1423" s="143"/>
      <c r="V1423" s="143"/>
      <c r="W1423" s="90">
        <f>IF(AND($AM$17&gt;=$X1423,$AM$17&lt;=$Y1423),'TARIFA ENTREGA A DIRECCION USD'!A1423,$W1424)</f>
        <v>0</v>
      </c>
      <c r="X1423" s="90">
        <v>1414.001</v>
      </c>
      <c r="Y1423" s="90">
        <v>1415</v>
      </c>
      <c r="Z1423" s="144"/>
    </row>
    <row r="1424" spans="1:26" x14ac:dyDescent="0.2">
      <c r="A1424" s="281" t="str">
        <f t="shared" si="31"/>
        <v>MLM XSJ</v>
      </c>
      <c r="B1424" s="368" t="s">
        <v>5474</v>
      </c>
      <c r="C1424" s="368" t="s">
        <v>5487</v>
      </c>
      <c r="D1424" s="368" t="s">
        <v>5477</v>
      </c>
      <c r="E1424" s="368" t="s">
        <v>5478</v>
      </c>
      <c r="F1424" s="369" t="s">
        <v>501</v>
      </c>
      <c r="G1424" s="370">
        <v>1</v>
      </c>
      <c r="I1424" s="143"/>
      <c r="J1424" s="143"/>
      <c r="K1424" s="143"/>
      <c r="L1424" s="143"/>
      <c r="M1424" s="237"/>
      <c r="N1424" s="143"/>
      <c r="O1424" s="143"/>
      <c r="P1424" s="143"/>
      <c r="Q1424" s="143"/>
      <c r="R1424" s="143"/>
      <c r="S1424" s="143"/>
      <c r="T1424" s="143"/>
      <c r="U1424" s="143"/>
      <c r="V1424" s="143"/>
      <c r="W1424" s="90">
        <f>IF(AND($AM$17&gt;=$X1424,$AM$17&lt;=$Y1424),'TARIFA ENTREGA A DIRECCION USD'!A1424,$W1425)</f>
        <v>0</v>
      </c>
      <c r="X1424" s="90">
        <v>1415.001</v>
      </c>
      <c r="Y1424" s="90">
        <v>1416</v>
      </c>
      <c r="Z1424" s="144"/>
    </row>
    <row r="1425" spans="1:26" x14ac:dyDescent="0.2">
      <c r="A1425" s="281" t="str">
        <f t="shared" si="31"/>
        <v>MLM XSS</v>
      </c>
      <c r="B1425" s="368" t="s">
        <v>5474</v>
      </c>
      <c r="C1425" s="368" t="s">
        <v>5487</v>
      </c>
      <c r="D1425" s="368" t="s">
        <v>5485</v>
      </c>
      <c r="E1425" s="368" t="s">
        <v>5486</v>
      </c>
      <c r="F1425" s="369" t="s">
        <v>504</v>
      </c>
      <c r="G1425" s="370">
        <v>919</v>
      </c>
      <c r="I1425" s="143"/>
      <c r="J1425" s="143"/>
      <c r="K1425" s="143"/>
      <c r="L1425" s="143"/>
      <c r="M1425" s="237"/>
      <c r="N1425" s="143"/>
      <c r="O1425" s="143"/>
      <c r="P1425" s="143"/>
      <c r="Q1425" s="143"/>
      <c r="R1425" s="143"/>
      <c r="S1425" s="143"/>
      <c r="T1425" s="143"/>
      <c r="U1425" s="143"/>
      <c r="V1425" s="143"/>
      <c r="W1425" s="90">
        <f>IF(AND($AM$17&gt;=$X1425,$AM$17&lt;=$Y1425),'TARIFA ENTREGA A DIRECCION USD'!A1425,$W1426)</f>
        <v>0</v>
      </c>
      <c r="X1425" s="90">
        <v>1416.001</v>
      </c>
      <c r="Y1425" s="90">
        <v>1417</v>
      </c>
      <c r="Z1425" s="144"/>
    </row>
    <row r="1426" spans="1:26" x14ac:dyDescent="0.2">
      <c r="A1426" s="281" t="str">
        <f t="shared" si="31"/>
        <v>MLM XTT</v>
      </c>
      <c r="B1426" s="368" t="s">
        <v>5474</v>
      </c>
      <c r="C1426" s="368" t="s">
        <v>5487</v>
      </c>
      <c r="D1426" s="368" t="s">
        <v>5448</v>
      </c>
      <c r="E1426" s="368" t="s">
        <v>5479</v>
      </c>
      <c r="F1426" s="369" t="s">
        <v>501</v>
      </c>
      <c r="G1426" s="370">
        <v>1</v>
      </c>
      <c r="I1426" s="143"/>
      <c r="J1426" s="143"/>
      <c r="K1426" s="143"/>
      <c r="L1426" s="143"/>
      <c r="M1426" s="237"/>
      <c r="N1426" s="143"/>
      <c r="O1426" s="143"/>
      <c r="P1426" s="143"/>
      <c r="Q1426" s="143"/>
      <c r="R1426" s="143"/>
      <c r="S1426" s="143"/>
      <c r="T1426" s="143"/>
      <c r="U1426" s="143"/>
      <c r="V1426" s="143"/>
      <c r="W1426" s="90">
        <f>IF(AND($AM$17&gt;=$X1426,$AM$17&lt;=$Y1426),'TARIFA ENTREGA A DIRECCION USD'!A1426,$W1427)</f>
        <v>0</v>
      </c>
      <c r="X1426" s="90">
        <v>1417.001</v>
      </c>
      <c r="Y1426" s="90">
        <v>1418</v>
      </c>
      <c r="Z1426" s="144"/>
    </row>
    <row r="1427" spans="1:26" ht="33.75" x14ac:dyDescent="0.2">
      <c r="A1427" s="282" t="str">
        <f t="shared" si="31"/>
        <v>MLM XCH</v>
      </c>
      <c r="B1427" s="278" t="s">
        <v>5474</v>
      </c>
      <c r="C1427" s="278" t="s">
        <v>5487</v>
      </c>
      <c r="D1427" s="278" t="s">
        <v>5537</v>
      </c>
      <c r="E1427" s="278" t="s">
        <v>5538</v>
      </c>
      <c r="F1427" s="395" t="s">
        <v>501</v>
      </c>
      <c r="G1427" s="396">
        <v>1</v>
      </c>
      <c r="I1427" s="143"/>
      <c r="J1427" s="143"/>
      <c r="K1427" s="143"/>
      <c r="L1427" s="143"/>
      <c r="M1427" s="237"/>
      <c r="N1427" s="143"/>
      <c r="O1427" s="143"/>
      <c r="P1427" s="143"/>
      <c r="Q1427" s="143"/>
      <c r="R1427" s="143"/>
      <c r="S1427" s="143"/>
      <c r="T1427" s="143"/>
      <c r="U1427" s="143"/>
      <c r="V1427" s="143"/>
      <c r="W1427" s="90">
        <f>IF(AND($AM$17&gt;=$X1427,$AM$17&lt;=$Y1427),'TARIFA ENTREGA A DIRECCION USD'!A1427,$W1428)</f>
        <v>0</v>
      </c>
      <c r="X1427" s="90">
        <v>1418.001</v>
      </c>
      <c r="Y1427" s="90">
        <v>1419</v>
      </c>
      <c r="Z1427" s="144"/>
    </row>
    <row r="1428" spans="1:26" ht="33.75" x14ac:dyDescent="0.2">
      <c r="A1428" s="294" t="str">
        <f t="shared" si="31"/>
        <v>MLM BPC</v>
      </c>
      <c r="B1428" s="293" t="s">
        <v>5474</v>
      </c>
      <c r="C1428" s="293" t="s">
        <v>5487</v>
      </c>
      <c r="D1428" s="293" t="s">
        <v>5544</v>
      </c>
      <c r="E1428" s="293" t="s">
        <v>5545</v>
      </c>
      <c r="F1428" s="397" t="s">
        <v>503</v>
      </c>
      <c r="G1428" s="398">
        <v>324</v>
      </c>
      <c r="I1428" s="143"/>
      <c r="J1428" s="143"/>
      <c r="K1428" s="143"/>
      <c r="L1428" s="143"/>
      <c r="M1428" s="237"/>
      <c r="N1428" s="143"/>
      <c r="O1428" s="143"/>
      <c r="P1428" s="143"/>
      <c r="Q1428" s="143"/>
      <c r="R1428" s="143"/>
      <c r="S1428" s="143"/>
      <c r="T1428" s="143"/>
      <c r="U1428" s="143"/>
      <c r="V1428" s="143"/>
      <c r="W1428" s="90">
        <f>IF(AND($AM$17&gt;=$X1428,$AM$17&lt;=$Y1428),'TARIFA ENTREGA A DIRECCION USD'!A1428,$W1429)</f>
        <v>0</v>
      </c>
      <c r="X1428" s="90">
        <v>1419.001</v>
      </c>
      <c r="Y1428" s="90">
        <v>1420</v>
      </c>
      <c r="Z1428" s="144"/>
    </row>
    <row r="1429" spans="1:26" ht="33.75" x14ac:dyDescent="0.2">
      <c r="A1429" s="294" t="str">
        <f t="shared" si="31"/>
        <v>MLM XCP</v>
      </c>
      <c r="B1429" s="293" t="s">
        <v>5474</v>
      </c>
      <c r="C1429" s="293" t="s">
        <v>5487</v>
      </c>
      <c r="D1429" s="293" t="s">
        <v>5549</v>
      </c>
      <c r="E1429" s="293" t="s">
        <v>5550</v>
      </c>
      <c r="F1429" s="397" t="s">
        <v>501</v>
      </c>
      <c r="G1429" s="398">
        <v>1</v>
      </c>
      <c r="I1429" s="143"/>
      <c r="J1429" s="143"/>
      <c r="K1429" s="143"/>
      <c r="L1429" s="143"/>
      <c r="M1429" s="237"/>
      <c r="N1429" s="143"/>
      <c r="O1429" s="143"/>
      <c r="P1429" s="143"/>
      <c r="Q1429" s="143"/>
      <c r="R1429" s="143"/>
      <c r="S1429" s="143"/>
      <c r="T1429" s="143"/>
      <c r="U1429" s="143"/>
      <c r="V1429" s="143"/>
      <c r="W1429" s="90">
        <f>IF(AND($AM$17&gt;=$X1429,$AM$17&lt;=$Y1429),'TARIFA ENTREGA A DIRECCION USD'!A1429,$W1430)</f>
        <v>0</v>
      </c>
      <c r="X1429" s="90">
        <v>1420.001</v>
      </c>
      <c r="Y1429" s="90">
        <v>1421</v>
      </c>
      <c r="Z1429" s="144"/>
    </row>
    <row r="1430" spans="1:26" x14ac:dyDescent="0.2">
      <c r="A1430" s="281" t="str">
        <f t="shared" si="31"/>
        <v>MTA ACO</v>
      </c>
      <c r="B1430" s="368" t="s">
        <v>585</v>
      </c>
      <c r="C1430" s="368" t="s">
        <v>5483</v>
      </c>
      <c r="D1430" s="368" t="s">
        <v>546</v>
      </c>
      <c r="E1430" s="368" t="s">
        <v>547</v>
      </c>
      <c r="F1430" s="369" t="s">
        <v>503</v>
      </c>
      <c r="G1430" s="370">
        <v>422</v>
      </c>
      <c r="I1430" s="143"/>
      <c r="J1430" s="143"/>
      <c r="K1430" s="143"/>
      <c r="L1430" s="143"/>
      <c r="M1430" s="237"/>
      <c r="N1430" s="143"/>
      <c r="O1430" s="143"/>
      <c r="P1430" s="143"/>
      <c r="Q1430" s="143"/>
      <c r="R1430" s="143"/>
      <c r="S1430" s="143"/>
      <c r="T1430" s="143"/>
      <c r="U1430" s="143"/>
      <c r="V1430" s="143"/>
      <c r="W1430" s="90">
        <f>IF(AND($AM$17&gt;=$X1430,$AM$17&lt;=$Y1430),'TARIFA ENTREGA A DIRECCION USD'!A1430,$W1431)</f>
        <v>0</v>
      </c>
      <c r="X1430" s="90">
        <v>1421.001</v>
      </c>
      <c r="Y1430" s="90">
        <v>1422</v>
      </c>
      <c r="Z1430" s="144"/>
    </row>
    <row r="1431" spans="1:26" x14ac:dyDescent="0.2">
      <c r="A1431" s="281" t="str">
        <f t="shared" si="31"/>
        <v>MTA AUA</v>
      </c>
      <c r="B1431" s="368" t="s">
        <v>585</v>
      </c>
      <c r="C1431" s="368" t="s">
        <v>5483</v>
      </c>
      <c r="D1431" s="368" t="s">
        <v>5515</v>
      </c>
      <c r="E1431" s="368" t="s">
        <v>5519</v>
      </c>
      <c r="F1431" s="369" t="s">
        <v>5491</v>
      </c>
      <c r="G1431" s="370">
        <v>801</v>
      </c>
      <c r="I1431" s="143"/>
      <c r="J1431" s="143"/>
      <c r="K1431" s="143"/>
      <c r="L1431" s="143"/>
      <c r="M1431" s="237"/>
      <c r="N1431" s="143"/>
      <c r="O1431" s="143"/>
      <c r="P1431" s="143"/>
      <c r="Q1431" s="143"/>
      <c r="R1431" s="143"/>
      <c r="S1431" s="143"/>
      <c r="T1431" s="143"/>
      <c r="U1431" s="143"/>
      <c r="V1431" s="143"/>
      <c r="W1431" s="90">
        <f>IF(AND($AM$17&gt;=$X1431,$AM$17&lt;=$Y1431),'TARIFA ENTREGA A DIRECCION USD'!A1431,$W1432)</f>
        <v>0</v>
      </c>
      <c r="X1431" s="90">
        <v>1422.001</v>
      </c>
      <c r="Y1431" s="90">
        <v>1423</v>
      </c>
      <c r="Z1431" s="144"/>
    </row>
    <row r="1432" spans="1:26" x14ac:dyDescent="0.2">
      <c r="A1432" s="281" t="str">
        <f t="shared" si="31"/>
        <v>MTA BAS</v>
      </c>
      <c r="B1432" s="368" t="s">
        <v>585</v>
      </c>
      <c r="C1432" s="368" t="s">
        <v>5483</v>
      </c>
      <c r="D1432" s="368" t="s">
        <v>549</v>
      </c>
      <c r="E1432" s="368" t="s">
        <v>550</v>
      </c>
      <c r="F1432" s="369" t="s">
        <v>5491</v>
      </c>
      <c r="G1432" s="370">
        <v>236</v>
      </c>
      <c r="I1432" s="143"/>
      <c r="J1432" s="143"/>
      <c r="K1432" s="143"/>
      <c r="L1432" s="143"/>
      <c r="M1432" s="237"/>
      <c r="N1432" s="143"/>
      <c r="O1432" s="143"/>
      <c r="P1432" s="143"/>
      <c r="Q1432" s="143"/>
      <c r="R1432" s="143"/>
      <c r="S1432" s="143"/>
      <c r="T1432" s="143"/>
      <c r="U1432" s="143"/>
      <c r="V1432" s="143"/>
      <c r="W1432" s="90">
        <f>IF(AND($AM$17&gt;=$X1432,$AM$17&lt;=$Y1432),'TARIFA ENTREGA A DIRECCION USD'!A1432,$W1433)</f>
        <v>0</v>
      </c>
      <c r="X1432" s="90">
        <v>1423.001</v>
      </c>
      <c r="Y1432" s="90">
        <v>1424</v>
      </c>
      <c r="Z1432" s="144"/>
    </row>
    <row r="1433" spans="1:26" x14ac:dyDescent="0.2">
      <c r="A1433" s="281" t="str">
        <f t="shared" si="31"/>
        <v>MTA BTO</v>
      </c>
      <c r="B1433" s="368" t="s">
        <v>585</v>
      </c>
      <c r="C1433" s="368" t="s">
        <v>5483</v>
      </c>
      <c r="D1433" s="368" t="s">
        <v>551</v>
      </c>
      <c r="E1433" s="368" t="s">
        <v>552</v>
      </c>
      <c r="F1433" s="369" t="s">
        <v>5491</v>
      </c>
      <c r="G1433" s="370">
        <v>1069</v>
      </c>
      <c r="I1433" s="143"/>
      <c r="J1433" s="143"/>
      <c r="K1433" s="143"/>
      <c r="L1433" s="143"/>
      <c r="M1433" s="237"/>
      <c r="N1433" s="143"/>
      <c r="O1433" s="143"/>
      <c r="P1433" s="143"/>
      <c r="Q1433" s="143"/>
      <c r="R1433" s="143"/>
      <c r="S1433" s="143"/>
      <c r="T1433" s="143"/>
      <c r="U1433" s="143"/>
      <c r="V1433" s="143"/>
      <c r="W1433" s="90">
        <f>IF(AND($AM$17&gt;=$X1433,$AM$17&lt;=$Y1433),'TARIFA ENTREGA A DIRECCION USD'!A1433,$W1434)</f>
        <v>0</v>
      </c>
      <c r="X1433" s="90">
        <v>1424.001</v>
      </c>
      <c r="Y1433" s="90">
        <v>1425</v>
      </c>
      <c r="Z1433" s="144"/>
    </row>
    <row r="1434" spans="1:26" x14ac:dyDescent="0.2">
      <c r="A1434" s="281" t="str">
        <f t="shared" si="31"/>
        <v>MTA CAS</v>
      </c>
      <c r="B1434" s="368" t="s">
        <v>585</v>
      </c>
      <c r="C1434" s="368" t="s">
        <v>5483</v>
      </c>
      <c r="D1434" s="368" t="s">
        <v>553</v>
      </c>
      <c r="E1434" s="368" t="s">
        <v>554</v>
      </c>
      <c r="F1434" s="369" t="s">
        <v>5491</v>
      </c>
      <c r="G1434" s="370">
        <v>824</v>
      </c>
      <c r="I1434" s="143"/>
      <c r="J1434" s="143"/>
      <c r="K1434" s="143"/>
      <c r="L1434" s="143"/>
      <c r="M1434" s="237"/>
      <c r="N1434" s="143"/>
      <c r="O1434" s="143"/>
      <c r="P1434" s="143"/>
      <c r="Q1434" s="143"/>
      <c r="R1434" s="143"/>
      <c r="S1434" s="143"/>
      <c r="T1434" s="143"/>
      <c r="U1434" s="143"/>
      <c r="V1434" s="143"/>
      <c r="W1434" s="90">
        <f>IF(AND($AM$17&gt;=$X1434,$AM$17&lt;=$Y1434),'TARIFA ENTREGA A DIRECCION USD'!A1434,$W1435)</f>
        <v>0</v>
      </c>
      <c r="X1434" s="90">
        <v>1425.001</v>
      </c>
      <c r="Y1434" s="90">
        <v>1426</v>
      </c>
      <c r="Z1434" s="144"/>
    </row>
    <row r="1435" spans="1:26" x14ac:dyDescent="0.2">
      <c r="A1435" s="281" t="str">
        <f t="shared" si="31"/>
        <v>MTA CAZ</v>
      </c>
      <c r="B1435" s="368" t="s">
        <v>585</v>
      </c>
      <c r="C1435" s="368" t="s">
        <v>5483</v>
      </c>
      <c r="D1435" s="368" t="s">
        <v>561</v>
      </c>
      <c r="E1435" s="368" t="s">
        <v>611</v>
      </c>
      <c r="F1435" s="369" t="s">
        <v>504</v>
      </c>
      <c r="G1435" s="370">
        <v>460</v>
      </c>
      <c r="I1435" s="143"/>
      <c r="J1435" s="143"/>
      <c r="K1435" s="143"/>
      <c r="L1435" s="143"/>
      <c r="M1435" s="237"/>
      <c r="N1435" s="143"/>
      <c r="O1435" s="143"/>
      <c r="P1435" s="143"/>
      <c r="Q1435" s="143"/>
      <c r="R1435" s="143"/>
      <c r="S1435" s="143"/>
      <c r="T1435" s="143"/>
      <c r="U1435" s="143"/>
      <c r="V1435" s="143"/>
      <c r="W1435" s="90">
        <f>IF(AND($AM$17&gt;=$X1435,$AM$17&lt;=$Y1435),'TARIFA ENTREGA A DIRECCION USD'!A1435,$W1436)</f>
        <v>0</v>
      </c>
      <c r="X1435" s="90">
        <v>1426.001</v>
      </c>
      <c r="Y1435" s="90">
        <v>1427</v>
      </c>
      <c r="Z1435" s="144"/>
    </row>
    <row r="1436" spans="1:26" x14ac:dyDescent="0.2">
      <c r="A1436" s="281" t="str">
        <f t="shared" si="31"/>
        <v>MTA CBR</v>
      </c>
      <c r="B1436" s="368" t="s">
        <v>585</v>
      </c>
      <c r="C1436" s="368" t="s">
        <v>5483</v>
      </c>
      <c r="D1436" s="368" t="s">
        <v>555</v>
      </c>
      <c r="E1436" s="368" t="s">
        <v>556</v>
      </c>
      <c r="F1436" s="369" t="s">
        <v>504</v>
      </c>
      <c r="G1436" s="370">
        <v>1119</v>
      </c>
      <c r="I1436" s="143"/>
      <c r="J1436" s="143"/>
      <c r="K1436" s="143"/>
      <c r="L1436" s="143"/>
      <c r="M1436" s="237"/>
      <c r="N1436" s="143"/>
      <c r="O1436" s="143"/>
      <c r="P1436" s="143"/>
      <c r="Q1436" s="143"/>
      <c r="R1436" s="143"/>
      <c r="S1436" s="143"/>
      <c r="T1436" s="143"/>
      <c r="U1436" s="143"/>
      <c r="V1436" s="143"/>
      <c r="W1436" s="90">
        <f>IF(AND($AM$17&gt;=$X1436,$AM$17&lt;=$Y1436),'TARIFA ENTREGA A DIRECCION USD'!A1436,$W1437)</f>
        <v>0</v>
      </c>
      <c r="X1436" s="90">
        <v>1427.001</v>
      </c>
      <c r="Y1436" s="90">
        <v>1428</v>
      </c>
      <c r="Z1436" s="144"/>
    </row>
    <row r="1437" spans="1:26" x14ac:dyDescent="0.2">
      <c r="A1437" s="281" t="str">
        <f t="shared" si="31"/>
        <v>MTA CCS</v>
      </c>
      <c r="B1437" s="368" t="s">
        <v>585</v>
      </c>
      <c r="C1437" s="368" t="s">
        <v>5483</v>
      </c>
      <c r="D1437" s="368" t="s">
        <v>557</v>
      </c>
      <c r="E1437" s="368" t="s">
        <v>558</v>
      </c>
      <c r="F1437" s="369" t="s">
        <v>504</v>
      </c>
      <c r="G1437" s="370">
        <v>565</v>
      </c>
      <c r="I1437" s="143"/>
      <c r="J1437" s="143"/>
      <c r="K1437" s="143"/>
      <c r="L1437" s="143"/>
      <c r="M1437" s="237"/>
      <c r="N1437" s="143"/>
      <c r="O1437" s="143"/>
      <c r="P1437" s="143"/>
      <c r="Q1437" s="143"/>
      <c r="R1437" s="143"/>
      <c r="S1437" s="143"/>
      <c r="T1437" s="143"/>
      <c r="U1437" s="143"/>
      <c r="V1437" s="143"/>
      <c r="W1437" s="90">
        <f>IF(AND($AM$17&gt;=$X1437,$AM$17&lt;=$Y1437),'TARIFA ENTREGA A DIRECCION USD'!A1437,$W1438)</f>
        <v>0</v>
      </c>
      <c r="X1437" s="90">
        <v>1428.001</v>
      </c>
      <c r="Y1437" s="90">
        <v>1429</v>
      </c>
      <c r="Z1437" s="144"/>
    </row>
    <row r="1438" spans="1:26" x14ac:dyDescent="0.2">
      <c r="A1438" s="281" t="str">
        <f t="shared" si="31"/>
        <v>MTA CGA</v>
      </c>
      <c r="B1438" s="368" t="s">
        <v>585</v>
      </c>
      <c r="C1438" s="368" t="s">
        <v>5483</v>
      </c>
      <c r="D1438" s="368" t="s">
        <v>559</v>
      </c>
      <c r="E1438" s="368" t="s">
        <v>560</v>
      </c>
      <c r="F1438" s="369" t="s">
        <v>504</v>
      </c>
      <c r="G1438" s="370">
        <v>736</v>
      </c>
      <c r="I1438" s="143"/>
      <c r="J1438" s="143"/>
      <c r="K1438" s="143"/>
      <c r="L1438" s="143"/>
      <c r="M1438" s="237"/>
      <c r="N1438" s="143"/>
      <c r="O1438" s="143"/>
      <c r="P1438" s="143"/>
      <c r="Q1438" s="143"/>
      <c r="R1438" s="143"/>
      <c r="S1438" s="143"/>
      <c r="T1438" s="143"/>
      <c r="U1438" s="143"/>
      <c r="V1438" s="143"/>
      <c r="W1438" s="90">
        <f>IF(AND($AM$17&gt;=$X1438,$AM$17&lt;=$Y1438),'TARIFA ENTREGA A DIRECCION USD'!A1438,$W1439)</f>
        <v>0</v>
      </c>
      <c r="X1438" s="90">
        <v>1429.001</v>
      </c>
      <c r="Y1438" s="90">
        <v>1430</v>
      </c>
      <c r="Z1438" s="144"/>
    </row>
    <row r="1439" spans="1:26" x14ac:dyDescent="0.2">
      <c r="A1439" s="281" t="str">
        <f t="shared" si="31"/>
        <v>MTA CNA</v>
      </c>
      <c r="B1439" s="368" t="s">
        <v>585</v>
      </c>
      <c r="C1439" s="368" t="s">
        <v>5483</v>
      </c>
      <c r="D1439" s="368" t="s">
        <v>5492</v>
      </c>
      <c r="E1439" s="368" t="s">
        <v>5493</v>
      </c>
      <c r="F1439" s="369" t="s">
        <v>502</v>
      </c>
      <c r="G1439" s="370">
        <v>234</v>
      </c>
      <c r="I1439" s="143"/>
      <c r="J1439" s="143"/>
      <c r="K1439" s="143"/>
      <c r="L1439" s="143"/>
      <c r="M1439" s="237"/>
      <c r="N1439" s="143"/>
      <c r="O1439" s="143"/>
      <c r="P1439" s="143"/>
      <c r="Q1439" s="143"/>
      <c r="R1439" s="143"/>
      <c r="S1439" s="143"/>
      <c r="T1439" s="143"/>
      <c r="U1439" s="143"/>
      <c r="V1439" s="143"/>
      <c r="W1439" s="90">
        <f>IF(AND($AM$17&gt;=$X1439,$AM$17&lt;=$Y1439),'TARIFA ENTREGA A DIRECCION USD'!A1439,$W1440)</f>
        <v>0</v>
      </c>
      <c r="X1439" s="90">
        <v>1430.001</v>
      </c>
      <c r="Y1439" s="90">
        <v>1431</v>
      </c>
      <c r="Z1439" s="144"/>
    </row>
    <row r="1440" spans="1:26" x14ac:dyDescent="0.2">
      <c r="A1440" s="281" t="str">
        <f t="shared" si="31"/>
        <v>MTA CNO</v>
      </c>
      <c r="B1440" s="368" t="s">
        <v>585</v>
      </c>
      <c r="C1440" s="368" t="s">
        <v>5483</v>
      </c>
      <c r="D1440" s="368" t="s">
        <v>5499</v>
      </c>
      <c r="E1440" s="368" t="s">
        <v>5500</v>
      </c>
      <c r="F1440" s="369" t="s">
        <v>503</v>
      </c>
      <c r="G1440" s="370">
        <v>362</v>
      </c>
      <c r="I1440" s="143"/>
      <c r="J1440" s="143"/>
      <c r="K1440" s="143"/>
      <c r="L1440" s="143"/>
      <c r="M1440" s="237"/>
      <c r="N1440" s="143"/>
      <c r="O1440" s="143"/>
      <c r="P1440" s="143"/>
      <c r="Q1440" s="143"/>
      <c r="R1440" s="143"/>
      <c r="S1440" s="143"/>
      <c r="T1440" s="143"/>
      <c r="U1440" s="143"/>
      <c r="V1440" s="143"/>
      <c r="W1440" s="90">
        <f>IF(AND($AM$17&gt;=$X1440,$AM$17&lt;=$Y1440),'TARIFA ENTREGA A DIRECCION USD'!A1440,$W1441)</f>
        <v>0</v>
      </c>
      <c r="X1440" s="90">
        <v>1431.001</v>
      </c>
      <c r="Y1440" s="90">
        <v>1432</v>
      </c>
      <c r="Z1440" s="144"/>
    </row>
    <row r="1441" spans="1:26" x14ac:dyDescent="0.2">
      <c r="A1441" s="281" t="str">
        <f t="shared" si="31"/>
        <v>MTA CRO</v>
      </c>
      <c r="B1441" s="368" t="s">
        <v>585</v>
      </c>
      <c r="C1441" s="368" t="s">
        <v>5483</v>
      </c>
      <c r="D1441" s="368" t="s">
        <v>562</v>
      </c>
      <c r="E1441" s="368" t="s">
        <v>563</v>
      </c>
      <c r="F1441" s="369" t="s">
        <v>5491</v>
      </c>
      <c r="G1441" s="370">
        <v>460</v>
      </c>
      <c r="I1441" s="143"/>
      <c r="J1441" s="143"/>
      <c r="K1441" s="143"/>
      <c r="L1441" s="143"/>
      <c r="M1441" s="237"/>
      <c r="N1441" s="143"/>
      <c r="O1441" s="143"/>
      <c r="P1441" s="143"/>
      <c r="Q1441" s="143"/>
      <c r="R1441" s="143"/>
      <c r="S1441" s="143"/>
      <c r="T1441" s="143"/>
      <c r="U1441" s="143"/>
      <c r="V1441" s="143"/>
      <c r="W1441" s="90">
        <f>IF(AND($AM$17&gt;=$X1441,$AM$17&lt;=$Y1441),'TARIFA ENTREGA A DIRECCION USD'!A1441,$W1442)</f>
        <v>0</v>
      </c>
      <c r="X1441" s="90">
        <v>1432.001</v>
      </c>
      <c r="Y1441" s="90">
        <v>1433</v>
      </c>
      <c r="Z1441" s="144"/>
    </row>
    <row r="1442" spans="1:26" x14ac:dyDescent="0.2">
      <c r="A1442" s="281" t="str">
        <f t="shared" si="31"/>
        <v>MTA CRR</v>
      </c>
      <c r="B1442" s="368" t="s">
        <v>585</v>
      </c>
      <c r="C1442" s="368" t="s">
        <v>5483</v>
      </c>
      <c r="D1442" s="368" t="s">
        <v>564</v>
      </c>
      <c r="E1442" s="368" t="s">
        <v>565</v>
      </c>
      <c r="F1442" s="369" t="s">
        <v>5491</v>
      </c>
      <c r="G1442" s="369">
        <v>928</v>
      </c>
      <c r="I1442" s="143"/>
      <c r="J1442" s="143"/>
      <c r="K1442" s="143"/>
      <c r="L1442" s="143"/>
      <c r="M1442" s="237"/>
      <c r="N1442" s="143"/>
      <c r="O1442" s="143"/>
      <c r="P1442" s="143"/>
      <c r="Q1442" s="143"/>
      <c r="R1442" s="143"/>
      <c r="S1442" s="143"/>
      <c r="T1442" s="143"/>
      <c r="U1442" s="143"/>
      <c r="V1442" s="143"/>
      <c r="W1442" s="90">
        <f>IF(AND($AM$17&gt;=$X1442,$AM$17&lt;=$Y1442),'TARIFA ENTREGA A DIRECCION USD'!A1442,$W1443)</f>
        <v>0</v>
      </c>
      <c r="X1442" s="90">
        <v>1433.001</v>
      </c>
      <c r="Y1442" s="90">
        <v>1434</v>
      </c>
      <c r="Z1442" s="144"/>
    </row>
    <row r="1443" spans="1:26" x14ac:dyDescent="0.2">
      <c r="A1443" s="281" t="str">
        <f t="shared" si="31"/>
        <v>MTA CVE</v>
      </c>
      <c r="B1443" s="368" t="s">
        <v>585</v>
      </c>
      <c r="C1443" s="368" t="s">
        <v>5483</v>
      </c>
      <c r="D1443" s="368" t="s">
        <v>566</v>
      </c>
      <c r="E1443" s="368" t="s">
        <v>567</v>
      </c>
      <c r="F1443" s="369" t="s">
        <v>504</v>
      </c>
      <c r="G1443" s="370">
        <v>485</v>
      </c>
      <c r="I1443" s="143"/>
      <c r="J1443" s="143"/>
      <c r="K1443" s="143"/>
      <c r="L1443" s="143"/>
      <c r="M1443" s="237"/>
      <c r="N1443" s="143"/>
      <c r="O1443" s="143"/>
      <c r="P1443" s="143"/>
      <c r="Q1443" s="143"/>
      <c r="R1443" s="143"/>
      <c r="S1443" s="143"/>
      <c r="T1443" s="143"/>
      <c r="U1443" s="143"/>
      <c r="V1443" s="143"/>
      <c r="W1443" s="90">
        <f>IF(AND($AM$17&gt;=$X1443,$AM$17&lt;=$Y1443),'TARIFA ENTREGA A DIRECCION USD'!A1443,$W1444)</f>
        <v>0</v>
      </c>
      <c r="X1443" s="90">
        <v>1434.001</v>
      </c>
      <c r="Y1443" s="90">
        <v>1435</v>
      </c>
      <c r="Z1443" s="144"/>
    </row>
    <row r="1444" spans="1:26" x14ac:dyDescent="0.2">
      <c r="A1444" s="281" t="str">
        <f t="shared" si="31"/>
        <v>MTA CZO</v>
      </c>
      <c r="B1444" s="368" t="s">
        <v>585</v>
      </c>
      <c r="C1444" s="368" t="s">
        <v>5483</v>
      </c>
      <c r="D1444" s="368" t="s">
        <v>568</v>
      </c>
      <c r="E1444" s="368" t="s">
        <v>5481</v>
      </c>
      <c r="F1444" s="369" t="s">
        <v>5491</v>
      </c>
      <c r="G1444" s="370">
        <v>516</v>
      </c>
      <c r="I1444" s="143"/>
      <c r="J1444" s="143"/>
      <c r="K1444" s="143"/>
      <c r="L1444" s="143"/>
      <c r="M1444" s="237"/>
      <c r="N1444" s="143"/>
      <c r="O1444" s="143"/>
      <c r="P1444" s="143"/>
      <c r="Q1444" s="143"/>
      <c r="R1444" s="143"/>
      <c r="S1444" s="143"/>
      <c r="T1444" s="143"/>
      <c r="U1444" s="143"/>
      <c r="V1444" s="143"/>
      <c r="W1444" s="90">
        <f>IF(AND($AM$17&gt;=$X1444,$AM$17&lt;=$Y1444),'TARIFA ENTREGA A DIRECCION USD'!A1444,$W1445)</f>
        <v>0</v>
      </c>
      <c r="X1444" s="90">
        <v>1435.001</v>
      </c>
      <c r="Y1444" s="90">
        <v>1436</v>
      </c>
      <c r="Z1444" s="144"/>
    </row>
    <row r="1445" spans="1:26" x14ac:dyDescent="0.2">
      <c r="A1445" s="281" t="str">
        <f t="shared" si="31"/>
        <v>MTA DMS</v>
      </c>
      <c r="B1445" s="368" t="s">
        <v>585</v>
      </c>
      <c r="C1445" s="368" t="s">
        <v>5483</v>
      </c>
      <c r="D1445" s="368" t="s">
        <v>5446</v>
      </c>
      <c r="E1445" s="368" t="s">
        <v>5447</v>
      </c>
      <c r="F1445" s="369" t="s">
        <v>5491</v>
      </c>
      <c r="G1445" s="370">
        <v>433</v>
      </c>
      <c r="I1445" s="143"/>
      <c r="J1445" s="143"/>
      <c r="K1445" s="143"/>
      <c r="L1445" s="143"/>
      <c r="M1445" s="237"/>
      <c r="N1445" s="143"/>
      <c r="O1445" s="143"/>
      <c r="P1445" s="143"/>
      <c r="Q1445" s="143"/>
      <c r="R1445" s="143"/>
      <c r="S1445" s="143"/>
      <c r="T1445" s="143"/>
      <c r="U1445" s="143"/>
      <c r="V1445" s="143"/>
      <c r="W1445" s="90">
        <f>IF(AND($AM$17&gt;=$X1445,$AM$17&lt;=$Y1445),'TARIFA ENTREGA A DIRECCION USD'!A1445,$W1446)</f>
        <v>0</v>
      </c>
      <c r="X1445" s="90">
        <v>1436.001</v>
      </c>
      <c r="Y1445" s="90">
        <v>1437</v>
      </c>
      <c r="Z1445" s="144"/>
    </row>
    <row r="1446" spans="1:26" x14ac:dyDescent="0.2">
      <c r="A1446" s="281" t="str">
        <f t="shared" si="31"/>
        <v>MTA ETE</v>
      </c>
      <c r="B1446" s="368" t="s">
        <v>585</v>
      </c>
      <c r="C1446" s="368" t="s">
        <v>5483</v>
      </c>
      <c r="D1446" s="368" t="s">
        <v>570</v>
      </c>
      <c r="E1446" s="368" t="s">
        <v>571</v>
      </c>
      <c r="F1446" s="369" t="s">
        <v>504</v>
      </c>
      <c r="G1446" s="370">
        <v>922</v>
      </c>
      <c r="I1446" s="143"/>
      <c r="J1446" s="143"/>
      <c r="K1446" s="143"/>
      <c r="L1446" s="143"/>
      <c r="M1446" s="237"/>
      <c r="N1446" s="143"/>
      <c r="O1446" s="143"/>
      <c r="P1446" s="143"/>
      <c r="Q1446" s="143"/>
      <c r="R1446" s="143"/>
      <c r="S1446" s="143"/>
      <c r="T1446" s="143"/>
      <c r="U1446" s="143"/>
      <c r="V1446" s="143"/>
      <c r="W1446" s="90">
        <f>IF(AND($AM$17&gt;=$X1446,$AM$17&lt;=$Y1446),'TARIFA ENTREGA A DIRECCION USD'!A1446,$W1447)</f>
        <v>0</v>
      </c>
      <c r="X1446" s="90">
        <v>1437.001</v>
      </c>
      <c r="Y1446" s="90">
        <v>1438</v>
      </c>
      <c r="Z1446" s="144"/>
    </row>
    <row r="1447" spans="1:26" x14ac:dyDescent="0.2">
      <c r="A1447" s="281" t="str">
        <f t="shared" si="31"/>
        <v>MTA EVA</v>
      </c>
      <c r="B1447" s="368" t="s">
        <v>585</v>
      </c>
      <c r="C1447" s="368" t="s">
        <v>5483</v>
      </c>
      <c r="D1447" s="368" t="s">
        <v>572</v>
      </c>
      <c r="E1447" s="368" t="s">
        <v>573</v>
      </c>
      <c r="F1447" s="369" t="s">
        <v>5491</v>
      </c>
      <c r="G1447" s="370">
        <v>1069</v>
      </c>
      <c r="I1447" s="143"/>
      <c r="J1447" s="143"/>
      <c r="K1447" s="143"/>
      <c r="L1447" s="143"/>
      <c r="M1447" s="237"/>
      <c r="N1447" s="143"/>
      <c r="O1447" s="143"/>
      <c r="P1447" s="143"/>
      <c r="Q1447" s="143"/>
      <c r="R1447" s="143"/>
      <c r="S1447" s="143"/>
      <c r="T1447" s="143"/>
      <c r="U1447" s="143"/>
      <c r="V1447" s="143"/>
      <c r="W1447" s="90">
        <f>IF(AND($AM$17&gt;=$X1447,$AM$17&lt;=$Y1447),'TARIFA ENTREGA A DIRECCION USD'!A1447,$W1448)</f>
        <v>0</v>
      </c>
      <c r="X1447" s="90">
        <v>1438.001</v>
      </c>
      <c r="Y1447" s="90">
        <v>1439</v>
      </c>
      <c r="Z1447" s="144"/>
    </row>
    <row r="1448" spans="1:26" x14ac:dyDescent="0.2">
      <c r="A1448" s="281" t="str">
        <f t="shared" si="31"/>
        <v>MTA GR2</v>
      </c>
      <c r="B1448" s="368" t="s">
        <v>585</v>
      </c>
      <c r="C1448" s="368" t="s">
        <v>5483</v>
      </c>
      <c r="D1448" s="368" t="s">
        <v>576</v>
      </c>
      <c r="E1448" s="368" t="s">
        <v>5473</v>
      </c>
      <c r="F1448" s="369" t="s">
        <v>504</v>
      </c>
      <c r="G1448" s="370">
        <v>460</v>
      </c>
      <c r="I1448" s="143"/>
      <c r="J1448" s="143"/>
      <c r="K1448" s="143"/>
      <c r="L1448" s="143"/>
      <c r="M1448" s="237"/>
      <c r="N1448" s="143"/>
      <c r="O1448" s="143"/>
      <c r="P1448" s="143"/>
      <c r="Q1448" s="143"/>
      <c r="R1448" s="143"/>
      <c r="S1448" s="143"/>
      <c r="T1448" s="143"/>
      <c r="U1448" s="143"/>
      <c r="V1448" s="143"/>
      <c r="W1448" s="90">
        <f>IF(AND($AM$17&gt;=$X1448,$AM$17&lt;=$Y1448),'TARIFA ENTREGA A DIRECCION USD'!A1448,$W1449)</f>
        <v>0</v>
      </c>
      <c r="X1448" s="90">
        <v>1439.001</v>
      </c>
      <c r="Y1448" s="90">
        <v>1440</v>
      </c>
      <c r="Z1448" s="144"/>
    </row>
    <row r="1449" spans="1:26" x14ac:dyDescent="0.2">
      <c r="A1449" s="281" t="str">
        <f t="shared" si="31"/>
        <v>MTA GTE</v>
      </c>
      <c r="B1449" s="368" t="s">
        <v>585</v>
      </c>
      <c r="C1449" s="368" t="s">
        <v>5483</v>
      </c>
      <c r="D1449" s="368" t="s">
        <v>5501</v>
      </c>
      <c r="E1449" s="368" t="s">
        <v>5502</v>
      </c>
      <c r="F1449" s="369" t="s">
        <v>504</v>
      </c>
      <c r="G1449" s="370">
        <v>412</v>
      </c>
      <c r="I1449" s="143"/>
      <c r="J1449" s="143"/>
      <c r="K1449" s="143"/>
      <c r="L1449" s="143"/>
      <c r="M1449" s="237"/>
      <c r="N1449" s="143"/>
      <c r="O1449" s="143"/>
      <c r="P1449" s="143"/>
      <c r="Q1449" s="143"/>
      <c r="R1449" s="143"/>
      <c r="S1449" s="143"/>
      <c r="T1449" s="143"/>
      <c r="U1449" s="143"/>
      <c r="V1449" s="143"/>
      <c r="W1449" s="90">
        <f>IF(AND($AM$17&gt;=$X1449,$AM$17&lt;=$Y1449),'TARIFA ENTREGA A DIRECCION USD'!A1449,$W1450)</f>
        <v>0</v>
      </c>
      <c r="X1449" s="90">
        <v>1440.001</v>
      </c>
      <c r="Y1449" s="90">
        <v>1441</v>
      </c>
      <c r="Z1449" s="144"/>
    </row>
    <row r="1450" spans="1:26" x14ac:dyDescent="0.2">
      <c r="A1450" s="281" t="str">
        <f t="shared" si="31"/>
        <v>MTA GUA</v>
      </c>
      <c r="B1450" s="368" t="s">
        <v>585</v>
      </c>
      <c r="C1450" s="368" t="s">
        <v>5483</v>
      </c>
      <c r="D1450" s="368" t="s">
        <v>574</v>
      </c>
      <c r="E1450" s="368" t="s">
        <v>575</v>
      </c>
      <c r="F1450" s="369" t="s">
        <v>5491</v>
      </c>
      <c r="G1450" s="370">
        <v>305</v>
      </c>
      <c r="I1450" s="143"/>
      <c r="J1450" s="143"/>
      <c r="K1450" s="143"/>
      <c r="L1450" s="143"/>
      <c r="M1450" s="237"/>
      <c r="N1450" s="143"/>
      <c r="O1450" s="143"/>
      <c r="P1450" s="143"/>
      <c r="Q1450" s="143"/>
      <c r="R1450" s="143"/>
      <c r="S1450" s="143"/>
      <c r="T1450" s="143"/>
      <c r="U1450" s="143"/>
      <c r="V1450" s="143"/>
      <c r="W1450" s="90">
        <f>IF(AND($AM$17&gt;=$X1450,$AM$17&lt;=$Y1450),'TARIFA ENTREGA A DIRECCION USD'!A1450,$W1451)</f>
        <v>0</v>
      </c>
      <c r="X1450" s="90">
        <v>1441.001</v>
      </c>
      <c r="Y1450" s="90">
        <v>1442</v>
      </c>
      <c r="Z1450" s="144"/>
    </row>
    <row r="1451" spans="1:26" x14ac:dyDescent="0.2">
      <c r="A1451" s="281" t="str">
        <f t="shared" si="31"/>
        <v>MTA LGA</v>
      </c>
      <c r="B1451" s="368" t="s">
        <v>585</v>
      </c>
      <c r="C1451" s="368" t="s">
        <v>5483</v>
      </c>
      <c r="D1451" s="368" t="s">
        <v>5536</v>
      </c>
      <c r="E1451" s="368" t="s">
        <v>5480</v>
      </c>
      <c r="F1451" s="369" t="s">
        <v>504</v>
      </c>
      <c r="G1451" s="370">
        <v>1202</v>
      </c>
      <c r="I1451" s="143"/>
      <c r="J1451" s="143"/>
      <c r="K1451" s="143"/>
      <c r="L1451" s="143"/>
      <c r="M1451" s="237"/>
      <c r="N1451" s="143"/>
      <c r="O1451" s="143"/>
      <c r="P1451" s="143"/>
      <c r="Q1451" s="143"/>
      <c r="R1451" s="143"/>
      <c r="S1451" s="143"/>
      <c r="T1451" s="143"/>
      <c r="U1451" s="143"/>
      <c r="V1451" s="143"/>
      <c r="W1451" s="90">
        <f>IF(AND($AM$17&gt;=$X1451,$AM$17&lt;=$Y1451),'TARIFA ENTREGA A DIRECCION USD'!A1451,$W1452)</f>
        <v>0</v>
      </c>
      <c r="X1451" s="90">
        <v>1442.001</v>
      </c>
      <c r="Y1451" s="90">
        <v>1443</v>
      </c>
      <c r="Z1451" s="144"/>
    </row>
    <row r="1452" spans="1:26" x14ac:dyDescent="0.2">
      <c r="A1452" s="281" t="str">
        <f t="shared" si="31"/>
        <v>MTA MAY</v>
      </c>
      <c r="B1452" s="368" t="s">
        <v>585</v>
      </c>
      <c r="C1452" s="368" t="s">
        <v>5483</v>
      </c>
      <c r="D1452" s="368" t="s">
        <v>577</v>
      </c>
      <c r="E1452" s="368" t="s">
        <v>578</v>
      </c>
      <c r="F1452" s="369" t="s">
        <v>504</v>
      </c>
      <c r="G1452" s="370">
        <v>993</v>
      </c>
      <c r="I1452" s="143"/>
      <c r="J1452" s="143"/>
      <c r="K1452" s="143"/>
      <c r="L1452" s="143"/>
      <c r="M1452" s="237"/>
      <c r="N1452" s="143"/>
      <c r="O1452" s="143"/>
      <c r="P1452" s="143"/>
      <c r="Q1452" s="143"/>
      <c r="R1452" s="143"/>
      <c r="S1452" s="143"/>
      <c r="T1452" s="143"/>
      <c r="U1452" s="143"/>
      <c r="V1452" s="143"/>
      <c r="W1452" s="90">
        <f>IF(AND($AM$17&gt;=$X1452,$AM$17&lt;=$Y1452),'TARIFA ENTREGA A DIRECCION USD'!A1452,$W1453)</f>
        <v>0</v>
      </c>
      <c r="X1452" s="90">
        <v>1443.001</v>
      </c>
      <c r="Y1452" s="90">
        <v>1444</v>
      </c>
      <c r="Z1452" s="144"/>
    </row>
    <row r="1453" spans="1:26" x14ac:dyDescent="0.2">
      <c r="A1453" s="281" t="str">
        <f t="shared" si="31"/>
        <v>MTA MBO</v>
      </c>
      <c r="B1453" s="368" t="s">
        <v>585</v>
      </c>
      <c r="C1453" s="368" t="s">
        <v>5483</v>
      </c>
      <c r="D1453" s="368" t="s">
        <v>579</v>
      </c>
      <c r="E1453" s="368" t="s">
        <v>580</v>
      </c>
      <c r="F1453" s="369" t="s">
        <v>5491</v>
      </c>
      <c r="G1453" s="370">
        <v>490</v>
      </c>
      <c r="I1453" s="143"/>
      <c r="J1453" s="143"/>
      <c r="K1453" s="143"/>
      <c r="L1453" s="143"/>
      <c r="M1453" s="237"/>
      <c r="N1453" s="143"/>
      <c r="O1453" s="143"/>
      <c r="P1453" s="143"/>
      <c r="Q1453" s="143"/>
      <c r="R1453" s="143"/>
      <c r="S1453" s="143"/>
      <c r="T1453" s="143"/>
      <c r="U1453" s="143"/>
      <c r="V1453" s="143"/>
      <c r="W1453" s="90">
        <f>IF(AND($AM$17&gt;=$X1453,$AM$17&lt;=$Y1453),'TARIFA ENTREGA A DIRECCION USD'!A1453,$W1454)</f>
        <v>0</v>
      </c>
      <c r="X1453" s="90">
        <v>1444.001</v>
      </c>
      <c r="Y1453" s="90">
        <v>1445</v>
      </c>
      <c r="Z1453" s="144"/>
    </row>
    <row r="1454" spans="1:26" x14ac:dyDescent="0.2">
      <c r="A1454" s="281" t="str">
        <f t="shared" si="31"/>
        <v>MTA MDA</v>
      </c>
      <c r="B1454" s="368" t="s">
        <v>585</v>
      </c>
      <c r="C1454" s="368" t="s">
        <v>5483</v>
      </c>
      <c r="D1454" s="368" t="s">
        <v>581</v>
      </c>
      <c r="E1454" s="368" t="s">
        <v>582</v>
      </c>
      <c r="F1454" s="369" t="s">
        <v>5491</v>
      </c>
      <c r="G1454" s="370">
        <v>460</v>
      </c>
      <c r="I1454" s="143"/>
      <c r="J1454" s="143"/>
      <c r="K1454" s="143"/>
      <c r="L1454" s="143"/>
      <c r="M1454" s="237"/>
      <c r="N1454" s="143"/>
      <c r="O1454" s="143"/>
      <c r="P1454" s="143"/>
      <c r="Q1454" s="143"/>
      <c r="R1454" s="143"/>
      <c r="S1454" s="143"/>
      <c r="T1454" s="143"/>
      <c r="U1454" s="143"/>
      <c r="V1454" s="143"/>
      <c r="W1454" s="90">
        <f>IF(AND($AM$17&gt;=$X1454,$AM$17&lt;=$Y1454),'TARIFA ENTREGA A DIRECCION USD'!A1454,$W1455)</f>
        <v>0</v>
      </c>
      <c r="X1454" s="90">
        <v>1445.001</v>
      </c>
      <c r="Y1454" s="90">
        <v>1446</v>
      </c>
      <c r="Z1454" s="144"/>
    </row>
    <row r="1455" spans="1:26" x14ac:dyDescent="0.2">
      <c r="A1455" s="281" t="str">
        <f t="shared" si="31"/>
        <v>MTA MIN</v>
      </c>
      <c r="B1455" s="368" t="s">
        <v>585</v>
      </c>
      <c r="C1455" s="368" t="s">
        <v>5483</v>
      </c>
      <c r="D1455" s="368" t="s">
        <v>583</v>
      </c>
      <c r="E1455" s="368" t="s">
        <v>584</v>
      </c>
      <c r="F1455" s="369" t="s">
        <v>504</v>
      </c>
      <c r="G1455" s="370">
        <v>1159</v>
      </c>
      <c r="I1455" s="143"/>
      <c r="J1455" s="143"/>
      <c r="K1455" s="143"/>
      <c r="L1455" s="143"/>
      <c r="M1455" s="237"/>
      <c r="N1455" s="143"/>
      <c r="O1455" s="143"/>
      <c r="P1455" s="143"/>
      <c r="Q1455" s="143"/>
      <c r="R1455" s="143"/>
      <c r="S1455" s="143"/>
      <c r="T1455" s="143"/>
      <c r="U1455" s="143"/>
      <c r="V1455" s="143"/>
      <c r="W1455" s="90">
        <f>IF(AND($AM$17&gt;=$X1455,$AM$17&lt;=$Y1455),'TARIFA ENTREGA A DIRECCION USD'!A1455,$W1456)</f>
        <v>0</v>
      </c>
      <c r="X1455" s="90">
        <v>1446.001</v>
      </c>
      <c r="Y1455" s="90">
        <v>1447</v>
      </c>
      <c r="Z1455" s="144"/>
    </row>
    <row r="1456" spans="1:26" x14ac:dyDescent="0.2">
      <c r="A1456" s="281" t="str">
        <f t="shared" si="31"/>
        <v>MTA MLM</v>
      </c>
      <c r="B1456" s="368" t="s">
        <v>585</v>
      </c>
      <c r="C1456" s="368" t="s">
        <v>5483</v>
      </c>
      <c r="D1456" s="368" t="s">
        <v>5474</v>
      </c>
      <c r="E1456" s="368" t="s">
        <v>5487</v>
      </c>
      <c r="F1456" s="369" t="s">
        <v>504</v>
      </c>
      <c r="G1456" s="370">
        <v>580</v>
      </c>
      <c r="I1456" s="143"/>
      <c r="J1456" s="143"/>
      <c r="K1456" s="143"/>
      <c r="L1456" s="143"/>
      <c r="M1456" s="237"/>
      <c r="N1456" s="143"/>
      <c r="O1456" s="143"/>
      <c r="P1456" s="143"/>
      <c r="Q1456" s="143"/>
      <c r="R1456" s="143"/>
      <c r="S1456" s="143"/>
      <c r="T1456" s="143"/>
      <c r="U1456" s="143"/>
      <c r="V1456" s="143"/>
      <c r="W1456" s="90">
        <f>IF(AND($AM$17&gt;=$X1456,$AM$17&lt;=$Y1456),'TARIFA ENTREGA A DIRECCION USD'!A1456,$W1457)</f>
        <v>0</v>
      </c>
      <c r="X1456" s="90">
        <v>1447.001</v>
      </c>
      <c r="Y1456" s="90">
        <v>1448</v>
      </c>
      <c r="Z1456" s="144"/>
    </row>
    <row r="1457" spans="1:26" x14ac:dyDescent="0.2">
      <c r="A1457" s="281" t="str">
        <f t="shared" si="31"/>
        <v>MTA MTA</v>
      </c>
      <c r="B1457" s="368" t="s">
        <v>585</v>
      </c>
      <c r="C1457" s="368" t="s">
        <v>5483</v>
      </c>
      <c r="D1457" s="368" t="s">
        <v>585</v>
      </c>
      <c r="E1457" s="368" t="s">
        <v>5483</v>
      </c>
      <c r="F1457" s="369" t="s">
        <v>501</v>
      </c>
      <c r="G1457" s="370">
        <v>349</v>
      </c>
      <c r="I1457" s="143"/>
      <c r="J1457" s="143"/>
      <c r="K1457" s="143"/>
      <c r="L1457" s="143"/>
      <c r="M1457" s="237"/>
      <c r="N1457" s="143"/>
      <c r="O1457" s="143"/>
      <c r="P1457" s="143"/>
      <c r="Q1457" s="143"/>
      <c r="R1457" s="143"/>
      <c r="S1457" s="143"/>
      <c r="T1457" s="143"/>
      <c r="U1457" s="143"/>
      <c r="V1457" s="143"/>
      <c r="W1457" s="90">
        <f>IF(AND($AM$17&gt;=$X1457,$AM$17&lt;=$Y1457),'TARIFA ENTREGA A DIRECCION USD'!A1457,$W1458)</f>
        <v>0</v>
      </c>
      <c r="X1457" s="90">
        <v>1448.001</v>
      </c>
      <c r="Y1457" s="90">
        <v>1449</v>
      </c>
      <c r="Z1457" s="144"/>
    </row>
    <row r="1458" spans="1:26" x14ac:dyDescent="0.2">
      <c r="A1458" s="281" t="str">
        <f t="shared" si="31"/>
        <v>MTA PCO</v>
      </c>
      <c r="B1458" s="368" t="s">
        <v>585</v>
      </c>
      <c r="C1458" s="368" t="s">
        <v>5483</v>
      </c>
      <c r="D1458" s="368" t="s">
        <v>586</v>
      </c>
      <c r="E1458" s="368" t="s">
        <v>587</v>
      </c>
      <c r="F1458" s="369" t="s">
        <v>5491</v>
      </c>
      <c r="G1458" s="370">
        <v>1268</v>
      </c>
      <c r="I1458" s="143"/>
      <c r="J1458" s="143"/>
      <c r="K1458" s="143"/>
      <c r="L1458" s="143"/>
      <c r="M1458" s="237"/>
      <c r="N1458" s="143"/>
      <c r="O1458" s="143"/>
      <c r="P1458" s="143"/>
      <c r="Q1458" s="143"/>
      <c r="R1458" s="143"/>
      <c r="S1458" s="143"/>
      <c r="T1458" s="143"/>
      <c r="U1458" s="143"/>
      <c r="V1458" s="143"/>
      <c r="W1458" s="90">
        <f>IF(AND($AM$17&gt;=$X1458,$AM$17&lt;=$Y1458),'TARIFA ENTREGA A DIRECCION USD'!A1458,$W1459)</f>
        <v>0</v>
      </c>
      <c r="X1458" s="90">
        <v>1449.001</v>
      </c>
      <c r="Y1458" s="90">
        <v>1450</v>
      </c>
      <c r="Z1458" s="144"/>
    </row>
    <row r="1459" spans="1:26" x14ac:dyDescent="0.2">
      <c r="A1459" s="281" t="str">
        <f t="shared" si="31"/>
        <v>MTA PFO</v>
      </c>
      <c r="B1459" s="368" t="s">
        <v>585</v>
      </c>
      <c r="C1459" s="368" t="s">
        <v>5483</v>
      </c>
      <c r="D1459" s="368" t="s">
        <v>588</v>
      </c>
      <c r="E1459" s="368" t="s">
        <v>589</v>
      </c>
      <c r="F1459" s="369" t="s">
        <v>5491</v>
      </c>
      <c r="G1459" s="370">
        <v>460</v>
      </c>
      <c r="I1459" s="143"/>
      <c r="J1459" s="143"/>
      <c r="K1459" s="143"/>
      <c r="L1459" s="143"/>
      <c r="M1459" s="237"/>
      <c r="N1459" s="143"/>
      <c r="O1459" s="143"/>
      <c r="P1459" s="143"/>
      <c r="Q1459" s="143"/>
      <c r="R1459" s="143"/>
      <c r="S1459" s="143"/>
      <c r="T1459" s="143"/>
      <c r="U1459" s="143"/>
      <c r="V1459" s="143"/>
      <c r="W1459" s="90">
        <f>IF(AND($AM$17&gt;=$X1459,$AM$17&lt;=$Y1459),'TARIFA ENTREGA A DIRECCION USD'!A1459,$W1460)</f>
        <v>0</v>
      </c>
      <c r="X1459" s="90">
        <v>1450.001</v>
      </c>
      <c r="Y1459" s="90">
        <v>1451</v>
      </c>
      <c r="Z1459" s="144"/>
    </row>
    <row r="1460" spans="1:26" x14ac:dyDescent="0.2">
      <c r="A1460" s="281" t="str">
        <f t="shared" si="31"/>
        <v>MTA PLC</v>
      </c>
      <c r="B1460" s="368" t="s">
        <v>585</v>
      </c>
      <c r="C1460" s="368" t="s">
        <v>5483</v>
      </c>
      <c r="D1460" s="368" t="s">
        <v>590</v>
      </c>
      <c r="E1460" s="368" t="s">
        <v>591</v>
      </c>
      <c r="F1460" s="369" t="s">
        <v>503</v>
      </c>
      <c r="G1460" s="370">
        <v>1</v>
      </c>
      <c r="I1460" s="143"/>
      <c r="J1460" s="143"/>
      <c r="K1460" s="143"/>
      <c r="L1460" s="143"/>
      <c r="M1460" s="237"/>
      <c r="N1460" s="143"/>
      <c r="O1460" s="143"/>
      <c r="P1460" s="143"/>
      <c r="Q1460" s="143"/>
      <c r="R1460" s="143"/>
      <c r="S1460" s="143"/>
      <c r="T1460" s="143"/>
      <c r="U1460" s="143"/>
      <c r="V1460" s="143"/>
      <c r="W1460" s="90">
        <f>IF(AND($AM$17&gt;=$X1460,$AM$17&lt;=$Y1460),'TARIFA ENTREGA A DIRECCION USD'!A1460,$W1461)</f>
        <v>0</v>
      </c>
      <c r="X1460" s="90">
        <v>1451.001</v>
      </c>
      <c r="Y1460" s="90">
        <v>1452</v>
      </c>
      <c r="Z1460" s="144"/>
    </row>
    <row r="1461" spans="1:26" x14ac:dyDescent="0.2">
      <c r="A1461" s="281" t="str">
        <f t="shared" si="31"/>
        <v>MTA POZ</v>
      </c>
      <c r="B1461" s="368" t="s">
        <v>585</v>
      </c>
      <c r="C1461" s="368" t="s">
        <v>5483</v>
      </c>
      <c r="D1461" s="368" t="s">
        <v>592</v>
      </c>
      <c r="E1461" s="368" t="s">
        <v>593</v>
      </c>
      <c r="F1461" s="369" t="s">
        <v>504</v>
      </c>
      <c r="G1461" s="370">
        <v>667</v>
      </c>
      <c r="I1461" s="143"/>
      <c r="J1461" s="143"/>
      <c r="K1461" s="143"/>
      <c r="L1461" s="143"/>
      <c r="M1461" s="237"/>
      <c r="N1461" s="143"/>
      <c r="O1461" s="143"/>
      <c r="P1461" s="143"/>
      <c r="Q1461" s="143"/>
      <c r="R1461" s="143"/>
      <c r="S1461" s="143"/>
      <c r="T1461" s="143"/>
      <c r="U1461" s="143"/>
      <c r="V1461" s="143"/>
      <c r="W1461" s="90">
        <f>IF(AND($AM$17&gt;=$X1461,$AM$17&lt;=$Y1461),'TARIFA ENTREGA A DIRECCION USD'!A1461,$W1462)</f>
        <v>0</v>
      </c>
      <c r="X1461" s="90">
        <v>1452.001</v>
      </c>
      <c r="Y1461" s="90">
        <v>1453</v>
      </c>
      <c r="Z1461" s="144"/>
    </row>
    <row r="1462" spans="1:26" x14ac:dyDescent="0.2">
      <c r="A1462" s="281" t="str">
        <f t="shared" si="31"/>
        <v>MTA SNT</v>
      </c>
      <c r="B1462" s="368" t="s">
        <v>585</v>
      </c>
      <c r="C1462" s="368" t="s">
        <v>5483</v>
      </c>
      <c r="D1462" s="368" t="s">
        <v>5610</v>
      </c>
      <c r="E1462" s="368" t="s">
        <v>594</v>
      </c>
      <c r="F1462" s="369" t="s">
        <v>5491</v>
      </c>
      <c r="G1462" s="370">
        <v>138</v>
      </c>
      <c r="I1462" s="143"/>
      <c r="J1462" s="143"/>
      <c r="K1462" s="143"/>
      <c r="L1462" s="143"/>
      <c r="M1462" s="237"/>
      <c r="N1462" s="143"/>
      <c r="O1462" s="143"/>
      <c r="P1462" s="143"/>
      <c r="Q1462" s="143"/>
      <c r="R1462" s="143"/>
      <c r="S1462" s="143"/>
      <c r="T1462" s="143"/>
      <c r="U1462" s="143"/>
      <c r="V1462" s="143"/>
      <c r="W1462" s="90">
        <f>IF(AND($AM$17&gt;=$X1462,$AM$17&lt;=$Y1462),'TARIFA ENTREGA A DIRECCION USD'!A1462,$W1463)</f>
        <v>0</v>
      </c>
      <c r="X1462" s="90">
        <v>1453.001</v>
      </c>
      <c r="Y1462" s="90">
        <v>1454</v>
      </c>
      <c r="Z1462" s="144"/>
    </row>
    <row r="1463" spans="1:26" x14ac:dyDescent="0.2">
      <c r="A1463" s="281" t="str">
        <f t="shared" si="31"/>
        <v>MTA SBZ</v>
      </c>
      <c r="B1463" s="368" t="s">
        <v>585</v>
      </c>
      <c r="C1463" s="368" t="s">
        <v>5483</v>
      </c>
      <c r="D1463" s="368" t="s">
        <v>595</v>
      </c>
      <c r="E1463" s="368" t="s">
        <v>5484</v>
      </c>
      <c r="F1463" s="369" t="s">
        <v>5491</v>
      </c>
      <c r="G1463" s="370">
        <v>503</v>
      </c>
      <c r="I1463" s="143"/>
      <c r="J1463" s="143"/>
      <c r="K1463" s="143"/>
      <c r="L1463" s="143"/>
      <c r="M1463" s="237"/>
      <c r="N1463" s="143"/>
      <c r="O1463" s="143"/>
      <c r="P1463" s="143"/>
      <c r="Q1463" s="143"/>
      <c r="R1463" s="143"/>
      <c r="S1463" s="143"/>
      <c r="T1463" s="143"/>
      <c r="U1463" s="143"/>
      <c r="V1463" s="143"/>
      <c r="W1463" s="90">
        <f>IF(AND($AM$17&gt;=$X1463,$AM$17&lt;=$Y1463),'TARIFA ENTREGA A DIRECCION USD'!A1463,$W1464)</f>
        <v>0</v>
      </c>
      <c r="X1463" s="90">
        <v>1454.001</v>
      </c>
      <c r="Y1463" s="90">
        <v>1455</v>
      </c>
      <c r="Z1463" s="144"/>
    </row>
    <row r="1464" spans="1:26" x14ac:dyDescent="0.2">
      <c r="A1464" s="281" t="str">
        <f t="shared" si="31"/>
        <v>MTA SCL</v>
      </c>
      <c r="B1464" s="368" t="s">
        <v>585</v>
      </c>
      <c r="C1464" s="368" t="s">
        <v>5483</v>
      </c>
      <c r="D1464" s="368" t="s">
        <v>596</v>
      </c>
      <c r="E1464" s="368" t="s">
        <v>597</v>
      </c>
      <c r="F1464" s="369" t="s">
        <v>5491</v>
      </c>
      <c r="G1464" s="370">
        <v>989</v>
      </c>
      <c r="I1464" s="143"/>
      <c r="J1464" s="143"/>
      <c r="K1464" s="143"/>
      <c r="L1464" s="143"/>
      <c r="M1464" s="237"/>
      <c r="N1464" s="143"/>
      <c r="O1464" s="143"/>
      <c r="P1464" s="143"/>
      <c r="Q1464" s="143"/>
      <c r="R1464" s="143"/>
      <c r="S1464" s="143"/>
      <c r="T1464" s="143"/>
      <c r="U1464" s="143"/>
      <c r="V1464" s="143"/>
      <c r="W1464" s="90">
        <f>IF(AND($AM$17&gt;=$X1464,$AM$17&lt;=$Y1464),'TARIFA ENTREGA A DIRECCION USD'!A1464,$W1465)</f>
        <v>0</v>
      </c>
      <c r="X1464" s="90">
        <v>1455.001</v>
      </c>
      <c r="Y1464" s="90">
        <v>1456</v>
      </c>
      <c r="Z1464" s="144"/>
    </row>
    <row r="1465" spans="1:26" x14ac:dyDescent="0.2">
      <c r="A1465" s="281" t="str">
        <f t="shared" si="31"/>
        <v>MTA SFE</v>
      </c>
      <c r="B1465" s="368" t="s">
        <v>585</v>
      </c>
      <c r="C1465" s="368" t="s">
        <v>5483</v>
      </c>
      <c r="D1465" s="368" t="s">
        <v>598</v>
      </c>
      <c r="E1465" s="368" t="s">
        <v>599</v>
      </c>
      <c r="F1465" s="369" t="s">
        <v>5491</v>
      </c>
      <c r="G1465" s="370">
        <v>1384</v>
      </c>
      <c r="I1465" s="143"/>
      <c r="J1465" s="143"/>
      <c r="K1465" s="143"/>
      <c r="L1465" s="143"/>
      <c r="M1465" s="237"/>
      <c r="N1465" s="143"/>
      <c r="O1465" s="143"/>
      <c r="P1465" s="143"/>
      <c r="Q1465" s="143"/>
      <c r="R1465" s="143"/>
      <c r="S1465" s="143"/>
      <c r="T1465" s="143"/>
      <c r="U1465" s="143"/>
      <c r="V1465" s="143"/>
      <c r="W1465" s="90">
        <f>IF(AND($AM$17&gt;=$X1465,$AM$17&lt;=$Y1465),'TARIFA ENTREGA A DIRECCION USD'!A1465,$W1466)</f>
        <v>0</v>
      </c>
      <c r="X1465" s="90">
        <v>1456.001</v>
      </c>
      <c r="Y1465" s="90">
        <v>1457</v>
      </c>
      <c r="Z1465" s="144"/>
    </row>
    <row r="1466" spans="1:26" x14ac:dyDescent="0.2">
      <c r="A1466" s="281" t="str">
        <f t="shared" si="31"/>
        <v>MTA SFX</v>
      </c>
      <c r="B1466" s="368" t="s">
        <v>585</v>
      </c>
      <c r="C1466" s="368" t="s">
        <v>5483</v>
      </c>
      <c r="D1466" s="368" t="s">
        <v>600</v>
      </c>
      <c r="E1466" s="368" t="s">
        <v>601</v>
      </c>
      <c r="F1466" s="369" t="s">
        <v>503</v>
      </c>
      <c r="G1466" s="370">
        <v>1366</v>
      </c>
      <c r="I1466" s="143"/>
      <c r="J1466" s="143"/>
      <c r="K1466" s="143"/>
      <c r="L1466" s="143"/>
      <c r="M1466" s="237"/>
      <c r="N1466" s="143"/>
      <c r="O1466" s="143"/>
      <c r="P1466" s="143"/>
      <c r="Q1466" s="143"/>
      <c r="R1466" s="143"/>
      <c r="S1466" s="143"/>
      <c r="T1466" s="143"/>
      <c r="U1466" s="143"/>
      <c r="V1466" s="143"/>
      <c r="W1466" s="90">
        <f>IF(AND($AM$17&gt;=$X1466,$AM$17&lt;=$Y1466),'TARIFA ENTREGA A DIRECCION USD'!A1466,$W1467)</f>
        <v>0</v>
      </c>
      <c r="X1466" s="90">
        <v>1457.001</v>
      </c>
      <c r="Y1466" s="90">
        <v>1458</v>
      </c>
      <c r="Z1466" s="144"/>
    </row>
    <row r="1467" spans="1:26" x14ac:dyDescent="0.2">
      <c r="A1467" s="281" t="str">
        <f t="shared" si="31"/>
        <v>MTA TPT</v>
      </c>
      <c r="B1467" s="368" t="s">
        <v>585</v>
      </c>
      <c r="C1467" s="368" t="s">
        <v>5483</v>
      </c>
      <c r="D1467" s="368" t="s">
        <v>5503</v>
      </c>
      <c r="E1467" s="368" t="s">
        <v>5504</v>
      </c>
      <c r="F1467" s="369" t="s">
        <v>504</v>
      </c>
      <c r="G1467" s="370">
        <v>566</v>
      </c>
      <c r="I1467" s="143"/>
      <c r="J1467" s="143"/>
      <c r="K1467" s="143"/>
      <c r="L1467" s="143"/>
      <c r="M1467" s="237"/>
      <c r="N1467" s="143"/>
      <c r="O1467" s="143"/>
      <c r="P1467" s="143"/>
      <c r="Q1467" s="143"/>
      <c r="R1467" s="143"/>
      <c r="S1467" s="143"/>
      <c r="T1467" s="143"/>
      <c r="U1467" s="143"/>
      <c r="V1467" s="143"/>
      <c r="W1467" s="90">
        <f>IF(AND($AM$17&gt;=$X1467,$AM$17&lt;=$Y1467),'TARIFA ENTREGA A DIRECCION USD'!A1467,$W1468)</f>
        <v>0</v>
      </c>
      <c r="X1467" s="90">
        <v>1458.001</v>
      </c>
      <c r="Y1467" s="90">
        <v>1459</v>
      </c>
      <c r="Z1467" s="144"/>
    </row>
    <row r="1468" spans="1:26" x14ac:dyDescent="0.2">
      <c r="A1468" s="281" t="str">
        <f t="shared" si="31"/>
        <v>MTA TY1</v>
      </c>
      <c r="B1468" s="368" t="s">
        <v>585</v>
      </c>
      <c r="C1468" s="368" t="s">
        <v>5483</v>
      </c>
      <c r="D1468" s="368" t="s">
        <v>604</v>
      </c>
      <c r="E1468" s="368" t="s">
        <v>605</v>
      </c>
      <c r="F1468" s="369" t="s">
        <v>504</v>
      </c>
      <c r="G1468" s="369">
        <v>1366</v>
      </c>
      <c r="I1468" s="143"/>
      <c r="J1468" s="143"/>
      <c r="K1468" s="143"/>
      <c r="L1468" s="143"/>
      <c r="M1468" s="237"/>
      <c r="N1468" s="143"/>
      <c r="O1468" s="143"/>
      <c r="P1468" s="143"/>
      <c r="Q1468" s="143"/>
      <c r="R1468" s="143"/>
      <c r="S1468" s="143"/>
      <c r="T1468" s="143"/>
      <c r="U1468" s="143"/>
      <c r="V1468" s="143"/>
      <c r="W1468" s="90">
        <f>IF(AND($AM$17&gt;=$X1468,$AM$17&lt;=$Y1468),'TARIFA ENTREGA A DIRECCION USD'!A1468,$W1469)</f>
        <v>0</v>
      </c>
      <c r="X1468" s="90">
        <v>1459.001</v>
      </c>
      <c r="Y1468" s="90">
        <v>1460</v>
      </c>
      <c r="Z1468" s="144"/>
    </row>
    <row r="1469" spans="1:26" x14ac:dyDescent="0.2">
      <c r="A1469" s="281" t="str">
        <f t="shared" si="31"/>
        <v>MTA VAL</v>
      </c>
      <c r="B1469" s="368" t="s">
        <v>585</v>
      </c>
      <c r="C1469" s="368" t="s">
        <v>5483</v>
      </c>
      <c r="D1469" s="368" t="s">
        <v>602</v>
      </c>
      <c r="E1469" s="368" t="s">
        <v>603</v>
      </c>
      <c r="F1469" s="369" t="s">
        <v>5491</v>
      </c>
      <c r="G1469" s="370">
        <v>740</v>
      </c>
      <c r="I1469" s="143"/>
      <c r="J1469" s="143"/>
      <c r="K1469" s="143"/>
      <c r="L1469" s="143"/>
      <c r="M1469" s="237"/>
      <c r="N1469" s="143"/>
      <c r="O1469" s="143"/>
      <c r="P1469" s="143"/>
      <c r="Q1469" s="143"/>
      <c r="R1469" s="143"/>
      <c r="S1469" s="143"/>
      <c r="T1469" s="143"/>
      <c r="U1469" s="143"/>
      <c r="V1469" s="143"/>
      <c r="W1469" s="90">
        <f>IF(AND($AM$17&gt;=$X1469,$AM$17&lt;=$Y1469),'TARIFA ENTREGA A DIRECCION USD'!A1469,$W1470)</f>
        <v>0</v>
      </c>
      <c r="X1469" s="90">
        <v>1460.001</v>
      </c>
      <c r="Y1469" s="90">
        <v>1461</v>
      </c>
      <c r="Z1469" s="144"/>
    </row>
    <row r="1470" spans="1:26" x14ac:dyDescent="0.2">
      <c r="A1470" s="281" t="str">
        <f t="shared" si="31"/>
        <v>MTA VEN</v>
      </c>
      <c r="B1470" s="368" t="s">
        <v>585</v>
      </c>
      <c r="C1470" s="368" t="s">
        <v>5483</v>
      </c>
      <c r="D1470" s="368" t="s">
        <v>5475</v>
      </c>
      <c r="E1470" s="368" t="s">
        <v>5476</v>
      </c>
      <c r="F1470" s="369" t="s">
        <v>504</v>
      </c>
      <c r="G1470" s="370">
        <v>519</v>
      </c>
      <c r="I1470" s="143"/>
      <c r="J1470" s="143"/>
      <c r="K1470" s="143"/>
      <c r="L1470" s="143"/>
      <c r="M1470" s="237"/>
      <c r="N1470" s="143"/>
      <c r="O1470" s="143"/>
      <c r="P1470" s="143"/>
      <c r="Q1470" s="143"/>
      <c r="R1470" s="143"/>
      <c r="S1470" s="143"/>
      <c r="T1470" s="143"/>
      <c r="U1470" s="143"/>
      <c r="V1470" s="143"/>
      <c r="W1470" s="90">
        <f>IF(AND($AM$17&gt;=$X1470,$AM$17&lt;=$Y1470),'TARIFA ENTREGA A DIRECCION USD'!A1470,$W1471)</f>
        <v>0</v>
      </c>
      <c r="X1470" s="90">
        <v>1461.001</v>
      </c>
      <c r="Y1470" s="90">
        <v>1462</v>
      </c>
      <c r="Z1470" s="144"/>
    </row>
    <row r="1471" spans="1:26" x14ac:dyDescent="0.2">
      <c r="A1471" s="281" t="str">
        <f t="shared" si="31"/>
        <v>MTA VLP</v>
      </c>
      <c r="B1471" s="368" t="s">
        <v>585</v>
      </c>
      <c r="C1471" s="368" t="s">
        <v>5483</v>
      </c>
      <c r="D1471" s="368" t="s">
        <v>606</v>
      </c>
      <c r="E1471" s="368" t="s">
        <v>5482</v>
      </c>
      <c r="F1471" s="369" t="s">
        <v>504</v>
      </c>
      <c r="G1471" s="370">
        <v>460</v>
      </c>
      <c r="I1471" s="143"/>
      <c r="J1471" s="143"/>
      <c r="K1471" s="143"/>
      <c r="L1471" s="143"/>
      <c r="M1471" s="237"/>
      <c r="N1471" s="143"/>
      <c r="O1471" s="143"/>
      <c r="P1471" s="143"/>
      <c r="Q1471" s="143"/>
      <c r="R1471" s="143"/>
      <c r="S1471" s="143"/>
      <c r="T1471" s="143"/>
      <c r="U1471" s="143"/>
      <c r="V1471" s="143"/>
      <c r="W1471" s="90">
        <f>IF(AND($AM$17&gt;=$X1471,$AM$17&lt;=$Y1471),'TARIFA ENTREGA A DIRECCION USD'!A1471,$W1472)</f>
        <v>0</v>
      </c>
      <c r="X1471" s="90">
        <v>1462.001</v>
      </c>
      <c r="Y1471" s="90">
        <v>1463</v>
      </c>
      <c r="Z1471" s="144"/>
    </row>
    <row r="1472" spans="1:26" x14ac:dyDescent="0.2">
      <c r="A1472" s="281" t="str">
        <f t="shared" si="31"/>
        <v>MTA VRA</v>
      </c>
      <c r="B1472" s="368" t="s">
        <v>585</v>
      </c>
      <c r="C1472" s="368" t="s">
        <v>5483</v>
      </c>
      <c r="D1472" s="368" t="s">
        <v>607</v>
      </c>
      <c r="E1472" s="368" t="s">
        <v>608</v>
      </c>
      <c r="F1472" s="369" t="s">
        <v>5491</v>
      </c>
      <c r="G1472" s="370">
        <v>1237</v>
      </c>
      <c r="I1472" s="143"/>
      <c r="J1472" s="143"/>
      <c r="K1472" s="143"/>
      <c r="L1472" s="143"/>
      <c r="M1472" s="237"/>
      <c r="N1472" s="143"/>
      <c r="O1472" s="143"/>
      <c r="P1472" s="143"/>
      <c r="Q1472" s="143"/>
      <c r="R1472" s="143"/>
      <c r="S1472" s="143"/>
      <c r="T1472" s="143"/>
      <c r="U1472" s="143"/>
      <c r="V1472" s="143"/>
      <c r="W1472" s="90">
        <f>IF(AND($AM$17&gt;=$X1472,$AM$17&lt;=$Y1472),'TARIFA ENTREGA A DIRECCION USD'!A1472,$W1473)</f>
        <v>0</v>
      </c>
      <c r="X1472" s="90">
        <v>1463.001</v>
      </c>
      <c r="Y1472" s="90">
        <v>1464</v>
      </c>
      <c r="Z1472" s="144"/>
    </row>
    <row r="1473" spans="1:26" x14ac:dyDescent="0.2">
      <c r="A1473" s="281" t="str">
        <f t="shared" si="31"/>
        <v>MTA XBM</v>
      </c>
      <c r="B1473" s="368" t="s">
        <v>585</v>
      </c>
      <c r="C1473" s="368" t="s">
        <v>5483</v>
      </c>
      <c r="D1473" s="368" t="s">
        <v>609</v>
      </c>
      <c r="E1473" s="368" t="s">
        <v>612</v>
      </c>
      <c r="F1473" s="369" t="s">
        <v>504</v>
      </c>
      <c r="G1473" s="370">
        <v>460</v>
      </c>
      <c r="I1473" s="143"/>
      <c r="J1473" s="143"/>
      <c r="K1473" s="143"/>
      <c r="L1473" s="143"/>
      <c r="M1473" s="237"/>
      <c r="N1473" s="143"/>
      <c r="O1473" s="143"/>
      <c r="P1473" s="143"/>
      <c r="Q1473" s="143"/>
      <c r="R1473" s="143"/>
      <c r="S1473" s="143"/>
      <c r="T1473" s="143"/>
      <c r="U1473" s="143"/>
      <c r="V1473" s="143"/>
      <c r="W1473" s="90">
        <f>IF(AND($AM$17&gt;=$X1473,$AM$17&lt;=$Y1473),'TARIFA ENTREGA A DIRECCION USD'!A1473,$W1474)</f>
        <v>0</v>
      </c>
      <c r="X1473" s="90">
        <v>1464.001</v>
      </c>
      <c r="Y1473" s="90">
        <v>1465</v>
      </c>
      <c r="Z1473" s="144"/>
    </row>
    <row r="1474" spans="1:26" x14ac:dyDescent="0.2">
      <c r="A1474" s="281" t="str">
        <f t="shared" ref="A1474:A1537" si="32">CONCATENATE(B1474," ",D1474)</f>
        <v>MTA XES</v>
      </c>
      <c r="B1474" s="368" t="s">
        <v>585</v>
      </c>
      <c r="C1474" s="368" t="s">
        <v>5483</v>
      </c>
      <c r="D1474" s="368" t="s">
        <v>610</v>
      </c>
      <c r="E1474" s="368" t="s">
        <v>613</v>
      </c>
      <c r="F1474" s="369" t="s">
        <v>504</v>
      </c>
      <c r="G1474" s="370">
        <v>628</v>
      </c>
      <c r="I1474" s="143"/>
      <c r="J1474" s="143"/>
      <c r="K1474" s="143"/>
      <c r="L1474" s="143"/>
      <c r="M1474" s="237"/>
      <c r="N1474" s="143"/>
      <c r="O1474" s="143"/>
      <c r="P1474" s="143"/>
      <c r="Q1474" s="143"/>
      <c r="R1474" s="143"/>
      <c r="S1474" s="143"/>
      <c r="T1474" s="143"/>
      <c r="U1474" s="143"/>
      <c r="V1474" s="143"/>
      <c r="W1474" s="90">
        <f>IF(AND($AM$17&gt;=$X1474,$AM$17&lt;=$Y1474),'TARIFA ENTREGA A DIRECCION USD'!A1474,$W1475)</f>
        <v>0</v>
      </c>
      <c r="X1474" s="90">
        <v>1465.001</v>
      </c>
      <c r="Y1474" s="90">
        <v>1466</v>
      </c>
      <c r="Z1474" s="144"/>
    </row>
    <row r="1475" spans="1:26" x14ac:dyDescent="0.2">
      <c r="A1475" s="281" t="str">
        <f t="shared" si="32"/>
        <v>MTA XSJ</v>
      </c>
      <c r="B1475" s="368" t="s">
        <v>585</v>
      </c>
      <c r="C1475" s="368" t="s">
        <v>5483</v>
      </c>
      <c r="D1475" s="368" t="s">
        <v>5477</v>
      </c>
      <c r="E1475" s="368" t="s">
        <v>5478</v>
      </c>
      <c r="F1475" s="369" t="s">
        <v>503</v>
      </c>
      <c r="G1475" s="370">
        <v>1054</v>
      </c>
      <c r="I1475" s="143"/>
      <c r="J1475" s="143"/>
      <c r="K1475" s="143"/>
      <c r="L1475" s="143"/>
      <c r="M1475" s="237"/>
      <c r="N1475" s="143"/>
      <c r="O1475" s="143"/>
      <c r="P1475" s="143"/>
      <c r="Q1475" s="143"/>
      <c r="R1475" s="143"/>
      <c r="S1475" s="143"/>
      <c r="T1475" s="143"/>
      <c r="U1475" s="143"/>
      <c r="V1475" s="143"/>
      <c r="W1475" s="90">
        <f>IF(AND($AM$17&gt;=$X1475,$AM$17&lt;=$Y1475),'TARIFA ENTREGA A DIRECCION USD'!A1475,$W1476)</f>
        <v>0</v>
      </c>
      <c r="X1475" s="90">
        <v>1466.001</v>
      </c>
      <c r="Y1475" s="90">
        <v>1467</v>
      </c>
      <c r="Z1475" s="144"/>
    </row>
    <row r="1476" spans="1:26" x14ac:dyDescent="0.2">
      <c r="A1476" s="281" t="str">
        <f t="shared" si="32"/>
        <v>MTA XSS</v>
      </c>
      <c r="B1476" s="368" t="s">
        <v>585</v>
      </c>
      <c r="C1476" s="368" t="s">
        <v>5483</v>
      </c>
      <c r="D1476" s="368" t="s">
        <v>5485</v>
      </c>
      <c r="E1476" s="368" t="s">
        <v>5486</v>
      </c>
      <c r="F1476" s="401" t="s">
        <v>5491</v>
      </c>
      <c r="G1476" s="370">
        <v>372</v>
      </c>
      <c r="I1476" s="143"/>
      <c r="J1476" s="143"/>
      <c r="K1476" s="143"/>
      <c r="L1476" s="143"/>
      <c r="M1476" s="237"/>
      <c r="N1476" s="143"/>
      <c r="O1476" s="143"/>
      <c r="P1476" s="143"/>
      <c r="Q1476" s="143"/>
      <c r="R1476" s="143"/>
      <c r="S1476" s="143"/>
      <c r="T1476" s="143"/>
      <c r="U1476" s="143"/>
      <c r="V1476" s="143"/>
      <c r="W1476" s="90">
        <f>IF(AND($AM$17&gt;=$X1476,$AM$17&lt;=$Y1476),'TARIFA ENTREGA A DIRECCION USD'!A1476,$W1477)</f>
        <v>0</v>
      </c>
      <c r="X1476" s="90">
        <v>1467.001</v>
      </c>
      <c r="Y1476" s="90">
        <v>1468</v>
      </c>
      <c r="Z1476" s="144"/>
    </row>
    <row r="1477" spans="1:26" x14ac:dyDescent="0.2">
      <c r="A1477" s="281" t="str">
        <f t="shared" si="32"/>
        <v>MTA XTT</v>
      </c>
      <c r="B1477" s="368" t="s">
        <v>585</v>
      </c>
      <c r="C1477" s="368" t="s">
        <v>5483</v>
      </c>
      <c r="D1477" s="368" t="s">
        <v>5448</v>
      </c>
      <c r="E1477" s="368" t="s">
        <v>5479</v>
      </c>
      <c r="F1477" s="369" t="s">
        <v>504</v>
      </c>
      <c r="G1477" s="370">
        <v>460</v>
      </c>
      <c r="I1477" s="143"/>
      <c r="J1477" s="143"/>
      <c r="K1477" s="143"/>
      <c r="L1477" s="143"/>
      <c r="M1477" s="237"/>
      <c r="N1477" s="143"/>
      <c r="O1477" s="143"/>
      <c r="P1477" s="143"/>
      <c r="Q1477" s="143"/>
      <c r="R1477" s="143"/>
      <c r="S1477" s="143"/>
      <c r="T1477" s="143"/>
      <c r="U1477" s="143"/>
      <c r="V1477" s="143"/>
      <c r="W1477" s="90">
        <f>IF(AND($AM$17&gt;=$X1477,$AM$17&lt;=$Y1477),'TARIFA ENTREGA A DIRECCION USD'!A1477,$W1478)</f>
        <v>0</v>
      </c>
      <c r="X1477" s="90">
        <v>1468.001</v>
      </c>
      <c r="Y1477" s="90">
        <v>1469</v>
      </c>
      <c r="Z1477" s="144"/>
    </row>
    <row r="1478" spans="1:26" x14ac:dyDescent="0.2">
      <c r="A1478" s="282" t="str">
        <f t="shared" si="32"/>
        <v>MTA XCH</v>
      </c>
      <c r="B1478" s="278" t="s">
        <v>585</v>
      </c>
      <c r="C1478" s="278" t="s">
        <v>5483</v>
      </c>
      <c r="D1478" s="278" t="s">
        <v>5537</v>
      </c>
      <c r="E1478" s="278" t="s">
        <v>5538</v>
      </c>
      <c r="F1478" s="395" t="s">
        <v>504</v>
      </c>
      <c r="G1478" s="396">
        <v>460</v>
      </c>
      <c r="I1478" s="143"/>
      <c r="J1478" s="143"/>
      <c r="K1478" s="143"/>
      <c r="L1478" s="143"/>
      <c r="M1478" s="237"/>
      <c r="N1478" s="143"/>
      <c r="O1478" s="143"/>
      <c r="P1478" s="143"/>
      <c r="Q1478" s="143"/>
      <c r="R1478" s="143"/>
      <c r="S1478" s="143"/>
      <c r="T1478" s="143"/>
      <c r="U1478" s="143"/>
      <c r="V1478" s="143"/>
      <c r="W1478" s="90">
        <f>IF(AND($AM$17&gt;=$X1478,$AM$17&lt;=$Y1478),'TARIFA ENTREGA A DIRECCION USD'!A1478,$W1479)</f>
        <v>0</v>
      </c>
      <c r="X1478" s="90">
        <v>1469.001</v>
      </c>
      <c r="Y1478" s="90">
        <v>1470</v>
      </c>
      <c r="Z1478" s="144"/>
    </row>
    <row r="1479" spans="1:26" x14ac:dyDescent="0.2">
      <c r="A1479" s="294" t="str">
        <f t="shared" si="32"/>
        <v>MTA BPC</v>
      </c>
      <c r="B1479" s="293" t="s">
        <v>585</v>
      </c>
      <c r="C1479" s="293" t="s">
        <v>5483</v>
      </c>
      <c r="D1479" s="293" t="s">
        <v>5544</v>
      </c>
      <c r="E1479" s="293" t="s">
        <v>5545</v>
      </c>
      <c r="F1479" s="397" t="s">
        <v>503</v>
      </c>
      <c r="G1479" s="398">
        <v>1</v>
      </c>
      <c r="I1479" s="143"/>
      <c r="J1479" s="143"/>
      <c r="K1479" s="143"/>
      <c r="L1479" s="143"/>
      <c r="M1479" s="237"/>
      <c r="N1479" s="143"/>
      <c r="O1479" s="143"/>
      <c r="P1479" s="143"/>
      <c r="Q1479" s="143"/>
      <c r="R1479" s="143"/>
      <c r="S1479" s="143"/>
      <c r="T1479" s="143"/>
      <c r="U1479" s="143"/>
      <c r="V1479" s="143"/>
      <c r="W1479" s="90">
        <f>IF(AND($AM$17&gt;=$X1479,$AM$17&lt;=$Y1479),'TARIFA ENTREGA A DIRECCION USD'!A1479,$W1480)</f>
        <v>0</v>
      </c>
      <c r="X1479" s="90">
        <v>1470.001</v>
      </c>
      <c r="Y1479" s="90">
        <v>1471</v>
      </c>
      <c r="Z1479" s="144"/>
    </row>
    <row r="1480" spans="1:26" x14ac:dyDescent="0.2">
      <c r="A1480" s="294" t="str">
        <f t="shared" si="32"/>
        <v>MTA XCP</v>
      </c>
      <c r="B1480" s="293" t="s">
        <v>585</v>
      </c>
      <c r="C1480" s="293" t="s">
        <v>5483</v>
      </c>
      <c r="D1480" s="293" t="s">
        <v>5549</v>
      </c>
      <c r="E1480" s="293" t="s">
        <v>5550</v>
      </c>
      <c r="F1480" s="397" t="s">
        <v>504</v>
      </c>
      <c r="G1480" s="398">
        <v>460</v>
      </c>
      <c r="I1480" s="143"/>
      <c r="J1480" s="143"/>
      <c r="K1480" s="143"/>
      <c r="L1480" s="143"/>
      <c r="M1480" s="237"/>
      <c r="N1480" s="143"/>
      <c r="O1480" s="143"/>
      <c r="P1480" s="143"/>
      <c r="Q1480" s="143"/>
      <c r="R1480" s="143"/>
      <c r="S1480" s="143"/>
      <c r="T1480" s="143"/>
      <c r="U1480" s="143"/>
      <c r="V1480" s="143"/>
      <c r="W1480" s="90">
        <f>IF(AND($AM$17&gt;=$X1480,$AM$17&lt;=$Y1480),'TARIFA ENTREGA A DIRECCION USD'!A1480,$W1481)</f>
        <v>0</v>
      </c>
      <c r="X1480" s="90">
        <v>1471.001</v>
      </c>
      <c r="Y1480" s="90">
        <v>1472</v>
      </c>
      <c r="Z1480" s="144"/>
    </row>
    <row r="1481" spans="1:26" x14ac:dyDescent="0.2">
      <c r="A1481" s="281" t="str">
        <f t="shared" si="32"/>
        <v>PCO ACO</v>
      </c>
      <c r="B1481" s="368" t="s">
        <v>586</v>
      </c>
      <c r="C1481" s="368" t="s">
        <v>587</v>
      </c>
      <c r="D1481" s="368" t="s">
        <v>546</v>
      </c>
      <c r="E1481" s="368" t="s">
        <v>547</v>
      </c>
      <c r="F1481" s="369" t="s">
        <v>503</v>
      </c>
      <c r="G1481" s="370">
        <v>600</v>
      </c>
      <c r="I1481" s="143"/>
      <c r="J1481" s="143"/>
      <c r="K1481" s="143"/>
      <c r="L1481" s="143"/>
      <c r="M1481" s="237"/>
      <c r="N1481" s="143"/>
      <c r="O1481" s="143"/>
      <c r="P1481" s="143"/>
      <c r="Q1481" s="143"/>
      <c r="R1481" s="143"/>
      <c r="S1481" s="143"/>
      <c r="T1481" s="143"/>
      <c r="U1481" s="143"/>
      <c r="V1481" s="143"/>
      <c r="W1481" s="90">
        <f>IF(AND($AM$17&gt;=$X1481,$AM$17&lt;=$Y1481),'TARIFA ENTREGA A DIRECCION USD'!A1481,$W1482)</f>
        <v>0</v>
      </c>
      <c r="X1481" s="90">
        <v>1472.001</v>
      </c>
      <c r="Y1481" s="90">
        <v>1473</v>
      </c>
      <c r="Z1481" s="144"/>
    </row>
    <row r="1482" spans="1:26" x14ac:dyDescent="0.2">
      <c r="A1482" s="281" t="str">
        <f t="shared" si="32"/>
        <v>PCO AUA</v>
      </c>
      <c r="B1482" s="368" t="s">
        <v>586</v>
      </c>
      <c r="C1482" s="368" t="s">
        <v>587</v>
      </c>
      <c r="D1482" s="368" t="s">
        <v>5515</v>
      </c>
      <c r="E1482" s="368" t="s">
        <v>5519</v>
      </c>
      <c r="F1482" s="369" t="s">
        <v>502</v>
      </c>
      <c r="G1482" s="370">
        <v>257</v>
      </c>
      <c r="I1482" s="143"/>
      <c r="J1482" s="143"/>
      <c r="K1482" s="143"/>
      <c r="L1482" s="143"/>
      <c r="M1482" s="237"/>
      <c r="N1482" s="143"/>
      <c r="O1482" s="143"/>
      <c r="P1482" s="143"/>
      <c r="Q1482" s="143"/>
      <c r="R1482" s="143"/>
      <c r="S1482" s="143"/>
      <c r="T1482" s="143"/>
      <c r="U1482" s="143"/>
      <c r="V1482" s="143"/>
      <c r="W1482" s="90">
        <f>IF(AND($AM$17&gt;=$X1482,$AM$17&lt;=$Y1482),'TARIFA ENTREGA A DIRECCION USD'!A1482,$W1483)</f>
        <v>0</v>
      </c>
      <c r="X1482" s="90">
        <v>1473.001</v>
      </c>
      <c r="Y1482" s="90">
        <v>1474</v>
      </c>
      <c r="Z1482" s="144"/>
    </row>
    <row r="1483" spans="1:26" x14ac:dyDescent="0.2">
      <c r="A1483" s="281" t="str">
        <f t="shared" si="32"/>
        <v>PCO BAS</v>
      </c>
      <c r="B1483" s="368" t="s">
        <v>586</v>
      </c>
      <c r="C1483" s="368" t="s">
        <v>587</v>
      </c>
      <c r="D1483" s="368" t="s">
        <v>549</v>
      </c>
      <c r="E1483" s="368" t="s">
        <v>550</v>
      </c>
      <c r="F1483" s="369" t="s">
        <v>503</v>
      </c>
      <c r="G1483" s="370">
        <v>417</v>
      </c>
      <c r="I1483" s="143"/>
      <c r="J1483" s="143"/>
      <c r="K1483" s="143"/>
      <c r="L1483" s="143"/>
      <c r="M1483" s="237"/>
      <c r="N1483" s="143"/>
      <c r="O1483" s="143"/>
      <c r="P1483" s="143"/>
      <c r="Q1483" s="143"/>
      <c r="R1483" s="143"/>
      <c r="S1483" s="143"/>
      <c r="T1483" s="143"/>
      <c r="U1483" s="143"/>
      <c r="V1483" s="143"/>
      <c r="W1483" s="90">
        <f>IF(AND($AM$17&gt;=$X1483,$AM$17&lt;=$Y1483),'TARIFA ENTREGA A DIRECCION USD'!A1483,$W1484)</f>
        <v>0</v>
      </c>
      <c r="X1483" s="90">
        <v>1474.001</v>
      </c>
      <c r="Y1483" s="90">
        <v>1475</v>
      </c>
      <c r="Z1483" s="144"/>
    </row>
    <row r="1484" spans="1:26" x14ac:dyDescent="0.2">
      <c r="A1484" s="281" t="str">
        <f t="shared" si="32"/>
        <v>PCO BTO</v>
      </c>
      <c r="B1484" s="368" t="s">
        <v>586</v>
      </c>
      <c r="C1484" s="368" t="s">
        <v>587</v>
      </c>
      <c r="D1484" s="368" t="s">
        <v>551</v>
      </c>
      <c r="E1484" s="368" t="s">
        <v>552</v>
      </c>
      <c r="F1484" s="369" t="s">
        <v>502</v>
      </c>
      <c r="G1484" s="370">
        <v>173</v>
      </c>
      <c r="I1484" s="143"/>
      <c r="J1484" s="143"/>
      <c r="K1484" s="143"/>
      <c r="L1484" s="143"/>
      <c r="M1484" s="237"/>
      <c r="N1484" s="143"/>
      <c r="O1484" s="143"/>
      <c r="P1484" s="143"/>
      <c r="Q1484" s="143"/>
      <c r="R1484" s="143"/>
      <c r="S1484" s="143"/>
      <c r="T1484" s="143"/>
      <c r="U1484" s="143"/>
      <c r="V1484" s="143"/>
      <c r="W1484" s="90">
        <f>IF(AND($AM$17&gt;=$X1484,$AM$17&lt;=$Y1484),'TARIFA ENTREGA A DIRECCION USD'!A1484,$W1485)</f>
        <v>0</v>
      </c>
      <c r="X1484" s="90">
        <v>1475.001</v>
      </c>
      <c r="Y1484" s="90">
        <v>1476</v>
      </c>
      <c r="Z1484" s="144"/>
    </row>
    <row r="1485" spans="1:26" x14ac:dyDescent="0.2">
      <c r="A1485" s="281" t="str">
        <f t="shared" si="32"/>
        <v>PCO CAS</v>
      </c>
      <c r="B1485" s="368" t="s">
        <v>586</v>
      </c>
      <c r="C1485" s="368" t="s">
        <v>587</v>
      </c>
      <c r="D1485" s="368" t="s">
        <v>553</v>
      </c>
      <c r="E1485" s="368" t="s">
        <v>554</v>
      </c>
      <c r="F1485" s="369" t="s">
        <v>503</v>
      </c>
      <c r="G1485" s="370">
        <v>467</v>
      </c>
      <c r="I1485" s="143"/>
      <c r="J1485" s="143"/>
      <c r="K1485" s="143"/>
      <c r="L1485" s="143"/>
      <c r="M1485" s="237"/>
      <c r="N1485" s="143"/>
      <c r="O1485" s="143"/>
      <c r="P1485" s="143"/>
      <c r="Q1485" s="143"/>
      <c r="R1485" s="143"/>
      <c r="S1485" s="143"/>
      <c r="T1485" s="143"/>
      <c r="U1485" s="143"/>
      <c r="V1485" s="143"/>
      <c r="W1485" s="90">
        <f>IF(AND($AM$17&gt;=$X1485,$AM$17&lt;=$Y1485),'TARIFA ENTREGA A DIRECCION USD'!A1485,$W1486)</f>
        <v>0</v>
      </c>
      <c r="X1485" s="90">
        <v>1476.001</v>
      </c>
      <c r="Y1485" s="90">
        <v>1477</v>
      </c>
      <c r="Z1485" s="144"/>
    </row>
    <row r="1486" spans="1:26" x14ac:dyDescent="0.2">
      <c r="A1486" s="281" t="str">
        <f t="shared" si="32"/>
        <v>PCO CAZ</v>
      </c>
      <c r="B1486" s="368" t="s">
        <v>586</v>
      </c>
      <c r="C1486" s="368" t="s">
        <v>587</v>
      </c>
      <c r="D1486" s="368" t="s">
        <v>561</v>
      </c>
      <c r="E1486" s="368" t="s">
        <v>611</v>
      </c>
      <c r="F1486" s="369" t="s">
        <v>502</v>
      </c>
      <c r="G1486" s="370">
        <v>249</v>
      </c>
      <c r="I1486" s="143"/>
      <c r="J1486" s="143"/>
      <c r="K1486" s="143"/>
      <c r="L1486" s="143"/>
      <c r="M1486" s="237"/>
      <c r="N1486" s="143"/>
      <c r="O1486" s="143"/>
      <c r="P1486" s="143"/>
      <c r="Q1486" s="143"/>
      <c r="R1486" s="143"/>
      <c r="S1486" s="143"/>
      <c r="T1486" s="143"/>
      <c r="U1486" s="143"/>
      <c r="V1486" s="143"/>
      <c r="W1486" s="90">
        <f>IF(AND($AM$17&gt;=$X1486,$AM$17&lt;=$Y1486),'TARIFA ENTREGA A DIRECCION USD'!A1486,$W1487)</f>
        <v>0</v>
      </c>
      <c r="X1486" s="90">
        <v>1477.001</v>
      </c>
      <c r="Y1486" s="90">
        <v>1478</v>
      </c>
      <c r="Z1486" s="144"/>
    </row>
    <row r="1487" spans="1:26" x14ac:dyDescent="0.2">
      <c r="A1487" s="281" t="str">
        <f t="shared" si="32"/>
        <v>PCO CBR</v>
      </c>
      <c r="B1487" s="368" t="s">
        <v>586</v>
      </c>
      <c r="C1487" s="368" t="s">
        <v>587</v>
      </c>
      <c r="D1487" s="368" t="s">
        <v>555</v>
      </c>
      <c r="E1487" s="368" t="s">
        <v>556</v>
      </c>
      <c r="F1487" s="369" t="s">
        <v>504</v>
      </c>
      <c r="G1487" s="370">
        <v>845</v>
      </c>
      <c r="I1487" s="143"/>
      <c r="J1487" s="143"/>
      <c r="K1487" s="143"/>
      <c r="L1487" s="143"/>
      <c r="M1487" s="237"/>
      <c r="N1487" s="143"/>
      <c r="O1487" s="143"/>
      <c r="P1487" s="143"/>
      <c r="Q1487" s="143"/>
      <c r="R1487" s="143"/>
      <c r="S1487" s="143"/>
      <c r="T1487" s="143"/>
      <c r="U1487" s="143"/>
      <c r="V1487" s="143"/>
      <c r="W1487" s="90">
        <f>IF(AND($AM$17&gt;=$X1487,$AM$17&lt;=$Y1487),'TARIFA ENTREGA A DIRECCION USD'!A1487,$W1488)</f>
        <v>0</v>
      </c>
      <c r="X1487" s="90">
        <v>1478.001</v>
      </c>
      <c r="Y1487" s="90">
        <v>1479</v>
      </c>
      <c r="Z1487" s="144"/>
    </row>
    <row r="1488" spans="1:26" x14ac:dyDescent="0.2">
      <c r="A1488" s="281" t="str">
        <f t="shared" si="32"/>
        <v>PCO CCS</v>
      </c>
      <c r="B1488" s="368" t="s">
        <v>586</v>
      </c>
      <c r="C1488" s="368" t="s">
        <v>587</v>
      </c>
      <c r="D1488" s="368" t="s">
        <v>557</v>
      </c>
      <c r="E1488" s="368" t="s">
        <v>558</v>
      </c>
      <c r="F1488" s="369" t="s">
        <v>502</v>
      </c>
      <c r="G1488" s="370">
        <v>209</v>
      </c>
      <c r="I1488" s="143"/>
      <c r="J1488" s="143"/>
      <c r="K1488" s="143"/>
      <c r="L1488" s="143"/>
      <c r="M1488" s="237"/>
      <c r="N1488" s="143"/>
      <c r="O1488" s="143"/>
      <c r="P1488" s="143"/>
      <c r="Q1488" s="143"/>
      <c r="R1488" s="143"/>
      <c r="S1488" s="143"/>
      <c r="T1488" s="143"/>
      <c r="U1488" s="143"/>
      <c r="V1488" s="143"/>
      <c r="W1488" s="90">
        <f>IF(AND($AM$17&gt;=$X1488,$AM$17&lt;=$Y1488),'TARIFA ENTREGA A DIRECCION USD'!A1488,$W1489)</f>
        <v>0</v>
      </c>
      <c r="X1488" s="90">
        <v>1479.001</v>
      </c>
      <c r="Y1488" s="90">
        <v>1480</v>
      </c>
      <c r="Z1488" s="144"/>
    </row>
    <row r="1489" spans="1:26" x14ac:dyDescent="0.2">
      <c r="A1489" s="281" t="str">
        <f t="shared" si="32"/>
        <v>PCO CGA</v>
      </c>
      <c r="B1489" s="368" t="s">
        <v>586</v>
      </c>
      <c r="C1489" s="368" t="s">
        <v>587</v>
      </c>
      <c r="D1489" s="368" t="s">
        <v>559</v>
      </c>
      <c r="E1489" s="368" t="s">
        <v>560</v>
      </c>
      <c r="F1489" s="369" t="s">
        <v>502</v>
      </c>
      <c r="G1489" s="370">
        <v>126</v>
      </c>
      <c r="I1489" s="143"/>
      <c r="J1489" s="143"/>
      <c r="K1489" s="143"/>
      <c r="L1489" s="143"/>
      <c r="M1489" s="237"/>
      <c r="N1489" s="143"/>
      <c r="O1489" s="143"/>
      <c r="P1489" s="143"/>
      <c r="Q1489" s="143"/>
      <c r="R1489" s="143"/>
      <c r="S1489" s="143"/>
      <c r="T1489" s="143"/>
      <c r="U1489" s="143"/>
      <c r="V1489" s="143"/>
      <c r="W1489" s="90">
        <f>IF(AND($AM$17&gt;=$X1489,$AM$17&lt;=$Y1489),'TARIFA ENTREGA A DIRECCION USD'!A1489,$W1490)</f>
        <v>0</v>
      </c>
      <c r="X1489" s="90">
        <v>1480.001</v>
      </c>
      <c r="Y1489" s="90">
        <v>1481</v>
      </c>
      <c r="Z1489" s="144"/>
    </row>
    <row r="1490" spans="1:26" x14ac:dyDescent="0.2">
      <c r="A1490" s="281" t="str">
        <f t="shared" si="32"/>
        <v>PCO CNA</v>
      </c>
      <c r="B1490" s="368" t="s">
        <v>586</v>
      </c>
      <c r="C1490" s="368" t="s">
        <v>587</v>
      </c>
      <c r="D1490" s="368" t="s">
        <v>5492</v>
      </c>
      <c r="E1490" s="368" t="s">
        <v>5493</v>
      </c>
      <c r="F1490" s="369" t="s">
        <v>504</v>
      </c>
      <c r="G1490" s="370">
        <v>612</v>
      </c>
      <c r="I1490" s="143"/>
      <c r="J1490" s="143"/>
      <c r="K1490" s="143"/>
      <c r="L1490" s="143"/>
      <c r="M1490" s="237"/>
      <c r="N1490" s="143"/>
      <c r="O1490" s="143"/>
      <c r="P1490" s="143"/>
      <c r="Q1490" s="143"/>
      <c r="R1490" s="143"/>
      <c r="S1490" s="143"/>
      <c r="T1490" s="143"/>
      <c r="U1490" s="143"/>
      <c r="V1490" s="143"/>
      <c r="W1490" s="90">
        <f>IF(AND($AM$17&gt;=$X1490,$AM$17&lt;=$Y1490),'TARIFA ENTREGA A DIRECCION USD'!A1490,$W1491)</f>
        <v>0</v>
      </c>
      <c r="X1490" s="90">
        <v>1481.001</v>
      </c>
      <c r="Y1490" s="90">
        <v>1482</v>
      </c>
      <c r="Z1490" s="144"/>
    </row>
    <row r="1491" spans="1:26" x14ac:dyDescent="0.2">
      <c r="A1491" s="281" t="str">
        <f t="shared" si="32"/>
        <v>PCO CNO</v>
      </c>
      <c r="B1491" s="368" t="s">
        <v>586</v>
      </c>
      <c r="C1491" s="368" t="s">
        <v>587</v>
      </c>
      <c r="D1491" s="368" t="s">
        <v>5499</v>
      </c>
      <c r="E1491" s="368" t="s">
        <v>5500</v>
      </c>
      <c r="F1491" s="369" t="s">
        <v>504</v>
      </c>
      <c r="G1491" s="370">
        <v>740</v>
      </c>
      <c r="I1491" s="143"/>
      <c r="J1491" s="143"/>
      <c r="K1491" s="143"/>
      <c r="L1491" s="143"/>
      <c r="M1491" s="237"/>
      <c r="N1491" s="143"/>
      <c r="O1491" s="143"/>
      <c r="P1491" s="143"/>
      <c r="Q1491" s="143"/>
      <c r="R1491" s="143"/>
      <c r="S1491" s="143"/>
      <c r="T1491" s="143"/>
      <c r="U1491" s="143"/>
      <c r="V1491" s="143"/>
      <c r="W1491" s="90">
        <f>IF(AND($AM$17&gt;=$X1491,$AM$17&lt;=$Y1491),'TARIFA ENTREGA A DIRECCION USD'!A1491,$W1492)</f>
        <v>0</v>
      </c>
      <c r="X1491" s="90">
        <v>1482.001</v>
      </c>
      <c r="Y1491" s="90">
        <v>1483</v>
      </c>
      <c r="Z1491" s="144"/>
    </row>
    <row r="1492" spans="1:26" x14ac:dyDescent="0.2">
      <c r="A1492" s="281" t="str">
        <f t="shared" si="32"/>
        <v>PCO CRO</v>
      </c>
      <c r="B1492" s="368" t="s">
        <v>586</v>
      </c>
      <c r="C1492" s="368" t="s">
        <v>587</v>
      </c>
      <c r="D1492" s="368" t="s">
        <v>562</v>
      </c>
      <c r="E1492" s="368" t="s">
        <v>563</v>
      </c>
      <c r="F1492" s="369" t="s">
        <v>503</v>
      </c>
      <c r="G1492" s="369">
        <v>351</v>
      </c>
      <c r="I1492" s="143"/>
      <c r="J1492" s="143"/>
      <c r="K1492" s="143"/>
      <c r="L1492" s="143"/>
      <c r="M1492" s="237"/>
      <c r="N1492" s="143"/>
      <c r="O1492" s="143"/>
      <c r="P1492" s="143"/>
      <c r="Q1492" s="143"/>
      <c r="R1492" s="143"/>
      <c r="S1492" s="143"/>
      <c r="T1492" s="143"/>
      <c r="U1492" s="143"/>
      <c r="V1492" s="143"/>
      <c r="W1492" s="90">
        <f>IF(AND($AM$17&gt;=$X1492,$AM$17&lt;=$Y1492),'TARIFA ENTREGA A DIRECCION USD'!A1492,$W1493)</f>
        <v>0</v>
      </c>
      <c r="X1492" s="90">
        <v>1483.001</v>
      </c>
      <c r="Y1492" s="90">
        <v>1484</v>
      </c>
      <c r="Z1492" s="144"/>
    </row>
    <row r="1493" spans="1:26" x14ac:dyDescent="0.2">
      <c r="A1493" s="281" t="str">
        <f t="shared" si="32"/>
        <v>PCO CRR</v>
      </c>
      <c r="B1493" s="368" t="s">
        <v>586</v>
      </c>
      <c r="C1493" s="368" t="s">
        <v>587</v>
      </c>
      <c r="D1493" s="368" t="s">
        <v>564</v>
      </c>
      <c r="E1493" s="368" t="s">
        <v>565</v>
      </c>
      <c r="F1493" s="369" t="s">
        <v>502</v>
      </c>
      <c r="G1493" s="370">
        <v>276</v>
      </c>
      <c r="I1493" s="143"/>
      <c r="J1493" s="143"/>
      <c r="K1493" s="143"/>
      <c r="L1493" s="143"/>
      <c r="M1493" s="237"/>
      <c r="N1493" s="143"/>
      <c r="O1493" s="143"/>
      <c r="P1493" s="143"/>
      <c r="Q1493" s="143"/>
      <c r="R1493" s="143"/>
      <c r="S1493" s="143"/>
      <c r="T1493" s="143"/>
      <c r="U1493" s="143"/>
      <c r="V1493" s="143"/>
      <c r="W1493" s="90">
        <f>IF(AND($AM$17&gt;=$X1493,$AM$17&lt;=$Y1493),'TARIFA ENTREGA A DIRECCION USD'!A1493,$W1494)</f>
        <v>0</v>
      </c>
      <c r="X1493" s="90">
        <v>1484.001</v>
      </c>
      <c r="Y1493" s="90">
        <v>1485</v>
      </c>
      <c r="Z1493" s="144"/>
    </row>
    <row r="1494" spans="1:26" x14ac:dyDescent="0.2">
      <c r="A1494" s="281" t="str">
        <f t="shared" si="32"/>
        <v>PCO CVE</v>
      </c>
      <c r="B1494" s="368" t="s">
        <v>586</v>
      </c>
      <c r="C1494" s="368" t="s">
        <v>587</v>
      </c>
      <c r="D1494" s="368" t="s">
        <v>566</v>
      </c>
      <c r="E1494" s="368" t="s">
        <v>567</v>
      </c>
      <c r="F1494" s="369" t="s">
        <v>502</v>
      </c>
      <c r="G1494" s="370">
        <v>195</v>
      </c>
      <c r="I1494" s="143"/>
      <c r="J1494" s="143"/>
      <c r="K1494" s="143"/>
      <c r="L1494" s="143"/>
      <c r="M1494" s="237"/>
      <c r="N1494" s="143"/>
      <c r="O1494" s="143"/>
      <c r="P1494" s="143"/>
      <c r="Q1494" s="143"/>
      <c r="R1494" s="143"/>
      <c r="S1494" s="143"/>
      <c r="T1494" s="143"/>
      <c r="U1494" s="143"/>
      <c r="V1494" s="143"/>
      <c r="W1494" s="90">
        <f>IF(AND($AM$17&gt;=$X1494,$AM$17&lt;=$Y1494),'TARIFA ENTREGA A DIRECCION USD'!A1494,$W1495)</f>
        <v>0</v>
      </c>
      <c r="X1494" s="90">
        <v>1485.001</v>
      </c>
      <c r="Y1494" s="90">
        <v>1486</v>
      </c>
      <c r="Z1494" s="144"/>
    </row>
    <row r="1495" spans="1:26" x14ac:dyDescent="0.2">
      <c r="A1495" s="281" t="str">
        <f t="shared" si="32"/>
        <v>PCO CZO</v>
      </c>
      <c r="B1495" s="368" t="s">
        <v>586</v>
      </c>
      <c r="C1495" s="368" t="s">
        <v>587</v>
      </c>
      <c r="D1495" s="368" t="s">
        <v>568</v>
      </c>
      <c r="E1495" s="368" t="s">
        <v>5481</v>
      </c>
      <c r="F1495" s="369" t="s">
        <v>502</v>
      </c>
      <c r="G1495" s="370">
        <v>284</v>
      </c>
      <c r="I1495" s="143"/>
      <c r="J1495" s="143"/>
      <c r="K1495" s="143"/>
      <c r="L1495" s="143"/>
      <c r="M1495" s="237"/>
      <c r="N1495" s="143"/>
      <c r="O1495" s="143"/>
      <c r="P1495" s="143"/>
      <c r="Q1495" s="143"/>
      <c r="R1495" s="143"/>
      <c r="S1495" s="143"/>
      <c r="T1495" s="143"/>
      <c r="U1495" s="143"/>
      <c r="V1495" s="143"/>
      <c r="W1495" s="90">
        <f>IF(AND($AM$17&gt;=$X1495,$AM$17&lt;=$Y1495),'TARIFA ENTREGA A DIRECCION USD'!A1495,$W1496)</f>
        <v>0</v>
      </c>
      <c r="X1495" s="90">
        <v>1486.001</v>
      </c>
      <c r="Y1495" s="90">
        <v>1487</v>
      </c>
      <c r="Z1495" s="144"/>
    </row>
    <row r="1496" spans="1:26" x14ac:dyDescent="0.2">
      <c r="A1496" s="281" t="str">
        <f t="shared" si="32"/>
        <v>PCO DMS</v>
      </c>
      <c r="B1496" s="368" t="s">
        <v>586</v>
      </c>
      <c r="C1496" s="368" t="s">
        <v>587</v>
      </c>
      <c r="D1496" s="368" t="s">
        <v>5446</v>
      </c>
      <c r="E1496" s="368" t="s">
        <v>5447</v>
      </c>
      <c r="F1496" s="369" t="s">
        <v>503</v>
      </c>
      <c r="G1496" s="370">
        <v>417</v>
      </c>
      <c r="I1496" s="143"/>
      <c r="J1496" s="143"/>
      <c r="K1496" s="143"/>
      <c r="L1496" s="143"/>
      <c r="M1496" s="237"/>
      <c r="N1496" s="143"/>
      <c r="O1496" s="143"/>
      <c r="P1496" s="143"/>
      <c r="Q1496" s="143"/>
      <c r="R1496" s="143"/>
      <c r="S1496" s="143"/>
      <c r="T1496" s="143"/>
      <c r="U1496" s="143"/>
      <c r="V1496" s="143"/>
      <c r="W1496" s="90">
        <f>IF(AND($AM$17&gt;=$X1496,$AM$17&lt;=$Y1496),'TARIFA ENTREGA A DIRECCION USD'!A1496,$W1497)</f>
        <v>0</v>
      </c>
      <c r="X1496" s="90">
        <v>1487.001</v>
      </c>
      <c r="Y1496" s="90">
        <v>1488</v>
      </c>
      <c r="Z1496" s="144"/>
    </row>
    <row r="1497" spans="1:26" x14ac:dyDescent="0.2">
      <c r="A1497" s="281" t="str">
        <f t="shared" si="32"/>
        <v>PCO ETE</v>
      </c>
      <c r="B1497" s="368" t="s">
        <v>586</v>
      </c>
      <c r="C1497" s="368" t="s">
        <v>587</v>
      </c>
      <c r="D1497" s="368" t="s">
        <v>570</v>
      </c>
      <c r="E1497" s="368" t="s">
        <v>571</v>
      </c>
      <c r="F1497" s="369" t="s">
        <v>504</v>
      </c>
      <c r="G1497" s="370">
        <v>669</v>
      </c>
      <c r="I1497" s="143"/>
      <c r="J1497" s="143"/>
      <c r="K1497" s="143"/>
      <c r="L1497" s="143"/>
      <c r="M1497" s="237"/>
      <c r="N1497" s="143"/>
      <c r="O1497" s="143"/>
      <c r="P1497" s="143"/>
      <c r="Q1497" s="143"/>
      <c r="R1497" s="143"/>
      <c r="S1497" s="143"/>
      <c r="T1497" s="143"/>
      <c r="U1497" s="143"/>
      <c r="V1497" s="143"/>
      <c r="W1497" s="90">
        <f>IF(AND($AM$17&gt;=$X1497,$AM$17&lt;=$Y1497),'TARIFA ENTREGA A DIRECCION USD'!A1497,$W1498)</f>
        <v>0</v>
      </c>
      <c r="X1497" s="90">
        <v>1488.001</v>
      </c>
      <c r="Y1497" s="90">
        <v>1489</v>
      </c>
      <c r="Z1497" s="144"/>
    </row>
    <row r="1498" spans="1:26" x14ac:dyDescent="0.2">
      <c r="A1498" s="281" t="str">
        <f t="shared" si="32"/>
        <v>PCO EVA</v>
      </c>
      <c r="B1498" s="368" t="s">
        <v>586</v>
      </c>
      <c r="C1498" s="368" t="s">
        <v>587</v>
      </c>
      <c r="D1498" s="368" t="s">
        <v>572</v>
      </c>
      <c r="E1498" s="368" t="s">
        <v>573</v>
      </c>
      <c r="F1498" s="369" t="s">
        <v>504</v>
      </c>
      <c r="G1498" s="370">
        <v>624</v>
      </c>
      <c r="I1498" s="143"/>
      <c r="J1498" s="143"/>
      <c r="K1498" s="143"/>
      <c r="L1498" s="143"/>
      <c r="M1498" s="237"/>
      <c r="N1498" s="143"/>
      <c r="O1498" s="143"/>
      <c r="P1498" s="143"/>
      <c r="Q1498" s="143"/>
      <c r="R1498" s="143"/>
      <c r="S1498" s="143"/>
      <c r="T1498" s="143"/>
      <c r="U1498" s="143"/>
      <c r="V1498" s="143"/>
      <c r="W1498" s="90">
        <f>IF(AND($AM$17&gt;=$X1498,$AM$17&lt;=$Y1498),'TARIFA ENTREGA A DIRECCION USD'!A1498,$W1499)</f>
        <v>0</v>
      </c>
      <c r="X1498" s="90">
        <v>1489.001</v>
      </c>
      <c r="Y1498" s="90">
        <v>1490</v>
      </c>
      <c r="Z1498" s="144"/>
    </row>
    <row r="1499" spans="1:26" x14ac:dyDescent="0.2">
      <c r="A1499" s="281" t="str">
        <f t="shared" si="32"/>
        <v>PCO GR2</v>
      </c>
      <c r="B1499" s="368" t="s">
        <v>586</v>
      </c>
      <c r="C1499" s="368" t="s">
        <v>587</v>
      </c>
      <c r="D1499" s="368" t="s">
        <v>576</v>
      </c>
      <c r="E1499" s="368" t="s">
        <v>5473</v>
      </c>
      <c r="F1499" s="369" t="s">
        <v>502</v>
      </c>
      <c r="G1499" s="370">
        <v>246</v>
      </c>
      <c r="I1499" s="143"/>
      <c r="J1499" s="143"/>
      <c r="K1499" s="143"/>
      <c r="L1499" s="143"/>
      <c r="M1499" s="237"/>
      <c r="N1499" s="143"/>
      <c r="O1499" s="143"/>
      <c r="P1499" s="143"/>
      <c r="Q1499" s="143"/>
      <c r="R1499" s="143"/>
      <c r="S1499" s="143"/>
      <c r="T1499" s="143"/>
      <c r="U1499" s="143"/>
      <c r="V1499" s="143"/>
      <c r="W1499" s="90">
        <f>IF(AND($AM$17&gt;=$X1499,$AM$17&lt;=$Y1499),'TARIFA ENTREGA A DIRECCION USD'!A1499,$W1500)</f>
        <v>0</v>
      </c>
      <c r="X1499" s="90">
        <v>1490.001</v>
      </c>
      <c r="Y1499" s="90">
        <v>1491</v>
      </c>
      <c r="Z1499" s="144"/>
    </row>
    <row r="1500" spans="1:26" x14ac:dyDescent="0.2">
      <c r="A1500" s="281" t="str">
        <f t="shared" si="32"/>
        <v>PCO GTE</v>
      </c>
      <c r="B1500" s="368" t="s">
        <v>586</v>
      </c>
      <c r="C1500" s="368" t="s">
        <v>587</v>
      </c>
      <c r="D1500" s="368" t="s">
        <v>5501</v>
      </c>
      <c r="E1500" s="368" t="s">
        <v>5502</v>
      </c>
      <c r="F1500" s="369" t="s">
        <v>502</v>
      </c>
      <c r="G1500" s="370">
        <v>254</v>
      </c>
      <c r="I1500" s="143"/>
      <c r="J1500" s="143"/>
      <c r="K1500" s="143"/>
      <c r="L1500" s="143"/>
      <c r="M1500" s="237"/>
      <c r="N1500" s="143"/>
      <c r="O1500" s="143"/>
      <c r="P1500" s="143"/>
      <c r="Q1500" s="143"/>
      <c r="R1500" s="143"/>
      <c r="S1500" s="143"/>
      <c r="T1500" s="143"/>
      <c r="U1500" s="143"/>
      <c r="V1500" s="143"/>
      <c r="W1500" s="90">
        <f>IF(AND($AM$17&gt;=$X1500,$AM$17&lt;=$Y1500),'TARIFA ENTREGA A DIRECCION USD'!A1500,$W1501)</f>
        <v>0</v>
      </c>
      <c r="X1500" s="90">
        <v>1491.001</v>
      </c>
      <c r="Y1500" s="90">
        <v>1492</v>
      </c>
      <c r="Z1500" s="144"/>
    </row>
    <row r="1501" spans="1:26" x14ac:dyDescent="0.2">
      <c r="A1501" s="281" t="str">
        <f t="shared" si="32"/>
        <v>PCO GUA</v>
      </c>
      <c r="B1501" s="368" t="s">
        <v>586</v>
      </c>
      <c r="C1501" s="368" t="s">
        <v>587</v>
      </c>
      <c r="D1501" s="368" t="s">
        <v>574</v>
      </c>
      <c r="E1501" s="368" t="s">
        <v>575</v>
      </c>
      <c r="F1501" s="369" t="s">
        <v>503</v>
      </c>
      <c r="G1501" s="370">
        <v>341</v>
      </c>
      <c r="I1501" s="143"/>
      <c r="J1501" s="143"/>
      <c r="K1501" s="143"/>
      <c r="L1501" s="143"/>
      <c r="M1501" s="237"/>
      <c r="N1501" s="143"/>
      <c r="O1501" s="143"/>
      <c r="P1501" s="143"/>
      <c r="Q1501" s="143"/>
      <c r="R1501" s="143"/>
      <c r="S1501" s="143"/>
      <c r="T1501" s="143"/>
      <c r="U1501" s="143"/>
      <c r="V1501" s="143"/>
      <c r="W1501" s="90">
        <f>IF(AND($AM$17&gt;=$X1501,$AM$17&lt;=$Y1501),'TARIFA ENTREGA A DIRECCION USD'!A1501,$W1502)</f>
        <v>0</v>
      </c>
      <c r="X1501" s="90">
        <v>1492.001</v>
      </c>
      <c r="Y1501" s="90">
        <v>1493</v>
      </c>
      <c r="Z1501" s="144"/>
    </row>
    <row r="1502" spans="1:26" x14ac:dyDescent="0.2">
      <c r="A1502" s="281" t="str">
        <f t="shared" si="32"/>
        <v>PCO LGA</v>
      </c>
      <c r="B1502" s="368" t="s">
        <v>586</v>
      </c>
      <c r="C1502" s="368" t="s">
        <v>587</v>
      </c>
      <c r="D1502" s="368" t="s">
        <v>5536</v>
      </c>
      <c r="E1502" s="368" t="s">
        <v>5480</v>
      </c>
      <c r="F1502" s="369" t="s">
        <v>502</v>
      </c>
      <c r="G1502" s="370">
        <v>253</v>
      </c>
      <c r="I1502" s="143"/>
      <c r="J1502" s="143"/>
      <c r="K1502" s="143"/>
      <c r="L1502" s="143"/>
      <c r="M1502" s="237"/>
      <c r="N1502" s="143"/>
      <c r="O1502" s="143"/>
      <c r="P1502" s="143"/>
      <c r="Q1502" s="143"/>
      <c r="R1502" s="143"/>
      <c r="S1502" s="143"/>
      <c r="T1502" s="143"/>
      <c r="U1502" s="143"/>
      <c r="V1502" s="143"/>
      <c r="W1502" s="90">
        <f>IF(AND($AM$17&gt;=$X1502,$AM$17&lt;=$Y1502),'TARIFA ENTREGA A DIRECCION USD'!A1502,$W1503)</f>
        <v>0</v>
      </c>
      <c r="X1502" s="90">
        <v>1493.001</v>
      </c>
      <c r="Y1502" s="90">
        <v>1494</v>
      </c>
      <c r="Z1502" s="144"/>
    </row>
    <row r="1503" spans="1:26" x14ac:dyDescent="0.2">
      <c r="A1503" s="281" t="str">
        <f t="shared" si="32"/>
        <v>PCO MAY</v>
      </c>
      <c r="B1503" s="368" t="s">
        <v>586</v>
      </c>
      <c r="C1503" s="368" t="s">
        <v>587</v>
      </c>
      <c r="D1503" s="368" t="s">
        <v>577</v>
      </c>
      <c r="E1503" s="368" t="s">
        <v>578</v>
      </c>
      <c r="F1503" s="369" t="s">
        <v>502</v>
      </c>
      <c r="G1503" s="370">
        <v>92</v>
      </c>
      <c r="I1503" s="143"/>
      <c r="J1503" s="143"/>
      <c r="K1503" s="143"/>
      <c r="L1503" s="143"/>
      <c r="M1503" s="237"/>
      <c r="N1503" s="143"/>
      <c r="O1503" s="143"/>
      <c r="P1503" s="143"/>
      <c r="Q1503" s="143"/>
      <c r="R1503" s="143"/>
      <c r="S1503" s="143"/>
      <c r="T1503" s="143"/>
      <c r="U1503" s="143"/>
      <c r="V1503" s="143"/>
      <c r="W1503" s="90">
        <f>IF(AND($AM$17&gt;=$X1503,$AM$17&lt;=$Y1503),'TARIFA ENTREGA A DIRECCION USD'!A1503,$W1504)</f>
        <v>0</v>
      </c>
      <c r="X1503" s="90">
        <v>1494.001</v>
      </c>
      <c r="Y1503" s="90">
        <v>1495</v>
      </c>
      <c r="Z1503" s="144"/>
    </row>
    <row r="1504" spans="1:26" x14ac:dyDescent="0.2">
      <c r="A1504" s="281" t="str">
        <f t="shared" si="32"/>
        <v>PCO MBO</v>
      </c>
      <c r="B1504" s="368" t="s">
        <v>586</v>
      </c>
      <c r="C1504" s="368" t="s">
        <v>587</v>
      </c>
      <c r="D1504" s="368" t="s">
        <v>579</v>
      </c>
      <c r="E1504" s="368" t="s">
        <v>580</v>
      </c>
      <c r="F1504" s="369" t="s">
        <v>503</v>
      </c>
      <c r="G1504" s="370">
        <v>507</v>
      </c>
      <c r="I1504" s="143"/>
      <c r="J1504" s="143"/>
      <c r="K1504" s="143"/>
      <c r="L1504" s="143"/>
      <c r="M1504" s="237"/>
      <c r="N1504" s="143"/>
      <c r="O1504" s="143"/>
      <c r="P1504" s="143"/>
      <c r="Q1504" s="143"/>
      <c r="R1504" s="143"/>
      <c r="S1504" s="143"/>
      <c r="T1504" s="143"/>
      <c r="U1504" s="143"/>
      <c r="V1504" s="143"/>
      <c r="W1504" s="90">
        <f>IF(AND($AM$17&gt;=$X1504,$AM$17&lt;=$Y1504),'TARIFA ENTREGA A DIRECCION USD'!A1504,$W1505)</f>
        <v>0</v>
      </c>
      <c r="X1504" s="90">
        <v>1495.001</v>
      </c>
      <c r="Y1504" s="90">
        <v>1496</v>
      </c>
      <c r="Z1504" s="144"/>
    </row>
    <row r="1505" spans="1:26" x14ac:dyDescent="0.2">
      <c r="A1505" s="281" t="str">
        <f t="shared" si="32"/>
        <v>PCO MDA</v>
      </c>
      <c r="B1505" s="368" t="s">
        <v>586</v>
      </c>
      <c r="C1505" s="368" t="s">
        <v>587</v>
      </c>
      <c r="D1505" s="368" t="s">
        <v>581</v>
      </c>
      <c r="E1505" s="368" t="s">
        <v>582</v>
      </c>
      <c r="F1505" s="369" t="s">
        <v>504</v>
      </c>
      <c r="G1505" s="370">
        <v>616</v>
      </c>
      <c r="I1505" s="143"/>
      <c r="J1505" s="143"/>
      <c r="K1505" s="143"/>
      <c r="L1505" s="143"/>
      <c r="M1505" s="237"/>
      <c r="N1505" s="143"/>
      <c r="O1505" s="143"/>
      <c r="P1505" s="143"/>
      <c r="Q1505" s="143"/>
      <c r="R1505" s="143"/>
      <c r="S1505" s="143"/>
      <c r="T1505" s="143"/>
      <c r="U1505" s="143"/>
      <c r="V1505" s="143"/>
      <c r="W1505" s="90">
        <f>IF(AND($AM$17&gt;=$X1505,$AM$17&lt;=$Y1505),'TARIFA ENTREGA A DIRECCION USD'!A1505,$W1506)</f>
        <v>0</v>
      </c>
      <c r="X1505" s="90">
        <v>1496.001</v>
      </c>
      <c r="Y1505" s="90">
        <v>1497</v>
      </c>
      <c r="Z1505" s="144"/>
    </row>
    <row r="1506" spans="1:26" x14ac:dyDescent="0.2">
      <c r="A1506" s="281" t="str">
        <f t="shared" si="32"/>
        <v>PCO MIN</v>
      </c>
      <c r="B1506" s="368" t="s">
        <v>586</v>
      </c>
      <c r="C1506" s="368" t="s">
        <v>587</v>
      </c>
      <c r="D1506" s="368" t="s">
        <v>583</v>
      </c>
      <c r="E1506" s="368" t="s">
        <v>584</v>
      </c>
      <c r="F1506" s="369" t="s">
        <v>504</v>
      </c>
      <c r="G1506" s="370">
        <v>714</v>
      </c>
      <c r="I1506" s="143"/>
      <c r="J1506" s="143"/>
      <c r="K1506" s="143"/>
      <c r="L1506" s="143"/>
      <c r="M1506" s="237"/>
      <c r="N1506" s="143"/>
      <c r="O1506" s="143"/>
      <c r="P1506" s="143"/>
      <c r="Q1506" s="143"/>
      <c r="R1506" s="143"/>
      <c r="S1506" s="143"/>
      <c r="T1506" s="143"/>
      <c r="U1506" s="143"/>
      <c r="V1506" s="143"/>
      <c r="W1506" s="90">
        <f>IF(AND($AM$17&gt;=$X1506,$AM$17&lt;=$Y1506),'TARIFA ENTREGA A DIRECCION USD'!A1506,$W1507)</f>
        <v>0</v>
      </c>
      <c r="X1506" s="90">
        <v>1497.001</v>
      </c>
      <c r="Y1506" s="90">
        <v>1498</v>
      </c>
      <c r="Z1506" s="144"/>
    </row>
    <row r="1507" spans="1:26" x14ac:dyDescent="0.2">
      <c r="A1507" s="281" t="str">
        <f t="shared" si="32"/>
        <v>PCO MLM</v>
      </c>
      <c r="B1507" s="368" t="s">
        <v>586</v>
      </c>
      <c r="C1507" s="368" t="s">
        <v>587</v>
      </c>
      <c r="D1507" s="368" t="s">
        <v>5474</v>
      </c>
      <c r="E1507" s="368" t="s">
        <v>5487</v>
      </c>
      <c r="F1507" s="369" t="s">
        <v>502</v>
      </c>
      <c r="G1507" s="370">
        <v>223</v>
      </c>
      <c r="I1507" s="143"/>
      <c r="J1507" s="143"/>
      <c r="K1507" s="143"/>
      <c r="L1507" s="143"/>
      <c r="M1507" s="237"/>
      <c r="N1507" s="143"/>
      <c r="O1507" s="143"/>
      <c r="P1507" s="143"/>
      <c r="Q1507" s="143"/>
      <c r="R1507" s="143"/>
      <c r="S1507" s="143"/>
      <c r="T1507" s="143"/>
      <c r="U1507" s="143"/>
      <c r="V1507" s="143"/>
      <c r="W1507" s="90">
        <f>IF(AND($AM$17&gt;=$X1507,$AM$17&lt;=$Y1507),'TARIFA ENTREGA A DIRECCION USD'!A1507,$W1508)</f>
        <v>0</v>
      </c>
      <c r="X1507" s="90">
        <v>1498.001</v>
      </c>
      <c r="Y1507" s="90">
        <v>1499</v>
      </c>
      <c r="Z1507" s="144"/>
    </row>
    <row r="1508" spans="1:26" x14ac:dyDescent="0.2">
      <c r="A1508" s="281" t="str">
        <f t="shared" si="32"/>
        <v>PCO MTA</v>
      </c>
      <c r="B1508" s="368" t="s">
        <v>586</v>
      </c>
      <c r="C1508" s="368" t="s">
        <v>587</v>
      </c>
      <c r="D1508" s="368" t="s">
        <v>585</v>
      </c>
      <c r="E1508" s="368" t="s">
        <v>5483</v>
      </c>
      <c r="F1508" s="369" t="s">
        <v>5491</v>
      </c>
      <c r="G1508" s="370">
        <v>667</v>
      </c>
      <c r="I1508" s="143"/>
      <c r="J1508" s="143"/>
      <c r="K1508" s="143"/>
      <c r="L1508" s="143"/>
      <c r="M1508" s="237"/>
      <c r="N1508" s="143"/>
      <c r="O1508" s="143"/>
      <c r="P1508" s="143"/>
      <c r="Q1508" s="143"/>
      <c r="R1508" s="143"/>
      <c r="S1508" s="143"/>
      <c r="T1508" s="143"/>
      <c r="U1508" s="143"/>
      <c r="V1508" s="143"/>
      <c r="W1508" s="90">
        <f>IF(AND($AM$17&gt;=$X1508,$AM$17&lt;=$Y1508),'TARIFA ENTREGA A DIRECCION USD'!A1508,$W1509)</f>
        <v>0</v>
      </c>
      <c r="X1508" s="90">
        <v>1499.001</v>
      </c>
      <c r="Y1508" s="90">
        <v>1500</v>
      </c>
      <c r="Z1508" s="144"/>
    </row>
    <row r="1509" spans="1:26" x14ac:dyDescent="0.2">
      <c r="A1509" s="281" t="str">
        <f t="shared" si="32"/>
        <v>PCO PCO</v>
      </c>
      <c r="B1509" s="368" t="s">
        <v>586</v>
      </c>
      <c r="C1509" s="368" t="s">
        <v>587</v>
      </c>
      <c r="D1509" s="368" t="s">
        <v>586</v>
      </c>
      <c r="E1509" s="368" t="s">
        <v>587</v>
      </c>
      <c r="F1509" s="369" t="s">
        <v>501</v>
      </c>
      <c r="G1509" s="370">
        <v>1</v>
      </c>
      <c r="I1509" s="143"/>
      <c r="J1509" s="143"/>
      <c r="K1509" s="143"/>
      <c r="L1509" s="143"/>
      <c r="M1509" s="237"/>
      <c r="N1509" s="143"/>
      <c r="O1509" s="143"/>
      <c r="P1509" s="143"/>
      <c r="Q1509" s="143"/>
      <c r="R1509" s="143"/>
      <c r="S1509" s="143"/>
      <c r="T1509" s="143"/>
      <c r="U1509" s="143"/>
      <c r="V1509" s="143"/>
      <c r="W1509" s="90">
        <f>IF(AND($AM$17&gt;=$X1509,$AM$17&lt;=$Y1509),'TARIFA ENTREGA A DIRECCION USD'!A1509,$W1510)</f>
        <v>0</v>
      </c>
      <c r="X1509" s="90">
        <v>1500.001</v>
      </c>
      <c r="Y1509" s="90">
        <v>1501</v>
      </c>
      <c r="Z1509" s="144"/>
    </row>
    <row r="1510" spans="1:26" x14ac:dyDescent="0.2">
      <c r="A1510" s="281" t="str">
        <f t="shared" si="32"/>
        <v>PCO PFO</v>
      </c>
      <c r="B1510" s="368" t="s">
        <v>586</v>
      </c>
      <c r="C1510" s="368" t="s">
        <v>587</v>
      </c>
      <c r="D1510" s="368" t="s">
        <v>588</v>
      </c>
      <c r="E1510" s="368" t="s">
        <v>589</v>
      </c>
      <c r="F1510" s="401" t="s">
        <v>503</v>
      </c>
      <c r="G1510" s="370">
        <v>337</v>
      </c>
      <c r="I1510" s="143"/>
      <c r="J1510" s="143"/>
      <c r="K1510" s="143"/>
      <c r="L1510" s="143"/>
      <c r="M1510" s="237"/>
      <c r="N1510" s="143"/>
      <c r="O1510" s="143"/>
      <c r="P1510" s="143"/>
      <c r="Q1510" s="143"/>
      <c r="R1510" s="143"/>
      <c r="S1510" s="143"/>
      <c r="T1510" s="143"/>
      <c r="U1510" s="143"/>
      <c r="V1510" s="143"/>
      <c r="W1510" s="90">
        <f>IF(AND($AM$17&gt;=$X1510,$AM$17&lt;=$Y1510),'TARIFA ENTREGA A DIRECCION USD'!A1510,$W1511)</f>
        <v>0</v>
      </c>
      <c r="X1510" s="90">
        <v>1501.001</v>
      </c>
      <c r="Y1510" s="90">
        <v>1502</v>
      </c>
      <c r="Z1510" s="144"/>
    </row>
    <row r="1511" spans="1:26" x14ac:dyDescent="0.2">
      <c r="A1511" s="281" t="str">
        <f t="shared" si="32"/>
        <v>PCO PLC</v>
      </c>
      <c r="B1511" s="368" t="s">
        <v>586</v>
      </c>
      <c r="C1511" s="368" t="s">
        <v>587</v>
      </c>
      <c r="D1511" s="368" t="s">
        <v>590</v>
      </c>
      <c r="E1511" s="368" t="s">
        <v>591</v>
      </c>
      <c r="F1511" s="369" t="s">
        <v>503</v>
      </c>
      <c r="G1511" s="370">
        <v>535</v>
      </c>
      <c r="I1511" s="143"/>
      <c r="J1511" s="143"/>
      <c r="K1511" s="143"/>
      <c r="L1511" s="143"/>
      <c r="M1511" s="237"/>
      <c r="N1511" s="143"/>
      <c r="O1511" s="143"/>
      <c r="P1511" s="143"/>
      <c r="Q1511" s="143"/>
      <c r="R1511" s="143"/>
      <c r="S1511" s="143"/>
      <c r="T1511" s="143"/>
      <c r="U1511" s="143"/>
      <c r="V1511" s="143"/>
      <c r="W1511" s="90">
        <f>IF(AND($AM$17&gt;=$X1511,$AM$17&lt;=$Y1511),'TARIFA ENTREGA A DIRECCION USD'!A1511,$W1512)</f>
        <v>0</v>
      </c>
      <c r="X1511" s="90">
        <v>1502.001</v>
      </c>
      <c r="Y1511" s="90">
        <v>1503</v>
      </c>
      <c r="Z1511" s="144"/>
    </row>
    <row r="1512" spans="1:26" x14ac:dyDescent="0.2">
      <c r="A1512" s="281" t="str">
        <f t="shared" si="32"/>
        <v>PCO POZ</v>
      </c>
      <c r="B1512" s="368" t="s">
        <v>586</v>
      </c>
      <c r="C1512" s="368" t="s">
        <v>587</v>
      </c>
      <c r="D1512" s="368" t="s">
        <v>592</v>
      </c>
      <c r="E1512" s="368" t="s">
        <v>593</v>
      </c>
      <c r="F1512" s="369" t="s">
        <v>504</v>
      </c>
      <c r="G1512" s="370">
        <v>867</v>
      </c>
      <c r="I1512" s="143"/>
      <c r="J1512" s="143"/>
      <c r="K1512" s="143"/>
      <c r="L1512" s="143"/>
      <c r="M1512" s="237"/>
      <c r="N1512" s="143"/>
      <c r="O1512" s="143"/>
      <c r="P1512" s="143"/>
      <c r="Q1512" s="143"/>
      <c r="R1512" s="143"/>
      <c r="S1512" s="143"/>
      <c r="T1512" s="143"/>
      <c r="U1512" s="143"/>
      <c r="V1512" s="143"/>
      <c r="W1512" s="90">
        <f>IF(AND($AM$17&gt;=$X1512,$AM$17&lt;=$Y1512),'TARIFA ENTREGA A DIRECCION USD'!A1512,$W1513)</f>
        <v>0</v>
      </c>
      <c r="X1512" s="90">
        <v>1503.001</v>
      </c>
      <c r="Y1512" s="90">
        <v>1504</v>
      </c>
      <c r="Z1512" s="144"/>
    </row>
    <row r="1513" spans="1:26" x14ac:dyDescent="0.2">
      <c r="A1513" s="281" t="str">
        <f t="shared" si="32"/>
        <v>PCO SNT</v>
      </c>
      <c r="B1513" s="368" t="s">
        <v>586</v>
      </c>
      <c r="C1513" s="368" t="s">
        <v>587</v>
      </c>
      <c r="D1513" s="368" t="s">
        <v>5610</v>
      </c>
      <c r="E1513" s="368" t="s">
        <v>594</v>
      </c>
      <c r="F1513" s="369" t="s">
        <v>504</v>
      </c>
      <c r="G1513" s="370">
        <v>732</v>
      </c>
      <c r="I1513" s="143"/>
      <c r="J1513" s="143"/>
      <c r="K1513" s="143"/>
      <c r="L1513" s="143"/>
      <c r="M1513" s="237"/>
      <c r="N1513" s="143"/>
      <c r="O1513" s="143"/>
      <c r="P1513" s="143"/>
      <c r="Q1513" s="143"/>
      <c r="R1513" s="143"/>
      <c r="S1513" s="143"/>
      <c r="T1513" s="143"/>
      <c r="U1513" s="143"/>
      <c r="V1513" s="143"/>
      <c r="W1513" s="90">
        <f>IF(AND($AM$17&gt;=$X1513,$AM$17&lt;=$Y1513),'TARIFA ENTREGA A DIRECCION USD'!A1513,$W1514)</f>
        <v>0</v>
      </c>
      <c r="X1513" s="90">
        <v>1504.001</v>
      </c>
      <c r="Y1513" s="90">
        <v>1505</v>
      </c>
      <c r="Z1513" s="144"/>
    </row>
    <row r="1514" spans="1:26" x14ac:dyDescent="0.2">
      <c r="A1514" s="281" t="str">
        <f t="shared" si="32"/>
        <v>PCO SBZ</v>
      </c>
      <c r="B1514" s="368" t="s">
        <v>586</v>
      </c>
      <c r="C1514" s="368" t="s">
        <v>587</v>
      </c>
      <c r="D1514" s="368" t="s">
        <v>595</v>
      </c>
      <c r="E1514" s="368" t="s">
        <v>5484</v>
      </c>
      <c r="F1514" s="369" t="s">
        <v>503</v>
      </c>
      <c r="G1514" s="370">
        <v>584</v>
      </c>
      <c r="I1514" s="143"/>
      <c r="J1514" s="143"/>
      <c r="K1514" s="143"/>
      <c r="L1514" s="143"/>
      <c r="M1514" s="237"/>
      <c r="N1514" s="143"/>
      <c r="O1514" s="143"/>
      <c r="P1514" s="143"/>
      <c r="Q1514" s="143"/>
      <c r="R1514" s="143"/>
      <c r="S1514" s="143"/>
      <c r="T1514" s="143"/>
      <c r="U1514" s="143"/>
      <c r="V1514" s="143"/>
      <c r="W1514" s="90">
        <f>IF(AND($AM$17&gt;=$X1514,$AM$17&lt;=$Y1514),'TARIFA ENTREGA A DIRECCION USD'!A1514,$W1515)</f>
        <v>0</v>
      </c>
      <c r="X1514" s="90">
        <v>1505.001</v>
      </c>
      <c r="Y1514" s="90">
        <v>1506</v>
      </c>
      <c r="Z1514" s="144"/>
    </row>
    <row r="1515" spans="1:26" x14ac:dyDescent="0.2">
      <c r="A1515" s="281" t="str">
        <f t="shared" si="32"/>
        <v>PCO SCL</v>
      </c>
      <c r="B1515" s="368" t="s">
        <v>586</v>
      </c>
      <c r="C1515" s="368" t="s">
        <v>587</v>
      </c>
      <c r="D1515" s="368" t="s">
        <v>596</v>
      </c>
      <c r="E1515" s="368" t="s">
        <v>597</v>
      </c>
      <c r="F1515" s="369" t="s">
        <v>504</v>
      </c>
      <c r="G1515" s="370">
        <v>713</v>
      </c>
      <c r="I1515" s="143"/>
      <c r="J1515" s="143"/>
      <c r="K1515" s="143"/>
      <c r="L1515" s="143"/>
      <c r="M1515" s="237"/>
      <c r="N1515" s="143"/>
      <c r="O1515" s="143"/>
      <c r="P1515" s="143"/>
      <c r="Q1515" s="143"/>
      <c r="R1515" s="143"/>
      <c r="S1515" s="143"/>
      <c r="T1515" s="143"/>
      <c r="U1515" s="143"/>
      <c r="V1515" s="143"/>
      <c r="W1515" s="90">
        <f>IF(AND($AM$17&gt;=$X1515,$AM$17&lt;=$Y1515),'TARIFA ENTREGA A DIRECCION USD'!A1515,$W1516)</f>
        <v>0</v>
      </c>
      <c r="X1515" s="90">
        <v>1506.001</v>
      </c>
      <c r="Y1515" s="90">
        <v>1507</v>
      </c>
      <c r="Z1515" s="144"/>
    </row>
    <row r="1516" spans="1:26" x14ac:dyDescent="0.2">
      <c r="A1516" s="281" t="str">
        <f t="shared" si="32"/>
        <v>PCO SFE</v>
      </c>
      <c r="B1516" s="368" t="s">
        <v>586</v>
      </c>
      <c r="C1516" s="368" t="s">
        <v>587</v>
      </c>
      <c r="D1516" s="368" t="s">
        <v>598</v>
      </c>
      <c r="E1516" s="368" t="s">
        <v>599</v>
      </c>
      <c r="F1516" s="369" t="s">
        <v>502</v>
      </c>
      <c r="G1516" s="370">
        <v>88</v>
      </c>
      <c r="I1516" s="143"/>
      <c r="J1516" s="143"/>
      <c r="K1516" s="143"/>
      <c r="L1516" s="143"/>
      <c r="M1516" s="237"/>
      <c r="N1516" s="143"/>
      <c r="O1516" s="143"/>
      <c r="P1516" s="143"/>
      <c r="Q1516" s="143"/>
      <c r="R1516" s="143"/>
      <c r="S1516" s="143"/>
      <c r="T1516" s="143"/>
      <c r="U1516" s="143"/>
      <c r="V1516" s="143"/>
      <c r="W1516" s="90">
        <f>IF(AND($AM$17&gt;=$X1516,$AM$17&lt;=$Y1516),'TARIFA ENTREGA A DIRECCION USD'!A1516,$W1517)</f>
        <v>0</v>
      </c>
      <c r="X1516" s="90">
        <v>1507.001</v>
      </c>
      <c r="Y1516" s="90">
        <v>1508</v>
      </c>
      <c r="Z1516" s="144"/>
    </row>
    <row r="1517" spans="1:26" x14ac:dyDescent="0.2">
      <c r="A1517" s="281" t="str">
        <f t="shared" si="32"/>
        <v>PCO SFX</v>
      </c>
      <c r="B1517" s="368" t="s">
        <v>586</v>
      </c>
      <c r="C1517" s="368" t="s">
        <v>587</v>
      </c>
      <c r="D1517" s="368" t="s">
        <v>600</v>
      </c>
      <c r="E1517" s="368" t="s">
        <v>601</v>
      </c>
      <c r="F1517" s="369" t="s">
        <v>504</v>
      </c>
      <c r="G1517" s="370">
        <v>883</v>
      </c>
      <c r="I1517" s="143"/>
      <c r="J1517" s="143"/>
      <c r="K1517" s="143"/>
      <c r="L1517" s="143"/>
      <c r="M1517" s="237"/>
      <c r="N1517" s="143"/>
      <c r="O1517" s="143"/>
      <c r="P1517" s="143"/>
      <c r="Q1517" s="143"/>
      <c r="R1517" s="143"/>
      <c r="S1517" s="143"/>
      <c r="T1517" s="143"/>
      <c r="U1517" s="143"/>
      <c r="V1517" s="143"/>
      <c r="W1517" s="90">
        <f>IF(AND($AM$17&gt;=$X1517,$AM$17&lt;=$Y1517),'TARIFA ENTREGA A DIRECCION USD'!A1517,$W1518)</f>
        <v>0</v>
      </c>
      <c r="X1517" s="90">
        <v>1508.001</v>
      </c>
      <c r="Y1517" s="90">
        <v>1509</v>
      </c>
      <c r="Z1517" s="144"/>
    </row>
    <row r="1518" spans="1:26" x14ac:dyDescent="0.2">
      <c r="A1518" s="281" t="str">
        <f t="shared" si="32"/>
        <v>PCO TPT</v>
      </c>
      <c r="B1518" s="368" t="s">
        <v>586</v>
      </c>
      <c r="C1518" s="368" t="s">
        <v>587</v>
      </c>
      <c r="D1518" s="368" t="s">
        <v>5503</v>
      </c>
      <c r="E1518" s="368" t="s">
        <v>5504</v>
      </c>
      <c r="F1518" s="369" t="s">
        <v>504</v>
      </c>
      <c r="G1518" s="369">
        <v>930</v>
      </c>
      <c r="I1518" s="143"/>
      <c r="J1518" s="143"/>
      <c r="K1518" s="143"/>
      <c r="L1518" s="143"/>
      <c r="M1518" s="237"/>
      <c r="N1518" s="143"/>
      <c r="O1518" s="143"/>
      <c r="P1518" s="143"/>
      <c r="Q1518" s="143"/>
      <c r="R1518" s="143"/>
      <c r="S1518" s="143"/>
      <c r="T1518" s="143"/>
      <c r="U1518" s="143"/>
      <c r="V1518" s="143"/>
      <c r="W1518" s="90">
        <f>IF(AND($AM$17&gt;=$X1518,$AM$17&lt;=$Y1518),'TARIFA ENTREGA A DIRECCION USD'!A1518,$W1519)</f>
        <v>0</v>
      </c>
      <c r="X1518" s="90">
        <v>1509.001</v>
      </c>
      <c r="Y1518" s="90">
        <v>1510</v>
      </c>
      <c r="Z1518" s="144"/>
    </row>
    <row r="1519" spans="1:26" x14ac:dyDescent="0.2">
      <c r="A1519" s="281" t="str">
        <f t="shared" si="32"/>
        <v>PCO TY1</v>
      </c>
      <c r="B1519" s="368" t="s">
        <v>586</v>
      </c>
      <c r="C1519" s="368" t="s">
        <v>587</v>
      </c>
      <c r="D1519" s="368" t="s">
        <v>604</v>
      </c>
      <c r="E1519" s="368" t="s">
        <v>605</v>
      </c>
      <c r="F1519" s="369" t="s">
        <v>502</v>
      </c>
      <c r="G1519" s="370">
        <v>223</v>
      </c>
      <c r="I1519" s="143"/>
      <c r="J1519" s="143"/>
      <c r="K1519" s="143"/>
      <c r="L1519" s="143"/>
      <c r="M1519" s="237"/>
      <c r="N1519" s="143"/>
      <c r="O1519" s="143"/>
      <c r="P1519" s="143"/>
      <c r="Q1519" s="143"/>
      <c r="R1519" s="143"/>
      <c r="S1519" s="143"/>
      <c r="T1519" s="143"/>
      <c r="U1519" s="143"/>
      <c r="V1519" s="143"/>
      <c r="W1519" s="90">
        <f>IF(AND($AM$17&gt;=$X1519,$AM$17&lt;=$Y1519),'TARIFA ENTREGA A DIRECCION USD'!A1519,$W1520)</f>
        <v>0</v>
      </c>
      <c r="X1519" s="90">
        <v>1510.001</v>
      </c>
      <c r="Y1519" s="90">
        <v>1511</v>
      </c>
      <c r="Z1519" s="144"/>
    </row>
    <row r="1520" spans="1:26" x14ac:dyDescent="0.2">
      <c r="A1520" s="281" t="str">
        <f t="shared" si="32"/>
        <v>PCO VAL</v>
      </c>
      <c r="B1520" s="368" t="s">
        <v>586</v>
      </c>
      <c r="C1520" s="368" t="s">
        <v>587</v>
      </c>
      <c r="D1520" s="368" t="s">
        <v>602</v>
      </c>
      <c r="E1520" s="368" t="s">
        <v>603</v>
      </c>
      <c r="F1520" s="369" t="s">
        <v>502</v>
      </c>
      <c r="G1520" s="370">
        <v>56</v>
      </c>
      <c r="I1520" s="143"/>
      <c r="J1520" s="143"/>
      <c r="K1520" s="143"/>
      <c r="L1520" s="143"/>
      <c r="M1520" s="237"/>
      <c r="N1520" s="143"/>
      <c r="O1520" s="143"/>
      <c r="P1520" s="143"/>
      <c r="Q1520" s="143"/>
      <c r="R1520" s="143"/>
      <c r="S1520" s="143"/>
      <c r="T1520" s="143"/>
      <c r="U1520" s="143"/>
      <c r="V1520" s="143"/>
      <c r="W1520" s="90">
        <f>IF(AND($AM$17&gt;=$X1520,$AM$17&lt;=$Y1520),'TARIFA ENTREGA A DIRECCION USD'!A1520,$W1521)</f>
        <v>0</v>
      </c>
      <c r="X1520" s="90">
        <v>1511.001</v>
      </c>
      <c r="Y1520" s="90">
        <v>1512</v>
      </c>
      <c r="Z1520" s="144"/>
    </row>
    <row r="1521" spans="1:26" x14ac:dyDescent="0.2">
      <c r="A1521" s="281" t="str">
        <f t="shared" si="32"/>
        <v>PCO VEN</v>
      </c>
      <c r="B1521" s="368" t="s">
        <v>586</v>
      </c>
      <c r="C1521" s="368" t="s">
        <v>587</v>
      </c>
      <c r="D1521" s="368" t="s">
        <v>5475</v>
      </c>
      <c r="E1521" s="368" t="s">
        <v>5476</v>
      </c>
      <c r="F1521" s="369" t="s">
        <v>502</v>
      </c>
      <c r="G1521" s="370">
        <v>223</v>
      </c>
      <c r="I1521" s="143"/>
      <c r="J1521" s="143"/>
      <c r="K1521" s="143"/>
      <c r="L1521" s="143"/>
      <c r="M1521" s="237"/>
      <c r="N1521" s="143"/>
      <c r="O1521" s="143"/>
      <c r="P1521" s="143"/>
      <c r="Q1521" s="143"/>
      <c r="R1521" s="143"/>
      <c r="S1521" s="143"/>
      <c r="T1521" s="143"/>
      <c r="U1521" s="143"/>
      <c r="V1521" s="143"/>
      <c r="W1521" s="90">
        <f>IF(AND($AM$17&gt;=$X1521,$AM$17&lt;=$Y1521),'TARIFA ENTREGA A DIRECCION USD'!A1521,$W1522)</f>
        <v>0</v>
      </c>
      <c r="X1521" s="90">
        <v>1512.001</v>
      </c>
      <c r="Y1521" s="90">
        <v>1513</v>
      </c>
      <c r="Z1521" s="144"/>
    </row>
    <row r="1522" spans="1:26" x14ac:dyDescent="0.2">
      <c r="A1522" s="281" t="str">
        <f t="shared" si="32"/>
        <v>PCO VLP</v>
      </c>
      <c r="B1522" s="368" t="s">
        <v>586</v>
      </c>
      <c r="C1522" s="368" t="s">
        <v>587</v>
      </c>
      <c r="D1522" s="368" t="s">
        <v>606</v>
      </c>
      <c r="E1522" s="368" t="s">
        <v>5482</v>
      </c>
      <c r="F1522" s="369" t="s">
        <v>503</v>
      </c>
      <c r="G1522" s="370">
        <v>363</v>
      </c>
      <c r="I1522" s="143"/>
      <c r="J1522" s="143"/>
      <c r="K1522" s="143"/>
      <c r="L1522" s="143"/>
      <c r="M1522" s="237"/>
      <c r="N1522" s="143"/>
      <c r="O1522" s="143"/>
      <c r="P1522" s="143"/>
      <c r="Q1522" s="143"/>
      <c r="R1522" s="143"/>
      <c r="S1522" s="143"/>
      <c r="T1522" s="143"/>
      <c r="U1522" s="143"/>
      <c r="V1522" s="143"/>
      <c r="W1522" s="90">
        <f>IF(AND($AM$17&gt;=$X1522,$AM$17&lt;=$Y1522),'TARIFA ENTREGA A DIRECCION USD'!A1522,$W1523)</f>
        <v>0</v>
      </c>
      <c r="X1522" s="90">
        <v>1513.001</v>
      </c>
      <c r="Y1522" s="90">
        <v>1514</v>
      </c>
      <c r="Z1522" s="144"/>
    </row>
    <row r="1523" spans="1:26" x14ac:dyDescent="0.2">
      <c r="A1523" s="281" t="str">
        <f t="shared" si="32"/>
        <v>PCO VRA</v>
      </c>
      <c r="B1523" s="368" t="s">
        <v>586</v>
      </c>
      <c r="C1523" s="368" t="s">
        <v>587</v>
      </c>
      <c r="D1523" s="368" t="s">
        <v>607</v>
      </c>
      <c r="E1523" s="368" t="s">
        <v>608</v>
      </c>
      <c r="F1523" s="369" t="s">
        <v>503</v>
      </c>
      <c r="G1523" s="370">
        <v>401</v>
      </c>
      <c r="I1523" s="143"/>
      <c r="J1523" s="143"/>
      <c r="K1523" s="143"/>
      <c r="L1523" s="143"/>
      <c r="M1523" s="237"/>
      <c r="N1523" s="143"/>
      <c r="O1523" s="143"/>
      <c r="P1523" s="143"/>
      <c r="Q1523" s="143"/>
      <c r="R1523" s="143"/>
      <c r="S1523" s="143"/>
      <c r="T1523" s="143"/>
      <c r="U1523" s="143"/>
      <c r="V1523" s="143"/>
      <c r="W1523" s="90">
        <f>IF(AND($AM$17&gt;=$X1523,$AM$17&lt;=$Y1523),'TARIFA ENTREGA A DIRECCION USD'!A1523,$W1524)</f>
        <v>0</v>
      </c>
      <c r="X1523" s="90">
        <v>1514.001</v>
      </c>
      <c r="Y1523" s="90">
        <v>1515</v>
      </c>
      <c r="Z1523" s="144"/>
    </row>
    <row r="1524" spans="1:26" x14ac:dyDescent="0.2">
      <c r="A1524" s="281" t="str">
        <f t="shared" si="32"/>
        <v>PCO XBM</v>
      </c>
      <c r="B1524" s="368" t="s">
        <v>586</v>
      </c>
      <c r="C1524" s="368" t="s">
        <v>587</v>
      </c>
      <c r="D1524" s="368" t="s">
        <v>609</v>
      </c>
      <c r="E1524" s="368" t="s">
        <v>612</v>
      </c>
      <c r="F1524" s="369" t="s">
        <v>502</v>
      </c>
      <c r="G1524" s="370">
        <v>223</v>
      </c>
      <c r="I1524" s="143"/>
      <c r="J1524" s="143"/>
      <c r="K1524" s="143"/>
      <c r="L1524" s="143"/>
      <c r="M1524" s="237"/>
      <c r="N1524" s="143"/>
      <c r="O1524" s="143"/>
      <c r="P1524" s="143"/>
      <c r="Q1524" s="143"/>
      <c r="R1524" s="143"/>
      <c r="S1524" s="143"/>
      <c r="T1524" s="143"/>
      <c r="U1524" s="143"/>
      <c r="V1524" s="143"/>
      <c r="W1524" s="90">
        <f>IF(AND($AM$17&gt;=$X1524,$AM$17&lt;=$Y1524),'TARIFA ENTREGA A DIRECCION USD'!A1524,$W1525)</f>
        <v>0</v>
      </c>
      <c r="X1524" s="90">
        <v>1515.001</v>
      </c>
      <c r="Y1524" s="90">
        <v>1516</v>
      </c>
      <c r="Z1524" s="144"/>
    </row>
    <row r="1525" spans="1:26" x14ac:dyDescent="0.2">
      <c r="A1525" s="281" t="str">
        <f t="shared" si="32"/>
        <v>PCO XES</v>
      </c>
      <c r="B1525" s="368" t="s">
        <v>586</v>
      </c>
      <c r="C1525" s="368" t="s">
        <v>587</v>
      </c>
      <c r="D1525" s="368" t="s">
        <v>610</v>
      </c>
      <c r="E1525" s="368" t="s">
        <v>613</v>
      </c>
      <c r="F1525" s="369" t="s">
        <v>502</v>
      </c>
      <c r="G1525" s="370">
        <v>223</v>
      </c>
      <c r="I1525" s="143"/>
      <c r="J1525" s="143"/>
      <c r="K1525" s="143"/>
      <c r="L1525" s="143"/>
      <c r="M1525" s="237"/>
      <c r="N1525" s="143"/>
      <c r="O1525" s="143"/>
      <c r="P1525" s="143"/>
      <c r="Q1525" s="143"/>
      <c r="R1525" s="143"/>
      <c r="S1525" s="143"/>
      <c r="T1525" s="143"/>
      <c r="U1525" s="143"/>
      <c r="V1525" s="143"/>
      <c r="W1525" s="90">
        <f>IF(AND($AM$17&gt;=$X1525,$AM$17&lt;=$Y1525),'TARIFA ENTREGA A DIRECCION USD'!A1525,$W1526)</f>
        <v>0</v>
      </c>
      <c r="X1525" s="90">
        <v>1516.001</v>
      </c>
      <c r="Y1525" s="90">
        <v>1517</v>
      </c>
      <c r="Z1525" s="144"/>
    </row>
    <row r="1526" spans="1:26" x14ac:dyDescent="0.2">
      <c r="A1526" s="281" t="str">
        <f t="shared" si="32"/>
        <v>PCO XSJ</v>
      </c>
      <c r="B1526" s="368" t="s">
        <v>586</v>
      </c>
      <c r="C1526" s="368" t="s">
        <v>587</v>
      </c>
      <c r="D1526" s="368" t="s">
        <v>5477</v>
      </c>
      <c r="E1526" s="368" t="s">
        <v>5478</v>
      </c>
      <c r="F1526" s="401" t="s">
        <v>502</v>
      </c>
      <c r="G1526" s="370">
        <v>223</v>
      </c>
      <c r="I1526" s="143"/>
      <c r="J1526" s="143"/>
      <c r="K1526" s="143"/>
      <c r="L1526" s="143"/>
      <c r="M1526" s="237"/>
      <c r="N1526" s="143"/>
      <c r="O1526" s="143"/>
      <c r="P1526" s="143"/>
      <c r="Q1526" s="143"/>
      <c r="R1526" s="143"/>
      <c r="S1526" s="143"/>
      <c r="T1526" s="143"/>
      <c r="U1526" s="143"/>
      <c r="V1526" s="143"/>
      <c r="W1526" s="90">
        <f>IF(AND($AM$17&gt;=$X1526,$AM$17&lt;=$Y1526),'TARIFA ENTREGA A DIRECCION USD'!A1526,$W1527)</f>
        <v>0</v>
      </c>
      <c r="X1526" s="90">
        <v>1517.001</v>
      </c>
      <c r="Y1526" s="90">
        <v>1518</v>
      </c>
      <c r="Z1526" s="144"/>
    </row>
    <row r="1527" spans="1:26" x14ac:dyDescent="0.2">
      <c r="A1527" s="281" t="str">
        <f t="shared" si="32"/>
        <v>PCO XSS</v>
      </c>
      <c r="B1527" s="368" t="s">
        <v>586</v>
      </c>
      <c r="C1527" s="368" t="s">
        <v>587</v>
      </c>
      <c r="D1527" s="368" t="s">
        <v>5485</v>
      </c>
      <c r="E1527" s="368" t="s">
        <v>5486</v>
      </c>
      <c r="F1527" s="369" t="s">
        <v>504</v>
      </c>
      <c r="G1527" s="370">
        <v>713</v>
      </c>
      <c r="I1527" s="143"/>
      <c r="J1527" s="143"/>
      <c r="K1527" s="143"/>
      <c r="L1527" s="143"/>
      <c r="M1527" s="237"/>
      <c r="N1527" s="143"/>
      <c r="O1527" s="143"/>
      <c r="P1527" s="143"/>
      <c r="Q1527" s="143"/>
      <c r="R1527" s="143"/>
      <c r="S1527" s="143"/>
      <c r="T1527" s="143"/>
      <c r="U1527" s="143"/>
      <c r="V1527" s="143"/>
      <c r="W1527" s="90">
        <f>IF(AND($AM$17&gt;=$X1527,$AM$17&lt;=$Y1527),'TARIFA ENTREGA A DIRECCION USD'!A1527,$W1528)</f>
        <v>0</v>
      </c>
      <c r="X1527" s="90">
        <v>1518.001</v>
      </c>
      <c r="Y1527" s="90">
        <v>1519</v>
      </c>
      <c r="Z1527" s="144"/>
    </row>
    <row r="1528" spans="1:26" x14ac:dyDescent="0.2">
      <c r="A1528" s="281" t="str">
        <f t="shared" si="32"/>
        <v>PCO XTT</v>
      </c>
      <c r="B1528" s="368" t="s">
        <v>586</v>
      </c>
      <c r="C1528" s="368" t="s">
        <v>587</v>
      </c>
      <c r="D1528" s="368" t="s">
        <v>5448</v>
      </c>
      <c r="E1528" s="368" t="s">
        <v>5479</v>
      </c>
      <c r="F1528" s="369" t="s">
        <v>502</v>
      </c>
      <c r="G1528" s="370">
        <v>223</v>
      </c>
      <c r="I1528" s="143"/>
      <c r="J1528" s="143"/>
      <c r="K1528" s="143"/>
      <c r="L1528" s="143"/>
      <c r="M1528" s="237"/>
      <c r="N1528" s="143"/>
      <c r="O1528" s="143"/>
      <c r="P1528" s="143"/>
      <c r="Q1528" s="143"/>
      <c r="R1528" s="143"/>
      <c r="S1528" s="143"/>
      <c r="T1528" s="143"/>
      <c r="U1528" s="143"/>
      <c r="V1528" s="143"/>
      <c r="W1528" s="90">
        <f>IF(AND($AM$17&gt;=$X1528,$AM$17&lt;=$Y1528),'TARIFA ENTREGA A DIRECCION USD'!A1528,$W1529)</f>
        <v>0</v>
      </c>
      <c r="X1528" s="90">
        <v>1519.001</v>
      </c>
      <c r="Y1528" s="90">
        <v>1520</v>
      </c>
      <c r="Z1528" s="144"/>
    </row>
    <row r="1529" spans="1:26" ht="22.5" x14ac:dyDescent="0.2">
      <c r="A1529" s="282" t="str">
        <f t="shared" si="32"/>
        <v>PCO XCH</v>
      </c>
      <c r="B1529" s="278" t="s">
        <v>586</v>
      </c>
      <c r="C1529" s="278" t="s">
        <v>587</v>
      </c>
      <c r="D1529" s="278" t="s">
        <v>5537</v>
      </c>
      <c r="E1529" s="278" t="s">
        <v>5538</v>
      </c>
      <c r="F1529" s="395" t="s">
        <v>502</v>
      </c>
      <c r="G1529" s="396">
        <v>223</v>
      </c>
      <c r="I1529" s="143"/>
      <c r="J1529" s="143"/>
      <c r="K1529" s="143"/>
      <c r="L1529" s="143"/>
      <c r="M1529" s="237"/>
      <c r="N1529" s="143"/>
      <c r="O1529" s="143"/>
      <c r="P1529" s="143"/>
      <c r="Q1529" s="143"/>
      <c r="R1529" s="143"/>
      <c r="S1529" s="143"/>
      <c r="T1529" s="143"/>
      <c r="U1529" s="143"/>
      <c r="V1529" s="143"/>
      <c r="W1529" s="90">
        <f>IF(AND($AM$17&gt;=$X1529,$AM$17&lt;=$Y1529),'TARIFA ENTREGA A DIRECCION USD'!A1529,$W1530)</f>
        <v>0</v>
      </c>
      <c r="X1529" s="90">
        <v>1520.001</v>
      </c>
      <c r="Y1529" s="90">
        <v>1521</v>
      </c>
      <c r="Z1529" s="144"/>
    </row>
    <row r="1530" spans="1:26" ht="22.5" x14ac:dyDescent="0.2">
      <c r="A1530" s="294" t="str">
        <f t="shared" si="32"/>
        <v>PCO BPC</v>
      </c>
      <c r="B1530" s="293" t="s">
        <v>586</v>
      </c>
      <c r="C1530" s="293" t="s">
        <v>587</v>
      </c>
      <c r="D1530" s="293" t="s">
        <v>5544</v>
      </c>
      <c r="E1530" s="293" t="s">
        <v>5545</v>
      </c>
      <c r="F1530" s="397" t="s">
        <v>503</v>
      </c>
      <c r="G1530" s="398">
        <v>535</v>
      </c>
      <c r="I1530" s="143"/>
      <c r="J1530" s="143"/>
      <c r="K1530" s="143"/>
      <c r="L1530" s="143"/>
      <c r="M1530" s="237"/>
      <c r="N1530" s="143"/>
      <c r="O1530" s="143"/>
      <c r="P1530" s="143"/>
      <c r="Q1530" s="143"/>
      <c r="R1530" s="143"/>
      <c r="S1530" s="143"/>
      <c r="T1530" s="143"/>
      <c r="U1530" s="143"/>
      <c r="V1530" s="143"/>
      <c r="W1530" s="90">
        <f>IF(AND($AM$17&gt;=$X1530,$AM$17&lt;=$Y1530),'TARIFA ENTREGA A DIRECCION USD'!A1530,$W1531)</f>
        <v>0</v>
      </c>
      <c r="X1530" s="90">
        <v>1521.001</v>
      </c>
      <c r="Y1530" s="90">
        <v>1522</v>
      </c>
      <c r="Z1530" s="144"/>
    </row>
    <row r="1531" spans="1:26" ht="22.5" x14ac:dyDescent="0.2">
      <c r="A1531" s="294" t="str">
        <f t="shared" si="32"/>
        <v>PCO XCP</v>
      </c>
      <c r="B1531" s="293" t="s">
        <v>586</v>
      </c>
      <c r="C1531" s="293" t="s">
        <v>587</v>
      </c>
      <c r="D1531" s="293" t="s">
        <v>5549</v>
      </c>
      <c r="E1531" s="293" t="s">
        <v>5550</v>
      </c>
      <c r="F1531" s="397" t="s">
        <v>502</v>
      </c>
      <c r="G1531" s="398">
        <v>209</v>
      </c>
      <c r="I1531" s="143"/>
      <c r="J1531" s="143"/>
      <c r="K1531" s="143"/>
      <c r="L1531" s="143"/>
      <c r="M1531" s="237"/>
      <c r="N1531" s="143"/>
      <c r="O1531" s="143"/>
      <c r="P1531" s="143"/>
      <c r="Q1531" s="143"/>
      <c r="R1531" s="143"/>
      <c r="S1531" s="143"/>
      <c r="T1531" s="143"/>
      <c r="U1531" s="143"/>
      <c r="V1531" s="143"/>
      <c r="W1531" s="90">
        <f>IF(AND($AM$17&gt;=$X1531,$AM$17&lt;=$Y1531),'TARIFA ENTREGA A DIRECCION USD'!A1531,$W1532)</f>
        <v>0</v>
      </c>
      <c r="X1531" s="90">
        <v>1522.001</v>
      </c>
      <c r="Y1531" s="90">
        <v>1523</v>
      </c>
      <c r="Z1531" s="144"/>
    </row>
    <row r="1532" spans="1:26" x14ac:dyDescent="0.2">
      <c r="A1532" s="281" t="str">
        <f t="shared" si="32"/>
        <v>PFO ACO</v>
      </c>
      <c r="B1532" s="368" t="s">
        <v>588</v>
      </c>
      <c r="C1532" s="368" t="s">
        <v>589</v>
      </c>
      <c r="D1532" s="368" t="s">
        <v>546</v>
      </c>
      <c r="E1532" s="368" t="s">
        <v>547</v>
      </c>
      <c r="F1532" s="369" t="s">
        <v>504</v>
      </c>
      <c r="G1532" s="370">
        <v>919</v>
      </c>
      <c r="I1532" s="143"/>
      <c r="J1532" s="143"/>
      <c r="K1532" s="143"/>
      <c r="L1532" s="143"/>
      <c r="M1532" s="237"/>
      <c r="N1532" s="143"/>
      <c r="O1532" s="143"/>
      <c r="P1532" s="143"/>
      <c r="Q1532" s="143"/>
      <c r="R1532" s="143"/>
      <c r="S1532" s="143"/>
      <c r="T1532" s="143"/>
      <c r="U1532" s="143"/>
      <c r="V1532" s="143"/>
      <c r="W1532" s="90">
        <f>IF(AND($AM$17&gt;=$X1532,$AM$17&lt;=$Y1532),'TARIFA ENTREGA A DIRECCION USD'!A1532,$W1533)</f>
        <v>0</v>
      </c>
      <c r="X1532" s="90">
        <v>1523.001</v>
      </c>
      <c r="Y1532" s="90">
        <v>1524</v>
      </c>
      <c r="Z1532" s="144"/>
    </row>
    <row r="1533" spans="1:26" x14ac:dyDescent="0.2">
      <c r="A1533" s="281" t="str">
        <f t="shared" si="32"/>
        <v>PFO AUA</v>
      </c>
      <c r="B1533" s="368" t="s">
        <v>588</v>
      </c>
      <c r="C1533" s="368" t="s">
        <v>589</v>
      </c>
      <c r="D1533" s="368" t="s">
        <v>5515</v>
      </c>
      <c r="E1533" s="368" t="s">
        <v>5519</v>
      </c>
      <c r="F1533" s="369" t="s">
        <v>503</v>
      </c>
      <c r="G1533" s="370">
        <v>535</v>
      </c>
      <c r="I1533" s="143"/>
      <c r="J1533" s="143"/>
      <c r="K1533" s="143"/>
      <c r="L1533" s="143"/>
      <c r="M1533" s="237"/>
      <c r="N1533" s="143"/>
      <c r="O1533" s="143"/>
      <c r="P1533" s="143"/>
      <c r="Q1533" s="143"/>
      <c r="R1533" s="143"/>
      <c r="S1533" s="143"/>
      <c r="T1533" s="143"/>
      <c r="U1533" s="143"/>
      <c r="V1533" s="143"/>
      <c r="W1533" s="90">
        <f>IF(AND($AM$17&gt;=$X1533,$AM$17&lt;=$Y1533),'TARIFA ENTREGA A DIRECCION USD'!A1533,$W1534)</f>
        <v>0</v>
      </c>
      <c r="X1533" s="90">
        <v>1524.001</v>
      </c>
      <c r="Y1533" s="90">
        <v>1525</v>
      </c>
      <c r="Z1533" s="144"/>
    </row>
    <row r="1534" spans="1:26" x14ac:dyDescent="0.2">
      <c r="A1534" s="281" t="str">
        <f t="shared" si="32"/>
        <v>PFO BAS</v>
      </c>
      <c r="B1534" s="368" t="s">
        <v>588</v>
      </c>
      <c r="C1534" s="368" t="s">
        <v>589</v>
      </c>
      <c r="D1534" s="368" t="s">
        <v>549</v>
      </c>
      <c r="E1534" s="368" t="s">
        <v>550</v>
      </c>
      <c r="F1534" s="369" t="s">
        <v>504</v>
      </c>
      <c r="G1534" s="370">
        <v>716</v>
      </c>
      <c r="I1534" s="143"/>
      <c r="J1534" s="143"/>
      <c r="K1534" s="143"/>
      <c r="L1534" s="143"/>
      <c r="M1534" s="237"/>
      <c r="N1534" s="143"/>
      <c r="O1534" s="143"/>
      <c r="P1534" s="143"/>
      <c r="Q1534" s="143"/>
      <c r="R1534" s="143"/>
      <c r="S1534" s="143"/>
      <c r="T1534" s="143"/>
      <c r="U1534" s="143"/>
      <c r="V1534" s="143"/>
      <c r="W1534" s="90">
        <f>IF(AND($AM$17&gt;=$X1534,$AM$17&lt;=$Y1534),'TARIFA ENTREGA A DIRECCION USD'!A1534,$W1535)</f>
        <v>0</v>
      </c>
      <c r="X1534" s="90">
        <v>1525.001</v>
      </c>
      <c r="Y1534" s="90">
        <v>1526</v>
      </c>
      <c r="Z1534" s="144"/>
    </row>
    <row r="1535" spans="1:26" x14ac:dyDescent="0.2">
      <c r="A1535" s="281" t="str">
        <f t="shared" si="32"/>
        <v>PFO BTO</v>
      </c>
      <c r="B1535" s="368" t="s">
        <v>588</v>
      </c>
      <c r="C1535" s="368" t="s">
        <v>589</v>
      </c>
      <c r="D1535" s="368" t="s">
        <v>551</v>
      </c>
      <c r="E1535" s="368" t="s">
        <v>552</v>
      </c>
      <c r="F1535" s="369" t="s">
        <v>503</v>
      </c>
      <c r="G1535" s="370">
        <v>471</v>
      </c>
      <c r="I1535" s="143"/>
      <c r="J1535" s="143"/>
      <c r="K1535" s="143"/>
      <c r="L1535" s="143"/>
      <c r="M1535" s="237"/>
      <c r="N1535" s="143"/>
      <c r="O1535" s="143"/>
      <c r="P1535" s="143"/>
      <c r="Q1535" s="143"/>
      <c r="R1535" s="143"/>
      <c r="S1535" s="143"/>
      <c r="T1535" s="143"/>
      <c r="U1535" s="143"/>
      <c r="V1535" s="143"/>
      <c r="W1535" s="90">
        <f>IF(AND($AM$17&gt;=$X1535,$AM$17&lt;=$Y1535),'TARIFA ENTREGA A DIRECCION USD'!A1535,$W1536)</f>
        <v>0</v>
      </c>
      <c r="X1535" s="90">
        <v>1526.001</v>
      </c>
      <c r="Y1535" s="90">
        <v>1527</v>
      </c>
      <c r="Z1535" s="144"/>
    </row>
    <row r="1536" spans="1:26" x14ac:dyDescent="0.2">
      <c r="A1536" s="281" t="str">
        <f t="shared" si="32"/>
        <v>PFO CAS</v>
      </c>
      <c r="B1536" s="368" t="s">
        <v>588</v>
      </c>
      <c r="C1536" s="368" t="s">
        <v>589</v>
      </c>
      <c r="D1536" s="368" t="s">
        <v>553</v>
      </c>
      <c r="E1536" s="368" t="s">
        <v>554</v>
      </c>
      <c r="F1536" s="369" t="s">
        <v>504</v>
      </c>
      <c r="G1536" s="370">
        <v>765</v>
      </c>
      <c r="I1536" s="143"/>
      <c r="J1536" s="143"/>
      <c r="K1536" s="143"/>
      <c r="L1536" s="143"/>
      <c r="M1536" s="237"/>
      <c r="N1536" s="143"/>
      <c r="O1536" s="143"/>
      <c r="P1536" s="143"/>
      <c r="Q1536" s="143"/>
      <c r="R1536" s="143"/>
      <c r="S1536" s="143"/>
      <c r="T1536" s="143"/>
      <c r="U1536" s="143"/>
      <c r="V1536" s="143"/>
      <c r="W1536" s="90">
        <f>IF(AND($AM$17&gt;=$X1536,$AM$17&lt;=$Y1536),'TARIFA ENTREGA A DIRECCION USD'!A1536,$W1537)</f>
        <v>0</v>
      </c>
      <c r="X1536" s="90">
        <v>1527.001</v>
      </c>
      <c r="Y1536" s="90">
        <v>1528</v>
      </c>
      <c r="Z1536" s="144"/>
    </row>
    <row r="1537" spans="1:26" x14ac:dyDescent="0.2">
      <c r="A1537" s="281" t="str">
        <f t="shared" si="32"/>
        <v>PFO CAZ</v>
      </c>
      <c r="B1537" s="368" t="s">
        <v>588</v>
      </c>
      <c r="C1537" s="368" t="s">
        <v>589</v>
      </c>
      <c r="D1537" s="368" t="s">
        <v>561</v>
      </c>
      <c r="E1537" s="368" t="s">
        <v>611</v>
      </c>
      <c r="F1537" s="369" t="s">
        <v>503</v>
      </c>
      <c r="G1537" s="370">
        <v>568</v>
      </c>
      <c r="I1537" s="143"/>
      <c r="J1537" s="143"/>
      <c r="K1537" s="143"/>
      <c r="L1537" s="143"/>
      <c r="M1537" s="237"/>
      <c r="N1537" s="143"/>
      <c r="O1537" s="143"/>
      <c r="P1537" s="143"/>
      <c r="Q1537" s="143"/>
      <c r="R1537" s="143"/>
      <c r="S1537" s="143"/>
      <c r="T1537" s="143"/>
      <c r="U1537" s="143"/>
      <c r="V1537" s="143"/>
      <c r="W1537" s="90">
        <f>IF(AND($AM$17&gt;=$X1537,$AM$17&lt;=$Y1537),'TARIFA ENTREGA A DIRECCION USD'!A1537,$W1538)</f>
        <v>0</v>
      </c>
      <c r="X1537" s="90">
        <v>1528.001</v>
      </c>
      <c r="Y1537" s="90">
        <v>1529</v>
      </c>
      <c r="Z1537" s="144"/>
    </row>
    <row r="1538" spans="1:26" x14ac:dyDescent="0.2">
      <c r="A1538" s="281" t="str">
        <f t="shared" ref="A1538:A1601" si="33">CONCATENATE(B1538," ",D1538)</f>
        <v>PFO CBR</v>
      </c>
      <c r="B1538" s="368" t="s">
        <v>588</v>
      </c>
      <c r="C1538" s="368" t="s">
        <v>589</v>
      </c>
      <c r="D1538" s="368" t="s">
        <v>555</v>
      </c>
      <c r="E1538" s="368" t="s">
        <v>556</v>
      </c>
      <c r="F1538" s="369" t="s">
        <v>504</v>
      </c>
      <c r="G1538" s="370">
        <v>1163</v>
      </c>
      <c r="I1538" s="143"/>
      <c r="J1538" s="143"/>
      <c r="K1538" s="143"/>
      <c r="L1538" s="143"/>
      <c r="M1538" s="237"/>
      <c r="N1538" s="143"/>
      <c r="O1538" s="143"/>
      <c r="P1538" s="143"/>
      <c r="Q1538" s="143"/>
      <c r="R1538" s="143"/>
      <c r="S1538" s="143"/>
      <c r="T1538" s="143"/>
      <c r="U1538" s="143"/>
      <c r="V1538" s="143"/>
      <c r="W1538" s="90">
        <f>IF(AND($AM$17&gt;=$X1538,$AM$17&lt;=$Y1538),'TARIFA ENTREGA A DIRECCION USD'!A1538,$W1539)</f>
        <v>0</v>
      </c>
      <c r="X1538" s="90">
        <v>1529.001</v>
      </c>
      <c r="Y1538" s="90">
        <v>1530</v>
      </c>
      <c r="Z1538" s="144"/>
    </row>
    <row r="1539" spans="1:26" x14ac:dyDescent="0.2">
      <c r="A1539" s="281" t="str">
        <f t="shared" si="33"/>
        <v>PFO CCS</v>
      </c>
      <c r="B1539" s="368" t="s">
        <v>588</v>
      </c>
      <c r="C1539" s="368" t="s">
        <v>589</v>
      </c>
      <c r="D1539" s="368" t="s">
        <v>557</v>
      </c>
      <c r="E1539" s="368" t="s">
        <v>558</v>
      </c>
      <c r="F1539" s="369" t="s">
        <v>503</v>
      </c>
      <c r="G1539" s="370">
        <v>528</v>
      </c>
      <c r="I1539" s="143"/>
      <c r="J1539" s="143"/>
      <c r="K1539" s="143"/>
      <c r="L1539" s="143"/>
      <c r="M1539" s="237"/>
      <c r="N1539" s="143"/>
      <c r="O1539" s="143"/>
      <c r="P1539" s="143"/>
      <c r="Q1539" s="143"/>
      <c r="R1539" s="143"/>
      <c r="S1539" s="143"/>
      <c r="T1539" s="143"/>
      <c r="U1539" s="143"/>
      <c r="V1539" s="143"/>
      <c r="W1539" s="90">
        <f>IF(AND($AM$17&gt;=$X1539,$AM$17&lt;=$Y1539),'TARIFA ENTREGA A DIRECCION USD'!A1539,$W1540)</f>
        <v>0</v>
      </c>
      <c r="X1539" s="90">
        <v>1530.001</v>
      </c>
      <c r="Y1539" s="90">
        <v>1531</v>
      </c>
      <c r="Z1539" s="144"/>
    </row>
    <row r="1540" spans="1:26" x14ac:dyDescent="0.2">
      <c r="A1540" s="281" t="str">
        <f t="shared" si="33"/>
        <v>PFO CGA</v>
      </c>
      <c r="B1540" s="368" t="s">
        <v>588</v>
      </c>
      <c r="C1540" s="368" t="s">
        <v>589</v>
      </c>
      <c r="D1540" s="368" t="s">
        <v>559</v>
      </c>
      <c r="E1540" s="368" t="s">
        <v>560</v>
      </c>
      <c r="F1540" s="369" t="s">
        <v>503</v>
      </c>
      <c r="G1540" s="369">
        <v>444</v>
      </c>
      <c r="I1540" s="143"/>
      <c r="J1540" s="143"/>
      <c r="K1540" s="143"/>
      <c r="L1540" s="143"/>
      <c r="M1540" s="237"/>
      <c r="N1540" s="143"/>
      <c r="O1540" s="143"/>
      <c r="P1540" s="143"/>
      <c r="Q1540" s="143"/>
      <c r="R1540" s="143"/>
      <c r="S1540" s="143"/>
      <c r="T1540" s="143"/>
      <c r="U1540" s="143"/>
      <c r="V1540" s="143"/>
      <c r="W1540" s="90">
        <f>IF(AND($AM$17&gt;=$X1540,$AM$17&lt;=$Y1540),'TARIFA ENTREGA A DIRECCION USD'!A1540,$W1541)</f>
        <v>0</v>
      </c>
      <c r="X1540" s="90">
        <v>1531.001</v>
      </c>
      <c r="Y1540" s="90">
        <v>1532</v>
      </c>
      <c r="Z1540" s="144"/>
    </row>
    <row r="1541" spans="1:26" x14ac:dyDescent="0.2">
      <c r="A1541" s="281" t="str">
        <f t="shared" si="33"/>
        <v>PFO CNA</v>
      </c>
      <c r="B1541" s="368" t="s">
        <v>588</v>
      </c>
      <c r="C1541" s="368" t="s">
        <v>589</v>
      </c>
      <c r="D1541" s="368" t="s">
        <v>5492</v>
      </c>
      <c r="E1541" s="368" t="s">
        <v>5493</v>
      </c>
      <c r="F1541" s="369" t="s">
        <v>504</v>
      </c>
      <c r="G1541" s="370">
        <v>931</v>
      </c>
      <c r="I1541" s="143"/>
      <c r="J1541" s="143"/>
      <c r="K1541" s="143"/>
      <c r="L1541" s="143"/>
      <c r="M1541" s="237"/>
      <c r="N1541" s="143"/>
      <c r="O1541" s="143"/>
      <c r="P1541" s="143"/>
      <c r="Q1541" s="143"/>
      <c r="R1541" s="143"/>
      <c r="S1541" s="143"/>
      <c r="T1541" s="143"/>
      <c r="U1541" s="143"/>
      <c r="V1541" s="143"/>
      <c r="W1541" s="90">
        <f>IF(AND($AM$17&gt;=$X1541,$AM$17&lt;=$Y1541),'TARIFA ENTREGA A DIRECCION USD'!A1541,$W1542)</f>
        <v>0</v>
      </c>
      <c r="X1541" s="90">
        <v>1532.001</v>
      </c>
      <c r="Y1541" s="90">
        <v>1533</v>
      </c>
      <c r="Z1541" s="144"/>
    </row>
    <row r="1542" spans="1:26" x14ac:dyDescent="0.2">
      <c r="A1542" s="281" t="str">
        <f t="shared" si="33"/>
        <v>PFO CNO</v>
      </c>
      <c r="B1542" s="368" t="s">
        <v>588</v>
      </c>
      <c r="C1542" s="368" t="s">
        <v>589</v>
      </c>
      <c r="D1542" s="368" t="s">
        <v>5499</v>
      </c>
      <c r="E1542" s="368" t="s">
        <v>5500</v>
      </c>
      <c r="F1542" s="369" t="s">
        <v>504</v>
      </c>
      <c r="G1542" s="370">
        <v>1059</v>
      </c>
      <c r="I1542" s="143"/>
      <c r="J1542" s="143"/>
      <c r="K1542" s="143"/>
      <c r="L1542" s="143"/>
      <c r="M1542" s="237"/>
      <c r="N1542" s="143"/>
      <c r="O1542" s="143"/>
      <c r="P1542" s="143"/>
      <c r="Q1542" s="143"/>
      <c r="R1542" s="143"/>
      <c r="S1542" s="143"/>
      <c r="T1542" s="143"/>
      <c r="U1542" s="143"/>
      <c r="V1542" s="143"/>
      <c r="W1542" s="90">
        <f>IF(AND($AM$17&gt;=$X1542,$AM$17&lt;=$Y1542),'TARIFA ENTREGA A DIRECCION USD'!A1542,$W1543)</f>
        <v>0</v>
      </c>
      <c r="X1542" s="90">
        <v>1533.001</v>
      </c>
      <c r="Y1542" s="90">
        <v>1534</v>
      </c>
      <c r="Z1542" s="144"/>
    </row>
    <row r="1543" spans="1:26" x14ac:dyDescent="0.2">
      <c r="A1543" s="281" t="str">
        <f t="shared" si="33"/>
        <v>PFO CRO</v>
      </c>
      <c r="B1543" s="368" t="s">
        <v>588</v>
      </c>
      <c r="C1543" s="368" t="s">
        <v>589</v>
      </c>
      <c r="D1543" s="368" t="s">
        <v>562</v>
      </c>
      <c r="E1543" s="368" t="s">
        <v>563</v>
      </c>
      <c r="F1543" s="369" t="s">
        <v>502</v>
      </c>
      <c r="G1543" s="370">
        <v>93</v>
      </c>
      <c r="I1543" s="143"/>
      <c r="J1543" s="143"/>
      <c r="K1543" s="143"/>
      <c r="L1543" s="143"/>
      <c r="M1543" s="237"/>
      <c r="N1543" s="143"/>
      <c r="O1543" s="143"/>
      <c r="P1543" s="143"/>
      <c r="Q1543" s="143"/>
      <c r="R1543" s="143"/>
      <c r="S1543" s="143"/>
      <c r="T1543" s="143"/>
      <c r="U1543" s="143"/>
      <c r="V1543" s="143"/>
      <c r="W1543" s="90">
        <f>IF(AND($AM$17&gt;=$X1543,$AM$17&lt;=$Y1543),'TARIFA ENTREGA A DIRECCION USD'!A1543,$W1544)</f>
        <v>0</v>
      </c>
      <c r="X1543" s="90">
        <v>1534.001</v>
      </c>
      <c r="Y1543" s="90">
        <v>1535</v>
      </c>
      <c r="Z1543" s="144"/>
    </row>
    <row r="1544" spans="1:26" x14ac:dyDescent="0.2">
      <c r="A1544" s="281" t="str">
        <f t="shared" si="33"/>
        <v>PFO CRR</v>
      </c>
      <c r="B1544" s="368" t="s">
        <v>588</v>
      </c>
      <c r="C1544" s="368" t="s">
        <v>589</v>
      </c>
      <c r="D1544" s="368" t="s">
        <v>564</v>
      </c>
      <c r="E1544" s="368" t="s">
        <v>565</v>
      </c>
      <c r="F1544" s="369" t="s">
        <v>503</v>
      </c>
      <c r="G1544" s="370">
        <v>571</v>
      </c>
      <c r="I1544" s="143"/>
      <c r="J1544" s="143"/>
      <c r="K1544" s="143"/>
      <c r="L1544" s="143"/>
      <c r="M1544" s="237"/>
      <c r="N1544" s="143"/>
      <c r="O1544" s="143"/>
      <c r="P1544" s="143"/>
      <c r="Q1544" s="143"/>
      <c r="R1544" s="143"/>
      <c r="S1544" s="143"/>
      <c r="T1544" s="143"/>
      <c r="U1544" s="143"/>
      <c r="V1544" s="143"/>
      <c r="W1544" s="90">
        <f>IF(AND($AM$17&gt;=$X1544,$AM$17&lt;=$Y1544),'TARIFA ENTREGA A DIRECCION USD'!A1544,$W1545)</f>
        <v>0</v>
      </c>
      <c r="X1544" s="90">
        <v>1535.001</v>
      </c>
      <c r="Y1544" s="90">
        <v>1536</v>
      </c>
      <c r="Z1544" s="144"/>
    </row>
    <row r="1545" spans="1:26" x14ac:dyDescent="0.2">
      <c r="A1545" s="281" t="str">
        <f t="shared" si="33"/>
        <v>PFO CVE</v>
      </c>
      <c r="B1545" s="368" t="s">
        <v>588</v>
      </c>
      <c r="C1545" s="368" t="s">
        <v>589</v>
      </c>
      <c r="D1545" s="368" t="s">
        <v>566</v>
      </c>
      <c r="E1545" s="368" t="s">
        <v>567</v>
      </c>
      <c r="F1545" s="369" t="s">
        <v>503</v>
      </c>
      <c r="G1545" s="370">
        <v>514</v>
      </c>
      <c r="I1545" s="143"/>
      <c r="J1545" s="143"/>
      <c r="K1545" s="143"/>
      <c r="L1545" s="143"/>
      <c r="M1545" s="237"/>
      <c r="N1545" s="143"/>
      <c r="O1545" s="143"/>
      <c r="P1545" s="143"/>
      <c r="Q1545" s="143"/>
      <c r="R1545" s="143"/>
      <c r="S1545" s="143"/>
      <c r="T1545" s="143"/>
      <c r="U1545" s="143"/>
      <c r="V1545" s="143"/>
      <c r="W1545" s="90">
        <f>IF(AND($AM$17&gt;=$X1545,$AM$17&lt;=$Y1545),'TARIFA ENTREGA A DIRECCION USD'!A1545,$W1546)</f>
        <v>0</v>
      </c>
      <c r="X1545" s="90">
        <v>1536.001</v>
      </c>
      <c r="Y1545" s="90">
        <v>1537</v>
      </c>
      <c r="Z1545" s="144"/>
    </row>
    <row r="1546" spans="1:26" x14ac:dyDescent="0.2">
      <c r="A1546" s="281" t="str">
        <f t="shared" si="33"/>
        <v>PFO CZO</v>
      </c>
      <c r="B1546" s="368" t="s">
        <v>588</v>
      </c>
      <c r="C1546" s="368" t="s">
        <v>589</v>
      </c>
      <c r="D1546" s="368" t="s">
        <v>568</v>
      </c>
      <c r="E1546" s="368" t="s">
        <v>5481</v>
      </c>
      <c r="F1546" s="369" t="s">
        <v>504</v>
      </c>
      <c r="G1546" s="370">
        <v>602</v>
      </c>
      <c r="I1546" s="143"/>
      <c r="J1546" s="143"/>
      <c r="K1546" s="143"/>
      <c r="L1546" s="143"/>
      <c r="M1546" s="237"/>
      <c r="N1546" s="143"/>
      <c r="O1546" s="143"/>
      <c r="P1546" s="143"/>
      <c r="Q1546" s="143"/>
      <c r="R1546" s="143"/>
      <c r="S1546" s="143"/>
      <c r="T1546" s="143"/>
      <c r="U1546" s="143"/>
      <c r="V1546" s="143"/>
      <c r="W1546" s="90">
        <f>IF(AND($AM$17&gt;=$X1546,$AM$17&lt;=$Y1546),'TARIFA ENTREGA A DIRECCION USD'!A1546,$W1547)</f>
        <v>0</v>
      </c>
      <c r="X1546" s="90">
        <v>1537.001</v>
      </c>
      <c r="Y1546" s="90">
        <v>1538</v>
      </c>
      <c r="Z1546" s="144"/>
    </row>
    <row r="1547" spans="1:26" x14ac:dyDescent="0.2">
      <c r="A1547" s="281" t="str">
        <f t="shared" si="33"/>
        <v>PFO DMS</v>
      </c>
      <c r="B1547" s="368" t="s">
        <v>588</v>
      </c>
      <c r="C1547" s="368" t="s">
        <v>589</v>
      </c>
      <c r="D1547" s="368" t="s">
        <v>5446</v>
      </c>
      <c r="E1547" s="368" t="s">
        <v>5447</v>
      </c>
      <c r="F1547" s="369" t="s">
        <v>504</v>
      </c>
      <c r="G1547" s="370">
        <v>716</v>
      </c>
      <c r="I1547" s="143"/>
      <c r="J1547" s="143"/>
      <c r="K1547" s="143"/>
      <c r="L1547" s="143"/>
      <c r="M1547" s="237"/>
      <c r="N1547" s="143"/>
      <c r="O1547" s="143"/>
      <c r="P1547" s="143"/>
      <c r="Q1547" s="143"/>
      <c r="R1547" s="143"/>
      <c r="S1547" s="143"/>
      <c r="T1547" s="143"/>
      <c r="U1547" s="143"/>
      <c r="V1547" s="143"/>
      <c r="W1547" s="90">
        <f>IF(AND($AM$17&gt;=$X1547,$AM$17&lt;=$Y1547),'TARIFA ENTREGA A DIRECCION USD'!A1547,$W1548)</f>
        <v>0</v>
      </c>
      <c r="X1547" s="90">
        <v>1538.001</v>
      </c>
      <c r="Y1547" s="90">
        <v>1539</v>
      </c>
      <c r="Z1547" s="144"/>
    </row>
    <row r="1548" spans="1:26" x14ac:dyDescent="0.2">
      <c r="A1548" s="281" t="str">
        <f t="shared" si="33"/>
        <v>PFO ETE</v>
      </c>
      <c r="B1548" s="368" t="s">
        <v>588</v>
      </c>
      <c r="C1548" s="368" t="s">
        <v>589</v>
      </c>
      <c r="D1548" s="368" t="s">
        <v>570</v>
      </c>
      <c r="E1548" s="368" t="s">
        <v>571</v>
      </c>
      <c r="F1548" s="369" t="s">
        <v>504</v>
      </c>
      <c r="G1548" s="370">
        <v>988</v>
      </c>
      <c r="I1548" s="143"/>
      <c r="J1548" s="143"/>
      <c r="K1548" s="143"/>
      <c r="L1548" s="143"/>
      <c r="M1548" s="237"/>
      <c r="N1548" s="143"/>
      <c r="O1548" s="143"/>
      <c r="P1548" s="143"/>
      <c r="Q1548" s="143"/>
      <c r="R1548" s="143"/>
      <c r="S1548" s="143"/>
      <c r="T1548" s="143"/>
      <c r="U1548" s="143"/>
      <c r="V1548" s="143"/>
      <c r="W1548" s="90">
        <f>IF(AND($AM$17&gt;=$X1548,$AM$17&lt;=$Y1548),'TARIFA ENTREGA A DIRECCION USD'!A1548,$W1549)</f>
        <v>0</v>
      </c>
      <c r="X1548" s="90">
        <v>1539.001</v>
      </c>
      <c r="Y1548" s="90">
        <v>1540</v>
      </c>
      <c r="Z1548" s="144"/>
    </row>
    <row r="1549" spans="1:26" x14ac:dyDescent="0.2">
      <c r="A1549" s="281" t="str">
        <f t="shared" si="33"/>
        <v>PFO EVA</v>
      </c>
      <c r="B1549" s="368" t="s">
        <v>588</v>
      </c>
      <c r="C1549" s="368" t="s">
        <v>589</v>
      </c>
      <c r="D1549" s="368" t="s">
        <v>572</v>
      </c>
      <c r="E1549" s="368" t="s">
        <v>573</v>
      </c>
      <c r="F1549" s="369" t="s">
        <v>504</v>
      </c>
      <c r="G1549" s="370">
        <v>849</v>
      </c>
      <c r="I1549" s="143"/>
      <c r="J1549" s="143"/>
      <c r="K1549" s="143"/>
      <c r="L1549" s="143"/>
      <c r="M1549" s="237"/>
      <c r="N1549" s="143"/>
      <c r="O1549" s="143"/>
      <c r="P1549" s="143"/>
      <c r="Q1549" s="143"/>
      <c r="R1549" s="143"/>
      <c r="S1549" s="143"/>
      <c r="T1549" s="143"/>
      <c r="U1549" s="143"/>
      <c r="V1549" s="143"/>
      <c r="W1549" s="90">
        <f>IF(AND($AM$17&gt;=$X1549,$AM$17&lt;=$Y1549),'TARIFA ENTREGA A DIRECCION USD'!A1549,$W1550)</f>
        <v>0</v>
      </c>
      <c r="X1549" s="90">
        <v>1540.001</v>
      </c>
      <c r="Y1549" s="90">
        <v>1541</v>
      </c>
      <c r="Z1549" s="144"/>
    </row>
    <row r="1550" spans="1:26" x14ac:dyDescent="0.2">
      <c r="A1550" s="281" t="str">
        <f t="shared" si="33"/>
        <v>PFO GR2</v>
      </c>
      <c r="B1550" s="368" t="s">
        <v>588</v>
      </c>
      <c r="C1550" s="368" t="s">
        <v>589</v>
      </c>
      <c r="D1550" s="368" t="s">
        <v>576</v>
      </c>
      <c r="E1550" s="368" t="s">
        <v>5473</v>
      </c>
      <c r="F1550" s="369" t="s">
        <v>503</v>
      </c>
      <c r="G1550" s="370">
        <v>564</v>
      </c>
      <c r="I1550" s="143"/>
      <c r="J1550" s="143"/>
      <c r="K1550" s="143"/>
      <c r="L1550" s="143"/>
      <c r="M1550" s="237"/>
      <c r="N1550" s="143"/>
      <c r="O1550" s="143"/>
      <c r="P1550" s="143"/>
      <c r="Q1550" s="143"/>
      <c r="R1550" s="143"/>
      <c r="S1550" s="143"/>
      <c r="T1550" s="143"/>
      <c r="U1550" s="143"/>
      <c r="V1550" s="143"/>
      <c r="W1550" s="90">
        <f>IF(AND($AM$17&gt;=$X1550,$AM$17&lt;=$Y1550),'TARIFA ENTREGA A DIRECCION USD'!A1550,$W1551)</f>
        <v>0</v>
      </c>
      <c r="X1550" s="90">
        <v>1541.001</v>
      </c>
      <c r="Y1550" s="90">
        <v>1542</v>
      </c>
      <c r="Z1550" s="144"/>
    </row>
    <row r="1551" spans="1:26" x14ac:dyDescent="0.2">
      <c r="A1551" s="281" t="str">
        <f t="shared" si="33"/>
        <v>PFO GTE</v>
      </c>
      <c r="B1551" s="368" t="s">
        <v>588</v>
      </c>
      <c r="C1551" s="368" t="s">
        <v>589</v>
      </c>
      <c r="D1551" s="368" t="s">
        <v>5501</v>
      </c>
      <c r="E1551" s="368" t="s">
        <v>5502</v>
      </c>
      <c r="F1551" s="369" t="s">
        <v>503</v>
      </c>
      <c r="G1551" s="370">
        <v>573</v>
      </c>
      <c r="I1551" s="143"/>
      <c r="J1551" s="143"/>
      <c r="K1551" s="143"/>
      <c r="L1551" s="143"/>
      <c r="M1551" s="237"/>
      <c r="N1551" s="143"/>
      <c r="O1551" s="143"/>
      <c r="P1551" s="143"/>
      <c r="Q1551" s="143"/>
      <c r="R1551" s="143"/>
      <c r="S1551" s="143"/>
      <c r="T1551" s="143"/>
      <c r="U1551" s="143"/>
      <c r="V1551" s="143"/>
      <c r="W1551" s="90">
        <f>IF(AND($AM$17&gt;=$X1551,$AM$17&lt;=$Y1551),'TARIFA ENTREGA A DIRECCION USD'!A1551,$W1552)</f>
        <v>0</v>
      </c>
      <c r="X1551" s="90">
        <v>1542.001</v>
      </c>
      <c r="Y1551" s="90">
        <v>1543</v>
      </c>
      <c r="Z1551" s="144"/>
    </row>
    <row r="1552" spans="1:26" x14ac:dyDescent="0.2">
      <c r="A1552" s="281" t="str">
        <f t="shared" si="33"/>
        <v>PFO GUA</v>
      </c>
      <c r="B1552" s="368" t="s">
        <v>588</v>
      </c>
      <c r="C1552" s="368" t="s">
        <v>589</v>
      </c>
      <c r="D1552" s="368" t="s">
        <v>574</v>
      </c>
      <c r="E1552" s="368" t="s">
        <v>575</v>
      </c>
      <c r="F1552" s="369" t="s">
        <v>504</v>
      </c>
      <c r="G1552" s="370">
        <v>640</v>
      </c>
      <c r="I1552" s="143"/>
      <c r="J1552" s="143"/>
      <c r="K1552" s="143"/>
      <c r="L1552" s="143"/>
      <c r="M1552" s="237"/>
      <c r="N1552" s="143"/>
      <c r="O1552" s="143"/>
      <c r="P1552" s="143"/>
      <c r="Q1552" s="143"/>
      <c r="R1552" s="143"/>
      <c r="S1552" s="143"/>
      <c r="T1552" s="143"/>
      <c r="U1552" s="143"/>
      <c r="V1552" s="143"/>
      <c r="W1552" s="90">
        <f>IF(AND($AM$17&gt;=$X1552,$AM$17&lt;=$Y1552),'TARIFA ENTREGA A DIRECCION USD'!A1552,$W1553)</f>
        <v>0</v>
      </c>
      <c r="X1552" s="90">
        <v>1543.001</v>
      </c>
      <c r="Y1552" s="90">
        <v>1544</v>
      </c>
      <c r="Z1552" s="144"/>
    </row>
    <row r="1553" spans="1:26" x14ac:dyDescent="0.2">
      <c r="A1553" s="281" t="str">
        <f t="shared" si="33"/>
        <v>PFO LGA</v>
      </c>
      <c r="B1553" s="368" t="s">
        <v>588</v>
      </c>
      <c r="C1553" s="368" t="s">
        <v>589</v>
      </c>
      <c r="D1553" s="368" t="s">
        <v>5536</v>
      </c>
      <c r="E1553" s="368" t="s">
        <v>5480</v>
      </c>
      <c r="F1553" s="369" t="s">
        <v>503</v>
      </c>
      <c r="G1553" s="370">
        <v>571</v>
      </c>
      <c r="I1553" s="143"/>
      <c r="J1553" s="143"/>
      <c r="K1553" s="143"/>
      <c r="L1553" s="143"/>
      <c r="M1553" s="237"/>
      <c r="N1553" s="143"/>
      <c r="O1553" s="143"/>
      <c r="P1553" s="143"/>
      <c r="Q1553" s="143"/>
      <c r="R1553" s="143"/>
      <c r="S1553" s="143"/>
      <c r="T1553" s="143"/>
      <c r="U1553" s="143"/>
      <c r="V1553" s="143"/>
      <c r="W1553" s="90">
        <f>IF(AND($AM$17&gt;=$X1553,$AM$17&lt;=$Y1553),'TARIFA ENTREGA A DIRECCION USD'!A1553,$W1554)</f>
        <v>0</v>
      </c>
      <c r="X1553" s="90">
        <v>1544.001</v>
      </c>
      <c r="Y1553" s="90">
        <v>1545</v>
      </c>
      <c r="Z1553" s="144"/>
    </row>
    <row r="1554" spans="1:26" x14ac:dyDescent="0.2">
      <c r="A1554" s="281" t="str">
        <f t="shared" si="33"/>
        <v>PFO MAY</v>
      </c>
      <c r="B1554" s="368" t="s">
        <v>588</v>
      </c>
      <c r="C1554" s="368" t="s">
        <v>589</v>
      </c>
      <c r="D1554" s="368" t="s">
        <v>577</v>
      </c>
      <c r="E1554" s="368" t="s">
        <v>578</v>
      </c>
      <c r="F1554" s="369" t="s">
        <v>503</v>
      </c>
      <c r="G1554" s="370">
        <v>411</v>
      </c>
      <c r="I1554" s="143"/>
      <c r="J1554" s="143"/>
      <c r="K1554" s="143"/>
      <c r="L1554" s="143"/>
      <c r="M1554" s="237"/>
      <c r="N1554" s="143"/>
      <c r="O1554" s="143"/>
      <c r="P1554" s="143"/>
      <c r="Q1554" s="143"/>
      <c r="R1554" s="143"/>
      <c r="S1554" s="143"/>
      <c r="T1554" s="143"/>
      <c r="U1554" s="143"/>
      <c r="V1554" s="143"/>
      <c r="W1554" s="90">
        <f>IF(AND($AM$17&gt;=$X1554,$AM$17&lt;=$Y1554),'TARIFA ENTREGA A DIRECCION USD'!A1554,$W1555)</f>
        <v>0</v>
      </c>
      <c r="X1554" s="90">
        <v>1545.001</v>
      </c>
      <c r="Y1554" s="90">
        <v>1546</v>
      </c>
      <c r="Z1554" s="144"/>
    </row>
    <row r="1555" spans="1:26" x14ac:dyDescent="0.2">
      <c r="A1555" s="281" t="str">
        <f t="shared" si="33"/>
        <v>PFO MBO</v>
      </c>
      <c r="B1555" s="368" t="s">
        <v>588</v>
      </c>
      <c r="C1555" s="368" t="s">
        <v>589</v>
      </c>
      <c r="D1555" s="368" t="s">
        <v>579</v>
      </c>
      <c r="E1555" s="368" t="s">
        <v>580</v>
      </c>
      <c r="F1555" s="369" t="s">
        <v>504</v>
      </c>
      <c r="G1555" s="370">
        <v>806</v>
      </c>
      <c r="I1555" s="143"/>
      <c r="J1555" s="143"/>
      <c r="K1555" s="143"/>
      <c r="L1555" s="143"/>
      <c r="M1555" s="237"/>
      <c r="N1555" s="143"/>
      <c r="O1555" s="143"/>
      <c r="P1555" s="143"/>
      <c r="Q1555" s="143"/>
      <c r="R1555" s="143"/>
      <c r="S1555" s="143"/>
      <c r="T1555" s="143"/>
      <c r="U1555" s="143"/>
      <c r="V1555" s="143"/>
      <c r="W1555" s="90">
        <f>IF(AND($AM$17&gt;=$X1555,$AM$17&lt;=$Y1555),'TARIFA ENTREGA A DIRECCION USD'!A1555,$W1556)</f>
        <v>0</v>
      </c>
      <c r="X1555" s="90">
        <v>1546.001</v>
      </c>
      <c r="Y1555" s="90">
        <v>1547</v>
      </c>
      <c r="Z1555" s="144"/>
    </row>
    <row r="1556" spans="1:26" x14ac:dyDescent="0.2">
      <c r="A1556" s="281" t="str">
        <f t="shared" si="33"/>
        <v>PFO MDA</v>
      </c>
      <c r="B1556" s="368" t="s">
        <v>588</v>
      </c>
      <c r="C1556" s="368" t="s">
        <v>589</v>
      </c>
      <c r="D1556" s="368" t="s">
        <v>581</v>
      </c>
      <c r="E1556" s="368" t="s">
        <v>582</v>
      </c>
      <c r="F1556" s="369" t="s">
        <v>504</v>
      </c>
      <c r="G1556" s="370">
        <v>911</v>
      </c>
      <c r="I1556" s="143"/>
      <c r="J1556" s="143"/>
      <c r="K1556" s="143"/>
      <c r="L1556" s="143"/>
      <c r="M1556" s="237"/>
      <c r="N1556" s="143"/>
      <c r="O1556" s="143"/>
      <c r="P1556" s="143"/>
      <c r="Q1556" s="143"/>
      <c r="R1556" s="143"/>
      <c r="S1556" s="143"/>
      <c r="T1556" s="143"/>
      <c r="U1556" s="143"/>
      <c r="V1556" s="143"/>
      <c r="W1556" s="90">
        <f>IF(AND($AM$17&gt;=$X1556,$AM$17&lt;=$Y1556),'TARIFA ENTREGA A DIRECCION USD'!A1556,$W1557)</f>
        <v>0</v>
      </c>
      <c r="X1556" s="90">
        <v>1547.001</v>
      </c>
      <c r="Y1556" s="90">
        <v>1548</v>
      </c>
      <c r="Z1556" s="144"/>
    </row>
    <row r="1557" spans="1:26" x14ac:dyDescent="0.2">
      <c r="A1557" s="281" t="str">
        <f t="shared" si="33"/>
        <v>PFO MIN</v>
      </c>
      <c r="B1557" s="368" t="s">
        <v>588</v>
      </c>
      <c r="C1557" s="368" t="s">
        <v>589</v>
      </c>
      <c r="D1557" s="368" t="s">
        <v>583</v>
      </c>
      <c r="E1557" s="368" t="s">
        <v>584</v>
      </c>
      <c r="F1557" s="369" t="s">
        <v>504</v>
      </c>
      <c r="G1557" s="370">
        <v>1032</v>
      </c>
      <c r="I1557" s="143"/>
      <c r="J1557" s="143"/>
      <c r="K1557" s="143"/>
      <c r="L1557" s="143"/>
      <c r="M1557" s="237"/>
      <c r="N1557" s="143"/>
      <c r="O1557" s="143"/>
      <c r="P1557" s="143"/>
      <c r="Q1557" s="143"/>
      <c r="R1557" s="143"/>
      <c r="S1557" s="143"/>
      <c r="T1557" s="143"/>
      <c r="U1557" s="143"/>
      <c r="V1557" s="143"/>
      <c r="W1557" s="90">
        <f>IF(AND($AM$17&gt;=$X1557,$AM$17&lt;=$Y1557),'TARIFA ENTREGA A DIRECCION USD'!A1557,$W1558)</f>
        <v>0</v>
      </c>
      <c r="X1557" s="90">
        <v>1548.001</v>
      </c>
      <c r="Y1557" s="90">
        <v>1549</v>
      </c>
      <c r="Z1557" s="144"/>
    </row>
    <row r="1558" spans="1:26" x14ac:dyDescent="0.2">
      <c r="A1558" s="281" t="str">
        <f t="shared" si="33"/>
        <v>PFO MLM</v>
      </c>
      <c r="B1558" s="368" t="s">
        <v>588</v>
      </c>
      <c r="C1558" s="368" t="s">
        <v>589</v>
      </c>
      <c r="D1558" s="368" t="s">
        <v>5474</v>
      </c>
      <c r="E1558" s="368" t="s">
        <v>5487</v>
      </c>
      <c r="F1558" s="369" t="s">
        <v>503</v>
      </c>
      <c r="G1558" s="370">
        <v>541</v>
      </c>
      <c r="I1558" s="143"/>
      <c r="J1558" s="143"/>
      <c r="K1558" s="143"/>
      <c r="L1558" s="143"/>
      <c r="M1558" s="237"/>
      <c r="N1558" s="143"/>
      <c r="O1558" s="143"/>
      <c r="P1558" s="143"/>
      <c r="Q1558" s="143"/>
      <c r="R1558" s="143"/>
      <c r="S1558" s="143"/>
      <c r="T1558" s="143"/>
      <c r="U1558" s="143"/>
      <c r="V1558" s="143"/>
      <c r="W1558" s="90">
        <f>IF(AND($AM$17&gt;=$X1558,$AM$17&lt;=$Y1558),'TARIFA ENTREGA A DIRECCION USD'!A1558,$W1559)</f>
        <v>0</v>
      </c>
      <c r="X1558" s="90">
        <v>1549.001</v>
      </c>
      <c r="Y1558" s="90">
        <v>1550</v>
      </c>
      <c r="Z1558" s="144"/>
    </row>
    <row r="1559" spans="1:26" x14ac:dyDescent="0.2">
      <c r="A1559" s="281" t="str">
        <f t="shared" si="33"/>
        <v>PFO MTA</v>
      </c>
      <c r="B1559" s="368" t="s">
        <v>588</v>
      </c>
      <c r="C1559" s="368" t="s">
        <v>589</v>
      </c>
      <c r="D1559" s="368" t="s">
        <v>585</v>
      </c>
      <c r="E1559" s="368" t="s">
        <v>5483</v>
      </c>
      <c r="F1559" s="369" t="s">
        <v>5491</v>
      </c>
      <c r="G1559" s="370">
        <v>989</v>
      </c>
      <c r="I1559" s="143"/>
      <c r="J1559" s="143"/>
      <c r="K1559" s="143"/>
      <c r="L1559" s="143"/>
      <c r="M1559" s="237"/>
      <c r="N1559" s="143"/>
      <c r="O1559" s="143"/>
      <c r="P1559" s="143"/>
      <c r="Q1559" s="143"/>
      <c r="R1559" s="143"/>
      <c r="S1559" s="143"/>
      <c r="T1559" s="143"/>
      <c r="U1559" s="143"/>
      <c r="V1559" s="143"/>
      <c r="W1559" s="90">
        <f>IF(AND($AM$17&gt;=$X1559,$AM$17&lt;=$Y1559),'TARIFA ENTREGA A DIRECCION USD'!A1559,$W1560)</f>
        <v>0</v>
      </c>
      <c r="X1559" s="90">
        <v>1550.001</v>
      </c>
      <c r="Y1559" s="90">
        <v>1551</v>
      </c>
      <c r="Z1559" s="144"/>
    </row>
    <row r="1560" spans="1:26" x14ac:dyDescent="0.2">
      <c r="A1560" s="281" t="str">
        <f t="shared" si="33"/>
        <v>PFO PCO</v>
      </c>
      <c r="B1560" s="368" t="s">
        <v>588</v>
      </c>
      <c r="C1560" s="368" t="s">
        <v>589</v>
      </c>
      <c r="D1560" s="368" t="s">
        <v>586</v>
      </c>
      <c r="E1560" s="368" t="s">
        <v>587</v>
      </c>
      <c r="F1560" s="369" t="s">
        <v>503</v>
      </c>
      <c r="G1560" s="370">
        <v>337</v>
      </c>
      <c r="I1560" s="143"/>
      <c r="J1560" s="143"/>
      <c r="K1560" s="143"/>
      <c r="L1560" s="143"/>
      <c r="M1560" s="237"/>
      <c r="N1560" s="143"/>
      <c r="O1560" s="143"/>
      <c r="P1560" s="143"/>
      <c r="Q1560" s="143"/>
      <c r="R1560" s="143"/>
      <c r="S1560" s="143"/>
      <c r="T1560" s="143"/>
      <c r="U1560" s="143"/>
      <c r="V1560" s="143"/>
      <c r="W1560" s="90">
        <f>IF(AND($AM$17&gt;=$X1560,$AM$17&lt;=$Y1560),'TARIFA ENTREGA A DIRECCION USD'!A1560,$W1561)</f>
        <v>0</v>
      </c>
      <c r="X1560" s="90">
        <v>1551.001</v>
      </c>
      <c r="Y1560" s="90">
        <v>1552</v>
      </c>
      <c r="Z1560" s="144"/>
    </row>
    <row r="1561" spans="1:26" x14ac:dyDescent="0.2">
      <c r="A1561" s="281" t="str">
        <f t="shared" si="33"/>
        <v>PFO PFO</v>
      </c>
      <c r="B1561" s="368" t="s">
        <v>588</v>
      </c>
      <c r="C1561" s="368" t="s">
        <v>589</v>
      </c>
      <c r="D1561" s="368" t="s">
        <v>588</v>
      </c>
      <c r="E1561" s="368" t="s">
        <v>589</v>
      </c>
      <c r="F1561" s="369" t="s">
        <v>501</v>
      </c>
      <c r="G1561" s="370">
        <v>1</v>
      </c>
      <c r="I1561" s="143"/>
      <c r="J1561" s="143"/>
      <c r="K1561" s="143"/>
      <c r="L1561" s="143"/>
      <c r="M1561" s="237"/>
      <c r="N1561" s="143"/>
      <c r="O1561" s="143"/>
      <c r="P1561" s="143"/>
      <c r="Q1561" s="143"/>
      <c r="R1561" s="143"/>
      <c r="S1561" s="143"/>
      <c r="T1561" s="143"/>
      <c r="U1561" s="143"/>
      <c r="V1561" s="143"/>
      <c r="W1561" s="90">
        <f>IF(AND($AM$17&gt;=$X1561,$AM$17&lt;=$Y1561),'TARIFA ENTREGA A DIRECCION USD'!A1561,$W1562)</f>
        <v>0</v>
      </c>
      <c r="X1561" s="90">
        <v>1552.001</v>
      </c>
      <c r="Y1561" s="90">
        <v>1553</v>
      </c>
      <c r="Z1561" s="144"/>
    </row>
    <row r="1562" spans="1:26" x14ac:dyDescent="0.2">
      <c r="A1562" s="281" t="str">
        <f t="shared" si="33"/>
        <v>PFO PLC</v>
      </c>
      <c r="B1562" s="368" t="s">
        <v>588</v>
      </c>
      <c r="C1562" s="368" t="s">
        <v>589</v>
      </c>
      <c r="D1562" s="368" t="s">
        <v>590</v>
      </c>
      <c r="E1562" s="368" t="s">
        <v>591</v>
      </c>
      <c r="F1562" s="369" t="s">
        <v>504</v>
      </c>
      <c r="G1562" s="370">
        <v>853</v>
      </c>
      <c r="I1562" s="143"/>
      <c r="J1562" s="143"/>
      <c r="K1562" s="143"/>
      <c r="L1562" s="143"/>
      <c r="M1562" s="237"/>
      <c r="N1562" s="143"/>
      <c r="O1562" s="143"/>
      <c r="P1562" s="143"/>
      <c r="Q1562" s="143"/>
      <c r="R1562" s="143"/>
      <c r="S1562" s="143"/>
      <c r="T1562" s="143"/>
      <c r="U1562" s="143"/>
      <c r="V1562" s="143"/>
      <c r="W1562" s="90">
        <f>IF(AND($AM$17&gt;=$X1562,$AM$17&lt;=$Y1562),'TARIFA ENTREGA A DIRECCION USD'!A1562,$W1563)</f>
        <v>0</v>
      </c>
      <c r="X1562" s="90">
        <v>1553.001</v>
      </c>
      <c r="Y1562" s="90">
        <v>1554</v>
      </c>
      <c r="Z1562" s="144"/>
    </row>
    <row r="1563" spans="1:26" x14ac:dyDescent="0.2">
      <c r="A1563" s="281" t="str">
        <f t="shared" si="33"/>
        <v>PFO POZ</v>
      </c>
      <c r="B1563" s="368" t="s">
        <v>588</v>
      </c>
      <c r="C1563" s="368" t="s">
        <v>589</v>
      </c>
      <c r="D1563" s="368" t="s">
        <v>592</v>
      </c>
      <c r="E1563" s="368" t="s">
        <v>593</v>
      </c>
      <c r="F1563" s="369" t="s">
        <v>504</v>
      </c>
      <c r="G1563" s="370">
        <v>1186</v>
      </c>
      <c r="I1563" s="143"/>
      <c r="J1563" s="143"/>
      <c r="K1563" s="143"/>
      <c r="L1563" s="143"/>
      <c r="M1563" s="237"/>
      <c r="N1563" s="143"/>
      <c r="O1563" s="143"/>
      <c r="P1563" s="143"/>
      <c r="Q1563" s="143"/>
      <c r="R1563" s="143"/>
      <c r="S1563" s="143"/>
      <c r="T1563" s="143"/>
      <c r="U1563" s="143"/>
      <c r="V1563" s="143"/>
      <c r="W1563" s="90">
        <f>IF(AND($AM$17&gt;=$X1563,$AM$17&lt;=$Y1563),'TARIFA ENTREGA A DIRECCION USD'!A1563,$W1564)</f>
        <v>0</v>
      </c>
      <c r="X1563" s="90">
        <v>1554.001</v>
      </c>
      <c r="Y1563" s="90">
        <v>1555</v>
      </c>
      <c r="Z1563" s="144"/>
    </row>
    <row r="1564" spans="1:26" x14ac:dyDescent="0.2">
      <c r="A1564" s="281" t="str">
        <f t="shared" si="33"/>
        <v>PFO SNT</v>
      </c>
      <c r="B1564" s="368" t="s">
        <v>588</v>
      </c>
      <c r="C1564" s="368" t="s">
        <v>589</v>
      </c>
      <c r="D1564" s="368" t="s">
        <v>5610</v>
      </c>
      <c r="E1564" s="368" t="s">
        <v>594</v>
      </c>
      <c r="F1564" s="369" t="s">
        <v>504</v>
      </c>
      <c r="G1564" s="370">
        <v>809</v>
      </c>
      <c r="I1564" s="143"/>
      <c r="J1564" s="143"/>
      <c r="K1564" s="143"/>
      <c r="L1564" s="143"/>
      <c r="M1564" s="237"/>
      <c r="N1564" s="143"/>
      <c r="O1564" s="143"/>
      <c r="P1564" s="143"/>
      <c r="Q1564" s="143"/>
      <c r="R1564" s="143"/>
      <c r="S1564" s="143"/>
      <c r="T1564" s="143"/>
      <c r="U1564" s="143"/>
      <c r="V1564" s="143"/>
      <c r="W1564" s="90">
        <f>IF(AND($AM$17&gt;=$X1564,$AM$17&lt;=$Y1564),'TARIFA ENTREGA A DIRECCION USD'!A1564,$W1565)</f>
        <v>0</v>
      </c>
      <c r="X1564" s="90">
        <v>1555.001</v>
      </c>
      <c r="Y1564" s="90">
        <v>1556</v>
      </c>
      <c r="Z1564" s="144"/>
    </row>
    <row r="1565" spans="1:26" x14ac:dyDescent="0.2">
      <c r="A1565" s="281" t="str">
        <f t="shared" si="33"/>
        <v>PFO SBZ</v>
      </c>
      <c r="B1565" s="368" t="s">
        <v>588</v>
      </c>
      <c r="C1565" s="368" t="s">
        <v>589</v>
      </c>
      <c r="D1565" s="368" t="s">
        <v>595</v>
      </c>
      <c r="E1565" s="368" t="s">
        <v>5484</v>
      </c>
      <c r="F1565" s="369" t="s">
        <v>504</v>
      </c>
      <c r="G1565" s="370">
        <v>660</v>
      </c>
      <c r="I1565" s="143"/>
      <c r="J1565" s="143"/>
      <c r="K1565" s="143"/>
      <c r="L1565" s="143"/>
      <c r="M1565" s="237"/>
      <c r="N1565" s="143"/>
      <c r="O1565" s="143"/>
      <c r="P1565" s="143"/>
      <c r="Q1565" s="143"/>
      <c r="R1565" s="143"/>
      <c r="S1565" s="143"/>
      <c r="T1565" s="143"/>
      <c r="U1565" s="143"/>
      <c r="V1565" s="143"/>
      <c r="W1565" s="90">
        <f>IF(AND($AM$17&gt;=$X1565,$AM$17&lt;=$Y1565),'TARIFA ENTREGA A DIRECCION USD'!A1565,$W1566)</f>
        <v>0</v>
      </c>
      <c r="X1565" s="90">
        <v>1556.001</v>
      </c>
      <c r="Y1565" s="90">
        <v>1557</v>
      </c>
      <c r="Z1565" s="144"/>
    </row>
    <row r="1566" spans="1:26" x14ac:dyDescent="0.2">
      <c r="A1566" s="281" t="str">
        <f t="shared" si="33"/>
        <v>PFO SCL</v>
      </c>
      <c r="B1566" s="368" t="s">
        <v>588</v>
      </c>
      <c r="C1566" s="368" t="s">
        <v>589</v>
      </c>
      <c r="D1566" s="368" t="s">
        <v>596</v>
      </c>
      <c r="E1566" s="368" t="s">
        <v>597</v>
      </c>
      <c r="F1566" s="369" t="s">
        <v>504</v>
      </c>
      <c r="G1566" s="369">
        <v>770</v>
      </c>
      <c r="I1566" s="143"/>
      <c r="J1566" s="143"/>
      <c r="K1566" s="143"/>
      <c r="L1566" s="143"/>
      <c r="M1566" s="237"/>
      <c r="N1566" s="143"/>
      <c r="O1566" s="143"/>
      <c r="P1566" s="143"/>
      <c r="Q1566" s="143"/>
      <c r="R1566" s="143"/>
      <c r="S1566" s="143"/>
      <c r="T1566" s="143"/>
      <c r="U1566" s="143"/>
      <c r="V1566" s="143"/>
      <c r="W1566" s="90">
        <f>IF(AND($AM$17&gt;=$X1566,$AM$17&lt;=$Y1566),'TARIFA ENTREGA A DIRECCION USD'!A1566,$W1567)</f>
        <v>0</v>
      </c>
      <c r="X1566" s="90">
        <v>1557.001</v>
      </c>
      <c r="Y1566" s="90">
        <v>1558</v>
      </c>
      <c r="Z1566" s="144"/>
    </row>
    <row r="1567" spans="1:26" x14ac:dyDescent="0.2">
      <c r="A1567" s="281" t="str">
        <f t="shared" si="33"/>
        <v>PFO SFE</v>
      </c>
      <c r="B1567" s="368" t="s">
        <v>588</v>
      </c>
      <c r="C1567" s="368" t="s">
        <v>589</v>
      </c>
      <c r="D1567" s="368" t="s">
        <v>598</v>
      </c>
      <c r="E1567" s="368" t="s">
        <v>599</v>
      </c>
      <c r="F1567" s="369" t="s">
        <v>503</v>
      </c>
      <c r="G1567" s="370">
        <v>384</v>
      </c>
      <c r="I1567" s="143"/>
      <c r="J1567" s="143"/>
      <c r="K1567" s="143"/>
      <c r="L1567" s="143"/>
      <c r="M1567" s="237"/>
      <c r="N1567" s="143"/>
      <c r="O1567" s="143"/>
      <c r="P1567" s="143"/>
      <c r="Q1567" s="143"/>
      <c r="R1567" s="143"/>
      <c r="S1567" s="143"/>
      <c r="T1567" s="143"/>
      <c r="U1567" s="143"/>
      <c r="V1567" s="143"/>
      <c r="W1567" s="90">
        <f>IF(AND($AM$17&gt;=$X1567,$AM$17&lt;=$Y1567),'TARIFA ENTREGA A DIRECCION USD'!A1567,$W1568)</f>
        <v>0</v>
      </c>
      <c r="X1567" s="90">
        <v>1558.001</v>
      </c>
      <c r="Y1567" s="90">
        <v>1559</v>
      </c>
      <c r="Z1567" s="144"/>
    </row>
    <row r="1568" spans="1:26" x14ac:dyDescent="0.2">
      <c r="A1568" s="281" t="str">
        <f t="shared" si="33"/>
        <v>PFO SFX</v>
      </c>
      <c r="B1568" s="368" t="s">
        <v>588</v>
      </c>
      <c r="C1568" s="368" t="s">
        <v>589</v>
      </c>
      <c r="D1568" s="368" t="s">
        <v>600</v>
      </c>
      <c r="E1568" s="368" t="s">
        <v>601</v>
      </c>
      <c r="F1568" s="369" t="s">
        <v>504</v>
      </c>
      <c r="G1568" s="370">
        <v>1174</v>
      </c>
      <c r="I1568" s="143"/>
      <c r="J1568" s="143"/>
      <c r="K1568" s="143"/>
      <c r="L1568" s="143"/>
      <c r="M1568" s="237"/>
      <c r="N1568" s="143"/>
      <c r="O1568" s="143"/>
      <c r="P1568" s="143"/>
      <c r="Q1568" s="143"/>
      <c r="R1568" s="143"/>
      <c r="S1568" s="143"/>
      <c r="T1568" s="143"/>
      <c r="U1568" s="143"/>
      <c r="V1568" s="143"/>
      <c r="W1568" s="90">
        <f>IF(AND($AM$17&gt;=$X1568,$AM$17&lt;=$Y1568),'TARIFA ENTREGA A DIRECCION USD'!A1568,$W1569)</f>
        <v>0</v>
      </c>
      <c r="X1568" s="90">
        <v>1559.001</v>
      </c>
      <c r="Y1568" s="90">
        <v>1560</v>
      </c>
      <c r="Z1568" s="144"/>
    </row>
    <row r="1569" spans="1:26" x14ac:dyDescent="0.2">
      <c r="A1569" s="281" t="str">
        <f t="shared" si="33"/>
        <v>PFO TPT</v>
      </c>
      <c r="B1569" s="368" t="s">
        <v>588</v>
      </c>
      <c r="C1569" s="368" t="s">
        <v>589</v>
      </c>
      <c r="D1569" s="368" t="s">
        <v>5503</v>
      </c>
      <c r="E1569" s="368" t="s">
        <v>5504</v>
      </c>
      <c r="F1569" s="369" t="s">
        <v>504</v>
      </c>
      <c r="G1569" s="370">
        <v>1248</v>
      </c>
      <c r="I1569" s="143"/>
      <c r="J1569" s="143"/>
      <c r="K1569" s="143"/>
      <c r="L1569" s="143"/>
      <c r="M1569" s="237"/>
      <c r="N1569" s="143"/>
      <c r="O1569" s="143"/>
      <c r="P1569" s="143"/>
      <c r="Q1569" s="143"/>
      <c r="R1569" s="143"/>
      <c r="S1569" s="143"/>
      <c r="T1569" s="143"/>
      <c r="U1569" s="143"/>
      <c r="V1569" s="143"/>
      <c r="W1569" s="90">
        <f>IF(AND($AM$17&gt;=$X1569,$AM$17&lt;=$Y1569),'TARIFA ENTREGA A DIRECCION USD'!A1569,$W1570)</f>
        <v>0</v>
      </c>
      <c r="X1569" s="90">
        <v>1560.001</v>
      </c>
      <c r="Y1569" s="90">
        <v>1561</v>
      </c>
      <c r="Z1569" s="144"/>
    </row>
    <row r="1570" spans="1:26" x14ac:dyDescent="0.2">
      <c r="A1570" s="281" t="str">
        <f t="shared" si="33"/>
        <v>PFO TY1</v>
      </c>
      <c r="B1570" s="368" t="s">
        <v>588</v>
      </c>
      <c r="C1570" s="368" t="s">
        <v>589</v>
      </c>
      <c r="D1570" s="368" t="s">
        <v>604</v>
      </c>
      <c r="E1570" s="368" t="s">
        <v>605</v>
      </c>
      <c r="F1570" s="369" t="s">
        <v>503</v>
      </c>
      <c r="G1570" s="370">
        <v>541</v>
      </c>
      <c r="I1570" s="143"/>
      <c r="J1570" s="143"/>
      <c r="K1570" s="143"/>
      <c r="L1570" s="143"/>
      <c r="M1570" s="237"/>
      <c r="N1570" s="143"/>
      <c r="O1570" s="143"/>
      <c r="P1570" s="143"/>
      <c r="Q1570" s="143"/>
      <c r="R1570" s="143"/>
      <c r="S1570" s="143"/>
      <c r="T1570" s="143"/>
      <c r="U1570" s="143"/>
      <c r="V1570" s="143"/>
      <c r="W1570" s="90">
        <f>IF(AND($AM$17&gt;=$X1570,$AM$17&lt;=$Y1570),'TARIFA ENTREGA A DIRECCION USD'!A1570,$W1571)</f>
        <v>0</v>
      </c>
      <c r="X1570" s="90">
        <v>1561.001</v>
      </c>
      <c r="Y1570" s="90">
        <v>1562</v>
      </c>
      <c r="Z1570" s="144"/>
    </row>
    <row r="1571" spans="1:26" x14ac:dyDescent="0.2">
      <c r="A1571" s="281" t="str">
        <f t="shared" si="33"/>
        <v>PFO VAL</v>
      </c>
      <c r="B1571" s="368" t="s">
        <v>588</v>
      </c>
      <c r="C1571" s="368" t="s">
        <v>589</v>
      </c>
      <c r="D1571" s="368" t="s">
        <v>602</v>
      </c>
      <c r="E1571" s="368" t="s">
        <v>603</v>
      </c>
      <c r="F1571" s="369" t="s">
        <v>503</v>
      </c>
      <c r="G1571" s="370">
        <v>373</v>
      </c>
      <c r="I1571" s="143"/>
      <c r="J1571" s="143"/>
      <c r="K1571" s="143"/>
      <c r="L1571" s="143"/>
      <c r="M1571" s="237"/>
      <c r="N1571" s="143"/>
      <c r="O1571" s="143"/>
      <c r="P1571" s="143"/>
      <c r="Q1571" s="143"/>
      <c r="R1571" s="143"/>
      <c r="S1571" s="143"/>
      <c r="T1571" s="143"/>
      <c r="U1571" s="143"/>
      <c r="V1571" s="143"/>
      <c r="W1571" s="90">
        <f>IF(AND($AM$17&gt;=$X1571,$AM$17&lt;=$Y1571),'TARIFA ENTREGA A DIRECCION USD'!A1571,$W1572)</f>
        <v>0</v>
      </c>
      <c r="X1571" s="90">
        <v>1562.001</v>
      </c>
      <c r="Y1571" s="90">
        <v>1563</v>
      </c>
      <c r="Z1571" s="144"/>
    </row>
    <row r="1572" spans="1:26" x14ac:dyDescent="0.2">
      <c r="A1572" s="281" t="str">
        <f t="shared" si="33"/>
        <v>PFO VEN</v>
      </c>
      <c r="B1572" s="368" t="s">
        <v>588</v>
      </c>
      <c r="C1572" s="368" t="s">
        <v>589</v>
      </c>
      <c r="D1572" s="368" t="s">
        <v>5475</v>
      </c>
      <c r="E1572" s="368" t="s">
        <v>5476</v>
      </c>
      <c r="F1572" s="369" t="s">
        <v>503</v>
      </c>
      <c r="G1572" s="370">
        <v>541</v>
      </c>
      <c r="I1572" s="143"/>
      <c r="J1572" s="143"/>
      <c r="K1572" s="143"/>
      <c r="L1572" s="143"/>
      <c r="M1572" s="237"/>
      <c r="N1572" s="143"/>
      <c r="O1572" s="143"/>
      <c r="P1572" s="143"/>
      <c r="Q1572" s="143"/>
      <c r="R1572" s="143"/>
      <c r="S1572" s="143"/>
      <c r="T1572" s="143"/>
      <c r="U1572" s="143"/>
      <c r="V1572" s="143"/>
      <c r="W1572" s="90">
        <f>IF(AND($AM$17&gt;=$X1572,$AM$17&lt;=$Y1572),'TARIFA ENTREGA A DIRECCION USD'!A1572,$W1573)</f>
        <v>0</v>
      </c>
      <c r="X1572" s="90">
        <v>1563.001</v>
      </c>
      <c r="Y1572" s="90">
        <v>1564</v>
      </c>
      <c r="Z1572" s="144"/>
    </row>
    <row r="1573" spans="1:26" x14ac:dyDescent="0.2">
      <c r="A1573" s="281" t="str">
        <f t="shared" si="33"/>
        <v>PFO VLP</v>
      </c>
      <c r="B1573" s="368" t="s">
        <v>588</v>
      </c>
      <c r="C1573" s="368" t="s">
        <v>589</v>
      </c>
      <c r="D1573" s="368" t="s">
        <v>606</v>
      </c>
      <c r="E1573" s="368" t="s">
        <v>5482</v>
      </c>
      <c r="F1573" s="369" t="s">
        <v>504</v>
      </c>
      <c r="G1573" s="370">
        <v>680</v>
      </c>
      <c r="I1573" s="143"/>
      <c r="J1573" s="143"/>
      <c r="K1573" s="143"/>
      <c r="L1573" s="143"/>
      <c r="M1573" s="237"/>
      <c r="N1573" s="143"/>
      <c r="O1573" s="143"/>
      <c r="P1573" s="143"/>
      <c r="Q1573" s="143"/>
      <c r="R1573" s="143"/>
      <c r="S1573" s="143"/>
      <c r="T1573" s="143"/>
      <c r="U1573" s="143"/>
      <c r="V1573" s="143"/>
      <c r="W1573" s="90">
        <f>IF(AND($AM$17&gt;=$X1573,$AM$17&lt;=$Y1573),'TARIFA ENTREGA A DIRECCION USD'!A1573,$W1574)</f>
        <v>0</v>
      </c>
      <c r="X1573" s="90">
        <v>1564.001</v>
      </c>
      <c r="Y1573" s="90">
        <v>1565</v>
      </c>
      <c r="Z1573" s="144"/>
    </row>
    <row r="1574" spans="1:26" x14ac:dyDescent="0.2">
      <c r="A1574" s="281" t="str">
        <f t="shared" si="33"/>
        <v>PFO VRA</v>
      </c>
      <c r="B1574" s="368" t="s">
        <v>588</v>
      </c>
      <c r="C1574" s="368" t="s">
        <v>589</v>
      </c>
      <c r="D1574" s="368" t="s">
        <v>607</v>
      </c>
      <c r="E1574" s="368" t="s">
        <v>608</v>
      </c>
      <c r="F1574" s="369" t="s">
        <v>503</v>
      </c>
      <c r="G1574" s="370">
        <v>486</v>
      </c>
      <c r="I1574" s="143"/>
      <c r="J1574" s="143"/>
      <c r="K1574" s="143"/>
      <c r="L1574" s="143"/>
      <c r="M1574" s="237"/>
      <c r="N1574" s="143"/>
      <c r="O1574" s="143"/>
      <c r="P1574" s="143"/>
      <c r="Q1574" s="143"/>
      <c r="R1574" s="143"/>
      <c r="S1574" s="143"/>
      <c r="T1574" s="143"/>
      <c r="U1574" s="143"/>
      <c r="V1574" s="143"/>
      <c r="W1574" s="90">
        <f>IF(AND($AM$17&gt;=$X1574,$AM$17&lt;=$Y1574),'TARIFA ENTREGA A DIRECCION USD'!A1574,$W1575)</f>
        <v>0</v>
      </c>
      <c r="X1574" s="90">
        <v>1565.001</v>
      </c>
      <c r="Y1574" s="90">
        <v>1566</v>
      </c>
      <c r="Z1574" s="144"/>
    </row>
    <row r="1575" spans="1:26" x14ac:dyDescent="0.2">
      <c r="A1575" s="281" t="str">
        <f t="shared" si="33"/>
        <v>PFO XBM</v>
      </c>
      <c r="B1575" s="368" t="s">
        <v>588</v>
      </c>
      <c r="C1575" s="368" t="s">
        <v>589</v>
      </c>
      <c r="D1575" s="368" t="s">
        <v>609</v>
      </c>
      <c r="E1575" s="368" t="s">
        <v>612</v>
      </c>
      <c r="F1575" s="369" t="s">
        <v>503</v>
      </c>
      <c r="G1575" s="370">
        <v>541</v>
      </c>
      <c r="I1575" s="143"/>
      <c r="J1575" s="143"/>
      <c r="K1575" s="143"/>
      <c r="L1575" s="143"/>
      <c r="M1575" s="237"/>
      <c r="N1575" s="143"/>
      <c r="O1575" s="143"/>
      <c r="P1575" s="143"/>
      <c r="Q1575" s="143"/>
      <c r="R1575" s="143"/>
      <c r="S1575" s="143"/>
      <c r="T1575" s="143"/>
      <c r="U1575" s="143"/>
      <c r="V1575" s="143"/>
      <c r="W1575" s="90">
        <f>IF(AND($AM$17&gt;=$X1575,$AM$17&lt;=$Y1575),'TARIFA ENTREGA A DIRECCION USD'!A1575,$W1576)</f>
        <v>0</v>
      </c>
      <c r="X1575" s="90">
        <v>1566.001</v>
      </c>
      <c r="Y1575" s="90">
        <v>1567</v>
      </c>
      <c r="Z1575" s="144"/>
    </row>
    <row r="1576" spans="1:26" x14ac:dyDescent="0.2">
      <c r="A1576" s="281" t="str">
        <f t="shared" si="33"/>
        <v>PFO XES</v>
      </c>
      <c r="B1576" s="368" t="s">
        <v>588</v>
      </c>
      <c r="C1576" s="368" t="s">
        <v>589</v>
      </c>
      <c r="D1576" s="368" t="s">
        <v>610</v>
      </c>
      <c r="E1576" s="368" t="s">
        <v>613</v>
      </c>
      <c r="F1576" s="369" t="s">
        <v>503</v>
      </c>
      <c r="G1576" s="370">
        <v>541</v>
      </c>
      <c r="I1576" s="143"/>
      <c r="J1576" s="143"/>
      <c r="K1576" s="143"/>
      <c r="L1576" s="143"/>
      <c r="M1576" s="237"/>
      <c r="N1576" s="143"/>
      <c r="O1576" s="143"/>
      <c r="P1576" s="143"/>
      <c r="Q1576" s="143"/>
      <c r="R1576" s="143"/>
      <c r="S1576" s="143"/>
      <c r="T1576" s="143"/>
      <c r="U1576" s="143"/>
      <c r="V1576" s="143"/>
      <c r="W1576" s="90">
        <f>IF(AND($AM$17&gt;=$X1576,$AM$17&lt;=$Y1576),'TARIFA ENTREGA A DIRECCION USD'!A1576,$W1577)</f>
        <v>0</v>
      </c>
      <c r="X1576" s="90">
        <v>1567.001</v>
      </c>
      <c r="Y1576" s="90">
        <v>1568</v>
      </c>
      <c r="Z1576" s="144"/>
    </row>
    <row r="1577" spans="1:26" x14ac:dyDescent="0.2">
      <c r="A1577" s="281" t="str">
        <f t="shared" si="33"/>
        <v>PFO XSJ</v>
      </c>
      <c r="B1577" s="368" t="s">
        <v>588</v>
      </c>
      <c r="C1577" s="368" t="s">
        <v>589</v>
      </c>
      <c r="D1577" s="368" t="s">
        <v>5477</v>
      </c>
      <c r="E1577" s="368" t="s">
        <v>5478</v>
      </c>
      <c r="F1577" s="369" t="s">
        <v>503</v>
      </c>
      <c r="G1577" s="370">
        <v>541</v>
      </c>
      <c r="I1577" s="143"/>
      <c r="J1577" s="143"/>
      <c r="K1577" s="143"/>
      <c r="L1577" s="143"/>
      <c r="M1577" s="237"/>
      <c r="N1577" s="143"/>
      <c r="O1577" s="143"/>
      <c r="P1577" s="143"/>
      <c r="Q1577" s="143"/>
      <c r="R1577" s="143"/>
      <c r="S1577" s="143"/>
      <c r="T1577" s="143"/>
      <c r="U1577" s="143"/>
      <c r="V1577" s="143"/>
      <c r="W1577" s="90">
        <f>IF(AND($AM$17&gt;=$X1577,$AM$17&lt;=$Y1577),'TARIFA ENTREGA A DIRECCION USD'!A1577,$W1578)</f>
        <v>0</v>
      </c>
      <c r="X1577" s="90">
        <v>1568.001</v>
      </c>
      <c r="Y1577" s="90">
        <v>1569</v>
      </c>
      <c r="Z1577" s="144"/>
    </row>
    <row r="1578" spans="1:26" x14ac:dyDescent="0.2">
      <c r="A1578" s="281" t="str">
        <f t="shared" si="33"/>
        <v>PFO XSS</v>
      </c>
      <c r="B1578" s="368" t="s">
        <v>588</v>
      </c>
      <c r="C1578" s="368" t="s">
        <v>589</v>
      </c>
      <c r="D1578" s="368" t="s">
        <v>5485</v>
      </c>
      <c r="E1578" s="368" t="s">
        <v>5486</v>
      </c>
      <c r="F1578" s="369" t="s">
        <v>504</v>
      </c>
      <c r="G1578" s="370">
        <v>770</v>
      </c>
      <c r="I1578" s="143"/>
      <c r="J1578" s="143"/>
      <c r="K1578" s="143"/>
      <c r="L1578" s="143"/>
      <c r="M1578" s="237"/>
      <c r="N1578" s="143"/>
      <c r="O1578" s="143"/>
      <c r="P1578" s="143"/>
      <c r="Q1578" s="143"/>
      <c r="R1578" s="143"/>
      <c r="S1578" s="143"/>
      <c r="T1578" s="143"/>
      <c r="U1578" s="143"/>
      <c r="V1578" s="143"/>
      <c r="W1578" s="90">
        <f>IF(AND($AM$17&gt;=$X1578,$AM$17&lt;=$Y1578),'TARIFA ENTREGA A DIRECCION USD'!A1578,$W1579)</f>
        <v>0</v>
      </c>
      <c r="X1578" s="90">
        <v>1569.001</v>
      </c>
      <c r="Y1578" s="90">
        <v>1570</v>
      </c>
      <c r="Z1578" s="144"/>
    </row>
    <row r="1579" spans="1:26" x14ac:dyDescent="0.2">
      <c r="A1579" s="281" t="str">
        <f t="shared" si="33"/>
        <v>PFO XTT</v>
      </c>
      <c r="B1579" s="368" t="s">
        <v>588</v>
      </c>
      <c r="C1579" s="368" t="s">
        <v>589</v>
      </c>
      <c r="D1579" s="368" t="s">
        <v>5448</v>
      </c>
      <c r="E1579" s="368" t="s">
        <v>5479</v>
      </c>
      <c r="F1579" s="369" t="s">
        <v>503</v>
      </c>
      <c r="G1579" s="370">
        <v>541</v>
      </c>
      <c r="I1579" s="143"/>
      <c r="J1579" s="143"/>
      <c r="K1579" s="143"/>
      <c r="L1579" s="143"/>
      <c r="M1579" s="237"/>
      <c r="N1579" s="143"/>
      <c r="O1579" s="143"/>
      <c r="P1579" s="143"/>
      <c r="Q1579" s="143"/>
      <c r="R1579" s="143"/>
      <c r="S1579" s="143"/>
      <c r="T1579" s="143"/>
      <c r="U1579" s="143"/>
      <c r="V1579" s="143"/>
      <c r="W1579" s="90">
        <f>IF(AND($AM$17&gt;=$X1579,$AM$17&lt;=$Y1579),'TARIFA ENTREGA A DIRECCION USD'!A1579,$W1580)</f>
        <v>0</v>
      </c>
      <c r="X1579" s="90">
        <v>1570.001</v>
      </c>
      <c r="Y1579" s="90">
        <v>1571</v>
      </c>
      <c r="Z1579" s="144"/>
    </row>
    <row r="1580" spans="1:26" x14ac:dyDescent="0.2">
      <c r="A1580" s="282" t="str">
        <f t="shared" si="33"/>
        <v>PFO XCH</v>
      </c>
      <c r="B1580" s="278" t="s">
        <v>588</v>
      </c>
      <c r="C1580" s="278" t="s">
        <v>589</v>
      </c>
      <c r="D1580" s="278" t="s">
        <v>5537</v>
      </c>
      <c r="E1580" s="278" t="s">
        <v>5538</v>
      </c>
      <c r="F1580" s="395" t="s">
        <v>503</v>
      </c>
      <c r="G1580" s="396">
        <v>541</v>
      </c>
      <c r="I1580" s="143"/>
      <c r="J1580" s="143"/>
      <c r="K1580" s="143"/>
      <c r="L1580" s="143"/>
      <c r="M1580" s="237"/>
      <c r="N1580" s="143"/>
      <c r="O1580" s="143"/>
      <c r="P1580" s="143"/>
      <c r="Q1580" s="143"/>
      <c r="R1580" s="143"/>
      <c r="S1580" s="143"/>
      <c r="T1580" s="143"/>
      <c r="U1580" s="143"/>
      <c r="V1580" s="143"/>
      <c r="W1580" s="90">
        <f>IF(AND($AM$17&gt;=$X1580,$AM$17&lt;=$Y1580),'TARIFA ENTREGA A DIRECCION USD'!A1580,$W1581)</f>
        <v>0</v>
      </c>
      <c r="X1580" s="90">
        <v>1571.001</v>
      </c>
      <c r="Y1580" s="90">
        <v>1572</v>
      </c>
      <c r="Z1580" s="144"/>
    </row>
    <row r="1581" spans="1:26" x14ac:dyDescent="0.2">
      <c r="A1581" s="294" t="str">
        <f t="shared" si="33"/>
        <v>PFO BPC</v>
      </c>
      <c r="B1581" s="293" t="s">
        <v>588</v>
      </c>
      <c r="C1581" s="293" t="s">
        <v>589</v>
      </c>
      <c r="D1581" s="293" t="s">
        <v>5544</v>
      </c>
      <c r="E1581" s="293" t="s">
        <v>5545</v>
      </c>
      <c r="F1581" s="397" t="s">
        <v>504</v>
      </c>
      <c r="G1581" s="398">
        <v>853</v>
      </c>
      <c r="I1581" s="143"/>
      <c r="J1581" s="143"/>
      <c r="K1581" s="143"/>
      <c r="L1581" s="143"/>
      <c r="M1581" s="237"/>
      <c r="N1581" s="143"/>
      <c r="O1581" s="143"/>
      <c r="P1581" s="143"/>
      <c r="Q1581" s="143"/>
      <c r="R1581" s="143"/>
      <c r="S1581" s="143"/>
      <c r="T1581" s="143"/>
      <c r="U1581" s="143"/>
      <c r="V1581" s="143"/>
      <c r="W1581" s="90">
        <f>IF(AND($AM$17&gt;=$X1581,$AM$17&lt;=$Y1581),'TARIFA ENTREGA A DIRECCION USD'!A1581,$W1582)</f>
        <v>0</v>
      </c>
      <c r="X1581" s="90">
        <v>1572.001</v>
      </c>
      <c r="Y1581" s="90">
        <v>1573</v>
      </c>
      <c r="Z1581" s="144"/>
    </row>
    <row r="1582" spans="1:26" x14ac:dyDescent="0.2">
      <c r="A1582" s="294" t="str">
        <f t="shared" si="33"/>
        <v>PFO XCP</v>
      </c>
      <c r="B1582" s="293" t="s">
        <v>588</v>
      </c>
      <c r="C1582" s="293" t="s">
        <v>589</v>
      </c>
      <c r="D1582" s="293" t="s">
        <v>5549</v>
      </c>
      <c r="E1582" s="293" t="s">
        <v>5550</v>
      </c>
      <c r="F1582" s="397" t="s">
        <v>503</v>
      </c>
      <c r="G1582" s="398">
        <v>528</v>
      </c>
      <c r="I1582" s="143"/>
      <c r="J1582" s="143"/>
      <c r="K1582" s="143"/>
      <c r="L1582" s="143"/>
      <c r="M1582" s="237"/>
      <c r="N1582" s="143"/>
      <c r="O1582" s="143"/>
      <c r="P1582" s="143"/>
      <c r="Q1582" s="143"/>
      <c r="R1582" s="143"/>
      <c r="S1582" s="143"/>
      <c r="T1582" s="143"/>
      <c r="U1582" s="143"/>
      <c r="V1582" s="143"/>
      <c r="W1582" s="90">
        <f>IF(AND($AM$17&gt;=$X1582,$AM$17&lt;=$Y1582),'TARIFA ENTREGA A DIRECCION USD'!A1582,$W1583)</f>
        <v>0</v>
      </c>
      <c r="X1582" s="90">
        <v>1573.001</v>
      </c>
      <c r="Y1582" s="90">
        <v>1574</v>
      </c>
      <c r="Z1582" s="144"/>
    </row>
    <row r="1583" spans="1:26" x14ac:dyDescent="0.2">
      <c r="A1583" s="281" t="str">
        <f t="shared" si="33"/>
        <v>PLC ACO</v>
      </c>
      <c r="B1583" s="368" t="s">
        <v>590</v>
      </c>
      <c r="C1583" s="368" t="s">
        <v>591</v>
      </c>
      <c r="D1583" s="368" t="s">
        <v>546</v>
      </c>
      <c r="E1583" s="368" t="s">
        <v>547</v>
      </c>
      <c r="F1583" s="369" t="s">
        <v>502</v>
      </c>
      <c r="G1583" s="370">
        <v>100</v>
      </c>
      <c r="I1583" s="143"/>
      <c r="J1583" s="143"/>
      <c r="K1583" s="143"/>
      <c r="L1583" s="143"/>
      <c r="M1583" s="237"/>
      <c r="N1583" s="143"/>
      <c r="O1583" s="143"/>
      <c r="P1583" s="143"/>
      <c r="Q1583" s="143"/>
      <c r="R1583" s="143"/>
      <c r="S1583" s="143"/>
      <c r="T1583" s="143"/>
      <c r="U1583" s="143"/>
      <c r="V1583" s="143"/>
      <c r="W1583" s="90">
        <f>IF(AND($AM$17&gt;=$X1583,$AM$17&lt;=$Y1583),'TARIFA ENTREGA A DIRECCION USD'!A1583,$W1584)</f>
        <v>0</v>
      </c>
      <c r="X1583" s="90">
        <v>1574.001</v>
      </c>
      <c r="Y1583" s="90">
        <v>1575</v>
      </c>
      <c r="Z1583" s="144"/>
    </row>
    <row r="1584" spans="1:26" x14ac:dyDescent="0.2">
      <c r="A1584" s="281" t="str">
        <f t="shared" si="33"/>
        <v>PLC AUA</v>
      </c>
      <c r="B1584" s="368" t="s">
        <v>590</v>
      </c>
      <c r="C1584" s="368" t="s">
        <v>591</v>
      </c>
      <c r="D1584" s="368" t="s">
        <v>5515</v>
      </c>
      <c r="E1584" s="368" t="s">
        <v>5519</v>
      </c>
      <c r="F1584" s="369" t="s">
        <v>504</v>
      </c>
      <c r="G1584" s="370">
        <v>665</v>
      </c>
      <c r="I1584" s="143"/>
      <c r="J1584" s="143"/>
      <c r="K1584" s="143"/>
      <c r="L1584" s="143"/>
      <c r="M1584" s="237"/>
      <c r="N1584" s="143"/>
      <c r="O1584" s="143"/>
      <c r="P1584" s="143"/>
      <c r="Q1584" s="143"/>
      <c r="R1584" s="143"/>
      <c r="S1584" s="143"/>
      <c r="T1584" s="143"/>
      <c r="U1584" s="143"/>
      <c r="V1584" s="143"/>
      <c r="W1584" s="90">
        <f>IF(AND($AM$17&gt;=$X1584,$AM$17&lt;=$Y1584),'TARIFA ENTREGA A DIRECCION USD'!A1584,$W1585)</f>
        <v>0</v>
      </c>
      <c r="X1584" s="90">
        <v>1575.001</v>
      </c>
      <c r="Y1584" s="90">
        <v>1576</v>
      </c>
      <c r="Z1584" s="144"/>
    </row>
    <row r="1585" spans="1:26" x14ac:dyDescent="0.2">
      <c r="A1585" s="281" t="str">
        <f t="shared" si="33"/>
        <v>PLC BAS</v>
      </c>
      <c r="B1585" s="368" t="s">
        <v>590</v>
      </c>
      <c r="C1585" s="368" t="s">
        <v>591</v>
      </c>
      <c r="D1585" s="368" t="s">
        <v>549</v>
      </c>
      <c r="E1585" s="368" t="s">
        <v>550</v>
      </c>
      <c r="F1585" s="369" t="s">
        <v>504</v>
      </c>
      <c r="G1585" s="370">
        <v>933</v>
      </c>
      <c r="I1585" s="143"/>
      <c r="J1585" s="143"/>
      <c r="K1585" s="143"/>
      <c r="L1585" s="143"/>
      <c r="M1585" s="237"/>
      <c r="N1585" s="143"/>
      <c r="O1585" s="143"/>
      <c r="P1585" s="143"/>
      <c r="Q1585" s="143"/>
      <c r="R1585" s="143"/>
      <c r="S1585" s="143"/>
      <c r="T1585" s="143"/>
      <c r="U1585" s="143"/>
      <c r="V1585" s="143"/>
      <c r="W1585" s="90">
        <f>IF(AND($AM$17&gt;=$X1585,$AM$17&lt;=$Y1585),'TARIFA ENTREGA A DIRECCION USD'!A1585,$W1586)</f>
        <v>0</v>
      </c>
      <c r="X1585" s="90">
        <v>1576.001</v>
      </c>
      <c r="Y1585" s="90">
        <v>1577</v>
      </c>
      <c r="Z1585" s="144"/>
    </row>
    <row r="1586" spans="1:26" x14ac:dyDescent="0.2">
      <c r="A1586" s="281" t="str">
        <f t="shared" si="33"/>
        <v>PLC BTO</v>
      </c>
      <c r="B1586" s="368" t="s">
        <v>590</v>
      </c>
      <c r="C1586" s="368" t="s">
        <v>591</v>
      </c>
      <c r="D1586" s="368" t="s">
        <v>551</v>
      </c>
      <c r="E1586" s="368" t="s">
        <v>552</v>
      </c>
      <c r="F1586" s="369" t="s">
        <v>504</v>
      </c>
      <c r="G1586" s="370">
        <v>688</v>
      </c>
      <c r="I1586" s="143"/>
      <c r="J1586" s="143"/>
      <c r="K1586" s="143"/>
      <c r="L1586" s="143"/>
      <c r="M1586" s="237"/>
      <c r="N1586" s="143"/>
      <c r="O1586" s="143"/>
      <c r="P1586" s="143"/>
      <c r="Q1586" s="143"/>
      <c r="R1586" s="143"/>
      <c r="S1586" s="143"/>
      <c r="T1586" s="143"/>
      <c r="U1586" s="143"/>
      <c r="V1586" s="143"/>
      <c r="W1586" s="90">
        <f>IF(AND($AM$17&gt;=$X1586,$AM$17&lt;=$Y1586),'TARIFA ENTREGA A DIRECCION USD'!A1586,$W1587)</f>
        <v>0</v>
      </c>
      <c r="X1586" s="90">
        <v>1577.001</v>
      </c>
      <c r="Y1586" s="90">
        <v>1578</v>
      </c>
      <c r="Z1586" s="144"/>
    </row>
    <row r="1587" spans="1:26" x14ac:dyDescent="0.2">
      <c r="A1587" s="281" t="str">
        <f t="shared" si="33"/>
        <v>PLC CAS</v>
      </c>
      <c r="B1587" s="368" t="s">
        <v>590</v>
      </c>
      <c r="C1587" s="368" t="s">
        <v>591</v>
      </c>
      <c r="D1587" s="368" t="s">
        <v>553</v>
      </c>
      <c r="E1587" s="368" t="s">
        <v>554</v>
      </c>
      <c r="F1587" s="369" t="s">
        <v>504</v>
      </c>
      <c r="G1587" s="370">
        <v>986</v>
      </c>
      <c r="I1587" s="143"/>
      <c r="J1587" s="143"/>
      <c r="K1587" s="143"/>
      <c r="L1587" s="143"/>
      <c r="M1587" s="237"/>
      <c r="N1587" s="143"/>
      <c r="O1587" s="143"/>
      <c r="P1587" s="143"/>
      <c r="Q1587" s="143"/>
      <c r="R1587" s="143"/>
      <c r="S1587" s="143"/>
      <c r="T1587" s="143"/>
      <c r="U1587" s="143"/>
      <c r="V1587" s="143"/>
      <c r="W1587" s="90">
        <f>IF(AND($AM$17&gt;=$X1587,$AM$17&lt;=$Y1587),'TARIFA ENTREGA A DIRECCION USD'!A1587,$W1588)</f>
        <v>0</v>
      </c>
      <c r="X1587" s="90">
        <v>1578.001</v>
      </c>
      <c r="Y1587" s="90">
        <v>1579</v>
      </c>
      <c r="Z1587" s="144"/>
    </row>
    <row r="1588" spans="1:26" x14ac:dyDescent="0.2">
      <c r="A1588" s="281" t="str">
        <f t="shared" si="33"/>
        <v>PLC CAZ</v>
      </c>
      <c r="B1588" s="368" t="s">
        <v>590</v>
      </c>
      <c r="C1588" s="368" t="s">
        <v>591</v>
      </c>
      <c r="D1588" s="368" t="s">
        <v>561</v>
      </c>
      <c r="E1588" s="368" t="s">
        <v>611</v>
      </c>
      <c r="F1588" s="369" t="s">
        <v>503</v>
      </c>
      <c r="G1588" s="370">
        <v>350</v>
      </c>
      <c r="I1588" s="143"/>
      <c r="J1588" s="143"/>
      <c r="K1588" s="143"/>
      <c r="L1588" s="143"/>
      <c r="M1588" s="237"/>
      <c r="N1588" s="143"/>
      <c r="O1588" s="143"/>
      <c r="P1588" s="143"/>
      <c r="Q1588" s="143"/>
      <c r="R1588" s="143"/>
      <c r="S1588" s="143"/>
      <c r="T1588" s="143"/>
      <c r="U1588" s="143"/>
      <c r="V1588" s="143"/>
      <c r="W1588" s="90">
        <f>IF(AND($AM$17&gt;=$X1588,$AM$17&lt;=$Y1588),'TARIFA ENTREGA A DIRECCION USD'!A1588,$W1589)</f>
        <v>0</v>
      </c>
      <c r="X1588" s="90">
        <v>1579.001</v>
      </c>
      <c r="Y1588" s="90">
        <v>1580</v>
      </c>
      <c r="Z1588" s="144"/>
    </row>
    <row r="1589" spans="1:26" x14ac:dyDescent="0.2">
      <c r="A1589" s="281" t="str">
        <f t="shared" si="33"/>
        <v>PLC CBR</v>
      </c>
      <c r="B1589" s="368" t="s">
        <v>590</v>
      </c>
      <c r="C1589" s="368" t="s">
        <v>591</v>
      </c>
      <c r="D1589" s="368" t="s">
        <v>555</v>
      </c>
      <c r="E1589" s="368" t="s">
        <v>556</v>
      </c>
      <c r="F1589" s="369" t="s">
        <v>502</v>
      </c>
      <c r="G1589" s="370">
        <v>299</v>
      </c>
      <c r="I1589" s="143"/>
      <c r="J1589" s="143"/>
      <c r="K1589" s="143"/>
      <c r="L1589" s="143"/>
      <c r="M1589" s="237"/>
      <c r="N1589" s="143"/>
      <c r="O1589" s="143"/>
      <c r="P1589" s="143"/>
      <c r="Q1589" s="143"/>
      <c r="R1589" s="143"/>
      <c r="S1589" s="143"/>
      <c r="T1589" s="143"/>
      <c r="U1589" s="143"/>
      <c r="V1589" s="143"/>
      <c r="W1589" s="90">
        <f>IF(AND($AM$17&gt;=$X1589,$AM$17&lt;=$Y1589),'TARIFA ENTREGA A DIRECCION USD'!A1589,$W1590)</f>
        <v>0</v>
      </c>
      <c r="X1589" s="90">
        <v>1580.001</v>
      </c>
      <c r="Y1589" s="90">
        <v>1581</v>
      </c>
      <c r="Z1589" s="144"/>
    </row>
    <row r="1590" spans="1:26" x14ac:dyDescent="0.2">
      <c r="A1590" s="281" t="str">
        <f t="shared" si="33"/>
        <v>PLC CCS</v>
      </c>
      <c r="B1590" s="368" t="s">
        <v>590</v>
      </c>
      <c r="C1590" s="368" t="s">
        <v>591</v>
      </c>
      <c r="D1590" s="368" t="s">
        <v>557</v>
      </c>
      <c r="E1590" s="368" t="s">
        <v>558</v>
      </c>
      <c r="F1590" s="369" t="s">
        <v>502</v>
      </c>
      <c r="G1590" s="370">
        <v>324</v>
      </c>
      <c r="I1590" s="143"/>
      <c r="J1590" s="143"/>
      <c r="K1590" s="143"/>
      <c r="L1590" s="143"/>
      <c r="M1590" s="237"/>
      <c r="N1590" s="143"/>
      <c r="O1590" s="143"/>
      <c r="P1590" s="143"/>
      <c r="Q1590" s="143"/>
      <c r="R1590" s="143"/>
      <c r="S1590" s="143"/>
      <c r="T1590" s="143"/>
      <c r="U1590" s="143"/>
      <c r="V1590" s="143"/>
      <c r="W1590" s="90">
        <f>IF(AND($AM$17&gt;=$X1590,$AM$17&lt;=$Y1590),'TARIFA ENTREGA A DIRECCION USD'!A1590,$W1591)</f>
        <v>0</v>
      </c>
      <c r="X1590" s="90">
        <v>1581.001</v>
      </c>
      <c r="Y1590" s="90">
        <v>1582</v>
      </c>
      <c r="Z1590" s="144"/>
    </row>
    <row r="1591" spans="1:26" x14ac:dyDescent="0.2">
      <c r="A1591" s="281" t="str">
        <f t="shared" si="33"/>
        <v>PLC CGA</v>
      </c>
      <c r="B1591" s="368" t="s">
        <v>590</v>
      </c>
      <c r="C1591" s="368" t="s">
        <v>591</v>
      </c>
      <c r="D1591" s="368" t="s">
        <v>559</v>
      </c>
      <c r="E1591" s="368" t="s">
        <v>560</v>
      </c>
      <c r="F1591" s="369" t="s">
        <v>503</v>
      </c>
      <c r="G1591" s="370">
        <v>429</v>
      </c>
      <c r="I1591" s="143"/>
      <c r="J1591" s="143"/>
      <c r="K1591" s="143"/>
      <c r="L1591" s="143"/>
      <c r="M1591" s="237"/>
      <c r="N1591" s="143"/>
      <c r="O1591" s="143"/>
      <c r="P1591" s="143"/>
      <c r="Q1591" s="143"/>
      <c r="R1591" s="143"/>
      <c r="S1591" s="143"/>
      <c r="T1591" s="143"/>
      <c r="U1591" s="143"/>
      <c r="V1591" s="143"/>
      <c r="W1591" s="90">
        <f>IF(AND($AM$17&gt;=$X1591,$AM$17&lt;=$Y1591),'TARIFA ENTREGA A DIRECCION USD'!A1591,$W1592)</f>
        <v>0</v>
      </c>
      <c r="X1591" s="90">
        <v>1582.001</v>
      </c>
      <c r="Y1591" s="90">
        <v>1583</v>
      </c>
      <c r="Z1591" s="144"/>
    </row>
    <row r="1592" spans="1:26" x14ac:dyDescent="0.2">
      <c r="A1592" s="281" t="str">
        <f t="shared" si="33"/>
        <v>PLC CNA</v>
      </c>
      <c r="B1592" s="368" t="s">
        <v>590</v>
      </c>
      <c r="C1592" s="368" t="s">
        <v>591</v>
      </c>
      <c r="D1592" s="368" t="s">
        <v>5492</v>
      </c>
      <c r="E1592" s="368" t="s">
        <v>5493</v>
      </c>
      <c r="F1592" s="369" t="s">
        <v>503</v>
      </c>
      <c r="G1592" s="370">
        <v>79</v>
      </c>
      <c r="I1592" s="143"/>
      <c r="J1592" s="143"/>
      <c r="K1592" s="143"/>
      <c r="L1592" s="143"/>
      <c r="M1592" s="237"/>
      <c r="N1592" s="143"/>
      <c r="O1592" s="143"/>
      <c r="P1592" s="143"/>
      <c r="Q1592" s="143"/>
      <c r="R1592" s="143"/>
      <c r="S1592" s="143"/>
      <c r="T1592" s="143"/>
      <c r="U1592" s="143"/>
      <c r="V1592" s="143"/>
      <c r="W1592" s="90">
        <f>IF(AND($AM$17&gt;=$X1592,$AM$17&lt;=$Y1592),'TARIFA ENTREGA A DIRECCION USD'!A1592,$W1593)</f>
        <v>0</v>
      </c>
      <c r="X1592" s="90">
        <v>1583.001</v>
      </c>
      <c r="Y1592" s="90">
        <v>1584</v>
      </c>
      <c r="Z1592" s="144"/>
    </row>
    <row r="1593" spans="1:26" x14ac:dyDescent="0.2">
      <c r="A1593" s="281" t="str">
        <f t="shared" si="33"/>
        <v>PLC CNO</v>
      </c>
      <c r="B1593" s="368" t="s">
        <v>590</v>
      </c>
      <c r="C1593" s="368" t="s">
        <v>591</v>
      </c>
      <c r="D1593" s="368" t="s">
        <v>5499</v>
      </c>
      <c r="E1593" s="368" t="s">
        <v>5500</v>
      </c>
      <c r="F1593" s="369" t="s">
        <v>502</v>
      </c>
      <c r="G1593" s="369">
        <v>206</v>
      </c>
      <c r="I1593" s="143"/>
      <c r="J1593" s="143"/>
      <c r="K1593" s="143"/>
      <c r="L1593" s="143"/>
      <c r="M1593" s="237"/>
      <c r="N1593" s="143"/>
      <c r="O1593" s="143"/>
      <c r="P1593" s="143"/>
      <c r="Q1593" s="143"/>
      <c r="R1593" s="143"/>
      <c r="S1593" s="143"/>
      <c r="T1593" s="143"/>
      <c r="U1593" s="143"/>
      <c r="V1593" s="143"/>
      <c r="W1593" s="90">
        <f>IF(AND($AM$17&gt;=$X1593,$AM$17&lt;=$Y1593),'TARIFA ENTREGA A DIRECCION USD'!A1593,$W1594)</f>
        <v>0</v>
      </c>
      <c r="X1593" s="90">
        <v>1584.001</v>
      </c>
      <c r="Y1593" s="90">
        <v>1585</v>
      </c>
      <c r="Z1593" s="144"/>
    </row>
    <row r="1594" spans="1:26" x14ac:dyDescent="0.2">
      <c r="A1594" s="281" t="str">
        <f t="shared" si="33"/>
        <v>PLC CRO</v>
      </c>
      <c r="B1594" s="368" t="s">
        <v>590</v>
      </c>
      <c r="C1594" s="368" t="s">
        <v>591</v>
      </c>
      <c r="D1594" s="368" t="s">
        <v>562</v>
      </c>
      <c r="E1594" s="368" t="s">
        <v>563</v>
      </c>
      <c r="F1594" s="369" t="s">
        <v>504</v>
      </c>
      <c r="G1594" s="370">
        <v>786</v>
      </c>
      <c r="I1594" s="143"/>
      <c r="J1594" s="143"/>
      <c r="K1594" s="143"/>
      <c r="L1594" s="143"/>
      <c r="M1594" s="237"/>
      <c r="N1594" s="143"/>
      <c r="O1594" s="143"/>
      <c r="P1594" s="143"/>
      <c r="Q1594" s="143"/>
      <c r="R1594" s="143"/>
      <c r="S1594" s="143"/>
      <c r="T1594" s="143"/>
      <c r="U1594" s="143"/>
      <c r="V1594" s="143"/>
      <c r="W1594" s="90">
        <f>IF(AND($AM$17&gt;=$X1594,$AM$17&lt;=$Y1594),'TARIFA ENTREGA A DIRECCION USD'!A1594,$W1595)</f>
        <v>0</v>
      </c>
      <c r="X1594" s="90">
        <v>1585.001</v>
      </c>
      <c r="Y1594" s="90">
        <v>1586</v>
      </c>
      <c r="Z1594" s="144"/>
    </row>
    <row r="1595" spans="1:26" x14ac:dyDescent="0.2">
      <c r="A1595" s="281" t="str">
        <f t="shared" si="33"/>
        <v>PLC CRR</v>
      </c>
      <c r="B1595" s="368" t="s">
        <v>590</v>
      </c>
      <c r="C1595" s="368" t="s">
        <v>591</v>
      </c>
      <c r="D1595" s="368" t="s">
        <v>564</v>
      </c>
      <c r="E1595" s="368" t="s">
        <v>565</v>
      </c>
      <c r="F1595" s="369" t="s">
        <v>504</v>
      </c>
      <c r="G1595" s="370">
        <v>792</v>
      </c>
      <c r="I1595" s="143"/>
      <c r="J1595" s="143"/>
      <c r="K1595" s="143"/>
      <c r="L1595" s="143"/>
      <c r="M1595" s="237"/>
      <c r="N1595" s="143"/>
      <c r="O1595" s="143"/>
      <c r="P1595" s="143"/>
      <c r="Q1595" s="143"/>
      <c r="R1595" s="143"/>
      <c r="S1595" s="143"/>
      <c r="T1595" s="143"/>
      <c r="U1595" s="143"/>
      <c r="V1595" s="143"/>
      <c r="W1595" s="90">
        <f>IF(AND($AM$17&gt;=$X1595,$AM$17&lt;=$Y1595),'TARIFA ENTREGA A DIRECCION USD'!A1595,$W1596)</f>
        <v>0</v>
      </c>
      <c r="X1595" s="90">
        <v>1586.001</v>
      </c>
      <c r="Y1595" s="90">
        <v>1587</v>
      </c>
      <c r="Z1595" s="144"/>
    </row>
    <row r="1596" spans="1:26" x14ac:dyDescent="0.2">
      <c r="A1596" s="281" t="str">
        <f t="shared" si="33"/>
        <v>PLC CVE</v>
      </c>
      <c r="B1596" s="368" t="s">
        <v>590</v>
      </c>
      <c r="C1596" s="368" t="s">
        <v>591</v>
      </c>
      <c r="D1596" s="368" t="s">
        <v>566</v>
      </c>
      <c r="E1596" s="368" t="s">
        <v>567</v>
      </c>
      <c r="F1596" s="369" t="s">
        <v>503</v>
      </c>
      <c r="G1596" s="370">
        <v>380</v>
      </c>
      <c r="I1596" s="143"/>
      <c r="J1596" s="143"/>
      <c r="K1596" s="143"/>
      <c r="L1596" s="143"/>
      <c r="M1596" s="237"/>
      <c r="N1596" s="143"/>
      <c r="O1596" s="143"/>
      <c r="P1596" s="143"/>
      <c r="Q1596" s="143"/>
      <c r="R1596" s="143"/>
      <c r="S1596" s="143"/>
      <c r="T1596" s="143"/>
      <c r="U1596" s="143"/>
      <c r="V1596" s="143"/>
      <c r="W1596" s="90">
        <f>IF(AND($AM$17&gt;=$X1596,$AM$17&lt;=$Y1596),'TARIFA ENTREGA A DIRECCION USD'!A1596,$W1597)</f>
        <v>0</v>
      </c>
      <c r="X1596" s="90">
        <v>1587.001</v>
      </c>
      <c r="Y1596" s="90">
        <v>1588</v>
      </c>
      <c r="Z1596" s="144"/>
    </row>
    <row r="1597" spans="1:26" x14ac:dyDescent="0.2">
      <c r="A1597" s="281" t="str">
        <f t="shared" si="33"/>
        <v>PLC CZO</v>
      </c>
      <c r="B1597" s="368" t="s">
        <v>590</v>
      </c>
      <c r="C1597" s="368" t="s">
        <v>591</v>
      </c>
      <c r="D1597" s="368" t="s">
        <v>568</v>
      </c>
      <c r="E1597" s="368" t="s">
        <v>5481</v>
      </c>
      <c r="F1597" s="369" t="s">
        <v>503</v>
      </c>
      <c r="G1597" s="370">
        <v>600</v>
      </c>
      <c r="I1597" s="143"/>
      <c r="J1597" s="143"/>
      <c r="K1597" s="143"/>
      <c r="L1597" s="143"/>
      <c r="M1597" s="237"/>
      <c r="N1597" s="143"/>
      <c r="O1597" s="143"/>
      <c r="P1597" s="143"/>
      <c r="Q1597" s="143"/>
      <c r="R1597" s="143"/>
      <c r="S1597" s="143"/>
      <c r="T1597" s="143"/>
      <c r="U1597" s="143"/>
      <c r="V1597" s="143"/>
      <c r="W1597" s="90">
        <f>IF(AND($AM$17&gt;=$X1597,$AM$17&lt;=$Y1597),'TARIFA ENTREGA A DIRECCION USD'!A1597,$W1598)</f>
        <v>0</v>
      </c>
      <c r="X1597" s="90">
        <v>1588.001</v>
      </c>
      <c r="Y1597" s="90">
        <v>1589</v>
      </c>
      <c r="Z1597" s="144"/>
    </row>
    <row r="1598" spans="1:26" x14ac:dyDescent="0.2">
      <c r="A1598" s="281" t="str">
        <f t="shared" si="33"/>
        <v>PLC DMS</v>
      </c>
      <c r="B1598" s="368" t="s">
        <v>590</v>
      </c>
      <c r="C1598" s="368" t="s">
        <v>591</v>
      </c>
      <c r="D1598" s="368" t="s">
        <v>5446</v>
      </c>
      <c r="E1598" s="368" t="s">
        <v>5447</v>
      </c>
      <c r="F1598" s="369" t="s">
        <v>504</v>
      </c>
      <c r="G1598" s="370">
        <v>933</v>
      </c>
      <c r="I1598" s="143"/>
      <c r="J1598" s="143"/>
      <c r="K1598" s="143"/>
      <c r="L1598" s="143"/>
      <c r="M1598" s="237"/>
      <c r="N1598" s="143"/>
      <c r="O1598" s="143"/>
      <c r="P1598" s="143"/>
      <c r="Q1598" s="143"/>
      <c r="R1598" s="143"/>
      <c r="S1598" s="143"/>
      <c r="T1598" s="143"/>
      <c r="U1598" s="143"/>
      <c r="V1598" s="143"/>
      <c r="W1598" s="90">
        <f>IF(AND($AM$17&gt;=$X1598,$AM$17&lt;=$Y1598),'TARIFA ENTREGA A DIRECCION USD'!A1598,$W1599)</f>
        <v>0</v>
      </c>
      <c r="X1598" s="90">
        <v>1589.001</v>
      </c>
      <c r="Y1598" s="90">
        <v>1590</v>
      </c>
      <c r="Z1598" s="144"/>
    </row>
    <row r="1599" spans="1:26" x14ac:dyDescent="0.2">
      <c r="A1599" s="281" t="str">
        <f t="shared" si="33"/>
        <v>PLC ETE</v>
      </c>
      <c r="B1599" s="368" t="s">
        <v>590</v>
      </c>
      <c r="C1599" s="368" t="s">
        <v>591</v>
      </c>
      <c r="D1599" s="368" t="s">
        <v>570</v>
      </c>
      <c r="E1599" s="368" t="s">
        <v>571</v>
      </c>
      <c r="F1599" s="369" t="s">
        <v>502</v>
      </c>
      <c r="G1599" s="370">
        <v>169</v>
      </c>
      <c r="I1599" s="143"/>
      <c r="J1599" s="143"/>
      <c r="K1599" s="143"/>
      <c r="L1599" s="143"/>
      <c r="M1599" s="237"/>
      <c r="N1599" s="143"/>
      <c r="O1599" s="143"/>
      <c r="P1599" s="143"/>
      <c r="Q1599" s="143"/>
      <c r="R1599" s="143"/>
      <c r="S1599" s="143"/>
      <c r="T1599" s="143"/>
      <c r="U1599" s="143"/>
      <c r="V1599" s="143"/>
      <c r="W1599" s="90">
        <f>IF(AND($AM$17&gt;=$X1599,$AM$17&lt;=$Y1599),'TARIFA ENTREGA A DIRECCION USD'!A1599,$W1600)</f>
        <v>0</v>
      </c>
      <c r="X1599" s="90">
        <v>1590.001</v>
      </c>
      <c r="Y1599" s="90">
        <v>1591</v>
      </c>
      <c r="Z1599" s="144"/>
    </row>
    <row r="1600" spans="1:26" x14ac:dyDescent="0.2">
      <c r="A1600" s="281" t="str">
        <f t="shared" si="33"/>
        <v>PLC EVA</v>
      </c>
      <c r="B1600" s="368" t="s">
        <v>590</v>
      </c>
      <c r="C1600" s="368" t="s">
        <v>591</v>
      </c>
      <c r="D1600" s="368" t="s">
        <v>572</v>
      </c>
      <c r="E1600" s="368" t="s">
        <v>573</v>
      </c>
      <c r="F1600" s="369" t="s">
        <v>504</v>
      </c>
      <c r="G1600" s="370">
        <v>1066</v>
      </c>
      <c r="I1600" s="143"/>
      <c r="J1600" s="143"/>
      <c r="K1600" s="143"/>
      <c r="L1600" s="143"/>
      <c r="M1600" s="237"/>
      <c r="N1600" s="143"/>
      <c r="O1600" s="143"/>
      <c r="P1600" s="143"/>
      <c r="Q1600" s="143"/>
      <c r="R1600" s="143"/>
      <c r="S1600" s="143"/>
      <c r="T1600" s="143"/>
      <c r="U1600" s="143"/>
      <c r="V1600" s="143"/>
      <c r="W1600" s="90">
        <f>IF(AND($AM$17&gt;=$X1600,$AM$17&lt;=$Y1600),'TARIFA ENTREGA A DIRECCION USD'!A1600,$W1601)</f>
        <v>0</v>
      </c>
      <c r="X1600" s="90">
        <v>1591.001</v>
      </c>
      <c r="Y1600" s="90">
        <v>1592</v>
      </c>
      <c r="Z1600" s="144"/>
    </row>
    <row r="1601" spans="1:26" x14ac:dyDescent="0.2">
      <c r="A1601" s="281" t="str">
        <f t="shared" si="33"/>
        <v>PLC GR2</v>
      </c>
      <c r="B1601" s="368" t="s">
        <v>590</v>
      </c>
      <c r="C1601" s="368" t="s">
        <v>591</v>
      </c>
      <c r="D1601" s="368" t="s">
        <v>576</v>
      </c>
      <c r="E1601" s="368" t="s">
        <v>5473</v>
      </c>
      <c r="F1601" s="369" t="s">
        <v>502</v>
      </c>
      <c r="G1601" s="370">
        <v>286</v>
      </c>
      <c r="I1601" s="143"/>
      <c r="J1601" s="143"/>
      <c r="K1601" s="143"/>
      <c r="L1601" s="143"/>
      <c r="M1601" s="237"/>
      <c r="N1601" s="143"/>
      <c r="O1601" s="143"/>
      <c r="P1601" s="143"/>
      <c r="Q1601" s="143"/>
      <c r="R1601" s="143"/>
      <c r="S1601" s="143"/>
      <c r="T1601" s="143"/>
      <c r="U1601" s="143"/>
      <c r="V1601" s="143"/>
      <c r="W1601" s="90">
        <f>IF(AND($AM$17&gt;=$X1601,$AM$17&lt;=$Y1601),'TARIFA ENTREGA A DIRECCION USD'!A1601,$W1602)</f>
        <v>0</v>
      </c>
      <c r="X1601" s="90">
        <v>1592.001</v>
      </c>
      <c r="Y1601" s="90">
        <v>1593</v>
      </c>
      <c r="Z1601" s="144"/>
    </row>
    <row r="1602" spans="1:26" x14ac:dyDescent="0.2">
      <c r="A1602" s="281" t="str">
        <f t="shared" ref="A1602:A1665" si="34">CONCATENATE(B1602," ",D1602)</f>
        <v>PLC GTE</v>
      </c>
      <c r="B1602" s="368" t="s">
        <v>590</v>
      </c>
      <c r="C1602" s="368" t="s">
        <v>591</v>
      </c>
      <c r="D1602" s="368" t="s">
        <v>5501</v>
      </c>
      <c r="E1602" s="368" t="s">
        <v>5502</v>
      </c>
      <c r="F1602" s="369" t="s">
        <v>502</v>
      </c>
      <c r="G1602" s="370">
        <v>276</v>
      </c>
      <c r="I1602" s="143"/>
      <c r="J1602" s="143"/>
      <c r="K1602" s="143"/>
      <c r="L1602" s="143"/>
      <c r="M1602" s="237"/>
      <c r="N1602" s="143"/>
      <c r="O1602" s="143"/>
      <c r="P1602" s="143"/>
      <c r="Q1602" s="143"/>
      <c r="R1602" s="143"/>
      <c r="S1602" s="143"/>
      <c r="T1602" s="143"/>
      <c r="U1602" s="143"/>
      <c r="V1602" s="143"/>
      <c r="W1602" s="90">
        <f>IF(AND($AM$17&gt;=$X1602,$AM$17&lt;=$Y1602),'TARIFA ENTREGA A DIRECCION USD'!A1602,$W1603)</f>
        <v>0</v>
      </c>
      <c r="X1602" s="90">
        <v>1593.001</v>
      </c>
      <c r="Y1602" s="90">
        <v>1594</v>
      </c>
      <c r="Z1602" s="144"/>
    </row>
    <row r="1603" spans="1:26" x14ac:dyDescent="0.2">
      <c r="A1603" s="281" t="str">
        <f t="shared" si="34"/>
        <v>PLC GUA</v>
      </c>
      <c r="B1603" s="368" t="s">
        <v>590</v>
      </c>
      <c r="C1603" s="368" t="s">
        <v>591</v>
      </c>
      <c r="D1603" s="368" t="s">
        <v>574</v>
      </c>
      <c r="E1603" s="368" t="s">
        <v>575</v>
      </c>
      <c r="F1603" s="369" t="s">
        <v>504</v>
      </c>
      <c r="G1603" s="370">
        <v>857</v>
      </c>
      <c r="I1603" s="143"/>
      <c r="J1603" s="143"/>
      <c r="K1603" s="143"/>
      <c r="L1603" s="143"/>
      <c r="M1603" s="237"/>
      <c r="N1603" s="143"/>
      <c r="O1603" s="143"/>
      <c r="P1603" s="143"/>
      <c r="Q1603" s="143"/>
      <c r="R1603" s="143"/>
      <c r="S1603" s="143"/>
      <c r="T1603" s="143"/>
      <c r="U1603" s="143"/>
      <c r="V1603" s="143"/>
      <c r="W1603" s="90">
        <f>IF(AND($AM$17&gt;=$X1603,$AM$17&lt;=$Y1603),'TARIFA ENTREGA A DIRECCION USD'!A1603,$W1604)</f>
        <v>0</v>
      </c>
      <c r="X1603" s="90">
        <v>1594.001</v>
      </c>
      <c r="Y1603" s="90">
        <v>1595</v>
      </c>
      <c r="Z1603" s="144"/>
    </row>
    <row r="1604" spans="1:26" x14ac:dyDescent="0.2">
      <c r="A1604" s="281" t="str">
        <f t="shared" si="34"/>
        <v>PLC LGA</v>
      </c>
      <c r="B1604" s="368" t="s">
        <v>590</v>
      </c>
      <c r="C1604" s="368" t="s">
        <v>591</v>
      </c>
      <c r="D1604" s="368" t="s">
        <v>5536</v>
      </c>
      <c r="E1604" s="368" t="s">
        <v>5480</v>
      </c>
      <c r="F1604" s="369" t="s">
        <v>503</v>
      </c>
      <c r="G1604" s="370">
        <v>354</v>
      </c>
      <c r="I1604" s="143"/>
      <c r="J1604" s="143"/>
      <c r="K1604" s="143"/>
      <c r="L1604" s="143"/>
      <c r="M1604" s="237"/>
      <c r="N1604" s="143"/>
      <c r="O1604" s="143"/>
      <c r="P1604" s="143"/>
      <c r="Q1604" s="143"/>
      <c r="R1604" s="143"/>
      <c r="S1604" s="143"/>
      <c r="T1604" s="143"/>
      <c r="U1604" s="143"/>
      <c r="V1604" s="143"/>
      <c r="W1604" s="90">
        <f>IF(AND($AM$17&gt;=$X1604,$AM$17&lt;=$Y1604),'TARIFA ENTREGA A DIRECCION USD'!A1604,$W1605)</f>
        <v>0</v>
      </c>
      <c r="X1604" s="90">
        <v>1595.001</v>
      </c>
      <c r="Y1604" s="90">
        <v>1596</v>
      </c>
      <c r="Z1604" s="144"/>
    </row>
    <row r="1605" spans="1:26" x14ac:dyDescent="0.2">
      <c r="A1605" s="281" t="str">
        <f t="shared" si="34"/>
        <v>PLC MAY</v>
      </c>
      <c r="B1605" s="368" t="s">
        <v>590</v>
      </c>
      <c r="C1605" s="368" t="s">
        <v>591</v>
      </c>
      <c r="D1605" s="368" t="s">
        <v>577</v>
      </c>
      <c r="E1605" s="368" t="s">
        <v>578</v>
      </c>
      <c r="F1605" s="369" t="s">
        <v>503</v>
      </c>
      <c r="G1605" s="370">
        <v>444</v>
      </c>
      <c r="I1605" s="143"/>
      <c r="J1605" s="143"/>
      <c r="K1605" s="143"/>
      <c r="L1605" s="143"/>
      <c r="M1605" s="237"/>
      <c r="N1605" s="143"/>
      <c r="O1605" s="143"/>
      <c r="P1605" s="143"/>
      <c r="Q1605" s="143"/>
      <c r="R1605" s="143"/>
      <c r="S1605" s="143"/>
      <c r="T1605" s="143"/>
      <c r="U1605" s="143"/>
      <c r="V1605" s="143"/>
      <c r="W1605" s="90">
        <f>IF(AND($AM$17&gt;=$X1605,$AM$17&lt;=$Y1605),'TARIFA ENTREGA A DIRECCION USD'!A1605,$W1606)</f>
        <v>0</v>
      </c>
      <c r="X1605" s="90">
        <v>1596.001</v>
      </c>
      <c r="Y1605" s="90">
        <v>1597</v>
      </c>
      <c r="Z1605" s="144"/>
    </row>
    <row r="1606" spans="1:26" x14ac:dyDescent="0.2">
      <c r="A1606" s="281" t="str">
        <f t="shared" si="34"/>
        <v>PLC MBO</v>
      </c>
      <c r="B1606" s="368" t="s">
        <v>590</v>
      </c>
      <c r="C1606" s="368" t="s">
        <v>591</v>
      </c>
      <c r="D1606" s="368" t="s">
        <v>579</v>
      </c>
      <c r="E1606" s="368" t="s">
        <v>580</v>
      </c>
      <c r="F1606" s="369" t="s">
        <v>504</v>
      </c>
      <c r="G1606" s="370">
        <v>1023</v>
      </c>
      <c r="I1606" s="143"/>
      <c r="J1606" s="143"/>
      <c r="K1606" s="143"/>
      <c r="L1606" s="143"/>
      <c r="M1606" s="237"/>
      <c r="N1606" s="143"/>
      <c r="O1606" s="143"/>
      <c r="P1606" s="143"/>
      <c r="Q1606" s="143"/>
      <c r="R1606" s="143"/>
      <c r="S1606" s="143"/>
      <c r="T1606" s="143"/>
      <c r="U1606" s="143"/>
      <c r="V1606" s="143"/>
      <c r="W1606" s="90">
        <f>IF(AND($AM$17&gt;=$X1606,$AM$17&lt;=$Y1606),'TARIFA ENTREGA A DIRECCION USD'!A1606,$W1607)</f>
        <v>0</v>
      </c>
      <c r="X1606" s="90">
        <v>1597.001</v>
      </c>
      <c r="Y1606" s="90">
        <v>1598</v>
      </c>
      <c r="Z1606" s="144"/>
    </row>
    <row r="1607" spans="1:26" x14ac:dyDescent="0.2">
      <c r="A1607" s="281" t="str">
        <f t="shared" si="34"/>
        <v>PLC MDA</v>
      </c>
      <c r="B1607" s="368" t="s">
        <v>590</v>
      </c>
      <c r="C1607" s="368" t="s">
        <v>591</v>
      </c>
      <c r="D1607" s="368" t="s">
        <v>581</v>
      </c>
      <c r="E1607" s="368" t="s">
        <v>582</v>
      </c>
      <c r="F1607" s="369" t="s">
        <v>504</v>
      </c>
      <c r="G1607" s="370">
        <v>1132</v>
      </c>
      <c r="I1607" s="143"/>
      <c r="J1607" s="143"/>
      <c r="K1607" s="143"/>
      <c r="L1607" s="143"/>
      <c r="M1607" s="237"/>
      <c r="N1607" s="143"/>
      <c r="O1607" s="143"/>
      <c r="P1607" s="143"/>
      <c r="Q1607" s="143"/>
      <c r="R1607" s="143"/>
      <c r="S1607" s="143"/>
      <c r="T1607" s="143"/>
      <c r="U1607" s="143"/>
      <c r="V1607" s="143"/>
      <c r="W1607" s="90">
        <f>IF(AND($AM$17&gt;=$X1607,$AM$17&lt;=$Y1607),'TARIFA ENTREGA A DIRECCION USD'!A1607,$W1608)</f>
        <v>0</v>
      </c>
      <c r="X1607" s="90">
        <v>1598.001</v>
      </c>
      <c r="Y1607" s="90">
        <v>1599</v>
      </c>
      <c r="Z1607" s="144"/>
    </row>
    <row r="1608" spans="1:26" x14ac:dyDescent="0.2">
      <c r="A1608" s="281" t="str">
        <f t="shared" si="34"/>
        <v>PLC MIN</v>
      </c>
      <c r="B1608" s="368" t="s">
        <v>590</v>
      </c>
      <c r="C1608" s="368" t="s">
        <v>591</v>
      </c>
      <c r="D1608" s="368" t="s">
        <v>583</v>
      </c>
      <c r="E1608" s="368" t="s">
        <v>584</v>
      </c>
      <c r="F1608" s="369" t="s">
        <v>502</v>
      </c>
      <c r="G1608" s="370">
        <v>213</v>
      </c>
      <c r="I1608" s="143"/>
      <c r="J1608" s="143"/>
      <c r="K1608" s="143"/>
      <c r="L1608" s="143"/>
      <c r="M1608" s="237"/>
      <c r="N1608" s="143"/>
      <c r="O1608" s="143"/>
      <c r="P1608" s="143"/>
      <c r="Q1608" s="143"/>
      <c r="R1608" s="143"/>
      <c r="S1608" s="143"/>
      <c r="T1608" s="143"/>
      <c r="U1608" s="143"/>
      <c r="V1608" s="143"/>
      <c r="W1608" s="90">
        <f>IF(AND($AM$17&gt;=$X1608,$AM$17&lt;=$Y1608),'TARIFA ENTREGA A DIRECCION USD'!A1608,$W1609)</f>
        <v>0</v>
      </c>
      <c r="X1608" s="90">
        <v>1599.001</v>
      </c>
      <c r="Y1608" s="90">
        <v>1600</v>
      </c>
      <c r="Z1608" s="144"/>
    </row>
    <row r="1609" spans="1:26" x14ac:dyDescent="0.2">
      <c r="A1609" s="281" t="str">
        <f t="shared" si="34"/>
        <v>PLC MLM</v>
      </c>
      <c r="B1609" s="368" t="s">
        <v>590</v>
      </c>
      <c r="C1609" s="368" t="s">
        <v>591</v>
      </c>
      <c r="D1609" s="368" t="s">
        <v>5474</v>
      </c>
      <c r="E1609" s="368" t="s">
        <v>5487</v>
      </c>
      <c r="F1609" s="369" t="s">
        <v>503</v>
      </c>
      <c r="G1609" s="370">
        <v>324</v>
      </c>
      <c r="I1609" s="143"/>
      <c r="J1609" s="143"/>
      <c r="K1609" s="143"/>
      <c r="L1609" s="143"/>
      <c r="M1609" s="237"/>
      <c r="N1609" s="143"/>
      <c r="O1609" s="143"/>
      <c r="P1609" s="143"/>
      <c r="Q1609" s="143"/>
      <c r="R1609" s="143"/>
      <c r="S1609" s="143"/>
      <c r="T1609" s="143"/>
      <c r="U1609" s="143"/>
      <c r="V1609" s="143"/>
      <c r="W1609" s="90">
        <f>IF(AND($AM$17&gt;=$X1609,$AM$17&lt;=$Y1609),'TARIFA ENTREGA A DIRECCION USD'!A1609,$W1610)</f>
        <v>0</v>
      </c>
      <c r="X1609" s="90">
        <v>1600.001</v>
      </c>
      <c r="Y1609" s="90">
        <v>1601</v>
      </c>
      <c r="Z1609" s="144"/>
    </row>
    <row r="1610" spans="1:26" x14ac:dyDescent="0.2">
      <c r="A1610" s="281" t="str">
        <f t="shared" si="34"/>
        <v>PLC MTA</v>
      </c>
      <c r="B1610" s="368" t="s">
        <v>590</v>
      </c>
      <c r="C1610" s="368" t="s">
        <v>591</v>
      </c>
      <c r="D1610" s="368" t="s">
        <v>585</v>
      </c>
      <c r="E1610" s="368" t="s">
        <v>5483</v>
      </c>
      <c r="F1610" s="369" t="s">
        <v>503</v>
      </c>
      <c r="G1610" s="370">
        <v>138</v>
      </c>
      <c r="I1610" s="143"/>
      <c r="J1610" s="143"/>
      <c r="K1610" s="143"/>
      <c r="L1610" s="143"/>
      <c r="M1610" s="237"/>
      <c r="N1610" s="143"/>
      <c r="O1610" s="143"/>
      <c r="P1610" s="143"/>
      <c r="Q1610" s="143"/>
      <c r="R1610" s="143"/>
      <c r="S1610" s="143"/>
      <c r="T1610" s="143"/>
      <c r="U1610" s="143"/>
      <c r="V1610" s="143"/>
      <c r="W1610" s="90">
        <f>IF(AND($AM$17&gt;=$X1610,$AM$17&lt;=$Y1610),'TARIFA ENTREGA A DIRECCION USD'!A1610,$W1611)</f>
        <v>0</v>
      </c>
      <c r="X1610" s="90">
        <v>1601.001</v>
      </c>
      <c r="Y1610" s="90">
        <v>1602</v>
      </c>
      <c r="Z1610" s="144"/>
    </row>
    <row r="1611" spans="1:26" x14ac:dyDescent="0.2">
      <c r="A1611" s="281" t="str">
        <f t="shared" si="34"/>
        <v>PLC PCO</v>
      </c>
      <c r="B1611" s="368" t="s">
        <v>590</v>
      </c>
      <c r="C1611" s="368" t="s">
        <v>591</v>
      </c>
      <c r="D1611" s="368" t="s">
        <v>586</v>
      </c>
      <c r="E1611" s="368" t="s">
        <v>587</v>
      </c>
      <c r="F1611" s="369" t="s">
        <v>503</v>
      </c>
      <c r="G1611" s="370">
        <v>535</v>
      </c>
      <c r="I1611" s="143"/>
      <c r="J1611" s="143"/>
      <c r="K1611" s="143"/>
      <c r="L1611" s="143"/>
      <c r="M1611" s="237"/>
      <c r="N1611" s="143"/>
      <c r="O1611" s="143"/>
      <c r="P1611" s="143"/>
      <c r="Q1611" s="143"/>
      <c r="R1611" s="143"/>
      <c r="S1611" s="143"/>
      <c r="T1611" s="143"/>
      <c r="U1611" s="143"/>
      <c r="V1611" s="143"/>
      <c r="W1611" s="90">
        <f>IF(AND($AM$17&gt;=$X1611,$AM$17&lt;=$Y1611),'TARIFA ENTREGA A DIRECCION USD'!A1611,$W1612)</f>
        <v>0</v>
      </c>
      <c r="X1611" s="90">
        <v>1602.001</v>
      </c>
      <c r="Y1611" s="90">
        <v>1603</v>
      </c>
      <c r="Z1611" s="144"/>
    </row>
    <row r="1612" spans="1:26" x14ac:dyDescent="0.2">
      <c r="A1612" s="281" t="str">
        <f t="shared" si="34"/>
        <v>PLC PFO</v>
      </c>
      <c r="B1612" s="368" t="s">
        <v>590</v>
      </c>
      <c r="C1612" s="368" t="s">
        <v>591</v>
      </c>
      <c r="D1612" s="368" t="s">
        <v>588</v>
      </c>
      <c r="E1612" s="368" t="s">
        <v>589</v>
      </c>
      <c r="F1612" s="369" t="s">
        <v>504</v>
      </c>
      <c r="G1612" s="370">
        <v>853</v>
      </c>
      <c r="I1612" s="143"/>
      <c r="J1612" s="143"/>
      <c r="K1612" s="143"/>
      <c r="L1612" s="143"/>
      <c r="M1612" s="237"/>
      <c r="N1612" s="143"/>
      <c r="O1612" s="143"/>
      <c r="P1612" s="143"/>
      <c r="Q1612" s="143"/>
      <c r="R1612" s="143"/>
      <c r="S1612" s="143"/>
      <c r="T1612" s="143"/>
      <c r="U1612" s="143"/>
      <c r="V1612" s="143"/>
      <c r="W1612" s="90">
        <f>IF(AND($AM$17&gt;=$X1612,$AM$17&lt;=$Y1612),'TARIFA ENTREGA A DIRECCION USD'!A1612,$W1613)</f>
        <v>0</v>
      </c>
      <c r="X1612" s="90">
        <v>1603.001</v>
      </c>
      <c r="Y1612" s="90">
        <v>1604</v>
      </c>
      <c r="Z1612" s="144"/>
    </row>
    <row r="1613" spans="1:26" x14ac:dyDescent="0.2">
      <c r="A1613" s="281" t="str">
        <f t="shared" si="34"/>
        <v>PLC PLC</v>
      </c>
      <c r="B1613" s="368" t="s">
        <v>590</v>
      </c>
      <c r="C1613" s="368" t="s">
        <v>591</v>
      </c>
      <c r="D1613" s="368" t="s">
        <v>590</v>
      </c>
      <c r="E1613" s="368" t="s">
        <v>591</v>
      </c>
      <c r="F1613" s="369" t="s">
        <v>501</v>
      </c>
      <c r="G1613" s="370">
        <v>1</v>
      </c>
      <c r="I1613" s="143"/>
      <c r="J1613" s="143"/>
      <c r="K1613" s="143"/>
      <c r="L1613" s="143"/>
      <c r="M1613" s="237"/>
      <c r="N1613" s="143"/>
      <c r="O1613" s="143"/>
      <c r="P1613" s="143"/>
      <c r="Q1613" s="143"/>
      <c r="R1613" s="143"/>
      <c r="S1613" s="143"/>
      <c r="T1613" s="143"/>
      <c r="U1613" s="143"/>
      <c r="V1613" s="143"/>
      <c r="W1613" s="90">
        <f>IF(AND($AM$17&gt;=$X1613,$AM$17&lt;=$Y1613),'TARIFA ENTREGA A DIRECCION USD'!A1613,$W1614)</f>
        <v>0</v>
      </c>
      <c r="X1613" s="90">
        <v>1604.001</v>
      </c>
      <c r="Y1613" s="90">
        <v>1605</v>
      </c>
      <c r="Z1613" s="144"/>
    </row>
    <row r="1614" spans="1:26" x14ac:dyDescent="0.2">
      <c r="A1614" s="281" t="str">
        <f t="shared" si="34"/>
        <v>PLC POZ</v>
      </c>
      <c r="B1614" s="368" t="s">
        <v>590</v>
      </c>
      <c r="C1614" s="368" t="s">
        <v>591</v>
      </c>
      <c r="D1614" s="368" t="s">
        <v>592</v>
      </c>
      <c r="E1614" s="368" t="s">
        <v>593</v>
      </c>
      <c r="F1614" s="369" t="s">
        <v>503</v>
      </c>
      <c r="G1614" s="370">
        <v>367</v>
      </c>
      <c r="I1614" s="143"/>
      <c r="J1614" s="143"/>
      <c r="K1614" s="143"/>
      <c r="L1614" s="143"/>
      <c r="M1614" s="237"/>
      <c r="N1614" s="143"/>
      <c r="O1614" s="143"/>
      <c r="P1614" s="143"/>
      <c r="Q1614" s="143"/>
      <c r="R1614" s="143"/>
      <c r="S1614" s="143"/>
      <c r="T1614" s="143"/>
      <c r="U1614" s="143"/>
      <c r="V1614" s="143"/>
      <c r="W1614" s="90">
        <f>IF(AND($AM$17&gt;=$X1614,$AM$17&lt;=$Y1614),'TARIFA ENTREGA A DIRECCION USD'!A1614,$W1615)</f>
        <v>0</v>
      </c>
      <c r="X1614" s="90">
        <v>1605.001</v>
      </c>
      <c r="Y1614" s="90">
        <v>1606</v>
      </c>
      <c r="Z1614" s="144"/>
    </row>
    <row r="1615" spans="1:26" x14ac:dyDescent="0.2">
      <c r="A1615" s="281" t="str">
        <f t="shared" si="34"/>
        <v>PLC SNT</v>
      </c>
      <c r="B1615" s="368" t="s">
        <v>590</v>
      </c>
      <c r="C1615" s="368" t="s">
        <v>591</v>
      </c>
      <c r="D1615" s="368" t="s">
        <v>5610</v>
      </c>
      <c r="E1615" s="368" t="s">
        <v>594</v>
      </c>
      <c r="F1615" s="369" t="s">
        <v>504</v>
      </c>
      <c r="G1615" s="370">
        <v>1248</v>
      </c>
      <c r="I1615" s="143"/>
      <c r="J1615" s="143"/>
      <c r="K1615" s="143"/>
      <c r="L1615" s="143"/>
      <c r="M1615" s="237"/>
      <c r="N1615" s="143"/>
      <c r="O1615" s="143"/>
      <c r="P1615" s="143"/>
      <c r="Q1615" s="143"/>
      <c r="R1615" s="143"/>
      <c r="S1615" s="143"/>
      <c r="T1615" s="143"/>
      <c r="U1615" s="143"/>
      <c r="V1615" s="143"/>
      <c r="W1615" s="90">
        <f>IF(AND($AM$17&gt;=$X1615,$AM$17&lt;=$Y1615),'TARIFA ENTREGA A DIRECCION USD'!A1615,$W1616)</f>
        <v>0</v>
      </c>
      <c r="X1615" s="90">
        <v>1606.001</v>
      </c>
      <c r="Y1615" s="90">
        <v>1607</v>
      </c>
      <c r="Z1615" s="144"/>
    </row>
    <row r="1616" spans="1:26" x14ac:dyDescent="0.2">
      <c r="A1616" s="281" t="str">
        <f t="shared" si="34"/>
        <v>PLC SBZ</v>
      </c>
      <c r="B1616" s="368" t="s">
        <v>590</v>
      </c>
      <c r="C1616" s="368" t="s">
        <v>591</v>
      </c>
      <c r="D1616" s="368" t="s">
        <v>595</v>
      </c>
      <c r="E1616" s="368" t="s">
        <v>5484</v>
      </c>
      <c r="F1616" s="369" t="s">
        <v>504</v>
      </c>
      <c r="G1616" s="370">
        <v>1101</v>
      </c>
      <c r="I1616" s="143"/>
      <c r="J1616" s="143"/>
      <c r="K1616" s="143"/>
      <c r="L1616" s="143"/>
      <c r="M1616" s="237"/>
      <c r="N1616" s="143"/>
      <c r="O1616" s="143"/>
      <c r="P1616" s="143"/>
      <c r="Q1616" s="143"/>
      <c r="R1616" s="143"/>
      <c r="S1616" s="143"/>
      <c r="T1616" s="143"/>
      <c r="U1616" s="143"/>
      <c r="V1616" s="143"/>
      <c r="W1616" s="90">
        <f>IF(AND($AM$17&gt;=$X1616,$AM$17&lt;=$Y1616),'TARIFA ENTREGA A DIRECCION USD'!A1616,$W1617)</f>
        <v>0</v>
      </c>
      <c r="X1616" s="90">
        <v>1607.001</v>
      </c>
      <c r="Y1616" s="90">
        <v>1608</v>
      </c>
      <c r="Z1616" s="144"/>
    </row>
    <row r="1617" spans="1:26" x14ac:dyDescent="0.2">
      <c r="A1617" s="281" t="str">
        <f t="shared" si="34"/>
        <v>PLC SCL</v>
      </c>
      <c r="B1617" s="368" t="s">
        <v>590</v>
      </c>
      <c r="C1617" s="368" t="s">
        <v>591</v>
      </c>
      <c r="D1617" s="368" t="s">
        <v>596</v>
      </c>
      <c r="E1617" s="368" t="s">
        <v>597</v>
      </c>
      <c r="F1617" s="369" t="s">
        <v>504</v>
      </c>
      <c r="G1617" s="370">
        <v>1230</v>
      </c>
      <c r="I1617" s="143"/>
      <c r="J1617" s="143"/>
      <c r="K1617" s="143"/>
      <c r="L1617" s="143"/>
      <c r="M1617" s="237"/>
      <c r="N1617" s="143"/>
      <c r="O1617" s="143"/>
      <c r="P1617" s="143"/>
      <c r="Q1617" s="143"/>
      <c r="R1617" s="143"/>
      <c r="S1617" s="143"/>
      <c r="T1617" s="143"/>
      <c r="U1617" s="143"/>
      <c r="V1617" s="143"/>
      <c r="W1617" s="90">
        <f>IF(AND($AM$17&gt;=$X1617,$AM$17&lt;=$Y1617),'TARIFA ENTREGA A DIRECCION USD'!A1617,$W1618)</f>
        <v>0</v>
      </c>
      <c r="X1617" s="90">
        <v>1608.001</v>
      </c>
      <c r="Y1617" s="90">
        <v>1609</v>
      </c>
      <c r="Z1617" s="144"/>
    </row>
    <row r="1618" spans="1:26" x14ac:dyDescent="0.2">
      <c r="A1618" s="281" t="str">
        <f t="shared" si="34"/>
        <v>PLC SFE</v>
      </c>
      <c r="B1618" s="368" t="s">
        <v>590</v>
      </c>
      <c r="C1618" s="368" t="s">
        <v>591</v>
      </c>
      <c r="D1618" s="368" t="s">
        <v>598</v>
      </c>
      <c r="E1618" s="368" t="s">
        <v>599</v>
      </c>
      <c r="F1618" s="369" t="s">
        <v>504</v>
      </c>
      <c r="G1618" s="370">
        <v>605</v>
      </c>
      <c r="I1618" s="143"/>
      <c r="J1618" s="143"/>
      <c r="K1618" s="143"/>
      <c r="L1618" s="143"/>
      <c r="M1618" s="237"/>
      <c r="N1618" s="143"/>
      <c r="O1618" s="143"/>
      <c r="P1618" s="143"/>
      <c r="Q1618" s="143"/>
      <c r="R1618" s="143"/>
      <c r="S1618" s="143"/>
      <c r="T1618" s="143"/>
      <c r="U1618" s="143"/>
      <c r="V1618" s="143"/>
      <c r="W1618" s="90">
        <f>IF(AND($AM$17&gt;=$X1618,$AM$17&lt;=$Y1618),'TARIFA ENTREGA A DIRECCION USD'!A1618,$W1619)</f>
        <v>0</v>
      </c>
      <c r="X1618" s="90">
        <v>1609.001</v>
      </c>
      <c r="Y1618" s="90">
        <v>1610</v>
      </c>
      <c r="Z1618" s="144"/>
    </row>
    <row r="1619" spans="1:26" x14ac:dyDescent="0.2">
      <c r="A1619" s="281" t="str">
        <f t="shared" si="34"/>
        <v>PLC SFX</v>
      </c>
      <c r="B1619" s="368" t="s">
        <v>590</v>
      </c>
      <c r="C1619" s="368" t="s">
        <v>591</v>
      </c>
      <c r="D1619" s="368" t="s">
        <v>600</v>
      </c>
      <c r="E1619" s="368" t="s">
        <v>601</v>
      </c>
      <c r="F1619" s="369" t="s">
        <v>503</v>
      </c>
      <c r="G1619" s="369">
        <v>383</v>
      </c>
      <c r="I1619" s="143"/>
      <c r="J1619" s="143"/>
      <c r="K1619" s="143"/>
      <c r="L1619" s="143"/>
      <c r="M1619" s="237"/>
      <c r="N1619" s="143"/>
      <c r="O1619" s="143"/>
      <c r="P1619" s="143"/>
      <c r="Q1619" s="143"/>
      <c r="R1619" s="143"/>
      <c r="S1619" s="143"/>
      <c r="T1619" s="143"/>
      <c r="U1619" s="143"/>
      <c r="V1619" s="143"/>
      <c r="W1619" s="90">
        <f>IF(AND($AM$17&gt;=$X1619,$AM$17&lt;=$Y1619),'TARIFA ENTREGA A DIRECCION USD'!A1619,$W1620)</f>
        <v>0</v>
      </c>
      <c r="X1619" s="90">
        <v>1610.001</v>
      </c>
      <c r="Y1619" s="90">
        <v>1611</v>
      </c>
      <c r="Z1619" s="144"/>
    </row>
    <row r="1620" spans="1:26" x14ac:dyDescent="0.2">
      <c r="A1620" s="281" t="str">
        <f t="shared" si="34"/>
        <v>PLC TPT</v>
      </c>
      <c r="B1620" s="368" t="s">
        <v>590</v>
      </c>
      <c r="C1620" s="368" t="s">
        <v>591</v>
      </c>
      <c r="D1620" s="368" t="s">
        <v>5503</v>
      </c>
      <c r="E1620" s="368" t="s">
        <v>5504</v>
      </c>
      <c r="F1620" s="369" t="s">
        <v>503</v>
      </c>
      <c r="G1620" s="370">
        <v>429</v>
      </c>
      <c r="I1620" s="143"/>
      <c r="J1620" s="143"/>
      <c r="K1620" s="143"/>
      <c r="L1620" s="143"/>
      <c r="M1620" s="237"/>
      <c r="N1620" s="143"/>
      <c r="O1620" s="143"/>
      <c r="P1620" s="143"/>
      <c r="Q1620" s="143"/>
      <c r="R1620" s="143"/>
      <c r="S1620" s="143"/>
      <c r="T1620" s="143"/>
      <c r="U1620" s="143"/>
      <c r="V1620" s="143"/>
      <c r="W1620" s="90">
        <f>IF(AND($AM$17&gt;=$X1620,$AM$17&lt;=$Y1620),'TARIFA ENTREGA A DIRECCION USD'!A1620,$W1621)</f>
        <v>0</v>
      </c>
      <c r="X1620" s="90">
        <v>1611.001</v>
      </c>
      <c r="Y1620" s="90">
        <v>1612</v>
      </c>
      <c r="Z1620" s="144"/>
    </row>
    <row r="1621" spans="1:26" x14ac:dyDescent="0.2">
      <c r="A1621" s="281" t="str">
        <f t="shared" si="34"/>
        <v>PLC TY1</v>
      </c>
      <c r="B1621" s="368" t="s">
        <v>590</v>
      </c>
      <c r="C1621" s="368" t="s">
        <v>591</v>
      </c>
      <c r="D1621" s="368" t="s">
        <v>604</v>
      </c>
      <c r="E1621" s="368" t="s">
        <v>605</v>
      </c>
      <c r="F1621" s="369" t="s">
        <v>503</v>
      </c>
      <c r="G1621" s="370">
        <v>324</v>
      </c>
      <c r="I1621" s="143"/>
      <c r="J1621" s="143"/>
      <c r="K1621" s="143"/>
      <c r="L1621" s="143"/>
      <c r="M1621" s="237"/>
      <c r="N1621" s="143"/>
      <c r="O1621" s="143"/>
      <c r="P1621" s="143"/>
      <c r="Q1621" s="143"/>
      <c r="R1621" s="143"/>
      <c r="S1621" s="143"/>
      <c r="T1621" s="143"/>
      <c r="U1621" s="143"/>
      <c r="V1621" s="143"/>
      <c r="W1621" s="90">
        <f>IF(AND($AM$17&gt;=$X1621,$AM$17&lt;=$Y1621),'TARIFA ENTREGA A DIRECCION USD'!A1621,$W1622)</f>
        <v>0</v>
      </c>
      <c r="X1621" s="90">
        <v>1612.001</v>
      </c>
      <c r="Y1621" s="90">
        <v>1613</v>
      </c>
      <c r="Z1621" s="144"/>
    </row>
    <row r="1622" spans="1:26" x14ac:dyDescent="0.2">
      <c r="A1622" s="281" t="str">
        <f t="shared" si="34"/>
        <v>PLC VAL</v>
      </c>
      <c r="B1622" s="368" t="s">
        <v>590</v>
      </c>
      <c r="C1622" s="368" t="s">
        <v>591</v>
      </c>
      <c r="D1622" s="368" t="s">
        <v>602</v>
      </c>
      <c r="E1622" s="368" t="s">
        <v>603</v>
      </c>
      <c r="F1622" s="369" t="s">
        <v>503</v>
      </c>
      <c r="G1622" s="370">
        <v>493</v>
      </c>
      <c r="I1622" s="143"/>
      <c r="J1622" s="143"/>
      <c r="K1622" s="143"/>
      <c r="L1622" s="143"/>
      <c r="M1622" s="237"/>
      <c r="N1622" s="143"/>
      <c r="O1622" s="143"/>
      <c r="P1622" s="143"/>
      <c r="Q1622" s="143"/>
      <c r="R1622" s="143"/>
      <c r="S1622" s="143"/>
      <c r="T1622" s="143"/>
      <c r="U1622" s="143"/>
      <c r="V1622" s="143"/>
      <c r="W1622" s="90">
        <f>IF(AND($AM$17&gt;=$X1622,$AM$17&lt;=$Y1622),'TARIFA ENTREGA A DIRECCION USD'!A1622,$W1623)</f>
        <v>0</v>
      </c>
      <c r="X1622" s="90">
        <v>1613.001</v>
      </c>
      <c r="Y1622" s="90">
        <v>1614</v>
      </c>
      <c r="Z1622" s="144"/>
    </row>
    <row r="1623" spans="1:26" x14ac:dyDescent="0.2">
      <c r="A1623" s="281" t="str">
        <f t="shared" si="34"/>
        <v>PLC VEN</v>
      </c>
      <c r="B1623" s="368" t="s">
        <v>590</v>
      </c>
      <c r="C1623" s="368" t="s">
        <v>591</v>
      </c>
      <c r="D1623" s="368" t="s">
        <v>5475</v>
      </c>
      <c r="E1623" s="368" t="s">
        <v>5476</v>
      </c>
      <c r="F1623" s="369" t="s">
        <v>503</v>
      </c>
      <c r="G1623" s="370">
        <v>324</v>
      </c>
      <c r="I1623" s="143"/>
      <c r="J1623" s="143"/>
      <c r="K1623" s="143"/>
      <c r="L1623" s="143"/>
      <c r="M1623" s="237"/>
      <c r="N1623" s="143"/>
      <c r="O1623" s="143"/>
      <c r="P1623" s="143"/>
      <c r="Q1623" s="143"/>
      <c r="R1623" s="143"/>
      <c r="S1623" s="143"/>
      <c r="T1623" s="143"/>
      <c r="U1623" s="143"/>
      <c r="V1623" s="143"/>
      <c r="W1623" s="90">
        <f>IF(AND($AM$17&gt;=$X1623,$AM$17&lt;=$Y1623),'TARIFA ENTREGA A DIRECCION USD'!A1623,$W1624)</f>
        <v>0</v>
      </c>
      <c r="X1623" s="90">
        <v>1614.001</v>
      </c>
      <c r="Y1623" s="90">
        <v>1615</v>
      </c>
      <c r="Z1623" s="144"/>
    </row>
    <row r="1624" spans="1:26" x14ac:dyDescent="0.2">
      <c r="A1624" s="281" t="str">
        <f t="shared" si="34"/>
        <v>PLC VLP</v>
      </c>
      <c r="B1624" s="368" t="s">
        <v>590</v>
      </c>
      <c r="C1624" s="368" t="s">
        <v>591</v>
      </c>
      <c r="D1624" s="368" t="s">
        <v>606</v>
      </c>
      <c r="E1624" s="368" t="s">
        <v>5482</v>
      </c>
      <c r="F1624" s="369" t="s">
        <v>502</v>
      </c>
      <c r="G1624" s="370">
        <v>236</v>
      </c>
      <c r="I1624" s="143"/>
      <c r="J1624" s="143"/>
      <c r="K1624" s="143"/>
      <c r="L1624" s="143"/>
      <c r="M1624" s="237"/>
      <c r="N1624" s="143"/>
      <c r="O1624" s="143"/>
      <c r="P1624" s="143"/>
      <c r="Q1624" s="143"/>
      <c r="R1624" s="143"/>
      <c r="S1624" s="143"/>
      <c r="T1624" s="143"/>
      <c r="U1624" s="143"/>
      <c r="V1624" s="143"/>
      <c r="W1624" s="90">
        <f>IF(AND($AM$17&gt;=$X1624,$AM$17&lt;=$Y1624),'TARIFA ENTREGA A DIRECCION USD'!A1624,$W1625)</f>
        <v>0</v>
      </c>
      <c r="X1624" s="90">
        <v>1615.001</v>
      </c>
      <c r="Y1624" s="90">
        <v>1616</v>
      </c>
      <c r="Z1624" s="144"/>
    </row>
    <row r="1625" spans="1:26" x14ac:dyDescent="0.2">
      <c r="A1625" s="281" t="str">
        <f t="shared" si="34"/>
        <v>PLC VRA</v>
      </c>
      <c r="B1625" s="368" t="s">
        <v>590</v>
      </c>
      <c r="C1625" s="368" t="s">
        <v>591</v>
      </c>
      <c r="D1625" s="368" t="s">
        <v>607</v>
      </c>
      <c r="E1625" s="368" t="s">
        <v>608</v>
      </c>
      <c r="F1625" s="369" t="s">
        <v>504</v>
      </c>
      <c r="G1625" s="370">
        <v>918</v>
      </c>
      <c r="I1625" s="143"/>
      <c r="J1625" s="143"/>
      <c r="K1625" s="143"/>
      <c r="L1625" s="143"/>
      <c r="M1625" s="237"/>
      <c r="N1625" s="143"/>
      <c r="O1625" s="143"/>
      <c r="P1625" s="143"/>
      <c r="Q1625" s="143"/>
      <c r="R1625" s="143"/>
      <c r="S1625" s="143"/>
      <c r="T1625" s="143"/>
      <c r="U1625" s="143"/>
      <c r="V1625" s="143"/>
      <c r="W1625" s="90">
        <f>IF(AND($AM$17&gt;=$X1625,$AM$17&lt;=$Y1625),'TARIFA ENTREGA A DIRECCION USD'!A1625,$W1626)</f>
        <v>0</v>
      </c>
      <c r="X1625" s="90">
        <v>1616.001</v>
      </c>
      <c r="Y1625" s="90">
        <v>1617</v>
      </c>
      <c r="Z1625" s="144"/>
    </row>
    <row r="1626" spans="1:26" x14ac:dyDescent="0.2">
      <c r="A1626" s="281" t="str">
        <f t="shared" si="34"/>
        <v>PLC XBM</v>
      </c>
      <c r="B1626" s="368" t="s">
        <v>590</v>
      </c>
      <c r="C1626" s="368" t="s">
        <v>591</v>
      </c>
      <c r="D1626" s="368" t="s">
        <v>609</v>
      </c>
      <c r="E1626" s="368" t="s">
        <v>612</v>
      </c>
      <c r="F1626" s="369" t="s">
        <v>503</v>
      </c>
      <c r="G1626" s="370">
        <v>324</v>
      </c>
      <c r="I1626" s="143"/>
      <c r="J1626" s="143"/>
      <c r="K1626" s="143"/>
      <c r="L1626" s="143"/>
      <c r="M1626" s="237"/>
      <c r="N1626" s="143"/>
      <c r="O1626" s="143"/>
      <c r="P1626" s="143"/>
      <c r="Q1626" s="143"/>
      <c r="R1626" s="143"/>
      <c r="S1626" s="143"/>
      <c r="T1626" s="143"/>
      <c r="U1626" s="143"/>
      <c r="V1626" s="143"/>
      <c r="W1626" s="90">
        <f>IF(AND($AM$17&gt;=$X1626,$AM$17&lt;=$Y1626),'TARIFA ENTREGA A DIRECCION USD'!A1626,$W1627)</f>
        <v>0</v>
      </c>
      <c r="X1626" s="90">
        <v>1617.001</v>
      </c>
      <c r="Y1626" s="90">
        <v>1618</v>
      </c>
      <c r="Z1626" s="144"/>
    </row>
    <row r="1627" spans="1:26" x14ac:dyDescent="0.2">
      <c r="A1627" s="281" t="str">
        <f t="shared" si="34"/>
        <v>PLC XES</v>
      </c>
      <c r="B1627" s="368" t="s">
        <v>590</v>
      </c>
      <c r="C1627" s="368" t="s">
        <v>591</v>
      </c>
      <c r="D1627" s="368" t="s">
        <v>610</v>
      </c>
      <c r="E1627" s="368" t="s">
        <v>613</v>
      </c>
      <c r="F1627" s="369" t="s">
        <v>503</v>
      </c>
      <c r="G1627" s="370">
        <v>324</v>
      </c>
      <c r="I1627" s="143"/>
      <c r="J1627" s="143"/>
      <c r="K1627" s="143"/>
      <c r="L1627" s="143"/>
      <c r="M1627" s="237"/>
      <c r="N1627" s="143"/>
      <c r="O1627" s="143"/>
      <c r="P1627" s="143"/>
      <c r="Q1627" s="143"/>
      <c r="R1627" s="143"/>
      <c r="S1627" s="143"/>
      <c r="T1627" s="143"/>
      <c r="U1627" s="143"/>
      <c r="V1627" s="143"/>
      <c r="W1627" s="90">
        <f>IF(AND($AM$17&gt;=$X1627,$AM$17&lt;=$Y1627),'TARIFA ENTREGA A DIRECCION USD'!A1627,$W1628)</f>
        <v>0</v>
      </c>
      <c r="X1627" s="90">
        <v>1618.001</v>
      </c>
      <c r="Y1627" s="90">
        <v>1619</v>
      </c>
      <c r="Z1627" s="144"/>
    </row>
    <row r="1628" spans="1:26" x14ac:dyDescent="0.2">
      <c r="A1628" s="281" t="str">
        <f t="shared" si="34"/>
        <v>PLC XSJ</v>
      </c>
      <c r="B1628" s="368" t="s">
        <v>590</v>
      </c>
      <c r="C1628" s="368" t="s">
        <v>591</v>
      </c>
      <c r="D1628" s="368" t="s">
        <v>5477</v>
      </c>
      <c r="E1628" s="368" t="s">
        <v>5478</v>
      </c>
      <c r="F1628" s="369" t="s">
        <v>503</v>
      </c>
      <c r="G1628" s="370">
        <v>324</v>
      </c>
      <c r="I1628" s="143"/>
      <c r="J1628" s="143"/>
      <c r="K1628" s="143"/>
      <c r="L1628" s="143"/>
      <c r="M1628" s="237"/>
      <c r="N1628" s="143"/>
      <c r="O1628" s="143"/>
      <c r="P1628" s="143"/>
      <c r="Q1628" s="143"/>
      <c r="R1628" s="143"/>
      <c r="S1628" s="143"/>
      <c r="T1628" s="143"/>
      <c r="U1628" s="143"/>
      <c r="V1628" s="143"/>
      <c r="W1628" s="90">
        <f>IF(AND($AM$17&gt;=$X1628,$AM$17&lt;=$Y1628),'TARIFA ENTREGA A DIRECCION USD'!A1628,$W1629)</f>
        <v>0</v>
      </c>
      <c r="X1628" s="90">
        <v>1619.001</v>
      </c>
      <c r="Y1628" s="90">
        <v>1620</v>
      </c>
      <c r="Z1628" s="144"/>
    </row>
    <row r="1629" spans="1:26" x14ac:dyDescent="0.2">
      <c r="A1629" s="281" t="str">
        <f t="shared" si="34"/>
        <v>PLC XSS</v>
      </c>
      <c r="B1629" s="368" t="s">
        <v>590</v>
      </c>
      <c r="C1629" s="368" t="s">
        <v>591</v>
      </c>
      <c r="D1629" s="368" t="s">
        <v>5485</v>
      </c>
      <c r="E1629" s="368" t="s">
        <v>5486</v>
      </c>
      <c r="F1629" s="369" t="s">
        <v>504</v>
      </c>
      <c r="G1629" s="370">
        <v>1230</v>
      </c>
      <c r="I1629" s="143"/>
      <c r="J1629" s="143"/>
      <c r="K1629" s="143"/>
      <c r="L1629" s="143"/>
      <c r="M1629" s="237"/>
      <c r="N1629" s="143"/>
      <c r="O1629" s="143"/>
      <c r="P1629" s="143"/>
      <c r="Q1629" s="143"/>
      <c r="R1629" s="143"/>
      <c r="S1629" s="143"/>
      <c r="T1629" s="143"/>
      <c r="U1629" s="143"/>
      <c r="V1629" s="143"/>
      <c r="W1629" s="90">
        <f>IF(AND($AM$17&gt;=$X1629,$AM$17&lt;=$Y1629),'TARIFA ENTREGA A DIRECCION USD'!A1629,$W1630)</f>
        <v>0</v>
      </c>
      <c r="X1629" s="90">
        <v>1620.001</v>
      </c>
      <c r="Y1629" s="90">
        <v>1621</v>
      </c>
      <c r="Z1629" s="144"/>
    </row>
    <row r="1630" spans="1:26" x14ac:dyDescent="0.2">
      <c r="A1630" s="281" t="str">
        <f t="shared" si="34"/>
        <v>PLC XTT</v>
      </c>
      <c r="B1630" s="368" t="s">
        <v>590</v>
      </c>
      <c r="C1630" s="368" t="s">
        <v>591</v>
      </c>
      <c r="D1630" s="368" t="s">
        <v>5448</v>
      </c>
      <c r="E1630" s="368" t="s">
        <v>5479</v>
      </c>
      <c r="F1630" s="369" t="s">
        <v>503</v>
      </c>
      <c r="G1630" s="370">
        <v>324</v>
      </c>
      <c r="I1630" s="143"/>
      <c r="J1630" s="143"/>
      <c r="K1630" s="143"/>
      <c r="L1630" s="143"/>
      <c r="M1630" s="237"/>
      <c r="N1630" s="143"/>
      <c r="O1630" s="143"/>
      <c r="P1630" s="143"/>
      <c r="Q1630" s="143"/>
      <c r="R1630" s="143"/>
      <c r="S1630" s="143"/>
      <c r="T1630" s="143"/>
      <c r="U1630" s="143"/>
      <c r="V1630" s="143"/>
      <c r="W1630" s="90">
        <f>IF(AND($AM$17&gt;=$X1630,$AM$17&lt;=$Y1630),'TARIFA ENTREGA A DIRECCION USD'!A1630,$W1631)</f>
        <v>0</v>
      </c>
      <c r="X1630" s="90">
        <v>1621.001</v>
      </c>
      <c r="Y1630" s="90">
        <v>1622</v>
      </c>
      <c r="Z1630" s="144"/>
    </row>
    <row r="1631" spans="1:26" ht="22.5" x14ac:dyDescent="0.2">
      <c r="A1631" s="282" t="str">
        <f t="shared" si="34"/>
        <v>PLC XCH</v>
      </c>
      <c r="B1631" s="278" t="s">
        <v>590</v>
      </c>
      <c r="C1631" s="278" t="s">
        <v>591</v>
      </c>
      <c r="D1631" s="278" t="s">
        <v>5537</v>
      </c>
      <c r="E1631" s="278" t="s">
        <v>5538</v>
      </c>
      <c r="F1631" s="395" t="s">
        <v>503</v>
      </c>
      <c r="G1631" s="396">
        <v>324</v>
      </c>
      <c r="I1631" s="143"/>
      <c r="J1631" s="143"/>
      <c r="K1631" s="143"/>
      <c r="L1631" s="143"/>
      <c r="M1631" s="237"/>
      <c r="N1631" s="143"/>
      <c r="O1631" s="143"/>
      <c r="P1631" s="143"/>
      <c r="Q1631" s="143"/>
      <c r="R1631" s="143"/>
      <c r="S1631" s="143"/>
      <c r="T1631" s="143"/>
      <c r="U1631" s="143"/>
      <c r="V1631" s="143"/>
      <c r="W1631" s="90">
        <f>IF(AND($AM$17&gt;=$X1631,$AM$17&lt;=$Y1631),'TARIFA ENTREGA A DIRECCION USD'!A1631,$W1632)</f>
        <v>0</v>
      </c>
      <c r="X1631" s="90">
        <v>1622.001</v>
      </c>
      <c r="Y1631" s="90">
        <v>1623</v>
      </c>
      <c r="Z1631" s="144"/>
    </row>
    <row r="1632" spans="1:26" ht="22.5" x14ac:dyDescent="0.2">
      <c r="A1632" s="294" t="str">
        <f t="shared" si="34"/>
        <v>PLC BPC</v>
      </c>
      <c r="B1632" s="293" t="s">
        <v>590</v>
      </c>
      <c r="C1632" s="293" t="s">
        <v>591</v>
      </c>
      <c r="D1632" s="293" t="s">
        <v>5544</v>
      </c>
      <c r="E1632" s="293" t="s">
        <v>5545</v>
      </c>
      <c r="F1632" s="397" t="s">
        <v>501</v>
      </c>
      <c r="G1632" s="398">
        <v>1</v>
      </c>
      <c r="I1632" s="143"/>
      <c r="J1632" s="143"/>
      <c r="K1632" s="143"/>
      <c r="L1632" s="143"/>
      <c r="M1632" s="237"/>
      <c r="N1632" s="143"/>
      <c r="O1632" s="143"/>
      <c r="P1632" s="143"/>
      <c r="Q1632" s="143"/>
      <c r="R1632" s="143"/>
      <c r="S1632" s="143"/>
      <c r="T1632" s="143"/>
      <c r="U1632" s="143"/>
      <c r="V1632" s="143"/>
      <c r="W1632" s="90">
        <f>IF(AND($AM$17&gt;=$X1632,$AM$17&lt;=$Y1632),'TARIFA ENTREGA A DIRECCION USD'!A1632,$W1633)</f>
        <v>0</v>
      </c>
      <c r="X1632" s="90">
        <v>1623.001</v>
      </c>
      <c r="Y1632" s="90">
        <v>1624</v>
      </c>
      <c r="Z1632" s="144"/>
    </row>
    <row r="1633" spans="1:26" ht="22.5" x14ac:dyDescent="0.2">
      <c r="A1633" s="294" t="str">
        <f t="shared" si="34"/>
        <v>PLC XCP</v>
      </c>
      <c r="B1633" s="293" t="s">
        <v>590</v>
      </c>
      <c r="C1633" s="293" t="s">
        <v>591</v>
      </c>
      <c r="D1633" s="293" t="s">
        <v>5549</v>
      </c>
      <c r="E1633" s="293" t="s">
        <v>5550</v>
      </c>
      <c r="F1633" s="397" t="s">
        <v>502</v>
      </c>
      <c r="G1633" s="398">
        <v>324</v>
      </c>
      <c r="I1633" s="143"/>
      <c r="J1633" s="143"/>
      <c r="K1633" s="143"/>
      <c r="L1633" s="143"/>
      <c r="M1633" s="237"/>
      <c r="N1633" s="143"/>
      <c r="O1633" s="143"/>
      <c r="P1633" s="143"/>
      <c r="Q1633" s="143"/>
      <c r="R1633" s="143"/>
      <c r="S1633" s="143"/>
      <c r="T1633" s="143"/>
      <c r="U1633" s="143"/>
      <c r="V1633" s="143"/>
      <c r="W1633" s="90">
        <f>IF(AND($AM$17&gt;=$X1633,$AM$17&lt;=$Y1633),'TARIFA ENTREGA A DIRECCION USD'!A1633,$W1634)</f>
        <v>0</v>
      </c>
      <c r="X1633" s="90">
        <v>1624.001</v>
      </c>
      <c r="Y1633" s="90">
        <v>1625</v>
      </c>
      <c r="Z1633" s="144"/>
    </row>
    <row r="1634" spans="1:26" x14ac:dyDescent="0.2">
      <c r="A1634" s="281" t="str">
        <f t="shared" si="34"/>
        <v>POZ ACO</v>
      </c>
      <c r="B1634" s="368" t="s">
        <v>592</v>
      </c>
      <c r="C1634" s="368" t="s">
        <v>593</v>
      </c>
      <c r="D1634" s="368" t="s">
        <v>546</v>
      </c>
      <c r="E1634" s="368" t="s">
        <v>547</v>
      </c>
      <c r="F1634" s="369" t="s">
        <v>502</v>
      </c>
      <c r="G1634" s="370">
        <v>288</v>
      </c>
      <c r="I1634" s="143"/>
      <c r="J1634" s="143"/>
      <c r="K1634" s="143"/>
      <c r="L1634" s="143"/>
      <c r="M1634" s="237"/>
      <c r="N1634" s="143"/>
      <c r="O1634" s="143"/>
      <c r="P1634" s="143"/>
      <c r="Q1634" s="143"/>
      <c r="R1634" s="143"/>
      <c r="S1634" s="143"/>
      <c r="T1634" s="143"/>
      <c r="U1634" s="143"/>
      <c r="V1634" s="143"/>
      <c r="W1634" s="90">
        <f>IF(AND($AM$17&gt;=$X1634,$AM$17&lt;=$Y1634),'TARIFA ENTREGA A DIRECCION USD'!A1634,$W1635)</f>
        <v>0</v>
      </c>
      <c r="X1634" s="90">
        <v>1625.001</v>
      </c>
      <c r="Y1634" s="90">
        <v>1626</v>
      </c>
      <c r="Z1634" s="144"/>
    </row>
    <row r="1635" spans="1:26" x14ac:dyDescent="0.2">
      <c r="A1635" s="281" t="str">
        <f t="shared" si="34"/>
        <v>POZ AUA</v>
      </c>
      <c r="B1635" s="368" t="s">
        <v>592</v>
      </c>
      <c r="C1635" s="368" t="s">
        <v>593</v>
      </c>
      <c r="D1635" s="368" t="s">
        <v>5515</v>
      </c>
      <c r="E1635" s="368" t="s">
        <v>5519</v>
      </c>
      <c r="F1635" s="369" t="s">
        <v>504</v>
      </c>
      <c r="G1635" s="370">
        <v>998</v>
      </c>
      <c r="I1635" s="143"/>
      <c r="J1635" s="143"/>
      <c r="K1635" s="143"/>
      <c r="L1635" s="143"/>
      <c r="M1635" s="237"/>
      <c r="N1635" s="143"/>
      <c r="O1635" s="143"/>
      <c r="P1635" s="143"/>
      <c r="Q1635" s="143"/>
      <c r="R1635" s="143"/>
      <c r="S1635" s="143"/>
      <c r="T1635" s="143"/>
      <c r="U1635" s="143"/>
      <c r="V1635" s="143"/>
      <c r="W1635" s="90">
        <f>IF(AND($AM$17&gt;=$X1635,$AM$17&lt;=$Y1635),'TARIFA ENTREGA A DIRECCION USD'!A1635,$W1636)</f>
        <v>0</v>
      </c>
      <c r="X1635" s="90">
        <v>1626.001</v>
      </c>
      <c r="Y1635" s="90">
        <v>1627</v>
      </c>
      <c r="Z1635" s="144"/>
    </row>
    <row r="1636" spans="1:26" x14ac:dyDescent="0.2">
      <c r="A1636" s="281" t="str">
        <f t="shared" si="34"/>
        <v>POZ BAS</v>
      </c>
      <c r="B1636" s="368" t="s">
        <v>592</v>
      </c>
      <c r="C1636" s="368" t="s">
        <v>593</v>
      </c>
      <c r="D1636" s="368" t="s">
        <v>549</v>
      </c>
      <c r="E1636" s="368" t="s">
        <v>550</v>
      </c>
      <c r="F1636" s="369" t="s">
        <v>504</v>
      </c>
      <c r="G1636" s="370">
        <v>1265</v>
      </c>
      <c r="I1636" s="143"/>
      <c r="J1636" s="143"/>
      <c r="K1636" s="143"/>
      <c r="L1636" s="143"/>
      <c r="M1636" s="237"/>
      <c r="N1636" s="143"/>
      <c r="O1636" s="143"/>
      <c r="P1636" s="143"/>
      <c r="Q1636" s="143"/>
      <c r="R1636" s="143"/>
      <c r="S1636" s="143"/>
      <c r="T1636" s="143"/>
      <c r="U1636" s="143"/>
      <c r="V1636" s="143"/>
      <c r="W1636" s="90">
        <f>IF(AND($AM$17&gt;=$X1636,$AM$17&lt;=$Y1636),'TARIFA ENTREGA A DIRECCION USD'!A1636,$W1637)</f>
        <v>0</v>
      </c>
      <c r="X1636" s="90">
        <v>1627.001</v>
      </c>
      <c r="Y1636" s="90">
        <v>1628</v>
      </c>
      <c r="Z1636" s="144"/>
    </row>
    <row r="1637" spans="1:26" x14ac:dyDescent="0.2">
      <c r="A1637" s="281" t="str">
        <f t="shared" si="34"/>
        <v>POZ BTO</v>
      </c>
      <c r="B1637" s="368" t="s">
        <v>592</v>
      </c>
      <c r="C1637" s="368" t="s">
        <v>593</v>
      </c>
      <c r="D1637" s="368" t="s">
        <v>551</v>
      </c>
      <c r="E1637" s="368" t="s">
        <v>552</v>
      </c>
      <c r="F1637" s="369" t="s">
        <v>504</v>
      </c>
      <c r="G1637" s="370">
        <v>1021</v>
      </c>
      <c r="I1637" s="143"/>
      <c r="J1637" s="143"/>
      <c r="K1637" s="143"/>
      <c r="L1637" s="143"/>
      <c r="M1637" s="237"/>
      <c r="N1637" s="143"/>
      <c r="O1637" s="143"/>
      <c r="P1637" s="143"/>
      <c r="Q1637" s="143"/>
      <c r="R1637" s="143"/>
      <c r="S1637" s="143"/>
      <c r="T1637" s="143"/>
      <c r="U1637" s="143"/>
      <c r="V1637" s="143"/>
      <c r="W1637" s="90">
        <f>IF(AND($AM$17&gt;=$X1637,$AM$17&lt;=$Y1637),'TARIFA ENTREGA A DIRECCION USD'!A1637,$W1638)</f>
        <v>0</v>
      </c>
      <c r="X1637" s="90">
        <v>1628.001</v>
      </c>
      <c r="Y1637" s="90">
        <v>1629</v>
      </c>
      <c r="Z1637" s="144"/>
    </row>
    <row r="1638" spans="1:26" x14ac:dyDescent="0.2">
      <c r="A1638" s="281" t="str">
        <f t="shared" si="34"/>
        <v>POZ CAS</v>
      </c>
      <c r="B1638" s="368" t="s">
        <v>592</v>
      </c>
      <c r="C1638" s="368" t="s">
        <v>593</v>
      </c>
      <c r="D1638" s="368" t="s">
        <v>553</v>
      </c>
      <c r="E1638" s="368" t="s">
        <v>554</v>
      </c>
      <c r="F1638" s="369" t="s">
        <v>504</v>
      </c>
      <c r="G1638" s="370">
        <v>1315</v>
      </c>
      <c r="I1638" s="143"/>
      <c r="J1638" s="143"/>
      <c r="K1638" s="143"/>
      <c r="L1638" s="143"/>
      <c r="M1638" s="237"/>
      <c r="N1638" s="143"/>
      <c r="O1638" s="143"/>
      <c r="P1638" s="143"/>
      <c r="Q1638" s="143"/>
      <c r="R1638" s="143"/>
      <c r="S1638" s="143"/>
      <c r="T1638" s="143"/>
      <c r="U1638" s="143"/>
      <c r="V1638" s="143"/>
      <c r="W1638" s="90">
        <f>IF(AND($AM$17&gt;=$X1638,$AM$17&lt;=$Y1638),'TARIFA ENTREGA A DIRECCION USD'!A1638,$W1639)</f>
        <v>0</v>
      </c>
      <c r="X1638" s="90">
        <v>1629.001</v>
      </c>
      <c r="Y1638" s="90">
        <v>1630</v>
      </c>
      <c r="Z1638" s="144"/>
    </row>
    <row r="1639" spans="1:26" x14ac:dyDescent="0.2">
      <c r="A1639" s="281" t="str">
        <f t="shared" si="34"/>
        <v>POZ CAZ</v>
      </c>
      <c r="B1639" s="368" t="s">
        <v>592</v>
      </c>
      <c r="C1639" s="368" t="s">
        <v>593</v>
      </c>
      <c r="D1639" s="368" t="s">
        <v>561</v>
      </c>
      <c r="E1639" s="368" t="s">
        <v>611</v>
      </c>
      <c r="F1639" s="369" t="s">
        <v>504</v>
      </c>
      <c r="G1639" s="370">
        <v>683</v>
      </c>
      <c r="I1639" s="143"/>
      <c r="J1639" s="143"/>
      <c r="K1639" s="143"/>
      <c r="L1639" s="143"/>
      <c r="M1639" s="237"/>
      <c r="N1639" s="143"/>
      <c r="O1639" s="143"/>
      <c r="P1639" s="143"/>
      <c r="Q1639" s="143"/>
      <c r="R1639" s="143"/>
      <c r="S1639" s="143"/>
      <c r="T1639" s="143"/>
      <c r="U1639" s="143"/>
      <c r="V1639" s="143"/>
      <c r="W1639" s="90">
        <f>IF(AND($AM$17&gt;=$X1639,$AM$17&lt;=$Y1639),'TARIFA ENTREGA A DIRECCION USD'!A1639,$W1640)</f>
        <v>0</v>
      </c>
      <c r="X1639" s="90">
        <v>1630.001</v>
      </c>
      <c r="Y1639" s="90">
        <v>1631</v>
      </c>
      <c r="Z1639" s="144"/>
    </row>
    <row r="1640" spans="1:26" x14ac:dyDescent="0.2">
      <c r="A1640" s="281" t="str">
        <f t="shared" si="34"/>
        <v>POZ CBR</v>
      </c>
      <c r="B1640" s="368" t="s">
        <v>592</v>
      </c>
      <c r="C1640" s="368" t="s">
        <v>593</v>
      </c>
      <c r="D1640" s="368" t="s">
        <v>555</v>
      </c>
      <c r="E1640" s="368" t="s">
        <v>556</v>
      </c>
      <c r="F1640" s="369" t="s">
        <v>502</v>
      </c>
      <c r="G1640" s="370">
        <v>103</v>
      </c>
      <c r="I1640" s="143"/>
      <c r="J1640" s="143"/>
      <c r="K1640" s="143"/>
      <c r="L1640" s="143"/>
      <c r="M1640" s="237"/>
      <c r="N1640" s="143"/>
      <c r="O1640" s="143"/>
      <c r="P1640" s="143"/>
      <c r="Q1640" s="143"/>
      <c r="R1640" s="143"/>
      <c r="S1640" s="143"/>
      <c r="T1640" s="143"/>
      <c r="U1640" s="143"/>
      <c r="V1640" s="143"/>
      <c r="W1640" s="90">
        <f>IF(AND($AM$17&gt;=$X1640,$AM$17&lt;=$Y1640),'TARIFA ENTREGA A DIRECCION USD'!A1640,$W1641)</f>
        <v>0</v>
      </c>
      <c r="X1640" s="90">
        <v>1631.001</v>
      </c>
      <c r="Y1640" s="90">
        <v>1632</v>
      </c>
      <c r="Z1640" s="144"/>
    </row>
    <row r="1641" spans="1:26" x14ac:dyDescent="0.2">
      <c r="A1641" s="281" t="str">
        <f t="shared" si="34"/>
        <v>POZ CCS</v>
      </c>
      <c r="B1641" s="368" t="s">
        <v>592</v>
      </c>
      <c r="C1641" s="368" t="s">
        <v>593</v>
      </c>
      <c r="D1641" s="368" t="s">
        <v>557</v>
      </c>
      <c r="E1641" s="368" t="s">
        <v>558</v>
      </c>
      <c r="F1641" s="369" t="s">
        <v>504</v>
      </c>
      <c r="G1641" s="370">
        <v>656</v>
      </c>
      <c r="I1641" s="143"/>
      <c r="J1641" s="143"/>
      <c r="K1641" s="143"/>
      <c r="L1641" s="143"/>
      <c r="M1641" s="237"/>
      <c r="N1641" s="143"/>
      <c r="O1641" s="143"/>
      <c r="P1641" s="143"/>
      <c r="Q1641" s="143"/>
      <c r="R1641" s="143"/>
      <c r="S1641" s="143"/>
      <c r="T1641" s="143"/>
      <c r="U1641" s="143"/>
      <c r="V1641" s="143"/>
      <c r="W1641" s="90">
        <f>IF(AND($AM$17&gt;=$X1641,$AM$17&lt;=$Y1641),'TARIFA ENTREGA A DIRECCION USD'!A1641,$W1642)</f>
        <v>0</v>
      </c>
      <c r="X1641" s="90">
        <v>1632.001</v>
      </c>
      <c r="Y1641" s="90">
        <v>1633</v>
      </c>
      <c r="Z1641" s="144"/>
    </row>
    <row r="1642" spans="1:26" x14ac:dyDescent="0.2">
      <c r="A1642" s="281" t="str">
        <f t="shared" si="34"/>
        <v>POZ CGA</v>
      </c>
      <c r="B1642" s="368" t="s">
        <v>592</v>
      </c>
      <c r="C1642" s="368" t="s">
        <v>593</v>
      </c>
      <c r="D1642" s="368" t="s">
        <v>559</v>
      </c>
      <c r="E1642" s="368" t="s">
        <v>560</v>
      </c>
      <c r="F1642" s="369" t="s">
        <v>504</v>
      </c>
      <c r="G1642" s="370">
        <v>761</v>
      </c>
      <c r="I1642" s="143"/>
      <c r="J1642" s="143"/>
      <c r="K1642" s="143"/>
      <c r="L1642" s="143"/>
      <c r="M1642" s="237"/>
      <c r="N1642" s="143"/>
      <c r="O1642" s="143"/>
      <c r="P1642" s="143"/>
      <c r="Q1642" s="143"/>
      <c r="R1642" s="143"/>
      <c r="S1642" s="143"/>
      <c r="T1642" s="143"/>
      <c r="U1642" s="143"/>
      <c r="V1642" s="143"/>
      <c r="W1642" s="90">
        <f>IF(AND($AM$17&gt;=$X1642,$AM$17&lt;=$Y1642),'TARIFA ENTREGA A DIRECCION USD'!A1642,$W1643)</f>
        <v>0</v>
      </c>
      <c r="X1642" s="90">
        <v>1633.001</v>
      </c>
      <c r="Y1642" s="90">
        <v>1634</v>
      </c>
      <c r="Z1642" s="144"/>
    </row>
    <row r="1643" spans="1:26" x14ac:dyDescent="0.2">
      <c r="A1643" s="281" t="str">
        <f t="shared" si="34"/>
        <v>POZ CNA</v>
      </c>
      <c r="B1643" s="368" t="s">
        <v>592</v>
      </c>
      <c r="C1643" s="368" t="s">
        <v>593</v>
      </c>
      <c r="D1643" s="368" t="s">
        <v>5492</v>
      </c>
      <c r="E1643" s="368" t="s">
        <v>5493</v>
      </c>
      <c r="F1643" s="369" t="s">
        <v>502</v>
      </c>
      <c r="G1643" s="369">
        <v>100</v>
      </c>
      <c r="I1643" s="143"/>
      <c r="J1643" s="143"/>
      <c r="K1643" s="143"/>
      <c r="L1643" s="143"/>
      <c r="M1643" s="237"/>
      <c r="N1643" s="143"/>
      <c r="O1643" s="143"/>
      <c r="P1643" s="143"/>
      <c r="Q1643" s="143"/>
      <c r="R1643" s="143"/>
      <c r="S1643" s="143"/>
      <c r="T1643" s="143"/>
      <c r="U1643" s="143"/>
      <c r="V1643" s="143"/>
      <c r="W1643" s="90">
        <f>IF(AND($AM$17&gt;=$X1643,$AM$17&lt;=$Y1643),'TARIFA ENTREGA A DIRECCION USD'!A1643,$W1644)</f>
        <v>0</v>
      </c>
      <c r="X1643" s="90">
        <v>1634.001</v>
      </c>
      <c r="Y1643" s="90">
        <v>1635</v>
      </c>
      <c r="Z1643" s="144"/>
    </row>
    <row r="1644" spans="1:26" x14ac:dyDescent="0.2">
      <c r="A1644" s="281" t="str">
        <f t="shared" si="34"/>
        <v>POZ CNO</v>
      </c>
      <c r="B1644" s="368" t="s">
        <v>592</v>
      </c>
      <c r="C1644" s="368" t="s">
        <v>593</v>
      </c>
      <c r="D1644" s="368" t="s">
        <v>5499</v>
      </c>
      <c r="E1644" s="368" t="s">
        <v>5500</v>
      </c>
      <c r="F1644" s="369" t="s">
        <v>503</v>
      </c>
      <c r="G1644" s="370">
        <v>575</v>
      </c>
      <c r="I1644" s="143"/>
      <c r="J1644" s="143"/>
      <c r="K1644" s="143"/>
      <c r="L1644" s="143"/>
      <c r="M1644" s="237"/>
      <c r="N1644" s="143"/>
      <c r="O1644" s="143"/>
      <c r="P1644" s="143"/>
      <c r="Q1644" s="143"/>
      <c r="R1644" s="143"/>
      <c r="S1644" s="143"/>
      <c r="T1644" s="143"/>
      <c r="U1644" s="143"/>
      <c r="V1644" s="143"/>
      <c r="W1644" s="90">
        <f>IF(AND($AM$17&gt;=$X1644,$AM$17&lt;=$Y1644),'TARIFA ENTREGA A DIRECCION USD'!A1644,$W1645)</f>
        <v>0</v>
      </c>
      <c r="X1644" s="90">
        <v>1635.001</v>
      </c>
      <c r="Y1644" s="90">
        <v>1636</v>
      </c>
      <c r="Z1644" s="144"/>
    </row>
    <row r="1645" spans="1:26" x14ac:dyDescent="0.2">
      <c r="A1645" s="281" t="str">
        <f t="shared" si="34"/>
        <v>POZ CRO</v>
      </c>
      <c r="B1645" s="368" t="s">
        <v>592</v>
      </c>
      <c r="C1645" s="368" t="s">
        <v>593</v>
      </c>
      <c r="D1645" s="368" t="s">
        <v>562</v>
      </c>
      <c r="E1645" s="368" t="s">
        <v>563</v>
      </c>
      <c r="F1645" s="369" t="s">
        <v>504</v>
      </c>
      <c r="G1645" s="370">
        <v>1118</v>
      </c>
      <c r="I1645" s="143"/>
      <c r="J1645" s="143"/>
      <c r="K1645" s="143"/>
      <c r="L1645" s="143"/>
      <c r="M1645" s="237"/>
      <c r="N1645" s="143"/>
      <c r="O1645" s="143"/>
      <c r="P1645" s="143"/>
      <c r="Q1645" s="143"/>
      <c r="R1645" s="143"/>
      <c r="S1645" s="143"/>
      <c r="T1645" s="143"/>
      <c r="U1645" s="143"/>
      <c r="V1645" s="143"/>
      <c r="W1645" s="90">
        <f>IF(AND($AM$17&gt;=$X1645,$AM$17&lt;=$Y1645),'TARIFA ENTREGA A DIRECCION USD'!A1645,$W1646)</f>
        <v>0</v>
      </c>
      <c r="X1645" s="90">
        <v>1636.001</v>
      </c>
      <c r="Y1645" s="90">
        <v>1637</v>
      </c>
      <c r="Z1645" s="144"/>
    </row>
    <row r="1646" spans="1:26" x14ac:dyDescent="0.2">
      <c r="A1646" s="281" t="str">
        <f t="shared" si="34"/>
        <v>POZ CRR</v>
      </c>
      <c r="B1646" s="368" t="s">
        <v>592</v>
      </c>
      <c r="C1646" s="368" t="s">
        <v>593</v>
      </c>
      <c r="D1646" s="368" t="s">
        <v>564</v>
      </c>
      <c r="E1646" s="368" t="s">
        <v>565</v>
      </c>
      <c r="F1646" s="369" t="s">
        <v>504</v>
      </c>
      <c r="G1646" s="370">
        <v>1124</v>
      </c>
      <c r="I1646" s="143"/>
      <c r="J1646" s="143"/>
      <c r="K1646" s="143"/>
      <c r="L1646" s="143"/>
      <c r="M1646" s="237"/>
      <c r="N1646" s="143"/>
      <c r="O1646" s="143"/>
      <c r="P1646" s="143"/>
      <c r="Q1646" s="143"/>
      <c r="R1646" s="143"/>
      <c r="S1646" s="143"/>
      <c r="T1646" s="143"/>
      <c r="U1646" s="143"/>
      <c r="V1646" s="143"/>
      <c r="W1646" s="90">
        <f>IF(AND($AM$17&gt;=$X1646,$AM$17&lt;=$Y1646),'TARIFA ENTREGA A DIRECCION USD'!A1646,$W1647)</f>
        <v>0</v>
      </c>
      <c r="X1646" s="90">
        <v>1637.001</v>
      </c>
      <c r="Y1646" s="90">
        <v>1638</v>
      </c>
      <c r="Z1646" s="144"/>
    </row>
    <row r="1647" spans="1:26" x14ac:dyDescent="0.2">
      <c r="A1647" s="281" t="str">
        <f t="shared" si="34"/>
        <v>POZ CVE</v>
      </c>
      <c r="B1647" s="368" t="s">
        <v>592</v>
      </c>
      <c r="C1647" s="368" t="s">
        <v>593</v>
      </c>
      <c r="D1647" s="368" t="s">
        <v>566</v>
      </c>
      <c r="E1647" s="368" t="s">
        <v>567</v>
      </c>
      <c r="F1647" s="369" t="s">
        <v>504</v>
      </c>
      <c r="G1647" s="370">
        <v>713</v>
      </c>
      <c r="I1647" s="143"/>
      <c r="J1647" s="143"/>
      <c r="K1647" s="143"/>
      <c r="L1647" s="143"/>
      <c r="M1647" s="237"/>
      <c r="N1647" s="143"/>
      <c r="O1647" s="143"/>
      <c r="P1647" s="143"/>
      <c r="Q1647" s="143"/>
      <c r="R1647" s="143"/>
      <c r="S1647" s="143"/>
      <c r="T1647" s="143"/>
      <c r="U1647" s="143"/>
      <c r="V1647" s="143"/>
      <c r="W1647" s="90">
        <f>IF(AND($AM$17&gt;=$X1647,$AM$17&lt;=$Y1647),'TARIFA ENTREGA A DIRECCION USD'!A1647,$W1648)</f>
        <v>0</v>
      </c>
      <c r="X1647" s="90">
        <v>1638.001</v>
      </c>
      <c r="Y1647" s="90">
        <v>1639</v>
      </c>
      <c r="Z1647" s="144"/>
    </row>
    <row r="1648" spans="1:26" x14ac:dyDescent="0.2">
      <c r="A1648" s="281" t="str">
        <f t="shared" si="34"/>
        <v>POZ CZO</v>
      </c>
      <c r="B1648" s="368" t="s">
        <v>592</v>
      </c>
      <c r="C1648" s="368" t="s">
        <v>593</v>
      </c>
      <c r="D1648" s="368" t="s">
        <v>568</v>
      </c>
      <c r="E1648" s="368" t="s">
        <v>5481</v>
      </c>
      <c r="F1648" s="369" t="s">
        <v>504</v>
      </c>
      <c r="G1648" s="370">
        <v>939</v>
      </c>
      <c r="I1648" s="143"/>
      <c r="J1648" s="143"/>
      <c r="K1648" s="143"/>
      <c r="L1648" s="143"/>
      <c r="M1648" s="237"/>
      <c r="N1648" s="143"/>
      <c r="O1648" s="143"/>
      <c r="P1648" s="143"/>
      <c r="Q1648" s="143"/>
      <c r="R1648" s="143"/>
      <c r="S1648" s="143"/>
      <c r="T1648" s="143"/>
      <c r="U1648" s="143"/>
      <c r="V1648" s="143"/>
      <c r="W1648" s="90">
        <f>IF(AND($AM$17&gt;=$X1648,$AM$17&lt;=$Y1648),'TARIFA ENTREGA A DIRECCION USD'!A1648,$W1649)</f>
        <v>0</v>
      </c>
      <c r="X1648" s="90">
        <v>1639.001</v>
      </c>
      <c r="Y1648" s="90">
        <v>1640</v>
      </c>
      <c r="Z1648" s="144"/>
    </row>
    <row r="1649" spans="1:26" x14ac:dyDescent="0.2">
      <c r="A1649" s="281" t="str">
        <f t="shared" si="34"/>
        <v>POZ DMS</v>
      </c>
      <c r="B1649" s="368" t="s">
        <v>592</v>
      </c>
      <c r="C1649" s="368" t="s">
        <v>593</v>
      </c>
      <c r="D1649" s="368" t="s">
        <v>5446</v>
      </c>
      <c r="E1649" s="368" t="s">
        <v>5447</v>
      </c>
      <c r="F1649" s="369" t="s">
        <v>504</v>
      </c>
      <c r="G1649" s="370">
        <v>1265</v>
      </c>
      <c r="I1649" s="143"/>
      <c r="J1649" s="143"/>
      <c r="K1649" s="143"/>
      <c r="L1649" s="143"/>
      <c r="M1649" s="237"/>
      <c r="N1649" s="143"/>
      <c r="O1649" s="143"/>
      <c r="P1649" s="143"/>
      <c r="Q1649" s="143"/>
      <c r="R1649" s="143"/>
      <c r="S1649" s="143"/>
      <c r="T1649" s="143"/>
      <c r="U1649" s="143"/>
      <c r="V1649" s="143"/>
      <c r="W1649" s="90">
        <f>IF(AND($AM$17&gt;=$X1649,$AM$17&lt;=$Y1649),'TARIFA ENTREGA A DIRECCION USD'!A1649,$W1650)</f>
        <v>0</v>
      </c>
      <c r="X1649" s="90">
        <v>1640.001</v>
      </c>
      <c r="Y1649" s="90">
        <v>1641</v>
      </c>
      <c r="Z1649" s="144"/>
    </row>
    <row r="1650" spans="1:26" x14ac:dyDescent="0.2">
      <c r="A1650" s="281" t="str">
        <f t="shared" si="34"/>
        <v>POZ ETE</v>
      </c>
      <c r="B1650" s="368" t="s">
        <v>592</v>
      </c>
      <c r="C1650" s="368" t="s">
        <v>593</v>
      </c>
      <c r="D1650" s="368" t="s">
        <v>570</v>
      </c>
      <c r="E1650" s="368" t="s">
        <v>571</v>
      </c>
      <c r="F1650" s="369" t="s">
        <v>502</v>
      </c>
      <c r="G1650" s="370">
        <v>201</v>
      </c>
      <c r="I1650" s="143"/>
      <c r="J1650" s="143"/>
      <c r="K1650" s="143"/>
      <c r="L1650" s="143"/>
      <c r="M1650" s="237"/>
      <c r="N1650" s="143"/>
      <c r="O1650" s="143"/>
      <c r="P1650" s="143"/>
      <c r="Q1650" s="143"/>
      <c r="R1650" s="143"/>
      <c r="S1650" s="143"/>
      <c r="T1650" s="143"/>
      <c r="U1650" s="143"/>
      <c r="V1650" s="143"/>
      <c r="W1650" s="90">
        <f>IF(AND($AM$17&gt;=$X1650,$AM$17&lt;=$Y1650),'TARIFA ENTREGA A DIRECCION USD'!A1650,$W1651)</f>
        <v>0</v>
      </c>
      <c r="X1650" s="90">
        <v>1641.001</v>
      </c>
      <c r="Y1650" s="90">
        <v>1642</v>
      </c>
      <c r="Z1650" s="144"/>
    </row>
    <row r="1651" spans="1:26" x14ac:dyDescent="0.2">
      <c r="A1651" s="281" t="str">
        <f t="shared" si="34"/>
        <v>POZ EVA</v>
      </c>
      <c r="B1651" s="368" t="s">
        <v>592</v>
      </c>
      <c r="C1651" s="368" t="s">
        <v>593</v>
      </c>
      <c r="D1651" s="368" t="s">
        <v>572</v>
      </c>
      <c r="E1651" s="368" t="s">
        <v>573</v>
      </c>
      <c r="F1651" s="369" t="s">
        <v>504</v>
      </c>
      <c r="G1651" s="370">
        <v>1398</v>
      </c>
      <c r="I1651" s="143"/>
      <c r="J1651" s="143"/>
      <c r="K1651" s="143"/>
      <c r="L1651" s="143"/>
      <c r="M1651" s="237"/>
      <c r="N1651" s="143"/>
      <c r="O1651" s="143"/>
      <c r="P1651" s="143"/>
      <c r="Q1651" s="143"/>
      <c r="R1651" s="143"/>
      <c r="S1651" s="143"/>
      <c r="T1651" s="143"/>
      <c r="U1651" s="143"/>
      <c r="V1651" s="143"/>
      <c r="W1651" s="90">
        <f>IF(AND($AM$17&gt;=$X1651,$AM$17&lt;=$Y1651),'TARIFA ENTREGA A DIRECCION USD'!A1651,$W1652)</f>
        <v>0</v>
      </c>
      <c r="X1651" s="90">
        <v>1642.001</v>
      </c>
      <c r="Y1651" s="90">
        <v>1643</v>
      </c>
      <c r="Z1651" s="144"/>
    </row>
    <row r="1652" spans="1:26" x14ac:dyDescent="0.2">
      <c r="A1652" s="281" t="str">
        <f t="shared" si="34"/>
        <v>POZ GR2</v>
      </c>
      <c r="B1652" s="368" t="s">
        <v>592</v>
      </c>
      <c r="C1652" s="368" t="s">
        <v>593</v>
      </c>
      <c r="D1652" s="368" t="s">
        <v>576</v>
      </c>
      <c r="E1652" s="368" t="s">
        <v>5473</v>
      </c>
      <c r="F1652" s="369" t="s">
        <v>504</v>
      </c>
      <c r="G1652" s="370">
        <v>618</v>
      </c>
      <c r="I1652" s="143"/>
      <c r="J1652" s="143"/>
      <c r="K1652" s="143"/>
      <c r="L1652" s="143"/>
      <c r="M1652" s="237"/>
      <c r="N1652" s="143"/>
      <c r="O1652" s="143"/>
      <c r="P1652" s="143"/>
      <c r="Q1652" s="143"/>
      <c r="R1652" s="143"/>
      <c r="S1652" s="143"/>
      <c r="T1652" s="143"/>
      <c r="U1652" s="143"/>
      <c r="V1652" s="143"/>
      <c r="W1652" s="90">
        <f>IF(AND($AM$17&gt;=$X1652,$AM$17&lt;=$Y1652),'TARIFA ENTREGA A DIRECCION USD'!A1652,$W1653)</f>
        <v>0</v>
      </c>
      <c r="X1652" s="90">
        <v>1643.001</v>
      </c>
      <c r="Y1652" s="90">
        <v>1644</v>
      </c>
      <c r="Z1652" s="144"/>
    </row>
    <row r="1653" spans="1:26" x14ac:dyDescent="0.2">
      <c r="A1653" s="281" t="str">
        <f t="shared" si="34"/>
        <v>POZ GTE</v>
      </c>
      <c r="B1653" s="368" t="s">
        <v>592</v>
      </c>
      <c r="C1653" s="368" t="s">
        <v>593</v>
      </c>
      <c r="D1653" s="368" t="s">
        <v>5501</v>
      </c>
      <c r="E1653" s="368" t="s">
        <v>5502</v>
      </c>
      <c r="F1653" s="369" t="s">
        <v>504</v>
      </c>
      <c r="G1653" s="370">
        <v>625</v>
      </c>
      <c r="I1653" s="143"/>
      <c r="J1653" s="143"/>
      <c r="K1653" s="143"/>
      <c r="L1653" s="143"/>
      <c r="M1653" s="237"/>
      <c r="N1653" s="143"/>
      <c r="O1653" s="143"/>
      <c r="P1653" s="143"/>
      <c r="Q1653" s="143"/>
      <c r="R1653" s="143"/>
      <c r="S1653" s="143"/>
      <c r="T1653" s="143"/>
      <c r="U1653" s="143"/>
      <c r="V1653" s="143"/>
      <c r="W1653" s="90">
        <f>IF(AND($AM$17&gt;=$X1653,$AM$17&lt;=$Y1653),'TARIFA ENTREGA A DIRECCION USD'!A1653,$W1654)</f>
        <v>0</v>
      </c>
      <c r="X1653" s="90">
        <v>1644.001</v>
      </c>
      <c r="Y1653" s="90">
        <v>1645</v>
      </c>
      <c r="Z1653" s="144"/>
    </row>
    <row r="1654" spans="1:26" x14ac:dyDescent="0.2">
      <c r="A1654" s="281" t="str">
        <f t="shared" si="34"/>
        <v>POZ GUA</v>
      </c>
      <c r="B1654" s="368" t="s">
        <v>592</v>
      </c>
      <c r="C1654" s="368" t="s">
        <v>593</v>
      </c>
      <c r="D1654" s="368" t="s">
        <v>574</v>
      </c>
      <c r="E1654" s="368" t="s">
        <v>575</v>
      </c>
      <c r="F1654" s="369" t="s">
        <v>504</v>
      </c>
      <c r="G1654" s="370">
        <v>1189</v>
      </c>
      <c r="I1654" s="143"/>
      <c r="J1654" s="143"/>
      <c r="K1654" s="143"/>
      <c r="L1654" s="143"/>
      <c r="M1654" s="237"/>
      <c r="N1654" s="143"/>
      <c r="O1654" s="143"/>
      <c r="P1654" s="143"/>
      <c r="Q1654" s="143"/>
      <c r="R1654" s="143"/>
      <c r="S1654" s="143"/>
      <c r="T1654" s="143"/>
      <c r="U1654" s="143"/>
      <c r="V1654" s="143"/>
      <c r="W1654" s="90">
        <f>IF(AND($AM$17&gt;=$X1654,$AM$17&lt;=$Y1654),'TARIFA ENTREGA A DIRECCION USD'!A1654,$W1655)</f>
        <v>0</v>
      </c>
      <c r="X1654" s="90">
        <v>1645.001</v>
      </c>
      <c r="Y1654" s="90">
        <v>1646</v>
      </c>
      <c r="Z1654" s="144"/>
    </row>
    <row r="1655" spans="1:26" x14ac:dyDescent="0.2">
      <c r="A1655" s="281" t="str">
        <f t="shared" si="34"/>
        <v>POZ LGA</v>
      </c>
      <c r="B1655" s="368" t="s">
        <v>592</v>
      </c>
      <c r="C1655" s="368" t="s">
        <v>593</v>
      </c>
      <c r="D1655" s="368" t="s">
        <v>5536</v>
      </c>
      <c r="E1655" s="368" t="s">
        <v>5480</v>
      </c>
      <c r="F1655" s="369" t="s">
        <v>504</v>
      </c>
      <c r="G1655" s="370">
        <v>686</v>
      </c>
      <c r="I1655" s="143"/>
      <c r="J1655" s="143"/>
      <c r="K1655" s="143"/>
      <c r="L1655" s="143"/>
      <c r="M1655" s="237"/>
      <c r="N1655" s="143"/>
      <c r="O1655" s="143"/>
      <c r="P1655" s="143"/>
      <c r="Q1655" s="143"/>
      <c r="R1655" s="143"/>
      <c r="S1655" s="143"/>
      <c r="T1655" s="143"/>
      <c r="U1655" s="143"/>
      <c r="V1655" s="143"/>
      <c r="W1655" s="90">
        <f>IF(AND($AM$17&gt;=$X1655,$AM$17&lt;=$Y1655),'TARIFA ENTREGA A DIRECCION USD'!A1655,$W1656)</f>
        <v>0</v>
      </c>
      <c r="X1655" s="90">
        <v>1646.001</v>
      </c>
      <c r="Y1655" s="90">
        <v>1647</v>
      </c>
      <c r="Z1655" s="144"/>
    </row>
    <row r="1656" spans="1:26" x14ac:dyDescent="0.2">
      <c r="A1656" s="281" t="str">
        <f t="shared" si="34"/>
        <v>POZ MAY</v>
      </c>
      <c r="B1656" s="368" t="s">
        <v>592</v>
      </c>
      <c r="C1656" s="368" t="s">
        <v>593</v>
      </c>
      <c r="D1656" s="368" t="s">
        <v>577</v>
      </c>
      <c r="E1656" s="368" t="s">
        <v>578</v>
      </c>
      <c r="F1656" s="369" t="s">
        <v>504</v>
      </c>
      <c r="G1656" s="370">
        <v>777</v>
      </c>
      <c r="I1656" s="143"/>
      <c r="J1656" s="143"/>
      <c r="K1656" s="143"/>
      <c r="L1656" s="143"/>
      <c r="M1656" s="237"/>
      <c r="N1656" s="143"/>
      <c r="O1656" s="143"/>
      <c r="P1656" s="143"/>
      <c r="Q1656" s="143"/>
      <c r="R1656" s="143"/>
      <c r="S1656" s="143"/>
      <c r="T1656" s="143"/>
      <c r="U1656" s="143"/>
      <c r="V1656" s="143"/>
      <c r="W1656" s="90">
        <f>IF(AND($AM$17&gt;=$X1656,$AM$17&lt;=$Y1656),'TARIFA ENTREGA A DIRECCION USD'!A1656,$W1657)</f>
        <v>0</v>
      </c>
      <c r="X1656" s="90">
        <v>1647.001</v>
      </c>
      <c r="Y1656" s="90">
        <v>1648</v>
      </c>
      <c r="Z1656" s="144"/>
    </row>
    <row r="1657" spans="1:26" x14ac:dyDescent="0.2">
      <c r="A1657" s="281" t="str">
        <f t="shared" si="34"/>
        <v>POZ MBO</v>
      </c>
      <c r="B1657" s="368" t="s">
        <v>592</v>
      </c>
      <c r="C1657" s="368" t="s">
        <v>593</v>
      </c>
      <c r="D1657" s="368" t="s">
        <v>579</v>
      </c>
      <c r="E1657" s="368" t="s">
        <v>580</v>
      </c>
      <c r="F1657" s="369" t="s">
        <v>504</v>
      </c>
      <c r="G1657" s="370">
        <v>1355</v>
      </c>
      <c r="I1657" s="143"/>
      <c r="J1657" s="143"/>
      <c r="K1657" s="143"/>
      <c r="L1657" s="143"/>
      <c r="M1657" s="237"/>
      <c r="N1657" s="143"/>
      <c r="O1657" s="143"/>
      <c r="P1657" s="143"/>
      <c r="Q1657" s="143"/>
      <c r="R1657" s="143"/>
      <c r="S1657" s="143"/>
      <c r="T1657" s="143"/>
      <c r="U1657" s="143"/>
      <c r="V1657" s="143"/>
      <c r="W1657" s="90">
        <f>IF(AND($AM$17&gt;=$X1657,$AM$17&lt;=$Y1657),'TARIFA ENTREGA A DIRECCION USD'!A1657,$W1658)</f>
        <v>0</v>
      </c>
      <c r="X1657" s="90">
        <v>1648.001</v>
      </c>
      <c r="Y1657" s="90">
        <v>1649</v>
      </c>
      <c r="Z1657" s="144"/>
    </row>
    <row r="1658" spans="1:26" x14ac:dyDescent="0.2">
      <c r="A1658" s="281" t="str">
        <f t="shared" si="34"/>
        <v>POZ MDA</v>
      </c>
      <c r="B1658" s="368" t="s">
        <v>592</v>
      </c>
      <c r="C1658" s="368" t="s">
        <v>593</v>
      </c>
      <c r="D1658" s="368" t="s">
        <v>581</v>
      </c>
      <c r="E1658" s="368" t="s">
        <v>582</v>
      </c>
      <c r="F1658" s="369" t="s">
        <v>504</v>
      </c>
      <c r="G1658" s="370">
        <v>1464</v>
      </c>
      <c r="I1658" s="143"/>
      <c r="J1658" s="143"/>
      <c r="K1658" s="143"/>
      <c r="L1658" s="143"/>
      <c r="M1658" s="237"/>
      <c r="N1658" s="143"/>
      <c r="O1658" s="143"/>
      <c r="P1658" s="143"/>
      <c r="Q1658" s="143"/>
      <c r="R1658" s="143"/>
      <c r="S1658" s="143"/>
      <c r="T1658" s="143"/>
      <c r="U1658" s="143"/>
      <c r="V1658" s="143"/>
      <c r="W1658" s="90">
        <f>IF(AND($AM$17&gt;=$X1658,$AM$17&lt;=$Y1658),'TARIFA ENTREGA A DIRECCION USD'!A1658,$W1659)</f>
        <v>0</v>
      </c>
      <c r="X1658" s="90">
        <v>1649.001</v>
      </c>
      <c r="Y1658" s="90">
        <v>1650</v>
      </c>
      <c r="Z1658" s="144"/>
    </row>
    <row r="1659" spans="1:26" x14ac:dyDescent="0.2">
      <c r="A1659" s="281" t="str">
        <f t="shared" si="34"/>
        <v>POZ MIN</v>
      </c>
      <c r="B1659" s="368" t="s">
        <v>592</v>
      </c>
      <c r="C1659" s="368" t="s">
        <v>593</v>
      </c>
      <c r="D1659" s="368" t="s">
        <v>583</v>
      </c>
      <c r="E1659" s="368" t="s">
        <v>584</v>
      </c>
      <c r="F1659" s="369" t="s">
        <v>502</v>
      </c>
      <c r="G1659" s="370">
        <v>231</v>
      </c>
      <c r="I1659" s="143"/>
      <c r="J1659" s="143"/>
      <c r="K1659" s="143"/>
      <c r="L1659" s="143"/>
      <c r="M1659" s="237"/>
      <c r="N1659" s="143"/>
      <c r="O1659" s="143"/>
      <c r="P1659" s="143"/>
      <c r="Q1659" s="143"/>
      <c r="R1659" s="143"/>
      <c r="S1659" s="143"/>
      <c r="T1659" s="143"/>
      <c r="U1659" s="143"/>
      <c r="V1659" s="143"/>
      <c r="W1659" s="90">
        <f>IF(AND($AM$17&gt;=$X1659,$AM$17&lt;=$Y1659),'TARIFA ENTREGA A DIRECCION USD'!A1659,$W1660)</f>
        <v>0</v>
      </c>
      <c r="X1659" s="90">
        <v>1650.001</v>
      </c>
      <c r="Y1659" s="90">
        <v>1651</v>
      </c>
      <c r="Z1659" s="144"/>
    </row>
    <row r="1660" spans="1:26" x14ac:dyDescent="0.2">
      <c r="A1660" s="281" t="str">
        <f t="shared" si="34"/>
        <v>POZ MLM</v>
      </c>
      <c r="B1660" s="368" t="s">
        <v>592</v>
      </c>
      <c r="C1660" s="368" t="s">
        <v>593</v>
      </c>
      <c r="D1660" s="368" t="s">
        <v>5474</v>
      </c>
      <c r="E1660" s="368" t="s">
        <v>5487</v>
      </c>
      <c r="F1660" s="369" t="s">
        <v>504</v>
      </c>
      <c r="G1660" s="370">
        <v>656</v>
      </c>
      <c r="I1660" s="143"/>
      <c r="J1660" s="143"/>
      <c r="K1660" s="143"/>
      <c r="L1660" s="143"/>
      <c r="M1660" s="237"/>
      <c r="N1660" s="143"/>
      <c r="O1660" s="143"/>
      <c r="P1660" s="143"/>
      <c r="Q1660" s="143"/>
      <c r="R1660" s="143"/>
      <c r="S1660" s="143"/>
      <c r="T1660" s="143"/>
      <c r="U1660" s="143"/>
      <c r="V1660" s="143"/>
      <c r="W1660" s="90">
        <f>IF(AND($AM$17&gt;=$X1660,$AM$17&lt;=$Y1660),'TARIFA ENTREGA A DIRECCION USD'!A1660,$W1661)</f>
        <v>0</v>
      </c>
      <c r="X1660" s="90">
        <v>1651.001</v>
      </c>
      <c r="Y1660" s="90">
        <v>1652</v>
      </c>
      <c r="Z1660" s="144"/>
    </row>
    <row r="1661" spans="1:26" x14ac:dyDescent="0.2">
      <c r="A1661" s="281" t="str">
        <f t="shared" si="34"/>
        <v>POZ MTA</v>
      </c>
      <c r="B1661" s="368" t="s">
        <v>592</v>
      </c>
      <c r="C1661" s="368" t="s">
        <v>593</v>
      </c>
      <c r="D1661" s="368" t="s">
        <v>585</v>
      </c>
      <c r="E1661" s="368" t="s">
        <v>5483</v>
      </c>
      <c r="F1661" s="369" t="s">
        <v>504</v>
      </c>
      <c r="G1661" s="370">
        <v>503</v>
      </c>
      <c r="I1661" s="143"/>
      <c r="J1661" s="143"/>
      <c r="K1661" s="143"/>
      <c r="L1661" s="143"/>
      <c r="M1661" s="237"/>
      <c r="N1661" s="143"/>
      <c r="O1661" s="143"/>
      <c r="P1661" s="143"/>
      <c r="Q1661" s="143"/>
      <c r="R1661" s="143"/>
      <c r="S1661" s="143"/>
      <c r="T1661" s="143"/>
      <c r="U1661" s="143"/>
      <c r="V1661" s="143"/>
      <c r="W1661" s="90">
        <f>IF(AND($AM$17&gt;=$X1661,$AM$17&lt;=$Y1661),'TARIFA ENTREGA A DIRECCION USD'!A1661,$W1662)</f>
        <v>0</v>
      </c>
      <c r="X1661" s="90">
        <v>1652.001</v>
      </c>
      <c r="Y1661" s="90">
        <v>1653</v>
      </c>
      <c r="Z1661" s="144"/>
    </row>
    <row r="1662" spans="1:26" x14ac:dyDescent="0.2">
      <c r="A1662" s="281" t="str">
        <f t="shared" si="34"/>
        <v>POZ PCO</v>
      </c>
      <c r="B1662" s="368" t="s">
        <v>592</v>
      </c>
      <c r="C1662" s="368" t="s">
        <v>593</v>
      </c>
      <c r="D1662" s="368" t="s">
        <v>586</v>
      </c>
      <c r="E1662" s="368" t="s">
        <v>587</v>
      </c>
      <c r="F1662" s="369" t="s">
        <v>504</v>
      </c>
      <c r="G1662" s="370">
        <v>867</v>
      </c>
      <c r="I1662" s="143"/>
      <c r="J1662" s="143"/>
      <c r="K1662" s="143"/>
      <c r="L1662" s="143"/>
      <c r="M1662" s="237"/>
      <c r="N1662" s="143"/>
      <c r="O1662" s="143"/>
      <c r="P1662" s="143"/>
      <c r="Q1662" s="143"/>
      <c r="R1662" s="143"/>
      <c r="S1662" s="143"/>
      <c r="T1662" s="143"/>
      <c r="U1662" s="143"/>
      <c r="V1662" s="143"/>
      <c r="W1662" s="90">
        <f>IF(AND($AM$17&gt;=$X1662,$AM$17&lt;=$Y1662),'TARIFA ENTREGA A DIRECCION USD'!A1662,$W1663)</f>
        <v>0</v>
      </c>
      <c r="X1662" s="90">
        <v>1653.001</v>
      </c>
      <c r="Y1662" s="90">
        <v>1654</v>
      </c>
      <c r="Z1662" s="144"/>
    </row>
    <row r="1663" spans="1:26" x14ac:dyDescent="0.2">
      <c r="A1663" s="281" t="str">
        <f t="shared" si="34"/>
        <v>POZ PFO</v>
      </c>
      <c r="B1663" s="368" t="s">
        <v>592</v>
      </c>
      <c r="C1663" s="368" t="s">
        <v>593</v>
      </c>
      <c r="D1663" s="368" t="s">
        <v>588</v>
      </c>
      <c r="E1663" s="368" t="s">
        <v>589</v>
      </c>
      <c r="F1663" s="369" t="s">
        <v>504</v>
      </c>
      <c r="G1663" s="370">
        <v>1186</v>
      </c>
      <c r="I1663" s="143"/>
      <c r="J1663" s="143"/>
      <c r="K1663" s="143"/>
      <c r="L1663" s="143"/>
      <c r="M1663" s="237"/>
      <c r="N1663" s="143"/>
      <c r="O1663" s="143"/>
      <c r="P1663" s="143"/>
      <c r="Q1663" s="143"/>
      <c r="R1663" s="143"/>
      <c r="S1663" s="143"/>
      <c r="T1663" s="143"/>
      <c r="U1663" s="143"/>
      <c r="V1663" s="143"/>
      <c r="W1663" s="90">
        <f>IF(AND($AM$17&gt;=$X1663,$AM$17&lt;=$Y1663),'TARIFA ENTREGA A DIRECCION USD'!A1663,$W1664)</f>
        <v>0</v>
      </c>
      <c r="X1663" s="90">
        <v>1654.001</v>
      </c>
      <c r="Y1663" s="90">
        <v>1655</v>
      </c>
      <c r="Z1663" s="144"/>
    </row>
    <row r="1664" spans="1:26" x14ac:dyDescent="0.2">
      <c r="A1664" s="281" t="str">
        <f t="shared" si="34"/>
        <v>POZ PLC</v>
      </c>
      <c r="B1664" s="368" t="s">
        <v>592</v>
      </c>
      <c r="C1664" s="368" t="s">
        <v>593</v>
      </c>
      <c r="D1664" s="368" t="s">
        <v>590</v>
      </c>
      <c r="E1664" s="368" t="s">
        <v>591</v>
      </c>
      <c r="F1664" s="369" t="s">
        <v>503</v>
      </c>
      <c r="G1664" s="370">
        <v>367</v>
      </c>
      <c r="I1664" s="143"/>
      <c r="J1664" s="143"/>
      <c r="K1664" s="143"/>
      <c r="L1664" s="143"/>
      <c r="M1664" s="237"/>
      <c r="N1664" s="143"/>
      <c r="O1664" s="143"/>
      <c r="P1664" s="143"/>
      <c r="Q1664" s="143"/>
      <c r="R1664" s="143"/>
      <c r="S1664" s="143"/>
      <c r="T1664" s="143"/>
      <c r="U1664" s="143"/>
      <c r="V1664" s="143"/>
      <c r="W1664" s="90">
        <f>IF(AND($AM$17&gt;=$X1664,$AM$17&lt;=$Y1664),'TARIFA ENTREGA A DIRECCION USD'!A1664,$W1665)</f>
        <v>0</v>
      </c>
      <c r="X1664" s="90">
        <v>1655.001</v>
      </c>
      <c r="Y1664" s="90">
        <v>1656</v>
      </c>
      <c r="Z1664" s="144"/>
    </row>
    <row r="1665" spans="1:26" x14ac:dyDescent="0.2">
      <c r="A1665" s="281" t="str">
        <f t="shared" si="34"/>
        <v>POZ POZ</v>
      </c>
      <c r="B1665" s="368" t="s">
        <v>592</v>
      </c>
      <c r="C1665" s="368" t="s">
        <v>593</v>
      </c>
      <c r="D1665" s="368" t="s">
        <v>592</v>
      </c>
      <c r="E1665" s="368" t="s">
        <v>593</v>
      </c>
      <c r="F1665" s="369" t="s">
        <v>501</v>
      </c>
      <c r="G1665" s="370">
        <v>1</v>
      </c>
      <c r="I1665" s="143"/>
      <c r="J1665" s="143"/>
      <c r="K1665" s="143"/>
      <c r="L1665" s="143"/>
      <c r="M1665" s="237"/>
      <c r="N1665" s="143"/>
      <c r="O1665" s="143"/>
      <c r="P1665" s="143"/>
      <c r="Q1665" s="143"/>
      <c r="R1665" s="143"/>
      <c r="S1665" s="143"/>
      <c r="T1665" s="143"/>
      <c r="U1665" s="143"/>
      <c r="V1665" s="143"/>
      <c r="W1665" s="90">
        <f>IF(AND($AM$17&gt;=$X1665,$AM$17&lt;=$Y1665),'TARIFA ENTREGA A DIRECCION USD'!A1665,$W1666)</f>
        <v>0</v>
      </c>
      <c r="X1665" s="90">
        <v>1656.001</v>
      </c>
      <c r="Y1665" s="90">
        <v>1657</v>
      </c>
      <c r="Z1665" s="144"/>
    </row>
    <row r="1666" spans="1:26" x14ac:dyDescent="0.2">
      <c r="A1666" s="281" t="str">
        <f t="shared" ref="A1666:A1729" si="35">CONCATENATE(B1666," ",D1666)</f>
        <v>POZ SNT</v>
      </c>
      <c r="B1666" s="368" t="s">
        <v>592</v>
      </c>
      <c r="C1666" s="368" t="s">
        <v>593</v>
      </c>
      <c r="D1666" s="368" t="s">
        <v>5610</v>
      </c>
      <c r="E1666" s="368" t="s">
        <v>594</v>
      </c>
      <c r="F1666" s="369" t="s">
        <v>504</v>
      </c>
      <c r="G1666" s="370">
        <v>1581</v>
      </c>
      <c r="I1666" s="143"/>
      <c r="J1666" s="143"/>
      <c r="K1666" s="143"/>
      <c r="L1666" s="143"/>
      <c r="M1666" s="237"/>
      <c r="N1666" s="143"/>
      <c r="O1666" s="143"/>
      <c r="P1666" s="143"/>
      <c r="Q1666" s="143"/>
      <c r="R1666" s="143"/>
      <c r="S1666" s="143"/>
      <c r="T1666" s="143"/>
      <c r="U1666" s="143"/>
      <c r="V1666" s="143"/>
      <c r="W1666" s="90">
        <f>IF(AND($AM$17&gt;=$X1666,$AM$17&lt;=$Y1666),'TARIFA ENTREGA A DIRECCION USD'!A1666,$W1667)</f>
        <v>0</v>
      </c>
      <c r="X1666" s="90">
        <v>1657.001</v>
      </c>
      <c r="Y1666" s="90">
        <v>1658</v>
      </c>
      <c r="Z1666" s="144"/>
    </row>
    <row r="1667" spans="1:26" x14ac:dyDescent="0.2">
      <c r="A1667" s="281" t="str">
        <f t="shared" si="35"/>
        <v>POZ SBZ</v>
      </c>
      <c r="B1667" s="368" t="s">
        <v>592</v>
      </c>
      <c r="C1667" s="368" t="s">
        <v>593</v>
      </c>
      <c r="D1667" s="368" t="s">
        <v>595</v>
      </c>
      <c r="E1667" s="368" t="s">
        <v>5484</v>
      </c>
      <c r="F1667" s="369" t="s">
        <v>504</v>
      </c>
      <c r="G1667" s="370">
        <v>1405</v>
      </c>
      <c r="I1667" s="143"/>
      <c r="J1667" s="143"/>
      <c r="K1667" s="143"/>
      <c r="L1667" s="143"/>
      <c r="M1667" s="237"/>
      <c r="N1667" s="143"/>
      <c r="O1667" s="143"/>
      <c r="P1667" s="143"/>
      <c r="Q1667" s="143"/>
      <c r="R1667" s="143"/>
      <c r="S1667" s="143"/>
      <c r="T1667" s="143"/>
      <c r="U1667" s="143"/>
      <c r="V1667" s="143"/>
      <c r="W1667" s="90">
        <f>IF(AND($AM$17&gt;=$X1667,$AM$17&lt;=$Y1667),'TARIFA ENTREGA A DIRECCION USD'!A1667,$W1668)</f>
        <v>0</v>
      </c>
      <c r="X1667" s="90">
        <v>1658.001</v>
      </c>
      <c r="Y1667" s="90">
        <v>1659</v>
      </c>
      <c r="Z1667" s="144"/>
    </row>
    <row r="1668" spans="1:26" x14ac:dyDescent="0.2">
      <c r="A1668" s="281" t="str">
        <f t="shared" si="35"/>
        <v>POZ SCL</v>
      </c>
      <c r="B1668" s="368" t="s">
        <v>592</v>
      </c>
      <c r="C1668" s="368" t="s">
        <v>593</v>
      </c>
      <c r="D1668" s="368" t="s">
        <v>596</v>
      </c>
      <c r="E1668" s="368" t="s">
        <v>597</v>
      </c>
      <c r="F1668" s="369" t="s">
        <v>504</v>
      </c>
      <c r="G1668" s="370">
        <v>1463</v>
      </c>
      <c r="I1668" s="143"/>
      <c r="J1668" s="143"/>
      <c r="K1668" s="143"/>
      <c r="L1668" s="143"/>
      <c r="M1668" s="237"/>
      <c r="N1668" s="143"/>
      <c r="O1668" s="143"/>
      <c r="P1668" s="143"/>
      <c r="Q1668" s="143"/>
      <c r="R1668" s="143"/>
      <c r="S1668" s="143"/>
      <c r="T1668" s="143"/>
      <c r="U1668" s="143"/>
      <c r="V1668" s="143"/>
      <c r="W1668" s="90">
        <f>IF(AND($AM$17&gt;=$X1668,$AM$17&lt;=$Y1668),'TARIFA ENTREGA A DIRECCION USD'!A1668,$W1669)</f>
        <v>0</v>
      </c>
      <c r="X1668" s="90">
        <v>1659.001</v>
      </c>
      <c r="Y1668" s="90">
        <v>1660</v>
      </c>
      <c r="Z1668" s="144"/>
    </row>
    <row r="1669" spans="1:26" x14ac:dyDescent="0.2">
      <c r="A1669" s="281" t="str">
        <f t="shared" si="35"/>
        <v>POZ SFE</v>
      </c>
      <c r="B1669" s="368" t="s">
        <v>592</v>
      </c>
      <c r="C1669" s="368" t="s">
        <v>593</v>
      </c>
      <c r="D1669" s="368" t="s">
        <v>598</v>
      </c>
      <c r="E1669" s="368" t="s">
        <v>599</v>
      </c>
      <c r="F1669" s="369" t="s">
        <v>504</v>
      </c>
      <c r="G1669" s="369">
        <v>937</v>
      </c>
      <c r="I1669" s="143"/>
      <c r="J1669" s="143"/>
      <c r="K1669" s="143"/>
      <c r="L1669" s="143"/>
      <c r="M1669" s="237"/>
      <c r="N1669" s="143"/>
      <c r="O1669" s="143"/>
      <c r="P1669" s="143"/>
      <c r="Q1669" s="143"/>
      <c r="R1669" s="143"/>
      <c r="S1669" s="143"/>
      <c r="T1669" s="143"/>
      <c r="U1669" s="143"/>
      <c r="V1669" s="143"/>
      <c r="W1669" s="90">
        <f>IF(AND($AM$17&gt;=$X1669,$AM$17&lt;=$Y1669),'TARIFA ENTREGA A DIRECCION USD'!A1669,$W1670)</f>
        <v>0</v>
      </c>
      <c r="X1669" s="90">
        <v>1660.001</v>
      </c>
      <c r="Y1669" s="90">
        <v>1661</v>
      </c>
      <c r="Z1669" s="144"/>
    </row>
    <row r="1670" spans="1:26" x14ac:dyDescent="0.2">
      <c r="A1670" s="281" t="str">
        <f t="shared" si="35"/>
        <v>POZ SFX</v>
      </c>
      <c r="B1670" s="368" t="s">
        <v>592</v>
      </c>
      <c r="C1670" s="368" t="s">
        <v>593</v>
      </c>
      <c r="D1670" s="368" t="s">
        <v>600</v>
      </c>
      <c r="E1670" s="368" t="s">
        <v>601</v>
      </c>
      <c r="F1670" s="369" t="s">
        <v>501</v>
      </c>
      <c r="G1670" s="370">
        <v>20</v>
      </c>
      <c r="I1670" s="143"/>
      <c r="J1670" s="143"/>
      <c r="K1670" s="143"/>
      <c r="L1670" s="143"/>
      <c r="M1670" s="237"/>
      <c r="N1670" s="143"/>
      <c r="O1670" s="143"/>
      <c r="P1670" s="143"/>
      <c r="Q1670" s="143"/>
      <c r="R1670" s="143"/>
      <c r="S1670" s="143"/>
      <c r="T1670" s="143"/>
      <c r="U1670" s="143"/>
      <c r="V1670" s="143"/>
      <c r="W1670" s="90">
        <f>IF(AND($AM$17&gt;=$X1670,$AM$17&lt;=$Y1670),'TARIFA ENTREGA A DIRECCION USD'!A1670,$W1671)</f>
        <v>0</v>
      </c>
      <c r="X1670" s="90">
        <v>1661.001</v>
      </c>
      <c r="Y1670" s="90">
        <v>1662</v>
      </c>
      <c r="Z1670" s="144"/>
    </row>
    <row r="1671" spans="1:26" x14ac:dyDescent="0.2">
      <c r="A1671" s="281" t="str">
        <f t="shared" si="35"/>
        <v>POZ TPT</v>
      </c>
      <c r="B1671" s="368" t="s">
        <v>592</v>
      </c>
      <c r="C1671" s="368" t="s">
        <v>593</v>
      </c>
      <c r="D1671" s="368" t="s">
        <v>5503</v>
      </c>
      <c r="E1671" s="368" t="s">
        <v>5504</v>
      </c>
      <c r="F1671" s="369" t="s">
        <v>502</v>
      </c>
      <c r="G1671" s="370">
        <v>185</v>
      </c>
      <c r="I1671" s="143"/>
      <c r="J1671" s="143"/>
      <c r="K1671" s="143"/>
      <c r="L1671" s="143"/>
      <c r="M1671" s="237"/>
      <c r="N1671" s="143"/>
      <c r="O1671" s="143"/>
      <c r="P1671" s="143"/>
      <c r="Q1671" s="143"/>
      <c r="R1671" s="143"/>
      <c r="S1671" s="143"/>
      <c r="T1671" s="143"/>
      <c r="U1671" s="143"/>
      <c r="V1671" s="143"/>
      <c r="W1671" s="90">
        <f>IF(AND($AM$17&gt;=$X1671,$AM$17&lt;=$Y1671),'TARIFA ENTREGA A DIRECCION USD'!A1671,$W1672)</f>
        <v>0</v>
      </c>
      <c r="X1671" s="90">
        <v>1662.001</v>
      </c>
      <c r="Y1671" s="90">
        <v>1663</v>
      </c>
      <c r="Z1671" s="144"/>
    </row>
    <row r="1672" spans="1:26" x14ac:dyDescent="0.2">
      <c r="A1672" s="281" t="str">
        <f t="shared" si="35"/>
        <v>POZ TY1</v>
      </c>
      <c r="B1672" s="368" t="s">
        <v>592</v>
      </c>
      <c r="C1672" s="368" t="s">
        <v>593</v>
      </c>
      <c r="D1672" s="368" t="s">
        <v>604</v>
      </c>
      <c r="E1672" s="368" t="s">
        <v>605</v>
      </c>
      <c r="F1672" s="369" t="s">
        <v>504</v>
      </c>
      <c r="G1672" s="370">
        <v>656</v>
      </c>
      <c r="I1672" s="143"/>
      <c r="J1672" s="143"/>
      <c r="K1672" s="143"/>
      <c r="L1672" s="143"/>
      <c r="M1672" s="237"/>
      <c r="N1672" s="143"/>
      <c r="O1672" s="143"/>
      <c r="P1672" s="143"/>
      <c r="Q1672" s="143"/>
      <c r="R1672" s="143"/>
      <c r="S1672" s="143"/>
      <c r="T1672" s="143"/>
      <c r="U1672" s="143"/>
      <c r="V1672" s="143"/>
      <c r="W1672" s="90">
        <f>IF(AND($AM$17&gt;=$X1672,$AM$17&lt;=$Y1672),'TARIFA ENTREGA A DIRECCION USD'!A1672,$W1673)</f>
        <v>0</v>
      </c>
      <c r="X1672" s="90">
        <v>1663.001</v>
      </c>
      <c r="Y1672" s="90">
        <v>1664</v>
      </c>
      <c r="Z1672" s="144"/>
    </row>
    <row r="1673" spans="1:26" x14ac:dyDescent="0.2">
      <c r="A1673" s="281" t="str">
        <f t="shared" si="35"/>
        <v>POZ VAL</v>
      </c>
      <c r="B1673" s="368" t="s">
        <v>592</v>
      </c>
      <c r="C1673" s="368" t="s">
        <v>593</v>
      </c>
      <c r="D1673" s="368" t="s">
        <v>602</v>
      </c>
      <c r="E1673" s="368" t="s">
        <v>603</v>
      </c>
      <c r="F1673" s="369" t="s">
        <v>504</v>
      </c>
      <c r="G1673" s="370">
        <v>800</v>
      </c>
      <c r="I1673" s="143"/>
      <c r="J1673" s="143"/>
      <c r="K1673" s="143"/>
      <c r="L1673" s="143"/>
      <c r="M1673" s="237"/>
      <c r="N1673" s="143"/>
      <c r="O1673" s="143"/>
      <c r="P1673" s="143"/>
      <c r="Q1673" s="143"/>
      <c r="R1673" s="143"/>
      <c r="S1673" s="143"/>
      <c r="T1673" s="143"/>
      <c r="U1673" s="143"/>
      <c r="V1673" s="143"/>
      <c r="W1673" s="90">
        <f>IF(AND($AM$17&gt;=$X1673,$AM$17&lt;=$Y1673),'TARIFA ENTREGA A DIRECCION USD'!A1673,$W1674)</f>
        <v>0</v>
      </c>
      <c r="X1673" s="90">
        <v>1664.001</v>
      </c>
      <c r="Y1673" s="90">
        <v>1665</v>
      </c>
      <c r="Z1673" s="144"/>
    </row>
    <row r="1674" spans="1:26" x14ac:dyDescent="0.2">
      <c r="A1674" s="281" t="str">
        <f t="shared" si="35"/>
        <v>POZ VEN</v>
      </c>
      <c r="B1674" s="368" t="s">
        <v>592</v>
      </c>
      <c r="C1674" s="368" t="s">
        <v>593</v>
      </c>
      <c r="D1674" s="368" t="s">
        <v>5475</v>
      </c>
      <c r="E1674" s="368" t="s">
        <v>5476</v>
      </c>
      <c r="F1674" s="369" t="s">
        <v>504</v>
      </c>
      <c r="G1674" s="370">
        <v>656</v>
      </c>
      <c r="I1674" s="143"/>
      <c r="J1674" s="143"/>
      <c r="K1674" s="143"/>
      <c r="L1674" s="143"/>
      <c r="M1674" s="237"/>
      <c r="N1674" s="143"/>
      <c r="O1674" s="143"/>
      <c r="P1674" s="143"/>
      <c r="Q1674" s="143"/>
      <c r="R1674" s="143"/>
      <c r="S1674" s="143"/>
      <c r="T1674" s="143"/>
      <c r="U1674" s="143"/>
      <c r="V1674" s="143"/>
      <c r="W1674" s="90">
        <f>IF(AND($AM$17&gt;=$X1674,$AM$17&lt;=$Y1674),'TARIFA ENTREGA A DIRECCION USD'!A1674,$W1675)</f>
        <v>0</v>
      </c>
      <c r="X1674" s="90">
        <v>1665.001</v>
      </c>
      <c r="Y1674" s="90">
        <v>1666</v>
      </c>
      <c r="Z1674" s="144"/>
    </row>
    <row r="1675" spans="1:26" x14ac:dyDescent="0.2">
      <c r="A1675" s="281" t="str">
        <f t="shared" si="35"/>
        <v>POZ VLP</v>
      </c>
      <c r="B1675" s="368" t="s">
        <v>592</v>
      </c>
      <c r="C1675" s="368" t="s">
        <v>593</v>
      </c>
      <c r="D1675" s="368" t="s">
        <v>606</v>
      </c>
      <c r="E1675" s="368" t="s">
        <v>5482</v>
      </c>
      <c r="F1675" s="369" t="s">
        <v>503</v>
      </c>
      <c r="G1675" s="370">
        <v>428</v>
      </c>
      <c r="I1675" s="143"/>
      <c r="J1675" s="143"/>
      <c r="K1675" s="143"/>
      <c r="L1675" s="143"/>
      <c r="M1675" s="237"/>
      <c r="N1675" s="143"/>
      <c r="O1675" s="143"/>
      <c r="P1675" s="143"/>
      <c r="Q1675" s="143"/>
      <c r="R1675" s="143"/>
      <c r="S1675" s="143"/>
      <c r="T1675" s="143"/>
      <c r="U1675" s="143"/>
      <c r="V1675" s="143"/>
      <c r="W1675" s="90">
        <f>IF(AND($AM$17&gt;=$X1675,$AM$17&lt;=$Y1675),'TARIFA ENTREGA A DIRECCION USD'!A1675,$W1676)</f>
        <v>0</v>
      </c>
      <c r="X1675" s="90">
        <v>1666.001</v>
      </c>
      <c r="Y1675" s="90">
        <v>1667</v>
      </c>
      <c r="Z1675" s="144"/>
    </row>
    <row r="1676" spans="1:26" x14ac:dyDescent="0.2">
      <c r="A1676" s="281" t="str">
        <f t="shared" si="35"/>
        <v>POZ VRA</v>
      </c>
      <c r="B1676" s="368" t="s">
        <v>592</v>
      </c>
      <c r="C1676" s="368" t="s">
        <v>593</v>
      </c>
      <c r="D1676" s="368" t="s">
        <v>607</v>
      </c>
      <c r="E1676" s="368" t="s">
        <v>608</v>
      </c>
      <c r="F1676" s="369" t="s">
        <v>504</v>
      </c>
      <c r="G1676" s="370">
        <v>1222</v>
      </c>
      <c r="I1676" s="143"/>
      <c r="J1676" s="143"/>
      <c r="K1676" s="143"/>
      <c r="L1676" s="143"/>
      <c r="M1676" s="237"/>
      <c r="N1676" s="143"/>
      <c r="O1676" s="143"/>
      <c r="P1676" s="143"/>
      <c r="Q1676" s="143"/>
      <c r="R1676" s="143"/>
      <c r="S1676" s="143"/>
      <c r="T1676" s="143"/>
      <c r="U1676" s="143"/>
      <c r="V1676" s="143"/>
      <c r="W1676" s="90">
        <f>IF(AND($AM$17&gt;=$X1676,$AM$17&lt;=$Y1676),'TARIFA ENTREGA A DIRECCION USD'!A1676,$W1677)</f>
        <v>0</v>
      </c>
      <c r="X1676" s="90">
        <v>1667.001</v>
      </c>
      <c r="Y1676" s="90">
        <v>1668</v>
      </c>
      <c r="Z1676" s="144"/>
    </row>
    <row r="1677" spans="1:26" x14ac:dyDescent="0.2">
      <c r="A1677" s="281" t="str">
        <f t="shared" si="35"/>
        <v>POZ XBM</v>
      </c>
      <c r="B1677" s="368" t="s">
        <v>592</v>
      </c>
      <c r="C1677" s="368" t="s">
        <v>593</v>
      </c>
      <c r="D1677" s="368" t="s">
        <v>609</v>
      </c>
      <c r="E1677" s="368" t="s">
        <v>612</v>
      </c>
      <c r="F1677" s="369" t="s">
        <v>504</v>
      </c>
      <c r="G1677" s="370">
        <v>656</v>
      </c>
      <c r="I1677" s="143"/>
      <c r="J1677" s="143"/>
      <c r="K1677" s="143"/>
      <c r="L1677" s="143"/>
      <c r="M1677" s="237"/>
      <c r="N1677" s="143"/>
      <c r="O1677" s="143"/>
      <c r="P1677" s="143"/>
      <c r="Q1677" s="143"/>
      <c r="R1677" s="143"/>
      <c r="S1677" s="143"/>
      <c r="T1677" s="143"/>
      <c r="U1677" s="143"/>
      <c r="V1677" s="143"/>
      <c r="W1677" s="90">
        <f>IF(AND($AM$17&gt;=$X1677,$AM$17&lt;=$Y1677),'TARIFA ENTREGA A DIRECCION USD'!A1677,$W1678)</f>
        <v>0</v>
      </c>
      <c r="X1677" s="90">
        <v>1668.001</v>
      </c>
      <c r="Y1677" s="90">
        <v>1669</v>
      </c>
      <c r="Z1677" s="144"/>
    </row>
    <row r="1678" spans="1:26" x14ac:dyDescent="0.2">
      <c r="A1678" s="281" t="str">
        <f t="shared" si="35"/>
        <v>POZ XES</v>
      </c>
      <c r="B1678" s="368" t="s">
        <v>592</v>
      </c>
      <c r="C1678" s="368" t="s">
        <v>593</v>
      </c>
      <c r="D1678" s="368" t="s">
        <v>610</v>
      </c>
      <c r="E1678" s="368" t="s">
        <v>613</v>
      </c>
      <c r="F1678" s="369" t="s">
        <v>504</v>
      </c>
      <c r="G1678" s="370">
        <v>656</v>
      </c>
      <c r="I1678" s="143"/>
      <c r="J1678" s="143"/>
      <c r="K1678" s="143"/>
      <c r="L1678" s="143"/>
      <c r="M1678" s="237"/>
      <c r="N1678" s="143"/>
      <c r="O1678" s="143"/>
      <c r="P1678" s="143"/>
      <c r="Q1678" s="143"/>
      <c r="R1678" s="143"/>
      <c r="S1678" s="143"/>
      <c r="T1678" s="143"/>
      <c r="U1678" s="143"/>
      <c r="V1678" s="143"/>
      <c r="W1678" s="90">
        <f>IF(AND($AM$17&gt;=$X1678,$AM$17&lt;=$Y1678),'TARIFA ENTREGA A DIRECCION USD'!A1678,$W1679)</f>
        <v>0</v>
      </c>
      <c r="X1678" s="90">
        <v>1669.001</v>
      </c>
      <c r="Y1678" s="90">
        <v>1670</v>
      </c>
      <c r="Z1678" s="144"/>
    </row>
    <row r="1679" spans="1:26" x14ac:dyDescent="0.2">
      <c r="A1679" s="281" t="str">
        <f t="shared" si="35"/>
        <v>POZ XSJ</v>
      </c>
      <c r="B1679" s="368" t="s">
        <v>592</v>
      </c>
      <c r="C1679" s="368" t="s">
        <v>593</v>
      </c>
      <c r="D1679" s="368" t="s">
        <v>5477</v>
      </c>
      <c r="E1679" s="368" t="s">
        <v>5478</v>
      </c>
      <c r="F1679" s="369" t="s">
        <v>504</v>
      </c>
      <c r="G1679" s="370">
        <v>656</v>
      </c>
      <c r="I1679" s="143"/>
      <c r="J1679" s="143"/>
      <c r="K1679" s="143"/>
      <c r="L1679" s="143"/>
      <c r="M1679" s="237"/>
      <c r="N1679" s="143"/>
      <c r="O1679" s="143"/>
      <c r="P1679" s="143"/>
      <c r="Q1679" s="143"/>
      <c r="R1679" s="143"/>
      <c r="S1679" s="143"/>
      <c r="T1679" s="143"/>
      <c r="U1679" s="143"/>
      <c r="V1679" s="143"/>
      <c r="W1679" s="90">
        <f>IF(AND($AM$17&gt;=$X1679,$AM$17&lt;=$Y1679),'TARIFA ENTREGA A DIRECCION USD'!A1679,$W1680)</f>
        <v>0</v>
      </c>
      <c r="X1679" s="90">
        <v>1670.001</v>
      </c>
      <c r="Y1679" s="90">
        <v>1671</v>
      </c>
      <c r="Z1679" s="144"/>
    </row>
    <row r="1680" spans="1:26" x14ac:dyDescent="0.2">
      <c r="A1680" s="281" t="str">
        <f t="shared" si="35"/>
        <v>POZ XSS</v>
      </c>
      <c r="B1680" s="368" t="s">
        <v>592</v>
      </c>
      <c r="C1680" s="368" t="s">
        <v>593</v>
      </c>
      <c r="D1680" s="368" t="s">
        <v>5485</v>
      </c>
      <c r="E1680" s="368" t="s">
        <v>5486</v>
      </c>
      <c r="F1680" s="369" t="s">
        <v>504</v>
      </c>
      <c r="G1680" s="370">
        <v>1463</v>
      </c>
      <c r="I1680" s="143"/>
      <c r="J1680" s="143"/>
      <c r="K1680" s="143"/>
      <c r="L1680" s="143"/>
      <c r="M1680" s="237"/>
      <c r="N1680" s="143"/>
      <c r="O1680" s="143"/>
      <c r="P1680" s="143"/>
      <c r="Q1680" s="143"/>
      <c r="R1680" s="143"/>
      <c r="S1680" s="143"/>
      <c r="T1680" s="143"/>
      <c r="U1680" s="143"/>
      <c r="V1680" s="143"/>
      <c r="W1680" s="90">
        <f>IF(AND($AM$17&gt;=$X1680,$AM$17&lt;=$Y1680),'TARIFA ENTREGA A DIRECCION USD'!A1680,$W1681)</f>
        <v>0</v>
      </c>
      <c r="X1680" s="90">
        <v>1671.001</v>
      </c>
      <c r="Y1680" s="90">
        <v>1672</v>
      </c>
      <c r="Z1680" s="144"/>
    </row>
    <row r="1681" spans="1:26" x14ac:dyDescent="0.2">
      <c r="A1681" s="281" t="str">
        <f t="shared" si="35"/>
        <v>POZ XTT</v>
      </c>
      <c r="B1681" s="368" t="s">
        <v>592</v>
      </c>
      <c r="C1681" s="368" t="s">
        <v>593</v>
      </c>
      <c r="D1681" s="368" t="s">
        <v>5448</v>
      </c>
      <c r="E1681" s="368" t="s">
        <v>5479</v>
      </c>
      <c r="F1681" s="369" t="s">
        <v>504</v>
      </c>
      <c r="G1681" s="370">
        <v>656</v>
      </c>
      <c r="I1681" s="143"/>
      <c r="J1681" s="143"/>
      <c r="K1681" s="143"/>
      <c r="L1681" s="143"/>
      <c r="M1681" s="237"/>
      <c r="N1681" s="143"/>
      <c r="O1681" s="143"/>
      <c r="P1681" s="143"/>
      <c r="Q1681" s="143"/>
      <c r="R1681" s="143"/>
      <c r="S1681" s="143"/>
      <c r="T1681" s="143"/>
      <c r="U1681" s="143"/>
      <c r="V1681" s="143"/>
      <c r="W1681" s="90">
        <f>IF(AND($AM$17&gt;=$X1681,$AM$17&lt;=$Y1681),'TARIFA ENTREGA A DIRECCION USD'!A1681,$W1682)</f>
        <v>0</v>
      </c>
      <c r="X1681" s="90">
        <v>1672.001</v>
      </c>
      <c r="Y1681" s="90">
        <v>1673</v>
      </c>
      <c r="Z1681" s="144"/>
    </row>
    <row r="1682" spans="1:26" ht="22.5" x14ac:dyDescent="0.2">
      <c r="A1682" s="282" t="str">
        <f t="shared" si="35"/>
        <v>POZ XCH</v>
      </c>
      <c r="B1682" s="278" t="s">
        <v>592</v>
      </c>
      <c r="C1682" s="278" t="s">
        <v>593</v>
      </c>
      <c r="D1682" s="278" t="s">
        <v>5537</v>
      </c>
      <c r="E1682" s="278" t="s">
        <v>5538</v>
      </c>
      <c r="F1682" s="395" t="s">
        <v>504</v>
      </c>
      <c r="G1682" s="396">
        <v>656</v>
      </c>
      <c r="I1682" s="143"/>
      <c r="J1682" s="143"/>
      <c r="K1682" s="143"/>
      <c r="L1682" s="143"/>
      <c r="M1682" s="237"/>
      <c r="N1682" s="143"/>
      <c r="O1682" s="143"/>
      <c r="P1682" s="143"/>
      <c r="Q1682" s="143"/>
      <c r="R1682" s="143"/>
      <c r="S1682" s="143"/>
      <c r="T1682" s="143"/>
      <c r="U1682" s="143"/>
      <c r="V1682" s="143"/>
      <c r="W1682" s="90">
        <f>IF(AND($AM$17&gt;=$X1682,$AM$17&lt;=$Y1682),'TARIFA ENTREGA A DIRECCION USD'!A1682,$W1683)</f>
        <v>0</v>
      </c>
      <c r="X1682" s="90">
        <v>1673.001</v>
      </c>
      <c r="Y1682" s="90">
        <v>1674</v>
      </c>
      <c r="Z1682" s="144"/>
    </row>
    <row r="1683" spans="1:26" ht="22.5" x14ac:dyDescent="0.2">
      <c r="A1683" s="294" t="str">
        <f t="shared" si="35"/>
        <v>POZ BPC</v>
      </c>
      <c r="B1683" s="293" t="s">
        <v>592</v>
      </c>
      <c r="C1683" s="293" t="s">
        <v>593</v>
      </c>
      <c r="D1683" s="293" t="s">
        <v>5544</v>
      </c>
      <c r="E1683" s="293" t="s">
        <v>5545</v>
      </c>
      <c r="F1683" s="397" t="s">
        <v>503</v>
      </c>
      <c r="G1683" s="398">
        <v>367</v>
      </c>
      <c r="I1683" s="143"/>
      <c r="J1683" s="143"/>
      <c r="K1683" s="143"/>
      <c r="L1683" s="143"/>
      <c r="M1683" s="237"/>
      <c r="N1683" s="143"/>
      <c r="O1683" s="143"/>
      <c r="P1683" s="143"/>
      <c r="Q1683" s="143"/>
      <c r="R1683" s="143"/>
      <c r="S1683" s="143"/>
      <c r="T1683" s="143"/>
      <c r="U1683" s="143"/>
      <c r="V1683" s="143"/>
      <c r="W1683" s="90">
        <f>IF(AND($AM$17&gt;=$X1683,$AM$17&lt;=$Y1683),'TARIFA ENTREGA A DIRECCION USD'!A1683,$W1684)</f>
        <v>0</v>
      </c>
      <c r="X1683" s="90">
        <v>1674.001</v>
      </c>
      <c r="Y1683" s="90">
        <v>1675</v>
      </c>
      <c r="Z1683" s="144"/>
    </row>
    <row r="1684" spans="1:26" ht="22.5" x14ac:dyDescent="0.2">
      <c r="A1684" s="294" t="str">
        <f t="shared" si="35"/>
        <v>POZ XCP</v>
      </c>
      <c r="B1684" s="293" t="s">
        <v>592</v>
      </c>
      <c r="C1684" s="293" t="s">
        <v>593</v>
      </c>
      <c r="D1684" s="293" t="s">
        <v>5549</v>
      </c>
      <c r="E1684" s="293" t="s">
        <v>5550</v>
      </c>
      <c r="F1684" s="397" t="s">
        <v>504</v>
      </c>
      <c r="G1684" s="398">
        <v>656</v>
      </c>
      <c r="I1684" s="143"/>
      <c r="J1684" s="143"/>
      <c r="K1684" s="143"/>
      <c r="L1684" s="143"/>
      <c r="M1684" s="237"/>
      <c r="N1684" s="143"/>
      <c r="O1684" s="143"/>
      <c r="P1684" s="143"/>
      <c r="Q1684" s="143"/>
      <c r="R1684" s="143"/>
      <c r="S1684" s="143"/>
      <c r="T1684" s="143"/>
      <c r="U1684" s="143"/>
      <c r="V1684" s="143"/>
      <c r="W1684" s="90">
        <f>IF(AND($AM$17&gt;=$X1684,$AM$17&lt;=$Y1684),'TARIFA ENTREGA A DIRECCION USD'!A1684,$W1685)</f>
        <v>0</v>
      </c>
      <c r="X1684" s="90">
        <v>1675.001</v>
      </c>
      <c r="Y1684" s="90">
        <v>1676</v>
      </c>
      <c r="Z1684" s="144"/>
    </row>
    <row r="1685" spans="1:26" x14ac:dyDescent="0.2">
      <c r="A1685" s="281" t="str">
        <f t="shared" si="35"/>
        <v>SNT ACO</v>
      </c>
      <c r="B1685" s="368" t="s">
        <v>5610</v>
      </c>
      <c r="C1685" s="368" t="s">
        <v>594</v>
      </c>
      <c r="D1685" s="368" t="s">
        <v>546</v>
      </c>
      <c r="E1685" s="368" t="s">
        <v>547</v>
      </c>
      <c r="F1685" s="369" t="s">
        <v>504</v>
      </c>
      <c r="G1685" s="370">
        <v>1334</v>
      </c>
      <c r="I1685" s="143"/>
      <c r="J1685" s="143"/>
      <c r="K1685" s="143"/>
      <c r="L1685" s="143"/>
      <c r="M1685" s="237"/>
      <c r="N1685" s="143"/>
      <c r="O1685" s="143"/>
      <c r="P1685" s="143"/>
      <c r="Q1685" s="143"/>
      <c r="R1685" s="143"/>
      <c r="S1685" s="143"/>
      <c r="T1685" s="143"/>
      <c r="U1685" s="143"/>
      <c r="V1685" s="143"/>
      <c r="W1685" s="90">
        <f>IF(AND($AM$17&gt;=$X1685,$AM$17&lt;=$Y1685),'TARIFA ENTREGA A DIRECCION USD'!A1685,$W1686)</f>
        <v>0</v>
      </c>
      <c r="X1685" s="90">
        <v>1676.001</v>
      </c>
      <c r="Y1685" s="90">
        <v>1677</v>
      </c>
      <c r="Z1685" s="144"/>
    </row>
    <row r="1686" spans="1:26" x14ac:dyDescent="0.2">
      <c r="A1686" s="281" t="str">
        <f t="shared" si="35"/>
        <v>SNT AUA</v>
      </c>
      <c r="B1686" s="368" t="s">
        <v>5610</v>
      </c>
      <c r="C1686" s="368" t="s">
        <v>594</v>
      </c>
      <c r="D1686" s="368" t="s">
        <v>5515</v>
      </c>
      <c r="E1686" s="368" t="s">
        <v>5519</v>
      </c>
      <c r="F1686" s="369" t="s">
        <v>504</v>
      </c>
      <c r="G1686" s="370">
        <v>640</v>
      </c>
      <c r="I1686" s="143"/>
      <c r="J1686" s="143"/>
      <c r="K1686" s="143"/>
      <c r="L1686" s="143"/>
      <c r="M1686" s="237"/>
      <c r="N1686" s="143"/>
      <c r="O1686" s="143"/>
      <c r="P1686" s="143"/>
      <c r="Q1686" s="143"/>
      <c r="R1686" s="143"/>
      <c r="S1686" s="143"/>
      <c r="T1686" s="143"/>
      <c r="U1686" s="143"/>
      <c r="V1686" s="143"/>
      <c r="W1686" s="90">
        <f>IF(AND($AM$17&gt;=$X1686,$AM$17&lt;=$Y1686),'TARIFA ENTREGA A DIRECCION USD'!A1686,$W1687)</f>
        <v>0</v>
      </c>
      <c r="X1686" s="90">
        <v>1677.001</v>
      </c>
      <c r="Y1686" s="90">
        <v>1678</v>
      </c>
      <c r="Z1686" s="144"/>
    </row>
    <row r="1687" spans="1:26" x14ac:dyDescent="0.2">
      <c r="A1687" s="281" t="str">
        <f t="shared" si="35"/>
        <v>SNT BAS</v>
      </c>
      <c r="B1687" s="368" t="s">
        <v>5610</v>
      </c>
      <c r="C1687" s="368" t="s">
        <v>594</v>
      </c>
      <c r="D1687" s="368" t="s">
        <v>549</v>
      </c>
      <c r="E1687" s="368" t="s">
        <v>550</v>
      </c>
      <c r="F1687" s="369" t="s">
        <v>504</v>
      </c>
      <c r="G1687" s="370">
        <v>822</v>
      </c>
      <c r="I1687" s="143"/>
      <c r="J1687" s="143"/>
      <c r="K1687" s="143"/>
      <c r="L1687" s="143"/>
      <c r="M1687" s="237"/>
      <c r="N1687" s="143"/>
      <c r="O1687" s="143"/>
      <c r="P1687" s="143"/>
      <c r="Q1687" s="143"/>
      <c r="R1687" s="143"/>
      <c r="S1687" s="143"/>
      <c r="T1687" s="143"/>
      <c r="U1687" s="143"/>
      <c r="V1687" s="143"/>
      <c r="W1687" s="90">
        <f>IF(AND($AM$17&gt;=$X1687,$AM$17&lt;=$Y1687),'TARIFA ENTREGA A DIRECCION USD'!A1687,$W1688)</f>
        <v>0</v>
      </c>
      <c r="X1687" s="90">
        <v>1678.001</v>
      </c>
      <c r="Y1687" s="90">
        <v>1679</v>
      </c>
      <c r="Z1687" s="144"/>
    </row>
    <row r="1688" spans="1:26" x14ac:dyDescent="0.2">
      <c r="A1688" s="281" t="str">
        <f t="shared" si="35"/>
        <v>SNT BTO</v>
      </c>
      <c r="B1688" s="368" t="s">
        <v>5610</v>
      </c>
      <c r="C1688" s="368" t="s">
        <v>594</v>
      </c>
      <c r="D1688" s="368" t="s">
        <v>551</v>
      </c>
      <c r="E1688" s="368" t="s">
        <v>552</v>
      </c>
      <c r="F1688" s="369" t="s">
        <v>503</v>
      </c>
      <c r="G1688" s="370">
        <v>578</v>
      </c>
      <c r="I1688" s="143"/>
      <c r="J1688" s="143"/>
      <c r="K1688" s="143"/>
      <c r="L1688" s="143"/>
      <c r="M1688" s="237"/>
      <c r="N1688" s="143"/>
      <c r="O1688" s="143"/>
      <c r="P1688" s="143"/>
      <c r="Q1688" s="143"/>
      <c r="R1688" s="143"/>
      <c r="S1688" s="143"/>
      <c r="T1688" s="143"/>
      <c r="U1688" s="143"/>
      <c r="V1688" s="143"/>
      <c r="W1688" s="90">
        <f>IF(AND($AM$17&gt;=$X1688,$AM$17&lt;=$Y1688),'TARIFA ENTREGA A DIRECCION USD'!A1688,$W1689)</f>
        <v>0</v>
      </c>
      <c r="X1688" s="90">
        <v>1679.001</v>
      </c>
      <c r="Y1688" s="90">
        <v>1680</v>
      </c>
      <c r="Z1688" s="144"/>
    </row>
    <row r="1689" spans="1:26" x14ac:dyDescent="0.2">
      <c r="A1689" s="281" t="str">
        <f t="shared" si="35"/>
        <v>SNT CAS</v>
      </c>
      <c r="B1689" s="368" t="s">
        <v>5610</v>
      </c>
      <c r="C1689" s="368" t="s">
        <v>594</v>
      </c>
      <c r="D1689" s="368" t="s">
        <v>553</v>
      </c>
      <c r="E1689" s="368" t="s">
        <v>554</v>
      </c>
      <c r="F1689" s="369" t="s">
        <v>503</v>
      </c>
      <c r="G1689" s="370">
        <v>517</v>
      </c>
      <c r="I1689" s="143"/>
      <c r="J1689" s="143"/>
      <c r="K1689" s="143"/>
      <c r="L1689" s="143"/>
      <c r="M1689" s="237"/>
      <c r="N1689" s="143"/>
      <c r="O1689" s="143"/>
      <c r="P1689" s="143"/>
      <c r="Q1689" s="143"/>
      <c r="R1689" s="143"/>
      <c r="S1689" s="143"/>
      <c r="T1689" s="143"/>
      <c r="U1689" s="143"/>
      <c r="V1689" s="143"/>
      <c r="W1689" s="90">
        <f>IF(AND($AM$17&gt;=$X1689,$AM$17&lt;=$Y1689),'TARIFA ENTREGA A DIRECCION USD'!A1689,$W1690)</f>
        <v>0</v>
      </c>
      <c r="X1689" s="90">
        <v>1680.001</v>
      </c>
      <c r="Y1689" s="90">
        <v>1681</v>
      </c>
      <c r="Z1689" s="144"/>
    </row>
    <row r="1690" spans="1:26" x14ac:dyDescent="0.2">
      <c r="A1690" s="281" t="str">
        <f t="shared" si="35"/>
        <v>SNT CAZ</v>
      </c>
      <c r="B1690" s="368" t="s">
        <v>5610</v>
      </c>
      <c r="C1690" s="368" t="s">
        <v>594</v>
      </c>
      <c r="D1690" s="368" t="s">
        <v>561</v>
      </c>
      <c r="E1690" s="368" t="s">
        <v>611</v>
      </c>
      <c r="F1690" s="369" t="s">
        <v>504</v>
      </c>
      <c r="G1690" s="370">
        <v>967</v>
      </c>
      <c r="I1690" s="143"/>
      <c r="J1690" s="143"/>
      <c r="K1690" s="143"/>
      <c r="L1690" s="143"/>
      <c r="M1690" s="237"/>
      <c r="N1690" s="143"/>
      <c r="O1690" s="143"/>
      <c r="P1690" s="143"/>
      <c r="Q1690" s="143"/>
      <c r="R1690" s="143"/>
      <c r="S1690" s="143"/>
      <c r="T1690" s="143"/>
      <c r="U1690" s="143"/>
      <c r="V1690" s="143"/>
      <c r="W1690" s="90">
        <f>IF(AND($AM$17&gt;=$X1690,$AM$17&lt;=$Y1690),'TARIFA ENTREGA A DIRECCION USD'!A1690,$W1691)</f>
        <v>0</v>
      </c>
      <c r="X1690" s="90">
        <v>1681.001</v>
      </c>
      <c r="Y1690" s="90">
        <v>1682</v>
      </c>
      <c r="Z1690" s="144"/>
    </row>
    <row r="1691" spans="1:26" x14ac:dyDescent="0.2">
      <c r="A1691" s="281" t="str">
        <f t="shared" si="35"/>
        <v>SNT CBR</v>
      </c>
      <c r="B1691" s="368" t="s">
        <v>5610</v>
      </c>
      <c r="C1691" s="368" t="s">
        <v>594</v>
      </c>
      <c r="D1691" s="368" t="s">
        <v>555</v>
      </c>
      <c r="E1691" s="368" t="s">
        <v>556</v>
      </c>
      <c r="F1691" s="369" t="s">
        <v>504</v>
      </c>
      <c r="G1691" s="370">
        <v>1567</v>
      </c>
      <c r="I1691" s="143"/>
      <c r="J1691" s="143"/>
      <c r="K1691" s="143"/>
      <c r="L1691" s="143"/>
      <c r="M1691" s="237"/>
      <c r="N1691" s="143"/>
      <c r="O1691" s="143"/>
      <c r="P1691" s="143"/>
      <c r="Q1691" s="143"/>
      <c r="R1691" s="143"/>
      <c r="S1691" s="143"/>
      <c r="T1691" s="143"/>
      <c r="U1691" s="143"/>
      <c r="V1691" s="143"/>
      <c r="W1691" s="90">
        <f>IF(AND($AM$17&gt;=$X1691,$AM$17&lt;=$Y1691),'TARIFA ENTREGA A DIRECCION USD'!A1691,$W1692)</f>
        <v>0</v>
      </c>
      <c r="X1691" s="90">
        <v>1682.001</v>
      </c>
      <c r="Y1691" s="90">
        <v>1683</v>
      </c>
      <c r="Z1691" s="144"/>
    </row>
    <row r="1692" spans="1:26" x14ac:dyDescent="0.2">
      <c r="A1692" s="281" t="str">
        <f t="shared" si="35"/>
        <v>SNT CCS</v>
      </c>
      <c r="B1692" s="368" t="s">
        <v>5610</v>
      </c>
      <c r="C1692" s="368" t="s">
        <v>594</v>
      </c>
      <c r="D1692" s="368" t="s">
        <v>557</v>
      </c>
      <c r="E1692" s="368" t="s">
        <v>558</v>
      </c>
      <c r="F1692" s="369" t="s">
        <v>504</v>
      </c>
      <c r="G1692" s="369">
        <v>920</v>
      </c>
      <c r="I1692" s="143"/>
      <c r="J1692" s="143"/>
      <c r="K1692" s="143"/>
      <c r="L1692" s="143"/>
      <c r="M1692" s="237"/>
      <c r="N1692" s="143"/>
      <c r="O1692" s="143"/>
      <c r="P1692" s="143"/>
      <c r="Q1692" s="143"/>
      <c r="R1692" s="143"/>
      <c r="S1692" s="143"/>
      <c r="T1692" s="143"/>
      <c r="U1692" s="143"/>
      <c r="V1692" s="143"/>
      <c r="W1692" s="90">
        <f>IF(AND($AM$17&gt;=$X1692,$AM$17&lt;=$Y1692),'TARIFA ENTREGA A DIRECCION USD'!A1692,$W1693)</f>
        <v>0</v>
      </c>
      <c r="X1692" s="90">
        <v>1683.001</v>
      </c>
      <c r="Y1692" s="90">
        <v>1684</v>
      </c>
      <c r="Z1692" s="144"/>
    </row>
    <row r="1693" spans="1:26" x14ac:dyDescent="0.2">
      <c r="A1693" s="281" t="str">
        <f t="shared" si="35"/>
        <v>SNT CGA</v>
      </c>
      <c r="B1693" s="368" t="s">
        <v>5610</v>
      </c>
      <c r="C1693" s="368" t="s">
        <v>594</v>
      </c>
      <c r="D1693" s="368" t="s">
        <v>559</v>
      </c>
      <c r="E1693" s="368" t="s">
        <v>560</v>
      </c>
      <c r="F1693" s="369" t="s">
        <v>504</v>
      </c>
      <c r="G1693" s="370">
        <v>857</v>
      </c>
      <c r="I1693" s="143"/>
      <c r="J1693" s="143"/>
      <c r="K1693" s="143"/>
      <c r="L1693" s="143"/>
      <c r="M1693" s="237"/>
      <c r="N1693" s="143"/>
      <c r="O1693" s="143"/>
      <c r="P1693" s="143"/>
      <c r="Q1693" s="143"/>
      <c r="R1693" s="143"/>
      <c r="S1693" s="143"/>
      <c r="T1693" s="143"/>
      <c r="U1693" s="143"/>
      <c r="V1693" s="143"/>
      <c r="W1693" s="90">
        <f>IF(AND($AM$17&gt;=$X1693,$AM$17&lt;=$Y1693),'TARIFA ENTREGA A DIRECCION USD'!A1693,$W1694)</f>
        <v>0</v>
      </c>
      <c r="X1693" s="90">
        <v>1684.001</v>
      </c>
      <c r="Y1693" s="90">
        <v>1685</v>
      </c>
      <c r="Z1693" s="144"/>
    </row>
    <row r="1694" spans="1:26" x14ac:dyDescent="0.2">
      <c r="A1694" s="281" t="str">
        <f t="shared" si="35"/>
        <v>SNT CNA</v>
      </c>
      <c r="B1694" s="368" t="s">
        <v>5610</v>
      </c>
      <c r="C1694" s="368" t="s">
        <v>594</v>
      </c>
      <c r="D1694" s="368" t="s">
        <v>5492</v>
      </c>
      <c r="E1694" s="368" t="s">
        <v>5493</v>
      </c>
      <c r="F1694" s="369" t="s">
        <v>504</v>
      </c>
      <c r="G1694" s="370">
        <v>1326</v>
      </c>
      <c r="I1694" s="143"/>
      <c r="J1694" s="143"/>
      <c r="K1694" s="143"/>
      <c r="L1694" s="143"/>
      <c r="M1694" s="237"/>
      <c r="N1694" s="143"/>
      <c r="O1694" s="143"/>
      <c r="P1694" s="143"/>
      <c r="Q1694" s="143"/>
      <c r="R1694" s="143"/>
      <c r="S1694" s="143"/>
      <c r="T1694" s="143"/>
      <c r="U1694" s="143"/>
      <c r="V1694" s="143"/>
      <c r="W1694" s="90">
        <f>IF(AND($AM$17&gt;=$X1694,$AM$17&lt;=$Y1694),'TARIFA ENTREGA A DIRECCION USD'!A1694,$W1695)</f>
        <v>0</v>
      </c>
      <c r="X1694" s="90">
        <v>1685.001</v>
      </c>
      <c r="Y1694" s="90">
        <v>1686</v>
      </c>
      <c r="Z1694" s="144"/>
    </row>
    <row r="1695" spans="1:26" x14ac:dyDescent="0.2">
      <c r="A1695" s="281" t="str">
        <f t="shared" si="35"/>
        <v>SNT CNO</v>
      </c>
      <c r="B1695" s="368" t="s">
        <v>5610</v>
      </c>
      <c r="C1695" s="368" t="s">
        <v>594</v>
      </c>
      <c r="D1695" s="368" t="s">
        <v>5499</v>
      </c>
      <c r="E1695" s="368" t="s">
        <v>5500</v>
      </c>
      <c r="F1695" s="369" t="s">
        <v>504</v>
      </c>
      <c r="G1695" s="370">
        <v>1454</v>
      </c>
      <c r="I1695" s="143"/>
      <c r="J1695" s="143"/>
      <c r="K1695" s="143"/>
      <c r="L1695" s="143"/>
      <c r="M1695" s="237"/>
      <c r="N1695" s="143"/>
      <c r="O1695" s="143"/>
      <c r="P1695" s="143"/>
      <c r="Q1695" s="143"/>
      <c r="R1695" s="143"/>
      <c r="S1695" s="143"/>
      <c r="T1695" s="143"/>
      <c r="U1695" s="143"/>
      <c r="V1695" s="143"/>
      <c r="W1695" s="90">
        <f>IF(AND($AM$17&gt;=$X1695,$AM$17&lt;=$Y1695),'TARIFA ENTREGA A DIRECCION USD'!A1695,$W1696)</f>
        <v>0</v>
      </c>
      <c r="X1695" s="90">
        <v>1686.001</v>
      </c>
      <c r="Y1695" s="90">
        <v>1687</v>
      </c>
      <c r="Z1695" s="144"/>
    </row>
    <row r="1696" spans="1:26" x14ac:dyDescent="0.2">
      <c r="A1696" s="281" t="str">
        <f t="shared" si="35"/>
        <v>SNT CRO</v>
      </c>
      <c r="B1696" s="368" t="s">
        <v>5610</v>
      </c>
      <c r="C1696" s="368" t="s">
        <v>594</v>
      </c>
      <c r="D1696" s="368" t="s">
        <v>562</v>
      </c>
      <c r="E1696" s="368" t="s">
        <v>563</v>
      </c>
      <c r="F1696" s="369" t="s">
        <v>504</v>
      </c>
      <c r="G1696" s="370">
        <v>1083</v>
      </c>
      <c r="I1696" s="143"/>
      <c r="J1696" s="143"/>
      <c r="K1696" s="143"/>
      <c r="L1696" s="143"/>
      <c r="M1696" s="237"/>
      <c r="N1696" s="143"/>
      <c r="O1696" s="143"/>
      <c r="P1696" s="143"/>
      <c r="Q1696" s="143"/>
      <c r="R1696" s="143"/>
      <c r="S1696" s="143"/>
      <c r="T1696" s="143"/>
      <c r="U1696" s="143"/>
      <c r="V1696" s="143"/>
      <c r="W1696" s="90">
        <f>IF(AND($AM$17&gt;=$X1696,$AM$17&lt;=$Y1696),'TARIFA ENTREGA A DIRECCION USD'!A1696,$W1697)</f>
        <v>0</v>
      </c>
      <c r="X1696" s="90">
        <v>1687.001</v>
      </c>
      <c r="Y1696" s="90">
        <v>1688</v>
      </c>
      <c r="Z1696" s="144"/>
    </row>
    <row r="1697" spans="1:26" x14ac:dyDescent="0.2">
      <c r="A1697" s="281" t="str">
        <f t="shared" si="35"/>
        <v>SNT CRR</v>
      </c>
      <c r="B1697" s="368" t="s">
        <v>5610</v>
      </c>
      <c r="C1697" s="368" t="s">
        <v>594</v>
      </c>
      <c r="D1697" s="368" t="s">
        <v>564</v>
      </c>
      <c r="E1697" s="368" t="s">
        <v>565</v>
      </c>
      <c r="F1697" s="369" t="s">
        <v>503</v>
      </c>
      <c r="G1697" s="370">
        <v>478</v>
      </c>
      <c r="I1697" s="143"/>
      <c r="J1697" s="143"/>
      <c r="K1697" s="143"/>
      <c r="L1697" s="143"/>
      <c r="M1697" s="237"/>
      <c r="N1697" s="143"/>
      <c r="O1697" s="143"/>
      <c r="P1697" s="143"/>
      <c r="Q1697" s="143"/>
      <c r="R1697" s="143"/>
      <c r="S1697" s="143"/>
      <c r="T1697" s="143"/>
      <c r="U1697" s="143"/>
      <c r="V1697" s="143"/>
      <c r="W1697" s="90">
        <f>IF(AND($AM$17&gt;=$X1697,$AM$17&lt;=$Y1697),'TARIFA ENTREGA A DIRECCION USD'!A1697,$W1698)</f>
        <v>0</v>
      </c>
      <c r="X1697" s="90">
        <v>1688.001</v>
      </c>
      <c r="Y1697" s="90">
        <v>1689</v>
      </c>
      <c r="Z1697" s="144"/>
    </row>
    <row r="1698" spans="1:26" x14ac:dyDescent="0.2">
      <c r="A1698" s="281" t="str">
        <f t="shared" si="35"/>
        <v>SNT CVE</v>
      </c>
      <c r="B1698" s="368" t="s">
        <v>5610</v>
      </c>
      <c r="C1698" s="368" t="s">
        <v>594</v>
      </c>
      <c r="D1698" s="368" t="s">
        <v>566</v>
      </c>
      <c r="E1698" s="368" t="s">
        <v>567</v>
      </c>
      <c r="F1698" s="369" t="s">
        <v>504</v>
      </c>
      <c r="G1698" s="370">
        <v>909</v>
      </c>
      <c r="I1698" s="143"/>
      <c r="J1698" s="143"/>
      <c r="K1698" s="143"/>
      <c r="L1698" s="143"/>
      <c r="M1698" s="237"/>
      <c r="N1698" s="143"/>
      <c r="O1698" s="143"/>
      <c r="P1698" s="143"/>
      <c r="Q1698" s="143"/>
      <c r="R1698" s="143"/>
      <c r="S1698" s="143"/>
      <c r="T1698" s="143"/>
      <c r="U1698" s="143"/>
      <c r="V1698" s="143"/>
      <c r="W1698" s="90">
        <f>IF(AND($AM$17&gt;=$X1698,$AM$17&lt;=$Y1698),'TARIFA ENTREGA A DIRECCION USD'!A1698,$W1699)</f>
        <v>0</v>
      </c>
      <c r="X1698" s="90">
        <v>1689.001</v>
      </c>
      <c r="Y1698" s="90">
        <v>1690</v>
      </c>
      <c r="Z1698" s="144"/>
    </row>
    <row r="1699" spans="1:26" x14ac:dyDescent="0.2">
      <c r="A1699" s="281" t="str">
        <f t="shared" si="35"/>
        <v>SNT CZO</v>
      </c>
      <c r="B1699" s="368" t="s">
        <v>5610</v>
      </c>
      <c r="C1699" s="368" t="s">
        <v>594</v>
      </c>
      <c r="D1699" s="368" t="s">
        <v>568</v>
      </c>
      <c r="E1699" s="368" t="s">
        <v>5481</v>
      </c>
      <c r="F1699" s="369" t="s">
        <v>504</v>
      </c>
      <c r="G1699" s="370">
        <v>942</v>
      </c>
      <c r="I1699" s="143"/>
      <c r="J1699" s="143"/>
      <c r="K1699" s="143"/>
      <c r="L1699" s="143"/>
      <c r="M1699" s="237"/>
      <c r="N1699" s="143"/>
      <c r="O1699" s="143"/>
      <c r="P1699" s="143"/>
      <c r="Q1699" s="143"/>
      <c r="R1699" s="143"/>
      <c r="S1699" s="143"/>
      <c r="T1699" s="143"/>
      <c r="U1699" s="143"/>
      <c r="V1699" s="143"/>
      <c r="W1699" s="90">
        <f>IF(AND($AM$17&gt;=$X1699,$AM$17&lt;=$Y1699),'TARIFA ENTREGA A DIRECCION USD'!A1699,$W1700)</f>
        <v>0</v>
      </c>
      <c r="X1699" s="90">
        <v>1690.001</v>
      </c>
      <c r="Y1699" s="90">
        <v>1691</v>
      </c>
      <c r="Z1699" s="144"/>
    </row>
    <row r="1700" spans="1:26" x14ac:dyDescent="0.2">
      <c r="A1700" s="281" t="str">
        <f t="shared" si="35"/>
        <v>SNT DMS</v>
      </c>
      <c r="B1700" s="368" t="s">
        <v>5610</v>
      </c>
      <c r="C1700" s="368" t="s">
        <v>594</v>
      </c>
      <c r="D1700" s="368" t="s">
        <v>5446</v>
      </c>
      <c r="E1700" s="368" t="s">
        <v>5447</v>
      </c>
      <c r="F1700" s="369" t="s">
        <v>504</v>
      </c>
      <c r="G1700" s="370">
        <v>822</v>
      </c>
      <c r="I1700" s="143"/>
      <c r="J1700" s="143"/>
      <c r="K1700" s="143"/>
      <c r="L1700" s="143"/>
      <c r="M1700" s="237"/>
      <c r="N1700" s="143"/>
      <c r="O1700" s="143"/>
      <c r="P1700" s="143"/>
      <c r="Q1700" s="143"/>
      <c r="R1700" s="143"/>
      <c r="S1700" s="143"/>
      <c r="T1700" s="143"/>
      <c r="U1700" s="143"/>
      <c r="V1700" s="143"/>
      <c r="W1700" s="90">
        <f>IF(AND($AM$17&gt;=$X1700,$AM$17&lt;=$Y1700),'TARIFA ENTREGA A DIRECCION USD'!A1700,$W1701)</f>
        <v>0</v>
      </c>
      <c r="X1700" s="90">
        <v>1691.001</v>
      </c>
      <c r="Y1700" s="90">
        <v>1692</v>
      </c>
      <c r="Z1700" s="144"/>
    </row>
    <row r="1701" spans="1:26" x14ac:dyDescent="0.2">
      <c r="A1701" s="281" t="str">
        <f t="shared" si="35"/>
        <v>SNT ETE</v>
      </c>
      <c r="B1701" s="368" t="s">
        <v>5610</v>
      </c>
      <c r="C1701" s="368" t="s">
        <v>594</v>
      </c>
      <c r="D1701" s="368" t="s">
        <v>570</v>
      </c>
      <c r="E1701" s="368" t="s">
        <v>571</v>
      </c>
      <c r="F1701" s="369" t="s">
        <v>504</v>
      </c>
      <c r="G1701" s="370">
        <v>1431</v>
      </c>
      <c r="I1701" s="143"/>
      <c r="J1701" s="143"/>
      <c r="K1701" s="143"/>
      <c r="L1701" s="143"/>
      <c r="M1701" s="237"/>
      <c r="N1701" s="143"/>
      <c r="O1701" s="143"/>
      <c r="P1701" s="143"/>
      <c r="Q1701" s="143"/>
      <c r="R1701" s="143"/>
      <c r="S1701" s="143"/>
      <c r="T1701" s="143"/>
      <c r="U1701" s="143"/>
      <c r="V1701" s="143"/>
      <c r="W1701" s="90">
        <f>IF(AND($AM$17&gt;=$X1701,$AM$17&lt;=$Y1701),'TARIFA ENTREGA A DIRECCION USD'!A1701,$W1702)</f>
        <v>0</v>
      </c>
      <c r="X1701" s="90">
        <v>1692.001</v>
      </c>
      <c r="Y1701" s="90">
        <v>1693</v>
      </c>
      <c r="Z1701" s="144"/>
    </row>
    <row r="1702" spans="1:26" x14ac:dyDescent="0.2">
      <c r="A1702" s="281" t="str">
        <f t="shared" si="35"/>
        <v>SNT EVA</v>
      </c>
      <c r="B1702" s="368" t="s">
        <v>5610</v>
      </c>
      <c r="C1702" s="368" t="s">
        <v>594</v>
      </c>
      <c r="D1702" s="368" t="s">
        <v>572</v>
      </c>
      <c r="E1702" s="368" t="s">
        <v>573</v>
      </c>
      <c r="F1702" s="369" t="s">
        <v>502</v>
      </c>
      <c r="G1702" s="370">
        <v>182</v>
      </c>
      <c r="I1702" s="143"/>
      <c r="J1702" s="143"/>
      <c r="K1702" s="143"/>
      <c r="L1702" s="143"/>
      <c r="M1702" s="237"/>
      <c r="N1702" s="143"/>
      <c r="O1702" s="143"/>
      <c r="P1702" s="143"/>
      <c r="Q1702" s="143"/>
      <c r="R1702" s="143"/>
      <c r="S1702" s="143"/>
      <c r="T1702" s="143"/>
      <c r="U1702" s="143"/>
      <c r="V1702" s="143"/>
      <c r="W1702" s="90">
        <f>IF(AND($AM$17&gt;=$X1702,$AM$17&lt;=$Y1702),'TARIFA ENTREGA A DIRECCION USD'!A1702,$W1703)</f>
        <v>0</v>
      </c>
      <c r="X1702" s="90">
        <v>1693.001</v>
      </c>
      <c r="Y1702" s="90">
        <v>1694</v>
      </c>
      <c r="Z1702" s="144"/>
    </row>
    <row r="1703" spans="1:26" x14ac:dyDescent="0.2">
      <c r="A1703" s="281" t="str">
        <f t="shared" si="35"/>
        <v>SNT GR2</v>
      </c>
      <c r="B1703" s="368" t="s">
        <v>5610</v>
      </c>
      <c r="C1703" s="368" t="s">
        <v>594</v>
      </c>
      <c r="D1703" s="368" t="s">
        <v>576</v>
      </c>
      <c r="E1703" s="368" t="s">
        <v>5473</v>
      </c>
      <c r="F1703" s="369" t="s">
        <v>504</v>
      </c>
      <c r="G1703" s="370">
        <v>959</v>
      </c>
      <c r="I1703" s="143"/>
      <c r="J1703" s="143"/>
      <c r="K1703" s="143"/>
      <c r="L1703" s="143"/>
      <c r="M1703" s="237"/>
      <c r="N1703" s="143"/>
      <c r="O1703" s="143"/>
      <c r="P1703" s="143"/>
      <c r="Q1703" s="143"/>
      <c r="R1703" s="143"/>
      <c r="S1703" s="143"/>
      <c r="T1703" s="143"/>
      <c r="U1703" s="143"/>
      <c r="V1703" s="143"/>
      <c r="W1703" s="90">
        <f>IF(AND($AM$17&gt;=$X1703,$AM$17&lt;=$Y1703),'TARIFA ENTREGA A DIRECCION USD'!A1703,$W1704)</f>
        <v>0</v>
      </c>
      <c r="X1703" s="90">
        <v>1694.001</v>
      </c>
      <c r="Y1703" s="90">
        <v>1695</v>
      </c>
      <c r="Z1703" s="144"/>
    </row>
    <row r="1704" spans="1:26" x14ac:dyDescent="0.2">
      <c r="A1704" s="281" t="str">
        <f t="shared" si="35"/>
        <v>SNT GTE</v>
      </c>
      <c r="B1704" s="368" t="s">
        <v>5610</v>
      </c>
      <c r="C1704" s="368" t="s">
        <v>594</v>
      </c>
      <c r="D1704" s="368" t="s">
        <v>5501</v>
      </c>
      <c r="E1704" s="368" t="s">
        <v>5502</v>
      </c>
      <c r="F1704" s="369" t="s">
        <v>504</v>
      </c>
      <c r="G1704" s="370">
        <v>968</v>
      </c>
      <c r="I1704" s="143"/>
      <c r="J1704" s="143"/>
      <c r="K1704" s="143"/>
      <c r="L1704" s="143"/>
      <c r="M1704" s="237"/>
      <c r="N1704" s="143"/>
      <c r="O1704" s="143"/>
      <c r="P1704" s="143"/>
      <c r="Q1704" s="143"/>
      <c r="R1704" s="143"/>
      <c r="S1704" s="143"/>
      <c r="T1704" s="143"/>
      <c r="U1704" s="143"/>
      <c r="V1704" s="143"/>
      <c r="W1704" s="90">
        <f>IF(AND($AM$17&gt;=$X1704,$AM$17&lt;=$Y1704),'TARIFA ENTREGA A DIRECCION USD'!A1704,$W1705)</f>
        <v>0</v>
      </c>
      <c r="X1704" s="90">
        <v>1695.001</v>
      </c>
      <c r="Y1704" s="90">
        <v>1696</v>
      </c>
      <c r="Z1704" s="144"/>
    </row>
    <row r="1705" spans="1:26" x14ac:dyDescent="0.2">
      <c r="A1705" s="281" t="str">
        <f t="shared" si="35"/>
        <v>SNT GUA</v>
      </c>
      <c r="B1705" s="368" t="s">
        <v>5610</v>
      </c>
      <c r="C1705" s="368" t="s">
        <v>594</v>
      </c>
      <c r="D1705" s="368" t="s">
        <v>574</v>
      </c>
      <c r="E1705" s="368" t="s">
        <v>575</v>
      </c>
      <c r="F1705" s="369" t="s">
        <v>504</v>
      </c>
      <c r="G1705" s="370">
        <v>746</v>
      </c>
      <c r="I1705" s="143"/>
      <c r="J1705" s="143"/>
      <c r="K1705" s="143"/>
      <c r="L1705" s="143"/>
      <c r="M1705" s="237"/>
      <c r="N1705" s="143"/>
      <c r="O1705" s="143"/>
      <c r="P1705" s="143"/>
      <c r="Q1705" s="143"/>
      <c r="R1705" s="143"/>
      <c r="S1705" s="143"/>
      <c r="T1705" s="143"/>
      <c r="U1705" s="143"/>
      <c r="V1705" s="143"/>
      <c r="W1705" s="90">
        <f>IF(AND($AM$17&gt;=$X1705,$AM$17&lt;=$Y1705),'TARIFA ENTREGA A DIRECCION USD'!A1705,$W1706)</f>
        <v>0</v>
      </c>
      <c r="X1705" s="90">
        <v>1696.001</v>
      </c>
      <c r="Y1705" s="90">
        <v>1697</v>
      </c>
      <c r="Z1705" s="144"/>
    </row>
    <row r="1706" spans="1:26" x14ac:dyDescent="0.2">
      <c r="A1706" s="281" t="str">
        <f t="shared" si="35"/>
        <v>SNT LGA</v>
      </c>
      <c r="B1706" s="368" t="s">
        <v>5610</v>
      </c>
      <c r="C1706" s="368" t="s">
        <v>594</v>
      </c>
      <c r="D1706" s="368" t="s">
        <v>5536</v>
      </c>
      <c r="E1706" s="368" t="s">
        <v>5480</v>
      </c>
      <c r="F1706" s="369" t="s">
        <v>504</v>
      </c>
      <c r="G1706" s="370">
        <v>971</v>
      </c>
      <c r="I1706" s="143"/>
      <c r="J1706" s="143"/>
      <c r="K1706" s="143"/>
      <c r="L1706" s="143"/>
      <c r="M1706" s="237"/>
      <c r="N1706" s="143"/>
      <c r="O1706" s="143"/>
      <c r="P1706" s="143"/>
      <c r="Q1706" s="143"/>
      <c r="R1706" s="143"/>
      <c r="S1706" s="143"/>
      <c r="T1706" s="143"/>
      <c r="U1706" s="143"/>
      <c r="V1706" s="143"/>
      <c r="W1706" s="90">
        <f>IF(AND($AM$17&gt;=$X1706,$AM$17&lt;=$Y1706),'TARIFA ENTREGA A DIRECCION USD'!A1706,$W1707)</f>
        <v>0</v>
      </c>
      <c r="X1706" s="90">
        <v>1697.001</v>
      </c>
      <c r="Y1706" s="90">
        <v>1698</v>
      </c>
      <c r="Z1706" s="144"/>
    </row>
    <row r="1707" spans="1:26" x14ac:dyDescent="0.2">
      <c r="A1707" s="281" t="str">
        <f t="shared" si="35"/>
        <v>SNT MAY</v>
      </c>
      <c r="B1707" s="368" t="s">
        <v>5610</v>
      </c>
      <c r="C1707" s="368" t="s">
        <v>594</v>
      </c>
      <c r="D1707" s="368" t="s">
        <v>577</v>
      </c>
      <c r="E1707" s="368" t="s">
        <v>578</v>
      </c>
      <c r="F1707" s="369" t="s">
        <v>504</v>
      </c>
      <c r="G1707" s="370">
        <v>805</v>
      </c>
      <c r="I1707" s="143"/>
      <c r="J1707" s="143"/>
      <c r="K1707" s="143"/>
      <c r="L1707" s="143"/>
      <c r="M1707" s="237"/>
      <c r="N1707" s="143"/>
      <c r="O1707" s="143"/>
      <c r="P1707" s="143"/>
      <c r="Q1707" s="143"/>
      <c r="R1707" s="143"/>
      <c r="S1707" s="143"/>
      <c r="T1707" s="143"/>
      <c r="U1707" s="143"/>
      <c r="V1707" s="143"/>
      <c r="W1707" s="90">
        <f>IF(AND($AM$17&gt;=$X1707,$AM$17&lt;=$Y1707),'TARIFA ENTREGA A DIRECCION USD'!A1707,$W1708)</f>
        <v>0</v>
      </c>
      <c r="X1707" s="90">
        <v>1698.001</v>
      </c>
      <c r="Y1707" s="90">
        <v>1699</v>
      </c>
      <c r="Z1707" s="144"/>
    </row>
    <row r="1708" spans="1:26" x14ac:dyDescent="0.2">
      <c r="A1708" s="281" t="str">
        <f t="shared" si="35"/>
        <v>SNT MBO</v>
      </c>
      <c r="B1708" s="368" t="s">
        <v>5610</v>
      </c>
      <c r="C1708" s="368" t="s">
        <v>594</v>
      </c>
      <c r="D1708" s="368" t="s">
        <v>579</v>
      </c>
      <c r="E1708" s="368" t="s">
        <v>580</v>
      </c>
      <c r="F1708" s="369" t="s">
        <v>503</v>
      </c>
      <c r="G1708" s="370">
        <v>568</v>
      </c>
      <c r="I1708" s="143"/>
      <c r="J1708" s="143"/>
      <c r="K1708" s="143"/>
      <c r="L1708" s="143"/>
      <c r="M1708" s="237"/>
      <c r="N1708" s="143"/>
      <c r="O1708" s="143"/>
      <c r="P1708" s="143"/>
      <c r="Q1708" s="143"/>
      <c r="R1708" s="143"/>
      <c r="S1708" s="143"/>
      <c r="T1708" s="143"/>
      <c r="U1708" s="143"/>
      <c r="V1708" s="143"/>
      <c r="W1708" s="90">
        <f>IF(AND($AM$17&gt;=$X1708,$AM$17&lt;=$Y1708),'TARIFA ENTREGA A DIRECCION USD'!A1708,$W1709)</f>
        <v>0</v>
      </c>
      <c r="X1708" s="90">
        <v>1699.001</v>
      </c>
      <c r="Y1708" s="90">
        <v>1700</v>
      </c>
      <c r="Z1708" s="144"/>
    </row>
    <row r="1709" spans="1:26" x14ac:dyDescent="0.2">
      <c r="A1709" s="281" t="str">
        <f t="shared" si="35"/>
        <v>SNT MDA</v>
      </c>
      <c r="B1709" s="368" t="s">
        <v>5610</v>
      </c>
      <c r="C1709" s="368" t="s">
        <v>594</v>
      </c>
      <c r="D1709" s="368" t="s">
        <v>581</v>
      </c>
      <c r="E1709" s="368" t="s">
        <v>582</v>
      </c>
      <c r="F1709" s="369" t="s">
        <v>502</v>
      </c>
      <c r="G1709" s="370">
        <v>276</v>
      </c>
      <c r="I1709" s="143"/>
      <c r="J1709" s="143"/>
      <c r="K1709" s="143"/>
      <c r="L1709" s="143"/>
      <c r="M1709" s="237"/>
      <c r="N1709" s="143"/>
      <c r="O1709" s="143"/>
      <c r="P1709" s="143"/>
      <c r="Q1709" s="143"/>
      <c r="R1709" s="143"/>
      <c r="S1709" s="143"/>
      <c r="T1709" s="143"/>
      <c r="U1709" s="143"/>
      <c r="V1709" s="143"/>
      <c r="W1709" s="90">
        <f>IF(AND($AM$17&gt;=$X1709,$AM$17&lt;=$Y1709),'TARIFA ENTREGA A DIRECCION USD'!A1709,$W1710)</f>
        <v>0</v>
      </c>
      <c r="X1709" s="90">
        <v>1700.001</v>
      </c>
      <c r="Y1709" s="90">
        <v>1701</v>
      </c>
      <c r="Z1709" s="144"/>
    </row>
    <row r="1710" spans="1:26" x14ac:dyDescent="0.2">
      <c r="A1710" s="281" t="str">
        <f t="shared" si="35"/>
        <v>SNT MIN</v>
      </c>
      <c r="B1710" s="368" t="s">
        <v>5610</v>
      </c>
      <c r="C1710" s="368" t="s">
        <v>594</v>
      </c>
      <c r="D1710" s="368" t="s">
        <v>583</v>
      </c>
      <c r="E1710" s="368" t="s">
        <v>584</v>
      </c>
      <c r="F1710" s="369" t="s">
        <v>504</v>
      </c>
      <c r="G1710" s="370">
        <v>1427</v>
      </c>
      <c r="I1710" s="143"/>
      <c r="J1710" s="143"/>
      <c r="K1710" s="143"/>
      <c r="L1710" s="143"/>
      <c r="M1710" s="237"/>
      <c r="N1710" s="143"/>
      <c r="O1710" s="143"/>
      <c r="P1710" s="143"/>
      <c r="Q1710" s="143"/>
      <c r="R1710" s="143"/>
      <c r="S1710" s="143"/>
      <c r="T1710" s="143"/>
      <c r="U1710" s="143"/>
      <c r="V1710" s="143"/>
      <c r="W1710" s="90">
        <f>IF(AND($AM$17&gt;=$X1710,$AM$17&lt;=$Y1710),'TARIFA ENTREGA A DIRECCION USD'!A1710,$W1711)</f>
        <v>0</v>
      </c>
      <c r="X1710" s="90">
        <v>1701.001</v>
      </c>
      <c r="Y1710" s="90">
        <v>1702</v>
      </c>
      <c r="Z1710" s="144"/>
    </row>
    <row r="1711" spans="1:26" x14ac:dyDescent="0.2">
      <c r="A1711" s="281" t="str">
        <f t="shared" si="35"/>
        <v>SNT MLM</v>
      </c>
      <c r="B1711" s="368" t="s">
        <v>5610</v>
      </c>
      <c r="C1711" s="368" t="s">
        <v>594</v>
      </c>
      <c r="D1711" s="368" t="s">
        <v>5474</v>
      </c>
      <c r="E1711" s="368" t="s">
        <v>5487</v>
      </c>
      <c r="F1711" s="369" t="s">
        <v>504</v>
      </c>
      <c r="G1711" s="370">
        <v>958</v>
      </c>
      <c r="I1711" s="143"/>
      <c r="J1711" s="143"/>
      <c r="K1711" s="143"/>
      <c r="L1711" s="143"/>
      <c r="M1711" s="237"/>
      <c r="N1711" s="143"/>
      <c r="O1711" s="143"/>
      <c r="P1711" s="143"/>
      <c r="Q1711" s="143"/>
      <c r="R1711" s="143"/>
      <c r="S1711" s="143"/>
      <c r="T1711" s="143"/>
      <c r="U1711" s="143"/>
      <c r="V1711" s="143"/>
      <c r="W1711" s="90">
        <f>IF(AND($AM$17&gt;=$X1711,$AM$17&lt;=$Y1711),'TARIFA ENTREGA A DIRECCION USD'!A1711,$W1712)</f>
        <v>0</v>
      </c>
      <c r="X1711" s="90">
        <v>1702.001</v>
      </c>
      <c r="Y1711" s="90">
        <v>1703</v>
      </c>
      <c r="Z1711" s="144"/>
    </row>
    <row r="1712" spans="1:26" x14ac:dyDescent="0.2">
      <c r="A1712" s="281" t="str">
        <f t="shared" si="35"/>
        <v>SNT MTA</v>
      </c>
      <c r="B1712" s="368" t="s">
        <v>5610</v>
      </c>
      <c r="C1712" s="368" t="s">
        <v>594</v>
      </c>
      <c r="D1712" s="368" t="s">
        <v>585</v>
      </c>
      <c r="E1712" s="368" t="s">
        <v>5483</v>
      </c>
      <c r="F1712" s="369" t="s">
        <v>5491</v>
      </c>
      <c r="G1712" s="370">
        <v>1384</v>
      </c>
      <c r="I1712" s="143"/>
      <c r="J1712" s="143"/>
      <c r="K1712" s="143"/>
      <c r="L1712" s="143"/>
      <c r="M1712" s="237"/>
      <c r="N1712" s="143"/>
      <c r="O1712" s="143"/>
      <c r="P1712" s="143"/>
      <c r="Q1712" s="143"/>
      <c r="R1712" s="143"/>
      <c r="S1712" s="143"/>
      <c r="T1712" s="143"/>
      <c r="U1712" s="143"/>
      <c r="V1712" s="143"/>
      <c r="W1712" s="90">
        <f>IF(AND($AM$17&gt;=$X1712,$AM$17&lt;=$Y1712),'TARIFA ENTREGA A DIRECCION USD'!A1712,$W1713)</f>
        <v>0</v>
      </c>
      <c r="X1712" s="90">
        <v>1703.001</v>
      </c>
      <c r="Y1712" s="90">
        <v>1704</v>
      </c>
      <c r="Z1712" s="144"/>
    </row>
    <row r="1713" spans="1:26" x14ac:dyDescent="0.2">
      <c r="A1713" s="281" t="str">
        <f t="shared" si="35"/>
        <v>SNT PCO</v>
      </c>
      <c r="B1713" s="368" t="s">
        <v>5610</v>
      </c>
      <c r="C1713" s="368" t="s">
        <v>594</v>
      </c>
      <c r="D1713" s="368" t="s">
        <v>586</v>
      </c>
      <c r="E1713" s="368" t="s">
        <v>587</v>
      </c>
      <c r="F1713" s="369" t="s">
        <v>504</v>
      </c>
      <c r="G1713" s="370">
        <v>732</v>
      </c>
      <c r="I1713" s="143"/>
      <c r="J1713" s="143"/>
      <c r="K1713" s="143"/>
      <c r="L1713" s="143"/>
      <c r="M1713" s="237"/>
      <c r="N1713" s="143"/>
      <c r="O1713" s="143"/>
      <c r="P1713" s="143"/>
      <c r="Q1713" s="143"/>
      <c r="R1713" s="143"/>
      <c r="S1713" s="143"/>
      <c r="T1713" s="143"/>
      <c r="U1713" s="143"/>
      <c r="V1713" s="143"/>
      <c r="W1713" s="90">
        <f>IF(AND($AM$17&gt;=$X1713,$AM$17&lt;=$Y1713),'TARIFA ENTREGA A DIRECCION USD'!A1713,$W1714)</f>
        <v>0</v>
      </c>
      <c r="X1713" s="90">
        <v>1704.001</v>
      </c>
      <c r="Y1713" s="90">
        <v>1705</v>
      </c>
      <c r="Z1713" s="144"/>
    </row>
    <row r="1714" spans="1:26" x14ac:dyDescent="0.2">
      <c r="A1714" s="281" t="str">
        <f t="shared" si="35"/>
        <v>SNT PFO</v>
      </c>
      <c r="B1714" s="368" t="s">
        <v>5610</v>
      </c>
      <c r="C1714" s="368" t="s">
        <v>594</v>
      </c>
      <c r="D1714" s="368" t="s">
        <v>588</v>
      </c>
      <c r="E1714" s="368" t="s">
        <v>589</v>
      </c>
      <c r="F1714" s="369" t="s">
        <v>504</v>
      </c>
      <c r="G1714" s="370">
        <v>809</v>
      </c>
      <c r="I1714" s="143"/>
      <c r="J1714" s="143"/>
      <c r="K1714" s="143"/>
      <c r="L1714" s="143"/>
      <c r="M1714" s="237"/>
      <c r="N1714" s="143"/>
      <c r="O1714" s="143"/>
      <c r="P1714" s="143"/>
      <c r="Q1714" s="143"/>
      <c r="R1714" s="143"/>
      <c r="S1714" s="143"/>
      <c r="T1714" s="143"/>
      <c r="U1714" s="143"/>
      <c r="V1714" s="143"/>
      <c r="W1714" s="90">
        <f>IF(AND($AM$17&gt;=$X1714,$AM$17&lt;=$Y1714),'TARIFA ENTREGA A DIRECCION USD'!A1714,$W1715)</f>
        <v>0</v>
      </c>
      <c r="X1714" s="90">
        <v>1705.001</v>
      </c>
      <c r="Y1714" s="90">
        <v>1706</v>
      </c>
      <c r="Z1714" s="144"/>
    </row>
    <row r="1715" spans="1:26" x14ac:dyDescent="0.2">
      <c r="A1715" s="281" t="str">
        <f t="shared" si="35"/>
        <v>SNT PLC</v>
      </c>
      <c r="B1715" s="368" t="s">
        <v>5610</v>
      </c>
      <c r="C1715" s="368" t="s">
        <v>594</v>
      </c>
      <c r="D1715" s="368" t="s">
        <v>590</v>
      </c>
      <c r="E1715" s="368" t="s">
        <v>591</v>
      </c>
      <c r="F1715" s="369" t="s">
        <v>504</v>
      </c>
      <c r="G1715" s="370">
        <v>1248</v>
      </c>
      <c r="I1715" s="143"/>
      <c r="J1715" s="143"/>
      <c r="K1715" s="143"/>
      <c r="L1715" s="143"/>
      <c r="M1715" s="237"/>
      <c r="N1715" s="143"/>
      <c r="O1715" s="143"/>
      <c r="P1715" s="143"/>
      <c r="Q1715" s="143"/>
      <c r="R1715" s="143"/>
      <c r="S1715" s="143"/>
      <c r="T1715" s="143"/>
      <c r="U1715" s="143"/>
      <c r="V1715" s="143"/>
      <c r="W1715" s="90">
        <f>IF(AND($AM$17&gt;=$X1715,$AM$17&lt;=$Y1715),'TARIFA ENTREGA A DIRECCION USD'!A1715,$W1716)</f>
        <v>0</v>
      </c>
      <c r="X1715" s="90">
        <v>1706.001</v>
      </c>
      <c r="Y1715" s="90">
        <v>1707</v>
      </c>
      <c r="Z1715" s="144"/>
    </row>
    <row r="1716" spans="1:26" x14ac:dyDescent="0.2">
      <c r="A1716" s="281" t="str">
        <f t="shared" si="35"/>
        <v>SNT POZ</v>
      </c>
      <c r="B1716" s="368" t="s">
        <v>5610</v>
      </c>
      <c r="C1716" s="368" t="s">
        <v>594</v>
      </c>
      <c r="D1716" s="368" t="s">
        <v>592</v>
      </c>
      <c r="E1716" s="368" t="s">
        <v>593</v>
      </c>
      <c r="F1716" s="369" t="s">
        <v>504</v>
      </c>
      <c r="G1716" s="370">
        <v>1581</v>
      </c>
      <c r="I1716" s="143"/>
      <c r="J1716" s="143"/>
      <c r="K1716" s="143"/>
      <c r="L1716" s="143"/>
      <c r="M1716" s="237"/>
      <c r="N1716" s="143"/>
      <c r="O1716" s="143"/>
      <c r="P1716" s="143"/>
      <c r="Q1716" s="143"/>
      <c r="R1716" s="143"/>
      <c r="S1716" s="143"/>
      <c r="T1716" s="143"/>
      <c r="U1716" s="143"/>
      <c r="V1716" s="143"/>
      <c r="W1716" s="90">
        <f>IF(AND($AM$17&gt;=$X1716,$AM$17&lt;=$Y1716),'TARIFA ENTREGA A DIRECCION USD'!A1716,$W1717)</f>
        <v>0</v>
      </c>
      <c r="X1716" s="90">
        <v>1707.001</v>
      </c>
      <c r="Y1716" s="90">
        <v>1708</v>
      </c>
      <c r="Z1716" s="144"/>
    </row>
    <row r="1717" spans="1:26" x14ac:dyDescent="0.2">
      <c r="A1717" s="281" t="str">
        <f t="shared" si="35"/>
        <v>SNT SNT</v>
      </c>
      <c r="B1717" s="368" t="s">
        <v>5610</v>
      </c>
      <c r="C1717" s="368" t="s">
        <v>594</v>
      </c>
      <c r="D1717" s="368" t="s">
        <v>5610</v>
      </c>
      <c r="E1717" s="368" t="s">
        <v>594</v>
      </c>
      <c r="F1717" s="369" t="s">
        <v>501</v>
      </c>
      <c r="G1717" s="370">
        <v>1</v>
      </c>
      <c r="I1717" s="143"/>
      <c r="J1717" s="143"/>
      <c r="K1717" s="143"/>
      <c r="L1717" s="143"/>
      <c r="M1717" s="237"/>
      <c r="N1717" s="143"/>
      <c r="O1717" s="143"/>
      <c r="P1717" s="143"/>
      <c r="Q1717" s="143"/>
      <c r="R1717" s="143"/>
      <c r="S1717" s="143"/>
      <c r="T1717" s="143"/>
      <c r="U1717" s="143"/>
      <c r="V1717" s="143"/>
      <c r="W1717" s="90">
        <f>IF(AND($AM$17&gt;=$X1717,$AM$17&lt;=$Y1717),'TARIFA ENTREGA A DIRECCION USD'!A1717,$W1718)</f>
        <v>0</v>
      </c>
      <c r="X1717" s="90">
        <v>1708.001</v>
      </c>
      <c r="Y1717" s="90">
        <v>1709</v>
      </c>
      <c r="Z1717" s="144"/>
    </row>
    <row r="1718" spans="1:26" x14ac:dyDescent="0.2">
      <c r="A1718" s="281" t="str">
        <f t="shared" si="35"/>
        <v>SNT SBZ</v>
      </c>
      <c r="B1718" s="368" t="s">
        <v>5610</v>
      </c>
      <c r="C1718" s="368" t="s">
        <v>594</v>
      </c>
      <c r="D1718" s="368" t="s">
        <v>595</v>
      </c>
      <c r="E1718" s="368" t="s">
        <v>5484</v>
      </c>
      <c r="F1718" s="369" t="s">
        <v>502</v>
      </c>
      <c r="G1718" s="369">
        <v>217</v>
      </c>
      <c r="I1718" s="143"/>
      <c r="J1718" s="143"/>
      <c r="K1718" s="143"/>
      <c r="L1718" s="143"/>
      <c r="M1718" s="237"/>
      <c r="N1718" s="143"/>
      <c r="O1718" s="143"/>
      <c r="P1718" s="143"/>
      <c r="Q1718" s="143"/>
      <c r="R1718" s="143"/>
      <c r="S1718" s="143"/>
      <c r="T1718" s="143"/>
      <c r="U1718" s="143"/>
      <c r="V1718" s="143"/>
      <c r="W1718" s="90">
        <f>IF(AND($AM$17&gt;=$X1718,$AM$17&lt;=$Y1718),'TARIFA ENTREGA A DIRECCION USD'!A1718,$W1719)</f>
        <v>0</v>
      </c>
      <c r="X1718" s="90">
        <v>1709.001</v>
      </c>
      <c r="Y1718" s="90">
        <v>1710</v>
      </c>
      <c r="Z1718" s="144"/>
    </row>
    <row r="1719" spans="1:26" x14ac:dyDescent="0.2">
      <c r="A1719" s="281" t="str">
        <f t="shared" si="35"/>
        <v>SNT SCL</v>
      </c>
      <c r="B1719" s="368" t="s">
        <v>5610</v>
      </c>
      <c r="C1719" s="368" t="s">
        <v>594</v>
      </c>
      <c r="D1719" s="368" t="s">
        <v>596</v>
      </c>
      <c r="E1719" s="368" t="s">
        <v>597</v>
      </c>
      <c r="F1719" s="369" t="s">
        <v>501</v>
      </c>
      <c r="G1719" s="370">
        <v>40</v>
      </c>
      <c r="I1719" s="143"/>
      <c r="J1719" s="143"/>
      <c r="K1719" s="143"/>
      <c r="L1719" s="143"/>
      <c r="M1719" s="237"/>
      <c r="N1719" s="143"/>
      <c r="O1719" s="143"/>
      <c r="P1719" s="143"/>
      <c r="Q1719" s="143"/>
      <c r="R1719" s="143"/>
      <c r="S1719" s="143"/>
      <c r="T1719" s="143"/>
      <c r="U1719" s="143"/>
      <c r="V1719" s="143"/>
      <c r="W1719" s="90">
        <f>IF(AND($AM$17&gt;=$X1719,$AM$17&lt;=$Y1719),'TARIFA ENTREGA A DIRECCION USD'!A1719,$W1720)</f>
        <v>0</v>
      </c>
      <c r="X1719" s="90">
        <v>1710.001</v>
      </c>
      <c r="Y1719" s="90">
        <v>1711</v>
      </c>
      <c r="Z1719" s="144"/>
    </row>
    <row r="1720" spans="1:26" x14ac:dyDescent="0.2">
      <c r="A1720" s="281" t="str">
        <f t="shared" si="35"/>
        <v>SNT SFE</v>
      </c>
      <c r="B1720" s="368" t="s">
        <v>5610</v>
      </c>
      <c r="C1720" s="368" t="s">
        <v>594</v>
      </c>
      <c r="D1720" s="368" t="s">
        <v>598</v>
      </c>
      <c r="E1720" s="368" t="s">
        <v>599</v>
      </c>
      <c r="F1720" s="369" t="s">
        <v>504</v>
      </c>
      <c r="G1720" s="370">
        <v>647</v>
      </c>
      <c r="I1720" s="143"/>
      <c r="J1720" s="143"/>
      <c r="K1720" s="143"/>
      <c r="L1720" s="143"/>
      <c r="M1720" s="237"/>
      <c r="N1720" s="143"/>
      <c r="O1720" s="143"/>
      <c r="P1720" s="143"/>
      <c r="Q1720" s="143"/>
      <c r="R1720" s="143"/>
      <c r="S1720" s="143"/>
      <c r="T1720" s="143"/>
      <c r="U1720" s="143"/>
      <c r="V1720" s="143"/>
      <c r="W1720" s="90">
        <f>IF(AND($AM$17&gt;=$X1720,$AM$17&lt;=$Y1720),'TARIFA ENTREGA A DIRECCION USD'!A1720,$W1721)</f>
        <v>0</v>
      </c>
      <c r="X1720" s="90">
        <v>1711.001</v>
      </c>
      <c r="Y1720" s="90">
        <v>1712</v>
      </c>
      <c r="Z1720" s="144"/>
    </row>
    <row r="1721" spans="1:26" x14ac:dyDescent="0.2">
      <c r="A1721" s="281" t="str">
        <f t="shared" si="35"/>
        <v>SNT SFX</v>
      </c>
      <c r="B1721" s="368" t="s">
        <v>5610</v>
      </c>
      <c r="C1721" s="368" t="s">
        <v>594</v>
      </c>
      <c r="D1721" s="368" t="s">
        <v>600</v>
      </c>
      <c r="E1721" s="368" t="s">
        <v>601</v>
      </c>
      <c r="F1721" s="369" t="s">
        <v>504</v>
      </c>
      <c r="G1721" s="370">
        <v>1514</v>
      </c>
      <c r="I1721" s="143"/>
      <c r="J1721" s="143"/>
      <c r="K1721" s="143"/>
      <c r="L1721" s="143"/>
      <c r="M1721" s="237"/>
      <c r="N1721" s="143"/>
      <c r="O1721" s="143"/>
      <c r="P1721" s="143"/>
      <c r="Q1721" s="143"/>
      <c r="R1721" s="143"/>
      <c r="S1721" s="143"/>
      <c r="T1721" s="143"/>
      <c r="U1721" s="143"/>
      <c r="V1721" s="143"/>
      <c r="W1721" s="90">
        <f>IF(AND($AM$17&gt;=$X1721,$AM$17&lt;=$Y1721),'TARIFA ENTREGA A DIRECCION USD'!A1721,$W1722)</f>
        <v>0</v>
      </c>
      <c r="X1721" s="90">
        <v>1712.001</v>
      </c>
      <c r="Y1721" s="90">
        <v>1713</v>
      </c>
      <c r="Z1721" s="144"/>
    </row>
    <row r="1722" spans="1:26" x14ac:dyDescent="0.2">
      <c r="A1722" s="281" t="str">
        <f t="shared" si="35"/>
        <v>SNT TPT</v>
      </c>
      <c r="B1722" s="368" t="s">
        <v>5610</v>
      </c>
      <c r="C1722" s="368" t="s">
        <v>594</v>
      </c>
      <c r="D1722" s="368" t="s">
        <v>5503</v>
      </c>
      <c r="E1722" s="368" t="s">
        <v>5504</v>
      </c>
      <c r="F1722" s="369" t="s">
        <v>504</v>
      </c>
      <c r="G1722" s="370">
        <v>1562</v>
      </c>
      <c r="I1722" s="143"/>
      <c r="J1722" s="143"/>
      <c r="K1722" s="143"/>
      <c r="L1722" s="143"/>
      <c r="M1722" s="237"/>
      <c r="N1722" s="143"/>
      <c r="O1722" s="143"/>
      <c r="P1722" s="143"/>
      <c r="Q1722" s="143"/>
      <c r="R1722" s="143"/>
      <c r="S1722" s="143"/>
      <c r="T1722" s="143"/>
      <c r="U1722" s="143"/>
      <c r="V1722" s="143"/>
      <c r="W1722" s="90">
        <f>IF(AND($AM$17&gt;=$X1722,$AM$17&lt;=$Y1722),'TARIFA ENTREGA A DIRECCION USD'!A1722,$W1723)</f>
        <v>0</v>
      </c>
      <c r="X1722" s="90">
        <v>1713.001</v>
      </c>
      <c r="Y1722" s="90">
        <v>1714</v>
      </c>
      <c r="Z1722" s="144"/>
    </row>
    <row r="1723" spans="1:26" x14ac:dyDescent="0.2">
      <c r="A1723" s="281" t="str">
        <f t="shared" si="35"/>
        <v>SNT TY1</v>
      </c>
      <c r="B1723" s="368" t="s">
        <v>5610</v>
      </c>
      <c r="C1723" s="368" t="s">
        <v>594</v>
      </c>
      <c r="D1723" s="368" t="s">
        <v>604</v>
      </c>
      <c r="E1723" s="368" t="s">
        <v>605</v>
      </c>
      <c r="F1723" s="369" t="s">
        <v>504</v>
      </c>
      <c r="G1723" s="370">
        <v>958</v>
      </c>
      <c r="I1723" s="143"/>
      <c r="J1723" s="143"/>
      <c r="K1723" s="143"/>
      <c r="L1723" s="143"/>
      <c r="M1723" s="237"/>
      <c r="N1723" s="143"/>
      <c r="O1723" s="143"/>
      <c r="P1723" s="143"/>
      <c r="Q1723" s="143"/>
      <c r="R1723" s="143"/>
      <c r="S1723" s="143"/>
      <c r="T1723" s="143"/>
      <c r="U1723" s="143"/>
      <c r="V1723" s="143"/>
      <c r="W1723" s="90">
        <f>IF(AND($AM$17&gt;=$X1723,$AM$17&lt;=$Y1723),'TARIFA ENTREGA A DIRECCION USD'!A1723,$W1724)</f>
        <v>0</v>
      </c>
      <c r="X1723" s="90">
        <v>1714.001</v>
      </c>
      <c r="Y1723" s="90">
        <v>1715</v>
      </c>
      <c r="Z1723" s="144"/>
    </row>
    <row r="1724" spans="1:26" x14ac:dyDescent="0.2">
      <c r="A1724" s="281" t="str">
        <f t="shared" si="35"/>
        <v>SNT VAL</v>
      </c>
      <c r="B1724" s="368" t="s">
        <v>5610</v>
      </c>
      <c r="C1724" s="368" t="s">
        <v>594</v>
      </c>
      <c r="D1724" s="368" t="s">
        <v>602</v>
      </c>
      <c r="E1724" s="368" t="s">
        <v>603</v>
      </c>
      <c r="F1724" s="369" t="s">
        <v>504</v>
      </c>
      <c r="G1724" s="370">
        <v>750</v>
      </c>
      <c r="I1724" s="143"/>
      <c r="J1724" s="143"/>
      <c r="K1724" s="143"/>
      <c r="L1724" s="143"/>
      <c r="M1724" s="237"/>
      <c r="N1724" s="143"/>
      <c r="O1724" s="143"/>
      <c r="P1724" s="143"/>
      <c r="Q1724" s="143"/>
      <c r="R1724" s="143"/>
      <c r="S1724" s="143"/>
      <c r="T1724" s="143"/>
      <c r="U1724" s="143"/>
      <c r="V1724" s="143"/>
      <c r="W1724" s="90">
        <f>IF(AND($AM$17&gt;=$X1724,$AM$17&lt;=$Y1724),'TARIFA ENTREGA A DIRECCION USD'!A1724,$W1725)</f>
        <v>0</v>
      </c>
      <c r="X1724" s="90">
        <v>1715.001</v>
      </c>
      <c r="Y1724" s="90">
        <v>1716</v>
      </c>
      <c r="Z1724" s="144"/>
    </row>
    <row r="1725" spans="1:26" x14ac:dyDescent="0.2">
      <c r="A1725" s="281" t="str">
        <f t="shared" si="35"/>
        <v>SNT VEN</v>
      </c>
      <c r="B1725" s="368" t="s">
        <v>5610</v>
      </c>
      <c r="C1725" s="368" t="s">
        <v>594</v>
      </c>
      <c r="D1725" s="368" t="s">
        <v>5475</v>
      </c>
      <c r="E1725" s="368" t="s">
        <v>5476</v>
      </c>
      <c r="F1725" s="369" t="s">
        <v>504</v>
      </c>
      <c r="G1725" s="370">
        <v>958</v>
      </c>
      <c r="I1725" s="143"/>
      <c r="J1725" s="143"/>
      <c r="K1725" s="143"/>
      <c r="L1725" s="143"/>
      <c r="M1725" s="237"/>
      <c r="N1725" s="143"/>
      <c r="O1725" s="143"/>
      <c r="P1725" s="143"/>
      <c r="Q1725" s="143"/>
      <c r="R1725" s="143"/>
      <c r="S1725" s="143"/>
      <c r="T1725" s="143"/>
      <c r="U1725" s="143"/>
      <c r="V1725" s="143"/>
      <c r="W1725" s="90">
        <f>IF(AND($AM$17&gt;=$X1725,$AM$17&lt;=$Y1725),'TARIFA ENTREGA A DIRECCION USD'!A1725,$W1726)</f>
        <v>0</v>
      </c>
      <c r="X1725" s="90">
        <v>1716.001</v>
      </c>
      <c r="Y1725" s="90">
        <v>1717</v>
      </c>
      <c r="Z1725" s="144"/>
    </row>
    <row r="1726" spans="1:26" x14ac:dyDescent="0.2">
      <c r="A1726" s="281" t="str">
        <f t="shared" si="35"/>
        <v>SNT VLP</v>
      </c>
      <c r="B1726" s="368" t="s">
        <v>5610</v>
      </c>
      <c r="C1726" s="368" t="s">
        <v>594</v>
      </c>
      <c r="D1726" s="368" t="s">
        <v>606</v>
      </c>
      <c r="E1726" s="368" t="s">
        <v>5482</v>
      </c>
      <c r="F1726" s="369" t="s">
        <v>504</v>
      </c>
      <c r="G1726" s="370">
        <v>997</v>
      </c>
      <c r="I1726" s="143"/>
      <c r="J1726" s="143"/>
      <c r="K1726" s="143"/>
      <c r="L1726" s="143"/>
      <c r="M1726" s="237"/>
      <c r="N1726" s="143"/>
      <c r="O1726" s="143"/>
      <c r="P1726" s="143"/>
      <c r="Q1726" s="143"/>
      <c r="R1726" s="143"/>
      <c r="S1726" s="143"/>
      <c r="T1726" s="143"/>
      <c r="U1726" s="143"/>
      <c r="V1726" s="143"/>
      <c r="W1726" s="90">
        <f>IF(AND($AM$17&gt;=$X1726,$AM$17&lt;=$Y1726),'TARIFA ENTREGA A DIRECCION USD'!A1726,$W1727)</f>
        <v>0</v>
      </c>
      <c r="X1726" s="90">
        <v>1717.001</v>
      </c>
      <c r="Y1726" s="90">
        <v>1718</v>
      </c>
      <c r="Z1726" s="144"/>
    </row>
    <row r="1727" spans="1:26" x14ac:dyDescent="0.2">
      <c r="A1727" s="281" t="str">
        <f t="shared" si="35"/>
        <v>SNT VRA</v>
      </c>
      <c r="B1727" s="368" t="s">
        <v>5610</v>
      </c>
      <c r="C1727" s="368" t="s">
        <v>594</v>
      </c>
      <c r="D1727" s="368" t="s">
        <v>607</v>
      </c>
      <c r="E1727" s="368" t="s">
        <v>608</v>
      </c>
      <c r="F1727" s="369" t="s">
        <v>503</v>
      </c>
      <c r="G1727" s="370">
        <v>387</v>
      </c>
      <c r="I1727" s="143"/>
      <c r="J1727" s="143"/>
      <c r="K1727" s="143"/>
      <c r="L1727" s="143"/>
      <c r="M1727" s="237"/>
      <c r="N1727" s="143"/>
      <c r="O1727" s="143"/>
      <c r="P1727" s="143"/>
      <c r="Q1727" s="143"/>
      <c r="R1727" s="143"/>
      <c r="S1727" s="143"/>
      <c r="T1727" s="143"/>
      <c r="U1727" s="143"/>
      <c r="V1727" s="143"/>
      <c r="W1727" s="90">
        <f>IF(AND($AM$17&gt;=$X1727,$AM$17&lt;=$Y1727),'TARIFA ENTREGA A DIRECCION USD'!A1727,$W1728)</f>
        <v>0</v>
      </c>
      <c r="X1727" s="90">
        <v>1718.001</v>
      </c>
      <c r="Y1727" s="90">
        <v>1719</v>
      </c>
      <c r="Z1727" s="144"/>
    </row>
    <row r="1728" spans="1:26" x14ac:dyDescent="0.2">
      <c r="A1728" s="281" t="str">
        <f t="shared" si="35"/>
        <v>SNT XBM</v>
      </c>
      <c r="B1728" s="368" t="s">
        <v>5610</v>
      </c>
      <c r="C1728" s="368" t="s">
        <v>594</v>
      </c>
      <c r="D1728" s="368" t="s">
        <v>609</v>
      </c>
      <c r="E1728" s="368" t="s">
        <v>612</v>
      </c>
      <c r="F1728" s="369" t="s">
        <v>504</v>
      </c>
      <c r="G1728" s="370">
        <v>958</v>
      </c>
      <c r="I1728" s="143"/>
      <c r="J1728" s="143"/>
      <c r="K1728" s="143"/>
      <c r="L1728" s="143"/>
      <c r="M1728" s="237"/>
      <c r="N1728" s="143"/>
      <c r="O1728" s="143"/>
      <c r="P1728" s="143"/>
      <c r="Q1728" s="143"/>
      <c r="R1728" s="143"/>
      <c r="S1728" s="143"/>
      <c r="T1728" s="143"/>
      <c r="U1728" s="143"/>
      <c r="V1728" s="143"/>
      <c r="W1728" s="90">
        <f>IF(AND($AM$17&gt;=$X1728,$AM$17&lt;=$Y1728),'TARIFA ENTREGA A DIRECCION USD'!A1728,$W1729)</f>
        <v>0</v>
      </c>
      <c r="X1728" s="90">
        <v>1719.001</v>
      </c>
      <c r="Y1728" s="90">
        <v>1720</v>
      </c>
      <c r="Z1728" s="144"/>
    </row>
    <row r="1729" spans="1:26" x14ac:dyDescent="0.2">
      <c r="A1729" s="281" t="str">
        <f t="shared" si="35"/>
        <v>SNT XES</v>
      </c>
      <c r="B1729" s="368" t="s">
        <v>5610</v>
      </c>
      <c r="C1729" s="368" t="s">
        <v>594</v>
      </c>
      <c r="D1729" s="368" t="s">
        <v>610</v>
      </c>
      <c r="E1729" s="368" t="s">
        <v>613</v>
      </c>
      <c r="F1729" s="369" t="s">
        <v>504</v>
      </c>
      <c r="G1729" s="370">
        <v>958</v>
      </c>
      <c r="I1729" s="143"/>
      <c r="J1729" s="143"/>
      <c r="K1729" s="143"/>
      <c r="L1729" s="143"/>
      <c r="M1729" s="237"/>
      <c r="N1729" s="143"/>
      <c r="O1729" s="143"/>
      <c r="P1729" s="143"/>
      <c r="Q1729" s="143"/>
      <c r="R1729" s="143"/>
      <c r="S1729" s="143"/>
      <c r="T1729" s="143"/>
      <c r="U1729" s="143"/>
      <c r="V1729" s="143"/>
      <c r="W1729" s="90">
        <f>IF(AND($AM$17&gt;=$X1729,$AM$17&lt;=$Y1729),'TARIFA ENTREGA A DIRECCION USD'!A1729,$W1730)</f>
        <v>0</v>
      </c>
      <c r="X1729" s="90">
        <v>1720.001</v>
      </c>
      <c r="Y1729" s="90">
        <v>1721</v>
      </c>
      <c r="Z1729" s="144"/>
    </row>
    <row r="1730" spans="1:26" x14ac:dyDescent="0.2">
      <c r="A1730" s="281" t="str">
        <f t="shared" ref="A1730:A1793" si="36">CONCATENATE(B1730," ",D1730)</f>
        <v>SNT XSJ</v>
      </c>
      <c r="B1730" s="368" t="s">
        <v>5610</v>
      </c>
      <c r="C1730" s="368" t="s">
        <v>594</v>
      </c>
      <c r="D1730" s="368" t="s">
        <v>5477</v>
      </c>
      <c r="E1730" s="368" t="s">
        <v>5478</v>
      </c>
      <c r="F1730" s="369" t="s">
        <v>504</v>
      </c>
      <c r="G1730" s="370">
        <v>958</v>
      </c>
      <c r="I1730" s="143"/>
      <c r="J1730" s="143"/>
      <c r="K1730" s="143"/>
      <c r="L1730" s="143"/>
      <c r="M1730" s="237"/>
      <c r="N1730" s="143"/>
      <c r="O1730" s="143"/>
      <c r="P1730" s="143"/>
      <c r="Q1730" s="143"/>
      <c r="R1730" s="143"/>
      <c r="S1730" s="143"/>
      <c r="T1730" s="143"/>
      <c r="U1730" s="143"/>
      <c r="V1730" s="143"/>
      <c r="W1730" s="90">
        <f>IF(AND($AM$17&gt;=$X1730,$AM$17&lt;=$Y1730),'TARIFA ENTREGA A DIRECCION USD'!A1730,$W1731)</f>
        <v>0</v>
      </c>
      <c r="X1730" s="90">
        <v>1721.001</v>
      </c>
      <c r="Y1730" s="90">
        <v>1722</v>
      </c>
      <c r="Z1730" s="144"/>
    </row>
    <row r="1731" spans="1:26" x14ac:dyDescent="0.2">
      <c r="A1731" s="281" t="str">
        <f t="shared" si="36"/>
        <v>SNT XSS</v>
      </c>
      <c r="B1731" s="368" t="s">
        <v>5610</v>
      </c>
      <c r="C1731" s="368" t="s">
        <v>594</v>
      </c>
      <c r="D1731" s="368" t="s">
        <v>5485</v>
      </c>
      <c r="E1731" s="368" t="s">
        <v>5486</v>
      </c>
      <c r="F1731" s="369" t="s">
        <v>501</v>
      </c>
      <c r="G1731" s="370">
        <v>40</v>
      </c>
      <c r="I1731" s="143"/>
      <c r="J1731" s="143"/>
      <c r="K1731" s="143"/>
      <c r="L1731" s="143"/>
      <c r="M1731" s="237"/>
      <c r="N1731" s="143"/>
      <c r="O1731" s="143"/>
      <c r="P1731" s="143"/>
      <c r="Q1731" s="143"/>
      <c r="R1731" s="143"/>
      <c r="S1731" s="143"/>
      <c r="T1731" s="143"/>
      <c r="U1731" s="143"/>
      <c r="V1731" s="143"/>
      <c r="W1731" s="90">
        <f>IF(AND($AM$17&gt;=$X1731,$AM$17&lt;=$Y1731),'TARIFA ENTREGA A DIRECCION USD'!A1731,$W1732)</f>
        <v>0</v>
      </c>
      <c r="X1731" s="90">
        <v>1722.001</v>
      </c>
      <c r="Y1731" s="90">
        <v>1723</v>
      </c>
      <c r="Z1731" s="144"/>
    </row>
    <row r="1732" spans="1:26" x14ac:dyDescent="0.2">
      <c r="A1732" s="281" t="str">
        <f t="shared" si="36"/>
        <v>SNT XTT</v>
      </c>
      <c r="B1732" s="368" t="s">
        <v>5610</v>
      </c>
      <c r="C1732" s="368" t="s">
        <v>594</v>
      </c>
      <c r="D1732" s="368" t="s">
        <v>5448</v>
      </c>
      <c r="E1732" s="368" t="s">
        <v>5479</v>
      </c>
      <c r="F1732" s="369" t="s">
        <v>504</v>
      </c>
      <c r="G1732" s="370">
        <v>958</v>
      </c>
      <c r="I1732" s="143"/>
      <c r="J1732" s="143"/>
      <c r="K1732" s="143"/>
      <c r="L1732" s="143"/>
      <c r="M1732" s="237"/>
      <c r="N1732" s="143"/>
      <c r="O1732" s="143"/>
      <c r="P1732" s="143"/>
      <c r="Q1732" s="143"/>
      <c r="R1732" s="143"/>
      <c r="S1732" s="143"/>
      <c r="T1732" s="143"/>
      <c r="U1732" s="143"/>
      <c r="V1732" s="143"/>
      <c r="W1732" s="90">
        <f>IF(AND($AM$17&gt;=$X1732,$AM$17&lt;=$Y1732),'TARIFA ENTREGA A DIRECCION USD'!A1732,$W1733)</f>
        <v>0</v>
      </c>
      <c r="X1732" s="90">
        <v>1723.001</v>
      </c>
      <c r="Y1732" s="90">
        <v>1724</v>
      </c>
      <c r="Z1732" s="144"/>
    </row>
    <row r="1733" spans="1:26" ht="45" x14ac:dyDescent="0.2">
      <c r="A1733" s="282" t="str">
        <f t="shared" si="36"/>
        <v>SNT XCH</v>
      </c>
      <c r="B1733" s="278" t="s">
        <v>5610</v>
      </c>
      <c r="C1733" s="278" t="s">
        <v>594</v>
      </c>
      <c r="D1733" s="278" t="s">
        <v>5537</v>
      </c>
      <c r="E1733" s="278" t="s">
        <v>5538</v>
      </c>
      <c r="F1733" s="395" t="s">
        <v>504</v>
      </c>
      <c r="G1733" s="396">
        <v>958</v>
      </c>
      <c r="I1733" s="143"/>
      <c r="J1733" s="143"/>
      <c r="K1733" s="143"/>
      <c r="L1733" s="143"/>
      <c r="M1733" s="237"/>
      <c r="N1733" s="143"/>
      <c r="O1733" s="143"/>
      <c r="P1733" s="143"/>
      <c r="Q1733" s="143"/>
      <c r="R1733" s="143"/>
      <c r="S1733" s="143"/>
      <c r="T1733" s="143"/>
      <c r="U1733" s="143"/>
      <c r="V1733" s="143"/>
      <c r="W1733" s="90">
        <f>IF(AND($AM$17&gt;=$X1733,$AM$17&lt;=$Y1733),'TARIFA ENTREGA A DIRECCION USD'!A1733,$W1734)</f>
        <v>0</v>
      </c>
      <c r="X1733" s="90">
        <v>1724.001</v>
      </c>
      <c r="Y1733" s="90">
        <v>1725</v>
      </c>
      <c r="Z1733" s="144"/>
    </row>
    <row r="1734" spans="1:26" ht="45" x14ac:dyDescent="0.2">
      <c r="A1734" s="294" t="str">
        <f t="shared" si="36"/>
        <v>SNT BPC</v>
      </c>
      <c r="B1734" s="293" t="s">
        <v>5610</v>
      </c>
      <c r="C1734" s="293" t="s">
        <v>594</v>
      </c>
      <c r="D1734" s="293" t="s">
        <v>5544</v>
      </c>
      <c r="E1734" s="293" t="s">
        <v>5545</v>
      </c>
      <c r="F1734" s="397" t="s">
        <v>504</v>
      </c>
      <c r="G1734" s="398">
        <v>1248</v>
      </c>
      <c r="I1734" s="143"/>
      <c r="J1734" s="143"/>
      <c r="K1734" s="143"/>
      <c r="L1734" s="143"/>
      <c r="M1734" s="237"/>
      <c r="N1734" s="143"/>
      <c r="O1734" s="143"/>
      <c r="P1734" s="143"/>
      <c r="Q1734" s="143"/>
      <c r="R1734" s="143"/>
      <c r="S1734" s="143"/>
      <c r="T1734" s="143"/>
      <c r="U1734" s="143"/>
      <c r="V1734" s="143"/>
      <c r="W1734" s="90">
        <f>IF(AND($AM$17&gt;=$X1734,$AM$17&lt;=$Y1734),'TARIFA ENTREGA A DIRECCION USD'!A1734,$W1735)</f>
        <v>0</v>
      </c>
      <c r="X1734" s="90">
        <v>1725.001</v>
      </c>
      <c r="Y1734" s="90">
        <v>1726</v>
      </c>
      <c r="Z1734" s="144"/>
    </row>
    <row r="1735" spans="1:26" ht="45" x14ac:dyDescent="0.2">
      <c r="A1735" s="294" t="str">
        <f t="shared" si="36"/>
        <v>SNT XCP</v>
      </c>
      <c r="B1735" s="293" t="s">
        <v>5610</v>
      </c>
      <c r="C1735" s="293" t="s">
        <v>594</v>
      </c>
      <c r="D1735" s="293" t="s">
        <v>5549</v>
      </c>
      <c r="E1735" s="293" t="s">
        <v>5550</v>
      </c>
      <c r="F1735" s="397" t="s">
        <v>504</v>
      </c>
      <c r="G1735" s="398">
        <v>920</v>
      </c>
      <c r="I1735" s="143"/>
      <c r="J1735" s="143"/>
      <c r="K1735" s="143"/>
      <c r="L1735" s="143"/>
      <c r="M1735" s="237"/>
      <c r="N1735" s="143"/>
      <c r="O1735" s="143"/>
      <c r="P1735" s="143"/>
      <c r="Q1735" s="143"/>
      <c r="R1735" s="143"/>
      <c r="S1735" s="143"/>
      <c r="T1735" s="143"/>
      <c r="U1735" s="143"/>
      <c r="V1735" s="143"/>
      <c r="W1735" s="90">
        <f>IF(AND($AM$17&gt;=$X1735,$AM$17&lt;=$Y1735),'TARIFA ENTREGA A DIRECCION USD'!A1735,$W1736)</f>
        <v>0</v>
      </c>
      <c r="X1735" s="90">
        <v>1726.001</v>
      </c>
      <c r="Y1735" s="90">
        <v>1727</v>
      </c>
      <c r="Z1735" s="144"/>
    </row>
    <row r="1736" spans="1:26" x14ac:dyDescent="0.2">
      <c r="A1736" s="281" t="str">
        <f t="shared" si="36"/>
        <v>SBZ ACO</v>
      </c>
      <c r="B1736" s="368" t="s">
        <v>595</v>
      </c>
      <c r="C1736" s="368" t="s">
        <v>5484</v>
      </c>
      <c r="D1736" s="368" t="s">
        <v>546</v>
      </c>
      <c r="E1736" s="368" t="s">
        <v>547</v>
      </c>
      <c r="F1736" s="369" t="s">
        <v>504</v>
      </c>
      <c r="G1736" s="370">
        <v>1183</v>
      </c>
      <c r="I1736" s="143"/>
      <c r="J1736" s="143"/>
      <c r="K1736" s="143"/>
      <c r="L1736" s="143"/>
      <c r="M1736" s="237"/>
      <c r="N1736" s="143"/>
      <c r="O1736" s="143"/>
      <c r="P1736" s="143"/>
      <c r="Q1736" s="143"/>
      <c r="R1736" s="143"/>
      <c r="S1736" s="143"/>
      <c r="T1736" s="143"/>
      <c r="U1736" s="143"/>
      <c r="V1736" s="143"/>
      <c r="W1736" s="90">
        <f>IF(AND($AM$17&gt;=$X1736,$AM$17&lt;=$Y1736),'TARIFA ENTREGA A DIRECCION USD'!A1736,$W1737)</f>
        <v>0</v>
      </c>
      <c r="X1736" s="90">
        <v>1727.001</v>
      </c>
      <c r="Y1736" s="90">
        <v>1728</v>
      </c>
      <c r="Z1736" s="144"/>
    </row>
    <row r="1737" spans="1:26" x14ac:dyDescent="0.2">
      <c r="A1737" s="281" t="str">
        <f t="shared" si="36"/>
        <v>SBZ AUA</v>
      </c>
      <c r="B1737" s="368" t="s">
        <v>595</v>
      </c>
      <c r="C1737" s="368" t="s">
        <v>5484</v>
      </c>
      <c r="D1737" s="368" t="s">
        <v>5515</v>
      </c>
      <c r="E1737" s="368" t="s">
        <v>5519</v>
      </c>
      <c r="F1737" s="369" t="s">
        <v>503</v>
      </c>
      <c r="G1737" s="369">
        <v>451</v>
      </c>
      <c r="I1737" s="143"/>
      <c r="J1737" s="143"/>
      <c r="K1737" s="143"/>
      <c r="L1737" s="143"/>
      <c r="M1737" s="237"/>
      <c r="N1737" s="143"/>
      <c r="O1737" s="143"/>
      <c r="P1737" s="143"/>
      <c r="Q1737" s="143"/>
      <c r="R1737" s="143"/>
      <c r="S1737" s="143"/>
      <c r="T1737" s="143"/>
      <c r="U1737" s="143"/>
      <c r="V1737" s="143"/>
      <c r="W1737" s="90">
        <f>IF(AND($AM$17&gt;=$X1737,$AM$17&lt;=$Y1737),'TARIFA ENTREGA A DIRECCION USD'!A1737,$W1738)</f>
        <v>0</v>
      </c>
      <c r="X1737" s="90">
        <v>1728.001</v>
      </c>
      <c r="Y1737" s="90">
        <v>1729</v>
      </c>
      <c r="Z1737" s="144"/>
    </row>
    <row r="1738" spans="1:26" x14ac:dyDescent="0.2">
      <c r="A1738" s="281" t="str">
        <f t="shared" si="36"/>
        <v>SBZ BAS</v>
      </c>
      <c r="B1738" s="368" t="s">
        <v>595</v>
      </c>
      <c r="C1738" s="368" t="s">
        <v>5484</v>
      </c>
      <c r="D1738" s="368" t="s">
        <v>549</v>
      </c>
      <c r="E1738" s="368" t="s">
        <v>550</v>
      </c>
      <c r="F1738" s="369" t="s">
        <v>504</v>
      </c>
      <c r="G1738" s="370">
        <v>674</v>
      </c>
      <c r="I1738" s="143"/>
      <c r="J1738" s="143"/>
      <c r="K1738" s="143"/>
      <c r="L1738" s="143"/>
      <c r="M1738" s="237"/>
      <c r="N1738" s="143"/>
      <c r="O1738" s="143"/>
      <c r="P1738" s="143"/>
      <c r="Q1738" s="143"/>
      <c r="R1738" s="143"/>
      <c r="S1738" s="143"/>
      <c r="T1738" s="143"/>
      <c r="U1738" s="143"/>
      <c r="V1738" s="143"/>
      <c r="W1738" s="90">
        <f>IF(AND($AM$17&gt;=$X1738,$AM$17&lt;=$Y1738),'TARIFA ENTREGA A DIRECCION USD'!A1738,$W1739)</f>
        <v>0</v>
      </c>
      <c r="X1738" s="90">
        <v>1729.001</v>
      </c>
      <c r="Y1738" s="90">
        <v>1730</v>
      </c>
      <c r="Z1738" s="144"/>
    </row>
    <row r="1739" spans="1:26" x14ac:dyDescent="0.2">
      <c r="A1739" s="281" t="str">
        <f t="shared" si="36"/>
        <v>SBZ BTO</v>
      </c>
      <c r="B1739" s="368" t="s">
        <v>595</v>
      </c>
      <c r="C1739" s="368" t="s">
        <v>5484</v>
      </c>
      <c r="D1739" s="368" t="s">
        <v>551</v>
      </c>
      <c r="E1739" s="368" t="s">
        <v>552</v>
      </c>
      <c r="F1739" s="369" t="s">
        <v>503</v>
      </c>
      <c r="G1739" s="370">
        <v>429</v>
      </c>
      <c r="I1739" s="143"/>
      <c r="J1739" s="143"/>
      <c r="K1739" s="143"/>
      <c r="L1739" s="143"/>
      <c r="M1739" s="237"/>
      <c r="N1739" s="143"/>
      <c r="O1739" s="143"/>
      <c r="P1739" s="143"/>
      <c r="Q1739" s="143"/>
      <c r="R1739" s="143"/>
      <c r="S1739" s="143"/>
      <c r="T1739" s="143"/>
      <c r="U1739" s="143"/>
      <c r="V1739" s="143"/>
      <c r="W1739" s="90">
        <f>IF(AND($AM$17&gt;=$X1739,$AM$17&lt;=$Y1739),'TARIFA ENTREGA A DIRECCION USD'!A1739,$W1740)</f>
        <v>0</v>
      </c>
      <c r="X1739" s="90">
        <v>1730.001</v>
      </c>
      <c r="Y1739" s="90">
        <v>1731</v>
      </c>
      <c r="Z1739" s="144"/>
    </row>
    <row r="1740" spans="1:26" x14ac:dyDescent="0.2">
      <c r="A1740" s="281" t="str">
        <f t="shared" si="36"/>
        <v>SBZ CAS</v>
      </c>
      <c r="B1740" s="368" t="s">
        <v>595</v>
      </c>
      <c r="C1740" s="368" t="s">
        <v>5484</v>
      </c>
      <c r="D1740" s="368" t="s">
        <v>553</v>
      </c>
      <c r="E1740" s="368" t="s">
        <v>554</v>
      </c>
      <c r="F1740" s="369" t="s">
        <v>503</v>
      </c>
      <c r="G1740" s="370">
        <v>369</v>
      </c>
      <c r="I1740" s="143"/>
      <c r="J1740" s="143"/>
      <c r="K1740" s="143"/>
      <c r="L1740" s="143"/>
      <c r="M1740" s="237"/>
      <c r="N1740" s="143"/>
      <c r="O1740" s="143"/>
      <c r="P1740" s="143"/>
      <c r="Q1740" s="143"/>
      <c r="R1740" s="143"/>
      <c r="S1740" s="143"/>
      <c r="T1740" s="143"/>
      <c r="U1740" s="143"/>
      <c r="V1740" s="143"/>
      <c r="W1740" s="90">
        <f>IF(AND($AM$17&gt;=$X1740,$AM$17&lt;=$Y1740),'TARIFA ENTREGA A DIRECCION USD'!A1740,$W1741)</f>
        <v>0</v>
      </c>
      <c r="X1740" s="90">
        <v>1731.001</v>
      </c>
      <c r="Y1740" s="90">
        <v>1732</v>
      </c>
      <c r="Z1740" s="144"/>
    </row>
    <row r="1741" spans="1:26" x14ac:dyDescent="0.2">
      <c r="A1741" s="281" t="str">
        <f t="shared" si="36"/>
        <v>SBZ CAZ</v>
      </c>
      <c r="B1741" s="368" t="s">
        <v>595</v>
      </c>
      <c r="C1741" s="368" t="s">
        <v>5484</v>
      </c>
      <c r="D1741" s="368" t="s">
        <v>561</v>
      </c>
      <c r="E1741" s="368" t="s">
        <v>611</v>
      </c>
      <c r="F1741" s="369" t="s">
        <v>504</v>
      </c>
      <c r="G1741" s="370">
        <v>818</v>
      </c>
      <c r="I1741" s="143"/>
      <c r="J1741" s="143"/>
      <c r="K1741" s="143"/>
      <c r="L1741" s="143"/>
      <c r="M1741" s="237"/>
      <c r="N1741" s="143"/>
      <c r="O1741" s="143"/>
      <c r="P1741" s="143"/>
      <c r="Q1741" s="143"/>
      <c r="R1741" s="143"/>
      <c r="S1741" s="143"/>
      <c r="T1741" s="143"/>
      <c r="U1741" s="143"/>
      <c r="V1741" s="143"/>
      <c r="W1741" s="90">
        <f>IF(AND($AM$17&gt;=$X1741,$AM$17&lt;=$Y1741),'TARIFA ENTREGA A DIRECCION USD'!A1741,$W1742)</f>
        <v>0</v>
      </c>
      <c r="X1741" s="90">
        <v>1732.001</v>
      </c>
      <c r="Y1741" s="90">
        <v>1733</v>
      </c>
      <c r="Z1741" s="144"/>
    </row>
    <row r="1742" spans="1:26" x14ac:dyDescent="0.2">
      <c r="A1742" s="281" t="str">
        <f t="shared" si="36"/>
        <v>SBZ CBR</v>
      </c>
      <c r="B1742" s="368" t="s">
        <v>595</v>
      </c>
      <c r="C1742" s="368" t="s">
        <v>5484</v>
      </c>
      <c r="D1742" s="368" t="s">
        <v>555</v>
      </c>
      <c r="E1742" s="368" t="s">
        <v>556</v>
      </c>
      <c r="F1742" s="369" t="s">
        <v>504</v>
      </c>
      <c r="G1742" s="369">
        <v>1415</v>
      </c>
      <c r="I1742" s="143"/>
      <c r="J1742" s="143"/>
      <c r="K1742" s="143"/>
      <c r="L1742" s="143"/>
      <c r="M1742" s="237"/>
      <c r="N1742" s="143"/>
      <c r="O1742" s="143"/>
      <c r="P1742" s="143"/>
      <c r="Q1742" s="143"/>
      <c r="R1742" s="143"/>
      <c r="S1742" s="143"/>
      <c r="T1742" s="143"/>
      <c r="U1742" s="143"/>
      <c r="V1742" s="143"/>
      <c r="W1742" s="90">
        <f>IF(AND($AM$17&gt;=$X1742,$AM$17&lt;=$Y1742),'TARIFA ENTREGA A DIRECCION USD'!A1742,$W1743)</f>
        <v>0</v>
      </c>
      <c r="X1742" s="90">
        <v>1733.001</v>
      </c>
      <c r="Y1742" s="90">
        <v>1734</v>
      </c>
      <c r="Z1742" s="144"/>
    </row>
    <row r="1743" spans="1:26" x14ac:dyDescent="0.2">
      <c r="A1743" s="281" t="str">
        <f t="shared" si="36"/>
        <v>SBZ CCS</v>
      </c>
      <c r="B1743" s="368" t="s">
        <v>595</v>
      </c>
      <c r="C1743" s="368" t="s">
        <v>5484</v>
      </c>
      <c r="D1743" s="368" t="s">
        <v>557</v>
      </c>
      <c r="E1743" s="368" t="s">
        <v>558</v>
      </c>
      <c r="F1743" s="369" t="s">
        <v>504</v>
      </c>
      <c r="G1743" s="369">
        <v>809</v>
      </c>
      <c r="I1743" s="143"/>
      <c r="J1743" s="143"/>
      <c r="K1743" s="143"/>
      <c r="L1743" s="143"/>
      <c r="M1743" s="237"/>
      <c r="N1743" s="143"/>
      <c r="O1743" s="143"/>
      <c r="P1743" s="143"/>
      <c r="Q1743" s="143"/>
      <c r="R1743" s="143"/>
      <c r="S1743" s="143"/>
      <c r="T1743" s="143"/>
      <c r="U1743" s="143"/>
      <c r="V1743" s="143"/>
      <c r="W1743" s="90">
        <f>IF(AND($AM$17&gt;=$X1743,$AM$17&lt;=$Y1743),'TARIFA ENTREGA A DIRECCION USD'!A1743,$W1744)</f>
        <v>0</v>
      </c>
      <c r="X1743" s="90">
        <v>1734.001</v>
      </c>
      <c r="Y1743" s="90">
        <v>1735</v>
      </c>
      <c r="Z1743" s="144"/>
    </row>
    <row r="1744" spans="1:26" x14ac:dyDescent="0.2">
      <c r="A1744" s="281" t="str">
        <f t="shared" si="36"/>
        <v>SBZ CGA</v>
      </c>
      <c r="B1744" s="368" t="s">
        <v>595</v>
      </c>
      <c r="C1744" s="368" t="s">
        <v>5484</v>
      </c>
      <c r="D1744" s="368" t="s">
        <v>559</v>
      </c>
      <c r="E1744" s="368" t="s">
        <v>560</v>
      </c>
      <c r="F1744" s="369" t="s">
        <v>504</v>
      </c>
      <c r="G1744" s="369">
        <v>709</v>
      </c>
      <c r="I1744" s="143"/>
      <c r="J1744" s="143"/>
      <c r="K1744" s="143"/>
      <c r="L1744" s="143"/>
      <c r="M1744" s="237"/>
      <c r="N1744" s="143"/>
      <c r="O1744" s="143"/>
      <c r="P1744" s="143"/>
      <c r="Q1744" s="143"/>
      <c r="R1744" s="143"/>
      <c r="S1744" s="143"/>
      <c r="T1744" s="143"/>
      <c r="U1744" s="143"/>
      <c r="V1744" s="143"/>
      <c r="W1744" s="90">
        <f>IF(AND($AM$17&gt;=$X1744,$AM$17&lt;=$Y1744),'TARIFA ENTREGA A DIRECCION USD'!A1744,$W1745)</f>
        <v>0</v>
      </c>
      <c r="X1744" s="90">
        <v>1735.001</v>
      </c>
      <c r="Y1744" s="90">
        <v>1736</v>
      </c>
      <c r="Z1744" s="144"/>
    </row>
    <row r="1745" spans="1:26" x14ac:dyDescent="0.2">
      <c r="A1745" s="281" t="str">
        <f t="shared" si="36"/>
        <v>SBZ CNA</v>
      </c>
      <c r="B1745" s="368" t="s">
        <v>595</v>
      </c>
      <c r="C1745" s="368" t="s">
        <v>5484</v>
      </c>
      <c r="D1745" s="368" t="s">
        <v>5492</v>
      </c>
      <c r="E1745" s="368" t="s">
        <v>5493</v>
      </c>
      <c r="F1745" s="369" t="s">
        <v>504</v>
      </c>
      <c r="G1745" s="369">
        <v>1178</v>
      </c>
      <c r="I1745" s="143"/>
      <c r="J1745" s="143"/>
      <c r="K1745" s="143"/>
      <c r="L1745" s="143"/>
      <c r="M1745" s="237"/>
      <c r="N1745" s="143"/>
      <c r="O1745" s="143"/>
      <c r="P1745" s="143"/>
      <c r="Q1745" s="143"/>
      <c r="R1745" s="143"/>
      <c r="S1745" s="143"/>
      <c r="T1745" s="143"/>
      <c r="U1745" s="143"/>
      <c r="V1745" s="143"/>
      <c r="W1745" s="90">
        <f>IF(AND($AM$17&gt;=$X1745,$AM$17&lt;=$Y1745),'TARIFA ENTREGA A DIRECCION USD'!A1745,$W1746)</f>
        <v>0</v>
      </c>
      <c r="X1745" s="90">
        <v>1736.001</v>
      </c>
      <c r="Y1745" s="90">
        <v>1737</v>
      </c>
      <c r="Z1745" s="144"/>
    </row>
    <row r="1746" spans="1:26" x14ac:dyDescent="0.2">
      <c r="A1746" s="281" t="str">
        <f t="shared" si="36"/>
        <v>SBZ CNO</v>
      </c>
      <c r="B1746" s="368" t="s">
        <v>595</v>
      </c>
      <c r="C1746" s="368" t="s">
        <v>5484</v>
      </c>
      <c r="D1746" s="368" t="s">
        <v>5499</v>
      </c>
      <c r="E1746" s="368" t="s">
        <v>5500</v>
      </c>
      <c r="F1746" s="369" t="s">
        <v>504</v>
      </c>
      <c r="G1746" s="369">
        <v>1307</v>
      </c>
      <c r="I1746" s="143"/>
      <c r="J1746" s="143"/>
      <c r="K1746" s="143"/>
      <c r="L1746" s="143"/>
      <c r="M1746" s="237"/>
      <c r="N1746" s="143"/>
      <c r="O1746" s="143"/>
      <c r="P1746" s="143"/>
      <c r="Q1746" s="143"/>
      <c r="R1746" s="143"/>
      <c r="S1746" s="143"/>
      <c r="T1746" s="143"/>
      <c r="U1746" s="143"/>
      <c r="V1746" s="143"/>
      <c r="W1746" s="90">
        <f>IF(AND($AM$17&gt;=$X1746,$AM$17&lt;=$Y1746),'TARIFA ENTREGA A DIRECCION USD'!A1746,$W1747)</f>
        <v>0</v>
      </c>
      <c r="X1746" s="90">
        <v>1737.001</v>
      </c>
      <c r="Y1746" s="90">
        <v>1738</v>
      </c>
      <c r="Z1746" s="144"/>
    </row>
    <row r="1747" spans="1:26" x14ac:dyDescent="0.2">
      <c r="A1747" s="281" t="str">
        <f t="shared" si="36"/>
        <v>SBZ CRO</v>
      </c>
      <c r="B1747" s="368" t="s">
        <v>595</v>
      </c>
      <c r="C1747" s="368" t="s">
        <v>5484</v>
      </c>
      <c r="D1747" s="368" t="s">
        <v>562</v>
      </c>
      <c r="E1747" s="368" t="s">
        <v>563</v>
      </c>
      <c r="F1747" s="369" t="s">
        <v>504</v>
      </c>
      <c r="G1747" s="369">
        <v>934</v>
      </c>
      <c r="I1747" s="143"/>
      <c r="J1747" s="143"/>
      <c r="K1747" s="143"/>
      <c r="L1747" s="143"/>
      <c r="M1747" s="237"/>
      <c r="N1747" s="143"/>
      <c r="O1747" s="143"/>
      <c r="P1747" s="143"/>
      <c r="Q1747" s="143"/>
      <c r="R1747" s="143"/>
      <c r="S1747" s="143"/>
      <c r="T1747" s="143"/>
      <c r="U1747" s="143"/>
      <c r="V1747" s="143"/>
      <c r="W1747" s="90">
        <f>IF(AND($AM$17&gt;=$X1747,$AM$17&lt;=$Y1747),'TARIFA ENTREGA A DIRECCION USD'!A1747,$W1748)</f>
        <v>0</v>
      </c>
      <c r="X1747" s="90">
        <v>1738.001</v>
      </c>
      <c r="Y1747" s="90">
        <v>1739</v>
      </c>
      <c r="Z1747" s="144"/>
    </row>
    <row r="1748" spans="1:26" x14ac:dyDescent="0.2">
      <c r="A1748" s="281" t="str">
        <f t="shared" si="36"/>
        <v>SBZ CRR</v>
      </c>
      <c r="B1748" s="368" t="s">
        <v>595</v>
      </c>
      <c r="C1748" s="368" t="s">
        <v>5484</v>
      </c>
      <c r="D1748" s="368" t="s">
        <v>564</v>
      </c>
      <c r="E1748" s="368" t="s">
        <v>565</v>
      </c>
      <c r="F1748" s="369" t="s">
        <v>503</v>
      </c>
      <c r="G1748" s="369">
        <v>350</v>
      </c>
      <c r="I1748" s="143"/>
      <c r="J1748" s="143"/>
      <c r="K1748" s="143"/>
      <c r="L1748" s="143"/>
      <c r="M1748" s="237"/>
      <c r="N1748" s="143"/>
      <c r="O1748" s="143"/>
      <c r="P1748" s="143"/>
      <c r="Q1748" s="143"/>
      <c r="R1748" s="143"/>
      <c r="S1748" s="143"/>
      <c r="T1748" s="143"/>
      <c r="U1748" s="143"/>
      <c r="V1748" s="143"/>
      <c r="W1748" s="90">
        <f>IF(AND($AM$17&gt;=$X1748,$AM$17&lt;=$Y1748),'TARIFA ENTREGA A DIRECCION USD'!A1748,$W1749)</f>
        <v>0</v>
      </c>
      <c r="X1748" s="90">
        <v>1739.001</v>
      </c>
      <c r="Y1748" s="90">
        <v>1740</v>
      </c>
      <c r="Z1748" s="144"/>
    </row>
    <row r="1749" spans="1:26" x14ac:dyDescent="0.2">
      <c r="A1749" s="281" t="str">
        <f t="shared" si="36"/>
        <v>SBZ CVE</v>
      </c>
      <c r="B1749" s="368" t="s">
        <v>595</v>
      </c>
      <c r="C1749" s="368" t="s">
        <v>5484</v>
      </c>
      <c r="D1749" s="368" t="s">
        <v>566</v>
      </c>
      <c r="E1749" s="368" t="s">
        <v>567</v>
      </c>
      <c r="F1749" s="369" t="s">
        <v>504</v>
      </c>
      <c r="G1749" s="369">
        <v>782</v>
      </c>
      <c r="I1749" s="143"/>
      <c r="J1749" s="143"/>
      <c r="K1749" s="143"/>
      <c r="L1749" s="143"/>
      <c r="M1749" s="237"/>
      <c r="N1749" s="143"/>
      <c r="O1749" s="143"/>
      <c r="P1749" s="143"/>
      <c r="Q1749" s="143"/>
      <c r="R1749" s="143"/>
      <c r="S1749" s="143"/>
      <c r="T1749" s="143"/>
      <c r="U1749" s="143"/>
      <c r="V1749" s="143"/>
      <c r="W1749" s="90">
        <f>IF(AND($AM$17&gt;=$X1749,$AM$17&lt;=$Y1749),'TARIFA ENTREGA A DIRECCION USD'!A1749,$W1750)</f>
        <v>0</v>
      </c>
      <c r="X1749" s="90">
        <v>1740.001</v>
      </c>
      <c r="Y1749" s="90">
        <v>1741</v>
      </c>
      <c r="Z1749" s="144"/>
    </row>
    <row r="1750" spans="1:26" x14ac:dyDescent="0.2">
      <c r="A1750" s="281" t="str">
        <f t="shared" si="36"/>
        <v>SBZ CZO</v>
      </c>
      <c r="B1750" s="368" t="s">
        <v>595</v>
      </c>
      <c r="C1750" s="368" t="s">
        <v>5484</v>
      </c>
      <c r="D1750" s="368" t="s">
        <v>568</v>
      </c>
      <c r="E1750" s="368" t="s">
        <v>5481</v>
      </c>
      <c r="F1750" s="369" t="s">
        <v>504</v>
      </c>
      <c r="G1750" s="369">
        <v>813</v>
      </c>
      <c r="I1750" s="143"/>
      <c r="J1750" s="143"/>
      <c r="K1750" s="143"/>
      <c r="L1750" s="143"/>
      <c r="M1750" s="237"/>
      <c r="N1750" s="143"/>
      <c r="O1750" s="143"/>
      <c r="P1750" s="143"/>
      <c r="Q1750" s="143"/>
      <c r="R1750" s="143"/>
      <c r="S1750" s="143"/>
      <c r="T1750" s="143"/>
      <c r="U1750" s="143"/>
      <c r="V1750" s="143"/>
      <c r="W1750" s="90">
        <f>IF(AND($AM$17&gt;=$X1750,$AM$17&lt;=$Y1750),'TARIFA ENTREGA A DIRECCION USD'!A1750,$W1751)</f>
        <v>0</v>
      </c>
      <c r="X1750" s="90">
        <v>1741.001</v>
      </c>
      <c r="Y1750" s="90">
        <v>1742</v>
      </c>
      <c r="Z1750" s="144"/>
    </row>
    <row r="1751" spans="1:26" x14ac:dyDescent="0.2">
      <c r="A1751" s="281" t="str">
        <f t="shared" si="36"/>
        <v>SBZ DMS</v>
      </c>
      <c r="B1751" s="368" t="s">
        <v>595</v>
      </c>
      <c r="C1751" s="368" t="s">
        <v>5484</v>
      </c>
      <c r="D1751" s="368" t="s">
        <v>5446</v>
      </c>
      <c r="E1751" s="368" t="s">
        <v>5447</v>
      </c>
      <c r="F1751" s="369" t="s">
        <v>504</v>
      </c>
      <c r="G1751" s="369">
        <v>674</v>
      </c>
      <c r="I1751" s="143"/>
      <c r="J1751" s="143"/>
      <c r="K1751" s="143"/>
      <c r="L1751" s="143"/>
      <c r="M1751" s="237"/>
      <c r="N1751" s="143"/>
      <c r="O1751" s="143"/>
      <c r="P1751" s="143"/>
      <c r="Q1751" s="143"/>
      <c r="R1751" s="143"/>
      <c r="S1751" s="143"/>
      <c r="T1751" s="143"/>
      <c r="U1751" s="143"/>
      <c r="V1751" s="143"/>
      <c r="W1751" s="90">
        <f>IF(AND($AM$17&gt;=$X1751,$AM$17&lt;=$Y1751),'TARIFA ENTREGA A DIRECCION USD'!A1751,$W1752)</f>
        <v>0</v>
      </c>
      <c r="X1751" s="90">
        <v>1742.001</v>
      </c>
      <c r="Y1751" s="90">
        <v>1743</v>
      </c>
      <c r="Z1751" s="144"/>
    </row>
    <row r="1752" spans="1:26" x14ac:dyDescent="0.2">
      <c r="A1752" s="281" t="str">
        <f t="shared" si="36"/>
        <v>SBZ ETE</v>
      </c>
      <c r="B1752" s="368" t="s">
        <v>595</v>
      </c>
      <c r="C1752" s="368" t="s">
        <v>5484</v>
      </c>
      <c r="D1752" s="368" t="s">
        <v>570</v>
      </c>
      <c r="E1752" s="368" t="s">
        <v>571</v>
      </c>
      <c r="F1752" s="369" t="s">
        <v>504</v>
      </c>
      <c r="G1752" s="369">
        <v>1255</v>
      </c>
      <c r="I1752" s="143"/>
      <c r="J1752" s="143"/>
      <c r="K1752" s="143"/>
      <c r="L1752" s="143"/>
      <c r="M1752" s="237"/>
      <c r="N1752" s="143"/>
      <c r="O1752" s="143"/>
      <c r="P1752" s="143"/>
      <c r="Q1752" s="143"/>
      <c r="R1752" s="143"/>
      <c r="S1752" s="143"/>
      <c r="T1752" s="143"/>
      <c r="U1752" s="143"/>
      <c r="V1752" s="143"/>
      <c r="W1752" s="90">
        <f>IF(AND($AM$17&gt;=$X1752,$AM$17&lt;=$Y1752),'TARIFA ENTREGA A DIRECCION USD'!A1752,$W1753)</f>
        <v>0</v>
      </c>
      <c r="X1752" s="90">
        <v>1743.001</v>
      </c>
      <c r="Y1752" s="90">
        <v>1744</v>
      </c>
      <c r="Z1752" s="144"/>
    </row>
    <row r="1753" spans="1:26" x14ac:dyDescent="0.2">
      <c r="A1753" s="281" t="str">
        <f t="shared" si="36"/>
        <v>SBZ EVA</v>
      </c>
      <c r="B1753" s="368" t="s">
        <v>595</v>
      </c>
      <c r="C1753" s="368" t="s">
        <v>5484</v>
      </c>
      <c r="D1753" s="368" t="s">
        <v>572</v>
      </c>
      <c r="E1753" s="368" t="s">
        <v>573</v>
      </c>
      <c r="F1753" s="369" t="s">
        <v>502</v>
      </c>
      <c r="G1753" s="369">
        <v>55</v>
      </c>
      <c r="I1753" s="143"/>
      <c r="J1753" s="143"/>
      <c r="K1753" s="143"/>
      <c r="L1753" s="143"/>
      <c r="M1753" s="237"/>
      <c r="N1753" s="143"/>
      <c r="O1753" s="143"/>
      <c r="P1753" s="143"/>
      <c r="Q1753" s="143"/>
      <c r="R1753" s="143"/>
      <c r="S1753" s="143"/>
      <c r="T1753" s="143"/>
      <c r="U1753" s="143"/>
      <c r="V1753" s="143"/>
      <c r="W1753" s="90">
        <f>IF(AND($AM$17&gt;=$X1753,$AM$17&lt;=$Y1753),'TARIFA ENTREGA A DIRECCION USD'!A1753,$W1754)</f>
        <v>0</v>
      </c>
      <c r="X1753" s="90">
        <v>1744.001</v>
      </c>
      <c r="Y1753" s="90">
        <v>1745</v>
      </c>
      <c r="Z1753" s="144"/>
    </row>
    <row r="1754" spans="1:26" x14ac:dyDescent="0.2">
      <c r="A1754" s="281" t="str">
        <f t="shared" si="36"/>
        <v>SBZ GR2</v>
      </c>
      <c r="B1754" s="368" t="s">
        <v>595</v>
      </c>
      <c r="C1754" s="368" t="s">
        <v>5484</v>
      </c>
      <c r="D1754" s="368" t="s">
        <v>576</v>
      </c>
      <c r="E1754" s="368" t="s">
        <v>5473</v>
      </c>
      <c r="F1754" s="369" t="s">
        <v>504</v>
      </c>
      <c r="G1754" s="369">
        <v>812</v>
      </c>
      <c r="I1754" s="143"/>
      <c r="J1754" s="143"/>
      <c r="K1754" s="143"/>
      <c r="L1754" s="143"/>
      <c r="M1754" s="237"/>
      <c r="N1754" s="143"/>
      <c r="O1754" s="143"/>
      <c r="P1754" s="143"/>
      <c r="Q1754" s="143"/>
      <c r="R1754" s="143"/>
      <c r="S1754" s="143"/>
      <c r="T1754" s="143"/>
      <c r="U1754" s="143"/>
      <c r="V1754" s="143"/>
      <c r="W1754" s="90">
        <f>IF(AND($AM$17&gt;=$X1754,$AM$17&lt;=$Y1754),'TARIFA ENTREGA A DIRECCION USD'!A1754,$W1755)</f>
        <v>0</v>
      </c>
      <c r="X1754" s="90">
        <v>1745.001</v>
      </c>
      <c r="Y1754" s="90">
        <v>1746</v>
      </c>
      <c r="Z1754" s="144"/>
    </row>
    <row r="1755" spans="1:26" x14ac:dyDescent="0.2">
      <c r="A1755" s="281" t="str">
        <f t="shared" si="36"/>
        <v>SBZ GTE</v>
      </c>
      <c r="B1755" s="368" t="s">
        <v>595</v>
      </c>
      <c r="C1755" s="368" t="s">
        <v>5484</v>
      </c>
      <c r="D1755" s="368" t="s">
        <v>5501</v>
      </c>
      <c r="E1755" s="368" t="s">
        <v>5502</v>
      </c>
      <c r="F1755" s="369" t="s">
        <v>504</v>
      </c>
      <c r="G1755" s="369">
        <v>821</v>
      </c>
      <c r="I1755" s="143"/>
      <c r="J1755" s="143"/>
      <c r="K1755" s="143"/>
      <c r="L1755" s="143"/>
      <c r="M1755" s="237"/>
      <c r="N1755" s="143"/>
      <c r="O1755" s="143"/>
      <c r="P1755" s="143"/>
      <c r="Q1755" s="143"/>
      <c r="R1755" s="143"/>
      <c r="S1755" s="143"/>
      <c r="T1755" s="143"/>
      <c r="U1755" s="143"/>
      <c r="V1755" s="143"/>
      <c r="W1755" s="90">
        <f>IF(AND($AM$17&gt;=$X1755,$AM$17&lt;=$Y1755),'TARIFA ENTREGA A DIRECCION USD'!A1755,$W1756)</f>
        <v>0</v>
      </c>
      <c r="X1755" s="90">
        <v>1746.001</v>
      </c>
      <c r="Y1755" s="90">
        <v>1747</v>
      </c>
      <c r="Z1755" s="144"/>
    </row>
    <row r="1756" spans="1:26" x14ac:dyDescent="0.2">
      <c r="A1756" s="281" t="str">
        <f t="shared" si="36"/>
        <v>SBZ GUA</v>
      </c>
      <c r="B1756" s="368" t="s">
        <v>595</v>
      </c>
      <c r="C1756" s="368" t="s">
        <v>5484</v>
      </c>
      <c r="D1756" s="368" t="s">
        <v>574</v>
      </c>
      <c r="E1756" s="368" t="s">
        <v>575</v>
      </c>
      <c r="F1756" s="369" t="s">
        <v>503</v>
      </c>
      <c r="G1756" s="369">
        <v>598</v>
      </c>
      <c r="I1756" s="143"/>
      <c r="J1756" s="143"/>
      <c r="K1756" s="143"/>
      <c r="L1756" s="143"/>
      <c r="M1756" s="237"/>
      <c r="N1756" s="143"/>
      <c r="O1756" s="143"/>
      <c r="P1756" s="143"/>
      <c r="Q1756" s="143"/>
      <c r="R1756" s="143"/>
      <c r="S1756" s="143"/>
      <c r="T1756" s="143"/>
      <c r="U1756" s="143"/>
      <c r="V1756" s="143"/>
      <c r="W1756" s="90">
        <f>IF(AND($AM$17&gt;=$X1756,$AM$17&lt;=$Y1756),'TARIFA ENTREGA A DIRECCION USD'!A1756,$W1757)</f>
        <v>0</v>
      </c>
      <c r="X1756" s="90">
        <v>1747.001</v>
      </c>
      <c r="Y1756" s="90">
        <v>1748</v>
      </c>
      <c r="Z1756" s="144"/>
    </row>
    <row r="1757" spans="1:26" x14ac:dyDescent="0.2">
      <c r="A1757" s="281" t="str">
        <f t="shared" si="36"/>
        <v>SBZ LGA</v>
      </c>
      <c r="B1757" s="368" t="s">
        <v>595</v>
      </c>
      <c r="C1757" s="368" t="s">
        <v>5484</v>
      </c>
      <c r="D1757" s="368" t="s">
        <v>5536</v>
      </c>
      <c r="E1757" s="368" t="s">
        <v>5480</v>
      </c>
      <c r="F1757" s="369" t="s">
        <v>504</v>
      </c>
      <c r="G1757" s="369">
        <v>823</v>
      </c>
      <c r="I1757" s="143"/>
      <c r="J1757" s="143"/>
      <c r="K1757" s="143"/>
      <c r="L1757" s="143"/>
      <c r="M1757" s="237"/>
      <c r="N1757" s="143"/>
      <c r="O1757" s="143"/>
      <c r="P1757" s="143"/>
      <c r="Q1757" s="143"/>
      <c r="R1757" s="143"/>
      <c r="S1757" s="143"/>
      <c r="T1757" s="143"/>
      <c r="U1757" s="143"/>
      <c r="V1757" s="143"/>
      <c r="W1757" s="90">
        <f>IF(AND($AM$17&gt;=$X1757,$AM$17&lt;=$Y1757),'TARIFA ENTREGA A DIRECCION USD'!A1757,$W1758)</f>
        <v>0</v>
      </c>
      <c r="X1757" s="90">
        <v>1748.001</v>
      </c>
      <c r="Y1757" s="90">
        <v>1749</v>
      </c>
      <c r="Z1757" s="144"/>
    </row>
    <row r="1758" spans="1:26" x14ac:dyDescent="0.2">
      <c r="A1758" s="281" t="str">
        <f t="shared" si="36"/>
        <v>SBZ MAY</v>
      </c>
      <c r="B1758" s="368" t="s">
        <v>595</v>
      </c>
      <c r="C1758" s="368" t="s">
        <v>5484</v>
      </c>
      <c r="D1758" s="368" t="s">
        <v>577</v>
      </c>
      <c r="E1758" s="368" t="s">
        <v>578</v>
      </c>
      <c r="F1758" s="369" t="s">
        <v>504</v>
      </c>
      <c r="G1758" s="369">
        <v>658</v>
      </c>
      <c r="I1758" s="143"/>
      <c r="J1758" s="143"/>
      <c r="K1758" s="143"/>
      <c r="L1758" s="143"/>
      <c r="M1758" s="237"/>
      <c r="N1758" s="143"/>
      <c r="O1758" s="143"/>
      <c r="P1758" s="143"/>
      <c r="Q1758" s="143"/>
      <c r="R1758" s="143"/>
      <c r="S1758" s="143"/>
      <c r="T1758" s="143"/>
      <c r="U1758" s="143"/>
      <c r="V1758" s="143"/>
      <c r="W1758" s="90">
        <f>IF(AND($AM$17&gt;=$X1758,$AM$17&lt;=$Y1758),'TARIFA ENTREGA A DIRECCION USD'!A1758,$W1759)</f>
        <v>0</v>
      </c>
      <c r="X1758" s="90">
        <v>1749.001</v>
      </c>
      <c r="Y1758" s="90">
        <v>1750</v>
      </c>
      <c r="Z1758" s="144"/>
    </row>
    <row r="1759" spans="1:26" x14ac:dyDescent="0.2">
      <c r="A1759" s="281" t="str">
        <f t="shared" si="36"/>
        <v>SBZ MBO</v>
      </c>
      <c r="B1759" s="368" t="s">
        <v>595</v>
      </c>
      <c r="C1759" s="368" t="s">
        <v>5484</v>
      </c>
      <c r="D1759" s="368" t="s">
        <v>579</v>
      </c>
      <c r="E1759" s="368" t="s">
        <v>580</v>
      </c>
      <c r="F1759" s="369" t="s">
        <v>503</v>
      </c>
      <c r="G1759" s="369">
        <v>419</v>
      </c>
      <c r="I1759" s="143"/>
      <c r="J1759" s="143"/>
      <c r="K1759" s="143"/>
      <c r="L1759" s="143"/>
      <c r="M1759" s="237"/>
      <c r="N1759" s="143"/>
      <c r="O1759" s="143"/>
      <c r="P1759" s="143"/>
      <c r="Q1759" s="143"/>
      <c r="R1759" s="143"/>
      <c r="S1759" s="143"/>
      <c r="T1759" s="143"/>
      <c r="U1759" s="143"/>
      <c r="V1759" s="143"/>
      <c r="W1759" s="90">
        <f>IF(AND($AM$17&gt;=$X1759,$AM$17&lt;=$Y1759),'TARIFA ENTREGA A DIRECCION USD'!A1759,$W1760)</f>
        <v>0</v>
      </c>
      <c r="X1759" s="90">
        <v>1750.001</v>
      </c>
      <c r="Y1759" s="90">
        <v>1751</v>
      </c>
      <c r="Z1759" s="144"/>
    </row>
    <row r="1760" spans="1:26" x14ac:dyDescent="0.2">
      <c r="A1760" s="281" t="str">
        <f t="shared" si="36"/>
        <v>SBZ MDA</v>
      </c>
      <c r="B1760" s="368" t="s">
        <v>595</v>
      </c>
      <c r="C1760" s="368" t="s">
        <v>5484</v>
      </c>
      <c r="D1760" s="368" t="s">
        <v>581</v>
      </c>
      <c r="E1760" s="368" t="s">
        <v>582</v>
      </c>
      <c r="F1760" s="369" t="s">
        <v>502</v>
      </c>
      <c r="G1760" s="369">
        <v>124</v>
      </c>
      <c r="I1760" s="143"/>
      <c r="J1760" s="143"/>
      <c r="K1760" s="143"/>
      <c r="L1760" s="143"/>
      <c r="M1760" s="237"/>
      <c r="N1760" s="143"/>
      <c r="O1760" s="143"/>
      <c r="P1760" s="143"/>
      <c r="Q1760" s="143"/>
      <c r="R1760" s="143"/>
      <c r="S1760" s="143"/>
      <c r="T1760" s="143"/>
      <c r="U1760" s="143"/>
      <c r="V1760" s="143"/>
      <c r="W1760" s="90">
        <f>IF(AND($AM$17&gt;=$X1760,$AM$17&lt;=$Y1760),'TARIFA ENTREGA A DIRECCION USD'!A1760,$W1761)</f>
        <v>0</v>
      </c>
      <c r="X1760" s="90">
        <v>1751.001</v>
      </c>
      <c r="Y1760" s="90">
        <v>1752</v>
      </c>
      <c r="Z1760" s="144"/>
    </row>
    <row r="1761" spans="1:26" x14ac:dyDescent="0.2">
      <c r="A1761" s="281" t="str">
        <f t="shared" si="36"/>
        <v>SBZ MIN</v>
      </c>
      <c r="B1761" s="368" t="s">
        <v>595</v>
      </c>
      <c r="C1761" s="368" t="s">
        <v>5484</v>
      </c>
      <c r="D1761" s="368" t="s">
        <v>583</v>
      </c>
      <c r="E1761" s="368" t="s">
        <v>584</v>
      </c>
      <c r="F1761" s="369" t="s">
        <v>504</v>
      </c>
      <c r="G1761" s="369">
        <v>1280</v>
      </c>
      <c r="I1761" s="143"/>
      <c r="J1761" s="143"/>
      <c r="K1761" s="143"/>
      <c r="L1761" s="143"/>
      <c r="M1761" s="237"/>
      <c r="N1761" s="143"/>
      <c r="O1761" s="143"/>
      <c r="P1761" s="143"/>
      <c r="Q1761" s="143"/>
      <c r="R1761" s="143"/>
      <c r="S1761" s="143"/>
      <c r="T1761" s="143"/>
      <c r="U1761" s="143"/>
      <c r="V1761" s="143"/>
      <c r="W1761" s="90">
        <f>IF(AND($AM$17&gt;=$X1761,$AM$17&lt;=$Y1761),'TARIFA ENTREGA A DIRECCION USD'!A1761,$W1762)</f>
        <v>0</v>
      </c>
      <c r="X1761" s="90">
        <v>1752.001</v>
      </c>
      <c r="Y1761" s="90">
        <v>1753</v>
      </c>
      <c r="Z1761" s="144"/>
    </row>
    <row r="1762" spans="1:26" x14ac:dyDescent="0.2">
      <c r="A1762" s="281" t="str">
        <f t="shared" si="36"/>
        <v>SBZ MLM</v>
      </c>
      <c r="B1762" s="368" t="s">
        <v>595</v>
      </c>
      <c r="C1762" s="368" t="s">
        <v>5484</v>
      </c>
      <c r="D1762" s="368" t="s">
        <v>5474</v>
      </c>
      <c r="E1762" s="368" t="s">
        <v>5487</v>
      </c>
      <c r="F1762" s="369" t="s">
        <v>504</v>
      </c>
      <c r="G1762" s="369">
        <v>809</v>
      </c>
      <c r="I1762" s="143"/>
      <c r="J1762" s="143"/>
      <c r="K1762" s="143"/>
      <c r="L1762" s="143"/>
      <c r="M1762" s="237"/>
      <c r="N1762" s="143"/>
      <c r="O1762" s="143"/>
      <c r="P1762" s="143"/>
      <c r="Q1762" s="143"/>
      <c r="R1762" s="143"/>
      <c r="S1762" s="143"/>
      <c r="T1762" s="143"/>
      <c r="U1762" s="143"/>
      <c r="V1762" s="143"/>
      <c r="W1762" s="90">
        <f>IF(AND($AM$17&gt;=$X1762,$AM$17&lt;=$Y1762),'TARIFA ENTREGA A DIRECCION USD'!A1762,$W1763)</f>
        <v>0</v>
      </c>
      <c r="X1762" s="90">
        <v>1753.001</v>
      </c>
      <c r="Y1762" s="90">
        <v>1754</v>
      </c>
      <c r="Z1762" s="144"/>
    </row>
    <row r="1763" spans="1:26" x14ac:dyDescent="0.2">
      <c r="A1763" s="281" t="str">
        <f t="shared" si="36"/>
        <v>SBZ MTA</v>
      </c>
      <c r="B1763" s="368" t="s">
        <v>595</v>
      </c>
      <c r="C1763" s="368" t="s">
        <v>5484</v>
      </c>
      <c r="D1763" s="368" t="s">
        <v>585</v>
      </c>
      <c r="E1763" s="368" t="s">
        <v>5483</v>
      </c>
      <c r="F1763" s="369" t="s">
        <v>5491</v>
      </c>
      <c r="G1763" s="369">
        <v>1237</v>
      </c>
      <c r="I1763" s="143"/>
      <c r="J1763" s="143"/>
      <c r="K1763" s="143"/>
      <c r="L1763" s="143"/>
      <c r="M1763" s="237"/>
      <c r="N1763" s="143"/>
      <c r="O1763" s="143"/>
      <c r="P1763" s="143"/>
      <c r="Q1763" s="143"/>
      <c r="R1763" s="143"/>
      <c r="S1763" s="143"/>
      <c r="T1763" s="143"/>
      <c r="U1763" s="143"/>
      <c r="V1763" s="143"/>
      <c r="W1763" s="90">
        <f>IF(AND($AM$17&gt;=$X1763,$AM$17&lt;=$Y1763),'TARIFA ENTREGA A DIRECCION USD'!A1763,$W1764)</f>
        <v>0</v>
      </c>
      <c r="X1763" s="90">
        <v>1754.001</v>
      </c>
      <c r="Y1763" s="90">
        <v>1755</v>
      </c>
      <c r="Z1763" s="144"/>
    </row>
    <row r="1764" spans="1:26" x14ac:dyDescent="0.2">
      <c r="A1764" s="281" t="str">
        <f t="shared" si="36"/>
        <v>SBZ PCO</v>
      </c>
      <c r="B1764" s="368" t="s">
        <v>595</v>
      </c>
      <c r="C1764" s="368" t="s">
        <v>5484</v>
      </c>
      <c r="D1764" s="368" t="s">
        <v>586</v>
      </c>
      <c r="E1764" s="368" t="s">
        <v>587</v>
      </c>
      <c r="F1764" s="369" t="s">
        <v>503</v>
      </c>
      <c r="G1764" s="369">
        <v>584</v>
      </c>
      <c r="I1764" s="143"/>
      <c r="J1764" s="143"/>
      <c r="K1764" s="143"/>
      <c r="L1764" s="143"/>
      <c r="M1764" s="237"/>
      <c r="N1764" s="143"/>
      <c r="O1764" s="143"/>
      <c r="P1764" s="143"/>
      <c r="Q1764" s="143"/>
      <c r="R1764" s="143"/>
      <c r="S1764" s="143"/>
      <c r="T1764" s="143"/>
      <c r="U1764" s="143"/>
      <c r="V1764" s="143"/>
      <c r="W1764" s="90">
        <f>IF(AND($AM$17&gt;=$X1764,$AM$17&lt;=$Y1764),'TARIFA ENTREGA A DIRECCION USD'!A1764,$W1765)</f>
        <v>0</v>
      </c>
      <c r="X1764" s="90">
        <v>1755.001</v>
      </c>
      <c r="Y1764" s="90">
        <v>1756</v>
      </c>
      <c r="Z1764" s="144"/>
    </row>
    <row r="1765" spans="1:26" x14ac:dyDescent="0.2">
      <c r="A1765" s="281" t="str">
        <f t="shared" si="36"/>
        <v>SBZ PFO</v>
      </c>
      <c r="B1765" s="368" t="s">
        <v>595</v>
      </c>
      <c r="C1765" s="368" t="s">
        <v>5484</v>
      </c>
      <c r="D1765" s="368" t="s">
        <v>588</v>
      </c>
      <c r="E1765" s="368" t="s">
        <v>589</v>
      </c>
      <c r="F1765" s="369" t="s">
        <v>504</v>
      </c>
      <c r="G1765" s="369">
        <v>660</v>
      </c>
      <c r="I1765" s="143"/>
      <c r="J1765" s="143"/>
      <c r="K1765" s="143"/>
      <c r="L1765" s="143"/>
      <c r="M1765" s="237"/>
      <c r="N1765" s="143"/>
      <c r="O1765" s="143"/>
      <c r="P1765" s="143"/>
      <c r="Q1765" s="143"/>
      <c r="R1765" s="143"/>
      <c r="S1765" s="143"/>
      <c r="T1765" s="143"/>
      <c r="U1765" s="143"/>
      <c r="V1765" s="143"/>
      <c r="W1765" s="90">
        <f>IF(AND($AM$17&gt;=$X1765,$AM$17&lt;=$Y1765),'TARIFA ENTREGA A DIRECCION USD'!A1765,$W1766)</f>
        <v>0</v>
      </c>
      <c r="X1765" s="90">
        <v>1756.001</v>
      </c>
      <c r="Y1765" s="90">
        <v>1757</v>
      </c>
      <c r="Z1765" s="144"/>
    </row>
    <row r="1766" spans="1:26" x14ac:dyDescent="0.2">
      <c r="A1766" s="281" t="str">
        <f t="shared" si="36"/>
        <v>SBZ PLC</v>
      </c>
      <c r="B1766" s="368" t="s">
        <v>595</v>
      </c>
      <c r="C1766" s="368" t="s">
        <v>5484</v>
      </c>
      <c r="D1766" s="368" t="s">
        <v>590</v>
      </c>
      <c r="E1766" s="368" t="s">
        <v>591</v>
      </c>
      <c r="F1766" s="369" t="s">
        <v>504</v>
      </c>
      <c r="G1766" s="369">
        <v>1101</v>
      </c>
      <c r="I1766" s="143"/>
      <c r="J1766" s="143"/>
      <c r="K1766" s="143"/>
      <c r="L1766" s="143"/>
      <c r="M1766" s="237"/>
      <c r="N1766" s="143"/>
      <c r="O1766" s="143"/>
      <c r="P1766" s="143"/>
      <c r="Q1766" s="143"/>
      <c r="R1766" s="143"/>
      <c r="S1766" s="143"/>
      <c r="T1766" s="143"/>
      <c r="U1766" s="143"/>
      <c r="V1766" s="143"/>
      <c r="W1766" s="90">
        <f>IF(AND($AM$17&gt;=$X1766,$AM$17&lt;=$Y1766),'TARIFA ENTREGA A DIRECCION USD'!A1766,$W1767)</f>
        <v>0</v>
      </c>
      <c r="X1766" s="90">
        <v>1757.001</v>
      </c>
      <c r="Y1766" s="90">
        <v>1758</v>
      </c>
      <c r="Z1766" s="144"/>
    </row>
    <row r="1767" spans="1:26" x14ac:dyDescent="0.2">
      <c r="A1767" s="281" t="str">
        <f t="shared" si="36"/>
        <v>SBZ POZ</v>
      </c>
      <c r="B1767" s="368" t="s">
        <v>595</v>
      </c>
      <c r="C1767" s="368" t="s">
        <v>5484</v>
      </c>
      <c r="D1767" s="368" t="s">
        <v>592</v>
      </c>
      <c r="E1767" s="368" t="s">
        <v>593</v>
      </c>
      <c r="F1767" s="369" t="s">
        <v>504</v>
      </c>
      <c r="G1767" s="369">
        <v>1405</v>
      </c>
      <c r="I1767" s="143"/>
      <c r="J1767" s="143"/>
      <c r="K1767" s="143"/>
      <c r="L1767" s="143"/>
      <c r="M1767" s="237"/>
      <c r="N1767" s="143"/>
      <c r="O1767" s="143"/>
      <c r="P1767" s="143"/>
      <c r="Q1767" s="143"/>
      <c r="R1767" s="143"/>
      <c r="S1767" s="143"/>
      <c r="T1767" s="143"/>
      <c r="U1767" s="143"/>
      <c r="V1767" s="143"/>
      <c r="W1767" s="90">
        <f>IF(AND($AM$17&gt;=$X1767,$AM$17&lt;=$Y1767),'TARIFA ENTREGA A DIRECCION USD'!A1767,$W1768)</f>
        <v>0</v>
      </c>
      <c r="X1767" s="90">
        <v>1758.001</v>
      </c>
      <c r="Y1767" s="90">
        <v>1759</v>
      </c>
      <c r="Z1767" s="144"/>
    </row>
    <row r="1768" spans="1:26" x14ac:dyDescent="0.2">
      <c r="A1768" s="281" t="str">
        <f t="shared" si="36"/>
        <v>SBZ SNT</v>
      </c>
      <c r="B1768" s="368" t="s">
        <v>595</v>
      </c>
      <c r="C1768" s="368" t="s">
        <v>5484</v>
      </c>
      <c r="D1768" s="368" t="s">
        <v>5610</v>
      </c>
      <c r="E1768" s="368" t="s">
        <v>594</v>
      </c>
      <c r="F1768" s="369" t="s">
        <v>502</v>
      </c>
      <c r="G1768" s="369">
        <v>217</v>
      </c>
      <c r="I1768" s="143"/>
      <c r="J1768" s="143"/>
      <c r="K1768" s="143"/>
      <c r="L1768" s="143"/>
      <c r="M1768" s="237"/>
      <c r="N1768" s="143"/>
      <c r="O1768" s="143"/>
      <c r="P1768" s="143"/>
      <c r="Q1768" s="143"/>
      <c r="R1768" s="143"/>
      <c r="S1768" s="143"/>
      <c r="T1768" s="143"/>
      <c r="U1768" s="143"/>
      <c r="V1768" s="143"/>
      <c r="W1768" s="90">
        <f>IF(AND($AM$17&gt;=$X1768,$AM$17&lt;=$Y1768),'TARIFA ENTREGA A DIRECCION USD'!A1768,$W1769)</f>
        <v>0</v>
      </c>
      <c r="X1768" s="90">
        <v>1759.001</v>
      </c>
      <c r="Y1768" s="90">
        <v>1760</v>
      </c>
      <c r="Z1768" s="144"/>
    </row>
    <row r="1769" spans="1:26" x14ac:dyDescent="0.2">
      <c r="A1769" s="281" t="str">
        <f t="shared" si="36"/>
        <v>SBZ SBZ</v>
      </c>
      <c r="B1769" s="368" t="s">
        <v>595</v>
      </c>
      <c r="C1769" s="368" t="s">
        <v>5484</v>
      </c>
      <c r="D1769" s="368" t="s">
        <v>595</v>
      </c>
      <c r="E1769" s="368" t="s">
        <v>5484</v>
      </c>
      <c r="F1769" s="369" t="s">
        <v>501</v>
      </c>
      <c r="G1769" s="369">
        <v>1</v>
      </c>
      <c r="I1769" s="143"/>
      <c r="J1769" s="143"/>
      <c r="K1769" s="143"/>
      <c r="L1769" s="143"/>
      <c r="M1769" s="237"/>
      <c r="N1769" s="143"/>
      <c r="O1769" s="143"/>
      <c r="P1769" s="143"/>
      <c r="Q1769" s="143"/>
      <c r="R1769" s="143"/>
      <c r="S1769" s="143"/>
      <c r="T1769" s="143"/>
      <c r="U1769" s="143"/>
      <c r="V1769" s="143"/>
      <c r="W1769" s="90">
        <f>IF(AND($AM$17&gt;=$X1769,$AM$17&lt;=$Y1769),'TARIFA ENTREGA A DIRECCION USD'!A1769,$W1770)</f>
        <v>0</v>
      </c>
      <c r="X1769" s="90">
        <v>1760.001</v>
      </c>
      <c r="Y1769" s="90">
        <v>1761</v>
      </c>
      <c r="Z1769" s="144"/>
    </row>
    <row r="1770" spans="1:26" x14ac:dyDescent="0.2">
      <c r="A1770" s="281" t="str">
        <f t="shared" si="36"/>
        <v>SBZ SCL</v>
      </c>
      <c r="B1770" s="368" t="s">
        <v>595</v>
      </c>
      <c r="C1770" s="368" t="s">
        <v>5484</v>
      </c>
      <c r="D1770" s="368" t="s">
        <v>596</v>
      </c>
      <c r="E1770" s="368" t="s">
        <v>597</v>
      </c>
      <c r="F1770" s="369" t="s">
        <v>502</v>
      </c>
      <c r="G1770" s="369">
        <v>197</v>
      </c>
      <c r="I1770" s="143"/>
      <c r="J1770" s="143"/>
      <c r="K1770" s="143"/>
      <c r="L1770" s="143"/>
      <c r="M1770" s="237"/>
      <c r="N1770" s="143"/>
      <c r="O1770" s="143"/>
      <c r="P1770" s="143"/>
      <c r="Q1770" s="143"/>
      <c r="R1770" s="143"/>
      <c r="S1770" s="143"/>
      <c r="T1770" s="143"/>
      <c r="U1770" s="143"/>
      <c r="V1770" s="143"/>
      <c r="W1770" s="90">
        <f>IF(AND($AM$17&gt;=$X1770,$AM$17&lt;=$Y1770),'TARIFA ENTREGA A DIRECCION USD'!A1770,$W1771)</f>
        <v>0</v>
      </c>
      <c r="X1770" s="90">
        <v>1761.001</v>
      </c>
      <c r="Y1770" s="90">
        <v>1762</v>
      </c>
      <c r="Z1770" s="144"/>
    </row>
    <row r="1771" spans="1:26" x14ac:dyDescent="0.2">
      <c r="A1771" s="281" t="str">
        <f t="shared" si="36"/>
        <v>SBZ SFE</v>
      </c>
      <c r="B1771" s="368" t="s">
        <v>595</v>
      </c>
      <c r="C1771" s="368" t="s">
        <v>5484</v>
      </c>
      <c r="D1771" s="368" t="s">
        <v>598</v>
      </c>
      <c r="E1771" s="368" t="s">
        <v>599</v>
      </c>
      <c r="F1771" s="369" t="s">
        <v>503</v>
      </c>
      <c r="G1771" s="369">
        <v>497</v>
      </c>
      <c r="I1771" s="143"/>
      <c r="J1771" s="143"/>
      <c r="K1771" s="143"/>
      <c r="L1771" s="143"/>
      <c r="M1771" s="237"/>
      <c r="N1771" s="143"/>
      <c r="O1771" s="143"/>
      <c r="P1771" s="143"/>
      <c r="Q1771" s="143"/>
      <c r="R1771" s="143"/>
      <c r="S1771" s="143"/>
      <c r="T1771" s="143"/>
      <c r="U1771" s="143"/>
      <c r="V1771" s="143"/>
      <c r="W1771" s="90">
        <f>IF(AND($AM$17&gt;=$X1771,$AM$17&lt;=$Y1771),'TARIFA ENTREGA A DIRECCION USD'!A1771,$W1772)</f>
        <v>0</v>
      </c>
      <c r="X1771" s="90">
        <v>1762.001</v>
      </c>
      <c r="Y1771" s="90">
        <v>1763</v>
      </c>
      <c r="Z1771" s="144"/>
    </row>
    <row r="1772" spans="1:26" x14ac:dyDescent="0.2">
      <c r="A1772" s="281" t="str">
        <f t="shared" si="36"/>
        <v>SBZ SFX</v>
      </c>
      <c r="B1772" s="368" t="s">
        <v>595</v>
      </c>
      <c r="C1772" s="368" t="s">
        <v>5484</v>
      </c>
      <c r="D1772" s="368" t="s">
        <v>600</v>
      </c>
      <c r="E1772" s="368" t="s">
        <v>601</v>
      </c>
      <c r="F1772" s="369" t="s">
        <v>504</v>
      </c>
      <c r="G1772" s="369">
        <v>1421</v>
      </c>
      <c r="I1772" s="143"/>
      <c r="J1772" s="143"/>
      <c r="K1772" s="143"/>
      <c r="L1772" s="143"/>
      <c r="M1772" s="237"/>
      <c r="N1772" s="143"/>
      <c r="O1772" s="143"/>
      <c r="P1772" s="143"/>
      <c r="Q1772" s="143"/>
      <c r="R1772" s="143"/>
      <c r="S1772" s="143"/>
      <c r="T1772" s="143"/>
      <c r="U1772" s="143"/>
      <c r="V1772" s="143"/>
      <c r="W1772" s="90">
        <f>IF(AND($AM$17&gt;=$X1772,$AM$17&lt;=$Y1772),'TARIFA ENTREGA A DIRECCION USD'!A1772,$W1773)</f>
        <v>0</v>
      </c>
      <c r="X1772" s="90">
        <v>1763.001</v>
      </c>
      <c r="Y1772" s="90">
        <v>1764</v>
      </c>
      <c r="Z1772" s="144"/>
    </row>
    <row r="1773" spans="1:26" x14ac:dyDescent="0.2">
      <c r="A1773" s="281" t="str">
        <f t="shared" si="36"/>
        <v>SBZ TPT</v>
      </c>
      <c r="B1773" s="368" t="s">
        <v>595</v>
      </c>
      <c r="C1773" s="368" t="s">
        <v>5484</v>
      </c>
      <c r="D1773" s="368" t="s">
        <v>5503</v>
      </c>
      <c r="E1773" s="368" t="s">
        <v>5504</v>
      </c>
      <c r="F1773" s="369" t="s">
        <v>504</v>
      </c>
      <c r="G1773" s="369">
        <v>1496</v>
      </c>
      <c r="I1773" s="143"/>
      <c r="J1773" s="143"/>
      <c r="K1773" s="143"/>
      <c r="L1773" s="143"/>
      <c r="M1773" s="237"/>
      <c r="N1773" s="143"/>
      <c r="O1773" s="143"/>
      <c r="P1773" s="143"/>
      <c r="Q1773" s="143"/>
      <c r="R1773" s="143"/>
      <c r="S1773" s="143"/>
      <c r="T1773" s="143"/>
      <c r="U1773" s="143"/>
      <c r="V1773" s="143"/>
      <c r="W1773" s="90">
        <f>IF(AND($AM$17&gt;=$X1773,$AM$17&lt;=$Y1773),'TARIFA ENTREGA A DIRECCION USD'!A1773,$W1774)</f>
        <v>0</v>
      </c>
      <c r="X1773" s="90">
        <v>1764.001</v>
      </c>
      <c r="Y1773" s="90">
        <v>1765</v>
      </c>
      <c r="Z1773" s="144"/>
    </row>
    <row r="1774" spans="1:26" x14ac:dyDescent="0.2">
      <c r="A1774" s="281" t="str">
        <f t="shared" si="36"/>
        <v>SBZ TY1</v>
      </c>
      <c r="B1774" s="368" t="s">
        <v>595</v>
      </c>
      <c r="C1774" s="368" t="s">
        <v>5484</v>
      </c>
      <c r="D1774" s="368" t="s">
        <v>604</v>
      </c>
      <c r="E1774" s="368" t="s">
        <v>605</v>
      </c>
      <c r="F1774" s="369" t="s">
        <v>504</v>
      </c>
      <c r="G1774" s="369">
        <v>809</v>
      </c>
      <c r="I1774" s="143"/>
      <c r="J1774" s="143"/>
      <c r="K1774" s="143"/>
      <c r="L1774" s="143"/>
      <c r="M1774" s="237"/>
      <c r="N1774" s="143"/>
      <c r="O1774" s="143"/>
      <c r="P1774" s="143"/>
      <c r="Q1774" s="143"/>
      <c r="R1774" s="143"/>
      <c r="S1774" s="143"/>
      <c r="T1774" s="143"/>
      <c r="U1774" s="143"/>
      <c r="V1774" s="143"/>
      <c r="W1774" s="90">
        <f>IF(AND($AM$17&gt;=$X1774,$AM$17&lt;=$Y1774),'TARIFA ENTREGA A DIRECCION USD'!A1774,$W1775)</f>
        <v>0</v>
      </c>
      <c r="X1774" s="90">
        <v>1765.001</v>
      </c>
      <c r="Y1774" s="90">
        <v>1766</v>
      </c>
      <c r="Z1774" s="144"/>
    </row>
    <row r="1775" spans="1:26" x14ac:dyDescent="0.2">
      <c r="A1775" s="281" t="str">
        <f t="shared" si="36"/>
        <v>SBZ VAL</v>
      </c>
      <c r="B1775" s="368" t="s">
        <v>595</v>
      </c>
      <c r="C1775" s="368" t="s">
        <v>5484</v>
      </c>
      <c r="D1775" s="368" t="s">
        <v>602</v>
      </c>
      <c r="E1775" s="368" t="s">
        <v>603</v>
      </c>
      <c r="F1775" s="369" t="s">
        <v>503</v>
      </c>
      <c r="G1775" s="369">
        <v>597</v>
      </c>
      <c r="I1775" s="143"/>
      <c r="J1775" s="143"/>
      <c r="K1775" s="143"/>
      <c r="L1775" s="143"/>
      <c r="M1775" s="237"/>
      <c r="N1775" s="143"/>
      <c r="O1775" s="143"/>
      <c r="P1775" s="143"/>
      <c r="Q1775" s="143"/>
      <c r="R1775" s="143"/>
      <c r="S1775" s="143"/>
      <c r="T1775" s="143"/>
      <c r="U1775" s="143"/>
      <c r="V1775" s="143"/>
      <c r="W1775" s="90">
        <f>IF(AND($AM$17&gt;=$X1775,$AM$17&lt;=$Y1775),'TARIFA ENTREGA A DIRECCION USD'!A1775,$W1776)</f>
        <v>0</v>
      </c>
      <c r="X1775" s="90">
        <v>1766.001</v>
      </c>
      <c r="Y1775" s="90">
        <v>1767</v>
      </c>
      <c r="Z1775" s="144"/>
    </row>
    <row r="1776" spans="1:26" x14ac:dyDescent="0.2">
      <c r="A1776" s="281" t="str">
        <f t="shared" si="36"/>
        <v>SBZ VEN</v>
      </c>
      <c r="B1776" s="368" t="s">
        <v>595</v>
      </c>
      <c r="C1776" s="368" t="s">
        <v>5484</v>
      </c>
      <c r="D1776" s="368" t="s">
        <v>5475</v>
      </c>
      <c r="E1776" s="368" t="s">
        <v>5476</v>
      </c>
      <c r="F1776" s="369" t="s">
        <v>504</v>
      </c>
      <c r="G1776" s="369">
        <v>809</v>
      </c>
      <c r="I1776" s="143"/>
      <c r="J1776" s="143"/>
      <c r="K1776" s="143"/>
      <c r="L1776" s="143"/>
      <c r="M1776" s="237"/>
      <c r="N1776" s="143"/>
      <c r="O1776" s="143"/>
      <c r="P1776" s="143"/>
      <c r="Q1776" s="143"/>
      <c r="R1776" s="143"/>
      <c r="S1776" s="143"/>
      <c r="T1776" s="143"/>
      <c r="U1776" s="143"/>
      <c r="V1776" s="143"/>
      <c r="W1776" s="90">
        <f>IF(AND($AM$17&gt;=$X1776,$AM$17&lt;=$Y1776),'TARIFA ENTREGA A DIRECCION USD'!A1776,$W1777)</f>
        <v>0</v>
      </c>
      <c r="X1776" s="90">
        <v>1767.001</v>
      </c>
      <c r="Y1776" s="90">
        <v>1768</v>
      </c>
      <c r="Z1776" s="144"/>
    </row>
    <row r="1777" spans="1:26" x14ac:dyDescent="0.2">
      <c r="A1777" s="281" t="str">
        <f t="shared" si="36"/>
        <v>SBZ VLP</v>
      </c>
      <c r="B1777" s="368" t="s">
        <v>595</v>
      </c>
      <c r="C1777" s="368" t="s">
        <v>5484</v>
      </c>
      <c r="D1777" s="368" t="s">
        <v>606</v>
      </c>
      <c r="E1777" s="368" t="s">
        <v>5482</v>
      </c>
      <c r="F1777" s="369" t="s">
        <v>504</v>
      </c>
      <c r="G1777" s="369">
        <v>916</v>
      </c>
      <c r="I1777" s="143"/>
      <c r="J1777" s="143"/>
      <c r="K1777" s="143"/>
      <c r="L1777" s="143"/>
      <c r="M1777" s="237"/>
      <c r="N1777" s="143"/>
      <c r="O1777" s="143"/>
      <c r="P1777" s="143"/>
      <c r="Q1777" s="143"/>
      <c r="R1777" s="143"/>
      <c r="S1777" s="143"/>
      <c r="T1777" s="143"/>
      <c r="U1777" s="143"/>
      <c r="V1777" s="143"/>
      <c r="W1777" s="90">
        <f>IF(AND($AM$17&gt;=$X1777,$AM$17&lt;=$Y1777),'TARIFA ENTREGA A DIRECCION USD'!A1777,$W1778)</f>
        <v>0</v>
      </c>
      <c r="X1777" s="90">
        <v>1768.001</v>
      </c>
      <c r="Y1777" s="90">
        <v>1769</v>
      </c>
      <c r="Z1777" s="144"/>
    </row>
    <row r="1778" spans="1:26" x14ac:dyDescent="0.2">
      <c r="A1778" s="281" t="str">
        <f t="shared" si="36"/>
        <v>SBZ VRA</v>
      </c>
      <c r="B1778" s="368" t="s">
        <v>595</v>
      </c>
      <c r="C1778" s="368" t="s">
        <v>5484</v>
      </c>
      <c r="D1778" s="368" t="s">
        <v>607</v>
      </c>
      <c r="E1778" s="368" t="s">
        <v>608</v>
      </c>
      <c r="F1778" s="369" t="s">
        <v>502</v>
      </c>
      <c r="G1778" s="369">
        <v>238</v>
      </c>
      <c r="I1778" s="143"/>
      <c r="J1778" s="143"/>
      <c r="K1778" s="143"/>
      <c r="L1778" s="143"/>
      <c r="M1778" s="237"/>
      <c r="N1778" s="143"/>
      <c r="O1778" s="143"/>
      <c r="P1778" s="143"/>
      <c r="Q1778" s="143"/>
      <c r="R1778" s="143"/>
      <c r="S1778" s="143"/>
      <c r="T1778" s="143"/>
      <c r="U1778" s="143"/>
      <c r="V1778" s="143"/>
      <c r="W1778" s="90">
        <f>IF(AND($AM$17&gt;=$X1778,$AM$17&lt;=$Y1778),'TARIFA ENTREGA A DIRECCION USD'!A1778,$W1779)</f>
        <v>0</v>
      </c>
      <c r="X1778" s="90">
        <v>1769.001</v>
      </c>
      <c r="Y1778" s="90">
        <v>1770</v>
      </c>
      <c r="Z1778" s="144"/>
    </row>
    <row r="1779" spans="1:26" x14ac:dyDescent="0.2">
      <c r="A1779" s="281" t="str">
        <f t="shared" si="36"/>
        <v>SBZ XBM</v>
      </c>
      <c r="B1779" s="368" t="s">
        <v>595</v>
      </c>
      <c r="C1779" s="368" t="s">
        <v>5484</v>
      </c>
      <c r="D1779" s="368" t="s">
        <v>609</v>
      </c>
      <c r="E1779" s="368" t="s">
        <v>612</v>
      </c>
      <c r="F1779" s="369" t="s">
        <v>504</v>
      </c>
      <c r="G1779" s="369">
        <v>809</v>
      </c>
      <c r="I1779" s="143"/>
      <c r="J1779" s="143"/>
      <c r="K1779" s="143"/>
      <c r="L1779" s="143"/>
      <c r="M1779" s="237"/>
      <c r="N1779" s="143"/>
      <c r="O1779" s="143"/>
      <c r="P1779" s="143"/>
      <c r="Q1779" s="143"/>
      <c r="R1779" s="143"/>
      <c r="S1779" s="143"/>
      <c r="T1779" s="143"/>
      <c r="U1779" s="143"/>
      <c r="V1779" s="143"/>
      <c r="W1779" s="90">
        <f>IF(AND($AM$17&gt;=$X1779,$AM$17&lt;=$Y1779),'TARIFA ENTREGA A DIRECCION USD'!A1779,$W1780)</f>
        <v>0</v>
      </c>
      <c r="X1779" s="90">
        <v>1770.001</v>
      </c>
      <c r="Y1779" s="90">
        <v>1771</v>
      </c>
      <c r="Z1779" s="144"/>
    </row>
    <row r="1780" spans="1:26" x14ac:dyDescent="0.2">
      <c r="A1780" s="281" t="str">
        <f t="shared" si="36"/>
        <v>SBZ XES</v>
      </c>
      <c r="B1780" s="368" t="s">
        <v>595</v>
      </c>
      <c r="C1780" s="368" t="s">
        <v>5484</v>
      </c>
      <c r="D1780" s="368" t="s">
        <v>610</v>
      </c>
      <c r="E1780" s="368" t="s">
        <v>613</v>
      </c>
      <c r="F1780" s="369" t="s">
        <v>504</v>
      </c>
      <c r="G1780" s="369">
        <v>809</v>
      </c>
      <c r="I1780" s="143"/>
      <c r="J1780" s="143"/>
      <c r="K1780" s="143"/>
      <c r="L1780" s="143"/>
      <c r="M1780" s="237"/>
      <c r="N1780" s="143"/>
      <c r="O1780" s="143"/>
      <c r="P1780" s="143"/>
      <c r="Q1780" s="143"/>
      <c r="R1780" s="143"/>
      <c r="S1780" s="143"/>
      <c r="T1780" s="143"/>
      <c r="U1780" s="143"/>
      <c r="V1780" s="143"/>
      <c r="W1780" s="90">
        <f>IF(AND($AM$17&gt;=$X1780,$AM$17&lt;=$Y1780),'TARIFA ENTREGA A DIRECCION USD'!A1780,$W1781)</f>
        <v>0</v>
      </c>
      <c r="X1780" s="90">
        <v>1771.001</v>
      </c>
      <c r="Y1780" s="90">
        <v>1772</v>
      </c>
      <c r="Z1780" s="144"/>
    </row>
    <row r="1781" spans="1:26" x14ac:dyDescent="0.2">
      <c r="A1781" s="281" t="str">
        <f t="shared" si="36"/>
        <v>SBZ XSJ</v>
      </c>
      <c r="B1781" s="368" t="s">
        <v>595</v>
      </c>
      <c r="C1781" s="368" t="s">
        <v>5484</v>
      </c>
      <c r="D1781" s="368" t="s">
        <v>5477</v>
      </c>
      <c r="E1781" s="368" t="s">
        <v>5478</v>
      </c>
      <c r="F1781" s="369" t="s">
        <v>504</v>
      </c>
      <c r="G1781" s="369">
        <v>809</v>
      </c>
      <c r="I1781" s="143"/>
      <c r="J1781" s="143"/>
      <c r="K1781" s="143"/>
      <c r="L1781" s="143"/>
      <c r="M1781" s="237"/>
      <c r="N1781" s="143"/>
      <c r="O1781" s="143"/>
      <c r="P1781" s="143"/>
      <c r="Q1781" s="143"/>
      <c r="R1781" s="143"/>
      <c r="S1781" s="143"/>
      <c r="T1781" s="143"/>
      <c r="U1781" s="143"/>
      <c r="V1781" s="143"/>
      <c r="W1781" s="90">
        <f>IF(AND($AM$17&gt;=$X1781,$AM$17&lt;=$Y1781),'TARIFA ENTREGA A DIRECCION USD'!A1781,$W1782)</f>
        <v>0</v>
      </c>
      <c r="X1781" s="90">
        <v>1772.001</v>
      </c>
      <c r="Y1781" s="90">
        <v>1773</v>
      </c>
      <c r="Z1781" s="144"/>
    </row>
    <row r="1782" spans="1:26" x14ac:dyDescent="0.2">
      <c r="A1782" s="281" t="str">
        <f t="shared" si="36"/>
        <v>SBZ XSS</v>
      </c>
      <c r="B1782" s="368" t="s">
        <v>595</v>
      </c>
      <c r="C1782" s="368" t="s">
        <v>5484</v>
      </c>
      <c r="D1782" s="368" t="s">
        <v>5485</v>
      </c>
      <c r="E1782" s="368" t="s">
        <v>5486</v>
      </c>
      <c r="F1782" s="369" t="s">
        <v>502</v>
      </c>
      <c r="G1782" s="369">
        <v>197</v>
      </c>
      <c r="I1782" s="143"/>
      <c r="J1782" s="143"/>
      <c r="K1782" s="143"/>
      <c r="L1782" s="143"/>
      <c r="M1782" s="237"/>
      <c r="N1782" s="143"/>
      <c r="O1782" s="143"/>
      <c r="P1782" s="143"/>
      <c r="Q1782" s="143"/>
      <c r="R1782" s="143"/>
      <c r="S1782" s="143"/>
      <c r="T1782" s="143"/>
      <c r="U1782" s="143"/>
      <c r="V1782" s="143"/>
      <c r="W1782" s="90">
        <f>IF(AND($AM$17&gt;=$X1782,$AM$17&lt;=$Y1782),'TARIFA ENTREGA A DIRECCION USD'!A1782,$W1783)</f>
        <v>0</v>
      </c>
      <c r="X1782" s="90">
        <v>1773.001</v>
      </c>
      <c r="Y1782" s="90">
        <v>1774</v>
      </c>
      <c r="Z1782" s="144"/>
    </row>
    <row r="1783" spans="1:26" x14ac:dyDescent="0.2">
      <c r="A1783" s="281" t="str">
        <f t="shared" si="36"/>
        <v>SBZ XTT</v>
      </c>
      <c r="B1783" s="368" t="s">
        <v>595</v>
      </c>
      <c r="C1783" s="368" t="s">
        <v>5484</v>
      </c>
      <c r="D1783" s="368" t="s">
        <v>5448</v>
      </c>
      <c r="E1783" s="368" t="s">
        <v>5479</v>
      </c>
      <c r="F1783" s="369" t="s">
        <v>504</v>
      </c>
      <c r="G1783" s="369">
        <v>809</v>
      </c>
      <c r="I1783" s="143"/>
      <c r="J1783" s="143"/>
      <c r="K1783" s="143"/>
      <c r="L1783" s="143"/>
      <c r="M1783" s="237"/>
      <c r="N1783" s="143"/>
      <c r="O1783" s="143"/>
      <c r="P1783" s="143"/>
      <c r="Q1783" s="143"/>
      <c r="R1783" s="143"/>
      <c r="S1783" s="143"/>
      <c r="T1783" s="143"/>
      <c r="U1783" s="143"/>
      <c r="V1783" s="143"/>
      <c r="W1783" s="90">
        <f>IF(AND($AM$17&gt;=$X1783,$AM$17&lt;=$Y1783),'TARIFA ENTREGA A DIRECCION USD'!A1783,$W1784)</f>
        <v>0</v>
      </c>
      <c r="X1783" s="90">
        <v>1774.001</v>
      </c>
      <c r="Y1783" s="90">
        <v>1775</v>
      </c>
      <c r="Z1783" s="144"/>
    </row>
    <row r="1784" spans="1:26" ht="33.75" x14ac:dyDescent="0.2">
      <c r="A1784" s="282" t="str">
        <f t="shared" si="36"/>
        <v>SBZ XCH</v>
      </c>
      <c r="B1784" s="278" t="s">
        <v>595</v>
      </c>
      <c r="C1784" s="278" t="s">
        <v>5484</v>
      </c>
      <c r="D1784" s="278" t="s">
        <v>5537</v>
      </c>
      <c r="E1784" s="278" t="s">
        <v>5538</v>
      </c>
      <c r="F1784" s="395" t="s">
        <v>504</v>
      </c>
      <c r="G1784" s="396">
        <v>809</v>
      </c>
      <c r="I1784" s="143"/>
      <c r="J1784" s="143"/>
      <c r="K1784" s="143"/>
      <c r="L1784" s="143"/>
      <c r="M1784" s="237"/>
      <c r="N1784" s="143"/>
      <c r="O1784" s="143"/>
      <c r="P1784" s="143"/>
      <c r="Q1784" s="143"/>
      <c r="R1784" s="143"/>
      <c r="S1784" s="143"/>
      <c r="T1784" s="143"/>
      <c r="U1784" s="143"/>
      <c r="V1784" s="143"/>
      <c r="W1784" s="90">
        <f>IF(AND($AM$17&gt;=$X1784,$AM$17&lt;=$Y1784),'TARIFA ENTREGA A DIRECCION USD'!A1784,$W1785)</f>
        <v>0</v>
      </c>
      <c r="X1784" s="90">
        <v>1775.001</v>
      </c>
      <c r="Y1784" s="90">
        <v>1776</v>
      </c>
      <c r="Z1784" s="144"/>
    </row>
    <row r="1785" spans="1:26" ht="33.75" x14ac:dyDescent="0.2">
      <c r="A1785" s="294" t="str">
        <f t="shared" si="36"/>
        <v>SBZ BPC</v>
      </c>
      <c r="B1785" s="293" t="s">
        <v>595</v>
      </c>
      <c r="C1785" s="293" t="s">
        <v>5484</v>
      </c>
      <c r="D1785" s="293" t="s">
        <v>5544</v>
      </c>
      <c r="E1785" s="293" t="s">
        <v>5545</v>
      </c>
      <c r="F1785" s="397" t="s">
        <v>504</v>
      </c>
      <c r="G1785" s="398">
        <v>1101</v>
      </c>
      <c r="I1785" s="143"/>
      <c r="J1785" s="143"/>
      <c r="K1785" s="143"/>
      <c r="L1785" s="143"/>
      <c r="M1785" s="237"/>
      <c r="N1785" s="143"/>
      <c r="O1785" s="143"/>
      <c r="P1785" s="143"/>
      <c r="Q1785" s="143"/>
      <c r="R1785" s="143"/>
      <c r="S1785" s="143"/>
      <c r="T1785" s="143"/>
      <c r="U1785" s="143"/>
      <c r="V1785" s="143"/>
      <c r="W1785" s="90">
        <f>IF(AND($AM$17&gt;=$X1785,$AM$17&lt;=$Y1785),'TARIFA ENTREGA A DIRECCION USD'!A1785,$W1786)</f>
        <v>0</v>
      </c>
      <c r="X1785" s="90">
        <v>1776.001</v>
      </c>
      <c r="Y1785" s="90">
        <v>1777</v>
      </c>
      <c r="Z1785" s="144"/>
    </row>
    <row r="1786" spans="1:26" ht="33.75" x14ac:dyDescent="0.2">
      <c r="A1786" s="294" t="str">
        <f t="shared" si="36"/>
        <v>SBZ XCP</v>
      </c>
      <c r="B1786" s="293" t="s">
        <v>595</v>
      </c>
      <c r="C1786" s="293" t="s">
        <v>5484</v>
      </c>
      <c r="D1786" s="293" t="s">
        <v>5549</v>
      </c>
      <c r="E1786" s="293" t="s">
        <v>5550</v>
      </c>
      <c r="F1786" s="397" t="s">
        <v>504</v>
      </c>
      <c r="G1786" s="398">
        <v>809</v>
      </c>
      <c r="I1786" s="143"/>
      <c r="J1786" s="143"/>
      <c r="K1786" s="143"/>
      <c r="L1786" s="143"/>
      <c r="M1786" s="237"/>
      <c r="N1786" s="143"/>
      <c r="O1786" s="143"/>
      <c r="P1786" s="143"/>
      <c r="Q1786" s="143"/>
      <c r="R1786" s="143"/>
      <c r="S1786" s="143"/>
      <c r="T1786" s="143"/>
      <c r="U1786" s="143"/>
      <c r="V1786" s="143"/>
      <c r="W1786" s="90">
        <f>IF(AND($AM$17&gt;=$X1786,$AM$17&lt;=$Y1786),'TARIFA ENTREGA A DIRECCION USD'!A1786,$W1787)</f>
        <v>0</v>
      </c>
      <c r="X1786" s="90">
        <v>1777.001</v>
      </c>
      <c r="Y1786" s="90">
        <v>1778</v>
      </c>
      <c r="Z1786" s="144"/>
    </row>
    <row r="1787" spans="1:26" x14ac:dyDescent="0.2">
      <c r="A1787" s="281" t="str">
        <f t="shared" si="36"/>
        <v>SCL ACO</v>
      </c>
      <c r="B1787" s="368" t="s">
        <v>596</v>
      </c>
      <c r="C1787" s="368" t="s">
        <v>597</v>
      </c>
      <c r="D1787" s="368" t="s">
        <v>546</v>
      </c>
      <c r="E1787" s="368" t="s">
        <v>547</v>
      </c>
      <c r="F1787" s="369" t="s">
        <v>504</v>
      </c>
      <c r="G1787" s="370">
        <v>1297</v>
      </c>
      <c r="I1787" s="143"/>
      <c r="J1787" s="143"/>
      <c r="K1787" s="143"/>
      <c r="L1787" s="143"/>
      <c r="M1787" s="237"/>
      <c r="N1787" s="143"/>
      <c r="O1787" s="143"/>
      <c r="P1787" s="143"/>
      <c r="Q1787" s="143"/>
      <c r="R1787" s="143"/>
      <c r="S1787" s="143"/>
      <c r="T1787" s="143"/>
      <c r="U1787" s="143"/>
      <c r="V1787" s="143"/>
      <c r="W1787" s="90">
        <f>IF(AND($AM$17&gt;=$X1787,$AM$17&lt;=$Y1787),'TARIFA ENTREGA A DIRECCION USD'!A1787,$W1788)</f>
        <v>0</v>
      </c>
      <c r="X1787" s="90">
        <v>1778.001</v>
      </c>
      <c r="Y1787" s="90">
        <v>1779</v>
      </c>
      <c r="Z1787" s="144"/>
    </row>
    <row r="1788" spans="1:26" x14ac:dyDescent="0.2">
      <c r="A1788" s="281" t="str">
        <f t="shared" si="36"/>
        <v>SCL AUA</v>
      </c>
      <c r="B1788" s="368" t="s">
        <v>596</v>
      </c>
      <c r="C1788" s="368" t="s">
        <v>597</v>
      </c>
      <c r="D1788" s="368" t="s">
        <v>5515</v>
      </c>
      <c r="E1788" s="368" t="s">
        <v>5519</v>
      </c>
      <c r="F1788" s="369" t="s">
        <v>504</v>
      </c>
      <c r="G1788" s="370">
        <v>621</v>
      </c>
      <c r="I1788" s="143"/>
      <c r="J1788" s="143"/>
      <c r="K1788" s="143"/>
      <c r="L1788" s="143"/>
      <c r="M1788" s="237"/>
      <c r="N1788" s="143"/>
      <c r="O1788" s="143"/>
      <c r="P1788" s="143"/>
      <c r="Q1788" s="143"/>
      <c r="R1788" s="143"/>
      <c r="S1788" s="143"/>
      <c r="T1788" s="143"/>
      <c r="U1788" s="143"/>
      <c r="V1788" s="143"/>
      <c r="W1788" s="90">
        <f>IF(AND($AM$17&gt;=$X1788,$AM$17&lt;=$Y1788),'TARIFA ENTREGA A DIRECCION USD'!A1788,$W1789)</f>
        <v>0</v>
      </c>
      <c r="X1788" s="90">
        <v>1779.001</v>
      </c>
      <c r="Y1788" s="90">
        <v>1780</v>
      </c>
      <c r="Z1788" s="144"/>
    </row>
    <row r="1789" spans="1:26" x14ac:dyDescent="0.2">
      <c r="A1789" s="281" t="str">
        <f t="shared" si="36"/>
        <v>SCL BAS</v>
      </c>
      <c r="B1789" s="368" t="s">
        <v>596</v>
      </c>
      <c r="C1789" s="368" t="s">
        <v>597</v>
      </c>
      <c r="D1789" s="368" t="s">
        <v>549</v>
      </c>
      <c r="E1789" s="368" t="s">
        <v>550</v>
      </c>
      <c r="F1789" s="369" t="s">
        <v>504</v>
      </c>
      <c r="G1789" s="370">
        <v>783</v>
      </c>
      <c r="I1789" s="143"/>
      <c r="J1789" s="143"/>
      <c r="K1789" s="143"/>
      <c r="L1789" s="143"/>
      <c r="M1789" s="237"/>
      <c r="N1789" s="143"/>
      <c r="O1789" s="143"/>
      <c r="P1789" s="143"/>
      <c r="Q1789" s="143"/>
      <c r="R1789" s="143"/>
      <c r="S1789" s="143"/>
      <c r="T1789" s="143"/>
      <c r="U1789" s="143"/>
      <c r="V1789" s="143"/>
      <c r="W1789" s="90">
        <f>IF(AND($AM$17&gt;=$X1789,$AM$17&lt;=$Y1789),'TARIFA ENTREGA A DIRECCION USD'!A1789,$W1790)</f>
        <v>0</v>
      </c>
      <c r="X1789" s="90">
        <v>1780.001</v>
      </c>
      <c r="Y1789" s="90">
        <v>1781</v>
      </c>
      <c r="Z1789" s="144"/>
    </row>
    <row r="1790" spans="1:26" x14ac:dyDescent="0.2">
      <c r="A1790" s="281" t="str">
        <f t="shared" si="36"/>
        <v>SCL BTO</v>
      </c>
      <c r="B1790" s="368" t="s">
        <v>596</v>
      </c>
      <c r="C1790" s="368" t="s">
        <v>597</v>
      </c>
      <c r="D1790" s="368" t="s">
        <v>551</v>
      </c>
      <c r="E1790" s="368" t="s">
        <v>552</v>
      </c>
      <c r="F1790" s="369" t="s">
        <v>503</v>
      </c>
      <c r="G1790" s="370">
        <v>538</v>
      </c>
      <c r="I1790" s="143"/>
      <c r="J1790" s="143"/>
      <c r="K1790" s="143"/>
      <c r="L1790" s="143"/>
      <c r="M1790" s="237"/>
      <c r="N1790" s="143"/>
      <c r="O1790" s="143"/>
      <c r="P1790" s="143"/>
      <c r="Q1790" s="143"/>
      <c r="R1790" s="143"/>
      <c r="S1790" s="143"/>
      <c r="T1790" s="143"/>
      <c r="U1790" s="143"/>
      <c r="V1790" s="143"/>
      <c r="W1790" s="90">
        <f>IF(AND($AM$17&gt;=$X1790,$AM$17&lt;=$Y1790),'TARIFA ENTREGA A DIRECCION USD'!A1790,$W1791)</f>
        <v>0</v>
      </c>
      <c r="X1790" s="90">
        <v>1781.001</v>
      </c>
      <c r="Y1790" s="90">
        <v>1782</v>
      </c>
      <c r="Z1790" s="144"/>
    </row>
    <row r="1791" spans="1:26" x14ac:dyDescent="0.2">
      <c r="A1791" s="281" t="str">
        <f t="shared" si="36"/>
        <v>SCL CAS</v>
      </c>
      <c r="B1791" s="368" t="s">
        <v>596</v>
      </c>
      <c r="C1791" s="368" t="s">
        <v>597</v>
      </c>
      <c r="D1791" s="368" t="s">
        <v>553</v>
      </c>
      <c r="E1791" s="368" t="s">
        <v>554</v>
      </c>
      <c r="F1791" s="369" t="s">
        <v>503</v>
      </c>
      <c r="G1791" s="370">
        <v>478</v>
      </c>
      <c r="I1791" s="143"/>
      <c r="J1791" s="143"/>
      <c r="K1791" s="143"/>
      <c r="L1791" s="143"/>
      <c r="M1791" s="237"/>
      <c r="N1791" s="143"/>
      <c r="O1791" s="143"/>
      <c r="P1791" s="143"/>
      <c r="Q1791" s="143"/>
      <c r="R1791" s="143"/>
      <c r="S1791" s="143"/>
      <c r="T1791" s="143"/>
      <c r="U1791" s="143"/>
      <c r="V1791" s="143"/>
      <c r="W1791" s="90">
        <f>IF(AND($AM$17&gt;=$X1791,$AM$17&lt;=$Y1791),'TARIFA ENTREGA A DIRECCION USD'!A1791,$W1792)</f>
        <v>0</v>
      </c>
      <c r="X1791" s="90">
        <v>1782.001</v>
      </c>
      <c r="Y1791" s="90">
        <v>1783</v>
      </c>
      <c r="Z1791" s="144"/>
    </row>
    <row r="1792" spans="1:26" x14ac:dyDescent="0.2">
      <c r="A1792" s="281" t="str">
        <f t="shared" si="36"/>
        <v>SCL CAZ</v>
      </c>
      <c r="B1792" s="368" t="s">
        <v>596</v>
      </c>
      <c r="C1792" s="368" t="s">
        <v>597</v>
      </c>
      <c r="D1792" s="368" t="s">
        <v>561</v>
      </c>
      <c r="E1792" s="368" t="s">
        <v>611</v>
      </c>
      <c r="F1792" s="369" t="s">
        <v>504</v>
      </c>
      <c r="G1792" s="370">
        <v>928</v>
      </c>
      <c r="I1792" s="143"/>
      <c r="J1792" s="143"/>
      <c r="K1792" s="143"/>
      <c r="L1792" s="143"/>
      <c r="M1792" s="237"/>
      <c r="N1792" s="143"/>
      <c r="O1792" s="143"/>
      <c r="P1792" s="143"/>
      <c r="Q1792" s="143"/>
      <c r="R1792" s="143"/>
      <c r="S1792" s="143"/>
      <c r="T1792" s="143"/>
      <c r="U1792" s="143"/>
      <c r="V1792" s="143"/>
      <c r="W1792" s="90">
        <f>IF(AND($AM$17&gt;=$X1792,$AM$17&lt;=$Y1792),'TARIFA ENTREGA A DIRECCION USD'!A1792,$W1793)</f>
        <v>0</v>
      </c>
      <c r="X1792" s="90">
        <v>1783.001</v>
      </c>
      <c r="Y1792" s="90">
        <v>1784</v>
      </c>
      <c r="Z1792" s="144"/>
    </row>
    <row r="1793" spans="1:26" x14ac:dyDescent="0.2">
      <c r="A1793" s="281" t="str">
        <f t="shared" si="36"/>
        <v>SCL CBR</v>
      </c>
      <c r="B1793" s="368" t="s">
        <v>596</v>
      </c>
      <c r="C1793" s="368" t="s">
        <v>597</v>
      </c>
      <c r="D1793" s="368" t="s">
        <v>555</v>
      </c>
      <c r="E1793" s="368" t="s">
        <v>556</v>
      </c>
      <c r="F1793" s="369" t="s">
        <v>504</v>
      </c>
      <c r="G1793" s="369">
        <v>1528</v>
      </c>
      <c r="I1793" s="143"/>
      <c r="J1793" s="143"/>
      <c r="K1793" s="143"/>
      <c r="L1793" s="143"/>
      <c r="M1793" s="237"/>
      <c r="N1793" s="143"/>
      <c r="O1793" s="143"/>
      <c r="P1793" s="143"/>
      <c r="Q1793" s="143"/>
      <c r="R1793" s="143"/>
      <c r="S1793" s="143"/>
      <c r="T1793" s="143"/>
      <c r="U1793" s="143"/>
      <c r="V1793" s="143"/>
      <c r="W1793" s="90">
        <f>IF(AND($AM$17&gt;=$X1793,$AM$17&lt;=$Y1793),'TARIFA ENTREGA A DIRECCION USD'!A1793,$W1794)</f>
        <v>0</v>
      </c>
      <c r="X1793" s="90">
        <v>1784.001</v>
      </c>
      <c r="Y1793" s="90">
        <v>1785</v>
      </c>
      <c r="Z1793" s="144"/>
    </row>
    <row r="1794" spans="1:26" x14ac:dyDescent="0.2">
      <c r="A1794" s="281" t="str">
        <f t="shared" ref="A1794:A1857" si="37">CONCATENATE(B1794," ",D1794)</f>
        <v>SCL CCS</v>
      </c>
      <c r="B1794" s="368" t="s">
        <v>596</v>
      </c>
      <c r="C1794" s="368" t="s">
        <v>597</v>
      </c>
      <c r="D1794" s="368" t="s">
        <v>557</v>
      </c>
      <c r="E1794" s="368" t="s">
        <v>558</v>
      </c>
      <c r="F1794" s="369" t="s">
        <v>504</v>
      </c>
      <c r="G1794" s="370">
        <v>901</v>
      </c>
      <c r="I1794" s="143"/>
      <c r="J1794" s="143"/>
      <c r="K1794" s="143"/>
      <c r="L1794" s="143"/>
      <c r="M1794" s="237"/>
      <c r="N1794" s="143"/>
      <c r="O1794" s="143"/>
      <c r="P1794" s="143"/>
      <c r="Q1794" s="143"/>
      <c r="R1794" s="143"/>
      <c r="S1794" s="143"/>
      <c r="T1794" s="143"/>
      <c r="U1794" s="143"/>
      <c r="V1794" s="143"/>
      <c r="W1794" s="90">
        <f>IF(AND($AM$17&gt;=$X1794,$AM$17&lt;=$Y1794),'TARIFA ENTREGA A DIRECCION USD'!A1794,$W1795)</f>
        <v>0</v>
      </c>
      <c r="X1794" s="90">
        <v>1785.001</v>
      </c>
      <c r="Y1794" s="90">
        <v>1786</v>
      </c>
      <c r="Z1794" s="144"/>
    </row>
    <row r="1795" spans="1:26" x14ac:dyDescent="0.2">
      <c r="A1795" s="281" t="str">
        <f t="shared" si="37"/>
        <v>SCL CGA</v>
      </c>
      <c r="B1795" s="368" t="s">
        <v>596</v>
      </c>
      <c r="C1795" s="368" t="s">
        <v>597</v>
      </c>
      <c r="D1795" s="368" t="s">
        <v>559</v>
      </c>
      <c r="E1795" s="368" t="s">
        <v>560</v>
      </c>
      <c r="F1795" s="369" t="s">
        <v>504</v>
      </c>
      <c r="G1795" s="370">
        <v>818</v>
      </c>
      <c r="I1795" s="143"/>
      <c r="J1795" s="143"/>
      <c r="K1795" s="143"/>
      <c r="L1795" s="143"/>
      <c r="M1795" s="237"/>
      <c r="N1795" s="143"/>
      <c r="O1795" s="143"/>
      <c r="P1795" s="143"/>
      <c r="Q1795" s="143"/>
      <c r="R1795" s="143"/>
      <c r="S1795" s="143"/>
      <c r="T1795" s="143"/>
      <c r="U1795" s="143"/>
      <c r="V1795" s="143"/>
      <c r="W1795" s="90">
        <f>IF(AND($AM$17&gt;=$X1795,$AM$17&lt;=$Y1795),'TARIFA ENTREGA A DIRECCION USD'!A1795,$W1796)</f>
        <v>0</v>
      </c>
      <c r="X1795" s="90">
        <v>1786.001</v>
      </c>
      <c r="Y1795" s="90">
        <v>1787</v>
      </c>
      <c r="Z1795" s="144"/>
    </row>
    <row r="1796" spans="1:26" x14ac:dyDescent="0.2">
      <c r="A1796" s="281" t="str">
        <f t="shared" si="37"/>
        <v>SCL CNA</v>
      </c>
      <c r="B1796" s="368" t="s">
        <v>596</v>
      </c>
      <c r="C1796" s="368" t="s">
        <v>597</v>
      </c>
      <c r="D1796" s="368" t="s">
        <v>5492</v>
      </c>
      <c r="E1796" s="368" t="s">
        <v>5493</v>
      </c>
      <c r="F1796" s="369" t="s">
        <v>504</v>
      </c>
      <c r="G1796" s="370">
        <v>1307</v>
      </c>
      <c r="I1796" s="143"/>
      <c r="J1796" s="143"/>
      <c r="K1796" s="143"/>
      <c r="L1796" s="143"/>
      <c r="M1796" s="237"/>
      <c r="N1796" s="143"/>
      <c r="O1796" s="143"/>
      <c r="P1796" s="143"/>
      <c r="Q1796" s="143"/>
      <c r="R1796" s="143"/>
      <c r="S1796" s="143"/>
      <c r="T1796" s="143"/>
      <c r="U1796" s="143"/>
      <c r="V1796" s="143"/>
      <c r="W1796" s="90">
        <f>IF(AND($AM$17&gt;=$X1796,$AM$17&lt;=$Y1796),'TARIFA ENTREGA A DIRECCION USD'!A1796,$W1797)</f>
        <v>0</v>
      </c>
      <c r="X1796" s="90">
        <v>1787.001</v>
      </c>
      <c r="Y1796" s="90">
        <v>1788</v>
      </c>
      <c r="Z1796" s="144"/>
    </row>
    <row r="1797" spans="1:26" x14ac:dyDescent="0.2">
      <c r="A1797" s="281" t="str">
        <f t="shared" si="37"/>
        <v>SCL CNO</v>
      </c>
      <c r="B1797" s="368" t="s">
        <v>596</v>
      </c>
      <c r="C1797" s="368" t="s">
        <v>597</v>
      </c>
      <c r="D1797" s="368" t="s">
        <v>5499</v>
      </c>
      <c r="E1797" s="368" t="s">
        <v>5500</v>
      </c>
      <c r="F1797" s="369" t="s">
        <v>504</v>
      </c>
      <c r="G1797" s="370">
        <v>1436</v>
      </c>
      <c r="I1797" s="143"/>
      <c r="J1797" s="143"/>
      <c r="K1797" s="143"/>
      <c r="L1797" s="143"/>
      <c r="M1797" s="237"/>
      <c r="N1797" s="143"/>
      <c r="O1797" s="143"/>
      <c r="P1797" s="143"/>
      <c r="Q1797" s="143"/>
      <c r="R1797" s="143"/>
      <c r="S1797" s="143"/>
      <c r="T1797" s="143"/>
      <c r="U1797" s="143"/>
      <c r="V1797" s="143"/>
      <c r="W1797" s="90">
        <f>IF(AND($AM$17&gt;=$X1797,$AM$17&lt;=$Y1797),'TARIFA ENTREGA A DIRECCION USD'!A1797,$W1798)</f>
        <v>0</v>
      </c>
      <c r="X1797" s="90">
        <v>1788.001</v>
      </c>
      <c r="Y1797" s="90">
        <v>1789</v>
      </c>
      <c r="Z1797" s="144"/>
    </row>
    <row r="1798" spans="1:26" x14ac:dyDescent="0.2">
      <c r="A1798" s="281" t="str">
        <f t="shared" si="37"/>
        <v>SCL CRO</v>
      </c>
      <c r="B1798" s="368" t="s">
        <v>596</v>
      </c>
      <c r="C1798" s="368" t="s">
        <v>597</v>
      </c>
      <c r="D1798" s="368" t="s">
        <v>562</v>
      </c>
      <c r="E1798" s="368" t="s">
        <v>563</v>
      </c>
      <c r="F1798" s="369" t="s">
        <v>504</v>
      </c>
      <c r="G1798" s="370">
        <v>1043</v>
      </c>
      <c r="I1798" s="143"/>
      <c r="J1798" s="143"/>
      <c r="K1798" s="143"/>
      <c r="L1798" s="143"/>
      <c r="M1798" s="237"/>
      <c r="N1798" s="143"/>
      <c r="O1798" s="143"/>
      <c r="P1798" s="143"/>
      <c r="Q1798" s="143"/>
      <c r="R1798" s="143"/>
      <c r="S1798" s="143"/>
      <c r="T1798" s="143"/>
      <c r="U1798" s="143"/>
      <c r="V1798" s="143"/>
      <c r="W1798" s="90">
        <f>IF(AND($AM$17&gt;=$X1798,$AM$17&lt;=$Y1798),'TARIFA ENTREGA A DIRECCION USD'!A1798,$W1799)</f>
        <v>0</v>
      </c>
      <c r="X1798" s="90">
        <v>1789.001</v>
      </c>
      <c r="Y1798" s="90">
        <v>1790</v>
      </c>
      <c r="Z1798" s="144"/>
    </row>
    <row r="1799" spans="1:26" x14ac:dyDescent="0.2">
      <c r="A1799" s="281" t="str">
        <f t="shared" si="37"/>
        <v>SCL CRR</v>
      </c>
      <c r="B1799" s="368" t="s">
        <v>596</v>
      </c>
      <c r="C1799" s="368" t="s">
        <v>597</v>
      </c>
      <c r="D1799" s="368" t="s">
        <v>564</v>
      </c>
      <c r="E1799" s="368" t="s">
        <v>565</v>
      </c>
      <c r="F1799" s="369" t="s">
        <v>503</v>
      </c>
      <c r="G1799" s="370">
        <v>460</v>
      </c>
      <c r="I1799" s="143"/>
      <c r="J1799" s="143"/>
      <c r="K1799" s="143"/>
      <c r="L1799" s="143"/>
      <c r="M1799" s="237"/>
      <c r="N1799" s="143"/>
      <c r="O1799" s="143"/>
      <c r="P1799" s="143"/>
      <c r="Q1799" s="143"/>
      <c r="R1799" s="143"/>
      <c r="S1799" s="143"/>
      <c r="T1799" s="143"/>
      <c r="U1799" s="143"/>
      <c r="V1799" s="143"/>
      <c r="W1799" s="90">
        <f>IF(AND($AM$17&gt;=$X1799,$AM$17&lt;=$Y1799),'TARIFA ENTREGA A DIRECCION USD'!A1799,$W1800)</f>
        <v>0</v>
      </c>
      <c r="X1799" s="90">
        <v>1790.001</v>
      </c>
      <c r="Y1799" s="90">
        <v>1791</v>
      </c>
      <c r="Z1799" s="144"/>
    </row>
    <row r="1800" spans="1:26" x14ac:dyDescent="0.2">
      <c r="A1800" s="281" t="str">
        <f t="shared" si="37"/>
        <v>SCL CVE</v>
      </c>
      <c r="B1800" s="368" t="s">
        <v>596</v>
      </c>
      <c r="C1800" s="368" t="s">
        <v>597</v>
      </c>
      <c r="D1800" s="368" t="s">
        <v>566</v>
      </c>
      <c r="E1800" s="368" t="s">
        <v>567</v>
      </c>
      <c r="F1800" s="369" t="s">
        <v>504</v>
      </c>
      <c r="G1800" s="370">
        <v>891</v>
      </c>
      <c r="I1800" s="143"/>
      <c r="J1800" s="143"/>
      <c r="K1800" s="143"/>
      <c r="L1800" s="143"/>
      <c r="M1800" s="237"/>
      <c r="N1800" s="143"/>
      <c r="O1800" s="143"/>
      <c r="P1800" s="143"/>
      <c r="Q1800" s="143"/>
      <c r="R1800" s="143"/>
      <c r="S1800" s="143"/>
      <c r="T1800" s="143"/>
      <c r="U1800" s="143"/>
      <c r="V1800" s="143"/>
      <c r="W1800" s="90">
        <f>IF(AND($AM$17&gt;=$X1800,$AM$17&lt;=$Y1800),'TARIFA ENTREGA A DIRECCION USD'!A1800,$W1801)</f>
        <v>0</v>
      </c>
      <c r="X1800" s="90">
        <v>1791.001</v>
      </c>
      <c r="Y1800" s="90">
        <v>1792</v>
      </c>
      <c r="Z1800" s="144"/>
    </row>
    <row r="1801" spans="1:26" x14ac:dyDescent="0.2">
      <c r="A1801" s="281" t="str">
        <f t="shared" si="37"/>
        <v>SCL CZO</v>
      </c>
      <c r="B1801" s="368" t="s">
        <v>596</v>
      </c>
      <c r="C1801" s="368" t="s">
        <v>597</v>
      </c>
      <c r="D1801" s="368" t="s">
        <v>568</v>
      </c>
      <c r="E1801" s="368" t="s">
        <v>5481</v>
      </c>
      <c r="F1801" s="369" t="s">
        <v>504</v>
      </c>
      <c r="G1801" s="370">
        <v>923</v>
      </c>
      <c r="I1801" s="143"/>
      <c r="J1801" s="143"/>
      <c r="K1801" s="143"/>
      <c r="L1801" s="143"/>
      <c r="M1801" s="237"/>
      <c r="N1801" s="143"/>
      <c r="O1801" s="143"/>
      <c r="P1801" s="143"/>
      <c r="Q1801" s="143"/>
      <c r="R1801" s="143"/>
      <c r="S1801" s="143"/>
      <c r="T1801" s="143"/>
      <c r="U1801" s="143"/>
      <c r="V1801" s="143"/>
      <c r="W1801" s="90">
        <f>IF(AND($AM$17&gt;=$X1801,$AM$17&lt;=$Y1801),'TARIFA ENTREGA A DIRECCION USD'!A1801,$W1802)</f>
        <v>0</v>
      </c>
      <c r="X1801" s="90">
        <v>1792.001</v>
      </c>
      <c r="Y1801" s="90">
        <v>1793</v>
      </c>
      <c r="Z1801" s="144"/>
    </row>
    <row r="1802" spans="1:26" x14ac:dyDescent="0.2">
      <c r="A1802" s="281" t="str">
        <f t="shared" si="37"/>
        <v>SCL DMS</v>
      </c>
      <c r="B1802" s="368" t="s">
        <v>596</v>
      </c>
      <c r="C1802" s="368" t="s">
        <v>597</v>
      </c>
      <c r="D1802" s="368" t="s">
        <v>5446</v>
      </c>
      <c r="E1802" s="368" t="s">
        <v>5447</v>
      </c>
      <c r="F1802" s="369" t="s">
        <v>504</v>
      </c>
      <c r="G1802" s="370">
        <v>783</v>
      </c>
      <c r="I1802" s="143"/>
      <c r="J1802" s="143"/>
      <c r="K1802" s="143"/>
      <c r="L1802" s="143"/>
      <c r="M1802" s="237"/>
      <c r="N1802" s="143"/>
      <c r="O1802" s="143"/>
      <c r="P1802" s="143"/>
      <c r="Q1802" s="143"/>
      <c r="R1802" s="143"/>
      <c r="S1802" s="143"/>
      <c r="T1802" s="143"/>
      <c r="U1802" s="143"/>
      <c r="V1802" s="143"/>
      <c r="W1802" s="90">
        <f>IF(AND($AM$17&gt;=$X1802,$AM$17&lt;=$Y1802),'TARIFA ENTREGA A DIRECCION USD'!A1802,$W1803)</f>
        <v>0</v>
      </c>
      <c r="X1802" s="90">
        <v>1793.001</v>
      </c>
      <c r="Y1802" s="90">
        <v>1794</v>
      </c>
      <c r="Z1802" s="144"/>
    </row>
    <row r="1803" spans="1:26" x14ac:dyDescent="0.2">
      <c r="A1803" s="281" t="str">
        <f t="shared" si="37"/>
        <v>SCL ETE</v>
      </c>
      <c r="B1803" s="368" t="s">
        <v>596</v>
      </c>
      <c r="C1803" s="368" t="s">
        <v>597</v>
      </c>
      <c r="D1803" s="368" t="s">
        <v>570</v>
      </c>
      <c r="E1803" s="368" t="s">
        <v>571</v>
      </c>
      <c r="F1803" s="369" t="s">
        <v>504</v>
      </c>
      <c r="G1803" s="370">
        <v>1365</v>
      </c>
      <c r="I1803" s="143"/>
      <c r="J1803" s="143"/>
      <c r="K1803" s="143"/>
      <c r="L1803" s="143"/>
      <c r="M1803" s="237"/>
      <c r="N1803" s="143"/>
      <c r="O1803" s="143"/>
      <c r="P1803" s="143"/>
      <c r="Q1803" s="143"/>
      <c r="R1803" s="143"/>
      <c r="S1803" s="143"/>
      <c r="T1803" s="143"/>
      <c r="U1803" s="143"/>
      <c r="V1803" s="143"/>
      <c r="W1803" s="90">
        <f>IF(AND($AM$17&gt;=$X1803,$AM$17&lt;=$Y1803),'TARIFA ENTREGA A DIRECCION USD'!A1803,$W1804)</f>
        <v>0</v>
      </c>
      <c r="X1803" s="90">
        <v>1794.001</v>
      </c>
      <c r="Y1803" s="90">
        <v>1795</v>
      </c>
      <c r="Z1803" s="144"/>
    </row>
    <row r="1804" spans="1:26" x14ac:dyDescent="0.2">
      <c r="A1804" s="281" t="str">
        <f t="shared" si="37"/>
        <v>SCL EVA</v>
      </c>
      <c r="B1804" s="368" t="s">
        <v>596</v>
      </c>
      <c r="C1804" s="368" t="s">
        <v>597</v>
      </c>
      <c r="D1804" s="368" t="s">
        <v>572</v>
      </c>
      <c r="E1804" s="368" t="s">
        <v>573</v>
      </c>
      <c r="F1804" s="369" t="s">
        <v>502</v>
      </c>
      <c r="G1804" s="370">
        <v>164</v>
      </c>
      <c r="I1804" s="143"/>
      <c r="J1804" s="143"/>
      <c r="K1804" s="143"/>
      <c r="L1804" s="143"/>
      <c r="M1804" s="237"/>
      <c r="N1804" s="143"/>
      <c r="O1804" s="143"/>
      <c r="P1804" s="143"/>
      <c r="Q1804" s="143"/>
      <c r="R1804" s="143"/>
      <c r="S1804" s="143"/>
      <c r="T1804" s="143"/>
      <c r="U1804" s="143"/>
      <c r="V1804" s="143"/>
      <c r="W1804" s="90">
        <f>IF(AND($AM$17&gt;=$X1804,$AM$17&lt;=$Y1804),'TARIFA ENTREGA A DIRECCION USD'!A1804,$W1805)</f>
        <v>0</v>
      </c>
      <c r="X1804" s="90">
        <v>1795.001</v>
      </c>
      <c r="Y1804" s="90">
        <v>1796</v>
      </c>
      <c r="Z1804" s="144"/>
    </row>
    <row r="1805" spans="1:26" x14ac:dyDescent="0.2">
      <c r="A1805" s="281" t="str">
        <f t="shared" si="37"/>
        <v>SCL GR2</v>
      </c>
      <c r="B1805" s="368" t="s">
        <v>596</v>
      </c>
      <c r="C1805" s="368" t="s">
        <v>597</v>
      </c>
      <c r="D1805" s="368" t="s">
        <v>576</v>
      </c>
      <c r="E1805" s="368" t="s">
        <v>5473</v>
      </c>
      <c r="F1805" s="369" t="s">
        <v>504</v>
      </c>
      <c r="G1805" s="370">
        <v>941</v>
      </c>
      <c r="I1805" s="143"/>
      <c r="J1805" s="143"/>
      <c r="K1805" s="143"/>
      <c r="L1805" s="143"/>
      <c r="M1805" s="237"/>
      <c r="N1805" s="143"/>
      <c r="O1805" s="143"/>
      <c r="P1805" s="143"/>
      <c r="Q1805" s="143"/>
      <c r="R1805" s="143"/>
      <c r="S1805" s="143"/>
      <c r="T1805" s="143"/>
      <c r="U1805" s="143"/>
      <c r="V1805" s="143"/>
      <c r="W1805" s="90">
        <f>IF(AND($AM$17&gt;=$X1805,$AM$17&lt;=$Y1805),'TARIFA ENTREGA A DIRECCION USD'!A1805,$W1806)</f>
        <v>0</v>
      </c>
      <c r="X1805" s="90">
        <v>1796.001</v>
      </c>
      <c r="Y1805" s="90">
        <v>1797</v>
      </c>
      <c r="Z1805" s="144"/>
    </row>
    <row r="1806" spans="1:26" x14ac:dyDescent="0.2">
      <c r="A1806" s="281" t="str">
        <f t="shared" si="37"/>
        <v>SCL GTE</v>
      </c>
      <c r="B1806" s="368" t="s">
        <v>596</v>
      </c>
      <c r="C1806" s="368" t="s">
        <v>597</v>
      </c>
      <c r="D1806" s="368" t="s">
        <v>5501</v>
      </c>
      <c r="E1806" s="368" t="s">
        <v>5502</v>
      </c>
      <c r="F1806" s="369" t="s">
        <v>504</v>
      </c>
      <c r="G1806" s="370">
        <v>950</v>
      </c>
      <c r="I1806" s="143"/>
      <c r="J1806" s="143"/>
      <c r="K1806" s="143"/>
      <c r="L1806" s="143"/>
      <c r="M1806" s="237"/>
      <c r="N1806" s="143"/>
      <c r="O1806" s="143"/>
      <c r="P1806" s="143"/>
      <c r="Q1806" s="143"/>
      <c r="R1806" s="143"/>
      <c r="S1806" s="143"/>
      <c r="T1806" s="143"/>
      <c r="U1806" s="143"/>
      <c r="V1806" s="143"/>
      <c r="W1806" s="90">
        <f>IF(AND($AM$17&gt;=$X1806,$AM$17&lt;=$Y1806),'TARIFA ENTREGA A DIRECCION USD'!A1806,$W1807)</f>
        <v>0</v>
      </c>
      <c r="X1806" s="90">
        <v>1797.001</v>
      </c>
      <c r="Y1806" s="90">
        <v>1798</v>
      </c>
      <c r="Z1806" s="144"/>
    </row>
    <row r="1807" spans="1:26" x14ac:dyDescent="0.2">
      <c r="A1807" s="281" t="str">
        <f t="shared" si="37"/>
        <v>SCL GUA</v>
      </c>
      <c r="B1807" s="368" t="s">
        <v>596</v>
      </c>
      <c r="C1807" s="368" t="s">
        <v>597</v>
      </c>
      <c r="D1807" s="368" t="s">
        <v>574</v>
      </c>
      <c r="E1807" s="368" t="s">
        <v>575</v>
      </c>
      <c r="F1807" s="369" t="s">
        <v>504</v>
      </c>
      <c r="G1807" s="370">
        <v>707</v>
      </c>
      <c r="I1807" s="143"/>
      <c r="J1807" s="143"/>
      <c r="K1807" s="143"/>
      <c r="L1807" s="143"/>
      <c r="M1807" s="237"/>
      <c r="N1807" s="143"/>
      <c r="O1807" s="143"/>
      <c r="P1807" s="143"/>
      <c r="Q1807" s="143"/>
      <c r="R1807" s="143"/>
      <c r="S1807" s="143"/>
      <c r="T1807" s="143"/>
      <c r="U1807" s="143"/>
      <c r="V1807" s="143"/>
      <c r="W1807" s="90">
        <f>IF(AND($AM$17&gt;=$X1807,$AM$17&lt;=$Y1807),'TARIFA ENTREGA A DIRECCION USD'!A1807,$W1808)</f>
        <v>0</v>
      </c>
      <c r="X1807" s="90">
        <v>1798.001</v>
      </c>
      <c r="Y1807" s="90">
        <v>1799</v>
      </c>
      <c r="Z1807" s="144"/>
    </row>
    <row r="1808" spans="1:26" x14ac:dyDescent="0.2">
      <c r="A1808" s="281" t="str">
        <f t="shared" si="37"/>
        <v>SCL LGA</v>
      </c>
      <c r="B1808" s="368" t="s">
        <v>596</v>
      </c>
      <c r="C1808" s="368" t="s">
        <v>597</v>
      </c>
      <c r="D1808" s="368" t="s">
        <v>5536</v>
      </c>
      <c r="E1808" s="368" t="s">
        <v>5480</v>
      </c>
      <c r="F1808" s="369" t="s">
        <v>504</v>
      </c>
      <c r="G1808" s="370">
        <v>932</v>
      </c>
      <c r="I1808" s="143"/>
      <c r="J1808" s="143"/>
      <c r="K1808" s="143"/>
      <c r="L1808" s="143"/>
      <c r="M1808" s="237"/>
      <c r="N1808" s="143"/>
      <c r="O1808" s="143"/>
      <c r="P1808" s="143"/>
      <c r="Q1808" s="143"/>
      <c r="R1808" s="143"/>
      <c r="S1808" s="143"/>
      <c r="T1808" s="143"/>
      <c r="U1808" s="143"/>
      <c r="V1808" s="143"/>
      <c r="W1808" s="90">
        <f>IF(AND($AM$17&gt;=$X1808,$AM$17&lt;=$Y1808),'TARIFA ENTREGA A DIRECCION USD'!A1808,$W1809)</f>
        <v>0</v>
      </c>
      <c r="X1808" s="90">
        <v>1799.001</v>
      </c>
      <c r="Y1808" s="90">
        <v>1800</v>
      </c>
      <c r="Z1808" s="144"/>
    </row>
    <row r="1809" spans="1:26" x14ac:dyDescent="0.2">
      <c r="A1809" s="281" t="str">
        <f t="shared" si="37"/>
        <v>SCL MAY</v>
      </c>
      <c r="B1809" s="368" t="s">
        <v>596</v>
      </c>
      <c r="C1809" s="368" t="s">
        <v>597</v>
      </c>
      <c r="D1809" s="368" t="s">
        <v>577</v>
      </c>
      <c r="E1809" s="368" t="s">
        <v>578</v>
      </c>
      <c r="F1809" s="369" t="s">
        <v>504</v>
      </c>
      <c r="G1809" s="370">
        <v>687</v>
      </c>
      <c r="I1809" s="143"/>
      <c r="J1809" s="143"/>
      <c r="K1809" s="143"/>
      <c r="L1809" s="143"/>
      <c r="M1809" s="237"/>
      <c r="N1809" s="143"/>
      <c r="O1809" s="143"/>
      <c r="P1809" s="143"/>
      <c r="Q1809" s="143"/>
      <c r="R1809" s="143"/>
      <c r="S1809" s="143"/>
      <c r="T1809" s="143"/>
      <c r="U1809" s="143"/>
      <c r="V1809" s="143"/>
      <c r="W1809" s="90">
        <f>IF(AND($AM$17&gt;=$X1809,$AM$17&lt;=$Y1809),'TARIFA ENTREGA A DIRECCION USD'!A1809,$W1810)</f>
        <v>0</v>
      </c>
      <c r="X1809" s="90">
        <v>1800.001</v>
      </c>
      <c r="Y1809" s="90">
        <v>1801</v>
      </c>
      <c r="Z1809" s="144"/>
    </row>
    <row r="1810" spans="1:26" x14ac:dyDescent="0.2">
      <c r="A1810" s="281" t="str">
        <f t="shared" si="37"/>
        <v>SCL MBO</v>
      </c>
      <c r="B1810" s="368" t="s">
        <v>596</v>
      </c>
      <c r="C1810" s="368" t="s">
        <v>597</v>
      </c>
      <c r="D1810" s="368" t="s">
        <v>579</v>
      </c>
      <c r="E1810" s="368" t="s">
        <v>580</v>
      </c>
      <c r="F1810" s="369" t="s">
        <v>503</v>
      </c>
      <c r="G1810" s="370">
        <v>529</v>
      </c>
      <c r="I1810" s="143"/>
      <c r="J1810" s="143"/>
      <c r="K1810" s="143"/>
      <c r="L1810" s="143"/>
      <c r="M1810" s="237"/>
      <c r="N1810" s="143"/>
      <c r="O1810" s="143"/>
      <c r="P1810" s="143"/>
      <c r="Q1810" s="143"/>
      <c r="R1810" s="143"/>
      <c r="S1810" s="143"/>
      <c r="T1810" s="143"/>
      <c r="U1810" s="143"/>
      <c r="V1810" s="143"/>
      <c r="W1810" s="90">
        <f>IF(AND($AM$17&gt;=$X1810,$AM$17&lt;=$Y1810),'TARIFA ENTREGA A DIRECCION USD'!A1810,$W1811)</f>
        <v>0</v>
      </c>
      <c r="X1810" s="90">
        <v>1801.001</v>
      </c>
      <c r="Y1810" s="90">
        <v>1802</v>
      </c>
      <c r="Z1810" s="144"/>
    </row>
    <row r="1811" spans="1:26" x14ac:dyDescent="0.2">
      <c r="A1811" s="281" t="str">
        <f t="shared" si="37"/>
        <v>SCL MDA</v>
      </c>
      <c r="B1811" s="368" t="s">
        <v>596</v>
      </c>
      <c r="C1811" s="368" t="s">
        <v>597</v>
      </c>
      <c r="D1811" s="368" t="s">
        <v>581</v>
      </c>
      <c r="E1811" s="368" t="s">
        <v>582</v>
      </c>
      <c r="F1811" s="369" t="s">
        <v>502</v>
      </c>
      <c r="G1811" s="370">
        <v>234</v>
      </c>
      <c r="I1811" s="143"/>
      <c r="J1811" s="143"/>
      <c r="K1811" s="143"/>
      <c r="L1811" s="143"/>
      <c r="M1811" s="237"/>
      <c r="N1811" s="143"/>
      <c r="O1811" s="143"/>
      <c r="P1811" s="143"/>
      <c r="Q1811" s="143"/>
      <c r="R1811" s="143"/>
      <c r="S1811" s="143"/>
      <c r="T1811" s="143"/>
      <c r="U1811" s="143"/>
      <c r="V1811" s="143"/>
      <c r="W1811" s="90">
        <f>IF(AND($AM$17&gt;=$X1811,$AM$17&lt;=$Y1811),'TARIFA ENTREGA A DIRECCION USD'!A1811,$W1812)</f>
        <v>0</v>
      </c>
      <c r="X1811" s="90">
        <v>1802.001</v>
      </c>
      <c r="Y1811" s="90">
        <v>1803</v>
      </c>
      <c r="Z1811" s="144"/>
    </row>
    <row r="1812" spans="1:26" x14ac:dyDescent="0.2">
      <c r="A1812" s="281" t="str">
        <f t="shared" si="37"/>
        <v>SCL MIN</v>
      </c>
      <c r="B1812" s="368" t="s">
        <v>596</v>
      </c>
      <c r="C1812" s="368" t="s">
        <v>597</v>
      </c>
      <c r="D1812" s="368" t="s">
        <v>583</v>
      </c>
      <c r="E1812" s="368" t="s">
        <v>584</v>
      </c>
      <c r="F1812" s="369" t="s">
        <v>504</v>
      </c>
      <c r="G1812" s="370">
        <v>1409</v>
      </c>
      <c r="I1812" s="143"/>
      <c r="J1812" s="143"/>
      <c r="K1812" s="143"/>
      <c r="L1812" s="143"/>
      <c r="M1812" s="237"/>
      <c r="N1812" s="143"/>
      <c r="O1812" s="143"/>
      <c r="P1812" s="143"/>
      <c r="Q1812" s="143"/>
      <c r="R1812" s="143"/>
      <c r="S1812" s="143"/>
      <c r="T1812" s="143"/>
      <c r="U1812" s="143"/>
      <c r="V1812" s="143"/>
      <c r="W1812" s="90">
        <f>IF(AND($AM$17&gt;=$X1812,$AM$17&lt;=$Y1812),'TARIFA ENTREGA A DIRECCION USD'!A1812,$W1813)</f>
        <v>0</v>
      </c>
      <c r="X1812" s="90">
        <v>1803.001</v>
      </c>
      <c r="Y1812" s="90">
        <v>1804</v>
      </c>
      <c r="Z1812" s="144"/>
    </row>
    <row r="1813" spans="1:26" x14ac:dyDescent="0.2">
      <c r="A1813" s="281" t="str">
        <f t="shared" si="37"/>
        <v>SCL MLM</v>
      </c>
      <c r="B1813" s="368" t="s">
        <v>596</v>
      </c>
      <c r="C1813" s="368" t="s">
        <v>597</v>
      </c>
      <c r="D1813" s="368" t="s">
        <v>5474</v>
      </c>
      <c r="E1813" s="368" t="s">
        <v>5487</v>
      </c>
      <c r="F1813" s="369" t="s">
        <v>504</v>
      </c>
      <c r="G1813" s="370">
        <v>919</v>
      </c>
      <c r="I1813" s="143"/>
      <c r="J1813" s="143"/>
      <c r="K1813" s="143"/>
      <c r="L1813" s="143"/>
      <c r="M1813" s="237"/>
      <c r="N1813" s="143"/>
      <c r="O1813" s="143"/>
      <c r="P1813" s="143"/>
      <c r="Q1813" s="143"/>
      <c r="R1813" s="143"/>
      <c r="S1813" s="143"/>
      <c r="T1813" s="143"/>
      <c r="U1813" s="143"/>
      <c r="V1813" s="143"/>
      <c r="W1813" s="90">
        <f>IF(AND($AM$17&gt;=$X1813,$AM$17&lt;=$Y1813),'TARIFA ENTREGA A DIRECCION USD'!A1813,$W1814)</f>
        <v>0</v>
      </c>
      <c r="X1813" s="90">
        <v>1804.001</v>
      </c>
      <c r="Y1813" s="90">
        <v>1805</v>
      </c>
      <c r="Z1813" s="144"/>
    </row>
    <row r="1814" spans="1:26" x14ac:dyDescent="0.2">
      <c r="A1814" s="281" t="str">
        <f t="shared" si="37"/>
        <v>SCL MTA</v>
      </c>
      <c r="B1814" s="368" t="s">
        <v>596</v>
      </c>
      <c r="C1814" s="368" t="s">
        <v>597</v>
      </c>
      <c r="D1814" s="368" t="s">
        <v>585</v>
      </c>
      <c r="E1814" s="368" t="s">
        <v>5483</v>
      </c>
      <c r="F1814" s="369" t="s">
        <v>5491</v>
      </c>
      <c r="G1814" s="370">
        <v>1366</v>
      </c>
      <c r="I1814" s="143"/>
      <c r="J1814" s="143"/>
      <c r="K1814" s="143"/>
      <c r="L1814" s="143"/>
      <c r="M1814" s="237"/>
      <c r="N1814" s="143"/>
      <c r="O1814" s="143"/>
      <c r="P1814" s="143"/>
      <c r="Q1814" s="143"/>
      <c r="R1814" s="143"/>
      <c r="S1814" s="143"/>
      <c r="T1814" s="143"/>
      <c r="U1814" s="143"/>
      <c r="V1814" s="143"/>
      <c r="W1814" s="90">
        <f>IF(AND($AM$17&gt;=$X1814,$AM$17&lt;=$Y1814),'TARIFA ENTREGA A DIRECCION USD'!A1814,$W1815)</f>
        <v>0</v>
      </c>
      <c r="X1814" s="90">
        <v>1805.001</v>
      </c>
      <c r="Y1814" s="90">
        <v>1806</v>
      </c>
      <c r="Z1814" s="144"/>
    </row>
    <row r="1815" spans="1:26" x14ac:dyDescent="0.2">
      <c r="A1815" s="281" t="str">
        <f t="shared" si="37"/>
        <v>SCL PCO</v>
      </c>
      <c r="B1815" s="368" t="s">
        <v>596</v>
      </c>
      <c r="C1815" s="368" t="s">
        <v>597</v>
      </c>
      <c r="D1815" s="368" t="s">
        <v>586</v>
      </c>
      <c r="E1815" s="368" t="s">
        <v>587</v>
      </c>
      <c r="F1815" s="369" t="s">
        <v>504</v>
      </c>
      <c r="G1815" s="370">
        <v>713</v>
      </c>
      <c r="I1815" s="143"/>
      <c r="J1815" s="143"/>
      <c r="K1815" s="143"/>
      <c r="L1815" s="143"/>
      <c r="M1815" s="237"/>
      <c r="N1815" s="143"/>
      <c r="O1815" s="143"/>
      <c r="P1815" s="143"/>
      <c r="Q1815" s="143"/>
      <c r="R1815" s="143"/>
      <c r="S1815" s="143"/>
      <c r="T1815" s="143"/>
      <c r="U1815" s="143"/>
      <c r="V1815" s="143"/>
      <c r="W1815" s="90">
        <f>IF(AND($AM$17&gt;=$X1815,$AM$17&lt;=$Y1815),'TARIFA ENTREGA A DIRECCION USD'!A1815,$W1816)</f>
        <v>0</v>
      </c>
      <c r="X1815" s="90">
        <v>1806.001</v>
      </c>
      <c r="Y1815" s="90">
        <v>1807</v>
      </c>
      <c r="Z1815" s="144"/>
    </row>
    <row r="1816" spans="1:26" x14ac:dyDescent="0.2">
      <c r="A1816" s="281" t="str">
        <f t="shared" si="37"/>
        <v>SCL PFO</v>
      </c>
      <c r="B1816" s="368" t="s">
        <v>596</v>
      </c>
      <c r="C1816" s="368" t="s">
        <v>597</v>
      </c>
      <c r="D1816" s="368" t="s">
        <v>588</v>
      </c>
      <c r="E1816" s="368" t="s">
        <v>589</v>
      </c>
      <c r="F1816" s="369" t="s">
        <v>504</v>
      </c>
      <c r="G1816" s="370">
        <v>770</v>
      </c>
      <c r="I1816" s="143"/>
      <c r="J1816" s="143"/>
      <c r="K1816" s="143"/>
      <c r="L1816" s="143"/>
      <c r="M1816" s="237"/>
      <c r="N1816" s="143"/>
      <c r="O1816" s="143"/>
      <c r="P1816" s="143"/>
      <c r="Q1816" s="143"/>
      <c r="R1816" s="143"/>
      <c r="S1816" s="143"/>
      <c r="T1816" s="143"/>
      <c r="U1816" s="143"/>
      <c r="V1816" s="143"/>
      <c r="W1816" s="90">
        <f>IF(AND($AM$17&gt;=$X1816,$AM$17&lt;=$Y1816),'TARIFA ENTREGA A DIRECCION USD'!A1816,$W1817)</f>
        <v>0</v>
      </c>
      <c r="X1816" s="90">
        <v>1807.001</v>
      </c>
      <c r="Y1816" s="90">
        <v>1808</v>
      </c>
      <c r="Z1816" s="144"/>
    </row>
    <row r="1817" spans="1:26" x14ac:dyDescent="0.2">
      <c r="A1817" s="281" t="str">
        <f t="shared" si="37"/>
        <v>SCL PLC</v>
      </c>
      <c r="B1817" s="368" t="s">
        <v>596</v>
      </c>
      <c r="C1817" s="368" t="s">
        <v>597</v>
      </c>
      <c r="D1817" s="368" t="s">
        <v>590</v>
      </c>
      <c r="E1817" s="368" t="s">
        <v>591</v>
      </c>
      <c r="F1817" s="369" t="s">
        <v>504</v>
      </c>
      <c r="G1817" s="370">
        <v>1230</v>
      </c>
      <c r="I1817" s="143"/>
      <c r="J1817" s="143"/>
      <c r="K1817" s="143"/>
      <c r="L1817" s="143"/>
      <c r="M1817" s="237"/>
      <c r="N1817" s="143"/>
      <c r="O1817" s="143"/>
      <c r="P1817" s="143"/>
      <c r="Q1817" s="143"/>
      <c r="R1817" s="143"/>
      <c r="S1817" s="143"/>
      <c r="T1817" s="143"/>
      <c r="U1817" s="143"/>
      <c r="V1817" s="143"/>
      <c r="W1817" s="90">
        <f>IF(AND($AM$17&gt;=$X1817,$AM$17&lt;=$Y1817),'TARIFA ENTREGA A DIRECCION USD'!A1817,$W1818)</f>
        <v>0</v>
      </c>
      <c r="X1817" s="90">
        <v>1808.001</v>
      </c>
      <c r="Y1817" s="90">
        <v>1809</v>
      </c>
      <c r="Z1817" s="144"/>
    </row>
    <row r="1818" spans="1:26" x14ac:dyDescent="0.2">
      <c r="A1818" s="281" t="str">
        <f t="shared" si="37"/>
        <v>SCL POZ</v>
      </c>
      <c r="B1818" s="368" t="s">
        <v>596</v>
      </c>
      <c r="C1818" s="368" t="s">
        <v>597</v>
      </c>
      <c r="D1818" s="368" t="s">
        <v>592</v>
      </c>
      <c r="E1818" s="368" t="s">
        <v>593</v>
      </c>
      <c r="F1818" s="369" t="s">
        <v>504</v>
      </c>
      <c r="G1818" s="370">
        <v>1463</v>
      </c>
      <c r="I1818" s="143"/>
      <c r="J1818" s="143"/>
      <c r="K1818" s="143"/>
      <c r="L1818" s="143"/>
      <c r="M1818" s="237"/>
      <c r="N1818" s="143"/>
      <c r="O1818" s="143"/>
      <c r="P1818" s="143"/>
      <c r="Q1818" s="143"/>
      <c r="R1818" s="143"/>
      <c r="S1818" s="143"/>
      <c r="T1818" s="143"/>
      <c r="U1818" s="143"/>
      <c r="V1818" s="143"/>
      <c r="W1818" s="90">
        <f>IF(AND($AM$17&gt;=$X1818,$AM$17&lt;=$Y1818),'TARIFA ENTREGA A DIRECCION USD'!A1818,$W1819)</f>
        <v>0</v>
      </c>
      <c r="X1818" s="90">
        <v>1809.001</v>
      </c>
      <c r="Y1818" s="90">
        <v>1810</v>
      </c>
      <c r="Z1818" s="144"/>
    </row>
    <row r="1819" spans="1:26" x14ac:dyDescent="0.2">
      <c r="A1819" s="281" t="str">
        <f t="shared" si="37"/>
        <v>SCL SNT</v>
      </c>
      <c r="B1819" s="368" t="s">
        <v>596</v>
      </c>
      <c r="C1819" s="368" t="s">
        <v>597</v>
      </c>
      <c r="D1819" s="368" t="s">
        <v>5610</v>
      </c>
      <c r="E1819" s="368" t="s">
        <v>594</v>
      </c>
      <c r="F1819" s="369" t="s">
        <v>501</v>
      </c>
      <c r="G1819" s="369">
        <v>40</v>
      </c>
      <c r="I1819" s="143"/>
      <c r="J1819" s="143"/>
      <c r="K1819" s="143"/>
      <c r="L1819" s="143"/>
      <c r="M1819" s="237"/>
      <c r="N1819" s="143"/>
      <c r="O1819" s="143"/>
      <c r="P1819" s="143"/>
      <c r="Q1819" s="143"/>
      <c r="R1819" s="143"/>
      <c r="S1819" s="143"/>
      <c r="T1819" s="143"/>
      <c r="U1819" s="143"/>
      <c r="V1819" s="143"/>
      <c r="W1819" s="90">
        <f>IF(AND($AM$17&gt;=$X1819,$AM$17&lt;=$Y1819),'TARIFA ENTREGA A DIRECCION USD'!A1819,$W1820)</f>
        <v>0</v>
      </c>
      <c r="X1819" s="90">
        <v>1810.001</v>
      </c>
      <c r="Y1819" s="90">
        <v>1811</v>
      </c>
      <c r="Z1819" s="144"/>
    </row>
    <row r="1820" spans="1:26" x14ac:dyDescent="0.2">
      <c r="A1820" s="281" t="str">
        <f t="shared" si="37"/>
        <v>SCL SBZ</v>
      </c>
      <c r="B1820" s="368" t="s">
        <v>596</v>
      </c>
      <c r="C1820" s="368" t="s">
        <v>597</v>
      </c>
      <c r="D1820" s="368" t="s">
        <v>595</v>
      </c>
      <c r="E1820" s="368" t="s">
        <v>5484</v>
      </c>
      <c r="F1820" s="369" t="s">
        <v>502</v>
      </c>
      <c r="G1820" s="370">
        <v>197</v>
      </c>
      <c r="I1820" s="143"/>
      <c r="J1820" s="143"/>
      <c r="K1820" s="143"/>
      <c r="L1820" s="143"/>
      <c r="M1820" s="237"/>
      <c r="N1820" s="143"/>
      <c r="O1820" s="143"/>
      <c r="P1820" s="143"/>
      <c r="Q1820" s="143"/>
      <c r="R1820" s="143"/>
      <c r="S1820" s="143"/>
      <c r="T1820" s="143"/>
      <c r="U1820" s="143"/>
      <c r="V1820" s="143"/>
      <c r="W1820" s="90">
        <f>IF(AND($AM$17&gt;=$X1820,$AM$17&lt;=$Y1820),'TARIFA ENTREGA A DIRECCION USD'!A1820,$W1821)</f>
        <v>0</v>
      </c>
      <c r="X1820" s="90">
        <v>1811.001</v>
      </c>
      <c r="Y1820" s="90">
        <v>1812</v>
      </c>
      <c r="Z1820" s="144"/>
    </row>
    <row r="1821" spans="1:26" x14ac:dyDescent="0.2">
      <c r="A1821" s="281" t="str">
        <f t="shared" si="37"/>
        <v>SCL SCL</v>
      </c>
      <c r="B1821" s="368" t="s">
        <v>596</v>
      </c>
      <c r="C1821" s="368" t="s">
        <v>597</v>
      </c>
      <c r="D1821" s="368" t="s">
        <v>596</v>
      </c>
      <c r="E1821" s="368" t="s">
        <v>597</v>
      </c>
      <c r="F1821" s="369" t="s">
        <v>501</v>
      </c>
      <c r="G1821" s="370">
        <v>1</v>
      </c>
      <c r="I1821" s="143"/>
      <c r="J1821" s="143"/>
      <c r="K1821" s="143"/>
      <c r="L1821" s="143"/>
      <c r="M1821" s="237"/>
      <c r="N1821" s="143"/>
      <c r="O1821" s="143"/>
      <c r="P1821" s="143"/>
      <c r="Q1821" s="143"/>
      <c r="R1821" s="143"/>
      <c r="S1821" s="143"/>
      <c r="T1821" s="143"/>
      <c r="U1821" s="143"/>
      <c r="V1821" s="143"/>
      <c r="W1821" s="90">
        <f>IF(AND($AM$17&gt;=$X1821,$AM$17&lt;=$Y1821),'TARIFA ENTREGA A DIRECCION USD'!A1821,$W1822)</f>
        <v>0</v>
      </c>
      <c r="X1821" s="90">
        <v>1812.001</v>
      </c>
      <c r="Y1821" s="90">
        <v>1813</v>
      </c>
      <c r="Z1821" s="144"/>
    </row>
    <row r="1822" spans="1:26" x14ac:dyDescent="0.2">
      <c r="A1822" s="281" t="str">
        <f t="shared" si="37"/>
        <v>SCL SFE</v>
      </c>
      <c r="B1822" s="368" t="s">
        <v>596</v>
      </c>
      <c r="C1822" s="368" t="s">
        <v>597</v>
      </c>
      <c r="D1822" s="368" t="s">
        <v>598</v>
      </c>
      <c r="E1822" s="368" t="s">
        <v>599</v>
      </c>
      <c r="F1822" s="369" t="s">
        <v>504</v>
      </c>
      <c r="G1822" s="370">
        <v>624</v>
      </c>
      <c r="I1822" s="143"/>
      <c r="J1822" s="143"/>
      <c r="K1822" s="143"/>
      <c r="L1822" s="143"/>
      <c r="M1822" s="237"/>
      <c r="N1822" s="143"/>
      <c r="O1822" s="143"/>
      <c r="P1822" s="143"/>
      <c r="Q1822" s="143"/>
      <c r="R1822" s="143"/>
      <c r="S1822" s="143"/>
      <c r="T1822" s="143"/>
      <c r="U1822" s="143"/>
      <c r="V1822" s="143"/>
      <c r="W1822" s="90">
        <f>IF(AND($AM$17&gt;=$X1822,$AM$17&lt;=$Y1822),'TARIFA ENTREGA A DIRECCION USD'!A1822,$W1823)</f>
        <v>0</v>
      </c>
      <c r="X1822" s="90">
        <v>1813.001</v>
      </c>
      <c r="Y1822" s="90">
        <v>1814</v>
      </c>
      <c r="Z1822" s="144"/>
    </row>
    <row r="1823" spans="1:26" x14ac:dyDescent="0.2">
      <c r="A1823" s="281" t="str">
        <f t="shared" si="37"/>
        <v>SCL SFX</v>
      </c>
      <c r="B1823" s="368" t="s">
        <v>596</v>
      </c>
      <c r="C1823" s="368" t="s">
        <v>597</v>
      </c>
      <c r="D1823" s="368" t="s">
        <v>600</v>
      </c>
      <c r="E1823" s="368" t="s">
        <v>601</v>
      </c>
      <c r="F1823" s="369" t="s">
        <v>504</v>
      </c>
      <c r="G1823" s="370">
        <v>1549</v>
      </c>
      <c r="I1823" s="143"/>
      <c r="J1823" s="143"/>
      <c r="K1823" s="143"/>
      <c r="L1823" s="143"/>
      <c r="M1823" s="237"/>
      <c r="N1823" s="143"/>
      <c r="O1823" s="143"/>
      <c r="P1823" s="143"/>
      <c r="Q1823" s="143"/>
      <c r="R1823" s="143"/>
      <c r="S1823" s="143"/>
      <c r="T1823" s="143"/>
      <c r="U1823" s="143"/>
      <c r="V1823" s="143"/>
      <c r="W1823" s="90">
        <f>IF(AND($AM$17&gt;=$X1823,$AM$17&lt;=$Y1823),'TARIFA ENTREGA A DIRECCION USD'!A1823,$W1824)</f>
        <v>0</v>
      </c>
      <c r="X1823" s="90">
        <v>1814.001</v>
      </c>
      <c r="Y1823" s="90">
        <v>1815</v>
      </c>
      <c r="Z1823" s="144"/>
    </row>
    <row r="1824" spans="1:26" x14ac:dyDescent="0.2">
      <c r="A1824" s="281" t="str">
        <f t="shared" si="37"/>
        <v>SCL TPT</v>
      </c>
      <c r="B1824" s="368" t="s">
        <v>596</v>
      </c>
      <c r="C1824" s="368" t="s">
        <v>597</v>
      </c>
      <c r="D1824" s="368" t="s">
        <v>5503</v>
      </c>
      <c r="E1824" s="368" t="s">
        <v>5504</v>
      </c>
      <c r="F1824" s="369" t="s">
        <v>504</v>
      </c>
      <c r="G1824" s="370">
        <v>1525</v>
      </c>
      <c r="I1824" s="143"/>
      <c r="J1824" s="143"/>
      <c r="K1824" s="143"/>
      <c r="L1824" s="143"/>
      <c r="M1824" s="237"/>
      <c r="N1824" s="143"/>
      <c r="O1824" s="143"/>
      <c r="P1824" s="143"/>
      <c r="Q1824" s="143"/>
      <c r="R1824" s="143"/>
      <c r="S1824" s="143"/>
      <c r="T1824" s="143"/>
      <c r="U1824" s="143"/>
      <c r="V1824" s="143"/>
      <c r="W1824" s="90">
        <f>IF(AND($AM$17&gt;=$X1824,$AM$17&lt;=$Y1824),'TARIFA ENTREGA A DIRECCION USD'!A1824,$W1825)</f>
        <v>0</v>
      </c>
      <c r="X1824" s="90">
        <v>1815.001</v>
      </c>
      <c r="Y1824" s="90">
        <v>1816</v>
      </c>
      <c r="Z1824" s="144"/>
    </row>
    <row r="1825" spans="1:26" x14ac:dyDescent="0.2">
      <c r="A1825" s="281" t="str">
        <f t="shared" si="37"/>
        <v>SCL TY1</v>
      </c>
      <c r="B1825" s="368" t="s">
        <v>596</v>
      </c>
      <c r="C1825" s="368" t="s">
        <v>597</v>
      </c>
      <c r="D1825" s="368" t="s">
        <v>604</v>
      </c>
      <c r="E1825" s="368" t="s">
        <v>605</v>
      </c>
      <c r="F1825" s="369" t="s">
        <v>504</v>
      </c>
      <c r="G1825" s="370">
        <v>919</v>
      </c>
      <c r="I1825" s="143"/>
      <c r="J1825" s="143"/>
      <c r="K1825" s="143"/>
      <c r="L1825" s="143"/>
      <c r="M1825" s="237"/>
      <c r="N1825" s="143"/>
      <c r="O1825" s="143"/>
      <c r="P1825" s="143"/>
      <c r="Q1825" s="143"/>
      <c r="R1825" s="143"/>
      <c r="S1825" s="143"/>
      <c r="T1825" s="143"/>
      <c r="U1825" s="143"/>
      <c r="V1825" s="143"/>
      <c r="W1825" s="90">
        <f>IF(AND($AM$17&gt;=$X1825,$AM$17&lt;=$Y1825),'TARIFA ENTREGA A DIRECCION USD'!A1825,$W1826)</f>
        <v>0</v>
      </c>
      <c r="X1825" s="90">
        <v>1816.001</v>
      </c>
      <c r="Y1825" s="90">
        <v>1817</v>
      </c>
      <c r="Z1825" s="144"/>
    </row>
    <row r="1826" spans="1:26" x14ac:dyDescent="0.2">
      <c r="A1826" s="281" t="str">
        <f t="shared" si="37"/>
        <v>SCL VAL</v>
      </c>
      <c r="B1826" s="368" t="s">
        <v>596</v>
      </c>
      <c r="C1826" s="368" t="s">
        <v>597</v>
      </c>
      <c r="D1826" s="368" t="s">
        <v>602</v>
      </c>
      <c r="E1826" s="368" t="s">
        <v>603</v>
      </c>
      <c r="F1826" s="369" t="s">
        <v>504</v>
      </c>
      <c r="G1826" s="370">
        <v>730</v>
      </c>
      <c r="I1826" s="143"/>
      <c r="J1826" s="143"/>
      <c r="K1826" s="143"/>
      <c r="L1826" s="143"/>
      <c r="M1826" s="237"/>
      <c r="N1826" s="143"/>
      <c r="O1826" s="143"/>
      <c r="P1826" s="143"/>
      <c r="Q1826" s="143"/>
      <c r="R1826" s="143"/>
      <c r="S1826" s="143"/>
      <c r="T1826" s="143"/>
      <c r="U1826" s="143"/>
      <c r="V1826" s="143"/>
      <c r="W1826" s="90">
        <f>IF(AND($AM$17&gt;=$X1826,$AM$17&lt;=$Y1826),'TARIFA ENTREGA A DIRECCION USD'!A1826,$W1827)</f>
        <v>0</v>
      </c>
      <c r="X1826" s="90">
        <v>1817.001</v>
      </c>
      <c r="Y1826" s="90">
        <v>1818</v>
      </c>
      <c r="Z1826" s="144"/>
    </row>
    <row r="1827" spans="1:26" x14ac:dyDescent="0.2">
      <c r="A1827" s="281" t="str">
        <f t="shared" si="37"/>
        <v>SCL VEN</v>
      </c>
      <c r="B1827" s="368" t="s">
        <v>596</v>
      </c>
      <c r="C1827" s="368" t="s">
        <v>597</v>
      </c>
      <c r="D1827" s="368" t="s">
        <v>5475</v>
      </c>
      <c r="E1827" s="368" t="s">
        <v>5476</v>
      </c>
      <c r="F1827" s="369" t="s">
        <v>504</v>
      </c>
      <c r="G1827" s="370">
        <v>919</v>
      </c>
      <c r="I1827" s="143"/>
      <c r="J1827" s="143"/>
      <c r="K1827" s="143"/>
      <c r="L1827" s="143"/>
      <c r="M1827" s="237"/>
      <c r="N1827" s="143"/>
      <c r="O1827" s="143"/>
      <c r="P1827" s="143"/>
      <c r="Q1827" s="143"/>
      <c r="R1827" s="143"/>
      <c r="S1827" s="143"/>
      <c r="T1827" s="143"/>
      <c r="U1827" s="143"/>
      <c r="V1827" s="143"/>
      <c r="W1827" s="90">
        <f>IF(AND($AM$17&gt;=$X1827,$AM$17&lt;=$Y1827),'TARIFA ENTREGA A DIRECCION USD'!A1827,$W1828)</f>
        <v>0</v>
      </c>
      <c r="X1827" s="90">
        <v>1818.001</v>
      </c>
      <c r="Y1827" s="90">
        <v>1819</v>
      </c>
      <c r="Z1827" s="144"/>
    </row>
    <row r="1828" spans="1:26" x14ac:dyDescent="0.2">
      <c r="A1828" s="281" t="str">
        <f t="shared" si="37"/>
        <v>SCL VLP</v>
      </c>
      <c r="B1828" s="368" t="s">
        <v>596</v>
      </c>
      <c r="C1828" s="368" t="s">
        <v>597</v>
      </c>
      <c r="D1828" s="368" t="s">
        <v>606</v>
      </c>
      <c r="E1828" s="368" t="s">
        <v>5482</v>
      </c>
      <c r="F1828" s="369" t="s">
        <v>504</v>
      </c>
      <c r="G1828" s="370">
        <v>960</v>
      </c>
      <c r="I1828" s="143"/>
      <c r="J1828" s="143"/>
      <c r="K1828" s="143"/>
      <c r="L1828" s="143"/>
      <c r="M1828" s="237"/>
      <c r="N1828" s="143"/>
      <c r="O1828" s="143"/>
      <c r="P1828" s="143"/>
      <c r="Q1828" s="143"/>
      <c r="R1828" s="143"/>
      <c r="S1828" s="143"/>
      <c r="T1828" s="143"/>
      <c r="U1828" s="143"/>
      <c r="V1828" s="143"/>
      <c r="W1828" s="90">
        <f>IF(AND($AM$17&gt;=$X1828,$AM$17&lt;=$Y1828),'TARIFA ENTREGA A DIRECCION USD'!A1828,$W1829)</f>
        <v>0</v>
      </c>
      <c r="X1828" s="90">
        <v>1819.001</v>
      </c>
      <c r="Y1828" s="90">
        <v>1820</v>
      </c>
      <c r="Z1828" s="144"/>
    </row>
    <row r="1829" spans="1:26" x14ac:dyDescent="0.2">
      <c r="A1829" s="281" t="str">
        <f t="shared" si="37"/>
        <v>SCL VRA</v>
      </c>
      <c r="B1829" s="368" t="s">
        <v>596</v>
      </c>
      <c r="C1829" s="368" t="s">
        <v>597</v>
      </c>
      <c r="D1829" s="368" t="s">
        <v>607</v>
      </c>
      <c r="E1829" s="368" t="s">
        <v>608</v>
      </c>
      <c r="F1829" s="369" t="s">
        <v>503</v>
      </c>
      <c r="G1829" s="370">
        <v>367</v>
      </c>
      <c r="I1829" s="143"/>
      <c r="J1829" s="143"/>
      <c r="K1829" s="143"/>
      <c r="L1829" s="143"/>
      <c r="M1829" s="237"/>
      <c r="N1829" s="143"/>
      <c r="O1829" s="143"/>
      <c r="P1829" s="143"/>
      <c r="Q1829" s="143"/>
      <c r="R1829" s="143"/>
      <c r="S1829" s="143"/>
      <c r="T1829" s="143"/>
      <c r="U1829" s="143"/>
      <c r="V1829" s="143"/>
      <c r="W1829" s="90">
        <f>IF(AND($AM$17&gt;=$X1829,$AM$17&lt;=$Y1829),'TARIFA ENTREGA A DIRECCION USD'!A1829,$W1830)</f>
        <v>0</v>
      </c>
      <c r="X1829" s="90">
        <v>1820.001</v>
      </c>
      <c r="Y1829" s="90">
        <v>1821</v>
      </c>
      <c r="Z1829" s="144"/>
    </row>
    <row r="1830" spans="1:26" x14ac:dyDescent="0.2">
      <c r="A1830" s="281" t="str">
        <f t="shared" si="37"/>
        <v>SCL XBM</v>
      </c>
      <c r="B1830" s="368" t="s">
        <v>596</v>
      </c>
      <c r="C1830" s="368" t="s">
        <v>597</v>
      </c>
      <c r="D1830" s="368" t="s">
        <v>609</v>
      </c>
      <c r="E1830" s="368" t="s">
        <v>612</v>
      </c>
      <c r="F1830" s="369" t="s">
        <v>504</v>
      </c>
      <c r="G1830" s="370">
        <v>919</v>
      </c>
      <c r="I1830" s="143"/>
      <c r="J1830" s="143"/>
      <c r="K1830" s="143"/>
      <c r="L1830" s="143"/>
      <c r="M1830" s="237"/>
      <c r="N1830" s="143"/>
      <c r="O1830" s="143"/>
      <c r="P1830" s="143"/>
      <c r="Q1830" s="143"/>
      <c r="R1830" s="143"/>
      <c r="S1830" s="143"/>
      <c r="T1830" s="143"/>
      <c r="U1830" s="143"/>
      <c r="V1830" s="143"/>
      <c r="W1830" s="90">
        <f>IF(AND($AM$17&gt;=$X1830,$AM$17&lt;=$Y1830),'TARIFA ENTREGA A DIRECCION USD'!A1830,$W1831)</f>
        <v>0</v>
      </c>
      <c r="X1830" s="90">
        <v>1821.001</v>
      </c>
      <c r="Y1830" s="90">
        <v>1822</v>
      </c>
      <c r="Z1830" s="144"/>
    </row>
    <row r="1831" spans="1:26" x14ac:dyDescent="0.2">
      <c r="A1831" s="281" t="str">
        <f t="shared" si="37"/>
        <v>SCL XES</v>
      </c>
      <c r="B1831" s="368" t="s">
        <v>596</v>
      </c>
      <c r="C1831" s="368" t="s">
        <v>597</v>
      </c>
      <c r="D1831" s="368" t="s">
        <v>610</v>
      </c>
      <c r="E1831" s="368" t="s">
        <v>613</v>
      </c>
      <c r="F1831" s="369" t="s">
        <v>504</v>
      </c>
      <c r="G1831" s="370">
        <v>919</v>
      </c>
      <c r="I1831" s="143"/>
      <c r="J1831" s="143"/>
      <c r="K1831" s="143"/>
      <c r="L1831" s="143"/>
      <c r="M1831" s="237"/>
      <c r="N1831" s="143"/>
      <c r="O1831" s="143"/>
      <c r="P1831" s="143"/>
      <c r="Q1831" s="143"/>
      <c r="R1831" s="143"/>
      <c r="S1831" s="143"/>
      <c r="T1831" s="143"/>
      <c r="U1831" s="143"/>
      <c r="V1831" s="143"/>
      <c r="W1831" s="90">
        <f>IF(AND($AM$17&gt;=$X1831,$AM$17&lt;=$Y1831),'TARIFA ENTREGA A DIRECCION USD'!A1831,$W1832)</f>
        <v>0</v>
      </c>
      <c r="X1831" s="90">
        <v>1822.001</v>
      </c>
      <c r="Y1831" s="90">
        <v>1823</v>
      </c>
      <c r="Z1831" s="144"/>
    </row>
    <row r="1832" spans="1:26" x14ac:dyDescent="0.2">
      <c r="A1832" s="281" t="str">
        <f t="shared" si="37"/>
        <v>SCL XSJ</v>
      </c>
      <c r="B1832" s="368" t="s">
        <v>596</v>
      </c>
      <c r="C1832" s="368" t="s">
        <v>597</v>
      </c>
      <c r="D1832" s="368" t="s">
        <v>5477</v>
      </c>
      <c r="E1832" s="368" t="s">
        <v>5478</v>
      </c>
      <c r="F1832" s="369" t="s">
        <v>504</v>
      </c>
      <c r="G1832" s="370">
        <v>919</v>
      </c>
      <c r="I1832" s="143"/>
      <c r="J1832" s="143"/>
      <c r="K1832" s="143"/>
      <c r="L1832" s="143"/>
      <c r="M1832" s="237"/>
      <c r="N1832" s="143"/>
      <c r="O1832" s="143"/>
      <c r="P1832" s="143"/>
      <c r="Q1832" s="143"/>
      <c r="R1832" s="143"/>
      <c r="S1832" s="143"/>
      <c r="T1832" s="143"/>
      <c r="U1832" s="143"/>
      <c r="V1832" s="143"/>
      <c r="W1832" s="90">
        <f>IF(AND($AM$17&gt;=$X1832,$AM$17&lt;=$Y1832),'TARIFA ENTREGA A DIRECCION USD'!A1832,$W1833)</f>
        <v>0</v>
      </c>
      <c r="X1832" s="90">
        <v>1823.001</v>
      </c>
      <c r="Y1832" s="90">
        <v>1824</v>
      </c>
      <c r="Z1832" s="144"/>
    </row>
    <row r="1833" spans="1:26" x14ac:dyDescent="0.2">
      <c r="A1833" s="281" t="str">
        <f t="shared" si="37"/>
        <v>SCL XSS</v>
      </c>
      <c r="B1833" s="368" t="s">
        <v>596</v>
      </c>
      <c r="C1833" s="368" t="s">
        <v>597</v>
      </c>
      <c r="D1833" s="368" t="s">
        <v>5485</v>
      </c>
      <c r="E1833" s="368" t="s">
        <v>5486</v>
      </c>
      <c r="F1833" s="369" t="s">
        <v>501</v>
      </c>
      <c r="G1833" s="370">
        <v>1</v>
      </c>
      <c r="I1833" s="143"/>
      <c r="J1833" s="143"/>
      <c r="K1833" s="143"/>
      <c r="L1833" s="143"/>
      <c r="M1833" s="237"/>
      <c r="N1833" s="143"/>
      <c r="O1833" s="143"/>
      <c r="P1833" s="143"/>
      <c r="Q1833" s="143"/>
      <c r="R1833" s="143"/>
      <c r="S1833" s="143"/>
      <c r="T1833" s="143"/>
      <c r="U1833" s="143"/>
      <c r="V1833" s="143"/>
      <c r="W1833" s="90">
        <f>IF(AND($AM$17&gt;=$X1833,$AM$17&lt;=$Y1833),'TARIFA ENTREGA A DIRECCION USD'!A1833,$W1834)</f>
        <v>0</v>
      </c>
      <c r="X1833" s="90">
        <v>1824.001</v>
      </c>
      <c r="Y1833" s="90">
        <v>1825</v>
      </c>
      <c r="Z1833" s="144"/>
    </row>
    <row r="1834" spans="1:26" x14ac:dyDescent="0.2">
      <c r="A1834" s="281" t="str">
        <f t="shared" si="37"/>
        <v>SCL XTT</v>
      </c>
      <c r="B1834" s="368" t="s">
        <v>596</v>
      </c>
      <c r="C1834" s="368" t="s">
        <v>597</v>
      </c>
      <c r="D1834" s="368" t="s">
        <v>5448</v>
      </c>
      <c r="E1834" s="368" t="s">
        <v>5479</v>
      </c>
      <c r="F1834" s="369" t="s">
        <v>504</v>
      </c>
      <c r="G1834" s="370">
        <v>919</v>
      </c>
      <c r="I1834" s="143"/>
      <c r="J1834" s="143"/>
      <c r="K1834" s="143"/>
      <c r="L1834" s="143"/>
      <c r="M1834" s="237"/>
      <c r="N1834" s="143"/>
      <c r="O1834" s="143"/>
      <c r="P1834" s="143"/>
      <c r="Q1834" s="143"/>
      <c r="R1834" s="143"/>
      <c r="S1834" s="143"/>
      <c r="T1834" s="143"/>
      <c r="U1834" s="143"/>
      <c r="V1834" s="143"/>
      <c r="W1834" s="90">
        <f>IF(AND($AM$17&gt;=$X1834,$AM$17&lt;=$Y1834),'TARIFA ENTREGA A DIRECCION USD'!A1834,$W1835)</f>
        <v>0</v>
      </c>
      <c r="X1834" s="90">
        <v>1825.001</v>
      </c>
      <c r="Y1834" s="90">
        <v>1826</v>
      </c>
      <c r="Z1834" s="144"/>
    </row>
    <row r="1835" spans="1:26" ht="22.5" x14ac:dyDescent="0.2">
      <c r="A1835" s="282" t="str">
        <f t="shared" si="37"/>
        <v>SCL XCH</v>
      </c>
      <c r="B1835" s="278" t="s">
        <v>596</v>
      </c>
      <c r="C1835" s="278" t="s">
        <v>597</v>
      </c>
      <c r="D1835" s="278" t="s">
        <v>5537</v>
      </c>
      <c r="E1835" s="278" t="s">
        <v>5538</v>
      </c>
      <c r="F1835" s="395" t="s">
        <v>504</v>
      </c>
      <c r="G1835" s="396">
        <v>919</v>
      </c>
      <c r="I1835" s="143"/>
      <c r="J1835" s="143"/>
      <c r="K1835" s="143"/>
      <c r="L1835" s="143"/>
      <c r="M1835" s="237"/>
      <c r="N1835" s="143"/>
      <c r="O1835" s="143"/>
      <c r="P1835" s="143"/>
      <c r="Q1835" s="143"/>
      <c r="R1835" s="143"/>
      <c r="S1835" s="143"/>
      <c r="T1835" s="143"/>
      <c r="U1835" s="143"/>
      <c r="V1835" s="143"/>
      <c r="W1835" s="90">
        <f>IF(AND($AM$17&gt;=$X1835,$AM$17&lt;=$Y1835),'TARIFA ENTREGA A DIRECCION USD'!A1835,$W1836)</f>
        <v>0</v>
      </c>
      <c r="X1835" s="90">
        <v>1826.001</v>
      </c>
      <c r="Y1835" s="90">
        <v>1827</v>
      </c>
      <c r="Z1835" s="144"/>
    </row>
    <row r="1836" spans="1:26" ht="22.5" x14ac:dyDescent="0.2">
      <c r="A1836" s="294" t="str">
        <f t="shared" si="37"/>
        <v>SCL BPC</v>
      </c>
      <c r="B1836" s="293" t="s">
        <v>596</v>
      </c>
      <c r="C1836" s="293" t="s">
        <v>597</v>
      </c>
      <c r="D1836" s="293" t="s">
        <v>5544</v>
      </c>
      <c r="E1836" s="293" t="s">
        <v>5545</v>
      </c>
      <c r="F1836" s="397" t="s">
        <v>504</v>
      </c>
      <c r="G1836" s="398">
        <v>1230</v>
      </c>
      <c r="I1836" s="143"/>
      <c r="J1836" s="143"/>
      <c r="K1836" s="143"/>
      <c r="L1836" s="143"/>
      <c r="M1836" s="237"/>
      <c r="N1836" s="143"/>
      <c r="O1836" s="143"/>
      <c r="P1836" s="143"/>
      <c r="Q1836" s="143"/>
      <c r="R1836" s="143"/>
      <c r="S1836" s="143"/>
      <c r="T1836" s="143"/>
      <c r="U1836" s="143"/>
      <c r="V1836" s="143"/>
      <c r="W1836" s="90">
        <f>IF(AND($AM$17&gt;=$X1836,$AM$17&lt;=$Y1836),'TARIFA ENTREGA A DIRECCION USD'!A1836,$W1837)</f>
        <v>0</v>
      </c>
      <c r="X1836" s="90">
        <v>1827.001</v>
      </c>
      <c r="Y1836" s="90">
        <v>1828</v>
      </c>
      <c r="Z1836" s="144"/>
    </row>
    <row r="1837" spans="1:26" ht="22.5" x14ac:dyDescent="0.2">
      <c r="A1837" s="294" t="str">
        <f t="shared" si="37"/>
        <v>SCL XCP</v>
      </c>
      <c r="B1837" s="293" t="s">
        <v>596</v>
      </c>
      <c r="C1837" s="293" t="s">
        <v>597</v>
      </c>
      <c r="D1837" s="293" t="s">
        <v>5549</v>
      </c>
      <c r="E1837" s="293" t="s">
        <v>5550</v>
      </c>
      <c r="F1837" s="397" t="s">
        <v>504</v>
      </c>
      <c r="G1837" s="398">
        <v>901</v>
      </c>
      <c r="I1837" s="143"/>
      <c r="J1837" s="143"/>
      <c r="K1837" s="143"/>
      <c r="L1837" s="143"/>
      <c r="M1837" s="237"/>
      <c r="N1837" s="143"/>
      <c r="O1837" s="143"/>
      <c r="P1837" s="143"/>
      <c r="Q1837" s="143"/>
      <c r="R1837" s="143"/>
      <c r="S1837" s="143"/>
      <c r="T1837" s="143"/>
      <c r="U1837" s="143"/>
      <c r="V1837" s="143"/>
      <c r="W1837" s="90">
        <f>IF(AND($AM$17&gt;=$X1837,$AM$17&lt;=$Y1837),'TARIFA ENTREGA A DIRECCION USD'!A1837,$W1838)</f>
        <v>0</v>
      </c>
      <c r="X1837" s="90">
        <v>1828.001</v>
      </c>
      <c r="Y1837" s="90">
        <v>1829</v>
      </c>
      <c r="Z1837" s="144"/>
    </row>
    <row r="1838" spans="1:26" x14ac:dyDescent="0.2">
      <c r="A1838" s="281" t="str">
        <f t="shared" si="37"/>
        <v>SFE ACO</v>
      </c>
      <c r="B1838" s="368" t="s">
        <v>598</v>
      </c>
      <c r="C1838" s="368" t="s">
        <v>599</v>
      </c>
      <c r="D1838" s="368" t="s">
        <v>546</v>
      </c>
      <c r="E1838" s="368" t="s">
        <v>547</v>
      </c>
      <c r="F1838" s="369" t="s">
        <v>504</v>
      </c>
      <c r="G1838" s="370">
        <v>670</v>
      </c>
      <c r="I1838" s="143"/>
      <c r="J1838" s="143"/>
      <c r="K1838" s="143"/>
      <c r="L1838" s="143"/>
      <c r="M1838" s="237"/>
      <c r="N1838" s="143"/>
      <c r="O1838" s="143"/>
      <c r="P1838" s="143"/>
      <c r="Q1838" s="143"/>
      <c r="R1838" s="143"/>
      <c r="S1838" s="143"/>
      <c r="T1838" s="143"/>
      <c r="U1838" s="143"/>
      <c r="V1838" s="143"/>
      <c r="W1838" s="90">
        <f>IF(AND($AM$17&gt;=$X1838,$AM$17&lt;=$Y1838),'TARIFA ENTREGA A DIRECCION USD'!A1838,$W1839)</f>
        <v>0</v>
      </c>
      <c r="X1838" s="90">
        <v>1829.001</v>
      </c>
      <c r="Y1838" s="90">
        <v>1830</v>
      </c>
      <c r="Z1838" s="144"/>
    </row>
    <row r="1839" spans="1:26" x14ac:dyDescent="0.2">
      <c r="A1839" s="281" t="str">
        <f t="shared" si="37"/>
        <v>SFE AUA</v>
      </c>
      <c r="B1839" s="368" t="s">
        <v>598</v>
      </c>
      <c r="C1839" s="368" t="s">
        <v>599</v>
      </c>
      <c r="D1839" s="368" t="s">
        <v>5515</v>
      </c>
      <c r="E1839" s="368" t="s">
        <v>5519</v>
      </c>
      <c r="F1839" s="369" t="s">
        <v>502</v>
      </c>
      <c r="G1839" s="370">
        <v>170</v>
      </c>
      <c r="I1839" s="143"/>
      <c r="J1839" s="143"/>
      <c r="K1839" s="143"/>
      <c r="L1839" s="143"/>
      <c r="M1839" s="237"/>
      <c r="N1839" s="143"/>
      <c r="O1839" s="143"/>
      <c r="P1839" s="143"/>
      <c r="Q1839" s="143"/>
      <c r="R1839" s="143"/>
      <c r="S1839" s="143"/>
      <c r="T1839" s="143"/>
      <c r="U1839" s="143"/>
      <c r="V1839" s="143"/>
      <c r="W1839" s="90">
        <f>IF(AND($AM$17&gt;=$X1839,$AM$17&lt;=$Y1839),'TARIFA ENTREGA A DIRECCION USD'!A1839,$W1840)</f>
        <v>0</v>
      </c>
      <c r="X1839" s="90">
        <v>1830.001</v>
      </c>
      <c r="Y1839" s="90">
        <v>1831</v>
      </c>
      <c r="Z1839" s="144"/>
    </row>
    <row r="1840" spans="1:26" x14ac:dyDescent="0.2">
      <c r="A1840" s="281" t="str">
        <f t="shared" si="37"/>
        <v>SFE BAS</v>
      </c>
      <c r="B1840" s="368" t="s">
        <v>598</v>
      </c>
      <c r="C1840" s="368" t="s">
        <v>599</v>
      </c>
      <c r="D1840" s="368" t="s">
        <v>549</v>
      </c>
      <c r="E1840" s="368" t="s">
        <v>550</v>
      </c>
      <c r="F1840" s="369" t="s">
        <v>503</v>
      </c>
      <c r="G1840" s="370">
        <v>331</v>
      </c>
      <c r="I1840" s="143"/>
      <c r="J1840" s="143"/>
      <c r="K1840" s="143"/>
      <c r="L1840" s="143"/>
      <c r="M1840" s="237"/>
      <c r="N1840" s="143"/>
      <c r="O1840" s="143"/>
      <c r="P1840" s="143"/>
      <c r="Q1840" s="143"/>
      <c r="R1840" s="143"/>
      <c r="S1840" s="143"/>
      <c r="T1840" s="143"/>
      <c r="U1840" s="143"/>
      <c r="V1840" s="143"/>
      <c r="W1840" s="90">
        <f>IF(AND($AM$17&gt;=$X1840,$AM$17&lt;=$Y1840),'TARIFA ENTREGA A DIRECCION USD'!A1840,$W1841)</f>
        <v>0</v>
      </c>
      <c r="X1840" s="90">
        <v>1831.001</v>
      </c>
      <c r="Y1840" s="90">
        <v>1832</v>
      </c>
      <c r="Z1840" s="144"/>
    </row>
    <row r="1841" spans="1:26" x14ac:dyDescent="0.2">
      <c r="A1841" s="281" t="str">
        <f t="shared" si="37"/>
        <v>SFE BTO</v>
      </c>
      <c r="B1841" s="368" t="s">
        <v>598</v>
      </c>
      <c r="C1841" s="368" t="s">
        <v>599</v>
      </c>
      <c r="D1841" s="368" t="s">
        <v>551</v>
      </c>
      <c r="E1841" s="368" t="s">
        <v>552</v>
      </c>
      <c r="F1841" s="369" t="s">
        <v>502</v>
      </c>
      <c r="G1841" s="370">
        <v>87</v>
      </c>
      <c r="I1841" s="143"/>
      <c r="J1841" s="143"/>
      <c r="K1841" s="143"/>
      <c r="L1841" s="143"/>
      <c r="M1841" s="237"/>
      <c r="N1841" s="143"/>
      <c r="O1841" s="143"/>
      <c r="P1841" s="143"/>
      <c r="Q1841" s="143"/>
      <c r="R1841" s="143"/>
      <c r="S1841" s="143"/>
      <c r="T1841" s="143"/>
      <c r="U1841" s="143"/>
      <c r="V1841" s="143"/>
      <c r="W1841" s="90">
        <f>IF(AND($AM$17&gt;=$X1841,$AM$17&lt;=$Y1841),'TARIFA ENTREGA A DIRECCION USD'!A1841,$W1842)</f>
        <v>0</v>
      </c>
      <c r="X1841" s="90">
        <v>1832.001</v>
      </c>
      <c r="Y1841" s="90">
        <v>1833</v>
      </c>
      <c r="Z1841" s="144"/>
    </row>
    <row r="1842" spans="1:26" x14ac:dyDescent="0.2">
      <c r="A1842" s="281" t="str">
        <f t="shared" si="37"/>
        <v>SFE CAS</v>
      </c>
      <c r="B1842" s="368" t="s">
        <v>598</v>
      </c>
      <c r="C1842" s="368" t="s">
        <v>599</v>
      </c>
      <c r="D1842" s="368" t="s">
        <v>553</v>
      </c>
      <c r="E1842" s="368" t="s">
        <v>554</v>
      </c>
      <c r="F1842" s="369" t="s">
        <v>503</v>
      </c>
      <c r="G1842" s="369">
        <v>380</v>
      </c>
      <c r="I1842" s="143"/>
      <c r="J1842" s="143"/>
      <c r="K1842" s="143"/>
      <c r="L1842" s="143"/>
      <c r="M1842" s="237"/>
      <c r="N1842" s="143"/>
      <c r="O1842" s="143"/>
      <c r="P1842" s="143"/>
      <c r="Q1842" s="143"/>
      <c r="R1842" s="143"/>
      <c r="S1842" s="143"/>
      <c r="T1842" s="143"/>
      <c r="U1842" s="143"/>
      <c r="V1842" s="143"/>
      <c r="W1842" s="90">
        <f>IF(AND($AM$17&gt;=$X1842,$AM$17&lt;=$Y1842),'TARIFA ENTREGA A DIRECCION USD'!A1842,$W1843)</f>
        <v>0</v>
      </c>
      <c r="X1842" s="90">
        <v>1833.001</v>
      </c>
      <c r="Y1842" s="90">
        <v>1834</v>
      </c>
      <c r="Z1842" s="144"/>
    </row>
    <row r="1843" spans="1:26" x14ac:dyDescent="0.2">
      <c r="A1843" s="281" t="str">
        <f t="shared" si="37"/>
        <v>SFE CAZ</v>
      </c>
      <c r="B1843" s="368" t="s">
        <v>598</v>
      </c>
      <c r="C1843" s="368" t="s">
        <v>599</v>
      </c>
      <c r="D1843" s="368" t="s">
        <v>561</v>
      </c>
      <c r="E1843" s="368" t="s">
        <v>611</v>
      </c>
      <c r="F1843" s="369" t="s">
        <v>503</v>
      </c>
      <c r="G1843" s="370">
        <v>319</v>
      </c>
      <c r="I1843" s="143"/>
      <c r="J1843" s="143"/>
      <c r="K1843" s="143"/>
      <c r="L1843" s="143"/>
      <c r="M1843" s="237"/>
      <c r="N1843" s="143"/>
      <c r="O1843" s="143"/>
      <c r="P1843" s="143"/>
      <c r="Q1843" s="143"/>
      <c r="R1843" s="143"/>
      <c r="S1843" s="143"/>
      <c r="T1843" s="143"/>
      <c r="U1843" s="143"/>
      <c r="V1843" s="143"/>
      <c r="W1843" s="90">
        <f>IF(AND($AM$17&gt;=$X1843,$AM$17&lt;=$Y1843),'TARIFA ENTREGA A DIRECCION USD'!A1843,$W1844)</f>
        <v>0</v>
      </c>
      <c r="X1843" s="90">
        <v>1834.001</v>
      </c>
      <c r="Y1843" s="90">
        <v>1835</v>
      </c>
      <c r="Z1843" s="144"/>
    </row>
    <row r="1844" spans="1:26" x14ac:dyDescent="0.2">
      <c r="A1844" s="281" t="str">
        <f t="shared" si="37"/>
        <v>SFE CBR</v>
      </c>
      <c r="B1844" s="368" t="s">
        <v>598</v>
      </c>
      <c r="C1844" s="368" t="s">
        <v>599</v>
      </c>
      <c r="D1844" s="368" t="s">
        <v>555</v>
      </c>
      <c r="E1844" s="368" t="s">
        <v>556</v>
      </c>
      <c r="F1844" s="369" t="s">
        <v>504</v>
      </c>
      <c r="G1844" s="370">
        <v>915</v>
      </c>
      <c r="I1844" s="143"/>
      <c r="J1844" s="143"/>
      <c r="K1844" s="143"/>
      <c r="L1844" s="143"/>
      <c r="M1844" s="237"/>
      <c r="N1844" s="143"/>
      <c r="O1844" s="143"/>
      <c r="P1844" s="143"/>
      <c r="Q1844" s="143"/>
      <c r="R1844" s="143"/>
      <c r="S1844" s="143"/>
      <c r="T1844" s="143"/>
      <c r="U1844" s="143"/>
      <c r="V1844" s="143"/>
      <c r="W1844" s="90">
        <f>IF(AND($AM$17&gt;=$X1844,$AM$17&lt;=$Y1844),'TARIFA ENTREGA A DIRECCION USD'!A1844,$W1845)</f>
        <v>0</v>
      </c>
      <c r="X1844" s="90">
        <v>1835.001</v>
      </c>
      <c r="Y1844" s="90">
        <v>1836</v>
      </c>
      <c r="Z1844" s="144"/>
    </row>
    <row r="1845" spans="1:26" x14ac:dyDescent="0.2">
      <c r="A1845" s="281" t="str">
        <f t="shared" si="37"/>
        <v>SFE CCS</v>
      </c>
      <c r="B1845" s="368" t="s">
        <v>598</v>
      </c>
      <c r="C1845" s="368" t="s">
        <v>599</v>
      </c>
      <c r="D1845" s="368" t="s">
        <v>557</v>
      </c>
      <c r="E1845" s="368" t="s">
        <v>558</v>
      </c>
      <c r="F1845" s="369" t="s">
        <v>502</v>
      </c>
      <c r="G1845" s="370">
        <v>280</v>
      </c>
      <c r="I1845" s="143"/>
      <c r="J1845" s="143"/>
      <c r="K1845" s="143"/>
      <c r="L1845" s="143"/>
      <c r="M1845" s="237"/>
      <c r="N1845" s="143"/>
      <c r="O1845" s="143"/>
      <c r="P1845" s="143"/>
      <c r="Q1845" s="143"/>
      <c r="R1845" s="143"/>
      <c r="S1845" s="143"/>
      <c r="T1845" s="143"/>
      <c r="U1845" s="143"/>
      <c r="V1845" s="143"/>
      <c r="W1845" s="90">
        <f>IF(AND($AM$17&gt;=$X1845,$AM$17&lt;=$Y1845),'TARIFA ENTREGA A DIRECCION USD'!A1845,$W1846)</f>
        <v>0</v>
      </c>
      <c r="X1845" s="90">
        <v>1836.001</v>
      </c>
      <c r="Y1845" s="90">
        <v>1837</v>
      </c>
      <c r="Z1845" s="144"/>
    </row>
    <row r="1846" spans="1:26" x14ac:dyDescent="0.2">
      <c r="A1846" s="281" t="str">
        <f t="shared" si="37"/>
        <v>SFE CGA</v>
      </c>
      <c r="B1846" s="368" t="s">
        <v>598</v>
      </c>
      <c r="C1846" s="368" t="s">
        <v>599</v>
      </c>
      <c r="D1846" s="368" t="s">
        <v>559</v>
      </c>
      <c r="E1846" s="368" t="s">
        <v>560</v>
      </c>
      <c r="F1846" s="369" t="s">
        <v>502</v>
      </c>
      <c r="G1846" s="370">
        <v>196</v>
      </c>
      <c r="I1846" s="143"/>
      <c r="J1846" s="143"/>
      <c r="K1846" s="143"/>
      <c r="L1846" s="143"/>
      <c r="M1846" s="237"/>
      <c r="N1846" s="143"/>
      <c r="O1846" s="143"/>
      <c r="P1846" s="143"/>
      <c r="Q1846" s="143"/>
      <c r="R1846" s="143"/>
      <c r="S1846" s="143"/>
      <c r="T1846" s="143"/>
      <c r="U1846" s="143"/>
      <c r="V1846" s="143"/>
      <c r="W1846" s="90">
        <f>IF(AND($AM$17&gt;=$X1846,$AM$17&lt;=$Y1846),'TARIFA ENTREGA A DIRECCION USD'!A1846,$W1847)</f>
        <v>0</v>
      </c>
      <c r="X1846" s="90">
        <v>1837.001</v>
      </c>
      <c r="Y1846" s="90">
        <v>1838</v>
      </c>
      <c r="Z1846" s="144"/>
    </row>
    <row r="1847" spans="1:26" x14ac:dyDescent="0.2">
      <c r="A1847" s="281" t="str">
        <f t="shared" si="37"/>
        <v>SFE CNA</v>
      </c>
      <c r="B1847" s="368" t="s">
        <v>598</v>
      </c>
      <c r="C1847" s="368" t="s">
        <v>599</v>
      </c>
      <c r="D1847" s="368" t="s">
        <v>5492</v>
      </c>
      <c r="E1847" s="368" t="s">
        <v>5493</v>
      </c>
      <c r="F1847" s="369" t="s">
        <v>504</v>
      </c>
      <c r="G1847" s="370">
        <v>682</v>
      </c>
      <c r="I1847" s="143"/>
      <c r="J1847" s="143"/>
      <c r="K1847" s="143"/>
      <c r="L1847" s="143"/>
      <c r="M1847" s="237"/>
      <c r="N1847" s="143"/>
      <c r="O1847" s="143"/>
      <c r="P1847" s="143"/>
      <c r="Q1847" s="143"/>
      <c r="R1847" s="143"/>
      <c r="S1847" s="143"/>
      <c r="T1847" s="143"/>
      <c r="U1847" s="143"/>
      <c r="V1847" s="143"/>
      <c r="W1847" s="90">
        <f>IF(AND($AM$17&gt;=$X1847,$AM$17&lt;=$Y1847),'TARIFA ENTREGA A DIRECCION USD'!A1847,$W1848)</f>
        <v>0</v>
      </c>
      <c r="X1847" s="90">
        <v>1838.001</v>
      </c>
      <c r="Y1847" s="90">
        <v>1839</v>
      </c>
      <c r="Z1847" s="144"/>
    </row>
    <row r="1848" spans="1:26" x14ac:dyDescent="0.2">
      <c r="A1848" s="281" t="str">
        <f t="shared" si="37"/>
        <v>SFE CNO</v>
      </c>
      <c r="B1848" s="368" t="s">
        <v>598</v>
      </c>
      <c r="C1848" s="368" t="s">
        <v>599</v>
      </c>
      <c r="D1848" s="368" t="s">
        <v>5499</v>
      </c>
      <c r="E1848" s="368" t="s">
        <v>5500</v>
      </c>
      <c r="F1848" s="369" t="s">
        <v>504</v>
      </c>
      <c r="G1848" s="370">
        <v>810</v>
      </c>
      <c r="I1848" s="143"/>
      <c r="J1848" s="143"/>
      <c r="K1848" s="143"/>
      <c r="L1848" s="143"/>
      <c r="M1848" s="237"/>
      <c r="N1848" s="143"/>
      <c r="O1848" s="143"/>
      <c r="P1848" s="143"/>
      <c r="Q1848" s="143"/>
      <c r="R1848" s="143"/>
      <c r="S1848" s="143"/>
      <c r="T1848" s="143"/>
      <c r="U1848" s="143"/>
      <c r="V1848" s="143"/>
      <c r="W1848" s="90">
        <f>IF(AND($AM$17&gt;=$X1848,$AM$17&lt;=$Y1848),'TARIFA ENTREGA A DIRECCION USD'!A1848,$W1849)</f>
        <v>0</v>
      </c>
      <c r="X1848" s="90">
        <v>1839.001</v>
      </c>
      <c r="Y1848" s="90">
        <v>1840</v>
      </c>
      <c r="Z1848" s="144"/>
    </row>
    <row r="1849" spans="1:26" x14ac:dyDescent="0.2">
      <c r="A1849" s="281" t="str">
        <f t="shared" si="37"/>
        <v>SFE CRO</v>
      </c>
      <c r="B1849" s="368" t="s">
        <v>598</v>
      </c>
      <c r="C1849" s="368" t="s">
        <v>599</v>
      </c>
      <c r="D1849" s="368" t="s">
        <v>562</v>
      </c>
      <c r="E1849" s="368" t="s">
        <v>563</v>
      </c>
      <c r="F1849" s="369" t="s">
        <v>503</v>
      </c>
      <c r="G1849" s="370">
        <v>421</v>
      </c>
      <c r="I1849" s="143"/>
      <c r="J1849" s="143"/>
      <c r="K1849" s="143"/>
      <c r="L1849" s="143"/>
      <c r="M1849" s="237"/>
      <c r="N1849" s="143"/>
      <c r="O1849" s="143"/>
      <c r="P1849" s="143"/>
      <c r="Q1849" s="143"/>
      <c r="R1849" s="143"/>
      <c r="S1849" s="143"/>
      <c r="T1849" s="143"/>
      <c r="U1849" s="143"/>
      <c r="V1849" s="143"/>
      <c r="W1849" s="90">
        <f>IF(AND($AM$17&gt;=$X1849,$AM$17&lt;=$Y1849),'TARIFA ENTREGA A DIRECCION USD'!A1849,$W1850)</f>
        <v>0</v>
      </c>
      <c r="X1849" s="90">
        <v>1840.001</v>
      </c>
      <c r="Y1849" s="90">
        <v>1841</v>
      </c>
      <c r="Z1849" s="144"/>
    </row>
    <row r="1850" spans="1:26" x14ac:dyDescent="0.2">
      <c r="A1850" s="281" t="str">
        <f t="shared" si="37"/>
        <v>SFE CRR</v>
      </c>
      <c r="B1850" s="368" t="s">
        <v>598</v>
      </c>
      <c r="C1850" s="368" t="s">
        <v>599</v>
      </c>
      <c r="D1850" s="368" t="s">
        <v>564</v>
      </c>
      <c r="E1850" s="368" t="s">
        <v>565</v>
      </c>
      <c r="F1850" s="369" t="s">
        <v>502</v>
      </c>
      <c r="G1850" s="370">
        <v>190</v>
      </c>
      <c r="I1850" s="143"/>
      <c r="J1850" s="143"/>
      <c r="K1850" s="143"/>
      <c r="L1850" s="143"/>
      <c r="M1850" s="237"/>
      <c r="N1850" s="143"/>
      <c r="O1850" s="143"/>
      <c r="P1850" s="143"/>
      <c r="Q1850" s="143"/>
      <c r="R1850" s="143"/>
      <c r="S1850" s="143"/>
      <c r="T1850" s="143"/>
      <c r="U1850" s="143"/>
      <c r="V1850" s="143"/>
      <c r="W1850" s="90">
        <f>IF(AND($AM$17&gt;=$X1850,$AM$17&lt;=$Y1850),'TARIFA ENTREGA A DIRECCION USD'!A1850,$W1851)</f>
        <v>0</v>
      </c>
      <c r="X1850" s="90">
        <v>1841.001</v>
      </c>
      <c r="Y1850" s="90">
        <v>1842</v>
      </c>
      <c r="Z1850" s="144"/>
    </row>
    <row r="1851" spans="1:26" x14ac:dyDescent="0.2">
      <c r="A1851" s="281" t="str">
        <f t="shared" si="37"/>
        <v>SFE CVE</v>
      </c>
      <c r="B1851" s="368" t="s">
        <v>598</v>
      </c>
      <c r="C1851" s="368" t="s">
        <v>599</v>
      </c>
      <c r="D1851" s="368" t="s">
        <v>566</v>
      </c>
      <c r="E1851" s="368" t="s">
        <v>567</v>
      </c>
      <c r="F1851" s="369" t="s">
        <v>502</v>
      </c>
      <c r="G1851" s="370">
        <v>266</v>
      </c>
      <c r="I1851" s="143"/>
      <c r="J1851" s="143"/>
      <c r="K1851" s="143"/>
      <c r="L1851" s="143"/>
      <c r="M1851" s="237"/>
      <c r="N1851" s="143"/>
      <c r="O1851" s="143"/>
      <c r="P1851" s="143"/>
      <c r="Q1851" s="143"/>
      <c r="R1851" s="143"/>
      <c r="S1851" s="143"/>
      <c r="T1851" s="143"/>
      <c r="U1851" s="143"/>
      <c r="V1851" s="143"/>
      <c r="W1851" s="90">
        <f>IF(AND($AM$17&gt;=$X1851,$AM$17&lt;=$Y1851),'TARIFA ENTREGA A DIRECCION USD'!A1851,$W1852)</f>
        <v>0</v>
      </c>
      <c r="X1851" s="90">
        <v>1842.001</v>
      </c>
      <c r="Y1851" s="90">
        <v>1843</v>
      </c>
      <c r="Z1851" s="144"/>
    </row>
    <row r="1852" spans="1:26" x14ac:dyDescent="0.2">
      <c r="A1852" s="281" t="str">
        <f t="shared" si="37"/>
        <v>SFE CZO</v>
      </c>
      <c r="B1852" s="368" t="s">
        <v>598</v>
      </c>
      <c r="C1852" s="368" t="s">
        <v>599</v>
      </c>
      <c r="D1852" s="368" t="s">
        <v>568</v>
      </c>
      <c r="E1852" s="368" t="s">
        <v>5481</v>
      </c>
      <c r="F1852" s="369" t="s">
        <v>503</v>
      </c>
      <c r="G1852" s="370">
        <v>354</v>
      </c>
      <c r="I1852" s="143"/>
      <c r="J1852" s="143"/>
      <c r="K1852" s="143"/>
      <c r="L1852" s="143"/>
      <c r="M1852" s="237"/>
      <c r="N1852" s="143"/>
      <c r="O1852" s="143"/>
      <c r="P1852" s="143"/>
      <c r="Q1852" s="143"/>
      <c r="R1852" s="143"/>
      <c r="S1852" s="143"/>
      <c r="T1852" s="143"/>
      <c r="U1852" s="143"/>
      <c r="V1852" s="143"/>
      <c r="W1852" s="90">
        <f>IF(AND($AM$17&gt;=$X1852,$AM$17&lt;=$Y1852),'TARIFA ENTREGA A DIRECCION USD'!A1852,$W1853)</f>
        <v>0</v>
      </c>
      <c r="X1852" s="90">
        <v>1843.001</v>
      </c>
      <c r="Y1852" s="90">
        <v>1844</v>
      </c>
      <c r="Z1852" s="144"/>
    </row>
    <row r="1853" spans="1:26" x14ac:dyDescent="0.2">
      <c r="A1853" s="281" t="str">
        <f t="shared" si="37"/>
        <v>SFE DMS</v>
      </c>
      <c r="B1853" s="368" t="s">
        <v>598</v>
      </c>
      <c r="C1853" s="368" t="s">
        <v>599</v>
      </c>
      <c r="D1853" s="368" t="s">
        <v>5446</v>
      </c>
      <c r="E1853" s="368" t="s">
        <v>5447</v>
      </c>
      <c r="F1853" s="369" t="s">
        <v>503</v>
      </c>
      <c r="G1853" s="370">
        <v>331</v>
      </c>
      <c r="I1853" s="143"/>
      <c r="J1853" s="143"/>
      <c r="K1853" s="143"/>
      <c r="L1853" s="143"/>
      <c r="M1853" s="237"/>
      <c r="N1853" s="143"/>
      <c r="O1853" s="143"/>
      <c r="P1853" s="143"/>
      <c r="Q1853" s="143"/>
      <c r="R1853" s="143"/>
      <c r="S1853" s="143"/>
      <c r="T1853" s="143"/>
      <c r="U1853" s="143"/>
      <c r="V1853" s="143"/>
      <c r="W1853" s="90">
        <f>IF(AND($AM$17&gt;=$X1853,$AM$17&lt;=$Y1853),'TARIFA ENTREGA A DIRECCION USD'!A1853,$W1854)</f>
        <v>0</v>
      </c>
      <c r="X1853" s="90">
        <v>1844.001</v>
      </c>
      <c r="Y1853" s="90">
        <v>1845</v>
      </c>
      <c r="Z1853" s="144"/>
    </row>
    <row r="1854" spans="1:26" x14ac:dyDescent="0.2">
      <c r="A1854" s="281" t="str">
        <f t="shared" si="37"/>
        <v>SFE ETE</v>
      </c>
      <c r="B1854" s="368" t="s">
        <v>598</v>
      </c>
      <c r="C1854" s="368" t="s">
        <v>599</v>
      </c>
      <c r="D1854" s="368" t="s">
        <v>570</v>
      </c>
      <c r="E1854" s="368" t="s">
        <v>571</v>
      </c>
      <c r="F1854" s="369" t="s">
        <v>504</v>
      </c>
      <c r="G1854" s="370">
        <v>739</v>
      </c>
      <c r="I1854" s="143"/>
      <c r="J1854" s="143"/>
      <c r="K1854" s="143"/>
      <c r="L1854" s="143"/>
      <c r="M1854" s="237"/>
      <c r="N1854" s="143"/>
      <c r="O1854" s="143"/>
      <c r="P1854" s="143"/>
      <c r="Q1854" s="143"/>
      <c r="R1854" s="143"/>
      <c r="S1854" s="143"/>
      <c r="T1854" s="143"/>
      <c r="U1854" s="143"/>
      <c r="V1854" s="143"/>
      <c r="W1854" s="90">
        <f>IF(AND($AM$17&gt;=$X1854,$AM$17&lt;=$Y1854),'TARIFA ENTREGA A DIRECCION USD'!A1854,$W1855)</f>
        <v>0</v>
      </c>
      <c r="X1854" s="90">
        <v>1845.001</v>
      </c>
      <c r="Y1854" s="90">
        <v>1846</v>
      </c>
      <c r="Z1854" s="144"/>
    </row>
    <row r="1855" spans="1:26" x14ac:dyDescent="0.2">
      <c r="A1855" s="281" t="str">
        <f t="shared" si="37"/>
        <v>SFE EVA</v>
      </c>
      <c r="B1855" s="368" t="s">
        <v>598</v>
      </c>
      <c r="C1855" s="368" t="s">
        <v>599</v>
      </c>
      <c r="D1855" s="368" t="s">
        <v>572</v>
      </c>
      <c r="E1855" s="368" t="s">
        <v>573</v>
      </c>
      <c r="F1855" s="369" t="s">
        <v>503</v>
      </c>
      <c r="G1855" s="370">
        <v>464</v>
      </c>
      <c r="I1855" s="143"/>
      <c r="J1855" s="143"/>
      <c r="K1855" s="143"/>
      <c r="L1855" s="143"/>
      <c r="M1855" s="237"/>
      <c r="N1855" s="143"/>
      <c r="O1855" s="143"/>
      <c r="P1855" s="143"/>
      <c r="Q1855" s="143"/>
      <c r="R1855" s="143"/>
      <c r="S1855" s="143"/>
      <c r="T1855" s="143"/>
      <c r="U1855" s="143"/>
      <c r="V1855" s="143"/>
      <c r="W1855" s="90">
        <f>IF(AND($AM$17&gt;=$X1855,$AM$17&lt;=$Y1855),'TARIFA ENTREGA A DIRECCION USD'!A1855,$W1856)</f>
        <v>0</v>
      </c>
      <c r="X1855" s="90">
        <v>1846.001</v>
      </c>
      <c r="Y1855" s="90">
        <v>1847</v>
      </c>
      <c r="Z1855" s="144"/>
    </row>
    <row r="1856" spans="1:26" x14ac:dyDescent="0.2">
      <c r="A1856" s="281" t="str">
        <f t="shared" si="37"/>
        <v>SFE GR2</v>
      </c>
      <c r="B1856" s="368" t="s">
        <v>598</v>
      </c>
      <c r="C1856" s="368" t="s">
        <v>599</v>
      </c>
      <c r="D1856" s="368" t="s">
        <v>576</v>
      </c>
      <c r="E1856" s="368" t="s">
        <v>5473</v>
      </c>
      <c r="F1856" s="369" t="s">
        <v>503</v>
      </c>
      <c r="G1856" s="370">
        <v>316</v>
      </c>
      <c r="I1856" s="143"/>
      <c r="J1856" s="143"/>
      <c r="K1856" s="143"/>
      <c r="L1856" s="143"/>
      <c r="M1856" s="237"/>
      <c r="N1856" s="143"/>
      <c r="O1856" s="143"/>
      <c r="P1856" s="143"/>
      <c r="Q1856" s="143"/>
      <c r="R1856" s="143"/>
      <c r="S1856" s="143"/>
      <c r="T1856" s="143"/>
      <c r="U1856" s="143"/>
      <c r="V1856" s="143"/>
      <c r="W1856" s="90">
        <f>IF(AND($AM$17&gt;=$X1856,$AM$17&lt;=$Y1856),'TARIFA ENTREGA A DIRECCION USD'!A1856,$W1857)</f>
        <v>0</v>
      </c>
      <c r="X1856" s="90">
        <v>1847.001</v>
      </c>
      <c r="Y1856" s="90">
        <v>1848</v>
      </c>
      <c r="Z1856" s="144"/>
    </row>
    <row r="1857" spans="1:26" x14ac:dyDescent="0.2">
      <c r="A1857" s="281" t="str">
        <f t="shared" si="37"/>
        <v>SFE GTE</v>
      </c>
      <c r="B1857" s="368" t="s">
        <v>598</v>
      </c>
      <c r="C1857" s="368" t="s">
        <v>599</v>
      </c>
      <c r="D1857" s="368" t="s">
        <v>5501</v>
      </c>
      <c r="E1857" s="368" t="s">
        <v>5502</v>
      </c>
      <c r="F1857" s="369" t="s">
        <v>503</v>
      </c>
      <c r="G1857" s="370">
        <v>324</v>
      </c>
      <c r="I1857" s="143"/>
      <c r="J1857" s="143"/>
      <c r="K1857" s="143"/>
      <c r="L1857" s="143"/>
      <c r="M1857" s="237"/>
      <c r="N1857" s="143"/>
      <c r="O1857" s="143"/>
      <c r="P1857" s="143"/>
      <c r="Q1857" s="143"/>
      <c r="R1857" s="143"/>
      <c r="S1857" s="143"/>
      <c r="T1857" s="143"/>
      <c r="U1857" s="143"/>
      <c r="V1857" s="143"/>
      <c r="W1857" s="90">
        <f>IF(AND($AM$17&gt;=$X1857,$AM$17&lt;=$Y1857),'TARIFA ENTREGA A DIRECCION USD'!A1857,$W1858)</f>
        <v>0</v>
      </c>
      <c r="X1857" s="90">
        <v>1848.001</v>
      </c>
      <c r="Y1857" s="90">
        <v>1849</v>
      </c>
      <c r="Z1857" s="144"/>
    </row>
    <row r="1858" spans="1:26" x14ac:dyDescent="0.2">
      <c r="A1858" s="281" t="str">
        <f t="shared" ref="A1858:A1921" si="38">CONCATENATE(B1858," ",D1858)</f>
        <v>SFE GUA</v>
      </c>
      <c r="B1858" s="368" t="s">
        <v>598</v>
      </c>
      <c r="C1858" s="368" t="s">
        <v>599</v>
      </c>
      <c r="D1858" s="368" t="s">
        <v>574</v>
      </c>
      <c r="E1858" s="368" t="s">
        <v>575</v>
      </c>
      <c r="F1858" s="369" t="s">
        <v>502</v>
      </c>
      <c r="G1858" s="370">
        <v>255</v>
      </c>
      <c r="I1858" s="143"/>
      <c r="J1858" s="143"/>
      <c r="K1858" s="143"/>
      <c r="L1858" s="143"/>
      <c r="M1858" s="237"/>
      <c r="N1858" s="143"/>
      <c r="O1858" s="143"/>
      <c r="P1858" s="143"/>
      <c r="Q1858" s="143"/>
      <c r="R1858" s="143"/>
      <c r="S1858" s="143"/>
      <c r="T1858" s="143"/>
      <c r="U1858" s="143"/>
      <c r="V1858" s="143"/>
      <c r="W1858" s="90">
        <f>IF(AND($AM$17&gt;=$X1858,$AM$17&lt;=$Y1858),'TARIFA ENTREGA A DIRECCION USD'!A1858,$W1859)</f>
        <v>0</v>
      </c>
      <c r="X1858" s="90">
        <v>1849.001</v>
      </c>
      <c r="Y1858" s="90">
        <v>1850</v>
      </c>
      <c r="Z1858" s="144"/>
    </row>
    <row r="1859" spans="1:26" x14ac:dyDescent="0.2">
      <c r="A1859" s="281" t="str">
        <f t="shared" si="38"/>
        <v>SFE LGA</v>
      </c>
      <c r="B1859" s="368" t="s">
        <v>598</v>
      </c>
      <c r="C1859" s="368" t="s">
        <v>599</v>
      </c>
      <c r="D1859" s="368" t="s">
        <v>5536</v>
      </c>
      <c r="E1859" s="368" t="s">
        <v>5480</v>
      </c>
      <c r="F1859" s="369" t="s">
        <v>503</v>
      </c>
      <c r="G1859" s="370">
        <v>323</v>
      </c>
      <c r="I1859" s="143"/>
      <c r="J1859" s="143"/>
      <c r="K1859" s="143"/>
      <c r="L1859" s="143"/>
      <c r="M1859" s="237"/>
      <c r="N1859" s="143"/>
      <c r="O1859" s="143"/>
      <c r="P1859" s="143"/>
      <c r="Q1859" s="143"/>
      <c r="R1859" s="143"/>
      <c r="S1859" s="143"/>
      <c r="T1859" s="143"/>
      <c r="U1859" s="143"/>
      <c r="V1859" s="143"/>
      <c r="W1859" s="90">
        <f>IF(AND($AM$17&gt;=$X1859,$AM$17&lt;=$Y1859),'TARIFA ENTREGA A DIRECCION USD'!A1859,$W1860)</f>
        <v>0</v>
      </c>
      <c r="X1859" s="90">
        <v>1850.001</v>
      </c>
      <c r="Y1859" s="90">
        <v>1851</v>
      </c>
      <c r="Z1859" s="144"/>
    </row>
    <row r="1860" spans="1:26" x14ac:dyDescent="0.2">
      <c r="A1860" s="281" t="str">
        <f t="shared" si="38"/>
        <v>SFE MAY</v>
      </c>
      <c r="B1860" s="368" t="s">
        <v>598</v>
      </c>
      <c r="C1860" s="368" t="s">
        <v>599</v>
      </c>
      <c r="D1860" s="368" t="s">
        <v>577</v>
      </c>
      <c r="E1860" s="368" t="s">
        <v>578</v>
      </c>
      <c r="F1860" s="369" t="s">
        <v>502</v>
      </c>
      <c r="G1860" s="370">
        <v>162</v>
      </c>
      <c r="I1860" s="143"/>
      <c r="J1860" s="143"/>
      <c r="K1860" s="143"/>
      <c r="L1860" s="143"/>
      <c r="M1860" s="237"/>
      <c r="N1860" s="143"/>
      <c r="O1860" s="143"/>
      <c r="P1860" s="143"/>
      <c r="Q1860" s="143"/>
      <c r="R1860" s="143"/>
      <c r="S1860" s="143"/>
      <c r="T1860" s="143"/>
      <c r="U1860" s="143"/>
      <c r="V1860" s="143"/>
      <c r="W1860" s="90">
        <f>IF(AND($AM$17&gt;=$X1860,$AM$17&lt;=$Y1860),'TARIFA ENTREGA A DIRECCION USD'!A1860,$W1861)</f>
        <v>0</v>
      </c>
      <c r="X1860" s="90">
        <v>1851.001</v>
      </c>
      <c r="Y1860" s="90">
        <v>1852</v>
      </c>
      <c r="Z1860" s="144"/>
    </row>
    <row r="1861" spans="1:26" x14ac:dyDescent="0.2">
      <c r="A1861" s="281" t="str">
        <f t="shared" si="38"/>
        <v>SFE MBO</v>
      </c>
      <c r="B1861" s="368" t="s">
        <v>598</v>
      </c>
      <c r="C1861" s="368" t="s">
        <v>599</v>
      </c>
      <c r="D1861" s="368" t="s">
        <v>579</v>
      </c>
      <c r="E1861" s="368" t="s">
        <v>580</v>
      </c>
      <c r="F1861" s="369" t="s">
        <v>503</v>
      </c>
      <c r="G1861" s="370">
        <v>419</v>
      </c>
      <c r="I1861" s="143"/>
      <c r="J1861" s="143"/>
      <c r="K1861" s="143"/>
      <c r="L1861" s="143"/>
      <c r="M1861" s="237"/>
      <c r="N1861" s="143"/>
      <c r="O1861" s="143"/>
      <c r="P1861" s="143"/>
      <c r="Q1861" s="143"/>
      <c r="R1861" s="143"/>
      <c r="S1861" s="143"/>
      <c r="T1861" s="143"/>
      <c r="U1861" s="143"/>
      <c r="V1861" s="143"/>
      <c r="W1861" s="90">
        <f>IF(AND($AM$17&gt;=$X1861,$AM$17&lt;=$Y1861),'TARIFA ENTREGA A DIRECCION USD'!A1861,$W1862)</f>
        <v>0</v>
      </c>
      <c r="X1861" s="90">
        <v>1852.001</v>
      </c>
      <c r="Y1861" s="90">
        <v>1853</v>
      </c>
      <c r="Z1861" s="144"/>
    </row>
    <row r="1862" spans="1:26" x14ac:dyDescent="0.2">
      <c r="A1862" s="281" t="str">
        <f t="shared" si="38"/>
        <v>SFE MDA</v>
      </c>
      <c r="B1862" s="368" t="s">
        <v>598</v>
      </c>
      <c r="C1862" s="368" t="s">
        <v>599</v>
      </c>
      <c r="D1862" s="368" t="s">
        <v>581</v>
      </c>
      <c r="E1862" s="368" t="s">
        <v>582</v>
      </c>
      <c r="F1862" s="369" t="s">
        <v>503</v>
      </c>
      <c r="G1862" s="370">
        <v>530</v>
      </c>
      <c r="I1862" s="143"/>
      <c r="J1862" s="143"/>
      <c r="K1862" s="143"/>
      <c r="L1862" s="143"/>
      <c r="M1862" s="237"/>
      <c r="N1862" s="143"/>
      <c r="O1862" s="143"/>
      <c r="P1862" s="143"/>
      <c r="Q1862" s="143"/>
      <c r="R1862" s="143"/>
      <c r="S1862" s="143"/>
      <c r="T1862" s="143"/>
      <c r="U1862" s="143"/>
      <c r="V1862" s="143"/>
      <c r="W1862" s="90">
        <f>IF(AND($AM$17&gt;=$X1862,$AM$17&lt;=$Y1862),'TARIFA ENTREGA A DIRECCION USD'!A1862,$W1863)</f>
        <v>0</v>
      </c>
      <c r="X1862" s="90">
        <v>1853.001</v>
      </c>
      <c r="Y1862" s="90">
        <v>1854</v>
      </c>
      <c r="Z1862" s="144"/>
    </row>
    <row r="1863" spans="1:26" x14ac:dyDescent="0.2">
      <c r="A1863" s="281" t="str">
        <f t="shared" si="38"/>
        <v>SFE MIN</v>
      </c>
      <c r="B1863" s="368" t="s">
        <v>598</v>
      </c>
      <c r="C1863" s="368" t="s">
        <v>599</v>
      </c>
      <c r="D1863" s="368" t="s">
        <v>583</v>
      </c>
      <c r="E1863" s="368" t="s">
        <v>584</v>
      </c>
      <c r="F1863" s="369" t="s">
        <v>504</v>
      </c>
      <c r="G1863" s="370">
        <v>784</v>
      </c>
      <c r="I1863" s="143"/>
      <c r="J1863" s="143"/>
      <c r="K1863" s="143"/>
      <c r="L1863" s="143"/>
      <c r="M1863" s="237"/>
      <c r="N1863" s="143"/>
      <c r="O1863" s="143"/>
      <c r="P1863" s="143"/>
      <c r="Q1863" s="143"/>
      <c r="R1863" s="143"/>
      <c r="S1863" s="143"/>
      <c r="T1863" s="143"/>
      <c r="U1863" s="143"/>
      <c r="V1863" s="143"/>
      <c r="W1863" s="90">
        <f>IF(AND($AM$17&gt;=$X1863,$AM$17&lt;=$Y1863),'TARIFA ENTREGA A DIRECCION USD'!A1863,$W1864)</f>
        <v>0</v>
      </c>
      <c r="X1863" s="90">
        <v>1854.001</v>
      </c>
      <c r="Y1863" s="90">
        <v>1855</v>
      </c>
      <c r="Z1863" s="144"/>
    </row>
    <row r="1864" spans="1:26" x14ac:dyDescent="0.2">
      <c r="A1864" s="281" t="str">
        <f t="shared" si="38"/>
        <v>SFE MLM</v>
      </c>
      <c r="B1864" s="368" t="s">
        <v>598</v>
      </c>
      <c r="C1864" s="368" t="s">
        <v>599</v>
      </c>
      <c r="D1864" s="368" t="s">
        <v>5474</v>
      </c>
      <c r="E1864" s="368" t="s">
        <v>5487</v>
      </c>
      <c r="F1864" s="369" t="s">
        <v>502</v>
      </c>
      <c r="G1864" s="370">
        <v>293</v>
      </c>
      <c r="I1864" s="143"/>
      <c r="J1864" s="143"/>
      <c r="K1864" s="143"/>
      <c r="L1864" s="143"/>
      <c r="M1864" s="237"/>
      <c r="N1864" s="143"/>
      <c r="O1864" s="143"/>
      <c r="P1864" s="143"/>
      <c r="Q1864" s="143"/>
      <c r="R1864" s="143"/>
      <c r="S1864" s="143"/>
      <c r="T1864" s="143"/>
      <c r="U1864" s="143"/>
      <c r="V1864" s="143"/>
      <c r="W1864" s="90">
        <f>IF(AND($AM$17&gt;=$X1864,$AM$17&lt;=$Y1864),'TARIFA ENTREGA A DIRECCION USD'!A1864,$W1865)</f>
        <v>0</v>
      </c>
      <c r="X1864" s="90">
        <v>1855.001</v>
      </c>
      <c r="Y1864" s="90">
        <v>1856</v>
      </c>
      <c r="Z1864" s="144"/>
    </row>
    <row r="1865" spans="1:26" x14ac:dyDescent="0.2">
      <c r="A1865" s="281" t="str">
        <f t="shared" si="38"/>
        <v>SFE MTA</v>
      </c>
      <c r="B1865" s="368" t="s">
        <v>598</v>
      </c>
      <c r="C1865" s="368" t="s">
        <v>599</v>
      </c>
      <c r="D1865" s="368" t="s">
        <v>585</v>
      </c>
      <c r="E1865" s="368" t="s">
        <v>5483</v>
      </c>
      <c r="F1865" s="369" t="s">
        <v>5491</v>
      </c>
      <c r="G1865" s="370">
        <v>740</v>
      </c>
      <c r="I1865" s="143"/>
      <c r="J1865" s="143"/>
      <c r="K1865" s="143"/>
      <c r="L1865" s="143"/>
      <c r="M1865" s="237"/>
      <c r="N1865" s="143"/>
      <c r="O1865" s="143"/>
      <c r="P1865" s="143"/>
      <c r="Q1865" s="143"/>
      <c r="R1865" s="143"/>
      <c r="S1865" s="143"/>
      <c r="T1865" s="143"/>
      <c r="U1865" s="143"/>
      <c r="V1865" s="143"/>
      <c r="W1865" s="90">
        <f>IF(AND($AM$17&gt;=$X1865,$AM$17&lt;=$Y1865),'TARIFA ENTREGA A DIRECCION USD'!A1865,$W1866)</f>
        <v>0</v>
      </c>
      <c r="X1865" s="90">
        <v>1856.001</v>
      </c>
      <c r="Y1865" s="90">
        <v>1857</v>
      </c>
      <c r="Z1865" s="144"/>
    </row>
    <row r="1866" spans="1:26" x14ac:dyDescent="0.2">
      <c r="A1866" s="281" t="str">
        <f t="shared" si="38"/>
        <v>SFE PCO</v>
      </c>
      <c r="B1866" s="368" t="s">
        <v>598</v>
      </c>
      <c r="C1866" s="368" t="s">
        <v>599</v>
      </c>
      <c r="D1866" s="368" t="s">
        <v>586</v>
      </c>
      <c r="E1866" s="368" t="s">
        <v>587</v>
      </c>
      <c r="F1866" s="369" t="s">
        <v>502</v>
      </c>
      <c r="G1866" s="370">
        <v>88</v>
      </c>
      <c r="I1866" s="143"/>
      <c r="J1866" s="143"/>
      <c r="K1866" s="143"/>
      <c r="L1866" s="143"/>
      <c r="M1866" s="237"/>
      <c r="N1866" s="143"/>
      <c r="O1866" s="143"/>
      <c r="P1866" s="143"/>
      <c r="Q1866" s="143"/>
      <c r="R1866" s="143"/>
      <c r="S1866" s="143"/>
      <c r="T1866" s="143"/>
      <c r="U1866" s="143"/>
      <c r="V1866" s="143"/>
      <c r="W1866" s="90">
        <f>IF(AND($AM$17&gt;=$X1866,$AM$17&lt;=$Y1866),'TARIFA ENTREGA A DIRECCION USD'!A1866,$W1867)</f>
        <v>0</v>
      </c>
      <c r="X1866" s="90">
        <v>1857.001</v>
      </c>
      <c r="Y1866" s="90">
        <v>1858</v>
      </c>
      <c r="Z1866" s="144"/>
    </row>
    <row r="1867" spans="1:26" x14ac:dyDescent="0.2">
      <c r="A1867" s="281" t="str">
        <f t="shared" si="38"/>
        <v>SFE PFO</v>
      </c>
      <c r="B1867" s="368" t="s">
        <v>598</v>
      </c>
      <c r="C1867" s="368" t="s">
        <v>599</v>
      </c>
      <c r="D1867" s="368" t="s">
        <v>588</v>
      </c>
      <c r="E1867" s="368" t="s">
        <v>589</v>
      </c>
      <c r="F1867" s="369" t="s">
        <v>503</v>
      </c>
      <c r="G1867" s="370">
        <v>384</v>
      </c>
      <c r="I1867" s="143"/>
      <c r="J1867" s="143"/>
      <c r="K1867" s="143"/>
      <c r="L1867" s="143"/>
      <c r="M1867" s="237"/>
      <c r="N1867" s="143"/>
      <c r="O1867" s="143"/>
      <c r="P1867" s="143"/>
      <c r="Q1867" s="143"/>
      <c r="R1867" s="143"/>
      <c r="S1867" s="143"/>
      <c r="T1867" s="143"/>
      <c r="U1867" s="143"/>
      <c r="V1867" s="143"/>
      <c r="W1867" s="90">
        <f>IF(AND($AM$17&gt;=$X1867,$AM$17&lt;=$Y1867),'TARIFA ENTREGA A DIRECCION USD'!A1867,$W1868)</f>
        <v>0</v>
      </c>
      <c r="X1867" s="90">
        <v>1858.001</v>
      </c>
      <c r="Y1867" s="90">
        <v>1859</v>
      </c>
      <c r="Z1867" s="144"/>
    </row>
    <row r="1868" spans="1:26" x14ac:dyDescent="0.2">
      <c r="A1868" s="281" t="str">
        <f t="shared" si="38"/>
        <v>SFE PLC</v>
      </c>
      <c r="B1868" s="368" t="s">
        <v>598</v>
      </c>
      <c r="C1868" s="368" t="s">
        <v>599</v>
      </c>
      <c r="D1868" s="368" t="s">
        <v>590</v>
      </c>
      <c r="E1868" s="368" t="s">
        <v>591</v>
      </c>
      <c r="F1868" s="369" t="s">
        <v>504</v>
      </c>
      <c r="G1868" s="369">
        <v>605</v>
      </c>
      <c r="I1868" s="143"/>
      <c r="J1868" s="143"/>
      <c r="K1868" s="143"/>
      <c r="L1868" s="143"/>
      <c r="M1868" s="237"/>
      <c r="N1868" s="143"/>
      <c r="O1868" s="143"/>
      <c r="P1868" s="143"/>
      <c r="Q1868" s="143"/>
      <c r="R1868" s="143"/>
      <c r="S1868" s="143"/>
      <c r="T1868" s="143"/>
      <c r="U1868" s="143"/>
      <c r="V1868" s="143"/>
      <c r="W1868" s="90">
        <f>IF(AND($AM$17&gt;=$X1868,$AM$17&lt;=$Y1868),'TARIFA ENTREGA A DIRECCION USD'!A1868,$W1869)</f>
        <v>0</v>
      </c>
      <c r="X1868" s="90">
        <v>1859.001</v>
      </c>
      <c r="Y1868" s="90">
        <v>1860</v>
      </c>
      <c r="Z1868" s="144"/>
    </row>
    <row r="1869" spans="1:26" x14ac:dyDescent="0.2">
      <c r="A1869" s="281" t="str">
        <f t="shared" si="38"/>
        <v>SFE POZ</v>
      </c>
      <c r="B1869" s="368" t="s">
        <v>598</v>
      </c>
      <c r="C1869" s="368" t="s">
        <v>599</v>
      </c>
      <c r="D1869" s="368" t="s">
        <v>592</v>
      </c>
      <c r="E1869" s="368" t="s">
        <v>593</v>
      </c>
      <c r="F1869" s="369" t="s">
        <v>504</v>
      </c>
      <c r="G1869" s="370">
        <v>937</v>
      </c>
      <c r="I1869" s="143"/>
      <c r="J1869" s="143"/>
      <c r="K1869" s="143"/>
      <c r="L1869" s="143"/>
      <c r="M1869" s="237"/>
      <c r="N1869" s="143"/>
      <c r="O1869" s="143"/>
      <c r="P1869" s="143"/>
      <c r="Q1869" s="143"/>
      <c r="R1869" s="143"/>
      <c r="S1869" s="143"/>
      <c r="T1869" s="143"/>
      <c r="U1869" s="143"/>
      <c r="V1869" s="143"/>
      <c r="W1869" s="90">
        <f>IF(AND($AM$17&gt;=$X1869,$AM$17&lt;=$Y1869),'TARIFA ENTREGA A DIRECCION USD'!A1869,$W1870)</f>
        <v>0</v>
      </c>
      <c r="X1869" s="90">
        <v>1860.001</v>
      </c>
      <c r="Y1869" s="90">
        <v>1861</v>
      </c>
      <c r="Z1869" s="144"/>
    </row>
    <row r="1870" spans="1:26" x14ac:dyDescent="0.2">
      <c r="A1870" s="281" t="str">
        <f t="shared" si="38"/>
        <v>SFE SNT</v>
      </c>
      <c r="B1870" s="368" t="s">
        <v>598</v>
      </c>
      <c r="C1870" s="368" t="s">
        <v>599</v>
      </c>
      <c r="D1870" s="368" t="s">
        <v>5610</v>
      </c>
      <c r="E1870" s="368" t="s">
        <v>594</v>
      </c>
      <c r="F1870" s="369" t="s">
        <v>504</v>
      </c>
      <c r="G1870" s="370">
        <v>647</v>
      </c>
      <c r="I1870" s="143"/>
      <c r="J1870" s="143"/>
      <c r="K1870" s="143"/>
      <c r="L1870" s="143"/>
      <c r="M1870" s="237"/>
      <c r="N1870" s="143"/>
      <c r="O1870" s="143"/>
      <c r="P1870" s="143"/>
      <c r="Q1870" s="143"/>
      <c r="R1870" s="143"/>
      <c r="S1870" s="143"/>
      <c r="T1870" s="143"/>
      <c r="U1870" s="143"/>
      <c r="V1870" s="143"/>
      <c r="W1870" s="90">
        <f>IF(AND($AM$17&gt;=$X1870,$AM$17&lt;=$Y1870),'TARIFA ENTREGA A DIRECCION USD'!A1870,$W1871)</f>
        <v>0</v>
      </c>
      <c r="X1870" s="90">
        <v>1861.001</v>
      </c>
      <c r="Y1870" s="90">
        <v>1862</v>
      </c>
      <c r="Z1870" s="144"/>
    </row>
    <row r="1871" spans="1:26" x14ac:dyDescent="0.2">
      <c r="A1871" s="281" t="str">
        <f t="shared" si="38"/>
        <v>SFE SBZ</v>
      </c>
      <c r="B1871" s="368" t="s">
        <v>598</v>
      </c>
      <c r="C1871" s="368" t="s">
        <v>599</v>
      </c>
      <c r="D1871" s="368" t="s">
        <v>595</v>
      </c>
      <c r="E1871" s="368" t="s">
        <v>5484</v>
      </c>
      <c r="F1871" s="369" t="s">
        <v>503</v>
      </c>
      <c r="G1871" s="370">
        <v>497</v>
      </c>
      <c r="I1871" s="143"/>
      <c r="J1871" s="143"/>
      <c r="K1871" s="143"/>
      <c r="L1871" s="143"/>
      <c r="M1871" s="237"/>
      <c r="N1871" s="143"/>
      <c r="O1871" s="143"/>
      <c r="P1871" s="143"/>
      <c r="Q1871" s="143"/>
      <c r="R1871" s="143"/>
      <c r="S1871" s="143"/>
      <c r="T1871" s="143"/>
      <c r="U1871" s="143"/>
      <c r="V1871" s="143"/>
      <c r="W1871" s="90">
        <f>IF(AND($AM$17&gt;=$X1871,$AM$17&lt;=$Y1871),'TARIFA ENTREGA A DIRECCION USD'!A1871,$W1872)</f>
        <v>0</v>
      </c>
      <c r="X1871" s="90">
        <v>1862.001</v>
      </c>
      <c r="Y1871" s="90">
        <v>1863</v>
      </c>
      <c r="Z1871" s="144"/>
    </row>
    <row r="1872" spans="1:26" x14ac:dyDescent="0.2">
      <c r="A1872" s="281" t="str">
        <f t="shared" si="38"/>
        <v>SFE SCL</v>
      </c>
      <c r="B1872" s="368" t="s">
        <v>598</v>
      </c>
      <c r="C1872" s="368" t="s">
        <v>599</v>
      </c>
      <c r="D1872" s="368" t="s">
        <v>596</v>
      </c>
      <c r="E1872" s="368" t="s">
        <v>597</v>
      </c>
      <c r="F1872" s="369" t="s">
        <v>504</v>
      </c>
      <c r="G1872" s="370">
        <v>607</v>
      </c>
      <c r="I1872" s="143"/>
      <c r="J1872" s="143"/>
      <c r="K1872" s="143"/>
      <c r="L1872" s="143"/>
      <c r="M1872" s="237"/>
      <c r="N1872" s="143"/>
      <c r="O1872" s="143"/>
      <c r="P1872" s="143"/>
      <c r="Q1872" s="143"/>
      <c r="R1872" s="143"/>
      <c r="S1872" s="143"/>
      <c r="T1872" s="143"/>
      <c r="U1872" s="143"/>
      <c r="V1872" s="143"/>
      <c r="W1872" s="90">
        <f>IF(AND($AM$17&gt;=$X1872,$AM$17&lt;=$Y1872),'TARIFA ENTREGA A DIRECCION USD'!A1872,$W1873)</f>
        <v>0</v>
      </c>
      <c r="X1872" s="90">
        <v>1863.001</v>
      </c>
      <c r="Y1872" s="90">
        <v>1864</v>
      </c>
      <c r="Z1872" s="144"/>
    </row>
    <row r="1873" spans="1:26" x14ac:dyDescent="0.2">
      <c r="A1873" s="281" t="str">
        <f t="shared" si="38"/>
        <v>SFE SFE</v>
      </c>
      <c r="B1873" s="368" t="s">
        <v>598</v>
      </c>
      <c r="C1873" s="368" t="s">
        <v>599</v>
      </c>
      <c r="D1873" s="368" t="s">
        <v>598</v>
      </c>
      <c r="E1873" s="368" t="s">
        <v>599</v>
      </c>
      <c r="F1873" s="369" t="s">
        <v>501</v>
      </c>
      <c r="G1873" s="370">
        <v>1</v>
      </c>
      <c r="I1873" s="143"/>
      <c r="J1873" s="143"/>
      <c r="K1873" s="143"/>
      <c r="L1873" s="143"/>
      <c r="M1873" s="237"/>
      <c r="N1873" s="143"/>
      <c r="O1873" s="143"/>
      <c r="P1873" s="143"/>
      <c r="Q1873" s="143"/>
      <c r="R1873" s="143"/>
      <c r="S1873" s="143"/>
      <c r="T1873" s="143"/>
      <c r="U1873" s="143"/>
      <c r="V1873" s="143"/>
      <c r="W1873" s="90">
        <f>IF(AND($AM$17&gt;=$X1873,$AM$17&lt;=$Y1873),'TARIFA ENTREGA A DIRECCION USD'!A1873,$W1874)</f>
        <v>0</v>
      </c>
      <c r="X1873" s="90">
        <v>1864.001</v>
      </c>
      <c r="Y1873" s="90">
        <v>1865</v>
      </c>
      <c r="Z1873" s="144"/>
    </row>
    <row r="1874" spans="1:26" x14ac:dyDescent="0.2">
      <c r="A1874" s="281" t="str">
        <f t="shared" si="38"/>
        <v>SFE SFX</v>
      </c>
      <c r="B1874" s="368" t="s">
        <v>598</v>
      </c>
      <c r="C1874" s="368" t="s">
        <v>599</v>
      </c>
      <c r="D1874" s="368" t="s">
        <v>600</v>
      </c>
      <c r="E1874" s="368" t="s">
        <v>601</v>
      </c>
      <c r="F1874" s="369" t="s">
        <v>504</v>
      </c>
      <c r="G1874" s="370">
        <v>950</v>
      </c>
      <c r="I1874" s="143"/>
      <c r="J1874" s="143"/>
      <c r="K1874" s="143"/>
      <c r="L1874" s="143"/>
      <c r="M1874" s="237"/>
      <c r="N1874" s="143"/>
      <c r="O1874" s="143"/>
      <c r="P1874" s="143"/>
      <c r="Q1874" s="143"/>
      <c r="R1874" s="143"/>
      <c r="S1874" s="143"/>
      <c r="T1874" s="143"/>
      <c r="U1874" s="143"/>
      <c r="V1874" s="143"/>
      <c r="W1874" s="90">
        <f>IF(AND($AM$17&gt;=$X1874,$AM$17&lt;=$Y1874),'TARIFA ENTREGA A DIRECCION USD'!A1874,$W1875)</f>
        <v>0</v>
      </c>
      <c r="X1874" s="90">
        <v>1865.001</v>
      </c>
      <c r="Y1874" s="90">
        <v>1866</v>
      </c>
      <c r="Z1874" s="144"/>
    </row>
    <row r="1875" spans="1:26" x14ac:dyDescent="0.2">
      <c r="A1875" s="281" t="str">
        <f t="shared" si="38"/>
        <v>SFE TPT</v>
      </c>
      <c r="B1875" s="368" t="s">
        <v>598</v>
      </c>
      <c r="C1875" s="368" t="s">
        <v>599</v>
      </c>
      <c r="D1875" s="368" t="s">
        <v>5503</v>
      </c>
      <c r="E1875" s="368" t="s">
        <v>5504</v>
      </c>
      <c r="F1875" s="369" t="s">
        <v>504</v>
      </c>
      <c r="G1875" s="370">
        <v>1000</v>
      </c>
      <c r="I1875" s="143"/>
      <c r="J1875" s="143"/>
      <c r="K1875" s="143"/>
      <c r="L1875" s="143"/>
      <c r="M1875" s="237"/>
      <c r="N1875" s="143"/>
      <c r="O1875" s="143"/>
      <c r="P1875" s="143"/>
      <c r="Q1875" s="143"/>
      <c r="R1875" s="143"/>
      <c r="S1875" s="143"/>
      <c r="T1875" s="143"/>
      <c r="U1875" s="143"/>
      <c r="V1875" s="143"/>
      <c r="W1875" s="90">
        <f>IF(AND($AM$17&gt;=$X1875,$AM$17&lt;=$Y1875),'TARIFA ENTREGA A DIRECCION USD'!A1875,$W1876)</f>
        <v>0</v>
      </c>
      <c r="X1875" s="90">
        <v>1866.001</v>
      </c>
      <c r="Y1875" s="90">
        <v>1867</v>
      </c>
      <c r="Z1875" s="144"/>
    </row>
    <row r="1876" spans="1:26" x14ac:dyDescent="0.2">
      <c r="A1876" s="281" t="str">
        <f t="shared" si="38"/>
        <v>SFE TY1</v>
      </c>
      <c r="B1876" s="368" t="s">
        <v>598</v>
      </c>
      <c r="C1876" s="368" t="s">
        <v>599</v>
      </c>
      <c r="D1876" s="368" t="s">
        <v>604</v>
      </c>
      <c r="E1876" s="368" t="s">
        <v>605</v>
      </c>
      <c r="F1876" s="401" t="s">
        <v>502</v>
      </c>
      <c r="G1876" s="370">
        <v>293</v>
      </c>
      <c r="I1876" s="143"/>
      <c r="J1876" s="143"/>
      <c r="K1876" s="143"/>
      <c r="L1876" s="143"/>
      <c r="M1876" s="237"/>
      <c r="N1876" s="143"/>
      <c r="O1876" s="143"/>
      <c r="P1876" s="143"/>
      <c r="Q1876" s="143"/>
      <c r="R1876" s="143"/>
      <c r="S1876" s="143"/>
      <c r="T1876" s="143"/>
      <c r="U1876" s="143"/>
      <c r="V1876" s="143"/>
      <c r="W1876" s="90">
        <f>IF(AND($AM$17&gt;=$X1876,$AM$17&lt;=$Y1876),'TARIFA ENTREGA A DIRECCION USD'!A1876,$W1877)</f>
        <v>0</v>
      </c>
      <c r="X1876" s="90">
        <v>1867.001</v>
      </c>
      <c r="Y1876" s="90">
        <v>1868</v>
      </c>
      <c r="Z1876" s="144"/>
    </row>
    <row r="1877" spans="1:26" x14ac:dyDescent="0.2">
      <c r="A1877" s="281" t="str">
        <f t="shared" si="38"/>
        <v>SFE VAL</v>
      </c>
      <c r="B1877" s="368" t="s">
        <v>598</v>
      </c>
      <c r="C1877" s="368" t="s">
        <v>599</v>
      </c>
      <c r="D1877" s="368" t="s">
        <v>602</v>
      </c>
      <c r="E1877" s="368" t="s">
        <v>603</v>
      </c>
      <c r="F1877" s="369" t="s">
        <v>502</v>
      </c>
      <c r="G1877" s="370">
        <v>126</v>
      </c>
      <c r="I1877" s="143"/>
      <c r="J1877" s="143"/>
      <c r="K1877" s="143"/>
      <c r="L1877" s="143"/>
      <c r="M1877" s="237"/>
      <c r="N1877" s="143"/>
      <c r="O1877" s="143"/>
      <c r="P1877" s="143"/>
      <c r="Q1877" s="143"/>
      <c r="R1877" s="143"/>
      <c r="S1877" s="143"/>
      <c r="T1877" s="143"/>
      <c r="U1877" s="143"/>
      <c r="V1877" s="143"/>
      <c r="W1877" s="90">
        <f>IF(AND($AM$17&gt;=$X1877,$AM$17&lt;=$Y1877),'TARIFA ENTREGA A DIRECCION USD'!A1877,$W1878)</f>
        <v>0</v>
      </c>
      <c r="X1877" s="90">
        <v>1868.001</v>
      </c>
      <c r="Y1877" s="90">
        <v>1869</v>
      </c>
      <c r="Z1877" s="144"/>
    </row>
    <row r="1878" spans="1:26" x14ac:dyDescent="0.2">
      <c r="A1878" s="281" t="str">
        <f t="shared" si="38"/>
        <v>SFE VEN</v>
      </c>
      <c r="B1878" s="368" t="s">
        <v>598</v>
      </c>
      <c r="C1878" s="368" t="s">
        <v>599</v>
      </c>
      <c r="D1878" s="368" t="s">
        <v>5475</v>
      </c>
      <c r="E1878" s="368" t="s">
        <v>5476</v>
      </c>
      <c r="F1878" s="369" t="s">
        <v>502</v>
      </c>
      <c r="G1878" s="370">
        <v>293</v>
      </c>
      <c r="I1878" s="143"/>
      <c r="J1878" s="143"/>
      <c r="K1878" s="143"/>
      <c r="L1878" s="143"/>
      <c r="M1878" s="237"/>
      <c r="N1878" s="143"/>
      <c r="O1878" s="143"/>
      <c r="P1878" s="143"/>
      <c r="Q1878" s="143"/>
      <c r="R1878" s="143"/>
      <c r="S1878" s="143"/>
      <c r="T1878" s="143"/>
      <c r="U1878" s="143"/>
      <c r="V1878" s="143"/>
      <c r="W1878" s="90">
        <f>IF(AND($AM$17&gt;=$X1878,$AM$17&lt;=$Y1878),'TARIFA ENTREGA A DIRECCION USD'!A1878,$W1879)</f>
        <v>0</v>
      </c>
      <c r="X1878" s="90">
        <v>1869.001</v>
      </c>
      <c r="Y1878" s="90">
        <v>1870</v>
      </c>
      <c r="Z1878" s="144"/>
    </row>
    <row r="1879" spans="1:26" x14ac:dyDescent="0.2">
      <c r="A1879" s="281" t="str">
        <f t="shared" si="38"/>
        <v>SFE VLP</v>
      </c>
      <c r="B1879" s="368" t="s">
        <v>598</v>
      </c>
      <c r="C1879" s="368" t="s">
        <v>599</v>
      </c>
      <c r="D1879" s="368" t="s">
        <v>606</v>
      </c>
      <c r="E1879" s="368" t="s">
        <v>5482</v>
      </c>
      <c r="F1879" s="369" t="s">
        <v>503</v>
      </c>
      <c r="G1879" s="370">
        <v>433</v>
      </c>
      <c r="I1879" s="143"/>
      <c r="J1879" s="143"/>
      <c r="K1879" s="143"/>
      <c r="L1879" s="143"/>
      <c r="M1879" s="237"/>
      <c r="N1879" s="143"/>
      <c r="O1879" s="143"/>
      <c r="P1879" s="143"/>
      <c r="Q1879" s="143"/>
      <c r="R1879" s="143"/>
      <c r="S1879" s="143"/>
      <c r="T1879" s="143"/>
      <c r="U1879" s="143"/>
      <c r="V1879" s="143"/>
      <c r="W1879" s="90">
        <f>IF(AND($AM$17&gt;=$X1879,$AM$17&lt;=$Y1879),'TARIFA ENTREGA A DIRECCION USD'!A1879,$W1880)</f>
        <v>0</v>
      </c>
      <c r="X1879" s="90">
        <v>1870.001</v>
      </c>
      <c r="Y1879" s="90">
        <v>1871</v>
      </c>
      <c r="Z1879" s="144"/>
    </row>
    <row r="1880" spans="1:26" x14ac:dyDescent="0.2">
      <c r="A1880" s="281" t="str">
        <f t="shared" si="38"/>
        <v>SFE VRA</v>
      </c>
      <c r="B1880" s="368" t="s">
        <v>598</v>
      </c>
      <c r="C1880" s="368" t="s">
        <v>599</v>
      </c>
      <c r="D1880" s="368" t="s">
        <v>607</v>
      </c>
      <c r="E1880" s="368" t="s">
        <v>608</v>
      </c>
      <c r="F1880" s="369" t="s">
        <v>503</v>
      </c>
      <c r="G1880" s="370">
        <v>314</v>
      </c>
      <c r="I1880" s="143"/>
      <c r="J1880" s="143"/>
      <c r="K1880" s="143"/>
      <c r="L1880" s="143"/>
      <c r="M1880" s="237"/>
      <c r="N1880" s="143"/>
      <c r="O1880" s="143"/>
      <c r="P1880" s="143"/>
      <c r="Q1880" s="143"/>
      <c r="R1880" s="143"/>
      <c r="S1880" s="143"/>
      <c r="T1880" s="143"/>
      <c r="U1880" s="143"/>
      <c r="V1880" s="143"/>
      <c r="W1880" s="90">
        <f>IF(AND($AM$17&gt;=$X1880,$AM$17&lt;=$Y1880),'TARIFA ENTREGA A DIRECCION USD'!A1880,$W1881)</f>
        <v>0</v>
      </c>
      <c r="X1880" s="90">
        <v>1871.001</v>
      </c>
      <c r="Y1880" s="90">
        <v>1872</v>
      </c>
      <c r="Z1880" s="144"/>
    </row>
    <row r="1881" spans="1:26" x14ac:dyDescent="0.2">
      <c r="A1881" s="281" t="str">
        <f t="shared" si="38"/>
        <v>SFE XBM</v>
      </c>
      <c r="B1881" s="368" t="s">
        <v>598</v>
      </c>
      <c r="C1881" s="368" t="s">
        <v>599</v>
      </c>
      <c r="D1881" s="368" t="s">
        <v>609</v>
      </c>
      <c r="E1881" s="368" t="s">
        <v>612</v>
      </c>
      <c r="F1881" s="369" t="s">
        <v>502</v>
      </c>
      <c r="G1881" s="370">
        <v>293</v>
      </c>
      <c r="I1881" s="143"/>
      <c r="J1881" s="143"/>
      <c r="K1881" s="143"/>
      <c r="L1881" s="143"/>
      <c r="M1881" s="237"/>
      <c r="N1881" s="143"/>
      <c r="O1881" s="143"/>
      <c r="P1881" s="143"/>
      <c r="Q1881" s="143"/>
      <c r="R1881" s="143"/>
      <c r="S1881" s="143"/>
      <c r="T1881" s="143"/>
      <c r="U1881" s="143"/>
      <c r="V1881" s="143"/>
      <c r="W1881" s="90">
        <f>IF(AND($AM$17&gt;=$X1881,$AM$17&lt;=$Y1881),'TARIFA ENTREGA A DIRECCION USD'!A1881,$W1882)</f>
        <v>0</v>
      </c>
      <c r="X1881" s="90">
        <v>1872.001</v>
      </c>
      <c r="Y1881" s="90">
        <v>1873</v>
      </c>
      <c r="Z1881" s="144"/>
    </row>
    <row r="1882" spans="1:26" x14ac:dyDescent="0.2">
      <c r="A1882" s="281" t="str">
        <f t="shared" si="38"/>
        <v>SFE XES</v>
      </c>
      <c r="B1882" s="368" t="s">
        <v>598</v>
      </c>
      <c r="C1882" s="368" t="s">
        <v>599</v>
      </c>
      <c r="D1882" s="368" t="s">
        <v>610</v>
      </c>
      <c r="E1882" s="368" t="s">
        <v>613</v>
      </c>
      <c r="F1882" s="369" t="s">
        <v>502</v>
      </c>
      <c r="G1882" s="370">
        <v>293</v>
      </c>
      <c r="I1882" s="143"/>
      <c r="J1882" s="143"/>
      <c r="K1882" s="143"/>
      <c r="L1882" s="143"/>
      <c r="M1882" s="237"/>
      <c r="N1882" s="143"/>
      <c r="O1882" s="143"/>
      <c r="P1882" s="143"/>
      <c r="Q1882" s="143"/>
      <c r="R1882" s="143"/>
      <c r="S1882" s="143"/>
      <c r="T1882" s="143"/>
      <c r="U1882" s="143"/>
      <c r="V1882" s="143"/>
      <c r="W1882" s="90">
        <f>IF(AND($AM$17&gt;=$X1882,$AM$17&lt;=$Y1882),'TARIFA ENTREGA A DIRECCION USD'!A1882,$W1883)</f>
        <v>0</v>
      </c>
      <c r="X1882" s="90">
        <v>1873.001</v>
      </c>
      <c r="Y1882" s="90">
        <v>1874</v>
      </c>
      <c r="Z1882" s="144"/>
    </row>
    <row r="1883" spans="1:26" x14ac:dyDescent="0.2">
      <c r="A1883" s="281" t="str">
        <f t="shared" si="38"/>
        <v>SFE XSJ</v>
      </c>
      <c r="B1883" s="368" t="s">
        <v>598</v>
      </c>
      <c r="C1883" s="368" t="s">
        <v>599</v>
      </c>
      <c r="D1883" s="368" t="s">
        <v>5477</v>
      </c>
      <c r="E1883" s="368" t="s">
        <v>5478</v>
      </c>
      <c r="F1883" s="369" t="s">
        <v>502</v>
      </c>
      <c r="G1883" s="370">
        <v>293</v>
      </c>
      <c r="I1883" s="143"/>
      <c r="J1883" s="143"/>
      <c r="K1883" s="143"/>
      <c r="L1883" s="143"/>
      <c r="M1883" s="237"/>
      <c r="N1883" s="143"/>
      <c r="O1883" s="143"/>
      <c r="P1883" s="143"/>
      <c r="Q1883" s="143"/>
      <c r="R1883" s="143"/>
      <c r="S1883" s="143"/>
      <c r="T1883" s="143"/>
      <c r="U1883" s="143"/>
      <c r="V1883" s="143"/>
      <c r="W1883" s="90">
        <f>IF(AND($AM$17&gt;=$X1883,$AM$17&lt;=$Y1883),'TARIFA ENTREGA A DIRECCION USD'!A1883,$W1884)</f>
        <v>0</v>
      </c>
      <c r="X1883" s="90">
        <v>1874.001</v>
      </c>
      <c r="Y1883" s="90">
        <v>1875</v>
      </c>
      <c r="Z1883" s="144"/>
    </row>
    <row r="1884" spans="1:26" x14ac:dyDescent="0.2">
      <c r="A1884" s="281" t="str">
        <f t="shared" si="38"/>
        <v>SFE XSS</v>
      </c>
      <c r="B1884" s="368" t="s">
        <v>598</v>
      </c>
      <c r="C1884" s="368" t="s">
        <v>599</v>
      </c>
      <c r="D1884" s="368" t="s">
        <v>5485</v>
      </c>
      <c r="E1884" s="368" t="s">
        <v>5486</v>
      </c>
      <c r="F1884" s="369" t="s">
        <v>504</v>
      </c>
      <c r="G1884" s="370">
        <v>607</v>
      </c>
      <c r="I1884" s="143"/>
      <c r="J1884" s="143"/>
      <c r="K1884" s="143"/>
      <c r="L1884" s="143"/>
      <c r="M1884" s="237"/>
      <c r="N1884" s="143"/>
      <c r="O1884" s="143"/>
      <c r="P1884" s="143"/>
      <c r="Q1884" s="143"/>
      <c r="R1884" s="143"/>
      <c r="S1884" s="143"/>
      <c r="T1884" s="143"/>
      <c r="U1884" s="143"/>
      <c r="V1884" s="143"/>
      <c r="W1884" s="90">
        <f>IF(AND($AM$17&gt;=$X1884,$AM$17&lt;=$Y1884),'TARIFA ENTREGA A DIRECCION USD'!A1884,$W1885)</f>
        <v>0</v>
      </c>
      <c r="X1884" s="90">
        <v>1875.001</v>
      </c>
      <c r="Y1884" s="90">
        <v>1876</v>
      </c>
      <c r="Z1884" s="144"/>
    </row>
    <row r="1885" spans="1:26" x14ac:dyDescent="0.2">
      <c r="A1885" s="281" t="str">
        <f t="shared" si="38"/>
        <v>SFE XTT</v>
      </c>
      <c r="B1885" s="368" t="s">
        <v>598</v>
      </c>
      <c r="C1885" s="368" t="s">
        <v>599</v>
      </c>
      <c r="D1885" s="368" t="s">
        <v>5448</v>
      </c>
      <c r="E1885" s="368" t="s">
        <v>5479</v>
      </c>
      <c r="F1885" s="369" t="s">
        <v>502</v>
      </c>
      <c r="G1885" s="370">
        <v>293</v>
      </c>
      <c r="I1885" s="143"/>
      <c r="J1885" s="143"/>
      <c r="K1885" s="143"/>
      <c r="L1885" s="143"/>
      <c r="M1885" s="237"/>
      <c r="N1885" s="143"/>
      <c r="O1885" s="143"/>
      <c r="P1885" s="143"/>
      <c r="Q1885" s="143"/>
      <c r="R1885" s="143"/>
      <c r="S1885" s="143"/>
      <c r="T1885" s="143"/>
      <c r="U1885" s="143"/>
      <c r="V1885" s="143"/>
      <c r="W1885" s="90">
        <f>IF(AND($AM$17&gt;=$X1885,$AM$17&lt;=$Y1885),'TARIFA ENTREGA A DIRECCION USD'!A1885,$W1886)</f>
        <v>0</v>
      </c>
      <c r="X1885" s="90">
        <v>1876.001</v>
      </c>
      <c r="Y1885" s="90">
        <v>1877</v>
      </c>
      <c r="Z1885" s="144"/>
    </row>
    <row r="1886" spans="1:26" x14ac:dyDescent="0.2">
      <c r="A1886" s="282" t="str">
        <f t="shared" si="38"/>
        <v>SFE XCH</v>
      </c>
      <c r="B1886" s="278" t="s">
        <v>598</v>
      </c>
      <c r="C1886" s="278" t="s">
        <v>599</v>
      </c>
      <c r="D1886" s="278" t="s">
        <v>5537</v>
      </c>
      <c r="E1886" s="278" t="s">
        <v>5538</v>
      </c>
      <c r="F1886" s="395" t="s">
        <v>502</v>
      </c>
      <c r="G1886" s="396">
        <v>293</v>
      </c>
      <c r="I1886" s="143"/>
      <c r="J1886" s="143"/>
      <c r="K1886" s="143"/>
      <c r="L1886" s="143"/>
      <c r="M1886" s="237"/>
      <c r="N1886" s="143"/>
      <c r="O1886" s="143"/>
      <c r="P1886" s="143"/>
      <c r="Q1886" s="143"/>
      <c r="R1886" s="143"/>
      <c r="S1886" s="143"/>
      <c r="T1886" s="143"/>
      <c r="U1886" s="143"/>
      <c r="V1886" s="143"/>
      <c r="W1886" s="90">
        <f>IF(AND($AM$17&gt;=$X1886,$AM$17&lt;=$Y1886),'TARIFA ENTREGA A DIRECCION USD'!A1886,$W1887)</f>
        <v>0</v>
      </c>
      <c r="X1886" s="90">
        <v>1877.001</v>
      </c>
      <c r="Y1886" s="90">
        <v>1878</v>
      </c>
      <c r="Z1886" s="144"/>
    </row>
    <row r="1887" spans="1:26" x14ac:dyDescent="0.2">
      <c r="A1887" s="294" t="str">
        <f t="shared" si="38"/>
        <v>SFE BPC</v>
      </c>
      <c r="B1887" s="293" t="s">
        <v>598</v>
      </c>
      <c r="C1887" s="293" t="s">
        <v>599</v>
      </c>
      <c r="D1887" s="293" t="s">
        <v>5544</v>
      </c>
      <c r="E1887" s="293" t="s">
        <v>5545</v>
      </c>
      <c r="F1887" s="397" t="s">
        <v>504</v>
      </c>
      <c r="G1887" s="398">
        <v>605</v>
      </c>
      <c r="I1887" s="143"/>
      <c r="J1887" s="143"/>
      <c r="K1887" s="143"/>
      <c r="L1887" s="143"/>
      <c r="M1887" s="237"/>
      <c r="N1887" s="143"/>
      <c r="O1887" s="143"/>
      <c r="P1887" s="143"/>
      <c r="Q1887" s="143"/>
      <c r="R1887" s="143"/>
      <c r="S1887" s="143"/>
      <c r="T1887" s="143"/>
      <c r="U1887" s="143"/>
      <c r="V1887" s="143"/>
      <c r="W1887" s="90">
        <f>IF(AND($AM$17&gt;=$X1887,$AM$17&lt;=$Y1887),'TARIFA ENTREGA A DIRECCION USD'!A1887,$W1888)</f>
        <v>0</v>
      </c>
      <c r="X1887" s="90">
        <v>1878.001</v>
      </c>
      <c r="Y1887" s="90">
        <v>1879</v>
      </c>
      <c r="Z1887" s="144"/>
    </row>
    <row r="1888" spans="1:26" x14ac:dyDescent="0.2">
      <c r="A1888" s="294" t="str">
        <f t="shared" si="38"/>
        <v>SFE XCP</v>
      </c>
      <c r="B1888" s="293" t="s">
        <v>598</v>
      </c>
      <c r="C1888" s="293" t="s">
        <v>599</v>
      </c>
      <c r="D1888" s="293" t="s">
        <v>5549</v>
      </c>
      <c r="E1888" s="293" t="s">
        <v>5550</v>
      </c>
      <c r="F1888" s="397" t="s">
        <v>502</v>
      </c>
      <c r="G1888" s="398">
        <v>280</v>
      </c>
      <c r="I1888" s="143"/>
      <c r="J1888" s="143"/>
      <c r="K1888" s="143"/>
      <c r="L1888" s="143"/>
      <c r="M1888" s="237"/>
      <c r="N1888" s="143"/>
      <c r="O1888" s="143"/>
      <c r="P1888" s="143"/>
      <c r="Q1888" s="143"/>
      <c r="R1888" s="143"/>
      <c r="S1888" s="143"/>
      <c r="T1888" s="143"/>
      <c r="U1888" s="143"/>
      <c r="V1888" s="143"/>
      <c r="W1888" s="90">
        <f>IF(AND($AM$17&gt;=$X1888,$AM$17&lt;=$Y1888),'TARIFA ENTREGA A DIRECCION USD'!A1888,$W1889)</f>
        <v>0</v>
      </c>
      <c r="X1888" s="90">
        <v>1879.001</v>
      </c>
      <c r="Y1888" s="90">
        <v>1880</v>
      </c>
      <c r="Z1888" s="144"/>
    </row>
    <row r="1889" spans="1:26" x14ac:dyDescent="0.2">
      <c r="A1889" s="281" t="str">
        <f t="shared" si="38"/>
        <v>SFX ACO</v>
      </c>
      <c r="B1889" s="368" t="s">
        <v>600</v>
      </c>
      <c r="C1889" s="368" t="s">
        <v>601</v>
      </c>
      <c r="D1889" s="368" t="s">
        <v>546</v>
      </c>
      <c r="E1889" s="368" t="s">
        <v>547</v>
      </c>
      <c r="F1889" s="369" t="s">
        <v>502</v>
      </c>
      <c r="G1889" s="370">
        <v>287</v>
      </c>
      <c r="I1889" s="143"/>
      <c r="J1889" s="143"/>
      <c r="K1889" s="143"/>
      <c r="L1889" s="143"/>
      <c r="M1889" s="237"/>
      <c r="N1889" s="143"/>
      <c r="O1889" s="143"/>
      <c r="P1889" s="143"/>
      <c r="Q1889" s="143"/>
      <c r="R1889" s="143"/>
      <c r="S1889" s="143"/>
      <c r="T1889" s="143"/>
      <c r="U1889" s="143"/>
      <c r="V1889" s="143"/>
      <c r="W1889" s="90">
        <f>IF(AND($AM$17&gt;=$X1889,$AM$17&lt;=$Y1889),'TARIFA ENTREGA A DIRECCION USD'!A1889,$W1890)</f>
        <v>0</v>
      </c>
      <c r="X1889" s="90">
        <v>1880.001</v>
      </c>
      <c r="Y1889" s="90">
        <v>1881</v>
      </c>
      <c r="Z1889" s="144"/>
    </row>
    <row r="1890" spans="1:26" x14ac:dyDescent="0.2">
      <c r="A1890" s="281" t="str">
        <f t="shared" si="38"/>
        <v>SFX AUA</v>
      </c>
      <c r="B1890" s="368" t="s">
        <v>600</v>
      </c>
      <c r="C1890" s="368" t="s">
        <v>601</v>
      </c>
      <c r="D1890" s="368" t="s">
        <v>5515</v>
      </c>
      <c r="E1890" s="368" t="s">
        <v>5519</v>
      </c>
      <c r="F1890" s="369" t="s">
        <v>504</v>
      </c>
      <c r="G1890" s="370">
        <v>1014</v>
      </c>
      <c r="I1890" s="143"/>
      <c r="J1890" s="143"/>
      <c r="K1890" s="143"/>
      <c r="L1890" s="143"/>
      <c r="M1890" s="237"/>
      <c r="N1890" s="143"/>
      <c r="O1890" s="143"/>
      <c r="P1890" s="143"/>
      <c r="Q1890" s="143"/>
      <c r="R1890" s="143"/>
      <c r="S1890" s="143"/>
      <c r="T1890" s="143"/>
      <c r="U1890" s="143"/>
      <c r="V1890" s="143"/>
      <c r="W1890" s="90">
        <f>IF(AND($AM$17&gt;=$X1890,$AM$17&lt;=$Y1890),'TARIFA ENTREGA A DIRECCION USD'!A1890,$W1891)</f>
        <v>0</v>
      </c>
      <c r="X1890" s="90">
        <v>1881.001</v>
      </c>
      <c r="Y1890" s="90">
        <v>1882</v>
      </c>
      <c r="Z1890" s="144"/>
    </row>
    <row r="1891" spans="1:26" x14ac:dyDescent="0.2">
      <c r="A1891" s="281" t="str">
        <f t="shared" si="38"/>
        <v>SFX BAS</v>
      </c>
      <c r="B1891" s="368" t="s">
        <v>600</v>
      </c>
      <c r="C1891" s="368" t="s">
        <v>601</v>
      </c>
      <c r="D1891" s="368" t="s">
        <v>549</v>
      </c>
      <c r="E1891" s="368" t="s">
        <v>550</v>
      </c>
      <c r="F1891" s="369" t="s">
        <v>504</v>
      </c>
      <c r="G1891" s="370">
        <v>1281</v>
      </c>
      <c r="I1891" s="143"/>
      <c r="J1891" s="143"/>
      <c r="K1891" s="143"/>
      <c r="L1891" s="143"/>
      <c r="M1891" s="237"/>
      <c r="N1891" s="143"/>
      <c r="O1891" s="143"/>
      <c r="P1891" s="143"/>
      <c r="Q1891" s="143"/>
      <c r="R1891" s="143"/>
      <c r="S1891" s="143"/>
      <c r="T1891" s="143"/>
      <c r="U1891" s="143"/>
      <c r="V1891" s="143"/>
      <c r="W1891" s="90">
        <f>IF(AND($AM$17&gt;=$X1891,$AM$17&lt;=$Y1891),'TARIFA ENTREGA A DIRECCION USD'!A1891,$W1892)</f>
        <v>0</v>
      </c>
      <c r="X1891" s="90">
        <v>1882.001</v>
      </c>
      <c r="Y1891" s="90">
        <v>1883</v>
      </c>
      <c r="Z1891" s="144"/>
    </row>
    <row r="1892" spans="1:26" x14ac:dyDescent="0.2">
      <c r="A1892" s="281" t="str">
        <f t="shared" si="38"/>
        <v>SFX BTO</v>
      </c>
      <c r="B1892" s="368" t="s">
        <v>600</v>
      </c>
      <c r="C1892" s="368" t="s">
        <v>601</v>
      </c>
      <c r="D1892" s="368" t="s">
        <v>551</v>
      </c>
      <c r="E1892" s="368" t="s">
        <v>552</v>
      </c>
      <c r="F1892" s="369" t="s">
        <v>504</v>
      </c>
      <c r="G1892" s="369">
        <v>1037</v>
      </c>
      <c r="I1892" s="143"/>
      <c r="J1892" s="143"/>
      <c r="K1892" s="143"/>
      <c r="L1892" s="143"/>
      <c r="M1892" s="237"/>
      <c r="N1892" s="143"/>
      <c r="O1892" s="143"/>
      <c r="P1892" s="143"/>
      <c r="Q1892" s="143"/>
      <c r="R1892" s="143"/>
      <c r="S1892" s="143"/>
      <c r="T1892" s="143"/>
      <c r="U1892" s="143"/>
      <c r="V1892" s="143"/>
      <c r="W1892" s="90">
        <f>IF(AND($AM$17&gt;=$X1892,$AM$17&lt;=$Y1892),'TARIFA ENTREGA A DIRECCION USD'!A1892,$W1893)</f>
        <v>0</v>
      </c>
      <c r="X1892" s="90">
        <v>1883.001</v>
      </c>
      <c r="Y1892" s="90">
        <v>1884</v>
      </c>
      <c r="Z1892" s="144"/>
    </row>
    <row r="1893" spans="1:26" x14ac:dyDescent="0.2">
      <c r="A1893" s="281" t="str">
        <f t="shared" si="38"/>
        <v>SFX CAS</v>
      </c>
      <c r="B1893" s="368" t="s">
        <v>600</v>
      </c>
      <c r="C1893" s="368" t="s">
        <v>601</v>
      </c>
      <c r="D1893" s="368" t="s">
        <v>553</v>
      </c>
      <c r="E1893" s="368" t="s">
        <v>554</v>
      </c>
      <c r="F1893" s="369" t="s">
        <v>504</v>
      </c>
      <c r="G1893" s="370">
        <v>1331</v>
      </c>
      <c r="I1893" s="143"/>
      <c r="J1893" s="143"/>
      <c r="K1893" s="143"/>
      <c r="L1893" s="143"/>
      <c r="M1893" s="237"/>
      <c r="N1893" s="143"/>
      <c r="O1893" s="143"/>
      <c r="P1893" s="143"/>
      <c r="Q1893" s="143"/>
      <c r="R1893" s="143"/>
      <c r="S1893" s="143"/>
      <c r="T1893" s="143"/>
      <c r="U1893" s="143"/>
      <c r="V1893" s="143"/>
      <c r="W1893" s="90">
        <f>IF(AND($AM$17&gt;=$X1893,$AM$17&lt;=$Y1893),'TARIFA ENTREGA A DIRECCION USD'!A1893,$W1894)</f>
        <v>0</v>
      </c>
      <c r="X1893" s="90">
        <v>1884.001</v>
      </c>
      <c r="Y1893" s="90">
        <v>1885</v>
      </c>
      <c r="Z1893" s="144"/>
    </row>
    <row r="1894" spans="1:26" x14ac:dyDescent="0.2">
      <c r="A1894" s="281" t="str">
        <f t="shared" si="38"/>
        <v>SFX CAZ</v>
      </c>
      <c r="B1894" s="368" t="s">
        <v>600</v>
      </c>
      <c r="C1894" s="368" t="s">
        <v>601</v>
      </c>
      <c r="D1894" s="368" t="s">
        <v>561</v>
      </c>
      <c r="E1894" s="368" t="s">
        <v>611</v>
      </c>
      <c r="F1894" s="369" t="s">
        <v>504</v>
      </c>
      <c r="G1894" s="370">
        <v>699</v>
      </c>
      <c r="I1894" s="143"/>
      <c r="J1894" s="143"/>
      <c r="K1894" s="143"/>
      <c r="L1894" s="143"/>
      <c r="M1894" s="237"/>
      <c r="N1894" s="143"/>
      <c r="O1894" s="143"/>
      <c r="P1894" s="143"/>
      <c r="Q1894" s="143"/>
      <c r="R1894" s="143"/>
      <c r="S1894" s="143"/>
      <c r="T1894" s="143"/>
      <c r="U1894" s="143"/>
      <c r="V1894" s="143"/>
      <c r="W1894" s="90">
        <f>IF(AND($AM$17&gt;=$X1894,$AM$17&lt;=$Y1894),'TARIFA ENTREGA A DIRECCION USD'!A1894,$W1895)</f>
        <v>0</v>
      </c>
      <c r="X1894" s="90">
        <v>1885.001</v>
      </c>
      <c r="Y1894" s="90">
        <v>1886</v>
      </c>
      <c r="Z1894" s="144"/>
    </row>
    <row r="1895" spans="1:26" x14ac:dyDescent="0.2">
      <c r="A1895" s="281" t="str">
        <f t="shared" si="38"/>
        <v>SFX CBR</v>
      </c>
      <c r="B1895" s="368" t="s">
        <v>600</v>
      </c>
      <c r="C1895" s="368" t="s">
        <v>601</v>
      </c>
      <c r="D1895" s="368" t="s">
        <v>555</v>
      </c>
      <c r="E1895" s="368" t="s">
        <v>556</v>
      </c>
      <c r="F1895" s="369" t="s">
        <v>502</v>
      </c>
      <c r="G1895" s="370">
        <v>119</v>
      </c>
      <c r="I1895" s="143"/>
      <c r="J1895" s="143"/>
      <c r="K1895" s="143"/>
      <c r="L1895" s="143"/>
      <c r="M1895" s="237"/>
      <c r="N1895" s="143"/>
      <c r="O1895" s="143"/>
      <c r="P1895" s="143"/>
      <c r="Q1895" s="143"/>
      <c r="R1895" s="143"/>
      <c r="S1895" s="143"/>
      <c r="T1895" s="143"/>
      <c r="U1895" s="143"/>
      <c r="V1895" s="143"/>
      <c r="W1895" s="90">
        <f>IF(AND($AM$17&gt;=$X1895,$AM$17&lt;=$Y1895),'TARIFA ENTREGA A DIRECCION USD'!A1895,$W1896)</f>
        <v>0</v>
      </c>
      <c r="X1895" s="90">
        <v>1886.001</v>
      </c>
      <c r="Y1895" s="90">
        <v>1887</v>
      </c>
      <c r="Z1895" s="144"/>
    </row>
    <row r="1896" spans="1:26" x14ac:dyDescent="0.2">
      <c r="A1896" s="281" t="str">
        <f t="shared" si="38"/>
        <v>SFX CCS</v>
      </c>
      <c r="B1896" s="368" t="s">
        <v>600</v>
      </c>
      <c r="C1896" s="368" t="s">
        <v>601</v>
      </c>
      <c r="D1896" s="368" t="s">
        <v>557</v>
      </c>
      <c r="E1896" s="368" t="s">
        <v>558</v>
      </c>
      <c r="F1896" s="369" t="s">
        <v>504</v>
      </c>
      <c r="G1896" s="370">
        <v>672</v>
      </c>
      <c r="I1896" s="143"/>
      <c r="J1896" s="143"/>
      <c r="K1896" s="143"/>
      <c r="L1896" s="143"/>
      <c r="M1896" s="237"/>
      <c r="N1896" s="143"/>
      <c r="O1896" s="143"/>
      <c r="P1896" s="143"/>
      <c r="Q1896" s="143"/>
      <c r="R1896" s="143"/>
      <c r="S1896" s="143"/>
      <c r="T1896" s="143"/>
      <c r="U1896" s="143"/>
      <c r="V1896" s="143"/>
      <c r="W1896" s="90">
        <f>IF(AND($AM$17&gt;=$X1896,$AM$17&lt;=$Y1896),'TARIFA ENTREGA A DIRECCION USD'!A1896,$W1897)</f>
        <v>0</v>
      </c>
      <c r="X1896" s="90">
        <v>1887.001</v>
      </c>
      <c r="Y1896" s="90">
        <v>1888</v>
      </c>
      <c r="Z1896" s="144"/>
    </row>
    <row r="1897" spans="1:26" x14ac:dyDescent="0.2">
      <c r="A1897" s="281" t="str">
        <f t="shared" si="38"/>
        <v>SFX CGA</v>
      </c>
      <c r="B1897" s="368" t="s">
        <v>600</v>
      </c>
      <c r="C1897" s="368" t="s">
        <v>601</v>
      </c>
      <c r="D1897" s="368" t="s">
        <v>559</v>
      </c>
      <c r="E1897" s="368" t="s">
        <v>560</v>
      </c>
      <c r="F1897" s="369" t="s">
        <v>504</v>
      </c>
      <c r="G1897" s="370">
        <v>777</v>
      </c>
      <c r="I1897" s="143"/>
      <c r="J1897" s="143"/>
      <c r="K1897" s="143"/>
      <c r="L1897" s="143"/>
      <c r="M1897" s="237"/>
      <c r="N1897" s="143"/>
      <c r="O1897" s="143"/>
      <c r="P1897" s="143"/>
      <c r="Q1897" s="143"/>
      <c r="R1897" s="143"/>
      <c r="S1897" s="143"/>
      <c r="T1897" s="143"/>
      <c r="U1897" s="143"/>
      <c r="V1897" s="143"/>
      <c r="W1897" s="90">
        <f>IF(AND($AM$17&gt;=$X1897,$AM$17&lt;=$Y1897),'TARIFA ENTREGA A DIRECCION USD'!A1897,$W1898)</f>
        <v>0</v>
      </c>
      <c r="X1897" s="90">
        <v>1888.001</v>
      </c>
      <c r="Y1897" s="90">
        <v>1889</v>
      </c>
      <c r="Z1897" s="144"/>
    </row>
    <row r="1898" spans="1:26" x14ac:dyDescent="0.2">
      <c r="A1898" s="281" t="str">
        <f t="shared" si="38"/>
        <v>SFX CNA</v>
      </c>
      <c r="B1898" s="368" t="s">
        <v>600</v>
      </c>
      <c r="C1898" s="368" t="s">
        <v>601</v>
      </c>
      <c r="D1898" s="368" t="s">
        <v>5492</v>
      </c>
      <c r="E1898" s="368" t="s">
        <v>5493</v>
      </c>
      <c r="F1898" s="369" t="s">
        <v>503</v>
      </c>
      <c r="G1898" s="370">
        <v>463</v>
      </c>
      <c r="I1898" s="143"/>
      <c r="J1898" s="143"/>
      <c r="K1898" s="143"/>
      <c r="L1898" s="143"/>
      <c r="M1898" s="237"/>
      <c r="N1898" s="143"/>
      <c r="O1898" s="143"/>
      <c r="P1898" s="143"/>
      <c r="Q1898" s="143"/>
      <c r="R1898" s="143"/>
      <c r="S1898" s="143"/>
      <c r="T1898" s="143"/>
      <c r="U1898" s="143"/>
      <c r="V1898" s="143"/>
      <c r="W1898" s="90">
        <f>IF(AND($AM$17&gt;=$X1898,$AM$17&lt;=$Y1898),'TARIFA ENTREGA A DIRECCION USD'!A1898,$W1899)</f>
        <v>0</v>
      </c>
      <c r="X1898" s="90">
        <v>1889.001</v>
      </c>
      <c r="Y1898" s="90">
        <v>1890</v>
      </c>
      <c r="Z1898" s="144"/>
    </row>
    <row r="1899" spans="1:26" x14ac:dyDescent="0.2">
      <c r="A1899" s="281" t="str">
        <f t="shared" si="38"/>
        <v>SFX CNO</v>
      </c>
      <c r="B1899" s="368" t="s">
        <v>600</v>
      </c>
      <c r="C1899" s="368" t="s">
        <v>601</v>
      </c>
      <c r="D1899" s="368" t="s">
        <v>5499</v>
      </c>
      <c r="E1899" s="368" t="s">
        <v>5500</v>
      </c>
      <c r="F1899" s="369" t="s">
        <v>503</v>
      </c>
      <c r="G1899" s="370">
        <v>591</v>
      </c>
      <c r="I1899" s="143"/>
      <c r="J1899" s="143"/>
      <c r="K1899" s="143"/>
      <c r="L1899" s="143"/>
      <c r="M1899" s="237"/>
      <c r="N1899" s="143"/>
      <c r="O1899" s="143"/>
      <c r="P1899" s="143"/>
      <c r="Q1899" s="143"/>
      <c r="R1899" s="143"/>
      <c r="S1899" s="143"/>
      <c r="T1899" s="143"/>
      <c r="U1899" s="143"/>
      <c r="V1899" s="143"/>
      <c r="W1899" s="90">
        <f>IF(AND($AM$17&gt;=$X1899,$AM$17&lt;=$Y1899),'TARIFA ENTREGA A DIRECCION USD'!A1899,$W1900)</f>
        <v>0</v>
      </c>
      <c r="X1899" s="90">
        <v>1890.001</v>
      </c>
      <c r="Y1899" s="90">
        <v>1891</v>
      </c>
      <c r="Z1899" s="144"/>
    </row>
    <row r="1900" spans="1:26" x14ac:dyDescent="0.2">
      <c r="A1900" s="281" t="str">
        <f t="shared" si="38"/>
        <v>SFX CRO</v>
      </c>
      <c r="B1900" s="368" t="s">
        <v>600</v>
      </c>
      <c r="C1900" s="368" t="s">
        <v>601</v>
      </c>
      <c r="D1900" s="368" t="s">
        <v>562</v>
      </c>
      <c r="E1900" s="368" t="s">
        <v>563</v>
      </c>
      <c r="F1900" s="369" t="s">
        <v>504</v>
      </c>
      <c r="G1900" s="370">
        <v>1134</v>
      </c>
      <c r="I1900" s="143"/>
      <c r="J1900" s="143"/>
      <c r="K1900" s="143"/>
      <c r="L1900" s="143"/>
      <c r="M1900" s="237"/>
      <c r="N1900" s="143"/>
      <c r="O1900" s="143"/>
      <c r="P1900" s="143"/>
      <c r="Q1900" s="143"/>
      <c r="R1900" s="143"/>
      <c r="S1900" s="143"/>
      <c r="T1900" s="143"/>
      <c r="U1900" s="143"/>
      <c r="V1900" s="143"/>
      <c r="W1900" s="90">
        <f>IF(AND($AM$17&gt;=$X1900,$AM$17&lt;=$Y1900),'TARIFA ENTREGA A DIRECCION USD'!A1900,$W1901)</f>
        <v>0</v>
      </c>
      <c r="X1900" s="90">
        <v>1891.001</v>
      </c>
      <c r="Y1900" s="90">
        <v>1892</v>
      </c>
      <c r="Z1900" s="144"/>
    </row>
    <row r="1901" spans="1:26" x14ac:dyDescent="0.2">
      <c r="A1901" s="281" t="str">
        <f t="shared" si="38"/>
        <v>SFX CRR</v>
      </c>
      <c r="B1901" s="368" t="s">
        <v>600</v>
      </c>
      <c r="C1901" s="368" t="s">
        <v>601</v>
      </c>
      <c r="D1901" s="368" t="s">
        <v>564</v>
      </c>
      <c r="E1901" s="368" t="s">
        <v>565</v>
      </c>
      <c r="F1901" s="369" t="s">
        <v>504</v>
      </c>
      <c r="G1901" s="370">
        <v>1140</v>
      </c>
      <c r="I1901" s="143"/>
      <c r="J1901" s="143"/>
      <c r="K1901" s="143"/>
      <c r="L1901" s="143"/>
      <c r="M1901" s="237"/>
      <c r="N1901" s="143"/>
      <c r="O1901" s="143"/>
      <c r="P1901" s="143"/>
      <c r="Q1901" s="143"/>
      <c r="R1901" s="143"/>
      <c r="S1901" s="143"/>
      <c r="T1901" s="143"/>
      <c r="U1901" s="143"/>
      <c r="V1901" s="143"/>
      <c r="W1901" s="90">
        <f>IF(AND($AM$17&gt;=$X1901,$AM$17&lt;=$Y1901),'TARIFA ENTREGA A DIRECCION USD'!A1901,$W1902)</f>
        <v>0</v>
      </c>
      <c r="X1901" s="90">
        <v>1892.001</v>
      </c>
      <c r="Y1901" s="90">
        <v>1893</v>
      </c>
      <c r="Z1901" s="144"/>
    </row>
    <row r="1902" spans="1:26" x14ac:dyDescent="0.2">
      <c r="A1902" s="281" t="str">
        <f t="shared" si="38"/>
        <v>SFX CVE</v>
      </c>
      <c r="B1902" s="368" t="s">
        <v>600</v>
      </c>
      <c r="C1902" s="368" t="s">
        <v>601</v>
      </c>
      <c r="D1902" s="368" t="s">
        <v>566</v>
      </c>
      <c r="E1902" s="368" t="s">
        <v>567</v>
      </c>
      <c r="F1902" s="369" t="s">
        <v>504</v>
      </c>
      <c r="G1902" s="370">
        <v>728</v>
      </c>
      <c r="I1902" s="143"/>
      <c r="J1902" s="143"/>
      <c r="K1902" s="143"/>
      <c r="L1902" s="143"/>
      <c r="M1902" s="237"/>
      <c r="N1902" s="143"/>
      <c r="O1902" s="143"/>
      <c r="P1902" s="143"/>
      <c r="Q1902" s="143"/>
      <c r="R1902" s="143"/>
      <c r="S1902" s="143"/>
      <c r="T1902" s="143"/>
      <c r="U1902" s="143"/>
      <c r="V1902" s="143"/>
      <c r="W1902" s="90">
        <f>IF(AND($AM$17&gt;=$X1902,$AM$17&lt;=$Y1902),'TARIFA ENTREGA A DIRECCION USD'!A1902,$W1903)</f>
        <v>0</v>
      </c>
      <c r="X1902" s="90">
        <v>1893.001</v>
      </c>
      <c r="Y1902" s="90">
        <v>1894</v>
      </c>
      <c r="Z1902" s="144"/>
    </row>
    <row r="1903" spans="1:26" x14ac:dyDescent="0.2">
      <c r="A1903" s="281" t="str">
        <f t="shared" si="38"/>
        <v>SFX CZO</v>
      </c>
      <c r="B1903" s="368" t="s">
        <v>600</v>
      </c>
      <c r="C1903" s="368" t="s">
        <v>601</v>
      </c>
      <c r="D1903" s="368" t="s">
        <v>568</v>
      </c>
      <c r="E1903" s="368" t="s">
        <v>5481</v>
      </c>
      <c r="F1903" s="369" t="s">
        <v>504</v>
      </c>
      <c r="G1903" s="370">
        <v>948</v>
      </c>
      <c r="I1903" s="143"/>
      <c r="J1903" s="143"/>
      <c r="K1903" s="143"/>
      <c r="L1903" s="143"/>
      <c r="M1903" s="237"/>
      <c r="N1903" s="143"/>
      <c r="O1903" s="143"/>
      <c r="P1903" s="143"/>
      <c r="Q1903" s="143"/>
      <c r="R1903" s="143"/>
      <c r="S1903" s="143"/>
      <c r="T1903" s="143"/>
      <c r="U1903" s="143"/>
      <c r="V1903" s="143"/>
      <c r="W1903" s="90">
        <f>IF(AND($AM$17&gt;=$X1903,$AM$17&lt;=$Y1903),'TARIFA ENTREGA A DIRECCION USD'!A1903,$W1904)</f>
        <v>0</v>
      </c>
      <c r="X1903" s="90">
        <v>1894.001</v>
      </c>
      <c r="Y1903" s="90">
        <v>1895</v>
      </c>
      <c r="Z1903" s="144"/>
    </row>
    <row r="1904" spans="1:26" x14ac:dyDescent="0.2">
      <c r="A1904" s="281" t="str">
        <f t="shared" si="38"/>
        <v>SFX DMS</v>
      </c>
      <c r="B1904" s="368" t="s">
        <v>600</v>
      </c>
      <c r="C1904" s="368" t="s">
        <v>601</v>
      </c>
      <c r="D1904" s="368" t="s">
        <v>5446</v>
      </c>
      <c r="E1904" s="368" t="s">
        <v>5447</v>
      </c>
      <c r="F1904" s="369" t="s">
        <v>504</v>
      </c>
      <c r="G1904" s="370">
        <v>1281</v>
      </c>
      <c r="I1904" s="143"/>
      <c r="J1904" s="143"/>
      <c r="K1904" s="143"/>
      <c r="L1904" s="143"/>
      <c r="M1904" s="237"/>
      <c r="N1904" s="143"/>
      <c r="O1904" s="143"/>
      <c r="P1904" s="143"/>
      <c r="Q1904" s="143"/>
      <c r="R1904" s="143"/>
      <c r="S1904" s="143"/>
      <c r="T1904" s="143"/>
      <c r="U1904" s="143"/>
      <c r="V1904" s="143"/>
      <c r="W1904" s="90">
        <f>IF(AND($AM$17&gt;=$X1904,$AM$17&lt;=$Y1904),'TARIFA ENTREGA A DIRECCION USD'!A1904,$W1905)</f>
        <v>0</v>
      </c>
      <c r="X1904" s="90">
        <v>1895.001</v>
      </c>
      <c r="Y1904" s="90">
        <v>1896</v>
      </c>
      <c r="Z1904" s="144"/>
    </row>
    <row r="1905" spans="1:26" x14ac:dyDescent="0.2">
      <c r="A1905" s="281" t="str">
        <f t="shared" si="38"/>
        <v>SFX ETE</v>
      </c>
      <c r="B1905" s="368" t="s">
        <v>600</v>
      </c>
      <c r="C1905" s="368" t="s">
        <v>601</v>
      </c>
      <c r="D1905" s="368" t="s">
        <v>570</v>
      </c>
      <c r="E1905" s="368" t="s">
        <v>571</v>
      </c>
      <c r="F1905" s="369" t="s">
        <v>502</v>
      </c>
      <c r="G1905" s="370">
        <v>217</v>
      </c>
      <c r="I1905" s="143"/>
      <c r="J1905" s="143"/>
      <c r="K1905" s="143"/>
      <c r="L1905" s="143"/>
      <c r="M1905" s="237"/>
      <c r="N1905" s="143"/>
      <c r="O1905" s="143"/>
      <c r="P1905" s="143"/>
      <c r="Q1905" s="143"/>
      <c r="R1905" s="143"/>
      <c r="S1905" s="143"/>
      <c r="T1905" s="143"/>
      <c r="U1905" s="143"/>
      <c r="V1905" s="143"/>
      <c r="W1905" s="90">
        <f>IF(AND($AM$17&gt;=$X1905,$AM$17&lt;=$Y1905),'TARIFA ENTREGA A DIRECCION USD'!A1905,$W1906)</f>
        <v>0</v>
      </c>
      <c r="X1905" s="90">
        <v>1896.001</v>
      </c>
      <c r="Y1905" s="90">
        <v>1897</v>
      </c>
      <c r="Z1905" s="144"/>
    </row>
    <row r="1906" spans="1:26" x14ac:dyDescent="0.2">
      <c r="A1906" s="281" t="str">
        <f t="shared" si="38"/>
        <v>SFX EVA</v>
      </c>
      <c r="B1906" s="368" t="s">
        <v>600</v>
      </c>
      <c r="C1906" s="368" t="s">
        <v>601</v>
      </c>
      <c r="D1906" s="368" t="s">
        <v>572</v>
      </c>
      <c r="E1906" s="368" t="s">
        <v>573</v>
      </c>
      <c r="F1906" s="369" t="s">
        <v>504</v>
      </c>
      <c r="G1906" s="370">
        <v>1414</v>
      </c>
      <c r="I1906" s="143"/>
      <c r="J1906" s="143"/>
      <c r="K1906" s="143"/>
      <c r="L1906" s="143"/>
      <c r="M1906" s="237"/>
      <c r="N1906" s="143"/>
      <c r="O1906" s="143"/>
      <c r="P1906" s="143"/>
      <c r="Q1906" s="143"/>
      <c r="R1906" s="143"/>
      <c r="S1906" s="143"/>
      <c r="T1906" s="143"/>
      <c r="U1906" s="143"/>
      <c r="V1906" s="143"/>
      <c r="W1906" s="90">
        <f>IF(AND($AM$17&gt;=$X1906,$AM$17&lt;=$Y1906),'TARIFA ENTREGA A DIRECCION USD'!A1906,$W1907)</f>
        <v>0</v>
      </c>
      <c r="X1906" s="90">
        <v>1897.001</v>
      </c>
      <c r="Y1906" s="90">
        <v>1898</v>
      </c>
      <c r="Z1906" s="144"/>
    </row>
    <row r="1907" spans="1:26" x14ac:dyDescent="0.2">
      <c r="A1907" s="281" t="str">
        <f t="shared" si="38"/>
        <v>SFX GR2</v>
      </c>
      <c r="B1907" s="368" t="s">
        <v>600</v>
      </c>
      <c r="C1907" s="368" t="s">
        <v>601</v>
      </c>
      <c r="D1907" s="368" t="s">
        <v>576</v>
      </c>
      <c r="E1907" s="368" t="s">
        <v>5473</v>
      </c>
      <c r="F1907" s="369" t="s">
        <v>504</v>
      </c>
      <c r="G1907" s="370">
        <v>634</v>
      </c>
      <c r="I1907" s="143"/>
      <c r="J1907" s="143"/>
      <c r="K1907" s="143"/>
      <c r="L1907" s="143"/>
      <c r="M1907" s="237"/>
      <c r="N1907" s="143"/>
      <c r="O1907" s="143"/>
      <c r="P1907" s="143"/>
      <c r="Q1907" s="143"/>
      <c r="R1907" s="143"/>
      <c r="S1907" s="143"/>
      <c r="T1907" s="143"/>
      <c r="U1907" s="143"/>
      <c r="V1907" s="143"/>
      <c r="W1907" s="90">
        <f>IF(AND($AM$17&gt;=$X1907,$AM$17&lt;=$Y1907),'TARIFA ENTREGA A DIRECCION USD'!A1907,$W1908)</f>
        <v>0</v>
      </c>
      <c r="X1907" s="90">
        <v>1898.001</v>
      </c>
      <c r="Y1907" s="90">
        <v>1899</v>
      </c>
      <c r="Z1907" s="144"/>
    </row>
    <row r="1908" spans="1:26" x14ac:dyDescent="0.2">
      <c r="A1908" s="281" t="str">
        <f t="shared" si="38"/>
        <v>SFX GTE</v>
      </c>
      <c r="B1908" s="368" t="s">
        <v>600</v>
      </c>
      <c r="C1908" s="368" t="s">
        <v>601</v>
      </c>
      <c r="D1908" s="368" t="s">
        <v>5501</v>
      </c>
      <c r="E1908" s="368" t="s">
        <v>5502</v>
      </c>
      <c r="F1908" s="369" t="s">
        <v>504</v>
      </c>
      <c r="G1908" s="370">
        <v>624</v>
      </c>
      <c r="I1908" s="143"/>
      <c r="J1908" s="143"/>
      <c r="K1908" s="143"/>
      <c r="L1908" s="143"/>
      <c r="M1908" s="237"/>
      <c r="N1908" s="143"/>
      <c r="O1908" s="143"/>
      <c r="P1908" s="143"/>
      <c r="Q1908" s="143"/>
      <c r="R1908" s="143"/>
      <c r="S1908" s="143"/>
      <c r="T1908" s="143"/>
      <c r="U1908" s="143"/>
      <c r="V1908" s="143"/>
      <c r="W1908" s="90">
        <f>IF(AND($AM$17&gt;=$X1908,$AM$17&lt;=$Y1908),'TARIFA ENTREGA A DIRECCION USD'!A1908,$W1909)</f>
        <v>0</v>
      </c>
      <c r="X1908" s="90">
        <v>1899.001</v>
      </c>
      <c r="Y1908" s="90">
        <v>1900</v>
      </c>
      <c r="Z1908" s="144"/>
    </row>
    <row r="1909" spans="1:26" x14ac:dyDescent="0.2">
      <c r="A1909" s="281" t="str">
        <f t="shared" si="38"/>
        <v>SFX GUA</v>
      </c>
      <c r="B1909" s="368" t="s">
        <v>600</v>
      </c>
      <c r="C1909" s="368" t="s">
        <v>601</v>
      </c>
      <c r="D1909" s="368" t="s">
        <v>574</v>
      </c>
      <c r="E1909" s="368" t="s">
        <v>575</v>
      </c>
      <c r="F1909" s="369" t="s">
        <v>504</v>
      </c>
      <c r="G1909" s="370">
        <v>1205</v>
      </c>
      <c r="I1909" s="143"/>
      <c r="J1909" s="143"/>
      <c r="K1909" s="143"/>
      <c r="L1909" s="143"/>
      <c r="M1909" s="237"/>
      <c r="N1909" s="143"/>
      <c r="O1909" s="143"/>
      <c r="P1909" s="143"/>
      <c r="Q1909" s="143"/>
      <c r="R1909" s="143"/>
      <c r="S1909" s="143"/>
      <c r="T1909" s="143"/>
      <c r="U1909" s="143"/>
      <c r="V1909" s="143"/>
      <c r="W1909" s="90">
        <f>IF(AND($AM$17&gt;=$X1909,$AM$17&lt;=$Y1909),'TARIFA ENTREGA A DIRECCION USD'!A1909,$W1910)</f>
        <v>0</v>
      </c>
      <c r="X1909" s="90">
        <v>1900.001</v>
      </c>
      <c r="Y1909" s="90">
        <v>1901</v>
      </c>
      <c r="Z1909" s="144"/>
    </row>
    <row r="1910" spans="1:26" x14ac:dyDescent="0.2">
      <c r="A1910" s="281" t="str">
        <f t="shared" si="38"/>
        <v>SFX LGA</v>
      </c>
      <c r="B1910" s="368" t="s">
        <v>600</v>
      </c>
      <c r="C1910" s="368" t="s">
        <v>601</v>
      </c>
      <c r="D1910" s="368" t="s">
        <v>5536</v>
      </c>
      <c r="E1910" s="368" t="s">
        <v>5480</v>
      </c>
      <c r="F1910" s="369" t="s">
        <v>504</v>
      </c>
      <c r="G1910" s="370">
        <v>702</v>
      </c>
      <c r="I1910" s="143"/>
      <c r="J1910" s="143"/>
      <c r="K1910" s="143"/>
      <c r="L1910" s="143"/>
      <c r="M1910" s="237"/>
      <c r="N1910" s="143"/>
      <c r="O1910" s="143"/>
      <c r="P1910" s="143"/>
      <c r="Q1910" s="143"/>
      <c r="R1910" s="143"/>
      <c r="S1910" s="143"/>
      <c r="T1910" s="143"/>
      <c r="U1910" s="143"/>
      <c r="V1910" s="143"/>
      <c r="W1910" s="90">
        <f>IF(AND($AM$17&gt;=$X1910,$AM$17&lt;=$Y1910),'TARIFA ENTREGA A DIRECCION USD'!A1910,$W1911)</f>
        <v>0</v>
      </c>
      <c r="X1910" s="90">
        <v>1901.001</v>
      </c>
      <c r="Y1910" s="90">
        <v>1902</v>
      </c>
      <c r="Z1910" s="144"/>
    </row>
    <row r="1911" spans="1:26" x14ac:dyDescent="0.2">
      <c r="A1911" s="281" t="str">
        <f t="shared" si="38"/>
        <v>SFX MAY</v>
      </c>
      <c r="B1911" s="368" t="s">
        <v>600</v>
      </c>
      <c r="C1911" s="368" t="s">
        <v>601</v>
      </c>
      <c r="D1911" s="368" t="s">
        <v>577</v>
      </c>
      <c r="E1911" s="368" t="s">
        <v>578</v>
      </c>
      <c r="F1911" s="369" t="s">
        <v>504</v>
      </c>
      <c r="G1911" s="370">
        <v>793</v>
      </c>
      <c r="I1911" s="143"/>
      <c r="J1911" s="143"/>
      <c r="K1911" s="143"/>
      <c r="L1911" s="143"/>
      <c r="M1911" s="237"/>
      <c r="N1911" s="143"/>
      <c r="O1911" s="143"/>
      <c r="P1911" s="143"/>
      <c r="Q1911" s="143"/>
      <c r="R1911" s="143"/>
      <c r="S1911" s="143"/>
      <c r="T1911" s="143"/>
      <c r="U1911" s="143"/>
      <c r="V1911" s="143"/>
      <c r="W1911" s="90">
        <f>IF(AND($AM$17&gt;=$X1911,$AM$17&lt;=$Y1911),'TARIFA ENTREGA A DIRECCION USD'!A1911,$W1912)</f>
        <v>0</v>
      </c>
      <c r="X1911" s="90">
        <v>1902.001</v>
      </c>
      <c r="Y1911" s="90">
        <v>1903</v>
      </c>
      <c r="Z1911" s="144"/>
    </row>
    <row r="1912" spans="1:26" x14ac:dyDescent="0.2">
      <c r="A1912" s="281" t="str">
        <f t="shared" si="38"/>
        <v>SFX MBO</v>
      </c>
      <c r="B1912" s="368" t="s">
        <v>600</v>
      </c>
      <c r="C1912" s="368" t="s">
        <v>601</v>
      </c>
      <c r="D1912" s="368" t="s">
        <v>579</v>
      </c>
      <c r="E1912" s="368" t="s">
        <v>580</v>
      </c>
      <c r="F1912" s="369" t="s">
        <v>504</v>
      </c>
      <c r="G1912" s="370">
        <v>1371</v>
      </c>
      <c r="I1912" s="143"/>
      <c r="J1912" s="143"/>
      <c r="K1912" s="143"/>
      <c r="L1912" s="143"/>
      <c r="M1912" s="237"/>
      <c r="N1912" s="143"/>
      <c r="O1912" s="143"/>
      <c r="P1912" s="143"/>
      <c r="Q1912" s="143"/>
      <c r="R1912" s="143"/>
      <c r="S1912" s="143"/>
      <c r="T1912" s="143"/>
      <c r="U1912" s="143"/>
      <c r="V1912" s="143"/>
      <c r="W1912" s="90">
        <f>IF(AND($AM$17&gt;=$X1912,$AM$17&lt;=$Y1912),'TARIFA ENTREGA A DIRECCION USD'!A1912,$W1913)</f>
        <v>0</v>
      </c>
      <c r="X1912" s="90">
        <v>1903.001</v>
      </c>
      <c r="Y1912" s="90">
        <v>1904</v>
      </c>
      <c r="Z1912" s="144"/>
    </row>
    <row r="1913" spans="1:26" x14ac:dyDescent="0.2">
      <c r="A1913" s="281" t="str">
        <f t="shared" si="38"/>
        <v>SFX MDA</v>
      </c>
      <c r="B1913" s="368" t="s">
        <v>600</v>
      </c>
      <c r="C1913" s="368" t="s">
        <v>601</v>
      </c>
      <c r="D1913" s="368" t="s">
        <v>581</v>
      </c>
      <c r="E1913" s="368" t="s">
        <v>582</v>
      </c>
      <c r="F1913" s="369" t="s">
        <v>504</v>
      </c>
      <c r="G1913" s="370">
        <v>1480</v>
      </c>
      <c r="I1913" s="143"/>
      <c r="J1913" s="143"/>
      <c r="K1913" s="143"/>
      <c r="L1913" s="143"/>
      <c r="M1913" s="237"/>
      <c r="N1913" s="143"/>
      <c r="O1913" s="143"/>
      <c r="P1913" s="143"/>
      <c r="Q1913" s="143"/>
      <c r="R1913" s="143"/>
      <c r="S1913" s="143"/>
      <c r="T1913" s="143"/>
      <c r="U1913" s="143"/>
      <c r="V1913" s="143"/>
      <c r="W1913" s="90">
        <f>IF(AND($AM$17&gt;=$X1913,$AM$17&lt;=$Y1913),'TARIFA ENTREGA A DIRECCION USD'!A1913,$W1914)</f>
        <v>0</v>
      </c>
      <c r="X1913" s="90">
        <v>1904.001</v>
      </c>
      <c r="Y1913" s="90">
        <v>1905</v>
      </c>
      <c r="Z1913" s="144"/>
    </row>
    <row r="1914" spans="1:26" x14ac:dyDescent="0.2">
      <c r="A1914" s="281" t="str">
        <f t="shared" si="38"/>
        <v>SFX MIN</v>
      </c>
      <c r="B1914" s="368" t="s">
        <v>600</v>
      </c>
      <c r="C1914" s="368" t="s">
        <v>601</v>
      </c>
      <c r="D1914" s="368" t="s">
        <v>583</v>
      </c>
      <c r="E1914" s="368" t="s">
        <v>584</v>
      </c>
      <c r="F1914" s="369" t="s">
        <v>502</v>
      </c>
      <c r="G1914" s="370">
        <v>185</v>
      </c>
      <c r="I1914" s="143"/>
      <c r="J1914" s="143"/>
      <c r="K1914" s="143"/>
      <c r="L1914" s="143"/>
      <c r="M1914" s="237"/>
      <c r="N1914" s="143"/>
      <c r="O1914" s="143"/>
      <c r="P1914" s="143"/>
      <c r="Q1914" s="143"/>
      <c r="R1914" s="143"/>
      <c r="S1914" s="143"/>
      <c r="T1914" s="143"/>
      <c r="U1914" s="143"/>
      <c r="V1914" s="143"/>
      <c r="W1914" s="90">
        <f>IF(AND($AM$17&gt;=$X1914,$AM$17&lt;=$Y1914),'TARIFA ENTREGA A DIRECCION USD'!A1914,$W1915)</f>
        <v>0</v>
      </c>
      <c r="X1914" s="90">
        <v>1905.001</v>
      </c>
      <c r="Y1914" s="90">
        <v>1906</v>
      </c>
      <c r="Z1914" s="144"/>
    </row>
    <row r="1915" spans="1:26" x14ac:dyDescent="0.2">
      <c r="A1915" s="281" t="str">
        <f t="shared" si="38"/>
        <v>SFX MLM</v>
      </c>
      <c r="B1915" s="368" t="s">
        <v>600</v>
      </c>
      <c r="C1915" s="368" t="s">
        <v>601</v>
      </c>
      <c r="D1915" s="368" t="s">
        <v>5474</v>
      </c>
      <c r="E1915" s="368" t="s">
        <v>5487</v>
      </c>
      <c r="F1915" s="369" t="s">
        <v>504</v>
      </c>
      <c r="G1915" s="370">
        <v>672</v>
      </c>
      <c r="I1915" s="143"/>
      <c r="J1915" s="143"/>
      <c r="K1915" s="143"/>
      <c r="L1915" s="143"/>
      <c r="M1915" s="237"/>
      <c r="N1915" s="143"/>
      <c r="O1915" s="143"/>
      <c r="P1915" s="143"/>
      <c r="Q1915" s="143"/>
      <c r="R1915" s="143"/>
      <c r="S1915" s="143"/>
      <c r="T1915" s="143"/>
      <c r="U1915" s="143"/>
      <c r="V1915" s="143"/>
      <c r="W1915" s="90">
        <f>IF(AND($AM$17&gt;=$X1915,$AM$17&lt;=$Y1915),'TARIFA ENTREGA A DIRECCION USD'!A1915,$W1916)</f>
        <v>0</v>
      </c>
      <c r="X1915" s="90">
        <v>1906.001</v>
      </c>
      <c r="Y1915" s="90">
        <v>1907</v>
      </c>
      <c r="Z1915" s="144"/>
    </row>
    <row r="1916" spans="1:26" x14ac:dyDescent="0.2">
      <c r="A1916" s="281" t="str">
        <f t="shared" si="38"/>
        <v>SFX MTA</v>
      </c>
      <c r="B1916" s="368" t="s">
        <v>600</v>
      </c>
      <c r="C1916" s="368" t="s">
        <v>601</v>
      </c>
      <c r="D1916" s="368" t="s">
        <v>585</v>
      </c>
      <c r="E1916" s="368" t="s">
        <v>5483</v>
      </c>
      <c r="F1916" s="369" t="s">
        <v>504</v>
      </c>
      <c r="G1916" s="370">
        <v>519</v>
      </c>
      <c r="I1916" s="143"/>
      <c r="J1916" s="143"/>
      <c r="K1916" s="143"/>
      <c r="L1916" s="143"/>
      <c r="M1916" s="237"/>
      <c r="N1916" s="143"/>
      <c r="O1916" s="143"/>
      <c r="P1916" s="143"/>
      <c r="Q1916" s="143"/>
      <c r="R1916" s="143"/>
      <c r="S1916" s="143"/>
      <c r="T1916" s="143"/>
      <c r="U1916" s="143"/>
      <c r="V1916" s="143"/>
      <c r="W1916" s="90">
        <f>IF(AND($AM$17&gt;=$X1916,$AM$17&lt;=$Y1916),'TARIFA ENTREGA A DIRECCION USD'!A1916,$W1917)</f>
        <v>0</v>
      </c>
      <c r="X1916" s="90">
        <v>1907.001</v>
      </c>
      <c r="Y1916" s="90">
        <v>1908</v>
      </c>
      <c r="Z1916" s="144"/>
    </row>
    <row r="1917" spans="1:26" x14ac:dyDescent="0.2">
      <c r="A1917" s="281" t="str">
        <f t="shared" si="38"/>
        <v>SFX PCO</v>
      </c>
      <c r="B1917" s="368" t="s">
        <v>600</v>
      </c>
      <c r="C1917" s="368" t="s">
        <v>601</v>
      </c>
      <c r="D1917" s="368" t="s">
        <v>586</v>
      </c>
      <c r="E1917" s="368" t="s">
        <v>587</v>
      </c>
      <c r="F1917" s="369" t="s">
        <v>504</v>
      </c>
      <c r="G1917" s="370">
        <v>883</v>
      </c>
      <c r="I1917" s="143"/>
      <c r="J1917" s="143"/>
      <c r="K1917" s="143"/>
      <c r="L1917" s="143"/>
      <c r="M1917" s="237"/>
      <c r="N1917" s="143"/>
      <c r="O1917" s="143"/>
      <c r="P1917" s="143"/>
      <c r="Q1917" s="143"/>
      <c r="R1917" s="143"/>
      <c r="S1917" s="143"/>
      <c r="T1917" s="143"/>
      <c r="U1917" s="143"/>
      <c r="V1917" s="143"/>
      <c r="W1917" s="90">
        <f>IF(AND($AM$17&gt;=$X1917,$AM$17&lt;=$Y1917),'TARIFA ENTREGA A DIRECCION USD'!A1917,$W1918)</f>
        <v>0</v>
      </c>
      <c r="X1917" s="90">
        <v>1908.001</v>
      </c>
      <c r="Y1917" s="90">
        <v>1909</v>
      </c>
      <c r="Z1917" s="144"/>
    </row>
    <row r="1918" spans="1:26" x14ac:dyDescent="0.2">
      <c r="A1918" s="281" t="str">
        <f t="shared" si="38"/>
        <v>SFX PFO</v>
      </c>
      <c r="B1918" s="368" t="s">
        <v>600</v>
      </c>
      <c r="C1918" s="368" t="s">
        <v>601</v>
      </c>
      <c r="D1918" s="368" t="s">
        <v>588</v>
      </c>
      <c r="E1918" s="368" t="s">
        <v>589</v>
      </c>
      <c r="F1918" s="369" t="s">
        <v>504</v>
      </c>
      <c r="G1918" s="369">
        <v>1174</v>
      </c>
      <c r="I1918" s="143"/>
      <c r="J1918" s="143"/>
      <c r="K1918" s="143"/>
      <c r="L1918" s="143"/>
      <c r="M1918" s="237"/>
      <c r="N1918" s="143"/>
      <c r="O1918" s="143"/>
      <c r="P1918" s="143"/>
      <c r="Q1918" s="143"/>
      <c r="R1918" s="143"/>
      <c r="S1918" s="143"/>
      <c r="T1918" s="143"/>
      <c r="U1918" s="143"/>
      <c r="V1918" s="143"/>
      <c r="W1918" s="90">
        <f>IF(AND($AM$17&gt;=$X1918,$AM$17&lt;=$Y1918),'TARIFA ENTREGA A DIRECCION USD'!A1918,$W1919)</f>
        <v>0</v>
      </c>
      <c r="X1918" s="90">
        <v>1909.001</v>
      </c>
      <c r="Y1918" s="90">
        <v>1910</v>
      </c>
      <c r="Z1918" s="144"/>
    </row>
    <row r="1919" spans="1:26" x14ac:dyDescent="0.2">
      <c r="A1919" s="281" t="str">
        <f t="shared" si="38"/>
        <v>SFX PLC</v>
      </c>
      <c r="B1919" s="368" t="s">
        <v>600</v>
      </c>
      <c r="C1919" s="368" t="s">
        <v>601</v>
      </c>
      <c r="D1919" s="368" t="s">
        <v>590</v>
      </c>
      <c r="E1919" s="368" t="s">
        <v>591</v>
      </c>
      <c r="F1919" s="369" t="s">
        <v>503</v>
      </c>
      <c r="G1919" s="370">
        <v>383</v>
      </c>
      <c r="I1919" s="143"/>
      <c r="J1919" s="143"/>
      <c r="K1919" s="143"/>
      <c r="L1919" s="143"/>
      <c r="M1919" s="237"/>
      <c r="N1919" s="143"/>
      <c r="O1919" s="143"/>
      <c r="P1919" s="143"/>
      <c r="Q1919" s="143"/>
      <c r="R1919" s="143"/>
      <c r="S1919" s="143"/>
      <c r="T1919" s="143"/>
      <c r="U1919" s="143"/>
      <c r="V1919" s="143"/>
      <c r="W1919" s="90">
        <f>IF(AND($AM$17&gt;=$X1919,$AM$17&lt;=$Y1919),'TARIFA ENTREGA A DIRECCION USD'!A1919,$W1920)</f>
        <v>0</v>
      </c>
      <c r="X1919" s="90">
        <v>1910.001</v>
      </c>
      <c r="Y1919" s="90">
        <v>1911</v>
      </c>
      <c r="Z1919" s="144"/>
    </row>
    <row r="1920" spans="1:26" x14ac:dyDescent="0.2">
      <c r="A1920" s="281" t="str">
        <f t="shared" si="38"/>
        <v>SFX POZ</v>
      </c>
      <c r="B1920" s="368" t="s">
        <v>600</v>
      </c>
      <c r="C1920" s="368" t="s">
        <v>601</v>
      </c>
      <c r="D1920" s="368" t="s">
        <v>592</v>
      </c>
      <c r="E1920" s="368" t="s">
        <v>593</v>
      </c>
      <c r="F1920" s="369" t="s">
        <v>501</v>
      </c>
      <c r="G1920" s="370">
        <v>20</v>
      </c>
      <c r="I1920" s="143"/>
      <c r="J1920" s="143"/>
      <c r="K1920" s="143"/>
      <c r="L1920" s="143"/>
      <c r="M1920" s="237"/>
      <c r="N1920" s="143"/>
      <c r="O1920" s="143"/>
      <c r="P1920" s="143"/>
      <c r="Q1920" s="143"/>
      <c r="R1920" s="143"/>
      <c r="S1920" s="143"/>
      <c r="T1920" s="143"/>
      <c r="U1920" s="143"/>
      <c r="V1920" s="143"/>
      <c r="W1920" s="90">
        <f>IF(AND($AM$17&gt;=$X1920,$AM$17&lt;=$Y1920),'TARIFA ENTREGA A DIRECCION USD'!A1920,$W1921)</f>
        <v>0</v>
      </c>
      <c r="X1920" s="90">
        <v>1911.001</v>
      </c>
      <c r="Y1920" s="90">
        <v>1912</v>
      </c>
      <c r="Z1920" s="144"/>
    </row>
    <row r="1921" spans="1:26" x14ac:dyDescent="0.2">
      <c r="A1921" s="281" t="str">
        <f t="shared" si="38"/>
        <v>SFX SNT</v>
      </c>
      <c r="B1921" s="368" t="s">
        <v>600</v>
      </c>
      <c r="C1921" s="368" t="s">
        <v>601</v>
      </c>
      <c r="D1921" s="368" t="s">
        <v>5610</v>
      </c>
      <c r="E1921" s="368" t="s">
        <v>594</v>
      </c>
      <c r="F1921" s="369" t="s">
        <v>504</v>
      </c>
      <c r="G1921" s="370">
        <v>1514</v>
      </c>
      <c r="I1921" s="143"/>
      <c r="J1921" s="143"/>
      <c r="K1921" s="143"/>
      <c r="L1921" s="143"/>
      <c r="M1921" s="237"/>
      <c r="N1921" s="143"/>
      <c r="O1921" s="143"/>
      <c r="P1921" s="143"/>
      <c r="Q1921" s="143"/>
      <c r="R1921" s="143"/>
      <c r="S1921" s="143"/>
      <c r="T1921" s="143"/>
      <c r="U1921" s="143"/>
      <c r="V1921" s="143"/>
      <c r="W1921" s="90">
        <f>IF(AND($AM$17&gt;=$X1921,$AM$17&lt;=$Y1921),'TARIFA ENTREGA A DIRECCION USD'!A1921,$W1922)</f>
        <v>0</v>
      </c>
      <c r="X1921" s="90">
        <v>1912.001</v>
      </c>
      <c r="Y1921" s="90">
        <v>1913</v>
      </c>
      <c r="Z1921" s="144"/>
    </row>
    <row r="1922" spans="1:26" x14ac:dyDescent="0.2">
      <c r="A1922" s="281" t="str">
        <f t="shared" ref="A1922:A1985" si="39">CONCATENATE(B1922," ",D1922)</f>
        <v>SFX SBZ</v>
      </c>
      <c r="B1922" s="368" t="s">
        <v>600</v>
      </c>
      <c r="C1922" s="368" t="s">
        <v>601</v>
      </c>
      <c r="D1922" s="368" t="s">
        <v>595</v>
      </c>
      <c r="E1922" s="368" t="s">
        <v>5484</v>
      </c>
      <c r="F1922" s="369" t="s">
        <v>504</v>
      </c>
      <c r="G1922" s="370">
        <v>1421</v>
      </c>
      <c r="I1922" s="143"/>
      <c r="J1922" s="143"/>
      <c r="K1922" s="143"/>
      <c r="L1922" s="143"/>
      <c r="M1922" s="237"/>
      <c r="N1922" s="143"/>
      <c r="O1922" s="143"/>
      <c r="P1922" s="143"/>
      <c r="Q1922" s="143"/>
      <c r="R1922" s="143"/>
      <c r="S1922" s="143"/>
      <c r="T1922" s="143"/>
      <c r="U1922" s="143"/>
      <c r="V1922" s="143"/>
      <c r="W1922" s="90">
        <f>IF(AND($AM$17&gt;=$X1922,$AM$17&lt;=$Y1922),'TARIFA ENTREGA A DIRECCION USD'!A1922,$W1923)</f>
        <v>0</v>
      </c>
      <c r="X1922" s="90">
        <v>1913.001</v>
      </c>
      <c r="Y1922" s="90">
        <v>1914</v>
      </c>
      <c r="Z1922" s="144"/>
    </row>
    <row r="1923" spans="1:26" x14ac:dyDescent="0.2">
      <c r="A1923" s="281" t="str">
        <f t="shared" si="39"/>
        <v>SFX SCL</v>
      </c>
      <c r="B1923" s="368" t="s">
        <v>600</v>
      </c>
      <c r="C1923" s="368" t="s">
        <v>601</v>
      </c>
      <c r="D1923" s="368" t="s">
        <v>596</v>
      </c>
      <c r="E1923" s="368" t="s">
        <v>597</v>
      </c>
      <c r="F1923" s="369" t="s">
        <v>504</v>
      </c>
      <c r="G1923" s="370">
        <v>1549</v>
      </c>
      <c r="I1923" s="143"/>
      <c r="J1923" s="143"/>
      <c r="K1923" s="143"/>
      <c r="L1923" s="143"/>
      <c r="M1923" s="237"/>
      <c r="N1923" s="143"/>
      <c r="O1923" s="143"/>
      <c r="P1923" s="143"/>
      <c r="Q1923" s="143"/>
      <c r="R1923" s="143"/>
      <c r="S1923" s="143"/>
      <c r="T1923" s="143"/>
      <c r="U1923" s="143"/>
      <c r="V1923" s="143"/>
      <c r="W1923" s="90">
        <f>IF(AND($AM$17&gt;=$X1923,$AM$17&lt;=$Y1923),'TARIFA ENTREGA A DIRECCION USD'!A1923,$W1924)</f>
        <v>0</v>
      </c>
      <c r="X1923" s="90">
        <v>1914.001</v>
      </c>
      <c r="Y1923" s="90">
        <v>1915</v>
      </c>
      <c r="Z1923" s="144"/>
    </row>
    <row r="1924" spans="1:26" x14ac:dyDescent="0.2">
      <c r="A1924" s="281" t="str">
        <f t="shared" si="39"/>
        <v>SFX SFE</v>
      </c>
      <c r="B1924" s="368" t="s">
        <v>600</v>
      </c>
      <c r="C1924" s="368" t="s">
        <v>601</v>
      </c>
      <c r="D1924" s="368" t="s">
        <v>598</v>
      </c>
      <c r="E1924" s="368" t="s">
        <v>599</v>
      </c>
      <c r="F1924" s="369" t="s">
        <v>504</v>
      </c>
      <c r="G1924" s="370">
        <v>950</v>
      </c>
      <c r="I1924" s="143"/>
      <c r="J1924" s="143"/>
      <c r="K1924" s="143"/>
      <c r="L1924" s="143"/>
      <c r="M1924" s="237"/>
      <c r="N1924" s="143"/>
      <c r="O1924" s="143"/>
      <c r="P1924" s="143"/>
      <c r="Q1924" s="143"/>
      <c r="R1924" s="143"/>
      <c r="S1924" s="143"/>
      <c r="T1924" s="143"/>
      <c r="U1924" s="143"/>
      <c r="V1924" s="143"/>
      <c r="W1924" s="90">
        <f>IF(AND($AM$17&gt;=$X1924,$AM$17&lt;=$Y1924),'TARIFA ENTREGA A DIRECCION USD'!A1924,$W1925)</f>
        <v>0</v>
      </c>
      <c r="X1924" s="90">
        <v>1915.001</v>
      </c>
      <c r="Y1924" s="90">
        <v>1916</v>
      </c>
      <c r="Z1924" s="144"/>
    </row>
    <row r="1925" spans="1:26" x14ac:dyDescent="0.2">
      <c r="A1925" s="281" t="str">
        <f t="shared" si="39"/>
        <v>SFX SFX</v>
      </c>
      <c r="B1925" s="368" t="s">
        <v>600</v>
      </c>
      <c r="C1925" s="368" t="s">
        <v>601</v>
      </c>
      <c r="D1925" s="368" t="s">
        <v>600</v>
      </c>
      <c r="E1925" s="368" t="s">
        <v>601</v>
      </c>
      <c r="F1925" s="369" t="s">
        <v>501</v>
      </c>
      <c r="G1925" s="370">
        <v>1</v>
      </c>
      <c r="I1925" s="143"/>
      <c r="J1925" s="143"/>
      <c r="K1925" s="143"/>
      <c r="L1925" s="143"/>
      <c r="M1925" s="237"/>
      <c r="N1925" s="143"/>
      <c r="O1925" s="143"/>
      <c r="P1925" s="143"/>
      <c r="Q1925" s="143"/>
      <c r="R1925" s="143"/>
      <c r="S1925" s="143"/>
      <c r="T1925" s="143"/>
      <c r="U1925" s="143"/>
      <c r="V1925" s="143"/>
      <c r="W1925" s="90">
        <f>IF(AND($AM$17&gt;=$X1925,$AM$17&lt;=$Y1925),'TARIFA ENTREGA A DIRECCION USD'!A1925,$W1926)</f>
        <v>0</v>
      </c>
      <c r="X1925" s="90">
        <v>1916.001</v>
      </c>
      <c r="Y1925" s="90">
        <v>1917</v>
      </c>
      <c r="Z1925" s="144"/>
    </row>
    <row r="1926" spans="1:26" x14ac:dyDescent="0.2">
      <c r="A1926" s="281" t="str">
        <f t="shared" si="39"/>
        <v>SFX TPT</v>
      </c>
      <c r="B1926" s="368" t="s">
        <v>600</v>
      </c>
      <c r="C1926" s="368" t="s">
        <v>601</v>
      </c>
      <c r="D1926" s="368" t="s">
        <v>5503</v>
      </c>
      <c r="E1926" s="368" t="s">
        <v>5504</v>
      </c>
      <c r="F1926" s="369" t="s">
        <v>502</v>
      </c>
      <c r="G1926" s="370">
        <v>138</v>
      </c>
      <c r="I1926" s="143"/>
      <c r="J1926" s="143"/>
      <c r="K1926" s="143"/>
      <c r="L1926" s="143"/>
      <c r="M1926" s="237"/>
      <c r="N1926" s="143"/>
      <c r="O1926" s="143"/>
      <c r="P1926" s="143"/>
      <c r="Q1926" s="143"/>
      <c r="R1926" s="143"/>
      <c r="S1926" s="143"/>
      <c r="T1926" s="143"/>
      <c r="U1926" s="143"/>
      <c r="V1926" s="143"/>
      <c r="W1926" s="90">
        <f>IF(AND($AM$17&gt;=$X1926,$AM$17&lt;=$Y1926),'TARIFA ENTREGA A DIRECCION USD'!A1926,$W1927)</f>
        <v>0</v>
      </c>
      <c r="X1926" s="90">
        <v>1917.001</v>
      </c>
      <c r="Y1926" s="90">
        <v>1918</v>
      </c>
      <c r="Z1926" s="144"/>
    </row>
    <row r="1927" spans="1:26" x14ac:dyDescent="0.2">
      <c r="A1927" s="281" t="str">
        <f t="shared" si="39"/>
        <v>SFX TY1</v>
      </c>
      <c r="B1927" s="368" t="s">
        <v>600</v>
      </c>
      <c r="C1927" s="368" t="s">
        <v>601</v>
      </c>
      <c r="D1927" s="368" t="s">
        <v>604</v>
      </c>
      <c r="E1927" s="368" t="s">
        <v>605</v>
      </c>
      <c r="F1927" s="369" t="s">
        <v>504</v>
      </c>
      <c r="G1927" s="370">
        <v>672</v>
      </c>
      <c r="I1927" s="143"/>
      <c r="J1927" s="143"/>
      <c r="K1927" s="143"/>
      <c r="L1927" s="143"/>
      <c r="M1927" s="237"/>
      <c r="N1927" s="143"/>
      <c r="O1927" s="143"/>
      <c r="P1927" s="143"/>
      <c r="Q1927" s="143"/>
      <c r="R1927" s="143"/>
      <c r="S1927" s="143"/>
      <c r="T1927" s="143"/>
      <c r="U1927" s="143"/>
      <c r="V1927" s="143"/>
      <c r="W1927" s="90">
        <f>IF(AND($AM$17&gt;=$X1927,$AM$17&lt;=$Y1927),'TARIFA ENTREGA A DIRECCION USD'!A1927,$W1928)</f>
        <v>0</v>
      </c>
      <c r="X1927" s="90">
        <v>1918.001</v>
      </c>
      <c r="Y1927" s="90">
        <v>1919</v>
      </c>
      <c r="Z1927" s="144"/>
    </row>
    <row r="1928" spans="1:26" x14ac:dyDescent="0.2">
      <c r="A1928" s="281" t="str">
        <f t="shared" si="39"/>
        <v>SFX VAL</v>
      </c>
      <c r="B1928" s="368" t="s">
        <v>600</v>
      </c>
      <c r="C1928" s="368" t="s">
        <v>601</v>
      </c>
      <c r="D1928" s="368" t="s">
        <v>602</v>
      </c>
      <c r="E1928" s="368" t="s">
        <v>603</v>
      </c>
      <c r="F1928" s="369" t="s">
        <v>504</v>
      </c>
      <c r="G1928" s="370">
        <v>815</v>
      </c>
      <c r="I1928" s="143"/>
      <c r="J1928" s="143"/>
      <c r="K1928" s="143"/>
      <c r="L1928" s="143"/>
      <c r="M1928" s="237"/>
      <c r="N1928" s="143"/>
      <c r="O1928" s="143"/>
      <c r="P1928" s="143"/>
      <c r="Q1928" s="143"/>
      <c r="R1928" s="143"/>
      <c r="S1928" s="143"/>
      <c r="T1928" s="143"/>
      <c r="U1928" s="143"/>
      <c r="V1928" s="143"/>
      <c r="W1928" s="90">
        <f>IF(AND($AM$17&gt;=$X1928,$AM$17&lt;=$Y1928),'TARIFA ENTREGA A DIRECCION USD'!A1928,$W1929)</f>
        <v>0</v>
      </c>
      <c r="X1928" s="90">
        <v>1919.001</v>
      </c>
      <c r="Y1928" s="90">
        <v>1920</v>
      </c>
      <c r="Z1928" s="144"/>
    </row>
    <row r="1929" spans="1:26" x14ac:dyDescent="0.2">
      <c r="A1929" s="281" t="str">
        <f t="shared" si="39"/>
        <v>SFX VEN</v>
      </c>
      <c r="B1929" s="368" t="s">
        <v>600</v>
      </c>
      <c r="C1929" s="368" t="s">
        <v>601</v>
      </c>
      <c r="D1929" s="368" t="s">
        <v>5475</v>
      </c>
      <c r="E1929" s="368" t="s">
        <v>5476</v>
      </c>
      <c r="F1929" s="369" t="s">
        <v>504</v>
      </c>
      <c r="G1929" s="370">
        <v>672</v>
      </c>
      <c r="I1929" s="143"/>
      <c r="J1929" s="143"/>
      <c r="K1929" s="143"/>
      <c r="L1929" s="143"/>
      <c r="M1929" s="237"/>
      <c r="N1929" s="143"/>
      <c r="O1929" s="143"/>
      <c r="P1929" s="143"/>
      <c r="Q1929" s="143"/>
      <c r="R1929" s="143"/>
      <c r="S1929" s="143"/>
      <c r="T1929" s="143"/>
      <c r="U1929" s="143"/>
      <c r="V1929" s="143"/>
      <c r="W1929" s="90">
        <f>IF(AND($AM$17&gt;=$X1929,$AM$17&lt;=$Y1929),'TARIFA ENTREGA A DIRECCION USD'!A1929,$W1930)</f>
        <v>0</v>
      </c>
      <c r="X1929" s="90">
        <v>1920.001</v>
      </c>
      <c r="Y1929" s="90">
        <v>1921</v>
      </c>
      <c r="Z1929" s="144"/>
    </row>
    <row r="1930" spans="1:26" x14ac:dyDescent="0.2">
      <c r="A1930" s="281" t="str">
        <f t="shared" si="39"/>
        <v>SFX VLP</v>
      </c>
      <c r="B1930" s="368" t="s">
        <v>600</v>
      </c>
      <c r="C1930" s="368" t="s">
        <v>601</v>
      </c>
      <c r="D1930" s="368" t="s">
        <v>606</v>
      </c>
      <c r="E1930" s="368" t="s">
        <v>5482</v>
      </c>
      <c r="F1930" s="369" t="s">
        <v>503</v>
      </c>
      <c r="G1930" s="370">
        <v>443</v>
      </c>
      <c r="I1930" s="143"/>
      <c r="J1930" s="143"/>
      <c r="K1930" s="143"/>
      <c r="L1930" s="143"/>
      <c r="M1930" s="237"/>
      <c r="N1930" s="143"/>
      <c r="O1930" s="143"/>
      <c r="P1930" s="143"/>
      <c r="Q1930" s="143"/>
      <c r="R1930" s="143"/>
      <c r="S1930" s="143"/>
      <c r="T1930" s="143"/>
      <c r="U1930" s="143"/>
      <c r="V1930" s="143"/>
      <c r="W1930" s="90">
        <f>IF(AND($AM$17&gt;=$X1930,$AM$17&lt;=$Y1930),'TARIFA ENTREGA A DIRECCION USD'!A1930,$W1931)</f>
        <v>0</v>
      </c>
      <c r="X1930" s="90">
        <v>1921.001</v>
      </c>
      <c r="Y1930" s="90">
        <v>1922</v>
      </c>
      <c r="Z1930" s="144"/>
    </row>
    <row r="1931" spans="1:26" x14ac:dyDescent="0.2">
      <c r="A1931" s="281" t="str">
        <f t="shared" si="39"/>
        <v>SFX VRA</v>
      </c>
      <c r="B1931" s="368" t="s">
        <v>600</v>
      </c>
      <c r="C1931" s="368" t="s">
        <v>601</v>
      </c>
      <c r="D1931" s="368" t="s">
        <v>607</v>
      </c>
      <c r="E1931" s="368" t="s">
        <v>608</v>
      </c>
      <c r="F1931" s="369" t="s">
        <v>504</v>
      </c>
      <c r="G1931" s="370">
        <v>1238</v>
      </c>
      <c r="I1931" s="143"/>
      <c r="J1931" s="143"/>
      <c r="K1931" s="143"/>
      <c r="L1931" s="143"/>
      <c r="M1931" s="237"/>
      <c r="N1931" s="143"/>
      <c r="O1931" s="143"/>
      <c r="P1931" s="143"/>
      <c r="Q1931" s="143"/>
      <c r="R1931" s="143"/>
      <c r="S1931" s="143"/>
      <c r="T1931" s="143"/>
      <c r="U1931" s="143"/>
      <c r="V1931" s="143"/>
      <c r="W1931" s="90">
        <f>IF(AND($AM$17&gt;=$X1931,$AM$17&lt;=$Y1931),'TARIFA ENTREGA A DIRECCION USD'!A1931,$W1932)</f>
        <v>0</v>
      </c>
      <c r="X1931" s="90">
        <v>1922.001</v>
      </c>
      <c r="Y1931" s="90">
        <v>1923</v>
      </c>
      <c r="Z1931" s="144"/>
    </row>
    <row r="1932" spans="1:26" x14ac:dyDescent="0.2">
      <c r="A1932" s="281" t="str">
        <f t="shared" si="39"/>
        <v>SFX XBM</v>
      </c>
      <c r="B1932" s="368" t="s">
        <v>600</v>
      </c>
      <c r="C1932" s="368" t="s">
        <v>601</v>
      </c>
      <c r="D1932" s="368" t="s">
        <v>609</v>
      </c>
      <c r="E1932" s="368" t="s">
        <v>612</v>
      </c>
      <c r="F1932" s="369" t="s">
        <v>504</v>
      </c>
      <c r="G1932" s="370">
        <v>672</v>
      </c>
      <c r="I1932" s="143"/>
      <c r="J1932" s="143"/>
      <c r="K1932" s="143"/>
      <c r="L1932" s="143"/>
      <c r="M1932" s="237"/>
      <c r="N1932" s="143"/>
      <c r="O1932" s="143"/>
      <c r="P1932" s="143"/>
      <c r="Q1932" s="143"/>
      <c r="R1932" s="143"/>
      <c r="S1932" s="143"/>
      <c r="T1932" s="143"/>
      <c r="U1932" s="143"/>
      <c r="V1932" s="143"/>
      <c r="W1932" s="90">
        <f>IF(AND($AM$17&gt;=$X1932,$AM$17&lt;=$Y1932),'TARIFA ENTREGA A DIRECCION USD'!A1932,$W1933)</f>
        <v>0</v>
      </c>
      <c r="X1932" s="90">
        <v>1923.001</v>
      </c>
      <c r="Y1932" s="90">
        <v>1924</v>
      </c>
      <c r="Z1932" s="144"/>
    </row>
    <row r="1933" spans="1:26" x14ac:dyDescent="0.2">
      <c r="A1933" s="281" t="str">
        <f t="shared" si="39"/>
        <v>SFX XES</v>
      </c>
      <c r="B1933" s="368" t="s">
        <v>600</v>
      </c>
      <c r="C1933" s="368" t="s">
        <v>601</v>
      </c>
      <c r="D1933" s="368" t="s">
        <v>610</v>
      </c>
      <c r="E1933" s="368" t="s">
        <v>613</v>
      </c>
      <c r="F1933" s="369" t="s">
        <v>504</v>
      </c>
      <c r="G1933" s="370">
        <v>672</v>
      </c>
      <c r="I1933" s="143"/>
      <c r="J1933" s="143"/>
      <c r="K1933" s="143"/>
      <c r="L1933" s="143"/>
      <c r="M1933" s="237"/>
      <c r="N1933" s="143"/>
      <c r="O1933" s="143"/>
      <c r="P1933" s="143"/>
      <c r="Q1933" s="143"/>
      <c r="R1933" s="143"/>
      <c r="S1933" s="143"/>
      <c r="T1933" s="143"/>
      <c r="U1933" s="143"/>
      <c r="V1933" s="143"/>
      <c r="W1933" s="90">
        <f>IF(AND($AM$17&gt;=$X1933,$AM$17&lt;=$Y1933),'TARIFA ENTREGA A DIRECCION USD'!A1933,$W1934)</f>
        <v>0</v>
      </c>
      <c r="X1933" s="90">
        <v>1924.001</v>
      </c>
      <c r="Y1933" s="90">
        <v>1925</v>
      </c>
      <c r="Z1933" s="144"/>
    </row>
    <row r="1934" spans="1:26" x14ac:dyDescent="0.2">
      <c r="A1934" s="281" t="str">
        <f t="shared" si="39"/>
        <v>SFX XSJ</v>
      </c>
      <c r="B1934" s="368" t="s">
        <v>600</v>
      </c>
      <c r="C1934" s="368" t="s">
        <v>601</v>
      </c>
      <c r="D1934" s="368" t="s">
        <v>5477</v>
      </c>
      <c r="E1934" s="368" t="s">
        <v>5478</v>
      </c>
      <c r="F1934" s="369" t="s">
        <v>504</v>
      </c>
      <c r="G1934" s="370">
        <v>672</v>
      </c>
      <c r="I1934" s="143"/>
      <c r="J1934" s="143"/>
      <c r="K1934" s="143"/>
      <c r="L1934" s="143"/>
      <c r="M1934" s="237"/>
      <c r="N1934" s="143"/>
      <c r="O1934" s="143"/>
      <c r="P1934" s="143"/>
      <c r="Q1934" s="143"/>
      <c r="R1934" s="143"/>
      <c r="S1934" s="143"/>
      <c r="T1934" s="143"/>
      <c r="U1934" s="143"/>
      <c r="V1934" s="143"/>
      <c r="W1934" s="90">
        <f>IF(AND($AM$17&gt;=$X1934,$AM$17&lt;=$Y1934),'TARIFA ENTREGA A DIRECCION USD'!A1934,$W1935)</f>
        <v>0</v>
      </c>
      <c r="X1934" s="90">
        <v>1925.001</v>
      </c>
      <c r="Y1934" s="90">
        <v>1926</v>
      </c>
      <c r="Z1934" s="144"/>
    </row>
    <row r="1935" spans="1:26" x14ac:dyDescent="0.2">
      <c r="A1935" s="281" t="str">
        <f t="shared" si="39"/>
        <v>SFX XSS</v>
      </c>
      <c r="B1935" s="368" t="s">
        <v>600</v>
      </c>
      <c r="C1935" s="368" t="s">
        <v>601</v>
      </c>
      <c r="D1935" s="368" t="s">
        <v>5485</v>
      </c>
      <c r="E1935" s="368" t="s">
        <v>5486</v>
      </c>
      <c r="F1935" s="369" t="s">
        <v>504</v>
      </c>
      <c r="G1935" s="370">
        <v>1549</v>
      </c>
      <c r="I1935" s="143"/>
      <c r="J1935" s="143"/>
      <c r="K1935" s="143"/>
      <c r="L1935" s="143"/>
      <c r="M1935" s="237"/>
      <c r="N1935" s="143"/>
      <c r="O1935" s="143"/>
      <c r="P1935" s="143"/>
      <c r="Q1935" s="143"/>
      <c r="R1935" s="143"/>
      <c r="S1935" s="143"/>
      <c r="T1935" s="143"/>
      <c r="U1935" s="143"/>
      <c r="V1935" s="143"/>
      <c r="W1935" s="90">
        <f>IF(AND($AM$17&gt;=$X1935,$AM$17&lt;=$Y1935),'TARIFA ENTREGA A DIRECCION USD'!A1935,$W1936)</f>
        <v>0</v>
      </c>
      <c r="X1935" s="90">
        <v>1926.001</v>
      </c>
      <c r="Y1935" s="90">
        <v>1927</v>
      </c>
      <c r="Z1935" s="144"/>
    </row>
    <row r="1936" spans="1:26" x14ac:dyDescent="0.2">
      <c r="A1936" s="281" t="str">
        <f t="shared" si="39"/>
        <v>SFX XTT</v>
      </c>
      <c r="B1936" s="368" t="s">
        <v>600</v>
      </c>
      <c r="C1936" s="368" t="s">
        <v>601</v>
      </c>
      <c r="D1936" s="368" t="s">
        <v>5448</v>
      </c>
      <c r="E1936" s="368" t="s">
        <v>5479</v>
      </c>
      <c r="F1936" s="369" t="s">
        <v>504</v>
      </c>
      <c r="G1936" s="370">
        <v>672</v>
      </c>
      <c r="I1936" s="143"/>
      <c r="J1936" s="143"/>
      <c r="K1936" s="143"/>
      <c r="L1936" s="143"/>
      <c r="M1936" s="237"/>
      <c r="N1936" s="143"/>
      <c r="O1936" s="143"/>
      <c r="P1936" s="143"/>
      <c r="Q1936" s="143"/>
      <c r="R1936" s="143"/>
      <c r="S1936" s="143"/>
      <c r="T1936" s="143"/>
      <c r="U1936" s="143"/>
      <c r="V1936" s="143"/>
      <c r="W1936" s="90">
        <f>IF(AND($AM$17&gt;=$X1936,$AM$17&lt;=$Y1936),'TARIFA ENTREGA A DIRECCION USD'!A1936,$W1937)</f>
        <v>0</v>
      </c>
      <c r="X1936" s="90">
        <v>1927.001</v>
      </c>
      <c r="Y1936" s="90">
        <v>1928</v>
      </c>
      <c r="Z1936" s="144"/>
    </row>
    <row r="1937" spans="1:26" x14ac:dyDescent="0.2">
      <c r="A1937" s="282" t="str">
        <f t="shared" si="39"/>
        <v>SFX XCH</v>
      </c>
      <c r="B1937" s="278" t="s">
        <v>600</v>
      </c>
      <c r="C1937" s="278" t="s">
        <v>601</v>
      </c>
      <c r="D1937" s="278" t="s">
        <v>5537</v>
      </c>
      <c r="E1937" s="278" t="s">
        <v>5538</v>
      </c>
      <c r="F1937" s="395" t="s">
        <v>504</v>
      </c>
      <c r="G1937" s="396">
        <v>672</v>
      </c>
      <c r="I1937" s="143"/>
      <c r="J1937" s="143"/>
      <c r="K1937" s="143"/>
      <c r="L1937" s="143"/>
      <c r="M1937" s="237"/>
      <c r="N1937" s="143"/>
      <c r="O1937" s="143"/>
      <c r="P1937" s="143"/>
      <c r="Q1937" s="143"/>
      <c r="R1937" s="143"/>
      <c r="S1937" s="143"/>
      <c r="T1937" s="143"/>
      <c r="U1937" s="143"/>
      <c r="V1937" s="143"/>
      <c r="W1937" s="90">
        <f>IF(AND($AM$17&gt;=$X1937,$AM$17&lt;=$Y1937),'TARIFA ENTREGA A DIRECCION USD'!A1937,$W1938)</f>
        <v>0</v>
      </c>
      <c r="X1937" s="90">
        <v>1928.001</v>
      </c>
      <c r="Y1937" s="90">
        <v>1929</v>
      </c>
      <c r="Z1937" s="144"/>
    </row>
    <row r="1938" spans="1:26" x14ac:dyDescent="0.2">
      <c r="A1938" s="294" t="str">
        <f t="shared" si="39"/>
        <v>SFX BPC</v>
      </c>
      <c r="B1938" s="293" t="s">
        <v>600</v>
      </c>
      <c r="C1938" s="293" t="s">
        <v>601</v>
      </c>
      <c r="D1938" s="293" t="s">
        <v>5544</v>
      </c>
      <c r="E1938" s="293" t="s">
        <v>5545</v>
      </c>
      <c r="F1938" s="397" t="s">
        <v>503</v>
      </c>
      <c r="G1938" s="398">
        <v>383</v>
      </c>
      <c r="I1938" s="143"/>
      <c r="J1938" s="143"/>
      <c r="K1938" s="143"/>
      <c r="L1938" s="143"/>
      <c r="M1938" s="237"/>
      <c r="N1938" s="143"/>
      <c r="O1938" s="143"/>
      <c r="P1938" s="143"/>
      <c r="Q1938" s="143"/>
      <c r="R1938" s="143"/>
      <c r="S1938" s="143"/>
      <c r="T1938" s="143"/>
      <c r="U1938" s="143"/>
      <c r="V1938" s="143"/>
      <c r="W1938" s="90">
        <f>IF(AND($AM$17&gt;=$X1938,$AM$17&lt;=$Y1938),'TARIFA ENTREGA A DIRECCION USD'!A1938,$W1939)</f>
        <v>0</v>
      </c>
      <c r="X1938" s="90">
        <v>1929.001</v>
      </c>
      <c r="Y1938" s="90">
        <v>1930</v>
      </c>
      <c r="Z1938" s="144"/>
    </row>
    <row r="1939" spans="1:26" x14ac:dyDescent="0.2">
      <c r="A1939" s="294" t="str">
        <f t="shared" si="39"/>
        <v>SFX XCP</v>
      </c>
      <c r="B1939" s="293" t="s">
        <v>600</v>
      </c>
      <c r="C1939" s="293" t="s">
        <v>601</v>
      </c>
      <c r="D1939" s="293" t="s">
        <v>5549</v>
      </c>
      <c r="E1939" s="293" t="s">
        <v>5550</v>
      </c>
      <c r="F1939" s="397" t="s">
        <v>504</v>
      </c>
      <c r="G1939" s="398">
        <v>672</v>
      </c>
      <c r="I1939" s="143"/>
      <c r="J1939" s="143"/>
      <c r="K1939" s="143"/>
      <c r="L1939" s="143"/>
      <c r="M1939" s="237"/>
      <c r="N1939" s="143"/>
      <c r="O1939" s="143"/>
      <c r="P1939" s="143"/>
      <c r="Q1939" s="143"/>
      <c r="R1939" s="143"/>
      <c r="S1939" s="143"/>
      <c r="T1939" s="143"/>
      <c r="U1939" s="143"/>
      <c r="V1939" s="143"/>
      <c r="W1939" s="90">
        <f>IF(AND($AM$17&gt;=$X1939,$AM$17&lt;=$Y1939),'TARIFA ENTREGA A DIRECCION USD'!A1939,$W1940)</f>
        <v>0</v>
      </c>
      <c r="X1939" s="90">
        <v>1930.001</v>
      </c>
      <c r="Y1939" s="90">
        <v>1931</v>
      </c>
      <c r="Z1939" s="144"/>
    </row>
    <row r="1940" spans="1:26" x14ac:dyDescent="0.2">
      <c r="A1940" s="281" t="str">
        <f t="shared" si="39"/>
        <v>TPT ACO</v>
      </c>
      <c r="B1940" s="368" t="s">
        <v>5503</v>
      </c>
      <c r="C1940" s="368" t="s">
        <v>5504</v>
      </c>
      <c r="D1940" s="368" t="s">
        <v>546</v>
      </c>
      <c r="E1940" s="368" t="s">
        <v>547</v>
      </c>
      <c r="F1940" s="369" t="s">
        <v>503</v>
      </c>
      <c r="G1940" s="370">
        <v>391</v>
      </c>
      <c r="I1940" s="143"/>
      <c r="J1940" s="143"/>
      <c r="K1940" s="143"/>
      <c r="L1940" s="143"/>
      <c r="M1940" s="237"/>
      <c r="N1940" s="143"/>
      <c r="O1940" s="143"/>
      <c r="P1940" s="143"/>
      <c r="Q1940" s="143"/>
      <c r="R1940" s="143"/>
      <c r="S1940" s="143"/>
      <c r="T1940" s="143"/>
      <c r="U1940" s="143"/>
      <c r="V1940" s="143"/>
      <c r="W1940" s="90">
        <f>IF(AND($AM$17&gt;=$X1940,$AM$17&lt;=$Y1940),'TARIFA ENTREGA A DIRECCION USD'!A1940,$W1941)</f>
        <v>0</v>
      </c>
      <c r="X1940" s="90">
        <v>1931.001</v>
      </c>
      <c r="Y1940" s="90">
        <v>1932</v>
      </c>
      <c r="Z1940" s="144"/>
    </row>
    <row r="1941" spans="1:26" x14ac:dyDescent="0.2">
      <c r="A1941" s="281" t="str">
        <f t="shared" si="39"/>
        <v>TPT AUA</v>
      </c>
      <c r="B1941" s="368" t="s">
        <v>5503</v>
      </c>
      <c r="C1941" s="368" t="s">
        <v>5504</v>
      </c>
      <c r="D1941" s="368" t="s">
        <v>5515</v>
      </c>
      <c r="E1941" s="368" t="s">
        <v>5519</v>
      </c>
      <c r="F1941" s="369" t="s">
        <v>504</v>
      </c>
      <c r="G1941" s="370">
        <v>1060</v>
      </c>
      <c r="I1941" s="143"/>
      <c r="J1941" s="143"/>
      <c r="K1941" s="143"/>
      <c r="L1941" s="143"/>
      <c r="M1941" s="237"/>
      <c r="N1941" s="143"/>
      <c r="O1941" s="143"/>
      <c r="P1941" s="143"/>
      <c r="Q1941" s="143"/>
      <c r="R1941" s="143"/>
      <c r="S1941" s="143"/>
      <c r="T1941" s="143"/>
      <c r="U1941" s="143"/>
      <c r="V1941" s="143"/>
      <c r="W1941" s="90">
        <f>IF(AND($AM$17&gt;=$X1941,$AM$17&lt;=$Y1941),'TARIFA ENTREGA A DIRECCION USD'!A1941,$W1942)</f>
        <v>0</v>
      </c>
      <c r="X1941" s="90">
        <v>1932.001</v>
      </c>
      <c r="Y1941" s="90">
        <v>1933</v>
      </c>
      <c r="Z1941" s="144"/>
    </row>
    <row r="1942" spans="1:26" x14ac:dyDescent="0.2">
      <c r="A1942" s="281" t="str">
        <f t="shared" si="39"/>
        <v>TPT BAS</v>
      </c>
      <c r="B1942" s="368" t="s">
        <v>5503</v>
      </c>
      <c r="C1942" s="368" t="s">
        <v>5504</v>
      </c>
      <c r="D1942" s="368" t="s">
        <v>549</v>
      </c>
      <c r="E1942" s="368" t="s">
        <v>550</v>
      </c>
      <c r="F1942" s="369" t="s">
        <v>504</v>
      </c>
      <c r="G1942" s="370">
        <v>1357</v>
      </c>
      <c r="I1942" s="143"/>
      <c r="J1942" s="143"/>
      <c r="K1942" s="143"/>
      <c r="L1942" s="143"/>
      <c r="M1942" s="237"/>
      <c r="N1942" s="143"/>
      <c r="O1942" s="143"/>
      <c r="P1942" s="143"/>
      <c r="Q1942" s="143"/>
      <c r="R1942" s="143"/>
      <c r="S1942" s="143"/>
      <c r="T1942" s="143"/>
      <c r="U1942" s="143"/>
      <c r="V1942" s="143"/>
      <c r="W1942" s="90">
        <f>IF(AND($AM$17&gt;=$X1942,$AM$17&lt;=$Y1942),'TARIFA ENTREGA A DIRECCION USD'!A1942,$W1943)</f>
        <v>0</v>
      </c>
      <c r="X1942" s="90">
        <v>1933.001</v>
      </c>
      <c r="Y1942" s="90">
        <v>1934</v>
      </c>
      <c r="Z1942" s="144"/>
    </row>
    <row r="1943" spans="1:26" x14ac:dyDescent="0.2">
      <c r="A1943" s="281" t="str">
        <f t="shared" si="39"/>
        <v>TPT BTO</v>
      </c>
      <c r="B1943" s="368" t="s">
        <v>5503</v>
      </c>
      <c r="C1943" s="368" t="s">
        <v>5504</v>
      </c>
      <c r="D1943" s="368" t="s">
        <v>551</v>
      </c>
      <c r="E1943" s="368" t="s">
        <v>552</v>
      </c>
      <c r="F1943" s="369" t="s">
        <v>504</v>
      </c>
      <c r="G1943" s="370">
        <v>1084</v>
      </c>
      <c r="I1943" s="143"/>
      <c r="J1943" s="143"/>
      <c r="K1943" s="143"/>
      <c r="L1943" s="143"/>
      <c r="M1943" s="237"/>
      <c r="N1943" s="143"/>
      <c r="O1943" s="143"/>
      <c r="P1943" s="143"/>
      <c r="Q1943" s="143"/>
      <c r="R1943" s="143"/>
      <c r="S1943" s="143"/>
      <c r="T1943" s="143"/>
      <c r="U1943" s="143"/>
      <c r="V1943" s="143"/>
      <c r="W1943" s="90">
        <f>IF(AND($AM$17&gt;=$X1943,$AM$17&lt;=$Y1943),'TARIFA ENTREGA A DIRECCION USD'!A1943,$W1944)</f>
        <v>0</v>
      </c>
      <c r="X1943" s="90">
        <v>1934.001</v>
      </c>
      <c r="Y1943" s="90">
        <v>1935</v>
      </c>
      <c r="Z1943" s="144"/>
    </row>
    <row r="1944" spans="1:26" x14ac:dyDescent="0.2">
      <c r="A1944" s="281" t="str">
        <f t="shared" si="39"/>
        <v>TPT CAS</v>
      </c>
      <c r="B1944" s="368" t="s">
        <v>5503</v>
      </c>
      <c r="C1944" s="368" t="s">
        <v>5504</v>
      </c>
      <c r="D1944" s="368" t="s">
        <v>553</v>
      </c>
      <c r="E1944" s="368" t="s">
        <v>554</v>
      </c>
      <c r="F1944" s="369" t="s">
        <v>504</v>
      </c>
      <c r="G1944" s="370">
        <v>1383</v>
      </c>
      <c r="I1944" s="143"/>
      <c r="J1944" s="143"/>
      <c r="K1944" s="143"/>
      <c r="L1944" s="143"/>
      <c r="M1944" s="237"/>
      <c r="N1944" s="143"/>
      <c r="O1944" s="143"/>
      <c r="P1944" s="143"/>
      <c r="Q1944" s="143"/>
      <c r="R1944" s="143"/>
      <c r="S1944" s="143"/>
      <c r="T1944" s="143"/>
      <c r="U1944" s="143"/>
      <c r="V1944" s="143"/>
      <c r="W1944" s="90">
        <f>IF(AND($AM$17&gt;=$X1944,$AM$17&lt;=$Y1944),'TARIFA ENTREGA A DIRECCION USD'!A1944,$W1945)</f>
        <v>0</v>
      </c>
      <c r="X1944" s="90">
        <v>1935.001</v>
      </c>
      <c r="Y1944" s="90">
        <v>1936</v>
      </c>
      <c r="Z1944" s="144"/>
    </row>
    <row r="1945" spans="1:26" x14ac:dyDescent="0.2">
      <c r="A1945" s="281" t="str">
        <f t="shared" si="39"/>
        <v>TPT CAZ</v>
      </c>
      <c r="B1945" s="368" t="s">
        <v>5503</v>
      </c>
      <c r="C1945" s="368" t="s">
        <v>5504</v>
      </c>
      <c r="D1945" s="368" t="s">
        <v>561</v>
      </c>
      <c r="E1945" s="368" t="s">
        <v>611</v>
      </c>
      <c r="F1945" s="369" t="s">
        <v>504</v>
      </c>
      <c r="G1945" s="370">
        <v>744</v>
      </c>
      <c r="I1945" s="143"/>
      <c r="J1945" s="143"/>
      <c r="K1945" s="143"/>
      <c r="L1945" s="143"/>
      <c r="M1945" s="237"/>
      <c r="N1945" s="143"/>
      <c r="O1945" s="143"/>
      <c r="P1945" s="143"/>
      <c r="Q1945" s="143"/>
      <c r="R1945" s="143"/>
      <c r="S1945" s="143"/>
      <c r="T1945" s="143"/>
      <c r="U1945" s="143"/>
      <c r="V1945" s="143"/>
      <c r="W1945" s="90">
        <f>IF(AND($AM$17&gt;=$X1945,$AM$17&lt;=$Y1945),'TARIFA ENTREGA A DIRECCION USD'!A1945,$W1946)</f>
        <v>0</v>
      </c>
      <c r="X1945" s="90">
        <v>1936.001</v>
      </c>
      <c r="Y1945" s="90">
        <v>1937</v>
      </c>
      <c r="Z1945" s="144"/>
    </row>
    <row r="1946" spans="1:26" x14ac:dyDescent="0.2">
      <c r="A1946" s="281" t="str">
        <f t="shared" si="39"/>
        <v>TPT CBR</v>
      </c>
      <c r="B1946" s="368" t="s">
        <v>5503</v>
      </c>
      <c r="C1946" s="368" t="s">
        <v>5504</v>
      </c>
      <c r="D1946" s="368" t="s">
        <v>555</v>
      </c>
      <c r="E1946" s="368" t="s">
        <v>556</v>
      </c>
      <c r="F1946" s="369" t="s">
        <v>502</v>
      </c>
      <c r="G1946" s="370">
        <v>244</v>
      </c>
      <c r="I1946" s="143"/>
      <c r="J1946" s="143"/>
      <c r="K1946" s="143"/>
      <c r="L1946" s="143"/>
      <c r="M1946" s="237"/>
      <c r="N1946" s="143"/>
      <c r="O1946" s="143"/>
      <c r="P1946" s="143"/>
      <c r="Q1946" s="143"/>
      <c r="R1946" s="143"/>
      <c r="S1946" s="143"/>
      <c r="T1946" s="143"/>
      <c r="U1946" s="143"/>
      <c r="V1946" s="143"/>
      <c r="W1946" s="90">
        <f>IF(AND($AM$17&gt;=$X1946,$AM$17&lt;=$Y1946),'TARIFA ENTREGA A DIRECCION USD'!A1946,$W1947)</f>
        <v>0</v>
      </c>
      <c r="X1946" s="90">
        <v>1937.001</v>
      </c>
      <c r="Y1946" s="90">
        <v>1938</v>
      </c>
      <c r="Z1946" s="144"/>
    </row>
    <row r="1947" spans="1:26" x14ac:dyDescent="0.2">
      <c r="A1947" s="281" t="str">
        <f t="shared" si="39"/>
        <v>TPT CCS</v>
      </c>
      <c r="B1947" s="368" t="s">
        <v>5503</v>
      </c>
      <c r="C1947" s="368" t="s">
        <v>5504</v>
      </c>
      <c r="D1947" s="368" t="s">
        <v>557</v>
      </c>
      <c r="E1947" s="368" t="s">
        <v>558</v>
      </c>
      <c r="F1947" s="369" t="s">
        <v>504</v>
      </c>
      <c r="G1947" s="370">
        <v>720</v>
      </c>
      <c r="I1947" s="143"/>
      <c r="J1947" s="143"/>
      <c r="K1947" s="143"/>
      <c r="L1947" s="143"/>
      <c r="M1947" s="237"/>
      <c r="N1947" s="143"/>
      <c r="O1947" s="143"/>
      <c r="P1947" s="143"/>
      <c r="Q1947" s="143"/>
      <c r="R1947" s="143"/>
      <c r="S1947" s="143"/>
      <c r="T1947" s="143"/>
      <c r="U1947" s="143"/>
      <c r="V1947" s="143"/>
      <c r="W1947" s="90">
        <f>IF(AND($AM$17&gt;=$X1947,$AM$17&lt;=$Y1947),'TARIFA ENTREGA A DIRECCION USD'!A1947,$W1948)</f>
        <v>0</v>
      </c>
      <c r="X1947" s="90">
        <v>1938.001</v>
      </c>
      <c r="Y1947" s="90">
        <v>1939</v>
      </c>
      <c r="Z1947" s="144"/>
    </row>
    <row r="1948" spans="1:26" x14ac:dyDescent="0.2">
      <c r="A1948" s="281" t="str">
        <f t="shared" si="39"/>
        <v>TPT CGA</v>
      </c>
      <c r="B1948" s="368" t="s">
        <v>5503</v>
      </c>
      <c r="C1948" s="368" t="s">
        <v>5504</v>
      </c>
      <c r="D1948" s="368" t="s">
        <v>559</v>
      </c>
      <c r="E1948" s="368" t="s">
        <v>560</v>
      </c>
      <c r="F1948" s="369" t="s">
        <v>504</v>
      </c>
      <c r="G1948" s="370">
        <v>828</v>
      </c>
      <c r="I1948" s="143"/>
      <c r="J1948" s="143"/>
      <c r="K1948" s="143"/>
      <c r="L1948" s="143"/>
      <c r="M1948" s="237"/>
      <c r="N1948" s="143"/>
      <c r="O1948" s="143"/>
      <c r="P1948" s="143"/>
      <c r="Q1948" s="143"/>
      <c r="R1948" s="143"/>
      <c r="S1948" s="143"/>
      <c r="T1948" s="143"/>
      <c r="U1948" s="143"/>
      <c r="V1948" s="143"/>
      <c r="W1948" s="90">
        <f>IF(AND($AM$17&gt;=$X1948,$AM$17&lt;=$Y1948),'TARIFA ENTREGA A DIRECCION USD'!A1948,$W1949)</f>
        <v>0</v>
      </c>
      <c r="X1948" s="90">
        <v>1939.001</v>
      </c>
      <c r="Y1948" s="90">
        <v>1940</v>
      </c>
      <c r="Z1948" s="144"/>
    </row>
    <row r="1949" spans="1:26" x14ac:dyDescent="0.2">
      <c r="A1949" s="281" t="str">
        <f t="shared" si="39"/>
        <v>TPT CNA</v>
      </c>
      <c r="B1949" s="368" t="s">
        <v>5503</v>
      </c>
      <c r="C1949" s="368" t="s">
        <v>5504</v>
      </c>
      <c r="D1949" s="368" t="s">
        <v>5492</v>
      </c>
      <c r="E1949" s="368" t="s">
        <v>5493</v>
      </c>
      <c r="F1949" s="369" t="s">
        <v>503</v>
      </c>
      <c r="G1949" s="370">
        <v>567</v>
      </c>
      <c r="I1949" s="143"/>
      <c r="J1949" s="143"/>
      <c r="K1949" s="143"/>
      <c r="L1949" s="143"/>
      <c r="M1949" s="237"/>
      <c r="N1949" s="143"/>
      <c r="O1949" s="143"/>
      <c r="P1949" s="143"/>
      <c r="Q1949" s="143"/>
      <c r="R1949" s="143"/>
      <c r="S1949" s="143"/>
      <c r="T1949" s="143"/>
      <c r="U1949" s="143"/>
      <c r="V1949" s="143"/>
      <c r="W1949" s="90">
        <f>IF(AND($AM$17&gt;=$X1949,$AM$17&lt;=$Y1949),'TARIFA ENTREGA A DIRECCION USD'!A1949,$W1950)</f>
        <v>0</v>
      </c>
      <c r="X1949" s="90">
        <v>1940.001</v>
      </c>
      <c r="Y1949" s="90">
        <v>1941</v>
      </c>
      <c r="Z1949" s="144"/>
    </row>
    <row r="1950" spans="1:26" x14ac:dyDescent="0.2">
      <c r="A1950" s="281" t="str">
        <f t="shared" si="39"/>
        <v>TPT CNO</v>
      </c>
      <c r="B1950" s="368" t="s">
        <v>5503</v>
      </c>
      <c r="C1950" s="368" t="s">
        <v>5504</v>
      </c>
      <c r="D1950" s="368" t="s">
        <v>5499</v>
      </c>
      <c r="E1950" s="368" t="s">
        <v>5500</v>
      </c>
      <c r="F1950" s="369" t="s">
        <v>503</v>
      </c>
      <c r="G1950" s="370">
        <v>417</v>
      </c>
      <c r="I1950" s="143"/>
      <c r="J1950" s="143"/>
      <c r="K1950" s="143"/>
      <c r="L1950" s="143"/>
      <c r="M1950" s="237"/>
      <c r="N1950" s="143"/>
      <c r="O1950" s="143"/>
      <c r="P1950" s="143"/>
      <c r="Q1950" s="143"/>
      <c r="R1950" s="143"/>
      <c r="S1950" s="143"/>
      <c r="T1950" s="143"/>
      <c r="U1950" s="143"/>
      <c r="V1950" s="143"/>
      <c r="W1950" s="90">
        <f>IF(AND($AM$17&gt;=$X1950,$AM$17&lt;=$Y1950),'TARIFA ENTREGA A DIRECCION USD'!A1950,$W1951)</f>
        <v>0</v>
      </c>
      <c r="X1950" s="90">
        <v>1941.001</v>
      </c>
      <c r="Y1950" s="90">
        <v>1942</v>
      </c>
      <c r="Z1950" s="144"/>
    </row>
    <row r="1951" spans="1:26" x14ac:dyDescent="0.2">
      <c r="A1951" s="281" t="str">
        <f t="shared" si="39"/>
        <v>TPT CRO</v>
      </c>
      <c r="B1951" s="368" t="s">
        <v>5503</v>
      </c>
      <c r="C1951" s="368" t="s">
        <v>5504</v>
      </c>
      <c r="D1951" s="368" t="s">
        <v>562</v>
      </c>
      <c r="E1951" s="368" t="s">
        <v>563</v>
      </c>
      <c r="F1951" s="369" t="s">
        <v>504</v>
      </c>
      <c r="G1951" s="370">
        <v>1168</v>
      </c>
      <c r="I1951" s="143"/>
      <c r="J1951" s="143"/>
      <c r="K1951" s="143"/>
      <c r="L1951" s="143"/>
      <c r="M1951" s="237"/>
      <c r="N1951" s="143"/>
      <c r="O1951" s="143"/>
      <c r="P1951" s="143"/>
      <c r="Q1951" s="143"/>
      <c r="R1951" s="143"/>
      <c r="S1951" s="143"/>
      <c r="T1951" s="143"/>
      <c r="U1951" s="143"/>
      <c r="V1951" s="143"/>
      <c r="W1951" s="90">
        <f>IF(AND($AM$17&gt;=$X1951,$AM$17&lt;=$Y1951),'TARIFA ENTREGA A DIRECCION USD'!A1951,$W1952)</f>
        <v>0</v>
      </c>
      <c r="X1951" s="90">
        <v>1942.001</v>
      </c>
      <c r="Y1951" s="90">
        <v>1943</v>
      </c>
      <c r="Z1951" s="144"/>
    </row>
    <row r="1952" spans="1:26" x14ac:dyDescent="0.2">
      <c r="A1952" s="281" t="str">
        <f t="shared" si="39"/>
        <v>TPT CRR</v>
      </c>
      <c r="B1952" s="368" t="s">
        <v>5503</v>
      </c>
      <c r="C1952" s="368" t="s">
        <v>5504</v>
      </c>
      <c r="D1952" s="368" t="s">
        <v>564</v>
      </c>
      <c r="E1952" s="368" t="s">
        <v>565</v>
      </c>
      <c r="F1952" s="369" t="s">
        <v>504</v>
      </c>
      <c r="G1952" s="370">
        <v>1188</v>
      </c>
      <c r="I1952" s="143"/>
      <c r="J1952" s="143"/>
      <c r="K1952" s="143"/>
      <c r="L1952" s="143"/>
      <c r="M1952" s="237"/>
      <c r="N1952" s="143"/>
      <c r="O1952" s="143"/>
      <c r="P1952" s="143"/>
      <c r="Q1952" s="143"/>
      <c r="R1952" s="143"/>
      <c r="S1952" s="143"/>
      <c r="T1952" s="143"/>
      <c r="U1952" s="143"/>
      <c r="V1952" s="143"/>
      <c r="W1952" s="90">
        <f>IF(AND($AM$17&gt;=$X1952,$AM$17&lt;=$Y1952),'TARIFA ENTREGA A DIRECCION USD'!A1952,$W1953)</f>
        <v>0</v>
      </c>
      <c r="X1952" s="90">
        <v>1943.001</v>
      </c>
      <c r="Y1952" s="90">
        <v>1944</v>
      </c>
      <c r="Z1952" s="144"/>
    </row>
    <row r="1953" spans="1:26" x14ac:dyDescent="0.2">
      <c r="A1953" s="281" t="str">
        <f t="shared" si="39"/>
        <v>TPT CVE</v>
      </c>
      <c r="B1953" s="368" t="s">
        <v>5503</v>
      </c>
      <c r="C1953" s="368" t="s">
        <v>5504</v>
      </c>
      <c r="D1953" s="368" t="s">
        <v>566</v>
      </c>
      <c r="E1953" s="368" t="s">
        <v>567</v>
      </c>
      <c r="F1953" s="369" t="s">
        <v>504</v>
      </c>
      <c r="G1953" s="370">
        <v>777</v>
      </c>
      <c r="I1953" s="143"/>
      <c r="J1953" s="143"/>
      <c r="K1953" s="143"/>
      <c r="L1953" s="143"/>
      <c r="M1953" s="237"/>
      <c r="N1953" s="143"/>
      <c r="O1953" s="143"/>
      <c r="P1953" s="143"/>
      <c r="Q1953" s="143"/>
      <c r="R1953" s="143"/>
      <c r="S1953" s="143"/>
      <c r="T1953" s="143"/>
      <c r="U1953" s="143"/>
      <c r="V1953" s="143"/>
      <c r="W1953" s="90">
        <f>IF(AND($AM$17&gt;=$X1953,$AM$17&lt;=$Y1953),'TARIFA ENTREGA A DIRECCION USD'!A1953,$W1954)</f>
        <v>0</v>
      </c>
      <c r="X1953" s="90">
        <v>1944.001</v>
      </c>
      <c r="Y1953" s="90">
        <v>1945</v>
      </c>
      <c r="Z1953" s="144"/>
    </row>
    <row r="1954" spans="1:26" x14ac:dyDescent="0.2">
      <c r="A1954" s="281" t="str">
        <f t="shared" si="39"/>
        <v>TPT CZO</v>
      </c>
      <c r="B1954" s="368" t="s">
        <v>5503</v>
      </c>
      <c r="C1954" s="368" t="s">
        <v>5504</v>
      </c>
      <c r="D1954" s="368" t="s">
        <v>568</v>
      </c>
      <c r="E1954" s="368" t="s">
        <v>569</v>
      </c>
      <c r="F1954" s="369" t="s">
        <v>504</v>
      </c>
      <c r="G1954" s="370">
        <v>1001</v>
      </c>
      <c r="I1954" s="143"/>
      <c r="J1954" s="143"/>
      <c r="K1954" s="143"/>
      <c r="L1954" s="143"/>
      <c r="M1954" s="237"/>
      <c r="N1954" s="143"/>
      <c r="O1954" s="143"/>
      <c r="P1954" s="143"/>
      <c r="Q1954" s="143"/>
      <c r="R1954" s="143"/>
      <c r="S1954" s="143"/>
      <c r="T1954" s="143"/>
      <c r="U1954" s="143"/>
      <c r="V1954" s="143"/>
      <c r="W1954" s="90">
        <f>IF(AND($AM$17&gt;=$X1954,$AM$17&lt;=$Y1954),'TARIFA ENTREGA A DIRECCION USD'!A1954,$W1955)</f>
        <v>0</v>
      </c>
      <c r="X1954" s="90">
        <v>1945.001</v>
      </c>
      <c r="Y1954" s="90">
        <v>1946</v>
      </c>
      <c r="Z1954" s="144"/>
    </row>
    <row r="1955" spans="1:26" x14ac:dyDescent="0.2">
      <c r="A1955" s="281" t="str">
        <f t="shared" si="39"/>
        <v>TPT DMS</v>
      </c>
      <c r="B1955" s="368" t="s">
        <v>5503</v>
      </c>
      <c r="C1955" s="368" t="s">
        <v>5504</v>
      </c>
      <c r="D1955" s="368" t="s">
        <v>5446</v>
      </c>
      <c r="E1955" s="368" t="s">
        <v>5447</v>
      </c>
      <c r="F1955" s="369" t="s">
        <v>504</v>
      </c>
      <c r="G1955" s="370">
        <v>1357</v>
      </c>
      <c r="I1955" s="143"/>
      <c r="J1955" s="143"/>
      <c r="K1955" s="143"/>
      <c r="L1955" s="143"/>
      <c r="M1955" s="237"/>
      <c r="N1955" s="143"/>
      <c r="O1955" s="143"/>
      <c r="P1955" s="143"/>
      <c r="Q1955" s="143"/>
      <c r="R1955" s="143"/>
      <c r="S1955" s="143"/>
      <c r="T1955" s="143"/>
      <c r="U1955" s="143"/>
      <c r="V1955" s="143"/>
      <c r="W1955" s="90">
        <f>IF(AND($AM$17&gt;=$X1955,$AM$17&lt;=$Y1955),'TARIFA ENTREGA A DIRECCION USD'!A1955,$W1956)</f>
        <v>0</v>
      </c>
      <c r="X1955" s="90">
        <v>1946.001</v>
      </c>
      <c r="Y1955" s="90">
        <v>1947</v>
      </c>
      <c r="Z1955" s="144"/>
    </row>
    <row r="1956" spans="1:26" x14ac:dyDescent="0.2">
      <c r="A1956" s="281" t="str">
        <f t="shared" si="39"/>
        <v>TPT ETE</v>
      </c>
      <c r="B1956" s="368" t="s">
        <v>5503</v>
      </c>
      <c r="C1956" s="368" t="s">
        <v>5504</v>
      </c>
      <c r="D1956" s="368" t="s">
        <v>570</v>
      </c>
      <c r="E1956" s="368" t="s">
        <v>571</v>
      </c>
      <c r="F1956" s="369" t="s">
        <v>503</v>
      </c>
      <c r="G1956" s="370">
        <v>321</v>
      </c>
      <c r="I1956" s="143"/>
      <c r="J1956" s="143"/>
      <c r="K1956" s="143"/>
      <c r="L1956" s="143"/>
      <c r="M1956" s="237"/>
      <c r="N1956" s="143"/>
      <c r="O1956" s="143"/>
      <c r="P1956" s="143"/>
      <c r="Q1956" s="143"/>
      <c r="R1956" s="143"/>
      <c r="S1956" s="143"/>
      <c r="T1956" s="143"/>
      <c r="U1956" s="143"/>
      <c r="V1956" s="143"/>
      <c r="W1956" s="90">
        <f>IF(AND($AM$17&gt;=$X1956,$AM$17&lt;=$Y1956),'TARIFA ENTREGA A DIRECCION USD'!A1956,$W1957)</f>
        <v>0</v>
      </c>
      <c r="X1956" s="90">
        <v>1947.001</v>
      </c>
      <c r="Y1956" s="90">
        <v>1948</v>
      </c>
      <c r="Z1956" s="144"/>
    </row>
    <row r="1957" spans="1:26" x14ac:dyDescent="0.2">
      <c r="A1957" s="281" t="str">
        <f t="shared" si="39"/>
        <v>TPT EVA</v>
      </c>
      <c r="B1957" s="368" t="s">
        <v>5503</v>
      </c>
      <c r="C1957" s="368" t="s">
        <v>5504</v>
      </c>
      <c r="D1957" s="368" t="s">
        <v>572</v>
      </c>
      <c r="E1957" s="368" t="s">
        <v>573</v>
      </c>
      <c r="F1957" s="369" t="s">
        <v>504</v>
      </c>
      <c r="G1957" s="370">
        <v>1462</v>
      </c>
      <c r="I1957" s="143"/>
      <c r="J1957" s="143"/>
      <c r="K1957" s="143"/>
      <c r="L1957" s="143"/>
      <c r="M1957" s="237"/>
      <c r="N1957" s="143"/>
      <c r="O1957" s="143"/>
      <c r="P1957" s="143"/>
      <c r="Q1957" s="143"/>
      <c r="R1957" s="143"/>
      <c r="S1957" s="143"/>
      <c r="T1957" s="143"/>
      <c r="U1957" s="143"/>
      <c r="V1957" s="143"/>
      <c r="W1957" s="90">
        <f>IF(AND($AM$17&gt;=$X1957,$AM$17&lt;=$Y1957),'TARIFA ENTREGA A DIRECCION USD'!A1957,$W1958)</f>
        <v>0</v>
      </c>
      <c r="X1957" s="90">
        <v>1948.001</v>
      </c>
      <c r="Y1957" s="90">
        <v>1949</v>
      </c>
      <c r="Z1957" s="144"/>
    </row>
    <row r="1958" spans="1:26" x14ac:dyDescent="0.2">
      <c r="A1958" s="281" t="str">
        <f t="shared" si="39"/>
        <v>TPT GR2</v>
      </c>
      <c r="B1958" s="368" t="s">
        <v>5503</v>
      </c>
      <c r="C1958" s="368" t="s">
        <v>5504</v>
      </c>
      <c r="D1958" s="368" t="s">
        <v>576</v>
      </c>
      <c r="E1958" s="368" t="s">
        <v>5473</v>
      </c>
      <c r="F1958" s="369" t="s">
        <v>504</v>
      </c>
      <c r="G1958" s="370">
        <v>682</v>
      </c>
      <c r="I1958" s="143"/>
      <c r="J1958" s="143"/>
      <c r="K1958" s="143"/>
      <c r="L1958" s="143"/>
      <c r="M1958" s="237"/>
      <c r="N1958" s="143"/>
      <c r="O1958" s="143"/>
      <c r="P1958" s="143"/>
      <c r="Q1958" s="143"/>
      <c r="R1958" s="143"/>
      <c r="S1958" s="143"/>
      <c r="T1958" s="143"/>
      <c r="U1958" s="143"/>
      <c r="V1958" s="143"/>
      <c r="W1958" s="90">
        <f>IF(AND($AM$17&gt;=$X1958,$AM$17&lt;=$Y1958),'TARIFA ENTREGA A DIRECCION USD'!A1958,$W1959)</f>
        <v>0</v>
      </c>
      <c r="X1958" s="90">
        <v>1949.001</v>
      </c>
      <c r="Y1958" s="90">
        <v>1950</v>
      </c>
      <c r="Z1958" s="144"/>
    </row>
    <row r="1959" spans="1:26" x14ac:dyDescent="0.2">
      <c r="A1959" s="281" t="str">
        <f t="shared" si="39"/>
        <v>TPT GTE</v>
      </c>
      <c r="B1959" s="368" t="s">
        <v>5503</v>
      </c>
      <c r="C1959" s="368" t="s">
        <v>5504</v>
      </c>
      <c r="D1959" s="368" t="s">
        <v>5501</v>
      </c>
      <c r="E1959" s="368" t="s">
        <v>5502</v>
      </c>
      <c r="F1959" s="369" t="s">
        <v>504</v>
      </c>
      <c r="G1959" s="370">
        <v>769</v>
      </c>
      <c r="I1959" s="143"/>
      <c r="J1959" s="143"/>
      <c r="K1959" s="143"/>
      <c r="L1959" s="143"/>
      <c r="M1959" s="237"/>
      <c r="N1959" s="143"/>
      <c r="O1959" s="143"/>
      <c r="P1959" s="143"/>
      <c r="Q1959" s="143"/>
      <c r="R1959" s="143"/>
      <c r="S1959" s="143"/>
      <c r="T1959" s="143"/>
      <c r="U1959" s="143"/>
      <c r="V1959" s="143"/>
      <c r="W1959" s="90">
        <f>IF(AND($AM$17&gt;=$X1959,$AM$17&lt;=$Y1959),'TARIFA ENTREGA A DIRECCION USD'!A1959,$W1960)</f>
        <v>0</v>
      </c>
      <c r="X1959" s="90">
        <v>1950.001</v>
      </c>
      <c r="Y1959" s="90">
        <v>1951</v>
      </c>
      <c r="Z1959" s="144"/>
    </row>
    <row r="1960" spans="1:26" x14ac:dyDescent="0.2">
      <c r="A1960" s="281" t="str">
        <f t="shared" si="39"/>
        <v>TPT GUA</v>
      </c>
      <c r="B1960" s="368" t="s">
        <v>5503</v>
      </c>
      <c r="C1960" s="368" t="s">
        <v>5504</v>
      </c>
      <c r="D1960" s="368" t="s">
        <v>574</v>
      </c>
      <c r="E1960" s="368" t="s">
        <v>575</v>
      </c>
      <c r="F1960" s="369" t="s">
        <v>504</v>
      </c>
      <c r="G1960" s="370">
        <v>1152</v>
      </c>
      <c r="I1960" s="143"/>
      <c r="J1960" s="143"/>
      <c r="K1960" s="143"/>
      <c r="L1960" s="143"/>
      <c r="M1960" s="237"/>
      <c r="N1960" s="143"/>
      <c r="O1960" s="143"/>
      <c r="P1960" s="143"/>
      <c r="Q1960" s="143"/>
      <c r="R1960" s="143"/>
      <c r="S1960" s="143"/>
      <c r="T1960" s="143"/>
      <c r="U1960" s="143"/>
      <c r="V1960" s="143"/>
      <c r="W1960" s="90">
        <f>IF(AND($AM$17&gt;=$X1960,$AM$17&lt;=$Y1960),'TARIFA ENTREGA A DIRECCION USD'!A1960,$W1961)</f>
        <v>0</v>
      </c>
      <c r="X1960" s="90">
        <v>1951.001</v>
      </c>
      <c r="Y1960" s="90">
        <v>1952</v>
      </c>
      <c r="Z1960" s="144"/>
    </row>
    <row r="1961" spans="1:26" x14ac:dyDescent="0.2">
      <c r="A1961" s="281" t="str">
        <f t="shared" si="39"/>
        <v>TPT LGA</v>
      </c>
      <c r="B1961" s="368" t="s">
        <v>5503</v>
      </c>
      <c r="C1961" s="368" t="s">
        <v>5504</v>
      </c>
      <c r="D1961" s="368" t="s">
        <v>5536</v>
      </c>
      <c r="E1961" s="368" t="s">
        <v>5480</v>
      </c>
      <c r="F1961" s="369" t="s">
        <v>504</v>
      </c>
      <c r="G1961" s="370">
        <v>776</v>
      </c>
      <c r="I1961" s="143"/>
      <c r="J1961" s="143"/>
      <c r="K1961" s="143"/>
      <c r="L1961" s="143"/>
      <c r="M1961" s="237"/>
      <c r="N1961" s="143"/>
      <c r="O1961" s="143"/>
      <c r="P1961" s="143"/>
      <c r="Q1961" s="143"/>
      <c r="R1961" s="143"/>
      <c r="S1961" s="143"/>
      <c r="T1961" s="143"/>
      <c r="U1961" s="143"/>
      <c r="V1961" s="143"/>
      <c r="W1961" s="90">
        <f>IF(AND($AM$17&gt;=$X1961,$AM$17&lt;=$Y1961),'TARIFA ENTREGA A DIRECCION USD'!A1961,$W1962)</f>
        <v>0</v>
      </c>
      <c r="X1961" s="90">
        <v>1952.001</v>
      </c>
      <c r="Y1961" s="90">
        <v>1953</v>
      </c>
      <c r="Z1961" s="144"/>
    </row>
    <row r="1962" spans="1:26" x14ac:dyDescent="0.2">
      <c r="A1962" s="281" t="str">
        <f t="shared" si="39"/>
        <v>TPT MAY</v>
      </c>
      <c r="B1962" s="368" t="s">
        <v>5503</v>
      </c>
      <c r="C1962" s="368" t="s">
        <v>5504</v>
      </c>
      <c r="D1962" s="368" t="s">
        <v>577</v>
      </c>
      <c r="E1962" s="368" t="s">
        <v>578</v>
      </c>
      <c r="F1962" s="369" t="s">
        <v>504</v>
      </c>
      <c r="G1962" s="370">
        <v>839</v>
      </c>
      <c r="I1962" s="143"/>
      <c r="J1962" s="143"/>
      <c r="K1962" s="143"/>
      <c r="L1962" s="143"/>
      <c r="M1962" s="237"/>
      <c r="N1962" s="143"/>
      <c r="O1962" s="143"/>
      <c r="P1962" s="143"/>
      <c r="Q1962" s="143"/>
      <c r="R1962" s="143"/>
      <c r="S1962" s="143"/>
      <c r="T1962" s="143"/>
      <c r="U1962" s="143"/>
      <c r="V1962" s="143"/>
      <c r="W1962" s="90">
        <f>IF(AND($AM$17&gt;=$X1962,$AM$17&lt;=$Y1962),'TARIFA ENTREGA A DIRECCION USD'!A1962,$W1963)</f>
        <v>0</v>
      </c>
      <c r="X1962" s="90">
        <v>1953.001</v>
      </c>
      <c r="Y1962" s="90">
        <v>1954</v>
      </c>
      <c r="Z1962" s="144"/>
    </row>
    <row r="1963" spans="1:26" x14ac:dyDescent="0.2">
      <c r="A1963" s="281" t="str">
        <f t="shared" si="39"/>
        <v>TPT MBO</v>
      </c>
      <c r="B1963" s="368" t="s">
        <v>5503</v>
      </c>
      <c r="C1963" s="368" t="s">
        <v>5504</v>
      </c>
      <c r="D1963" s="368" t="s">
        <v>579</v>
      </c>
      <c r="E1963" s="368" t="s">
        <v>580</v>
      </c>
      <c r="F1963" s="369" t="s">
        <v>504</v>
      </c>
      <c r="G1963" s="370">
        <v>1416</v>
      </c>
      <c r="I1963" s="143"/>
      <c r="J1963" s="143"/>
      <c r="K1963" s="143"/>
      <c r="L1963" s="143"/>
      <c r="M1963" s="237"/>
      <c r="N1963" s="143"/>
      <c r="O1963" s="143"/>
      <c r="P1963" s="143"/>
      <c r="Q1963" s="143"/>
      <c r="R1963" s="143"/>
      <c r="S1963" s="143"/>
      <c r="T1963" s="143"/>
      <c r="U1963" s="143"/>
      <c r="V1963" s="143"/>
      <c r="W1963" s="90">
        <f>IF(AND($AM$17&gt;=$X1963,$AM$17&lt;=$Y1963),'TARIFA ENTREGA A DIRECCION USD'!A1963,$W1964)</f>
        <v>0</v>
      </c>
      <c r="X1963" s="90">
        <v>1954.001</v>
      </c>
      <c r="Y1963" s="90">
        <v>1955</v>
      </c>
      <c r="Z1963" s="144"/>
    </row>
    <row r="1964" spans="1:26" x14ac:dyDescent="0.2">
      <c r="A1964" s="281" t="str">
        <f t="shared" si="39"/>
        <v>TPT MDA</v>
      </c>
      <c r="B1964" s="368" t="s">
        <v>5503</v>
      </c>
      <c r="C1964" s="368" t="s">
        <v>5504</v>
      </c>
      <c r="D1964" s="368" t="s">
        <v>581</v>
      </c>
      <c r="E1964" s="368" t="s">
        <v>582</v>
      </c>
      <c r="F1964" s="369" t="s">
        <v>504</v>
      </c>
      <c r="G1964" s="370">
        <v>1478</v>
      </c>
      <c r="I1964" s="143"/>
      <c r="J1964" s="143"/>
      <c r="K1964" s="143"/>
      <c r="L1964" s="143"/>
      <c r="M1964" s="237"/>
      <c r="N1964" s="143"/>
      <c r="O1964" s="143"/>
      <c r="P1964" s="143"/>
      <c r="Q1964" s="143"/>
      <c r="R1964" s="143"/>
      <c r="S1964" s="143"/>
      <c r="T1964" s="143"/>
      <c r="U1964" s="143"/>
      <c r="V1964" s="143"/>
      <c r="W1964" s="90">
        <f>IF(AND($AM$17&gt;=$X1964,$AM$17&lt;=$Y1964),'TARIFA ENTREGA A DIRECCION USD'!A1964,$W1965)</f>
        <v>0</v>
      </c>
      <c r="X1964" s="90">
        <v>1955.001</v>
      </c>
      <c r="Y1964" s="90">
        <v>1956</v>
      </c>
      <c r="Z1964" s="144"/>
    </row>
    <row r="1965" spans="1:26" x14ac:dyDescent="0.2">
      <c r="A1965" s="281" t="str">
        <f t="shared" si="39"/>
        <v>TPT MIN</v>
      </c>
      <c r="B1965" s="368" t="s">
        <v>5503</v>
      </c>
      <c r="C1965" s="368" t="s">
        <v>5504</v>
      </c>
      <c r="D1965" s="368" t="s">
        <v>583</v>
      </c>
      <c r="E1965" s="368" t="s">
        <v>584</v>
      </c>
      <c r="F1965" s="369" t="s">
        <v>502</v>
      </c>
      <c r="G1965" s="369">
        <v>220</v>
      </c>
      <c r="I1965" s="143"/>
      <c r="J1965" s="143"/>
      <c r="K1965" s="143"/>
      <c r="L1965" s="143"/>
      <c r="M1965" s="237"/>
      <c r="N1965" s="143"/>
      <c r="O1965" s="143"/>
      <c r="P1965" s="143"/>
      <c r="Q1965" s="143"/>
      <c r="R1965" s="143"/>
      <c r="S1965" s="143"/>
      <c r="T1965" s="143"/>
      <c r="U1965" s="143"/>
      <c r="V1965" s="143"/>
      <c r="W1965" s="90">
        <f>IF(AND($AM$17&gt;=$X1965,$AM$17&lt;=$Y1965),'TARIFA ENTREGA A DIRECCION USD'!A1965,$W1966)</f>
        <v>0</v>
      </c>
      <c r="X1965" s="90">
        <v>1956.001</v>
      </c>
      <c r="Y1965" s="90">
        <v>1957</v>
      </c>
      <c r="Z1965" s="144"/>
    </row>
    <row r="1966" spans="1:26" x14ac:dyDescent="0.2">
      <c r="A1966" s="281" t="str">
        <f t="shared" si="39"/>
        <v>TPT MLM</v>
      </c>
      <c r="B1966" s="368" t="s">
        <v>5503</v>
      </c>
      <c r="C1966" s="368" t="s">
        <v>5504</v>
      </c>
      <c r="D1966" s="368" t="s">
        <v>5474</v>
      </c>
      <c r="E1966" s="368" t="s">
        <v>5487</v>
      </c>
      <c r="F1966" s="369" t="s">
        <v>504</v>
      </c>
      <c r="G1966" s="370">
        <v>720</v>
      </c>
      <c r="I1966" s="143"/>
      <c r="J1966" s="143"/>
      <c r="K1966" s="143"/>
      <c r="L1966" s="143"/>
      <c r="M1966" s="237"/>
      <c r="N1966" s="143"/>
      <c r="O1966" s="143"/>
      <c r="P1966" s="143"/>
      <c r="Q1966" s="143"/>
      <c r="R1966" s="143"/>
      <c r="S1966" s="143"/>
      <c r="T1966" s="143"/>
      <c r="U1966" s="143"/>
      <c r="V1966" s="143"/>
      <c r="W1966" s="90">
        <f>IF(AND($AM$17&gt;=$X1966,$AM$17&lt;=$Y1966),'TARIFA ENTREGA A DIRECCION USD'!A1966,$W1967)</f>
        <v>0</v>
      </c>
      <c r="X1966" s="90">
        <v>1957.001</v>
      </c>
      <c r="Y1966" s="90">
        <v>1958</v>
      </c>
      <c r="Z1966" s="144"/>
    </row>
    <row r="1967" spans="1:26" x14ac:dyDescent="0.2">
      <c r="A1967" s="281" t="str">
        <f t="shared" si="39"/>
        <v>TPT MTA</v>
      </c>
      <c r="B1967" s="368" t="s">
        <v>5503</v>
      </c>
      <c r="C1967" s="368" t="s">
        <v>5504</v>
      </c>
      <c r="D1967" s="368" t="s">
        <v>585</v>
      </c>
      <c r="E1967" s="368" t="s">
        <v>5483</v>
      </c>
      <c r="F1967" s="369" t="s">
        <v>504</v>
      </c>
      <c r="G1967" s="370">
        <v>566</v>
      </c>
      <c r="I1967" s="143"/>
      <c r="J1967" s="143"/>
      <c r="K1967" s="143"/>
      <c r="L1967" s="143"/>
      <c r="M1967" s="237"/>
      <c r="N1967" s="143"/>
      <c r="O1967" s="143"/>
      <c r="P1967" s="143"/>
      <c r="Q1967" s="143"/>
      <c r="R1967" s="143"/>
      <c r="S1967" s="143"/>
      <c r="T1967" s="143"/>
      <c r="U1967" s="143"/>
      <c r="V1967" s="143"/>
      <c r="W1967" s="90">
        <f>IF(AND($AM$17&gt;=$X1967,$AM$17&lt;=$Y1967),'TARIFA ENTREGA A DIRECCION USD'!A1967,$W1968)</f>
        <v>0</v>
      </c>
      <c r="X1967" s="90">
        <v>1958.001</v>
      </c>
      <c r="Y1967" s="90">
        <v>1959</v>
      </c>
      <c r="Z1967" s="144"/>
    </row>
    <row r="1968" spans="1:26" x14ac:dyDescent="0.2">
      <c r="A1968" s="281" t="str">
        <f t="shared" si="39"/>
        <v>TPT PCO</v>
      </c>
      <c r="B1968" s="368" t="s">
        <v>5503</v>
      </c>
      <c r="C1968" s="368" t="s">
        <v>5504</v>
      </c>
      <c r="D1968" s="368" t="s">
        <v>586</v>
      </c>
      <c r="E1968" s="368" t="s">
        <v>587</v>
      </c>
      <c r="F1968" s="369" t="s">
        <v>504</v>
      </c>
      <c r="G1968" s="370">
        <v>930</v>
      </c>
      <c r="I1968" s="143"/>
      <c r="J1968" s="143"/>
      <c r="K1968" s="143"/>
      <c r="L1968" s="143"/>
      <c r="M1968" s="237"/>
      <c r="N1968" s="143"/>
      <c r="O1968" s="143"/>
      <c r="P1968" s="143"/>
      <c r="Q1968" s="143"/>
      <c r="R1968" s="143"/>
      <c r="S1968" s="143"/>
      <c r="T1968" s="143"/>
      <c r="U1968" s="143"/>
      <c r="V1968" s="143"/>
      <c r="W1968" s="90">
        <f>IF(AND($AM$17&gt;=$X1968,$AM$17&lt;=$Y1968),'TARIFA ENTREGA A DIRECCION USD'!A1968,$W1969)</f>
        <v>0</v>
      </c>
      <c r="X1968" s="90">
        <v>1959.001</v>
      </c>
      <c r="Y1968" s="90">
        <v>1960</v>
      </c>
      <c r="Z1968" s="144"/>
    </row>
    <row r="1969" spans="1:26" x14ac:dyDescent="0.2">
      <c r="A1969" s="281" t="str">
        <f t="shared" si="39"/>
        <v>TPT PFO</v>
      </c>
      <c r="B1969" s="368" t="s">
        <v>5503</v>
      </c>
      <c r="C1969" s="368" t="s">
        <v>5504</v>
      </c>
      <c r="D1969" s="368" t="s">
        <v>588</v>
      </c>
      <c r="E1969" s="368" t="s">
        <v>589</v>
      </c>
      <c r="F1969" s="369" t="s">
        <v>504</v>
      </c>
      <c r="G1969" s="370">
        <v>1248</v>
      </c>
      <c r="I1969" s="143"/>
      <c r="J1969" s="143"/>
      <c r="K1969" s="143"/>
      <c r="L1969" s="143"/>
      <c r="M1969" s="237"/>
      <c r="N1969" s="143"/>
      <c r="O1969" s="143"/>
      <c r="P1969" s="143"/>
      <c r="Q1969" s="143"/>
      <c r="R1969" s="143"/>
      <c r="S1969" s="143"/>
      <c r="T1969" s="143"/>
      <c r="U1969" s="143"/>
      <c r="V1969" s="143"/>
      <c r="W1969" s="90">
        <f>IF(AND($AM$17&gt;=$X1969,$AM$17&lt;=$Y1969),'TARIFA ENTREGA A DIRECCION USD'!A1969,$W1970)</f>
        <v>0</v>
      </c>
      <c r="X1969" s="90">
        <v>1960.001</v>
      </c>
      <c r="Y1969" s="90">
        <v>1961</v>
      </c>
      <c r="Z1969" s="144"/>
    </row>
    <row r="1970" spans="1:26" x14ac:dyDescent="0.2">
      <c r="A1970" s="281" t="str">
        <f t="shared" si="39"/>
        <v>TPT PLC</v>
      </c>
      <c r="B1970" s="368" t="s">
        <v>5503</v>
      </c>
      <c r="C1970" s="368" t="s">
        <v>5504</v>
      </c>
      <c r="D1970" s="368" t="s">
        <v>590</v>
      </c>
      <c r="E1970" s="368" t="s">
        <v>591</v>
      </c>
      <c r="F1970" s="369" t="s">
        <v>503</v>
      </c>
      <c r="G1970" s="370">
        <v>429</v>
      </c>
      <c r="I1970" s="143"/>
      <c r="J1970" s="143"/>
      <c r="K1970" s="143"/>
      <c r="L1970" s="143"/>
      <c r="M1970" s="237"/>
      <c r="N1970" s="143"/>
      <c r="O1970" s="143"/>
      <c r="P1970" s="143"/>
      <c r="Q1970" s="143"/>
      <c r="R1970" s="143"/>
      <c r="S1970" s="143"/>
      <c r="T1970" s="143"/>
      <c r="U1970" s="143"/>
      <c r="V1970" s="143"/>
      <c r="W1970" s="90">
        <f>IF(AND($AM$17&gt;=$X1970,$AM$17&lt;=$Y1970),'TARIFA ENTREGA A DIRECCION USD'!A1970,$W1971)</f>
        <v>0</v>
      </c>
      <c r="X1970" s="90">
        <v>1961.001</v>
      </c>
      <c r="Y1970" s="90">
        <v>1962</v>
      </c>
      <c r="Z1970" s="144"/>
    </row>
    <row r="1971" spans="1:26" x14ac:dyDescent="0.2">
      <c r="A1971" s="281" t="str">
        <f t="shared" si="39"/>
        <v>TPT POZ</v>
      </c>
      <c r="B1971" s="368" t="s">
        <v>5503</v>
      </c>
      <c r="C1971" s="368" t="s">
        <v>5504</v>
      </c>
      <c r="D1971" s="368" t="s">
        <v>592</v>
      </c>
      <c r="E1971" s="368" t="s">
        <v>593</v>
      </c>
      <c r="F1971" s="369" t="s">
        <v>502</v>
      </c>
      <c r="G1971" s="370">
        <v>185</v>
      </c>
      <c r="I1971" s="143"/>
      <c r="J1971" s="143"/>
      <c r="K1971" s="143"/>
      <c r="L1971" s="143"/>
      <c r="M1971" s="237"/>
      <c r="N1971" s="143"/>
      <c r="O1971" s="143"/>
      <c r="P1971" s="143"/>
      <c r="Q1971" s="143"/>
      <c r="R1971" s="143"/>
      <c r="S1971" s="143"/>
      <c r="T1971" s="143"/>
      <c r="U1971" s="143"/>
      <c r="V1971" s="143"/>
      <c r="W1971" s="90">
        <f>IF(AND($AM$17&gt;=$X1971,$AM$17&lt;=$Y1971),'TARIFA ENTREGA A DIRECCION USD'!A1971,$W1972)</f>
        <v>0</v>
      </c>
      <c r="X1971" s="90">
        <v>1962.001</v>
      </c>
      <c r="Y1971" s="90">
        <v>1963</v>
      </c>
      <c r="Z1971" s="144"/>
    </row>
    <row r="1972" spans="1:26" x14ac:dyDescent="0.2">
      <c r="A1972" s="281" t="str">
        <f t="shared" si="39"/>
        <v>TPT SNT</v>
      </c>
      <c r="B1972" s="368" t="s">
        <v>5503</v>
      </c>
      <c r="C1972" s="368" t="s">
        <v>5504</v>
      </c>
      <c r="D1972" s="368" t="s">
        <v>5610</v>
      </c>
      <c r="E1972" s="368" t="s">
        <v>594</v>
      </c>
      <c r="F1972" s="369" t="s">
        <v>504</v>
      </c>
      <c r="G1972" s="370">
        <v>1562</v>
      </c>
      <c r="I1972" s="143"/>
      <c r="J1972" s="143"/>
      <c r="K1972" s="143"/>
      <c r="L1972" s="143"/>
      <c r="M1972" s="237"/>
      <c r="N1972" s="143"/>
      <c r="O1972" s="143"/>
      <c r="P1972" s="143"/>
      <c r="Q1972" s="143"/>
      <c r="R1972" s="143"/>
      <c r="S1972" s="143"/>
      <c r="T1972" s="143"/>
      <c r="U1972" s="143"/>
      <c r="V1972" s="143"/>
      <c r="W1972" s="90">
        <f>IF(AND($AM$17&gt;=$X1972,$AM$17&lt;=$Y1972),'TARIFA ENTREGA A DIRECCION USD'!A1972,$W1973)</f>
        <v>0</v>
      </c>
      <c r="X1972" s="90">
        <v>1963.001</v>
      </c>
      <c r="Y1972" s="90">
        <v>1964</v>
      </c>
      <c r="Z1972" s="144"/>
    </row>
    <row r="1973" spans="1:26" x14ac:dyDescent="0.2">
      <c r="A1973" s="281" t="str">
        <f t="shared" si="39"/>
        <v>TPT SBZ</v>
      </c>
      <c r="B1973" s="368" t="s">
        <v>5503</v>
      </c>
      <c r="C1973" s="368" t="s">
        <v>5504</v>
      </c>
      <c r="D1973" s="368" t="s">
        <v>595</v>
      </c>
      <c r="E1973" s="368" t="s">
        <v>5484</v>
      </c>
      <c r="F1973" s="369" t="s">
        <v>504</v>
      </c>
      <c r="G1973" s="370">
        <v>1496</v>
      </c>
      <c r="I1973" s="143"/>
      <c r="J1973" s="143"/>
      <c r="K1973" s="143"/>
      <c r="L1973" s="143"/>
      <c r="M1973" s="237"/>
      <c r="N1973" s="143"/>
      <c r="O1973" s="143"/>
      <c r="P1973" s="143"/>
      <c r="Q1973" s="143"/>
      <c r="R1973" s="143"/>
      <c r="S1973" s="143"/>
      <c r="T1973" s="143"/>
      <c r="U1973" s="143"/>
      <c r="V1973" s="143"/>
      <c r="W1973" s="90">
        <f>IF(AND($AM$17&gt;=$X1973,$AM$17&lt;=$Y1973),'TARIFA ENTREGA A DIRECCION USD'!A1973,$W1974)</f>
        <v>0</v>
      </c>
      <c r="X1973" s="90">
        <v>1964.001</v>
      </c>
      <c r="Y1973" s="90">
        <v>1965</v>
      </c>
      <c r="Z1973" s="144"/>
    </row>
    <row r="1974" spans="1:26" x14ac:dyDescent="0.2">
      <c r="A1974" s="281" t="str">
        <f t="shared" si="39"/>
        <v>TPT SCL</v>
      </c>
      <c r="B1974" s="368" t="s">
        <v>5503</v>
      </c>
      <c r="C1974" s="368" t="s">
        <v>5504</v>
      </c>
      <c r="D1974" s="368" t="s">
        <v>596</v>
      </c>
      <c r="E1974" s="368" t="s">
        <v>597</v>
      </c>
      <c r="F1974" s="369" t="s">
        <v>504</v>
      </c>
      <c r="G1974" s="370">
        <v>1525</v>
      </c>
      <c r="I1974" s="143"/>
      <c r="J1974" s="143"/>
      <c r="K1974" s="143"/>
      <c r="L1974" s="143"/>
      <c r="M1974" s="237"/>
      <c r="N1974" s="143"/>
      <c r="O1974" s="143"/>
      <c r="P1974" s="143"/>
      <c r="Q1974" s="143"/>
      <c r="R1974" s="143"/>
      <c r="S1974" s="143"/>
      <c r="T1974" s="143"/>
      <c r="U1974" s="143"/>
      <c r="V1974" s="143"/>
      <c r="W1974" s="90">
        <f>IF(AND($AM$17&gt;=$X1974,$AM$17&lt;=$Y1974),'TARIFA ENTREGA A DIRECCION USD'!A1974,$W1975)</f>
        <v>0</v>
      </c>
      <c r="X1974" s="90">
        <v>1965.001</v>
      </c>
      <c r="Y1974" s="90">
        <v>1966</v>
      </c>
      <c r="Z1974" s="144"/>
    </row>
    <row r="1975" spans="1:26" x14ac:dyDescent="0.2">
      <c r="A1975" s="281" t="str">
        <f t="shared" si="39"/>
        <v>TPT SFE</v>
      </c>
      <c r="B1975" s="368" t="s">
        <v>5503</v>
      </c>
      <c r="C1975" s="368" t="s">
        <v>5504</v>
      </c>
      <c r="D1975" s="368" t="s">
        <v>598</v>
      </c>
      <c r="E1975" s="368" t="s">
        <v>599</v>
      </c>
      <c r="F1975" s="369" t="s">
        <v>504</v>
      </c>
      <c r="G1975" s="370">
        <v>1000</v>
      </c>
      <c r="I1975" s="143"/>
      <c r="J1975" s="143"/>
      <c r="K1975" s="143"/>
      <c r="L1975" s="143"/>
      <c r="M1975" s="237"/>
      <c r="N1975" s="143"/>
      <c r="O1975" s="143"/>
      <c r="P1975" s="143"/>
      <c r="Q1975" s="143"/>
      <c r="R1975" s="143"/>
      <c r="S1975" s="143"/>
      <c r="T1975" s="143"/>
      <c r="U1975" s="143"/>
      <c r="V1975" s="143"/>
      <c r="W1975" s="90">
        <f>IF(AND($AM$17&gt;=$X1975,$AM$17&lt;=$Y1975),'TARIFA ENTREGA A DIRECCION USD'!A1975,$W1976)</f>
        <v>0</v>
      </c>
      <c r="X1975" s="90">
        <v>1966.001</v>
      </c>
      <c r="Y1975" s="90">
        <v>1967</v>
      </c>
      <c r="Z1975" s="144"/>
    </row>
    <row r="1976" spans="1:26" x14ac:dyDescent="0.2">
      <c r="A1976" s="281" t="str">
        <f t="shared" si="39"/>
        <v>TPT SFX</v>
      </c>
      <c r="B1976" s="368" t="s">
        <v>5503</v>
      </c>
      <c r="C1976" s="368" t="s">
        <v>5504</v>
      </c>
      <c r="D1976" s="368" t="s">
        <v>600</v>
      </c>
      <c r="E1976" s="368" t="s">
        <v>601</v>
      </c>
      <c r="F1976" s="369" t="s">
        <v>502</v>
      </c>
      <c r="G1976" s="370">
        <v>138</v>
      </c>
      <c r="I1976" s="143"/>
      <c r="J1976" s="143"/>
      <c r="K1976" s="143"/>
      <c r="L1976" s="143"/>
      <c r="M1976" s="237"/>
      <c r="N1976" s="143"/>
      <c r="O1976" s="143"/>
      <c r="P1976" s="143"/>
      <c r="Q1976" s="143"/>
      <c r="R1976" s="143"/>
      <c r="S1976" s="143"/>
      <c r="T1976" s="143"/>
      <c r="U1976" s="143"/>
      <c r="V1976" s="143"/>
      <c r="W1976" s="90">
        <f>IF(AND($AM$17&gt;=$X1976,$AM$17&lt;=$Y1976),'TARIFA ENTREGA A DIRECCION USD'!A1976,$W1977)</f>
        <v>0</v>
      </c>
      <c r="X1976" s="90">
        <v>1967.001</v>
      </c>
      <c r="Y1976" s="90">
        <v>1968</v>
      </c>
      <c r="Z1976" s="144"/>
    </row>
    <row r="1977" spans="1:26" x14ac:dyDescent="0.2">
      <c r="A1977" s="281" t="str">
        <f t="shared" si="39"/>
        <v>TPT TPT</v>
      </c>
      <c r="B1977" s="368" t="s">
        <v>5503</v>
      </c>
      <c r="C1977" s="368" t="s">
        <v>5504</v>
      </c>
      <c r="D1977" s="368" t="s">
        <v>5503</v>
      </c>
      <c r="E1977" s="368" t="s">
        <v>5504</v>
      </c>
      <c r="F1977" s="369" t="s">
        <v>501</v>
      </c>
      <c r="G1977" s="370">
        <v>1</v>
      </c>
      <c r="I1977" s="143"/>
      <c r="J1977" s="143"/>
      <c r="K1977" s="143"/>
      <c r="L1977" s="143"/>
      <c r="M1977" s="237"/>
      <c r="N1977" s="143"/>
      <c r="O1977" s="143"/>
      <c r="P1977" s="143"/>
      <c r="Q1977" s="143"/>
      <c r="R1977" s="143"/>
      <c r="S1977" s="143"/>
      <c r="T1977" s="143"/>
      <c r="U1977" s="143"/>
      <c r="V1977" s="143"/>
      <c r="W1977" s="90">
        <f>IF(AND($AM$17&gt;=$X1977,$AM$17&lt;=$Y1977),'TARIFA ENTREGA A DIRECCION USD'!A1977,$W1978)</f>
        <v>0</v>
      </c>
      <c r="X1977" s="90">
        <v>1968.001</v>
      </c>
      <c r="Y1977" s="90">
        <v>1969</v>
      </c>
      <c r="Z1977" s="144"/>
    </row>
    <row r="1978" spans="1:26" x14ac:dyDescent="0.2">
      <c r="A1978" s="281" t="str">
        <f t="shared" si="39"/>
        <v>TPT TY1</v>
      </c>
      <c r="B1978" s="368" t="s">
        <v>5503</v>
      </c>
      <c r="C1978" s="368" t="s">
        <v>5504</v>
      </c>
      <c r="D1978" s="368" t="s">
        <v>604</v>
      </c>
      <c r="E1978" s="368" t="s">
        <v>605</v>
      </c>
      <c r="F1978" s="369" t="s">
        <v>504</v>
      </c>
      <c r="G1978" s="370">
        <v>720</v>
      </c>
      <c r="I1978" s="143"/>
      <c r="J1978" s="143"/>
      <c r="K1978" s="143"/>
      <c r="L1978" s="143"/>
      <c r="M1978" s="237"/>
      <c r="N1978" s="143"/>
      <c r="O1978" s="143"/>
      <c r="P1978" s="143"/>
      <c r="Q1978" s="143"/>
      <c r="R1978" s="143"/>
      <c r="S1978" s="143"/>
      <c r="T1978" s="143"/>
      <c r="U1978" s="143"/>
      <c r="V1978" s="143"/>
      <c r="W1978" s="90">
        <f>IF(AND($AM$17&gt;=$X1978,$AM$17&lt;=$Y1978),'TARIFA ENTREGA A DIRECCION USD'!A1978,$W1979)</f>
        <v>0</v>
      </c>
      <c r="X1978" s="90">
        <v>1969.001</v>
      </c>
      <c r="Y1978" s="90">
        <v>1970</v>
      </c>
      <c r="Z1978" s="144"/>
    </row>
    <row r="1979" spans="1:26" x14ac:dyDescent="0.2">
      <c r="A1979" s="281" t="str">
        <f t="shared" si="39"/>
        <v>TPT VAL</v>
      </c>
      <c r="B1979" s="368" t="s">
        <v>5503</v>
      </c>
      <c r="C1979" s="368" t="s">
        <v>5504</v>
      </c>
      <c r="D1979" s="368" t="s">
        <v>602</v>
      </c>
      <c r="E1979" s="368" t="s">
        <v>603</v>
      </c>
      <c r="F1979" s="369" t="s">
        <v>504</v>
      </c>
      <c r="G1979" s="370">
        <v>888</v>
      </c>
      <c r="I1979" s="143"/>
      <c r="J1979" s="143"/>
      <c r="K1979" s="143"/>
      <c r="L1979" s="143"/>
      <c r="M1979" s="237"/>
      <c r="N1979" s="143"/>
      <c r="O1979" s="143"/>
      <c r="P1979" s="143"/>
      <c r="Q1979" s="143"/>
      <c r="R1979" s="143"/>
      <c r="S1979" s="143"/>
      <c r="T1979" s="143"/>
      <c r="U1979" s="143"/>
      <c r="V1979" s="143"/>
      <c r="W1979" s="90">
        <f>IF(AND($AM$17&gt;=$X1979,$AM$17&lt;=$Y1979),'TARIFA ENTREGA A DIRECCION USD'!A1979,$W1980)</f>
        <v>0</v>
      </c>
      <c r="X1979" s="90">
        <v>1970.001</v>
      </c>
      <c r="Y1979" s="90">
        <v>1971</v>
      </c>
      <c r="Z1979" s="144"/>
    </row>
    <row r="1980" spans="1:26" x14ac:dyDescent="0.2">
      <c r="A1980" s="281" t="str">
        <f t="shared" si="39"/>
        <v>TPT VEN</v>
      </c>
      <c r="B1980" s="368" t="s">
        <v>5503</v>
      </c>
      <c r="C1980" s="368" t="s">
        <v>5504</v>
      </c>
      <c r="D1980" s="368" t="s">
        <v>5475</v>
      </c>
      <c r="E1980" s="368" t="s">
        <v>5476</v>
      </c>
      <c r="F1980" s="369" t="s">
        <v>504</v>
      </c>
      <c r="G1980" s="370">
        <v>720</v>
      </c>
      <c r="I1980" s="143"/>
      <c r="J1980" s="143"/>
      <c r="K1980" s="143"/>
      <c r="L1980" s="143"/>
      <c r="M1980" s="237"/>
      <c r="N1980" s="143"/>
      <c r="O1980" s="143"/>
      <c r="P1980" s="143"/>
      <c r="Q1980" s="143"/>
      <c r="R1980" s="143"/>
      <c r="S1980" s="143"/>
      <c r="T1980" s="143"/>
      <c r="U1980" s="143"/>
      <c r="V1980" s="143"/>
      <c r="W1980" s="90">
        <f>IF(AND($AM$17&gt;=$X1980,$AM$17&lt;=$Y1980),'TARIFA ENTREGA A DIRECCION USD'!A1980,$W1981)</f>
        <v>0</v>
      </c>
      <c r="X1980" s="90">
        <v>1971.001</v>
      </c>
      <c r="Y1980" s="90">
        <v>1972</v>
      </c>
      <c r="Z1980" s="144"/>
    </row>
    <row r="1981" spans="1:26" x14ac:dyDescent="0.2">
      <c r="A1981" s="281" t="str">
        <f t="shared" si="39"/>
        <v>TPT VLP</v>
      </c>
      <c r="B1981" s="368" t="s">
        <v>5503</v>
      </c>
      <c r="C1981" s="368" t="s">
        <v>5504</v>
      </c>
      <c r="D1981" s="368" t="s">
        <v>606</v>
      </c>
      <c r="E1981" s="368" t="s">
        <v>5482</v>
      </c>
      <c r="F1981" s="369" t="s">
        <v>504</v>
      </c>
      <c r="G1981" s="370">
        <v>1078</v>
      </c>
      <c r="I1981" s="143"/>
      <c r="J1981" s="143"/>
      <c r="K1981" s="143"/>
      <c r="L1981" s="143"/>
      <c r="M1981" s="237"/>
      <c r="N1981" s="143"/>
      <c r="O1981" s="143"/>
      <c r="P1981" s="143"/>
      <c r="Q1981" s="143"/>
      <c r="R1981" s="143"/>
      <c r="S1981" s="143"/>
      <c r="T1981" s="143"/>
      <c r="U1981" s="143"/>
      <c r="V1981" s="143"/>
      <c r="W1981" s="90">
        <f>IF(AND($AM$17&gt;=$X1981,$AM$17&lt;=$Y1981),'TARIFA ENTREGA A DIRECCION USD'!A1981,$W1982)</f>
        <v>0</v>
      </c>
      <c r="X1981" s="90">
        <v>1972.001</v>
      </c>
      <c r="Y1981" s="90">
        <v>1973</v>
      </c>
      <c r="Z1981" s="144"/>
    </row>
    <row r="1982" spans="1:26" x14ac:dyDescent="0.2">
      <c r="A1982" s="281" t="str">
        <f t="shared" si="39"/>
        <v>TPT VRA</v>
      </c>
      <c r="B1982" s="368" t="s">
        <v>5503</v>
      </c>
      <c r="C1982" s="368" t="s">
        <v>5504</v>
      </c>
      <c r="D1982" s="368" t="s">
        <v>607</v>
      </c>
      <c r="E1982" s="368" t="s">
        <v>608</v>
      </c>
      <c r="F1982" s="369" t="s">
        <v>504</v>
      </c>
      <c r="G1982" s="370">
        <v>1313</v>
      </c>
      <c r="I1982" s="143"/>
      <c r="J1982" s="143"/>
      <c r="K1982" s="143"/>
      <c r="L1982" s="143"/>
      <c r="M1982" s="237"/>
      <c r="N1982" s="143"/>
      <c r="O1982" s="143"/>
      <c r="P1982" s="143"/>
      <c r="Q1982" s="143"/>
      <c r="R1982" s="143"/>
      <c r="S1982" s="143"/>
      <c r="T1982" s="143"/>
      <c r="U1982" s="143"/>
      <c r="V1982" s="143"/>
      <c r="W1982" s="90">
        <f>IF(AND($AM$17&gt;=$X1982,$AM$17&lt;=$Y1982),'TARIFA ENTREGA A DIRECCION USD'!A1982,$W1983)</f>
        <v>0</v>
      </c>
      <c r="X1982" s="90">
        <v>1973.001</v>
      </c>
      <c r="Y1982" s="90">
        <v>1974</v>
      </c>
      <c r="Z1982" s="144"/>
    </row>
    <row r="1983" spans="1:26" x14ac:dyDescent="0.2">
      <c r="A1983" s="281" t="str">
        <f t="shared" si="39"/>
        <v>TPT XBM</v>
      </c>
      <c r="B1983" s="368" t="s">
        <v>5503</v>
      </c>
      <c r="C1983" s="368" t="s">
        <v>5504</v>
      </c>
      <c r="D1983" s="368" t="s">
        <v>609</v>
      </c>
      <c r="E1983" s="368" t="s">
        <v>612</v>
      </c>
      <c r="F1983" s="369" t="s">
        <v>504</v>
      </c>
      <c r="G1983" s="370">
        <v>720</v>
      </c>
      <c r="I1983" s="143"/>
      <c r="J1983" s="143"/>
      <c r="K1983" s="143"/>
      <c r="L1983" s="143"/>
      <c r="M1983" s="237"/>
      <c r="N1983" s="143"/>
      <c r="O1983" s="143"/>
      <c r="P1983" s="143"/>
      <c r="Q1983" s="143"/>
      <c r="R1983" s="143"/>
      <c r="S1983" s="143"/>
      <c r="T1983" s="143"/>
      <c r="U1983" s="143"/>
      <c r="V1983" s="143"/>
      <c r="W1983" s="90">
        <f>IF(AND($AM$17&gt;=$X1983,$AM$17&lt;=$Y1983),'TARIFA ENTREGA A DIRECCION USD'!A1983,$W1984)</f>
        <v>0</v>
      </c>
      <c r="X1983" s="90">
        <v>1974.001</v>
      </c>
      <c r="Y1983" s="90">
        <v>1975</v>
      </c>
      <c r="Z1983" s="144"/>
    </row>
    <row r="1984" spans="1:26" x14ac:dyDescent="0.2">
      <c r="A1984" s="281" t="str">
        <f t="shared" si="39"/>
        <v>TPT XES</v>
      </c>
      <c r="B1984" s="368" t="s">
        <v>5503</v>
      </c>
      <c r="C1984" s="368" t="s">
        <v>5504</v>
      </c>
      <c r="D1984" s="368" t="s">
        <v>610</v>
      </c>
      <c r="E1984" s="368" t="s">
        <v>613</v>
      </c>
      <c r="F1984" s="369" t="s">
        <v>504</v>
      </c>
      <c r="G1984" s="370">
        <v>720</v>
      </c>
      <c r="I1984" s="143"/>
      <c r="J1984" s="143"/>
      <c r="K1984" s="143"/>
      <c r="L1984" s="143"/>
      <c r="M1984" s="237"/>
      <c r="N1984" s="143"/>
      <c r="O1984" s="143"/>
      <c r="P1984" s="143"/>
      <c r="Q1984" s="143"/>
      <c r="R1984" s="143"/>
      <c r="S1984" s="143"/>
      <c r="T1984" s="143"/>
      <c r="U1984" s="143"/>
      <c r="V1984" s="143"/>
      <c r="W1984" s="90">
        <f>IF(AND($AM$17&gt;=$X1984,$AM$17&lt;=$Y1984),'TARIFA ENTREGA A DIRECCION USD'!A1984,$W1985)</f>
        <v>0</v>
      </c>
      <c r="X1984" s="90">
        <v>1975.001</v>
      </c>
      <c r="Y1984" s="90">
        <v>1976</v>
      </c>
      <c r="Z1984" s="144"/>
    </row>
    <row r="1985" spans="1:26" x14ac:dyDescent="0.2">
      <c r="A1985" s="281" t="str">
        <f t="shared" si="39"/>
        <v>TPT XSJ</v>
      </c>
      <c r="B1985" s="368" t="s">
        <v>5503</v>
      </c>
      <c r="C1985" s="368" t="s">
        <v>5504</v>
      </c>
      <c r="D1985" s="368" t="s">
        <v>5477</v>
      </c>
      <c r="E1985" s="368" t="s">
        <v>5478</v>
      </c>
      <c r="F1985" s="369" t="s">
        <v>504</v>
      </c>
      <c r="G1985" s="370">
        <v>720</v>
      </c>
      <c r="I1985" s="143"/>
      <c r="J1985" s="143"/>
      <c r="K1985" s="143"/>
      <c r="L1985" s="143"/>
      <c r="M1985" s="237"/>
      <c r="N1985" s="143"/>
      <c r="O1985" s="143"/>
      <c r="P1985" s="143"/>
      <c r="Q1985" s="143"/>
      <c r="R1985" s="143"/>
      <c r="S1985" s="143"/>
      <c r="T1985" s="143"/>
      <c r="U1985" s="143"/>
      <c r="V1985" s="143"/>
      <c r="W1985" s="90">
        <f>IF(AND($AM$17&gt;=$X1985,$AM$17&lt;=$Y1985),'TARIFA ENTREGA A DIRECCION USD'!A1985,$W1986)</f>
        <v>0</v>
      </c>
      <c r="X1985" s="90">
        <v>1976.001</v>
      </c>
      <c r="Y1985" s="90">
        <v>1977</v>
      </c>
      <c r="Z1985" s="144"/>
    </row>
    <row r="1986" spans="1:26" x14ac:dyDescent="0.2">
      <c r="A1986" s="281" t="str">
        <f t="shared" ref="A1986:A2049" si="40">CONCATENATE(B1986," ",D1986)</f>
        <v>TPT XSS</v>
      </c>
      <c r="B1986" s="368" t="s">
        <v>5503</v>
      </c>
      <c r="C1986" s="368" t="s">
        <v>5504</v>
      </c>
      <c r="D1986" s="368" t="s">
        <v>5485</v>
      </c>
      <c r="E1986" s="368" t="s">
        <v>5486</v>
      </c>
      <c r="F1986" s="369" t="s">
        <v>504</v>
      </c>
      <c r="G1986" s="369">
        <v>1525</v>
      </c>
      <c r="I1986" s="143"/>
      <c r="J1986" s="143"/>
      <c r="K1986" s="143"/>
      <c r="L1986" s="143"/>
      <c r="M1986" s="237"/>
      <c r="N1986" s="143"/>
      <c r="O1986" s="143"/>
      <c r="P1986" s="143"/>
      <c r="Q1986" s="143"/>
      <c r="R1986" s="143"/>
      <c r="S1986" s="143"/>
      <c r="T1986" s="143"/>
      <c r="U1986" s="143"/>
      <c r="V1986" s="143"/>
      <c r="W1986" s="90">
        <f>IF(AND($AM$17&gt;=$X1986,$AM$17&lt;=$Y1986),'TARIFA ENTREGA A DIRECCION USD'!A1986,$W1987)</f>
        <v>0</v>
      </c>
      <c r="X1986" s="90">
        <v>1977.001</v>
      </c>
      <c r="Y1986" s="90">
        <v>1978</v>
      </c>
      <c r="Z1986" s="144"/>
    </row>
    <row r="1987" spans="1:26" x14ac:dyDescent="0.2">
      <c r="A1987" s="281" t="str">
        <f t="shared" si="40"/>
        <v>TPT XTT</v>
      </c>
      <c r="B1987" s="368" t="s">
        <v>5503</v>
      </c>
      <c r="C1987" s="368" t="s">
        <v>5504</v>
      </c>
      <c r="D1987" s="368" t="s">
        <v>5448</v>
      </c>
      <c r="E1987" s="368" t="s">
        <v>5479</v>
      </c>
      <c r="F1987" s="369" t="s">
        <v>504</v>
      </c>
      <c r="G1987" s="370">
        <v>720</v>
      </c>
      <c r="I1987" s="143"/>
      <c r="J1987" s="143"/>
      <c r="K1987" s="143"/>
      <c r="L1987" s="143"/>
      <c r="M1987" s="237"/>
      <c r="N1987" s="143"/>
      <c r="O1987" s="143"/>
      <c r="P1987" s="143"/>
      <c r="Q1987" s="143"/>
      <c r="R1987" s="143"/>
      <c r="S1987" s="143"/>
      <c r="T1987" s="143"/>
      <c r="U1987" s="143"/>
      <c r="V1987" s="143"/>
      <c r="W1987" s="90">
        <f>IF(AND($AM$17&gt;=$X1987,$AM$17&lt;=$Y1987),'TARIFA ENTREGA A DIRECCION USD'!A1987,$W1988)</f>
        <v>0</v>
      </c>
      <c r="X1987" s="90">
        <v>1978.001</v>
      </c>
      <c r="Y1987" s="90">
        <v>1979</v>
      </c>
      <c r="Z1987" s="144"/>
    </row>
    <row r="1988" spans="1:26" x14ac:dyDescent="0.2">
      <c r="A1988" s="282" t="str">
        <f t="shared" si="40"/>
        <v>TPT XCH</v>
      </c>
      <c r="B1988" s="278" t="s">
        <v>5503</v>
      </c>
      <c r="C1988" s="278" t="s">
        <v>5504</v>
      </c>
      <c r="D1988" s="278" t="s">
        <v>5537</v>
      </c>
      <c r="E1988" s="278" t="s">
        <v>5538</v>
      </c>
      <c r="F1988" s="395" t="s">
        <v>504</v>
      </c>
      <c r="G1988" s="396">
        <v>720</v>
      </c>
      <c r="I1988" s="143"/>
      <c r="J1988" s="143"/>
      <c r="K1988" s="143"/>
      <c r="L1988" s="143"/>
      <c r="M1988" s="237"/>
      <c r="N1988" s="143"/>
      <c r="O1988" s="143"/>
      <c r="P1988" s="143"/>
      <c r="Q1988" s="143"/>
      <c r="R1988" s="143"/>
      <c r="S1988" s="143"/>
      <c r="T1988" s="143"/>
      <c r="U1988" s="143"/>
      <c r="V1988" s="143"/>
      <c r="W1988" s="90">
        <f>IF(AND($AM$17&gt;=$X1988,$AM$17&lt;=$Y1988),'TARIFA ENTREGA A DIRECCION USD'!A1988,$W1989)</f>
        <v>0</v>
      </c>
      <c r="X1988" s="90">
        <v>1979.001</v>
      </c>
      <c r="Y1988" s="90">
        <v>1980</v>
      </c>
      <c r="Z1988" s="144"/>
    </row>
    <row r="1989" spans="1:26" x14ac:dyDescent="0.2">
      <c r="A1989" s="294" t="str">
        <f t="shared" si="40"/>
        <v>TPT BPC</v>
      </c>
      <c r="B1989" s="293" t="s">
        <v>5503</v>
      </c>
      <c r="C1989" s="293" t="s">
        <v>5504</v>
      </c>
      <c r="D1989" s="293" t="s">
        <v>5544</v>
      </c>
      <c r="E1989" s="293" t="s">
        <v>5545</v>
      </c>
      <c r="F1989" s="397" t="s">
        <v>503</v>
      </c>
      <c r="G1989" s="398">
        <v>429</v>
      </c>
      <c r="I1989" s="143"/>
      <c r="J1989" s="143"/>
      <c r="K1989" s="143"/>
      <c r="L1989" s="143"/>
      <c r="M1989" s="237"/>
      <c r="N1989" s="143"/>
      <c r="O1989" s="143"/>
      <c r="P1989" s="143"/>
      <c r="Q1989" s="143"/>
      <c r="R1989" s="143"/>
      <c r="S1989" s="143"/>
      <c r="T1989" s="143"/>
      <c r="U1989" s="143"/>
      <c r="V1989" s="143"/>
      <c r="W1989" s="90">
        <f>IF(AND($AM$17&gt;=$X1989,$AM$17&lt;=$Y1989),'TARIFA ENTREGA A DIRECCION USD'!A1989,$W1990)</f>
        <v>0</v>
      </c>
      <c r="X1989" s="90">
        <v>1980.001</v>
      </c>
      <c r="Y1989" s="90">
        <v>1981</v>
      </c>
      <c r="Z1989" s="144"/>
    </row>
    <row r="1990" spans="1:26" x14ac:dyDescent="0.2">
      <c r="A1990" s="294" t="str">
        <f t="shared" si="40"/>
        <v>TPT XCP</v>
      </c>
      <c r="B1990" s="293" t="s">
        <v>5503</v>
      </c>
      <c r="C1990" s="293" t="s">
        <v>5504</v>
      </c>
      <c r="D1990" s="293" t="s">
        <v>5549</v>
      </c>
      <c r="E1990" s="293" t="s">
        <v>5550</v>
      </c>
      <c r="F1990" s="397" t="s">
        <v>504</v>
      </c>
      <c r="G1990" s="398">
        <v>720</v>
      </c>
      <c r="I1990" s="143"/>
      <c r="J1990" s="143"/>
      <c r="K1990" s="143"/>
      <c r="L1990" s="143"/>
      <c r="M1990" s="237"/>
      <c r="N1990" s="143"/>
      <c r="O1990" s="143"/>
      <c r="P1990" s="143"/>
      <c r="Q1990" s="143"/>
      <c r="R1990" s="143"/>
      <c r="S1990" s="143"/>
      <c r="T1990" s="143"/>
      <c r="U1990" s="143"/>
      <c r="V1990" s="143"/>
      <c r="W1990" s="90">
        <f>IF(AND($AM$17&gt;=$X1990,$AM$17&lt;=$Y1990),'TARIFA ENTREGA A DIRECCION USD'!A1990,$W1991)</f>
        <v>0</v>
      </c>
      <c r="X1990" s="90">
        <v>1981.001</v>
      </c>
      <c r="Y1990" s="90">
        <v>1982</v>
      </c>
      <c r="Z1990" s="144"/>
    </row>
    <row r="1991" spans="1:26" x14ac:dyDescent="0.2">
      <c r="A1991" s="281" t="str">
        <f t="shared" si="40"/>
        <v>TY1 ACO</v>
      </c>
      <c r="B1991" s="368" t="s">
        <v>604</v>
      </c>
      <c r="C1991" s="368" t="s">
        <v>605</v>
      </c>
      <c r="D1991" s="368" t="s">
        <v>546</v>
      </c>
      <c r="E1991" s="368" t="s">
        <v>547</v>
      </c>
      <c r="F1991" s="369" t="s">
        <v>503</v>
      </c>
      <c r="G1991" s="369">
        <v>391</v>
      </c>
      <c r="I1991" s="143"/>
      <c r="J1991" s="143"/>
      <c r="K1991" s="143"/>
      <c r="L1991" s="143"/>
      <c r="M1991" s="237"/>
      <c r="N1991" s="143"/>
      <c r="O1991" s="143"/>
      <c r="P1991" s="143"/>
      <c r="Q1991" s="143"/>
      <c r="R1991" s="143"/>
      <c r="S1991" s="143"/>
      <c r="T1991" s="143"/>
      <c r="U1991" s="143"/>
      <c r="V1991" s="143"/>
      <c r="W1991" s="90">
        <f>IF(AND($AM$17&gt;=$X1991,$AM$17&lt;=$Y1991),'TARIFA ENTREGA A DIRECCION USD'!A1991,$W1992)</f>
        <v>0</v>
      </c>
      <c r="X1991" s="90">
        <v>1982.001</v>
      </c>
      <c r="Y1991" s="90">
        <v>1983</v>
      </c>
      <c r="Z1991" s="144"/>
    </row>
    <row r="1992" spans="1:26" x14ac:dyDescent="0.2">
      <c r="A1992" s="281" t="str">
        <f t="shared" si="40"/>
        <v>TY1 AUA</v>
      </c>
      <c r="B1992" s="368" t="s">
        <v>604</v>
      </c>
      <c r="C1992" s="368" t="s">
        <v>605</v>
      </c>
      <c r="D1992" s="368" t="s">
        <v>5515</v>
      </c>
      <c r="E1992" s="368" t="s">
        <v>5519</v>
      </c>
      <c r="F1992" s="369" t="s">
        <v>503</v>
      </c>
      <c r="G1992" s="369">
        <v>342</v>
      </c>
      <c r="I1992" s="143"/>
      <c r="J1992" s="143"/>
      <c r="K1992" s="143"/>
      <c r="L1992" s="143"/>
      <c r="M1992" s="237"/>
      <c r="N1992" s="143"/>
      <c r="O1992" s="143"/>
      <c r="P1992" s="143"/>
      <c r="Q1992" s="143"/>
      <c r="R1992" s="143"/>
      <c r="S1992" s="143"/>
      <c r="T1992" s="143"/>
      <c r="U1992" s="143"/>
      <c r="V1992" s="143"/>
      <c r="W1992" s="90">
        <f>IF(AND($AM$17&gt;=$X1992,$AM$17&lt;=$Y1992),'TARIFA ENTREGA A DIRECCION USD'!A1992,$W1993)</f>
        <v>0</v>
      </c>
      <c r="X1992" s="90">
        <v>1983.001</v>
      </c>
      <c r="Y1992" s="90">
        <v>1984</v>
      </c>
      <c r="Z1992" s="144"/>
    </row>
    <row r="1993" spans="1:26" x14ac:dyDescent="0.2">
      <c r="A1993" s="281" t="str">
        <f t="shared" si="40"/>
        <v>TY1 BAS</v>
      </c>
      <c r="B1993" s="368" t="s">
        <v>604</v>
      </c>
      <c r="C1993" s="368" t="s">
        <v>605</v>
      </c>
      <c r="D1993" s="368" t="s">
        <v>549</v>
      </c>
      <c r="E1993" s="368" t="s">
        <v>550</v>
      </c>
      <c r="F1993" s="369" t="s">
        <v>504</v>
      </c>
      <c r="G1993" s="369">
        <v>609</v>
      </c>
      <c r="I1993" s="143"/>
      <c r="J1993" s="143"/>
      <c r="K1993" s="143"/>
      <c r="L1993" s="143"/>
      <c r="M1993" s="237"/>
      <c r="N1993" s="143"/>
      <c r="O1993" s="143"/>
      <c r="P1993" s="143"/>
      <c r="Q1993" s="143"/>
      <c r="R1993" s="143"/>
      <c r="S1993" s="143"/>
      <c r="T1993" s="143"/>
      <c r="U1993" s="143"/>
      <c r="V1993" s="143"/>
      <c r="W1993" s="90">
        <f>IF(AND($AM$17&gt;=$X1993,$AM$17&lt;=$Y1993),'TARIFA ENTREGA A DIRECCION USD'!A1993,$W1994)</f>
        <v>0</v>
      </c>
      <c r="X1993" s="90">
        <v>1984.001</v>
      </c>
      <c r="Y1993" s="90">
        <v>1985</v>
      </c>
      <c r="Z1993" s="144"/>
    </row>
    <row r="1994" spans="1:26" x14ac:dyDescent="0.2">
      <c r="A1994" s="281" t="str">
        <f t="shared" si="40"/>
        <v>TY1 BTO</v>
      </c>
      <c r="B1994" s="368" t="s">
        <v>604</v>
      </c>
      <c r="C1994" s="368" t="s">
        <v>605</v>
      </c>
      <c r="D1994" s="368" t="s">
        <v>551</v>
      </c>
      <c r="E1994" s="368" t="s">
        <v>552</v>
      </c>
      <c r="F1994" s="369" t="s">
        <v>503</v>
      </c>
      <c r="G1994" s="369">
        <v>365</v>
      </c>
      <c r="I1994" s="143"/>
      <c r="J1994" s="143"/>
      <c r="K1994" s="143"/>
      <c r="L1994" s="143"/>
      <c r="M1994" s="237"/>
      <c r="N1994" s="143"/>
      <c r="O1994" s="143"/>
      <c r="P1994" s="143"/>
      <c r="Q1994" s="143"/>
      <c r="R1994" s="143"/>
      <c r="S1994" s="143"/>
      <c r="T1994" s="143"/>
      <c r="U1994" s="143"/>
      <c r="V1994" s="143"/>
      <c r="W1994" s="90">
        <f>IF(AND($AM$17&gt;=$X1994,$AM$17&lt;=$Y1994),'TARIFA ENTREGA A DIRECCION USD'!A1994,$W1995)</f>
        <v>0</v>
      </c>
      <c r="X1994" s="90">
        <v>1985.001</v>
      </c>
      <c r="Y1994" s="90">
        <v>1986</v>
      </c>
      <c r="Z1994" s="144"/>
    </row>
    <row r="1995" spans="1:26" x14ac:dyDescent="0.2">
      <c r="A1995" s="281" t="str">
        <f t="shared" si="40"/>
        <v>TY1 CAS</v>
      </c>
      <c r="B1995" s="368" t="s">
        <v>604</v>
      </c>
      <c r="C1995" s="368" t="s">
        <v>605</v>
      </c>
      <c r="D1995" s="368" t="s">
        <v>553</v>
      </c>
      <c r="E1995" s="368" t="s">
        <v>554</v>
      </c>
      <c r="F1995" s="369" t="s">
        <v>504</v>
      </c>
      <c r="G1995" s="369">
        <v>659</v>
      </c>
      <c r="I1995" s="143"/>
      <c r="J1995" s="143"/>
      <c r="K1995" s="143"/>
      <c r="L1995" s="143"/>
      <c r="M1995" s="237"/>
      <c r="N1995" s="143"/>
      <c r="O1995" s="143"/>
      <c r="P1995" s="143"/>
      <c r="Q1995" s="143"/>
      <c r="R1995" s="143"/>
      <c r="S1995" s="143"/>
      <c r="T1995" s="143"/>
      <c r="U1995" s="143"/>
      <c r="V1995" s="143"/>
      <c r="W1995" s="90">
        <f>IF(AND($AM$17&gt;=$X1995,$AM$17&lt;=$Y1995),'TARIFA ENTREGA A DIRECCION USD'!A1995,$W1996)</f>
        <v>0</v>
      </c>
      <c r="X1995" s="90">
        <v>1986.001</v>
      </c>
      <c r="Y1995" s="90">
        <v>1987</v>
      </c>
      <c r="Z1995" s="144"/>
    </row>
    <row r="1996" spans="1:26" x14ac:dyDescent="0.2">
      <c r="A1996" s="281" t="str">
        <f t="shared" si="40"/>
        <v>TY1 CAZ</v>
      </c>
      <c r="B1996" s="368" t="s">
        <v>604</v>
      </c>
      <c r="C1996" s="368" t="s">
        <v>605</v>
      </c>
      <c r="D1996" s="368" t="s">
        <v>561</v>
      </c>
      <c r="E1996" s="368" t="s">
        <v>611</v>
      </c>
      <c r="F1996" s="369" t="s">
        <v>501</v>
      </c>
      <c r="G1996" s="370">
        <v>27</v>
      </c>
      <c r="I1996" s="143"/>
      <c r="J1996" s="143"/>
      <c r="K1996" s="143"/>
      <c r="L1996" s="143"/>
      <c r="M1996" s="237"/>
      <c r="N1996" s="143"/>
      <c r="O1996" s="143"/>
      <c r="P1996" s="143"/>
      <c r="Q1996" s="143"/>
      <c r="R1996" s="143"/>
      <c r="S1996" s="143"/>
      <c r="T1996" s="143"/>
      <c r="U1996" s="143"/>
      <c r="V1996" s="143"/>
      <c r="W1996" s="90">
        <f>IF(AND($AM$17&gt;=$X1996,$AM$17&lt;=$Y1996),'TARIFA ENTREGA A DIRECCION USD'!A1996,$W1997)</f>
        <v>0</v>
      </c>
      <c r="X1996" s="90">
        <v>1987.001</v>
      </c>
      <c r="Y1996" s="90">
        <v>1988</v>
      </c>
      <c r="Z1996" s="144"/>
    </row>
    <row r="1997" spans="1:26" x14ac:dyDescent="0.2">
      <c r="A1997" s="281" t="str">
        <f t="shared" si="40"/>
        <v>TY1 CBR</v>
      </c>
      <c r="B1997" s="368" t="s">
        <v>604</v>
      </c>
      <c r="C1997" s="368" t="s">
        <v>605</v>
      </c>
      <c r="D1997" s="368" t="s">
        <v>555</v>
      </c>
      <c r="E1997" s="368" t="s">
        <v>556</v>
      </c>
      <c r="F1997" s="369" t="s">
        <v>503</v>
      </c>
      <c r="G1997" s="370">
        <v>590</v>
      </c>
      <c r="I1997" s="143"/>
      <c r="J1997" s="143"/>
      <c r="K1997" s="143"/>
      <c r="L1997" s="143"/>
      <c r="M1997" s="237"/>
      <c r="N1997" s="143"/>
      <c r="O1997" s="143"/>
      <c r="P1997" s="143"/>
      <c r="Q1997" s="143"/>
      <c r="R1997" s="143"/>
      <c r="S1997" s="143"/>
      <c r="T1997" s="143"/>
      <c r="U1997" s="143"/>
      <c r="V1997" s="143"/>
      <c r="W1997" s="90">
        <f>IF(AND($AM$17&gt;=$X1997,$AM$17&lt;=$Y1997),'TARIFA ENTREGA A DIRECCION USD'!A1997,$W1998)</f>
        <v>0</v>
      </c>
      <c r="X1997" s="90">
        <v>1988.001</v>
      </c>
      <c r="Y1997" s="90">
        <v>1989</v>
      </c>
      <c r="Z1997" s="144"/>
    </row>
    <row r="1998" spans="1:26" x14ac:dyDescent="0.2">
      <c r="A1998" s="281" t="str">
        <f t="shared" si="40"/>
        <v>TY1 CCS</v>
      </c>
      <c r="B1998" s="368" t="s">
        <v>604</v>
      </c>
      <c r="C1998" s="368" t="s">
        <v>605</v>
      </c>
      <c r="D1998" s="368" t="s">
        <v>557</v>
      </c>
      <c r="E1998" s="368" t="s">
        <v>558</v>
      </c>
      <c r="F1998" s="369" t="s">
        <v>501</v>
      </c>
      <c r="G1998" s="370">
        <v>1</v>
      </c>
      <c r="I1998" s="143"/>
      <c r="J1998" s="143"/>
      <c r="K1998" s="143"/>
      <c r="L1998" s="143"/>
      <c r="M1998" s="237"/>
      <c r="N1998" s="143"/>
      <c r="O1998" s="143"/>
      <c r="P1998" s="143"/>
      <c r="Q1998" s="143"/>
      <c r="R1998" s="143"/>
      <c r="S1998" s="143"/>
      <c r="T1998" s="143"/>
      <c r="U1998" s="143"/>
      <c r="V1998" s="143"/>
      <c r="W1998" s="90">
        <f>IF(AND($AM$17&gt;=$X1998,$AM$17&lt;=$Y1998),'TARIFA ENTREGA A DIRECCION USD'!A1998,$W1999)</f>
        <v>0</v>
      </c>
      <c r="X1998" s="90">
        <v>1989.001</v>
      </c>
      <c r="Y1998" s="90">
        <v>1990</v>
      </c>
      <c r="Z1998" s="144"/>
    </row>
    <row r="1999" spans="1:26" x14ac:dyDescent="0.2">
      <c r="A1999" s="281" t="str">
        <f t="shared" si="40"/>
        <v>TY1 CGA</v>
      </c>
      <c r="B1999" s="368" t="s">
        <v>604</v>
      </c>
      <c r="C1999" s="368" t="s">
        <v>605</v>
      </c>
      <c r="D1999" s="368" t="s">
        <v>559</v>
      </c>
      <c r="E1999" s="368" t="s">
        <v>560</v>
      </c>
      <c r="F1999" s="369" t="s">
        <v>502</v>
      </c>
      <c r="G1999" s="370">
        <v>108</v>
      </c>
      <c r="I1999" s="143"/>
      <c r="J1999" s="143"/>
      <c r="K1999" s="143"/>
      <c r="L1999" s="143"/>
      <c r="M1999" s="237"/>
      <c r="N1999" s="143"/>
      <c r="O1999" s="143"/>
      <c r="P1999" s="143"/>
      <c r="Q1999" s="143"/>
      <c r="R1999" s="143"/>
      <c r="S1999" s="143"/>
      <c r="T1999" s="143"/>
      <c r="U1999" s="143"/>
      <c r="V1999" s="143"/>
      <c r="W1999" s="90">
        <f>IF(AND($AM$17&gt;=$X1999,$AM$17&lt;=$Y1999),'TARIFA ENTREGA A DIRECCION USD'!A1999,$W2000)</f>
        <v>0</v>
      </c>
      <c r="X1999" s="90">
        <v>1990.001</v>
      </c>
      <c r="Y1999" s="90">
        <v>1991</v>
      </c>
      <c r="Z1999" s="144"/>
    </row>
    <row r="2000" spans="1:26" x14ac:dyDescent="0.2">
      <c r="A2000" s="281" t="str">
        <f t="shared" si="40"/>
        <v>TY1 CNA</v>
      </c>
      <c r="B2000" s="368" t="s">
        <v>604</v>
      </c>
      <c r="C2000" s="368" t="s">
        <v>605</v>
      </c>
      <c r="D2000" s="368" t="s">
        <v>5492</v>
      </c>
      <c r="E2000" s="368" t="s">
        <v>5493</v>
      </c>
      <c r="F2000" s="369" t="s">
        <v>503</v>
      </c>
      <c r="G2000" s="370">
        <v>403</v>
      </c>
      <c r="I2000" s="143"/>
      <c r="J2000" s="143"/>
      <c r="K2000" s="143"/>
      <c r="L2000" s="143"/>
      <c r="M2000" s="237"/>
      <c r="N2000" s="143"/>
      <c r="O2000" s="143"/>
      <c r="P2000" s="143"/>
      <c r="Q2000" s="143"/>
      <c r="R2000" s="143"/>
      <c r="S2000" s="143"/>
      <c r="T2000" s="143"/>
      <c r="U2000" s="143"/>
      <c r="V2000" s="143"/>
      <c r="W2000" s="90">
        <f>IF(AND($AM$17&gt;=$X2000,$AM$17&lt;=$Y2000),'TARIFA ENTREGA A DIRECCION USD'!A2000,$W2001)</f>
        <v>0</v>
      </c>
      <c r="X2000" s="90">
        <v>1991.001</v>
      </c>
      <c r="Y2000" s="90">
        <v>1992</v>
      </c>
      <c r="Z2000" s="144"/>
    </row>
    <row r="2001" spans="1:26" x14ac:dyDescent="0.2">
      <c r="A2001" s="281" t="str">
        <f t="shared" si="40"/>
        <v>TY1 CNO</v>
      </c>
      <c r="B2001" s="368" t="s">
        <v>604</v>
      </c>
      <c r="C2001" s="368" t="s">
        <v>605</v>
      </c>
      <c r="D2001" s="368" t="s">
        <v>5499</v>
      </c>
      <c r="E2001" s="368" t="s">
        <v>5500</v>
      </c>
      <c r="F2001" s="369" t="s">
        <v>503</v>
      </c>
      <c r="G2001" s="370">
        <v>531</v>
      </c>
      <c r="I2001" s="143"/>
      <c r="J2001" s="143"/>
      <c r="K2001" s="143"/>
      <c r="L2001" s="143"/>
      <c r="M2001" s="237"/>
      <c r="N2001" s="143"/>
      <c r="O2001" s="143"/>
      <c r="P2001" s="143"/>
      <c r="Q2001" s="143"/>
      <c r="R2001" s="143"/>
      <c r="S2001" s="143"/>
      <c r="T2001" s="143"/>
      <c r="U2001" s="143"/>
      <c r="V2001" s="143"/>
      <c r="W2001" s="90">
        <f>IF(AND($AM$17&gt;=$X2001,$AM$17&lt;=$Y2001),'TARIFA ENTREGA A DIRECCION USD'!A2001,$W2002)</f>
        <v>0</v>
      </c>
      <c r="X2001" s="90">
        <v>1992.001</v>
      </c>
      <c r="Y2001" s="90">
        <v>1993</v>
      </c>
      <c r="Z2001" s="144"/>
    </row>
    <row r="2002" spans="1:26" x14ac:dyDescent="0.2">
      <c r="A2002" s="281" t="str">
        <f t="shared" si="40"/>
        <v>TY1 CRO</v>
      </c>
      <c r="B2002" s="368" t="s">
        <v>604</v>
      </c>
      <c r="C2002" s="368" t="s">
        <v>605</v>
      </c>
      <c r="D2002" s="368" t="s">
        <v>562</v>
      </c>
      <c r="E2002" s="368" t="s">
        <v>563</v>
      </c>
      <c r="F2002" s="369" t="s">
        <v>503</v>
      </c>
      <c r="G2002" s="370">
        <v>461</v>
      </c>
      <c r="I2002" s="143"/>
      <c r="J2002" s="143"/>
      <c r="K2002" s="143"/>
      <c r="L2002" s="143"/>
      <c r="M2002" s="237"/>
      <c r="N2002" s="143"/>
      <c r="O2002" s="143"/>
      <c r="P2002" s="143"/>
      <c r="Q2002" s="143"/>
      <c r="R2002" s="143"/>
      <c r="S2002" s="143"/>
      <c r="T2002" s="143"/>
      <c r="U2002" s="143"/>
      <c r="V2002" s="143"/>
      <c r="W2002" s="90">
        <f>IF(AND($AM$17&gt;=$X2002,$AM$17&lt;=$Y2002),'TARIFA ENTREGA A DIRECCION USD'!A2002,$W2003)</f>
        <v>0</v>
      </c>
      <c r="X2002" s="90">
        <v>1993.001</v>
      </c>
      <c r="Y2002" s="90">
        <v>1994</v>
      </c>
      <c r="Z2002" s="144"/>
    </row>
    <row r="2003" spans="1:26" x14ac:dyDescent="0.2">
      <c r="A2003" s="281" t="str">
        <f t="shared" si="40"/>
        <v>TY1 CRR</v>
      </c>
      <c r="B2003" s="368" t="s">
        <v>604</v>
      </c>
      <c r="C2003" s="368" t="s">
        <v>605</v>
      </c>
      <c r="D2003" s="368" t="s">
        <v>564</v>
      </c>
      <c r="E2003" s="368" t="s">
        <v>565</v>
      </c>
      <c r="F2003" s="369" t="s">
        <v>503</v>
      </c>
      <c r="G2003" s="370">
        <v>480</v>
      </c>
      <c r="I2003" s="143"/>
      <c r="J2003" s="143"/>
      <c r="K2003" s="143"/>
      <c r="L2003" s="143"/>
      <c r="M2003" s="237"/>
      <c r="N2003" s="143"/>
      <c r="O2003" s="143"/>
      <c r="P2003" s="143"/>
      <c r="Q2003" s="143"/>
      <c r="R2003" s="143"/>
      <c r="S2003" s="143"/>
      <c r="T2003" s="143"/>
      <c r="U2003" s="143"/>
      <c r="V2003" s="143"/>
      <c r="W2003" s="90">
        <f>IF(AND($AM$17&gt;=$X2003,$AM$17&lt;=$Y2003),'TARIFA ENTREGA A DIRECCION USD'!A2003,$W2004)</f>
        <v>0</v>
      </c>
      <c r="X2003" s="90">
        <v>1994.001</v>
      </c>
      <c r="Y2003" s="90">
        <v>1995</v>
      </c>
      <c r="Z2003" s="144"/>
    </row>
    <row r="2004" spans="1:26" x14ac:dyDescent="0.2">
      <c r="A2004" s="281" t="str">
        <f t="shared" si="40"/>
        <v>TY1 CVE</v>
      </c>
      <c r="B2004" s="368" t="s">
        <v>604</v>
      </c>
      <c r="C2004" s="368" t="s">
        <v>605</v>
      </c>
      <c r="D2004" s="368" t="s">
        <v>566</v>
      </c>
      <c r="E2004" s="368" t="s">
        <v>567</v>
      </c>
      <c r="F2004" s="369" t="s">
        <v>502</v>
      </c>
      <c r="G2004" s="370">
        <v>57</v>
      </c>
      <c r="I2004" s="143"/>
      <c r="J2004" s="143"/>
      <c r="K2004" s="143"/>
      <c r="L2004" s="143"/>
      <c r="M2004" s="237"/>
      <c r="N2004" s="143"/>
      <c r="O2004" s="143"/>
      <c r="P2004" s="143"/>
      <c r="Q2004" s="143"/>
      <c r="R2004" s="143"/>
      <c r="S2004" s="143"/>
      <c r="T2004" s="143"/>
      <c r="U2004" s="143"/>
      <c r="V2004" s="143"/>
      <c r="W2004" s="90">
        <f>IF(AND($AM$17&gt;=$X2004,$AM$17&lt;=$Y2004),'TARIFA ENTREGA A DIRECCION USD'!A2004,$W2005)</f>
        <v>0</v>
      </c>
      <c r="X2004" s="90">
        <v>1995.001</v>
      </c>
      <c r="Y2004" s="90">
        <v>1996</v>
      </c>
      <c r="Z2004" s="144"/>
    </row>
    <row r="2005" spans="1:26" x14ac:dyDescent="0.2">
      <c r="A2005" s="281" t="str">
        <f t="shared" si="40"/>
        <v>TY1 CZO</v>
      </c>
      <c r="B2005" s="368" t="s">
        <v>604</v>
      </c>
      <c r="C2005" s="368" t="s">
        <v>605</v>
      </c>
      <c r="D2005" s="368" t="s">
        <v>568</v>
      </c>
      <c r="E2005" s="368" t="s">
        <v>5481</v>
      </c>
      <c r="F2005" s="369" t="s">
        <v>502</v>
      </c>
      <c r="G2005" s="370">
        <v>282</v>
      </c>
      <c r="I2005" s="143"/>
      <c r="J2005" s="143"/>
      <c r="K2005" s="143"/>
      <c r="L2005" s="143"/>
      <c r="M2005" s="237"/>
      <c r="N2005" s="143"/>
      <c r="O2005" s="143"/>
      <c r="P2005" s="143"/>
      <c r="Q2005" s="143"/>
      <c r="R2005" s="143"/>
      <c r="S2005" s="143"/>
      <c r="T2005" s="143"/>
      <c r="U2005" s="143"/>
      <c r="V2005" s="143"/>
      <c r="W2005" s="90">
        <f>IF(AND($AM$17&gt;=$X2005,$AM$17&lt;=$Y2005),'TARIFA ENTREGA A DIRECCION USD'!A2005,$W2006)</f>
        <v>0</v>
      </c>
      <c r="X2005" s="90">
        <v>1996.001</v>
      </c>
      <c r="Y2005" s="90">
        <v>1997</v>
      </c>
      <c r="Z2005" s="144"/>
    </row>
    <row r="2006" spans="1:26" x14ac:dyDescent="0.2">
      <c r="A2006" s="281" t="str">
        <f t="shared" si="40"/>
        <v>TY1 DMS</v>
      </c>
      <c r="B2006" s="368" t="s">
        <v>604</v>
      </c>
      <c r="C2006" s="368" t="s">
        <v>605</v>
      </c>
      <c r="D2006" s="368" t="s">
        <v>5446</v>
      </c>
      <c r="E2006" s="368" t="s">
        <v>5447</v>
      </c>
      <c r="F2006" s="369" t="s">
        <v>504</v>
      </c>
      <c r="G2006" s="370">
        <v>609</v>
      </c>
      <c r="I2006" s="143"/>
      <c r="J2006" s="143"/>
      <c r="K2006" s="143"/>
      <c r="L2006" s="143"/>
      <c r="M2006" s="237"/>
      <c r="N2006" s="143"/>
      <c r="O2006" s="143"/>
      <c r="P2006" s="143"/>
      <c r="Q2006" s="143"/>
      <c r="R2006" s="143"/>
      <c r="S2006" s="143"/>
      <c r="T2006" s="143"/>
      <c r="U2006" s="143"/>
      <c r="V2006" s="143"/>
      <c r="W2006" s="90">
        <f>IF(AND($AM$17&gt;=$X2006,$AM$17&lt;=$Y2006),'TARIFA ENTREGA A DIRECCION USD'!A2006,$W2007)</f>
        <v>0</v>
      </c>
      <c r="X2006" s="90">
        <v>1997.001</v>
      </c>
      <c r="Y2006" s="90">
        <v>1998</v>
      </c>
      <c r="Z2006" s="144"/>
    </row>
    <row r="2007" spans="1:26" x14ac:dyDescent="0.2">
      <c r="A2007" s="281" t="str">
        <f t="shared" si="40"/>
        <v>TY1 ETE</v>
      </c>
      <c r="B2007" s="368" t="s">
        <v>604</v>
      </c>
      <c r="C2007" s="368" t="s">
        <v>605</v>
      </c>
      <c r="D2007" s="368" t="s">
        <v>570</v>
      </c>
      <c r="E2007" s="368" t="s">
        <v>571</v>
      </c>
      <c r="F2007" s="369" t="s">
        <v>503</v>
      </c>
      <c r="G2007" s="370">
        <v>458</v>
      </c>
      <c r="I2007" s="143"/>
      <c r="J2007" s="143"/>
      <c r="K2007" s="143"/>
      <c r="L2007" s="143"/>
      <c r="M2007" s="237"/>
      <c r="N2007" s="143"/>
      <c r="O2007" s="143"/>
      <c r="P2007" s="143"/>
      <c r="Q2007" s="143"/>
      <c r="R2007" s="143"/>
      <c r="S2007" s="143"/>
      <c r="T2007" s="143"/>
      <c r="U2007" s="143"/>
      <c r="V2007" s="143"/>
      <c r="W2007" s="90">
        <f>IF(AND($AM$17&gt;=$X2007,$AM$17&lt;=$Y2007),'TARIFA ENTREGA A DIRECCION USD'!A2007,$W2008)</f>
        <v>0</v>
      </c>
      <c r="X2007" s="90">
        <v>1998.001</v>
      </c>
      <c r="Y2007" s="90">
        <v>1999</v>
      </c>
      <c r="Z2007" s="144"/>
    </row>
    <row r="2008" spans="1:26" x14ac:dyDescent="0.2">
      <c r="A2008" s="281" t="str">
        <f t="shared" si="40"/>
        <v>TY1 EVA</v>
      </c>
      <c r="B2008" s="368" t="s">
        <v>604</v>
      </c>
      <c r="C2008" s="368" t="s">
        <v>605</v>
      </c>
      <c r="D2008" s="368" t="s">
        <v>572</v>
      </c>
      <c r="E2008" s="368" t="s">
        <v>573</v>
      </c>
      <c r="F2008" s="369" t="s">
        <v>504</v>
      </c>
      <c r="G2008" s="370">
        <v>755</v>
      </c>
      <c r="I2008" s="143"/>
      <c r="J2008" s="143"/>
      <c r="K2008" s="143"/>
      <c r="L2008" s="143"/>
      <c r="M2008" s="237"/>
      <c r="N2008" s="143"/>
      <c r="O2008" s="143"/>
      <c r="P2008" s="143"/>
      <c r="Q2008" s="143"/>
      <c r="R2008" s="143"/>
      <c r="S2008" s="143"/>
      <c r="T2008" s="143"/>
      <c r="U2008" s="143"/>
      <c r="V2008" s="143"/>
      <c r="W2008" s="90">
        <f>IF(AND($AM$17&gt;=$X2008,$AM$17&lt;=$Y2008),'TARIFA ENTREGA A DIRECCION USD'!A2008,$W2009)</f>
        <v>0</v>
      </c>
      <c r="X2008" s="90">
        <v>1999.001</v>
      </c>
      <c r="Y2008" s="90">
        <v>2000</v>
      </c>
      <c r="Z2008" s="144"/>
    </row>
    <row r="2009" spans="1:26" x14ac:dyDescent="0.2">
      <c r="A2009" s="281" t="str">
        <f t="shared" si="40"/>
        <v>TY1 GR2</v>
      </c>
      <c r="B2009" s="368" t="s">
        <v>604</v>
      </c>
      <c r="C2009" s="368" t="s">
        <v>605</v>
      </c>
      <c r="D2009" s="368" t="s">
        <v>576</v>
      </c>
      <c r="E2009" s="368" t="s">
        <v>5473</v>
      </c>
      <c r="F2009" s="369" t="s">
        <v>501</v>
      </c>
      <c r="G2009" s="370">
        <v>39</v>
      </c>
      <c r="I2009" s="143"/>
      <c r="J2009" s="143"/>
      <c r="K2009" s="143"/>
      <c r="L2009" s="143"/>
      <c r="M2009" s="237"/>
      <c r="N2009" s="143"/>
      <c r="O2009" s="143"/>
      <c r="P2009" s="143"/>
      <c r="Q2009" s="143"/>
      <c r="R2009" s="143"/>
      <c r="S2009" s="143"/>
      <c r="T2009" s="143"/>
      <c r="U2009" s="143"/>
      <c r="V2009" s="143"/>
      <c r="W2009" s="90">
        <f>IF(AND($AM$17&gt;=$X2009,$AM$17&lt;=$Y2009),'TARIFA ENTREGA A DIRECCION USD'!A2009,$W2010)</f>
        <v>0</v>
      </c>
      <c r="X2009" s="90">
        <v>2000.001</v>
      </c>
      <c r="Y2009" s="90">
        <v>2001</v>
      </c>
      <c r="Z2009" s="144"/>
    </row>
    <row r="2010" spans="1:26" x14ac:dyDescent="0.2">
      <c r="A2010" s="281" t="str">
        <f t="shared" si="40"/>
        <v>TY1 GTE</v>
      </c>
      <c r="B2010" s="368" t="s">
        <v>604</v>
      </c>
      <c r="C2010" s="368" t="s">
        <v>605</v>
      </c>
      <c r="D2010" s="368" t="s">
        <v>5501</v>
      </c>
      <c r="E2010" s="368" t="s">
        <v>5502</v>
      </c>
      <c r="F2010" s="369" t="s">
        <v>501</v>
      </c>
      <c r="G2010" s="370">
        <v>43</v>
      </c>
      <c r="I2010" s="143"/>
      <c r="J2010" s="143"/>
      <c r="K2010" s="143"/>
      <c r="L2010" s="143"/>
      <c r="M2010" s="237"/>
      <c r="N2010" s="143"/>
      <c r="O2010" s="143"/>
      <c r="P2010" s="143"/>
      <c r="Q2010" s="143"/>
      <c r="R2010" s="143"/>
      <c r="S2010" s="143"/>
      <c r="T2010" s="143"/>
      <c r="U2010" s="143"/>
      <c r="V2010" s="143"/>
      <c r="W2010" s="90">
        <f>IF(AND($AM$17&gt;=$X2010,$AM$17&lt;=$Y2010),'TARIFA ENTREGA A DIRECCION USD'!A2010,$W2011)</f>
        <v>0</v>
      </c>
      <c r="X2010" s="90">
        <v>2001.001</v>
      </c>
      <c r="Y2010" s="90">
        <v>2002</v>
      </c>
      <c r="Z2010" s="144"/>
    </row>
    <row r="2011" spans="1:26" x14ac:dyDescent="0.2">
      <c r="A2011" s="281" t="str">
        <f t="shared" si="40"/>
        <v>TY1 GUA</v>
      </c>
      <c r="B2011" s="368" t="s">
        <v>604</v>
      </c>
      <c r="C2011" s="368" t="s">
        <v>605</v>
      </c>
      <c r="D2011" s="368" t="s">
        <v>574</v>
      </c>
      <c r="E2011" s="368" t="s">
        <v>575</v>
      </c>
      <c r="F2011" s="369" t="s">
        <v>503</v>
      </c>
      <c r="G2011" s="370">
        <v>534</v>
      </c>
      <c r="I2011" s="143"/>
      <c r="J2011" s="143"/>
      <c r="K2011" s="143"/>
      <c r="L2011" s="143"/>
      <c r="M2011" s="237"/>
      <c r="N2011" s="143"/>
      <c r="O2011" s="143"/>
      <c r="P2011" s="143"/>
      <c r="Q2011" s="143"/>
      <c r="R2011" s="143"/>
      <c r="S2011" s="143"/>
      <c r="T2011" s="143"/>
      <c r="U2011" s="143"/>
      <c r="V2011" s="143"/>
      <c r="W2011" s="90">
        <f>IF(AND($AM$17&gt;=$X2011,$AM$17&lt;=$Y2011),'TARIFA ENTREGA A DIRECCION USD'!A2011,$W2012)</f>
        <v>0</v>
      </c>
      <c r="X2011" s="90">
        <v>2002.001</v>
      </c>
      <c r="Y2011" s="90">
        <v>2003</v>
      </c>
      <c r="Z2011" s="144"/>
    </row>
    <row r="2012" spans="1:26" x14ac:dyDescent="0.2">
      <c r="A2012" s="281" t="str">
        <f t="shared" si="40"/>
        <v>TY1 LGA</v>
      </c>
      <c r="B2012" s="368" t="s">
        <v>604</v>
      </c>
      <c r="C2012" s="368" t="s">
        <v>605</v>
      </c>
      <c r="D2012" s="368" t="s">
        <v>5536</v>
      </c>
      <c r="E2012" s="368" t="s">
        <v>5480</v>
      </c>
      <c r="F2012" s="369" t="s">
        <v>501</v>
      </c>
      <c r="G2012" s="370">
        <v>30</v>
      </c>
      <c r="I2012" s="143"/>
      <c r="J2012" s="143"/>
      <c r="K2012" s="143"/>
      <c r="L2012" s="143"/>
      <c r="M2012" s="237"/>
      <c r="N2012" s="143"/>
      <c r="O2012" s="143"/>
      <c r="P2012" s="143"/>
      <c r="Q2012" s="143"/>
      <c r="R2012" s="143"/>
      <c r="S2012" s="143"/>
      <c r="T2012" s="143"/>
      <c r="U2012" s="143"/>
      <c r="V2012" s="143"/>
      <c r="W2012" s="90">
        <f>IF(AND($AM$17&gt;=$X2012,$AM$17&lt;=$Y2012),'TARIFA ENTREGA A DIRECCION USD'!A2012,$W2013)</f>
        <v>0</v>
      </c>
      <c r="X2012" s="90">
        <v>2003.001</v>
      </c>
      <c r="Y2012" s="90">
        <v>2004</v>
      </c>
      <c r="Z2012" s="144"/>
    </row>
    <row r="2013" spans="1:26" x14ac:dyDescent="0.2">
      <c r="A2013" s="281" t="str">
        <f t="shared" si="40"/>
        <v>TY1 MAY</v>
      </c>
      <c r="B2013" s="368" t="s">
        <v>604</v>
      </c>
      <c r="C2013" s="368" t="s">
        <v>605</v>
      </c>
      <c r="D2013" s="368" t="s">
        <v>577</v>
      </c>
      <c r="E2013" s="368" t="s">
        <v>578</v>
      </c>
      <c r="F2013" s="369" t="s">
        <v>502</v>
      </c>
      <c r="G2013" s="370">
        <v>119</v>
      </c>
      <c r="I2013" s="143"/>
      <c r="J2013" s="143"/>
      <c r="K2013" s="143"/>
      <c r="L2013" s="143"/>
      <c r="M2013" s="237"/>
      <c r="N2013" s="143"/>
      <c r="O2013" s="143"/>
      <c r="P2013" s="143"/>
      <c r="Q2013" s="143"/>
      <c r="R2013" s="143"/>
      <c r="S2013" s="143"/>
      <c r="T2013" s="143"/>
      <c r="U2013" s="143"/>
      <c r="V2013" s="143"/>
      <c r="W2013" s="90">
        <f>IF(AND($AM$17&gt;=$X2013,$AM$17&lt;=$Y2013),'TARIFA ENTREGA A DIRECCION USD'!A2013,$W2014)</f>
        <v>0</v>
      </c>
      <c r="X2013" s="90">
        <v>2004.001</v>
      </c>
      <c r="Y2013" s="90">
        <v>2005</v>
      </c>
      <c r="Z2013" s="144"/>
    </row>
    <row r="2014" spans="1:26" x14ac:dyDescent="0.2">
      <c r="A2014" s="281" t="str">
        <f t="shared" si="40"/>
        <v>TY1 MBO</v>
      </c>
      <c r="B2014" s="368" t="s">
        <v>604</v>
      </c>
      <c r="C2014" s="368" t="s">
        <v>605</v>
      </c>
      <c r="D2014" s="368" t="s">
        <v>579</v>
      </c>
      <c r="E2014" s="368" t="s">
        <v>580</v>
      </c>
      <c r="F2014" s="369" t="s">
        <v>504</v>
      </c>
      <c r="G2014" s="370">
        <v>709</v>
      </c>
      <c r="I2014" s="143"/>
      <c r="J2014" s="143"/>
      <c r="K2014" s="143"/>
      <c r="L2014" s="143"/>
      <c r="M2014" s="237"/>
      <c r="N2014" s="143"/>
      <c r="O2014" s="143"/>
      <c r="P2014" s="143"/>
      <c r="Q2014" s="143"/>
      <c r="R2014" s="143"/>
      <c r="S2014" s="143"/>
      <c r="T2014" s="143"/>
      <c r="U2014" s="143"/>
      <c r="V2014" s="143"/>
      <c r="W2014" s="90">
        <f>IF(AND($AM$17&gt;=$X2014,$AM$17&lt;=$Y2014),'TARIFA ENTREGA A DIRECCION USD'!A2014,$W2015)</f>
        <v>0</v>
      </c>
      <c r="X2014" s="90">
        <v>2005.001</v>
      </c>
      <c r="Y2014" s="90">
        <v>2006</v>
      </c>
      <c r="Z2014" s="144"/>
    </row>
    <row r="2015" spans="1:26" x14ac:dyDescent="0.2">
      <c r="A2015" s="281" t="str">
        <f t="shared" si="40"/>
        <v>TY1 MDA</v>
      </c>
      <c r="B2015" s="368" t="s">
        <v>604</v>
      </c>
      <c r="C2015" s="368" t="s">
        <v>605</v>
      </c>
      <c r="D2015" s="368" t="s">
        <v>581</v>
      </c>
      <c r="E2015" s="368" t="s">
        <v>582</v>
      </c>
      <c r="F2015" s="369" t="s">
        <v>504</v>
      </c>
      <c r="G2015" s="370">
        <v>824</v>
      </c>
      <c r="I2015" s="143"/>
      <c r="J2015" s="143"/>
      <c r="K2015" s="143"/>
      <c r="L2015" s="143"/>
      <c r="M2015" s="237"/>
      <c r="N2015" s="143"/>
      <c r="O2015" s="143"/>
      <c r="P2015" s="143"/>
      <c r="Q2015" s="143"/>
      <c r="R2015" s="143"/>
      <c r="S2015" s="143"/>
      <c r="T2015" s="143"/>
      <c r="U2015" s="143"/>
      <c r="V2015" s="143"/>
      <c r="W2015" s="90">
        <f>IF(AND($AM$17&gt;=$X2015,$AM$17&lt;=$Y2015),'TARIFA ENTREGA A DIRECCION USD'!A2015,$W2016)</f>
        <v>0</v>
      </c>
      <c r="X2015" s="90">
        <v>2006.001</v>
      </c>
      <c r="Y2015" s="90">
        <v>2007</v>
      </c>
      <c r="Z2015" s="144"/>
    </row>
    <row r="2016" spans="1:26" x14ac:dyDescent="0.2">
      <c r="A2016" s="281" t="str">
        <f t="shared" si="40"/>
        <v>TY1 MIN</v>
      </c>
      <c r="B2016" s="368" t="s">
        <v>604</v>
      </c>
      <c r="C2016" s="368" t="s">
        <v>605</v>
      </c>
      <c r="D2016" s="368" t="s">
        <v>583</v>
      </c>
      <c r="E2016" s="368" t="s">
        <v>584</v>
      </c>
      <c r="F2016" s="369" t="s">
        <v>503</v>
      </c>
      <c r="G2016" s="370">
        <v>503</v>
      </c>
      <c r="I2016" s="143"/>
      <c r="J2016" s="143"/>
      <c r="K2016" s="143"/>
      <c r="L2016" s="143"/>
      <c r="M2016" s="237"/>
      <c r="N2016" s="143"/>
      <c r="O2016" s="143"/>
      <c r="P2016" s="143"/>
      <c r="Q2016" s="143"/>
      <c r="R2016" s="143"/>
      <c r="S2016" s="143"/>
      <c r="T2016" s="143"/>
      <c r="U2016" s="143"/>
      <c r="V2016" s="143"/>
      <c r="W2016" s="90">
        <f>IF(AND($AM$17&gt;=$X2016,$AM$17&lt;=$Y2016),'TARIFA ENTREGA A DIRECCION USD'!A2016,$W2017)</f>
        <v>0</v>
      </c>
      <c r="X2016" s="90">
        <v>2007.001</v>
      </c>
      <c r="Y2016" s="90">
        <v>2008</v>
      </c>
      <c r="Z2016" s="144"/>
    </row>
    <row r="2017" spans="1:26" x14ac:dyDescent="0.2">
      <c r="A2017" s="281" t="str">
        <f t="shared" si="40"/>
        <v>TY1 MLM</v>
      </c>
      <c r="B2017" s="368" t="s">
        <v>604</v>
      </c>
      <c r="C2017" s="368" t="s">
        <v>605</v>
      </c>
      <c r="D2017" s="368" t="s">
        <v>5474</v>
      </c>
      <c r="E2017" s="368" t="s">
        <v>5487</v>
      </c>
      <c r="F2017" s="369" t="s">
        <v>501</v>
      </c>
      <c r="G2017" s="369">
        <v>1</v>
      </c>
      <c r="I2017" s="143"/>
      <c r="J2017" s="143"/>
      <c r="K2017" s="143"/>
      <c r="L2017" s="143"/>
      <c r="M2017" s="237"/>
      <c r="N2017" s="143"/>
      <c r="O2017" s="143"/>
      <c r="P2017" s="143"/>
      <c r="Q2017" s="143"/>
      <c r="R2017" s="143"/>
      <c r="S2017" s="143"/>
      <c r="T2017" s="143"/>
      <c r="U2017" s="143"/>
      <c r="V2017" s="143"/>
      <c r="W2017" s="90">
        <f>IF(AND($AM$17&gt;=$X2017,$AM$17&lt;=$Y2017),'TARIFA ENTREGA A DIRECCION USD'!A2017,$W2018)</f>
        <v>0</v>
      </c>
      <c r="X2017" s="90">
        <v>2008.001</v>
      </c>
      <c r="Y2017" s="90">
        <v>2009</v>
      </c>
      <c r="Z2017" s="144"/>
    </row>
    <row r="2018" spans="1:26" x14ac:dyDescent="0.2">
      <c r="A2018" s="281" t="str">
        <f t="shared" si="40"/>
        <v>TY1 MTA</v>
      </c>
      <c r="B2018" s="368" t="s">
        <v>604</v>
      </c>
      <c r="C2018" s="368" t="s">
        <v>605</v>
      </c>
      <c r="D2018" s="368" t="s">
        <v>585</v>
      </c>
      <c r="E2018" s="368" t="s">
        <v>5483</v>
      </c>
      <c r="F2018" s="369" t="s">
        <v>504</v>
      </c>
      <c r="G2018" s="370">
        <v>460</v>
      </c>
      <c r="I2018" s="143"/>
      <c r="J2018" s="143"/>
      <c r="K2018" s="143"/>
      <c r="L2018" s="143"/>
      <c r="M2018" s="237"/>
      <c r="N2018" s="143"/>
      <c r="O2018" s="143"/>
      <c r="P2018" s="143"/>
      <c r="Q2018" s="143"/>
      <c r="R2018" s="143"/>
      <c r="S2018" s="143"/>
      <c r="T2018" s="143"/>
      <c r="U2018" s="143"/>
      <c r="V2018" s="143"/>
      <c r="W2018" s="90">
        <f>IF(AND($AM$17&gt;=$X2018,$AM$17&lt;=$Y2018),'TARIFA ENTREGA A DIRECCION USD'!A2018,$W2019)</f>
        <v>0</v>
      </c>
      <c r="X2018" s="90">
        <v>2009.001</v>
      </c>
      <c r="Y2018" s="90">
        <v>2010</v>
      </c>
      <c r="Z2018" s="144"/>
    </row>
    <row r="2019" spans="1:26" x14ac:dyDescent="0.2">
      <c r="A2019" s="281" t="str">
        <f t="shared" si="40"/>
        <v>TY1 PCO</v>
      </c>
      <c r="B2019" s="368" t="s">
        <v>604</v>
      </c>
      <c r="C2019" s="368" t="s">
        <v>605</v>
      </c>
      <c r="D2019" s="368" t="s">
        <v>586</v>
      </c>
      <c r="E2019" s="368" t="s">
        <v>587</v>
      </c>
      <c r="F2019" s="369" t="s">
        <v>502</v>
      </c>
      <c r="G2019" s="370">
        <v>223</v>
      </c>
      <c r="I2019" s="143"/>
      <c r="J2019" s="143"/>
      <c r="K2019" s="143"/>
      <c r="L2019" s="143"/>
      <c r="M2019" s="237"/>
      <c r="N2019" s="143"/>
      <c r="O2019" s="143"/>
      <c r="P2019" s="143"/>
      <c r="Q2019" s="143"/>
      <c r="R2019" s="143"/>
      <c r="S2019" s="143"/>
      <c r="T2019" s="143"/>
      <c r="U2019" s="143"/>
      <c r="V2019" s="143"/>
      <c r="W2019" s="90">
        <f>IF(AND($AM$17&gt;=$X2019,$AM$17&lt;=$Y2019),'TARIFA ENTREGA A DIRECCION USD'!A2019,$W2020)</f>
        <v>0</v>
      </c>
      <c r="X2019" s="90">
        <v>2010.001</v>
      </c>
      <c r="Y2019" s="90">
        <v>2011</v>
      </c>
      <c r="Z2019" s="144"/>
    </row>
    <row r="2020" spans="1:26" x14ac:dyDescent="0.2">
      <c r="A2020" s="281" t="str">
        <f t="shared" si="40"/>
        <v>TY1 PFO</v>
      </c>
      <c r="B2020" s="368" t="s">
        <v>604</v>
      </c>
      <c r="C2020" s="368" t="s">
        <v>605</v>
      </c>
      <c r="D2020" s="368" t="s">
        <v>588</v>
      </c>
      <c r="E2020" s="368" t="s">
        <v>589</v>
      </c>
      <c r="F2020" s="369" t="s">
        <v>503</v>
      </c>
      <c r="G2020" s="370">
        <v>541</v>
      </c>
      <c r="I2020" s="143"/>
      <c r="J2020" s="143"/>
      <c r="K2020" s="143"/>
      <c r="L2020" s="143"/>
      <c r="M2020" s="237"/>
      <c r="N2020" s="143"/>
      <c r="O2020" s="143"/>
      <c r="P2020" s="143"/>
      <c r="Q2020" s="143"/>
      <c r="R2020" s="143"/>
      <c r="S2020" s="143"/>
      <c r="T2020" s="143"/>
      <c r="U2020" s="143"/>
      <c r="V2020" s="143"/>
      <c r="W2020" s="90">
        <f>IF(AND($AM$17&gt;=$X2020,$AM$17&lt;=$Y2020),'TARIFA ENTREGA A DIRECCION USD'!A2020,$W2021)</f>
        <v>0</v>
      </c>
      <c r="X2020" s="90">
        <v>2011.001</v>
      </c>
      <c r="Y2020" s="90">
        <v>2012</v>
      </c>
      <c r="Z2020" s="144"/>
    </row>
    <row r="2021" spans="1:26" x14ac:dyDescent="0.2">
      <c r="A2021" s="281" t="str">
        <f t="shared" si="40"/>
        <v>TY1 PLC</v>
      </c>
      <c r="B2021" s="368" t="s">
        <v>604</v>
      </c>
      <c r="C2021" s="368" t="s">
        <v>605</v>
      </c>
      <c r="D2021" s="368" t="s">
        <v>590</v>
      </c>
      <c r="E2021" s="368" t="s">
        <v>591</v>
      </c>
      <c r="F2021" s="401" t="s">
        <v>503</v>
      </c>
      <c r="G2021" s="370">
        <v>324</v>
      </c>
      <c r="I2021" s="143"/>
      <c r="J2021" s="143"/>
      <c r="K2021" s="143"/>
      <c r="L2021" s="143"/>
      <c r="M2021" s="237"/>
      <c r="N2021" s="143"/>
      <c r="O2021" s="143"/>
      <c r="P2021" s="143"/>
      <c r="Q2021" s="143"/>
      <c r="R2021" s="143"/>
      <c r="S2021" s="143"/>
      <c r="T2021" s="143"/>
      <c r="U2021" s="143"/>
      <c r="V2021" s="143"/>
      <c r="W2021" s="90">
        <f>IF(AND($AM$17&gt;=$X2021,$AM$17&lt;=$Y2021),'TARIFA ENTREGA A DIRECCION USD'!A2021,$W2022)</f>
        <v>0</v>
      </c>
      <c r="X2021" s="90">
        <v>2012.001</v>
      </c>
      <c r="Y2021" s="90">
        <v>2013</v>
      </c>
      <c r="Z2021" s="144"/>
    </row>
    <row r="2022" spans="1:26" x14ac:dyDescent="0.2">
      <c r="A2022" s="281" t="str">
        <f t="shared" si="40"/>
        <v>TY1 POZ</v>
      </c>
      <c r="B2022" s="368" t="s">
        <v>604</v>
      </c>
      <c r="C2022" s="368" t="s">
        <v>605</v>
      </c>
      <c r="D2022" s="368" t="s">
        <v>592</v>
      </c>
      <c r="E2022" s="368" t="s">
        <v>593</v>
      </c>
      <c r="F2022" s="369" t="s">
        <v>504</v>
      </c>
      <c r="G2022" s="370">
        <v>656</v>
      </c>
      <c r="I2022" s="143"/>
      <c r="J2022" s="143"/>
      <c r="K2022" s="143"/>
      <c r="L2022" s="143"/>
      <c r="M2022" s="237"/>
      <c r="N2022" s="143"/>
      <c r="O2022" s="143"/>
      <c r="P2022" s="143"/>
      <c r="Q2022" s="143"/>
      <c r="R2022" s="143"/>
      <c r="S2022" s="143"/>
      <c r="T2022" s="143"/>
      <c r="U2022" s="143"/>
      <c r="V2022" s="143"/>
      <c r="W2022" s="90">
        <f>IF(AND($AM$17&gt;=$X2022,$AM$17&lt;=$Y2022),'TARIFA ENTREGA A DIRECCION USD'!A2022,$W2023)</f>
        <v>0</v>
      </c>
      <c r="X2022" s="90">
        <v>2013.001</v>
      </c>
      <c r="Y2022" s="90">
        <v>2014</v>
      </c>
      <c r="Z2022" s="144"/>
    </row>
    <row r="2023" spans="1:26" x14ac:dyDescent="0.2">
      <c r="A2023" s="281" t="str">
        <f t="shared" si="40"/>
        <v>TY1 SNT</v>
      </c>
      <c r="B2023" s="368" t="s">
        <v>604</v>
      </c>
      <c r="C2023" s="368" t="s">
        <v>605</v>
      </c>
      <c r="D2023" s="368" t="s">
        <v>5610</v>
      </c>
      <c r="E2023" s="368" t="s">
        <v>594</v>
      </c>
      <c r="F2023" s="369" t="s">
        <v>504</v>
      </c>
      <c r="G2023" s="370">
        <v>958</v>
      </c>
      <c r="I2023" s="143"/>
      <c r="J2023" s="143"/>
      <c r="K2023" s="143"/>
      <c r="L2023" s="143"/>
      <c r="M2023" s="237"/>
      <c r="N2023" s="143"/>
      <c r="O2023" s="143"/>
      <c r="P2023" s="143"/>
      <c r="Q2023" s="143"/>
      <c r="R2023" s="143"/>
      <c r="S2023" s="143"/>
      <c r="T2023" s="143"/>
      <c r="U2023" s="143"/>
      <c r="V2023" s="143"/>
      <c r="W2023" s="90">
        <f>IF(AND($AM$17&gt;=$X2023,$AM$17&lt;=$Y2023),'TARIFA ENTREGA A DIRECCION USD'!A2023,$W2024)</f>
        <v>0</v>
      </c>
      <c r="X2023" s="90">
        <v>2014.001</v>
      </c>
      <c r="Y2023" s="90">
        <v>2015</v>
      </c>
      <c r="Z2023" s="144"/>
    </row>
    <row r="2024" spans="1:26" x14ac:dyDescent="0.2">
      <c r="A2024" s="281" t="str">
        <f t="shared" si="40"/>
        <v>TY1 SBZ</v>
      </c>
      <c r="B2024" s="368" t="s">
        <v>604</v>
      </c>
      <c r="C2024" s="368" t="s">
        <v>605</v>
      </c>
      <c r="D2024" s="368" t="s">
        <v>595</v>
      </c>
      <c r="E2024" s="368" t="s">
        <v>5484</v>
      </c>
      <c r="F2024" s="369" t="s">
        <v>504</v>
      </c>
      <c r="G2024" s="370">
        <v>809</v>
      </c>
      <c r="I2024" s="143"/>
      <c r="J2024" s="143"/>
      <c r="K2024" s="143"/>
      <c r="L2024" s="143"/>
      <c r="M2024" s="237"/>
      <c r="N2024" s="143"/>
      <c r="O2024" s="143"/>
      <c r="P2024" s="143"/>
      <c r="Q2024" s="143"/>
      <c r="R2024" s="143"/>
      <c r="S2024" s="143"/>
      <c r="T2024" s="143"/>
      <c r="U2024" s="143"/>
      <c r="V2024" s="143"/>
      <c r="W2024" s="90">
        <f>IF(AND($AM$17&gt;=$X2024,$AM$17&lt;=$Y2024),'TARIFA ENTREGA A DIRECCION USD'!A2024,$W2025)</f>
        <v>0</v>
      </c>
      <c r="X2024" s="90">
        <v>2015.001</v>
      </c>
      <c r="Y2024" s="90">
        <v>2016</v>
      </c>
      <c r="Z2024" s="144"/>
    </row>
    <row r="2025" spans="1:26" x14ac:dyDescent="0.2">
      <c r="A2025" s="281" t="str">
        <f t="shared" si="40"/>
        <v>TY1 SCL</v>
      </c>
      <c r="B2025" s="368" t="s">
        <v>604</v>
      </c>
      <c r="C2025" s="368" t="s">
        <v>605</v>
      </c>
      <c r="D2025" s="368" t="s">
        <v>596</v>
      </c>
      <c r="E2025" s="368" t="s">
        <v>597</v>
      </c>
      <c r="F2025" s="369" t="s">
        <v>504</v>
      </c>
      <c r="G2025" s="370">
        <v>919</v>
      </c>
      <c r="I2025" s="143"/>
      <c r="J2025" s="143"/>
      <c r="K2025" s="143"/>
      <c r="L2025" s="143"/>
      <c r="M2025" s="237"/>
      <c r="N2025" s="143"/>
      <c r="O2025" s="143"/>
      <c r="P2025" s="143"/>
      <c r="Q2025" s="143"/>
      <c r="R2025" s="143"/>
      <c r="S2025" s="143"/>
      <c r="T2025" s="143"/>
      <c r="U2025" s="143"/>
      <c r="V2025" s="143"/>
      <c r="W2025" s="90">
        <f>IF(AND($AM$17&gt;=$X2025,$AM$17&lt;=$Y2025),'TARIFA ENTREGA A DIRECCION USD'!A2025,$W2026)</f>
        <v>0</v>
      </c>
      <c r="X2025" s="90">
        <v>2016.001</v>
      </c>
      <c r="Y2025" s="90">
        <v>2017</v>
      </c>
      <c r="Z2025" s="144"/>
    </row>
    <row r="2026" spans="1:26" x14ac:dyDescent="0.2">
      <c r="A2026" s="281" t="str">
        <f t="shared" si="40"/>
        <v>TY1 SFE</v>
      </c>
      <c r="B2026" s="368" t="s">
        <v>604</v>
      </c>
      <c r="C2026" s="368" t="s">
        <v>605</v>
      </c>
      <c r="D2026" s="368" t="s">
        <v>598</v>
      </c>
      <c r="E2026" s="368" t="s">
        <v>599</v>
      </c>
      <c r="F2026" s="369" t="s">
        <v>502</v>
      </c>
      <c r="G2026" s="370">
        <v>293</v>
      </c>
      <c r="I2026" s="143"/>
      <c r="J2026" s="143"/>
      <c r="K2026" s="143"/>
      <c r="L2026" s="143"/>
      <c r="M2026" s="237"/>
      <c r="N2026" s="143"/>
      <c r="O2026" s="143"/>
      <c r="P2026" s="143"/>
      <c r="Q2026" s="143"/>
      <c r="R2026" s="143"/>
      <c r="S2026" s="143"/>
      <c r="T2026" s="143"/>
      <c r="U2026" s="143"/>
      <c r="V2026" s="143"/>
      <c r="W2026" s="90">
        <f>IF(AND($AM$17&gt;=$X2026,$AM$17&lt;=$Y2026),'TARIFA ENTREGA A DIRECCION USD'!A2026,$W2027)</f>
        <v>0</v>
      </c>
      <c r="X2026" s="90">
        <v>2017.001</v>
      </c>
      <c r="Y2026" s="90">
        <v>2018</v>
      </c>
      <c r="Z2026" s="144"/>
    </row>
    <row r="2027" spans="1:26" x14ac:dyDescent="0.2">
      <c r="A2027" s="281" t="str">
        <f t="shared" si="40"/>
        <v>TY1 SFX</v>
      </c>
      <c r="B2027" s="368" t="s">
        <v>604</v>
      </c>
      <c r="C2027" s="368" t="s">
        <v>605</v>
      </c>
      <c r="D2027" s="368" t="s">
        <v>600</v>
      </c>
      <c r="E2027" s="368" t="s">
        <v>601</v>
      </c>
      <c r="F2027" s="369" t="s">
        <v>504</v>
      </c>
      <c r="G2027" s="370">
        <v>672</v>
      </c>
      <c r="I2027" s="143"/>
      <c r="J2027" s="143"/>
      <c r="K2027" s="143"/>
      <c r="L2027" s="143"/>
      <c r="M2027" s="237"/>
      <c r="N2027" s="143"/>
      <c r="O2027" s="143"/>
      <c r="P2027" s="143"/>
      <c r="Q2027" s="143"/>
      <c r="R2027" s="143"/>
      <c r="S2027" s="143"/>
      <c r="T2027" s="143"/>
      <c r="U2027" s="143"/>
      <c r="V2027" s="143"/>
      <c r="W2027" s="90">
        <f>IF(AND($AM$17&gt;=$X2027,$AM$17&lt;=$Y2027),'TARIFA ENTREGA A DIRECCION USD'!A2027,$W2028)</f>
        <v>0</v>
      </c>
      <c r="X2027" s="90">
        <v>2018.001</v>
      </c>
      <c r="Y2027" s="90">
        <v>2019</v>
      </c>
      <c r="Z2027" s="144"/>
    </row>
    <row r="2028" spans="1:26" x14ac:dyDescent="0.2">
      <c r="A2028" s="281" t="str">
        <f t="shared" si="40"/>
        <v>TY1 TPT</v>
      </c>
      <c r="B2028" s="368" t="s">
        <v>604</v>
      </c>
      <c r="C2028" s="368" t="s">
        <v>605</v>
      </c>
      <c r="D2028" s="368" t="s">
        <v>5503</v>
      </c>
      <c r="E2028" s="368" t="s">
        <v>5504</v>
      </c>
      <c r="F2028" s="369" t="s">
        <v>504</v>
      </c>
      <c r="G2028" s="370">
        <v>720</v>
      </c>
      <c r="I2028" s="143"/>
      <c r="J2028" s="143"/>
      <c r="K2028" s="143"/>
      <c r="L2028" s="143"/>
      <c r="M2028" s="237"/>
      <c r="N2028" s="143"/>
      <c r="O2028" s="143"/>
      <c r="P2028" s="143"/>
      <c r="Q2028" s="143"/>
      <c r="R2028" s="143"/>
      <c r="S2028" s="143"/>
      <c r="T2028" s="143"/>
      <c r="U2028" s="143"/>
      <c r="V2028" s="143"/>
      <c r="W2028" s="90">
        <f>IF(AND($AM$17&gt;=$X2028,$AM$17&lt;=$Y2028),'TARIFA ENTREGA A DIRECCION USD'!A2028,$W2029)</f>
        <v>0</v>
      </c>
      <c r="X2028" s="90">
        <v>2019.001</v>
      </c>
      <c r="Y2028" s="90">
        <v>2020</v>
      </c>
      <c r="Z2028" s="144"/>
    </row>
    <row r="2029" spans="1:26" x14ac:dyDescent="0.2">
      <c r="A2029" s="281" t="str">
        <f t="shared" si="40"/>
        <v>TY1 TY1</v>
      </c>
      <c r="B2029" s="368" t="s">
        <v>604</v>
      </c>
      <c r="C2029" s="368" t="s">
        <v>605</v>
      </c>
      <c r="D2029" s="368" t="s">
        <v>604</v>
      </c>
      <c r="E2029" s="368" t="s">
        <v>605</v>
      </c>
      <c r="F2029" s="369" t="s">
        <v>501</v>
      </c>
      <c r="G2029" s="370">
        <v>1</v>
      </c>
      <c r="I2029" s="143"/>
      <c r="J2029" s="143"/>
      <c r="K2029" s="143"/>
      <c r="L2029" s="143"/>
      <c r="M2029" s="237"/>
      <c r="N2029" s="143"/>
      <c r="O2029" s="143"/>
      <c r="P2029" s="143"/>
      <c r="Q2029" s="143"/>
      <c r="R2029" s="143"/>
      <c r="S2029" s="143"/>
      <c r="T2029" s="143"/>
      <c r="U2029" s="143"/>
      <c r="V2029" s="143"/>
      <c r="W2029" s="90">
        <f>IF(AND($AM$17&gt;=$X2029,$AM$17&lt;=$Y2029),'TARIFA ENTREGA A DIRECCION USD'!A2029,$W2030)</f>
        <v>0</v>
      </c>
      <c r="X2029" s="90">
        <v>2020.001</v>
      </c>
      <c r="Y2029" s="90">
        <v>2021</v>
      </c>
      <c r="Z2029" s="144"/>
    </row>
    <row r="2030" spans="1:26" x14ac:dyDescent="0.2">
      <c r="A2030" s="281" t="str">
        <f t="shared" si="40"/>
        <v>TY1 VAL</v>
      </c>
      <c r="B2030" s="368" t="s">
        <v>604</v>
      </c>
      <c r="C2030" s="368" t="s">
        <v>605</v>
      </c>
      <c r="D2030" s="368" t="s">
        <v>602</v>
      </c>
      <c r="E2030" s="368" t="s">
        <v>603</v>
      </c>
      <c r="F2030" s="369" t="s">
        <v>502</v>
      </c>
      <c r="G2030" s="370">
        <v>167</v>
      </c>
      <c r="I2030" s="143"/>
      <c r="J2030" s="143"/>
      <c r="K2030" s="143"/>
      <c r="L2030" s="143"/>
      <c r="M2030" s="237"/>
      <c r="N2030" s="143"/>
      <c r="O2030" s="143"/>
      <c r="P2030" s="143"/>
      <c r="Q2030" s="143"/>
      <c r="R2030" s="143"/>
      <c r="S2030" s="143"/>
      <c r="T2030" s="143"/>
      <c r="U2030" s="143"/>
      <c r="V2030" s="143"/>
      <c r="W2030" s="90">
        <f>IF(AND($AM$17&gt;=$X2030,$AM$17&lt;=$Y2030),'TARIFA ENTREGA A DIRECCION USD'!A2030,$W2031)</f>
        <v>0</v>
      </c>
      <c r="X2030" s="90">
        <v>2021.001</v>
      </c>
      <c r="Y2030" s="90">
        <v>2022</v>
      </c>
      <c r="Z2030" s="144"/>
    </row>
    <row r="2031" spans="1:26" x14ac:dyDescent="0.2">
      <c r="A2031" s="281" t="str">
        <f t="shared" si="40"/>
        <v>TY1 VEN</v>
      </c>
      <c r="B2031" s="368" t="s">
        <v>604</v>
      </c>
      <c r="C2031" s="368" t="s">
        <v>605</v>
      </c>
      <c r="D2031" s="368" t="s">
        <v>5475</v>
      </c>
      <c r="E2031" s="368" t="s">
        <v>5476</v>
      </c>
      <c r="F2031" s="369" t="s">
        <v>501</v>
      </c>
      <c r="G2031" s="370">
        <v>1</v>
      </c>
      <c r="I2031" s="143"/>
      <c r="J2031" s="143"/>
      <c r="K2031" s="143"/>
      <c r="L2031" s="143"/>
      <c r="M2031" s="237"/>
      <c r="N2031" s="143"/>
      <c r="O2031" s="143"/>
      <c r="P2031" s="143"/>
      <c r="Q2031" s="143"/>
      <c r="R2031" s="143"/>
      <c r="S2031" s="143"/>
      <c r="T2031" s="143"/>
      <c r="U2031" s="143"/>
      <c r="V2031" s="143"/>
      <c r="W2031" s="90">
        <f>IF(AND($AM$17&gt;=$X2031,$AM$17&lt;=$Y2031),'TARIFA ENTREGA A DIRECCION USD'!A2031,$W2032)</f>
        <v>0</v>
      </c>
      <c r="X2031" s="90">
        <v>2022.001</v>
      </c>
      <c r="Y2031" s="90">
        <v>2023</v>
      </c>
      <c r="Z2031" s="144"/>
    </row>
    <row r="2032" spans="1:26" x14ac:dyDescent="0.2">
      <c r="A2032" s="281" t="str">
        <f t="shared" si="40"/>
        <v>TY1 VLP</v>
      </c>
      <c r="B2032" s="368" t="s">
        <v>604</v>
      </c>
      <c r="C2032" s="368" t="s">
        <v>605</v>
      </c>
      <c r="D2032" s="368" t="s">
        <v>606</v>
      </c>
      <c r="E2032" s="368" t="s">
        <v>5482</v>
      </c>
      <c r="F2032" s="369" t="s">
        <v>503</v>
      </c>
      <c r="G2032" s="370">
        <v>359</v>
      </c>
      <c r="I2032" s="143"/>
      <c r="J2032" s="143"/>
      <c r="K2032" s="143"/>
      <c r="L2032" s="143"/>
      <c r="M2032" s="237"/>
      <c r="N2032" s="143"/>
      <c r="O2032" s="143"/>
      <c r="P2032" s="143"/>
      <c r="Q2032" s="143"/>
      <c r="R2032" s="143"/>
      <c r="S2032" s="143"/>
      <c r="T2032" s="143"/>
      <c r="U2032" s="143"/>
      <c r="V2032" s="143"/>
      <c r="W2032" s="90">
        <f>IF(AND($AM$17&gt;=$X2032,$AM$17&lt;=$Y2032),'TARIFA ENTREGA A DIRECCION USD'!A2032,$W2033)</f>
        <v>0</v>
      </c>
      <c r="X2032" s="90">
        <v>2023.001</v>
      </c>
      <c r="Y2032" s="90">
        <v>2024</v>
      </c>
      <c r="Z2032" s="144"/>
    </row>
    <row r="2033" spans="1:26" x14ac:dyDescent="0.2">
      <c r="A2033" s="281" t="str">
        <f t="shared" si="40"/>
        <v>TY1 VRA</v>
      </c>
      <c r="B2033" s="368" t="s">
        <v>604</v>
      </c>
      <c r="C2033" s="368" t="s">
        <v>605</v>
      </c>
      <c r="D2033" s="368" t="s">
        <v>607</v>
      </c>
      <c r="E2033" s="368" t="s">
        <v>608</v>
      </c>
      <c r="F2033" s="369" t="s">
        <v>504</v>
      </c>
      <c r="G2033" s="370">
        <v>606</v>
      </c>
      <c r="I2033" s="143"/>
      <c r="J2033" s="143"/>
      <c r="K2033" s="143"/>
      <c r="L2033" s="143"/>
      <c r="M2033" s="237"/>
      <c r="N2033" s="143"/>
      <c r="O2033" s="143"/>
      <c r="P2033" s="143"/>
      <c r="Q2033" s="143"/>
      <c r="R2033" s="143"/>
      <c r="S2033" s="143"/>
      <c r="T2033" s="143"/>
      <c r="U2033" s="143"/>
      <c r="V2033" s="143"/>
      <c r="W2033" s="90">
        <f>IF(AND($AM$17&gt;=$X2033,$AM$17&lt;=$Y2033),'TARIFA ENTREGA A DIRECCION USD'!A2033,$W2034)</f>
        <v>0</v>
      </c>
      <c r="X2033" s="90">
        <v>2024.001</v>
      </c>
      <c r="Y2033" s="90">
        <v>2025</v>
      </c>
      <c r="Z2033" s="144"/>
    </row>
    <row r="2034" spans="1:26" x14ac:dyDescent="0.2">
      <c r="A2034" s="281" t="str">
        <f t="shared" si="40"/>
        <v>TY1 XBM</v>
      </c>
      <c r="B2034" s="368" t="s">
        <v>604</v>
      </c>
      <c r="C2034" s="368" t="s">
        <v>605</v>
      </c>
      <c r="D2034" s="368" t="s">
        <v>609</v>
      </c>
      <c r="E2034" s="368" t="s">
        <v>612</v>
      </c>
      <c r="F2034" s="369" t="s">
        <v>501</v>
      </c>
      <c r="G2034" s="370">
        <v>1</v>
      </c>
      <c r="I2034" s="143"/>
      <c r="J2034" s="143"/>
      <c r="K2034" s="143"/>
      <c r="L2034" s="143"/>
      <c r="M2034" s="237"/>
      <c r="N2034" s="143"/>
      <c r="O2034" s="143"/>
      <c r="P2034" s="143"/>
      <c r="Q2034" s="143"/>
      <c r="R2034" s="143"/>
      <c r="S2034" s="143"/>
      <c r="T2034" s="143"/>
      <c r="U2034" s="143"/>
      <c r="V2034" s="143"/>
      <c r="W2034" s="90">
        <f>IF(AND($AM$17&gt;=$X2034,$AM$17&lt;=$Y2034),'TARIFA ENTREGA A DIRECCION USD'!A2034,$W2035)</f>
        <v>0</v>
      </c>
      <c r="X2034" s="90">
        <v>2025.001</v>
      </c>
      <c r="Y2034" s="90">
        <v>2026</v>
      </c>
      <c r="Z2034" s="144"/>
    </row>
    <row r="2035" spans="1:26" x14ac:dyDescent="0.2">
      <c r="A2035" s="281" t="str">
        <f t="shared" si="40"/>
        <v>TY1 XES</v>
      </c>
      <c r="B2035" s="368" t="s">
        <v>604</v>
      </c>
      <c r="C2035" s="368" t="s">
        <v>605</v>
      </c>
      <c r="D2035" s="368" t="s">
        <v>610</v>
      </c>
      <c r="E2035" s="368" t="s">
        <v>613</v>
      </c>
      <c r="F2035" s="369" t="s">
        <v>501</v>
      </c>
      <c r="G2035" s="370">
        <v>1</v>
      </c>
      <c r="I2035" s="143"/>
      <c r="J2035" s="143"/>
      <c r="K2035" s="143"/>
      <c r="L2035" s="143"/>
      <c r="M2035" s="237"/>
      <c r="N2035" s="143"/>
      <c r="O2035" s="143"/>
      <c r="P2035" s="143"/>
      <c r="Q2035" s="143"/>
      <c r="R2035" s="143"/>
      <c r="S2035" s="143"/>
      <c r="T2035" s="143"/>
      <c r="U2035" s="143"/>
      <c r="V2035" s="143"/>
      <c r="W2035" s="90">
        <f>IF(AND($AM$17&gt;=$X2035,$AM$17&lt;=$Y2035),'TARIFA ENTREGA A DIRECCION USD'!A2035,$W2036)</f>
        <v>0</v>
      </c>
      <c r="X2035" s="90">
        <v>2026.001</v>
      </c>
      <c r="Y2035" s="90">
        <v>2027</v>
      </c>
      <c r="Z2035" s="144"/>
    </row>
    <row r="2036" spans="1:26" x14ac:dyDescent="0.2">
      <c r="A2036" s="281" t="str">
        <f t="shared" si="40"/>
        <v>TY1 XSJ</v>
      </c>
      <c r="B2036" s="368" t="s">
        <v>604</v>
      </c>
      <c r="C2036" s="368" t="s">
        <v>605</v>
      </c>
      <c r="D2036" s="368" t="s">
        <v>5477</v>
      </c>
      <c r="E2036" s="368" t="s">
        <v>5478</v>
      </c>
      <c r="F2036" s="369" t="s">
        <v>501</v>
      </c>
      <c r="G2036" s="370">
        <v>1</v>
      </c>
      <c r="I2036" s="143"/>
      <c r="J2036" s="143"/>
      <c r="K2036" s="143"/>
      <c r="L2036" s="143"/>
      <c r="M2036" s="237"/>
      <c r="N2036" s="143"/>
      <c r="O2036" s="143"/>
      <c r="P2036" s="143"/>
      <c r="Q2036" s="143"/>
      <c r="R2036" s="143"/>
      <c r="S2036" s="143"/>
      <c r="T2036" s="143"/>
      <c r="U2036" s="143"/>
      <c r="V2036" s="143"/>
      <c r="W2036" s="90">
        <f>IF(AND($AM$17&gt;=$X2036,$AM$17&lt;=$Y2036),'TARIFA ENTREGA A DIRECCION USD'!A2036,$W2037)</f>
        <v>0</v>
      </c>
      <c r="X2036" s="90">
        <v>2027.001</v>
      </c>
      <c r="Y2036" s="90">
        <v>2028</v>
      </c>
      <c r="Z2036" s="144"/>
    </row>
    <row r="2037" spans="1:26" x14ac:dyDescent="0.2">
      <c r="A2037" s="281" t="str">
        <f t="shared" si="40"/>
        <v>TY1 XSS</v>
      </c>
      <c r="B2037" s="368" t="s">
        <v>604</v>
      </c>
      <c r="C2037" s="368" t="s">
        <v>605</v>
      </c>
      <c r="D2037" s="368" t="s">
        <v>5485</v>
      </c>
      <c r="E2037" s="368" t="s">
        <v>5486</v>
      </c>
      <c r="F2037" s="369" t="s">
        <v>504</v>
      </c>
      <c r="G2037" s="370">
        <v>919</v>
      </c>
      <c r="I2037" s="143"/>
      <c r="J2037" s="143"/>
      <c r="K2037" s="143"/>
      <c r="L2037" s="143"/>
      <c r="M2037" s="237"/>
      <c r="N2037" s="143"/>
      <c r="O2037" s="143"/>
      <c r="P2037" s="143"/>
      <c r="Q2037" s="143"/>
      <c r="R2037" s="143"/>
      <c r="S2037" s="143"/>
      <c r="T2037" s="143"/>
      <c r="U2037" s="143"/>
      <c r="V2037" s="143"/>
      <c r="W2037" s="90">
        <f>IF(AND($AM$17&gt;=$X2037,$AM$17&lt;=$Y2037),'TARIFA ENTREGA A DIRECCION USD'!A2037,$W2038)</f>
        <v>0</v>
      </c>
      <c r="X2037" s="90">
        <v>2028.001</v>
      </c>
      <c r="Y2037" s="90">
        <v>2029</v>
      </c>
      <c r="Z2037" s="144"/>
    </row>
    <row r="2038" spans="1:26" x14ac:dyDescent="0.2">
      <c r="A2038" s="281" t="str">
        <f t="shared" si="40"/>
        <v>TY1 XTT</v>
      </c>
      <c r="B2038" s="368" t="s">
        <v>604</v>
      </c>
      <c r="C2038" s="368" t="s">
        <v>605</v>
      </c>
      <c r="D2038" s="368" t="s">
        <v>5448</v>
      </c>
      <c r="E2038" s="368" t="s">
        <v>5479</v>
      </c>
      <c r="F2038" s="369" t="s">
        <v>501</v>
      </c>
      <c r="G2038" s="369">
        <v>1</v>
      </c>
      <c r="I2038" s="143"/>
      <c r="J2038" s="143"/>
      <c r="K2038" s="143"/>
      <c r="L2038" s="143"/>
      <c r="M2038" s="237"/>
      <c r="N2038" s="143"/>
      <c r="O2038" s="143"/>
      <c r="P2038" s="143"/>
      <c r="Q2038" s="143"/>
      <c r="R2038" s="143"/>
      <c r="S2038" s="143"/>
      <c r="T2038" s="143"/>
      <c r="U2038" s="143"/>
      <c r="V2038" s="143"/>
      <c r="W2038" s="90">
        <f>IF(AND($AM$17&gt;=$X2038,$AM$17&lt;=$Y2038),'TARIFA ENTREGA A DIRECCION USD'!A2038,$W2039)</f>
        <v>0</v>
      </c>
      <c r="X2038" s="90">
        <v>2029.001</v>
      </c>
      <c r="Y2038" s="90">
        <v>2030</v>
      </c>
      <c r="Z2038" s="144"/>
    </row>
    <row r="2039" spans="1:26" x14ac:dyDescent="0.2">
      <c r="A2039" s="282" t="str">
        <f t="shared" si="40"/>
        <v>TY1 XCH</v>
      </c>
      <c r="B2039" s="278" t="s">
        <v>604</v>
      </c>
      <c r="C2039" s="278" t="s">
        <v>605</v>
      </c>
      <c r="D2039" s="278" t="s">
        <v>5537</v>
      </c>
      <c r="E2039" s="278" t="s">
        <v>5538</v>
      </c>
      <c r="F2039" s="395" t="s">
        <v>501</v>
      </c>
      <c r="G2039" s="396">
        <v>1</v>
      </c>
      <c r="I2039" s="143"/>
      <c r="J2039" s="143"/>
      <c r="K2039" s="143"/>
      <c r="L2039" s="143"/>
      <c r="M2039" s="237"/>
      <c r="N2039" s="143"/>
      <c r="O2039" s="143"/>
      <c r="P2039" s="143"/>
      <c r="Q2039" s="143"/>
      <c r="R2039" s="143"/>
      <c r="S2039" s="143"/>
      <c r="T2039" s="143"/>
      <c r="U2039" s="143"/>
      <c r="V2039" s="143"/>
      <c r="W2039" s="90">
        <f>IF(AND($AM$17&gt;=$X2039,$AM$17&lt;=$Y2039),'TARIFA ENTREGA A DIRECCION USD'!A2039,$W2040)</f>
        <v>0</v>
      </c>
      <c r="X2039" s="90">
        <v>2030.001</v>
      </c>
      <c r="Y2039" s="90">
        <v>2031</v>
      </c>
      <c r="Z2039" s="144"/>
    </row>
    <row r="2040" spans="1:26" x14ac:dyDescent="0.2">
      <c r="A2040" s="294" t="str">
        <f t="shared" si="40"/>
        <v>TY1 BPC</v>
      </c>
      <c r="B2040" s="293" t="s">
        <v>604</v>
      </c>
      <c r="C2040" s="293" t="s">
        <v>605</v>
      </c>
      <c r="D2040" s="293" t="s">
        <v>5544</v>
      </c>
      <c r="E2040" s="293" t="s">
        <v>5545</v>
      </c>
      <c r="F2040" s="397" t="s">
        <v>503</v>
      </c>
      <c r="G2040" s="398">
        <v>324</v>
      </c>
      <c r="I2040" s="143"/>
      <c r="J2040" s="143"/>
      <c r="K2040" s="143"/>
      <c r="L2040" s="143"/>
      <c r="M2040" s="237"/>
      <c r="N2040" s="143"/>
      <c r="O2040" s="143"/>
      <c r="P2040" s="143"/>
      <c r="Q2040" s="143"/>
      <c r="R2040" s="143"/>
      <c r="S2040" s="143"/>
      <c r="T2040" s="143"/>
      <c r="U2040" s="143"/>
      <c r="V2040" s="143"/>
      <c r="W2040" s="90">
        <f>IF(AND($AM$17&gt;=$X2040,$AM$17&lt;=$Y2040),'TARIFA ENTREGA A DIRECCION USD'!A2040,$W2041)</f>
        <v>0</v>
      </c>
      <c r="X2040" s="90">
        <v>2031.001</v>
      </c>
      <c r="Y2040" s="90">
        <v>2032</v>
      </c>
      <c r="Z2040" s="144"/>
    </row>
    <row r="2041" spans="1:26" x14ac:dyDescent="0.2">
      <c r="A2041" s="294" t="str">
        <f t="shared" si="40"/>
        <v>TY1 XCP</v>
      </c>
      <c r="B2041" s="293" t="s">
        <v>604</v>
      </c>
      <c r="C2041" s="293" t="s">
        <v>605</v>
      </c>
      <c r="D2041" s="293" t="s">
        <v>5549</v>
      </c>
      <c r="E2041" s="293" t="s">
        <v>5550</v>
      </c>
      <c r="F2041" s="397" t="s">
        <v>501</v>
      </c>
      <c r="G2041" s="398">
        <v>1</v>
      </c>
      <c r="I2041" s="143"/>
      <c r="J2041" s="143"/>
      <c r="K2041" s="143"/>
      <c r="L2041" s="143"/>
      <c r="M2041" s="237"/>
      <c r="N2041" s="143"/>
      <c r="O2041" s="143"/>
      <c r="P2041" s="143"/>
      <c r="Q2041" s="143"/>
      <c r="R2041" s="143"/>
      <c r="S2041" s="143"/>
      <c r="T2041" s="143"/>
      <c r="U2041" s="143"/>
      <c r="V2041" s="143"/>
      <c r="W2041" s="90">
        <f>IF(AND($AM$17&gt;=$X2041,$AM$17&lt;=$Y2041),'TARIFA ENTREGA A DIRECCION USD'!A2041,$W2042)</f>
        <v>0</v>
      </c>
      <c r="X2041" s="90">
        <v>2032.001</v>
      </c>
      <c r="Y2041" s="90">
        <v>2033</v>
      </c>
      <c r="Z2041" s="144"/>
    </row>
    <row r="2042" spans="1:26" x14ac:dyDescent="0.2">
      <c r="A2042" s="281" t="str">
        <f t="shared" si="40"/>
        <v>VAL ACO</v>
      </c>
      <c r="B2042" s="368" t="s">
        <v>602</v>
      </c>
      <c r="C2042" s="368" t="s">
        <v>603</v>
      </c>
      <c r="D2042" s="368" t="s">
        <v>546</v>
      </c>
      <c r="E2042" s="368" t="s">
        <v>547</v>
      </c>
      <c r="F2042" s="369" t="s">
        <v>503</v>
      </c>
      <c r="G2042" s="370">
        <v>558</v>
      </c>
      <c r="I2042" s="143"/>
      <c r="J2042" s="143"/>
      <c r="K2042" s="143"/>
      <c r="L2042" s="143"/>
      <c r="M2042" s="237"/>
      <c r="N2042" s="143"/>
      <c r="O2042" s="143"/>
      <c r="P2042" s="143"/>
      <c r="Q2042" s="143"/>
      <c r="R2042" s="143"/>
      <c r="S2042" s="143"/>
      <c r="T2042" s="143"/>
      <c r="U2042" s="143"/>
      <c r="V2042" s="143"/>
      <c r="W2042" s="90">
        <f>IF(AND($AM$17&gt;=$X2042,$AM$17&lt;=$Y2042),'TARIFA ENTREGA A DIRECCION USD'!A2042,$W2043)</f>
        <v>0</v>
      </c>
      <c r="X2042" s="90">
        <v>2033.001</v>
      </c>
      <c r="Y2042" s="90">
        <v>2034</v>
      </c>
      <c r="Z2042" s="144"/>
    </row>
    <row r="2043" spans="1:26" x14ac:dyDescent="0.2">
      <c r="A2043" s="281" t="str">
        <f t="shared" si="40"/>
        <v>VAL AUA</v>
      </c>
      <c r="B2043" s="368" t="s">
        <v>602</v>
      </c>
      <c r="C2043" s="368" t="s">
        <v>603</v>
      </c>
      <c r="D2043" s="368" t="s">
        <v>5515</v>
      </c>
      <c r="E2043" s="368" t="s">
        <v>5519</v>
      </c>
      <c r="F2043" s="369" t="s">
        <v>502</v>
      </c>
      <c r="G2043" s="370">
        <v>273</v>
      </c>
      <c r="I2043" s="143"/>
      <c r="J2043" s="143"/>
      <c r="K2043" s="143"/>
      <c r="L2043" s="143"/>
      <c r="M2043" s="237"/>
      <c r="N2043" s="143"/>
      <c r="O2043" s="143"/>
      <c r="P2043" s="143"/>
      <c r="Q2043" s="143"/>
      <c r="R2043" s="143"/>
      <c r="S2043" s="143"/>
      <c r="T2043" s="143"/>
      <c r="U2043" s="143"/>
      <c r="V2043" s="143"/>
      <c r="W2043" s="90">
        <f>IF(AND($AM$17&gt;=$X2043,$AM$17&lt;=$Y2043),'TARIFA ENTREGA A DIRECCION USD'!A2043,$W2044)</f>
        <v>0</v>
      </c>
      <c r="X2043" s="90">
        <v>2034.001</v>
      </c>
      <c r="Y2043" s="90">
        <v>2035</v>
      </c>
      <c r="Z2043" s="144"/>
    </row>
    <row r="2044" spans="1:26" x14ac:dyDescent="0.2">
      <c r="A2044" s="281" t="str">
        <f t="shared" si="40"/>
        <v>VAL BAS</v>
      </c>
      <c r="B2044" s="368" t="s">
        <v>602</v>
      </c>
      <c r="C2044" s="368" t="s">
        <v>603</v>
      </c>
      <c r="D2044" s="368" t="s">
        <v>549</v>
      </c>
      <c r="E2044" s="368" t="s">
        <v>550</v>
      </c>
      <c r="F2044" s="369" t="s">
        <v>503</v>
      </c>
      <c r="G2044" s="370">
        <v>456</v>
      </c>
      <c r="I2044" s="143"/>
      <c r="J2044" s="143"/>
      <c r="K2044" s="143"/>
      <c r="L2044" s="143"/>
      <c r="M2044" s="237"/>
      <c r="N2044" s="143"/>
      <c r="O2044" s="143"/>
      <c r="P2044" s="143"/>
      <c r="Q2044" s="143"/>
      <c r="R2044" s="143"/>
      <c r="S2044" s="143"/>
      <c r="T2044" s="143"/>
      <c r="U2044" s="143"/>
      <c r="V2044" s="143"/>
      <c r="W2044" s="90">
        <f>IF(AND($AM$17&gt;=$X2044,$AM$17&lt;=$Y2044),'TARIFA ENTREGA A DIRECCION USD'!A2044,$W2045)</f>
        <v>0</v>
      </c>
      <c r="X2044" s="90">
        <v>2035.001</v>
      </c>
      <c r="Y2044" s="90">
        <v>2036</v>
      </c>
      <c r="Z2044" s="144"/>
    </row>
    <row r="2045" spans="1:26" x14ac:dyDescent="0.2">
      <c r="A2045" s="281" t="str">
        <f t="shared" si="40"/>
        <v>VAL BTO</v>
      </c>
      <c r="B2045" s="368" t="s">
        <v>602</v>
      </c>
      <c r="C2045" s="368" t="s">
        <v>603</v>
      </c>
      <c r="D2045" s="368" t="s">
        <v>551</v>
      </c>
      <c r="E2045" s="368" t="s">
        <v>552</v>
      </c>
      <c r="F2045" s="369" t="s">
        <v>502</v>
      </c>
      <c r="G2045" s="370">
        <v>212</v>
      </c>
      <c r="I2045" s="143"/>
      <c r="J2045" s="143"/>
      <c r="K2045" s="143"/>
      <c r="L2045" s="143"/>
      <c r="M2045" s="237"/>
      <c r="N2045" s="143"/>
      <c r="O2045" s="143"/>
      <c r="P2045" s="143"/>
      <c r="Q2045" s="143"/>
      <c r="R2045" s="143"/>
      <c r="S2045" s="143"/>
      <c r="T2045" s="143"/>
      <c r="U2045" s="143"/>
      <c r="V2045" s="143"/>
      <c r="W2045" s="90">
        <f>IF(AND($AM$17&gt;=$X2045,$AM$17&lt;=$Y2045),'TARIFA ENTREGA A DIRECCION USD'!A2045,$W2046)</f>
        <v>0</v>
      </c>
      <c r="X2045" s="90">
        <v>2036.001</v>
      </c>
      <c r="Y2045" s="90">
        <v>2037</v>
      </c>
      <c r="Z2045" s="144"/>
    </row>
    <row r="2046" spans="1:26" x14ac:dyDescent="0.2">
      <c r="A2046" s="281" t="str">
        <f t="shared" si="40"/>
        <v>VAL CAS</v>
      </c>
      <c r="B2046" s="368" t="s">
        <v>602</v>
      </c>
      <c r="C2046" s="368" t="s">
        <v>603</v>
      </c>
      <c r="D2046" s="368" t="s">
        <v>553</v>
      </c>
      <c r="E2046" s="368" t="s">
        <v>554</v>
      </c>
      <c r="F2046" s="369" t="s">
        <v>503</v>
      </c>
      <c r="G2046" s="370">
        <v>483</v>
      </c>
      <c r="I2046" s="143"/>
      <c r="J2046" s="143"/>
      <c r="K2046" s="143"/>
      <c r="L2046" s="143"/>
      <c r="M2046" s="237"/>
      <c r="N2046" s="143"/>
      <c r="O2046" s="143"/>
      <c r="P2046" s="143"/>
      <c r="Q2046" s="143"/>
      <c r="R2046" s="143"/>
      <c r="S2046" s="143"/>
      <c r="T2046" s="143"/>
      <c r="U2046" s="143"/>
      <c r="V2046" s="143"/>
      <c r="W2046" s="90">
        <f>IF(AND($AM$17&gt;=$X2046,$AM$17&lt;=$Y2046),'TARIFA ENTREGA A DIRECCION USD'!A2046,$W2047)</f>
        <v>0</v>
      </c>
      <c r="X2046" s="90">
        <v>2037.001</v>
      </c>
      <c r="Y2046" s="90">
        <v>2038</v>
      </c>
      <c r="Z2046" s="144"/>
    </row>
    <row r="2047" spans="1:26" x14ac:dyDescent="0.2">
      <c r="A2047" s="281" t="str">
        <f t="shared" si="40"/>
        <v>VAL CAZ</v>
      </c>
      <c r="B2047" s="368" t="s">
        <v>602</v>
      </c>
      <c r="C2047" s="368" t="s">
        <v>603</v>
      </c>
      <c r="D2047" s="368" t="s">
        <v>561</v>
      </c>
      <c r="E2047" s="368" t="s">
        <v>611</v>
      </c>
      <c r="F2047" s="369" t="s">
        <v>502</v>
      </c>
      <c r="G2047" s="370">
        <v>194</v>
      </c>
      <c r="I2047" s="143"/>
      <c r="J2047" s="143"/>
      <c r="K2047" s="143"/>
      <c r="L2047" s="143"/>
      <c r="M2047" s="237"/>
      <c r="N2047" s="143"/>
      <c r="O2047" s="143"/>
      <c r="P2047" s="143"/>
      <c r="Q2047" s="143"/>
      <c r="R2047" s="143"/>
      <c r="S2047" s="143"/>
      <c r="T2047" s="143"/>
      <c r="U2047" s="143"/>
      <c r="V2047" s="143"/>
      <c r="W2047" s="90">
        <f>IF(AND($AM$17&gt;=$X2047,$AM$17&lt;=$Y2047),'TARIFA ENTREGA A DIRECCION USD'!A2047,$W2048)</f>
        <v>0</v>
      </c>
      <c r="X2047" s="90">
        <v>2038.001</v>
      </c>
      <c r="Y2047" s="90">
        <v>2039</v>
      </c>
      <c r="Z2047" s="144"/>
    </row>
    <row r="2048" spans="1:26" x14ac:dyDescent="0.2">
      <c r="A2048" s="281" t="str">
        <f t="shared" si="40"/>
        <v>VAL CBR</v>
      </c>
      <c r="B2048" s="368" t="s">
        <v>602</v>
      </c>
      <c r="C2048" s="368" t="s">
        <v>603</v>
      </c>
      <c r="D2048" s="368" t="s">
        <v>555</v>
      </c>
      <c r="E2048" s="368" t="s">
        <v>556</v>
      </c>
      <c r="F2048" s="369" t="s">
        <v>504</v>
      </c>
      <c r="G2048" s="370">
        <v>789</v>
      </c>
      <c r="I2048" s="143"/>
      <c r="J2048" s="143"/>
      <c r="K2048" s="143"/>
      <c r="L2048" s="143"/>
      <c r="M2048" s="237"/>
      <c r="N2048" s="143"/>
      <c r="O2048" s="143"/>
      <c r="P2048" s="143"/>
      <c r="Q2048" s="143"/>
      <c r="R2048" s="143"/>
      <c r="S2048" s="143"/>
      <c r="T2048" s="143"/>
      <c r="U2048" s="143"/>
      <c r="V2048" s="143"/>
      <c r="W2048" s="90">
        <f>IF(AND($AM$17&gt;=$X2048,$AM$17&lt;=$Y2048),'TARIFA ENTREGA A DIRECCION USD'!A2048,$W2049)</f>
        <v>0</v>
      </c>
      <c r="X2048" s="90">
        <v>2039.001</v>
      </c>
      <c r="Y2048" s="90">
        <v>2040</v>
      </c>
      <c r="Z2048" s="144"/>
    </row>
    <row r="2049" spans="1:26" x14ac:dyDescent="0.2">
      <c r="A2049" s="281" t="str">
        <f t="shared" si="40"/>
        <v>VAL CCS</v>
      </c>
      <c r="B2049" s="368" t="s">
        <v>602</v>
      </c>
      <c r="C2049" s="368" t="s">
        <v>603</v>
      </c>
      <c r="D2049" s="368" t="s">
        <v>557</v>
      </c>
      <c r="E2049" s="368" t="s">
        <v>558</v>
      </c>
      <c r="F2049" s="369" t="s">
        <v>502</v>
      </c>
      <c r="G2049" s="370">
        <v>167</v>
      </c>
      <c r="I2049" s="143"/>
      <c r="J2049" s="143"/>
      <c r="K2049" s="143"/>
      <c r="L2049" s="143"/>
      <c r="M2049" s="237"/>
      <c r="N2049" s="143"/>
      <c r="O2049" s="143"/>
      <c r="P2049" s="143"/>
      <c r="Q2049" s="143"/>
      <c r="R2049" s="143"/>
      <c r="S2049" s="143"/>
      <c r="T2049" s="143"/>
      <c r="U2049" s="143"/>
      <c r="V2049" s="143"/>
      <c r="W2049" s="90">
        <f>IF(AND($AM$17&gt;=$X2049,$AM$17&lt;=$Y2049),'TARIFA ENTREGA A DIRECCION USD'!A2049,$W2050)</f>
        <v>0</v>
      </c>
      <c r="X2049" s="90">
        <v>2040.001</v>
      </c>
      <c r="Y2049" s="90">
        <v>2041</v>
      </c>
      <c r="Z2049" s="144"/>
    </row>
    <row r="2050" spans="1:26" x14ac:dyDescent="0.2">
      <c r="A2050" s="281" t="str">
        <f t="shared" ref="A2050:A2113" si="41">CONCATENATE(B2050," ",D2050)</f>
        <v>VAL CGA</v>
      </c>
      <c r="B2050" s="368" t="s">
        <v>602</v>
      </c>
      <c r="C2050" s="368" t="s">
        <v>603</v>
      </c>
      <c r="D2050" s="368" t="s">
        <v>559</v>
      </c>
      <c r="E2050" s="368" t="s">
        <v>560</v>
      </c>
      <c r="F2050" s="369" t="s">
        <v>502</v>
      </c>
      <c r="G2050" s="370">
        <v>71</v>
      </c>
      <c r="I2050" s="143"/>
      <c r="J2050" s="143"/>
      <c r="K2050" s="143"/>
      <c r="L2050" s="143"/>
      <c r="M2050" s="237"/>
      <c r="N2050" s="143"/>
      <c r="O2050" s="143"/>
      <c r="P2050" s="143"/>
      <c r="Q2050" s="143"/>
      <c r="R2050" s="143"/>
      <c r="S2050" s="143"/>
      <c r="T2050" s="143"/>
      <c r="U2050" s="143"/>
      <c r="V2050" s="143"/>
      <c r="W2050" s="90">
        <f>IF(AND($AM$17&gt;=$X2050,$AM$17&lt;=$Y2050),'TARIFA ENTREGA A DIRECCION USD'!A2050,$W2051)</f>
        <v>0</v>
      </c>
      <c r="X2050" s="90">
        <v>2041.001</v>
      </c>
      <c r="Y2050" s="90">
        <v>2042</v>
      </c>
      <c r="Z2050" s="144"/>
    </row>
    <row r="2051" spans="1:26" x14ac:dyDescent="0.2">
      <c r="A2051" s="281" t="str">
        <f t="shared" si="41"/>
        <v>VAL CNA</v>
      </c>
      <c r="B2051" s="368" t="s">
        <v>602</v>
      </c>
      <c r="C2051" s="368" t="s">
        <v>603</v>
      </c>
      <c r="D2051" s="368" t="s">
        <v>5492</v>
      </c>
      <c r="E2051" s="368" t="s">
        <v>5493</v>
      </c>
      <c r="F2051" s="369" t="s">
        <v>503</v>
      </c>
      <c r="G2051" s="370">
        <v>570</v>
      </c>
      <c r="I2051" s="143"/>
      <c r="J2051" s="143"/>
      <c r="K2051" s="143"/>
      <c r="L2051" s="143"/>
      <c r="M2051" s="237"/>
      <c r="N2051" s="143"/>
      <c r="O2051" s="143"/>
      <c r="P2051" s="143"/>
      <c r="Q2051" s="143"/>
      <c r="R2051" s="143"/>
      <c r="S2051" s="143"/>
      <c r="T2051" s="143"/>
      <c r="U2051" s="143"/>
      <c r="V2051" s="143"/>
      <c r="W2051" s="90">
        <f>IF(AND($AM$17&gt;=$X2051,$AM$17&lt;=$Y2051),'TARIFA ENTREGA A DIRECCION USD'!A2051,$W2052)</f>
        <v>0</v>
      </c>
      <c r="X2051" s="90">
        <v>2042.001</v>
      </c>
      <c r="Y2051" s="90">
        <v>2043</v>
      </c>
      <c r="Z2051" s="144"/>
    </row>
    <row r="2052" spans="1:26" x14ac:dyDescent="0.2">
      <c r="A2052" s="281" t="str">
        <f t="shared" si="41"/>
        <v>VAL CNO</v>
      </c>
      <c r="B2052" s="368" t="s">
        <v>602</v>
      </c>
      <c r="C2052" s="368" t="s">
        <v>603</v>
      </c>
      <c r="D2052" s="368" t="s">
        <v>5499</v>
      </c>
      <c r="E2052" s="368" t="s">
        <v>5500</v>
      </c>
      <c r="F2052" s="369" t="s">
        <v>504</v>
      </c>
      <c r="G2052" s="370">
        <v>698</v>
      </c>
      <c r="I2052" s="143"/>
      <c r="J2052" s="143"/>
      <c r="K2052" s="143"/>
      <c r="L2052" s="143"/>
      <c r="M2052" s="237"/>
      <c r="N2052" s="143"/>
      <c r="O2052" s="143"/>
      <c r="P2052" s="143"/>
      <c r="Q2052" s="143"/>
      <c r="R2052" s="143"/>
      <c r="S2052" s="143"/>
      <c r="T2052" s="143"/>
      <c r="U2052" s="143"/>
      <c r="V2052" s="143"/>
      <c r="W2052" s="90">
        <f>IF(AND($AM$17&gt;=$X2052,$AM$17&lt;=$Y2052),'TARIFA ENTREGA A DIRECCION USD'!A2052,$W2053)</f>
        <v>0</v>
      </c>
      <c r="X2052" s="90">
        <v>2043.001</v>
      </c>
      <c r="Y2052" s="90">
        <v>2044</v>
      </c>
      <c r="Z2052" s="144"/>
    </row>
    <row r="2053" spans="1:26" x14ac:dyDescent="0.2">
      <c r="A2053" s="281" t="str">
        <f t="shared" si="41"/>
        <v>VAL CRO</v>
      </c>
      <c r="B2053" s="368" t="s">
        <v>602</v>
      </c>
      <c r="C2053" s="368" t="s">
        <v>603</v>
      </c>
      <c r="D2053" s="368" t="s">
        <v>562</v>
      </c>
      <c r="E2053" s="368" t="s">
        <v>563</v>
      </c>
      <c r="F2053" s="369" t="s">
        <v>502</v>
      </c>
      <c r="G2053" s="370">
        <v>296</v>
      </c>
      <c r="I2053" s="143"/>
      <c r="J2053" s="143"/>
      <c r="K2053" s="143"/>
      <c r="L2053" s="143"/>
      <c r="M2053" s="237"/>
      <c r="N2053" s="143"/>
      <c r="O2053" s="143"/>
      <c r="P2053" s="143"/>
      <c r="Q2053" s="143"/>
      <c r="R2053" s="143"/>
      <c r="S2053" s="143"/>
      <c r="T2053" s="143"/>
      <c r="U2053" s="143"/>
      <c r="V2053" s="143"/>
      <c r="W2053" s="90">
        <f>IF(AND($AM$17&gt;=$X2053,$AM$17&lt;=$Y2053),'TARIFA ENTREGA A DIRECCION USD'!A2053,$W2054)</f>
        <v>0</v>
      </c>
      <c r="X2053" s="90">
        <v>2044.001</v>
      </c>
      <c r="Y2053" s="90">
        <v>2045</v>
      </c>
      <c r="Z2053" s="144"/>
    </row>
    <row r="2054" spans="1:26" x14ac:dyDescent="0.2">
      <c r="A2054" s="281" t="str">
        <f t="shared" si="41"/>
        <v>VAL CRR</v>
      </c>
      <c r="B2054" s="368" t="s">
        <v>602</v>
      </c>
      <c r="C2054" s="368" t="s">
        <v>603</v>
      </c>
      <c r="D2054" s="368" t="s">
        <v>564</v>
      </c>
      <c r="E2054" s="368" t="s">
        <v>565</v>
      </c>
      <c r="F2054" s="369" t="s">
        <v>502</v>
      </c>
      <c r="G2054" s="370">
        <v>292</v>
      </c>
      <c r="I2054" s="143"/>
      <c r="J2054" s="143"/>
      <c r="K2054" s="143"/>
      <c r="L2054" s="143"/>
      <c r="M2054" s="237"/>
      <c r="N2054" s="143"/>
      <c r="O2054" s="143"/>
      <c r="P2054" s="143"/>
      <c r="Q2054" s="143"/>
      <c r="R2054" s="143"/>
      <c r="S2054" s="143"/>
      <c r="T2054" s="143"/>
      <c r="U2054" s="143"/>
      <c r="V2054" s="143"/>
      <c r="W2054" s="90">
        <f>IF(AND($AM$17&gt;=$X2054,$AM$17&lt;=$Y2054),'TARIFA ENTREGA A DIRECCION USD'!A2054,$W2055)</f>
        <v>0</v>
      </c>
      <c r="X2054" s="90">
        <v>2045.001</v>
      </c>
      <c r="Y2054" s="90">
        <v>2046</v>
      </c>
      <c r="Z2054" s="144"/>
    </row>
    <row r="2055" spans="1:26" x14ac:dyDescent="0.2">
      <c r="A2055" s="281" t="str">
        <f t="shared" si="41"/>
        <v>VAL CVE</v>
      </c>
      <c r="B2055" s="368" t="s">
        <v>602</v>
      </c>
      <c r="C2055" s="368" t="s">
        <v>603</v>
      </c>
      <c r="D2055" s="368" t="s">
        <v>566</v>
      </c>
      <c r="E2055" s="368" t="s">
        <v>567</v>
      </c>
      <c r="F2055" s="369" t="s">
        <v>502</v>
      </c>
      <c r="G2055" s="370">
        <v>153</v>
      </c>
      <c r="I2055" s="143"/>
      <c r="J2055" s="143"/>
      <c r="K2055" s="143"/>
      <c r="L2055" s="143"/>
      <c r="M2055" s="237"/>
      <c r="N2055" s="143"/>
      <c r="O2055" s="143"/>
      <c r="P2055" s="143"/>
      <c r="Q2055" s="143"/>
      <c r="R2055" s="143"/>
      <c r="S2055" s="143"/>
      <c r="T2055" s="143"/>
      <c r="U2055" s="143"/>
      <c r="V2055" s="143"/>
      <c r="W2055" s="90">
        <f>IF(AND($AM$17&gt;=$X2055,$AM$17&lt;=$Y2055),'TARIFA ENTREGA A DIRECCION USD'!A2055,$W2056)</f>
        <v>0</v>
      </c>
      <c r="X2055" s="90">
        <v>2046.001</v>
      </c>
      <c r="Y2055" s="90">
        <v>2047</v>
      </c>
      <c r="Z2055" s="144"/>
    </row>
    <row r="2056" spans="1:26" x14ac:dyDescent="0.2">
      <c r="A2056" s="281" t="str">
        <f t="shared" si="41"/>
        <v>VAL CZO</v>
      </c>
      <c r="B2056" s="368" t="s">
        <v>602</v>
      </c>
      <c r="C2056" s="368" t="s">
        <v>603</v>
      </c>
      <c r="D2056" s="368" t="s">
        <v>568</v>
      </c>
      <c r="E2056" s="368" t="s">
        <v>5481</v>
      </c>
      <c r="F2056" s="369" t="s">
        <v>502</v>
      </c>
      <c r="G2056" s="370">
        <v>242</v>
      </c>
      <c r="I2056" s="143"/>
      <c r="J2056" s="143"/>
      <c r="K2056" s="143"/>
      <c r="L2056" s="143"/>
      <c r="M2056" s="237"/>
      <c r="N2056" s="143"/>
      <c r="O2056" s="143"/>
      <c r="P2056" s="143"/>
      <c r="Q2056" s="143"/>
      <c r="R2056" s="143"/>
      <c r="S2056" s="143"/>
      <c r="T2056" s="143"/>
      <c r="U2056" s="143"/>
      <c r="V2056" s="143"/>
      <c r="W2056" s="90">
        <f>IF(AND($AM$17&gt;=$X2056,$AM$17&lt;=$Y2056),'TARIFA ENTREGA A DIRECCION USD'!A2056,$W2057)</f>
        <v>0</v>
      </c>
      <c r="X2056" s="90">
        <v>2047.001</v>
      </c>
      <c r="Y2056" s="90">
        <v>2048</v>
      </c>
      <c r="Z2056" s="144"/>
    </row>
    <row r="2057" spans="1:26" x14ac:dyDescent="0.2">
      <c r="A2057" s="281" t="str">
        <f t="shared" si="41"/>
        <v>VAL DMS</v>
      </c>
      <c r="B2057" s="368" t="s">
        <v>602</v>
      </c>
      <c r="C2057" s="368" t="s">
        <v>603</v>
      </c>
      <c r="D2057" s="368" t="s">
        <v>5446</v>
      </c>
      <c r="E2057" s="368" t="s">
        <v>5447</v>
      </c>
      <c r="F2057" s="369" t="s">
        <v>503</v>
      </c>
      <c r="G2057" s="370">
        <v>456</v>
      </c>
      <c r="I2057" s="143"/>
      <c r="J2057" s="143"/>
      <c r="K2057" s="143"/>
      <c r="L2057" s="143"/>
      <c r="M2057" s="237"/>
      <c r="N2057" s="143"/>
      <c r="O2057" s="143"/>
      <c r="P2057" s="143"/>
      <c r="Q2057" s="143"/>
      <c r="R2057" s="143"/>
      <c r="S2057" s="143"/>
      <c r="T2057" s="143"/>
      <c r="U2057" s="143"/>
      <c r="V2057" s="143"/>
      <c r="W2057" s="90">
        <f>IF(AND($AM$17&gt;=$X2057,$AM$17&lt;=$Y2057),'TARIFA ENTREGA A DIRECCION USD'!A2057,$W2058)</f>
        <v>0</v>
      </c>
      <c r="X2057" s="90">
        <v>2048.0010000000002</v>
      </c>
      <c r="Y2057" s="90">
        <v>2049</v>
      </c>
      <c r="Z2057" s="144"/>
    </row>
    <row r="2058" spans="1:26" x14ac:dyDescent="0.2">
      <c r="A2058" s="281" t="str">
        <f t="shared" si="41"/>
        <v>VAL ETE</v>
      </c>
      <c r="B2058" s="368" t="s">
        <v>602</v>
      </c>
      <c r="C2058" s="368" t="s">
        <v>603</v>
      </c>
      <c r="D2058" s="368" t="s">
        <v>570</v>
      </c>
      <c r="E2058" s="368" t="s">
        <v>571</v>
      </c>
      <c r="F2058" s="369" t="s">
        <v>504</v>
      </c>
      <c r="G2058" s="370">
        <v>627</v>
      </c>
      <c r="I2058" s="143"/>
      <c r="J2058" s="143"/>
      <c r="K2058" s="143"/>
      <c r="L2058" s="143"/>
      <c r="M2058" s="237"/>
      <c r="N2058" s="143"/>
      <c r="O2058" s="143"/>
      <c r="P2058" s="143"/>
      <c r="Q2058" s="143"/>
      <c r="R2058" s="143"/>
      <c r="S2058" s="143"/>
      <c r="T2058" s="143"/>
      <c r="U2058" s="143"/>
      <c r="V2058" s="143"/>
      <c r="W2058" s="90">
        <f>IF(AND($AM$17&gt;=$X2058,$AM$17&lt;=$Y2058),'TARIFA ENTREGA A DIRECCION USD'!A2058,$W2059)</f>
        <v>0</v>
      </c>
      <c r="X2058" s="90">
        <v>2049.0010000000002</v>
      </c>
      <c r="Y2058" s="90">
        <v>2050</v>
      </c>
      <c r="Z2058" s="144"/>
    </row>
    <row r="2059" spans="1:26" x14ac:dyDescent="0.2">
      <c r="A2059" s="281" t="str">
        <f t="shared" si="41"/>
        <v>VAL EVA</v>
      </c>
      <c r="B2059" s="368" t="s">
        <v>602</v>
      </c>
      <c r="C2059" s="368" t="s">
        <v>603</v>
      </c>
      <c r="D2059" s="368" t="s">
        <v>572</v>
      </c>
      <c r="E2059" s="368" t="s">
        <v>573</v>
      </c>
      <c r="F2059" s="369" t="s">
        <v>503</v>
      </c>
      <c r="G2059" s="370">
        <v>566</v>
      </c>
      <c r="I2059" s="143"/>
      <c r="J2059" s="143"/>
      <c r="K2059" s="143"/>
      <c r="L2059" s="143"/>
      <c r="M2059" s="237"/>
      <c r="N2059" s="143"/>
      <c r="O2059" s="143"/>
      <c r="P2059" s="143"/>
      <c r="Q2059" s="143"/>
      <c r="R2059" s="143"/>
      <c r="S2059" s="143"/>
      <c r="T2059" s="143"/>
      <c r="U2059" s="143"/>
      <c r="V2059" s="143"/>
      <c r="W2059" s="90">
        <f>IF(AND($AM$17&gt;=$X2059,$AM$17&lt;=$Y2059),'TARIFA ENTREGA A DIRECCION USD'!A2059,$W2060)</f>
        <v>0</v>
      </c>
      <c r="X2059" s="90">
        <v>2050.0010000000002</v>
      </c>
      <c r="Y2059" s="90">
        <v>2051</v>
      </c>
      <c r="Z2059" s="144"/>
    </row>
    <row r="2060" spans="1:26" x14ac:dyDescent="0.2">
      <c r="A2060" s="281" t="str">
        <f t="shared" si="41"/>
        <v>VAL GR2</v>
      </c>
      <c r="B2060" s="368" t="s">
        <v>602</v>
      </c>
      <c r="C2060" s="368" t="s">
        <v>603</v>
      </c>
      <c r="D2060" s="368" t="s">
        <v>576</v>
      </c>
      <c r="E2060" s="368" t="s">
        <v>5473</v>
      </c>
      <c r="F2060" s="369" t="s">
        <v>502</v>
      </c>
      <c r="G2060" s="370">
        <v>203</v>
      </c>
      <c r="I2060" s="143"/>
      <c r="J2060" s="143"/>
      <c r="K2060" s="143"/>
      <c r="L2060" s="143"/>
      <c r="M2060" s="237"/>
      <c r="N2060" s="143"/>
      <c r="O2060" s="143"/>
      <c r="P2060" s="143"/>
      <c r="Q2060" s="143"/>
      <c r="R2060" s="143"/>
      <c r="S2060" s="143"/>
      <c r="T2060" s="143"/>
      <c r="U2060" s="143"/>
      <c r="V2060" s="143"/>
      <c r="W2060" s="90">
        <f>IF(AND($AM$17&gt;=$X2060,$AM$17&lt;=$Y2060),'TARIFA ENTREGA A DIRECCION USD'!A2060,$W2061)</f>
        <v>0</v>
      </c>
      <c r="X2060" s="90">
        <v>2051.0010000000002</v>
      </c>
      <c r="Y2060" s="90">
        <v>2052</v>
      </c>
      <c r="Z2060" s="144"/>
    </row>
    <row r="2061" spans="1:26" x14ac:dyDescent="0.2">
      <c r="A2061" s="281" t="str">
        <f t="shared" si="41"/>
        <v>VAL GTE</v>
      </c>
      <c r="B2061" s="368" t="s">
        <v>602</v>
      </c>
      <c r="C2061" s="368" t="s">
        <v>603</v>
      </c>
      <c r="D2061" s="368" t="s">
        <v>5501</v>
      </c>
      <c r="E2061" s="368" t="s">
        <v>5502</v>
      </c>
      <c r="F2061" s="369" t="s">
        <v>502</v>
      </c>
      <c r="G2061" s="370">
        <v>212</v>
      </c>
      <c r="I2061" s="143"/>
      <c r="J2061" s="143"/>
      <c r="K2061" s="143"/>
      <c r="L2061" s="143"/>
      <c r="M2061" s="237"/>
      <c r="N2061" s="143"/>
      <c r="O2061" s="143"/>
      <c r="P2061" s="143"/>
      <c r="Q2061" s="143"/>
      <c r="R2061" s="143"/>
      <c r="S2061" s="143"/>
      <c r="T2061" s="143"/>
      <c r="U2061" s="143"/>
      <c r="V2061" s="143"/>
      <c r="W2061" s="90">
        <f>IF(AND($AM$17&gt;=$X2061,$AM$17&lt;=$Y2061),'TARIFA ENTREGA A DIRECCION USD'!A2061,$W2062)</f>
        <v>0</v>
      </c>
      <c r="X2061" s="90">
        <v>2052.0010000000002</v>
      </c>
      <c r="Y2061" s="90">
        <v>2053</v>
      </c>
      <c r="Z2061" s="144"/>
    </row>
    <row r="2062" spans="1:26" x14ac:dyDescent="0.2">
      <c r="A2062" s="281" t="str">
        <f t="shared" si="41"/>
        <v>VAL GUA</v>
      </c>
      <c r="B2062" s="368" t="s">
        <v>602</v>
      </c>
      <c r="C2062" s="368" t="s">
        <v>603</v>
      </c>
      <c r="D2062" s="368" t="s">
        <v>574</v>
      </c>
      <c r="E2062" s="368" t="s">
        <v>575</v>
      </c>
      <c r="F2062" s="369" t="s">
        <v>503</v>
      </c>
      <c r="G2062" s="370">
        <v>381</v>
      </c>
      <c r="I2062" s="143"/>
      <c r="J2062" s="143"/>
      <c r="K2062" s="143"/>
      <c r="L2062" s="143"/>
      <c r="M2062" s="237"/>
      <c r="N2062" s="143"/>
      <c r="O2062" s="143"/>
      <c r="P2062" s="143"/>
      <c r="Q2062" s="143"/>
      <c r="R2062" s="143"/>
      <c r="S2062" s="143"/>
      <c r="T2062" s="143"/>
      <c r="U2062" s="143"/>
      <c r="V2062" s="143"/>
      <c r="W2062" s="90">
        <f>IF(AND($AM$17&gt;=$X2062,$AM$17&lt;=$Y2062),'TARIFA ENTREGA A DIRECCION USD'!A2062,$W2063)</f>
        <v>0</v>
      </c>
      <c r="X2062" s="90">
        <v>2053.0010000000002</v>
      </c>
      <c r="Y2062" s="90">
        <v>2054</v>
      </c>
      <c r="Z2062" s="144"/>
    </row>
    <row r="2063" spans="1:26" x14ac:dyDescent="0.2">
      <c r="A2063" s="281" t="str">
        <f t="shared" si="41"/>
        <v>VAL LGA</v>
      </c>
      <c r="B2063" s="368" t="s">
        <v>602</v>
      </c>
      <c r="C2063" s="368" t="s">
        <v>603</v>
      </c>
      <c r="D2063" s="368" t="s">
        <v>5536</v>
      </c>
      <c r="E2063" s="368" t="s">
        <v>5480</v>
      </c>
      <c r="F2063" s="369" t="s">
        <v>502</v>
      </c>
      <c r="G2063" s="370">
        <v>193</v>
      </c>
      <c r="I2063" s="143"/>
      <c r="J2063" s="143"/>
      <c r="K2063" s="143"/>
      <c r="L2063" s="143"/>
      <c r="M2063" s="237"/>
      <c r="N2063" s="143"/>
      <c r="O2063" s="143"/>
      <c r="P2063" s="143"/>
      <c r="Q2063" s="143"/>
      <c r="R2063" s="143"/>
      <c r="S2063" s="143"/>
      <c r="T2063" s="143"/>
      <c r="U2063" s="143"/>
      <c r="V2063" s="143"/>
      <c r="W2063" s="90">
        <f>IF(AND($AM$17&gt;=$X2063,$AM$17&lt;=$Y2063),'TARIFA ENTREGA A DIRECCION USD'!A2063,$W2064)</f>
        <v>0</v>
      </c>
      <c r="X2063" s="90">
        <v>2054.0010000000002</v>
      </c>
      <c r="Y2063" s="90">
        <v>2055</v>
      </c>
      <c r="Z2063" s="144"/>
    </row>
    <row r="2064" spans="1:26" x14ac:dyDescent="0.2">
      <c r="A2064" s="281" t="str">
        <f t="shared" si="41"/>
        <v>VAL MAY</v>
      </c>
      <c r="B2064" s="368" t="s">
        <v>602</v>
      </c>
      <c r="C2064" s="368" t="s">
        <v>603</v>
      </c>
      <c r="D2064" s="368" t="s">
        <v>577</v>
      </c>
      <c r="E2064" s="368" t="s">
        <v>578</v>
      </c>
      <c r="F2064" s="369" t="s">
        <v>502</v>
      </c>
      <c r="G2064" s="370">
        <v>50</v>
      </c>
      <c r="I2064" s="143"/>
      <c r="J2064" s="143"/>
      <c r="K2064" s="143"/>
      <c r="L2064" s="143"/>
      <c r="M2064" s="237"/>
      <c r="N2064" s="143"/>
      <c r="O2064" s="143"/>
      <c r="P2064" s="143"/>
      <c r="Q2064" s="143"/>
      <c r="R2064" s="143"/>
      <c r="S2064" s="143"/>
      <c r="T2064" s="143"/>
      <c r="U2064" s="143"/>
      <c r="V2064" s="143"/>
      <c r="W2064" s="90">
        <f>IF(AND($AM$17&gt;=$X2064,$AM$17&lt;=$Y2064),'TARIFA ENTREGA A DIRECCION USD'!A2064,$W2065)</f>
        <v>0</v>
      </c>
      <c r="X2064" s="90">
        <v>2055.0010000000002</v>
      </c>
      <c r="Y2064" s="90">
        <v>2056</v>
      </c>
      <c r="Z2064" s="144"/>
    </row>
    <row r="2065" spans="1:26" x14ac:dyDescent="0.2">
      <c r="A2065" s="281" t="str">
        <f t="shared" si="41"/>
        <v>VAL MBO</v>
      </c>
      <c r="B2065" s="368" t="s">
        <v>602</v>
      </c>
      <c r="C2065" s="368" t="s">
        <v>603</v>
      </c>
      <c r="D2065" s="368" t="s">
        <v>579</v>
      </c>
      <c r="E2065" s="368" t="s">
        <v>580</v>
      </c>
      <c r="F2065" s="369" t="s">
        <v>503</v>
      </c>
      <c r="G2065" s="370">
        <v>544</v>
      </c>
      <c r="I2065" s="143"/>
      <c r="J2065" s="143"/>
      <c r="K2065" s="143"/>
      <c r="L2065" s="143"/>
      <c r="M2065" s="237"/>
      <c r="N2065" s="143"/>
      <c r="O2065" s="143"/>
      <c r="P2065" s="143"/>
      <c r="Q2065" s="143"/>
      <c r="R2065" s="143"/>
      <c r="S2065" s="143"/>
      <c r="T2065" s="143"/>
      <c r="U2065" s="143"/>
      <c r="V2065" s="143"/>
      <c r="W2065" s="90">
        <f>IF(AND($AM$17&gt;=$X2065,$AM$17&lt;=$Y2065),'TARIFA ENTREGA A DIRECCION USD'!A2065,$W2066)</f>
        <v>0</v>
      </c>
      <c r="X2065" s="90">
        <v>2056.0010000000002</v>
      </c>
      <c r="Y2065" s="90">
        <v>2057</v>
      </c>
      <c r="Z2065" s="144"/>
    </row>
    <row r="2066" spans="1:26" x14ac:dyDescent="0.2">
      <c r="A2066" s="281" t="str">
        <f t="shared" si="41"/>
        <v>VAL MDA</v>
      </c>
      <c r="B2066" s="368" t="s">
        <v>602</v>
      </c>
      <c r="C2066" s="368" t="s">
        <v>603</v>
      </c>
      <c r="D2066" s="368" t="s">
        <v>581</v>
      </c>
      <c r="E2066" s="368" t="s">
        <v>582</v>
      </c>
      <c r="F2066" s="369" t="s">
        <v>504</v>
      </c>
      <c r="G2066" s="369">
        <v>654</v>
      </c>
      <c r="I2066" s="143"/>
      <c r="J2066" s="143"/>
      <c r="K2066" s="143"/>
      <c r="L2066" s="143"/>
      <c r="M2066" s="237"/>
      <c r="N2066" s="143"/>
      <c r="O2066" s="143"/>
      <c r="P2066" s="143"/>
      <c r="Q2066" s="143"/>
      <c r="R2066" s="143"/>
      <c r="S2066" s="143"/>
      <c r="T2066" s="143"/>
      <c r="U2066" s="143"/>
      <c r="V2066" s="143"/>
      <c r="W2066" s="90">
        <f>IF(AND($AM$17&gt;=$X2066,$AM$17&lt;=$Y2066),'TARIFA ENTREGA A DIRECCION USD'!A2066,$W2067)</f>
        <v>0</v>
      </c>
      <c r="X2066" s="90">
        <v>2057.0010000000002</v>
      </c>
      <c r="Y2066" s="90">
        <v>2058</v>
      </c>
      <c r="Z2066" s="144"/>
    </row>
    <row r="2067" spans="1:26" x14ac:dyDescent="0.2">
      <c r="A2067" s="281" t="str">
        <f t="shared" si="41"/>
        <v>VAL MIN</v>
      </c>
      <c r="B2067" s="368" t="s">
        <v>602</v>
      </c>
      <c r="C2067" s="368" t="s">
        <v>603</v>
      </c>
      <c r="D2067" s="368" t="s">
        <v>583</v>
      </c>
      <c r="E2067" s="368" t="s">
        <v>584</v>
      </c>
      <c r="F2067" s="369" t="s">
        <v>504</v>
      </c>
      <c r="G2067" s="370">
        <v>671</v>
      </c>
      <c r="I2067" s="143"/>
      <c r="J2067" s="143"/>
      <c r="K2067" s="143"/>
      <c r="L2067" s="143"/>
      <c r="M2067" s="237"/>
      <c r="N2067" s="143"/>
      <c r="O2067" s="143"/>
      <c r="P2067" s="143"/>
      <c r="Q2067" s="143"/>
      <c r="R2067" s="143"/>
      <c r="S2067" s="143"/>
      <c r="T2067" s="143"/>
      <c r="U2067" s="143"/>
      <c r="V2067" s="143"/>
      <c r="W2067" s="90">
        <f>IF(AND($AM$17&gt;=$X2067,$AM$17&lt;=$Y2067),'TARIFA ENTREGA A DIRECCION USD'!A2067,$W2068)</f>
        <v>0</v>
      </c>
      <c r="X2067" s="90">
        <v>2058.0010000000002</v>
      </c>
      <c r="Y2067" s="90">
        <v>2059</v>
      </c>
      <c r="Z2067" s="144"/>
    </row>
    <row r="2068" spans="1:26" x14ac:dyDescent="0.2">
      <c r="A2068" s="281" t="str">
        <f t="shared" si="41"/>
        <v>VAL MLM</v>
      </c>
      <c r="B2068" s="368" t="s">
        <v>602</v>
      </c>
      <c r="C2068" s="368" t="s">
        <v>603</v>
      </c>
      <c r="D2068" s="368" t="s">
        <v>5474</v>
      </c>
      <c r="E2068" s="368" t="s">
        <v>5487</v>
      </c>
      <c r="F2068" s="369" t="s">
        <v>502</v>
      </c>
      <c r="G2068" s="370">
        <v>167</v>
      </c>
      <c r="I2068" s="143"/>
      <c r="J2068" s="143"/>
      <c r="K2068" s="143"/>
      <c r="L2068" s="143"/>
      <c r="M2068" s="237"/>
      <c r="N2068" s="143"/>
      <c r="O2068" s="143"/>
      <c r="P2068" s="143"/>
      <c r="Q2068" s="143"/>
      <c r="R2068" s="143"/>
      <c r="S2068" s="143"/>
      <c r="T2068" s="143"/>
      <c r="U2068" s="143"/>
      <c r="V2068" s="143"/>
      <c r="W2068" s="90">
        <f>IF(AND($AM$17&gt;=$X2068,$AM$17&lt;=$Y2068),'TARIFA ENTREGA A DIRECCION USD'!A2068,$W2069)</f>
        <v>0</v>
      </c>
      <c r="X2068" s="90">
        <v>2059.0010000000002</v>
      </c>
      <c r="Y2068" s="90">
        <v>2060</v>
      </c>
      <c r="Z2068" s="144"/>
    </row>
    <row r="2069" spans="1:26" x14ac:dyDescent="0.2">
      <c r="A2069" s="281" t="str">
        <f t="shared" si="41"/>
        <v>VAL MTA</v>
      </c>
      <c r="B2069" s="368" t="s">
        <v>602</v>
      </c>
      <c r="C2069" s="368" t="s">
        <v>603</v>
      </c>
      <c r="D2069" s="368" t="s">
        <v>585</v>
      </c>
      <c r="E2069" s="368" t="s">
        <v>5483</v>
      </c>
      <c r="F2069" s="369" t="s">
        <v>5491</v>
      </c>
      <c r="G2069" s="370">
        <v>628</v>
      </c>
      <c r="I2069" s="143"/>
      <c r="J2069" s="143"/>
      <c r="K2069" s="143"/>
      <c r="L2069" s="143"/>
      <c r="M2069" s="237"/>
      <c r="N2069" s="143"/>
      <c r="O2069" s="143"/>
      <c r="P2069" s="143"/>
      <c r="Q2069" s="143"/>
      <c r="R2069" s="143"/>
      <c r="S2069" s="143"/>
      <c r="T2069" s="143"/>
      <c r="U2069" s="143"/>
      <c r="V2069" s="143"/>
      <c r="W2069" s="90">
        <f>IF(AND($AM$17&gt;=$X2069,$AM$17&lt;=$Y2069),'TARIFA ENTREGA A DIRECCION USD'!A2069,$W2070)</f>
        <v>0</v>
      </c>
      <c r="X2069" s="90">
        <v>2060.0010000000002</v>
      </c>
      <c r="Y2069" s="90">
        <v>2061</v>
      </c>
      <c r="Z2069" s="144"/>
    </row>
    <row r="2070" spans="1:26" x14ac:dyDescent="0.2">
      <c r="A2070" s="281" t="str">
        <f t="shared" si="41"/>
        <v>VAL PCO</v>
      </c>
      <c r="B2070" s="368" t="s">
        <v>602</v>
      </c>
      <c r="C2070" s="368" t="s">
        <v>603</v>
      </c>
      <c r="D2070" s="368" t="s">
        <v>586</v>
      </c>
      <c r="E2070" s="368" t="s">
        <v>587</v>
      </c>
      <c r="F2070" s="369" t="s">
        <v>502</v>
      </c>
      <c r="G2070" s="370">
        <v>56</v>
      </c>
      <c r="I2070" s="143"/>
      <c r="J2070" s="143"/>
      <c r="K2070" s="143"/>
      <c r="L2070" s="143"/>
      <c r="M2070" s="237"/>
      <c r="N2070" s="143"/>
      <c r="O2070" s="143"/>
      <c r="P2070" s="143"/>
      <c r="Q2070" s="143"/>
      <c r="R2070" s="143"/>
      <c r="S2070" s="143"/>
      <c r="T2070" s="143"/>
      <c r="U2070" s="143"/>
      <c r="V2070" s="143"/>
      <c r="W2070" s="90">
        <f>IF(AND($AM$17&gt;=$X2070,$AM$17&lt;=$Y2070),'TARIFA ENTREGA A DIRECCION USD'!A2070,$W2071)</f>
        <v>0</v>
      </c>
      <c r="X2070" s="90">
        <v>2061.0010000000002</v>
      </c>
      <c r="Y2070" s="90">
        <v>2062</v>
      </c>
      <c r="Z2070" s="144"/>
    </row>
    <row r="2071" spans="1:26" x14ac:dyDescent="0.2">
      <c r="A2071" s="281" t="str">
        <f t="shared" si="41"/>
        <v>VAL PFO</v>
      </c>
      <c r="B2071" s="368" t="s">
        <v>602</v>
      </c>
      <c r="C2071" s="368" t="s">
        <v>603</v>
      </c>
      <c r="D2071" s="368" t="s">
        <v>588</v>
      </c>
      <c r="E2071" s="368" t="s">
        <v>589</v>
      </c>
      <c r="F2071" s="369" t="s">
        <v>503</v>
      </c>
      <c r="G2071" s="370">
        <v>373</v>
      </c>
      <c r="I2071" s="143"/>
      <c r="J2071" s="143"/>
      <c r="K2071" s="143"/>
      <c r="L2071" s="143"/>
      <c r="M2071" s="237"/>
      <c r="N2071" s="143"/>
      <c r="O2071" s="143"/>
      <c r="P2071" s="143"/>
      <c r="Q2071" s="143"/>
      <c r="R2071" s="143"/>
      <c r="S2071" s="143"/>
      <c r="T2071" s="143"/>
      <c r="U2071" s="143"/>
      <c r="V2071" s="143"/>
      <c r="W2071" s="90">
        <f>IF(AND($AM$17&gt;=$X2071,$AM$17&lt;=$Y2071),'TARIFA ENTREGA A DIRECCION USD'!A2071,$W2072)</f>
        <v>0</v>
      </c>
      <c r="X2071" s="90">
        <v>2062.0010000000002</v>
      </c>
      <c r="Y2071" s="90">
        <v>2063</v>
      </c>
      <c r="Z2071" s="144"/>
    </row>
    <row r="2072" spans="1:26" x14ac:dyDescent="0.2">
      <c r="A2072" s="281" t="str">
        <f t="shared" si="41"/>
        <v>VAL PLC</v>
      </c>
      <c r="B2072" s="368" t="s">
        <v>602</v>
      </c>
      <c r="C2072" s="368" t="s">
        <v>603</v>
      </c>
      <c r="D2072" s="368" t="s">
        <v>590</v>
      </c>
      <c r="E2072" s="368" t="s">
        <v>591</v>
      </c>
      <c r="F2072" s="369" t="s">
        <v>503</v>
      </c>
      <c r="G2072" s="370">
        <v>493</v>
      </c>
      <c r="I2072" s="143"/>
      <c r="J2072" s="143"/>
      <c r="K2072" s="143"/>
      <c r="L2072" s="143"/>
      <c r="M2072" s="237"/>
      <c r="N2072" s="143"/>
      <c r="O2072" s="143"/>
      <c r="P2072" s="143"/>
      <c r="Q2072" s="143"/>
      <c r="R2072" s="143"/>
      <c r="S2072" s="143"/>
      <c r="T2072" s="143"/>
      <c r="U2072" s="143"/>
      <c r="V2072" s="143"/>
      <c r="W2072" s="90">
        <f>IF(AND($AM$17&gt;=$X2072,$AM$17&lt;=$Y2072),'TARIFA ENTREGA A DIRECCION USD'!A2072,$W2073)</f>
        <v>0</v>
      </c>
      <c r="X2072" s="90">
        <v>2063.0010000000002</v>
      </c>
      <c r="Y2072" s="90">
        <v>2064</v>
      </c>
      <c r="Z2072" s="144"/>
    </row>
    <row r="2073" spans="1:26" x14ac:dyDescent="0.2">
      <c r="A2073" s="281" t="str">
        <f t="shared" si="41"/>
        <v>VAL POZ</v>
      </c>
      <c r="B2073" s="368" t="s">
        <v>602</v>
      </c>
      <c r="C2073" s="368" t="s">
        <v>603</v>
      </c>
      <c r="D2073" s="368" t="s">
        <v>592</v>
      </c>
      <c r="E2073" s="368" t="s">
        <v>593</v>
      </c>
      <c r="F2073" s="369" t="s">
        <v>504</v>
      </c>
      <c r="G2073" s="370">
        <v>800</v>
      </c>
      <c r="I2073" s="143"/>
      <c r="J2073" s="143"/>
      <c r="K2073" s="143"/>
      <c r="L2073" s="143"/>
      <c r="M2073" s="237"/>
      <c r="N2073" s="143"/>
      <c r="O2073" s="143"/>
      <c r="P2073" s="143"/>
      <c r="Q2073" s="143"/>
      <c r="R2073" s="143"/>
      <c r="S2073" s="143"/>
      <c r="T2073" s="143"/>
      <c r="U2073" s="143"/>
      <c r="V2073" s="143"/>
      <c r="W2073" s="90">
        <f>IF(AND($AM$17&gt;=$X2073,$AM$17&lt;=$Y2073),'TARIFA ENTREGA A DIRECCION USD'!A2073,$W2074)</f>
        <v>0</v>
      </c>
      <c r="X2073" s="90">
        <v>2064.0010000000002</v>
      </c>
      <c r="Y2073" s="90">
        <v>2065</v>
      </c>
      <c r="Z2073" s="144"/>
    </row>
    <row r="2074" spans="1:26" x14ac:dyDescent="0.2">
      <c r="A2074" s="281" t="str">
        <f t="shared" si="41"/>
        <v>VAL SNT</v>
      </c>
      <c r="B2074" s="368" t="s">
        <v>602</v>
      </c>
      <c r="C2074" s="368" t="s">
        <v>603</v>
      </c>
      <c r="D2074" s="368" t="s">
        <v>5610</v>
      </c>
      <c r="E2074" s="368" t="s">
        <v>594</v>
      </c>
      <c r="F2074" s="401" t="s">
        <v>504</v>
      </c>
      <c r="G2074" s="370">
        <v>750</v>
      </c>
      <c r="I2074" s="143"/>
      <c r="J2074" s="143"/>
      <c r="K2074" s="143"/>
      <c r="L2074" s="143"/>
      <c r="M2074" s="237"/>
      <c r="N2074" s="143"/>
      <c r="O2074" s="143"/>
      <c r="P2074" s="143"/>
      <c r="Q2074" s="143"/>
      <c r="R2074" s="143"/>
      <c r="S2074" s="143"/>
      <c r="T2074" s="143"/>
      <c r="U2074" s="143"/>
      <c r="V2074" s="143"/>
      <c r="W2074" s="90">
        <f>IF(AND($AM$17&gt;=$X2074,$AM$17&lt;=$Y2074),'TARIFA ENTREGA A DIRECCION USD'!A2074,$W2075)</f>
        <v>0</v>
      </c>
      <c r="X2074" s="90">
        <v>2065.0010000000002</v>
      </c>
      <c r="Y2074" s="90">
        <v>2066</v>
      </c>
      <c r="Z2074" s="144"/>
    </row>
    <row r="2075" spans="1:26" x14ac:dyDescent="0.2">
      <c r="A2075" s="281" t="str">
        <f t="shared" si="41"/>
        <v>VAL SBZ</v>
      </c>
      <c r="B2075" s="368" t="s">
        <v>602</v>
      </c>
      <c r="C2075" s="368" t="s">
        <v>603</v>
      </c>
      <c r="D2075" s="368" t="s">
        <v>595</v>
      </c>
      <c r="E2075" s="368" t="s">
        <v>5484</v>
      </c>
      <c r="F2075" s="369" t="s">
        <v>503</v>
      </c>
      <c r="G2075" s="370">
        <v>597</v>
      </c>
      <c r="I2075" s="143"/>
      <c r="J2075" s="143"/>
      <c r="K2075" s="143"/>
      <c r="L2075" s="143"/>
      <c r="M2075" s="237"/>
      <c r="N2075" s="143"/>
      <c r="O2075" s="143"/>
      <c r="P2075" s="143"/>
      <c r="Q2075" s="143"/>
      <c r="R2075" s="143"/>
      <c r="S2075" s="143"/>
      <c r="T2075" s="143"/>
      <c r="U2075" s="143"/>
      <c r="V2075" s="143"/>
      <c r="W2075" s="90">
        <f>IF(AND($AM$17&gt;=$X2075,$AM$17&lt;=$Y2075),'TARIFA ENTREGA A DIRECCION USD'!A2075,$W2076)</f>
        <v>0</v>
      </c>
      <c r="X2075" s="90">
        <v>2066.0010000000002</v>
      </c>
      <c r="Y2075" s="90">
        <v>2067</v>
      </c>
      <c r="Z2075" s="144"/>
    </row>
    <row r="2076" spans="1:26" x14ac:dyDescent="0.2">
      <c r="A2076" s="281" t="str">
        <f t="shared" si="41"/>
        <v>VAL SCL</v>
      </c>
      <c r="B2076" s="368" t="s">
        <v>602</v>
      </c>
      <c r="C2076" s="368" t="s">
        <v>603</v>
      </c>
      <c r="D2076" s="368" t="s">
        <v>596</v>
      </c>
      <c r="E2076" s="368" t="s">
        <v>597</v>
      </c>
      <c r="F2076" s="369" t="s">
        <v>504</v>
      </c>
      <c r="G2076" s="370">
        <v>730</v>
      </c>
      <c r="I2076" s="143"/>
      <c r="J2076" s="143"/>
      <c r="K2076" s="143"/>
      <c r="L2076" s="143"/>
      <c r="M2076" s="237"/>
      <c r="N2076" s="143"/>
      <c r="O2076" s="143"/>
      <c r="P2076" s="143"/>
      <c r="Q2076" s="143"/>
      <c r="R2076" s="143"/>
      <c r="S2076" s="143"/>
      <c r="T2076" s="143"/>
      <c r="U2076" s="143"/>
      <c r="V2076" s="143"/>
      <c r="W2076" s="90">
        <f>IF(AND($AM$17&gt;=$X2076,$AM$17&lt;=$Y2076),'TARIFA ENTREGA A DIRECCION USD'!A2076,$W2077)</f>
        <v>0</v>
      </c>
      <c r="X2076" s="90">
        <v>2067.0010000000002</v>
      </c>
      <c r="Y2076" s="90">
        <v>2068</v>
      </c>
      <c r="Z2076" s="144"/>
    </row>
    <row r="2077" spans="1:26" x14ac:dyDescent="0.2">
      <c r="A2077" s="281" t="str">
        <f t="shared" si="41"/>
        <v>VAL SFE</v>
      </c>
      <c r="B2077" s="368" t="s">
        <v>602</v>
      </c>
      <c r="C2077" s="368" t="s">
        <v>603</v>
      </c>
      <c r="D2077" s="368" t="s">
        <v>598</v>
      </c>
      <c r="E2077" s="368" t="s">
        <v>599</v>
      </c>
      <c r="F2077" s="369" t="s">
        <v>502</v>
      </c>
      <c r="G2077" s="370">
        <v>126</v>
      </c>
      <c r="I2077" s="143"/>
      <c r="J2077" s="143"/>
      <c r="K2077" s="143"/>
      <c r="L2077" s="143"/>
      <c r="M2077" s="237"/>
      <c r="N2077" s="143"/>
      <c r="O2077" s="143"/>
      <c r="P2077" s="143"/>
      <c r="Q2077" s="143"/>
      <c r="R2077" s="143"/>
      <c r="S2077" s="143"/>
      <c r="T2077" s="143"/>
      <c r="U2077" s="143"/>
      <c r="V2077" s="143"/>
      <c r="W2077" s="90">
        <f>IF(AND($AM$17&gt;=$X2077,$AM$17&lt;=$Y2077),'TARIFA ENTREGA A DIRECCION USD'!A2077,$W2078)</f>
        <v>0</v>
      </c>
      <c r="X2077" s="90">
        <v>2068.0010000000002</v>
      </c>
      <c r="Y2077" s="90">
        <v>2069</v>
      </c>
      <c r="Z2077" s="144"/>
    </row>
    <row r="2078" spans="1:26" x14ac:dyDescent="0.2">
      <c r="A2078" s="281" t="str">
        <f t="shared" si="41"/>
        <v>VAL SFX</v>
      </c>
      <c r="B2078" s="368" t="s">
        <v>602</v>
      </c>
      <c r="C2078" s="368" t="s">
        <v>603</v>
      </c>
      <c r="D2078" s="368" t="s">
        <v>600</v>
      </c>
      <c r="E2078" s="368" t="s">
        <v>601</v>
      </c>
      <c r="F2078" s="369" t="s">
        <v>504</v>
      </c>
      <c r="G2078" s="370">
        <v>815</v>
      </c>
      <c r="I2078" s="143"/>
      <c r="J2078" s="143"/>
      <c r="K2078" s="143"/>
      <c r="L2078" s="143"/>
      <c r="M2078" s="237"/>
      <c r="N2078" s="143"/>
      <c r="O2078" s="143"/>
      <c r="P2078" s="143"/>
      <c r="Q2078" s="143"/>
      <c r="R2078" s="143"/>
      <c r="S2078" s="143"/>
      <c r="T2078" s="143"/>
      <c r="U2078" s="143"/>
      <c r="V2078" s="143"/>
      <c r="W2078" s="90">
        <f>IF(AND($AM$17&gt;=$X2078,$AM$17&lt;=$Y2078),'TARIFA ENTREGA A DIRECCION USD'!A2078,$W2079)</f>
        <v>0</v>
      </c>
      <c r="X2078" s="90">
        <v>2069.0010000000002</v>
      </c>
      <c r="Y2078" s="90">
        <v>2070</v>
      </c>
      <c r="Z2078" s="144"/>
    </row>
    <row r="2079" spans="1:26" x14ac:dyDescent="0.2">
      <c r="A2079" s="281" t="str">
        <f t="shared" si="41"/>
        <v>VAL TPT</v>
      </c>
      <c r="B2079" s="368" t="s">
        <v>602</v>
      </c>
      <c r="C2079" s="368" t="s">
        <v>603</v>
      </c>
      <c r="D2079" s="368" t="s">
        <v>5503</v>
      </c>
      <c r="E2079" s="368" t="s">
        <v>5504</v>
      </c>
      <c r="F2079" s="369" t="s">
        <v>504</v>
      </c>
      <c r="G2079" s="370">
        <v>888</v>
      </c>
      <c r="I2079" s="143"/>
      <c r="J2079" s="143"/>
      <c r="K2079" s="143"/>
      <c r="L2079" s="143"/>
      <c r="M2079" s="237"/>
      <c r="N2079" s="143"/>
      <c r="O2079" s="143"/>
      <c r="P2079" s="143"/>
      <c r="Q2079" s="143"/>
      <c r="R2079" s="143"/>
      <c r="S2079" s="143"/>
      <c r="T2079" s="143"/>
      <c r="U2079" s="143"/>
      <c r="V2079" s="143"/>
      <c r="W2079" s="90">
        <f>IF(AND($AM$17&gt;=$X2079,$AM$17&lt;=$Y2079),'TARIFA ENTREGA A DIRECCION USD'!A2079,$W2080)</f>
        <v>0</v>
      </c>
      <c r="X2079" s="90">
        <v>2070.0010000000002</v>
      </c>
      <c r="Y2079" s="90">
        <v>2071</v>
      </c>
      <c r="Z2079" s="144"/>
    </row>
    <row r="2080" spans="1:26" x14ac:dyDescent="0.2">
      <c r="A2080" s="281" t="str">
        <f t="shared" si="41"/>
        <v>VAL TY1</v>
      </c>
      <c r="B2080" s="368" t="s">
        <v>602</v>
      </c>
      <c r="C2080" s="368" t="s">
        <v>603</v>
      </c>
      <c r="D2080" s="368" t="s">
        <v>604</v>
      </c>
      <c r="E2080" s="368" t="s">
        <v>605</v>
      </c>
      <c r="F2080" s="369" t="s">
        <v>502</v>
      </c>
      <c r="G2080" s="370">
        <v>167</v>
      </c>
      <c r="I2080" s="143"/>
      <c r="J2080" s="143"/>
      <c r="K2080" s="143"/>
      <c r="L2080" s="143"/>
      <c r="M2080" s="237"/>
      <c r="N2080" s="143"/>
      <c r="O2080" s="143"/>
      <c r="P2080" s="143"/>
      <c r="Q2080" s="143"/>
      <c r="R2080" s="143"/>
      <c r="S2080" s="143"/>
      <c r="T2080" s="143"/>
      <c r="U2080" s="143"/>
      <c r="V2080" s="143"/>
      <c r="W2080" s="90">
        <f>IF(AND($AM$17&gt;=$X2080,$AM$17&lt;=$Y2080),'TARIFA ENTREGA A DIRECCION USD'!A2080,$W2081)</f>
        <v>0</v>
      </c>
      <c r="X2080" s="90">
        <v>2071.0010000000002</v>
      </c>
      <c r="Y2080" s="90">
        <v>2072</v>
      </c>
      <c r="Z2080" s="144"/>
    </row>
    <row r="2081" spans="1:26" x14ac:dyDescent="0.2">
      <c r="A2081" s="281" t="str">
        <f t="shared" si="41"/>
        <v>VAL VAL</v>
      </c>
      <c r="B2081" s="368" t="s">
        <v>602</v>
      </c>
      <c r="C2081" s="368" t="s">
        <v>603</v>
      </c>
      <c r="D2081" s="368" t="s">
        <v>602</v>
      </c>
      <c r="E2081" s="368" t="s">
        <v>603</v>
      </c>
      <c r="F2081" s="369" t="s">
        <v>501</v>
      </c>
      <c r="G2081" s="370">
        <v>1</v>
      </c>
      <c r="I2081" s="143"/>
      <c r="J2081" s="143"/>
      <c r="K2081" s="143"/>
      <c r="L2081" s="143"/>
      <c r="M2081" s="237"/>
      <c r="N2081" s="143"/>
      <c r="O2081" s="143"/>
      <c r="P2081" s="143"/>
      <c r="Q2081" s="143"/>
      <c r="R2081" s="143"/>
      <c r="S2081" s="143"/>
      <c r="T2081" s="143"/>
      <c r="U2081" s="143"/>
      <c r="V2081" s="143"/>
      <c r="W2081" s="90">
        <f>IF(AND($AM$17&gt;=$X2081,$AM$17&lt;=$Y2081),'TARIFA ENTREGA A DIRECCION USD'!A2081,$W2082)</f>
        <v>0</v>
      </c>
      <c r="X2081" s="90">
        <v>2072.0010000000002</v>
      </c>
      <c r="Y2081" s="90">
        <v>2073</v>
      </c>
      <c r="Z2081" s="144"/>
    </row>
    <row r="2082" spans="1:26" x14ac:dyDescent="0.2">
      <c r="A2082" s="281" t="str">
        <f t="shared" si="41"/>
        <v>VAL VEN</v>
      </c>
      <c r="B2082" s="368" t="s">
        <v>602</v>
      </c>
      <c r="C2082" s="368" t="s">
        <v>603</v>
      </c>
      <c r="D2082" s="368" t="s">
        <v>5475</v>
      </c>
      <c r="E2082" s="368" t="s">
        <v>5476</v>
      </c>
      <c r="F2082" s="369" t="s">
        <v>502</v>
      </c>
      <c r="G2082" s="370">
        <v>167</v>
      </c>
      <c r="I2082" s="143"/>
      <c r="J2082" s="143"/>
      <c r="K2082" s="143"/>
      <c r="L2082" s="143"/>
      <c r="M2082" s="237"/>
      <c r="N2082" s="143"/>
      <c r="O2082" s="143"/>
      <c r="P2082" s="143"/>
      <c r="Q2082" s="143"/>
      <c r="R2082" s="143"/>
      <c r="S2082" s="143"/>
      <c r="T2082" s="143"/>
      <c r="U2082" s="143"/>
      <c r="V2082" s="143"/>
      <c r="W2082" s="90">
        <f>IF(AND($AM$17&gt;=$X2082,$AM$17&lt;=$Y2082),'TARIFA ENTREGA A DIRECCION USD'!A2082,$W2083)</f>
        <v>0</v>
      </c>
      <c r="X2082" s="90">
        <v>2073.0010000000002</v>
      </c>
      <c r="Y2082" s="90">
        <v>2074</v>
      </c>
      <c r="Z2082" s="144"/>
    </row>
    <row r="2083" spans="1:26" x14ac:dyDescent="0.2">
      <c r="A2083" s="281" t="str">
        <f t="shared" si="41"/>
        <v>VAL VLP</v>
      </c>
      <c r="B2083" s="368" t="s">
        <v>602</v>
      </c>
      <c r="C2083" s="368" t="s">
        <v>603</v>
      </c>
      <c r="D2083" s="368" t="s">
        <v>606</v>
      </c>
      <c r="E2083" s="368" t="s">
        <v>5482</v>
      </c>
      <c r="F2083" s="369" t="s">
        <v>503</v>
      </c>
      <c r="G2083" s="370">
        <v>319</v>
      </c>
      <c r="I2083" s="143"/>
      <c r="J2083" s="143"/>
      <c r="K2083" s="143"/>
      <c r="L2083" s="143"/>
      <c r="M2083" s="237"/>
      <c r="N2083" s="143"/>
      <c r="O2083" s="143"/>
      <c r="P2083" s="143"/>
      <c r="Q2083" s="143"/>
      <c r="R2083" s="143"/>
      <c r="S2083" s="143"/>
      <c r="T2083" s="143"/>
      <c r="U2083" s="143"/>
      <c r="V2083" s="143"/>
      <c r="W2083" s="90">
        <f>IF(AND($AM$17&gt;=$X2083,$AM$17&lt;=$Y2083),'TARIFA ENTREGA A DIRECCION USD'!A2083,$W2084)</f>
        <v>0</v>
      </c>
      <c r="X2083" s="90">
        <v>2074.0010000000002</v>
      </c>
      <c r="Y2083" s="90">
        <v>2075</v>
      </c>
      <c r="Z2083" s="144"/>
    </row>
    <row r="2084" spans="1:26" x14ac:dyDescent="0.2">
      <c r="A2084" s="281" t="str">
        <f t="shared" si="41"/>
        <v>VAL VRA</v>
      </c>
      <c r="B2084" s="368" t="s">
        <v>602</v>
      </c>
      <c r="C2084" s="368" t="s">
        <v>603</v>
      </c>
      <c r="D2084" s="368" t="s">
        <v>607</v>
      </c>
      <c r="E2084" s="368" t="s">
        <v>608</v>
      </c>
      <c r="F2084" s="369" t="s">
        <v>503</v>
      </c>
      <c r="G2084" s="370">
        <v>436</v>
      </c>
      <c r="I2084" s="143"/>
      <c r="J2084" s="143"/>
      <c r="K2084" s="143"/>
      <c r="L2084" s="143"/>
      <c r="M2084" s="237"/>
      <c r="N2084" s="143"/>
      <c r="O2084" s="143"/>
      <c r="P2084" s="143"/>
      <c r="Q2084" s="143"/>
      <c r="R2084" s="143"/>
      <c r="S2084" s="143"/>
      <c r="T2084" s="143"/>
      <c r="U2084" s="143"/>
      <c r="V2084" s="143"/>
      <c r="W2084" s="90">
        <f>IF(AND($AM$17&gt;=$X2084,$AM$17&lt;=$Y2084),'TARIFA ENTREGA A DIRECCION USD'!A2084,$W2085)</f>
        <v>0</v>
      </c>
      <c r="X2084" s="90">
        <v>2075.0010000000002</v>
      </c>
      <c r="Y2084" s="90">
        <v>2076</v>
      </c>
      <c r="Z2084" s="144"/>
    </row>
    <row r="2085" spans="1:26" x14ac:dyDescent="0.2">
      <c r="A2085" s="281" t="str">
        <f t="shared" si="41"/>
        <v>VAL XBM</v>
      </c>
      <c r="B2085" s="368" t="s">
        <v>602</v>
      </c>
      <c r="C2085" s="368" t="s">
        <v>603</v>
      </c>
      <c r="D2085" s="368" t="s">
        <v>609</v>
      </c>
      <c r="E2085" s="368" t="s">
        <v>612</v>
      </c>
      <c r="F2085" s="369" t="s">
        <v>502</v>
      </c>
      <c r="G2085" s="370">
        <v>167</v>
      </c>
      <c r="I2085" s="143"/>
      <c r="J2085" s="143"/>
      <c r="K2085" s="143"/>
      <c r="L2085" s="143"/>
      <c r="M2085" s="237"/>
      <c r="N2085" s="143"/>
      <c r="O2085" s="143"/>
      <c r="P2085" s="143"/>
      <c r="Q2085" s="143"/>
      <c r="R2085" s="143"/>
      <c r="S2085" s="143"/>
      <c r="T2085" s="143"/>
      <c r="U2085" s="143"/>
      <c r="V2085" s="143"/>
      <c r="W2085" s="90">
        <f>IF(AND($AM$17&gt;=$X2085,$AM$17&lt;=$Y2085),'TARIFA ENTREGA A DIRECCION USD'!A2085,$W2086)</f>
        <v>0</v>
      </c>
      <c r="X2085" s="90">
        <v>2076.0010000000002</v>
      </c>
      <c r="Y2085" s="90">
        <v>2077</v>
      </c>
      <c r="Z2085" s="144"/>
    </row>
    <row r="2086" spans="1:26" x14ac:dyDescent="0.2">
      <c r="A2086" s="281" t="str">
        <f t="shared" si="41"/>
        <v>VAL XES</v>
      </c>
      <c r="B2086" s="368" t="s">
        <v>602</v>
      </c>
      <c r="C2086" s="368" t="s">
        <v>603</v>
      </c>
      <c r="D2086" s="368" t="s">
        <v>610</v>
      </c>
      <c r="E2086" s="368" t="s">
        <v>613</v>
      </c>
      <c r="F2086" s="369" t="s">
        <v>502</v>
      </c>
      <c r="G2086" s="370">
        <v>167</v>
      </c>
      <c r="I2086" s="143"/>
      <c r="J2086" s="143"/>
      <c r="K2086" s="143"/>
      <c r="L2086" s="143"/>
      <c r="M2086" s="237"/>
      <c r="N2086" s="143"/>
      <c r="O2086" s="143"/>
      <c r="P2086" s="143"/>
      <c r="Q2086" s="143"/>
      <c r="R2086" s="143"/>
      <c r="S2086" s="143"/>
      <c r="T2086" s="143"/>
      <c r="U2086" s="143"/>
      <c r="V2086" s="143"/>
      <c r="W2086" s="90">
        <f>IF(AND($AM$17&gt;=$X2086,$AM$17&lt;=$Y2086),'TARIFA ENTREGA A DIRECCION USD'!A2086,$W2087)</f>
        <v>0</v>
      </c>
      <c r="X2086" s="90">
        <v>2077.0010000000002</v>
      </c>
      <c r="Y2086" s="90">
        <v>2078</v>
      </c>
      <c r="Z2086" s="144"/>
    </row>
    <row r="2087" spans="1:26" x14ac:dyDescent="0.2">
      <c r="A2087" s="281" t="str">
        <f t="shared" si="41"/>
        <v>VAL XSJ</v>
      </c>
      <c r="B2087" s="368" t="s">
        <v>602</v>
      </c>
      <c r="C2087" s="368" t="s">
        <v>603</v>
      </c>
      <c r="D2087" s="368" t="s">
        <v>5477</v>
      </c>
      <c r="E2087" s="368" t="s">
        <v>5478</v>
      </c>
      <c r="F2087" s="369" t="s">
        <v>502</v>
      </c>
      <c r="G2087" s="369">
        <v>167</v>
      </c>
      <c r="I2087" s="143"/>
      <c r="J2087" s="143"/>
      <c r="K2087" s="143"/>
      <c r="L2087" s="143"/>
      <c r="M2087" s="237"/>
      <c r="N2087" s="143"/>
      <c r="O2087" s="143"/>
      <c r="P2087" s="143"/>
      <c r="Q2087" s="143"/>
      <c r="R2087" s="143"/>
      <c r="S2087" s="143"/>
      <c r="T2087" s="143"/>
      <c r="U2087" s="143"/>
      <c r="V2087" s="143"/>
      <c r="W2087" s="90">
        <f>IF(AND($AM$17&gt;=$X2087,$AM$17&lt;=$Y2087),'TARIFA ENTREGA A DIRECCION USD'!A2087,$W2088)</f>
        <v>0</v>
      </c>
      <c r="X2087" s="90">
        <v>2078.0010000000002</v>
      </c>
      <c r="Y2087" s="90">
        <v>2079</v>
      </c>
      <c r="Z2087" s="144"/>
    </row>
    <row r="2088" spans="1:26" x14ac:dyDescent="0.2">
      <c r="A2088" s="281" t="str">
        <f t="shared" si="41"/>
        <v>VAL XSS</v>
      </c>
      <c r="B2088" s="368" t="s">
        <v>602</v>
      </c>
      <c r="C2088" s="368" t="s">
        <v>603</v>
      </c>
      <c r="D2088" s="368" t="s">
        <v>5485</v>
      </c>
      <c r="E2088" s="368" t="s">
        <v>5486</v>
      </c>
      <c r="F2088" s="369" t="s">
        <v>504</v>
      </c>
      <c r="G2088" s="370">
        <v>730</v>
      </c>
      <c r="I2088" s="143"/>
      <c r="J2088" s="143"/>
      <c r="K2088" s="143"/>
      <c r="L2088" s="143"/>
      <c r="M2088" s="237"/>
      <c r="N2088" s="143"/>
      <c r="O2088" s="143"/>
      <c r="P2088" s="143"/>
      <c r="Q2088" s="143"/>
      <c r="R2088" s="143"/>
      <c r="S2088" s="143"/>
      <c r="T2088" s="143"/>
      <c r="U2088" s="143"/>
      <c r="V2088" s="143"/>
      <c r="W2088" s="90">
        <f>IF(AND($AM$17&gt;=$X2088,$AM$17&lt;=$Y2088),'TARIFA ENTREGA A DIRECCION USD'!A2088,$W2089)</f>
        <v>0</v>
      </c>
      <c r="X2088" s="90">
        <v>2079.0010000000002</v>
      </c>
      <c r="Y2088" s="90">
        <v>2080</v>
      </c>
      <c r="Z2088" s="144"/>
    </row>
    <row r="2089" spans="1:26" x14ac:dyDescent="0.2">
      <c r="A2089" s="281" t="str">
        <f t="shared" si="41"/>
        <v>VAL XTT</v>
      </c>
      <c r="B2089" s="368" t="s">
        <v>602</v>
      </c>
      <c r="C2089" s="368" t="s">
        <v>603</v>
      </c>
      <c r="D2089" s="368" t="s">
        <v>5448</v>
      </c>
      <c r="E2089" s="368" t="s">
        <v>5479</v>
      </c>
      <c r="F2089" s="369" t="s">
        <v>502</v>
      </c>
      <c r="G2089" s="370">
        <v>167</v>
      </c>
      <c r="I2089" s="143"/>
      <c r="J2089" s="143"/>
      <c r="K2089" s="143"/>
      <c r="L2089" s="143"/>
      <c r="M2089" s="237"/>
      <c r="N2089" s="143"/>
      <c r="O2089" s="143"/>
      <c r="P2089" s="143"/>
      <c r="Q2089" s="143"/>
      <c r="R2089" s="143"/>
      <c r="S2089" s="143"/>
      <c r="T2089" s="143"/>
      <c r="U2089" s="143"/>
      <c r="V2089" s="143"/>
      <c r="W2089" s="90">
        <f>IF(AND($AM$17&gt;=$X2089,$AM$17&lt;=$Y2089),'TARIFA ENTREGA A DIRECCION USD'!A2089,$W2090)</f>
        <v>0</v>
      </c>
      <c r="X2089" s="90">
        <v>2080.0010000000002</v>
      </c>
      <c r="Y2089" s="90">
        <v>2081</v>
      </c>
      <c r="Z2089" s="144"/>
    </row>
    <row r="2090" spans="1:26" x14ac:dyDescent="0.2">
      <c r="A2090" s="282" t="str">
        <f t="shared" si="41"/>
        <v>VAL XCH</v>
      </c>
      <c r="B2090" s="278" t="s">
        <v>602</v>
      </c>
      <c r="C2090" s="278" t="s">
        <v>603</v>
      </c>
      <c r="D2090" s="278" t="s">
        <v>5537</v>
      </c>
      <c r="E2090" s="278" t="s">
        <v>5538</v>
      </c>
      <c r="F2090" s="395" t="s">
        <v>502</v>
      </c>
      <c r="G2090" s="396">
        <v>167</v>
      </c>
      <c r="I2090" s="143"/>
      <c r="J2090" s="143"/>
      <c r="K2090" s="143"/>
      <c r="L2090" s="143"/>
      <c r="M2090" s="237"/>
      <c r="N2090" s="143"/>
      <c r="O2090" s="143"/>
      <c r="P2090" s="143"/>
      <c r="Q2090" s="143"/>
      <c r="R2090" s="143"/>
      <c r="S2090" s="143"/>
      <c r="T2090" s="143"/>
      <c r="U2090" s="143"/>
      <c r="V2090" s="143"/>
      <c r="W2090" s="90">
        <f>IF(AND($AM$17&gt;=$X2090,$AM$17&lt;=$Y2090),'TARIFA ENTREGA A DIRECCION USD'!A2090,$W2091)</f>
        <v>0</v>
      </c>
      <c r="X2090" s="90">
        <v>2081.0010000000002</v>
      </c>
      <c r="Y2090" s="90">
        <v>2082</v>
      </c>
      <c r="Z2090" s="144"/>
    </row>
    <row r="2091" spans="1:26" x14ac:dyDescent="0.2">
      <c r="A2091" s="294" t="str">
        <f t="shared" si="41"/>
        <v>VAL BPC</v>
      </c>
      <c r="B2091" s="293" t="s">
        <v>602</v>
      </c>
      <c r="C2091" s="293" t="s">
        <v>603</v>
      </c>
      <c r="D2091" s="293" t="s">
        <v>5544</v>
      </c>
      <c r="E2091" s="293" t="s">
        <v>5545</v>
      </c>
      <c r="F2091" s="397" t="s">
        <v>503</v>
      </c>
      <c r="G2091" s="398">
        <v>493</v>
      </c>
      <c r="I2091" s="143"/>
      <c r="J2091" s="143"/>
      <c r="K2091" s="143"/>
      <c r="L2091" s="143"/>
      <c r="M2091" s="237"/>
      <c r="N2091" s="143"/>
      <c r="O2091" s="143"/>
      <c r="P2091" s="143"/>
      <c r="Q2091" s="143"/>
      <c r="R2091" s="143"/>
      <c r="S2091" s="143"/>
      <c r="T2091" s="143"/>
      <c r="U2091" s="143"/>
      <c r="V2091" s="143"/>
      <c r="W2091" s="90">
        <f>IF(AND($AM$17&gt;=$X2091,$AM$17&lt;=$Y2091),'TARIFA ENTREGA A DIRECCION USD'!A2091,$W2092)</f>
        <v>0</v>
      </c>
      <c r="X2091" s="90">
        <v>2082.0010000000002</v>
      </c>
      <c r="Y2091" s="90">
        <v>2083</v>
      </c>
      <c r="Z2091" s="144"/>
    </row>
    <row r="2092" spans="1:26" x14ac:dyDescent="0.2">
      <c r="A2092" s="294" t="str">
        <f t="shared" si="41"/>
        <v>VAL XCP</v>
      </c>
      <c r="B2092" s="293" t="s">
        <v>602</v>
      </c>
      <c r="C2092" s="293" t="s">
        <v>603</v>
      </c>
      <c r="D2092" s="293" t="s">
        <v>5549</v>
      </c>
      <c r="E2092" s="293" t="s">
        <v>5550</v>
      </c>
      <c r="F2092" s="397" t="s">
        <v>502</v>
      </c>
      <c r="G2092" s="398">
        <v>167</v>
      </c>
      <c r="I2092" s="143"/>
      <c r="J2092" s="143"/>
      <c r="K2092" s="143"/>
      <c r="L2092" s="143"/>
      <c r="M2092" s="237"/>
      <c r="N2092" s="143"/>
      <c r="O2092" s="143"/>
      <c r="P2092" s="143"/>
      <c r="Q2092" s="143"/>
      <c r="R2092" s="143"/>
      <c r="S2092" s="143"/>
      <c r="T2092" s="143"/>
      <c r="U2092" s="143"/>
      <c r="V2092" s="143"/>
      <c r="W2092" s="90">
        <f>IF(AND($AM$17&gt;=$X2092,$AM$17&lt;=$Y2092),'TARIFA ENTREGA A DIRECCION USD'!A2092,$W2093)</f>
        <v>0</v>
      </c>
      <c r="X2092" s="90">
        <v>2083.0010000000002</v>
      </c>
      <c r="Y2092" s="90">
        <v>2084</v>
      </c>
      <c r="Z2092" s="144"/>
    </row>
    <row r="2093" spans="1:26" ht="33.75" x14ac:dyDescent="0.2">
      <c r="A2093" s="281" t="str">
        <f t="shared" si="41"/>
        <v>VEN ACO</v>
      </c>
      <c r="B2093" s="279" t="s">
        <v>5475</v>
      </c>
      <c r="C2093" s="279" t="s">
        <v>5476</v>
      </c>
      <c r="D2093" s="279" t="s">
        <v>546</v>
      </c>
      <c r="E2093" s="279" t="s">
        <v>547</v>
      </c>
      <c r="F2093" s="405" t="s">
        <v>503</v>
      </c>
      <c r="G2093" s="406">
        <v>391</v>
      </c>
      <c r="I2093" s="143"/>
      <c r="J2093" s="143"/>
      <c r="K2093" s="143"/>
      <c r="L2093" s="143"/>
      <c r="M2093" s="237"/>
      <c r="N2093" s="143"/>
      <c r="O2093" s="143"/>
      <c r="P2093" s="143"/>
      <c r="Q2093" s="143"/>
      <c r="R2093" s="143"/>
      <c r="S2093" s="143"/>
      <c r="T2093" s="143"/>
      <c r="U2093" s="143"/>
      <c r="V2093" s="143"/>
      <c r="W2093" s="90">
        <f>IF(AND($AM$17&gt;=$X2093,$AM$17&lt;=$Y2093),'TARIFA ENTREGA A DIRECCION USD'!A2093,$W2094)</f>
        <v>0</v>
      </c>
      <c r="X2093" s="90">
        <v>2084.0010000000002</v>
      </c>
      <c r="Y2093" s="90">
        <v>2085</v>
      </c>
      <c r="Z2093" s="144"/>
    </row>
    <row r="2094" spans="1:26" ht="33.75" x14ac:dyDescent="0.2">
      <c r="A2094" s="281" t="str">
        <f t="shared" si="41"/>
        <v>VEN AUA</v>
      </c>
      <c r="B2094" s="279" t="s">
        <v>5475</v>
      </c>
      <c r="C2094" s="279" t="s">
        <v>5476</v>
      </c>
      <c r="D2094" s="279" t="s">
        <v>5515</v>
      </c>
      <c r="E2094" s="279" t="s">
        <v>5519</v>
      </c>
      <c r="F2094" s="405" t="s">
        <v>503</v>
      </c>
      <c r="G2094" s="406">
        <v>342</v>
      </c>
      <c r="I2094" s="143"/>
      <c r="J2094" s="143"/>
      <c r="K2094" s="143"/>
      <c r="L2094" s="143"/>
      <c r="M2094" s="237"/>
      <c r="N2094" s="143"/>
      <c r="O2094" s="143"/>
      <c r="P2094" s="143"/>
      <c r="Q2094" s="143"/>
      <c r="R2094" s="143"/>
      <c r="S2094" s="143"/>
      <c r="T2094" s="143"/>
      <c r="U2094" s="143"/>
      <c r="V2094" s="143"/>
      <c r="W2094" s="90">
        <f>IF(AND($AM$17&gt;=$X2094,$AM$17&lt;=$Y2094),'TARIFA ENTREGA A DIRECCION USD'!A2094,$W2095)</f>
        <v>0</v>
      </c>
      <c r="X2094" s="90">
        <v>2085.0010000000002</v>
      </c>
      <c r="Y2094" s="90">
        <v>2086</v>
      </c>
      <c r="Z2094" s="144"/>
    </row>
    <row r="2095" spans="1:26" ht="33.75" x14ac:dyDescent="0.2">
      <c r="A2095" s="281" t="str">
        <f t="shared" si="41"/>
        <v>VEN BAS</v>
      </c>
      <c r="B2095" s="279" t="s">
        <v>5475</v>
      </c>
      <c r="C2095" s="279" t="s">
        <v>5476</v>
      </c>
      <c r="D2095" s="279" t="s">
        <v>549</v>
      </c>
      <c r="E2095" s="279" t="s">
        <v>550</v>
      </c>
      <c r="F2095" s="405" t="s">
        <v>504</v>
      </c>
      <c r="G2095" s="406">
        <v>609</v>
      </c>
      <c r="I2095" s="143"/>
      <c r="J2095" s="143"/>
      <c r="K2095" s="143"/>
      <c r="L2095" s="143"/>
      <c r="M2095" s="237"/>
      <c r="N2095" s="143"/>
      <c r="O2095" s="143"/>
      <c r="P2095" s="143"/>
      <c r="Q2095" s="143"/>
      <c r="R2095" s="143"/>
      <c r="S2095" s="143"/>
      <c r="T2095" s="143"/>
      <c r="U2095" s="143"/>
      <c r="V2095" s="143"/>
      <c r="W2095" s="90">
        <f>IF(AND($AM$17&gt;=$X2095,$AM$17&lt;=$Y2095),'TARIFA ENTREGA A DIRECCION USD'!A2095,$W2096)</f>
        <v>0</v>
      </c>
      <c r="X2095" s="90">
        <v>2086.0010000000002</v>
      </c>
      <c r="Y2095" s="90">
        <v>2087</v>
      </c>
      <c r="Z2095" s="144"/>
    </row>
    <row r="2096" spans="1:26" ht="33.75" x14ac:dyDescent="0.2">
      <c r="A2096" s="281" t="str">
        <f t="shared" si="41"/>
        <v>VEN BTO</v>
      </c>
      <c r="B2096" s="279" t="s">
        <v>5475</v>
      </c>
      <c r="C2096" s="279" t="s">
        <v>5476</v>
      </c>
      <c r="D2096" s="279" t="s">
        <v>551</v>
      </c>
      <c r="E2096" s="279" t="s">
        <v>552</v>
      </c>
      <c r="F2096" s="405" t="s">
        <v>503</v>
      </c>
      <c r="G2096" s="406">
        <v>365</v>
      </c>
      <c r="I2096" s="143"/>
      <c r="J2096" s="143"/>
      <c r="K2096" s="143"/>
      <c r="L2096" s="143"/>
      <c r="M2096" s="237"/>
      <c r="N2096" s="143"/>
      <c r="O2096" s="143"/>
      <c r="P2096" s="143"/>
      <c r="Q2096" s="143"/>
      <c r="R2096" s="143"/>
      <c r="S2096" s="143"/>
      <c r="T2096" s="143"/>
      <c r="U2096" s="143"/>
      <c r="V2096" s="143"/>
      <c r="W2096" s="90">
        <f>IF(AND($AM$17&gt;=$X2096,$AM$17&lt;=$Y2096),'TARIFA ENTREGA A DIRECCION USD'!A2096,$W2097)</f>
        <v>0</v>
      </c>
      <c r="X2096" s="90">
        <v>2087.0010000000002</v>
      </c>
      <c r="Y2096" s="90">
        <v>2088</v>
      </c>
      <c r="Z2096" s="144"/>
    </row>
    <row r="2097" spans="1:26" ht="33.75" x14ac:dyDescent="0.2">
      <c r="A2097" s="281" t="str">
        <f t="shared" si="41"/>
        <v>VEN CAS</v>
      </c>
      <c r="B2097" s="279" t="s">
        <v>5475</v>
      </c>
      <c r="C2097" s="279" t="s">
        <v>5476</v>
      </c>
      <c r="D2097" s="279" t="s">
        <v>553</v>
      </c>
      <c r="E2097" s="279" t="s">
        <v>554</v>
      </c>
      <c r="F2097" s="405" t="s">
        <v>504</v>
      </c>
      <c r="G2097" s="406">
        <v>659</v>
      </c>
      <c r="I2097" s="143"/>
      <c r="J2097" s="143"/>
      <c r="K2097" s="143"/>
      <c r="L2097" s="143"/>
      <c r="M2097" s="237"/>
      <c r="N2097" s="143"/>
      <c r="O2097" s="143"/>
      <c r="P2097" s="143"/>
      <c r="Q2097" s="143"/>
      <c r="R2097" s="143"/>
      <c r="S2097" s="143"/>
      <c r="T2097" s="143"/>
      <c r="U2097" s="143"/>
      <c r="V2097" s="143"/>
      <c r="W2097" s="90">
        <f>IF(AND($AM$17&gt;=$X2097,$AM$17&lt;=$Y2097),'TARIFA ENTREGA A DIRECCION USD'!A2097,$W2098)</f>
        <v>0</v>
      </c>
      <c r="X2097" s="90">
        <v>2088.0010000000002</v>
      </c>
      <c r="Y2097" s="90">
        <v>2089</v>
      </c>
      <c r="Z2097" s="144"/>
    </row>
    <row r="2098" spans="1:26" ht="33.75" x14ac:dyDescent="0.2">
      <c r="A2098" s="281" t="str">
        <f t="shared" si="41"/>
        <v>VEN CAZ</v>
      </c>
      <c r="B2098" s="279" t="s">
        <v>5475</v>
      </c>
      <c r="C2098" s="279" t="s">
        <v>5476</v>
      </c>
      <c r="D2098" s="279" t="s">
        <v>561</v>
      </c>
      <c r="E2098" s="279" t="s">
        <v>611</v>
      </c>
      <c r="F2098" s="405" t="s">
        <v>501</v>
      </c>
      <c r="G2098" s="406">
        <v>27</v>
      </c>
      <c r="I2098" s="143"/>
      <c r="J2098" s="143"/>
      <c r="K2098" s="143"/>
      <c r="L2098" s="143"/>
      <c r="M2098" s="237"/>
      <c r="N2098" s="143"/>
      <c r="O2098" s="143"/>
      <c r="P2098" s="143"/>
      <c r="Q2098" s="143"/>
      <c r="R2098" s="143"/>
      <c r="S2098" s="143"/>
      <c r="T2098" s="143"/>
      <c r="U2098" s="143"/>
      <c r="V2098" s="143"/>
      <c r="W2098" s="90">
        <f>IF(AND($AM$17&gt;=$X2098,$AM$17&lt;=$Y2098),'TARIFA ENTREGA A DIRECCION USD'!A2098,$W2099)</f>
        <v>0</v>
      </c>
      <c r="X2098" s="90">
        <v>2089.0010000000002</v>
      </c>
      <c r="Y2098" s="90">
        <v>2090</v>
      </c>
      <c r="Z2098" s="144"/>
    </row>
    <row r="2099" spans="1:26" ht="33.75" x14ac:dyDescent="0.2">
      <c r="A2099" s="281" t="str">
        <f t="shared" si="41"/>
        <v>VEN CBR</v>
      </c>
      <c r="B2099" s="279" t="s">
        <v>5475</v>
      </c>
      <c r="C2099" s="279" t="s">
        <v>5476</v>
      </c>
      <c r="D2099" s="279" t="s">
        <v>555</v>
      </c>
      <c r="E2099" s="279" t="s">
        <v>556</v>
      </c>
      <c r="F2099" s="405" t="s">
        <v>503</v>
      </c>
      <c r="G2099" s="406">
        <v>590</v>
      </c>
      <c r="I2099" s="143"/>
      <c r="J2099" s="143"/>
      <c r="K2099" s="143"/>
      <c r="L2099" s="143"/>
      <c r="M2099" s="237"/>
      <c r="N2099" s="143"/>
      <c r="O2099" s="143"/>
      <c r="P2099" s="143"/>
      <c r="Q2099" s="143"/>
      <c r="R2099" s="143"/>
      <c r="S2099" s="143"/>
      <c r="T2099" s="143"/>
      <c r="U2099" s="143"/>
      <c r="V2099" s="143"/>
      <c r="W2099" s="90">
        <f>IF(AND($AM$17&gt;=$X2099,$AM$17&lt;=$Y2099),'TARIFA ENTREGA A DIRECCION USD'!A2099,$W2100)</f>
        <v>0</v>
      </c>
      <c r="X2099" s="90">
        <v>2090.0010000000002</v>
      </c>
      <c r="Y2099" s="90">
        <v>2091</v>
      </c>
      <c r="Z2099" s="144"/>
    </row>
    <row r="2100" spans="1:26" ht="33.75" x14ac:dyDescent="0.2">
      <c r="A2100" s="281" t="str">
        <f t="shared" si="41"/>
        <v>VEN CCS</v>
      </c>
      <c r="B2100" s="279" t="s">
        <v>5475</v>
      </c>
      <c r="C2100" s="279" t="s">
        <v>5476</v>
      </c>
      <c r="D2100" s="279" t="s">
        <v>557</v>
      </c>
      <c r="E2100" s="279" t="s">
        <v>558</v>
      </c>
      <c r="F2100" s="405" t="s">
        <v>501</v>
      </c>
      <c r="G2100" s="406">
        <v>1</v>
      </c>
      <c r="I2100" s="143"/>
      <c r="J2100" s="143"/>
      <c r="K2100" s="143"/>
      <c r="L2100" s="143"/>
      <c r="M2100" s="237"/>
      <c r="N2100" s="143"/>
      <c r="O2100" s="143"/>
      <c r="P2100" s="143"/>
      <c r="Q2100" s="143"/>
      <c r="R2100" s="143"/>
      <c r="S2100" s="143"/>
      <c r="T2100" s="143"/>
      <c r="U2100" s="143"/>
      <c r="V2100" s="143"/>
      <c r="W2100" s="90">
        <f>IF(AND($AM$17&gt;=$X2100,$AM$17&lt;=$Y2100),'TARIFA ENTREGA A DIRECCION USD'!A2100,$W2101)</f>
        <v>0</v>
      </c>
      <c r="X2100" s="90">
        <v>2091.0010000000002</v>
      </c>
      <c r="Y2100" s="90">
        <v>2092</v>
      </c>
      <c r="Z2100" s="144"/>
    </row>
    <row r="2101" spans="1:26" ht="33.75" x14ac:dyDescent="0.2">
      <c r="A2101" s="281" t="str">
        <f t="shared" si="41"/>
        <v>VEN CGA</v>
      </c>
      <c r="B2101" s="279" t="s">
        <v>5475</v>
      </c>
      <c r="C2101" s="279" t="s">
        <v>5476</v>
      </c>
      <c r="D2101" s="279" t="s">
        <v>559</v>
      </c>
      <c r="E2101" s="279" t="s">
        <v>560</v>
      </c>
      <c r="F2101" s="405" t="s">
        <v>502</v>
      </c>
      <c r="G2101" s="406">
        <v>108</v>
      </c>
      <c r="I2101" s="143"/>
      <c r="J2101" s="143"/>
      <c r="K2101" s="143"/>
      <c r="L2101" s="143"/>
      <c r="M2101" s="237"/>
      <c r="N2101" s="143"/>
      <c r="O2101" s="143"/>
      <c r="P2101" s="143"/>
      <c r="Q2101" s="143"/>
      <c r="R2101" s="143"/>
      <c r="S2101" s="143"/>
      <c r="T2101" s="143"/>
      <c r="U2101" s="143"/>
      <c r="V2101" s="143"/>
      <c r="W2101" s="90">
        <f>IF(AND($AM$17&gt;=$X2101,$AM$17&lt;=$Y2101),'TARIFA ENTREGA A DIRECCION USD'!A2101,$W2102)</f>
        <v>0</v>
      </c>
      <c r="X2101" s="90">
        <v>2092.0010000000002</v>
      </c>
      <c r="Y2101" s="90">
        <v>2093</v>
      </c>
      <c r="Z2101" s="144"/>
    </row>
    <row r="2102" spans="1:26" ht="33.75" x14ac:dyDescent="0.2">
      <c r="A2102" s="281" t="str">
        <f t="shared" si="41"/>
        <v>VEN CNA</v>
      </c>
      <c r="B2102" s="279" t="s">
        <v>5475</v>
      </c>
      <c r="C2102" s="279" t="s">
        <v>5476</v>
      </c>
      <c r="D2102" s="279" t="s">
        <v>5492</v>
      </c>
      <c r="E2102" s="279" t="s">
        <v>5493</v>
      </c>
      <c r="F2102" s="405" t="s">
        <v>503</v>
      </c>
      <c r="G2102" s="406">
        <v>403</v>
      </c>
      <c r="I2102" s="143"/>
      <c r="J2102" s="143"/>
      <c r="K2102" s="143"/>
      <c r="L2102" s="143"/>
      <c r="M2102" s="237"/>
      <c r="N2102" s="143"/>
      <c r="O2102" s="143"/>
      <c r="P2102" s="143"/>
      <c r="Q2102" s="143"/>
      <c r="R2102" s="143"/>
      <c r="S2102" s="143"/>
      <c r="T2102" s="143"/>
      <c r="U2102" s="143"/>
      <c r="V2102" s="143"/>
      <c r="W2102" s="90">
        <f>IF(AND($AM$17&gt;=$X2102,$AM$17&lt;=$Y2102),'TARIFA ENTREGA A DIRECCION USD'!A2102,$W2103)</f>
        <v>0</v>
      </c>
      <c r="X2102" s="90">
        <v>2093.0010000000002</v>
      </c>
      <c r="Y2102" s="90">
        <v>2094</v>
      </c>
      <c r="Z2102" s="144"/>
    </row>
    <row r="2103" spans="1:26" ht="33.75" x14ac:dyDescent="0.2">
      <c r="A2103" s="281" t="str">
        <f t="shared" si="41"/>
        <v>VEN CNO</v>
      </c>
      <c r="B2103" s="279" t="s">
        <v>5475</v>
      </c>
      <c r="C2103" s="279" t="s">
        <v>5476</v>
      </c>
      <c r="D2103" s="279" t="s">
        <v>5499</v>
      </c>
      <c r="E2103" s="279" t="s">
        <v>5500</v>
      </c>
      <c r="F2103" s="405" t="s">
        <v>503</v>
      </c>
      <c r="G2103" s="406">
        <v>531</v>
      </c>
      <c r="I2103" s="143"/>
      <c r="J2103" s="143"/>
      <c r="K2103" s="143"/>
      <c r="L2103" s="143"/>
      <c r="M2103" s="237"/>
      <c r="N2103" s="143"/>
      <c r="O2103" s="143"/>
      <c r="P2103" s="143"/>
      <c r="Q2103" s="143"/>
      <c r="R2103" s="143"/>
      <c r="S2103" s="143"/>
      <c r="T2103" s="143"/>
      <c r="U2103" s="143"/>
      <c r="V2103" s="143"/>
      <c r="W2103" s="90">
        <f>IF(AND($AM$17&gt;=$X2103,$AM$17&lt;=$Y2103),'TARIFA ENTREGA A DIRECCION USD'!A2103,$W2104)</f>
        <v>0</v>
      </c>
      <c r="X2103" s="90">
        <v>2094.0010000000002</v>
      </c>
      <c r="Y2103" s="90">
        <v>2095</v>
      </c>
      <c r="Z2103" s="144"/>
    </row>
    <row r="2104" spans="1:26" ht="33.75" x14ac:dyDescent="0.2">
      <c r="A2104" s="281" t="str">
        <f t="shared" si="41"/>
        <v>VEN CRO</v>
      </c>
      <c r="B2104" s="279" t="s">
        <v>5475</v>
      </c>
      <c r="C2104" s="279" t="s">
        <v>5476</v>
      </c>
      <c r="D2104" s="279" t="s">
        <v>562</v>
      </c>
      <c r="E2104" s="279" t="s">
        <v>563</v>
      </c>
      <c r="F2104" s="405" t="s">
        <v>503</v>
      </c>
      <c r="G2104" s="406">
        <v>461</v>
      </c>
      <c r="I2104" s="143"/>
      <c r="J2104" s="143"/>
      <c r="K2104" s="143"/>
      <c r="L2104" s="143"/>
      <c r="M2104" s="237"/>
      <c r="N2104" s="143"/>
      <c r="O2104" s="143"/>
      <c r="P2104" s="143"/>
      <c r="Q2104" s="143"/>
      <c r="R2104" s="143"/>
      <c r="S2104" s="143"/>
      <c r="T2104" s="143"/>
      <c r="U2104" s="143"/>
      <c r="V2104" s="143"/>
      <c r="W2104" s="90">
        <f>IF(AND($AM$17&gt;=$X2104,$AM$17&lt;=$Y2104),'TARIFA ENTREGA A DIRECCION USD'!A2104,$W2105)</f>
        <v>0</v>
      </c>
      <c r="X2104" s="90">
        <v>2095.0010000000002</v>
      </c>
      <c r="Y2104" s="90">
        <v>2096</v>
      </c>
      <c r="Z2104" s="144"/>
    </row>
    <row r="2105" spans="1:26" ht="33.75" x14ac:dyDescent="0.2">
      <c r="A2105" s="281" t="str">
        <f t="shared" si="41"/>
        <v>VEN CRR</v>
      </c>
      <c r="B2105" s="279" t="s">
        <v>5475</v>
      </c>
      <c r="C2105" s="279" t="s">
        <v>5476</v>
      </c>
      <c r="D2105" s="279" t="s">
        <v>564</v>
      </c>
      <c r="E2105" s="279" t="s">
        <v>565</v>
      </c>
      <c r="F2105" s="405" t="s">
        <v>503</v>
      </c>
      <c r="G2105" s="406">
        <v>480</v>
      </c>
      <c r="I2105" s="143"/>
      <c r="J2105" s="143"/>
      <c r="K2105" s="143"/>
      <c r="L2105" s="143"/>
      <c r="M2105" s="237"/>
      <c r="N2105" s="143"/>
      <c r="O2105" s="143"/>
      <c r="P2105" s="143"/>
      <c r="Q2105" s="143"/>
      <c r="R2105" s="143"/>
      <c r="S2105" s="143"/>
      <c r="T2105" s="143"/>
      <c r="U2105" s="143"/>
      <c r="V2105" s="143"/>
      <c r="W2105" s="90">
        <f>IF(AND($AM$17&gt;=$X2105,$AM$17&lt;=$Y2105),'TARIFA ENTREGA A DIRECCION USD'!A2105,$W2106)</f>
        <v>0</v>
      </c>
      <c r="X2105" s="90">
        <v>2096.0010000000002</v>
      </c>
      <c r="Y2105" s="90">
        <v>2097</v>
      </c>
      <c r="Z2105" s="144"/>
    </row>
    <row r="2106" spans="1:26" ht="33.75" x14ac:dyDescent="0.2">
      <c r="A2106" s="281" t="str">
        <f t="shared" si="41"/>
        <v>VEN CVE</v>
      </c>
      <c r="B2106" s="279" t="s">
        <v>5475</v>
      </c>
      <c r="C2106" s="279" t="s">
        <v>5476</v>
      </c>
      <c r="D2106" s="279" t="s">
        <v>566</v>
      </c>
      <c r="E2106" s="279" t="s">
        <v>567</v>
      </c>
      <c r="F2106" s="405" t="s">
        <v>501</v>
      </c>
      <c r="G2106" s="406">
        <v>57</v>
      </c>
      <c r="I2106" s="143"/>
      <c r="J2106" s="143"/>
      <c r="K2106" s="143"/>
      <c r="L2106" s="143"/>
      <c r="M2106" s="237"/>
      <c r="N2106" s="143"/>
      <c r="O2106" s="143"/>
      <c r="P2106" s="143"/>
      <c r="Q2106" s="143"/>
      <c r="R2106" s="143"/>
      <c r="S2106" s="143"/>
      <c r="T2106" s="143"/>
      <c r="U2106" s="143"/>
      <c r="V2106" s="143"/>
      <c r="W2106" s="90">
        <f>IF(AND($AM$17&gt;=$X2106,$AM$17&lt;=$Y2106),'TARIFA ENTREGA A DIRECCION USD'!A2106,$W2107)</f>
        <v>0</v>
      </c>
      <c r="X2106" s="90">
        <v>2097.0010000000002</v>
      </c>
      <c r="Y2106" s="90">
        <v>2098</v>
      </c>
      <c r="Z2106" s="144"/>
    </row>
    <row r="2107" spans="1:26" ht="33.75" x14ac:dyDescent="0.2">
      <c r="A2107" s="281" t="str">
        <f t="shared" si="41"/>
        <v>VEN CZO</v>
      </c>
      <c r="B2107" s="279" t="s">
        <v>5475</v>
      </c>
      <c r="C2107" s="279" t="s">
        <v>5476</v>
      </c>
      <c r="D2107" s="279" t="s">
        <v>568</v>
      </c>
      <c r="E2107" s="279" t="s">
        <v>5481</v>
      </c>
      <c r="F2107" s="405" t="s">
        <v>502</v>
      </c>
      <c r="G2107" s="406">
        <v>282</v>
      </c>
      <c r="I2107" s="143"/>
      <c r="J2107" s="143"/>
      <c r="K2107" s="143"/>
      <c r="L2107" s="143"/>
      <c r="M2107" s="237"/>
      <c r="N2107" s="143"/>
      <c r="O2107" s="143"/>
      <c r="P2107" s="143"/>
      <c r="Q2107" s="143"/>
      <c r="R2107" s="143"/>
      <c r="S2107" s="143"/>
      <c r="T2107" s="143"/>
      <c r="U2107" s="143"/>
      <c r="V2107" s="143"/>
      <c r="W2107" s="90">
        <f>IF(AND($AM$17&gt;=$X2107,$AM$17&lt;=$Y2107),'TARIFA ENTREGA A DIRECCION USD'!A2107,$W2108)</f>
        <v>0</v>
      </c>
      <c r="X2107" s="90">
        <v>2098.0010000000002</v>
      </c>
      <c r="Y2107" s="90">
        <v>2099</v>
      </c>
      <c r="Z2107" s="144"/>
    </row>
    <row r="2108" spans="1:26" ht="33.75" x14ac:dyDescent="0.2">
      <c r="A2108" s="281" t="str">
        <f t="shared" si="41"/>
        <v>VEN DMS</v>
      </c>
      <c r="B2108" s="279" t="s">
        <v>5475</v>
      </c>
      <c r="C2108" s="279" t="s">
        <v>5476</v>
      </c>
      <c r="D2108" s="279" t="s">
        <v>5446</v>
      </c>
      <c r="E2108" s="279" t="s">
        <v>5447</v>
      </c>
      <c r="F2108" s="405" t="s">
        <v>504</v>
      </c>
      <c r="G2108" s="406">
        <v>609</v>
      </c>
      <c r="I2108" s="143"/>
      <c r="J2108" s="143"/>
      <c r="K2108" s="143"/>
      <c r="L2108" s="143"/>
      <c r="M2108" s="237"/>
      <c r="N2108" s="143"/>
      <c r="O2108" s="143"/>
      <c r="P2108" s="143"/>
      <c r="Q2108" s="143"/>
      <c r="R2108" s="143"/>
      <c r="S2108" s="143"/>
      <c r="T2108" s="143"/>
      <c r="U2108" s="143"/>
      <c r="V2108" s="143"/>
      <c r="W2108" s="90">
        <f>IF(AND($AM$17&gt;=$X2108,$AM$17&lt;=$Y2108),'TARIFA ENTREGA A DIRECCION USD'!A2108,$W2109)</f>
        <v>0</v>
      </c>
      <c r="X2108" s="90">
        <v>2099.0010000000002</v>
      </c>
      <c r="Y2108" s="90">
        <v>2100</v>
      </c>
      <c r="Z2108" s="144"/>
    </row>
    <row r="2109" spans="1:26" ht="33.75" x14ac:dyDescent="0.2">
      <c r="A2109" s="281" t="str">
        <f t="shared" si="41"/>
        <v>VEN ETE</v>
      </c>
      <c r="B2109" s="279" t="s">
        <v>5475</v>
      </c>
      <c r="C2109" s="279" t="s">
        <v>5476</v>
      </c>
      <c r="D2109" s="279" t="s">
        <v>570</v>
      </c>
      <c r="E2109" s="279" t="s">
        <v>571</v>
      </c>
      <c r="F2109" s="405" t="s">
        <v>503</v>
      </c>
      <c r="G2109" s="406">
        <v>458</v>
      </c>
      <c r="I2109" s="143"/>
      <c r="J2109" s="143"/>
      <c r="K2109" s="143"/>
      <c r="L2109" s="143"/>
      <c r="M2109" s="237"/>
      <c r="N2109" s="143"/>
      <c r="O2109" s="143"/>
      <c r="P2109" s="143"/>
      <c r="Q2109" s="143"/>
      <c r="R2109" s="143"/>
      <c r="S2109" s="143"/>
      <c r="T2109" s="143"/>
      <c r="U2109" s="143"/>
      <c r="V2109" s="143"/>
      <c r="W2109" s="90">
        <f>IF(AND($AM$17&gt;=$X2109,$AM$17&lt;=$Y2109),'TARIFA ENTREGA A DIRECCION USD'!A2109,$W2110)</f>
        <v>0</v>
      </c>
      <c r="X2109" s="90">
        <v>2100.0010000000002</v>
      </c>
      <c r="Y2109" s="90">
        <v>2101</v>
      </c>
      <c r="Z2109" s="144"/>
    </row>
    <row r="2110" spans="1:26" ht="33.75" x14ac:dyDescent="0.2">
      <c r="A2110" s="281" t="str">
        <f t="shared" si="41"/>
        <v>VEN EVA</v>
      </c>
      <c r="B2110" s="279" t="s">
        <v>5475</v>
      </c>
      <c r="C2110" s="279" t="s">
        <v>5476</v>
      </c>
      <c r="D2110" s="279" t="s">
        <v>572</v>
      </c>
      <c r="E2110" s="279" t="s">
        <v>573</v>
      </c>
      <c r="F2110" s="405" t="s">
        <v>504</v>
      </c>
      <c r="G2110" s="406">
        <v>755</v>
      </c>
      <c r="I2110" s="143"/>
      <c r="J2110" s="143"/>
      <c r="K2110" s="143"/>
      <c r="L2110" s="143"/>
      <c r="M2110" s="237"/>
      <c r="N2110" s="143"/>
      <c r="O2110" s="143"/>
      <c r="P2110" s="143"/>
      <c r="Q2110" s="143"/>
      <c r="R2110" s="143"/>
      <c r="S2110" s="143"/>
      <c r="T2110" s="143"/>
      <c r="U2110" s="143"/>
      <c r="V2110" s="143"/>
      <c r="W2110" s="90">
        <f>IF(AND($AM$17&gt;=$X2110,$AM$17&lt;=$Y2110),'TARIFA ENTREGA A DIRECCION USD'!A2110,$W2111)</f>
        <v>0</v>
      </c>
      <c r="X2110" s="90">
        <v>2101.0010000000002</v>
      </c>
      <c r="Y2110" s="90">
        <v>2102</v>
      </c>
      <c r="Z2110" s="144"/>
    </row>
    <row r="2111" spans="1:26" ht="33.75" x14ac:dyDescent="0.2">
      <c r="A2111" s="281" t="str">
        <f t="shared" si="41"/>
        <v>VEN GR2</v>
      </c>
      <c r="B2111" s="279" t="s">
        <v>5475</v>
      </c>
      <c r="C2111" s="279" t="s">
        <v>5476</v>
      </c>
      <c r="D2111" s="279" t="s">
        <v>576</v>
      </c>
      <c r="E2111" s="279" t="s">
        <v>5473</v>
      </c>
      <c r="F2111" s="405" t="s">
        <v>501</v>
      </c>
      <c r="G2111" s="406">
        <v>39</v>
      </c>
      <c r="I2111" s="143"/>
      <c r="J2111" s="143"/>
      <c r="K2111" s="143"/>
      <c r="L2111" s="143"/>
      <c r="M2111" s="237"/>
      <c r="N2111" s="143"/>
      <c r="O2111" s="143"/>
      <c r="P2111" s="143"/>
      <c r="Q2111" s="143"/>
      <c r="R2111" s="143"/>
      <c r="S2111" s="143"/>
      <c r="T2111" s="143"/>
      <c r="U2111" s="143"/>
      <c r="V2111" s="143"/>
      <c r="W2111" s="90">
        <f>IF(AND($AM$17&gt;=$X2111,$AM$17&lt;=$Y2111),'TARIFA ENTREGA A DIRECCION USD'!A2111,$W2112)</f>
        <v>0</v>
      </c>
      <c r="X2111" s="90">
        <v>2102.0010000000002</v>
      </c>
      <c r="Y2111" s="90">
        <v>2103</v>
      </c>
      <c r="Z2111" s="144"/>
    </row>
    <row r="2112" spans="1:26" ht="33.75" x14ac:dyDescent="0.2">
      <c r="A2112" s="281" t="str">
        <f t="shared" si="41"/>
        <v>VEN GTE</v>
      </c>
      <c r="B2112" s="279" t="s">
        <v>5475</v>
      </c>
      <c r="C2112" s="279" t="s">
        <v>5476</v>
      </c>
      <c r="D2112" s="279" t="s">
        <v>5501</v>
      </c>
      <c r="E2112" s="279" t="s">
        <v>5502</v>
      </c>
      <c r="F2112" s="405" t="s">
        <v>501</v>
      </c>
      <c r="G2112" s="406">
        <v>43</v>
      </c>
      <c r="I2112" s="143"/>
      <c r="J2112" s="143"/>
      <c r="K2112" s="143"/>
      <c r="L2112" s="143"/>
      <c r="M2112" s="237"/>
      <c r="N2112" s="143"/>
      <c r="O2112" s="143"/>
      <c r="P2112" s="143"/>
      <c r="Q2112" s="143"/>
      <c r="R2112" s="143"/>
      <c r="S2112" s="143"/>
      <c r="T2112" s="143"/>
      <c r="U2112" s="143"/>
      <c r="V2112" s="143"/>
      <c r="W2112" s="90">
        <f>IF(AND($AM$17&gt;=$X2112,$AM$17&lt;=$Y2112),'TARIFA ENTREGA A DIRECCION USD'!A2112,$W2113)</f>
        <v>0</v>
      </c>
      <c r="X2112" s="90">
        <v>2103.0010000000002</v>
      </c>
      <c r="Y2112" s="90">
        <v>2104</v>
      </c>
      <c r="Z2112" s="144"/>
    </row>
    <row r="2113" spans="1:26" ht="33.75" x14ac:dyDescent="0.2">
      <c r="A2113" s="281" t="str">
        <f t="shared" si="41"/>
        <v>VEN GUA</v>
      </c>
      <c r="B2113" s="279" t="s">
        <v>5475</v>
      </c>
      <c r="C2113" s="279" t="s">
        <v>5476</v>
      </c>
      <c r="D2113" s="279" t="s">
        <v>574</v>
      </c>
      <c r="E2113" s="279" t="s">
        <v>575</v>
      </c>
      <c r="F2113" s="405" t="s">
        <v>503</v>
      </c>
      <c r="G2113" s="406">
        <v>534</v>
      </c>
      <c r="I2113" s="143"/>
      <c r="J2113" s="143"/>
      <c r="K2113" s="143"/>
      <c r="L2113" s="143"/>
      <c r="M2113" s="237"/>
      <c r="N2113" s="143"/>
      <c r="O2113" s="143"/>
      <c r="P2113" s="143"/>
      <c r="Q2113" s="143"/>
      <c r="R2113" s="143"/>
      <c r="S2113" s="143"/>
      <c r="T2113" s="143"/>
      <c r="U2113" s="143"/>
      <c r="V2113" s="143"/>
      <c r="W2113" s="90">
        <f>IF(AND($AM$17&gt;=$X2113,$AM$17&lt;=$Y2113),'TARIFA ENTREGA A DIRECCION USD'!A2113,$W2114)</f>
        <v>0</v>
      </c>
      <c r="X2113" s="90">
        <v>2104.0010000000002</v>
      </c>
      <c r="Y2113" s="90">
        <v>2105</v>
      </c>
      <c r="Z2113" s="144"/>
    </row>
    <row r="2114" spans="1:26" ht="33.75" x14ac:dyDescent="0.2">
      <c r="A2114" s="281" t="str">
        <f t="shared" ref="A2114:A2177" si="42">CONCATENATE(B2114," ",D2114)</f>
        <v>VEN LGA</v>
      </c>
      <c r="B2114" s="368" t="s">
        <v>5475</v>
      </c>
      <c r="C2114" s="279" t="s">
        <v>5476</v>
      </c>
      <c r="D2114" s="368" t="s">
        <v>5536</v>
      </c>
      <c r="E2114" s="279" t="s">
        <v>5480</v>
      </c>
      <c r="F2114" s="405" t="s">
        <v>501</v>
      </c>
      <c r="G2114" s="406">
        <v>30</v>
      </c>
      <c r="I2114" s="143"/>
      <c r="J2114" s="143"/>
      <c r="K2114" s="143"/>
      <c r="L2114" s="143"/>
      <c r="M2114" s="237"/>
      <c r="N2114" s="143"/>
      <c r="O2114" s="143"/>
      <c r="P2114" s="143"/>
      <c r="Q2114" s="143"/>
      <c r="R2114" s="143"/>
      <c r="S2114" s="143"/>
      <c r="T2114" s="143"/>
      <c r="U2114" s="143"/>
      <c r="V2114" s="143"/>
      <c r="W2114" s="90">
        <f>IF(AND($AM$17&gt;=$X2114,$AM$17&lt;=$Y2114),'TARIFA ENTREGA A DIRECCION USD'!A2114,$W2115)</f>
        <v>0</v>
      </c>
      <c r="X2114" s="90">
        <v>2105.0010000000002</v>
      </c>
      <c r="Y2114" s="90">
        <v>2106</v>
      </c>
      <c r="Z2114" s="144"/>
    </row>
    <row r="2115" spans="1:26" ht="33.75" x14ac:dyDescent="0.2">
      <c r="A2115" s="281" t="str">
        <f t="shared" si="42"/>
        <v>VEN MAY</v>
      </c>
      <c r="B2115" s="368" t="s">
        <v>5475</v>
      </c>
      <c r="C2115" s="279" t="s">
        <v>5476</v>
      </c>
      <c r="D2115" s="279" t="s">
        <v>577</v>
      </c>
      <c r="E2115" s="279" t="s">
        <v>578</v>
      </c>
      <c r="F2115" s="405" t="s">
        <v>502</v>
      </c>
      <c r="G2115" s="406">
        <v>119</v>
      </c>
      <c r="I2115" s="143"/>
      <c r="J2115" s="143"/>
      <c r="K2115" s="143"/>
      <c r="L2115" s="143"/>
      <c r="M2115" s="237"/>
      <c r="N2115" s="143"/>
      <c r="O2115" s="143"/>
      <c r="P2115" s="143"/>
      <c r="Q2115" s="143"/>
      <c r="R2115" s="143"/>
      <c r="S2115" s="143"/>
      <c r="T2115" s="143"/>
      <c r="U2115" s="143"/>
      <c r="V2115" s="143"/>
      <c r="W2115" s="90">
        <f>IF(AND($AM$17&gt;=$X2115,$AM$17&lt;=$Y2115),'TARIFA ENTREGA A DIRECCION USD'!A2115,$W2116)</f>
        <v>0</v>
      </c>
      <c r="X2115" s="90">
        <v>2106.0010000000002</v>
      </c>
      <c r="Y2115" s="90">
        <v>2107</v>
      </c>
      <c r="Z2115" s="144"/>
    </row>
    <row r="2116" spans="1:26" ht="33.75" x14ac:dyDescent="0.2">
      <c r="A2116" s="281" t="str">
        <f t="shared" si="42"/>
        <v>VEN MBO</v>
      </c>
      <c r="B2116" s="368" t="s">
        <v>5475</v>
      </c>
      <c r="C2116" s="279" t="s">
        <v>5476</v>
      </c>
      <c r="D2116" s="279" t="s">
        <v>579</v>
      </c>
      <c r="E2116" s="279" t="s">
        <v>580</v>
      </c>
      <c r="F2116" s="405" t="s">
        <v>504</v>
      </c>
      <c r="G2116" s="406">
        <v>709</v>
      </c>
      <c r="I2116" s="143"/>
      <c r="J2116" s="143"/>
      <c r="K2116" s="143"/>
      <c r="L2116" s="143"/>
      <c r="M2116" s="237"/>
      <c r="N2116" s="143"/>
      <c r="O2116" s="143"/>
      <c r="P2116" s="143"/>
      <c r="Q2116" s="143"/>
      <c r="R2116" s="143"/>
      <c r="S2116" s="143"/>
      <c r="T2116" s="143"/>
      <c r="U2116" s="143"/>
      <c r="V2116" s="143"/>
      <c r="W2116" s="90">
        <f>IF(AND($AM$17&gt;=$X2116,$AM$17&lt;=$Y2116),'TARIFA ENTREGA A DIRECCION USD'!A2116,$W2117)</f>
        <v>0</v>
      </c>
      <c r="X2116" s="90">
        <v>2107.0010000000002</v>
      </c>
      <c r="Y2116" s="90">
        <v>2108</v>
      </c>
      <c r="Z2116" s="144"/>
    </row>
    <row r="2117" spans="1:26" ht="33.75" x14ac:dyDescent="0.2">
      <c r="A2117" s="281" t="str">
        <f t="shared" si="42"/>
        <v>VEN MDA</v>
      </c>
      <c r="B2117" s="368" t="s">
        <v>5475</v>
      </c>
      <c r="C2117" s="279" t="s">
        <v>5476</v>
      </c>
      <c r="D2117" s="279" t="s">
        <v>581</v>
      </c>
      <c r="E2117" s="279" t="s">
        <v>582</v>
      </c>
      <c r="F2117" s="405" t="s">
        <v>504</v>
      </c>
      <c r="G2117" s="406">
        <v>824</v>
      </c>
      <c r="I2117" s="143"/>
      <c r="J2117" s="143"/>
      <c r="K2117" s="143"/>
      <c r="L2117" s="143"/>
      <c r="M2117" s="237"/>
      <c r="N2117" s="143"/>
      <c r="O2117" s="143"/>
      <c r="P2117" s="143"/>
      <c r="Q2117" s="143"/>
      <c r="R2117" s="143"/>
      <c r="S2117" s="143"/>
      <c r="T2117" s="143"/>
      <c r="U2117" s="143"/>
      <c r="V2117" s="143"/>
      <c r="W2117" s="90">
        <f>IF(AND($AM$17&gt;=$X2117,$AM$17&lt;=$Y2117),'TARIFA ENTREGA A DIRECCION USD'!A2117,$W2118)</f>
        <v>0</v>
      </c>
      <c r="X2117" s="90">
        <v>2108.0010000000002</v>
      </c>
      <c r="Y2117" s="90">
        <v>2109</v>
      </c>
      <c r="Z2117" s="144"/>
    </row>
    <row r="2118" spans="1:26" ht="33.75" x14ac:dyDescent="0.2">
      <c r="A2118" s="281" t="str">
        <f t="shared" si="42"/>
        <v>VEN MIN</v>
      </c>
      <c r="B2118" s="368" t="s">
        <v>5475</v>
      </c>
      <c r="C2118" s="279" t="s">
        <v>5476</v>
      </c>
      <c r="D2118" s="279" t="s">
        <v>583</v>
      </c>
      <c r="E2118" s="279" t="s">
        <v>584</v>
      </c>
      <c r="F2118" s="405" t="s">
        <v>503</v>
      </c>
      <c r="G2118" s="406">
        <v>503</v>
      </c>
      <c r="I2118" s="143"/>
      <c r="J2118" s="143"/>
      <c r="K2118" s="143"/>
      <c r="L2118" s="143"/>
      <c r="M2118" s="237"/>
      <c r="N2118" s="143"/>
      <c r="O2118" s="143"/>
      <c r="P2118" s="143"/>
      <c r="Q2118" s="143"/>
      <c r="R2118" s="143"/>
      <c r="S2118" s="143"/>
      <c r="T2118" s="143"/>
      <c r="U2118" s="143"/>
      <c r="V2118" s="143"/>
      <c r="W2118" s="90">
        <f>IF(AND($AM$17&gt;=$X2118,$AM$17&lt;=$Y2118),'TARIFA ENTREGA A DIRECCION USD'!A2118,$W2119)</f>
        <v>0</v>
      </c>
      <c r="X2118" s="90">
        <v>2109.0010000000002</v>
      </c>
      <c r="Y2118" s="90">
        <v>2110</v>
      </c>
      <c r="Z2118" s="144"/>
    </row>
    <row r="2119" spans="1:26" ht="33.75" x14ac:dyDescent="0.2">
      <c r="A2119" s="281" t="str">
        <f t="shared" si="42"/>
        <v>VEN MLM</v>
      </c>
      <c r="B2119" s="368" t="s">
        <v>5475</v>
      </c>
      <c r="C2119" s="279" t="s">
        <v>5476</v>
      </c>
      <c r="D2119" s="279" t="s">
        <v>5474</v>
      </c>
      <c r="E2119" s="279" t="s">
        <v>5487</v>
      </c>
      <c r="F2119" s="405" t="s">
        <v>501</v>
      </c>
      <c r="G2119" s="406">
        <v>1</v>
      </c>
      <c r="I2119" s="143"/>
      <c r="J2119" s="143"/>
      <c r="K2119" s="143"/>
      <c r="L2119" s="143"/>
      <c r="M2119" s="237"/>
      <c r="N2119" s="143"/>
      <c r="O2119" s="143"/>
      <c r="P2119" s="143"/>
      <c r="Q2119" s="143"/>
      <c r="R2119" s="143"/>
      <c r="S2119" s="143"/>
      <c r="T2119" s="143"/>
      <c r="U2119" s="143"/>
      <c r="V2119" s="143"/>
      <c r="W2119" s="90">
        <f>IF(AND($AM$17&gt;=$X2119,$AM$17&lt;=$Y2119),'TARIFA ENTREGA A DIRECCION USD'!A2119,$W2120)</f>
        <v>0</v>
      </c>
      <c r="X2119" s="90">
        <v>2110.0010000000002</v>
      </c>
      <c r="Y2119" s="90">
        <v>2111</v>
      </c>
      <c r="Z2119" s="144"/>
    </row>
    <row r="2120" spans="1:26" ht="33.75" x14ac:dyDescent="0.2">
      <c r="A2120" s="281" t="str">
        <f t="shared" si="42"/>
        <v>VEN MTA</v>
      </c>
      <c r="B2120" s="368" t="s">
        <v>5475</v>
      </c>
      <c r="C2120" s="279" t="s">
        <v>5476</v>
      </c>
      <c r="D2120" s="279" t="s">
        <v>585</v>
      </c>
      <c r="E2120" s="279" t="s">
        <v>5483</v>
      </c>
      <c r="F2120" s="405" t="s">
        <v>504</v>
      </c>
      <c r="G2120" s="406">
        <v>460</v>
      </c>
      <c r="I2120" s="143"/>
      <c r="J2120" s="143"/>
      <c r="K2120" s="143"/>
      <c r="L2120" s="143"/>
      <c r="M2120" s="237"/>
      <c r="N2120" s="143"/>
      <c r="O2120" s="143"/>
      <c r="P2120" s="143"/>
      <c r="Q2120" s="143"/>
      <c r="R2120" s="143"/>
      <c r="S2120" s="143"/>
      <c r="T2120" s="143"/>
      <c r="U2120" s="143"/>
      <c r="V2120" s="143"/>
      <c r="W2120" s="90">
        <f>IF(AND($AM$17&gt;=$X2120,$AM$17&lt;=$Y2120),'TARIFA ENTREGA A DIRECCION USD'!A2120,$W2121)</f>
        <v>0</v>
      </c>
      <c r="X2120" s="90">
        <v>2111.0010000000002</v>
      </c>
      <c r="Y2120" s="90">
        <v>2112</v>
      </c>
      <c r="Z2120" s="144"/>
    </row>
    <row r="2121" spans="1:26" ht="33.75" x14ac:dyDescent="0.2">
      <c r="A2121" s="281" t="str">
        <f t="shared" si="42"/>
        <v>VEN PCO</v>
      </c>
      <c r="B2121" s="368" t="s">
        <v>5475</v>
      </c>
      <c r="C2121" s="279" t="s">
        <v>5476</v>
      </c>
      <c r="D2121" s="279" t="s">
        <v>586</v>
      </c>
      <c r="E2121" s="279" t="s">
        <v>587</v>
      </c>
      <c r="F2121" s="405" t="s">
        <v>502</v>
      </c>
      <c r="G2121" s="406">
        <v>223</v>
      </c>
      <c r="I2121" s="143"/>
      <c r="J2121" s="143"/>
      <c r="K2121" s="143"/>
      <c r="L2121" s="143"/>
      <c r="M2121" s="237"/>
      <c r="N2121" s="143"/>
      <c r="O2121" s="143"/>
      <c r="P2121" s="143"/>
      <c r="Q2121" s="143"/>
      <c r="R2121" s="143"/>
      <c r="S2121" s="143"/>
      <c r="T2121" s="143"/>
      <c r="U2121" s="143"/>
      <c r="V2121" s="143"/>
      <c r="W2121" s="90">
        <f>IF(AND($AM$17&gt;=$X2121,$AM$17&lt;=$Y2121),'TARIFA ENTREGA A DIRECCION USD'!A2121,$W2122)</f>
        <v>0</v>
      </c>
      <c r="X2121" s="90">
        <v>2112.0010000000002</v>
      </c>
      <c r="Y2121" s="90">
        <v>2113</v>
      </c>
      <c r="Z2121" s="144"/>
    </row>
    <row r="2122" spans="1:26" ht="33.75" x14ac:dyDescent="0.2">
      <c r="A2122" s="281" t="str">
        <f t="shared" si="42"/>
        <v>VEN PFO</v>
      </c>
      <c r="B2122" s="368" t="s">
        <v>5475</v>
      </c>
      <c r="C2122" s="279" t="s">
        <v>5476</v>
      </c>
      <c r="D2122" s="279" t="s">
        <v>588</v>
      </c>
      <c r="E2122" s="279" t="s">
        <v>589</v>
      </c>
      <c r="F2122" s="405" t="s">
        <v>503</v>
      </c>
      <c r="G2122" s="406">
        <v>541</v>
      </c>
      <c r="I2122" s="143"/>
      <c r="J2122" s="143"/>
      <c r="K2122" s="143"/>
      <c r="L2122" s="143"/>
      <c r="M2122" s="237"/>
      <c r="N2122" s="143"/>
      <c r="O2122" s="143"/>
      <c r="P2122" s="143"/>
      <c r="Q2122" s="143"/>
      <c r="R2122" s="143"/>
      <c r="S2122" s="143"/>
      <c r="T2122" s="143"/>
      <c r="U2122" s="143"/>
      <c r="V2122" s="143"/>
      <c r="W2122" s="90">
        <f>IF(AND($AM$17&gt;=$X2122,$AM$17&lt;=$Y2122),'TARIFA ENTREGA A DIRECCION USD'!A2122,$W2123)</f>
        <v>0</v>
      </c>
      <c r="X2122" s="90">
        <v>2113.0010000000002</v>
      </c>
      <c r="Y2122" s="90">
        <v>2114</v>
      </c>
      <c r="Z2122" s="144"/>
    </row>
    <row r="2123" spans="1:26" ht="33.75" x14ac:dyDescent="0.2">
      <c r="A2123" s="281" t="str">
        <f t="shared" si="42"/>
        <v>VEN PLC</v>
      </c>
      <c r="B2123" s="368" t="s">
        <v>5475</v>
      </c>
      <c r="C2123" s="279" t="s">
        <v>5476</v>
      </c>
      <c r="D2123" s="279" t="s">
        <v>590</v>
      </c>
      <c r="E2123" s="279" t="s">
        <v>591</v>
      </c>
      <c r="F2123" s="405" t="s">
        <v>503</v>
      </c>
      <c r="G2123" s="406">
        <v>324</v>
      </c>
      <c r="I2123" s="143"/>
      <c r="J2123" s="143"/>
      <c r="K2123" s="143"/>
      <c r="L2123" s="143"/>
      <c r="M2123" s="237"/>
      <c r="N2123" s="143"/>
      <c r="O2123" s="143"/>
      <c r="P2123" s="143"/>
      <c r="Q2123" s="143"/>
      <c r="R2123" s="143"/>
      <c r="S2123" s="143"/>
      <c r="T2123" s="143"/>
      <c r="U2123" s="143"/>
      <c r="V2123" s="143"/>
      <c r="W2123" s="90">
        <f>IF(AND($AM$17&gt;=$X2123,$AM$17&lt;=$Y2123),'TARIFA ENTREGA A DIRECCION USD'!A2123,$W2124)</f>
        <v>0</v>
      </c>
      <c r="X2123" s="90">
        <v>2114.0010000000002</v>
      </c>
      <c r="Y2123" s="90">
        <v>2115</v>
      </c>
      <c r="Z2123" s="144"/>
    </row>
    <row r="2124" spans="1:26" ht="33.75" x14ac:dyDescent="0.2">
      <c r="A2124" s="281" t="str">
        <f t="shared" si="42"/>
        <v>VEN POZ</v>
      </c>
      <c r="B2124" s="368" t="s">
        <v>5475</v>
      </c>
      <c r="C2124" s="279" t="s">
        <v>5476</v>
      </c>
      <c r="D2124" s="279" t="s">
        <v>592</v>
      </c>
      <c r="E2124" s="279" t="s">
        <v>593</v>
      </c>
      <c r="F2124" s="405" t="s">
        <v>504</v>
      </c>
      <c r="G2124" s="406">
        <v>656</v>
      </c>
      <c r="I2124" s="143"/>
      <c r="J2124" s="143"/>
      <c r="K2124" s="143"/>
      <c r="L2124" s="143"/>
      <c r="M2124" s="237"/>
      <c r="N2124" s="143"/>
      <c r="O2124" s="143"/>
      <c r="P2124" s="143"/>
      <c r="Q2124" s="143"/>
      <c r="R2124" s="143"/>
      <c r="S2124" s="143"/>
      <c r="T2124" s="143"/>
      <c r="U2124" s="143"/>
      <c r="V2124" s="143"/>
      <c r="W2124" s="90">
        <f>IF(AND($AM$17&gt;=$X2124,$AM$17&lt;=$Y2124),'TARIFA ENTREGA A DIRECCION USD'!A2124,$W2125)</f>
        <v>0</v>
      </c>
      <c r="X2124" s="90">
        <v>2115.0010000000002</v>
      </c>
      <c r="Y2124" s="90">
        <v>2116</v>
      </c>
      <c r="Z2124" s="144"/>
    </row>
    <row r="2125" spans="1:26" ht="33.75" x14ac:dyDescent="0.2">
      <c r="A2125" s="281" t="str">
        <f t="shared" si="42"/>
        <v>VEN SNT</v>
      </c>
      <c r="B2125" s="368" t="s">
        <v>5475</v>
      </c>
      <c r="C2125" s="279" t="s">
        <v>5476</v>
      </c>
      <c r="D2125" s="279" t="s">
        <v>5610</v>
      </c>
      <c r="E2125" s="279" t="s">
        <v>594</v>
      </c>
      <c r="F2125" s="405" t="s">
        <v>504</v>
      </c>
      <c r="G2125" s="406">
        <v>958</v>
      </c>
      <c r="I2125" s="143"/>
      <c r="J2125" s="143"/>
      <c r="K2125" s="143"/>
      <c r="L2125" s="143"/>
      <c r="M2125" s="237"/>
      <c r="N2125" s="143"/>
      <c r="O2125" s="143"/>
      <c r="P2125" s="143"/>
      <c r="Q2125" s="143"/>
      <c r="R2125" s="143"/>
      <c r="S2125" s="143"/>
      <c r="T2125" s="143"/>
      <c r="U2125" s="143"/>
      <c r="V2125" s="143"/>
      <c r="W2125" s="90">
        <f>IF(AND($AM$17&gt;=$X2125,$AM$17&lt;=$Y2125),'TARIFA ENTREGA A DIRECCION USD'!A2125,$W2126)</f>
        <v>0</v>
      </c>
      <c r="X2125" s="90">
        <v>2116.0010000000002</v>
      </c>
      <c r="Y2125" s="90">
        <v>2117</v>
      </c>
      <c r="Z2125" s="144"/>
    </row>
    <row r="2126" spans="1:26" ht="33.75" x14ac:dyDescent="0.2">
      <c r="A2126" s="281" t="str">
        <f t="shared" si="42"/>
        <v>VEN SBZ</v>
      </c>
      <c r="B2126" s="368" t="s">
        <v>5475</v>
      </c>
      <c r="C2126" s="279" t="s">
        <v>5476</v>
      </c>
      <c r="D2126" s="279" t="s">
        <v>595</v>
      </c>
      <c r="E2126" s="279" t="s">
        <v>5484</v>
      </c>
      <c r="F2126" s="405" t="s">
        <v>504</v>
      </c>
      <c r="G2126" s="406">
        <v>809</v>
      </c>
      <c r="I2126" s="143"/>
      <c r="J2126" s="143"/>
      <c r="K2126" s="143"/>
      <c r="L2126" s="143"/>
      <c r="M2126" s="237"/>
      <c r="N2126" s="143"/>
      <c r="O2126" s="143"/>
      <c r="P2126" s="143"/>
      <c r="Q2126" s="143"/>
      <c r="R2126" s="143"/>
      <c r="S2126" s="143"/>
      <c r="T2126" s="143"/>
      <c r="U2126" s="143"/>
      <c r="V2126" s="143"/>
      <c r="W2126" s="90">
        <f>IF(AND($AM$17&gt;=$X2126,$AM$17&lt;=$Y2126),'TARIFA ENTREGA A DIRECCION USD'!A2126,$W2127)</f>
        <v>0</v>
      </c>
      <c r="X2126" s="90">
        <v>2117.0010000000002</v>
      </c>
      <c r="Y2126" s="90">
        <v>2118</v>
      </c>
      <c r="Z2126" s="144"/>
    </row>
    <row r="2127" spans="1:26" ht="33.75" x14ac:dyDescent="0.2">
      <c r="A2127" s="281" t="str">
        <f t="shared" si="42"/>
        <v>VEN SCL</v>
      </c>
      <c r="B2127" s="368" t="s">
        <v>5475</v>
      </c>
      <c r="C2127" s="279" t="s">
        <v>5476</v>
      </c>
      <c r="D2127" s="279" t="s">
        <v>596</v>
      </c>
      <c r="E2127" s="279" t="s">
        <v>597</v>
      </c>
      <c r="F2127" s="405" t="s">
        <v>504</v>
      </c>
      <c r="G2127" s="406">
        <v>919</v>
      </c>
      <c r="I2127" s="143"/>
      <c r="J2127" s="143"/>
      <c r="K2127" s="143"/>
      <c r="L2127" s="143"/>
      <c r="M2127" s="237"/>
      <c r="N2127" s="143"/>
      <c r="O2127" s="143"/>
      <c r="P2127" s="143"/>
      <c r="Q2127" s="143"/>
      <c r="R2127" s="143"/>
      <c r="S2127" s="143"/>
      <c r="T2127" s="143"/>
      <c r="U2127" s="143"/>
      <c r="V2127" s="143"/>
      <c r="W2127" s="90">
        <f>IF(AND($AM$17&gt;=$X2127,$AM$17&lt;=$Y2127),'TARIFA ENTREGA A DIRECCION USD'!A2127,$W2128)</f>
        <v>0</v>
      </c>
      <c r="X2127" s="90">
        <v>2118.0010000000002</v>
      </c>
      <c r="Y2127" s="90">
        <v>2119</v>
      </c>
      <c r="Z2127" s="144"/>
    </row>
    <row r="2128" spans="1:26" ht="33.75" x14ac:dyDescent="0.2">
      <c r="A2128" s="281" t="str">
        <f t="shared" si="42"/>
        <v>VEN SFE</v>
      </c>
      <c r="B2128" s="368" t="s">
        <v>5475</v>
      </c>
      <c r="C2128" s="279" t="s">
        <v>5476</v>
      </c>
      <c r="D2128" s="279" t="s">
        <v>598</v>
      </c>
      <c r="E2128" s="279" t="s">
        <v>599</v>
      </c>
      <c r="F2128" s="405" t="s">
        <v>502</v>
      </c>
      <c r="G2128" s="406">
        <v>293</v>
      </c>
      <c r="I2128" s="143"/>
      <c r="J2128" s="143"/>
      <c r="K2128" s="143"/>
      <c r="L2128" s="143"/>
      <c r="M2128" s="237"/>
      <c r="N2128" s="143"/>
      <c r="O2128" s="143"/>
      <c r="P2128" s="143"/>
      <c r="Q2128" s="143"/>
      <c r="R2128" s="143"/>
      <c r="S2128" s="143"/>
      <c r="T2128" s="143"/>
      <c r="U2128" s="143"/>
      <c r="V2128" s="143"/>
      <c r="W2128" s="90">
        <f>IF(AND($AM$17&gt;=$X2128,$AM$17&lt;=$Y2128),'TARIFA ENTREGA A DIRECCION USD'!A2128,$W2129)</f>
        <v>0</v>
      </c>
      <c r="X2128" s="90">
        <v>2119.0010000000002</v>
      </c>
      <c r="Y2128" s="90">
        <v>2120</v>
      </c>
      <c r="Z2128" s="144"/>
    </row>
    <row r="2129" spans="1:26" ht="33.75" x14ac:dyDescent="0.2">
      <c r="A2129" s="281" t="str">
        <f t="shared" si="42"/>
        <v>VEN SFX</v>
      </c>
      <c r="B2129" s="368" t="s">
        <v>5475</v>
      </c>
      <c r="C2129" s="279" t="s">
        <v>5476</v>
      </c>
      <c r="D2129" s="279" t="s">
        <v>600</v>
      </c>
      <c r="E2129" s="279" t="s">
        <v>601</v>
      </c>
      <c r="F2129" s="405" t="s">
        <v>504</v>
      </c>
      <c r="G2129" s="406">
        <v>672</v>
      </c>
      <c r="I2129" s="143"/>
      <c r="J2129" s="143"/>
      <c r="K2129" s="143"/>
      <c r="L2129" s="143"/>
      <c r="M2129" s="237"/>
      <c r="N2129" s="143"/>
      <c r="O2129" s="143"/>
      <c r="P2129" s="143"/>
      <c r="Q2129" s="143"/>
      <c r="R2129" s="143"/>
      <c r="S2129" s="143"/>
      <c r="T2129" s="143"/>
      <c r="U2129" s="143"/>
      <c r="V2129" s="143"/>
      <c r="W2129" s="90">
        <f>IF(AND($AM$17&gt;=$X2129,$AM$17&lt;=$Y2129),'TARIFA ENTREGA A DIRECCION USD'!A2129,$W2130)</f>
        <v>0</v>
      </c>
      <c r="X2129" s="90">
        <v>2120.0010000000002</v>
      </c>
      <c r="Y2129" s="90">
        <v>2121</v>
      </c>
      <c r="Z2129" s="144"/>
    </row>
    <row r="2130" spans="1:26" ht="33.75" x14ac:dyDescent="0.2">
      <c r="A2130" s="281" t="str">
        <f t="shared" si="42"/>
        <v>VEN TPT</v>
      </c>
      <c r="B2130" s="368" t="s">
        <v>5475</v>
      </c>
      <c r="C2130" s="279" t="s">
        <v>5476</v>
      </c>
      <c r="D2130" s="279" t="s">
        <v>5503</v>
      </c>
      <c r="E2130" s="279" t="s">
        <v>5504</v>
      </c>
      <c r="F2130" s="405" t="s">
        <v>504</v>
      </c>
      <c r="G2130" s="406">
        <v>720</v>
      </c>
      <c r="I2130" s="143"/>
      <c r="J2130" s="143"/>
      <c r="K2130" s="143"/>
      <c r="L2130" s="143"/>
      <c r="M2130" s="237"/>
      <c r="N2130" s="143"/>
      <c r="O2130" s="143"/>
      <c r="P2130" s="143"/>
      <c r="Q2130" s="143"/>
      <c r="R2130" s="143"/>
      <c r="S2130" s="143"/>
      <c r="T2130" s="143"/>
      <c r="U2130" s="143"/>
      <c r="V2130" s="143"/>
      <c r="W2130" s="90">
        <f>IF(AND($AM$17&gt;=$X2130,$AM$17&lt;=$Y2130),'TARIFA ENTREGA A DIRECCION USD'!A2130,$W2131)</f>
        <v>0</v>
      </c>
      <c r="X2130" s="90">
        <v>2121.0010000000002</v>
      </c>
      <c r="Y2130" s="90">
        <v>2122</v>
      </c>
      <c r="Z2130" s="144"/>
    </row>
    <row r="2131" spans="1:26" ht="33.75" x14ac:dyDescent="0.2">
      <c r="A2131" s="281" t="str">
        <f t="shared" si="42"/>
        <v>VEN TY1</v>
      </c>
      <c r="B2131" s="368" t="s">
        <v>5475</v>
      </c>
      <c r="C2131" s="279" t="s">
        <v>5476</v>
      </c>
      <c r="D2131" s="279" t="s">
        <v>604</v>
      </c>
      <c r="E2131" s="279" t="s">
        <v>605</v>
      </c>
      <c r="F2131" s="405" t="s">
        <v>501</v>
      </c>
      <c r="G2131" s="406">
        <v>1</v>
      </c>
      <c r="I2131" s="143"/>
      <c r="J2131" s="143"/>
      <c r="K2131" s="143"/>
      <c r="L2131" s="143"/>
      <c r="M2131" s="237"/>
      <c r="N2131" s="143"/>
      <c r="O2131" s="143"/>
      <c r="P2131" s="143"/>
      <c r="Q2131" s="143"/>
      <c r="R2131" s="143"/>
      <c r="S2131" s="143"/>
      <c r="T2131" s="143"/>
      <c r="U2131" s="143"/>
      <c r="V2131" s="143"/>
      <c r="W2131" s="90">
        <f>IF(AND($AM$17&gt;=$X2131,$AM$17&lt;=$Y2131),'TARIFA ENTREGA A DIRECCION USD'!A2131,$W2132)</f>
        <v>0</v>
      </c>
      <c r="X2131" s="90">
        <v>2122.0010000000002</v>
      </c>
      <c r="Y2131" s="90">
        <v>2123</v>
      </c>
      <c r="Z2131" s="144"/>
    </row>
    <row r="2132" spans="1:26" ht="33.75" x14ac:dyDescent="0.2">
      <c r="A2132" s="281" t="str">
        <f t="shared" si="42"/>
        <v>VEN VAL</v>
      </c>
      <c r="B2132" s="368" t="s">
        <v>5475</v>
      </c>
      <c r="C2132" s="279" t="s">
        <v>5476</v>
      </c>
      <c r="D2132" s="279" t="s">
        <v>602</v>
      </c>
      <c r="E2132" s="279" t="s">
        <v>603</v>
      </c>
      <c r="F2132" s="405" t="s">
        <v>502</v>
      </c>
      <c r="G2132" s="406">
        <v>167</v>
      </c>
      <c r="I2132" s="143"/>
      <c r="J2132" s="143"/>
      <c r="K2132" s="143"/>
      <c r="L2132" s="143"/>
      <c r="M2132" s="237"/>
      <c r="N2132" s="143"/>
      <c r="O2132" s="143"/>
      <c r="P2132" s="143"/>
      <c r="Q2132" s="143"/>
      <c r="R2132" s="143"/>
      <c r="S2132" s="143"/>
      <c r="T2132" s="143"/>
      <c r="U2132" s="143"/>
      <c r="V2132" s="143"/>
      <c r="W2132" s="90">
        <f>IF(AND($AM$17&gt;=$X2132,$AM$17&lt;=$Y2132),'TARIFA ENTREGA A DIRECCION USD'!A2132,$W2133)</f>
        <v>0</v>
      </c>
      <c r="X2132" s="90">
        <v>2123.0010000000002</v>
      </c>
      <c r="Y2132" s="90">
        <v>2124</v>
      </c>
      <c r="Z2132" s="144"/>
    </row>
    <row r="2133" spans="1:26" ht="33.75" x14ac:dyDescent="0.2">
      <c r="A2133" s="281" t="str">
        <f t="shared" si="42"/>
        <v>VEN VEN</v>
      </c>
      <c r="B2133" s="368" t="s">
        <v>5475</v>
      </c>
      <c r="C2133" s="279" t="s">
        <v>5476</v>
      </c>
      <c r="D2133" s="279" t="s">
        <v>5475</v>
      </c>
      <c r="E2133" s="279" t="s">
        <v>5476</v>
      </c>
      <c r="F2133" s="405" t="s">
        <v>501</v>
      </c>
      <c r="G2133" s="406">
        <v>1</v>
      </c>
      <c r="I2133" s="143"/>
      <c r="J2133" s="143"/>
      <c r="K2133" s="143"/>
      <c r="L2133" s="143"/>
      <c r="M2133" s="237"/>
      <c r="N2133" s="143"/>
      <c r="O2133" s="143"/>
      <c r="P2133" s="143"/>
      <c r="Q2133" s="143"/>
      <c r="R2133" s="143"/>
      <c r="S2133" s="143"/>
      <c r="T2133" s="143"/>
      <c r="U2133" s="143"/>
      <c r="V2133" s="143"/>
      <c r="W2133" s="90">
        <f>IF(AND($AM$17&gt;=$X2133,$AM$17&lt;=$Y2133),'TARIFA ENTREGA A DIRECCION USD'!A2133,$W2134)</f>
        <v>0</v>
      </c>
      <c r="X2133" s="90">
        <v>2124.0010000000002</v>
      </c>
      <c r="Y2133" s="90">
        <v>2125</v>
      </c>
      <c r="Z2133" s="144"/>
    </row>
    <row r="2134" spans="1:26" ht="33.75" x14ac:dyDescent="0.2">
      <c r="A2134" s="281" t="str">
        <f t="shared" si="42"/>
        <v>VEN VLP</v>
      </c>
      <c r="B2134" s="368" t="s">
        <v>5475</v>
      </c>
      <c r="C2134" s="279" t="s">
        <v>5476</v>
      </c>
      <c r="D2134" s="279" t="s">
        <v>606</v>
      </c>
      <c r="E2134" s="279" t="s">
        <v>5482</v>
      </c>
      <c r="F2134" s="405" t="s">
        <v>503</v>
      </c>
      <c r="G2134" s="406">
        <v>359</v>
      </c>
      <c r="I2134" s="143"/>
      <c r="J2134" s="143"/>
      <c r="K2134" s="143"/>
      <c r="L2134" s="143"/>
      <c r="M2134" s="237"/>
      <c r="N2134" s="143"/>
      <c r="O2134" s="143"/>
      <c r="P2134" s="143"/>
      <c r="Q2134" s="143"/>
      <c r="R2134" s="143"/>
      <c r="S2134" s="143"/>
      <c r="T2134" s="143"/>
      <c r="U2134" s="143"/>
      <c r="V2134" s="143"/>
      <c r="W2134" s="90">
        <f>IF(AND($AM$17&gt;=$X2134,$AM$17&lt;=$Y2134),'TARIFA ENTREGA A DIRECCION USD'!A2134,$W2135)</f>
        <v>0</v>
      </c>
      <c r="X2134" s="90">
        <v>2125.0010000000002</v>
      </c>
      <c r="Y2134" s="90">
        <v>2126</v>
      </c>
      <c r="Z2134" s="144"/>
    </row>
    <row r="2135" spans="1:26" ht="33.75" x14ac:dyDescent="0.2">
      <c r="A2135" s="281" t="str">
        <f t="shared" si="42"/>
        <v>VEN VRA</v>
      </c>
      <c r="B2135" s="368" t="s">
        <v>5475</v>
      </c>
      <c r="C2135" s="279" t="s">
        <v>5476</v>
      </c>
      <c r="D2135" s="279" t="s">
        <v>607</v>
      </c>
      <c r="E2135" s="279" t="s">
        <v>608</v>
      </c>
      <c r="F2135" s="405" t="s">
        <v>504</v>
      </c>
      <c r="G2135" s="406">
        <v>606</v>
      </c>
      <c r="I2135" s="143"/>
      <c r="J2135" s="143"/>
      <c r="K2135" s="143"/>
      <c r="L2135" s="143"/>
      <c r="M2135" s="237"/>
      <c r="N2135" s="143"/>
      <c r="O2135" s="143"/>
      <c r="P2135" s="143"/>
      <c r="Q2135" s="143"/>
      <c r="R2135" s="143"/>
      <c r="S2135" s="143"/>
      <c r="T2135" s="143"/>
      <c r="U2135" s="143"/>
      <c r="V2135" s="143"/>
      <c r="W2135" s="90">
        <f>IF(AND($AM$17&gt;=$X2135,$AM$17&lt;=$Y2135),'TARIFA ENTREGA A DIRECCION USD'!A2135,$W2136)</f>
        <v>0</v>
      </c>
      <c r="X2135" s="90">
        <v>2126.0010000000002</v>
      </c>
      <c r="Y2135" s="90">
        <v>2127</v>
      </c>
      <c r="Z2135" s="144"/>
    </row>
    <row r="2136" spans="1:26" ht="33.75" x14ac:dyDescent="0.2">
      <c r="A2136" s="281" t="str">
        <f t="shared" si="42"/>
        <v>VEN XBM</v>
      </c>
      <c r="B2136" s="368" t="s">
        <v>5475</v>
      </c>
      <c r="C2136" s="279" t="s">
        <v>5476</v>
      </c>
      <c r="D2136" s="279" t="s">
        <v>609</v>
      </c>
      <c r="E2136" s="279" t="s">
        <v>612</v>
      </c>
      <c r="F2136" s="405" t="s">
        <v>501</v>
      </c>
      <c r="G2136" s="406">
        <v>1</v>
      </c>
      <c r="I2136" s="143"/>
      <c r="J2136" s="143"/>
      <c r="K2136" s="143"/>
      <c r="L2136" s="143"/>
      <c r="M2136" s="237"/>
      <c r="N2136" s="143"/>
      <c r="O2136" s="143"/>
      <c r="P2136" s="143"/>
      <c r="Q2136" s="143"/>
      <c r="R2136" s="143"/>
      <c r="S2136" s="143"/>
      <c r="T2136" s="143"/>
      <c r="U2136" s="143"/>
      <c r="V2136" s="143"/>
      <c r="W2136" s="90">
        <f>IF(AND($AM$17&gt;=$X2136,$AM$17&lt;=$Y2136),'TARIFA ENTREGA A DIRECCION USD'!A2136,$W2137)</f>
        <v>0</v>
      </c>
      <c r="X2136" s="90">
        <v>2127.0010000000002</v>
      </c>
      <c r="Y2136" s="90">
        <v>2128</v>
      </c>
      <c r="Z2136" s="144"/>
    </row>
    <row r="2137" spans="1:26" ht="33.75" x14ac:dyDescent="0.2">
      <c r="A2137" s="281" t="str">
        <f t="shared" si="42"/>
        <v>VEN XES</v>
      </c>
      <c r="B2137" s="368" t="s">
        <v>5475</v>
      </c>
      <c r="C2137" s="279" t="s">
        <v>5476</v>
      </c>
      <c r="D2137" s="279" t="s">
        <v>610</v>
      </c>
      <c r="E2137" s="279" t="s">
        <v>613</v>
      </c>
      <c r="F2137" s="405" t="s">
        <v>501</v>
      </c>
      <c r="G2137" s="406">
        <v>1</v>
      </c>
      <c r="I2137" s="143"/>
      <c r="J2137" s="143"/>
      <c r="K2137" s="143"/>
      <c r="L2137" s="143"/>
      <c r="M2137" s="237"/>
      <c r="N2137" s="143"/>
      <c r="O2137" s="143"/>
      <c r="P2137" s="143"/>
      <c r="Q2137" s="143"/>
      <c r="R2137" s="143"/>
      <c r="S2137" s="143"/>
      <c r="T2137" s="143"/>
      <c r="U2137" s="143"/>
      <c r="V2137" s="143"/>
      <c r="W2137" s="90">
        <f>IF(AND($AM$17&gt;=$X2137,$AM$17&lt;=$Y2137),'TARIFA ENTREGA A DIRECCION USD'!A2137,$W2138)</f>
        <v>0</v>
      </c>
      <c r="X2137" s="90">
        <v>2128.0010000000002</v>
      </c>
      <c r="Y2137" s="90">
        <v>2129</v>
      </c>
      <c r="Z2137" s="144"/>
    </row>
    <row r="2138" spans="1:26" ht="33.75" x14ac:dyDescent="0.2">
      <c r="A2138" s="281" t="str">
        <f t="shared" si="42"/>
        <v>VEN XSJ</v>
      </c>
      <c r="B2138" s="368" t="s">
        <v>5475</v>
      </c>
      <c r="C2138" s="279" t="s">
        <v>5476</v>
      </c>
      <c r="D2138" s="279" t="s">
        <v>5477</v>
      </c>
      <c r="E2138" s="279" t="s">
        <v>5478</v>
      </c>
      <c r="F2138" s="405" t="s">
        <v>501</v>
      </c>
      <c r="G2138" s="406">
        <v>1</v>
      </c>
      <c r="I2138" s="143"/>
      <c r="J2138" s="143"/>
      <c r="K2138" s="143"/>
      <c r="L2138" s="143"/>
      <c r="M2138" s="237"/>
      <c r="N2138" s="143"/>
      <c r="O2138" s="143"/>
      <c r="P2138" s="143"/>
      <c r="Q2138" s="143"/>
      <c r="R2138" s="143"/>
      <c r="S2138" s="143"/>
      <c r="T2138" s="143"/>
      <c r="U2138" s="143"/>
      <c r="V2138" s="143"/>
      <c r="W2138" s="90">
        <f>IF(AND($AM$17&gt;=$X2138,$AM$17&lt;=$Y2138),'TARIFA ENTREGA A DIRECCION USD'!A2138,$W2139)</f>
        <v>0</v>
      </c>
      <c r="X2138" s="90">
        <v>2129.0010000000002</v>
      </c>
      <c r="Y2138" s="90">
        <v>2130</v>
      </c>
      <c r="Z2138" s="144"/>
    </row>
    <row r="2139" spans="1:26" ht="33.75" x14ac:dyDescent="0.2">
      <c r="A2139" s="281" t="str">
        <f t="shared" si="42"/>
        <v>VEN XSS</v>
      </c>
      <c r="B2139" s="368" t="s">
        <v>5475</v>
      </c>
      <c r="C2139" s="279" t="s">
        <v>5476</v>
      </c>
      <c r="D2139" s="279" t="s">
        <v>5485</v>
      </c>
      <c r="E2139" s="279" t="s">
        <v>5486</v>
      </c>
      <c r="F2139" s="405" t="s">
        <v>504</v>
      </c>
      <c r="G2139" s="406">
        <v>919</v>
      </c>
      <c r="I2139" s="143"/>
      <c r="J2139" s="143"/>
      <c r="K2139" s="143"/>
      <c r="L2139" s="143"/>
      <c r="M2139" s="237"/>
      <c r="N2139" s="143"/>
      <c r="O2139" s="143"/>
      <c r="P2139" s="143"/>
      <c r="Q2139" s="143"/>
      <c r="R2139" s="143"/>
      <c r="S2139" s="143"/>
      <c r="T2139" s="143"/>
      <c r="U2139" s="143"/>
      <c r="V2139" s="143"/>
      <c r="W2139" s="90">
        <f>IF(AND($AM$17&gt;=$X2139,$AM$17&lt;=$Y2139),'TARIFA ENTREGA A DIRECCION USD'!A2139,$W2140)</f>
        <v>0</v>
      </c>
      <c r="X2139" s="90">
        <v>2130.0010000000002</v>
      </c>
      <c r="Y2139" s="90">
        <v>2131</v>
      </c>
      <c r="Z2139" s="144"/>
    </row>
    <row r="2140" spans="1:26" ht="33.75" x14ac:dyDescent="0.2">
      <c r="A2140" s="281" t="str">
        <f t="shared" si="42"/>
        <v>VEN XTT</v>
      </c>
      <c r="B2140" s="368" t="s">
        <v>5475</v>
      </c>
      <c r="C2140" s="279" t="s">
        <v>5476</v>
      </c>
      <c r="D2140" s="279" t="s">
        <v>5448</v>
      </c>
      <c r="E2140" s="279" t="s">
        <v>5479</v>
      </c>
      <c r="F2140" s="405" t="s">
        <v>501</v>
      </c>
      <c r="G2140" s="406">
        <v>1</v>
      </c>
      <c r="I2140" s="143"/>
      <c r="J2140" s="143"/>
      <c r="K2140" s="143"/>
      <c r="L2140" s="143"/>
      <c r="M2140" s="237"/>
      <c r="N2140" s="143"/>
      <c r="O2140" s="143"/>
      <c r="P2140" s="143"/>
      <c r="Q2140" s="143"/>
      <c r="R2140" s="143"/>
      <c r="S2140" s="143"/>
      <c r="T2140" s="143"/>
      <c r="U2140" s="143"/>
      <c r="V2140" s="143"/>
      <c r="W2140" s="90">
        <f>IF(AND($AM$17&gt;=$X2140,$AM$17&lt;=$Y2140),'TARIFA ENTREGA A DIRECCION USD'!A2140,$W2141)</f>
        <v>0</v>
      </c>
      <c r="X2140" s="90">
        <v>2131.0010000000002</v>
      </c>
      <c r="Y2140" s="90">
        <v>2132</v>
      </c>
      <c r="Z2140" s="144"/>
    </row>
    <row r="2141" spans="1:26" ht="33.75" x14ac:dyDescent="0.2">
      <c r="A2141" s="282" t="str">
        <f t="shared" si="42"/>
        <v>VEN XCH</v>
      </c>
      <c r="B2141" s="368" t="s">
        <v>5475</v>
      </c>
      <c r="C2141" s="278" t="s">
        <v>5476</v>
      </c>
      <c r="D2141" s="278" t="s">
        <v>5537</v>
      </c>
      <c r="E2141" s="278" t="s">
        <v>5538</v>
      </c>
      <c r="F2141" s="395" t="s">
        <v>501</v>
      </c>
      <c r="G2141" s="396">
        <v>1</v>
      </c>
      <c r="I2141" s="143"/>
      <c r="J2141" s="143"/>
      <c r="K2141" s="143"/>
      <c r="L2141" s="143"/>
      <c r="M2141" s="237"/>
      <c r="N2141" s="143"/>
      <c r="O2141" s="143"/>
      <c r="P2141" s="143"/>
      <c r="Q2141" s="143"/>
      <c r="R2141" s="143"/>
      <c r="S2141" s="143"/>
      <c r="T2141" s="143"/>
      <c r="U2141" s="143"/>
      <c r="V2141" s="143"/>
      <c r="W2141" s="90">
        <f>IF(AND($AM$17&gt;=$X2141,$AM$17&lt;=$Y2141),'TARIFA ENTREGA A DIRECCION USD'!A2141,$W2142)</f>
        <v>0</v>
      </c>
      <c r="X2141" s="90">
        <v>2132.0010000000002</v>
      </c>
      <c r="Y2141" s="90">
        <v>2133</v>
      </c>
      <c r="Z2141" s="144"/>
    </row>
    <row r="2142" spans="1:26" ht="33.75" x14ac:dyDescent="0.2">
      <c r="A2142" s="294" t="str">
        <f t="shared" si="42"/>
        <v>VEN BPC</v>
      </c>
      <c r="B2142" s="293" t="s">
        <v>5475</v>
      </c>
      <c r="C2142" s="293" t="s">
        <v>5476</v>
      </c>
      <c r="D2142" s="293" t="s">
        <v>5544</v>
      </c>
      <c r="E2142" s="293" t="s">
        <v>5545</v>
      </c>
      <c r="F2142" s="397" t="s">
        <v>503</v>
      </c>
      <c r="G2142" s="398">
        <v>324</v>
      </c>
      <c r="I2142" s="143"/>
      <c r="J2142" s="143"/>
      <c r="K2142" s="143"/>
      <c r="L2142" s="143"/>
      <c r="M2142" s="237"/>
      <c r="N2142" s="143"/>
      <c r="O2142" s="143"/>
      <c r="P2142" s="143"/>
      <c r="Q2142" s="143"/>
      <c r="R2142" s="143"/>
      <c r="S2142" s="143"/>
      <c r="T2142" s="143"/>
      <c r="U2142" s="143"/>
      <c r="V2142" s="143"/>
      <c r="W2142" s="90">
        <f>IF(AND($AM$17&gt;=$X2142,$AM$17&lt;=$Y2142),'TARIFA ENTREGA A DIRECCION USD'!A2142,$W2143)</f>
        <v>0</v>
      </c>
      <c r="X2142" s="90">
        <v>2133.0010000000002</v>
      </c>
      <c r="Y2142" s="90">
        <v>2134</v>
      </c>
      <c r="Z2142" s="144"/>
    </row>
    <row r="2143" spans="1:26" ht="33.75" x14ac:dyDescent="0.2">
      <c r="A2143" s="294" t="str">
        <f t="shared" si="42"/>
        <v>VEN XCP</v>
      </c>
      <c r="B2143" s="293" t="s">
        <v>5475</v>
      </c>
      <c r="C2143" s="293" t="s">
        <v>5476</v>
      </c>
      <c r="D2143" s="293" t="s">
        <v>5549</v>
      </c>
      <c r="E2143" s="293" t="s">
        <v>5550</v>
      </c>
      <c r="F2143" s="397" t="s">
        <v>501</v>
      </c>
      <c r="G2143" s="398">
        <v>1</v>
      </c>
      <c r="I2143" s="143"/>
      <c r="J2143" s="143"/>
      <c r="K2143" s="143"/>
      <c r="L2143" s="143"/>
      <c r="M2143" s="237"/>
      <c r="N2143" s="143"/>
      <c r="O2143" s="143"/>
      <c r="P2143" s="143"/>
      <c r="Q2143" s="143"/>
      <c r="R2143" s="143"/>
      <c r="S2143" s="143"/>
      <c r="T2143" s="143"/>
      <c r="U2143" s="143"/>
      <c r="V2143" s="143"/>
      <c r="W2143" s="90">
        <f>IF(AND($AM$17&gt;=$X2143,$AM$17&lt;=$Y2143),'TARIFA ENTREGA A DIRECCION USD'!A2143,$W2144)</f>
        <v>0</v>
      </c>
      <c r="X2143" s="90">
        <v>2134.0010000000002</v>
      </c>
      <c r="Y2143" s="90">
        <v>2135</v>
      </c>
      <c r="Z2143" s="144"/>
    </row>
    <row r="2144" spans="1:26" x14ac:dyDescent="0.2">
      <c r="A2144" s="281" t="str">
        <f t="shared" si="42"/>
        <v>VLP ACO</v>
      </c>
      <c r="B2144" s="368" t="s">
        <v>606</v>
      </c>
      <c r="C2144" s="368" t="s">
        <v>5482</v>
      </c>
      <c r="D2144" s="368" t="s">
        <v>546</v>
      </c>
      <c r="E2144" s="368" t="s">
        <v>547</v>
      </c>
      <c r="F2144" s="369" t="s">
        <v>504</v>
      </c>
      <c r="G2144" s="370">
        <v>675</v>
      </c>
      <c r="I2144" s="143"/>
      <c r="J2144" s="143"/>
      <c r="K2144" s="143"/>
      <c r="L2144" s="143"/>
      <c r="M2144" s="237"/>
      <c r="N2144" s="143"/>
      <c r="O2144" s="143"/>
      <c r="P2144" s="143"/>
      <c r="Q2144" s="143"/>
      <c r="R2144" s="143"/>
      <c r="S2144" s="143"/>
      <c r="T2144" s="143"/>
      <c r="U2144" s="143"/>
      <c r="V2144" s="143"/>
      <c r="W2144" s="90">
        <f>IF(AND($AM$17&gt;=$X2144,$AM$17&lt;=$Y2144),'TARIFA ENTREGA A DIRECCION USD'!A2144,$W2145)</f>
        <v>0</v>
      </c>
      <c r="X2144" s="90">
        <v>2135.0010000000002</v>
      </c>
      <c r="Y2144" s="90">
        <v>2136</v>
      </c>
      <c r="Z2144" s="144"/>
    </row>
    <row r="2145" spans="1:26" ht="22.5" x14ac:dyDescent="0.2">
      <c r="A2145" s="281" t="str">
        <f t="shared" si="42"/>
        <v>VLP AUA</v>
      </c>
      <c r="B2145" s="368" t="s">
        <v>606</v>
      </c>
      <c r="C2145" s="279" t="s">
        <v>5482</v>
      </c>
      <c r="D2145" s="279" t="s">
        <v>5515</v>
      </c>
      <c r="E2145" s="279" t="s">
        <v>5519</v>
      </c>
      <c r="F2145" s="405" t="s">
        <v>503</v>
      </c>
      <c r="G2145" s="406">
        <v>496</v>
      </c>
      <c r="I2145" s="143"/>
      <c r="J2145" s="143"/>
      <c r="K2145" s="143"/>
      <c r="L2145" s="143"/>
      <c r="M2145" s="237"/>
      <c r="N2145" s="143"/>
      <c r="O2145" s="143"/>
      <c r="P2145" s="143"/>
      <c r="Q2145" s="143"/>
      <c r="R2145" s="143"/>
      <c r="S2145" s="143"/>
      <c r="T2145" s="143"/>
      <c r="U2145" s="143"/>
      <c r="V2145" s="143"/>
      <c r="W2145" s="90">
        <f>IF(AND($AM$17&gt;=$X2145,$AM$17&lt;=$Y2145),'TARIFA ENTREGA A DIRECCION USD'!A2145,$W2146)</f>
        <v>0</v>
      </c>
      <c r="X2145" s="90">
        <v>2136.0010000000002</v>
      </c>
      <c r="Y2145" s="90">
        <v>2137</v>
      </c>
      <c r="Z2145" s="144"/>
    </row>
    <row r="2146" spans="1:26" ht="22.5" x14ac:dyDescent="0.2">
      <c r="A2146" s="281" t="str">
        <f t="shared" si="42"/>
        <v>VLP BAS</v>
      </c>
      <c r="B2146" s="368" t="s">
        <v>606</v>
      </c>
      <c r="C2146" s="279" t="s">
        <v>5482</v>
      </c>
      <c r="D2146" s="279" t="s">
        <v>549</v>
      </c>
      <c r="E2146" s="279" t="s">
        <v>550</v>
      </c>
      <c r="F2146" s="405" t="s">
        <v>504</v>
      </c>
      <c r="G2146" s="406">
        <v>764</v>
      </c>
      <c r="I2146" s="143"/>
      <c r="J2146" s="143"/>
      <c r="K2146" s="143"/>
      <c r="L2146" s="143"/>
      <c r="M2146" s="237"/>
      <c r="N2146" s="143"/>
      <c r="O2146" s="143"/>
      <c r="P2146" s="143"/>
      <c r="Q2146" s="143"/>
      <c r="R2146" s="143"/>
      <c r="S2146" s="143"/>
      <c r="T2146" s="143"/>
      <c r="U2146" s="143"/>
      <c r="V2146" s="143"/>
      <c r="W2146" s="90">
        <f>IF(AND($AM$17&gt;=$X2146,$AM$17&lt;=$Y2146),'TARIFA ENTREGA A DIRECCION USD'!A2146,$W2147)</f>
        <v>0</v>
      </c>
      <c r="X2146" s="90">
        <v>2137.0010000000002</v>
      </c>
      <c r="Y2146" s="90">
        <v>2138</v>
      </c>
      <c r="Z2146" s="144"/>
    </row>
    <row r="2147" spans="1:26" ht="22.5" x14ac:dyDescent="0.2">
      <c r="A2147" s="281" t="str">
        <f t="shared" si="42"/>
        <v>VLP BTO</v>
      </c>
      <c r="B2147" s="368" t="s">
        <v>606</v>
      </c>
      <c r="C2147" s="279" t="s">
        <v>5482</v>
      </c>
      <c r="D2147" s="279" t="s">
        <v>551</v>
      </c>
      <c r="E2147" s="279" t="s">
        <v>552</v>
      </c>
      <c r="F2147" s="405" t="s">
        <v>503</v>
      </c>
      <c r="G2147" s="406">
        <v>519</v>
      </c>
      <c r="I2147" s="143"/>
      <c r="J2147" s="143"/>
      <c r="K2147" s="143"/>
      <c r="L2147" s="143"/>
      <c r="M2147" s="237"/>
      <c r="N2147" s="143"/>
      <c r="O2147" s="143"/>
      <c r="P2147" s="143"/>
      <c r="Q2147" s="143"/>
      <c r="R2147" s="143"/>
      <c r="S2147" s="143"/>
      <c r="T2147" s="143"/>
      <c r="U2147" s="143"/>
      <c r="V2147" s="143"/>
      <c r="W2147" s="90">
        <f>IF(AND($AM$17&gt;=$X2147,$AM$17&lt;=$Y2147),'TARIFA ENTREGA A DIRECCION USD'!A2147,$W2148)</f>
        <v>0</v>
      </c>
      <c r="X2147" s="90">
        <v>2138.0010000000002</v>
      </c>
      <c r="Y2147" s="90">
        <v>2139</v>
      </c>
      <c r="Z2147" s="144"/>
    </row>
    <row r="2148" spans="1:26" ht="22.5" x14ac:dyDescent="0.2">
      <c r="A2148" s="281" t="str">
        <f t="shared" si="42"/>
        <v>VLP CAS</v>
      </c>
      <c r="B2148" s="368" t="s">
        <v>606</v>
      </c>
      <c r="C2148" s="279" t="s">
        <v>5482</v>
      </c>
      <c r="D2148" s="279" t="s">
        <v>553</v>
      </c>
      <c r="E2148" s="279" t="s">
        <v>554</v>
      </c>
      <c r="F2148" s="405" t="s">
        <v>504</v>
      </c>
      <c r="G2148" s="406">
        <v>813</v>
      </c>
      <c r="I2148" s="143"/>
      <c r="J2148" s="143"/>
      <c r="K2148" s="143"/>
      <c r="L2148" s="143"/>
      <c r="M2148" s="237"/>
      <c r="N2148" s="143"/>
      <c r="O2148" s="143"/>
      <c r="P2148" s="143"/>
      <c r="Q2148" s="143"/>
      <c r="R2148" s="143"/>
      <c r="S2148" s="143"/>
      <c r="T2148" s="143"/>
      <c r="U2148" s="143"/>
      <c r="V2148" s="143"/>
      <c r="W2148" s="90">
        <f>IF(AND($AM$17&gt;=$X2148,$AM$17&lt;=$Y2148),'TARIFA ENTREGA A DIRECCION USD'!A2148,$W2149)</f>
        <v>0</v>
      </c>
      <c r="X2148" s="90">
        <v>2139.0010000000002</v>
      </c>
      <c r="Y2148" s="90">
        <v>2140</v>
      </c>
      <c r="Z2148" s="144"/>
    </row>
    <row r="2149" spans="1:26" ht="22.5" x14ac:dyDescent="0.2">
      <c r="A2149" s="281" t="str">
        <f t="shared" si="42"/>
        <v>VLP CAZ</v>
      </c>
      <c r="B2149" s="368" t="s">
        <v>606</v>
      </c>
      <c r="C2149" s="279" t="s">
        <v>5482</v>
      </c>
      <c r="D2149" s="279" t="s">
        <v>561</v>
      </c>
      <c r="E2149" s="279" t="s">
        <v>611</v>
      </c>
      <c r="F2149" s="405" t="s">
        <v>503</v>
      </c>
      <c r="G2149" s="406">
        <v>386</v>
      </c>
      <c r="I2149" s="143"/>
      <c r="J2149" s="143"/>
      <c r="K2149" s="143"/>
      <c r="L2149" s="143"/>
      <c r="M2149" s="237"/>
      <c r="N2149" s="143"/>
      <c r="O2149" s="143"/>
      <c r="P2149" s="143"/>
      <c r="Q2149" s="143"/>
      <c r="R2149" s="143"/>
      <c r="S2149" s="143"/>
      <c r="T2149" s="143"/>
      <c r="U2149" s="143"/>
      <c r="V2149" s="143"/>
      <c r="W2149" s="90">
        <f>IF(AND($AM$17&gt;=$X2149,$AM$17&lt;=$Y2149),'TARIFA ENTREGA A DIRECCION USD'!A2149,$W2150)</f>
        <v>0</v>
      </c>
      <c r="X2149" s="90">
        <v>2140.0010000000002</v>
      </c>
      <c r="Y2149" s="90">
        <v>2141</v>
      </c>
      <c r="Z2149" s="144"/>
    </row>
    <row r="2150" spans="1:26" ht="22.5" x14ac:dyDescent="0.2">
      <c r="A2150" s="281" t="str">
        <f t="shared" si="42"/>
        <v>VLP CBR</v>
      </c>
      <c r="B2150" s="368" t="s">
        <v>606</v>
      </c>
      <c r="C2150" s="279" t="s">
        <v>5482</v>
      </c>
      <c r="D2150" s="279" t="s">
        <v>555</v>
      </c>
      <c r="E2150" s="279" t="s">
        <v>556</v>
      </c>
      <c r="F2150" s="405" t="s">
        <v>504</v>
      </c>
      <c r="G2150" s="406">
        <v>981</v>
      </c>
      <c r="I2150" s="143"/>
      <c r="J2150" s="143"/>
      <c r="K2150" s="143"/>
      <c r="L2150" s="143"/>
      <c r="M2150" s="237"/>
      <c r="N2150" s="143"/>
      <c r="O2150" s="143"/>
      <c r="P2150" s="143"/>
      <c r="Q2150" s="143"/>
      <c r="R2150" s="143"/>
      <c r="S2150" s="143"/>
      <c r="T2150" s="143"/>
      <c r="U2150" s="143"/>
      <c r="V2150" s="143"/>
      <c r="W2150" s="90">
        <f>IF(AND($AM$17&gt;=$X2150,$AM$17&lt;=$Y2150),'TARIFA ENTREGA A DIRECCION USD'!A2150,$W2151)</f>
        <v>0</v>
      </c>
      <c r="X2150" s="90">
        <v>2141.0010000000002</v>
      </c>
      <c r="Y2150" s="90">
        <v>2142</v>
      </c>
      <c r="Z2150" s="144"/>
    </row>
    <row r="2151" spans="1:26" ht="22.5" x14ac:dyDescent="0.2">
      <c r="A2151" s="281" t="str">
        <f t="shared" si="42"/>
        <v>VLP CCS</v>
      </c>
      <c r="B2151" s="368" t="s">
        <v>606</v>
      </c>
      <c r="C2151" s="279" t="s">
        <v>5482</v>
      </c>
      <c r="D2151" s="279" t="s">
        <v>557</v>
      </c>
      <c r="E2151" s="279" t="s">
        <v>558</v>
      </c>
      <c r="F2151" s="405" t="s">
        <v>503</v>
      </c>
      <c r="G2151" s="406">
        <v>359</v>
      </c>
      <c r="I2151" s="143"/>
      <c r="J2151" s="143"/>
      <c r="K2151" s="143"/>
      <c r="L2151" s="143"/>
      <c r="M2151" s="237"/>
      <c r="N2151" s="143"/>
      <c r="O2151" s="143"/>
      <c r="P2151" s="143"/>
      <c r="Q2151" s="143"/>
      <c r="R2151" s="143"/>
      <c r="S2151" s="143"/>
      <c r="T2151" s="143"/>
      <c r="U2151" s="143"/>
      <c r="V2151" s="143"/>
      <c r="W2151" s="90">
        <f>IF(AND($AM$17&gt;=$X2151,$AM$17&lt;=$Y2151),'TARIFA ENTREGA A DIRECCION USD'!A2151,$W2152)</f>
        <v>0</v>
      </c>
      <c r="X2151" s="90">
        <v>2142.0010000000002</v>
      </c>
      <c r="Y2151" s="90">
        <v>2143</v>
      </c>
      <c r="Z2151" s="144"/>
    </row>
    <row r="2152" spans="1:26" ht="22.5" x14ac:dyDescent="0.2">
      <c r="A2152" s="281" t="str">
        <f t="shared" si="42"/>
        <v>VLP CGA</v>
      </c>
      <c r="B2152" s="368" t="s">
        <v>606</v>
      </c>
      <c r="C2152" s="279" t="s">
        <v>5482</v>
      </c>
      <c r="D2152" s="279" t="s">
        <v>559</v>
      </c>
      <c r="E2152" s="279" t="s">
        <v>560</v>
      </c>
      <c r="F2152" s="405" t="s">
        <v>503</v>
      </c>
      <c r="G2152" s="406">
        <v>380</v>
      </c>
      <c r="I2152" s="143"/>
      <c r="J2152" s="143"/>
      <c r="K2152" s="143"/>
      <c r="L2152" s="143"/>
      <c r="M2152" s="237"/>
      <c r="N2152" s="143"/>
      <c r="O2152" s="143"/>
      <c r="P2152" s="143"/>
      <c r="Q2152" s="143"/>
      <c r="R2152" s="143"/>
      <c r="S2152" s="143"/>
      <c r="T2152" s="143"/>
      <c r="U2152" s="143"/>
      <c r="V2152" s="143"/>
      <c r="W2152" s="90">
        <f>IF(AND($AM$17&gt;=$X2152,$AM$17&lt;=$Y2152),'TARIFA ENTREGA A DIRECCION USD'!A2152,$W2153)</f>
        <v>0</v>
      </c>
      <c r="X2152" s="90">
        <v>2143.0010000000002</v>
      </c>
      <c r="Y2152" s="90">
        <v>2144</v>
      </c>
      <c r="Z2152" s="144"/>
    </row>
    <row r="2153" spans="1:26" ht="22.5" x14ac:dyDescent="0.2">
      <c r="A2153" s="281" t="str">
        <f t="shared" si="42"/>
        <v>VLP CNA</v>
      </c>
      <c r="B2153" s="368" t="s">
        <v>606</v>
      </c>
      <c r="C2153" s="279" t="s">
        <v>5482</v>
      </c>
      <c r="D2153" s="279" t="s">
        <v>5492</v>
      </c>
      <c r="E2153" s="279" t="s">
        <v>5493</v>
      </c>
      <c r="F2153" s="405" t="s">
        <v>504</v>
      </c>
      <c r="G2153" s="406">
        <v>762</v>
      </c>
      <c r="I2153" s="143"/>
      <c r="J2153" s="143"/>
      <c r="K2153" s="143"/>
      <c r="L2153" s="143"/>
      <c r="M2153" s="237"/>
      <c r="N2153" s="143"/>
      <c r="O2153" s="143"/>
      <c r="P2153" s="143"/>
      <c r="Q2153" s="143"/>
      <c r="R2153" s="143"/>
      <c r="S2153" s="143"/>
      <c r="T2153" s="143"/>
      <c r="U2153" s="143"/>
      <c r="V2153" s="143"/>
      <c r="W2153" s="90">
        <f>IF(AND($AM$17&gt;=$X2153,$AM$17&lt;=$Y2153),'TARIFA ENTREGA A DIRECCION USD'!A2153,$W2154)</f>
        <v>0</v>
      </c>
      <c r="X2153" s="90">
        <v>2144.0010000000002</v>
      </c>
      <c r="Y2153" s="90">
        <v>2145</v>
      </c>
      <c r="Z2153" s="144"/>
    </row>
    <row r="2154" spans="1:26" ht="22.5" x14ac:dyDescent="0.2">
      <c r="A2154" s="281" t="str">
        <f t="shared" si="42"/>
        <v>VLP CNO</v>
      </c>
      <c r="B2154" s="368" t="s">
        <v>606</v>
      </c>
      <c r="C2154" s="279" t="s">
        <v>5482</v>
      </c>
      <c r="D2154" s="279" t="s">
        <v>5499</v>
      </c>
      <c r="E2154" s="279" t="s">
        <v>5500</v>
      </c>
      <c r="F2154" s="405" t="s">
        <v>504</v>
      </c>
      <c r="G2154" s="406">
        <v>888</v>
      </c>
      <c r="I2154" s="143"/>
      <c r="J2154" s="143"/>
      <c r="K2154" s="143"/>
      <c r="L2154" s="143"/>
      <c r="M2154" s="237"/>
      <c r="N2154" s="143"/>
      <c r="O2154" s="143"/>
      <c r="P2154" s="143"/>
      <c r="Q2154" s="143"/>
      <c r="R2154" s="143"/>
      <c r="S2154" s="143"/>
      <c r="T2154" s="143"/>
      <c r="U2154" s="143"/>
      <c r="V2154" s="143"/>
      <c r="W2154" s="90">
        <f>IF(AND($AM$17&gt;=$X2154,$AM$17&lt;=$Y2154),'TARIFA ENTREGA A DIRECCION USD'!A2154,$W2155)</f>
        <v>0</v>
      </c>
      <c r="X2154" s="90">
        <v>2145.0010000000002</v>
      </c>
      <c r="Y2154" s="90">
        <v>2146</v>
      </c>
      <c r="Z2154" s="144"/>
    </row>
    <row r="2155" spans="1:26" ht="22.5" x14ac:dyDescent="0.2">
      <c r="A2155" s="281" t="str">
        <f t="shared" si="42"/>
        <v>VLP CRO</v>
      </c>
      <c r="B2155" s="368" t="s">
        <v>606</v>
      </c>
      <c r="C2155" s="279" t="s">
        <v>5482</v>
      </c>
      <c r="D2155" s="279" t="s">
        <v>562</v>
      </c>
      <c r="E2155" s="279" t="s">
        <v>563</v>
      </c>
      <c r="F2155" s="405" t="s">
        <v>504</v>
      </c>
      <c r="G2155" s="406">
        <v>948</v>
      </c>
      <c r="I2155" s="143"/>
      <c r="J2155" s="143"/>
      <c r="K2155" s="143"/>
      <c r="L2155" s="143"/>
      <c r="M2155" s="237"/>
      <c r="N2155" s="143"/>
      <c r="O2155" s="143"/>
      <c r="P2155" s="143"/>
      <c r="Q2155" s="143"/>
      <c r="R2155" s="143"/>
      <c r="S2155" s="143"/>
      <c r="T2155" s="143"/>
      <c r="U2155" s="143"/>
      <c r="V2155" s="143"/>
      <c r="W2155" s="90">
        <f>IF(AND($AM$17&gt;=$X2155,$AM$17&lt;=$Y2155),'TARIFA ENTREGA A DIRECCION USD'!A2155,$W2156)</f>
        <v>0</v>
      </c>
      <c r="X2155" s="90">
        <v>2146.0010000000002</v>
      </c>
      <c r="Y2155" s="90">
        <v>2147</v>
      </c>
      <c r="Z2155" s="144"/>
    </row>
    <row r="2156" spans="1:26" ht="22.5" x14ac:dyDescent="0.2">
      <c r="A2156" s="281" t="str">
        <f t="shared" si="42"/>
        <v>VLP CRR</v>
      </c>
      <c r="B2156" s="368" t="s">
        <v>606</v>
      </c>
      <c r="C2156" s="279" t="s">
        <v>5482</v>
      </c>
      <c r="D2156" s="279" t="s">
        <v>564</v>
      </c>
      <c r="E2156" s="279" t="s">
        <v>565</v>
      </c>
      <c r="F2156" s="405" t="s">
        <v>504</v>
      </c>
      <c r="G2156" s="406">
        <v>611</v>
      </c>
      <c r="I2156" s="143"/>
      <c r="J2156" s="143"/>
      <c r="K2156" s="143"/>
      <c r="L2156" s="143"/>
      <c r="M2156" s="237"/>
      <c r="N2156" s="143"/>
      <c r="O2156" s="143"/>
      <c r="P2156" s="143"/>
      <c r="Q2156" s="143"/>
      <c r="R2156" s="143"/>
      <c r="S2156" s="143"/>
      <c r="T2156" s="143"/>
      <c r="U2156" s="143"/>
      <c r="V2156" s="143"/>
      <c r="W2156" s="90">
        <f>IF(AND($AM$17&gt;=$X2156,$AM$17&lt;=$Y2156),'TARIFA ENTREGA A DIRECCION USD'!A2156,$W2157)</f>
        <v>0</v>
      </c>
      <c r="X2156" s="90">
        <v>2147.0010000000002</v>
      </c>
      <c r="Y2156" s="90">
        <v>2148</v>
      </c>
      <c r="Z2156" s="144"/>
    </row>
    <row r="2157" spans="1:26" ht="22.5" x14ac:dyDescent="0.2">
      <c r="A2157" s="281" t="str">
        <f t="shared" si="42"/>
        <v>VLP CVE</v>
      </c>
      <c r="B2157" s="368" t="s">
        <v>606</v>
      </c>
      <c r="C2157" s="279" t="s">
        <v>5482</v>
      </c>
      <c r="D2157" s="279" t="s">
        <v>566</v>
      </c>
      <c r="E2157" s="279" t="s">
        <v>567</v>
      </c>
      <c r="F2157" s="405" t="s">
        <v>503</v>
      </c>
      <c r="G2157" s="406">
        <v>346</v>
      </c>
      <c r="I2157" s="143"/>
      <c r="J2157" s="143"/>
      <c r="K2157" s="143"/>
      <c r="L2157" s="143"/>
      <c r="M2157" s="237"/>
      <c r="N2157" s="143"/>
      <c r="O2157" s="143"/>
      <c r="P2157" s="143"/>
      <c r="Q2157" s="143"/>
      <c r="R2157" s="143"/>
      <c r="S2157" s="143"/>
      <c r="T2157" s="143"/>
      <c r="U2157" s="143"/>
      <c r="V2157" s="143"/>
      <c r="W2157" s="90">
        <f>IF(AND($AM$17&gt;=$X2157,$AM$17&lt;=$Y2157),'TARIFA ENTREGA A DIRECCION USD'!A2157,$W2158)</f>
        <v>0</v>
      </c>
      <c r="X2157" s="90">
        <v>2148.0010000000002</v>
      </c>
      <c r="Y2157" s="90">
        <v>2149</v>
      </c>
      <c r="Z2157" s="144"/>
    </row>
    <row r="2158" spans="1:26" ht="22.5" x14ac:dyDescent="0.2">
      <c r="A2158" s="281" t="str">
        <f t="shared" si="42"/>
        <v>VLP CZO</v>
      </c>
      <c r="B2158" s="368" t="s">
        <v>606</v>
      </c>
      <c r="C2158" s="279" t="s">
        <v>5482</v>
      </c>
      <c r="D2158" s="279" t="s">
        <v>568</v>
      </c>
      <c r="E2158" s="279" t="s">
        <v>5481</v>
      </c>
      <c r="F2158" s="405" t="s">
        <v>502</v>
      </c>
      <c r="G2158" s="406">
        <v>205</v>
      </c>
      <c r="I2158" s="143"/>
      <c r="J2158" s="143"/>
      <c r="K2158" s="143"/>
      <c r="L2158" s="143"/>
      <c r="M2158" s="237"/>
      <c r="N2158" s="143"/>
      <c r="O2158" s="143"/>
      <c r="P2158" s="143"/>
      <c r="Q2158" s="143"/>
      <c r="R2158" s="143"/>
      <c r="S2158" s="143"/>
      <c r="T2158" s="143"/>
      <c r="U2158" s="143"/>
      <c r="V2158" s="143"/>
      <c r="W2158" s="90">
        <f>IF(AND($AM$17&gt;=$X2158,$AM$17&lt;=$Y2158),'TARIFA ENTREGA A DIRECCION USD'!A2158,$W2159)</f>
        <v>0</v>
      </c>
      <c r="X2158" s="90">
        <v>2149.0010000000002</v>
      </c>
      <c r="Y2158" s="90">
        <v>2150</v>
      </c>
      <c r="Z2158" s="144"/>
    </row>
    <row r="2159" spans="1:26" ht="22.5" x14ac:dyDescent="0.2">
      <c r="A2159" s="281" t="str">
        <f t="shared" si="42"/>
        <v>VLP DMS</v>
      </c>
      <c r="B2159" s="368" t="s">
        <v>606</v>
      </c>
      <c r="C2159" s="279" t="s">
        <v>5482</v>
      </c>
      <c r="D2159" s="279" t="s">
        <v>5446</v>
      </c>
      <c r="E2159" s="279" t="s">
        <v>5447</v>
      </c>
      <c r="F2159" s="405" t="s">
        <v>504</v>
      </c>
      <c r="G2159" s="406">
        <v>764</v>
      </c>
      <c r="I2159" s="143"/>
      <c r="J2159" s="143"/>
      <c r="K2159" s="143"/>
      <c r="L2159" s="143"/>
      <c r="M2159" s="237"/>
      <c r="N2159" s="143"/>
      <c r="O2159" s="143"/>
      <c r="P2159" s="143"/>
      <c r="Q2159" s="143"/>
      <c r="R2159" s="143"/>
      <c r="S2159" s="143"/>
      <c r="T2159" s="143"/>
      <c r="U2159" s="143"/>
      <c r="V2159" s="143"/>
      <c r="W2159" s="90">
        <f>IF(AND($AM$17&gt;=$X2159,$AM$17&lt;=$Y2159),'TARIFA ENTREGA A DIRECCION USD'!A2159,$W2160)</f>
        <v>0</v>
      </c>
      <c r="X2159" s="90">
        <v>2150.0010000000002</v>
      </c>
      <c r="Y2159" s="90">
        <v>2151</v>
      </c>
      <c r="Z2159" s="144"/>
    </row>
    <row r="2160" spans="1:26" ht="22.5" x14ac:dyDescent="0.2">
      <c r="A2160" s="281" t="str">
        <f t="shared" si="42"/>
        <v>VLP ETE</v>
      </c>
      <c r="B2160" s="368" t="s">
        <v>606</v>
      </c>
      <c r="C2160" s="279" t="s">
        <v>5482</v>
      </c>
      <c r="D2160" s="279" t="s">
        <v>570</v>
      </c>
      <c r="E2160" s="279" t="s">
        <v>571</v>
      </c>
      <c r="F2160" s="405" t="s">
        <v>502</v>
      </c>
      <c r="G2160" s="406">
        <v>230</v>
      </c>
      <c r="I2160" s="143"/>
      <c r="J2160" s="143"/>
      <c r="K2160" s="143"/>
      <c r="L2160" s="143"/>
      <c r="M2160" s="237"/>
      <c r="N2160" s="143"/>
      <c r="O2160" s="143"/>
      <c r="P2160" s="143"/>
      <c r="Q2160" s="143"/>
      <c r="R2160" s="143"/>
      <c r="S2160" s="143"/>
      <c r="T2160" s="143"/>
      <c r="U2160" s="143"/>
      <c r="V2160" s="143"/>
      <c r="W2160" s="90">
        <f>IF(AND($AM$17&gt;=$X2160,$AM$17&lt;=$Y2160),'TARIFA ENTREGA A DIRECCION USD'!A2160,$W2161)</f>
        <v>0</v>
      </c>
      <c r="X2160" s="90">
        <v>2151.0010000000002</v>
      </c>
      <c r="Y2160" s="90">
        <v>2152</v>
      </c>
      <c r="Z2160" s="144"/>
    </row>
    <row r="2161" spans="1:26" ht="22.5" x14ac:dyDescent="0.2">
      <c r="A2161" s="281" t="str">
        <f t="shared" si="42"/>
        <v>VLP EVA</v>
      </c>
      <c r="B2161" s="368" t="s">
        <v>606</v>
      </c>
      <c r="C2161" s="279" t="s">
        <v>5482</v>
      </c>
      <c r="D2161" s="279" t="s">
        <v>572</v>
      </c>
      <c r="E2161" s="279" t="s">
        <v>573</v>
      </c>
      <c r="F2161" s="405" t="s">
        <v>504</v>
      </c>
      <c r="G2161" s="406">
        <v>843</v>
      </c>
      <c r="I2161" s="143"/>
      <c r="J2161" s="143"/>
      <c r="K2161" s="143"/>
      <c r="L2161" s="143"/>
      <c r="M2161" s="237"/>
      <c r="N2161" s="143"/>
      <c r="O2161" s="143"/>
      <c r="P2161" s="143"/>
      <c r="Q2161" s="143"/>
      <c r="R2161" s="143"/>
      <c r="S2161" s="143"/>
      <c r="T2161" s="143"/>
      <c r="U2161" s="143"/>
      <c r="V2161" s="143"/>
      <c r="W2161" s="90">
        <f>IF(AND($AM$17&gt;=$X2161,$AM$17&lt;=$Y2161),'TARIFA ENTREGA A DIRECCION USD'!A2161,$W2162)</f>
        <v>0</v>
      </c>
      <c r="X2161" s="90">
        <v>2152.0010000000002</v>
      </c>
      <c r="Y2161" s="90">
        <v>2153</v>
      </c>
      <c r="Z2161" s="144"/>
    </row>
    <row r="2162" spans="1:26" ht="22.5" x14ac:dyDescent="0.2">
      <c r="A2162" s="281" t="str">
        <f t="shared" si="42"/>
        <v>VLP GR2</v>
      </c>
      <c r="B2162" s="368" t="s">
        <v>606</v>
      </c>
      <c r="C2162" s="279" t="s">
        <v>5482</v>
      </c>
      <c r="D2162" s="279" t="s">
        <v>576</v>
      </c>
      <c r="E2162" s="279" t="s">
        <v>5473</v>
      </c>
      <c r="F2162" s="405" t="s">
        <v>503</v>
      </c>
      <c r="G2162" s="406">
        <v>399</v>
      </c>
      <c r="I2162" s="143"/>
      <c r="J2162" s="143"/>
      <c r="K2162" s="143"/>
      <c r="L2162" s="143"/>
      <c r="M2162" s="237"/>
      <c r="N2162" s="143"/>
      <c r="O2162" s="143"/>
      <c r="P2162" s="143"/>
      <c r="Q2162" s="143"/>
      <c r="R2162" s="143"/>
      <c r="S2162" s="143"/>
      <c r="T2162" s="143"/>
      <c r="U2162" s="143"/>
      <c r="V2162" s="143"/>
      <c r="W2162" s="90">
        <f>IF(AND($AM$17&gt;=$X2162,$AM$17&lt;=$Y2162),'TARIFA ENTREGA A DIRECCION USD'!A2162,$W2163)</f>
        <v>0</v>
      </c>
      <c r="X2162" s="90">
        <v>2153.0010000000002</v>
      </c>
      <c r="Y2162" s="90">
        <v>2154</v>
      </c>
      <c r="Z2162" s="144"/>
    </row>
    <row r="2163" spans="1:26" ht="22.5" x14ac:dyDescent="0.2">
      <c r="A2163" s="281" t="str">
        <f t="shared" si="42"/>
        <v>VLP GTE</v>
      </c>
      <c r="B2163" s="368" t="s">
        <v>606</v>
      </c>
      <c r="C2163" s="279" t="s">
        <v>5482</v>
      </c>
      <c r="D2163" s="279" t="s">
        <v>5501</v>
      </c>
      <c r="E2163" s="279" t="s">
        <v>5502</v>
      </c>
      <c r="F2163" s="405" t="s">
        <v>503</v>
      </c>
      <c r="G2163" s="406">
        <v>402</v>
      </c>
      <c r="I2163" s="143"/>
      <c r="J2163" s="143"/>
      <c r="K2163" s="143"/>
      <c r="L2163" s="143"/>
      <c r="M2163" s="237"/>
      <c r="N2163" s="143"/>
      <c r="O2163" s="143"/>
      <c r="P2163" s="143"/>
      <c r="Q2163" s="143"/>
      <c r="R2163" s="143"/>
      <c r="S2163" s="143"/>
      <c r="T2163" s="143"/>
      <c r="U2163" s="143"/>
      <c r="V2163" s="143"/>
      <c r="W2163" s="90">
        <f>IF(AND($AM$17&gt;=$X2163,$AM$17&lt;=$Y2163),'TARIFA ENTREGA A DIRECCION USD'!A2163,$W2164)</f>
        <v>0</v>
      </c>
      <c r="X2163" s="90">
        <v>2154.0010000000002</v>
      </c>
      <c r="Y2163" s="90">
        <v>2155</v>
      </c>
      <c r="Z2163" s="144"/>
    </row>
    <row r="2164" spans="1:26" ht="22.5" x14ac:dyDescent="0.2">
      <c r="A2164" s="281" t="str">
        <f t="shared" si="42"/>
        <v>VLP GUA</v>
      </c>
      <c r="B2164" s="368" t="s">
        <v>606</v>
      </c>
      <c r="C2164" s="279" t="s">
        <v>5482</v>
      </c>
      <c r="D2164" s="279" t="s">
        <v>574</v>
      </c>
      <c r="E2164" s="279" t="s">
        <v>575</v>
      </c>
      <c r="F2164" s="405" t="s">
        <v>504</v>
      </c>
      <c r="G2164" s="406">
        <v>688</v>
      </c>
      <c r="I2164" s="143"/>
      <c r="J2164" s="143"/>
      <c r="K2164" s="143"/>
      <c r="L2164" s="143"/>
      <c r="M2164" s="237"/>
      <c r="N2164" s="143"/>
      <c r="O2164" s="143"/>
      <c r="P2164" s="143"/>
      <c r="Q2164" s="143"/>
      <c r="R2164" s="143"/>
      <c r="S2164" s="143"/>
      <c r="T2164" s="143"/>
      <c r="U2164" s="143"/>
      <c r="V2164" s="143"/>
      <c r="W2164" s="90">
        <f>IF(AND($AM$17&gt;=$X2164,$AM$17&lt;=$Y2164),'TARIFA ENTREGA A DIRECCION USD'!A2164,$W2165)</f>
        <v>0</v>
      </c>
      <c r="X2164" s="90">
        <v>2155.0010000000002</v>
      </c>
      <c r="Y2164" s="90">
        <v>2156</v>
      </c>
      <c r="Z2164" s="144"/>
    </row>
    <row r="2165" spans="1:26" ht="22.5" x14ac:dyDescent="0.2">
      <c r="A2165" s="281" t="str">
        <f t="shared" si="42"/>
        <v>VLP LGA</v>
      </c>
      <c r="B2165" s="368" t="s">
        <v>606</v>
      </c>
      <c r="C2165" s="279" t="s">
        <v>5482</v>
      </c>
      <c r="D2165" s="368" t="s">
        <v>5536</v>
      </c>
      <c r="E2165" s="279" t="s">
        <v>5480</v>
      </c>
      <c r="F2165" s="405" t="s">
        <v>503</v>
      </c>
      <c r="G2165" s="406">
        <v>389</v>
      </c>
      <c r="I2165" s="143"/>
      <c r="J2165" s="143"/>
      <c r="K2165" s="143"/>
      <c r="L2165" s="143"/>
      <c r="M2165" s="237"/>
      <c r="N2165" s="143"/>
      <c r="O2165" s="143"/>
      <c r="P2165" s="143"/>
      <c r="Q2165" s="143"/>
      <c r="R2165" s="143"/>
      <c r="S2165" s="143"/>
      <c r="T2165" s="143"/>
      <c r="U2165" s="143"/>
      <c r="V2165" s="143"/>
      <c r="W2165" s="90">
        <f>IF(AND($AM$17&gt;=$X2165,$AM$17&lt;=$Y2165),'TARIFA ENTREGA A DIRECCION USD'!A2165,$W2166)</f>
        <v>0</v>
      </c>
      <c r="X2165" s="90">
        <v>2156.0010000000002</v>
      </c>
      <c r="Y2165" s="90">
        <v>2157</v>
      </c>
      <c r="Z2165" s="144"/>
    </row>
    <row r="2166" spans="1:26" ht="22.5" x14ac:dyDescent="0.2">
      <c r="A2166" s="281" t="str">
        <f t="shared" si="42"/>
        <v>VLP MAY</v>
      </c>
      <c r="B2166" s="368" t="s">
        <v>606</v>
      </c>
      <c r="C2166" s="279" t="s">
        <v>5482</v>
      </c>
      <c r="D2166" s="279" t="s">
        <v>577</v>
      </c>
      <c r="E2166" s="279" t="s">
        <v>578</v>
      </c>
      <c r="F2166" s="405" t="s">
        <v>502</v>
      </c>
      <c r="G2166" s="406">
        <v>273</v>
      </c>
      <c r="I2166" s="143"/>
      <c r="J2166" s="143"/>
      <c r="K2166" s="143"/>
      <c r="L2166" s="143"/>
      <c r="M2166" s="237"/>
      <c r="N2166" s="143"/>
      <c r="O2166" s="143"/>
      <c r="P2166" s="143"/>
      <c r="Q2166" s="143"/>
      <c r="R2166" s="143"/>
      <c r="S2166" s="143"/>
      <c r="T2166" s="143"/>
      <c r="U2166" s="143"/>
      <c r="V2166" s="143"/>
      <c r="W2166" s="90">
        <f>IF(AND($AM$17&gt;=$X2166,$AM$17&lt;=$Y2166),'TARIFA ENTREGA A DIRECCION USD'!A2166,$W2167)</f>
        <v>0</v>
      </c>
      <c r="X2166" s="90">
        <v>2157.0010000000002</v>
      </c>
      <c r="Y2166" s="90">
        <v>2158</v>
      </c>
      <c r="Z2166" s="144"/>
    </row>
    <row r="2167" spans="1:26" ht="22.5" x14ac:dyDescent="0.2">
      <c r="A2167" s="281" t="str">
        <f t="shared" si="42"/>
        <v>VLP MBO</v>
      </c>
      <c r="B2167" s="368" t="s">
        <v>606</v>
      </c>
      <c r="C2167" s="279" t="s">
        <v>5482</v>
      </c>
      <c r="D2167" s="279" t="s">
        <v>579</v>
      </c>
      <c r="E2167" s="279" t="s">
        <v>580</v>
      </c>
      <c r="F2167" s="405" t="s">
        <v>504</v>
      </c>
      <c r="G2167" s="406">
        <v>863</v>
      </c>
      <c r="I2167" s="143"/>
      <c r="J2167" s="143"/>
      <c r="K2167" s="143"/>
      <c r="L2167" s="143"/>
      <c r="M2167" s="237"/>
      <c r="N2167" s="143"/>
      <c r="O2167" s="143"/>
      <c r="P2167" s="143"/>
      <c r="Q2167" s="143"/>
      <c r="R2167" s="143"/>
      <c r="S2167" s="143"/>
      <c r="T2167" s="143"/>
      <c r="U2167" s="143"/>
      <c r="V2167" s="143"/>
      <c r="W2167" s="90">
        <f>IF(AND($AM$17&gt;=$X2167,$AM$17&lt;=$Y2167),'TARIFA ENTREGA A DIRECCION USD'!A2167,$W2168)</f>
        <v>0</v>
      </c>
      <c r="X2167" s="90">
        <v>2158.0010000000002</v>
      </c>
      <c r="Y2167" s="90">
        <v>2159</v>
      </c>
      <c r="Z2167" s="144"/>
    </row>
    <row r="2168" spans="1:26" ht="22.5" x14ac:dyDescent="0.2">
      <c r="A2168" s="281" t="str">
        <f t="shared" si="42"/>
        <v>VLP MDA</v>
      </c>
      <c r="B2168" s="368" t="s">
        <v>606</v>
      </c>
      <c r="C2168" s="279" t="s">
        <v>5482</v>
      </c>
      <c r="D2168" s="279" t="s">
        <v>581</v>
      </c>
      <c r="E2168" s="279" t="s">
        <v>582</v>
      </c>
      <c r="F2168" s="405" t="s">
        <v>504</v>
      </c>
      <c r="G2168" s="406">
        <v>909</v>
      </c>
      <c r="I2168" s="143"/>
      <c r="J2168" s="143"/>
      <c r="K2168" s="143"/>
      <c r="L2168" s="143"/>
      <c r="M2168" s="237"/>
      <c r="N2168" s="143"/>
      <c r="O2168" s="143"/>
      <c r="P2168" s="143"/>
      <c r="Q2168" s="143"/>
      <c r="R2168" s="143"/>
      <c r="S2168" s="143"/>
      <c r="T2168" s="143"/>
      <c r="U2168" s="143"/>
      <c r="V2168" s="143"/>
      <c r="W2168" s="90">
        <f>IF(AND($AM$17&gt;=$X2168,$AM$17&lt;=$Y2168),'TARIFA ENTREGA A DIRECCION USD'!A2168,$W2169)</f>
        <v>0</v>
      </c>
      <c r="X2168" s="90">
        <v>2159.0010000000002</v>
      </c>
      <c r="Y2168" s="90">
        <v>2160</v>
      </c>
      <c r="Z2168" s="144"/>
    </row>
    <row r="2169" spans="1:26" ht="22.5" x14ac:dyDescent="0.2">
      <c r="A2169" s="281" t="str">
        <f t="shared" si="42"/>
        <v>VLP MIN</v>
      </c>
      <c r="B2169" s="368" t="s">
        <v>606</v>
      </c>
      <c r="C2169" s="279" t="s">
        <v>5482</v>
      </c>
      <c r="D2169" s="279" t="s">
        <v>583</v>
      </c>
      <c r="E2169" s="279" t="s">
        <v>584</v>
      </c>
      <c r="F2169" s="405" t="s">
        <v>503</v>
      </c>
      <c r="G2169" s="406">
        <v>353</v>
      </c>
      <c r="I2169" s="143"/>
      <c r="J2169" s="143"/>
      <c r="K2169" s="143"/>
      <c r="L2169" s="143"/>
      <c r="M2169" s="237"/>
      <c r="N2169" s="143"/>
      <c r="O2169" s="143"/>
      <c r="P2169" s="143"/>
      <c r="Q2169" s="143"/>
      <c r="R2169" s="143"/>
      <c r="S2169" s="143"/>
      <c r="T2169" s="143"/>
      <c r="U2169" s="143"/>
      <c r="V2169" s="143"/>
      <c r="W2169" s="90">
        <f>IF(AND($AM$17&gt;=$X2169,$AM$17&lt;=$Y2169),'TARIFA ENTREGA A DIRECCION USD'!A2169,$W2170)</f>
        <v>0</v>
      </c>
      <c r="X2169" s="90">
        <v>2160.0010000000002</v>
      </c>
      <c r="Y2169" s="90">
        <v>2161</v>
      </c>
      <c r="Z2169" s="144"/>
    </row>
    <row r="2170" spans="1:26" ht="22.5" x14ac:dyDescent="0.2">
      <c r="A2170" s="281" t="str">
        <f t="shared" si="42"/>
        <v>VLP MLM</v>
      </c>
      <c r="B2170" s="368" t="s">
        <v>606</v>
      </c>
      <c r="C2170" s="279" t="s">
        <v>5482</v>
      </c>
      <c r="D2170" s="279" t="s">
        <v>5474</v>
      </c>
      <c r="E2170" s="279" t="s">
        <v>5487</v>
      </c>
      <c r="F2170" s="405" t="s">
        <v>503</v>
      </c>
      <c r="G2170" s="406">
        <v>359</v>
      </c>
      <c r="I2170" s="143"/>
      <c r="J2170" s="143"/>
      <c r="K2170" s="143"/>
      <c r="L2170" s="143"/>
      <c r="M2170" s="237"/>
      <c r="N2170" s="143"/>
      <c r="O2170" s="143"/>
      <c r="P2170" s="143"/>
      <c r="Q2170" s="143"/>
      <c r="R2170" s="143"/>
      <c r="S2170" s="143"/>
      <c r="T2170" s="143"/>
      <c r="U2170" s="143"/>
      <c r="V2170" s="143"/>
      <c r="W2170" s="90">
        <f>IF(AND($AM$17&gt;=$X2170,$AM$17&lt;=$Y2170),'TARIFA ENTREGA A DIRECCION USD'!A2170,$W2171)</f>
        <v>0</v>
      </c>
      <c r="X2170" s="90">
        <v>2161.0010000000002</v>
      </c>
      <c r="Y2170" s="90">
        <v>2162</v>
      </c>
      <c r="Z2170" s="144"/>
    </row>
    <row r="2171" spans="1:26" ht="22.5" x14ac:dyDescent="0.2">
      <c r="A2171" s="281" t="str">
        <f t="shared" si="42"/>
        <v>VLP MTA</v>
      </c>
      <c r="B2171" s="368" t="s">
        <v>606</v>
      </c>
      <c r="C2171" s="279" t="s">
        <v>5482</v>
      </c>
      <c r="D2171" s="279" t="s">
        <v>585</v>
      </c>
      <c r="E2171" s="279" t="s">
        <v>5483</v>
      </c>
      <c r="F2171" s="405" t="s">
        <v>504</v>
      </c>
      <c r="G2171" s="406">
        <v>372</v>
      </c>
      <c r="I2171" s="143"/>
      <c r="J2171" s="143"/>
      <c r="K2171" s="143"/>
      <c r="L2171" s="143"/>
      <c r="M2171" s="237"/>
      <c r="N2171" s="143"/>
      <c r="O2171" s="143"/>
      <c r="P2171" s="143"/>
      <c r="Q2171" s="143"/>
      <c r="R2171" s="143"/>
      <c r="S2171" s="143"/>
      <c r="T2171" s="143"/>
      <c r="U2171" s="143"/>
      <c r="V2171" s="143"/>
      <c r="W2171" s="90">
        <f>IF(AND($AM$17&gt;=$X2171,$AM$17&lt;=$Y2171),'TARIFA ENTREGA A DIRECCION USD'!A2171,$W2172)</f>
        <v>0</v>
      </c>
      <c r="X2171" s="90">
        <v>2162.0010000000002</v>
      </c>
      <c r="Y2171" s="90">
        <v>2163</v>
      </c>
      <c r="Z2171" s="144"/>
    </row>
    <row r="2172" spans="1:26" ht="22.5" x14ac:dyDescent="0.2">
      <c r="A2172" s="281" t="str">
        <f t="shared" si="42"/>
        <v>VLP PCO</v>
      </c>
      <c r="B2172" s="368" t="s">
        <v>606</v>
      </c>
      <c r="C2172" s="279" t="s">
        <v>5482</v>
      </c>
      <c r="D2172" s="279" t="s">
        <v>586</v>
      </c>
      <c r="E2172" s="279" t="s">
        <v>587</v>
      </c>
      <c r="F2172" s="405" t="s">
        <v>503</v>
      </c>
      <c r="G2172" s="406">
        <v>363</v>
      </c>
      <c r="I2172" s="143"/>
      <c r="J2172" s="143"/>
      <c r="K2172" s="143"/>
      <c r="L2172" s="143"/>
      <c r="M2172" s="237"/>
      <c r="N2172" s="143"/>
      <c r="O2172" s="143"/>
      <c r="P2172" s="143"/>
      <c r="Q2172" s="143"/>
      <c r="R2172" s="143"/>
      <c r="S2172" s="143"/>
      <c r="T2172" s="143"/>
      <c r="U2172" s="143"/>
      <c r="V2172" s="143"/>
      <c r="W2172" s="90">
        <f>IF(AND($AM$17&gt;=$X2172,$AM$17&lt;=$Y2172),'TARIFA ENTREGA A DIRECCION USD'!A2172,$W2173)</f>
        <v>0</v>
      </c>
      <c r="X2172" s="90">
        <v>2163.0010000000002</v>
      </c>
      <c r="Y2172" s="90">
        <v>2164</v>
      </c>
      <c r="Z2172" s="144"/>
    </row>
    <row r="2173" spans="1:26" ht="22.5" x14ac:dyDescent="0.2">
      <c r="A2173" s="281" t="str">
        <f t="shared" si="42"/>
        <v>VLP PFO</v>
      </c>
      <c r="B2173" s="368" t="s">
        <v>606</v>
      </c>
      <c r="C2173" s="279" t="s">
        <v>5482</v>
      </c>
      <c r="D2173" s="279" t="s">
        <v>588</v>
      </c>
      <c r="E2173" s="279" t="s">
        <v>589</v>
      </c>
      <c r="F2173" s="405" t="s">
        <v>504</v>
      </c>
      <c r="G2173" s="406">
        <v>680</v>
      </c>
      <c r="I2173" s="143"/>
      <c r="J2173" s="143"/>
      <c r="K2173" s="143"/>
      <c r="L2173" s="143"/>
      <c r="M2173" s="237"/>
      <c r="N2173" s="143"/>
      <c r="O2173" s="143"/>
      <c r="P2173" s="143"/>
      <c r="Q2173" s="143"/>
      <c r="R2173" s="143"/>
      <c r="S2173" s="143"/>
      <c r="T2173" s="143"/>
      <c r="U2173" s="143"/>
      <c r="V2173" s="143"/>
      <c r="W2173" s="90">
        <f>IF(AND($AM$17&gt;=$X2173,$AM$17&lt;=$Y2173),'TARIFA ENTREGA A DIRECCION USD'!A2173,$W2174)</f>
        <v>0</v>
      </c>
      <c r="X2173" s="90">
        <v>2164.0010000000002</v>
      </c>
      <c r="Y2173" s="90">
        <v>2165</v>
      </c>
      <c r="Z2173" s="144"/>
    </row>
    <row r="2174" spans="1:26" ht="22.5" x14ac:dyDescent="0.2">
      <c r="A2174" s="281" t="str">
        <f t="shared" si="42"/>
        <v>VLP PLC</v>
      </c>
      <c r="B2174" s="368" t="s">
        <v>606</v>
      </c>
      <c r="C2174" s="279" t="s">
        <v>5482</v>
      </c>
      <c r="D2174" s="279" t="s">
        <v>590</v>
      </c>
      <c r="E2174" s="279" t="s">
        <v>591</v>
      </c>
      <c r="F2174" s="405" t="s">
        <v>502</v>
      </c>
      <c r="G2174" s="406">
        <v>236</v>
      </c>
      <c r="I2174" s="143"/>
      <c r="J2174" s="143"/>
      <c r="K2174" s="143"/>
      <c r="L2174" s="143"/>
      <c r="M2174" s="237"/>
      <c r="N2174" s="143"/>
      <c r="O2174" s="143"/>
      <c r="P2174" s="143"/>
      <c r="Q2174" s="143"/>
      <c r="R2174" s="143"/>
      <c r="S2174" s="143"/>
      <c r="T2174" s="143"/>
      <c r="U2174" s="143"/>
      <c r="V2174" s="143"/>
      <c r="W2174" s="90">
        <f>IF(AND($AM$17&gt;=$X2174,$AM$17&lt;=$Y2174),'TARIFA ENTREGA A DIRECCION USD'!A2174,$W2175)</f>
        <v>0</v>
      </c>
      <c r="X2174" s="90">
        <v>2165.0010000000002</v>
      </c>
      <c r="Y2174" s="90">
        <v>2166</v>
      </c>
      <c r="Z2174" s="144"/>
    </row>
    <row r="2175" spans="1:26" ht="22.5" x14ac:dyDescent="0.2">
      <c r="A2175" s="281" t="str">
        <f t="shared" si="42"/>
        <v>VLP POZ</v>
      </c>
      <c r="B2175" s="368" t="s">
        <v>606</v>
      </c>
      <c r="C2175" s="279" t="s">
        <v>5482</v>
      </c>
      <c r="D2175" s="279" t="s">
        <v>592</v>
      </c>
      <c r="E2175" s="279" t="s">
        <v>593</v>
      </c>
      <c r="F2175" s="405" t="s">
        <v>503</v>
      </c>
      <c r="G2175" s="406">
        <v>428</v>
      </c>
      <c r="I2175" s="143"/>
      <c r="J2175" s="143"/>
      <c r="K2175" s="143"/>
      <c r="L2175" s="143"/>
      <c r="M2175" s="237"/>
      <c r="N2175" s="143"/>
      <c r="O2175" s="143"/>
      <c r="P2175" s="143"/>
      <c r="Q2175" s="143"/>
      <c r="R2175" s="143"/>
      <c r="S2175" s="143"/>
      <c r="T2175" s="143"/>
      <c r="U2175" s="143"/>
      <c r="V2175" s="143"/>
      <c r="W2175" s="90">
        <f>IF(AND($AM$17&gt;=$X2175,$AM$17&lt;=$Y2175),'TARIFA ENTREGA A DIRECCION USD'!A2175,$W2176)</f>
        <v>0</v>
      </c>
      <c r="X2175" s="90">
        <v>2166.0010000000002</v>
      </c>
      <c r="Y2175" s="90">
        <v>2167</v>
      </c>
      <c r="Z2175" s="144"/>
    </row>
    <row r="2176" spans="1:26" ht="22.5" x14ac:dyDescent="0.2">
      <c r="A2176" s="281" t="str">
        <f t="shared" si="42"/>
        <v>VLP SNT</v>
      </c>
      <c r="B2176" s="368" t="s">
        <v>606</v>
      </c>
      <c r="C2176" s="279" t="s">
        <v>5482</v>
      </c>
      <c r="D2176" s="279" t="s">
        <v>5610</v>
      </c>
      <c r="E2176" s="279" t="s">
        <v>594</v>
      </c>
      <c r="F2176" s="405" t="s">
        <v>504</v>
      </c>
      <c r="G2176" s="406">
        <v>997</v>
      </c>
      <c r="I2176" s="143"/>
      <c r="J2176" s="143"/>
      <c r="K2176" s="143"/>
      <c r="L2176" s="143"/>
      <c r="M2176" s="237"/>
      <c r="N2176" s="143"/>
      <c r="O2176" s="143"/>
      <c r="P2176" s="143"/>
      <c r="Q2176" s="143"/>
      <c r="R2176" s="143"/>
      <c r="S2176" s="143"/>
      <c r="T2176" s="143"/>
      <c r="U2176" s="143"/>
      <c r="V2176" s="143"/>
      <c r="W2176" s="90">
        <f>IF(AND($AM$17&gt;=$X2176,$AM$17&lt;=$Y2176),'TARIFA ENTREGA A DIRECCION USD'!A2176,$W2177)</f>
        <v>0</v>
      </c>
      <c r="X2176" s="90">
        <v>2167.0010000000002</v>
      </c>
      <c r="Y2176" s="90">
        <v>2168</v>
      </c>
      <c r="Z2176" s="144"/>
    </row>
    <row r="2177" spans="1:26" ht="22.5" x14ac:dyDescent="0.2">
      <c r="A2177" s="281" t="str">
        <f t="shared" si="42"/>
        <v>VLP SBZ</v>
      </c>
      <c r="B2177" s="368" t="s">
        <v>606</v>
      </c>
      <c r="C2177" s="279" t="s">
        <v>5482</v>
      </c>
      <c r="D2177" s="279" t="s">
        <v>595</v>
      </c>
      <c r="E2177" s="279" t="s">
        <v>5484</v>
      </c>
      <c r="F2177" s="405" t="s">
        <v>504</v>
      </c>
      <c r="G2177" s="406">
        <v>916</v>
      </c>
      <c r="I2177" s="143"/>
      <c r="J2177" s="143"/>
      <c r="K2177" s="143"/>
      <c r="L2177" s="143"/>
      <c r="M2177" s="237"/>
      <c r="N2177" s="143"/>
      <c r="O2177" s="143"/>
      <c r="P2177" s="143"/>
      <c r="Q2177" s="143"/>
      <c r="R2177" s="143"/>
      <c r="S2177" s="143"/>
      <c r="T2177" s="143"/>
      <c r="U2177" s="143"/>
      <c r="V2177" s="143"/>
      <c r="W2177" s="90">
        <f>IF(AND($AM$17&gt;=$X2177,$AM$17&lt;=$Y2177),'TARIFA ENTREGA A DIRECCION USD'!A2177,$W2178)</f>
        <v>0</v>
      </c>
      <c r="X2177" s="90">
        <v>2168.0010000000002</v>
      </c>
      <c r="Y2177" s="90">
        <v>2169</v>
      </c>
      <c r="Z2177" s="144"/>
    </row>
    <row r="2178" spans="1:26" ht="22.5" x14ac:dyDescent="0.2">
      <c r="A2178" s="281" t="str">
        <f t="shared" ref="A2178:A2241" si="43">CONCATENATE(B2178," ",D2178)</f>
        <v>VLP SCL</v>
      </c>
      <c r="B2178" s="368" t="s">
        <v>606</v>
      </c>
      <c r="C2178" s="279" t="s">
        <v>5482</v>
      </c>
      <c r="D2178" s="279" t="s">
        <v>596</v>
      </c>
      <c r="E2178" s="279" t="s">
        <v>597</v>
      </c>
      <c r="F2178" s="405" t="s">
        <v>504</v>
      </c>
      <c r="G2178" s="406">
        <v>960</v>
      </c>
      <c r="I2178" s="143"/>
      <c r="J2178" s="143"/>
      <c r="K2178" s="143"/>
      <c r="L2178" s="143"/>
      <c r="M2178" s="237"/>
      <c r="N2178" s="143"/>
      <c r="O2178" s="143"/>
      <c r="P2178" s="143"/>
      <c r="Q2178" s="143"/>
      <c r="R2178" s="143"/>
      <c r="S2178" s="143"/>
      <c r="T2178" s="143"/>
      <c r="U2178" s="143"/>
      <c r="V2178" s="143"/>
      <c r="W2178" s="90">
        <f>IF(AND($AM$17&gt;=$X2178,$AM$17&lt;=$Y2178),'TARIFA ENTREGA A DIRECCION USD'!A2178,$W2179)</f>
        <v>0</v>
      </c>
      <c r="X2178" s="90">
        <v>2169.0010000000002</v>
      </c>
      <c r="Y2178" s="90">
        <v>2170</v>
      </c>
      <c r="Z2178" s="144"/>
    </row>
    <row r="2179" spans="1:26" ht="22.5" x14ac:dyDescent="0.2">
      <c r="A2179" s="281" t="str">
        <f t="shared" si="43"/>
        <v>VLP SFE</v>
      </c>
      <c r="B2179" s="368" t="s">
        <v>606</v>
      </c>
      <c r="C2179" s="279" t="s">
        <v>5482</v>
      </c>
      <c r="D2179" s="279" t="s">
        <v>598</v>
      </c>
      <c r="E2179" s="279" t="s">
        <v>599</v>
      </c>
      <c r="F2179" s="405" t="s">
        <v>503</v>
      </c>
      <c r="G2179" s="406">
        <v>433</v>
      </c>
      <c r="I2179" s="143"/>
      <c r="J2179" s="143"/>
      <c r="K2179" s="143"/>
      <c r="L2179" s="143"/>
      <c r="M2179" s="237"/>
      <c r="N2179" s="143"/>
      <c r="O2179" s="143"/>
      <c r="P2179" s="143"/>
      <c r="Q2179" s="143"/>
      <c r="R2179" s="143"/>
      <c r="S2179" s="143"/>
      <c r="T2179" s="143"/>
      <c r="U2179" s="143"/>
      <c r="V2179" s="143"/>
      <c r="W2179" s="90">
        <f>IF(AND($AM$17&gt;=$X2179,$AM$17&lt;=$Y2179),'TARIFA ENTREGA A DIRECCION USD'!A2179,$W2180)</f>
        <v>0</v>
      </c>
      <c r="X2179" s="90">
        <v>2170.0010000000002</v>
      </c>
      <c r="Y2179" s="90">
        <v>2171</v>
      </c>
      <c r="Z2179" s="144"/>
    </row>
    <row r="2180" spans="1:26" ht="22.5" x14ac:dyDescent="0.2">
      <c r="A2180" s="281" t="str">
        <f t="shared" si="43"/>
        <v>VLP SFX</v>
      </c>
      <c r="B2180" s="368" t="s">
        <v>606</v>
      </c>
      <c r="C2180" s="279" t="s">
        <v>5482</v>
      </c>
      <c r="D2180" s="279" t="s">
        <v>600</v>
      </c>
      <c r="E2180" s="279" t="s">
        <v>601</v>
      </c>
      <c r="F2180" s="405" t="s">
        <v>503</v>
      </c>
      <c r="G2180" s="406">
        <v>443</v>
      </c>
      <c r="I2180" s="143"/>
      <c r="J2180" s="143"/>
      <c r="K2180" s="143"/>
      <c r="L2180" s="143"/>
      <c r="M2180" s="237"/>
      <c r="N2180" s="143"/>
      <c r="O2180" s="143"/>
      <c r="P2180" s="143"/>
      <c r="Q2180" s="143"/>
      <c r="R2180" s="143"/>
      <c r="S2180" s="143"/>
      <c r="T2180" s="143"/>
      <c r="U2180" s="143"/>
      <c r="V2180" s="143"/>
      <c r="W2180" s="90">
        <f>IF(AND($AM$17&gt;=$X2180,$AM$17&lt;=$Y2180),'TARIFA ENTREGA A DIRECCION USD'!A2180,$W2181)</f>
        <v>0</v>
      </c>
      <c r="X2180" s="90">
        <v>2171.0010000000002</v>
      </c>
      <c r="Y2180" s="90">
        <v>2172</v>
      </c>
      <c r="Z2180" s="144"/>
    </row>
    <row r="2181" spans="1:26" ht="22.5" x14ac:dyDescent="0.2">
      <c r="A2181" s="281" t="str">
        <f t="shared" si="43"/>
        <v>VLP TPT</v>
      </c>
      <c r="B2181" s="368" t="s">
        <v>606</v>
      </c>
      <c r="C2181" s="279" t="s">
        <v>5482</v>
      </c>
      <c r="D2181" s="279" t="s">
        <v>5503</v>
      </c>
      <c r="E2181" s="279" t="s">
        <v>5504</v>
      </c>
      <c r="F2181" s="405" t="s">
        <v>504</v>
      </c>
      <c r="G2181" s="406">
        <v>1078</v>
      </c>
      <c r="I2181" s="143"/>
      <c r="J2181" s="143"/>
      <c r="K2181" s="143"/>
      <c r="L2181" s="143"/>
      <c r="M2181" s="237"/>
      <c r="N2181" s="143"/>
      <c r="O2181" s="143"/>
      <c r="P2181" s="143"/>
      <c r="Q2181" s="143"/>
      <c r="R2181" s="143"/>
      <c r="S2181" s="143"/>
      <c r="T2181" s="143"/>
      <c r="U2181" s="143"/>
      <c r="V2181" s="143"/>
      <c r="W2181" s="90">
        <f>IF(AND($AM$17&gt;=$X2181,$AM$17&lt;=$Y2181),'TARIFA ENTREGA A DIRECCION USD'!A2181,$W2182)</f>
        <v>0</v>
      </c>
      <c r="X2181" s="90">
        <v>2172.0010000000002</v>
      </c>
      <c r="Y2181" s="90">
        <v>2173</v>
      </c>
      <c r="Z2181" s="144"/>
    </row>
    <row r="2182" spans="1:26" ht="22.5" x14ac:dyDescent="0.2">
      <c r="A2182" s="281" t="str">
        <f t="shared" si="43"/>
        <v>VLP TY1</v>
      </c>
      <c r="B2182" s="368" t="s">
        <v>606</v>
      </c>
      <c r="C2182" s="279" t="s">
        <v>5482</v>
      </c>
      <c r="D2182" s="279" t="s">
        <v>604</v>
      </c>
      <c r="E2182" s="279" t="s">
        <v>605</v>
      </c>
      <c r="F2182" s="405" t="s">
        <v>503</v>
      </c>
      <c r="G2182" s="406">
        <v>359</v>
      </c>
      <c r="I2182" s="143"/>
      <c r="J2182" s="143"/>
      <c r="K2182" s="143"/>
      <c r="L2182" s="143"/>
      <c r="M2182" s="237"/>
      <c r="N2182" s="143"/>
      <c r="O2182" s="143"/>
      <c r="P2182" s="143"/>
      <c r="Q2182" s="143"/>
      <c r="R2182" s="143"/>
      <c r="S2182" s="143"/>
      <c r="T2182" s="143"/>
      <c r="U2182" s="143"/>
      <c r="V2182" s="143"/>
      <c r="W2182" s="90">
        <f>IF(AND($AM$17&gt;=$X2182,$AM$17&lt;=$Y2182),'TARIFA ENTREGA A DIRECCION USD'!A2182,$W2183)</f>
        <v>0</v>
      </c>
      <c r="X2182" s="90">
        <v>2173.0010000000002</v>
      </c>
      <c r="Y2182" s="90">
        <v>2174</v>
      </c>
      <c r="Z2182" s="144"/>
    </row>
    <row r="2183" spans="1:26" ht="22.5" x14ac:dyDescent="0.2">
      <c r="A2183" s="281" t="str">
        <f t="shared" si="43"/>
        <v>VLP VAL</v>
      </c>
      <c r="B2183" s="368" t="s">
        <v>606</v>
      </c>
      <c r="C2183" s="279" t="s">
        <v>5482</v>
      </c>
      <c r="D2183" s="279" t="s">
        <v>602</v>
      </c>
      <c r="E2183" s="279" t="s">
        <v>603</v>
      </c>
      <c r="F2183" s="405" t="s">
        <v>503</v>
      </c>
      <c r="G2183" s="406">
        <v>319</v>
      </c>
      <c r="I2183" s="143"/>
      <c r="J2183" s="143"/>
      <c r="K2183" s="143"/>
      <c r="L2183" s="143"/>
      <c r="M2183" s="237"/>
      <c r="N2183" s="143"/>
      <c r="O2183" s="143"/>
      <c r="P2183" s="143"/>
      <c r="Q2183" s="143"/>
      <c r="R2183" s="143"/>
      <c r="S2183" s="143"/>
      <c r="T2183" s="143"/>
      <c r="U2183" s="143"/>
      <c r="V2183" s="143"/>
      <c r="W2183" s="90">
        <f>IF(AND($AM$17&gt;=$X2183,$AM$17&lt;=$Y2183),'TARIFA ENTREGA A DIRECCION USD'!A2183,$W2184)</f>
        <v>0</v>
      </c>
      <c r="X2183" s="90">
        <v>2174.0010000000002</v>
      </c>
      <c r="Y2183" s="90">
        <v>2175</v>
      </c>
      <c r="Z2183" s="144"/>
    </row>
    <row r="2184" spans="1:26" ht="22.5" x14ac:dyDescent="0.2">
      <c r="A2184" s="281" t="str">
        <f t="shared" si="43"/>
        <v>VLP VEN</v>
      </c>
      <c r="B2184" s="368" t="s">
        <v>606</v>
      </c>
      <c r="C2184" s="279" t="s">
        <v>5482</v>
      </c>
      <c r="D2184" s="279" t="s">
        <v>5475</v>
      </c>
      <c r="E2184" s="279" t="s">
        <v>5476</v>
      </c>
      <c r="F2184" s="405" t="s">
        <v>503</v>
      </c>
      <c r="G2184" s="406">
        <v>359</v>
      </c>
      <c r="I2184" s="143"/>
      <c r="J2184" s="143"/>
      <c r="K2184" s="143"/>
      <c r="L2184" s="143"/>
      <c r="M2184" s="237"/>
      <c r="N2184" s="143"/>
      <c r="O2184" s="143"/>
      <c r="P2184" s="143"/>
      <c r="Q2184" s="143"/>
      <c r="R2184" s="143"/>
      <c r="S2184" s="143"/>
      <c r="T2184" s="143"/>
      <c r="U2184" s="143"/>
      <c r="V2184" s="143"/>
      <c r="W2184" s="90">
        <f>IF(AND($AM$17&gt;=$X2184,$AM$17&lt;=$Y2184),'TARIFA ENTREGA A DIRECCION USD'!A2184,$W2185)</f>
        <v>0</v>
      </c>
      <c r="X2184" s="90">
        <v>2175.0010000000002</v>
      </c>
      <c r="Y2184" s="90">
        <v>2176</v>
      </c>
      <c r="Z2184" s="144"/>
    </row>
    <row r="2185" spans="1:26" ht="22.5" x14ac:dyDescent="0.2">
      <c r="A2185" s="281" t="str">
        <f t="shared" si="43"/>
        <v>VLP VLP</v>
      </c>
      <c r="B2185" s="368" t="s">
        <v>606</v>
      </c>
      <c r="C2185" s="279" t="s">
        <v>5482</v>
      </c>
      <c r="D2185" s="279" t="s">
        <v>606</v>
      </c>
      <c r="E2185" s="279" t="s">
        <v>5482</v>
      </c>
      <c r="F2185" s="405" t="s">
        <v>501</v>
      </c>
      <c r="G2185" s="406">
        <v>1</v>
      </c>
      <c r="I2185" s="143"/>
      <c r="J2185" s="143"/>
      <c r="K2185" s="143"/>
      <c r="L2185" s="143"/>
      <c r="M2185" s="237"/>
      <c r="N2185" s="143"/>
      <c r="O2185" s="143"/>
      <c r="P2185" s="143"/>
      <c r="Q2185" s="143"/>
      <c r="R2185" s="143"/>
      <c r="S2185" s="143"/>
      <c r="T2185" s="143"/>
      <c r="U2185" s="143"/>
      <c r="V2185" s="143"/>
      <c r="W2185" s="90">
        <f>IF(AND($AM$17&gt;=$X2185,$AM$17&lt;=$Y2185),'TARIFA ENTREGA A DIRECCION USD'!A2185,$W2186)</f>
        <v>0</v>
      </c>
      <c r="X2185" s="90">
        <v>2176.0010000000002</v>
      </c>
      <c r="Y2185" s="90">
        <v>2177</v>
      </c>
      <c r="Z2185" s="144"/>
    </row>
    <row r="2186" spans="1:26" ht="22.5" x14ac:dyDescent="0.2">
      <c r="A2186" s="281" t="str">
        <f t="shared" si="43"/>
        <v>VLP VRA</v>
      </c>
      <c r="B2186" s="368" t="s">
        <v>606</v>
      </c>
      <c r="C2186" s="279" t="s">
        <v>5482</v>
      </c>
      <c r="D2186" s="279" t="s">
        <v>607</v>
      </c>
      <c r="E2186" s="279" t="s">
        <v>608</v>
      </c>
      <c r="F2186" s="405" t="s">
        <v>504</v>
      </c>
      <c r="G2186" s="406">
        <v>733</v>
      </c>
      <c r="I2186" s="143"/>
      <c r="J2186" s="143"/>
      <c r="K2186" s="143"/>
      <c r="L2186" s="143"/>
      <c r="M2186" s="237"/>
      <c r="N2186" s="143"/>
      <c r="O2186" s="143"/>
      <c r="P2186" s="143"/>
      <c r="Q2186" s="143"/>
      <c r="R2186" s="143"/>
      <c r="S2186" s="143"/>
      <c r="T2186" s="143"/>
      <c r="U2186" s="143"/>
      <c r="V2186" s="143"/>
      <c r="W2186" s="90">
        <f>IF(AND($AM$17&gt;=$X2186,$AM$17&lt;=$Y2186),'TARIFA ENTREGA A DIRECCION USD'!A2186,$W2187)</f>
        <v>0</v>
      </c>
      <c r="X2186" s="90">
        <v>2177.0010000000002</v>
      </c>
      <c r="Y2186" s="90">
        <v>2178</v>
      </c>
      <c r="Z2186" s="144"/>
    </row>
    <row r="2187" spans="1:26" ht="22.5" x14ac:dyDescent="0.2">
      <c r="A2187" s="281" t="str">
        <f t="shared" si="43"/>
        <v>VLP XBM</v>
      </c>
      <c r="B2187" s="368" t="s">
        <v>606</v>
      </c>
      <c r="C2187" s="279" t="s">
        <v>5482</v>
      </c>
      <c r="D2187" s="279" t="s">
        <v>609</v>
      </c>
      <c r="E2187" s="279" t="s">
        <v>612</v>
      </c>
      <c r="F2187" s="405" t="s">
        <v>503</v>
      </c>
      <c r="G2187" s="406">
        <v>359</v>
      </c>
      <c r="I2187" s="143"/>
      <c r="J2187" s="143"/>
      <c r="K2187" s="143"/>
      <c r="L2187" s="143"/>
      <c r="M2187" s="237"/>
      <c r="N2187" s="143"/>
      <c r="O2187" s="143"/>
      <c r="P2187" s="143"/>
      <c r="Q2187" s="143"/>
      <c r="R2187" s="143"/>
      <c r="S2187" s="143"/>
      <c r="T2187" s="143"/>
      <c r="U2187" s="143"/>
      <c r="V2187" s="143"/>
      <c r="W2187" s="90">
        <f>IF(AND($AM$17&gt;=$X2187,$AM$17&lt;=$Y2187),'TARIFA ENTREGA A DIRECCION USD'!A2187,$W2188)</f>
        <v>0</v>
      </c>
      <c r="X2187" s="90">
        <v>2178.0010000000002</v>
      </c>
      <c r="Y2187" s="90">
        <v>2179</v>
      </c>
      <c r="Z2187" s="144"/>
    </row>
    <row r="2188" spans="1:26" ht="22.5" x14ac:dyDescent="0.2">
      <c r="A2188" s="281" t="str">
        <f t="shared" si="43"/>
        <v>VLP XES</v>
      </c>
      <c r="B2188" s="368" t="s">
        <v>606</v>
      </c>
      <c r="C2188" s="279" t="s">
        <v>5482</v>
      </c>
      <c r="D2188" s="279" t="s">
        <v>610</v>
      </c>
      <c r="E2188" s="279" t="s">
        <v>613</v>
      </c>
      <c r="F2188" s="405" t="s">
        <v>503</v>
      </c>
      <c r="G2188" s="406">
        <v>359</v>
      </c>
      <c r="I2188" s="143"/>
      <c r="J2188" s="143"/>
      <c r="K2188" s="143"/>
      <c r="L2188" s="143"/>
      <c r="M2188" s="237"/>
      <c r="N2188" s="143"/>
      <c r="O2188" s="143"/>
      <c r="P2188" s="143"/>
      <c r="Q2188" s="143"/>
      <c r="R2188" s="143"/>
      <c r="S2188" s="143"/>
      <c r="T2188" s="143"/>
      <c r="U2188" s="143"/>
      <c r="V2188" s="143"/>
      <c r="W2188" s="90">
        <f>IF(AND($AM$17&gt;=$X2188,$AM$17&lt;=$Y2188),'TARIFA ENTREGA A DIRECCION USD'!A2188,$W2189)</f>
        <v>0</v>
      </c>
      <c r="X2188" s="90">
        <v>2179.0010000000002</v>
      </c>
      <c r="Y2188" s="90">
        <v>2180</v>
      </c>
      <c r="Z2188" s="144"/>
    </row>
    <row r="2189" spans="1:26" ht="22.5" x14ac:dyDescent="0.2">
      <c r="A2189" s="281" t="str">
        <f t="shared" si="43"/>
        <v>VLP XSJ</v>
      </c>
      <c r="B2189" s="368" t="s">
        <v>606</v>
      </c>
      <c r="C2189" s="279" t="s">
        <v>5482</v>
      </c>
      <c r="D2189" s="279" t="s">
        <v>5477</v>
      </c>
      <c r="E2189" s="279" t="s">
        <v>5478</v>
      </c>
      <c r="F2189" s="405" t="s">
        <v>503</v>
      </c>
      <c r="G2189" s="406">
        <v>359</v>
      </c>
      <c r="I2189" s="143"/>
      <c r="J2189" s="143"/>
      <c r="K2189" s="143"/>
      <c r="L2189" s="143"/>
      <c r="M2189" s="237"/>
      <c r="N2189" s="143"/>
      <c r="O2189" s="143"/>
      <c r="P2189" s="143"/>
      <c r="Q2189" s="143"/>
      <c r="R2189" s="143"/>
      <c r="S2189" s="143"/>
      <c r="T2189" s="143"/>
      <c r="U2189" s="143"/>
      <c r="V2189" s="143"/>
      <c r="W2189" s="90">
        <f>IF(AND($AM$17&gt;=$X2189,$AM$17&lt;=$Y2189),'TARIFA ENTREGA A DIRECCION USD'!A2189,$W2190)</f>
        <v>0</v>
      </c>
      <c r="X2189" s="90">
        <v>2180.0010000000002</v>
      </c>
      <c r="Y2189" s="90">
        <v>2181</v>
      </c>
      <c r="Z2189" s="144"/>
    </row>
    <row r="2190" spans="1:26" ht="22.5" x14ac:dyDescent="0.2">
      <c r="A2190" s="281" t="str">
        <f t="shared" si="43"/>
        <v>VLP XSS</v>
      </c>
      <c r="B2190" s="368" t="s">
        <v>606</v>
      </c>
      <c r="C2190" s="279" t="s">
        <v>5482</v>
      </c>
      <c r="D2190" s="279" t="s">
        <v>5485</v>
      </c>
      <c r="E2190" s="279" t="s">
        <v>5486</v>
      </c>
      <c r="F2190" s="405" t="s">
        <v>504</v>
      </c>
      <c r="G2190" s="406">
        <v>960</v>
      </c>
      <c r="I2190" s="143"/>
      <c r="J2190" s="143"/>
      <c r="K2190" s="143"/>
      <c r="L2190" s="143"/>
      <c r="M2190" s="237"/>
      <c r="N2190" s="143"/>
      <c r="O2190" s="143"/>
      <c r="P2190" s="143"/>
      <c r="Q2190" s="143"/>
      <c r="R2190" s="143"/>
      <c r="S2190" s="143"/>
      <c r="T2190" s="143"/>
      <c r="U2190" s="143"/>
      <c r="V2190" s="143"/>
      <c r="W2190" s="90">
        <f>IF(AND($AM$17&gt;=$X2190,$AM$17&lt;=$Y2190),'TARIFA ENTREGA A DIRECCION USD'!A2190,$W2191)</f>
        <v>0</v>
      </c>
      <c r="X2190" s="90">
        <v>2181.0010000000002</v>
      </c>
      <c r="Y2190" s="90">
        <v>2182</v>
      </c>
      <c r="Z2190" s="144"/>
    </row>
    <row r="2191" spans="1:26" ht="22.5" x14ac:dyDescent="0.2">
      <c r="A2191" s="281" t="str">
        <f t="shared" si="43"/>
        <v>VLP XTT</v>
      </c>
      <c r="B2191" s="368" t="s">
        <v>606</v>
      </c>
      <c r="C2191" s="279" t="s">
        <v>5482</v>
      </c>
      <c r="D2191" s="279" t="s">
        <v>5448</v>
      </c>
      <c r="E2191" s="279" t="s">
        <v>5479</v>
      </c>
      <c r="F2191" s="405" t="s">
        <v>503</v>
      </c>
      <c r="G2191" s="406">
        <v>359</v>
      </c>
      <c r="I2191" s="143"/>
      <c r="J2191" s="143"/>
      <c r="K2191" s="143"/>
      <c r="L2191" s="143"/>
      <c r="M2191" s="237"/>
      <c r="N2191" s="143"/>
      <c r="O2191" s="143"/>
      <c r="P2191" s="143"/>
      <c r="Q2191" s="143"/>
      <c r="R2191" s="143"/>
      <c r="S2191" s="143"/>
      <c r="T2191" s="143"/>
      <c r="U2191" s="143"/>
      <c r="V2191" s="143"/>
      <c r="W2191" s="90">
        <f>IF(AND($AM$17&gt;=$X2191,$AM$17&lt;=$Y2191),'TARIFA ENTREGA A DIRECCION USD'!A2191,$W2192)</f>
        <v>0</v>
      </c>
      <c r="X2191" s="90">
        <v>2182.0010000000002</v>
      </c>
      <c r="Y2191" s="90">
        <v>2183</v>
      </c>
      <c r="Z2191" s="144"/>
    </row>
    <row r="2192" spans="1:26" ht="22.5" x14ac:dyDescent="0.2">
      <c r="A2192" s="282" t="str">
        <f t="shared" si="43"/>
        <v>VLP XCH</v>
      </c>
      <c r="B2192" s="368" t="s">
        <v>606</v>
      </c>
      <c r="C2192" s="278" t="s">
        <v>5482</v>
      </c>
      <c r="D2192" s="278" t="s">
        <v>5537</v>
      </c>
      <c r="E2192" s="278" t="s">
        <v>5538</v>
      </c>
      <c r="F2192" s="395" t="s">
        <v>503</v>
      </c>
      <c r="G2192" s="396">
        <v>359</v>
      </c>
      <c r="I2192" s="143"/>
      <c r="J2192" s="143"/>
      <c r="K2192" s="143"/>
      <c r="L2192" s="143"/>
      <c r="M2192" s="237"/>
      <c r="N2192" s="143"/>
      <c r="O2192" s="143"/>
      <c r="P2192" s="143"/>
      <c r="Q2192" s="143"/>
      <c r="R2192" s="143"/>
      <c r="S2192" s="143"/>
      <c r="T2192" s="143"/>
      <c r="U2192" s="143"/>
      <c r="V2192" s="143"/>
      <c r="W2192" s="90">
        <f>IF(AND($AM$17&gt;=$X2192,$AM$17&lt;=$Y2192),'TARIFA ENTREGA A DIRECCION USD'!A2192,$W2193)</f>
        <v>0</v>
      </c>
      <c r="X2192" s="90">
        <v>2183.0010000000002</v>
      </c>
      <c r="Y2192" s="90">
        <v>2184</v>
      </c>
      <c r="Z2192" s="144"/>
    </row>
    <row r="2193" spans="1:26" ht="22.5" x14ac:dyDescent="0.2">
      <c r="A2193" s="294" t="str">
        <f t="shared" si="43"/>
        <v>VLP BPC</v>
      </c>
      <c r="B2193" s="293" t="s">
        <v>606</v>
      </c>
      <c r="C2193" s="293" t="s">
        <v>5482</v>
      </c>
      <c r="D2193" s="293" t="s">
        <v>5544</v>
      </c>
      <c r="E2193" s="293" t="s">
        <v>5545</v>
      </c>
      <c r="F2193" s="397" t="s">
        <v>502</v>
      </c>
      <c r="G2193" s="398">
        <v>236</v>
      </c>
      <c r="I2193" s="143"/>
      <c r="J2193" s="143"/>
      <c r="K2193" s="143"/>
      <c r="L2193" s="143"/>
      <c r="M2193" s="237"/>
      <c r="N2193" s="143"/>
      <c r="O2193" s="143"/>
      <c r="P2193" s="143"/>
      <c r="Q2193" s="143"/>
      <c r="R2193" s="143"/>
      <c r="S2193" s="143"/>
      <c r="T2193" s="143"/>
      <c r="U2193" s="143"/>
      <c r="V2193" s="143"/>
      <c r="W2193" s="90">
        <f>IF(AND($AM$17&gt;=$X2193,$AM$17&lt;=$Y2193),'TARIFA ENTREGA A DIRECCION USD'!A2193,$W2194)</f>
        <v>0</v>
      </c>
      <c r="X2193" s="90">
        <v>2184.0010000000002</v>
      </c>
      <c r="Y2193" s="90">
        <v>2185</v>
      </c>
      <c r="Z2193" s="144"/>
    </row>
    <row r="2194" spans="1:26" ht="22.5" x14ac:dyDescent="0.2">
      <c r="A2194" s="294" t="str">
        <f t="shared" si="43"/>
        <v>VLP XCP</v>
      </c>
      <c r="B2194" s="293" t="s">
        <v>606</v>
      </c>
      <c r="C2194" s="293" t="s">
        <v>5482</v>
      </c>
      <c r="D2194" s="293" t="s">
        <v>5549</v>
      </c>
      <c r="E2194" s="293" t="s">
        <v>5550</v>
      </c>
      <c r="F2194" s="397" t="s">
        <v>503</v>
      </c>
      <c r="G2194" s="398">
        <v>359</v>
      </c>
      <c r="I2194" s="143"/>
      <c r="J2194" s="143"/>
      <c r="K2194" s="143"/>
      <c r="L2194" s="143"/>
      <c r="M2194" s="237"/>
      <c r="N2194" s="143"/>
      <c r="O2194" s="143"/>
      <c r="P2194" s="143"/>
      <c r="Q2194" s="143"/>
      <c r="R2194" s="143"/>
      <c r="S2194" s="143"/>
      <c r="T2194" s="143"/>
      <c r="U2194" s="143"/>
      <c r="V2194" s="143"/>
      <c r="W2194" s="90">
        <f>IF(AND($AM$17&gt;=$X2194,$AM$17&lt;=$Y2194),'TARIFA ENTREGA A DIRECCION USD'!A2194,$W2195)</f>
        <v>0</v>
      </c>
      <c r="X2194" s="90">
        <v>2185.0010000000002</v>
      </c>
      <c r="Y2194" s="90">
        <v>2186</v>
      </c>
      <c r="Z2194" s="144"/>
    </row>
    <row r="2195" spans="1:26" x14ac:dyDescent="0.2">
      <c r="A2195" s="281" t="str">
        <f t="shared" si="43"/>
        <v>VRA ACO</v>
      </c>
      <c r="B2195" s="368" t="s">
        <v>607</v>
      </c>
      <c r="C2195" s="368" t="s">
        <v>608</v>
      </c>
      <c r="D2195" s="368" t="s">
        <v>546</v>
      </c>
      <c r="E2195" s="368" t="s">
        <v>547</v>
      </c>
      <c r="F2195" s="369" t="s">
        <v>504</v>
      </c>
      <c r="G2195" s="370">
        <v>980</v>
      </c>
      <c r="I2195" s="143"/>
      <c r="J2195" s="143"/>
      <c r="K2195" s="143"/>
      <c r="L2195" s="143"/>
      <c r="M2195" s="237"/>
      <c r="N2195" s="143"/>
      <c r="O2195" s="143"/>
      <c r="P2195" s="143"/>
      <c r="Q2195" s="143"/>
      <c r="R2195" s="143"/>
      <c r="S2195" s="143"/>
      <c r="T2195" s="143"/>
      <c r="U2195" s="143"/>
      <c r="V2195" s="143"/>
      <c r="W2195" s="90">
        <f>IF(AND($AM$17&gt;=$X2195,$AM$17&lt;=$Y2195),'TARIFA ENTREGA A DIRECCION USD'!A2195,$W2196)</f>
        <v>0</v>
      </c>
      <c r="X2195" s="90">
        <v>2186.0010000000002</v>
      </c>
      <c r="Y2195" s="90">
        <v>2187</v>
      </c>
      <c r="Z2195" s="144"/>
    </row>
    <row r="2196" spans="1:26" x14ac:dyDescent="0.2">
      <c r="A2196" s="281" t="str">
        <f t="shared" si="43"/>
        <v>VRA AUA</v>
      </c>
      <c r="B2196" s="368" t="s">
        <v>607</v>
      </c>
      <c r="C2196" s="368" t="s">
        <v>608</v>
      </c>
      <c r="D2196" s="368" t="s">
        <v>5515</v>
      </c>
      <c r="E2196" s="368" t="s">
        <v>5519</v>
      </c>
      <c r="F2196" s="369" t="s">
        <v>503</v>
      </c>
      <c r="G2196" s="370">
        <v>309</v>
      </c>
      <c r="I2196" s="143"/>
      <c r="J2196" s="143"/>
      <c r="K2196" s="143"/>
      <c r="L2196" s="143"/>
      <c r="M2196" s="237"/>
      <c r="N2196" s="143"/>
      <c r="O2196" s="143"/>
      <c r="P2196" s="143"/>
      <c r="Q2196" s="143"/>
      <c r="R2196" s="143"/>
      <c r="S2196" s="143"/>
      <c r="T2196" s="143"/>
      <c r="U2196" s="143"/>
      <c r="V2196" s="143"/>
      <c r="W2196" s="90">
        <f>IF(AND($AM$17&gt;=$X2196,$AM$17&lt;=$Y2196),'TARIFA ENTREGA A DIRECCION USD'!A2196,$W2197)</f>
        <v>0</v>
      </c>
      <c r="X2196" s="90">
        <v>2187.0010000000002</v>
      </c>
      <c r="Y2196" s="90">
        <v>2188</v>
      </c>
      <c r="Z2196" s="144"/>
    </row>
    <row r="2197" spans="1:26" x14ac:dyDescent="0.2">
      <c r="A2197" s="281" t="str">
        <f t="shared" si="43"/>
        <v>VRA BAS</v>
      </c>
      <c r="B2197" s="368" t="s">
        <v>607</v>
      </c>
      <c r="C2197" s="368" t="s">
        <v>608</v>
      </c>
      <c r="D2197" s="368" t="s">
        <v>549</v>
      </c>
      <c r="E2197" s="368" t="s">
        <v>550</v>
      </c>
      <c r="F2197" s="369" t="s">
        <v>503</v>
      </c>
      <c r="G2197" s="370">
        <v>471</v>
      </c>
      <c r="I2197" s="143"/>
      <c r="J2197" s="143"/>
      <c r="K2197" s="143"/>
      <c r="L2197" s="143"/>
      <c r="M2197" s="237"/>
      <c r="N2197" s="143"/>
      <c r="O2197" s="143"/>
      <c r="P2197" s="143"/>
      <c r="Q2197" s="143"/>
      <c r="R2197" s="143"/>
      <c r="S2197" s="143"/>
      <c r="T2197" s="143"/>
      <c r="U2197" s="143"/>
      <c r="V2197" s="143"/>
      <c r="W2197" s="90">
        <f>IF(AND($AM$17&gt;=$X2197,$AM$17&lt;=$Y2197),'TARIFA ENTREGA A DIRECCION USD'!A2197,$W2198)</f>
        <v>0</v>
      </c>
      <c r="X2197" s="90">
        <v>2188.0010000000002</v>
      </c>
      <c r="Y2197" s="90">
        <v>2189</v>
      </c>
      <c r="Z2197" s="144"/>
    </row>
    <row r="2198" spans="1:26" x14ac:dyDescent="0.2">
      <c r="A2198" s="281" t="str">
        <f t="shared" si="43"/>
        <v>VRA BTO</v>
      </c>
      <c r="B2198" s="368" t="s">
        <v>607</v>
      </c>
      <c r="C2198" s="368" t="s">
        <v>608</v>
      </c>
      <c r="D2198" s="368" t="s">
        <v>551</v>
      </c>
      <c r="E2198" s="368" t="s">
        <v>552</v>
      </c>
      <c r="F2198" s="369" t="s">
        <v>502</v>
      </c>
      <c r="G2198" s="370">
        <v>227</v>
      </c>
      <c r="I2198" s="143"/>
      <c r="J2198" s="143"/>
      <c r="K2198" s="143"/>
      <c r="L2198" s="143"/>
      <c r="M2198" s="237"/>
      <c r="N2198" s="143"/>
      <c r="O2198" s="143"/>
      <c r="P2198" s="143"/>
      <c r="Q2198" s="143"/>
      <c r="R2198" s="143"/>
      <c r="S2198" s="143"/>
      <c r="T2198" s="143"/>
      <c r="U2198" s="143"/>
      <c r="V2198" s="143"/>
      <c r="W2198" s="90">
        <f>IF(AND($AM$17&gt;=$X2198,$AM$17&lt;=$Y2198),'TARIFA ENTREGA A DIRECCION USD'!A2198,$W2199)</f>
        <v>0</v>
      </c>
      <c r="X2198" s="90">
        <v>2189.0010000000002</v>
      </c>
      <c r="Y2198" s="90">
        <v>2190</v>
      </c>
      <c r="Z2198" s="144"/>
    </row>
    <row r="2199" spans="1:26" x14ac:dyDescent="0.2">
      <c r="A2199" s="281" t="str">
        <f t="shared" si="43"/>
        <v>VRA CAS</v>
      </c>
      <c r="B2199" s="368" t="s">
        <v>607</v>
      </c>
      <c r="C2199" s="368" t="s">
        <v>608</v>
      </c>
      <c r="D2199" s="368" t="s">
        <v>553</v>
      </c>
      <c r="E2199" s="368" t="s">
        <v>554</v>
      </c>
      <c r="F2199" s="369" t="s">
        <v>502</v>
      </c>
      <c r="G2199" s="370">
        <v>174</v>
      </c>
      <c r="I2199" s="143"/>
      <c r="J2199" s="143"/>
      <c r="K2199" s="143"/>
      <c r="L2199" s="143"/>
      <c r="M2199" s="237"/>
      <c r="N2199" s="143"/>
      <c r="O2199" s="143"/>
      <c r="P2199" s="143"/>
      <c r="Q2199" s="143"/>
      <c r="R2199" s="143"/>
      <c r="S2199" s="143"/>
      <c r="T2199" s="143"/>
      <c r="U2199" s="143"/>
      <c r="V2199" s="143"/>
      <c r="W2199" s="90">
        <f>IF(AND($AM$17&gt;=$X2199,$AM$17&lt;=$Y2199),'TARIFA ENTREGA A DIRECCION USD'!A2199,$W2200)</f>
        <v>0</v>
      </c>
      <c r="X2199" s="90">
        <v>2190.0010000000002</v>
      </c>
      <c r="Y2199" s="90">
        <v>2191</v>
      </c>
      <c r="Z2199" s="144"/>
    </row>
    <row r="2200" spans="1:26" x14ac:dyDescent="0.2">
      <c r="A2200" s="281" t="str">
        <f t="shared" si="43"/>
        <v>VRA CAZ</v>
      </c>
      <c r="B2200" s="368" t="s">
        <v>607</v>
      </c>
      <c r="C2200" s="368" t="s">
        <v>608</v>
      </c>
      <c r="D2200" s="368" t="s">
        <v>561</v>
      </c>
      <c r="E2200" s="368" t="s">
        <v>611</v>
      </c>
      <c r="F2200" s="369" t="s">
        <v>504</v>
      </c>
      <c r="G2200" s="370">
        <v>616</v>
      </c>
      <c r="I2200" s="143"/>
      <c r="J2200" s="143"/>
      <c r="K2200" s="143"/>
      <c r="L2200" s="143"/>
      <c r="M2200" s="237"/>
      <c r="N2200" s="143"/>
      <c r="O2200" s="143"/>
      <c r="P2200" s="143"/>
      <c r="Q2200" s="143"/>
      <c r="R2200" s="143"/>
      <c r="S2200" s="143"/>
      <c r="T2200" s="143"/>
      <c r="U2200" s="143"/>
      <c r="V2200" s="143"/>
      <c r="W2200" s="90">
        <f>IF(AND($AM$17&gt;=$X2200,$AM$17&lt;=$Y2200),'TARIFA ENTREGA A DIRECCION USD'!A2200,$W2201)</f>
        <v>0</v>
      </c>
      <c r="X2200" s="90">
        <v>2191.0010000000002</v>
      </c>
      <c r="Y2200" s="90">
        <v>2192</v>
      </c>
      <c r="Z2200" s="144"/>
    </row>
    <row r="2201" spans="1:26" x14ac:dyDescent="0.2">
      <c r="A2201" s="281" t="str">
        <f t="shared" si="43"/>
        <v>VRA CBR</v>
      </c>
      <c r="B2201" s="368" t="s">
        <v>607</v>
      </c>
      <c r="C2201" s="368" t="s">
        <v>608</v>
      </c>
      <c r="D2201" s="368" t="s">
        <v>555</v>
      </c>
      <c r="E2201" s="368" t="s">
        <v>556</v>
      </c>
      <c r="F2201" s="369" t="s">
        <v>504</v>
      </c>
      <c r="G2201" s="370">
        <v>1211</v>
      </c>
      <c r="I2201" s="143"/>
      <c r="J2201" s="143"/>
      <c r="K2201" s="143"/>
      <c r="L2201" s="143"/>
      <c r="M2201" s="237"/>
      <c r="N2201" s="143"/>
      <c r="O2201" s="143"/>
      <c r="P2201" s="143"/>
      <c r="Q2201" s="143"/>
      <c r="R2201" s="143"/>
      <c r="S2201" s="143"/>
      <c r="T2201" s="143"/>
      <c r="U2201" s="143"/>
      <c r="V2201" s="143"/>
      <c r="W2201" s="90">
        <f>IF(AND($AM$17&gt;=$X2201,$AM$17&lt;=$Y2201),'TARIFA ENTREGA A DIRECCION USD'!A2201,$W2202)</f>
        <v>0</v>
      </c>
      <c r="X2201" s="90">
        <v>2192.0010000000002</v>
      </c>
      <c r="Y2201" s="90">
        <v>2193</v>
      </c>
      <c r="Z2201" s="144"/>
    </row>
    <row r="2202" spans="1:26" x14ac:dyDescent="0.2">
      <c r="A2202" s="281" t="str">
        <f t="shared" si="43"/>
        <v>VRA CCS</v>
      </c>
      <c r="B2202" s="368" t="s">
        <v>607</v>
      </c>
      <c r="C2202" s="368" t="s">
        <v>608</v>
      </c>
      <c r="D2202" s="368" t="s">
        <v>557</v>
      </c>
      <c r="E2202" s="368" t="s">
        <v>558</v>
      </c>
      <c r="F2202" s="369" t="s">
        <v>504</v>
      </c>
      <c r="G2202" s="370">
        <v>606</v>
      </c>
      <c r="I2202" s="143"/>
      <c r="J2202" s="143"/>
      <c r="K2202" s="143"/>
      <c r="L2202" s="143"/>
      <c r="M2202" s="237"/>
      <c r="N2202" s="143"/>
      <c r="O2202" s="143"/>
      <c r="P2202" s="143"/>
      <c r="Q2202" s="143"/>
      <c r="R2202" s="143"/>
      <c r="S2202" s="143"/>
      <c r="T2202" s="143"/>
      <c r="U2202" s="143"/>
      <c r="V2202" s="143"/>
      <c r="W2202" s="90">
        <f>IF(AND($AM$17&gt;=$X2202,$AM$17&lt;=$Y2202),'TARIFA ENTREGA A DIRECCION USD'!A2202,$W2203)</f>
        <v>0</v>
      </c>
      <c r="X2202" s="90">
        <v>2193.0010000000002</v>
      </c>
      <c r="Y2202" s="90">
        <v>2194</v>
      </c>
      <c r="Z2202" s="144"/>
    </row>
    <row r="2203" spans="1:26" x14ac:dyDescent="0.2">
      <c r="A2203" s="281" t="str">
        <f t="shared" si="43"/>
        <v>VRA CGA</v>
      </c>
      <c r="B2203" s="368" t="s">
        <v>607</v>
      </c>
      <c r="C2203" s="368" t="s">
        <v>608</v>
      </c>
      <c r="D2203" s="368" t="s">
        <v>559</v>
      </c>
      <c r="E2203" s="368" t="s">
        <v>560</v>
      </c>
      <c r="F2203" s="369" t="s">
        <v>503</v>
      </c>
      <c r="G2203" s="370">
        <v>506</v>
      </c>
      <c r="I2203" s="143"/>
      <c r="J2203" s="143"/>
      <c r="K2203" s="143"/>
      <c r="L2203" s="143"/>
      <c r="M2203" s="237"/>
      <c r="N2203" s="143"/>
      <c r="O2203" s="143"/>
      <c r="P2203" s="143"/>
      <c r="Q2203" s="143"/>
      <c r="R2203" s="143"/>
      <c r="S2203" s="143"/>
      <c r="T2203" s="143"/>
      <c r="U2203" s="143"/>
      <c r="V2203" s="143"/>
      <c r="W2203" s="90">
        <f>IF(AND($AM$17&gt;=$X2203,$AM$17&lt;=$Y2203),'TARIFA ENTREGA A DIRECCION USD'!A2203,$W2204)</f>
        <v>0</v>
      </c>
      <c r="X2203" s="90">
        <v>2194.0010000000002</v>
      </c>
      <c r="Y2203" s="90">
        <v>2195</v>
      </c>
      <c r="Z2203" s="144"/>
    </row>
    <row r="2204" spans="1:26" x14ac:dyDescent="0.2">
      <c r="A2204" s="281" t="str">
        <f t="shared" si="43"/>
        <v>VRA CNA</v>
      </c>
      <c r="B2204" s="368" t="s">
        <v>607</v>
      </c>
      <c r="C2204" s="368" t="s">
        <v>608</v>
      </c>
      <c r="D2204" s="368" t="s">
        <v>5492</v>
      </c>
      <c r="E2204" s="368" t="s">
        <v>5493</v>
      </c>
      <c r="F2204" s="369" t="s">
        <v>504</v>
      </c>
      <c r="G2204" s="370">
        <v>995</v>
      </c>
      <c r="I2204" s="143"/>
      <c r="J2204" s="143"/>
      <c r="K2204" s="143"/>
      <c r="L2204" s="143"/>
      <c r="M2204" s="237"/>
      <c r="N2204" s="143"/>
      <c r="O2204" s="143"/>
      <c r="P2204" s="143"/>
      <c r="Q2204" s="143"/>
      <c r="R2204" s="143"/>
      <c r="S2204" s="143"/>
      <c r="T2204" s="143"/>
      <c r="U2204" s="143"/>
      <c r="V2204" s="143"/>
      <c r="W2204" s="90">
        <f>IF(AND($AM$17&gt;=$X2204,$AM$17&lt;=$Y2204),'TARIFA ENTREGA A DIRECCION USD'!A2204,$W2205)</f>
        <v>0</v>
      </c>
      <c r="X2204" s="90">
        <v>2195.0010000000002</v>
      </c>
      <c r="Y2204" s="90">
        <v>2196</v>
      </c>
      <c r="Z2204" s="144"/>
    </row>
    <row r="2205" spans="1:26" x14ac:dyDescent="0.2">
      <c r="A2205" s="281" t="str">
        <f t="shared" si="43"/>
        <v>VRA CNO</v>
      </c>
      <c r="B2205" s="368" t="s">
        <v>607</v>
      </c>
      <c r="C2205" s="368" t="s">
        <v>608</v>
      </c>
      <c r="D2205" s="368" t="s">
        <v>5499</v>
      </c>
      <c r="E2205" s="368" t="s">
        <v>5500</v>
      </c>
      <c r="F2205" s="369" t="s">
        <v>504</v>
      </c>
      <c r="G2205" s="370">
        <v>1124</v>
      </c>
      <c r="I2205" s="143"/>
      <c r="J2205" s="143"/>
      <c r="K2205" s="143"/>
      <c r="L2205" s="143"/>
      <c r="M2205" s="237"/>
      <c r="N2205" s="143"/>
      <c r="O2205" s="143"/>
      <c r="P2205" s="143"/>
      <c r="Q2205" s="143"/>
      <c r="R2205" s="143"/>
      <c r="S2205" s="143"/>
      <c r="T2205" s="143"/>
      <c r="U2205" s="143"/>
      <c r="V2205" s="143"/>
      <c r="W2205" s="90">
        <f>IF(AND($AM$17&gt;=$X2205,$AM$17&lt;=$Y2205),'TARIFA ENTREGA A DIRECCION USD'!A2205,$W2206)</f>
        <v>0</v>
      </c>
      <c r="X2205" s="90">
        <v>2196.0010000000002</v>
      </c>
      <c r="Y2205" s="90">
        <v>2197</v>
      </c>
      <c r="Z2205" s="144"/>
    </row>
    <row r="2206" spans="1:26" x14ac:dyDescent="0.2">
      <c r="A2206" s="281" t="str">
        <f t="shared" si="43"/>
        <v>VRA CRO</v>
      </c>
      <c r="B2206" s="368" t="s">
        <v>607</v>
      </c>
      <c r="C2206" s="368" t="s">
        <v>608</v>
      </c>
      <c r="D2206" s="368" t="s">
        <v>562</v>
      </c>
      <c r="E2206" s="368" t="s">
        <v>563</v>
      </c>
      <c r="F2206" s="369" t="s">
        <v>504</v>
      </c>
      <c r="G2206" s="370">
        <v>731</v>
      </c>
      <c r="I2206" s="143"/>
      <c r="J2206" s="143"/>
      <c r="K2206" s="143"/>
      <c r="L2206" s="143"/>
      <c r="M2206" s="237"/>
      <c r="N2206" s="143"/>
      <c r="O2206" s="143"/>
      <c r="P2206" s="143"/>
      <c r="Q2206" s="143"/>
      <c r="R2206" s="143"/>
      <c r="S2206" s="143"/>
      <c r="T2206" s="143"/>
      <c r="U2206" s="143"/>
      <c r="V2206" s="143"/>
      <c r="W2206" s="90">
        <f>IF(AND($AM$17&gt;=$X2206,$AM$17&lt;=$Y2206),'TARIFA ENTREGA A DIRECCION USD'!A2206,$W2207)</f>
        <v>0</v>
      </c>
      <c r="X2206" s="90">
        <v>2197.0010000000002</v>
      </c>
      <c r="Y2206" s="90">
        <v>2198</v>
      </c>
      <c r="Z2206" s="144"/>
    </row>
    <row r="2207" spans="1:26" x14ac:dyDescent="0.2">
      <c r="A2207" s="281" t="str">
        <f t="shared" si="43"/>
        <v>VRA CRR</v>
      </c>
      <c r="B2207" s="368" t="s">
        <v>607</v>
      </c>
      <c r="C2207" s="368" t="s">
        <v>608</v>
      </c>
      <c r="D2207" s="368" t="s">
        <v>564</v>
      </c>
      <c r="E2207" s="368" t="s">
        <v>565</v>
      </c>
      <c r="F2207" s="369" t="s">
        <v>502</v>
      </c>
      <c r="G2207" s="370">
        <v>148</v>
      </c>
      <c r="I2207" s="143"/>
      <c r="J2207" s="143"/>
      <c r="K2207" s="143"/>
      <c r="L2207" s="143"/>
      <c r="M2207" s="237"/>
      <c r="N2207" s="143"/>
      <c r="O2207" s="143"/>
      <c r="P2207" s="143"/>
      <c r="Q2207" s="143"/>
      <c r="R2207" s="143"/>
      <c r="S2207" s="143"/>
      <c r="T2207" s="143"/>
      <c r="U2207" s="143"/>
      <c r="V2207" s="143"/>
      <c r="W2207" s="90">
        <f>IF(AND($AM$17&gt;=$X2207,$AM$17&lt;=$Y2207),'TARIFA ENTREGA A DIRECCION USD'!A2207,$W2208)</f>
        <v>0</v>
      </c>
      <c r="X2207" s="90">
        <v>2198.0010000000002</v>
      </c>
      <c r="Y2207" s="90">
        <v>2199</v>
      </c>
      <c r="Z2207" s="144"/>
    </row>
    <row r="2208" spans="1:26" x14ac:dyDescent="0.2">
      <c r="A2208" s="281" t="str">
        <f t="shared" si="43"/>
        <v>VRA CVE</v>
      </c>
      <c r="B2208" s="368" t="s">
        <v>607</v>
      </c>
      <c r="C2208" s="368" t="s">
        <v>608</v>
      </c>
      <c r="D2208" s="368" t="s">
        <v>566</v>
      </c>
      <c r="E2208" s="368" t="s">
        <v>567</v>
      </c>
      <c r="F2208" s="369" t="s">
        <v>503</v>
      </c>
      <c r="G2208" s="370">
        <v>579</v>
      </c>
      <c r="I2208" s="143"/>
      <c r="J2208" s="143"/>
      <c r="K2208" s="143"/>
      <c r="L2208" s="143"/>
      <c r="M2208" s="237"/>
      <c r="N2208" s="143"/>
      <c r="O2208" s="143"/>
      <c r="P2208" s="143"/>
      <c r="Q2208" s="143"/>
      <c r="R2208" s="143"/>
      <c r="S2208" s="143"/>
      <c r="T2208" s="143"/>
      <c r="U2208" s="143"/>
      <c r="V2208" s="143"/>
      <c r="W2208" s="90">
        <f>IF(AND($AM$17&gt;=$X2208,$AM$17&lt;=$Y2208),'TARIFA ENTREGA A DIRECCION USD'!A2208,$W2209)</f>
        <v>0</v>
      </c>
      <c r="X2208" s="90">
        <v>2199.0010000000002</v>
      </c>
      <c r="Y2208" s="90">
        <v>2200</v>
      </c>
      <c r="Z2208" s="144"/>
    </row>
    <row r="2209" spans="1:26" x14ac:dyDescent="0.2">
      <c r="A2209" s="281" t="str">
        <f t="shared" si="43"/>
        <v>VRA CZO</v>
      </c>
      <c r="B2209" s="368" t="s">
        <v>607</v>
      </c>
      <c r="C2209" s="368" t="s">
        <v>608</v>
      </c>
      <c r="D2209" s="368" t="s">
        <v>568</v>
      </c>
      <c r="E2209" s="368" t="s">
        <v>5481</v>
      </c>
      <c r="F2209" s="369" t="s">
        <v>504</v>
      </c>
      <c r="G2209" s="370">
        <v>611</v>
      </c>
      <c r="I2209" s="143"/>
      <c r="J2209" s="143"/>
      <c r="K2209" s="143"/>
      <c r="L2209" s="143"/>
      <c r="M2209" s="237"/>
      <c r="N2209" s="143"/>
      <c r="O2209" s="143"/>
      <c r="P2209" s="143"/>
      <c r="Q2209" s="143"/>
      <c r="R2209" s="143"/>
      <c r="S2209" s="143"/>
      <c r="T2209" s="143"/>
      <c r="U2209" s="143"/>
      <c r="V2209" s="143"/>
      <c r="W2209" s="90">
        <f>IF(AND($AM$17&gt;=$X2209,$AM$17&lt;=$Y2209),'TARIFA ENTREGA A DIRECCION USD'!A2209,$W2210)</f>
        <v>0</v>
      </c>
      <c r="X2209" s="90">
        <v>2200.0010000000002</v>
      </c>
      <c r="Y2209" s="90">
        <v>2201</v>
      </c>
      <c r="Z2209" s="144"/>
    </row>
    <row r="2210" spans="1:26" x14ac:dyDescent="0.2">
      <c r="A2210" s="281" t="str">
        <f t="shared" si="43"/>
        <v>VRA DMS</v>
      </c>
      <c r="B2210" s="368" t="s">
        <v>607</v>
      </c>
      <c r="C2210" s="368" t="s">
        <v>608</v>
      </c>
      <c r="D2210" s="368" t="s">
        <v>5446</v>
      </c>
      <c r="E2210" s="368" t="s">
        <v>5447</v>
      </c>
      <c r="F2210" s="369" t="s">
        <v>503</v>
      </c>
      <c r="G2210" s="370">
        <v>471</v>
      </c>
      <c r="I2210" s="143"/>
      <c r="J2210" s="143"/>
      <c r="K2210" s="143"/>
      <c r="L2210" s="143"/>
      <c r="M2210" s="237"/>
      <c r="N2210" s="143"/>
      <c r="O2210" s="143"/>
      <c r="P2210" s="143"/>
      <c r="Q2210" s="143"/>
      <c r="R2210" s="143"/>
      <c r="S2210" s="143"/>
      <c r="T2210" s="143"/>
      <c r="U2210" s="143"/>
      <c r="V2210" s="143"/>
      <c r="W2210" s="90">
        <f>IF(AND($AM$17&gt;=$X2210,$AM$17&lt;=$Y2210),'TARIFA ENTREGA A DIRECCION USD'!A2210,$W2211)</f>
        <v>0</v>
      </c>
      <c r="X2210" s="90">
        <v>2201.0010000000002</v>
      </c>
      <c r="Y2210" s="90">
        <v>2202</v>
      </c>
      <c r="Z2210" s="144"/>
    </row>
    <row r="2211" spans="1:26" x14ac:dyDescent="0.2">
      <c r="A2211" s="281" t="str">
        <f t="shared" si="43"/>
        <v>VRA ETE</v>
      </c>
      <c r="B2211" s="368" t="s">
        <v>607</v>
      </c>
      <c r="C2211" s="368" t="s">
        <v>608</v>
      </c>
      <c r="D2211" s="368" t="s">
        <v>570</v>
      </c>
      <c r="E2211" s="368" t="s">
        <v>571</v>
      </c>
      <c r="F2211" s="369" t="s">
        <v>504</v>
      </c>
      <c r="G2211" s="370">
        <v>1055</v>
      </c>
      <c r="I2211" s="143"/>
      <c r="J2211" s="143"/>
      <c r="K2211" s="143"/>
      <c r="L2211" s="143"/>
      <c r="M2211" s="237"/>
      <c r="N2211" s="143"/>
      <c r="O2211" s="143"/>
      <c r="P2211" s="143"/>
      <c r="Q2211" s="143"/>
      <c r="R2211" s="143"/>
      <c r="S2211" s="143"/>
      <c r="T2211" s="143"/>
      <c r="U2211" s="143"/>
      <c r="V2211" s="143"/>
      <c r="W2211" s="90">
        <f>IF(AND($AM$17&gt;=$X2211,$AM$17&lt;=$Y2211),'TARIFA ENTREGA A DIRECCION USD'!A2211,$W2212)</f>
        <v>0</v>
      </c>
      <c r="X2211" s="90">
        <v>2202.0010000000002</v>
      </c>
      <c r="Y2211" s="90">
        <v>2203</v>
      </c>
      <c r="Z2211" s="144"/>
    </row>
    <row r="2212" spans="1:26" x14ac:dyDescent="0.2">
      <c r="A2212" s="281" t="str">
        <f t="shared" si="43"/>
        <v>VRA EVA</v>
      </c>
      <c r="B2212" s="368" t="s">
        <v>607</v>
      </c>
      <c r="C2212" s="368" t="s">
        <v>608</v>
      </c>
      <c r="D2212" s="368" t="s">
        <v>572</v>
      </c>
      <c r="E2212" s="368" t="s">
        <v>573</v>
      </c>
      <c r="F2212" s="369" t="s">
        <v>502</v>
      </c>
      <c r="G2212" s="370">
        <v>203</v>
      </c>
      <c r="I2212" s="143"/>
      <c r="J2212" s="143"/>
      <c r="K2212" s="143"/>
      <c r="L2212" s="143"/>
      <c r="M2212" s="237"/>
      <c r="N2212" s="143"/>
      <c r="O2212" s="143"/>
      <c r="P2212" s="143"/>
      <c r="Q2212" s="143"/>
      <c r="R2212" s="143"/>
      <c r="S2212" s="143"/>
      <c r="T2212" s="143"/>
      <c r="U2212" s="143"/>
      <c r="V2212" s="143"/>
      <c r="W2212" s="90">
        <f>IF(AND($AM$17&gt;=$X2212,$AM$17&lt;=$Y2212),'TARIFA ENTREGA A DIRECCION USD'!A2212,$W2213)</f>
        <v>0</v>
      </c>
      <c r="X2212" s="90">
        <v>2203.0010000000002</v>
      </c>
      <c r="Y2212" s="90">
        <v>2204</v>
      </c>
      <c r="Z2212" s="144"/>
    </row>
    <row r="2213" spans="1:26" x14ac:dyDescent="0.2">
      <c r="A2213" s="281" t="str">
        <f t="shared" si="43"/>
        <v>VRA GR2</v>
      </c>
      <c r="B2213" s="368" t="s">
        <v>607</v>
      </c>
      <c r="C2213" s="368" t="s">
        <v>608</v>
      </c>
      <c r="D2213" s="368" t="s">
        <v>576</v>
      </c>
      <c r="E2213" s="368" t="s">
        <v>5473</v>
      </c>
      <c r="F2213" s="369" t="s">
        <v>504</v>
      </c>
      <c r="G2213" s="370">
        <v>632</v>
      </c>
      <c r="I2213" s="143"/>
      <c r="J2213" s="143"/>
      <c r="K2213" s="143"/>
      <c r="L2213" s="143"/>
      <c r="M2213" s="237"/>
      <c r="N2213" s="143"/>
      <c r="O2213" s="143"/>
      <c r="P2213" s="143"/>
      <c r="Q2213" s="143"/>
      <c r="R2213" s="143"/>
      <c r="S2213" s="143"/>
      <c r="T2213" s="143"/>
      <c r="U2213" s="143"/>
      <c r="V2213" s="143"/>
      <c r="W2213" s="90">
        <f>IF(AND($AM$17&gt;=$X2213,$AM$17&lt;=$Y2213),'TARIFA ENTREGA A DIRECCION USD'!A2213,$W2214)</f>
        <v>0</v>
      </c>
      <c r="X2213" s="90">
        <v>2204.0010000000002</v>
      </c>
      <c r="Y2213" s="90">
        <v>2205</v>
      </c>
      <c r="Z2213" s="144"/>
    </row>
    <row r="2214" spans="1:26" x14ac:dyDescent="0.2">
      <c r="A2214" s="281" t="str">
        <f t="shared" si="43"/>
        <v>VRA GTE</v>
      </c>
      <c r="B2214" s="368" t="s">
        <v>607</v>
      </c>
      <c r="C2214" s="368" t="s">
        <v>608</v>
      </c>
      <c r="D2214" s="368" t="s">
        <v>5501</v>
      </c>
      <c r="E2214" s="368" t="s">
        <v>5502</v>
      </c>
      <c r="F2214" s="369" t="s">
        <v>504</v>
      </c>
      <c r="G2214" s="370">
        <v>638</v>
      </c>
      <c r="I2214" s="143"/>
      <c r="J2214" s="143"/>
      <c r="K2214" s="143"/>
      <c r="L2214" s="143"/>
      <c r="M2214" s="237"/>
      <c r="N2214" s="143"/>
      <c r="O2214" s="143"/>
      <c r="P2214" s="143"/>
      <c r="Q2214" s="143"/>
      <c r="R2214" s="143"/>
      <c r="S2214" s="143"/>
      <c r="T2214" s="143"/>
      <c r="U2214" s="143"/>
      <c r="V2214" s="143"/>
      <c r="W2214" s="90">
        <f>IF(AND($AM$17&gt;=$X2214,$AM$17&lt;=$Y2214),'TARIFA ENTREGA A DIRECCION USD'!A2214,$W2215)</f>
        <v>0</v>
      </c>
      <c r="X2214" s="90">
        <v>2205.0010000000002</v>
      </c>
      <c r="Y2214" s="90">
        <v>2206</v>
      </c>
      <c r="Z2214" s="144"/>
    </row>
    <row r="2215" spans="1:26" x14ac:dyDescent="0.2">
      <c r="A2215" s="281" t="str">
        <f t="shared" si="43"/>
        <v>VRA GUA</v>
      </c>
      <c r="B2215" s="368" t="s">
        <v>607</v>
      </c>
      <c r="C2215" s="368" t="s">
        <v>608</v>
      </c>
      <c r="D2215" s="368" t="s">
        <v>574</v>
      </c>
      <c r="E2215" s="368" t="s">
        <v>575</v>
      </c>
      <c r="F2215" s="369" t="s">
        <v>503</v>
      </c>
      <c r="G2215" s="370">
        <v>395</v>
      </c>
      <c r="I2215" s="143"/>
      <c r="J2215" s="143"/>
      <c r="K2215" s="143"/>
      <c r="L2215" s="143"/>
      <c r="M2215" s="237"/>
      <c r="N2215" s="143"/>
      <c r="O2215" s="143"/>
      <c r="P2215" s="143"/>
      <c r="Q2215" s="143"/>
      <c r="R2215" s="143"/>
      <c r="S2215" s="143"/>
      <c r="T2215" s="143"/>
      <c r="U2215" s="143"/>
      <c r="V2215" s="143"/>
      <c r="W2215" s="90">
        <f>IF(AND($AM$17&gt;=$X2215,$AM$17&lt;=$Y2215),'TARIFA ENTREGA A DIRECCION USD'!A2215,$W2216)</f>
        <v>0</v>
      </c>
      <c r="X2215" s="90">
        <v>2206.0010000000002</v>
      </c>
      <c r="Y2215" s="90">
        <v>2207</v>
      </c>
      <c r="Z2215" s="144"/>
    </row>
    <row r="2216" spans="1:26" x14ac:dyDescent="0.2">
      <c r="A2216" s="281" t="str">
        <f t="shared" si="43"/>
        <v>VRA LGA</v>
      </c>
      <c r="B2216" s="368" t="s">
        <v>607</v>
      </c>
      <c r="C2216" s="368" t="s">
        <v>608</v>
      </c>
      <c r="D2216" s="368" t="s">
        <v>5536</v>
      </c>
      <c r="E2216" s="368" t="s">
        <v>5480</v>
      </c>
      <c r="F2216" s="369" t="s">
        <v>504</v>
      </c>
      <c r="G2216" s="370">
        <v>636</v>
      </c>
      <c r="I2216" s="143"/>
      <c r="J2216" s="143"/>
      <c r="K2216" s="143"/>
      <c r="L2216" s="143"/>
      <c r="M2216" s="237"/>
      <c r="N2216" s="143"/>
      <c r="O2216" s="143"/>
      <c r="P2216" s="143"/>
      <c r="Q2216" s="143"/>
      <c r="R2216" s="143"/>
      <c r="S2216" s="143"/>
      <c r="T2216" s="143"/>
      <c r="U2216" s="143"/>
      <c r="V2216" s="143"/>
      <c r="W2216" s="90">
        <f>IF(AND($AM$17&gt;=$X2216,$AM$17&lt;=$Y2216),'TARIFA ENTREGA A DIRECCION USD'!A2216,$W2217)</f>
        <v>0</v>
      </c>
      <c r="X2216" s="90">
        <v>2207.0010000000002</v>
      </c>
      <c r="Y2216" s="90">
        <v>2208</v>
      </c>
      <c r="Z2216" s="144"/>
    </row>
    <row r="2217" spans="1:26" x14ac:dyDescent="0.2">
      <c r="A2217" s="281" t="str">
        <f t="shared" si="43"/>
        <v>VRA MAY</v>
      </c>
      <c r="B2217" s="368" t="s">
        <v>607</v>
      </c>
      <c r="C2217" s="368" t="s">
        <v>608</v>
      </c>
      <c r="D2217" s="368" t="s">
        <v>577</v>
      </c>
      <c r="E2217" s="368" t="s">
        <v>578</v>
      </c>
      <c r="F2217" s="369" t="s">
        <v>503</v>
      </c>
      <c r="G2217" s="370">
        <v>475</v>
      </c>
      <c r="I2217" s="143"/>
      <c r="J2217" s="143"/>
      <c r="K2217" s="143"/>
      <c r="L2217" s="143"/>
      <c r="M2217" s="237"/>
      <c r="N2217" s="143"/>
      <c r="O2217" s="143"/>
      <c r="P2217" s="143"/>
      <c r="Q2217" s="143"/>
      <c r="R2217" s="143"/>
      <c r="S2217" s="143"/>
      <c r="T2217" s="143"/>
      <c r="U2217" s="143"/>
      <c r="V2217" s="143"/>
      <c r="W2217" s="90">
        <f>IF(AND($AM$17&gt;=$X2217,$AM$17&lt;=$Y2217),'TARIFA ENTREGA A DIRECCION USD'!A2217,$W2218)</f>
        <v>0</v>
      </c>
      <c r="X2217" s="90">
        <v>2208.0010000000002</v>
      </c>
      <c r="Y2217" s="90">
        <v>2209</v>
      </c>
      <c r="Z2217" s="144"/>
    </row>
    <row r="2218" spans="1:26" x14ac:dyDescent="0.2">
      <c r="A2218" s="281" t="str">
        <f t="shared" si="43"/>
        <v>VRA MBO</v>
      </c>
      <c r="B2218" s="368" t="s">
        <v>607</v>
      </c>
      <c r="C2218" s="368" t="s">
        <v>608</v>
      </c>
      <c r="D2218" s="368" t="s">
        <v>579</v>
      </c>
      <c r="E2218" s="368" t="s">
        <v>580</v>
      </c>
      <c r="F2218" s="369" t="s">
        <v>502</v>
      </c>
      <c r="G2218" s="369">
        <v>225</v>
      </c>
      <c r="I2218" s="143"/>
      <c r="J2218" s="143"/>
      <c r="K2218" s="143"/>
      <c r="L2218" s="143"/>
      <c r="M2218" s="237"/>
      <c r="N2218" s="143"/>
      <c r="O2218" s="143"/>
      <c r="P2218" s="143"/>
      <c r="Q2218" s="143"/>
      <c r="R2218" s="143"/>
      <c r="S2218" s="143"/>
      <c r="T2218" s="143"/>
      <c r="U2218" s="143"/>
      <c r="V2218" s="143"/>
      <c r="W2218" s="90">
        <f>IF(AND($AM$17&gt;=$X2218,$AM$17&lt;=$Y2218),'TARIFA ENTREGA A DIRECCION USD'!A2218,$W2219)</f>
        <v>0</v>
      </c>
      <c r="X2218" s="90">
        <v>2209.0010000000002</v>
      </c>
      <c r="Y2218" s="90">
        <v>2210</v>
      </c>
      <c r="Z2218" s="144"/>
    </row>
    <row r="2219" spans="1:26" x14ac:dyDescent="0.2">
      <c r="A2219" s="281" t="str">
        <f t="shared" si="43"/>
        <v>VRA MDA</v>
      </c>
      <c r="B2219" s="368" t="s">
        <v>607</v>
      </c>
      <c r="C2219" s="368" t="s">
        <v>608</v>
      </c>
      <c r="D2219" s="368" t="s">
        <v>581</v>
      </c>
      <c r="E2219" s="368" t="s">
        <v>582</v>
      </c>
      <c r="F2219" s="369" t="s">
        <v>502</v>
      </c>
      <c r="G2219" s="370">
        <v>269</v>
      </c>
      <c r="I2219" s="143"/>
      <c r="J2219" s="143"/>
      <c r="K2219" s="143"/>
      <c r="L2219" s="143"/>
      <c r="M2219" s="237"/>
      <c r="N2219" s="143"/>
      <c r="O2219" s="143"/>
      <c r="P2219" s="143"/>
      <c r="Q2219" s="143"/>
      <c r="R2219" s="143"/>
      <c r="S2219" s="143"/>
      <c r="T2219" s="143"/>
      <c r="U2219" s="143"/>
      <c r="V2219" s="143"/>
      <c r="W2219" s="90">
        <f>IF(AND($AM$17&gt;=$X2219,$AM$17&lt;=$Y2219),'TARIFA ENTREGA A DIRECCION USD'!A2219,$W2220)</f>
        <v>0</v>
      </c>
      <c r="X2219" s="90">
        <v>2210.0010000000002</v>
      </c>
      <c r="Y2219" s="90">
        <v>2211</v>
      </c>
      <c r="Z2219" s="144"/>
    </row>
    <row r="2220" spans="1:26" x14ac:dyDescent="0.2">
      <c r="A2220" s="281" t="str">
        <f t="shared" si="43"/>
        <v>VRA MIN</v>
      </c>
      <c r="B2220" s="368" t="s">
        <v>607</v>
      </c>
      <c r="C2220" s="368" t="s">
        <v>608</v>
      </c>
      <c r="D2220" s="368" t="s">
        <v>583</v>
      </c>
      <c r="E2220" s="368" t="s">
        <v>584</v>
      </c>
      <c r="F2220" s="369" t="s">
        <v>504</v>
      </c>
      <c r="G2220" s="370">
        <v>1097</v>
      </c>
      <c r="I2220" s="143"/>
      <c r="J2220" s="143"/>
      <c r="K2220" s="143"/>
      <c r="L2220" s="143"/>
      <c r="M2220" s="237"/>
      <c r="N2220" s="143"/>
      <c r="O2220" s="143"/>
      <c r="P2220" s="143"/>
      <c r="Q2220" s="143"/>
      <c r="R2220" s="143"/>
      <c r="S2220" s="143"/>
      <c r="T2220" s="143"/>
      <c r="U2220" s="143"/>
      <c r="V2220" s="143"/>
      <c r="W2220" s="90">
        <f>IF(AND($AM$17&gt;=$X2220,$AM$17&lt;=$Y2220),'TARIFA ENTREGA A DIRECCION USD'!A2220,$W2221)</f>
        <v>0</v>
      </c>
      <c r="X2220" s="90">
        <v>2211.0010000000002</v>
      </c>
      <c r="Y2220" s="90">
        <v>2212</v>
      </c>
      <c r="Z2220" s="144"/>
    </row>
    <row r="2221" spans="1:26" x14ac:dyDescent="0.2">
      <c r="A2221" s="281" t="str">
        <f t="shared" si="43"/>
        <v>VRA MLM</v>
      </c>
      <c r="B2221" s="368" t="s">
        <v>607</v>
      </c>
      <c r="C2221" s="368" t="s">
        <v>608</v>
      </c>
      <c r="D2221" s="368" t="s">
        <v>5474</v>
      </c>
      <c r="E2221" s="368" t="s">
        <v>5487</v>
      </c>
      <c r="F2221" s="369" t="s">
        <v>504</v>
      </c>
      <c r="G2221" s="370">
        <v>606</v>
      </c>
      <c r="I2221" s="143"/>
      <c r="J2221" s="143"/>
      <c r="K2221" s="143"/>
      <c r="L2221" s="143"/>
      <c r="M2221" s="237"/>
      <c r="N2221" s="143"/>
      <c r="O2221" s="143"/>
      <c r="P2221" s="143"/>
      <c r="Q2221" s="143"/>
      <c r="R2221" s="143"/>
      <c r="S2221" s="143"/>
      <c r="T2221" s="143"/>
      <c r="U2221" s="143"/>
      <c r="V2221" s="143"/>
      <c r="W2221" s="90">
        <f>IF(AND($AM$17&gt;=$X2221,$AM$17&lt;=$Y2221),'TARIFA ENTREGA A DIRECCION USD'!A2221,$W2222)</f>
        <v>0</v>
      </c>
      <c r="X2221" s="90">
        <v>2212.0010000000002</v>
      </c>
      <c r="Y2221" s="90">
        <v>2213</v>
      </c>
      <c r="Z2221" s="144"/>
    </row>
    <row r="2222" spans="1:26" x14ac:dyDescent="0.2">
      <c r="A2222" s="281" t="str">
        <f t="shared" si="43"/>
        <v>VRA MTA</v>
      </c>
      <c r="B2222" s="368" t="s">
        <v>607</v>
      </c>
      <c r="C2222" s="368" t="s">
        <v>608</v>
      </c>
      <c r="D2222" s="368" t="s">
        <v>585</v>
      </c>
      <c r="E2222" s="368" t="s">
        <v>5483</v>
      </c>
      <c r="F2222" s="369" t="s">
        <v>5491</v>
      </c>
      <c r="G2222" s="370">
        <v>1054</v>
      </c>
      <c r="I2222" s="143"/>
      <c r="J2222" s="143"/>
      <c r="K2222" s="143"/>
      <c r="L2222" s="143"/>
      <c r="M2222" s="237"/>
      <c r="N2222" s="143"/>
      <c r="O2222" s="143"/>
      <c r="P2222" s="143"/>
      <c r="Q2222" s="143"/>
      <c r="R2222" s="143"/>
      <c r="S2222" s="143"/>
      <c r="T2222" s="143"/>
      <c r="U2222" s="143"/>
      <c r="V2222" s="143"/>
      <c r="W2222" s="90">
        <f>IF(AND($AM$17&gt;=$X2222,$AM$17&lt;=$Y2222),'TARIFA ENTREGA A DIRECCION USD'!A2222,$W2223)</f>
        <v>0</v>
      </c>
      <c r="X2222" s="90">
        <v>2213.0010000000002</v>
      </c>
      <c r="Y2222" s="90">
        <v>2214</v>
      </c>
      <c r="Z2222" s="144"/>
    </row>
    <row r="2223" spans="1:26" x14ac:dyDescent="0.2">
      <c r="A2223" s="281" t="str">
        <f t="shared" si="43"/>
        <v>VRA PCO</v>
      </c>
      <c r="B2223" s="368" t="s">
        <v>607</v>
      </c>
      <c r="C2223" s="368" t="s">
        <v>608</v>
      </c>
      <c r="D2223" s="368" t="s">
        <v>586</v>
      </c>
      <c r="E2223" s="368" t="s">
        <v>587</v>
      </c>
      <c r="F2223" s="369" t="s">
        <v>503</v>
      </c>
      <c r="G2223" s="370">
        <v>401</v>
      </c>
      <c r="I2223" s="143"/>
      <c r="J2223" s="143"/>
      <c r="K2223" s="143"/>
      <c r="L2223" s="143"/>
      <c r="M2223" s="237"/>
      <c r="N2223" s="143"/>
      <c r="O2223" s="143"/>
      <c r="P2223" s="143"/>
      <c r="Q2223" s="143"/>
      <c r="R2223" s="143"/>
      <c r="S2223" s="143"/>
      <c r="T2223" s="143"/>
      <c r="U2223" s="143"/>
      <c r="V2223" s="143"/>
      <c r="W2223" s="90">
        <f>IF(AND($AM$17&gt;=$X2223,$AM$17&lt;=$Y2223),'TARIFA ENTREGA A DIRECCION USD'!A2223,$W2224)</f>
        <v>0</v>
      </c>
      <c r="X2223" s="90">
        <v>2214.0010000000002</v>
      </c>
      <c r="Y2223" s="90">
        <v>2215</v>
      </c>
      <c r="Z2223" s="144"/>
    </row>
    <row r="2224" spans="1:26" x14ac:dyDescent="0.2">
      <c r="A2224" s="281" t="str">
        <f t="shared" si="43"/>
        <v>VRA PFO</v>
      </c>
      <c r="B2224" s="368" t="s">
        <v>607</v>
      </c>
      <c r="C2224" s="368" t="s">
        <v>608</v>
      </c>
      <c r="D2224" s="368" t="s">
        <v>588</v>
      </c>
      <c r="E2224" s="368" t="s">
        <v>589</v>
      </c>
      <c r="F2224" s="369" t="s">
        <v>503</v>
      </c>
      <c r="G2224" s="370">
        <v>486</v>
      </c>
      <c r="I2224" s="143"/>
      <c r="J2224" s="143"/>
      <c r="K2224" s="143"/>
      <c r="L2224" s="143"/>
      <c r="M2224" s="237"/>
      <c r="N2224" s="143"/>
      <c r="O2224" s="143"/>
      <c r="P2224" s="143"/>
      <c r="Q2224" s="143"/>
      <c r="R2224" s="143"/>
      <c r="S2224" s="143"/>
      <c r="T2224" s="143"/>
      <c r="U2224" s="143"/>
      <c r="V2224" s="143"/>
      <c r="W2224" s="90">
        <f>IF(AND($AM$17&gt;=$X2224,$AM$17&lt;=$Y2224),'TARIFA ENTREGA A DIRECCION USD'!A2224,$W2225)</f>
        <v>0</v>
      </c>
      <c r="X2224" s="90">
        <v>2215.0010000000002</v>
      </c>
      <c r="Y2224" s="90">
        <v>2216</v>
      </c>
      <c r="Z2224" s="144"/>
    </row>
    <row r="2225" spans="1:26" x14ac:dyDescent="0.2">
      <c r="A2225" s="281" t="str">
        <f t="shared" si="43"/>
        <v>VRA PLC</v>
      </c>
      <c r="B2225" s="368" t="s">
        <v>607</v>
      </c>
      <c r="C2225" s="368" t="s">
        <v>608</v>
      </c>
      <c r="D2225" s="368" t="s">
        <v>590</v>
      </c>
      <c r="E2225" s="368" t="s">
        <v>591</v>
      </c>
      <c r="F2225" s="369" t="s">
        <v>504</v>
      </c>
      <c r="G2225" s="370">
        <v>918</v>
      </c>
      <c r="I2225" s="143"/>
      <c r="J2225" s="143"/>
      <c r="K2225" s="143"/>
      <c r="L2225" s="143"/>
      <c r="M2225" s="237"/>
      <c r="N2225" s="143"/>
      <c r="O2225" s="143"/>
      <c r="P2225" s="143"/>
      <c r="Q2225" s="143"/>
      <c r="R2225" s="143"/>
      <c r="S2225" s="143"/>
      <c r="T2225" s="143"/>
      <c r="U2225" s="143"/>
      <c r="V2225" s="143"/>
      <c r="W2225" s="90">
        <f>IF(AND($AM$17&gt;=$X2225,$AM$17&lt;=$Y2225),'TARIFA ENTREGA A DIRECCION USD'!A2225,$W2226)</f>
        <v>0</v>
      </c>
      <c r="X2225" s="90">
        <v>2216.0010000000002</v>
      </c>
      <c r="Y2225" s="90">
        <v>2217</v>
      </c>
      <c r="Z2225" s="144"/>
    </row>
    <row r="2226" spans="1:26" x14ac:dyDescent="0.2">
      <c r="A2226" s="281" t="str">
        <f t="shared" si="43"/>
        <v>VRA POZ</v>
      </c>
      <c r="B2226" s="368" t="s">
        <v>607</v>
      </c>
      <c r="C2226" s="368" t="s">
        <v>608</v>
      </c>
      <c r="D2226" s="368" t="s">
        <v>592</v>
      </c>
      <c r="E2226" s="368" t="s">
        <v>593</v>
      </c>
      <c r="F2226" s="401" t="s">
        <v>504</v>
      </c>
      <c r="G2226" s="370">
        <v>1222</v>
      </c>
      <c r="I2226" s="143"/>
      <c r="J2226" s="143"/>
      <c r="K2226" s="143"/>
      <c r="L2226" s="143"/>
      <c r="M2226" s="237"/>
      <c r="N2226" s="143"/>
      <c r="O2226" s="143"/>
      <c r="P2226" s="143"/>
      <c r="Q2226" s="143"/>
      <c r="R2226" s="143"/>
      <c r="S2226" s="143"/>
      <c r="T2226" s="143"/>
      <c r="U2226" s="143"/>
      <c r="V2226" s="143"/>
      <c r="W2226" s="90">
        <f>IF(AND($AM$17&gt;=$X2226,$AM$17&lt;=$Y2226),'TARIFA ENTREGA A DIRECCION USD'!A2226,$W2227)</f>
        <v>0</v>
      </c>
      <c r="X2226" s="90">
        <v>2217.0010000000002</v>
      </c>
      <c r="Y2226" s="90">
        <v>2218</v>
      </c>
      <c r="Z2226" s="144"/>
    </row>
    <row r="2227" spans="1:26" x14ac:dyDescent="0.2">
      <c r="A2227" s="281" t="str">
        <f t="shared" si="43"/>
        <v>VRA SNT</v>
      </c>
      <c r="B2227" s="368" t="s">
        <v>607</v>
      </c>
      <c r="C2227" s="368" t="s">
        <v>608</v>
      </c>
      <c r="D2227" s="368" t="s">
        <v>5610</v>
      </c>
      <c r="E2227" s="368" t="s">
        <v>594</v>
      </c>
      <c r="F2227" s="369" t="s">
        <v>503</v>
      </c>
      <c r="G2227" s="370">
        <v>387</v>
      </c>
      <c r="I2227" s="143"/>
      <c r="J2227" s="143"/>
      <c r="K2227" s="143"/>
      <c r="L2227" s="143"/>
      <c r="M2227" s="237"/>
      <c r="N2227" s="143"/>
      <c r="O2227" s="143"/>
      <c r="P2227" s="143"/>
      <c r="Q2227" s="143"/>
      <c r="R2227" s="143"/>
      <c r="S2227" s="143"/>
      <c r="T2227" s="143"/>
      <c r="U2227" s="143"/>
      <c r="V2227" s="143"/>
      <c r="W2227" s="90">
        <f>IF(AND($AM$17&gt;=$X2227,$AM$17&lt;=$Y2227),'TARIFA ENTREGA A DIRECCION USD'!A2227,$W2228)</f>
        <v>0</v>
      </c>
      <c r="X2227" s="90">
        <v>2218.0010000000002</v>
      </c>
      <c r="Y2227" s="90">
        <v>2219</v>
      </c>
      <c r="Z2227" s="144"/>
    </row>
    <row r="2228" spans="1:26" x14ac:dyDescent="0.2">
      <c r="A2228" s="281" t="str">
        <f t="shared" si="43"/>
        <v>VRA SBZ</v>
      </c>
      <c r="B2228" s="368" t="s">
        <v>607</v>
      </c>
      <c r="C2228" s="368" t="s">
        <v>608</v>
      </c>
      <c r="D2228" s="368" t="s">
        <v>595</v>
      </c>
      <c r="E2228" s="368" t="s">
        <v>5484</v>
      </c>
      <c r="F2228" s="369" t="s">
        <v>502</v>
      </c>
      <c r="G2228" s="370">
        <v>238</v>
      </c>
      <c r="I2228" s="143"/>
      <c r="J2228" s="143"/>
      <c r="K2228" s="143"/>
      <c r="L2228" s="143"/>
      <c r="M2228" s="237"/>
      <c r="N2228" s="143"/>
      <c r="O2228" s="143"/>
      <c r="P2228" s="143"/>
      <c r="Q2228" s="143"/>
      <c r="R2228" s="143"/>
      <c r="S2228" s="143"/>
      <c r="T2228" s="143"/>
      <c r="U2228" s="143"/>
      <c r="V2228" s="143"/>
      <c r="W2228" s="90">
        <f>IF(AND($AM$17&gt;=$X2228,$AM$17&lt;=$Y2228),'TARIFA ENTREGA A DIRECCION USD'!A2228,$W2229)</f>
        <v>0</v>
      </c>
      <c r="X2228" s="90">
        <v>2219.0010000000002</v>
      </c>
      <c r="Y2228" s="90">
        <v>2220</v>
      </c>
      <c r="Z2228" s="144"/>
    </row>
    <row r="2229" spans="1:26" x14ac:dyDescent="0.2">
      <c r="A2229" s="281" t="str">
        <f t="shared" si="43"/>
        <v>VRA SCL</v>
      </c>
      <c r="B2229" s="368" t="s">
        <v>607</v>
      </c>
      <c r="C2229" s="368" t="s">
        <v>608</v>
      </c>
      <c r="D2229" s="368" t="s">
        <v>596</v>
      </c>
      <c r="E2229" s="368" t="s">
        <v>597</v>
      </c>
      <c r="F2229" s="369" t="s">
        <v>503</v>
      </c>
      <c r="G2229" s="370">
        <v>367</v>
      </c>
      <c r="I2229" s="143"/>
      <c r="J2229" s="143"/>
      <c r="K2229" s="143"/>
      <c r="L2229" s="143"/>
      <c r="M2229" s="237"/>
      <c r="N2229" s="143"/>
      <c r="O2229" s="143"/>
      <c r="P2229" s="143"/>
      <c r="Q2229" s="143"/>
      <c r="R2229" s="143"/>
      <c r="S2229" s="143"/>
      <c r="T2229" s="143"/>
      <c r="U2229" s="143"/>
      <c r="V2229" s="143"/>
      <c r="W2229" s="90">
        <f>IF(AND($AM$17&gt;=$X2229,$AM$17&lt;=$Y2229),'TARIFA ENTREGA A DIRECCION USD'!A2229,$W2230)</f>
        <v>0</v>
      </c>
      <c r="X2229" s="90">
        <v>2220.0010000000002</v>
      </c>
      <c r="Y2229" s="90">
        <v>2221</v>
      </c>
      <c r="Z2229" s="144"/>
    </row>
    <row r="2230" spans="1:26" x14ac:dyDescent="0.2">
      <c r="A2230" s="281" t="str">
        <f t="shared" si="43"/>
        <v>VRA SFE</v>
      </c>
      <c r="B2230" s="368" t="s">
        <v>607</v>
      </c>
      <c r="C2230" s="368" t="s">
        <v>608</v>
      </c>
      <c r="D2230" s="368" t="s">
        <v>598</v>
      </c>
      <c r="E2230" s="368" t="s">
        <v>599</v>
      </c>
      <c r="F2230" s="369" t="s">
        <v>503</v>
      </c>
      <c r="G2230" s="370">
        <v>314</v>
      </c>
      <c r="I2230" s="143"/>
      <c r="J2230" s="143"/>
      <c r="K2230" s="143"/>
      <c r="L2230" s="143"/>
      <c r="M2230" s="237"/>
      <c r="N2230" s="143"/>
      <c r="O2230" s="143"/>
      <c r="P2230" s="143"/>
      <c r="Q2230" s="143"/>
      <c r="R2230" s="143"/>
      <c r="S2230" s="143"/>
      <c r="T2230" s="143"/>
      <c r="U2230" s="143"/>
      <c r="V2230" s="143"/>
      <c r="W2230" s="90">
        <f>IF(AND($AM$17&gt;=$X2230,$AM$17&lt;=$Y2230),'TARIFA ENTREGA A DIRECCION USD'!A2230,$W2231)</f>
        <v>0</v>
      </c>
      <c r="X2230" s="90">
        <v>2221.0010000000002</v>
      </c>
      <c r="Y2230" s="90">
        <v>2222</v>
      </c>
      <c r="Z2230" s="144"/>
    </row>
    <row r="2231" spans="1:26" x14ac:dyDescent="0.2">
      <c r="A2231" s="281" t="str">
        <f t="shared" si="43"/>
        <v>VRA SFX</v>
      </c>
      <c r="B2231" s="368" t="s">
        <v>607</v>
      </c>
      <c r="C2231" s="368" t="s">
        <v>608</v>
      </c>
      <c r="D2231" s="368" t="s">
        <v>600</v>
      </c>
      <c r="E2231" s="368" t="s">
        <v>601</v>
      </c>
      <c r="F2231" s="369" t="s">
        <v>504</v>
      </c>
      <c r="G2231" s="370">
        <v>1238</v>
      </c>
      <c r="I2231" s="143"/>
      <c r="J2231" s="143"/>
      <c r="K2231" s="143"/>
      <c r="L2231" s="143"/>
      <c r="M2231" s="237"/>
      <c r="N2231" s="143"/>
      <c r="O2231" s="143"/>
      <c r="P2231" s="143"/>
      <c r="Q2231" s="143"/>
      <c r="R2231" s="143"/>
      <c r="S2231" s="143"/>
      <c r="T2231" s="143"/>
      <c r="U2231" s="143"/>
      <c r="V2231" s="143"/>
      <c r="W2231" s="90">
        <f>IF(AND($AM$17&gt;=$X2231,$AM$17&lt;=$Y2231),'TARIFA ENTREGA A DIRECCION USD'!A2231,$W2232)</f>
        <v>0</v>
      </c>
      <c r="X2231" s="90">
        <v>2222.0010000000002</v>
      </c>
      <c r="Y2231" s="90">
        <v>2223</v>
      </c>
      <c r="Z2231" s="144"/>
    </row>
    <row r="2232" spans="1:26" x14ac:dyDescent="0.2">
      <c r="A2232" s="281" t="str">
        <f t="shared" si="43"/>
        <v>VRA TPT</v>
      </c>
      <c r="B2232" s="368" t="s">
        <v>607</v>
      </c>
      <c r="C2232" s="368" t="s">
        <v>608</v>
      </c>
      <c r="D2232" s="368" t="s">
        <v>5503</v>
      </c>
      <c r="E2232" s="368" t="s">
        <v>5504</v>
      </c>
      <c r="F2232" s="369" t="s">
        <v>504</v>
      </c>
      <c r="G2232" s="370">
        <v>1313</v>
      </c>
      <c r="I2232" s="143"/>
      <c r="J2232" s="143"/>
      <c r="K2232" s="143"/>
      <c r="L2232" s="143"/>
      <c r="M2232" s="237"/>
      <c r="N2232" s="143"/>
      <c r="O2232" s="143"/>
      <c r="P2232" s="143"/>
      <c r="Q2232" s="143"/>
      <c r="R2232" s="143"/>
      <c r="S2232" s="143"/>
      <c r="T2232" s="143"/>
      <c r="U2232" s="143"/>
      <c r="V2232" s="143"/>
      <c r="W2232" s="90">
        <f>IF(AND($AM$17&gt;=$X2232,$AM$17&lt;=$Y2232),'TARIFA ENTREGA A DIRECCION USD'!A2232,$W2233)</f>
        <v>0</v>
      </c>
      <c r="X2232" s="90">
        <v>2223.0010000000002</v>
      </c>
      <c r="Y2232" s="90">
        <v>2224</v>
      </c>
      <c r="Z2232" s="144"/>
    </row>
    <row r="2233" spans="1:26" x14ac:dyDescent="0.2">
      <c r="A2233" s="281" t="str">
        <f t="shared" si="43"/>
        <v>VRA TY1</v>
      </c>
      <c r="B2233" s="368" t="s">
        <v>607</v>
      </c>
      <c r="C2233" s="368" t="s">
        <v>608</v>
      </c>
      <c r="D2233" s="368" t="s">
        <v>604</v>
      </c>
      <c r="E2233" s="368" t="s">
        <v>605</v>
      </c>
      <c r="F2233" s="369" t="s">
        <v>504</v>
      </c>
      <c r="G2233" s="370">
        <v>606</v>
      </c>
      <c r="I2233" s="143"/>
      <c r="J2233" s="143"/>
      <c r="K2233" s="143"/>
      <c r="L2233" s="143"/>
      <c r="M2233" s="237"/>
      <c r="N2233" s="143"/>
      <c r="O2233" s="143"/>
      <c r="P2233" s="143"/>
      <c r="Q2233" s="143"/>
      <c r="R2233" s="143"/>
      <c r="S2233" s="143"/>
      <c r="T2233" s="143"/>
      <c r="U2233" s="143"/>
      <c r="V2233" s="143"/>
      <c r="W2233" s="90">
        <f>IF(AND($AM$17&gt;=$X2233,$AM$17&lt;=$Y2233),'TARIFA ENTREGA A DIRECCION USD'!A2233,$W2234)</f>
        <v>0</v>
      </c>
      <c r="X2233" s="90">
        <v>2224.0010000000002</v>
      </c>
      <c r="Y2233" s="90">
        <v>2225</v>
      </c>
      <c r="Z2233" s="144"/>
    </row>
    <row r="2234" spans="1:26" x14ac:dyDescent="0.2">
      <c r="A2234" s="281" t="str">
        <f t="shared" si="43"/>
        <v>VRA VAL</v>
      </c>
      <c r="B2234" s="368" t="s">
        <v>607</v>
      </c>
      <c r="C2234" s="368" t="s">
        <v>608</v>
      </c>
      <c r="D2234" s="368" t="s">
        <v>602</v>
      </c>
      <c r="E2234" s="368" t="s">
        <v>603</v>
      </c>
      <c r="F2234" s="369" t="s">
        <v>503</v>
      </c>
      <c r="G2234" s="370">
        <v>436</v>
      </c>
      <c r="I2234" s="143"/>
      <c r="J2234" s="143"/>
      <c r="K2234" s="143"/>
      <c r="L2234" s="143"/>
      <c r="M2234" s="237"/>
      <c r="N2234" s="143"/>
      <c r="O2234" s="143"/>
      <c r="P2234" s="143"/>
      <c r="Q2234" s="143"/>
      <c r="R2234" s="143"/>
      <c r="S2234" s="143"/>
      <c r="T2234" s="143"/>
      <c r="U2234" s="143"/>
      <c r="V2234" s="143"/>
      <c r="W2234" s="90">
        <f>IF(AND($AM$17&gt;=$X2234,$AM$17&lt;=$Y2234),'TARIFA ENTREGA A DIRECCION USD'!A2234,$W2235)</f>
        <v>0</v>
      </c>
      <c r="X2234" s="90">
        <v>2225.0010000000002</v>
      </c>
      <c r="Y2234" s="90">
        <v>2226</v>
      </c>
      <c r="Z2234" s="144"/>
    </row>
    <row r="2235" spans="1:26" x14ac:dyDescent="0.2">
      <c r="A2235" s="281" t="str">
        <f t="shared" si="43"/>
        <v>VRA VEN</v>
      </c>
      <c r="B2235" s="368" t="s">
        <v>607</v>
      </c>
      <c r="C2235" s="368" t="s">
        <v>608</v>
      </c>
      <c r="D2235" s="368" t="s">
        <v>5475</v>
      </c>
      <c r="E2235" s="368" t="s">
        <v>5476</v>
      </c>
      <c r="F2235" s="369" t="s">
        <v>504</v>
      </c>
      <c r="G2235" s="370">
        <v>606</v>
      </c>
      <c r="I2235" s="143"/>
      <c r="J2235" s="143"/>
      <c r="K2235" s="143"/>
      <c r="L2235" s="143"/>
      <c r="M2235" s="237"/>
      <c r="N2235" s="143"/>
      <c r="O2235" s="143"/>
      <c r="P2235" s="143"/>
      <c r="Q2235" s="143"/>
      <c r="R2235" s="143"/>
      <c r="S2235" s="143"/>
      <c r="T2235" s="143"/>
      <c r="U2235" s="143"/>
      <c r="V2235" s="143"/>
      <c r="W2235" s="90">
        <f>IF(AND($AM$17&gt;=$X2235,$AM$17&lt;=$Y2235),'TARIFA ENTREGA A DIRECCION USD'!A2235,$W2236)</f>
        <v>0</v>
      </c>
      <c r="X2235" s="90">
        <v>2226.0010000000002</v>
      </c>
      <c r="Y2235" s="90">
        <v>2227</v>
      </c>
      <c r="Z2235" s="144"/>
    </row>
    <row r="2236" spans="1:26" x14ac:dyDescent="0.2">
      <c r="A2236" s="281" t="str">
        <f t="shared" si="43"/>
        <v>VRA VLP</v>
      </c>
      <c r="B2236" s="368" t="s">
        <v>607</v>
      </c>
      <c r="C2236" s="368" t="s">
        <v>608</v>
      </c>
      <c r="D2236" s="368" t="s">
        <v>606</v>
      </c>
      <c r="E2236" s="368" t="s">
        <v>5482</v>
      </c>
      <c r="F2236" s="369" t="s">
        <v>504</v>
      </c>
      <c r="G2236" s="370">
        <v>733</v>
      </c>
      <c r="I2236" s="143"/>
      <c r="J2236" s="143"/>
      <c r="K2236" s="143"/>
      <c r="L2236" s="143"/>
      <c r="M2236" s="237"/>
      <c r="N2236" s="143"/>
      <c r="O2236" s="143"/>
      <c r="P2236" s="143"/>
      <c r="Q2236" s="143"/>
      <c r="R2236" s="143"/>
      <c r="S2236" s="143"/>
      <c r="T2236" s="143"/>
      <c r="U2236" s="143"/>
      <c r="V2236" s="143"/>
      <c r="W2236" s="90">
        <f>IF(AND($AM$17&gt;=$X2236,$AM$17&lt;=$Y2236),'TARIFA ENTREGA A DIRECCION USD'!A2236,$W2237)</f>
        <v>0</v>
      </c>
      <c r="X2236" s="90">
        <v>2227.0010000000002</v>
      </c>
      <c r="Y2236" s="90">
        <v>2228</v>
      </c>
      <c r="Z2236" s="144"/>
    </row>
    <row r="2237" spans="1:26" x14ac:dyDescent="0.2">
      <c r="A2237" s="281" t="str">
        <f t="shared" si="43"/>
        <v>VRA VRA</v>
      </c>
      <c r="B2237" s="368" t="s">
        <v>607</v>
      </c>
      <c r="C2237" s="368" t="s">
        <v>608</v>
      </c>
      <c r="D2237" s="368" t="s">
        <v>607</v>
      </c>
      <c r="E2237" s="368" t="s">
        <v>608</v>
      </c>
      <c r="F2237" s="369" t="s">
        <v>501</v>
      </c>
      <c r="G2237" s="370">
        <v>1</v>
      </c>
      <c r="I2237" s="143"/>
      <c r="J2237" s="143"/>
      <c r="K2237" s="143"/>
      <c r="L2237" s="143"/>
      <c r="M2237" s="237"/>
      <c r="N2237" s="143"/>
      <c r="O2237" s="143"/>
      <c r="P2237" s="143"/>
      <c r="Q2237" s="143"/>
      <c r="R2237" s="143"/>
      <c r="S2237" s="143"/>
      <c r="T2237" s="143"/>
      <c r="U2237" s="143"/>
      <c r="V2237" s="143"/>
      <c r="W2237" s="90">
        <f>IF(AND($AM$17&gt;=$X2237,$AM$17&lt;=$Y2237),'TARIFA ENTREGA A DIRECCION USD'!A2237,$W2238)</f>
        <v>0</v>
      </c>
      <c r="X2237" s="90">
        <v>2228.0010000000002</v>
      </c>
      <c r="Y2237" s="90">
        <v>2229</v>
      </c>
      <c r="Z2237" s="144"/>
    </row>
    <row r="2238" spans="1:26" x14ac:dyDescent="0.2">
      <c r="A2238" s="281" t="str">
        <f t="shared" si="43"/>
        <v>VRA XBM</v>
      </c>
      <c r="B2238" s="368" t="s">
        <v>607</v>
      </c>
      <c r="C2238" s="368" t="s">
        <v>608</v>
      </c>
      <c r="D2238" s="368" t="s">
        <v>609</v>
      </c>
      <c r="E2238" s="368" t="s">
        <v>612</v>
      </c>
      <c r="F2238" s="369" t="s">
        <v>504</v>
      </c>
      <c r="G2238" s="370">
        <v>606</v>
      </c>
      <c r="I2238" s="143"/>
      <c r="J2238" s="143"/>
      <c r="K2238" s="143"/>
      <c r="L2238" s="143"/>
      <c r="M2238" s="237"/>
      <c r="N2238" s="143"/>
      <c r="O2238" s="143"/>
      <c r="P2238" s="143"/>
      <c r="Q2238" s="143"/>
      <c r="R2238" s="143"/>
      <c r="S2238" s="143"/>
      <c r="T2238" s="143"/>
      <c r="U2238" s="143"/>
      <c r="V2238" s="143"/>
      <c r="W2238" s="90">
        <f>IF(AND($AM$17&gt;=$X2238,$AM$17&lt;=$Y2238),'TARIFA ENTREGA A DIRECCION USD'!A2238,$W2239)</f>
        <v>0</v>
      </c>
      <c r="X2238" s="90">
        <v>2229.0010000000002</v>
      </c>
      <c r="Y2238" s="90">
        <v>2230</v>
      </c>
      <c r="Z2238" s="144"/>
    </row>
    <row r="2239" spans="1:26" x14ac:dyDescent="0.2">
      <c r="A2239" s="281" t="str">
        <f t="shared" si="43"/>
        <v>VRA XES</v>
      </c>
      <c r="B2239" s="368" t="s">
        <v>607</v>
      </c>
      <c r="C2239" s="368" t="s">
        <v>608</v>
      </c>
      <c r="D2239" s="368" t="s">
        <v>610</v>
      </c>
      <c r="E2239" s="368" t="s">
        <v>613</v>
      </c>
      <c r="F2239" s="369" t="s">
        <v>504</v>
      </c>
      <c r="G2239" s="369">
        <v>606</v>
      </c>
      <c r="I2239" s="143"/>
      <c r="J2239" s="143"/>
      <c r="K2239" s="143"/>
      <c r="L2239" s="143"/>
      <c r="M2239" s="237"/>
      <c r="N2239" s="143"/>
      <c r="O2239" s="143"/>
      <c r="P2239" s="143"/>
      <c r="Q2239" s="143"/>
      <c r="R2239" s="143"/>
      <c r="S2239" s="143"/>
      <c r="T2239" s="143"/>
      <c r="U2239" s="143"/>
      <c r="V2239" s="143"/>
      <c r="W2239" s="90">
        <f>IF(AND($AM$17&gt;=$X2239,$AM$17&lt;=$Y2239),'TARIFA ENTREGA A DIRECCION USD'!A2239,$W2240)</f>
        <v>0</v>
      </c>
      <c r="X2239" s="90">
        <v>2230.0010000000002</v>
      </c>
      <c r="Y2239" s="90">
        <v>2231</v>
      </c>
      <c r="Z2239" s="144"/>
    </row>
    <row r="2240" spans="1:26" x14ac:dyDescent="0.2">
      <c r="A2240" s="281" t="str">
        <f t="shared" si="43"/>
        <v>VRA XSJ</v>
      </c>
      <c r="B2240" s="368" t="s">
        <v>607</v>
      </c>
      <c r="C2240" s="368" t="s">
        <v>608</v>
      </c>
      <c r="D2240" s="368" t="s">
        <v>5477</v>
      </c>
      <c r="E2240" s="368" t="s">
        <v>5478</v>
      </c>
      <c r="F2240" s="369" t="s">
        <v>504</v>
      </c>
      <c r="G2240" s="370">
        <v>606</v>
      </c>
      <c r="I2240" s="143"/>
      <c r="J2240" s="143"/>
      <c r="K2240" s="143"/>
      <c r="L2240" s="143"/>
      <c r="M2240" s="237"/>
      <c r="N2240" s="143"/>
      <c r="O2240" s="143"/>
      <c r="P2240" s="143"/>
      <c r="Q2240" s="143"/>
      <c r="R2240" s="143"/>
      <c r="S2240" s="143"/>
      <c r="T2240" s="143"/>
      <c r="U2240" s="143"/>
      <c r="V2240" s="143"/>
      <c r="W2240" s="90">
        <f>IF(AND($AM$17&gt;=$X2240,$AM$17&lt;=$Y2240),'TARIFA ENTREGA A DIRECCION USD'!A2240,$W2241)</f>
        <v>0</v>
      </c>
      <c r="X2240" s="90">
        <v>2231.0010000000002</v>
      </c>
      <c r="Y2240" s="90">
        <v>2232</v>
      </c>
      <c r="Z2240" s="144"/>
    </row>
    <row r="2241" spans="1:26" x14ac:dyDescent="0.2">
      <c r="A2241" s="281" t="str">
        <f t="shared" si="43"/>
        <v>VRA XSS</v>
      </c>
      <c r="B2241" s="368" t="s">
        <v>607</v>
      </c>
      <c r="C2241" s="368" t="s">
        <v>608</v>
      </c>
      <c r="D2241" s="368" t="s">
        <v>5485</v>
      </c>
      <c r="E2241" s="368" t="s">
        <v>5486</v>
      </c>
      <c r="F2241" s="369" t="s">
        <v>503</v>
      </c>
      <c r="G2241" s="370">
        <v>367</v>
      </c>
      <c r="I2241" s="143"/>
      <c r="J2241" s="143"/>
      <c r="K2241" s="143"/>
      <c r="L2241" s="143"/>
      <c r="M2241" s="237"/>
      <c r="N2241" s="143"/>
      <c r="O2241" s="143"/>
      <c r="P2241" s="143"/>
      <c r="Q2241" s="143"/>
      <c r="R2241" s="143"/>
      <c r="S2241" s="143"/>
      <c r="T2241" s="143"/>
      <c r="U2241" s="143"/>
      <c r="V2241" s="143"/>
      <c r="W2241" s="90">
        <f>IF(AND($AM$17&gt;=$X2241,$AM$17&lt;=$Y2241),'TARIFA ENTREGA A DIRECCION USD'!A2241,$W2242)</f>
        <v>0</v>
      </c>
      <c r="X2241" s="90">
        <v>2232.0010000000002</v>
      </c>
      <c r="Y2241" s="90">
        <v>2233</v>
      </c>
      <c r="Z2241" s="144"/>
    </row>
    <row r="2242" spans="1:26" x14ac:dyDescent="0.2">
      <c r="A2242" s="281" t="str">
        <f t="shared" ref="A2242:A2305" si="44">CONCATENATE(B2242," ",D2242)</f>
        <v>VRA XTT</v>
      </c>
      <c r="B2242" s="368" t="s">
        <v>607</v>
      </c>
      <c r="C2242" s="368" t="s">
        <v>608</v>
      </c>
      <c r="D2242" s="368" t="s">
        <v>5448</v>
      </c>
      <c r="E2242" s="368" t="s">
        <v>5479</v>
      </c>
      <c r="F2242" s="369" t="s">
        <v>504</v>
      </c>
      <c r="G2242" s="370">
        <v>606</v>
      </c>
      <c r="I2242" s="143"/>
      <c r="J2242" s="143"/>
      <c r="K2242" s="143"/>
      <c r="L2242" s="143"/>
      <c r="M2242" s="237"/>
      <c r="N2242" s="143"/>
      <c r="O2242" s="143"/>
      <c r="P2242" s="143"/>
      <c r="Q2242" s="143"/>
      <c r="R2242" s="143"/>
      <c r="S2242" s="143"/>
      <c r="T2242" s="143"/>
      <c r="U2242" s="143"/>
      <c r="V2242" s="143"/>
      <c r="W2242" s="90">
        <f>IF(AND($AM$17&gt;=$X2242,$AM$17&lt;=$Y2242),'TARIFA ENTREGA A DIRECCION USD'!A2242,$W2243)</f>
        <v>0</v>
      </c>
      <c r="X2242" s="90">
        <v>2233.0010000000002</v>
      </c>
      <c r="Y2242" s="90">
        <v>2234</v>
      </c>
      <c r="Z2242" s="144"/>
    </row>
    <row r="2243" spans="1:26" x14ac:dyDescent="0.2">
      <c r="A2243" s="282" t="str">
        <f t="shared" si="44"/>
        <v>VRA XCH</v>
      </c>
      <c r="B2243" s="368" t="s">
        <v>607</v>
      </c>
      <c r="C2243" s="278" t="s">
        <v>608</v>
      </c>
      <c r="D2243" s="278" t="s">
        <v>5537</v>
      </c>
      <c r="E2243" s="278" t="s">
        <v>5538</v>
      </c>
      <c r="F2243" s="395" t="s">
        <v>504</v>
      </c>
      <c r="G2243" s="396">
        <v>606</v>
      </c>
      <c r="I2243" s="143"/>
      <c r="J2243" s="143"/>
      <c r="K2243" s="143"/>
      <c r="L2243" s="143"/>
      <c r="M2243" s="237"/>
      <c r="N2243" s="143"/>
      <c r="O2243" s="143"/>
      <c r="P2243" s="143"/>
      <c r="Q2243" s="143"/>
      <c r="R2243" s="143"/>
      <c r="S2243" s="143"/>
      <c r="T2243" s="143"/>
      <c r="U2243" s="143"/>
      <c r="V2243" s="143"/>
      <c r="W2243" s="90">
        <f>IF(AND($AM$17&gt;=$X2243,$AM$17&lt;=$Y2243),'TARIFA ENTREGA A DIRECCION USD'!A2243,$W2244)</f>
        <v>0</v>
      </c>
      <c r="X2243" s="90">
        <v>2234.0010000000002</v>
      </c>
      <c r="Y2243" s="90">
        <v>2235</v>
      </c>
      <c r="Z2243" s="144"/>
    </row>
    <row r="2244" spans="1:26" x14ac:dyDescent="0.2">
      <c r="A2244" s="294" t="str">
        <f t="shared" si="44"/>
        <v>VRA BPC</v>
      </c>
      <c r="B2244" s="293" t="s">
        <v>607</v>
      </c>
      <c r="C2244" s="293" t="s">
        <v>608</v>
      </c>
      <c r="D2244" s="293" t="s">
        <v>5544</v>
      </c>
      <c r="E2244" s="293" t="s">
        <v>5545</v>
      </c>
      <c r="F2244" s="397" t="s">
        <v>504</v>
      </c>
      <c r="G2244" s="398">
        <v>918</v>
      </c>
      <c r="I2244" s="143"/>
      <c r="J2244" s="143"/>
      <c r="K2244" s="143"/>
      <c r="L2244" s="143"/>
      <c r="M2244" s="237"/>
      <c r="N2244" s="143"/>
      <c r="O2244" s="143"/>
      <c r="P2244" s="143"/>
      <c r="Q2244" s="143"/>
      <c r="R2244" s="143"/>
      <c r="S2244" s="143"/>
      <c r="T2244" s="143"/>
      <c r="U2244" s="143"/>
      <c r="V2244" s="143"/>
      <c r="W2244" s="90">
        <f>IF(AND($AM$17&gt;=$X2244,$AM$17&lt;=$Y2244),'TARIFA ENTREGA A DIRECCION USD'!A2244,$W2245)</f>
        <v>0</v>
      </c>
      <c r="X2244" s="90">
        <v>2235.0010000000002</v>
      </c>
      <c r="Y2244" s="90">
        <v>2236</v>
      </c>
      <c r="Z2244" s="144"/>
    </row>
    <row r="2245" spans="1:26" x14ac:dyDescent="0.2">
      <c r="A2245" s="294" t="str">
        <f t="shared" si="44"/>
        <v>VRA XCP</v>
      </c>
      <c r="B2245" s="293" t="s">
        <v>607</v>
      </c>
      <c r="C2245" s="293" t="s">
        <v>608</v>
      </c>
      <c r="D2245" s="293" t="s">
        <v>5549</v>
      </c>
      <c r="E2245" s="293" t="s">
        <v>5550</v>
      </c>
      <c r="F2245" s="397" t="s">
        <v>504</v>
      </c>
      <c r="G2245" s="398">
        <v>606</v>
      </c>
      <c r="I2245" s="143"/>
      <c r="J2245" s="143"/>
      <c r="K2245" s="143"/>
      <c r="L2245" s="143"/>
      <c r="M2245" s="237"/>
      <c r="N2245" s="143"/>
      <c r="O2245" s="143"/>
      <c r="P2245" s="143"/>
      <c r="Q2245" s="143"/>
      <c r="R2245" s="143"/>
      <c r="S2245" s="143"/>
      <c r="T2245" s="143"/>
      <c r="U2245" s="143"/>
      <c r="V2245" s="143"/>
      <c r="W2245" s="90">
        <f>IF(AND($AM$17&gt;=$X2245,$AM$17&lt;=$Y2245),'TARIFA ENTREGA A DIRECCION USD'!A2245,$W2246)</f>
        <v>0</v>
      </c>
      <c r="X2245" s="90">
        <v>2236.0010000000002</v>
      </c>
      <c r="Y2245" s="90">
        <v>2237</v>
      </c>
      <c r="Z2245" s="144"/>
    </row>
    <row r="2246" spans="1:26" x14ac:dyDescent="0.2">
      <c r="A2246" s="281" t="str">
        <f t="shared" si="44"/>
        <v>XBM ACO</v>
      </c>
      <c r="B2246" s="368" t="s">
        <v>609</v>
      </c>
      <c r="C2246" s="368" t="s">
        <v>612</v>
      </c>
      <c r="D2246" s="368" t="s">
        <v>546</v>
      </c>
      <c r="E2246" s="368" t="s">
        <v>547</v>
      </c>
      <c r="F2246" s="369" t="s">
        <v>503</v>
      </c>
      <c r="G2246" s="370">
        <v>391</v>
      </c>
      <c r="I2246" s="143"/>
      <c r="J2246" s="143"/>
      <c r="K2246" s="143"/>
      <c r="L2246" s="143"/>
      <c r="M2246" s="237"/>
      <c r="N2246" s="143"/>
      <c r="O2246" s="143"/>
      <c r="P2246" s="143"/>
      <c r="Q2246" s="143"/>
      <c r="R2246" s="143"/>
      <c r="S2246" s="143"/>
      <c r="T2246" s="143"/>
      <c r="U2246" s="143"/>
      <c r="V2246" s="143"/>
      <c r="W2246" s="90">
        <f>IF(AND($AM$17&gt;=$X2246,$AM$17&lt;=$Y2246),'TARIFA ENTREGA A DIRECCION USD'!A2246,$W2247)</f>
        <v>0</v>
      </c>
      <c r="X2246" s="90">
        <v>2237.0010000000002</v>
      </c>
      <c r="Y2246" s="90">
        <v>2238</v>
      </c>
      <c r="Z2246" s="144"/>
    </row>
    <row r="2247" spans="1:26" x14ac:dyDescent="0.2">
      <c r="A2247" s="281" t="str">
        <f t="shared" si="44"/>
        <v>XBM AUA</v>
      </c>
      <c r="B2247" s="368" t="s">
        <v>609</v>
      </c>
      <c r="C2247" s="368" t="s">
        <v>612</v>
      </c>
      <c r="D2247" s="368" t="s">
        <v>5515</v>
      </c>
      <c r="E2247" s="368" t="s">
        <v>5519</v>
      </c>
      <c r="F2247" s="369" t="s">
        <v>503</v>
      </c>
      <c r="G2247" s="370">
        <v>342</v>
      </c>
      <c r="I2247" s="143"/>
      <c r="J2247" s="143"/>
      <c r="K2247" s="143"/>
      <c r="L2247" s="143"/>
      <c r="M2247" s="237"/>
      <c r="N2247" s="143"/>
      <c r="O2247" s="143"/>
      <c r="P2247" s="143"/>
      <c r="Q2247" s="143"/>
      <c r="R2247" s="143"/>
      <c r="S2247" s="143"/>
      <c r="T2247" s="143"/>
      <c r="U2247" s="143"/>
      <c r="V2247" s="143"/>
      <c r="W2247" s="90">
        <f>IF(AND($AM$17&gt;=$X2247,$AM$17&lt;=$Y2247),'TARIFA ENTREGA A DIRECCION USD'!A2247,$W2248)</f>
        <v>0</v>
      </c>
      <c r="X2247" s="90">
        <v>2238.0010000000002</v>
      </c>
      <c r="Y2247" s="90">
        <v>2239</v>
      </c>
      <c r="Z2247" s="144"/>
    </row>
    <row r="2248" spans="1:26" x14ac:dyDescent="0.2">
      <c r="A2248" s="281" t="str">
        <f t="shared" si="44"/>
        <v>XBM BAS</v>
      </c>
      <c r="B2248" s="368" t="s">
        <v>609</v>
      </c>
      <c r="C2248" s="368" t="s">
        <v>612</v>
      </c>
      <c r="D2248" s="368" t="s">
        <v>549</v>
      </c>
      <c r="E2248" s="368" t="s">
        <v>550</v>
      </c>
      <c r="F2248" s="369" t="s">
        <v>504</v>
      </c>
      <c r="G2248" s="370">
        <v>609</v>
      </c>
      <c r="I2248" s="143"/>
      <c r="J2248" s="143"/>
      <c r="K2248" s="143"/>
      <c r="L2248" s="143"/>
      <c r="M2248" s="237"/>
      <c r="N2248" s="143"/>
      <c r="O2248" s="143"/>
      <c r="P2248" s="143"/>
      <c r="Q2248" s="143"/>
      <c r="R2248" s="143"/>
      <c r="S2248" s="143"/>
      <c r="T2248" s="143"/>
      <c r="U2248" s="143"/>
      <c r="V2248" s="143"/>
      <c r="W2248" s="90">
        <f>IF(AND($AM$17&gt;=$X2248,$AM$17&lt;=$Y2248),'TARIFA ENTREGA A DIRECCION USD'!A2248,$W2249)</f>
        <v>0</v>
      </c>
      <c r="X2248" s="90">
        <v>2239.0010000000002</v>
      </c>
      <c r="Y2248" s="90">
        <v>2240</v>
      </c>
      <c r="Z2248" s="144"/>
    </row>
    <row r="2249" spans="1:26" x14ac:dyDescent="0.2">
      <c r="A2249" s="281" t="str">
        <f t="shared" si="44"/>
        <v>XBM BTO</v>
      </c>
      <c r="B2249" s="368" t="s">
        <v>609</v>
      </c>
      <c r="C2249" s="368" t="s">
        <v>612</v>
      </c>
      <c r="D2249" s="368" t="s">
        <v>551</v>
      </c>
      <c r="E2249" s="368" t="s">
        <v>552</v>
      </c>
      <c r="F2249" s="369" t="s">
        <v>503</v>
      </c>
      <c r="G2249" s="370">
        <v>365</v>
      </c>
      <c r="I2249" s="143"/>
      <c r="J2249" s="143"/>
      <c r="K2249" s="143"/>
      <c r="L2249" s="143"/>
      <c r="M2249" s="237"/>
      <c r="N2249" s="143"/>
      <c r="O2249" s="143"/>
      <c r="P2249" s="143"/>
      <c r="Q2249" s="143"/>
      <c r="R2249" s="143"/>
      <c r="S2249" s="143"/>
      <c r="T2249" s="143"/>
      <c r="U2249" s="143"/>
      <c r="V2249" s="143"/>
      <c r="W2249" s="90">
        <f>IF(AND($AM$17&gt;=$X2249,$AM$17&lt;=$Y2249),'TARIFA ENTREGA A DIRECCION USD'!A2249,$W2250)</f>
        <v>0</v>
      </c>
      <c r="X2249" s="90">
        <v>2240.0010000000002</v>
      </c>
      <c r="Y2249" s="90">
        <v>2241</v>
      </c>
      <c r="Z2249" s="144"/>
    </row>
    <row r="2250" spans="1:26" x14ac:dyDescent="0.2">
      <c r="A2250" s="281" t="str">
        <f t="shared" si="44"/>
        <v>XBM CAS</v>
      </c>
      <c r="B2250" s="368" t="s">
        <v>609</v>
      </c>
      <c r="C2250" s="368" t="s">
        <v>612</v>
      </c>
      <c r="D2250" s="368" t="s">
        <v>553</v>
      </c>
      <c r="E2250" s="368" t="s">
        <v>554</v>
      </c>
      <c r="F2250" s="369" t="s">
        <v>504</v>
      </c>
      <c r="G2250" s="370">
        <v>659</v>
      </c>
      <c r="I2250" s="143"/>
      <c r="J2250" s="143"/>
      <c r="K2250" s="143"/>
      <c r="L2250" s="143"/>
      <c r="M2250" s="237"/>
      <c r="N2250" s="143"/>
      <c r="O2250" s="143"/>
      <c r="P2250" s="143"/>
      <c r="Q2250" s="143"/>
      <c r="R2250" s="143"/>
      <c r="S2250" s="143"/>
      <c r="T2250" s="143"/>
      <c r="U2250" s="143"/>
      <c r="V2250" s="143"/>
      <c r="W2250" s="90">
        <f>IF(AND($AM$17&gt;=$X2250,$AM$17&lt;=$Y2250),'TARIFA ENTREGA A DIRECCION USD'!A2250,$W2251)</f>
        <v>0</v>
      </c>
      <c r="X2250" s="90">
        <v>2241.0010000000002</v>
      </c>
      <c r="Y2250" s="90">
        <v>2242</v>
      </c>
      <c r="Z2250" s="144"/>
    </row>
    <row r="2251" spans="1:26" x14ac:dyDescent="0.2">
      <c r="A2251" s="281" t="str">
        <f t="shared" si="44"/>
        <v>XBM CAZ</v>
      </c>
      <c r="B2251" s="368" t="s">
        <v>609</v>
      </c>
      <c r="C2251" s="368" t="s">
        <v>612</v>
      </c>
      <c r="D2251" s="368" t="s">
        <v>561</v>
      </c>
      <c r="E2251" s="368" t="s">
        <v>611</v>
      </c>
      <c r="F2251" s="369" t="s">
        <v>501</v>
      </c>
      <c r="G2251" s="370">
        <v>27</v>
      </c>
      <c r="I2251" s="143"/>
      <c r="J2251" s="143"/>
      <c r="K2251" s="143"/>
      <c r="L2251" s="143"/>
      <c r="M2251" s="237"/>
      <c r="N2251" s="143"/>
      <c r="O2251" s="143"/>
      <c r="P2251" s="143"/>
      <c r="Q2251" s="143"/>
      <c r="R2251" s="143"/>
      <c r="S2251" s="143"/>
      <c r="T2251" s="143"/>
      <c r="U2251" s="143"/>
      <c r="V2251" s="143"/>
      <c r="W2251" s="90">
        <f>IF(AND($AM$17&gt;=$X2251,$AM$17&lt;=$Y2251),'TARIFA ENTREGA A DIRECCION USD'!A2251,$W2252)</f>
        <v>0</v>
      </c>
      <c r="X2251" s="90">
        <v>2242.0010000000002</v>
      </c>
      <c r="Y2251" s="90">
        <v>2243</v>
      </c>
      <c r="Z2251" s="144"/>
    </row>
    <row r="2252" spans="1:26" x14ac:dyDescent="0.2">
      <c r="A2252" s="281" t="str">
        <f t="shared" si="44"/>
        <v>XBM CBR</v>
      </c>
      <c r="B2252" s="368" t="s">
        <v>609</v>
      </c>
      <c r="C2252" s="368" t="s">
        <v>612</v>
      </c>
      <c r="D2252" s="368" t="s">
        <v>555</v>
      </c>
      <c r="E2252" s="368" t="s">
        <v>556</v>
      </c>
      <c r="F2252" s="369" t="s">
        <v>503</v>
      </c>
      <c r="G2252" s="370">
        <v>590</v>
      </c>
      <c r="I2252" s="143"/>
      <c r="J2252" s="143"/>
      <c r="K2252" s="143"/>
      <c r="L2252" s="143"/>
      <c r="M2252" s="237"/>
      <c r="N2252" s="143"/>
      <c r="O2252" s="143"/>
      <c r="P2252" s="143"/>
      <c r="Q2252" s="143"/>
      <c r="R2252" s="143"/>
      <c r="S2252" s="143"/>
      <c r="T2252" s="143"/>
      <c r="U2252" s="143"/>
      <c r="V2252" s="143"/>
      <c r="W2252" s="90">
        <f>IF(AND($AM$17&gt;=$X2252,$AM$17&lt;=$Y2252),'TARIFA ENTREGA A DIRECCION USD'!A2252,$W2253)</f>
        <v>0</v>
      </c>
      <c r="X2252" s="90">
        <v>2243.0010000000002</v>
      </c>
      <c r="Y2252" s="90">
        <v>2244</v>
      </c>
      <c r="Z2252" s="144"/>
    </row>
    <row r="2253" spans="1:26" x14ac:dyDescent="0.2">
      <c r="A2253" s="281" t="str">
        <f t="shared" si="44"/>
        <v>XBM CCS</v>
      </c>
      <c r="B2253" s="368" t="s">
        <v>609</v>
      </c>
      <c r="C2253" s="368" t="s">
        <v>612</v>
      </c>
      <c r="D2253" s="368" t="s">
        <v>557</v>
      </c>
      <c r="E2253" s="368" t="s">
        <v>558</v>
      </c>
      <c r="F2253" s="369" t="s">
        <v>501</v>
      </c>
      <c r="G2253" s="370">
        <v>1</v>
      </c>
      <c r="I2253" s="143"/>
      <c r="J2253" s="143"/>
      <c r="K2253" s="143"/>
      <c r="L2253" s="143"/>
      <c r="M2253" s="237"/>
      <c r="N2253" s="143"/>
      <c r="O2253" s="143"/>
      <c r="P2253" s="143"/>
      <c r="Q2253" s="143"/>
      <c r="R2253" s="143"/>
      <c r="S2253" s="143"/>
      <c r="T2253" s="143"/>
      <c r="U2253" s="143"/>
      <c r="V2253" s="143"/>
      <c r="W2253" s="90">
        <f>IF(AND($AM$17&gt;=$X2253,$AM$17&lt;=$Y2253),'TARIFA ENTREGA A DIRECCION USD'!A2253,$W2254)</f>
        <v>0</v>
      </c>
      <c r="X2253" s="90">
        <v>2244.0010000000002</v>
      </c>
      <c r="Y2253" s="90">
        <v>2245</v>
      </c>
      <c r="Z2253" s="144"/>
    </row>
    <row r="2254" spans="1:26" x14ac:dyDescent="0.2">
      <c r="A2254" s="281" t="str">
        <f t="shared" si="44"/>
        <v>XBM CGA</v>
      </c>
      <c r="B2254" s="368" t="s">
        <v>609</v>
      </c>
      <c r="C2254" s="368" t="s">
        <v>612</v>
      </c>
      <c r="D2254" s="368" t="s">
        <v>559</v>
      </c>
      <c r="E2254" s="368" t="s">
        <v>560</v>
      </c>
      <c r="F2254" s="369" t="s">
        <v>502</v>
      </c>
      <c r="G2254" s="370">
        <v>108</v>
      </c>
      <c r="I2254" s="143"/>
      <c r="J2254" s="143"/>
      <c r="K2254" s="143"/>
      <c r="L2254" s="143"/>
      <c r="M2254" s="237"/>
      <c r="N2254" s="143"/>
      <c r="O2254" s="143"/>
      <c r="P2254" s="143"/>
      <c r="Q2254" s="143"/>
      <c r="R2254" s="143"/>
      <c r="S2254" s="143"/>
      <c r="T2254" s="143"/>
      <c r="U2254" s="143"/>
      <c r="V2254" s="143"/>
      <c r="W2254" s="90">
        <f>IF(AND($AM$17&gt;=$X2254,$AM$17&lt;=$Y2254),'TARIFA ENTREGA A DIRECCION USD'!A2254,$W2255)</f>
        <v>0</v>
      </c>
      <c r="X2254" s="90">
        <v>2245.0010000000002</v>
      </c>
      <c r="Y2254" s="90">
        <v>2246</v>
      </c>
      <c r="Z2254" s="144"/>
    </row>
    <row r="2255" spans="1:26" x14ac:dyDescent="0.2">
      <c r="A2255" s="281" t="str">
        <f t="shared" si="44"/>
        <v>XBM CNA</v>
      </c>
      <c r="B2255" s="368" t="s">
        <v>609</v>
      </c>
      <c r="C2255" s="368" t="s">
        <v>612</v>
      </c>
      <c r="D2255" s="368" t="s">
        <v>5492</v>
      </c>
      <c r="E2255" s="368" t="s">
        <v>5493</v>
      </c>
      <c r="F2255" s="369" t="s">
        <v>503</v>
      </c>
      <c r="G2255" s="370">
        <v>403</v>
      </c>
      <c r="I2255" s="143"/>
      <c r="J2255" s="143"/>
      <c r="K2255" s="143"/>
      <c r="L2255" s="143"/>
      <c r="M2255" s="237"/>
      <c r="N2255" s="143"/>
      <c r="O2255" s="143"/>
      <c r="P2255" s="143"/>
      <c r="Q2255" s="143"/>
      <c r="R2255" s="143"/>
      <c r="S2255" s="143"/>
      <c r="T2255" s="143"/>
      <c r="U2255" s="143"/>
      <c r="V2255" s="143"/>
      <c r="W2255" s="90">
        <f>IF(AND($AM$17&gt;=$X2255,$AM$17&lt;=$Y2255),'TARIFA ENTREGA A DIRECCION USD'!A2255,$W2256)</f>
        <v>0</v>
      </c>
      <c r="X2255" s="90">
        <v>2246.0010000000002</v>
      </c>
      <c r="Y2255" s="90">
        <v>2247</v>
      </c>
      <c r="Z2255" s="144"/>
    </row>
    <row r="2256" spans="1:26" x14ac:dyDescent="0.2">
      <c r="A2256" s="281" t="str">
        <f t="shared" si="44"/>
        <v>XBM CNO</v>
      </c>
      <c r="B2256" s="368" t="s">
        <v>609</v>
      </c>
      <c r="C2256" s="368" t="s">
        <v>612</v>
      </c>
      <c r="D2256" s="368" t="s">
        <v>5499</v>
      </c>
      <c r="E2256" s="368" t="s">
        <v>5500</v>
      </c>
      <c r="F2256" s="369" t="s">
        <v>503</v>
      </c>
      <c r="G2256" s="370">
        <v>531</v>
      </c>
      <c r="I2256" s="143"/>
      <c r="J2256" s="143"/>
      <c r="K2256" s="143"/>
      <c r="L2256" s="143"/>
      <c r="M2256" s="237"/>
      <c r="N2256" s="143"/>
      <c r="O2256" s="143"/>
      <c r="P2256" s="143"/>
      <c r="Q2256" s="143"/>
      <c r="R2256" s="143"/>
      <c r="S2256" s="143"/>
      <c r="T2256" s="143"/>
      <c r="U2256" s="143"/>
      <c r="V2256" s="143"/>
      <c r="W2256" s="90">
        <f>IF(AND($AM$17&gt;=$X2256,$AM$17&lt;=$Y2256),'TARIFA ENTREGA A DIRECCION USD'!A2256,$W2257)</f>
        <v>0</v>
      </c>
      <c r="X2256" s="90">
        <v>2247.0010000000002</v>
      </c>
      <c r="Y2256" s="90">
        <v>2248</v>
      </c>
      <c r="Z2256" s="144"/>
    </row>
    <row r="2257" spans="1:26" x14ac:dyDescent="0.2">
      <c r="A2257" s="281" t="str">
        <f t="shared" si="44"/>
        <v>XBM CRO</v>
      </c>
      <c r="B2257" s="368" t="s">
        <v>609</v>
      </c>
      <c r="C2257" s="368" t="s">
        <v>612</v>
      </c>
      <c r="D2257" s="368" t="s">
        <v>562</v>
      </c>
      <c r="E2257" s="368" t="s">
        <v>563</v>
      </c>
      <c r="F2257" s="369" t="s">
        <v>503</v>
      </c>
      <c r="G2257" s="370">
        <v>461</v>
      </c>
      <c r="I2257" s="143"/>
      <c r="J2257" s="143"/>
      <c r="K2257" s="143"/>
      <c r="L2257" s="143"/>
      <c r="M2257" s="237"/>
      <c r="N2257" s="143"/>
      <c r="O2257" s="143"/>
      <c r="P2257" s="143"/>
      <c r="Q2257" s="143"/>
      <c r="R2257" s="143"/>
      <c r="S2257" s="143"/>
      <c r="T2257" s="143"/>
      <c r="U2257" s="143"/>
      <c r="V2257" s="143"/>
      <c r="W2257" s="90">
        <f>IF(AND($AM$17&gt;=$X2257,$AM$17&lt;=$Y2257),'TARIFA ENTREGA A DIRECCION USD'!A2257,$W2258)</f>
        <v>0</v>
      </c>
      <c r="X2257" s="90">
        <v>2248.0010000000002</v>
      </c>
      <c r="Y2257" s="90">
        <v>2249</v>
      </c>
      <c r="Z2257" s="144"/>
    </row>
    <row r="2258" spans="1:26" x14ac:dyDescent="0.2">
      <c r="A2258" s="281" t="str">
        <f t="shared" si="44"/>
        <v>XBM CRR</v>
      </c>
      <c r="B2258" s="368" t="s">
        <v>609</v>
      </c>
      <c r="C2258" s="368" t="s">
        <v>612</v>
      </c>
      <c r="D2258" s="368" t="s">
        <v>564</v>
      </c>
      <c r="E2258" s="368" t="s">
        <v>565</v>
      </c>
      <c r="F2258" s="369" t="s">
        <v>503</v>
      </c>
      <c r="G2258" s="370">
        <v>480</v>
      </c>
      <c r="I2258" s="143"/>
      <c r="J2258" s="143"/>
      <c r="K2258" s="143"/>
      <c r="L2258" s="143"/>
      <c r="M2258" s="237"/>
      <c r="N2258" s="143"/>
      <c r="O2258" s="143"/>
      <c r="P2258" s="143"/>
      <c r="Q2258" s="143"/>
      <c r="R2258" s="143"/>
      <c r="S2258" s="143"/>
      <c r="T2258" s="143"/>
      <c r="U2258" s="143"/>
      <c r="V2258" s="143"/>
      <c r="W2258" s="90">
        <f>IF(AND($AM$17&gt;=$X2258,$AM$17&lt;=$Y2258),'TARIFA ENTREGA A DIRECCION USD'!A2258,$W2259)</f>
        <v>0</v>
      </c>
      <c r="X2258" s="90">
        <v>2249.0010000000002</v>
      </c>
      <c r="Y2258" s="90">
        <v>2250</v>
      </c>
      <c r="Z2258" s="144"/>
    </row>
    <row r="2259" spans="1:26" x14ac:dyDescent="0.2">
      <c r="A2259" s="281" t="str">
        <f t="shared" si="44"/>
        <v>XBM CVE</v>
      </c>
      <c r="B2259" s="368" t="s">
        <v>609</v>
      </c>
      <c r="C2259" s="368" t="s">
        <v>612</v>
      </c>
      <c r="D2259" s="368" t="s">
        <v>566</v>
      </c>
      <c r="E2259" s="368" t="s">
        <v>567</v>
      </c>
      <c r="F2259" s="369" t="s">
        <v>501</v>
      </c>
      <c r="G2259" s="370">
        <v>57</v>
      </c>
      <c r="I2259" s="143"/>
      <c r="J2259" s="143"/>
      <c r="K2259" s="143"/>
      <c r="L2259" s="143"/>
      <c r="M2259" s="237"/>
      <c r="N2259" s="143"/>
      <c r="O2259" s="143"/>
      <c r="P2259" s="143"/>
      <c r="Q2259" s="143"/>
      <c r="R2259" s="143"/>
      <c r="S2259" s="143"/>
      <c r="T2259" s="143"/>
      <c r="U2259" s="143"/>
      <c r="V2259" s="143"/>
      <c r="W2259" s="90">
        <f>IF(AND($AM$17&gt;=$X2259,$AM$17&lt;=$Y2259),'TARIFA ENTREGA A DIRECCION USD'!A2259,$W2260)</f>
        <v>0</v>
      </c>
      <c r="X2259" s="90">
        <v>2250.0010000000002</v>
      </c>
      <c r="Y2259" s="90">
        <v>2251</v>
      </c>
      <c r="Z2259" s="144"/>
    </row>
    <row r="2260" spans="1:26" x14ac:dyDescent="0.2">
      <c r="A2260" s="281" t="str">
        <f t="shared" si="44"/>
        <v>XBM CZO</v>
      </c>
      <c r="B2260" s="368" t="s">
        <v>609</v>
      </c>
      <c r="C2260" s="368" t="s">
        <v>612</v>
      </c>
      <c r="D2260" s="368" t="s">
        <v>568</v>
      </c>
      <c r="E2260" s="368" t="s">
        <v>5481</v>
      </c>
      <c r="F2260" s="369" t="s">
        <v>502</v>
      </c>
      <c r="G2260" s="370">
        <v>282</v>
      </c>
      <c r="I2260" s="143"/>
      <c r="J2260" s="143"/>
      <c r="K2260" s="143"/>
      <c r="L2260" s="143"/>
      <c r="M2260" s="237"/>
      <c r="N2260" s="143"/>
      <c r="O2260" s="143"/>
      <c r="P2260" s="143"/>
      <c r="Q2260" s="143"/>
      <c r="R2260" s="143"/>
      <c r="S2260" s="143"/>
      <c r="T2260" s="143"/>
      <c r="U2260" s="143"/>
      <c r="V2260" s="143"/>
      <c r="W2260" s="90">
        <f>IF(AND($AM$17&gt;=$X2260,$AM$17&lt;=$Y2260),'TARIFA ENTREGA A DIRECCION USD'!A2260,$W2261)</f>
        <v>0</v>
      </c>
      <c r="X2260" s="90">
        <v>2251.0010000000002</v>
      </c>
      <c r="Y2260" s="90">
        <v>2252</v>
      </c>
      <c r="Z2260" s="144"/>
    </row>
    <row r="2261" spans="1:26" x14ac:dyDescent="0.2">
      <c r="A2261" s="281" t="str">
        <f t="shared" si="44"/>
        <v>XBM DMS</v>
      </c>
      <c r="B2261" s="368" t="s">
        <v>609</v>
      </c>
      <c r="C2261" s="368" t="s">
        <v>612</v>
      </c>
      <c r="D2261" s="368" t="s">
        <v>5446</v>
      </c>
      <c r="E2261" s="368" t="s">
        <v>5447</v>
      </c>
      <c r="F2261" s="369" t="s">
        <v>504</v>
      </c>
      <c r="G2261" s="370">
        <v>609</v>
      </c>
      <c r="I2261" s="143"/>
      <c r="J2261" s="143"/>
      <c r="K2261" s="143"/>
      <c r="L2261" s="143"/>
      <c r="M2261" s="237"/>
      <c r="N2261" s="143"/>
      <c r="O2261" s="143"/>
      <c r="P2261" s="143"/>
      <c r="Q2261" s="143"/>
      <c r="R2261" s="143"/>
      <c r="S2261" s="143"/>
      <c r="T2261" s="143"/>
      <c r="U2261" s="143"/>
      <c r="V2261" s="143"/>
      <c r="W2261" s="90">
        <f>IF(AND($AM$17&gt;=$X2261,$AM$17&lt;=$Y2261),'TARIFA ENTREGA A DIRECCION USD'!A2261,$W2262)</f>
        <v>0</v>
      </c>
      <c r="X2261" s="90">
        <v>2252.0010000000002</v>
      </c>
      <c r="Y2261" s="90">
        <v>2253</v>
      </c>
      <c r="Z2261" s="144"/>
    </row>
    <row r="2262" spans="1:26" x14ac:dyDescent="0.2">
      <c r="A2262" s="281" t="str">
        <f t="shared" si="44"/>
        <v>XBM ETE</v>
      </c>
      <c r="B2262" s="368" t="s">
        <v>609</v>
      </c>
      <c r="C2262" s="368" t="s">
        <v>612</v>
      </c>
      <c r="D2262" s="368" t="s">
        <v>570</v>
      </c>
      <c r="E2262" s="368" t="s">
        <v>571</v>
      </c>
      <c r="F2262" s="369" t="s">
        <v>503</v>
      </c>
      <c r="G2262" s="369">
        <v>458</v>
      </c>
      <c r="I2262" s="143"/>
      <c r="J2262" s="143"/>
      <c r="K2262" s="143"/>
      <c r="L2262" s="143"/>
      <c r="M2262" s="237"/>
      <c r="N2262" s="143"/>
      <c r="O2262" s="143"/>
      <c r="P2262" s="143"/>
      <c r="Q2262" s="143"/>
      <c r="R2262" s="143"/>
      <c r="S2262" s="143"/>
      <c r="T2262" s="143"/>
      <c r="U2262" s="143"/>
      <c r="V2262" s="143"/>
      <c r="W2262" s="90">
        <f>IF(AND($AM$17&gt;=$X2262,$AM$17&lt;=$Y2262),'TARIFA ENTREGA A DIRECCION USD'!A2262,$W2263)</f>
        <v>0</v>
      </c>
      <c r="X2262" s="90">
        <v>2253.0010000000002</v>
      </c>
      <c r="Y2262" s="90">
        <v>2254</v>
      </c>
      <c r="Z2262" s="144"/>
    </row>
    <row r="2263" spans="1:26" x14ac:dyDescent="0.2">
      <c r="A2263" s="281" t="str">
        <f t="shared" si="44"/>
        <v>XBM EVA</v>
      </c>
      <c r="B2263" s="368" t="s">
        <v>609</v>
      </c>
      <c r="C2263" s="368" t="s">
        <v>612</v>
      </c>
      <c r="D2263" s="368" t="s">
        <v>572</v>
      </c>
      <c r="E2263" s="368" t="s">
        <v>573</v>
      </c>
      <c r="F2263" s="369" t="s">
        <v>504</v>
      </c>
      <c r="G2263" s="370">
        <v>755</v>
      </c>
      <c r="I2263" s="143"/>
      <c r="J2263" s="143"/>
      <c r="K2263" s="143"/>
      <c r="L2263" s="143"/>
      <c r="M2263" s="237"/>
      <c r="N2263" s="143"/>
      <c r="O2263" s="143"/>
      <c r="P2263" s="143"/>
      <c r="Q2263" s="143"/>
      <c r="R2263" s="143"/>
      <c r="S2263" s="143"/>
      <c r="T2263" s="143"/>
      <c r="U2263" s="143"/>
      <c r="V2263" s="143"/>
      <c r="W2263" s="90">
        <f>IF(AND($AM$17&gt;=$X2263,$AM$17&lt;=$Y2263),'TARIFA ENTREGA A DIRECCION USD'!A2263,$W2264)</f>
        <v>0</v>
      </c>
      <c r="X2263" s="90">
        <v>2254.0010000000002</v>
      </c>
      <c r="Y2263" s="90">
        <v>2255</v>
      </c>
      <c r="Z2263" s="144"/>
    </row>
    <row r="2264" spans="1:26" x14ac:dyDescent="0.2">
      <c r="A2264" s="281" t="str">
        <f t="shared" si="44"/>
        <v>XBM GR2</v>
      </c>
      <c r="B2264" s="368" t="s">
        <v>609</v>
      </c>
      <c r="C2264" s="368" t="s">
        <v>612</v>
      </c>
      <c r="D2264" s="368" t="s">
        <v>576</v>
      </c>
      <c r="E2264" s="368" t="s">
        <v>5473</v>
      </c>
      <c r="F2264" s="369" t="s">
        <v>501</v>
      </c>
      <c r="G2264" s="370">
        <v>39</v>
      </c>
      <c r="I2264" s="143"/>
      <c r="J2264" s="143"/>
      <c r="K2264" s="143"/>
      <c r="L2264" s="143"/>
      <c r="M2264" s="237"/>
      <c r="N2264" s="143"/>
      <c r="O2264" s="143"/>
      <c r="P2264" s="143"/>
      <c r="Q2264" s="143"/>
      <c r="R2264" s="143"/>
      <c r="S2264" s="143"/>
      <c r="T2264" s="143"/>
      <c r="U2264" s="143"/>
      <c r="V2264" s="143"/>
      <c r="W2264" s="90">
        <f>IF(AND($AM$17&gt;=$X2264,$AM$17&lt;=$Y2264),'TARIFA ENTREGA A DIRECCION USD'!A2264,$W2265)</f>
        <v>0</v>
      </c>
      <c r="X2264" s="90">
        <v>2255.0010000000002</v>
      </c>
      <c r="Y2264" s="90">
        <v>2256</v>
      </c>
      <c r="Z2264" s="144"/>
    </row>
    <row r="2265" spans="1:26" x14ac:dyDescent="0.2">
      <c r="A2265" s="281" t="str">
        <f t="shared" si="44"/>
        <v>XBM GTE</v>
      </c>
      <c r="B2265" s="368" t="s">
        <v>609</v>
      </c>
      <c r="C2265" s="368" t="s">
        <v>612</v>
      </c>
      <c r="D2265" s="368" t="s">
        <v>5501</v>
      </c>
      <c r="E2265" s="368" t="s">
        <v>5502</v>
      </c>
      <c r="F2265" s="369" t="s">
        <v>501</v>
      </c>
      <c r="G2265" s="370">
        <v>43</v>
      </c>
      <c r="I2265" s="143"/>
      <c r="J2265" s="143"/>
      <c r="K2265" s="143"/>
      <c r="L2265" s="143"/>
      <c r="M2265" s="237"/>
      <c r="N2265" s="143"/>
      <c r="O2265" s="143"/>
      <c r="P2265" s="143"/>
      <c r="Q2265" s="143"/>
      <c r="R2265" s="143"/>
      <c r="S2265" s="143"/>
      <c r="T2265" s="143"/>
      <c r="U2265" s="143"/>
      <c r="V2265" s="143"/>
      <c r="W2265" s="90">
        <f>IF(AND($AM$17&gt;=$X2265,$AM$17&lt;=$Y2265),'TARIFA ENTREGA A DIRECCION USD'!A2265,$W2266)</f>
        <v>0</v>
      </c>
      <c r="X2265" s="90">
        <v>2256.0010000000002</v>
      </c>
      <c r="Y2265" s="90">
        <v>2257</v>
      </c>
      <c r="Z2265" s="144"/>
    </row>
    <row r="2266" spans="1:26" x14ac:dyDescent="0.2">
      <c r="A2266" s="281" t="str">
        <f t="shared" si="44"/>
        <v>XBM GUA</v>
      </c>
      <c r="B2266" s="368" t="s">
        <v>609</v>
      </c>
      <c r="C2266" s="368" t="s">
        <v>612</v>
      </c>
      <c r="D2266" s="368" t="s">
        <v>574</v>
      </c>
      <c r="E2266" s="368" t="s">
        <v>575</v>
      </c>
      <c r="F2266" s="369" t="s">
        <v>503</v>
      </c>
      <c r="G2266" s="370">
        <v>534</v>
      </c>
      <c r="I2266" s="143"/>
      <c r="J2266" s="143"/>
      <c r="K2266" s="143"/>
      <c r="L2266" s="143"/>
      <c r="M2266" s="237"/>
      <c r="N2266" s="143"/>
      <c r="O2266" s="143"/>
      <c r="P2266" s="143"/>
      <c r="Q2266" s="143"/>
      <c r="R2266" s="143"/>
      <c r="S2266" s="143"/>
      <c r="T2266" s="143"/>
      <c r="U2266" s="143"/>
      <c r="V2266" s="143"/>
      <c r="W2266" s="90">
        <f>IF(AND($AM$17&gt;=$X2266,$AM$17&lt;=$Y2266),'TARIFA ENTREGA A DIRECCION USD'!A2266,$W2267)</f>
        <v>0</v>
      </c>
      <c r="X2266" s="90">
        <v>2257.0010000000002</v>
      </c>
      <c r="Y2266" s="90">
        <v>2258</v>
      </c>
      <c r="Z2266" s="144"/>
    </row>
    <row r="2267" spans="1:26" x14ac:dyDescent="0.2">
      <c r="A2267" s="281" t="str">
        <f t="shared" si="44"/>
        <v>XBM LGA</v>
      </c>
      <c r="B2267" s="368" t="s">
        <v>609</v>
      </c>
      <c r="C2267" s="368" t="s">
        <v>612</v>
      </c>
      <c r="D2267" s="368" t="s">
        <v>5536</v>
      </c>
      <c r="E2267" s="368" t="s">
        <v>5480</v>
      </c>
      <c r="F2267" s="369" t="s">
        <v>501</v>
      </c>
      <c r="G2267" s="370">
        <v>30</v>
      </c>
      <c r="I2267" s="143"/>
      <c r="J2267" s="143"/>
      <c r="K2267" s="143"/>
      <c r="L2267" s="143"/>
      <c r="M2267" s="237"/>
      <c r="N2267" s="143"/>
      <c r="O2267" s="143"/>
      <c r="P2267" s="143"/>
      <c r="Q2267" s="143"/>
      <c r="R2267" s="143"/>
      <c r="S2267" s="143"/>
      <c r="T2267" s="143"/>
      <c r="U2267" s="143"/>
      <c r="V2267" s="143"/>
      <c r="W2267" s="90">
        <f>IF(AND($AM$17&gt;=$X2267,$AM$17&lt;=$Y2267),'TARIFA ENTREGA A DIRECCION USD'!A2267,$W2268)</f>
        <v>0</v>
      </c>
      <c r="X2267" s="90">
        <v>2258.0010000000002</v>
      </c>
      <c r="Y2267" s="90">
        <v>2259</v>
      </c>
      <c r="Z2267" s="144"/>
    </row>
    <row r="2268" spans="1:26" x14ac:dyDescent="0.2">
      <c r="A2268" s="281" t="str">
        <f t="shared" si="44"/>
        <v>XBM MAY</v>
      </c>
      <c r="B2268" s="368" t="s">
        <v>609</v>
      </c>
      <c r="C2268" s="368" t="s">
        <v>612</v>
      </c>
      <c r="D2268" s="368" t="s">
        <v>577</v>
      </c>
      <c r="E2268" s="368" t="s">
        <v>578</v>
      </c>
      <c r="F2268" s="369" t="s">
        <v>502</v>
      </c>
      <c r="G2268" s="370">
        <v>119</v>
      </c>
      <c r="I2268" s="143"/>
      <c r="J2268" s="143"/>
      <c r="K2268" s="143"/>
      <c r="L2268" s="143"/>
      <c r="M2268" s="237"/>
      <c r="N2268" s="143"/>
      <c r="O2268" s="143"/>
      <c r="P2268" s="143"/>
      <c r="Q2268" s="143"/>
      <c r="R2268" s="143"/>
      <c r="S2268" s="143"/>
      <c r="T2268" s="143"/>
      <c r="U2268" s="143"/>
      <c r="V2268" s="143"/>
      <c r="W2268" s="90">
        <f>IF(AND($AM$17&gt;=$X2268,$AM$17&lt;=$Y2268),'TARIFA ENTREGA A DIRECCION USD'!A2268,$W2269)</f>
        <v>0</v>
      </c>
      <c r="X2268" s="90">
        <v>2259.0010000000002</v>
      </c>
      <c r="Y2268" s="90">
        <v>2260</v>
      </c>
      <c r="Z2268" s="144"/>
    </row>
    <row r="2269" spans="1:26" x14ac:dyDescent="0.2">
      <c r="A2269" s="281" t="str">
        <f t="shared" si="44"/>
        <v>XBM MBO</v>
      </c>
      <c r="B2269" s="368" t="s">
        <v>609</v>
      </c>
      <c r="C2269" s="368" t="s">
        <v>612</v>
      </c>
      <c r="D2269" s="368" t="s">
        <v>579</v>
      </c>
      <c r="E2269" s="368" t="s">
        <v>580</v>
      </c>
      <c r="F2269" s="369" t="s">
        <v>504</v>
      </c>
      <c r="G2269" s="370">
        <v>709</v>
      </c>
      <c r="I2269" s="143"/>
      <c r="J2269" s="143"/>
      <c r="K2269" s="143"/>
      <c r="L2269" s="143"/>
      <c r="M2269" s="237"/>
      <c r="N2269" s="143"/>
      <c r="O2269" s="143"/>
      <c r="P2269" s="143"/>
      <c r="Q2269" s="143"/>
      <c r="R2269" s="143"/>
      <c r="S2269" s="143"/>
      <c r="T2269" s="143"/>
      <c r="U2269" s="143"/>
      <c r="V2269" s="143"/>
      <c r="W2269" s="90">
        <f>IF(AND($AM$17&gt;=$X2269,$AM$17&lt;=$Y2269),'TARIFA ENTREGA A DIRECCION USD'!A2269,$W2270)</f>
        <v>0</v>
      </c>
      <c r="X2269" s="90">
        <v>2260.0010000000002</v>
      </c>
      <c r="Y2269" s="90">
        <v>2261</v>
      </c>
      <c r="Z2269" s="144"/>
    </row>
    <row r="2270" spans="1:26" x14ac:dyDescent="0.2">
      <c r="A2270" s="281" t="str">
        <f t="shared" si="44"/>
        <v>XBM MDA</v>
      </c>
      <c r="B2270" s="368" t="s">
        <v>609</v>
      </c>
      <c r="C2270" s="368" t="s">
        <v>612</v>
      </c>
      <c r="D2270" s="368" t="s">
        <v>581</v>
      </c>
      <c r="E2270" s="368" t="s">
        <v>582</v>
      </c>
      <c r="F2270" s="369" t="s">
        <v>504</v>
      </c>
      <c r="G2270" s="370">
        <v>824</v>
      </c>
      <c r="I2270" s="143"/>
      <c r="J2270" s="143"/>
      <c r="K2270" s="143"/>
      <c r="L2270" s="143"/>
      <c r="M2270" s="237"/>
      <c r="N2270" s="143"/>
      <c r="O2270" s="143"/>
      <c r="P2270" s="143"/>
      <c r="Q2270" s="143"/>
      <c r="R2270" s="143"/>
      <c r="S2270" s="143"/>
      <c r="T2270" s="143"/>
      <c r="U2270" s="143"/>
      <c r="V2270" s="143"/>
      <c r="W2270" s="90">
        <f>IF(AND($AM$17&gt;=$X2270,$AM$17&lt;=$Y2270),'TARIFA ENTREGA A DIRECCION USD'!A2270,$W2271)</f>
        <v>0</v>
      </c>
      <c r="X2270" s="90">
        <v>2261.0010000000002</v>
      </c>
      <c r="Y2270" s="90">
        <v>2262</v>
      </c>
      <c r="Z2270" s="144"/>
    </row>
    <row r="2271" spans="1:26" x14ac:dyDescent="0.2">
      <c r="A2271" s="281" t="str">
        <f t="shared" si="44"/>
        <v>XBM MIN</v>
      </c>
      <c r="B2271" s="368" t="s">
        <v>609</v>
      </c>
      <c r="C2271" s="368" t="s">
        <v>612</v>
      </c>
      <c r="D2271" s="368" t="s">
        <v>583</v>
      </c>
      <c r="E2271" s="368" t="s">
        <v>584</v>
      </c>
      <c r="F2271" s="369" t="s">
        <v>503</v>
      </c>
      <c r="G2271" s="370">
        <v>503</v>
      </c>
      <c r="I2271" s="143"/>
      <c r="J2271" s="143"/>
      <c r="K2271" s="143"/>
      <c r="L2271" s="143"/>
      <c r="M2271" s="237"/>
      <c r="N2271" s="143"/>
      <c r="O2271" s="143"/>
      <c r="P2271" s="143"/>
      <c r="Q2271" s="143"/>
      <c r="R2271" s="143"/>
      <c r="S2271" s="143"/>
      <c r="T2271" s="143"/>
      <c r="U2271" s="143"/>
      <c r="V2271" s="143"/>
      <c r="W2271" s="90">
        <f>IF(AND($AM$17&gt;=$X2271,$AM$17&lt;=$Y2271),'TARIFA ENTREGA A DIRECCION USD'!A2271,$W2272)</f>
        <v>0</v>
      </c>
      <c r="X2271" s="90">
        <v>2262.0010000000002</v>
      </c>
      <c r="Y2271" s="90">
        <v>2263</v>
      </c>
      <c r="Z2271" s="144"/>
    </row>
    <row r="2272" spans="1:26" x14ac:dyDescent="0.2">
      <c r="A2272" s="281" t="str">
        <f t="shared" si="44"/>
        <v>XBM MLM</v>
      </c>
      <c r="B2272" s="368" t="s">
        <v>609</v>
      </c>
      <c r="C2272" s="368" t="s">
        <v>612</v>
      </c>
      <c r="D2272" s="368" t="s">
        <v>5474</v>
      </c>
      <c r="E2272" s="368" t="s">
        <v>5487</v>
      </c>
      <c r="F2272" s="369" t="s">
        <v>501</v>
      </c>
      <c r="G2272" s="370">
        <v>1</v>
      </c>
      <c r="I2272" s="143"/>
      <c r="J2272" s="143"/>
      <c r="K2272" s="143"/>
      <c r="L2272" s="143"/>
      <c r="M2272" s="237"/>
      <c r="N2272" s="143"/>
      <c r="O2272" s="143"/>
      <c r="P2272" s="143"/>
      <c r="Q2272" s="143"/>
      <c r="R2272" s="143"/>
      <c r="S2272" s="143"/>
      <c r="T2272" s="143"/>
      <c r="U2272" s="143"/>
      <c r="V2272" s="143"/>
      <c r="W2272" s="90">
        <f>IF(AND($AM$17&gt;=$X2272,$AM$17&lt;=$Y2272),'TARIFA ENTREGA A DIRECCION USD'!A2272,$W2273)</f>
        <v>0</v>
      </c>
      <c r="X2272" s="90">
        <v>2263.0010000000002</v>
      </c>
      <c r="Y2272" s="90">
        <v>2264</v>
      </c>
      <c r="Z2272" s="144"/>
    </row>
    <row r="2273" spans="1:26" x14ac:dyDescent="0.2">
      <c r="A2273" s="281" t="str">
        <f t="shared" si="44"/>
        <v>XBM MTA</v>
      </c>
      <c r="B2273" s="368" t="s">
        <v>609</v>
      </c>
      <c r="C2273" s="368" t="s">
        <v>612</v>
      </c>
      <c r="D2273" s="368" t="s">
        <v>585</v>
      </c>
      <c r="E2273" s="368" t="s">
        <v>5483</v>
      </c>
      <c r="F2273" s="369" t="s">
        <v>504</v>
      </c>
      <c r="G2273" s="370">
        <v>460</v>
      </c>
      <c r="I2273" s="143"/>
      <c r="J2273" s="143"/>
      <c r="K2273" s="143"/>
      <c r="L2273" s="143"/>
      <c r="M2273" s="237"/>
      <c r="N2273" s="143"/>
      <c r="O2273" s="143"/>
      <c r="P2273" s="143"/>
      <c r="Q2273" s="143"/>
      <c r="R2273" s="143"/>
      <c r="S2273" s="143"/>
      <c r="T2273" s="143"/>
      <c r="U2273" s="143"/>
      <c r="V2273" s="143"/>
      <c r="W2273" s="90">
        <f>IF(AND($AM$17&gt;=$X2273,$AM$17&lt;=$Y2273),'TARIFA ENTREGA A DIRECCION USD'!A2273,$W2274)</f>
        <v>0</v>
      </c>
      <c r="X2273" s="90">
        <v>2264.0010000000002</v>
      </c>
      <c r="Y2273" s="90">
        <v>2265</v>
      </c>
      <c r="Z2273" s="144"/>
    </row>
    <row r="2274" spans="1:26" x14ac:dyDescent="0.2">
      <c r="A2274" s="281" t="str">
        <f t="shared" si="44"/>
        <v>XBM PCO</v>
      </c>
      <c r="B2274" s="368" t="s">
        <v>609</v>
      </c>
      <c r="C2274" s="368" t="s">
        <v>612</v>
      </c>
      <c r="D2274" s="368" t="s">
        <v>586</v>
      </c>
      <c r="E2274" s="368" t="s">
        <v>587</v>
      </c>
      <c r="F2274" s="369" t="s">
        <v>502</v>
      </c>
      <c r="G2274" s="370">
        <v>223</v>
      </c>
      <c r="I2274" s="143"/>
      <c r="J2274" s="143"/>
      <c r="K2274" s="143"/>
      <c r="L2274" s="143"/>
      <c r="M2274" s="237"/>
      <c r="N2274" s="143"/>
      <c r="O2274" s="143"/>
      <c r="P2274" s="143"/>
      <c r="Q2274" s="143"/>
      <c r="R2274" s="143"/>
      <c r="S2274" s="143"/>
      <c r="T2274" s="143"/>
      <c r="U2274" s="143"/>
      <c r="V2274" s="143"/>
      <c r="W2274" s="90">
        <f>IF(AND($AM$17&gt;=$X2274,$AM$17&lt;=$Y2274),'TARIFA ENTREGA A DIRECCION USD'!A2274,$W2275)</f>
        <v>0</v>
      </c>
      <c r="X2274" s="90">
        <v>2265.0010000000002</v>
      </c>
      <c r="Y2274" s="90">
        <v>2266</v>
      </c>
      <c r="Z2274" s="144"/>
    </row>
    <row r="2275" spans="1:26" x14ac:dyDescent="0.2">
      <c r="A2275" s="281" t="str">
        <f t="shared" si="44"/>
        <v>XBM PFO</v>
      </c>
      <c r="B2275" s="368" t="s">
        <v>609</v>
      </c>
      <c r="C2275" s="368" t="s">
        <v>612</v>
      </c>
      <c r="D2275" s="368" t="s">
        <v>588</v>
      </c>
      <c r="E2275" s="368" t="s">
        <v>589</v>
      </c>
      <c r="F2275" s="369" t="s">
        <v>503</v>
      </c>
      <c r="G2275" s="370">
        <v>541</v>
      </c>
      <c r="I2275" s="143"/>
      <c r="J2275" s="143"/>
      <c r="K2275" s="143"/>
      <c r="L2275" s="143"/>
      <c r="M2275" s="237"/>
      <c r="N2275" s="143"/>
      <c r="O2275" s="143"/>
      <c r="P2275" s="143"/>
      <c r="Q2275" s="143"/>
      <c r="R2275" s="143"/>
      <c r="S2275" s="143"/>
      <c r="T2275" s="143"/>
      <c r="U2275" s="143"/>
      <c r="V2275" s="143"/>
      <c r="W2275" s="90">
        <f>IF(AND($AM$17&gt;=$X2275,$AM$17&lt;=$Y2275),'TARIFA ENTREGA A DIRECCION USD'!A2275,$W2276)</f>
        <v>0</v>
      </c>
      <c r="X2275" s="90">
        <v>2266.0010000000002</v>
      </c>
      <c r="Y2275" s="90">
        <v>2267</v>
      </c>
      <c r="Z2275" s="144"/>
    </row>
    <row r="2276" spans="1:26" x14ac:dyDescent="0.2">
      <c r="A2276" s="281" t="str">
        <f t="shared" si="44"/>
        <v>XBM PLC</v>
      </c>
      <c r="B2276" s="368" t="s">
        <v>609</v>
      </c>
      <c r="C2276" s="368" t="s">
        <v>612</v>
      </c>
      <c r="D2276" s="368" t="s">
        <v>590</v>
      </c>
      <c r="E2276" s="368" t="s">
        <v>591</v>
      </c>
      <c r="F2276" s="369" t="s">
        <v>503</v>
      </c>
      <c r="G2276" s="370">
        <v>324</v>
      </c>
      <c r="I2276" s="143"/>
      <c r="J2276" s="143"/>
      <c r="K2276" s="143"/>
      <c r="L2276" s="143"/>
      <c r="M2276" s="237"/>
      <c r="N2276" s="143"/>
      <c r="O2276" s="143"/>
      <c r="P2276" s="143"/>
      <c r="Q2276" s="143"/>
      <c r="R2276" s="143"/>
      <c r="S2276" s="143"/>
      <c r="T2276" s="143"/>
      <c r="U2276" s="143"/>
      <c r="V2276" s="143"/>
      <c r="W2276" s="90">
        <f>IF(AND($AM$17&gt;=$X2276,$AM$17&lt;=$Y2276),'TARIFA ENTREGA A DIRECCION USD'!A2276,$W2277)</f>
        <v>0</v>
      </c>
      <c r="X2276" s="90">
        <v>2267.0010000000002</v>
      </c>
      <c r="Y2276" s="90">
        <v>2268</v>
      </c>
      <c r="Z2276" s="144"/>
    </row>
    <row r="2277" spans="1:26" x14ac:dyDescent="0.2">
      <c r="A2277" s="281" t="str">
        <f t="shared" si="44"/>
        <v>XBM POZ</v>
      </c>
      <c r="B2277" s="368" t="s">
        <v>609</v>
      </c>
      <c r="C2277" s="368" t="s">
        <v>612</v>
      </c>
      <c r="D2277" s="368" t="s">
        <v>592</v>
      </c>
      <c r="E2277" s="368" t="s">
        <v>593</v>
      </c>
      <c r="F2277" s="369" t="s">
        <v>504</v>
      </c>
      <c r="G2277" s="370">
        <v>656</v>
      </c>
      <c r="I2277" s="143"/>
      <c r="J2277" s="143"/>
      <c r="K2277" s="143"/>
      <c r="L2277" s="143"/>
      <c r="M2277" s="237"/>
      <c r="N2277" s="143"/>
      <c r="O2277" s="143"/>
      <c r="P2277" s="143"/>
      <c r="Q2277" s="143"/>
      <c r="R2277" s="143"/>
      <c r="S2277" s="143"/>
      <c r="T2277" s="143"/>
      <c r="U2277" s="143"/>
      <c r="V2277" s="143"/>
      <c r="W2277" s="90">
        <f>IF(AND($AM$17&gt;=$X2277,$AM$17&lt;=$Y2277),'TARIFA ENTREGA A DIRECCION USD'!A2277,$W2278)</f>
        <v>0</v>
      </c>
      <c r="X2277" s="90">
        <v>2268.0010000000002</v>
      </c>
      <c r="Y2277" s="90">
        <v>2269</v>
      </c>
      <c r="Z2277" s="144"/>
    </row>
    <row r="2278" spans="1:26" x14ac:dyDescent="0.2">
      <c r="A2278" s="281" t="str">
        <f t="shared" si="44"/>
        <v>XBM SNT</v>
      </c>
      <c r="B2278" s="368" t="s">
        <v>609</v>
      </c>
      <c r="C2278" s="368" t="s">
        <v>612</v>
      </c>
      <c r="D2278" s="368" t="s">
        <v>5610</v>
      </c>
      <c r="E2278" s="368" t="s">
        <v>594</v>
      </c>
      <c r="F2278" s="369" t="s">
        <v>504</v>
      </c>
      <c r="G2278" s="370">
        <v>958</v>
      </c>
      <c r="I2278" s="143"/>
      <c r="J2278" s="143"/>
      <c r="K2278" s="143"/>
      <c r="L2278" s="143"/>
      <c r="M2278" s="237"/>
      <c r="N2278" s="143"/>
      <c r="O2278" s="143"/>
      <c r="P2278" s="143"/>
      <c r="Q2278" s="143"/>
      <c r="R2278" s="143"/>
      <c r="S2278" s="143"/>
      <c r="T2278" s="143"/>
      <c r="U2278" s="143"/>
      <c r="V2278" s="143"/>
      <c r="W2278" s="90">
        <f>IF(AND($AM$17&gt;=$X2278,$AM$17&lt;=$Y2278),'TARIFA ENTREGA A DIRECCION USD'!A2278,$W2279)</f>
        <v>0</v>
      </c>
      <c r="X2278" s="90">
        <v>2269.0010000000002</v>
      </c>
      <c r="Y2278" s="90">
        <v>2270</v>
      </c>
      <c r="Z2278" s="144"/>
    </row>
    <row r="2279" spans="1:26" x14ac:dyDescent="0.2">
      <c r="A2279" s="281" t="str">
        <f t="shared" si="44"/>
        <v>XBM SBZ</v>
      </c>
      <c r="B2279" s="368" t="s">
        <v>609</v>
      </c>
      <c r="C2279" s="368" t="s">
        <v>612</v>
      </c>
      <c r="D2279" s="368" t="s">
        <v>595</v>
      </c>
      <c r="E2279" s="368" t="s">
        <v>5484</v>
      </c>
      <c r="F2279" s="369" t="s">
        <v>504</v>
      </c>
      <c r="G2279" s="370">
        <v>809</v>
      </c>
      <c r="I2279" s="143"/>
      <c r="J2279" s="143"/>
      <c r="K2279" s="143"/>
      <c r="L2279" s="143"/>
      <c r="M2279" s="237"/>
      <c r="N2279" s="143"/>
      <c r="O2279" s="143"/>
      <c r="P2279" s="143"/>
      <c r="Q2279" s="143"/>
      <c r="R2279" s="143"/>
      <c r="S2279" s="143"/>
      <c r="T2279" s="143"/>
      <c r="U2279" s="143"/>
      <c r="V2279" s="143"/>
      <c r="W2279" s="90">
        <f>IF(AND($AM$17&gt;=$X2279,$AM$17&lt;=$Y2279),'TARIFA ENTREGA A DIRECCION USD'!A2279,$W2280)</f>
        <v>0</v>
      </c>
      <c r="X2279" s="90">
        <v>2270.0010000000002</v>
      </c>
      <c r="Y2279" s="90">
        <v>2271</v>
      </c>
      <c r="Z2279" s="144"/>
    </row>
    <row r="2280" spans="1:26" x14ac:dyDescent="0.2">
      <c r="A2280" s="281" t="str">
        <f t="shared" si="44"/>
        <v>XBM SCL</v>
      </c>
      <c r="B2280" s="368" t="s">
        <v>609</v>
      </c>
      <c r="C2280" s="368" t="s">
        <v>612</v>
      </c>
      <c r="D2280" s="368" t="s">
        <v>596</v>
      </c>
      <c r="E2280" s="368" t="s">
        <v>597</v>
      </c>
      <c r="F2280" s="369" t="s">
        <v>504</v>
      </c>
      <c r="G2280" s="370">
        <v>919</v>
      </c>
      <c r="I2280" s="143"/>
      <c r="J2280" s="143"/>
      <c r="K2280" s="143"/>
      <c r="L2280" s="143"/>
      <c r="M2280" s="237"/>
      <c r="N2280" s="143"/>
      <c r="O2280" s="143"/>
      <c r="P2280" s="143"/>
      <c r="Q2280" s="143"/>
      <c r="R2280" s="143"/>
      <c r="S2280" s="143"/>
      <c r="T2280" s="143"/>
      <c r="U2280" s="143"/>
      <c r="V2280" s="143"/>
      <c r="W2280" s="90">
        <f>IF(AND($AM$17&gt;=$X2280,$AM$17&lt;=$Y2280),'TARIFA ENTREGA A DIRECCION USD'!A2280,$W2281)</f>
        <v>0</v>
      </c>
      <c r="X2280" s="90">
        <v>2271.0010000000002</v>
      </c>
      <c r="Y2280" s="90">
        <v>2272</v>
      </c>
      <c r="Z2280" s="144"/>
    </row>
    <row r="2281" spans="1:26" x14ac:dyDescent="0.2">
      <c r="A2281" s="281" t="str">
        <f t="shared" si="44"/>
        <v>XBM SFE</v>
      </c>
      <c r="B2281" s="368" t="s">
        <v>609</v>
      </c>
      <c r="C2281" s="368" t="s">
        <v>612</v>
      </c>
      <c r="D2281" s="368" t="s">
        <v>598</v>
      </c>
      <c r="E2281" s="368" t="s">
        <v>599</v>
      </c>
      <c r="F2281" s="369" t="s">
        <v>502</v>
      </c>
      <c r="G2281" s="370">
        <v>293</v>
      </c>
      <c r="I2281" s="143"/>
      <c r="J2281" s="143"/>
      <c r="K2281" s="143"/>
      <c r="L2281" s="143"/>
      <c r="M2281" s="237"/>
      <c r="N2281" s="143"/>
      <c r="O2281" s="143"/>
      <c r="P2281" s="143"/>
      <c r="Q2281" s="143"/>
      <c r="R2281" s="143"/>
      <c r="S2281" s="143"/>
      <c r="T2281" s="143"/>
      <c r="U2281" s="143"/>
      <c r="V2281" s="143"/>
      <c r="W2281" s="90">
        <f>IF(AND($AM$17&gt;=$X2281,$AM$17&lt;=$Y2281),'TARIFA ENTREGA A DIRECCION USD'!A2281,$W2282)</f>
        <v>0</v>
      </c>
      <c r="X2281" s="90">
        <v>2272.0010000000002</v>
      </c>
      <c r="Y2281" s="90">
        <v>2273</v>
      </c>
      <c r="Z2281" s="144"/>
    </row>
    <row r="2282" spans="1:26" x14ac:dyDescent="0.2">
      <c r="A2282" s="281" t="str">
        <f t="shared" si="44"/>
        <v>XBM SFX</v>
      </c>
      <c r="B2282" s="368" t="s">
        <v>609</v>
      </c>
      <c r="C2282" s="368" t="s">
        <v>612</v>
      </c>
      <c r="D2282" s="368" t="s">
        <v>600</v>
      </c>
      <c r="E2282" s="368" t="s">
        <v>601</v>
      </c>
      <c r="F2282" s="369" t="s">
        <v>504</v>
      </c>
      <c r="G2282" s="370">
        <v>672</v>
      </c>
      <c r="I2282" s="143"/>
      <c r="J2282" s="143"/>
      <c r="K2282" s="143"/>
      <c r="L2282" s="143"/>
      <c r="M2282" s="237"/>
      <c r="N2282" s="143"/>
      <c r="O2282" s="143"/>
      <c r="P2282" s="143"/>
      <c r="Q2282" s="143"/>
      <c r="R2282" s="143"/>
      <c r="S2282" s="143"/>
      <c r="T2282" s="143"/>
      <c r="U2282" s="143"/>
      <c r="V2282" s="143"/>
      <c r="W2282" s="90">
        <f>IF(AND($AM$17&gt;=$X2282,$AM$17&lt;=$Y2282),'TARIFA ENTREGA A DIRECCION USD'!A2282,$W2283)</f>
        <v>0</v>
      </c>
      <c r="X2282" s="90">
        <v>2273.0010000000002</v>
      </c>
      <c r="Y2282" s="90">
        <v>2274</v>
      </c>
      <c r="Z2282" s="144"/>
    </row>
    <row r="2283" spans="1:26" x14ac:dyDescent="0.2">
      <c r="A2283" s="281" t="str">
        <f t="shared" si="44"/>
        <v>XBM TPT</v>
      </c>
      <c r="B2283" s="368" t="s">
        <v>609</v>
      </c>
      <c r="C2283" s="368" t="s">
        <v>612</v>
      </c>
      <c r="D2283" s="368" t="s">
        <v>5503</v>
      </c>
      <c r="E2283" s="368" t="s">
        <v>5504</v>
      </c>
      <c r="F2283" s="369" t="s">
        <v>504</v>
      </c>
      <c r="G2283" s="369">
        <v>720</v>
      </c>
      <c r="I2283" s="143"/>
      <c r="J2283" s="143"/>
      <c r="K2283" s="143"/>
      <c r="L2283" s="143"/>
      <c r="M2283" s="237"/>
      <c r="N2283" s="143"/>
      <c r="O2283" s="143"/>
      <c r="P2283" s="143"/>
      <c r="Q2283" s="143"/>
      <c r="R2283" s="143"/>
      <c r="S2283" s="143"/>
      <c r="T2283" s="143"/>
      <c r="U2283" s="143"/>
      <c r="V2283" s="143"/>
      <c r="W2283" s="90">
        <f>IF(AND($AM$17&gt;=$X2283,$AM$17&lt;=$Y2283),'TARIFA ENTREGA A DIRECCION USD'!A2283,$W2284)</f>
        <v>0</v>
      </c>
      <c r="X2283" s="90">
        <v>2274.0010000000002</v>
      </c>
      <c r="Y2283" s="90">
        <v>2275</v>
      </c>
      <c r="Z2283" s="144"/>
    </row>
    <row r="2284" spans="1:26" x14ac:dyDescent="0.2">
      <c r="A2284" s="281" t="str">
        <f t="shared" si="44"/>
        <v>XBM TY1</v>
      </c>
      <c r="B2284" s="368" t="s">
        <v>609</v>
      </c>
      <c r="C2284" s="368" t="s">
        <v>612</v>
      </c>
      <c r="D2284" s="368" t="s">
        <v>604</v>
      </c>
      <c r="E2284" s="368" t="s">
        <v>605</v>
      </c>
      <c r="F2284" s="369" t="s">
        <v>501</v>
      </c>
      <c r="G2284" s="370">
        <v>1</v>
      </c>
      <c r="I2284" s="143"/>
      <c r="J2284" s="143"/>
      <c r="K2284" s="143"/>
      <c r="L2284" s="143"/>
      <c r="M2284" s="237"/>
      <c r="N2284" s="143"/>
      <c r="O2284" s="143"/>
      <c r="P2284" s="143"/>
      <c r="Q2284" s="143"/>
      <c r="R2284" s="143"/>
      <c r="S2284" s="143"/>
      <c r="T2284" s="143"/>
      <c r="U2284" s="143"/>
      <c r="V2284" s="143"/>
      <c r="W2284" s="90">
        <f>IF(AND($AM$17&gt;=$X2284,$AM$17&lt;=$Y2284),'TARIFA ENTREGA A DIRECCION USD'!A2284,$W2285)</f>
        <v>0</v>
      </c>
      <c r="X2284" s="90">
        <v>2275.0010000000002</v>
      </c>
      <c r="Y2284" s="90">
        <v>2276</v>
      </c>
      <c r="Z2284" s="144"/>
    </row>
    <row r="2285" spans="1:26" x14ac:dyDescent="0.2">
      <c r="A2285" s="281" t="str">
        <f t="shared" si="44"/>
        <v>XBM VAL</v>
      </c>
      <c r="B2285" s="368" t="s">
        <v>609</v>
      </c>
      <c r="C2285" s="368" t="s">
        <v>612</v>
      </c>
      <c r="D2285" s="368" t="s">
        <v>602</v>
      </c>
      <c r="E2285" s="368" t="s">
        <v>603</v>
      </c>
      <c r="F2285" s="369" t="s">
        <v>502</v>
      </c>
      <c r="G2285" s="370">
        <v>167</v>
      </c>
      <c r="I2285" s="143"/>
      <c r="J2285" s="143"/>
      <c r="K2285" s="143"/>
      <c r="L2285" s="143"/>
      <c r="M2285" s="237"/>
      <c r="N2285" s="143"/>
      <c r="O2285" s="143"/>
      <c r="P2285" s="143"/>
      <c r="Q2285" s="143"/>
      <c r="R2285" s="143"/>
      <c r="S2285" s="143"/>
      <c r="T2285" s="143"/>
      <c r="U2285" s="143"/>
      <c r="V2285" s="143"/>
      <c r="W2285" s="90">
        <f>IF(AND($AM$17&gt;=$X2285,$AM$17&lt;=$Y2285),'TARIFA ENTREGA A DIRECCION USD'!A2285,$W2286)</f>
        <v>0</v>
      </c>
      <c r="X2285" s="90">
        <v>2276.0010000000002</v>
      </c>
      <c r="Y2285" s="90">
        <v>2277</v>
      </c>
      <c r="Z2285" s="144"/>
    </row>
    <row r="2286" spans="1:26" x14ac:dyDescent="0.2">
      <c r="A2286" s="281" t="str">
        <f t="shared" si="44"/>
        <v>XBM VEN</v>
      </c>
      <c r="B2286" s="368" t="s">
        <v>609</v>
      </c>
      <c r="C2286" s="368" t="s">
        <v>612</v>
      </c>
      <c r="D2286" s="368" t="s">
        <v>5475</v>
      </c>
      <c r="E2286" s="368" t="s">
        <v>5476</v>
      </c>
      <c r="F2286" s="369" t="s">
        <v>501</v>
      </c>
      <c r="G2286" s="370">
        <v>1</v>
      </c>
      <c r="I2286" s="143"/>
      <c r="J2286" s="143"/>
      <c r="K2286" s="143"/>
      <c r="L2286" s="143"/>
      <c r="M2286" s="237"/>
      <c r="N2286" s="143"/>
      <c r="O2286" s="143"/>
      <c r="P2286" s="143"/>
      <c r="Q2286" s="143"/>
      <c r="R2286" s="143"/>
      <c r="S2286" s="143"/>
      <c r="T2286" s="143"/>
      <c r="U2286" s="143"/>
      <c r="V2286" s="143"/>
      <c r="W2286" s="90">
        <f>IF(AND($AM$17&gt;=$X2286,$AM$17&lt;=$Y2286),'TARIFA ENTREGA A DIRECCION USD'!A2286,$W2287)</f>
        <v>0</v>
      </c>
      <c r="X2286" s="90">
        <v>2277.0010000000002</v>
      </c>
      <c r="Y2286" s="90">
        <v>2278</v>
      </c>
      <c r="Z2286" s="144"/>
    </row>
    <row r="2287" spans="1:26" x14ac:dyDescent="0.2">
      <c r="A2287" s="281" t="str">
        <f t="shared" si="44"/>
        <v>XBM VLP</v>
      </c>
      <c r="B2287" s="368" t="s">
        <v>609</v>
      </c>
      <c r="C2287" s="368" t="s">
        <v>612</v>
      </c>
      <c r="D2287" s="368" t="s">
        <v>606</v>
      </c>
      <c r="E2287" s="368" t="s">
        <v>5482</v>
      </c>
      <c r="F2287" s="369" t="s">
        <v>503</v>
      </c>
      <c r="G2287" s="370">
        <v>359</v>
      </c>
      <c r="I2287" s="143"/>
      <c r="J2287" s="143"/>
      <c r="K2287" s="143"/>
      <c r="L2287" s="143"/>
      <c r="M2287" s="237"/>
      <c r="N2287" s="143"/>
      <c r="O2287" s="143"/>
      <c r="P2287" s="143"/>
      <c r="Q2287" s="143"/>
      <c r="R2287" s="143"/>
      <c r="S2287" s="143"/>
      <c r="T2287" s="143"/>
      <c r="U2287" s="143"/>
      <c r="V2287" s="143"/>
      <c r="W2287" s="90">
        <f>IF(AND($AM$17&gt;=$X2287,$AM$17&lt;=$Y2287),'TARIFA ENTREGA A DIRECCION USD'!A2287,$W2288)</f>
        <v>0</v>
      </c>
      <c r="X2287" s="90">
        <v>2278.0010000000002</v>
      </c>
      <c r="Y2287" s="90">
        <v>2279</v>
      </c>
      <c r="Z2287" s="144"/>
    </row>
    <row r="2288" spans="1:26" x14ac:dyDescent="0.2">
      <c r="A2288" s="281" t="str">
        <f t="shared" si="44"/>
        <v>XBM VRA</v>
      </c>
      <c r="B2288" s="368" t="s">
        <v>609</v>
      </c>
      <c r="C2288" s="368" t="s">
        <v>612</v>
      </c>
      <c r="D2288" s="368" t="s">
        <v>607</v>
      </c>
      <c r="E2288" s="368" t="s">
        <v>608</v>
      </c>
      <c r="F2288" s="369" t="s">
        <v>504</v>
      </c>
      <c r="G2288" s="370">
        <v>606</v>
      </c>
      <c r="I2288" s="143"/>
      <c r="J2288" s="143"/>
      <c r="K2288" s="143"/>
      <c r="L2288" s="143"/>
      <c r="M2288" s="237"/>
      <c r="N2288" s="143"/>
      <c r="O2288" s="143"/>
      <c r="P2288" s="143"/>
      <c r="Q2288" s="143"/>
      <c r="R2288" s="143"/>
      <c r="S2288" s="143"/>
      <c r="T2288" s="143"/>
      <c r="U2288" s="143"/>
      <c r="V2288" s="143"/>
      <c r="W2288" s="90">
        <f>IF(AND($AM$17&gt;=$X2288,$AM$17&lt;=$Y2288),'TARIFA ENTREGA A DIRECCION USD'!A2288,$W2289)</f>
        <v>0</v>
      </c>
      <c r="X2288" s="90">
        <v>2279.0010000000002</v>
      </c>
      <c r="Y2288" s="90">
        <v>2280</v>
      </c>
      <c r="Z2288" s="144"/>
    </row>
    <row r="2289" spans="1:26" x14ac:dyDescent="0.2">
      <c r="A2289" s="281" t="str">
        <f t="shared" si="44"/>
        <v>XBM XBM</v>
      </c>
      <c r="B2289" s="368" t="s">
        <v>609</v>
      </c>
      <c r="C2289" s="368" t="s">
        <v>612</v>
      </c>
      <c r="D2289" s="368" t="s">
        <v>609</v>
      </c>
      <c r="E2289" s="368" t="s">
        <v>612</v>
      </c>
      <c r="F2289" s="369" t="s">
        <v>501</v>
      </c>
      <c r="G2289" s="370">
        <v>1</v>
      </c>
      <c r="I2289" s="143"/>
      <c r="J2289" s="143"/>
      <c r="K2289" s="143"/>
      <c r="L2289" s="143"/>
      <c r="M2289" s="237"/>
      <c r="N2289" s="143"/>
      <c r="O2289" s="143"/>
      <c r="P2289" s="143"/>
      <c r="Q2289" s="143"/>
      <c r="R2289" s="143"/>
      <c r="S2289" s="143"/>
      <c r="T2289" s="143"/>
      <c r="U2289" s="143"/>
      <c r="V2289" s="143"/>
      <c r="W2289" s="90">
        <f>IF(AND($AM$17&gt;=$X2289,$AM$17&lt;=$Y2289),'TARIFA ENTREGA A DIRECCION USD'!A2289,$W2290)</f>
        <v>0</v>
      </c>
      <c r="X2289" s="90">
        <v>2280.0010000000002</v>
      </c>
      <c r="Y2289" s="90">
        <v>2281</v>
      </c>
      <c r="Z2289" s="144"/>
    </row>
    <row r="2290" spans="1:26" x14ac:dyDescent="0.2">
      <c r="A2290" s="281" t="str">
        <f t="shared" si="44"/>
        <v>XBM XES</v>
      </c>
      <c r="B2290" s="368" t="s">
        <v>609</v>
      </c>
      <c r="C2290" s="368" t="s">
        <v>612</v>
      </c>
      <c r="D2290" s="368" t="s">
        <v>610</v>
      </c>
      <c r="E2290" s="368" t="s">
        <v>613</v>
      </c>
      <c r="F2290" s="369" t="s">
        <v>501</v>
      </c>
      <c r="G2290" s="370">
        <v>1</v>
      </c>
      <c r="I2290" s="143"/>
      <c r="J2290" s="143"/>
      <c r="K2290" s="143"/>
      <c r="L2290" s="143"/>
      <c r="M2290" s="237"/>
      <c r="N2290" s="143"/>
      <c r="O2290" s="143"/>
      <c r="P2290" s="143"/>
      <c r="Q2290" s="143"/>
      <c r="R2290" s="143"/>
      <c r="S2290" s="143"/>
      <c r="T2290" s="143"/>
      <c r="U2290" s="143"/>
      <c r="V2290" s="143"/>
      <c r="W2290" s="90">
        <f>IF(AND($AM$17&gt;=$X2290,$AM$17&lt;=$Y2290),'TARIFA ENTREGA A DIRECCION USD'!A2290,$W2291)</f>
        <v>0</v>
      </c>
      <c r="X2290" s="90">
        <v>2281.0010000000002</v>
      </c>
      <c r="Y2290" s="90">
        <v>2282</v>
      </c>
      <c r="Z2290" s="144"/>
    </row>
    <row r="2291" spans="1:26" x14ac:dyDescent="0.2">
      <c r="A2291" s="281" t="str">
        <f t="shared" si="44"/>
        <v>XBM XSJ</v>
      </c>
      <c r="B2291" s="368" t="s">
        <v>609</v>
      </c>
      <c r="C2291" s="368" t="s">
        <v>612</v>
      </c>
      <c r="D2291" s="368" t="s">
        <v>5477</v>
      </c>
      <c r="E2291" s="368" t="s">
        <v>5478</v>
      </c>
      <c r="F2291" s="369" t="s">
        <v>501</v>
      </c>
      <c r="G2291" s="370">
        <v>1</v>
      </c>
      <c r="I2291" s="143"/>
      <c r="J2291" s="143"/>
      <c r="K2291" s="143"/>
      <c r="L2291" s="143"/>
      <c r="M2291" s="237"/>
      <c r="N2291" s="143"/>
      <c r="O2291" s="143"/>
      <c r="P2291" s="143"/>
      <c r="Q2291" s="143"/>
      <c r="R2291" s="143"/>
      <c r="S2291" s="143"/>
      <c r="T2291" s="143"/>
      <c r="U2291" s="143"/>
      <c r="V2291" s="143"/>
      <c r="W2291" s="90">
        <f>IF(AND($AM$17&gt;=$X2291,$AM$17&lt;=$Y2291),'TARIFA ENTREGA A DIRECCION USD'!A2291,$W2292)</f>
        <v>0</v>
      </c>
      <c r="X2291" s="90">
        <v>2282.0010000000002</v>
      </c>
      <c r="Y2291" s="90">
        <v>2283</v>
      </c>
      <c r="Z2291" s="144"/>
    </row>
    <row r="2292" spans="1:26" x14ac:dyDescent="0.2">
      <c r="A2292" s="281" t="str">
        <f t="shared" si="44"/>
        <v>XBM XSS</v>
      </c>
      <c r="B2292" s="368" t="s">
        <v>609</v>
      </c>
      <c r="C2292" s="368" t="s">
        <v>612</v>
      </c>
      <c r="D2292" s="368" t="s">
        <v>5485</v>
      </c>
      <c r="E2292" s="368" t="s">
        <v>5486</v>
      </c>
      <c r="F2292" s="369" t="s">
        <v>504</v>
      </c>
      <c r="G2292" s="370">
        <v>919</v>
      </c>
      <c r="I2292" s="143"/>
      <c r="J2292" s="143"/>
      <c r="K2292" s="143"/>
      <c r="L2292" s="143"/>
      <c r="M2292" s="237"/>
      <c r="N2292" s="143"/>
      <c r="O2292" s="143"/>
      <c r="P2292" s="143"/>
      <c r="Q2292" s="143"/>
      <c r="R2292" s="143"/>
      <c r="S2292" s="143"/>
      <c r="T2292" s="143"/>
      <c r="U2292" s="143"/>
      <c r="V2292" s="143"/>
      <c r="W2292" s="90">
        <f>IF(AND($AM$17&gt;=$X2292,$AM$17&lt;=$Y2292),'TARIFA ENTREGA A DIRECCION USD'!A2292,$W2293)</f>
        <v>0</v>
      </c>
      <c r="X2292" s="90">
        <v>2283.0010000000002</v>
      </c>
      <c r="Y2292" s="90">
        <v>2284</v>
      </c>
      <c r="Z2292" s="144"/>
    </row>
    <row r="2293" spans="1:26" x14ac:dyDescent="0.2">
      <c r="A2293" s="281" t="str">
        <f t="shared" si="44"/>
        <v>XBM XTT</v>
      </c>
      <c r="B2293" s="368" t="s">
        <v>609</v>
      </c>
      <c r="C2293" s="368" t="s">
        <v>612</v>
      </c>
      <c r="D2293" s="368" t="s">
        <v>5448</v>
      </c>
      <c r="E2293" s="368" t="s">
        <v>5479</v>
      </c>
      <c r="F2293" s="369" t="s">
        <v>501</v>
      </c>
      <c r="G2293" s="370">
        <v>1</v>
      </c>
      <c r="I2293" s="143"/>
      <c r="J2293" s="143"/>
      <c r="K2293" s="143"/>
      <c r="L2293" s="143"/>
      <c r="M2293" s="237"/>
      <c r="N2293" s="143"/>
      <c r="O2293" s="143"/>
      <c r="P2293" s="143"/>
      <c r="Q2293" s="143"/>
      <c r="R2293" s="143"/>
      <c r="S2293" s="143"/>
      <c r="T2293" s="143"/>
      <c r="U2293" s="143"/>
      <c r="V2293" s="143"/>
      <c r="W2293" s="90">
        <f>IF(AND($AM$17&gt;=$X2293,$AM$17&lt;=$Y2293),'TARIFA ENTREGA A DIRECCION USD'!A2293,$W2294)</f>
        <v>0</v>
      </c>
      <c r="X2293" s="90">
        <v>2284.0010000000002</v>
      </c>
      <c r="Y2293" s="90">
        <v>2285</v>
      </c>
      <c r="Z2293" s="144"/>
    </row>
    <row r="2294" spans="1:26" ht="22.5" x14ac:dyDescent="0.2">
      <c r="A2294" s="282" t="str">
        <f t="shared" si="44"/>
        <v>XBM XCH</v>
      </c>
      <c r="B2294" s="368" t="s">
        <v>609</v>
      </c>
      <c r="C2294" s="278" t="s">
        <v>612</v>
      </c>
      <c r="D2294" s="278" t="s">
        <v>5537</v>
      </c>
      <c r="E2294" s="278" t="s">
        <v>5538</v>
      </c>
      <c r="F2294" s="395" t="s">
        <v>501</v>
      </c>
      <c r="G2294" s="396">
        <v>1</v>
      </c>
      <c r="I2294" s="143"/>
      <c r="J2294" s="143"/>
      <c r="K2294" s="143"/>
      <c r="L2294" s="143"/>
      <c r="M2294" s="237"/>
      <c r="N2294" s="143"/>
      <c r="O2294" s="143"/>
      <c r="P2294" s="143"/>
      <c r="Q2294" s="143"/>
      <c r="R2294" s="143"/>
      <c r="S2294" s="143"/>
      <c r="T2294" s="143"/>
      <c r="U2294" s="143"/>
      <c r="V2294" s="143"/>
      <c r="W2294" s="90">
        <f>IF(AND($AM$17&gt;=$X2294,$AM$17&lt;=$Y2294),'TARIFA ENTREGA A DIRECCION USD'!A2294,$W2295)</f>
        <v>0</v>
      </c>
      <c r="X2294" s="90">
        <v>2285.0010000000002</v>
      </c>
      <c r="Y2294" s="90">
        <v>2286</v>
      </c>
      <c r="Z2294" s="144"/>
    </row>
    <row r="2295" spans="1:26" ht="22.5" x14ac:dyDescent="0.2">
      <c r="A2295" s="294" t="str">
        <f t="shared" si="44"/>
        <v>XBM BPC</v>
      </c>
      <c r="B2295" s="293" t="s">
        <v>609</v>
      </c>
      <c r="C2295" s="293" t="s">
        <v>612</v>
      </c>
      <c r="D2295" s="293" t="s">
        <v>5544</v>
      </c>
      <c r="E2295" s="293" t="s">
        <v>5545</v>
      </c>
      <c r="F2295" s="397" t="s">
        <v>503</v>
      </c>
      <c r="G2295" s="398">
        <v>324</v>
      </c>
      <c r="I2295" s="143"/>
      <c r="J2295" s="143"/>
      <c r="K2295" s="143"/>
      <c r="L2295" s="143"/>
      <c r="M2295" s="237"/>
      <c r="N2295" s="143"/>
      <c r="O2295" s="143"/>
      <c r="P2295" s="143"/>
      <c r="Q2295" s="143"/>
      <c r="R2295" s="143"/>
      <c r="S2295" s="143"/>
      <c r="T2295" s="143"/>
      <c r="U2295" s="143"/>
      <c r="V2295" s="143"/>
      <c r="W2295" s="90">
        <f>IF(AND($AM$17&gt;=$X2295,$AM$17&lt;=$Y2295),'TARIFA ENTREGA A DIRECCION USD'!A2295,$W2296)</f>
        <v>0</v>
      </c>
      <c r="X2295" s="90">
        <v>2286.0010000000002</v>
      </c>
      <c r="Y2295" s="90">
        <v>2287</v>
      </c>
      <c r="Z2295" s="144"/>
    </row>
    <row r="2296" spans="1:26" ht="22.5" x14ac:dyDescent="0.2">
      <c r="A2296" s="294" t="str">
        <f t="shared" si="44"/>
        <v>XBM XCP</v>
      </c>
      <c r="B2296" s="293" t="s">
        <v>609</v>
      </c>
      <c r="C2296" s="293" t="s">
        <v>612</v>
      </c>
      <c r="D2296" s="293" t="s">
        <v>5549</v>
      </c>
      <c r="E2296" s="293" t="s">
        <v>5550</v>
      </c>
      <c r="F2296" s="397" t="s">
        <v>501</v>
      </c>
      <c r="G2296" s="398">
        <v>1</v>
      </c>
      <c r="I2296" s="143"/>
      <c r="J2296" s="143"/>
      <c r="K2296" s="143"/>
      <c r="L2296" s="143"/>
      <c r="M2296" s="237"/>
      <c r="N2296" s="143"/>
      <c r="O2296" s="143"/>
      <c r="P2296" s="143"/>
      <c r="Q2296" s="143"/>
      <c r="R2296" s="143"/>
      <c r="S2296" s="143"/>
      <c r="T2296" s="143"/>
      <c r="U2296" s="143"/>
      <c r="V2296" s="143"/>
      <c r="W2296" s="90">
        <f>IF(AND($AM$17&gt;=$X2296,$AM$17&lt;=$Y2296),'TARIFA ENTREGA A DIRECCION USD'!A2296,$W2297)</f>
        <v>0</v>
      </c>
      <c r="X2296" s="90">
        <v>2287.0010000000002</v>
      </c>
      <c r="Y2296" s="90">
        <v>2288</v>
      </c>
      <c r="Z2296" s="144"/>
    </row>
    <row r="2297" spans="1:26" x14ac:dyDescent="0.2">
      <c r="A2297" s="282" t="str">
        <f t="shared" si="44"/>
        <v>XCH ACO</v>
      </c>
      <c r="B2297" s="368" t="s">
        <v>5537</v>
      </c>
      <c r="C2297" s="278" t="s">
        <v>5538</v>
      </c>
      <c r="D2297" s="278" t="s">
        <v>546</v>
      </c>
      <c r="E2297" s="278" t="s">
        <v>547</v>
      </c>
      <c r="F2297" s="395" t="s">
        <v>503</v>
      </c>
      <c r="G2297" s="396">
        <v>391</v>
      </c>
      <c r="I2297" s="143"/>
      <c r="J2297" s="143"/>
      <c r="K2297" s="143"/>
      <c r="L2297" s="143"/>
      <c r="M2297" s="237"/>
      <c r="N2297" s="143"/>
      <c r="O2297" s="143"/>
      <c r="P2297" s="143"/>
      <c r="Q2297" s="143"/>
      <c r="R2297" s="143"/>
      <c r="S2297" s="143"/>
      <c r="T2297" s="143"/>
      <c r="U2297" s="143"/>
      <c r="V2297" s="143"/>
      <c r="W2297" s="90">
        <f>IF(AND($AM$17&gt;=$X2297,$AM$17&lt;=$Y2297),'TARIFA ENTREGA A DIRECCION USD'!A2297,$W2298)</f>
        <v>0</v>
      </c>
      <c r="X2297" s="90">
        <v>2288.0010000000002</v>
      </c>
      <c r="Y2297" s="90">
        <v>2289</v>
      </c>
      <c r="Z2297" s="144"/>
    </row>
    <row r="2298" spans="1:26" x14ac:dyDescent="0.2">
      <c r="A2298" s="282" t="str">
        <f t="shared" si="44"/>
        <v>XCH AUA</v>
      </c>
      <c r="B2298" s="368" t="s">
        <v>5537</v>
      </c>
      <c r="C2298" s="278" t="s">
        <v>5538</v>
      </c>
      <c r="D2298" s="278" t="s">
        <v>5515</v>
      </c>
      <c r="E2298" s="278" t="s">
        <v>5519</v>
      </c>
      <c r="F2298" s="395" t="s">
        <v>503</v>
      </c>
      <c r="G2298" s="396">
        <v>342</v>
      </c>
      <c r="I2298" s="143"/>
      <c r="J2298" s="143"/>
      <c r="K2298" s="143"/>
      <c r="L2298" s="143"/>
      <c r="M2298" s="237"/>
      <c r="N2298" s="143"/>
      <c r="O2298" s="143"/>
      <c r="P2298" s="143"/>
      <c r="Q2298" s="143"/>
      <c r="R2298" s="143"/>
      <c r="S2298" s="143"/>
      <c r="T2298" s="143"/>
      <c r="U2298" s="143"/>
      <c r="V2298" s="143"/>
      <c r="W2298" s="90">
        <f>IF(AND($AM$17&gt;=$X2298,$AM$17&lt;=$Y2298),'TARIFA ENTREGA A DIRECCION USD'!A2298,$W2299)</f>
        <v>0</v>
      </c>
      <c r="X2298" s="90">
        <v>2289.0010000000002</v>
      </c>
      <c r="Y2298" s="90">
        <v>2290</v>
      </c>
      <c r="Z2298" s="144"/>
    </row>
    <row r="2299" spans="1:26" x14ac:dyDescent="0.2">
      <c r="A2299" s="282" t="str">
        <f t="shared" si="44"/>
        <v>XCH BAS</v>
      </c>
      <c r="B2299" s="368" t="s">
        <v>5537</v>
      </c>
      <c r="C2299" s="278" t="s">
        <v>5538</v>
      </c>
      <c r="D2299" s="278" t="s">
        <v>549</v>
      </c>
      <c r="E2299" s="278" t="s">
        <v>550</v>
      </c>
      <c r="F2299" s="395" t="s">
        <v>504</v>
      </c>
      <c r="G2299" s="396">
        <v>609</v>
      </c>
      <c r="I2299" s="143"/>
      <c r="J2299" s="143"/>
      <c r="K2299" s="143"/>
      <c r="L2299" s="143"/>
      <c r="M2299" s="237"/>
      <c r="N2299" s="143"/>
      <c r="O2299" s="143"/>
      <c r="P2299" s="143"/>
      <c r="Q2299" s="143"/>
      <c r="R2299" s="143"/>
      <c r="S2299" s="143"/>
      <c r="T2299" s="143"/>
      <c r="U2299" s="143"/>
      <c r="V2299" s="143"/>
      <c r="W2299" s="90">
        <f>IF(AND($AM$17&gt;=$X2299,$AM$17&lt;=$Y2299),'TARIFA ENTREGA A DIRECCION USD'!A2299,$W2300)</f>
        <v>0</v>
      </c>
      <c r="X2299" s="90">
        <v>2290.0010000000002</v>
      </c>
      <c r="Y2299" s="90">
        <v>2291</v>
      </c>
      <c r="Z2299" s="144"/>
    </row>
    <row r="2300" spans="1:26" x14ac:dyDescent="0.2">
      <c r="A2300" s="282" t="str">
        <f t="shared" si="44"/>
        <v>XCH BTO</v>
      </c>
      <c r="B2300" s="368" t="s">
        <v>5537</v>
      </c>
      <c r="C2300" s="278" t="s">
        <v>5538</v>
      </c>
      <c r="D2300" s="278" t="s">
        <v>551</v>
      </c>
      <c r="E2300" s="278" t="s">
        <v>552</v>
      </c>
      <c r="F2300" s="395" t="s">
        <v>503</v>
      </c>
      <c r="G2300" s="396">
        <v>365</v>
      </c>
      <c r="I2300" s="143"/>
      <c r="J2300" s="143"/>
      <c r="K2300" s="143"/>
      <c r="L2300" s="143"/>
      <c r="M2300" s="237"/>
      <c r="N2300" s="143"/>
      <c r="O2300" s="143"/>
      <c r="P2300" s="143"/>
      <c r="Q2300" s="143"/>
      <c r="R2300" s="143"/>
      <c r="S2300" s="143"/>
      <c r="T2300" s="143"/>
      <c r="U2300" s="143"/>
      <c r="V2300" s="143"/>
      <c r="W2300" s="90">
        <f>IF(AND($AM$17&gt;=$X2300,$AM$17&lt;=$Y2300),'TARIFA ENTREGA A DIRECCION USD'!A2300,$W2301)</f>
        <v>0</v>
      </c>
      <c r="X2300" s="90">
        <v>2291.0010000000002</v>
      </c>
      <c r="Y2300" s="90">
        <v>2292</v>
      </c>
      <c r="Z2300" s="144"/>
    </row>
    <row r="2301" spans="1:26" x14ac:dyDescent="0.2">
      <c r="A2301" s="282" t="str">
        <f t="shared" si="44"/>
        <v>XCH CAS</v>
      </c>
      <c r="B2301" s="368" t="s">
        <v>5537</v>
      </c>
      <c r="C2301" s="278" t="s">
        <v>5538</v>
      </c>
      <c r="D2301" s="278" t="s">
        <v>553</v>
      </c>
      <c r="E2301" s="278" t="s">
        <v>554</v>
      </c>
      <c r="F2301" s="395" t="s">
        <v>504</v>
      </c>
      <c r="G2301" s="396">
        <v>659</v>
      </c>
      <c r="I2301" s="143"/>
      <c r="J2301" s="143"/>
      <c r="K2301" s="143"/>
      <c r="L2301" s="143"/>
      <c r="M2301" s="237"/>
      <c r="N2301" s="143"/>
      <c r="O2301" s="143"/>
      <c r="P2301" s="143"/>
      <c r="Q2301" s="143"/>
      <c r="R2301" s="143"/>
      <c r="S2301" s="143"/>
      <c r="T2301" s="143"/>
      <c r="U2301" s="143"/>
      <c r="V2301" s="143"/>
      <c r="W2301" s="90">
        <f>IF(AND($AM$17&gt;=$X2301,$AM$17&lt;=$Y2301),'TARIFA ENTREGA A DIRECCION USD'!A2301,$W2302)</f>
        <v>0</v>
      </c>
      <c r="X2301" s="90">
        <v>2292.0010000000002</v>
      </c>
      <c r="Y2301" s="90">
        <v>2293</v>
      </c>
      <c r="Z2301" s="144"/>
    </row>
    <row r="2302" spans="1:26" x14ac:dyDescent="0.2">
      <c r="A2302" s="282" t="str">
        <f t="shared" si="44"/>
        <v>XCH CAZ</v>
      </c>
      <c r="B2302" s="368" t="s">
        <v>5537</v>
      </c>
      <c r="C2302" s="278" t="s">
        <v>5538</v>
      </c>
      <c r="D2302" s="278" t="s">
        <v>561</v>
      </c>
      <c r="E2302" s="278" t="s">
        <v>611</v>
      </c>
      <c r="F2302" s="395" t="s">
        <v>501</v>
      </c>
      <c r="G2302" s="396">
        <v>27</v>
      </c>
      <c r="I2302" s="143"/>
      <c r="J2302" s="143"/>
      <c r="K2302" s="143"/>
      <c r="L2302" s="143"/>
      <c r="M2302" s="237"/>
      <c r="N2302" s="143"/>
      <c r="O2302" s="143"/>
      <c r="P2302" s="143"/>
      <c r="Q2302" s="143"/>
      <c r="R2302" s="143"/>
      <c r="S2302" s="143"/>
      <c r="T2302" s="143"/>
      <c r="U2302" s="143"/>
      <c r="V2302" s="143"/>
      <c r="W2302" s="90">
        <f>IF(AND($AM$17&gt;=$X2302,$AM$17&lt;=$Y2302),'TARIFA ENTREGA A DIRECCION USD'!A2302,$W2303)</f>
        <v>0</v>
      </c>
      <c r="X2302" s="90">
        <v>2293.0010000000002</v>
      </c>
      <c r="Y2302" s="90">
        <v>2294</v>
      </c>
      <c r="Z2302" s="144"/>
    </row>
    <row r="2303" spans="1:26" x14ac:dyDescent="0.2">
      <c r="A2303" s="282" t="str">
        <f t="shared" si="44"/>
        <v>XCH CBR</v>
      </c>
      <c r="B2303" s="368" t="s">
        <v>5537</v>
      </c>
      <c r="C2303" s="278" t="s">
        <v>5538</v>
      </c>
      <c r="D2303" s="278" t="s">
        <v>555</v>
      </c>
      <c r="E2303" s="278" t="s">
        <v>556</v>
      </c>
      <c r="F2303" s="395" t="s">
        <v>503</v>
      </c>
      <c r="G2303" s="396">
        <v>590</v>
      </c>
      <c r="I2303" s="143"/>
      <c r="J2303" s="143"/>
      <c r="K2303" s="143"/>
      <c r="L2303" s="143"/>
      <c r="M2303" s="237"/>
      <c r="N2303" s="143"/>
      <c r="O2303" s="143"/>
      <c r="P2303" s="143"/>
      <c r="Q2303" s="143"/>
      <c r="R2303" s="143"/>
      <c r="S2303" s="143"/>
      <c r="T2303" s="143"/>
      <c r="U2303" s="143"/>
      <c r="V2303" s="143"/>
      <c r="W2303" s="90">
        <f>IF(AND($AM$17&gt;=$X2303,$AM$17&lt;=$Y2303),'TARIFA ENTREGA A DIRECCION USD'!A2303,$W2304)</f>
        <v>0</v>
      </c>
      <c r="X2303" s="90">
        <v>2294.0010000000002</v>
      </c>
      <c r="Y2303" s="90">
        <v>2295</v>
      </c>
      <c r="Z2303" s="144"/>
    </row>
    <row r="2304" spans="1:26" x14ac:dyDescent="0.2">
      <c r="A2304" s="282" t="str">
        <f t="shared" si="44"/>
        <v>XCH CCS</v>
      </c>
      <c r="B2304" s="368" t="s">
        <v>5537</v>
      </c>
      <c r="C2304" s="278" t="s">
        <v>5538</v>
      </c>
      <c r="D2304" s="278" t="s">
        <v>557</v>
      </c>
      <c r="E2304" s="278" t="s">
        <v>558</v>
      </c>
      <c r="F2304" s="395" t="s">
        <v>501</v>
      </c>
      <c r="G2304" s="396">
        <v>1</v>
      </c>
      <c r="I2304" s="143"/>
      <c r="J2304" s="143"/>
      <c r="K2304" s="143"/>
      <c r="L2304" s="143"/>
      <c r="M2304" s="237"/>
      <c r="N2304" s="143"/>
      <c r="O2304" s="143"/>
      <c r="P2304" s="143"/>
      <c r="Q2304" s="143"/>
      <c r="R2304" s="143"/>
      <c r="S2304" s="143"/>
      <c r="T2304" s="143"/>
      <c r="U2304" s="143"/>
      <c r="V2304" s="143"/>
      <c r="W2304" s="90">
        <f>IF(AND($AM$17&gt;=$X2304,$AM$17&lt;=$Y2304),'TARIFA ENTREGA A DIRECCION USD'!A2304,$W2305)</f>
        <v>0</v>
      </c>
      <c r="X2304" s="90">
        <v>2295.0010000000002</v>
      </c>
      <c r="Y2304" s="90">
        <v>2296</v>
      </c>
      <c r="Z2304" s="144"/>
    </row>
    <row r="2305" spans="1:26" x14ac:dyDescent="0.2">
      <c r="A2305" s="282" t="str">
        <f t="shared" si="44"/>
        <v>XCH CGA</v>
      </c>
      <c r="B2305" s="368" t="s">
        <v>5537</v>
      </c>
      <c r="C2305" s="278" t="s">
        <v>5538</v>
      </c>
      <c r="D2305" s="278" t="s">
        <v>559</v>
      </c>
      <c r="E2305" s="278" t="s">
        <v>560</v>
      </c>
      <c r="F2305" s="395" t="s">
        <v>502</v>
      </c>
      <c r="G2305" s="396">
        <v>108</v>
      </c>
      <c r="I2305" s="143"/>
      <c r="J2305" s="143"/>
      <c r="K2305" s="143"/>
      <c r="L2305" s="143"/>
      <c r="M2305" s="237"/>
      <c r="N2305" s="143"/>
      <c r="O2305" s="143"/>
      <c r="P2305" s="143"/>
      <c r="Q2305" s="143"/>
      <c r="R2305" s="143"/>
      <c r="S2305" s="143"/>
      <c r="T2305" s="143"/>
      <c r="U2305" s="143"/>
      <c r="V2305" s="143"/>
      <c r="W2305" s="90">
        <f>IF(AND($AM$17&gt;=$X2305,$AM$17&lt;=$Y2305),'TARIFA ENTREGA A DIRECCION USD'!A2305,$W2306)</f>
        <v>0</v>
      </c>
      <c r="X2305" s="90">
        <v>2296.0010000000002</v>
      </c>
      <c r="Y2305" s="90">
        <v>2297</v>
      </c>
      <c r="Z2305" s="144"/>
    </row>
    <row r="2306" spans="1:26" x14ac:dyDescent="0.2">
      <c r="A2306" s="282" t="str">
        <f t="shared" ref="A2306:A2369" si="45">CONCATENATE(B2306," ",D2306)</f>
        <v>XCH CNA</v>
      </c>
      <c r="B2306" s="368" t="s">
        <v>5537</v>
      </c>
      <c r="C2306" s="278" t="s">
        <v>5538</v>
      </c>
      <c r="D2306" s="278" t="s">
        <v>5492</v>
      </c>
      <c r="E2306" s="278" t="s">
        <v>5493</v>
      </c>
      <c r="F2306" s="395" t="s">
        <v>503</v>
      </c>
      <c r="G2306" s="396">
        <v>403</v>
      </c>
      <c r="I2306" s="143"/>
      <c r="J2306" s="143"/>
      <c r="K2306" s="143"/>
      <c r="L2306" s="143"/>
      <c r="M2306" s="237"/>
      <c r="N2306" s="143"/>
      <c r="O2306" s="143"/>
      <c r="P2306" s="143"/>
      <c r="Q2306" s="143"/>
      <c r="R2306" s="143"/>
      <c r="S2306" s="143"/>
      <c r="T2306" s="143"/>
      <c r="U2306" s="143"/>
      <c r="V2306" s="143"/>
      <c r="W2306" s="90">
        <f>IF(AND($AM$17&gt;=$X2306,$AM$17&lt;=$Y2306),'TARIFA ENTREGA A DIRECCION USD'!A2306,$W2307)</f>
        <v>0</v>
      </c>
      <c r="X2306" s="90">
        <v>2297.0010000000002</v>
      </c>
      <c r="Y2306" s="90">
        <v>2298</v>
      </c>
      <c r="Z2306" s="144"/>
    </row>
    <row r="2307" spans="1:26" x14ac:dyDescent="0.2">
      <c r="A2307" s="282" t="str">
        <f t="shared" si="45"/>
        <v>XCH CNO</v>
      </c>
      <c r="B2307" s="368" t="s">
        <v>5537</v>
      </c>
      <c r="C2307" s="278" t="s">
        <v>5538</v>
      </c>
      <c r="D2307" s="278" t="s">
        <v>5499</v>
      </c>
      <c r="E2307" s="278" t="s">
        <v>5500</v>
      </c>
      <c r="F2307" s="395" t="s">
        <v>503</v>
      </c>
      <c r="G2307" s="396">
        <v>531</v>
      </c>
      <c r="I2307" s="143"/>
      <c r="J2307" s="143"/>
      <c r="K2307" s="143"/>
      <c r="L2307" s="143"/>
      <c r="M2307" s="237"/>
      <c r="N2307" s="143"/>
      <c r="O2307" s="143"/>
      <c r="P2307" s="143"/>
      <c r="Q2307" s="143"/>
      <c r="R2307" s="143"/>
      <c r="S2307" s="143"/>
      <c r="T2307" s="143"/>
      <c r="U2307" s="143"/>
      <c r="V2307" s="143"/>
      <c r="W2307" s="90">
        <f>IF(AND($AM$17&gt;=$X2307,$AM$17&lt;=$Y2307),'TARIFA ENTREGA A DIRECCION USD'!A2307,$W2308)</f>
        <v>0</v>
      </c>
      <c r="X2307" s="90">
        <v>2298.0010000000002</v>
      </c>
      <c r="Y2307" s="90">
        <v>2299</v>
      </c>
      <c r="Z2307" s="144"/>
    </row>
    <row r="2308" spans="1:26" x14ac:dyDescent="0.2">
      <c r="A2308" s="282" t="str">
        <f t="shared" si="45"/>
        <v>XCH CRO</v>
      </c>
      <c r="B2308" s="368" t="s">
        <v>5537</v>
      </c>
      <c r="C2308" s="278" t="s">
        <v>5538</v>
      </c>
      <c r="D2308" s="278" t="s">
        <v>562</v>
      </c>
      <c r="E2308" s="278" t="s">
        <v>563</v>
      </c>
      <c r="F2308" s="395" t="s">
        <v>503</v>
      </c>
      <c r="G2308" s="396">
        <v>461</v>
      </c>
      <c r="I2308" s="143"/>
      <c r="J2308" s="143"/>
      <c r="K2308" s="143"/>
      <c r="L2308" s="143"/>
      <c r="M2308" s="237"/>
      <c r="N2308" s="143"/>
      <c r="O2308" s="143"/>
      <c r="P2308" s="143"/>
      <c r="Q2308" s="143"/>
      <c r="R2308" s="143"/>
      <c r="S2308" s="143"/>
      <c r="T2308" s="143"/>
      <c r="U2308" s="143"/>
      <c r="V2308" s="143"/>
      <c r="W2308" s="90">
        <f>IF(AND($AM$17&gt;=$X2308,$AM$17&lt;=$Y2308),'TARIFA ENTREGA A DIRECCION USD'!A2308,$W2309)</f>
        <v>0</v>
      </c>
      <c r="X2308" s="90">
        <v>2299.0010000000002</v>
      </c>
      <c r="Y2308" s="90">
        <v>2300</v>
      </c>
      <c r="Z2308" s="144"/>
    </row>
    <row r="2309" spans="1:26" x14ac:dyDescent="0.2">
      <c r="A2309" s="282" t="str">
        <f t="shared" si="45"/>
        <v>XCH CRR</v>
      </c>
      <c r="B2309" s="368" t="s">
        <v>5537</v>
      </c>
      <c r="C2309" s="278" t="s">
        <v>5538</v>
      </c>
      <c r="D2309" s="278" t="s">
        <v>564</v>
      </c>
      <c r="E2309" s="278" t="s">
        <v>565</v>
      </c>
      <c r="F2309" s="395" t="s">
        <v>503</v>
      </c>
      <c r="G2309" s="396">
        <v>480</v>
      </c>
      <c r="I2309" s="143"/>
      <c r="J2309" s="143"/>
      <c r="K2309" s="143"/>
      <c r="L2309" s="143"/>
      <c r="M2309" s="237"/>
      <c r="N2309" s="143"/>
      <c r="O2309" s="143"/>
      <c r="P2309" s="143"/>
      <c r="Q2309" s="143"/>
      <c r="R2309" s="143"/>
      <c r="S2309" s="143"/>
      <c r="T2309" s="143"/>
      <c r="U2309" s="143"/>
      <c r="V2309" s="143"/>
      <c r="W2309" s="90">
        <f>IF(AND($AM$17&gt;=$X2309,$AM$17&lt;=$Y2309),'TARIFA ENTREGA A DIRECCION USD'!A2309,$W2310)</f>
        <v>0</v>
      </c>
      <c r="X2309" s="90">
        <v>2300.0010000000002</v>
      </c>
      <c r="Y2309" s="90">
        <v>2301</v>
      </c>
      <c r="Z2309" s="144"/>
    </row>
    <row r="2310" spans="1:26" x14ac:dyDescent="0.2">
      <c r="A2310" s="282" t="str">
        <f t="shared" si="45"/>
        <v>XCH CVE</v>
      </c>
      <c r="B2310" s="368" t="s">
        <v>5537</v>
      </c>
      <c r="C2310" s="278" t="s">
        <v>5538</v>
      </c>
      <c r="D2310" s="278" t="s">
        <v>566</v>
      </c>
      <c r="E2310" s="278" t="s">
        <v>567</v>
      </c>
      <c r="F2310" s="395" t="s">
        <v>501</v>
      </c>
      <c r="G2310" s="396">
        <v>57</v>
      </c>
      <c r="I2310" s="143"/>
      <c r="J2310" s="143"/>
      <c r="K2310" s="143"/>
      <c r="L2310" s="143"/>
      <c r="M2310" s="237"/>
      <c r="N2310" s="143"/>
      <c r="O2310" s="143"/>
      <c r="P2310" s="143"/>
      <c r="Q2310" s="143"/>
      <c r="R2310" s="143"/>
      <c r="S2310" s="143"/>
      <c r="T2310" s="143"/>
      <c r="U2310" s="143"/>
      <c r="V2310" s="143"/>
      <c r="W2310" s="90">
        <f>IF(AND($AM$17&gt;=$X2310,$AM$17&lt;=$Y2310),'TARIFA ENTREGA A DIRECCION USD'!A2310,$W2311)</f>
        <v>0</v>
      </c>
      <c r="X2310" s="90">
        <v>2301.0010000000002</v>
      </c>
      <c r="Y2310" s="90">
        <v>2302</v>
      </c>
      <c r="Z2310" s="144"/>
    </row>
    <row r="2311" spans="1:26" x14ac:dyDescent="0.2">
      <c r="A2311" s="282" t="str">
        <f t="shared" si="45"/>
        <v>XCH CZO</v>
      </c>
      <c r="B2311" s="368" t="s">
        <v>5537</v>
      </c>
      <c r="C2311" s="278" t="s">
        <v>5538</v>
      </c>
      <c r="D2311" s="278" t="s">
        <v>568</v>
      </c>
      <c r="E2311" s="278" t="s">
        <v>5481</v>
      </c>
      <c r="F2311" s="395" t="s">
        <v>502</v>
      </c>
      <c r="G2311" s="396">
        <v>282</v>
      </c>
      <c r="I2311" s="143"/>
      <c r="J2311" s="143"/>
      <c r="K2311" s="143"/>
      <c r="L2311" s="143"/>
      <c r="M2311" s="237"/>
      <c r="N2311" s="143"/>
      <c r="O2311" s="143"/>
      <c r="P2311" s="143"/>
      <c r="Q2311" s="143"/>
      <c r="R2311" s="143"/>
      <c r="S2311" s="143"/>
      <c r="T2311" s="143"/>
      <c r="U2311" s="143"/>
      <c r="V2311" s="143"/>
      <c r="W2311" s="90">
        <f>IF(AND($AM$17&gt;=$X2311,$AM$17&lt;=$Y2311),'TARIFA ENTREGA A DIRECCION USD'!A2311,$W2312)</f>
        <v>0</v>
      </c>
      <c r="X2311" s="90">
        <v>2302.0010000000002</v>
      </c>
      <c r="Y2311" s="90">
        <v>2303</v>
      </c>
      <c r="Z2311" s="144"/>
    </row>
    <row r="2312" spans="1:26" x14ac:dyDescent="0.2">
      <c r="A2312" s="282" t="str">
        <f t="shared" si="45"/>
        <v>XCH DMS</v>
      </c>
      <c r="B2312" s="368" t="s">
        <v>5537</v>
      </c>
      <c r="C2312" s="278" t="s">
        <v>5538</v>
      </c>
      <c r="D2312" s="278" t="s">
        <v>5446</v>
      </c>
      <c r="E2312" s="278" t="s">
        <v>5447</v>
      </c>
      <c r="F2312" s="395" t="s">
        <v>504</v>
      </c>
      <c r="G2312" s="396">
        <v>609</v>
      </c>
      <c r="I2312" s="143"/>
      <c r="J2312" s="143"/>
      <c r="K2312" s="143"/>
      <c r="L2312" s="143"/>
      <c r="M2312" s="237"/>
      <c r="N2312" s="143"/>
      <c r="O2312" s="143"/>
      <c r="P2312" s="143"/>
      <c r="Q2312" s="143"/>
      <c r="R2312" s="143"/>
      <c r="S2312" s="143"/>
      <c r="T2312" s="143"/>
      <c r="U2312" s="143"/>
      <c r="V2312" s="143"/>
      <c r="W2312" s="90">
        <f>IF(AND($AM$17&gt;=$X2312,$AM$17&lt;=$Y2312),'TARIFA ENTREGA A DIRECCION USD'!A2312,$W2313)</f>
        <v>0</v>
      </c>
      <c r="X2312" s="90">
        <v>2303.0010000000002</v>
      </c>
      <c r="Y2312" s="90">
        <v>2304</v>
      </c>
      <c r="Z2312" s="144"/>
    </row>
    <row r="2313" spans="1:26" x14ac:dyDescent="0.2">
      <c r="A2313" s="282" t="str">
        <f t="shared" si="45"/>
        <v>XCH ETE</v>
      </c>
      <c r="B2313" s="368" t="s">
        <v>5537</v>
      </c>
      <c r="C2313" s="278" t="s">
        <v>5538</v>
      </c>
      <c r="D2313" s="278" t="s">
        <v>570</v>
      </c>
      <c r="E2313" s="278" t="s">
        <v>571</v>
      </c>
      <c r="F2313" s="395" t="s">
        <v>503</v>
      </c>
      <c r="G2313" s="396">
        <v>458</v>
      </c>
      <c r="I2313" s="143"/>
      <c r="J2313" s="143"/>
      <c r="K2313" s="143"/>
      <c r="L2313" s="143"/>
      <c r="M2313" s="237"/>
      <c r="N2313" s="143"/>
      <c r="O2313" s="143"/>
      <c r="P2313" s="143"/>
      <c r="Q2313" s="143"/>
      <c r="R2313" s="143"/>
      <c r="S2313" s="143"/>
      <c r="T2313" s="143"/>
      <c r="U2313" s="143"/>
      <c r="V2313" s="143"/>
      <c r="W2313" s="90">
        <f>IF(AND($AM$17&gt;=$X2313,$AM$17&lt;=$Y2313),'TARIFA ENTREGA A DIRECCION USD'!A2313,$W2314)</f>
        <v>0</v>
      </c>
      <c r="X2313" s="90">
        <v>2304.0010000000002</v>
      </c>
      <c r="Y2313" s="90">
        <v>2305</v>
      </c>
      <c r="Z2313" s="144"/>
    </row>
    <row r="2314" spans="1:26" x14ac:dyDescent="0.2">
      <c r="A2314" s="282" t="str">
        <f t="shared" si="45"/>
        <v>XCH EVA</v>
      </c>
      <c r="B2314" s="368" t="s">
        <v>5537</v>
      </c>
      <c r="C2314" s="278" t="s">
        <v>5538</v>
      </c>
      <c r="D2314" s="278" t="s">
        <v>572</v>
      </c>
      <c r="E2314" s="278" t="s">
        <v>573</v>
      </c>
      <c r="F2314" s="395" t="s">
        <v>504</v>
      </c>
      <c r="G2314" s="396">
        <v>755</v>
      </c>
      <c r="I2314" s="143"/>
      <c r="J2314" s="143"/>
      <c r="K2314" s="143"/>
      <c r="L2314" s="143"/>
      <c r="M2314" s="237"/>
      <c r="N2314" s="143"/>
      <c r="O2314" s="143"/>
      <c r="P2314" s="143"/>
      <c r="Q2314" s="143"/>
      <c r="R2314" s="143"/>
      <c r="S2314" s="143"/>
      <c r="T2314" s="143"/>
      <c r="U2314" s="143"/>
      <c r="V2314" s="143"/>
      <c r="W2314" s="90">
        <f>IF(AND($AM$17&gt;=$X2314,$AM$17&lt;=$Y2314),'TARIFA ENTREGA A DIRECCION USD'!A2314,$W2315)</f>
        <v>0</v>
      </c>
      <c r="X2314" s="90">
        <v>2305.0010000000002</v>
      </c>
      <c r="Y2314" s="90">
        <v>2306</v>
      </c>
      <c r="Z2314" s="144"/>
    </row>
    <row r="2315" spans="1:26" ht="22.5" x14ac:dyDescent="0.2">
      <c r="A2315" s="282" t="str">
        <f t="shared" si="45"/>
        <v>XCH GR2</v>
      </c>
      <c r="B2315" s="368" t="s">
        <v>5537</v>
      </c>
      <c r="C2315" s="278" t="s">
        <v>5538</v>
      </c>
      <c r="D2315" s="278" t="s">
        <v>576</v>
      </c>
      <c r="E2315" s="278" t="s">
        <v>5473</v>
      </c>
      <c r="F2315" s="395" t="s">
        <v>501</v>
      </c>
      <c r="G2315" s="396">
        <v>39</v>
      </c>
      <c r="I2315" s="143"/>
      <c r="J2315" s="143"/>
      <c r="K2315" s="143"/>
      <c r="L2315" s="143"/>
      <c r="M2315" s="237"/>
      <c r="N2315" s="143"/>
      <c r="O2315" s="143"/>
      <c r="P2315" s="143"/>
      <c r="Q2315" s="143"/>
      <c r="R2315" s="143"/>
      <c r="S2315" s="143"/>
      <c r="T2315" s="143"/>
      <c r="U2315" s="143"/>
      <c r="V2315" s="143"/>
      <c r="W2315" s="90">
        <f>IF(AND($AM$17&gt;=$X2315,$AM$17&lt;=$Y2315),'TARIFA ENTREGA A DIRECCION USD'!A2315,$W2316)</f>
        <v>0</v>
      </c>
      <c r="X2315" s="90">
        <v>2306.0010000000002</v>
      </c>
      <c r="Y2315" s="90">
        <v>2307</v>
      </c>
      <c r="Z2315" s="144"/>
    </row>
    <row r="2316" spans="1:26" x14ac:dyDescent="0.2">
      <c r="A2316" s="282" t="str">
        <f t="shared" si="45"/>
        <v>XCH GTE</v>
      </c>
      <c r="B2316" s="368" t="s">
        <v>5537</v>
      </c>
      <c r="C2316" s="278" t="s">
        <v>5538</v>
      </c>
      <c r="D2316" s="278" t="s">
        <v>5501</v>
      </c>
      <c r="E2316" s="278" t="s">
        <v>5502</v>
      </c>
      <c r="F2316" s="395" t="s">
        <v>501</v>
      </c>
      <c r="G2316" s="396">
        <v>43</v>
      </c>
      <c r="I2316" s="143"/>
      <c r="J2316" s="143"/>
      <c r="K2316" s="143"/>
      <c r="L2316" s="143"/>
      <c r="M2316" s="237"/>
      <c r="N2316" s="143"/>
      <c r="O2316" s="143"/>
      <c r="P2316" s="143"/>
      <c r="Q2316" s="143"/>
      <c r="R2316" s="143"/>
      <c r="S2316" s="143"/>
      <c r="T2316" s="143"/>
      <c r="U2316" s="143"/>
      <c r="V2316" s="143"/>
      <c r="W2316" s="90">
        <f>IF(AND($AM$17&gt;=$X2316,$AM$17&lt;=$Y2316),'TARIFA ENTREGA A DIRECCION USD'!A2316,$W2317)</f>
        <v>0</v>
      </c>
      <c r="X2316" s="90">
        <v>2307.0010000000002</v>
      </c>
      <c r="Y2316" s="90">
        <v>2308</v>
      </c>
      <c r="Z2316" s="144"/>
    </row>
    <row r="2317" spans="1:26" x14ac:dyDescent="0.2">
      <c r="A2317" s="282" t="str">
        <f t="shared" si="45"/>
        <v>XCH GUA</v>
      </c>
      <c r="B2317" s="368" t="s">
        <v>5537</v>
      </c>
      <c r="C2317" s="278" t="s">
        <v>5538</v>
      </c>
      <c r="D2317" s="278" t="s">
        <v>574</v>
      </c>
      <c r="E2317" s="278" t="s">
        <v>575</v>
      </c>
      <c r="F2317" s="395" t="s">
        <v>503</v>
      </c>
      <c r="G2317" s="396">
        <v>534</v>
      </c>
      <c r="I2317" s="143"/>
      <c r="J2317" s="143"/>
      <c r="K2317" s="143"/>
      <c r="L2317" s="143"/>
      <c r="M2317" s="237"/>
      <c r="N2317" s="143"/>
      <c r="O2317" s="143"/>
      <c r="P2317" s="143"/>
      <c r="Q2317" s="143"/>
      <c r="R2317" s="143"/>
      <c r="S2317" s="143"/>
      <c r="T2317" s="143"/>
      <c r="U2317" s="143"/>
      <c r="V2317" s="143"/>
      <c r="W2317" s="90">
        <f>IF(AND($AM$17&gt;=$X2317,$AM$17&lt;=$Y2317),'TARIFA ENTREGA A DIRECCION USD'!A2317,$W2318)</f>
        <v>0</v>
      </c>
      <c r="X2317" s="90">
        <v>2308.0010000000002</v>
      </c>
      <c r="Y2317" s="90">
        <v>2309</v>
      </c>
      <c r="Z2317" s="144"/>
    </row>
    <row r="2318" spans="1:26" x14ac:dyDescent="0.2">
      <c r="A2318" s="282" t="str">
        <f t="shared" si="45"/>
        <v>XCH LGA</v>
      </c>
      <c r="B2318" s="368" t="s">
        <v>5537</v>
      </c>
      <c r="C2318" s="278" t="s">
        <v>5538</v>
      </c>
      <c r="D2318" s="368" t="s">
        <v>5536</v>
      </c>
      <c r="E2318" s="278" t="s">
        <v>5480</v>
      </c>
      <c r="F2318" s="395" t="s">
        <v>501</v>
      </c>
      <c r="G2318" s="396">
        <v>30</v>
      </c>
      <c r="I2318" s="143"/>
      <c r="J2318" s="143"/>
      <c r="K2318" s="143"/>
      <c r="L2318" s="143"/>
      <c r="M2318" s="237"/>
      <c r="N2318" s="143"/>
      <c r="O2318" s="143"/>
      <c r="P2318" s="143"/>
      <c r="Q2318" s="143"/>
      <c r="R2318" s="143"/>
      <c r="S2318" s="143"/>
      <c r="T2318" s="143"/>
      <c r="U2318" s="143"/>
      <c r="V2318" s="143"/>
      <c r="W2318" s="90">
        <f>IF(AND($AM$17&gt;=$X2318,$AM$17&lt;=$Y2318),'TARIFA ENTREGA A DIRECCION USD'!A2318,$W2319)</f>
        <v>0</v>
      </c>
      <c r="X2318" s="90">
        <v>2309.0010000000002</v>
      </c>
      <c r="Y2318" s="90">
        <v>2310</v>
      </c>
      <c r="Z2318" s="144"/>
    </row>
    <row r="2319" spans="1:26" x14ac:dyDescent="0.2">
      <c r="A2319" s="282" t="str">
        <f t="shared" si="45"/>
        <v>XCH MAY</v>
      </c>
      <c r="B2319" s="368" t="s">
        <v>5537</v>
      </c>
      <c r="C2319" s="278" t="s">
        <v>5538</v>
      </c>
      <c r="D2319" s="278" t="s">
        <v>577</v>
      </c>
      <c r="E2319" s="278" t="s">
        <v>578</v>
      </c>
      <c r="F2319" s="395" t="s">
        <v>502</v>
      </c>
      <c r="G2319" s="396">
        <v>119</v>
      </c>
      <c r="I2319" s="143"/>
      <c r="J2319" s="143"/>
      <c r="K2319" s="143"/>
      <c r="L2319" s="143"/>
      <c r="M2319" s="237"/>
      <c r="N2319" s="143"/>
      <c r="O2319" s="143"/>
      <c r="P2319" s="143"/>
      <c r="Q2319" s="143"/>
      <c r="R2319" s="143"/>
      <c r="S2319" s="143"/>
      <c r="T2319" s="143"/>
      <c r="U2319" s="143"/>
      <c r="V2319" s="143"/>
      <c r="W2319" s="90">
        <f>IF(AND($AM$17&gt;=$X2319,$AM$17&lt;=$Y2319),'TARIFA ENTREGA A DIRECCION USD'!A2319,$W2320)</f>
        <v>0</v>
      </c>
      <c r="X2319" s="90">
        <v>2310.0010000000002</v>
      </c>
      <c r="Y2319" s="90">
        <v>2311</v>
      </c>
      <c r="Z2319" s="144"/>
    </row>
    <row r="2320" spans="1:26" x14ac:dyDescent="0.2">
      <c r="A2320" s="282" t="str">
        <f t="shared" si="45"/>
        <v>XCH MBO</v>
      </c>
      <c r="B2320" s="368" t="s">
        <v>5537</v>
      </c>
      <c r="C2320" s="278" t="s">
        <v>5538</v>
      </c>
      <c r="D2320" s="278" t="s">
        <v>579</v>
      </c>
      <c r="E2320" s="278" t="s">
        <v>580</v>
      </c>
      <c r="F2320" s="395" t="s">
        <v>504</v>
      </c>
      <c r="G2320" s="396">
        <v>709</v>
      </c>
      <c r="I2320" s="143"/>
      <c r="J2320" s="143"/>
      <c r="K2320" s="143"/>
      <c r="L2320" s="143"/>
      <c r="M2320" s="237"/>
      <c r="N2320" s="143"/>
      <c r="O2320" s="143"/>
      <c r="P2320" s="143"/>
      <c r="Q2320" s="143"/>
      <c r="R2320" s="143"/>
      <c r="S2320" s="143"/>
      <c r="T2320" s="143"/>
      <c r="U2320" s="143"/>
      <c r="V2320" s="143"/>
      <c r="W2320" s="90">
        <f>IF(AND($AM$17&gt;=$X2320,$AM$17&lt;=$Y2320),'TARIFA ENTREGA A DIRECCION USD'!A2320,$W2321)</f>
        <v>0</v>
      </c>
      <c r="X2320" s="90">
        <v>2311.0010000000002</v>
      </c>
      <c r="Y2320" s="90">
        <v>2312</v>
      </c>
      <c r="Z2320" s="144"/>
    </row>
    <row r="2321" spans="1:26" x14ac:dyDescent="0.2">
      <c r="A2321" s="282" t="str">
        <f t="shared" si="45"/>
        <v>XCH MDA</v>
      </c>
      <c r="B2321" s="368" t="s">
        <v>5537</v>
      </c>
      <c r="C2321" s="278" t="s">
        <v>5538</v>
      </c>
      <c r="D2321" s="278" t="s">
        <v>581</v>
      </c>
      <c r="E2321" s="278" t="s">
        <v>582</v>
      </c>
      <c r="F2321" s="395" t="s">
        <v>504</v>
      </c>
      <c r="G2321" s="396">
        <v>824</v>
      </c>
      <c r="I2321" s="143"/>
      <c r="J2321" s="143"/>
      <c r="K2321" s="143"/>
      <c r="L2321" s="143"/>
      <c r="M2321" s="237"/>
      <c r="N2321" s="143"/>
      <c r="O2321" s="143"/>
      <c r="P2321" s="143"/>
      <c r="Q2321" s="143"/>
      <c r="R2321" s="143"/>
      <c r="S2321" s="143"/>
      <c r="T2321" s="143"/>
      <c r="U2321" s="143"/>
      <c r="V2321" s="143"/>
      <c r="W2321" s="90">
        <f>IF(AND($AM$17&gt;=$X2321,$AM$17&lt;=$Y2321),'TARIFA ENTREGA A DIRECCION USD'!A2321,$W2322)</f>
        <v>0</v>
      </c>
      <c r="X2321" s="90">
        <v>2312.0010000000002</v>
      </c>
      <c r="Y2321" s="90">
        <v>2313</v>
      </c>
      <c r="Z2321" s="144"/>
    </row>
    <row r="2322" spans="1:26" x14ac:dyDescent="0.2">
      <c r="A2322" s="282" t="str">
        <f t="shared" si="45"/>
        <v>XCH MIN</v>
      </c>
      <c r="B2322" s="368" t="s">
        <v>5537</v>
      </c>
      <c r="C2322" s="278" t="s">
        <v>5538</v>
      </c>
      <c r="D2322" s="278" t="s">
        <v>583</v>
      </c>
      <c r="E2322" s="278" t="s">
        <v>584</v>
      </c>
      <c r="F2322" s="395" t="s">
        <v>503</v>
      </c>
      <c r="G2322" s="396">
        <v>503</v>
      </c>
      <c r="I2322" s="143"/>
      <c r="J2322" s="143"/>
      <c r="K2322" s="143"/>
      <c r="L2322" s="143"/>
      <c r="M2322" s="237"/>
      <c r="N2322" s="143"/>
      <c r="O2322" s="143"/>
      <c r="P2322" s="143"/>
      <c r="Q2322" s="143"/>
      <c r="R2322" s="143"/>
      <c r="S2322" s="143"/>
      <c r="T2322" s="143"/>
      <c r="U2322" s="143"/>
      <c r="V2322" s="143"/>
      <c r="W2322" s="90">
        <f>IF(AND($AM$17&gt;=$X2322,$AM$17&lt;=$Y2322),'TARIFA ENTREGA A DIRECCION USD'!A2322,$W2323)</f>
        <v>0</v>
      </c>
      <c r="X2322" s="90">
        <v>2313.0010000000002</v>
      </c>
      <c r="Y2322" s="90">
        <v>2314</v>
      </c>
      <c r="Z2322" s="144"/>
    </row>
    <row r="2323" spans="1:26" ht="22.5" x14ac:dyDescent="0.2">
      <c r="A2323" s="282" t="str">
        <f t="shared" si="45"/>
        <v>XCH MLM</v>
      </c>
      <c r="B2323" s="368" t="s">
        <v>5537</v>
      </c>
      <c r="C2323" s="278" t="s">
        <v>5538</v>
      </c>
      <c r="D2323" s="278" t="s">
        <v>5474</v>
      </c>
      <c r="E2323" s="278" t="s">
        <v>5487</v>
      </c>
      <c r="F2323" s="395" t="s">
        <v>501</v>
      </c>
      <c r="G2323" s="396">
        <v>1</v>
      </c>
      <c r="I2323" s="143"/>
      <c r="J2323" s="143"/>
      <c r="K2323" s="143"/>
      <c r="L2323" s="143"/>
      <c r="M2323" s="237"/>
      <c r="N2323" s="143"/>
      <c r="O2323" s="143"/>
      <c r="P2323" s="143"/>
      <c r="Q2323" s="143"/>
      <c r="R2323" s="143"/>
      <c r="S2323" s="143"/>
      <c r="T2323" s="143"/>
      <c r="U2323" s="143"/>
      <c r="V2323" s="143"/>
      <c r="W2323" s="90">
        <f>IF(AND($AM$17&gt;=$X2323,$AM$17&lt;=$Y2323),'TARIFA ENTREGA A DIRECCION USD'!A2323,$W2324)</f>
        <v>0</v>
      </c>
      <c r="X2323" s="90">
        <v>2314.0010000000002</v>
      </c>
      <c r="Y2323" s="90">
        <v>2315</v>
      </c>
      <c r="Z2323" s="144"/>
    </row>
    <row r="2324" spans="1:26" x14ac:dyDescent="0.2">
      <c r="A2324" s="282" t="str">
        <f t="shared" si="45"/>
        <v>XCH MTA</v>
      </c>
      <c r="B2324" s="368" t="s">
        <v>5537</v>
      </c>
      <c r="C2324" s="278" t="s">
        <v>5538</v>
      </c>
      <c r="D2324" s="278" t="s">
        <v>585</v>
      </c>
      <c r="E2324" s="278" t="s">
        <v>5483</v>
      </c>
      <c r="F2324" s="395" t="s">
        <v>504</v>
      </c>
      <c r="G2324" s="396">
        <v>460</v>
      </c>
      <c r="I2324" s="143"/>
      <c r="J2324" s="143"/>
      <c r="K2324" s="143"/>
      <c r="L2324" s="143"/>
      <c r="M2324" s="237"/>
      <c r="N2324" s="143"/>
      <c r="O2324" s="143"/>
      <c r="P2324" s="143"/>
      <c r="Q2324" s="143"/>
      <c r="R2324" s="143"/>
      <c r="S2324" s="143"/>
      <c r="T2324" s="143"/>
      <c r="U2324" s="143"/>
      <c r="V2324" s="143"/>
      <c r="W2324" s="90">
        <f>IF(AND($AM$17&gt;=$X2324,$AM$17&lt;=$Y2324),'TARIFA ENTREGA A DIRECCION USD'!A2324,$W2325)</f>
        <v>0</v>
      </c>
      <c r="X2324" s="90">
        <v>2315.0010000000002</v>
      </c>
      <c r="Y2324" s="90">
        <v>2316</v>
      </c>
      <c r="Z2324" s="144"/>
    </row>
    <row r="2325" spans="1:26" x14ac:dyDescent="0.2">
      <c r="A2325" s="282" t="str">
        <f t="shared" si="45"/>
        <v>XCH PCO</v>
      </c>
      <c r="B2325" s="368" t="s">
        <v>5537</v>
      </c>
      <c r="C2325" s="278" t="s">
        <v>5538</v>
      </c>
      <c r="D2325" s="278" t="s">
        <v>586</v>
      </c>
      <c r="E2325" s="278" t="s">
        <v>587</v>
      </c>
      <c r="F2325" s="395" t="s">
        <v>502</v>
      </c>
      <c r="G2325" s="396">
        <v>223</v>
      </c>
      <c r="I2325" s="143"/>
      <c r="J2325" s="143"/>
      <c r="K2325" s="143"/>
      <c r="L2325" s="143"/>
      <c r="M2325" s="237"/>
      <c r="N2325" s="143"/>
      <c r="O2325" s="143"/>
      <c r="P2325" s="143"/>
      <c r="Q2325" s="143"/>
      <c r="R2325" s="143"/>
      <c r="S2325" s="143"/>
      <c r="T2325" s="143"/>
      <c r="U2325" s="143"/>
      <c r="V2325" s="143"/>
      <c r="W2325" s="90">
        <f>IF(AND($AM$17&gt;=$X2325,$AM$17&lt;=$Y2325),'TARIFA ENTREGA A DIRECCION USD'!A2325,$W2326)</f>
        <v>0</v>
      </c>
      <c r="X2325" s="90">
        <v>2316.0010000000002</v>
      </c>
      <c r="Y2325" s="90">
        <v>2317</v>
      </c>
      <c r="Z2325" s="144"/>
    </row>
    <row r="2326" spans="1:26" x14ac:dyDescent="0.2">
      <c r="A2326" s="282" t="str">
        <f t="shared" si="45"/>
        <v>XCH PFO</v>
      </c>
      <c r="B2326" s="368" t="s">
        <v>5537</v>
      </c>
      <c r="C2326" s="278" t="s">
        <v>5538</v>
      </c>
      <c r="D2326" s="278" t="s">
        <v>588</v>
      </c>
      <c r="E2326" s="278" t="s">
        <v>589</v>
      </c>
      <c r="F2326" s="395" t="s">
        <v>503</v>
      </c>
      <c r="G2326" s="396">
        <v>541</v>
      </c>
      <c r="I2326" s="143"/>
      <c r="J2326" s="143"/>
      <c r="K2326" s="143"/>
      <c r="L2326" s="143"/>
      <c r="M2326" s="237"/>
      <c r="N2326" s="143"/>
      <c r="O2326" s="143"/>
      <c r="P2326" s="143"/>
      <c r="Q2326" s="143"/>
      <c r="R2326" s="143"/>
      <c r="S2326" s="143"/>
      <c r="T2326" s="143"/>
      <c r="U2326" s="143"/>
      <c r="V2326" s="143"/>
      <c r="W2326" s="90">
        <f>IF(AND($AM$17&gt;=$X2326,$AM$17&lt;=$Y2326),'TARIFA ENTREGA A DIRECCION USD'!A2326,$W2327)</f>
        <v>0</v>
      </c>
      <c r="X2326" s="90">
        <v>2317.0010000000002</v>
      </c>
      <c r="Y2326" s="90">
        <v>2318</v>
      </c>
      <c r="Z2326" s="144"/>
    </row>
    <row r="2327" spans="1:26" x14ac:dyDescent="0.2">
      <c r="A2327" s="282" t="str">
        <f t="shared" si="45"/>
        <v>XCH PLC</v>
      </c>
      <c r="B2327" s="368" t="s">
        <v>5537</v>
      </c>
      <c r="C2327" s="278" t="s">
        <v>5538</v>
      </c>
      <c r="D2327" s="278" t="s">
        <v>590</v>
      </c>
      <c r="E2327" s="278" t="s">
        <v>591</v>
      </c>
      <c r="F2327" s="395" t="s">
        <v>503</v>
      </c>
      <c r="G2327" s="396">
        <v>324</v>
      </c>
      <c r="I2327" s="143"/>
      <c r="J2327" s="143"/>
      <c r="K2327" s="143"/>
      <c r="L2327" s="143"/>
      <c r="M2327" s="237"/>
      <c r="N2327" s="143"/>
      <c r="O2327" s="143"/>
      <c r="P2327" s="143"/>
      <c r="Q2327" s="143"/>
      <c r="R2327" s="143"/>
      <c r="S2327" s="143"/>
      <c r="T2327" s="143"/>
      <c r="U2327" s="143"/>
      <c r="V2327" s="143"/>
      <c r="W2327" s="90">
        <f>IF(AND($AM$17&gt;=$X2327,$AM$17&lt;=$Y2327),'TARIFA ENTREGA A DIRECCION USD'!A2327,$W2328)</f>
        <v>0</v>
      </c>
      <c r="X2327" s="90">
        <v>2318.0010000000002</v>
      </c>
      <c r="Y2327" s="90">
        <v>2319</v>
      </c>
      <c r="Z2327" s="144"/>
    </row>
    <row r="2328" spans="1:26" x14ac:dyDescent="0.2">
      <c r="A2328" s="282" t="str">
        <f t="shared" si="45"/>
        <v>XCH POZ</v>
      </c>
      <c r="B2328" s="368" t="s">
        <v>5537</v>
      </c>
      <c r="C2328" s="278" t="s">
        <v>5538</v>
      </c>
      <c r="D2328" s="278" t="s">
        <v>592</v>
      </c>
      <c r="E2328" s="278" t="s">
        <v>593</v>
      </c>
      <c r="F2328" s="395" t="s">
        <v>504</v>
      </c>
      <c r="G2328" s="396">
        <v>656</v>
      </c>
      <c r="I2328" s="143"/>
      <c r="J2328" s="143"/>
      <c r="K2328" s="143"/>
      <c r="L2328" s="143"/>
      <c r="M2328" s="237"/>
      <c r="N2328" s="143"/>
      <c r="O2328" s="143"/>
      <c r="P2328" s="143"/>
      <c r="Q2328" s="143"/>
      <c r="R2328" s="143"/>
      <c r="S2328" s="143"/>
      <c r="T2328" s="143"/>
      <c r="U2328" s="143"/>
      <c r="V2328" s="143"/>
      <c r="W2328" s="90">
        <f>IF(AND($AM$17&gt;=$X2328,$AM$17&lt;=$Y2328),'TARIFA ENTREGA A DIRECCION USD'!A2328,$W2329)</f>
        <v>0</v>
      </c>
      <c r="X2328" s="90">
        <v>2319.0010000000002</v>
      </c>
      <c r="Y2328" s="90">
        <v>2320</v>
      </c>
      <c r="Z2328" s="144"/>
    </row>
    <row r="2329" spans="1:26" ht="22.5" x14ac:dyDescent="0.2">
      <c r="A2329" s="282" t="str">
        <f t="shared" si="45"/>
        <v>XCH SNT</v>
      </c>
      <c r="B2329" s="368" t="s">
        <v>5537</v>
      </c>
      <c r="C2329" s="278" t="s">
        <v>5538</v>
      </c>
      <c r="D2329" s="278" t="s">
        <v>5610</v>
      </c>
      <c r="E2329" s="278" t="s">
        <v>594</v>
      </c>
      <c r="F2329" s="395" t="s">
        <v>504</v>
      </c>
      <c r="G2329" s="396">
        <v>958</v>
      </c>
      <c r="I2329" s="143"/>
      <c r="J2329" s="143"/>
      <c r="K2329" s="143"/>
      <c r="L2329" s="143"/>
      <c r="M2329" s="237"/>
      <c r="N2329" s="143"/>
      <c r="O2329" s="143"/>
      <c r="P2329" s="143"/>
      <c r="Q2329" s="143"/>
      <c r="R2329" s="143"/>
      <c r="S2329" s="143"/>
      <c r="T2329" s="143"/>
      <c r="U2329" s="143"/>
      <c r="V2329" s="143"/>
      <c r="W2329" s="90">
        <f>IF(AND($AM$17&gt;=$X2329,$AM$17&lt;=$Y2329),'TARIFA ENTREGA A DIRECCION USD'!A2329,$W2330)</f>
        <v>0</v>
      </c>
      <c r="X2329" s="90">
        <v>2320.0010000000002</v>
      </c>
      <c r="Y2329" s="90">
        <v>2321</v>
      </c>
      <c r="Z2329" s="144"/>
    </row>
    <row r="2330" spans="1:26" ht="22.5" x14ac:dyDescent="0.2">
      <c r="A2330" s="282" t="str">
        <f t="shared" si="45"/>
        <v>XCH SBZ</v>
      </c>
      <c r="B2330" s="368" t="s">
        <v>5537</v>
      </c>
      <c r="C2330" s="278" t="s">
        <v>5538</v>
      </c>
      <c r="D2330" s="278" t="s">
        <v>595</v>
      </c>
      <c r="E2330" s="278" t="s">
        <v>5484</v>
      </c>
      <c r="F2330" s="395" t="s">
        <v>504</v>
      </c>
      <c r="G2330" s="396">
        <v>809</v>
      </c>
      <c r="I2330" s="143"/>
      <c r="J2330" s="143"/>
      <c r="K2330" s="143"/>
      <c r="L2330" s="143"/>
      <c r="M2330" s="237"/>
      <c r="N2330" s="143"/>
      <c r="O2330" s="143"/>
      <c r="P2330" s="143"/>
      <c r="Q2330" s="143"/>
      <c r="R2330" s="143"/>
      <c r="S2330" s="143"/>
      <c r="T2330" s="143"/>
      <c r="U2330" s="143"/>
      <c r="V2330" s="143"/>
      <c r="W2330" s="90">
        <f>IF(AND($AM$17&gt;=$X2330,$AM$17&lt;=$Y2330),'TARIFA ENTREGA A DIRECCION USD'!A2330,$W2331)</f>
        <v>0</v>
      </c>
      <c r="X2330" s="90">
        <v>2321.0010000000002</v>
      </c>
      <c r="Y2330" s="90">
        <v>2322</v>
      </c>
      <c r="Z2330" s="144"/>
    </row>
    <row r="2331" spans="1:26" x14ac:dyDescent="0.2">
      <c r="A2331" s="282" t="str">
        <f t="shared" si="45"/>
        <v>XCH SCL</v>
      </c>
      <c r="B2331" s="368" t="s">
        <v>5537</v>
      </c>
      <c r="C2331" s="278" t="s">
        <v>5538</v>
      </c>
      <c r="D2331" s="278" t="s">
        <v>596</v>
      </c>
      <c r="E2331" s="278" t="s">
        <v>597</v>
      </c>
      <c r="F2331" s="395" t="s">
        <v>504</v>
      </c>
      <c r="G2331" s="396">
        <v>919</v>
      </c>
      <c r="I2331" s="143"/>
      <c r="J2331" s="143"/>
      <c r="K2331" s="143"/>
      <c r="L2331" s="143"/>
      <c r="M2331" s="237"/>
      <c r="N2331" s="143"/>
      <c r="O2331" s="143"/>
      <c r="P2331" s="143"/>
      <c r="Q2331" s="143"/>
      <c r="R2331" s="143"/>
      <c r="S2331" s="143"/>
      <c r="T2331" s="143"/>
      <c r="U2331" s="143"/>
      <c r="V2331" s="143"/>
      <c r="W2331" s="90">
        <f>IF(AND($AM$17&gt;=$X2331,$AM$17&lt;=$Y2331),'TARIFA ENTREGA A DIRECCION USD'!A2331,$W2332)</f>
        <v>0</v>
      </c>
      <c r="X2331" s="90">
        <v>2322.0010000000002</v>
      </c>
      <c r="Y2331" s="90">
        <v>2323</v>
      </c>
      <c r="Z2331" s="144"/>
    </row>
    <row r="2332" spans="1:26" x14ac:dyDescent="0.2">
      <c r="A2332" s="282" t="str">
        <f t="shared" si="45"/>
        <v>XCH SFE</v>
      </c>
      <c r="B2332" s="368" t="s">
        <v>5537</v>
      </c>
      <c r="C2332" s="278" t="s">
        <v>5538</v>
      </c>
      <c r="D2332" s="278" t="s">
        <v>598</v>
      </c>
      <c r="E2332" s="278" t="s">
        <v>599</v>
      </c>
      <c r="F2332" s="395" t="s">
        <v>502</v>
      </c>
      <c r="G2332" s="396">
        <v>293</v>
      </c>
      <c r="I2332" s="143"/>
      <c r="J2332" s="143"/>
      <c r="K2332" s="143"/>
      <c r="L2332" s="143"/>
      <c r="M2332" s="237"/>
      <c r="N2332" s="143"/>
      <c r="O2332" s="143"/>
      <c r="P2332" s="143"/>
      <c r="Q2332" s="143"/>
      <c r="R2332" s="143"/>
      <c r="S2332" s="143"/>
      <c r="T2332" s="143"/>
      <c r="U2332" s="143"/>
      <c r="V2332" s="143"/>
      <c r="W2332" s="90">
        <f>IF(AND($AM$17&gt;=$X2332,$AM$17&lt;=$Y2332),'TARIFA ENTREGA A DIRECCION USD'!A2332,$W2333)</f>
        <v>0</v>
      </c>
      <c r="X2332" s="90">
        <v>2323.0010000000002</v>
      </c>
      <c r="Y2332" s="90">
        <v>2324</v>
      </c>
      <c r="Z2332" s="144"/>
    </row>
    <row r="2333" spans="1:26" x14ac:dyDescent="0.2">
      <c r="A2333" s="282" t="str">
        <f t="shared" si="45"/>
        <v>XCH SFX</v>
      </c>
      <c r="B2333" s="368" t="s">
        <v>5537</v>
      </c>
      <c r="C2333" s="278" t="s">
        <v>5538</v>
      </c>
      <c r="D2333" s="278" t="s">
        <v>600</v>
      </c>
      <c r="E2333" s="278" t="s">
        <v>601</v>
      </c>
      <c r="F2333" s="395" t="s">
        <v>504</v>
      </c>
      <c r="G2333" s="396">
        <v>672</v>
      </c>
      <c r="I2333" s="143"/>
      <c r="J2333" s="143"/>
      <c r="K2333" s="143"/>
      <c r="L2333" s="143"/>
      <c r="M2333" s="237"/>
      <c r="N2333" s="143"/>
      <c r="O2333" s="143"/>
      <c r="P2333" s="143"/>
      <c r="Q2333" s="143"/>
      <c r="R2333" s="143"/>
      <c r="S2333" s="143"/>
      <c r="T2333" s="143"/>
      <c r="U2333" s="143"/>
      <c r="V2333" s="143"/>
      <c r="W2333" s="90">
        <f>IF(AND($AM$17&gt;=$X2333,$AM$17&lt;=$Y2333),'TARIFA ENTREGA A DIRECCION USD'!A2333,$W2334)</f>
        <v>0</v>
      </c>
      <c r="X2333" s="90">
        <v>2324.0010000000002</v>
      </c>
      <c r="Y2333" s="90">
        <v>2325</v>
      </c>
      <c r="Z2333" s="144"/>
    </row>
    <row r="2334" spans="1:26" x14ac:dyDescent="0.2">
      <c r="A2334" s="282" t="str">
        <f t="shared" si="45"/>
        <v>XCH TPT</v>
      </c>
      <c r="B2334" s="368" t="s">
        <v>5537</v>
      </c>
      <c r="C2334" s="278" t="s">
        <v>5538</v>
      </c>
      <c r="D2334" s="278" t="s">
        <v>5503</v>
      </c>
      <c r="E2334" s="278" t="s">
        <v>5504</v>
      </c>
      <c r="F2334" s="395" t="s">
        <v>504</v>
      </c>
      <c r="G2334" s="396">
        <v>720</v>
      </c>
      <c r="I2334" s="143"/>
      <c r="J2334" s="143"/>
      <c r="K2334" s="143"/>
      <c r="L2334" s="143"/>
      <c r="M2334" s="237"/>
      <c r="N2334" s="143"/>
      <c r="O2334" s="143"/>
      <c r="P2334" s="143"/>
      <c r="Q2334" s="143"/>
      <c r="R2334" s="143"/>
      <c r="S2334" s="143"/>
      <c r="T2334" s="143"/>
      <c r="U2334" s="143"/>
      <c r="V2334" s="143"/>
      <c r="W2334" s="90">
        <f>IF(AND($AM$17&gt;=$X2334,$AM$17&lt;=$Y2334),'TARIFA ENTREGA A DIRECCION USD'!A2334,$W2335)</f>
        <v>0</v>
      </c>
      <c r="X2334" s="90">
        <v>2325.0010000000002</v>
      </c>
      <c r="Y2334" s="90">
        <v>2326</v>
      </c>
      <c r="Z2334" s="144"/>
    </row>
    <row r="2335" spans="1:26" x14ac:dyDescent="0.2">
      <c r="A2335" s="282" t="str">
        <f t="shared" si="45"/>
        <v>XCH TY1</v>
      </c>
      <c r="B2335" s="368" t="s">
        <v>5537</v>
      </c>
      <c r="C2335" s="278" t="s">
        <v>5538</v>
      </c>
      <c r="D2335" s="278" t="s">
        <v>604</v>
      </c>
      <c r="E2335" s="278" t="s">
        <v>605</v>
      </c>
      <c r="F2335" s="395" t="s">
        <v>501</v>
      </c>
      <c r="G2335" s="396">
        <v>1</v>
      </c>
      <c r="I2335" s="143"/>
      <c r="J2335" s="143"/>
      <c r="K2335" s="143"/>
      <c r="L2335" s="143"/>
      <c r="M2335" s="237"/>
      <c r="N2335" s="143"/>
      <c r="O2335" s="143"/>
      <c r="P2335" s="143"/>
      <c r="Q2335" s="143"/>
      <c r="R2335" s="143"/>
      <c r="S2335" s="143"/>
      <c r="T2335" s="143"/>
      <c r="U2335" s="143"/>
      <c r="V2335" s="143"/>
      <c r="W2335" s="90">
        <f>IF(AND($AM$17&gt;=$X2335,$AM$17&lt;=$Y2335),'TARIFA ENTREGA A DIRECCION USD'!A2335,$W2336)</f>
        <v>0</v>
      </c>
      <c r="X2335" s="90">
        <v>2326.0010000000002</v>
      </c>
      <c r="Y2335" s="90">
        <v>2327</v>
      </c>
      <c r="Z2335" s="144"/>
    </row>
    <row r="2336" spans="1:26" x14ac:dyDescent="0.2">
      <c r="A2336" s="282" t="str">
        <f t="shared" si="45"/>
        <v>XCH VAL</v>
      </c>
      <c r="B2336" s="368" t="s">
        <v>5537</v>
      </c>
      <c r="C2336" s="278" t="s">
        <v>5538</v>
      </c>
      <c r="D2336" s="278" t="s">
        <v>602</v>
      </c>
      <c r="E2336" s="278" t="s">
        <v>603</v>
      </c>
      <c r="F2336" s="395" t="s">
        <v>502</v>
      </c>
      <c r="G2336" s="396">
        <v>167</v>
      </c>
      <c r="I2336" s="143"/>
      <c r="J2336" s="143"/>
      <c r="K2336" s="143"/>
      <c r="L2336" s="143"/>
      <c r="M2336" s="237"/>
      <c r="N2336" s="143"/>
      <c r="O2336" s="143"/>
      <c r="P2336" s="143"/>
      <c r="Q2336" s="143"/>
      <c r="R2336" s="143"/>
      <c r="S2336" s="143"/>
      <c r="T2336" s="143"/>
      <c r="U2336" s="143"/>
      <c r="V2336" s="143"/>
      <c r="W2336" s="90">
        <f>IF(AND($AM$17&gt;=$X2336,$AM$17&lt;=$Y2336),'TARIFA ENTREGA A DIRECCION USD'!A2336,$W2337)</f>
        <v>0</v>
      </c>
      <c r="X2336" s="90">
        <v>2327.0010000000002</v>
      </c>
      <c r="Y2336" s="90">
        <v>2328</v>
      </c>
      <c r="Z2336" s="144"/>
    </row>
    <row r="2337" spans="1:26" ht="22.5" x14ac:dyDescent="0.2">
      <c r="A2337" s="282" t="str">
        <f t="shared" si="45"/>
        <v>XCH VEN</v>
      </c>
      <c r="B2337" s="368" t="s">
        <v>5537</v>
      </c>
      <c r="C2337" s="278" t="s">
        <v>5538</v>
      </c>
      <c r="D2337" s="278" t="s">
        <v>5475</v>
      </c>
      <c r="E2337" s="278" t="s">
        <v>5476</v>
      </c>
      <c r="F2337" s="395" t="s">
        <v>501</v>
      </c>
      <c r="G2337" s="396">
        <v>1</v>
      </c>
      <c r="I2337" s="143"/>
      <c r="J2337" s="143"/>
      <c r="K2337" s="143"/>
      <c r="L2337" s="143"/>
      <c r="M2337" s="237"/>
      <c r="N2337" s="143"/>
      <c r="O2337" s="143"/>
      <c r="P2337" s="143"/>
      <c r="Q2337" s="143"/>
      <c r="R2337" s="143"/>
      <c r="S2337" s="143"/>
      <c r="T2337" s="143"/>
      <c r="U2337" s="143"/>
      <c r="V2337" s="143"/>
      <c r="W2337" s="90">
        <f>IF(AND($AM$17&gt;=$X2337,$AM$17&lt;=$Y2337),'TARIFA ENTREGA A DIRECCION USD'!A2337,$W2338)</f>
        <v>0</v>
      </c>
      <c r="X2337" s="90">
        <v>2328.0010000000002</v>
      </c>
      <c r="Y2337" s="90">
        <v>2329</v>
      </c>
      <c r="Z2337" s="144"/>
    </row>
    <row r="2338" spans="1:26" x14ac:dyDescent="0.2">
      <c r="A2338" s="282" t="str">
        <f t="shared" si="45"/>
        <v>XCH VLP</v>
      </c>
      <c r="B2338" s="368" t="s">
        <v>5537</v>
      </c>
      <c r="C2338" s="278" t="s">
        <v>5538</v>
      </c>
      <c r="D2338" s="278" t="s">
        <v>606</v>
      </c>
      <c r="E2338" s="278" t="s">
        <v>5482</v>
      </c>
      <c r="F2338" s="395" t="s">
        <v>503</v>
      </c>
      <c r="G2338" s="396">
        <v>359</v>
      </c>
      <c r="I2338" s="143"/>
      <c r="J2338" s="143"/>
      <c r="K2338" s="143"/>
      <c r="L2338" s="143"/>
      <c r="M2338" s="237"/>
      <c r="N2338" s="143"/>
      <c r="O2338" s="143"/>
      <c r="P2338" s="143"/>
      <c r="Q2338" s="143"/>
      <c r="R2338" s="143"/>
      <c r="S2338" s="143"/>
      <c r="T2338" s="143"/>
      <c r="U2338" s="143"/>
      <c r="V2338" s="143"/>
      <c r="W2338" s="90">
        <f>IF(AND($AM$17&gt;=$X2338,$AM$17&lt;=$Y2338),'TARIFA ENTREGA A DIRECCION USD'!A2338,$W2339)</f>
        <v>0</v>
      </c>
      <c r="X2338" s="90">
        <v>2329.0010000000002</v>
      </c>
      <c r="Y2338" s="90">
        <v>2330</v>
      </c>
      <c r="Z2338" s="144"/>
    </row>
    <row r="2339" spans="1:26" x14ac:dyDescent="0.2">
      <c r="A2339" s="282" t="str">
        <f t="shared" si="45"/>
        <v>XCH VRA</v>
      </c>
      <c r="B2339" s="368" t="s">
        <v>5537</v>
      </c>
      <c r="C2339" s="278" t="s">
        <v>5538</v>
      </c>
      <c r="D2339" s="278" t="s">
        <v>607</v>
      </c>
      <c r="E2339" s="278" t="s">
        <v>608</v>
      </c>
      <c r="F2339" s="395" t="s">
        <v>504</v>
      </c>
      <c r="G2339" s="396">
        <v>606</v>
      </c>
      <c r="I2339" s="143"/>
      <c r="J2339" s="143"/>
      <c r="K2339" s="143"/>
      <c r="L2339" s="143"/>
      <c r="M2339" s="237"/>
      <c r="N2339" s="143"/>
      <c r="O2339" s="143"/>
      <c r="P2339" s="143"/>
      <c r="Q2339" s="143"/>
      <c r="R2339" s="143"/>
      <c r="S2339" s="143"/>
      <c r="T2339" s="143"/>
      <c r="U2339" s="143"/>
      <c r="V2339" s="143"/>
      <c r="W2339" s="90">
        <f>IF(AND($AM$17&gt;=$X2339,$AM$17&lt;=$Y2339),'TARIFA ENTREGA A DIRECCION USD'!A2339,$W2340)</f>
        <v>0</v>
      </c>
      <c r="X2339" s="90">
        <v>2330.0010000000002</v>
      </c>
      <c r="Y2339" s="90">
        <v>2331</v>
      </c>
      <c r="Z2339" s="144"/>
    </row>
    <row r="2340" spans="1:26" x14ac:dyDescent="0.2">
      <c r="A2340" s="282" t="str">
        <f t="shared" si="45"/>
        <v>XCH XBM</v>
      </c>
      <c r="B2340" s="368" t="s">
        <v>5537</v>
      </c>
      <c r="C2340" s="278" t="s">
        <v>5538</v>
      </c>
      <c r="D2340" s="278" t="s">
        <v>609</v>
      </c>
      <c r="E2340" s="278" t="s">
        <v>612</v>
      </c>
      <c r="F2340" s="395" t="s">
        <v>501</v>
      </c>
      <c r="G2340" s="396">
        <v>1</v>
      </c>
      <c r="I2340" s="143"/>
      <c r="J2340" s="143"/>
      <c r="K2340" s="143"/>
      <c r="L2340" s="143"/>
      <c r="M2340" s="237"/>
      <c r="N2340" s="143"/>
      <c r="O2340" s="143"/>
      <c r="P2340" s="143"/>
      <c r="Q2340" s="143"/>
      <c r="R2340" s="143"/>
      <c r="S2340" s="143"/>
      <c r="T2340" s="143"/>
      <c r="U2340" s="143"/>
      <c r="V2340" s="143"/>
      <c r="W2340" s="90">
        <f>IF(AND($AM$17&gt;=$X2340,$AM$17&lt;=$Y2340),'TARIFA ENTREGA A DIRECCION USD'!A2340,$W2341)</f>
        <v>0</v>
      </c>
      <c r="X2340" s="90">
        <v>2331.0010000000002</v>
      </c>
      <c r="Y2340" s="90">
        <v>2332</v>
      </c>
      <c r="Z2340" s="144"/>
    </row>
    <row r="2341" spans="1:26" x14ac:dyDescent="0.2">
      <c r="A2341" s="282" t="str">
        <f t="shared" si="45"/>
        <v>XCH XES</v>
      </c>
      <c r="B2341" s="368" t="s">
        <v>5537</v>
      </c>
      <c r="C2341" s="278" t="s">
        <v>5538</v>
      </c>
      <c r="D2341" s="278" t="s">
        <v>610</v>
      </c>
      <c r="E2341" s="278" t="s">
        <v>613</v>
      </c>
      <c r="F2341" s="395" t="s">
        <v>501</v>
      </c>
      <c r="G2341" s="396">
        <v>1</v>
      </c>
      <c r="I2341" s="143"/>
      <c r="J2341" s="143"/>
      <c r="K2341" s="143"/>
      <c r="L2341" s="143"/>
      <c r="M2341" s="237"/>
      <c r="N2341" s="143"/>
      <c r="O2341" s="143"/>
      <c r="P2341" s="143"/>
      <c r="Q2341" s="143"/>
      <c r="R2341" s="143"/>
      <c r="S2341" s="143"/>
      <c r="T2341" s="143"/>
      <c r="U2341" s="143"/>
      <c r="V2341" s="143"/>
      <c r="W2341" s="90">
        <f>IF(AND($AM$17&gt;=$X2341,$AM$17&lt;=$Y2341),'TARIFA ENTREGA A DIRECCION USD'!A2341,$W2342)</f>
        <v>0</v>
      </c>
      <c r="X2341" s="90">
        <v>2332.0010000000002</v>
      </c>
      <c r="Y2341" s="90">
        <v>2333</v>
      </c>
      <c r="Z2341" s="144"/>
    </row>
    <row r="2342" spans="1:26" x14ac:dyDescent="0.2">
      <c r="A2342" s="282" t="str">
        <f t="shared" si="45"/>
        <v>XCH XSJ</v>
      </c>
      <c r="B2342" s="368" t="s">
        <v>5537</v>
      </c>
      <c r="C2342" s="278" t="s">
        <v>5538</v>
      </c>
      <c r="D2342" s="278" t="s">
        <v>5477</v>
      </c>
      <c r="E2342" s="278" t="s">
        <v>5478</v>
      </c>
      <c r="F2342" s="395" t="s">
        <v>501</v>
      </c>
      <c r="G2342" s="396">
        <v>1</v>
      </c>
      <c r="I2342" s="143"/>
      <c r="J2342" s="143"/>
      <c r="K2342" s="143"/>
      <c r="L2342" s="143"/>
      <c r="M2342" s="237"/>
      <c r="N2342" s="143"/>
      <c r="O2342" s="143"/>
      <c r="P2342" s="143"/>
      <c r="Q2342" s="143"/>
      <c r="R2342" s="143"/>
      <c r="S2342" s="143"/>
      <c r="T2342" s="143"/>
      <c r="U2342" s="143"/>
      <c r="V2342" s="143"/>
      <c r="W2342" s="90">
        <f>IF(AND($AM$17&gt;=$X2342,$AM$17&lt;=$Y2342),'TARIFA ENTREGA A DIRECCION USD'!A2342,$W2343)</f>
        <v>0</v>
      </c>
      <c r="X2342" s="90">
        <v>2333.0010000000002</v>
      </c>
      <c r="Y2342" s="90">
        <v>2334</v>
      </c>
      <c r="Z2342" s="144"/>
    </row>
    <row r="2343" spans="1:26" ht="22.5" x14ac:dyDescent="0.2">
      <c r="A2343" s="282" t="str">
        <f t="shared" si="45"/>
        <v>XCH XSS</v>
      </c>
      <c r="B2343" s="368" t="s">
        <v>5537</v>
      </c>
      <c r="C2343" s="278" t="s">
        <v>5538</v>
      </c>
      <c r="D2343" s="278" t="s">
        <v>5485</v>
      </c>
      <c r="E2343" s="278" t="s">
        <v>5486</v>
      </c>
      <c r="F2343" s="395" t="s">
        <v>504</v>
      </c>
      <c r="G2343" s="396">
        <v>919</v>
      </c>
      <c r="I2343" s="143"/>
      <c r="J2343" s="143"/>
      <c r="K2343" s="143"/>
      <c r="L2343" s="143"/>
      <c r="M2343" s="237"/>
      <c r="N2343" s="143"/>
      <c r="O2343" s="143"/>
      <c r="P2343" s="143"/>
      <c r="Q2343" s="143"/>
      <c r="R2343" s="143"/>
      <c r="S2343" s="143"/>
      <c r="T2343" s="143"/>
      <c r="U2343" s="143"/>
      <c r="V2343" s="143"/>
      <c r="W2343" s="90">
        <f>IF(AND($AM$17&gt;=$X2343,$AM$17&lt;=$Y2343),'TARIFA ENTREGA A DIRECCION USD'!A2343,$W2344)</f>
        <v>0</v>
      </c>
      <c r="X2343" s="90">
        <v>2334.0010000000002</v>
      </c>
      <c r="Y2343" s="90">
        <v>2335</v>
      </c>
      <c r="Z2343" s="144"/>
    </row>
    <row r="2344" spans="1:26" x14ac:dyDescent="0.2">
      <c r="A2344" s="282" t="str">
        <f t="shared" si="45"/>
        <v>XCH XTT</v>
      </c>
      <c r="B2344" s="368" t="s">
        <v>5537</v>
      </c>
      <c r="C2344" s="278" t="s">
        <v>5538</v>
      </c>
      <c r="D2344" s="278" t="s">
        <v>5448</v>
      </c>
      <c r="E2344" s="278" t="s">
        <v>5479</v>
      </c>
      <c r="F2344" s="395" t="s">
        <v>501</v>
      </c>
      <c r="G2344" s="396">
        <v>1</v>
      </c>
      <c r="I2344" s="143"/>
      <c r="J2344" s="143"/>
      <c r="K2344" s="143"/>
      <c r="L2344" s="143"/>
      <c r="M2344" s="237"/>
      <c r="N2344" s="143"/>
      <c r="O2344" s="143"/>
      <c r="P2344" s="143"/>
      <c r="Q2344" s="143"/>
      <c r="R2344" s="143"/>
      <c r="S2344" s="143"/>
      <c r="T2344" s="143"/>
      <c r="U2344" s="143"/>
      <c r="V2344" s="143"/>
      <c r="W2344" s="90">
        <f>IF(AND($AM$17&gt;=$X2344,$AM$17&lt;=$Y2344),'TARIFA ENTREGA A DIRECCION USD'!A2344,$W2345)</f>
        <v>0</v>
      </c>
      <c r="X2344" s="90">
        <v>2335.0010000000002</v>
      </c>
      <c r="Y2344" s="90">
        <v>2336</v>
      </c>
      <c r="Z2344" s="144"/>
    </row>
    <row r="2345" spans="1:26" x14ac:dyDescent="0.2">
      <c r="A2345" s="282" t="str">
        <f t="shared" si="45"/>
        <v>XCH XCH</v>
      </c>
      <c r="B2345" s="368" t="s">
        <v>5537</v>
      </c>
      <c r="C2345" s="278" t="s">
        <v>5538</v>
      </c>
      <c r="D2345" s="278" t="s">
        <v>5537</v>
      </c>
      <c r="E2345" s="278" t="s">
        <v>5538</v>
      </c>
      <c r="F2345" s="395" t="s">
        <v>501</v>
      </c>
      <c r="G2345" s="396">
        <v>1</v>
      </c>
      <c r="I2345" s="143"/>
      <c r="J2345" s="143"/>
      <c r="K2345" s="143"/>
      <c r="L2345" s="143"/>
      <c r="M2345" s="237"/>
      <c r="N2345" s="143"/>
      <c r="O2345" s="143"/>
      <c r="P2345" s="143"/>
      <c r="Q2345" s="143"/>
      <c r="R2345" s="143"/>
      <c r="S2345" s="143"/>
      <c r="T2345" s="143"/>
      <c r="U2345" s="143"/>
      <c r="V2345" s="143"/>
      <c r="W2345" s="90">
        <f>IF(AND($AM$17&gt;=$X2345,$AM$17&lt;=$Y2345),'TARIFA ENTREGA A DIRECCION USD'!A2345,$W2346)</f>
        <v>0</v>
      </c>
      <c r="X2345" s="90">
        <v>2336.0010000000002</v>
      </c>
      <c r="Y2345" s="90">
        <v>2337</v>
      </c>
      <c r="Z2345" s="144"/>
    </row>
    <row r="2346" spans="1:26" x14ac:dyDescent="0.2">
      <c r="A2346" s="294" t="str">
        <f t="shared" si="45"/>
        <v>XCH BPC</v>
      </c>
      <c r="B2346" s="293" t="s">
        <v>5537</v>
      </c>
      <c r="C2346" s="293" t="s">
        <v>5538</v>
      </c>
      <c r="D2346" s="293" t="s">
        <v>5544</v>
      </c>
      <c r="E2346" s="293" t="s">
        <v>5545</v>
      </c>
      <c r="F2346" s="397" t="s">
        <v>503</v>
      </c>
      <c r="G2346" s="398">
        <v>324</v>
      </c>
      <c r="I2346" s="143"/>
      <c r="J2346" s="143"/>
      <c r="K2346" s="143"/>
      <c r="L2346" s="143"/>
      <c r="M2346" s="237"/>
      <c r="N2346" s="143"/>
      <c r="O2346" s="143"/>
      <c r="P2346" s="143"/>
      <c r="Q2346" s="143"/>
      <c r="R2346" s="143"/>
      <c r="S2346" s="143"/>
      <c r="T2346" s="143"/>
      <c r="U2346" s="143"/>
      <c r="V2346" s="143"/>
      <c r="W2346" s="90">
        <f>IF(AND($AM$17&gt;=$X2346,$AM$17&lt;=$Y2346),'TARIFA ENTREGA A DIRECCION USD'!A2346,$W2347)</f>
        <v>0</v>
      </c>
      <c r="X2346" s="90">
        <v>2337.0010000000002</v>
      </c>
      <c r="Y2346" s="90">
        <v>2338</v>
      </c>
      <c r="Z2346" s="144"/>
    </row>
    <row r="2347" spans="1:26" x14ac:dyDescent="0.2">
      <c r="A2347" s="294" t="str">
        <f t="shared" si="45"/>
        <v>XCH XCP</v>
      </c>
      <c r="B2347" s="293" t="s">
        <v>5537</v>
      </c>
      <c r="C2347" s="293" t="s">
        <v>5538</v>
      </c>
      <c r="D2347" s="293" t="s">
        <v>5549</v>
      </c>
      <c r="E2347" s="293" t="s">
        <v>5550</v>
      </c>
      <c r="F2347" s="397" t="s">
        <v>501</v>
      </c>
      <c r="G2347" s="398">
        <v>1</v>
      </c>
      <c r="I2347" s="143"/>
      <c r="J2347" s="143"/>
      <c r="K2347" s="143"/>
      <c r="L2347" s="143"/>
      <c r="M2347" s="237"/>
      <c r="N2347" s="143"/>
      <c r="O2347" s="143"/>
      <c r="P2347" s="143"/>
      <c r="Q2347" s="143"/>
      <c r="R2347" s="143"/>
      <c r="S2347" s="143"/>
      <c r="T2347" s="143"/>
      <c r="U2347" s="143"/>
      <c r="V2347" s="143"/>
      <c r="W2347" s="90">
        <f>IF(AND($AM$17&gt;=$X2347,$AM$17&lt;=$Y2347),'TARIFA ENTREGA A DIRECCION USD'!A2347,$W2348)</f>
        <v>0</v>
      </c>
      <c r="X2347" s="90">
        <v>2338.0010000000002</v>
      </c>
      <c r="Y2347" s="90">
        <v>2339</v>
      </c>
      <c r="Z2347" s="144"/>
    </row>
    <row r="2348" spans="1:26" ht="22.5" x14ac:dyDescent="0.2">
      <c r="A2348" s="294" t="str">
        <f t="shared" si="45"/>
        <v>XCP ACO</v>
      </c>
      <c r="B2348" s="293" t="s">
        <v>5549</v>
      </c>
      <c r="C2348" s="293" t="s">
        <v>5550</v>
      </c>
      <c r="D2348" s="293" t="s">
        <v>546</v>
      </c>
      <c r="E2348" s="293" t="s">
        <v>547</v>
      </c>
      <c r="F2348" s="397" t="s">
        <v>503</v>
      </c>
      <c r="G2348" s="398">
        <v>387</v>
      </c>
      <c r="I2348" s="143"/>
      <c r="J2348" s="143"/>
      <c r="K2348" s="143"/>
      <c r="L2348" s="143"/>
      <c r="M2348" s="237"/>
      <c r="N2348" s="143"/>
      <c r="O2348" s="143"/>
      <c r="P2348" s="143"/>
      <c r="Q2348" s="143"/>
      <c r="R2348" s="143"/>
      <c r="S2348" s="143"/>
      <c r="T2348" s="143"/>
      <c r="U2348" s="143"/>
      <c r="V2348" s="143"/>
      <c r="W2348" s="90">
        <f>IF(AND($AM$17&gt;=$X2348,$AM$17&lt;=$Y2348),'TARIFA ENTREGA A DIRECCION USD'!A2348,$W2349)</f>
        <v>0</v>
      </c>
      <c r="X2348" s="90">
        <v>2339.0010000000002</v>
      </c>
      <c r="Y2348" s="90">
        <v>2340</v>
      </c>
      <c r="Z2348" s="144"/>
    </row>
    <row r="2349" spans="1:26" ht="22.5" x14ac:dyDescent="0.2">
      <c r="A2349" s="294" t="str">
        <f t="shared" si="45"/>
        <v>XCP AUA</v>
      </c>
      <c r="B2349" s="293" t="s">
        <v>5549</v>
      </c>
      <c r="C2349" s="293" t="s">
        <v>5550</v>
      </c>
      <c r="D2349" s="293" t="s">
        <v>5515</v>
      </c>
      <c r="E2349" s="293" t="s">
        <v>5519</v>
      </c>
      <c r="F2349" s="397" t="s">
        <v>503</v>
      </c>
      <c r="G2349" s="398">
        <v>342</v>
      </c>
      <c r="I2349" s="143"/>
      <c r="J2349" s="143"/>
      <c r="K2349" s="143"/>
      <c r="L2349" s="143"/>
      <c r="M2349" s="237"/>
      <c r="N2349" s="143"/>
      <c r="O2349" s="143"/>
      <c r="P2349" s="143"/>
      <c r="Q2349" s="143"/>
      <c r="R2349" s="143"/>
      <c r="S2349" s="143"/>
      <c r="T2349" s="143"/>
      <c r="U2349" s="143"/>
      <c r="V2349" s="143"/>
      <c r="W2349" s="90">
        <f>IF(AND($AM$17&gt;=$X2349,$AM$17&lt;=$Y2349),'TARIFA ENTREGA A DIRECCION USD'!A2349,$W2350)</f>
        <v>0</v>
      </c>
      <c r="X2349" s="90">
        <v>2340.0010000000002</v>
      </c>
      <c r="Y2349" s="90">
        <v>2341</v>
      </c>
      <c r="Z2349" s="144"/>
    </row>
    <row r="2350" spans="1:26" ht="22.5" x14ac:dyDescent="0.2">
      <c r="A2350" s="294" t="str">
        <f t="shared" si="45"/>
        <v>XCP BAS</v>
      </c>
      <c r="B2350" s="293" t="s">
        <v>5549</v>
      </c>
      <c r="C2350" s="293" t="s">
        <v>5550</v>
      </c>
      <c r="D2350" s="293" t="s">
        <v>549</v>
      </c>
      <c r="E2350" s="293" t="s">
        <v>550</v>
      </c>
      <c r="F2350" s="397" t="s">
        <v>504</v>
      </c>
      <c r="G2350" s="398">
        <v>601</v>
      </c>
      <c r="I2350" s="143"/>
      <c r="J2350" s="143"/>
      <c r="K2350" s="143"/>
      <c r="L2350" s="143"/>
      <c r="M2350" s="237"/>
      <c r="N2350" s="143"/>
      <c r="O2350" s="143"/>
      <c r="P2350" s="143"/>
      <c r="Q2350" s="143"/>
      <c r="R2350" s="143"/>
      <c r="S2350" s="143"/>
      <c r="T2350" s="143"/>
      <c r="U2350" s="143"/>
      <c r="V2350" s="143"/>
      <c r="W2350" s="90">
        <f>IF(AND($AM$17&gt;=$X2350,$AM$17&lt;=$Y2350),'TARIFA ENTREGA A DIRECCION USD'!A2350,$W2351)</f>
        <v>0</v>
      </c>
      <c r="X2350" s="90">
        <v>2341.0010000000002</v>
      </c>
      <c r="Y2350" s="90">
        <v>2342</v>
      </c>
      <c r="Z2350" s="144"/>
    </row>
    <row r="2351" spans="1:26" ht="22.5" x14ac:dyDescent="0.2">
      <c r="A2351" s="294" t="str">
        <f t="shared" si="45"/>
        <v>XCP BTO</v>
      </c>
      <c r="B2351" s="293" t="s">
        <v>5549</v>
      </c>
      <c r="C2351" s="293" t="s">
        <v>5550</v>
      </c>
      <c r="D2351" s="293" t="s">
        <v>551</v>
      </c>
      <c r="E2351" s="293" t="s">
        <v>552</v>
      </c>
      <c r="F2351" s="397" t="s">
        <v>503</v>
      </c>
      <c r="G2351" s="398">
        <v>365</v>
      </c>
      <c r="I2351" s="143"/>
      <c r="J2351" s="143"/>
      <c r="K2351" s="143"/>
      <c r="L2351" s="143"/>
      <c r="M2351" s="237"/>
      <c r="N2351" s="143"/>
      <c r="O2351" s="143"/>
      <c r="P2351" s="143"/>
      <c r="Q2351" s="143"/>
      <c r="R2351" s="143"/>
      <c r="S2351" s="143"/>
      <c r="T2351" s="143"/>
      <c r="U2351" s="143"/>
      <c r="V2351" s="143"/>
      <c r="W2351" s="90">
        <f>IF(AND($AM$17&gt;=$X2351,$AM$17&lt;=$Y2351),'TARIFA ENTREGA A DIRECCION USD'!A2351,$W2352)</f>
        <v>0</v>
      </c>
      <c r="X2351" s="90">
        <v>2342.0010000000002</v>
      </c>
      <c r="Y2351" s="90">
        <v>2343</v>
      </c>
      <c r="Z2351" s="144"/>
    </row>
    <row r="2352" spans="1:26" ht="22.5" x14ac:dyDescent="0.2">
      <c r="A2352" s="294" t="str">
        <f t="shared" si="45"/>
        <v>XCP CAS</v>
      </c>
      <c r="B2352" s="293" t="s">
        <v>5549</v>
      </c>
      <c r="C2352" s="293" t="s">
        <v>5550</v>
      </c>
      <c r="D2352" s="293" t="s">
        <v>553</v>
      </c>
      <c r="E2352" s="293" t="s">
        <v>554</v>
      </c>
      <c r="F2352" s="397" t="s">
        <v>504</v>
      </c>
      <c r="G2352" s="398">
        <v>659</v>
      </c>
      <c r="I2352" s="143"/>
      <c r="J2352" s="143"/>
      <c r="K2352" s="143"/>
      <c r="L2352" s="143"/>
      <c r="M2352" s="237"/>
      <c r="N2352" s="143"/>
      <c r="O2352" s="143"/>
      <c r="P2352" s="143"/>
      <c r="Q2352" s="143"/>
      <c r="R2352" s="143"/>
      <c r="S2352" s="143"/>
      <c r="T2352" s="143"/>
      <c r="U2352" s="143"/>
      <c r="V2352" s="143"/>
      <c r="W2352" s="90">
        <f>IF(AND($AM$17&gt;=$X2352,$AM$17&lt;=$Y2352),'TARIFA ENTREGA A DIRECCION USD'!A2352,$W2353)</f>
        <v>0</v>
      </c>
      <c r="X2352" s="90">
        <v>2343.0010000000002</v>
      </c>
      <c r="Y2352" s="90">
        <v>2344</v>
      </c>
      <c r="Z2352" s="144"/>
    </row>
    <row r="2353" spans="1:26" ht="22.5" x14ac:dyDescent="0.2">
      <c r="A2353" s="294" t="str">
        <f t="shared" si="45"/>
        <v>XCP CAZ</v>
      </c>
      <c r="B2353" s="293" t="s">
        <v>5549</v>
      </c>
      <c r="C2353" s="293" t="s">
        <v>5550</v>
      </c>
      <c r="D2353" s="293" t="s">
        <v>561</v>
      </c>
      <c r="E2353" s="293" t="s">
        <v>611</v>
      </c>
      <c r="F2353" s="397" t="s">
        <v>501</v>
      </c>
      <c r="G2353" s="398">
        <v>24</v>
      </c>
      <c r="I2353" s="143"/>
      <c r="J2353" s="143"/>
      <c r="K2353" s="143"/>
      <c r="L2353" s="143"/>
      <c r="M2353" s="237"/>
      <c r="N2353" s="143"/>
      <c r="O2353" s="143"/>
      <c r="P2353" s="143"/>
      <c r="Q2353" s="143"/>
      <c r="R2353" s="143"/>
      <c r="S2353" s="143"/>
      <c r="T2353" s="143"/>
      <c r="U2353" s="143"/>
      <c r="V2353" s="143"/>
      <c r="W2353" s="90">
        <f>IF(AND($AM$17&gt;=$X2353,$AM$17&lt;=$Y2353),'TARIFA ENTREGA A DIRECCION USD'!A2353,$W2354)</f>
        <v>0</v>
      </c>
      <c r="X2353" s="90">
        <v>2344.0010000000002</v>
      </c>
      <c r="Y2353" s="90">
        <v>2345</v>
      </c>
      <c r="Z2353" s="144"/>
    </row>
    <row r="2354" spans="1:26" ht="22.5" x14ac:dyDescent="0.2">
      <c r="A2354" s="294" t="str">
        <f t="shared" si="45"/>
        <v>XCP CBR</v>
      </c>
      <c r="B2354" s="293" t="s">
        <v>5549</v>
      </c>
      <c r="C2354" s="293" t="s">
        <v>5550</v>
      </c>
      <c r="D2354" s="293" t="s">
        <v>555</v>
      </c>
      <c r="E2354" s="293" t="s">
        <v>556</v>
      </c>
      <c r="F2354" s="397" t="s">
        <v>503</v>
      </c>
      <c r="G2354" s="398">
        <v>590</v>
      </c>
      <c r="I2354" s="143"/>
      <c r="J2354" s="143"/>
      <c r="K2354" s="143"/>
      <c r="L2354" s="143"/>
      <c r="M2354" s="237"/>
      <c r="N2354" s="143"/>
      <c r="O2354" s="143"/>
      <c r="P2354" s="143"/>
      <c r="Q2354" s="143"/>
      <c r="R2354" s="143"/>
      <c r="S2354" s="143"/>
      <c r="T2354" s="143"/>
      <c r="U2354" s="143"/>
      <c r="V2354" s="143"/>
      <c r="W2354" s="90">
        <f>IF(AND($AM$17&gt;=$X2354,$AM$17&lt;=$Y2354),'TARIFA ENTREGA A DIRECCION USD'!A2354,$W2355)</f>
        <v>0</v>
      </c>
      <c r="X2354" s="90">
        <v>2345.0010000000002</v>
      </c>
      <c r="Y2354" s="90">
        <v>2346</v>
      </c>
      <c r="Z2354" s="144"/>
    </row>
    <row r="2355" spans="1:26" ht="22.5" x14ac:dyDescent="0.2">
      <c r="A2355" s="294" t="str">
        <f t="shared" si="45"/>
        <v>XCP XCP</v>
      </c>
      <c r="B2355" s="293" t="s">
        <v>5549</v>
      </c>
      <c r="C2355" s="293" t="s">
        <v>5550</v>
      </c>
      <c r="D2355" s="293" t="s">
        <v>5549</v>
      </c>
      <c r="E2355" s="293" t="s">
        <v>5550</v>
      </c>
      <c r="F2355" s="397" t="s">
        <v>501</v>
      </c>
      <c r="G2355" s="398">
        <v>1</v>
      </c>
      <c r="I2355" s="143"/>
      <c r="J2355" s="143"/>
      <c r="K2355" s="143"/>
      <c r="L2355" s="143"/>
      <c r="M2355" s="237"/>
      <c r="N2355" s="143"/>
      <c r="O2355" s="143"/>
      <c r="P2355" s="143"/>
      <c r="Q2355" s="143"/>
      <c r="R2355" s="143"/>
      <c r="S2355" s="143"/>
      <c r="T2355" s="143"/>
      <c r="U2355" s="143"/>
      <c r="V2355" s="143"/>
      <c r="W2355" s="90">
        <f>IF(AND($AM$17&gt;=$X2355,$AM$17&lt;=$Y2355),'TARIFA ENTREGA A DIRECCION USD'!A2355,$W2356)</f>
        <v>0</v>
      </c>
      <c r="X2355" s="90">
        <v>2346.0010000000002</v>
      </c>
      <c r="Y2355" s="90">
        <v>2347</v>
      </c>
      <c r="Z2355" s="144"/>
    </row>
    <row r="2356" spans="1:26" ht="22.5" x14ac:dyDescent="0.2">
      <c r="A2356" s="294" t="str">
        <f t="shared" si="45"/>
        <v>XCP CGA</v>
      </c>
      <c r="B2356" s="293" t="s">
        <v>5549</v>
      </c>
      <c r="C2356" s="293" t="s">
        <v>5550</v>
      </c>
      <c r="D2356" s="293" t="s">
        <v>559</v>
      </c>
      <c r="E2356" s="293" t="s">
        <v>560</v>
      </c>
      <c r="F2356" s="397" t="s">
        <v>502</v>
      </c>
      <c r="G2356" s="398">
        <v>108</v>
      </c>
      <c r="I2356" s="143"/>
      <c r="J2356" s="143"/>
      <c r="K2356" s="143"/>
      <c r="L2356" s="143"/>
      <c r="M2356" s="237"/>
      <c r="N2356" s="143"/>
      <c r="O2356" s="143"/>
      <c r="P2356" s="143"/>
      <c r="Q2356" s="143"/>
      <c r="R2356" s="143"/>
      <c r="S2356" s="143"/>
      <c r="T2356" s="143"/>
      <c r="U2356" s="143"/>
      <c r="V2356" s="143"/>
      <c r="W2356" s="90">
        <f>IF(AND($AM$17&gt;=$X2356,$AM$17&lt;=$Y2356),'TARIFA ENTREGA A DIRECCION USD'!A2356,$W2357)</f>
        <v>0</v>
      </c>
      <c r="X2356" s="90">
        <v>2347.0010000000002</v>
      </c>
      <c r="Y2356" s="90">
        <v>2348</v>
      </c>
      <c r="Z2356" s="144"/>
    </row>
    <row r="2357" spans="1:26" ht="22.5" x14ac:dyDescent="0.2">
      <c r="A2357" s="294" t="str">
        <f t="shared" si="45"/>
        <v>XCP CNA</v>
      </c>
      <c r="B2357" s="293" t="s">
        <v>5549</v>
      </c>
      <c r="C2357" s="293" t="s">
        <v>5550</v>
      </c>
      <c r="D2357" s="293" t="s">
        <v>5492</v>
      </c>
      <c r="E2357" s="293" t="s">
        <v>5493</v>
      </c>
      <c r="F2357" s="397" t="s">
        <v>503</v>
      </c>
      <c r="G2357" s="398">
        <v>403</v>
      </c>
      <c r="I2357" s="143"/>
      <c r="J2357" s="143"/>
      <c r="K2357" s="143"/>
      <c r="L2357" s="143"/>
      <c r="M2357" s="237"/>
      <c r="N2357" s="143"/>
      <c r="O2357" s="143"/>
      <c r="P2357" s="143"/>
      <c r="Q2357" s="143"/>
      <c r="R2357" s="143"/>
      <c r="S2357" s="143"/>
      <c r="T2357" s="143"/>
      <c r="U2357" s="143"/>
      <c r="V2357" s="143"/>
      <c r="W2357" s="90">
        <f>IF(AND($AM$17&gt;=$X2357,$AM$17&lt;=$Y2357),'TARIFA ENTREGA A DIRECCION USD'!A2357,$W2358)</f>
        <v>0</v>
      </c>
      <c r="X2357" s="90">
        <v>2348.0010000000002</v>
      </c>
      <c r="Y2357" s="90">
        <v>2349</v>
      </c>
      <c r="Z2357" s="144"/>
    </row>
    <row r="2358" spans="1:26" ht="22.5" x14ac:dyDescent="0.2">
      <c r="A2358" s="294" t="str">
        <f t="shared" si="45"/>
        <v>XCP CNO</v>
      </c>
      <c r="B2358" s="293" t="s">
        <v>5549</v>
      </c>
      <c r="C2358" s="293" t="s">
        <v>5550</v>
      </c>
      <c r="D2358" s="293" t="s">
        <v>5499</v>
      </c>
      <c r="E2358" s="293" t="s">
        <v>5500</v>
      </c>
      <c r="F2358" s="397" t="s">
        <v>503</v>
      </c>
      <c r="G2358" s="398">
        <v>531</v>
      </c>
      <c r="I2358" s="143"/>
      <c r="J2358" s="143"/>
      <c r="K2358" s="143"/>
      <c r="L2358" s="143"/>
      <c r="M2358" s="237"/>
      <c r="N2358" s="143"/>
      <c r="O2358" s="143"/>
      <c r="P2358" s="143"/>
      <c r="Q2358" s="143"/>
      <c r="R2358" s="143"/>
      <c r="S2358" s="143"/>
      <c r="T2358" s="143"/>
      <c r="U2358" s="143"/>
      <c r="V2358" s="143"/>
      <c r="W2358" s="90">
        <f>IF(AND($AM$17&gt;=$X2358,$AM$17&lt;=$Y2358),'TARIFA ENTREGA A DIRECCION USD'!A2358,$W2359)</f>
        <v>0</v>
      </c>
      <c r="X2358" s="90">
        <v>2349.0010000000002</v>
      </c>
      <c r="Y2358" s="90">
        <v>2350</v>
      </c>
      <c r="Z2358" s="144"/>
    </row>
    <row r="2359" spans="1:26" ht="22.5" x14ac:dyDescent="0.2">
      <c r="A2359" s="294" t="str">
        <f t="shared" si="45"/>
        <v>XCP CRO</v>
      </c>
      <c r="B2359" s="293" t="s">
        <v>5549</v>
      </c>
      <c r="C2359" s="293" t="s">
        <v>5550</v>
      </c>
      <c r="D2359" s="293" t="s">
        <v>562</v>
      </c>
      <c r="E2359" s="293" t="s">
        <v>563</v>
      </c>
      <c r="F2359" s="397" t="s">
        <v>503</v>
      </c>
      <c r="G2359" s="398">
        <v>448</v>
      </c>
      <c r="I2359" s="143"/>
      <c r="J2359" s="143"/>
      <c r="K2359" s="143"/>
      <c r="L2359" s="143"/>
      <c r="M2359" s="237"/>
      <c r="N2359" s="143"/>
      <c r="O2359" s="143"/>
      <c r="P2359" s="143"/>
      <c r="Q2359" s="143"/>
      <c r="R2359" s="143"/>
      <c r="S2359" s="143"/>
      <c r="T2359" s="143"/>
      <c r="U2359" s="143"/>
      <c r="V2359" s="143"/>
      <c r="W2359" s="90">
        <f>IF(AND($AM$17&gt;=$X2359,$AM$17&lt;=$Y2359),'TARIFA ENTREGA A DIRECCION USD'!A2359,$W2360)</f>
        <v>0</v>
      </c>
      <c r="X2359" s="90">
        <v>2350.0010000000002</v>
      </c>
      <c r="Y2359" s="90">
        <v>2351</v>
      </c>
      <c r="Z2359" s="144"/>
    </row>
    <row r="2360" spans="1:26" ht="22.5" x14ac:dyDescent="0.2">
      <c r="A2360" s="294" t="str">
        <f t="shared" si="45"/>
        <v>XCP CRR</v>
      </c>
      <c r="B2360" s="293" t="s">
        <v>5549</v>
      </c>
      <c r="C2360" s="293" t="s">
        <v>5550</v>
      </c>
      <c r="D2360" s="293" t="s">
        <v>564</v>
      </c>
      <c r="E2360" s="293" t="s">
        <v>565</v>
      </c>
      <c r="F2360" s="397" t="s">
        <v>503</v>
      </c>
      <c r="G2360" s="398">
        <v>480</v>
      </c>
      <c r="I2360" s="143"/>
      <c r="J2360" s="143"/>
      <c r="K2360" s="143"/>
      <c r="L2360" s="143"/>
      <c r="M2360" s="237"/>
      <c r="N2360" s="143"/>
      <c r="O2360" s="143"/>
      <c r="P2360" s="143"/>
      <c r="Q2360" s="143"/>
      <c r="R2360" s="143"/>
      <c r="S2360" s="143"/>
      <c r="T2360" s="143"/>
      <c r="U2360" s="143"/>
      <c r="V2360" s="143"/>
      <c r="W2360" s="90">
        <f>IF(AND($AM$17&gt;=$X2360,$AM$17&lt;=$Y2360),'TARIFA ENTREGA A DIRECCION USD'!A2360,$W2361)</f>
        <v>0</v>
      </c>
      <c r="X2360" s="90">
        <v>2351.0010000000002</v>
      </c>
      <c r="Y2360" s="90">
        <v>2352</v>
      </c>
      <c r="Z2360" s="144"/>
    </row>
    <row r="2361" spans="1:26" ht="22.5" x14ac:dyDescent="0.2">
      <c r="A2361" s="294" t="str">
        <f t="shared" si="45"/>
        <v>XCP CVE</v>
      </c>
      <c r="B2361" s="293" t="s">
        <v>5549</v>
      </c>
      <c r="C2361" s="293" t="s">
        <v>5550</v>
      </c>
      <c r="D2361" s="293" t="s">
        <v>566</v>
      </c>
      <c r="E2361" s="293" t="s">
        <v>567</v>
      </c>
      <c r="F2361" s="397" t="s">
        <v>501</v>
      </c>
      <c r="G2361" s="398">
        <v>57</v>
      </c>
      <c r="I2361" s="143"/>
      <c r="J2361" s="143"/>
      <c r="K2361" s="143"/>
      <c r="L2361" s="143"/>
      <c r="M2361" s="237"/>
      <c r="N2361" s="143"/>
      <c r="O2361" s="143"/>
      <c r="P2361" s="143"/>
      <c r="Q2361" s="143"/>
      <c r="R2361" s="143"/>
      <c r="S2361" s="143"/>
      <c r="T2361" s="143"/>
      <c r="U2361" s="143"/>
      <c r="V2361" s="143"/>
      <c r="W2361" s="90">
        <f>IF(AND($AM$17&gt;=$X2361,$AM$17&lt;=$Y2361),'TARIFA ENTREGA A DIRECCION USD'!A2361,$W2362)</f>
        <v>0</v>
      </c>
      <c r="X2361" s="90">
        <v>2352.0010000000002</v>
      </c>
      <c r="Y2361" s="90">
        <v>2353</v>
      </c>
      <c r="Z2361" s="144"/>
    </row>
    <row r="2362" spans="1:26" ht="22.5" x14ac:dyDescent="0.2">
      <c r="A2362" s="294" t="str">
        <f t="shared" si="45"/>
        <v>XCP CZO</v>
      </c>
      <c r="B2362" s="293" t="s">
        <v>5549</v>
      </c>
      <c r="C2362" s="293" t="s">
        <v>5550</v>
      </c>
      <c r="D2362" s="293" t="s">
        <v>568</v>
      </c>
      <c r="E2362" s="293" t="s">
        <v>5481</v>
      </c>
      <c r="F2362" s="397" t="s">
        <v>502</v>
      </c>
      <c r="G2362" s="398">
        <v>282</v>
      </c>
      <c r="I2362" s="143"/>
      <c r="J2362" s="143"/>
      <c r="K2362" s="143"/>
      <c r="L2362" s="143"/>
      <c r="M2362" s="237"/>
      <c r="N2362" s="143"/>
      <c r="O2362" s="143"/>
      <c r="P2362" s="143"/>
      <c r="Q2362" s="143"/>
      <c r="R2362" s="143"/>
      <c r="S2362" s="143"/>
      <c r="T2362" s="143"/>
      <c r="U2362" s="143"/>
      <c r="V2362" s="143"/>
      <c r="W2362" s="90">
        <f>IF(AND($AM$17&gt;=$X2362,$AM$17&lt;=$Y2362),'TARIFA ENTREGA A DIRECCION USD'!A2362,$W2363)</f>
        <v>0</v>
      </c>
      <c r="X2362" s="90">
        <v>2353.0010000000002</v>
      </c>
      <c r="Y2362" s="90">
        <v>2354</v>
      </c>
      <c r="Z2362" s="144"/>
    </row>
    <row r="2363" spans="1:26" ht="22.5" x14ac:dyDescent="0.2">
      <c r="A2363" s="294" t="str">
        <f t="shared" si="45"/>
        <v>XCP DMS</v>
      </c>
      <c r="B2363" s="293" t="s">
        <v>5549</v>
      </c>
      <c r="C2363" s="293" t="s">
        <v>5550</v>
      </c>
      <c r="D2363" s="293" t="s">
        <v>5446</v>
      </c>
      <c r="E2363" s="293" t="s">
        <v>5447</v>
      </c>
      <c r="F2363" s="397" t="s">
        <v>504</v>
      </c>
      <c r="G2363" s="398">
        <v>601</v>
      </c>
      <c r="I2363" s="143"/>
      <c r="J2363" s="143"/>
      <c r="K2363" s="143"/>
      <c r="L2363" s="143"/>
      <c r="M2363" s="237"/>
      <c r="N2363" s="143"/>
      <c r="O2363" s="143"/>
      <c r="P2363" s="143"/>
      <c r="Q2363" s="143"/>
      <c r="R2363" s="143"/>
      <c r="S2363" s="143"/>
      <c r="T2363" s="143"/>
      <c r="U2363" s="143"/>
      <c r="V2363" s="143"/>
      <c r="W2363" s="90">
        <f>IF(AND($AM$17&gt;=$X2363,$AM$17&lt;=$Y2363),'TARIFA ENTREGA A DIRECCION USD'!A2363,$W2364)</f>
        <v>0</v>
      </c>
      <c r="X2363" s="90">
        <v>2354.0010000000002</v>
      </c>
      <c r="Y2363" s="90">
        <v>2355</v>
      </c>
      <c r="Z2363" s="144"/>
    </row>
    <row r="2364" spans="1:26" ht="22.5" x14ac:dyDescent="0.2">
      <c r="A2364" s="294" t="str">
        <f t="shared" si="45"/>
        <v>XCP ETE</v>
      </c>
      <c r="B2364" s="293" t="s">
        <v>5549</v>
      </c>
      <c r="C2364" s="293" t="s">
        <v>5550</v>
      </c>
      <c r="D2364" s="293" t="s">
        <v>570</v>
      </c>
      <c r="E2364" s="293" t="s">
        <v>571</v>
      </c>
      <c r="F2364" s="397" t="s">
        <v>503</v>
      </c>
      <c r="G2364" s="398">
        <v>458</v>
      </c>
      <c r="I2364" s="143"/>
      <c r="J2364" s="143"/>
      <c r="K2364" s="143"/>
      <c r="L2364" s="143"/>
      <c r="M2364" s="237"/>
      <c r="N2364" s="143"/>
      <c r="O2364" s="143"/>
      <c r="P2364" s="143"/>
      <c r="Q2364" s="143"/>
      <c r="R2364" s="143"/>
      <c r="S2364" s="143"/>
      <c r="T2364" s="143"/>
      <c r="U2364" s="143"/>
      <c r="V2364" s="143"/>
      <c r="W2364" s="90">
        <f>IF(AND($AM$17&gt;=$X2364,$AM$17&lt;=$Y2364),'TARIFA ENTREGA A DIRECCION USD'!A2364,$W2365)</f>
        <v>0</v>
      </c>
      <c r="X2364" s="90">
        <v>2355.0010000000002</v>
      </c>
      <c r="Y2364" s="90">
        <v>2356</v>
      </c>
      <c r="Z2364" s="144"/>
    </row>
    <row r="2365" spans="1:26" ht="22.5" x14ac:dyDescent="0.2">
      <c r="A2365" s="294" t="str">
        <f t="shared" si="45"/>
        <v>XCP EVA</v>
      </c>
      <c r="B2365" s="293" t="s">
        <v>5549</v>
      </c>
      <c r="C2365" s="293" t="s">
        <v>5550</v>
      </c>
      <c r="D2365" s="293" t="s">
        <v>572</v>
      </c>
      <c r="E2365" s="293" t="s">
        <v>573</v>
      </c>
      <c r="F2365" s="397" t="s">
        <v>504</v>
      </c>
      <c r="G2365" s="398">
        <v>755</v>
      </c>
      <c r="I2365" s="143"/>
      <c r="J2365" s="143"/>
      <c r="K2365" s="143"/>
      <c r="L2365" s="143"/>
      <c r="M2365" s="237"/>
      <c r="N2365" s="143"/>
      <c r="O2365" s="143"/>
      <c r="P2365" s="143"/>
      <c r="Q2365" s="143"/>
      <c r="R2365" s="143"/>
      <c r="S2365" s="143"/>
      <c r="T2365" s="143"/>
      <c r="U2365" s="143"/>
      <c r="V2365" s="143"/>
      <c r="W2365" s="90">
        <f>IF(AND($AM$17&gt;=$X2365,$AM$17&lt;=$Y2365),'TARIFA ENTREGA A DIRECCION USD'!A2365,$W2366)</f>
        <v>0</v>
      </c>
      <c r="X2365" s="90">
        <v>2356.0010000000002</v>
      </c>
      <c r="Y2365" s="90">
        <v>2357</v>
      </c>
      <c r="Z2365" s="144"/>
    </row>
    <row r="2366" spans="1:26" ht="22.5" x14ac:dyDescent="0.2">
      <c r="A2366" s="294" t="str">
        <f t="shared" si="45"/>
        <v>XCP GR2</v>
      </c>
      <c r="B2366" s="293" t="s">
        <v>5549</v>
      </c>
      <c r="C2366" s="293" t="s">
        <v>5550</v>
      </c>
      <c r="D2366" s="293" t="s">
        <v>576</v>
      </c>
      <c r="E2366" s="293" t="s">
        <v>5473</v>
      </c>
      <c r="F2366" s="397" t="s">
        <v>501</v>
      </c>
      <c r="G2366" s="398">
        <v>39</v>
      </c>
      <c r="I2366" s="143"/>
      <c r="J2366" s="143"/>
      <c r="K2366" s="143"/>
      <c r="L2366" s="143"/>
      <c r="M2366" s="237"/>
      <c r="N2366" s="143"/>
      <c r="O2366" s="143"/>
      <c r="P2366" s="143"/>
      <c r="Q2366" s="143"/>
      <c r="R2366" s="143"/>
      <c r="S2366" s="143"/>
      <c r="T2366" s="143"/>
      <c r="U2366" s="143"/>
      <c r="V2366" s="143"/>
      <c r="W2366" s="90">
        <f>IF(AND($AM$17&gt;=$X2366,$AM$17&lt;=$Y2366),'TARIFA ENTREGA A DIRECCION USD'!A2366,$W2367)</f>
        <v>0</v>
      </c>
      <c r="X2366" s="90">
        <v>2357.0010000000002</v>
      </c>
      <c r="Y2366" s="90">
        <v>2358</v>
      </c>
      <c r="Z2366" s="144"/>
    </row>
    <row r="2367" spans="1:26" ht="22.5" x14ac:dyDescent="0.2">
      <c r="A2367" s="294" t="str">
        <f t="shared" si="45"/>
        <v>XCP GTE</v>
      </c>
      <c r="B2367" s="293" t="s">
        <v>5549</v>
      </c>
      <c r="C2367" s="293" t="s">
        <v>5550</v>
      </c>
      <c r="D2367" s="293" t="s">
        <v>5501</v>
      </c>
      <c r="E2367" s="293" t="s">
        <v>5502</v>
      </c>
      <c r="F2367" s="397" t="s">
        <v>501</v>
      </c>
      <c r="G2367" s="398">
        <v>43</v>
      </c>
      <c r="I2367" s="143"/>
      <c r="J2367" s="143"/>
      <c r="K2367" s="143"/>
      <c r="L2367" s="143"/>
      <c r="M2367" s="237"/>
      <c r="N2367" s="143"/>
      <c r="O2367" s="143"/>
      <c r="P2367" s="143"/>
      <c r="Q2367" s="143"/>
      <c r="R2367" s="143"/>
      <c r="S2367" s="143"/>
      <c r="T2367" s="143"/>
      <c r="U2367" s="143"/>
      <c r="V2367" s="143"/>
      <c r="W2367" s="90">
        <f>IF(AND($AM$17&gt;=$X2367,$AM$17&lt;=$Y2367),'TARIFA ENTREGA A DIRECCION USD'!A2367,$W2368)</f>
        <v>0</v>
      </c>
      <c r="X2367" s="90">
        <v>2358.0010000000002</v>
      </c>
      <c r="Y2367" s="90">
        <v>2359</v>
      </c>
      <c r="Z2367" s="144"/>
    </row>
    <row r="2368" spans="1:26" ht="22.5" x14ac:dyDescent="0.2">
      <c r="A2368" s="294" t="str">
        <f t="shared" si="45"/>
        <v>XCP GUA</v>
      </c>
      <c r="B2368" s="293" t="s">
        <v>5549</v>
      </c>
      <c r="C2368" s="293" t="s">
        <v>5550</v>
      </c>
      <c r="D2368" s="293" t="s">
        <v>574</v>
      </c>
      <c r="E2368" s="293" t="s">
        <v>575</v>
      </c>
      <c r="F2368" s="397" t="s">
        <v>503</v>
      </c>
      <c r="G2368" s="398">
        <v>431</v>
      </c>
      <c r="I2368" s="143"/>
      <c r="J2368" s="143"/>
      <c r="K2368" s="143"/>
      <c r="L2368" s="143"/>
      <c r="M2368" s="237"/>
      <c r="N2368" s="143"/>
      <c r="O2368" s="143"/>
      <c r="P2368" s="143"/>
      <c r="Q2368" s="143"/>
      <c r="R2368" s="143"/>
      <c r="S2368" s="143"/>
      <c r="T2368" s="143"/>
      <c r="U2368" s="143"/>
      <c r="V2368" s="143"/>
      <c r="W2368" s="90">
        <f>IF(AND($AM$17&gt;=$X2368,$AM$17&lt;=$Y2368),'TARIFA ENTREGA A DIRECCION USD'!A2368,$W2369)</f>
        <v>0</v>
      </c>
      <c r="X2368" s="90">
        <v>2359.0010000000002</v>
      </c>
      <c r="Y2368" s="90">
        <v>2360</v>
      </c>
      <c r="Z2368" s="144"/>
    </row>
    <row r="2369" spans="1:26" ht="22.5" x14ac:dyDescent="0.2">
      <c r="A2369" s="294" t="str">
        <f t="shared" si="45"/>
        <v>XCP LGA</v>
      </c>
      <c r="B2369" s="293" t="s">
        <v>5549</v>
      </c>
      <c r="C2369" s="293" t="s">
        <v>5550</v>
      </c>
      <c r="D2369" s="293" t="s">
        <v>5536</v>
      </c>
      <c r="E2369" s="293" t="s">
        <v>5480</v>
      </c>
      <c r="F2369" s="397" t="s">
        <v>501</v>
      </c>
      <c r="G2369" s="398">
        <v>30</v>
      </c>
      <c r="I2369" s="143"/>
      <c r="J2369" s="143"/>
      <c r="K2369" s="143"/>
      <c r="L2369" s="143"/>
      <c r="M2369" s="237"/>
      <c r="N2369" s="143"/>
      <c r="O2369" s="143"/>
      <c r="P2369" s="143"/>
      <c r="Q2369" s="143"/>
      <c r="R2369" s="143"/>
      <c r="S2369" s="143"/>
      <c r="T2369" s="143"/>
      <c r="U2369" s="143"/>
      <c r="V2369" s="143"/>
      <c r="W2369" s="90">
        <f>IF(AND($AM$17&gt;=$X2369,$AM$17&lt;=$Y2369),'TARIFA ENTREGA A DIRECCION USD'!A2369,$W2370)</f>
        <v>0</v>
      </c>
      <c r="X2369" s="90">
        <v>2360.0010000000002</v>
      </c>
      <c r="Y2369" s="90">
        <v>2361</v>
      </c>
      <c r="Z2369" s="144"/>
    </row>
    <row r="2370" spans="1:26" ht="22.5" x14ac:dyDescent="0.2">
      <c r="A2370" s="294" t="str">
        <f t="shared" ref="A2370:A2433" si="46">CONCATENATE(B2370," ",D2370)</f>
        <v>XCP MAY</v>
      </c>
      <c r="B2370" s="293" t="s">
        <v>5549</v>
      </c>
      <c r="C2370" s="293" t="s">
        <v>5550</v>
      </c>
      <c r="D2370" s="293" t="s">
        <v>577</v>
      </c>
      <c r="E2370" s="293" t="s">
        <v>578</v>
      </c>
      <c r="F2370" s="397" t="s">
        <v>502</v>
      </c>
      <c r="G2370" s="398">
        <v>119</v>
      </c>
      <c r="I2370" s="143"/>
      <c r="J2370" s="143"/>
      <c r="K2370" s="143"/>
      <c r="L2370" s="143"/>
      <c r="M2370" s="237"/>
      <c r="N2370" s="143"/>
      <c r="O2370" s="143"/>
      <c r="P2370" s="143"/>
      <c r="Q2370" s="143"/>
      <c r="R2370" s="143"/>
      <c r="S2370" s="143"/>
      <c r="T2370" s="143"/>
      <c r="U2370" s="143"/>
      <c r="V2370" s="143"/>
      <c r="W2370" s="90">
        <f>IF(AND($AM$17&gt;=$X2370,$AM$17&lt;=$Y2370),'TARIFA ENTREGA A DIRECCION USD'!A2370,$W2371)</f>
        <v>0</v>
      </c>
      <c r="X2370" s="90">
        <v>2361.0010000000002</v>
      </c>
      <c r="Y2370" s="90">
        <v>2362</v>
      </c>
      <c r="Z2370" s="144"/>
    </row>
    <row r="2371" spans="1:26" ht="22.5" x14ac:dyDescent="0.2">
      <c r="A2371" s="294" t="str">
        <f t="shared" si="46"/>
        <v>XCP MBO</v>
      </c>
      <c r="B2371" s="293" t="s">
        <v>5549</v>
      </c>
      <c r="C2371" s="293" t="s">
        <v>5550</v>
      </c>
      <c r="D2371" s="293" t="s">
        <v>579</v>
      </c>
      <c r="E2371" s="293" t="s">
        <v>580</v>
      </c>
      <c r="F2371" s="397" t="s">
        <v>504</v>
      </c>
      <c r="G2371" s="398">
        <v>709</v>
      </c>
      <c r="I2371" s="143"/>
      <c r="J2371" s="143"/>
      <c r="K2371" s="143"/>
      <c r="L2371" s="143"/>
      <c r="M2371" s="237"/>
      <c r="N2371" s="143"/>
      <c r="O2371" s="143"/>
      <c r="P2371" s="143"/>
      <c r="Q2371" s="143"/>
      <c r="R2371" s="143"/>
      <c r="S2371" s="143"/>
      <c r="T2371" s="143"/>
      <c r="U2371" s="143"/>
      <c r="V2371" s="143"/>
      <c r="W2371" s="90">
        <f>IF(AND($AM$17&gt;=$X2371,$AM$17&lt;=$Y2371),'TARIFA ENTREGA A DIRECCION USD'!A2371,$W2372)</f>
        <v>0</v>
      </c>
      <c r="X2371" s="90">
        <v>2362.0010000000002</v>
      </c>
      <c r="Y2371" s="90">
        <v>2363</v>
      </c>
      <c r="Z2371" s="144"/>
    </row>
    <row r="2372" spans="1:26" ht="22.5" x14ac:dyDescent="0.2">
      <c r="A2372" s="294" t="str">
        <f t="shared" si="46"/>
        <v>XCP MDA</v>
      </c>
      <c r="B2372" s="293" t="s">
        <v>5549</v>
      </c>
      <c r="C2372" s="293" t="s">
        <v>5550</v>
      </c>
      <c r="D2372" s="293" t="s">
        <v>581</v>
      </c>
      <c r="E2372" s="293" t="s">
        <v>582</v>
      </c>
      <c r="F2372" s="397" t="s">
        <v>504</v>
      </c>
      <c r="G2372" s="398">
        <v>757</v>
      </c>
      <c r="I2372" s="143"/>
      <c r="J2372" s="143"/>
      <c r="K2372" s="143"/>
      <c r="L2372" s="143"/>
      <c r="M2372" s="237"/>
      <c r="N2372" s="143"/>
      <c r="O2372" s="143"/>
      <c r="P2372" s="143"/>
      <c r="Q2372" s="143"/>
      <c r="R2372" s="143"/>
      <c r="S2372" s="143"/>
      <c r="T2372" s="143"/>
      <c r="U2372" s="143"/>
      <c r="V2372" s="143"/>
      <c r="W2372" s="90">
        <f>IF(AND($AM$17&gt;=$X2372,$AM$17&lt;=$Y2372),'TARIFA ENTREGA A DIRECCION USD'!A2372,$W2373)</f>
        <v>0</v>
      </c>
      <c r="X2372" s="90">
        <v>2363.0010000000002</v>
      </c>
      <c r="Y2372" s="90">
        <v>2364</v>
      </c>
      <c r="Z2372" s="144"/>
    </row>
    <row r="2373" spans="1:26" ht="22.5" x14ac:dyDescent="0.2">
      <c r="A2373" s="294" t="str">
        <f t="shared" si="46"/>
        <v>XCP MIN</v>
      </c>
      <c r="B2373" s="293" t="s">
        <v>5549</v>
      </c>
      <c r="C2373" s="293" t="s">
        <v>5550</v>
      </c>
      <c r="D2373" s="293" t="s">
        <v>583</v>
      </c>
      <c r="E2373" s="293" t="s">
        <v>584</v>
      </c>
      <c r="F2373" s="397" t="s">
        <v>503</v>
      </c>
      <c r="G2373" s="398">
        <v>503</v>
      </c>
      <c r="I2373" s="143"/>
      <c r="J2373" s="143"/>
      <c r="K2373" s="143"/>
      <c r="L2373" s="143"/>
      <c r="M2373" s="237"/>
      <c r="N2373" s="143"/>
      <c r="O2373" s="143"/>
      <c r="P2373" s="143"/>
      <c r="Q2373" s="143"/>
      <c r="R2373" s="143"/>
      <c r="S2373" s="143"/>
      <c r="T2373" s="143"/>
      <c r="U2373" s="143"/>
      <c r="V2373" s="143"/>
      <c r="W2373" s="90">
        <f>IF(AND($AM$17&gt;=$X2373,$AM$17&lt;=$Y2373),'TARIFA ENTREGA A DIRECCION USD'!A2373,$W2374)</f>
        <v>0</v>
      </c>
      <c r="X2373" s="90">
        <v>2364.0010000000002</v>
      </c>
      <c r="Y2373" s="90">
        <v>2365</v>
      </c>
      <c r="Z2373" s="144"/>
    </row>
    <row r="2374" spans="1:26" ht="22.5" x14ac:dyDescent="0.2">
      <c r="A2374" s="294" t="str">
        <f t="shared" si="46"/>
        <v>XCP MLM</v>
      </c>
      <c r="B2374" s="293" t="s">
        <v>5549</v>
      </c>
      <c r="C2374" s="293" t="s">
        <v>5550</v>
      </c>
      <c r="D2374" s="293" t="s">
        <v>5474</v>
      </c>
      <c r="E2374" s="293" t="s">
        <v>5487</v>
      </c>
      <c r="F2374" s="397" t="s">
        <v>501</v>
      </c>
      <c r="G2374" s="398">
        <v>1</v>
      </c>
      <c r="I2374" s="143"/>
      <c r="J2374" s="143"/>
      <c r="K2374" s="143"/>
      <c r="L2374" s="143"/>
      <c r="M2374" s="237"/>
      <c r="N2374" s="143"/>
      <c r="O2374" s="143"/>
      <c r="P2374" s="143"/>
      <c r="Q2374" s="143"/>
      <c r="R2374" s="143"/>
      <c r="S2374" s="143"/>
      <c r="T2374" s="143"/>
      <c r="U2374" s="143"/>
      <c r="V2374" s="143"/>
      <c r="W2374" s="90">
        <f>IF(AND($AM$17&gt;=$X2374,$AM$17&lt;=$Y2374),'TARIFA ENTREGA A DIRECCION USD'!A2374,$W2375)</f>
        <v>0</v>
      </c>
      <c r="X2374" s="90">
        <v>2365.0010000000002</v>
      </c>
      <c r="Y2374" s="90">
        <v>2366</v>
      </c>
      <c r="Z2374" s="144"/>
    </row>
    <row r="2375" spans="1:26" ht="22.5" x14ac:dyDescent="0.2">
      <c r="A2375" s="294" t="str">
        <f t="shared" si="46"/>
        <v>XCP MTA</v>
      </c>
      <c r="B2375" s="293" t="s">
        <v>5549</v>
      </c>
      <c r="C2375" s="293" t="s">
        <v>5550</v>
      </c>
      <c r="D2375" s="293" t="s">
        <v>585</v>
      </c>
      <c r="E2375" s="293" t="s">
        <v>5483</v>
      </c>
      <c r="F2375" s="397" t="s">
        <v>504</v>
      </c>
      <c r="G2375" s="398">
        <v>460</v>
      </c>
      <c r="I2375" s="143"/>
      <c r="J2375" s="143"/>
      <c r="K2375" s="143"/>
      <c r="L2375" s="143"/>
      <c r="M2375" s="237"/>
      <c r="N2375" s="143"/>
      <c r="O2375" s="143"/>
      <c r="P2375" s="143"/>
      <c r="Q2375" s="143"/>
      <c r="R2375" s="143"/>
      <c r="S2375" s="143"/>
      <c r="T2375" s="143"/>
      <c r="U2375" s="143"/>
      <c r="V2375" s="143"/>
      <c r="W2375" s="90">
        <f>IF(AND($AM$17&gt;=$X2375,$AM$17&lt;=$Y2375),'TARIFA ENTREGA A DIRECCION USD'!A2375,$W2376)</f>
        <v>0</v>
      </c>
      <c r="X2375" s="90">
        <v>2366.0010000000002</v>
      </c>
      <c r="Y2375" s="90">
        <v>2367</v>
      </c>
      <c r="Z2375" s="144"/>
    </row>
    <row r="2376" spans="1:26" ht="22.5" x14ac:dyDescent="0.2">
      <c r="A2376" s="294" t="str">
        <f t="shared" si="46"/>
        <v>XCP PCO</v>
      </c>
      <c r="B2376" s="293" t="s">
        <v>5549</v>
      </c>
      <c r="C2376" s="293" t="s">
        <v>5550</v>
      </c>
      <c r="D2376" s="293" t="s">
        <v>586</v>
      </c>
      <c r="E2376" s="293" t="s">
        <v>587</v>
      </c>
      <c r="F2376" s="397" t="s">
        <v>502</v>
      </c>
      <c r="G2376" s="398">
        <v>209</v>
      </c>
      <c r="I2376" s="143"/>
      <c r="J2376" s="143"/>
      <c r="K2376" s="143"/>
      <c r="L2376" s="143"/>
      <c r="M2376" s="237"/>
      <c r="N2376" s="143"/>
      <c r="O2376" s="143"/>
      <c r="P2376" s="143"/>
      <c r="Q2376" s="143"/>
      <c r="R2376" s="143"/>
      <c r="S2376" s="143"/>
      <c r="T2376" s="143"/>
      <c r="U2376" s="143"/>
      <c r="V2376" s="143"/>
      <c r="W2376" s="90">
        <f>IF(AND($AM$17&gt;=$X2376,$AM$17&lt;=$Y2376),'TARIFA ENTREGA A DIRECCION USD'!A2376,$W2377)</f>
        <v>0</v>
      </c>
      <c r="X2376" s="90">
        <v>2367.0010000000002</v>
      </c>
      <c r="Y2376" s="90">
        <v>2368</v>
      </c>
      <c r="Z2376" s="144"/>
    </row>
    <row r="2377" spans="1:26" ht="22.5" x14ac:dyDescent="0.2">
      <c r="A2377" s="294" t="str">
        <f t="shared" si="46"/>
        <v>XCP PFO</v>
      </c>
      <c r="B2377" s="293" t="s">
        <v>5549</v>
      </c>
      <c r="C2377" s="293" t="s">
        <v>5550</v>
      </c>
      <c r="D2377" s="293" t="s">
        <v>588</v>
      </c>
      <c r="E2377" s="293" t="s">
        <v>589</v>
      </c>
      <c r="F2377" s="397" t="s">
        <v>503</v>
      </c>
      <c r="G2377" s="398">
        <v>528</v>
      </c>
      <c r="I2377" s="143"/>
      <c r="J2377" s="143"/>
      <c r="K2377" s="143"/>
      <c r="L2377" s="143"/>
      <c r="M2377" s="237"/>
      <c r="N2377" s="143"/>
      <c r="O2377" s="143"/>
      <c r="P2377" s="143"/>
      <c r="Q2377" s="143"/>
      <c r="R2377" s="143"/>
      <c r="S2377" s="143"/>
      <c r="T2377" s="143"/>
      <c r="U2377" s="143"/>
      <c r="V2377" s="143"/>
      <c r="W2377" s="90">
        <f>IF(AND($AM$17&gt;=$X2377,$AM$17&lt;=$Y2377),'TARIFA ENTREGA A DIRECCION USD'!A2377,$W2378)</f>
        <v>0</v>
      </c>
      <c r="X2377" s="90">
        <v>2368.0010000000002</v>
      </c>
      <c r="Y2377" s="90">
        <v>2369</v>
      </c>
      <c r="Z2377" s="144"/>
    </row>
    <row r="2378" spans="1:26" ht="22.5" x14ac:dyDescent="0.2">
      <c r="A2378" s="294" t="str">
        <f t="shared" si="46"/>
        <v>XCP PLC</v>
      </c>
      <c r="B2378" s="293" t="s">
        <v>5549</v>
      </c>
      <c r="C2378" s="293" t="s">
        <v>5550</v>
      </c>
      <c r="D2378" s="293" t="s">
        <v>590</v>
      </c>
      <c r="E2378" s="293" t="s">
        <v>591</v>
      </c>
      <c r="F2378" s="397" t="s">
        <v>502</v>
      </c>
      <c r="G2378" s="398">
        <v>324</v>
      </c>
      <c r="I2378" s="143"/>
      <c r="J2378" s="143"/>
      <c r="K2378" s="143"/>
      <c r="L2378" s="143"/>
      <c r="M2378" s="237"/>
      <c r="N2378" s="143"/>
      <c r="O2378" s="143"/>
      <c r="P2378" s="143"/>
      <c r="Q2378" s="143"/>
      <c r="R2378" s="143"/>
      <c r="S2378" s="143"/>
      <c r="T2378" s="143"/>
      <c r="U2378" s="143"/>
      <c r="V2378" s="143"/>
      <c r="W2378" s="90">
        <f>IF(AND($AM$17&gt;=$X2378,$AM$17&lt;=$Y2378),'TARIFA ENTREGA A DIRECCION USD'!A2378,$W2379)</f>
        <v>0</v>
      </c>
      <c r="X2378" s="90">
        <v>2369.0010000000002</v>
      </c>
      <c r="Y2378" s="90">
        <v>2370</v>
      </c>
      <c r="Z2378" s="144"/>
    </row>
    <row r="2379" spans="1:26" ht="22.5" x14ac:dyDescent="0.2">
      <c r="A2379" s="294" t="str">
        <f t="shared" si="46"/>
        <v>XCP POZ</v>
      </c>
      <c r="B2379" s="293" t="s">
        <v>5549</v>
      </c>
      <c r="C2379" s="293" t="s">
        <v>5550</v>
      </c>
      <c r="D2379" s="293" t="s">
        <v>592</v>
      </c>
      <c r="E2379" s="293" t="s">
        <v>593</v>
      </c>
      <c r="F2379" s="397" t="s">
        <v>504</v>
      </c>
      <c r="G2379" s="398">
        <v>656</v>
      </c>
      <c r="I2379" s="143"/>
      <c r="J2379" s="143"/>
      <c r="K2379" s="143"/>
      <c r="L2379" s="143"/>
      <c r="M2379" s="237"/>
      <c r="N2379" s="143"/>
      <c r="O2379" s="143"/>
      <c r="P2379" s="143"/>
      <c r="Q2379" s="143"/>
      <c r="R2379" s="143"/>
      <c r="S2379" s="143"/>
      <c r="T2379" s="143"/>
      <c r="U2379" s="143"/>
      <c r="V2379" s="143"/>
      <c r="W2379" s="90">
        <f>IF(AND($AM$17&gt;=$X2379,$AM$17&lt;=$Y2379),'TARIFA ENTREGA A DIRECCION USD'!A2379,$W2380)</f>
        <v>0</v>
      </c>
      <c r="X2379" s="90">
        <v>2370.0010000000002</v>
      </c>
      <c r="Y2379" s="90">
        <v>2371</v>
      </c>
      <c r="Z2379" s="144"/>
    </row>
    <row r="2380" spans="1:26" ht="22.5" x14ac:dyDescent="0.2">
      <c r="A2380" s="294" t="str">
        <f t="shared" si="46"/>
        <v>XCP SNT</v>
      </c>
      <c r="B2380" s="293" t="s">
        <v>5549</v>
      </c>
      <c r="C2380" s="293" t="s">
        <v>5550</v>
      </c>
      <c r="D2380" s="293" t="s">
        <v>5610</v>
      </c>
      <c r="E2380" s="293" t="s">
        <v>594</v>
      </c>
      <c r="F2380" s="397" t="s">
        <v>504</v>
      </c>
      <c r="G2380" s="398">
        <v>920</v>
      </c>
      <c r="I2380" s="143"/>
      <c r="J2380" s="143"/>
      <c r="K2380" s="143"/>
      <c r="L2380" s="143"/>
      <c r="M2380" s="237"/>
      <c r="N2380" s="143"/>
      <c r="O2380" s="143"/>
      <c r="P2380" s="143"/>
      <c r="Q2380" s="143"/>
      <c r="R2380" s="143"/>
      <c r="S2380" s="143"/>
      <c r="T2380" s="143"/>
      <c r="U2380" s="143"/>
      <c r="V2380" s="143"/>
      <c r="W2380" s="90">
        <f>IF(AND($AM$17&gt;=$X2380,$AM$17&lt;=$Y2380),'TARIFA ENTREGA A DIRECCION USD'!A2380,$W2381)</f>
        <v>0</v>
      </c>
      <c r="X2380" s="90">
        <v>2371.0010000000002</v>
      </c>
      <c r="Y2380" s="90">
        <v>2372</v>
      </c>
      <c r="Z2380" s="144"/>
    </row>
    <row r="2381" spans="1:26" ht="22.5" x14ac:dyDescent="0.2">
      <c r="A2381" s="294" t="str">
        <f t="shared" si="46"/>
        <v>XCP SBZ</v>
      </c>
      <c r="B2381" s="293" t="s">
        <v>5549</v>
      </c>
      <c r="C2381" s="293" t="s">
        <v>5550</v>
      </c>
      <c r="D2381" s="293" t="s">
        <v>595</v>
      </c>
      <c r="E2381" s="293" t="s">
        <v>5484</v>
      </c>
      <c r="F2381" s="397" t="s">
        <v>504</v>
      </c>
      <c r="G2381" s="398">
        <v>809</v>
      </c>
      <c r="I2381" s="143"/>
      <c r="J2381" s="143"/>
      <c r="K2381" s="143"/>
      <c r="L2381" s="143"/>
      <c r="M2381" s="237"/>
      <c r="N2381" s="143"/>
      <c r="O2381" s="143"/>
      <c r="P2381" s="143"/>
      <c r="Q2381" s="143"/>
      <c r="R2381" s="143"/>
      <c r="S2381" s="143"/>
      <c r="T2381" s="143"/>
      <c r="U2381" s="143"/>
      <c r="V2381" s="143"/>
      <c r="W2381" s="90">
        <f>IF(AND($AM$17&gt;=$X2381,$AM$17&lt;=$Y2381),'TARIFA ENTREGA A DIRECCION USD'!A2381,$W2382)</f>
        <v>0</v>
      </c>
      <c r="X2381" s="90">
        <v>2372.0010000000002</v>
      </c>
      <c r="Y2381" s="90">
        <v>2373</v>
      </c>
      <c r="Z2381" s="144"/>
    </row>
    <row r="2382" spans="1:26" ht="22.5" x14ac:dyDescent="0.2">
      <c r="A2382" s="294" t="str">
        <f t="shared" si="46"/>
        <v>XCP SCL</v>
      </c>
      <c r="B2382" s="293" t="s">
        <v>5549</v>
      </c>
      <c r="C2382" s="293" t="s">
        <v>5550</v>
      </c>
      <c r="D2382" s="293" t="s">
        <v>596</v>
      </c>
      <c r="E2382" s="293" t="s">
        <v>597</v>
      </c>
      <c r="F2382" s="397" t="s">
        <v>504</v>
      </c>
      <c r="G2382" s="398">
        <v>901</v>
      </c>
      <c r="I2382" s="143"/>
      <c r="J2382" s="143"/>
      <c r="K2382" s="143"/>
      <c r="L2382" s="143"/>
      <c r="M2382" s="237"/>
      <c r="N2382" s="143"/>
      <c r="O2382" s="143"/>
      <c r="P2382" s="143"/>
      <c r="Q2382" s="143"/>
      <c r="R2382" s="143"/>
      <c r="S2382" s="143"/>
      <c r="T2382" s="143"/>
      <c r="U2382" s="143"/>
      <c r="V2382" s="143"/>
      <c r="W2382" s="90">
        <f>IF(AND($AM$17&gt;=$X2382,$AM$17&lt;=$Y2382),'TARIFA ENTREGA A DIRECCION USD'!A2382,$W2383)</f>
        <v>0</v>
      </c>
      <c r="X2382" s="90">
        <v>2373.0010000000002</v>
      </c>
      <c r="Y2382" s="90">
        <v>2374</v>
      </c>
      <c r="Z2382" s="144"/>
    </row>
    <row r="2383" spans="1:26" ht="22.5" x14ac:dyDescent="0.2">
      <c r="A2383" s="294" t="str">
        <f t="shared" si="46"/>
        <v>XCP SFE</v>
      </c>
      <c r="B2383" s="293" t="s">
        <v>5549</v>
      </c>
      <c r="C2383" s="293" t="s">
        <v>5550</v>
      </c>
      <c r="D2383" s="293" t="s">
        <v>598</v>
      </c>
      <c r="E2383" s="293" t="s">
        <v>599</v>
      </c>
      <c r="F2383" s="397" t="s">
        <v>502</v>
      </c>
      <c r="G2383" s="398">
        <v>280</v>
      </c>
      <c r="I2383" s="143"/>
      <c r="J2383" s="143"/>
      <c r="K2383" s="143"/>
      <c r="L2383" s="143"/>
      <c r="M2383" s="237"/>
      <c r="N2383" s="143"/>
      <c r="O2383" s="143"/>
      <c r="P2383" s="143"/>
      <c r="Q2383" s="143"/>
      <c r="R2383" s="143"/>
      <c r="S2383" s="143"/>
      <c r="T2383" s="143"/>
      <c r="U2383" s="143"/>
      <c r="V2383" s="143"/>
      <c r="W2383" s="90">
        <f>IF(AND($AM$17&gt;=$X2383,$AM$17&lt;=$Y2383),'TARIFA ENTREGA A DIRECCION USD'!A2383,$W2384)</f>
        <v>0</v>
      </c>
      <c r="X2383" s="90">
        <v>2374.0010000000002</v>
      </c>
      <c r="Y2383" s="90">
        <v>2375</v>
      </c>
      <c r="Z2383" s="144"/>
    </row>
    <row r="2384" spans="1:26" ht="22.5" x14ac:dyDescent="0.2">
      <c r="A2384" s="294" t="str">
        <f t="shared" si="46"/>
        <v>XCP SFX</v>
      </c>
      <c r="B2384" s="293" t="s">
        <v>5549</v>
      </c>
      <c r="C2384" s="293" t="s">
        <v>5550</v>
      </c>
      <c r="D2384" s="293" t="s">
        <v>600</v>
      </c>
      <c r="E2384" s="293" t="s">
        <v>601</v>
      </c>
      <c r="F2384" s="397" t="s">
        <v>504</v>
      </c>
      <c r="G2384" s="398">
        <v>672</v>
      </c>
      <c r="I2384" s="143"/>
      <c r="J2384" s="143"/>
      <c r="K2384" s="143"/>
      <c r="L2384" s="143"/>
      <c r="M2384" s="237"/>
      <c r="N2384" s="143"/>
      <c r="O2384" s="143"/>
      <c r="P2384" s="143"/>
      <c r="Q2384" s="143"/>
      <c r="R2384" s="143"/>
      <c r="S2384" s="143"/>
      <c r="T2384" s="143"/>
      <c r="U2384" s="143"/>
      <c r="V2384" s="143"/>
      <c r="W2384" s="90">
        <f>IF(AND($AM$17&gt;=$X2384,$AM$17&lt;=$Y2384),'TARIFA ENTREGA A DIRECCION USD'!A2384,$W2385)</f>
        <v>0</v>
      </c>
      <c r="X2384" s="90">
        <v>2375.0010000000002</v>
      </c>
      <c r="Y2384" s="90">
        <v>2376</v>
      </c>
      <c r="Z2384" s="144"/>
    </row>
    <row r="2385" spans="1:26" ht="22.5" x14ac:dyDescent="0.2">
      <c r="A2385" s="294" t="str">
        <f t="shared" si="46"/>
        <v>XCP TPT</v>
      </c>
      <c r="B2385" s="293" t="s">
        <v>5549</v>
      </c>
      <c r="C2385" s="293" t="s">
        <v>5550</v>
      </c>
      <c r="D2385" s="293" t="s">
        <v>5503</v>
      </c>
      <c r="E2385" s="293" t="s">
        <v>5504</v>
      </c>
      <c r="F2385" s="397" t="s">
        <v>504</v>
      </c>
      <c r="G2385" s="398">
        <v>720</v>
      </c>
      <c r="I2385" s="143"/>
      <c r="J2385" s="143"/>
      <c r="K2385" s="143"/>
      <c r="L2385" s="143"/>
      <c r="M2385" s="237"/>
      <c r="N2385" s="143"/>
      <c r="O2385" s="143"/>
      <c r="P2385" s="143"/>
      <c r="Q2385" s="143"/>
      <c r="R2385" s="143"/>
      <c r="S2385" s="143"/>
      <c r="T2385" s="143"/>
      <c r="U2385" s="143"/>
      <c r="V2385" s="143"/>
      <c r="W2385" s="90">
        <f>IF(AND($AM$17&gt;=$X2385,$AM$17&lt;=$Y2385),'TARIFA ENTREGA A DIRECCION USD'!A2385,$W2386)</f>
        <v>0</v>
      </c>
      <c r="X2385" s="90">
        <v>2376.0010000000002</v>
      </c>
      <c r="Y2385" s="90">
        <v>2377</v>
      </c>
      <c r="Z2385" s="144"/>
    </row>
    <row r="2386" spans="1:26" ht="22.5" x14ac:dyDescent="0.2">
      <c r="A2386" s="294" t="str">
        <f t="shared" si="46"/>
        <v>XCP TY1</v>
      </c>
      <c r="B2386" s="293" t="s">
        <v>5549</v>
      </c>
      <c r="C2386" s="293" t="s">
        <v>5550</v>
      </c>
      <c r="D2386" s="293" t="s">
        <v>604</v>
      </c>
      <c r="E2386" s="293" t="s">
        <v>605</v>
      </c>
      <c r="F2386" s="397" t="s">
        <v>501</v>
      </c>
      <c r="G2386" s="398">
        <v>1</v>
      </c>
      <c r="I2386" s="143"/>
      <c r="J2386" s="143"/>
      <c r="K2386" s="143"/>
      <c r="L2386" s="143"/>
      <c r="M2386" s="237"/>
      <c r="N2386" s="143"/>
      <c r="O2386" s="143"/>
      <c r="P2386" s="143"/>
      <c r="Q2386" s="143"/>
      <c r="R2386" s="143"/>
      <c r="S2386" s="143"/>
      <c r="T2386" s="143"/>
      <c r="U2386" s="143"/>
      <c r="V2386" s="143"/>
      <c r="W2386" s="90">
        <f>IF(AND($AM$17&gt;=$X2386,$AM$17&lt;=$Y2386),'TARIFA ENTREGA A DIRECCION USD'!A2386,$W2387)</f>
        <v>0</v>
      </c>
      <c r="X2386" s="90">
        <v>2377.0010000000002</v>
      </c>
      <c r="Y2386" s="90">
        <v>2378</v>
      </c>
      <c r="Z2386" s="144"/>
    </row>
    <row r="2387" spans="1:26" ht="22.5" x14ac:dyDescent="0.2">
      <c r="A2387" s="294" t="str">
        <f t="shared" si="46"/>
        <v>XCP VAL</v>
      </c>
      <c r="B2387" s="293" t="s">
        <v>5549</v>
      </c>
      <c r="C2387" s="293" t="s">
        <v>5550</v>
      </c>
      <c r="D2387" s="293" t="s">
        <v>602</v>
      </c>
      <c r="E2387" s="293" t="s">
        <v>603</v>
      </c>
      <c r="F2387" s="397" t="s">
        <v>502</v>
      </c>
      <c r="G2387" s="398">
        <v>167</v>
      </c>
      <c r="I2387" s="143"/>
      <c r="J2387" s="143"/>
      <c r="K2387" s="143"/>
      <c r="L2387" s="143"/>
      <c r="M2387" s="237"/>
      <c r="N2387" s="143"/>
      <c r="O2387" s="143"/>
      <c r="P2387" s="143"/>
      <c r="Q2387" s="143"/>
      <c r="R2387" s="143"/>
      <c r="S2387" s="143"/>
      <c r="T2387" s="143"/>
      <c r="U2387" s="143"/>
      <c r="V2387" s="143"/>
      <c r="W2387" s="90">
        <f>IF(AND($AM$17&gt;=$X2387,$AM$17&lt;=$Y2387),'TARIFA ENTREGA A DIRECCION USD'!A2387,$W2388)</f>
        <v>0</v>
      </c>
      <c r="X2387" s="90">
        <v>2378.0010000000002</v>
      </c>
      <c r="Y2387" s="90">
        <v>2379</v>
      </c>
      <c r="Z2387" s="144"/>
    </row>
    <row r="2388" spans="1:26" ht="22.5" x14ac:dyDescent="0.2">
      <c r="A2388" s="294" t="str">
        <f t="shared" si="46"/>
        <v>XCP VEN</v>
      </c>
      <c r="B2388" s="293" t="s">
        <v>5549</v>
      </c>
      <c r="C2388" s="293" t="s">
        <v>5550</v>
      </c>
      <c r="D2388" s="293" t="s">
        <v>5475</v>
      </c>
      <c r="E2388" s="293" t="s">
        <v>5476</v>
      </c>
      <c r="F2388" s="397" t="s">
        <v>501</v>
      </c>
      <c r="G2388" s="398">
        <v>1</v>
      </c>
      <c r="I2388" s="143"/>
      <c r="J2388" s="143"/>
      <c r="K2388" s="143"/>
      <c r="L2388" s="143"/>
      <c r="M2388" s="237"/>
      <c r="N2388" s="143"/>
      <c r="O2388" s="143"/>
      <c r="P2388" s="143"/>
      <c r="Q2388" s="143"/>
      <c r="R2388" s="143"/>
      <c r="S2388" s="143"/>
      <c r="T2388" s="143"/>
      <c r="U2388" s="143"/>
      <c r="V2388" s="143"/>
      <c r="W2388" s="90">
        <f>IF(AND($AM$17&gt;=$X2388,$AM$17&lt;=$Y2388),'TARIFA ENTREGA A DIRECCION USD'!A2388,$W2389)</f>
        <v>0</v>
      </c>
      <c r="X2388" s="90">
        <v>2379.0010000000002</v>
      </c>
      <c r="Y2388" s="90">
        <v>2380</v>
      </c>
      <c r="Z2388" s="144"/>
    </row>
    <row r="2389" spans="1:26" ht="22.5" x14ac:dyDescent="0.2">
      <c r="A2389" s="294" t="str">
        <f t="shared" si="46"/>
        <v>XCP VLP</v>
      </c>
      <c r="B2389" s="293" t="s">
        <v>5549</v>
      </c>
      <c r="C2389" s="293" t="s">
        <v>5550</v>
      </c>
      <c r="D2389" s="293" t="s">
        <v>606</v>
      </c>
      <c r="E2389" s="293" t="s">
        <v>5482</v>
      </c>
      <c r="F2389" s="397" t="s">
        <v>503</v>
      </c>
      <c r="G2389" s="398">
        <v>359</v>
      </c>
      <c r="I2389" s="143"/>
      <c r="J2389" s="143"/>
      <c r="K2389" s="143"/>
      <c r="L2389" s="143"/>
      <c r="M2389" s="237"/>
      <c r="N2389" s="143"/>
      <c r="O2389" s="143"/>
      <c r="P2389" s="143"/>
      <c r="Q2389" s="143"/>
      <c r="R2389" s="143"/>
      <c r="S2389" s="143"/>
      <c r="T2389" s="143"/>
      <c r="U2389" s="143"/>
      <c r="V2389" s="143"/>
      <c r="W2389" s="90">
        <f>IF(AND($AM$17&gt;=$X2389,$AM$17&lt;=$Y2389),'TARIFA ENTREGA A DIRECCION USD'!A2389,$W2390)</f>
        <v>0</v>
      </c>
      <c r="X2389" s="90">
        <v>2380.0010000000002</v>
      </c>
      <c r="Y2389" s="90">
        <v>2381</v>
      </c>
      <c r="Z2389" s="144"/>
    </row>
    <row r="2390" spans="1:26" ht="22.5" x14ac:dyDescent="0.2">
      <c r="A2390" s="294" t="str">
        <f t="shared" si="46"/>
        <v>XCP VRA</v>
      </c>
      <c r="B2390" s="293" t="s">
        <v>5549</v>
      </c>
      <c r="C2390" s="293" t="s">
        <v>5550</v>
      </c>
      <c r="D2390" s="293" t="s">
        <v>607</v>
      </c>
      <c r="E2390" s="293" t="s">
        <v>608</v>
      </c>
      <c r="F2390" s="397" t="s">
        <v>504</v>
      </c>
      <c r="G2390" s="398">
        <v>606</v>
      </c>
      <c r="I2390" s="143"/>
      <c r="J2390" s="143"/>
      <c r="K2390" s="143"/>
      <c r="L2390" s="143"/>
      <c r="M2390" s="237"/>
      <c r="N2390" s="143"/>
      <c r="O2390" s="143"/>
      <c r="P2390" s="143"/>
      <c r="Q2390" s="143"/>
      <c r="R2390" s="143"/>
      <c r="S2390" s="143"/>
      <c r="T2390" s="143"/>
      <c r="U2390" s="143"/>
      <c r="V2390" s="143"/>
      <c r="W2390" s="90">
        <f>IF(AND($AM$17&gt;=$X2390,$AM$17&lt;=$Y2390),'TARIFA ENTREGA A DIRECCION USD'!A2390,$W2391)</f>
        <v>0</v>
      </c>
      <c r="X2390" s="90">
        <v>2381.0010000000002</v>
      </c>
      <c r="Y2390" s="90">
        <v>2382</v>
      </c>
      <c r="Z2390" s="144"/>
    </row>
    <row r="2391" spans="1:26" ht="22.5" x14ac:dyDescent="0.2">
      <c r="A2391" s="294" t="str">
        <f t="shared" si="46"/>
        <v>XCP XBM</v>
      </c>
      <c r="B2391" s="293" t="s">
        <v>5549</v>
      </c>
      <c r="C2391" s="293" t="s">
        <v>5550</v>
      </c>
      <c r="D2391" s="293" t="s">
        <v>609</v>
      </c>
      <c r="E2391" s="293" t="s">
        <v>612</v>
      </c>
      <c r="F2391" s="397" t="s">
        <v>501</v>
      </c>
      <c r="G2391" s="398">
        <v>1</v>
      </c>
      <c r="I2391" s="143"/>
      <c r="J2391" s="143"/>
      <c r="K2391" s="143"/>
      <c r="L2391" s="143"/>
      <c r="M2391" s="237"/>
      <c r="N2391" s="143"/>
      <c r="O2391" s="143"/>
      <c r="P2391" s="143"/>
      <c r="Q2391" s="143"/>
      <c r="R2391" s="143"/>
      <c r="S2391" s="143"/>
      <c r="T2391" s="143"/>
      <c r="U2391" s="143"/>
      <c r="V2391" s="143"/>
      <c r="W2391" s="90">
        <f>IF(AND($AM$17&gt;=$X2391,$AM$17&lt;=$Y2391),'TARIFA ENTREGA A DIRECCION USD'!A2391,$W2392)</f>
        <v>0</v>
      </c>
      <c r="X2391" s="90">
        <v>2382.0010000000002</v>
      </c>
      <c r="Y2391" s="90">
        <v>2383</v>
      </c>
      <c r="Z2391" s="144"/>
    </row>
    <row r="2392" spans="1:26" ht="22.5" x14ac:dyDescent="0.2">
      <c r="A2392" s="294" t="str">
        <f t="shared" si="46"/>
        <v>XCP XES</v>
      </c>
      <c r="B2392" s="293" t="s">
        <v>5549</v>
      </c>
      <c r="C2392" s="293" t="s">
        <v>5550</v>
      </c>
      <c r="D2392" s="293" t="s">
        <v>610</v>
      </c>
      <c r="E2392" s="293" t="s">
        <v>613</v>
      </c>
      <c r="F2392" s="397" t="s">
        <v>501</v>
      </c>
      <c r="G2392" s="398">
        <v>1</v>
      </c>
      <c r="I2392" s="143"/>
      <c r="J2392" s="143"/>
      <c r="K2392" s="143"/>
      <c r="L2392" s="143"/>
      <c r="M2392" s="237"/>
      <c r="N2392" s="143"/>
      <c r="O2392" s="143"/>
      <c r="P2392" s="143"/>
      <c r="Q2392" s="143"/>
      <c r="R2392" s="143"/>
      <c r="S2392" s="143"/>
      <c r="T2392" s="143"/>
      <c r="U2392" s="143"/>
      <c r="V2392" s="143"/>
      <c r="W2392" s="90">
        <f>IF(AND($AM$17&gt;=$X2392,$AM$17&lt;=$Y2392),'TARIFA ENTREGA A DIRECCION USD'!A2392,$W2393)</f>
        <v>0</v>
      </c>
      <c r="X2392" s="90">
        <v>2383.0010000000002</v>
      </c>
      <c r="Y2392" s="90">
        <v>2384</v>
      </c>
      <c r="Z2392" s="144"/>
    </row>
    <row r="2393" spans="1:26" ht="22.5" x14ac:dyDescent="0.2">
      <c r="A2393" s="294" t="str">
        <f t="shared" si="46"/>
        <v>XCP XSJ</v>
      </c>
      <c r="B2393" s="293" t="s">
        <v>5549</v>
      </c>
      <c r="C2393" s="293" t="s">
        <v>5550</v>
      </c>
      <c r="D2393" s="293" t="s">
        <v>5477</v>
      </c>
      <c r="E2393" s="293" t="s">
        <v>5478</v>
      </c>
      <c r="F2393" s="397" t="s">
        <v>501</v>
      </c>
      <c r="G2393" s="398">
        <v>1</v>
      </c>
      <c r="I2393" s="143"/>
      <c r="J2393" s="143"/>
      <c r="K2393" s="143"/>
      <c r="L2393" s="143"/>
      <c r="M2393" s="237"/>
      <c r="N2393" s="143"/>
      <c r="O2393" s="143"/>
      <c r="P2393" s="143"/>
      <c r="Q2393" s="143"/>
      <c r="R2393" s="143"/>
      <c r="S2393" s="143"/>
      <c r="T2393" s="143"/>
      <c r="U2393" s="143"/>
      <c r="V2393" s="143"/>
      <c r="W2393" s="90">
        <f>IF(AND($AM$17&gt;=$X2393,$AM$17&lt;=$Y2393),'TARIFA ENTREGA A DIRECCION USD'!A2393,$W2394)</f>
        <v>0</v>
      </c>
      <c r="X2393" s="90">
        <v>2384.0010000000002</v>
      </c>
      <c r="Y2393" s="90">
        <v>2385</v>
      </c>
      <c r="Z2393" s="144"/>
    </row>
    <row r="2394" spans="1:26" ht="22.5" x14ac:dyDescent="0.2">
      <c r="A2394" s="294" t="str">
        <f t="shared" si="46"/>
        <v>XCP XSS</v>
      </c>
      <c r="B2394" s="293" t="s">
        <v>5549</v>
      </c>
      <c r="C2394" s="293" t="s">
        <v>5550</v>
      </c>
      <c r="D2394" s="293" t="s">
        <v>5485</v>
      </c>
      <c r="E2394" s="293" t="s">
        <v>5486</v>
      </c>
      <c r="F2394" s="397" t="s">
        <v>504</v>
      </c>
      <c r="G2394" s="398">
        <v>901</v>
      </c>
      <c r="I2394" s="143"/>
      <c r="J2394" s="143"/>
      <c r="K2394" s="143"/>
      <c r="L2394" s="143"/>
      <c r="M2394" s="237"/>
      <c r="N2394" s="143"/>
      <c r="O2394" s="143"/>
      <c r="P2394" s="143"/>
      <c r="Q2394" s="143"/>
      <c r="R2394" s="143"/>
      <c r="S2394" s="143"/>
      <c r="T2394" s="143"/>
      <c r="U2394" s="143"/>
      <c r="V2394" s="143"/>
      <c r="W2394" s="90">
        <f>IF(AND($AM$17&gt;=$X2394,$AM$17&lt;=$Y2394),'TARIFA ENTREGA A DIRECCION USD'!A2394,$W2395)</f>
        <v>0</v>
      </c>
      <c r="X2394" s="90">
        <v>2385.0010000000002</v>
      </c>
      <c r="Y2394" s="90">
        <v>2386</v>
      </c>
      <c r="Z2394" s="144"/>
    </row>
    <row r="2395" spans="1:26" ht="22.5" x14ac:dyDescent="0.2">
      <c r="A2395" s="294" t="str">
        <f t="shared" si="46"/>
        <v>XCP XTT</v>
      </c>
      <c r="B2395" s="293" t="s">
        <v>5549</v>
      </c>
      <c r="C2395" s="293" t="s">
        <v>5550</v>
      </c>
      <c r="D2395" s="293" t="s">
        <v>5448</v>
      </c>
      <c r="E2395" s="293" t="s">
        <v>5479</v>
      </c>
      <c r="F2395" s="397" t="s">
        <v>501</v>
      </c>
      <c r="G2395" s="398">
        <v>1</v>
      </c>
      <c r="I2395" s="143"/>
      <c r="J2395" s="143"/>
      <c r="K2395" s="143"/>
      <c r="L2395" s="143"/>
      <c r="M2395" s="237"/>
      <c r="N2395" s="143"/>
      <c r="O2395" s="143"/>
      <c r="P2395" s="143"/>
      <c r="Q2395" s="143"/>
      <c r="R2395" s="143"/>
      <c r="S2395" s="143"/>
      <c r="T2395" s="143"/>
      <c r="U2395" s="143"/>
      <c r="V2395" s="143"/>
      <c r="W2395" s="90">
        <f>IF(AND($AM$17&gt;=$X2395,$AM$17&lt;=$Y2395),'TARIFA ENTREGA A DIRECCION USD'!A2395,$W2396)</f>
        <v>0</v>
      </c>
      <c r="X2395" s="90">
        <v>2386.0010000000002</v>
      </c>
      <c r="Y2395" s="90">
        <v>2387</v>
      </c>
      <c r="Z2395" s="144"/>
    </row>
    <row r="2396" spans="1:26" ht="22.5" x14ac:dyDescent="0.2">
      <c r="A2396" s="294" t="str">
        <f t="shared" si="46"/>
        <v>XCP XCH</v>
      </c>
      <c r="B2396" s="293" t="s">
        <v>5549</v>
      </c>
      <c r="C2396" s="293" t="s">
        <v>5550</v>
      </c>
      <c r="D2396" s="293" t="s">
        <v>5537</v>
      </c>
      <c r="E2396" s="293" t="s">
        <v>5538</v>
      </c>
      <c r="F2396" s="397" t="s">
        <v>501</v>
      </c>
      <c r="G2396" s="398">
        <v>1</v>
      </c>
      <c r="I2396" s="143"/>
      <c r="J2396" s="143"/>
      <c r="K2396" s="143"/>
      <c r="L2396" s="143"/>
      <c r="M2396" s="237"/>
      <c r="N2396" s="143"/>
      <c r="O2396" s="143"/>
      <c r="P2396" s="143"/>
      <c r="Q2396" s="143"/>
      <c r="R2396" s="143"/>
      <c r="S2396" s="143"/>
      <c r="T2396" s="143"/>
      <c r="U2396" s="143"/>
      <c r="V2396" s="143"/>
      <c r="W2396" s="90">
        <f>IF(AND($AM$17&gt;=$X2396,$AM$17&lt;=$Y2396),'TARIFA ENTREGA A DIRECCION USD'!A2396,$W2397)</f>
        <v>0</v>
      </c>
      <c r="X2396" s="90">
        <v>2387.0010000000002</v>
      </c>
      <c r="Y2396" s="90">
        <v>2388</v>
      </c>
      <c r="Z2396" s="144"/>
    </row>
    <row r="2397" spans="1:26" ht="22.5" x14ac:dyDescent="0.2">
      <c r="A2397" s="294" t="str">
        <f t="shared" si="46"/>
        <v>XCP BPC</v>
      </c>
      <c r="B2397" s="293" t="s">
        <v>5549</v>
      </c>
      <c r="C2397" s="293" t="s">
        <v>5550</v>
      </c>
      <c r="D2397" s="293" t="s">
        <v>5544</v>
      </c>
      <c r="E2397" s="293" t="s">
        <v>5545</v>
      </c>
      <c r="F2397" s="397" t="s">
        <v>502</v>
      </c>
      <c r="G2397" s="398">
        <v>324</v>
      </c>
      <c r="I2397" s="143"/>
      <c r="J2397" s="143"/>
      <c r="K2397" s="143"/>
      <c r="L2397" s="143"/>
      <c r="M2397" s="237"/>
      <c r="N2397" s="143"/>
      <c r="O2397" s="143"/>
      <c r="P2397" s="143"/>
      <c r="Q2397" s="143"/>
      <c r="R2397" s="143"/>
      <c r="S2397" s="143"/>
      <c r="T2397" s="143"/>
      <c r="U2397" s="143"/>
      <c r="V2397" s="143"/>
      <c r="W2397" s="90">
        <f>IF(AND($AM$17&gt;=$X2397,$AM$17&lt;=$Y2397),'TARIFA ENTREGA A DIRECCION USD'!A2397,$W2398)</f>
        <v>0</v>
      </c>
      <c r="X2397" s="90">
        <v>2388.0010000000002</v>
      </c>
      <c r="Y2397" s="90">
        <v>2389</v>
      </c>
      <c r="Z2397" s="144"/>
    </row>
    <row r="2398" spans="1:26" ht="22.5" x14ac:dyDescent="0.2">
      <c r="A2398" s="294" t="str">
        <f t="shared" si="46"/>
        <v>XCP CCS</v>
      </c>
      <c r="B2398" s="293" t="s">
        <v>5549</v>
      </c>
      <c r="C2398" s="293" t="s">
        <v>5550</v>
      </c>
      <c r="D2398" s="293" t="s">
        <v>557</v>
      </c>
      <c r="E2398" s="293" t="s">
        <v>558</v>
      </c>
      <c r="F2398" s="397" t="s">
        <v>501</v>
      </c>
      <c r="G2398" s="398">
        <v>1</v>
      </c>
      <c r="I2398" s="143"/>
      <c r="J2398" s="143"/>
      <c r="K2398" s="143"/>
      <c r="L2398" s="143"/>
      <c r="M2398" s="237"/>
      <c r="N2398" s="143"/>
      <c r="O2398" s="143"/>
      <c r="P2398" s="143"/>
      <c r="Q2398" s="143"/>
      <c r="R2398" s="143"/>
      <c r="S2398" s="143"/>
      <c r="T2398" s="143"/>
      <c r="U2398" s="143"/>
      <c r="V2398" s="143"/>
      <c r="W2398" s="90">
        <f>IF(AND($AM$17&gt;=$X2398,$AM$17&lt;=$Y2398),'TARIFA ENTREGA A DIRECCION USD'!A2398,$W2399)</f>
        <v>0</v>
      </c>
      <c r="X2398" s="90">
        <v>2389.0010000000002</v>
      </c>
      <c r="Y2398" s="90">
        <v>2390</v>
      </c>
      <c r="Z2398" s="144"/>
    </row>
    <row r="2399" spans="1:26" x14ac:dyDescent="0.2">
      <c r="A2399" s="281" t="str">
        <f t="shared" si="46"/>
        <v>XES ACO</v>
      </c>
      <c r="B2399" s="368" t="s">
        <v>610</v>
      </c>
      <c r="C2399" s="368" t="s">
        <v>613</v>
      </c>
      <c r="D2399" s="368" t="s">
        <v>546</v>
      </c>
      <c r="E2399" s="368" t="s">
        <v>547</v>
      </c>
      <c r="F2399" s="369" t="s">
        <v>503</v>
      </c>
      <c r="G2399" s="370">
        <v>391</v>
      </c>
      <c r="I2399" s="143"/>
      <c r="J2399" s="143"/>
      <c r="K2399" s="143"/>
      <c r="L2399" s="143"/>
      <c r="M2399" s="237"/>
      <c r="N2399" s="143"/>
      <c r="O2399" s="143"/>
      <c r="P2399" s="143"/>
      <c r="Q2399" s="143"/>
      <c r="R2399" s="143"/>
      <c r="S2399" s="143"/>
      <c r="T2399" s="143"/>
      <c r="U2399" s="143"/>
      <c r="V2399" s="143"/>
      <c r="W2399" s="90">
        <f>IF(AND($AM$17&gt;=$X2399,$AM$17&lt;=$Y2399),'TARIFA ENTREGA A DIRECCION USD'!A2399,$W2400)</f>
        <v>0</v>
      </c>
      <c r="X2399" s="90">
        <v>2390.0010000000002</v>
      </c>
      <c r="Y2399" s="90">
        <v>2391</v>
      </c>
      <c r="Z2399" s="144"/>
    </row>
    <row r="2400" spans="1:26" x14ac:dyDescent="0.2">
      <c r="A2400" s="281" t="str">
        <f t="shared" si="46"/>
        <v>XES AUA</v>
      </c>
      <c r="B2400" s="368" t="s">
        <v>610</v>
      </c>
      <c r="C2400" s="368" t="s">
        <v>613</v>
      </c>
      <c r="D2400" s="368" t="s">
        <v>5515</v>
      </c>
      <c r="E2400" s="368" t="s">
        <v>5519</v>
      </c>
      <c r="F2400" s="369" t="s">
        <v>503</v>
      </c>
      <c r="G2400" s="370">
        <v>342</v>
      </c>
      <c r="I2400" s="143"/>
      <c r="J2400" s="143"/>
      <c r="K2400" s="143"/>
      <c r="L2400" s="143"/>
      <c r="M2400" s="237"/>
      <c r="N2400" s="143"/>
      <c r="O2400" s="143"/>
      <c r="P2400" s="143"/>
      <c r="Q2400" s="143"/>
      <c r="R2400" s="143"/>
      <c r="S2400" s="143"/>
      <c r="T2400" s="143"/>
      <c r="U2400" s="143"/>
      <c r="V2400" s="143"/>
      <c r="W2400" s="90">
        <f>IF(AND($AM$17&gt;=$X2400,$AM$17&lt;=$Y2400),'TARIFA ENTREGA A DIRECCION USD'!A2400,$W2401)</f>
        <v>0</v>
      </c>
      <c r="X2400" s="90">
        <v>2391.0010000000002</v>
      </c>
      <c r="Y2400" s="90">
        <v>2392</v>
      </c>
      <c r="Z2400" s="144"/>
    </row>
    <row r="2401" spans="1:26" x14ac:dyDescent="0.2">
      <c r="A2401" s="281" t="str">
        <f t="shared" si="46"/>
        <v>XES BAS</v>
      </c>
      <c r="B2401" s="368" t="s">
        <v>610</v>
      </c>
      <c r="C2401" s="368" t="s">
        <v>613</v>
      </c>
      <c r="D2401" s="368" t="s">
        <v>549</v>
      </c>
      <c r="E2401" s="368" t="s">
        <v>550</v>
      </c>
      <c r="F2401" s="369" t="s">
        <v>504</v>
      </c>
      <c r="G2401" s="370">
        <v>609</v>
      </c>
      <c r="I2401" s="143"/>
      <c r="J2401" s="143"/>
      <c r="K2401" s="143"/>
      <c r="L2401" s="143"/>
      <c r="M2401" s="237"/>
      <c r="N2401" s="143"/>
      <c r="O2401" s="143"/>
      <c r="P2401" s="143"/>
      <c r="Q2401" s="143"/>
      <c r="R2401" s="143"/>
      <c r="S2401" s="143"/>
      <c r="T2401" s="143"/>
      <c r="U2401" s="143"/>
      <c r="V2401" s="143"/>
      <c r="W2401" s="90">
        <f>IF(AND($AM$17&gt;=$X2401,$AM$17&lt;=$Y2401),'TARIFA ENTREGA A DIRECCION USD'!A2401,$W2402)</f>
        <v>0</v>
      </c>
      <c r="X2401" s="90">
        <v>2392.0010000000002</v>
      </c>
      <c r="Y2401" s="90">
        <v>2393</v>
      </c>
      <c r="Z2401" s="144"/>
    </row>
    <row r="2402" spans="1:26" x14ac:dyDescent="0.2">
      <c r="A2402" s="281" t="str">
        <f t="shared" si="46"/>
        <v>XES BTO</v>
      </c>
      <c r="B2402" s="407" t="s">
        <v>610</v>
      </c>
      <c r="C2402" s="407" t="s">
        <v>613</v>
      </c>
      <c r="D2402" s="407" t="s">
        <v>551</v>
      </c>
      <c r="E2402" s="407" t="s">
        <v>552</v>
      </c>
      <c r="F2402" s="408" t="s">
        <v>503</v>
      </c>
      <c r="G2402" s="409">
        <v>365</v>
      </c>
      <c r="I2402" s="143"/>
      <c r="J2402" s="143"/>
      <c r="K2402" s="143"/>
      <c r="L2402" s="143"/>
      <c r="M2402" s="237"/>
      <c r="N2402" s="143"/>
      <c r="O2402" s="143"/>
      <c r="P2402" s="143"/>
      <c r="Q2402" s="143"/>
      <c r="R2402" s="143"/>
      <c r="S2402" s="143"/>
      <c r="T2402" s="143"/>
      <c r="U2402" s="143"/>
      <c r="V2402" s="143"/>
      <c r="W2402" s="90">
        <f>IF(AND($AM$17&gt;=$X2402,$AM$17&lt;=$Y2402),'TARIFA ENTREGA A DIRECCION USD'!A2402,$W2403)</f>
        <v>0</v>
      </c>
      <c r="X2402" s="90">
        <v>2393.0010000000002</v>
      </c>
      <c r="Y2402" s="90">
        <v>2394</v>
      </c>
      <c r="Z2402" s="144"/>
    </row>
    <row r="2403" spans="1:26" x14ac:dyDescent="0.2">
      <c r="A2403" s="281" t="str">
        <f t="shared" si="46"/>
        <v>XES CAS</v>
      </c>
      <c r="B2403" s="407" t="s">
        <v>610</v>
      </c>
      <c r="C2403" s="407" t="s">
        <v>613</v>
      </c>
      <c r="D2403" s="407" t="s">
        <v>553</v>
      </c>
      <c r="E2403" s="407" t="s">
        <v>554</v>
      </c>
      <c r="F2403" s="408" t="s">
        <v>504</v>
      </c>
      <c r="G2403" s="410">
        <v>659</v>
      </c>
      <c r="I2403" s="143"/>
      <c r="J2403" s="143"/>
      <c r="K2403" s="143"/>
      <c r="L2403" s="143"/>
      <c r="M2403" s="237"/>
      <c r="N2403" s="143"/>
      <c r="O2403" s="143"/>
      <c r="P2403" s="143"/>
      <c r="Q2403" s="143"/>
      <c r="R2403" s="143"/>
      <c r="S2403" s="143"/>
      <c r="T2403" s="143"/>
      <c r="U2403" s="143"/>
      <c r="V2403" s="143"/>
      <c r="W2403" s="90">
        <f>IF(AND($AM$17&gt;=$X2403,$AM$17&lt;=$Y2403),'TARIFA ENTREGA A DIRECCION USD'!A2403,$W2404)</f>
        <v>0</v>
      </c>
      <c r="X2403" s="90">
        <v>2394.0010000000002</v>
      </c>
      <c r="Y2403" s="90">
        <v>2395</v>
      </c>
      <c r="Z2403" s="144"/>
    </row>
    <row r="2404" spans="1:26" x14ac:dyDescent="0.2">
      <c r="A2404" s="281" t="str">
        <f t="shared" si="46"/>
        <v>XES CAZ</v>
      </c>
      <c r="B2404" s="407" t="s">
        <v>610</v>
      </c>
      <c r="C2404" s="407" t="s">
        <v>613</v>
      </c>
      <c r="D2404" s="407" t="s">
        <v>561</v>
      </c>
      <c r="E2404" s="407" t="s">
        <v>611</v>
      </c>
      <c r="F2404" s="408" t="s">
        <v>501</v>
      </c>
      <c r="G2404" s="410">
        <v>27</v>
      </c>
      <c r="I2404" s="143"/>
      <c r="J2404" s="143"/>
      <c r="K2404" s="143"/>
      <c r="L2404" s="143"/>
      <c r="M2404" s="237"/>
      <c r="N2404" s="143"/>
      <c r="O2404" s="143"/>
      <c r="P2404" s="143"/>
      <c r="Q2404" s="143"/>
      <c r="R2404" s="143"/>
      <c r="S2404" s="143"/>
      <c r="T2404" s="143"/>
      <c r="U2404" s="143"/>
      <c r="V2404" s="143"/>
      <c r="W2404" s="90">
        <f>IF(AND($AM$17&gt;=$X2404,$AM$17&lt;=$Y2404),'TARIFA ENTREGA A DIRECCION USD'!A2404,$W2405)</f>
        <v>0</v>
      </c>
      <c r="X2404" s="90">
        <v>2395.0010000000002</v>
      </c>
      <c r="Y2404" s="90">
        <v>2396</v>
      </c>
      <c r="Z2404" s="144"/>
    </row>
    <row r="2405" spans="1:26" x14ac:dyDescent="0.2">
      <c r="A2405" s="281" t="str">
        <f t="shared" si="46"/>
        <v>XES CBR</v>
      </c>
      <c r="B2405" s="407" t="s">
        <v>610</v>
      </c>
      <c r="C2405" s="407" t="s">
        <v>613</v>
      </c>
      <c r="D2405" s="407" t="s">
        <v>555</v>
      </c>
      <c r="E2405" s="407" t="s">
        <v>556</v>
      </c>
      <c r="F2405" s="408" t="s">
        <v>503</v>
      </c>
      <c r="G2405" s="410">
        <v>590</v>
      </c>
      <c r="I2405" s="143"/>
      <c r="J2405" s="143"/>
      <c r="K2405" s="143"/>
      <c r="L2405" s="143"/>
      <c r="M2405" s="237"/>
      <c r="N2405" s="143"/>
      <c r="O2405" s="143"/>
      <c r="P2405" s="143"/>
      <c r="Q2405" s="143"/>
      <c r="R2405" s="143"/>
      <c r="S2405" s="143"/>
      <c r="T2405" s="143"/>
      <c r="U2405" s="143"/>
      <c r="V2405" s="143"/>
      <c r="W2405" s="90">
        <f>IF(AND($AM$17&gt;=$X2405,$AM$17&lt;=$Y2405),'TARIFA ENTREGA A DIRECCION USD'!A2405,$W2406)</f>
        <v>0</v>
      </c>
      <c r="X2405" s="90">
        <v>2396.0010000000002</v>
      </c>
      <c r="Y2405" s="90">
        <v>2397</v>
      </c>
      <c r="Z2405" s="144"/>
    </row>
    <row r="2406" spans="1:26" x14ac:dyDescent="0.2">
      <c r="A2406" s="281" t="str">
        <f t="shared" si="46"/>
        <v>XES CCS</v>
      </c>
      <c r="B2406" s="407" t="s">
        <v>610</v>
      </c>
      <c r="C2406" s="407" t="s">
        <v>613</v>
      </c>
      <c r="D2406" s="407" t="s">
        <v>557</v>
      </c>
      <c r="E2406" s="407" t="s">
        <v>558</v>
      </c>
      <c r="F2406" s="408" t="s">
        <v>501</v>
      </c>
      <c r="G2406" s="410">
        <v>1</v>
      </c>
      <c r="I2406" s="143"/>
      <c r="J2406" s="143"/>
      <c r="K2406" s="143"/>
      <c r="L2406" s="143"/>
      <c r="M2406" s="237"/>
      <c r="N2406" s="143"/>
      <c r="O2406" s="143"/>
      <c r="P2406" s="143"/>
      <c r="Q2406" s="143"/>
      <c r="R2406" s="143"/>
      <c r="S2406" s="143"/>
      <c r="T2406" s="143"/>
      <c r="U2406" s="143"/>
      <c r="V2406" s="143"/>
      <c r="W2406" s="90">
        <f>IF(AND($AM$17&gt;=$X2406,$AM$17&lt;=$Y2406),'TARIFA ENTREGA A DIRECCION USD'!A2406,$W2407)</f>
        <v>0</v>
      </c>
      <c r="X2406" s="90">
        <v>2397.0010000000002</v>
      </c>
      <c r="Y2406" s="90">
        <v>2398</v>
      </c>
      <c r="Z2406" s="144"/>
    </row>
    <row r="2407" spans="1:26" x14ac:dyDescent="0.2">
      <c r="A2407" s="281" t="str">
        <f t="shared" si="46"/>
        <v>XES CGA</v>
      </c>
      <c r="B2407" s="407" t="s">
        <v>610</v>
      </c>
      <c r="C2407" s="407" t="s">
        <v>613</v>
      </c>
      <c r="D2407" s="407" t="s">
        <v>559</v>
      </c>
      <c r="E2407" s="407" t="s">
        <v>560</v>
      </c>
      <c r="F2407" s="408" t="s">
        <v>502</v>
      </c>
      <c r="G2407" s="410">
        <v>108</v>
      </c>
      <c r="I2407" s="143"/>
      <c r="J2407" s="143"/>
      <c r="K2407" s="143"/>
      <c r="L2407" s="143"/>
      <c r="M2407" s="237"/>
      <c r="N2407" s="143"/>
      <c r="O2407" s="143"/>
      <c r="P2407" s="143"/>
      <c r="Q2407" s="143"/>
      <c r="R2407" s="143"/>
      <c r="S2407" s="143"/>
      <c r="T2407" s="143"/>
      <c r="U2407" s="143"/>
      <c r="V2407" s="143"/>
      <c r="W2407" s="90">
        <f>IF(AND($AM$17&gt;=$X2407,$AM$17&lt;=$Y2407),'TARIFA ENTREGA A DIRECCION USD'!A2407,$W2408)</f>
        <v>0</v>
      </c>
      <c r="X2407" s="90">
        <v>2398.0010000000002</v>
      </c>
      <c r="Y2407" s="90">
        <v>2399</v>
      </c>
      <c r="Z2407" s="144"/>
    </row>
    <row r="2408" spans="1:26" x14ac:dyDescent="0.2">
      <c r="A2408" s="281" t="str">
        <f t="shared" si="46"/>
        <v>XES CNA</v>
      </c>
      <c r="B2408" s="407" t="s">
        <v>610</v>
      </c>
      <c r="C2408" s="407" t="s">
        <v>613</v>
      </c>
      <c r="D2408" s="407" t="s">
        <v>5492</v>
      </c>
      <c r="E2408" s="407" t="s">
        <v>5493</v>
      </c>
      <c r="F2408" s="408" t="s">
        <v>503</v>
      </c>
      <c r="G2408" s="410">
        <v>403</v>
      </c>
      <c r="I2408" s="143"/>
      <c r="J2408" s="143"/>
      <c r="K2408" s="143"/>
      <c r="L2408" s="143"/>
      <c r="M2408" s="237"/>
      <c r="N2408" s="143"/>
      <c r="O2408" s="143"/>
      <c r="P2408" s="143"/>
      <c r="Q2408" s="143"/>
      <c r="R2408" s="143"/>
      <c r="S2408" s="143"/>
      <c r="T2408" s="143"/>
      <c r="U2408" s="143"/>
      <c r="V2408" s="143"/>
      <c r="W2408" s="90">
        <f>IF(AND($AM$17&gt;=$X2408,$AM$17&lt;=$Y2408),'TARIFA ENTREGA A DIRECCION USD'!A2408,$W2409)</f>
        <v>0</v>
      </c>
      <c r="X2408" s="90">
        <v>2399.0010000000002</v>
      </c>
      <c r="Y2408" s="90">
        <v>2400</v>
      </c>
      <c r="Z2408" s="144"/>
    </row>
    <row r="2409" spans="1:26" x14ac:dyDescent="0.2">
      <c r="A2409" s="281" t="str">
        <f t="shared" si="46"/>
        <v>XES CNO</v>
      </c>
      <c r="B2409" s="407" t="s">
        <v>610</v>
      </c>
      <c r="C2409" s="407" t="s">
        <v>613</v>
      </c>
      <c r="D2409" s="407" t="s">
        <v>5499</v>
      </c>
      <c r="E2409" s="407" t="s">
        <v>5500</v>
      </c>
      <c r="F2409" s="408" t="s">
        <v>503</v>
      </c>
      <c r="G2409" s="410">
        <v>531</v>
      </c>
      <c r="I2409" s="143"/>
      <c r="J2409" s="143"/>
      <c r="K2409" s="143"/>
      <c r="L2409" s="143"/>
      <c r="M2409" s="237"/>
      <c r="N2409" s="143"/>
      <c r="O2409" s="143"/>
      <c r="P2409" s="143"/>
      <c r="Q2409" s="143"/>
      <c r="R2409" s="143"/>
      <c r="S2409" s="143"/>
      <c r="T2409" s="143"/>
      <c r="U2409" s="143"/>
      <c r="V2409" s="143"/>
      <c r="W2409" s="90">
        <f>IF(AND($AM$17&gt;=$X2409,$AM$17&lt;=$Y2409),'TARIFA ENTREGA A DIRECCION USD'!A2409,$W2410)</f>
        <v>0</v>
      </c>
      <c r="X2409" s="90">
        <v>2400.0010000000002</v>
      </c>
      <c r="Y2409" s="90">
        <v>2401</v>
      </c>
      <c r="Z2409" s="144"/>
    </row>
    <row r="2410" spans="1:26" x14ac:dyDescent="0.2">
      <c r="A2410" s="281" t="str">
        <f t="shared" si="46"/>
        <v>XES CRO</v>
      </c>
      <c r="B2410" s="407" t="s">
        <v>610</v>
      </c>
      <c r="C2410" s="407" t="s">
        <v>613</v>
      </c>
      <c r="D2410" s="407" t="s">
        <v>562</v>
      </c>
      <c r="E2410" s="407" t="s">
        <v>563</v>
      </c>
      <c r="F2410" s="411" t="s">
        <v>503</v>
      </c>
      <c r="G2410" s="410">
        <v>461</v>
      </c>
      <c r="I2410" s="143"/>
      <c r="J2410" s="143"/>
      <c r="K2410" s="143"/>
      <c r="L2410" s="143"/>
      <c r="M2410" s="237"/>
      <c r="N2410" s="143"/>
      <c r="O2410" s="143"/>
      <c r="P2410" s="143"/>
      <c r="Q2410" s="143"/>
      <c r="R2410" s="143"/>
      <c r="S2410" s="143"/>
      <c r="T2410" s="143"/>
      <c r="U2410" s="143"/>
      <c r="V2410" s="143"/>
      <c r="W2410" s="90">
        <f>IF(AND($AM$17&gt;=$X2410,$AM$17&lt;=$Y2410),'TARIFA ENTREGA A DIRECCION USD'!A2410,$W2411)</f>
        <v>0</v>
      </c>
      <c r="X2410" s="90">
        <v>2401.0010000000002</v>
      </c>
      <c r="Y2410" s="90">
        <v>2402</v>
      </c>
      <c r="Z2410" s="144"/>
    </row>
    <row r="2411" spans="1:26" x14ac:dyDescent="0.2">
      <c r="A2411" s="281" t="str">
        <f t="shared" si="46"/>
        <v>XES CRR</v>
      </c>
      <c r="B2411" s="407" t="s">
        <v>610</v>
      </c>
      <c r="C2411" s="407" t="s">
        <v>613</v>
      </c>
      <c r="D2411" s="407" t="s">
        <v>564</v>
      </c>
      <c r="E2411" s="407" t="s">
        <v>565</v>
      </c>
      <c r="F2411" s="408" t="s">
        <v>503</v>
      </c>
      <c r="G2411" s="410">
        <v>480</v>
      </c>
      <c r="I2411" s="143"/>
      <c r="J2411" s="143"/>
      <c r="K2411" s="143"/>
      <c r="L2411" s="143"/>
      <c r="M2411" s="237"/>
      <c r="N2411" s="143"/>
      <c r="O2411" s="143"/>
      <c r="P2411" s="143"/>
      <c r="Q2411" s="143"/>
      <c r="R2411" s="143"/>
      <c r="S2411" s="143"/>
      <c r="T2411" s="143"/>
      <c r="U2411" s="143"/>
      <c r="V2411" s="143"/>
      <c r="W2411" s="90">
        <f>IF(AND($AM$17&gt;=$X2411,$AM$17&lt;=$Y2411),'TARIFA ENTREGA A DIRECCION USD'!A2411,$W2412)</f>
        <v>0</v>
      </c>
      <c r="X2411" s="90">
        <v>2402.0010000000002</v>
      </c>
      <c r="Y2411" s="90">
        <v>2403</v>
      </c>
      <c r="Z2411" s="144"/>
    </row>
    <row r="2412" spans="1:26" x14ac:dyDescent="0.2">
      <c r="A2412" s="281" t="str">
        <f t="shared" si="46"/>
        <v>XES CVE</v>
      </c>
      <c r="B2412" s="407" t="s">
        <v>610</v>
      </c>
      <c r="C2412" s="407" t="s">
        <v>613</v>
      </c>
      <c r="D2412" s="407" t="s">
        <v>566</v>
      </c>
      <c r="E2412" s="407" t="s">
        <v>567</v>
      </c>
      <c r="F2412" s="408" t="s">
        <v>501</v>
      </c>
      <c r="G2412" s="410">
        <v>57</v>
      </c>
      <c r="I2412" s="143"/>
      <c r="J2412" s="143"/>
      <c r="K2412" s="143"/>
      <c r="L2412" s="143"/>
      <c r="M2412" s="237"/>
      <c r="N2412" s="143"/>
      <c r="O2412" s="143"/>
      <c r="P2412" s="143"/>
      <c r="Q2412" s="143"/>
      <c r="R2412" s="143"/>
      <c r="S2412" s="143"/>
      <c r="T2412" s="143"/>
      <c r="U2412" s="143"/>
      <c r="V2412" s="143"/>
      <c r="W2412" s="90">
        <f>IF(AND($AM$17&gt;=$X2412,$AM$17&lt;=$Y2412),'TARIFA ENTREGA A DIRECCION USD'!A2412,$W2413)</f>
        <v>0</v>
      </c>
      <c r="X2412" s="90">
        <v>2403.0010000000002</v>
      </c>
      <c r="Y2412" s="90">
        <v>2404</v>
      </c>
      <c r="Z2412" s="144"/>
    </row>
    <row r="2413" spans="1:26" x14ac:dyDescent="0.2">
      <c r="A2413" s="281" t="str">
        <f t="shared" si="46"/>
        <v>XES CZO</v>
      </c>
      <c r="B2413" s="407" t="s">
        <v>610</v>
      </c>
      <c r="C2413" s="407" t="s">
        <v>613</v>
      </c>
      <c r="D2413" s="407" t="s">
        <v>568</v>
      </c>
      <c r="E2413" s="407" t="s">
        <v>5481</v>
      </c>
      <c r="F2413" s="408" t="s">
        <v>502</v>
      </c>
      <c r="G2413" s="410">
        <v>282</v>
      </c>
      <c r="I2413" s="143"/>
      <c r="J2413" s="143"/>
      <c r="K2413" s="143"/>
      <c r="L2413" s="143"/>
      <c r="M2413" s="237"/>
      <c r="N2413" s="143"/>
      <c r="O2413" s="143"/>
      <c r="P2413" s="143"/>
      <c r="Q2413" s="143"/>
      <c r="R2413" s="143"/>
      <c r="S2413" s="143"/>
      <c r="T2413" s="143"/>
      <c r="U2413" s="143"/>
      <c r="V2413" s="143"/>
      <c r="W2413" s="90">
        <f>IF(AND($AM$17&gt;=$X2413,$AM$17&lt;=$Y2413),'TARIFA ENTREGA A DIRECCION USD'!A2413,$W2414)</f>
        <v>0</v>
      </c>
      <c r="X2413" s="90">
        <v>2404.0010000000002</v>
      </c>
      <c r="Y2413" s="90">
        <v>2405</v>
      </c>
      <c r="Z2413" s="144"/>
    </row>
    <row r="2414" spans="1:26" x14ac:dyDescent="0.2">
      <c r="A2414" s="281" t="str">
        <f t="shared" si="46"/>
        <v>XES DMS</v>
      </c>
      <c r="B2414" s="407" t="s">
        <v>610</v>
      </c>
      <c r="C2414" s="407" t="s">
        <v>613</v>
      </c>
      <c r="D2414" s="407" t="s">
        <v>5446</v>
      </c>
      <c r="E2414" s="407" t="s">
        <v>5447</v>
      </c>
      <c r="F2414" s="408" t="s">
        <v>504</v>
      </c>
      <c r="G2414" s="410">
        <v>609</v>
      </c>
      <c r="I2414" s="143"/>
      <c r="J2414" s="143"/>
      <c r="K2414" s="143"/>
      <c r="L2414" s="143"/>
      <c r="M2414" s="237"/>
      <c r="N2414" s="143"/>
      <c r="O2414" s="143"/>
      <c r="P2414" s="143"/>
      <c r="Q2414" s="143"/>
      <c r="R2414" s="143"/>
      <c r="S2414" s="143"/>
      <c r="T2414" s="143"/>
      <c r="U2414" s="143"/>
      <c r="V2414" s="143"/>
      <c r="W2414" s="90">
        <f>IF(AND($AM$17&gt;=$X2414,$AM$17&lt;=$Y2414),'TARIFA ENTREGA A DIRECCION USD'!A2414,$W2415)</f>
        <v>0</v>
      </c>
      <c r="X2414" s="90">
        <v>2405.0010000000002</v>
      </c>
      <c r="Y2414" s="90">
        <v>2406</v>
      </c>
      <c r="Z2414" s="144"/>
    </row>
    <row r="2415" spans="1:26" x14ac:dyDescent="0.2">
      <c r="A2415" s="281" t="str">
        <f t="shared" si="46"/>
        <v>XES ETE</v>
      </c>
      <c r="B2415" s="407" t="s">
        <v>610</v>
      </c>
      <c r="C2415" s="407" t="s">
        <v>613</v>
      </c>
      <c r="D2415" s="407" t="s">
        <v>570</v>
      </c>
      <c r="E2415" s="407" t="s">
        <v>571</v>
      </c>
      <c r="F2415" s="408" t="s">
        <v>503</v>
      </c>
      <c r="G2415" s="410">
        <v>458</v>
      </c>
      <c r="I2415" s="143"/>
      <c r="J2415" s="143"/>
      <c r="K2415" s="143"/>
      <c r="L2415" s="143"/>
      <c r="M2415" s="237"/>
      <c r="N2415" s="143"/>
      <c r="O2415" s="143"/>
      <c r="P2415" s="143"/>
      <c r="Q2415" s="143"/>
      <c r="R2415" s="143"/>
      <c r="S2415" s="143"/>
      <c r="T2415" s="143"/>
      <c r="U2415" s="143"/>
      <c r="V2415" s="143"/>
      <c r="W2415" s="90">
        <f>IF(AND($AM$17&gt;=$X2415,$AM$17&lt;=$Y2415),'TARIFA ENTREGA A DIRECCION USD'!A2415,$W2416)</f>
        <v>0</v>
      </c>
      <c r="X2415" s="90">
        <v>2406.0010000000002</v>
      </c>
      <c r="Y2415" s="90">
        <v>2407</v>
      </c>
      <c r="Z2415" s="144"/>
    </row>
    <row r="2416" spans="1:26" x14ac:dyDescent="0.2">
      <c r="A2416" s="281" t="str">
        <f t="shared" si="46"/>
        <v>XES EVA</v>
      </c>
      <c r="B2416" s="407" t="s">
        <v>610</v>
      </c>
      <c r="C2416" s="407" t="s">
        <v>613</v>
      </c>
      <c r="D2416" s="407" t="s">
        <v>572</v>
      </c>
      <c r="E2416" s="407" t="s">
        <v>573</v>
      </c>
      <c r="F2416" s="408" t="s">
        <v>504</v>
      </c>
      <c r="G2416" s="410">
        <v>755</v>
      </c>
      <c r="I2416" s="143"/>
      <c r="J2416" s="143"/>
      <c r="K2416" s="143"/>
      <c r="L2416" s="143"/>
      <c r="M2416" s="237"/>
      <c r="N2416" s="143"/>
      <c r="O2416" s="143"/>
      <c r="P2416" s="143"/>
      <c r="Q2416" s="143"/>
      <c r="R2416" s="143"/>
      <c r="S2416" s="143"/>
      <c r="T2416" s="143"/>
      <c r="U2416" s="143"/>
      <c r="V2416" s="143"/>
      <c r="W2416" s="90">
        <f>IF(AND($AM$17&gt;=$X2416,$AM$17&lt;=$Y2416),'TARIFA ENTREGA A DIRECCION USD'!A2416,$W2417)</f>
        <v>0</v>
      </c>
      <c r="X2416" s="90">
        <v>2407.0010000000002</v>
      </c>
      <c r="Y2416" s="90">
        <v>2408</v>
      </c>
      <c r="Z2416" s="144"/>
    </row>
    <row r="2417" spans="1:26" x14ac:dyDescent="0.2">
      <c r="A2417" s="281" t="str">
        <f t="shared" si="46"/>
        <v>XES GR2</v>
      </c>
      <c r="B2417" s="407" t="s">
        <v>610</v>
      </c>
      <c r="C2417" s="407" t="s">
        <v>613</v>
      </c>
      <c r="D2417" s="407" t="s">
        <v>576</v>
      </c>
      <c r="E2417" s="407" t="s">
        <v>5473</v>
      </c>
      <c r="F2417" s="408" t="s">
        <v>501</v>
      </c>
      <c r="G2417" s="410">
        <v>39</v>
      </c>
      <c r="I2417" s="143"/>
      <c r="J2417" s="143"/>
      <c r="K2417" s="143"/>
      <c r="L2417" s="143"/>
      <c r="M2417" s="237"/>
      <c r="N2417" s="143"/>
      <c r="O2417" s="143"/>
      <c r="P2417" s="143"/>
      <c r="Q2417" s="143"/>
      <c r="R2417" s="143"/>
      <c r="S2417" s="143"/>
      <c r="T2417" s="143"/>
      <c r="U2417" s="143"/>
      <c r="V2417" s="143"/>
      <c r="W2417" s="90">
        <f>IF(AND($AM$17&gt;=$X2417,$AM$17&lt;=$Y2417),'TARIFA ENTREGA A DIRECCION USD'!A2417,$W2418)</f>
        <v>0</v>
      </c>
      <c r="X2417" s="90">
        <v>2408.0010000000002</v>
      </c>
      <c r="Y2417" s="90">
        <v>2409</v>
      </c>
      <c r="Z2417" s="144"/>
    </row>
    <row r="2418" spans="1:26" x14ac:dyDescent="0.2">
      <c r="A2418" s="281" t="str">
        <f t="shared" si="46"/>
        <v>XES GTE</v>
      </c>
      <c r="B2418" s="407" t="s">
        <v>610</v>
      </c>
      <c r="C2418" s="407" t="s">
        <v>613</v>
      </c>
      <c r="D2418" s="407" t="s">
        <v>5501</v>
      </c>
      <c r="E2418" s="407" t="s">
        <v>5502</v>
      </c>
      <c r="F2418" s="408" t="s">
        <v>501</v>
      </c>
      <c r="G2418" s="410">
        <v>43</v>
      </c>
      <c r="I2418" s="143"/>
      <c r="J2418" s="143"/>
      <c r="K2418" s="143"/>
      <c r="L2418" s="143"/>
      <c r="M2418" s="237"/>
      <c r="N2418" s="143"/>
      <c r="O2418" s="143"/>
      <c r="P2418" s="143"/>
      <c r="Q2418" s="143"/>
      <c r="R2418" s="143"/>
      <c r="S2418" s="143"/>
      <c r="T2418" s="143"/>
      <c r="U2418" s="143"/>
      <c r="V2418" s="143"/>
      <c r="W2418" s="90">
        <f>IF(AND($AM$17&gt;=$X2418,$AM$17&lt;=$Y2418),'TARIFA ENTREGA A DIRECCION USD'!A2418,$W2419)</f>
        <v>0</v>
      </c>
      <c r="X2418" s="90">
        <v>2409.0010000000002</v>
      </c>
      <c r="Y2418" s="90">
        <v>2410</v>
      </c>
      <c r="Z2418" s="144"/>
    </row>
    <row r="2419" spans="1:26" x14ac:dyDescent="0.2">
      <c r="A2419" s="281" t="str">
        <f t="shared" si="46"/>
        <v>XES GUA</v>
      </c>
      <c r="B2419" s="407" t="s">
        <v>610</v>
      </c>
      <c r="C2419" s="407" t="s">
        <v>613</v>
      </c>
      <c r="D2419" s="407" t="s">
        <v>574</v>
      </c>
      <c r="E2419" s="407" t="s">
        <v>575</v>
      </c>
      <c r="F2419" s="408" t="s">
        <v>503</v>
      </c>
      <c r="G2419" s="410">
        <v>534</v>
      </c>
      <c r="I2419" s="143"/>
      <c r="J2419" s="143"/>
      <c r="K2419" s="143"/>
      <c r="L2419" s="143"/>
      <c r="M2419" s="237"/>
      <c r="N2419" s="143"/>
      <c r="O2419" s="143"/>
      <c r="P2419" s="143"/>
      <c r="Q2419" s="143"/>
      <c r="R2419" s="143"/>
      <c r="S2419" s="143"/>
      <c r="T2419" s="143"/>
      <c r="U2419" s="143"/>
      <c r="V2419" s="143"/>
      <c r="W2419" s="90">
        <f>IF(AND($AM$17&gt;=$X2419,$AM$17&lt;=$Y2419),'TARIFA ENTREGA A DIRECCION USD'!A2419,$W2420)</f>
        <v>0</v>
      </c>
      <c r="X2419" s="90">
        <v>2410.0010000000002</v>
      </c>
      <c r="Y2419" s="90">
        <v>2411</v>
      </c>
      <c r="Z2419" s="144"/>
    </row>
    <row r="2420" spans="1:26" x14ac:dyDescent="0.2">
      <c r="A2420" s="281" t="str">
        <f t="shared" si="46"/>
        <v>XES LGA</v>
      </c>
      <c r="B2420" s="407" t="s">
        <v>610</v>
      </c>
      <c r="C2420" s="407" t="s">
        <v>613</v>
      </c>
      <c r="D2420" s="407" t="s">
        <v>5536</v>
      </c>
      <c r="E2420" s="407" t="s">
        <v>5480</v>
      </c>
      <c r="F2420" s="408" t="s">
        <v>501</v>
      </c>
      <c r="G2420" s="410">
        <v>30</v>
      </c>
      <c r="I2420" s="143"/>
      <c r="J2420" s="143"/>
      <c r="K2420" s="143"/>
      <c r="L2420" s="143"/>
      <c r="M2420" s="237"/>
      <c r="N2420" s="143"/>
      <c r="O2420" s="143"/>
      <c r="P2420" s="143"/>
      <c r="Q2420" s="143"/>
      <c r="R2420" s="143"/>
      <c r="S2420" s="143"/>
      <c r="T2420" s="143"/>
      <c r="U2420" s="143"/>
      <c r="V2420" s="143"/>
      <c r="W2420" s="90">
        <f>IF(AND($AM$17&gt;=$X2420,$AM$17&lt;=$Y2420),'TARIFA ENTREGA A DIRECCION USD'!A2420,$W2421)</f>
        <v>0</v>
      </c>
      <c r="X2420" s="90">
        <v>2411.0010000000002</v>
      </c>
      <c r="Y2420" s="90">
        <v>2412</v>
      </c>
      <c r="Z2420" s="144"/>
    </row>
    <row r="2421" spans="1:26" x14ac:dyDescent="0.2">
      <c r="A2421" s="281" t="str">
        <f t="shared" si="46"/>
        <v>XES MAY</v>
      </c>
      <c r="B2421" s="407" t="s">
        <v>610</v>
      </c>
      <c r="C2421" s="407" t="s">
        <v>613</v>
      </c>
      <c r="D2421" s="407" t="s">
        <v>577</v>
      </c>
      <c r="E2421" s="407" t="s">
        <v>578</v>
      </c>
      <c r="F2421" s="408" t="s">
        <v>502</v>
      </c>
      <c r="G2421" s="410">
        <v>119</v>
      </c>
      <c r="I2421" s="143"/>
      <c r="J2421" s="143"/>
      <c r="K2421" s="143"/>
      <c r="L2421" s="143"/>
      <c r="M2421" s="237"/>
      <c r="N2421" s="143"/>
      <c r="O2421" s="143"/>
      <c r="P2421" s="143"/>
      <c r="Q2421" s="143"/>
      <c r="R2421" s="143"/>
      <c r="S2421" s="143"/>
      <c r="T2421" s="143"/>
      <c r="U2421" s="143"/>
      <c r="V2421" s="143"/>
      <c r="W2421" s="90">
        <f>IF(AND($AM$17&gt;=$X2421,$AM$17&lt;=$Y2421),'TARIFA ENTREGA A DIRECCION USD'!A2421,$W2422)</f>
        <v>0</v>
      </c>
      <c r="X2421" s="90">
        <v>2412.0010000000002</v>
      </c>
      <c r="Y2421" s="90">
        <v>2413</v>
      </c>
      <c r="Z2421" s="144"/>
    </row>
    <row r="2422" spans="1:26" x14ac:dyDescent="0.2">
      <c r="A2422" s="281" t="str">
        <f t="shared" si="46"/>
        <v>XES MBO</v>
      </c>
      <c r="B2422" s="407" t="s">
        <v>610</v>
      </c>
      <c r="C2422" s="407" t="s">
        <v>613</v>
      </c>
      <c r="D2422" s="407" t="s">
        <v>579</v>
      </c>
      <c r="E2422" s="407" t="s">
        <v>580</v>
      </c>
      <c r="F2422" s="408" t="s">
        <v>504</v>
      </c>
      <c r="G2422" s="410">
        <v>709</v>
      </c>
      <c r="I2422" s="143"/>
      <c r="J2422" s="143"/>
      <c r="K2422" s="143"/>
      <c r="L2422" s="143"/>
      <c r="M2422" s="237"/>
      <c r="N2422" s="143"/>
      <c r="O2422" s="143"/>
      <c r="P2422" s="143"/>
      <c r="Q2422" s="143"/>
      <c r="R2422" s="143"/>
      <c r="S2422" s="143"/>
      <c r="T2422" s="143"/>
      <c r="U2422" s="143"/>
      <c r="V2422" s="143"/>
      <c r="W2422" s="90">
        <f>IF(AND($AM$17&gt;=$X2422,$AM$17&lt;=$Y2422),'TARIFA ENTREGA A DIRECCION USD'!A2422,$W2423)</f>
        <v>0</v>
      </c>
      <c r="X2422" s="90">
        <v>2413.0010000000002</v>
      </c>
      <c r="Y2422" s="90">
        <v>2414</v>
      </c>
      <c r="Z2422" s="144"/>
    </row>
    <row r="2423" spans="1:26" x14ac:dyDescent="0.2">
      <c r="A2423" s="281" t="str">
        <f t="shared" si="46"/>
        <v>XES MDA</v>
      </c>
      <c r="B2423" s="407" t="s">
        <v>610</v>
      </c>
      <c r="C2423" s="407" t="s">
        <v>613</v>
      </c>
      <c r="D2423" s="407" t="s">
        <v>581</v>
      </c>
      <c r="E2423" s="407" t="s">
        <v>582</v>
      </c>
      <c r="F2423" s="408" t="s">
        <v>504</v>
      </c>
      <c r="G2423" s="409">
        <v>824</v>
      </c>
      <c r="I2423" s="143"/>
      <c r="J2423" s="143"/>
      <c r="K2423" s="143"/>
      <c r="L2423" s="143"/>
      <c r="M2423" s="237"/>
      <c r="N2423" s="143"/>
      <c r="O2423" s="143"/>
      <c r="P2423" s="143"/>
      <c r="Q2423" s="143"/>
      <c r="R2423" s="143"/>
      <c r="S2423" s="143"/>
      <c r="T2423" s="143"/>
      <c r="U2423" s="143"/>
      <c r="V2423" s="143"/>
      <c r="W2423" s="90">
        <f>IF(AND($AM$17&gt;=$X2423,$AM$17&lt;=$Y2423),'TARIFA ENTREGA A DIRECCION USD'!A2423,$W2424)</f>
        <v>0</v>
      </c>
      <c r="X2423" s="90">
        <v>2414.0010000000002</v>
      </c>
      <c r="Y2423" s="90">
        <v>2415</v>
      </c>
      <c r="Z2423" s="144"/>
    </row>
    <row r="2424" spans="1:26" x14ac:dyDescent="0.2">
      <c r="A2424" s="281" t="str">
        <f t="shared" si="46"/>
        <v>XES MIN</v>
      </c>
      <c r="B2424" s="407" t="s">
        <v>610</v>
      </c>
      <c r="C2424" s="407" t="s">
        <v>613</v>
      </c>
      <c r="D2424" s="407" t="s">
        <v>583</v>
      </c>
      <c r="E2424" s="407" t="s">
        <v>584</v>
      </c>
      <c r="F2424" s="408" t="s">
        <v>503</v>
      </c>
      <c r="G2424" s="410">
        <v>503</v>
      </c>
      <c r="I2424" s="143"/>
      <c r="J2424" s="143"/>
      <c r="K2424" s="143"/>
      <c r="L2424" s="143"/>
      <c r="M2424" s="237"/>
      <c r="N2424" s="143"/>
      <c r="O2424" s="143"/>
      <c r="P2424" s="143"/>
      <c r="Q2424" s="143"/>
      <c r="R2424" s="143"/>
      <c r="S2424" s="143"/>
      <c r="T2424" s="143"/>
      <c r="U2424" s="143"/>
      <c r="V2424" s="143"/>
      <c r="W2424" s="90">
        <f>IF(AND($AM$17&gt;=$X2424,$AM$17&lt;=$Y2424),'TARIFA ENTREGA A DIRECCION USD'!A2424,$W2425)</f>
        <v>0</v>
      </c>
      <c r="X2424" s="90">
        <v>2415.0010000000002</v>
      </c>
      <c r="Y2424" s="90">
        <v>2416</v>
      </c>
      <c r="Z2424" s="144"/>
    </row>
    <row r="2425" spans="1:26" x14ac:dyDescent="0.2">
      <c r="A2425" s="281" t="str">
        <f t="shared" si="46"/>
        <v>XES MLM</v>
      </c>
      <c r="B2425" s="407" t="s">
        <v>610</v>
      </c>
      <c r="C2425" s="407" t="s">
        <v>613</v>
      </c>
      <c r="D2425" s="407" t="s">
        <v>5474</v>
      </c>
      <c r="E2425" s="407" t="s">
        <v>5487</v>
      </c>
      <c r="F2425" s="408" t="s">
        <v>501</v>
      </c>
      <c r="G2425" s="410">
        <v>1</v>
      </c>
      <c r="I2425" s="143"/>
      <c r="J2425" s="143"/>
      <c r="K2425" s="143"/>
      <c r="L2425" s="143"/>
      <c r="M2425" s="237"/>
      <c r="N2425" s="143"/>
      <c r="O2425" s="143"/>
      <c r="P2425" s="143"/>
      <c r="Q2425" s="143"/>
      <c r="R2425" s="143"/>
      <c r="S2425" s="143"/>
      <c r="T2425" s="143"/>
      <c r="U2425" s="143"/>
      <c r="V2425" s="143"/>
      <c r="W2425" s="90">
        <f>IF(AND($AM$17&gt;=$X2425,$AM$17&lt;=$Y2425),'TARIFA ENTREGA A DIRECCION USD'!A2425,$W2426)</f>
        <v>0</v>
      </c>
      <c r="X2425" s="90">
        <v>2416.0010000000002</v>
      </c>
      <c r="Y2425" s="90">
        <v>2417</v>
      </c>
      <c r="Z2425" s="144"/>
    </row>
    <row r="2426" spans="1:26" x14ac:dyDescent="0.2">
      <c r="A2426" s="281" t="str">
        <f t="shared" si="46"/>
        <v>XES MTA</v>
      </c>
      <c r="B2426" s="407" t="s">
        <v>610</v>
      </c>
      <c r="C2426" s="407" t="s">
        <v>613</v>
      </c>
      <c r="D2426" s="407" t="s">
        <v>585</v>
      </c>
      <c r="E2426" s="407" t="s">
        <v>5483</v>
      </c>
      <c r="F2426" s="408" t="s">
        <v>504</v>
      </c>
      <c r="G2426" s="410">
        <v>460</v>
      </c>
      <c r="I2426" s="143"/>
      <c r="J2426" s="143"/>
      <c r="K2426" s="143"/>
      <c r="L2426" s="143"/>
      <c r="M2426" s="237"/>
      <c r="N2426" s="143"/>
      <c r="O2426" s="143"/>
      <c r="P2426" s="143"/>
      <c r="Q2426" s="143"/>
      <c r="R2426" s="143"/>
      <c r="S2426" s="143"/>
      <c r="T2426" s="143"/>
      <c r="U2426" s="143"/>
      <c r="V2426" s="143"/>
      <c r="W2426" s="90">
        <f>IF(AND($AM$17&gt;=$X2426,$AM$17&lt;=$Y2426),'TARIFA ENTREGA A DIRECCION USD'!A2426,$W2427)</f>
        <v>0</v>
      </c>
      <c r="X2426" s="90">
        <v>2417.0010000000002</v>
      </c>
      <c r="Y2426" s="90">
        <v>2418</v>
      </c>
      <c r="Z2426" s="144"/>
    </row>
    <row r="2427" spans="1:26" x14ac:dyDescent="0.2">
      <c r="A2427" s="281" t="str">
        <f t="shared" si="46"/>
        <v>XES PCO</v>
      </c>
      <c r="B2427" s="407" t="s">
        <v>610</v>
      </c>
      <c r="C2427" s="407" t="s">
        <v>613</v>
      </c>
      <c r="D2427" s="407" t="s">
        <v>586</v>
      </c>
      <c r="E2427" s="407" t="s">
        <v>587</v>
      </c>
      <c r="F2427" s="408" t="s">
        <v>502</v>
      </c>
      <c r="G2427" s="410">
        <v>223</v>
      </c>
      <c r="I2427" s="143"/>
      <c r="J2427" s="143"/>
      <c r="K2427" s="143"/>
      <c r="L2427" s="143"/>
      <c r="M2427" s="237"/>
      <c r="N2427" s="143"/>
      <c r="O2427" s="143"/>
      <c r="P2427" s="143"/>
      <c r="Q2427" s="143"/>
      <c r="R2427" s="143"/>
      <c r="S2427" s="143"/>
      <c r="T2427" s="143"/>
      <c r="U2427" s="143"/>
      <c r="V2427" s="143"/>
      <c r="W2427" s="90">
        <f>IF(AND($AM$17&gt;=$X2427,$AM$17&lt;=$Y2427),'TARIFA ENTREGA A DIRECCION USD'!A2427,$W2428)</f>
        <v>0</v>
      </c>
      <c r="X2427" s="90">
        <v>2418.0010000000002</v>
      </c>
      <c r="Y2427" s="90">
        <v>2419</v>
      </c>
      <c r="Z2427" s="144"/>
    </row>
    <row r="2428" spans="1:26" x14ac:dyDescent="0.2">
      <c r="A2428" s="281" t="str">
        <f t="shared" si="46"/>
        <v>XES PFO</v>
      </c>
      <c r="B2428" s="407" t="s">
        <v>610</v>
      </c>
      <c r="C2428" s="407" t="s">
        <v>613</v>
      </c>
      <c r="D2428" s="407" t="s">
        <v>588</v>
      </c>
      <c r="E2428" s="407" t="s">
        <v>589</v>
      </c>
      <c r="F2428" s="408" t="s">
        <v>503</v>
      </c>
      <c r="G2428" s="410">
        <v>541</v>
      </c>
      <c r="I2428" s="143"/>
      <c r="J2428" s="143"/>
      <c r="K2428" s="143"/>
      <c r="L2428" s="143"/>
      <c r="M2428" s="237"/>
      <c r="N2428" s="143"/>
      <c r="O2428" s="143"/>
      <c r="P2428" s="143"/>
      <c r="Q2428" s="143"/>
      <c r="R2428" s="143"/>
      <c r="S2428" s="143"/>
      <c r="T2428" s="143"/>
      <c r="U2428" s="143"/>
      <c r="V2428" s="143"/>
      <c r="W2428" s="90">
        <f>IF(AND($AM$17&gt;=$X2428,$AM$17&lt;=$Y2428),'TARIFA ENTREGA A DIRECCION USD'!A2428,$W2429)</f>
        <v>0</v>
      </c>
      <c r="X2428" s="90">
        <v>2419.0010000000002</v>
      </c>
      <c r="Y2428" s="90">
        <v>2420</v>
      </c>
      <c r="Z2428" s="144"/>
    </row>
    <row r="2429" spans="1:26" x14ac:dyDescent="0.2">
      <c r="A2429" s="281" t="str">
        <f t="shared" si="46"/>
        <v>XES PLC</v>
      </c>
      <c r="B2429" s="407" t="s">
        <v>610</v>
      </c>
      <c r="C2429" s="407" t="s">
        <v>613</v>
      </c>
      <c r="D2429" s="407" t="s">
        <v>590</v>
      </c>
      <c r="E2429" s="407" t="s">
        <v>591</v>
      </c>
      <c r="F2429" s="408" t="s">
        <v>503</v>
      </c>
      <c r="G2429" s="410">
        <v>324</v>
      </c>
      <c r="I2429" s="143"/>
      <c r="J2429" s="143"/>
      <c r="K2429" s="143"/>
      <c r="L2429" s="143"/>
      <c r="M2429" s="237"/>
      <c r="N2429" s="143"/>
      <c r="O2429" s="143"/>
      <c r="P2429" s="143"/>
      <c r="Q2429" s="143"/>
      <c r="R2429" s="143"/>
      <c r="S2429" s="143"/>
      <c r="T2429" s="143"/>
      <c r="U2429" s="143"/>
      <c r="V2429" s="143"/>
      <c r="W2429" s="90">
        <f>IF(AND($AM$17&gt;=$X2429,$AM$17&lt;=$Y2429),'TARIFA ENTREGA A DIRECCION USD'!A2429,$W2430)</f>
        <v>0</v>
      </c>
      <c r="X2429" s="90">
        <v>2420.0010000000002</v>
      </c>
      <c r="Y2429" s="90">
        <v>2421</v>
      </c>
      <c r="Z2429" s="144"/>
    </row>
    <row r="2430" spans="1:26" x14ac:dyDescent="0.2">
      <c r="A2430" s="281" t="str">
        <f t="shared" si="46"/>
        <v>XES POZ</v>
      </c>
      <c r="B2430" s="407" t="s">
        <v>610</v>
      </c>
      <c r="C2430" s="407" t="s">
        <v>613</v>
      </c>
      <c r="D2430" s="407" t="s">
        <v>592</v>
      </c>
      <c r="E2430" s="407" t="s">
        <v>593</v>
      </c>
      <c r="F2430" s="408" t="s">
        <v>504</v>
      </c>
      <c r="G2430" s="410">
        <v>656</v>
      </c>
      <c r="I2430" s="143"/>
      <c r="J2430" s="143"/>
      <c r="K2430" s="143"/>
      <c r="L2430" s="143"/>
      <c r="M2430" s="237"/>
      <c r="N2430" s="143"/>
      <c r="O2430" s="143"/>
      <c r="P2430" s="143"/>
      <c r="Q2430" s="143"/>
      <c r="R2430" s="143"/>
      <c r="S2430" s="143"/>
      <c r="T2430" s="143"/>
      <c r="U2430" s="143"/>
      <c r="V2430" s="143"/>
      <c r="W2430" s="90">
        <f>IF(AND($AM$17&gt;=$X2430,$AM$17&lt;=$Y2430),'TARIFA ENTREGA A DIRECCION USD'!A2430,$W2431)</f>
        <v>0</v>
      </c>
      <c r="X2430" s="90">
        <v>2421.0010000000002</v>
      </c>
      <c r="Y2430" s="90">
        <v>2422</v>
      </c>
      <c r="Z2430" s="144"/>
    </row>
    <row r="2431" spans="1:26" x14ac:dyDescent="0.2">
      <c r="A2431" s="281" t="str">
        <f t="shared" si="46"/>
        <v>XES SNT</v>
      </c>
      <c r="B2431" s="407" t="s">
        <v>610</v>
      </c>
      <c r="C2431" s="407" t="s">
        <v>613</v>
      </c>
      <c r="D2431" s="407" t="s">
        <v>5610</v>
      </c>
      <c r="E2431" s="407" t="s">
        <v>594</v>
      </c>
      <c r="F2431" s="408" t="s">
        <v>504</v>
      </c>
      <c r="G2431" s="410">
        <v>958</v>
      </c>
      <c r="I2431" s="143"/>
      <c r="J2431" s="143"/>
      <c r="K2431" s="143"/>
      <c r="L2431" s="143"/>
      <c r="M2431" s="237"/>
      <c r="N2431" s="143"/>
      <c r="O2431" s="143"/>
      <c r="P2431" s="143"/>
      <c r="Q2431" s="143"/>
      <c r="R2431" s="143"/>
      <c r="S2431" s="143"/>
      <c r="T2431" s="143"/>
      <c r="U2431" s="143"/>
      <c r="V2431" s="143"/>
      <c r="W2431" s="90">
        <f>IF(AND($AM$17&gt;=$X2431,$AM$17&lt;=$Y2431),'TARIFA ENTREGA A DIRECCION USD'!A2431,$W2432)</f>
        <v>0</v>
      </c>
      <c r="X2431" s="90">
        <v>2422.0010000000002</v>
      </c>
      <c r="Y2431" s="90">
        <v>2423</v>
      </c>
      <c r="Z2431" s="144"/>
    </row>
    <row r="2432" spans="1:26" x14ac:dyDescent="0.2">
      <c r="A2432" s="281" t="str">
        <f t="shared" si="46"/>
        <v>XES SBZ</v>
      </c>
      <c r="B2432" s="407" t="s">
        <v>610</v>
      </c>
      <c r="C2432" s="407" t="s">
        <v>613</v>
      </c>
      <c r="D2432" s="407" t="s">
        <v>595</v>
      </c>
      <c r="E2432" s="407" t="s">
        <v>5484</v>
      </c>
      <c r="F2432" s="408" t="s">
        <v>504</v>
      </c>
      <c r="G2432" s="410">
        <v>809</v>
      </c>
      <c r="I2432" s="143"/>
      <c r="J2432" s="143"/>
      <c r="K2432" s="143"/>
      <c r="L2432" s="143"/>
      <c r="M2432" s="237"/>
      <c r="N2432" s="143"/>
      <c r="O2432" s="143"/>
      <c r="P2432" s="143"/>
      <c r="Q2432" s="143"/>
      <c r="R2432" s="143"/>
      <c r="S2432" s="143"/>
      <c r="T2432" s="143"/>
      <c r="U2432" s="143"/>
      <c r="V2432" s="143"/>
      <c r="W2432" s="90">
        <f>IF(AND($AM$17&gt;=$X2432,$AM$17&lt;=$Y2432),'TARIFA ENTREGA A DIRECCION USD'!A2432,$W2433)</f>
        <v>0</v>
      </c>
      <c r="X2432" s="90">
        <v>2423.0010000000002</v>
      </c>
      <c r="Y2432" s="90">
        <v>2424</v>
      </c>
      <c r="Z2432" s="144"/>
    </row>
    <row r="2433" spans="1:26" x14ac:dyDescent="0.2">
      <c r="A2433" s="281" t="str">
        <f t="shared" si="46"/>
        <v>XES SCL</v>
      </c>
      <c r="B2433" s="407" t="s">
        <v>610</v>
      </c>
      <c r="C2433" s="407" t="s">
        <v>613</v>
      </c>
      <c r="D2433" s="407" t="s">
        <v>596</v>
      </c>
      <c r="E2433" s="407" t="s">
        <v>597</v>
      </c>
      <c r="F2433" s="408" t="s">
        <v>504</v>
      </c>
      <c r="G2433" s="410">
        <v>919</v>
      </c>
      <c r="I2433" s="143"/>
      <c r="J2433" s="143"/>
      <c r="K2433" s="143"/>
      <c r="L2433" s="143"/>
      <c r="M2433" s="237"/>
      <c r="N2433" s="143"/>
      <c r="O2433" s="143"/>
      <c r="P2433" s="143"/>
      <c r="Q2433" s="143"/>
      <c r="R2433" s="143"/>
      <c r="S2433" s="143"/>
      <c r="T2433" s="143"/>
      <c r="U2433" s="143"/>
      <c r="V2433" s="143"/>
      <c r="W2433" s="90">
        <f>IF(AND($AM$17&gt;=$X2433,$AM$17&lt;=$Y2433),'TARIFA ENTREGA A DIRECCION USD'!A2433,$W2434)</f>
        <v>0</v>
      </c>
      <c r="X2433" s="90">
        <v>2424.0010000000002</v>
      </c>
      <c r="Y2433" s="90">
        <v>2425</v>
      </c>
      <c r="Z2433" s="144"/>
    </row>
    <row r="2434" spans="1:26" x14ac:dyDescent="0.2">
      <c r="A2434" s="281" t="str">
        <f t="shared" ref="A2434:A2497" si="47">CONCATENATE(B2434," ",D2434)</f>
        <v>XES SFE</v>
      </c>
      <c r="B2434" s="407" t="s">
        <v>610</v>
      </c>
      <c r="C2434" s="407" t="s">
        <v>613</v>
      </c>
      <c r="D2434" s="407" t="s">
        <v>598</v>
      </c>
      <c r="E2434" s="407" t="s">
        <v>599</v>
      </c>
      <c r="F2434" s="408" t="s">
        <v>502</v>
      </c>
      <c r="G2434" s="410">
        <v>293</v>
      </c>
      <c r="I2434" s="143"/>
      <c r="J2434" s="143"/>
      <c r="K2434" s="143"/>
      <c r="L2434" s="143"/>
      <c r="M2434" s="237"/>
      <c r="N2434" s="143"/>
      <c r="O2434" s="143"/>
      <c r="P2434" s="143"/>
      <c r="Q2434" s="143"/>
      <c r="R2434" s="143"/>
      <c r="S2434" s="143"/>
      <c r="T2434" s="143"/>
      <c r="U2434" s="143"/>
      <c r="V2434" s="143"/>
      <c r="W2434" s="90">
        <f>IF(AND($AM$17&gt;=$X2434,$AM$17&lt;=$Y2434),'TARIFA ENTREGA A DIRECCION USD'!A2434,$W2435)</f>
        <v>0</v>
      </c>
      <c r="X2434" s="90">
        <v>2425.0010000000002</v>
      </c>
      <c r="Y2434" s="90">
        <v>2426</v>
      </c>
      <c r="Z2434" s="144"/>
    </row>
    <row r="2435" spans="1:26" x14ac:dyDescent="0.2">
      <c r="A2435" s="281" t="str">
        <f t="shared" si="47"/>
        <v>XES SFX</v>
      </c>
      <c r="B2435" s="407" t="s">
        <v>610</v>
      </c>
      <c r="C2435" s="407" t="s">
        <v>613</v>
      </c>
      <c r="D2435" s="407" t="s">
        <v>600</v>
      </c>
      <c r="E2435" s="407" t="s">
        <v>601</v>
      </c>
      <c r="F2435" s="408" t="s">
        <v>504</v>
      </c>
      <c r="G2435" s="410">
        <v>672</v>
      </c>
      <c r="I2435" s="143"/>
      <c r="J2435" s="143"/>
      <c r="K2435" s="143"/>
      <c r="L2435" s="143"/>
      <c r="M2435" s="237"/>
      <c r="N2435" s="143"/>
      <c r="O2435" s="143"/>
      <c r="P2435" s="143"/>
      <c r="Q2435" s="143"/>
      <c r="R2435" s="143"/>
      <c r="S2435" s="143"/>
      <c r="T2435" s="143"/>
      <c r="U2435" s="143"/>
      <c r="V2435" s="143"/>
      <c r="W2435" s="90">
        <f>IF(AND($AM$17&gt;=$X2435,$AM$17&lt;=$Y2435),'TARIFA ENTREGA A DIRECCION USD'!A2435,$W2436)</f>
        <v>0</v>
      </c>
      <c r="X2435" s="90">
        <v>2426.0010000000002</v>
      </c>
      <c r="Y2435" s="90">
        <v>2427</v>
      </c>
      <c r="Z2435" s="144"/>
    </row>
    <row r="2436" spans="1:26" x14ac:dyDescent="0.2">
      <c r="A2436" s="281" t="str">
        <f t="shared" si="47"/>
        <v>XES TPT</v>
      </c>
      <c r="B2436" s="407" t="s">
        <v>610</v>
      </c>
      <c r="C2436" s="407" t="s">
        <v>613</v>
      </c>
      <c r="D2436" s="407" t="s">
        <v>5503</v>
      </c>
      <c r="E2436" s="407" t="s">
        <v>5504</v>
      </c>
      <c r="F2436" s="408" t="s">
        <v>504</v>
      </c>
      <c r="G2436" s="410">
        <v>720</v>
      </c>
      <c r="I2436" s="143"/>
      <c r="J2436" s="143"/>
      <c r="K2436" s="143"/>
      <c r="L2436" s="143"/>
      <c r="M2436" s="237"/>
      <c r="N2436" s="143"/>
      <c r="O2436" s="143"/>
      <c r="P2436" s="143"/>
      <c r="Q2436" s="143"/>
      <c r="R2436" s="143"/>
      <c r="S2436" s="143"/>
      <c r="T2436" s="143"/>
      <c r="U2436" s="143"/>
      <c r="V2436" s="143"/>
      <c r="W2436" s="90">
        <f>IF(AND($AM$17&gt;=$X2436,$AM$17&lt;=$Y2436),'TARIFA ENTREGA A DIRECCION USD'!A2436,$W2437)</f>
        <v>0</v>
      </c>
      <c r="X2436" s="90">
        <v>2427.0010000000002</v>
      </c>
      <c r="Y2436" s="90">
        <v>2428</v>
      </c>
      <c r="Z2436" s="144"/>
    </row>
    <row r="2437" spans="1:26" x14ac:dyDescent="0.2">
      <c r="A2437" s="281" t="str">
        <f t="shared" si="47"/>
        <v>XES TY1</v>
      </c>
      <c r="B2437" s="407" t="s">
        <v>610</v>
      </c>
      <c r="C2437" s="407" t="s">
        <v>613</v>
      </c>
      <c r="D2437" s="407" t="s">
        <v>604</v>
      </c>
      <c r="E2437" s="407" t="s">
        <v>605</v>
      </c>
      <c r="F2437" s="408" t="s">
        <v>501</v>
      </c>
      <c r="G2437" s="410">
        <v>1</v>
      </c>
      <c r="I2437" s="143"/>
      <c r="J2437" s="143"/>
      <c r="K2437" s="143"/>
      <c r="L2437" s="143"/>
      <c r="M2437" s="237"/>
      <c r="N2437" s="143"/>
      <c r="O2437" s="143"/>
      <c r="P2437" s="143"/>
      <c r="Q2437" s="143"/>
      <c r="R2437" s="143"/>
      <c r="S2437" s="143"/>
      <c r="T2437" s="143"/>
      <c r="U2437" s="143"/>
      <c r="V2437" s="143"/>
      <c r="W2437" s="90">
        <f>IF(AND($AM$17&gt;=$X2437,$AM$17&lt;=$Y2437),'TARIFA ENTREGA A DIRECCION USD'!A2437,$W2438)</f>
        <v>0</v>
      </c>
      <c r="X2437" s="90">
        <v>2428.0010000000002</v>
      </c>
      <c r="Y2437" s="90">
        <v>2429</v>
      </c>
      <c r="Z2437" s="144"/>
    </row>
    <row r="2438" spans="1:26" x14ac:dyDescent="0.2">
      <c r="A2438" s="281" t="str">
        <f t="shared" si="47"/>
        <v>XES VAL</v>
      </c>
      <c r="B2438" s="407" t="s">
        <v>610</v>
      </c>
      <c r="C2438" s="407" t="s">
        <v>613</v>
      </c>
      <c r="D2438" s="407" t="s">
        <v>602</v>
      </c>
      <c r="E2438" s="407" t="s">
        <v>603</v>
      </c>
      <c r="F2438" s="408" t="s">
        <v>502</v>
      </c>
      <c r="G2438" s="410">
        <v>167</v>
      </c>
      <c r="I2438" s="143"/>
      <c r="J2438" s="143"/>
      <c r="K2438" s="143"/>
      <c r="L2438" s="143"/>
      <c r="M2438" s="237"/>
      <c r="N2438" s="143"/>
      <c r="O2438" s="143"/>
      <c r="P2438" s="143"/>
      <c r="Q2438" s="143"/>
      <c r="R2438" s="143"/>
      <c r="S2438" s="143"/>
      <c r="T2438" s="143"/>
      <c r="U2438" s="143"/>
      <c r="V2438" s="143"/>
      <c r="W2438" s="90">
        <f>IF(AND($AM$17&gt;=$X2438,$AM$17&lt;=$Y2438),'TARIFA ENTREGA A DIRECCION USD'!A2438,$W2439)</f>
        <v>0</v>
      </c>
      <c r="X2438" s="90">
        <v>2429.0010000000002</v>
      </c>
      <c r="Y2438" s="90">
        <v>2430</v>
      </c>
      <c r="Z2438" s="144"/>
    </row>
    <row r="2439" spans="1:26" x14ac:dyDescent="0.2">
      <c r="A2439" s="281" t="str">
        <f t="shared" si="47"/>
        <v>XES VEN</v>
      </c>
      <c r="B2439" s="407" t="s">
        <v>610</v>
      </c>
      <c r="C2439" s="407" t="s">
        <v>613</v>
      </c>
      <c r="D2439" s="407" t="s">
        <v>5475</v>
      </c>
      <c r="E2439" s="407" t="s">
        <v>5476</v>
      </c>
      <c r="F2439" s="408" t="s">
        <v>501</v>
      </c>
      <c r="G2439" s="410">
        <v>1</v>
      </c>
      <c r="I2439" s="143"/>
      <c r="J2439" s="143"/>
      <c r="K2439" s="143"/>
      <c r="L2439" s="143"/>
      <c r="M2439" s="237"/>
      <c r="N2439" s="143"/>
      <c r="O2439" s="143"/>
      <c r="P2439" s="143"/>
      <c r="Q2439" s="143"/>
      <c r="R2439" s="143"/>
      <c r="S2439" s="143"/>
      <c r="T2439" s="143"/>
      <c r="U2439" s="143"/>
      <c r="V2439" s="143"/>
      <c r="W2439" s="90">
        <f>IF(AND($AM$17&gt;=$X2439,$AM$17&lt;=$Y2439),'TARIFA ENTREGA A DIRECCION USD'!A2439,$W2440)</f>
        <v>0</v>
      </c>
      <c r="X2439" s="90">
        <v>2430.0010000000002</v>
      </c>
      <c r="Y2439" s="90">
        <v>2431</v>
      </c>
      <c r="Z2439" s="144"/>
    </row>
    <row r="2440" spans="1:26" x14ac:dyDescent="0.2">
      <c r="A2440" s="281" t="str">
        <f t="shared" si="47"/>
        <v>XES VLP</v>
      </c>
      <c r="B2440" s="407" t="s">
        <v>610</v>
      </c>
      <c r="C2440" s="407" t="s">
        <v>613</v>
      </c>
      <c r="D2440" s="407" t="s">
        <v>606</v>
      </c>
      <c r="E2440" s="407" t="s">
        <v>5482</v>
      </c>
      <c r="F2440" s="408" t="s">
        <v>503</v>
      </c>
      <c r="G2440" s="410">
        <v>359</v>
      </c>
      <c r="I2440" s="143"/>
      <c r="J2440" s="143"/>
      <c r="K2440" s="143"/>
      <c r="L2440" s="143"/>
      <c r="M2440" s="237"/>
      <c r="N2440" s="143"/>
      <c r="O2440" s="143"/>
      <c r="P2440" s="143"/>
      <c r="Q2440" s="143"/>
      <c r="R2440" s="143"/>
      <c r="S2440" s="143"/>
      <c r="T2440" s="143"/>
      <c r="U2440" s="143"/>
      <c r="V2440" s="143"/>
      <c r="W2440" s="90">
        <f>IF(AND($AM$17&gt;=$X2440,$AM$17&lt;=$Y2440),'TARIFA ENTREGA A DIRECCION USD'!A2440,$W2441)</f>
        <v>0</v>
      </c>
      <c r="X2440" s="90">
        <v>2431.0010000000002</v>
      </c>
      <c r="Y2440" s="90">
        <v>2432</v>
      </c>
      <c r="Z2440" s="144"/>
    </row>
    <row r="2441" spans="1:26" x14ac:dyDescent="0.2">
      <c r="A2441" s="281" t="str">
        <f t="shared" si="47"/>
        <v>XES VRA</v>
      </c>
      <c r="B2441" s="407" t="s">
        <v>610</v>
      </c>
      <c r="C2441" s="407" t="s">
        <v>613</v>
      </c>
      <c r="D2441" s="407" t="s">
        <v>607</v>
      </c>
      <c r="E2441" s="407" t="s">
        <v>608</v>
      </c>
      <c r="F2441" s="408" t="s">
        <v>504</v>
      </c>
      <c r="G2441" s="410">
        <v>606</v>
      </c>
      <c r="I2441" s="143"/>
      <c r="J2441" s="143"/>
      <c r="K2441" s="143"/>
      <c r="L2441" s="143"/>
      <c r="M2441" s="237"/>
      <c r="N2441" s="143"/>
      <c r="O2441" s="143"/>
      <c r="P2441" s="143"/>
      <c r="Q2441" s="143"/>
      <c r="R2441" s="143"/>
      <c r="S2441" s="143"/>
      <c r="T2441" s="143"/>
      <c r="U2441" s="143"/>
      <c r="V2441" s="143"/>
      <c r="W2441" s="90">
        <f>IF(AND($AM$17&gt;=$X2441,$AM$17&lt;=$Y2441),'TARIFA ENTREGA A DIRECCION USD'!A2441,$W2442)</f>
        <v>0</v>
      </c>
      <c r="X2441" s="90">
        <v>2432.0010000000002</v>
      </c>
      <c r="Y2441" s="90">
        <v>2433</v>
      </c>
      <c r="Z2441" s="144"/>
    </row>
    <row r="2442" spans="1:26" x14ac:dyDescent="0.2">
      <c r="A2442" s="281" t="str">
        <f t="shared" si="47"/>
        <v>XES XBM</v>
      </c>
      <c r="B2442" s="407" t="s">
        <v>610</v>
      </c>
      <c r="C2442" s="407" t="s">
        <v>613</v>
      </c>
      <c r="D2442" s="407" t="s">
        <v>609</v>
      </c>
      <c r="E2442" s="407" t="s">
        <v>612</v>
      </c>
      <c r="F2442" s="408" t="s">
        <v>501</v>
      </c>
      <c r="G2442" s="410">
        <v>1</v>
      </c>
      <c r="I2442" s="143"/>
      <c r="J2442" s="143"/>
      <c r="K2442" s="143"/>
      <c r="L2442" s="143"/>
      <c r="M2442" s="237"/>
      <c r="N2442" s="143"/>
      <c r="O2442" s="143"/>
      <c r="P2442" s="143"/>
      <c r="Q2442" s="143"/>
      <c r="R2442" s="143"/>
      <c r="S2442" s="143"/>
      <c r="T2442" s="143"/>
      <c r="U2442" s="143"/>
      <c r="V2442" s="143"/>
      <c r="W2442" s="90">
        <f>IF(AND($AM$17&gt;=$X2442,$AM$17&lt;=$Y2442),'TARIFA ENTREGA A DIRECCION USD'!A2442,$W2443)</f>
        <v>0</v>
      </c>
      <c r="X2442" s="90">
        <v>2433.0010000000002</v>
      </c>
      <c r="Y2442" s="90">
        <v>2434</v>
      </c>
      <c r="Z2442" s="144"/>
    </row>
    <row r="2443" spans="1:26" x14ac:dyDescent="0.2">
      <c r="A2443" s="281" t="str">
        <f t="shared" si="47"/>
        <v>XES XES</v>
      </c>
      <c r="B2443" s="407" t="s">
        <v>610</v>
      </c>
      <c r="C2443" s="407" t="s">
        <v>613</v>
      </c>
      <c r="D2443" s="407" t="s">
        <v>610</v>
      </c>
      <c r="E2443" s="407" t="s">
        <v>613</v>
      </c>
      <c r="F2443" s="408" t="s">
        <v>501</v>
      </c>
      <c r="G2443" s="410">
        <v>1</v>
      </c>
      <c r="I2443" s="143"/>
      <c r="J2443" s="143"/>
      <c r="K2443" s="143"/>
      <c r="L2443" s="143"/>
      <c r="M2443" s="237"/>
      <c r="N2443" s="143"/>
      <c r="O2443" s="143"/>
      <c r="P2443" s="143"/>
      <c r="Q2443" s="143"/>
      <c r="R2443" s="143"/>
      <c r="S2443" s="143"/>
      <c r="T2443" s="143"/>
      <c r="U2443" s="143"/>
      <c r="V2443" s="143"/>
      <c r="W2443" s="90">
        <f>IF(AND($AM$17&gt;=$X2443,$AM$17&lt;=$Y2443),'TARIFA ENTREGA A DIRECCION USD'!A2443,$W2444)</f>
        <v>0</v>
      </c>
      <c r="X2443" s="90">
        <v>2434.0010000000002</v>
      </c>
      <c r="Y2443" s="90">
        <v>2435</v>
      </c>
      <c r="Z2443" s="144"/>
    </row>
    <row r="2444" spans="1:26" x14ac:dyDescent="0.2">
      <c r="A2444" s="281" t="str">
        <f t="shared" si="47"/>
        <v>XES XSJ</v>
      </c>
      <c r="B2444" s="407" t="s">
        <v>610</v>
      </c>
      <c r="C2444" s="407" t="s">
        <v>613</v>
      </c>
      <c r="D2444" s="407" t="s">
        <v>5477</v>
      </c>
      <c r="E2444" s="407" t="s">
        <v>5478</v>
      </c>
      <c r="F2444" s="408" t="s">
        <v>501</v>
      </c>
      <c r="G2444" s="410">
        <v>1</v>
      </c>
      <c r="I2444" s="143"/>
      <c r="J2444" s="143"/>
      <c r="K2444" s="143"/>
      <c r="L2444" s="143"/>
      <c r="M2444" s="237"/>
      <c r="N2444" s="143"/>
      <c r="O2444" s="143"/>
      <c r="P2444" s="143"/>
      <c r="Q2444" s="143"/>
      <c r="R2444" s="143"/>
      <c r="S2444" s="143"/>
      <c r="T2444" s="143"/>
      <c r="U2444" s="143"/>
      <c r="V2444" s="143"/>
      <c r="W2444" s="90">
        <f>IF(AND($AM$17&gt;=$X2444,$AM$17&lt;=$Y2444),'TARIFA ENTREGA A DIRECCION USD'!A2444,$W2445)</f>
        <v>0</v>
      </c>
      <c r="X2444" s="90">
        <v>2435.0010000000002</v>
      </c>
      <c r="Y2444" s="90">
        <v>2436</v>
      </c>
      <c r="Z2444" s="144"/>
    </row>
    <row r="2445" spans="1:26" x14ac:dyDescent="0.2">
      <c r="A2445" s="281" t="str">
        <f t="shared" si="47"/>
        <v>XES XSS</v>
      </c>
      <c r="B2445" s="407" t="s">
        <v>610</v>
      </c>
      <c r="C2445" s="407" t="s">
        <v>613</v>
      </c>
      <c r="D2445" s="407" t="s">
        <v>5485</v>
      </c>
      <c r="E2445" s="407" t="s">
        <v>5486</v>
      </c>
      <c r="F2445" s="408" t="s">
        <v>504</v>
      </c>
      <c r="G2445" s="410">
        <v>919</v>
      </c>
      <c r="I2445" s="143"/>
      <c r="J2445" s="143"/>
      <c r="K2445" s="143"/>
      <c r="L2445" s="143"/>
      <c r="M2445" s="237"/>
      <c r="N2445" s="143"/>
      <c r="O2445" s="143"/>
      <c r="P2445" s="143"/>
      <c r="Q2445" s="143"/>
      <c r="R2445" s="143"/>
      <c r="S2445" s="143"/>
      <c r="T2445" s="143"/>
      <c r="U2445" s="143"/>
      <c r="V2445" s="143"/>
      <c r="W2445" s="90">
        <f>IF(AND($AM$17&gt;=$X2445,$AM$17&lt;=$Y2445),'TARIFA ENTREGA A DIRECCION USD'!A2445,$W2446)</f>
        <v>0</v>
      </c>
      <c r="X2445" s="90">
        <v>2436.0010000000002</v>
      </c>
      <c r="Y2445" s="90">
        <v>2437</v>
      </c>
      <c r="Z2445" s="144"/>
    </row>
    <row r="2446" spans="1:26" x14ac:dyDescent="0.2">
      <c r="A2446" s="281" t="str">
        <f t="shared" si="47"/>
        <v>XES XTT</v>
      </c>
      <c r="B2446" s="407" t="s">
        <v>610</v>
      </c>
      <c r="C2446" s="407" t="s">
        <v>613</v>
      </c>
      <c r="D2446" s="407" t="s">
        <v>5448</v>
      </c>
      <c r="E2446" s="407" t="s">
        <v>5479</v>
      </c>
      <c r="F2446" s="408" t="s">
        <v>501</v>
      </c>
      <c r="G2446" s="410">
        <v>1</v>
      </c>
      <c r="I2446" s="143"/>
      <c r="J2446" s="143"/>
      <c r="K2446" s="143"/>
      <c r="L2446" s="143"/>
      <c r="M2446" s="237"/>
      <c r="N2446" s="143"/>
      <c r="O2446" s="143"/>
      <c r="P2446" s="143"/>
      <c r="Q2446" s="143"/>
      <c r="R2446" s="143"/>
      <c r="S2446" s="143"/>
      <c r="T2446" s="143"/>
      <c r="U2446" s="143"/>
      <c r="V2446" s="143"/>
      <c r="W2446" s="90">
        <f>IF(AND($AM$17&gt;=$X2446,$AM$17&lt;=$Y2446),'TARIFA ENTREGA A DIRECCION USD'!A2446,$W2447)</f>
        <v>0</v>
      </c>
      <c r="X2446" s="90">
        <v>2437.0010000000002</v>
      </c>
      <c r="Y2446" s="90">
        <v>2438</v>
      </c>
      <c r="Z2446" s="144"/>
    </row>
    <row r="2447" spans="1:26" x14ac:dyDescent="0.2">
      <c r="A2447" s="282" t="str">
        <f t="shared" si="47"/>
        <v>XES XCH</v>
      </c>
      <c r="B2447" s="407" t="s">
        <v>610</v>
      </c>
      <c r="C2447" s="295" t="s">
        <v>613</v>
      </c>
      <c r="D2447" s="295" t="s">
        <v>5537</v>
      </c>
      <c r="E2447" s="295" t="s">
        <v>5538</v>
      </c>
      <c r="F2447" s="412" t="s">
        <v>501</v>
      </c>
      <c r="G2447" s="413">
        <v>1</v>
      </c>
      <c r="I2447" s="143"/>
      <c r="J2447" s="143"/>
      <c r="K2447" s="143"/>
      <c r="L2447" s="143"/>
      <c r="M2447" s="237"/>
      <c r="N2447" s="143"/>
      <c r="O2447" s="143"/>
      <c r="P2447" s="143"/>
      <c r="Q2447" s="143"/>
      <c r="R2447" s="143"/>
      <c r="S2447" s="143"/>
      <c r="T2447" s="143"/>
      <c r="U2447" s="143"/>
      <c r="V2447" s="143"/>
      <c r="W2447" s="90">
        <f>IF(AND($AM$17&gt;=$X2447,$AM$17&lt;=$Y2447),'TARIFA ENTREGA A DIRECCION USD'!A2447,$W2448)</f>
        <v>0</v>
      </c>
      <c r="X2447" s="90">
        <v>2438.0010000000002</v>
      </c>
      <c r="Y2447" s="90">
        <v>2439</v>
      </c>
      <c r="Z2447" s="144"/>
    </row>
    <row r="2448" spans="1:26" x14ac:dyDescent="0.2">
      <c r="A2448" s="294" t="str">
        <f t="shared" si="47"/>
        <v>XES BPC</v>
      </c>
      <c r="B2448" s="292" t="s">
        <v>610</v>
      </c>
      <c r="C2448" s="292" t="s">
        <v>613</v>
      </c>
      <c r="D2448" s="292" t="s">
        <v>5544</v>
      </c>
      <c r="E2448" s="292" t="s">
        <v>5545</v>
      </c>
      <c r="F2448" s="414" t="s">
        <v>503</v>
      </c>
      <c r="G2448" s="415">
        <v>324</v>
      </c>
      <c r="I2448" s="143"/>
      <c r="J2448" s="143"/>
      <c r="K2448" s="143"/>
      <c r="L2448" s="143"/>
      <c r="M2448" s="237"/>
      <c r="N2448" s="143"/>
      <c r="O2448" s="143"/>
      <c r="P2448" s="143"/>
      <c r="Q2448" s="143"/>
      <c r="R2448" s="143"/>
      <c r="S2448" s="143"/>
      <c r="T2448" s="143"/>
      <c r="U2448" s="143"/>
      <c r="V2448" s="143"/>
      <c r="W2448" s="90">
        <f>IF(AND($AM$17&gt;=$X2448,$AM$17&lt;=$Y2448),'TARIFA ENTREGA A DIRECCION USD'!A2448,$W2449)</f>
        <v>0</v>
      </c>
      <c r="X2448" s="90">
        <v>2439.0010000000002</v>
      </c>
      <c r="Y2448" s="90">
        <v>2440</v>
      </c>
      <c r="Z2448" s="144"/>
    </row>
    <row r="2449" spans="1:26" x14ac:dyDescent="0.2">
      <c r="A2449" s="294" t="str">
        <f t="shared" si="47"/>
        <v>XES XCP</v>
      </c>
      <c r="B2449" s="292" t="s">
        <v>610</v>
      </c>
      <c r="C2449" s="292" t="s">
        <v>613</v>
      </c>
      <c r="D2449" s="292" t="s">
        <v>5549</v>
      </c>
      <c r="E2449" s="292" t="s">
        <v>5550</v>
      </c>
      <c r="F2449" s="414" t="s">
        <v>501</v>
      </c>
      <c r="G2449" s="415">
        <v>1</v>
      </c>
      <c r="I2449" s="143"/>
      <c r="J2449" s="143"/>
      <c r="K2449" s="143"/>
      <c r="L2449" s="143"/>
      <c r="M2449" s="237"/>
      <c r="N2449" s="143"/>
      <c r="O2449" s="143"/>
      <c r="P2449" s="143"/>
      <c r="Q2449" s="143"/>
      <c r="R2449" s="143"/>
      <c r="S2449" s="143"/>
      <c r="T2449" s="143"/>
      <c r="U2449" s="143"/>
      <c r="V2449" s="143"/>
      <c r="W2449" s="90">
        <f>IF(AND($AM$17&gt;=$X2449,$AM$17&lt;=$Y2449),'TARIFA ENTREGA A DIRECCION USD'!A2449,$W2450)</f>
        <v>0</v>
      </c>
      <c r="X2449" s="90">
        <v>2440.0010000000002</v>
      </c>
      <c r="Y2449" s="90">
        <v>2441</v>
      </c>
      <c r="Z2449" s="144"/>
    </row>
    <row r="2450" spans="1:26" x14ac:dyDescent="0.2">
      <c r="A2450" s="281" t="str">
        <f t="shared" si="47"/>
        <v>XSJ ACO</v>
      </c>
      <c r="B2450" s="416" t="s">
        <v>5477</v>
      </c>
      <c r="C2450" s="407" t="s">
        <v>5478</v>
      </c>
      <c r="D2450" s="416" t="s">
        <v>546</v>
      </c>
      <c r="E2450" s="416" t="s">
        <v>547</v>
      </c>
      <c r="F2450" s="417" t="s">
        <v>503</v>
      </c>
      <c r="G2450" s="418">
        <v>391</v>
      </c>
      <c r="I2450" s="143"/>
      <c r="J2450" s="143"/>
      <c r="K2450" s="143"/>
      <c r="L2450" s="143"/>
      <c r="M2450" s="237"/>
      <c r="N2450" s="143"/>
      <c r="O2450" s="143"/>
      <c r="P2450" s="143"/>
      <c r="Q2450" s="143"/>
      <c r="R2450" s="143"/>
      <c r="S2450" s="143"/>
      <c r="T2450" s="143"/>
      <c r="U2450" s="143"/>
      <c r="V2450" s="143"/>
      <c r="W2450" s="90">
        <f>IF(AND($AM$17&gt;=$X2450,$AM$17&lt;=$Y2450),'TARIFA ENTREGA A DIRECCION USD'!A2450,$W2451)</f>
        <v>0</v>
      </c>
      <c r="X2450" s="90">
        <v>2441.0010000000002</v>
      </c>
      <c r="Y2450" s="90">
        <v>2442</v>
      </c>
      <c r="Z2450" s="144"/>
    </row>
    <row r="2451" spans="1:26" x14ac:dyDescent="0.2">
      <c r="A2451" s="281" t="str">
        <f t="shared" si="47"/>
        <v>XSJ AUA</v>
      </c>
      <c r="B2451" s="368" t="s">
        <v>5477</v>
      </c>
      <c r="C2451" s="368" t="s">
        <v>5478</v>
      </c>
      <c r="D2451" s="368" t="s">
        <v>5515</v>
      </c>
      <c r="E2451" s="368" t="s">
        <v>5519</v>
      </c>
      <c r="F2451" s="369" t="s">
        <v>503</v>
      </c>
      <c r="G2451" s="370">
        <v>342</v>
      </c>
      <c r="I2451" s="143"/>
      <c r="J2451" s="143"/>
      <c r="K2451" s="143"/>
      <c r="L2451" s="143"/>
      <c r="M2451" s="237"/>
      <c r="N2451" s="143"/>
      <c r="O2451" s="143"/>
      <c r="P2451" s="143"/>
      <c r="Q2451" s="143"/>
      <c r="R2451" s="143"/>
      <c r="S2451" s="143"/>
      <c r="T2451" s="143"/>
      <c r="U2451" s="143"/>
      <c r="V2451" s="143"/>
      <c r="W2451" s="90">
        <f>IF(AND($AM$17&gt;=$X2451,$AM$17&lt;=$Y2451),'TARIFA ENTREGA A DIRECCION USD'!A2451,$W2452)</f>
        <v>0</v>
      </c>
      <c r="X2451" s="90">
        <v>2442.0010000000002</v>
      </c>
      <c r="Y2451" s="90">
        <v>2443</v>
      </c>
      <c r="Z2451" s="144"/>
    </row>
    <row r="2452" spans="1:26" x14ac:dyDescent="0.2">
      <c r="A2452" s="281" t="str">
        <f t="shared" si="47"/>
        <v>XSJ BAS</v>
      </c>
      <c r="B2452" s="368" t="s">
        <v>5477</v>
      </c>
      <c r="C2452" s="368" t="s">
        <v>5478</v>
      </c>
      <c r="D2452" s="368" t="s">
        <v>549</v>
      </c>
      <c r="E2452" s="368" t="s">
        <v>550</v>
      </c>
      <c r="F2452" s="369" t="s">
        <v>504</v>
      </c>
      <c r="G2452" s="369">
        <v>609</v>
      </c>
      <c r="I2452" s="143"/>
      <c r="J2452" s="143"/>
      <c r="K2452" s="143"/>
      <c r="L2452" s="143"/>
      <c r="M2452" s="237"/>
      <c r="N2452" s="143"/>
      <c r="O2452" s="143"/>
      <c r="P2452" s="143"/>
      <c r="Q2452" s="143"/>
      <c r="R2452" s="143"/>
      <c r="S2452" s="143"/>
      <c r="T2452" s="143"/>
      <c r="U2452" s="143"/>
      <c r="V2452" s="143"/>
      <c r="W2452" s="90">
        <f>IF(AND($AM$17&gt;=$X2452,$AM$17&lt;=$Y2452),'TARIFA ENTREGA A DIRECCION USD'!A2452,$W2453)</f>
        <v>0</v>
      </c>
      <c r="X2452" s="90">
        <v>2443.0010000000002</v>
      </c>
      <c r="Y2452" s="90">
        <v>2444</v>
      </c>
      <c r="Z2452" s="144"/>
    </row>
    <row r="2453" spans="1:26" x14ac:dyDescent="0.2">
      <c r="A2453" s="281" t="str">
        <f t="shared" si="47"/>
        <v>XSJ BTO</v>
      </c>
      <c r="B2453" s="368" t="s">
        <v>5477</v>
      </c>
      <c r="C2453" s="368" t="s">
        <v>5478</v>
      </c>
      <c r="D2453" s="368" t="s">
        <v>551</v>
      </c>
      <c r="E2453" s="368" t="s">
        <v>552</v>
      </c>
      <c r="F2453" s="369" t="s">
        <v>503</v>
      </c>
      <c r="G2453" s="370">
        <v>365</v>
      </c>
      <c r="I2453" s="143"/>
      <c r="J2453" s="143"/>
      <c r="K2453" s="143"/>
      <c r="L2453" s="143"/>
      <c r="M2453" s="237"/>
      <c r="N2453" s="143"/>
      <c r="O2453" s="143"/>
      <c r="P2453" s="143"/>
      <c r="Q2453" s="143"/>
      <c r="R2453" s="143"/>
      <c r="S2453" s="143"/>
      <c r="T2453" s="143"/>
      <c r="U2453" s="143"/>
      <c r="V2453" s="143"/>
      <c r="W2453" s="90">
        <f>IF(AND($AM$17&gt;=$X2453,$AM$17&lt;=$Y2453),'TARIFA ENTREGA A DIRECCION USD'!A2453,$W2454)</f>
        <v>0</v>
      </c>
      <c r="X2453" s="90">
        <v>2444.0010000000002</v>
      </c>
      <c r="Y2453" s="90">
        <v>2445</v>
      </c>
      <c r="Z2453" s="144"/>
    </row>
    <row r="2454" spans="1:26" x14ac:dyDescent="0.2">
      <c r="A2454" s="281" t="str">
        <f t="shared" si="47"/>
        <v>XSJ CAS</v>
      </c>
      <c r="B2454" s="368" t="s">
        <v>5477</v>
      </c>
      <c r="C2454" s="368" t="s">
        <v>5478</v>
      </c>
      <c r="D2454" s="368" t="s">
        <v>553</v>
      </c>
      <c r="E2454" s="368" t="s">
        <v>554</v>
      </c>
      <c r="F2454" s="369" t="s">
        <v>504</v>
      </c>
      <c r="G2454" s="370">
        <v>659</v>
      </c>
      <c r="I2454" s="143"/>
      <c r="J2454" s="143"/>
      <c r="K2454" s="143"/>
      <c r="L2454" s="143"/>
      <c r="M2454" s="237"/>
      <c r="N2454" s="143"/>
      <c r="O2454" s="143"/>
      <c r="P2454" s="143"/>
      <c r="Q2454" s="143"/>
      <c r="R2454" s="143"/>
      <c r="S2454" s="143"/>
      <c r="T2454" s="143"/>
      <c r="U2454" s="143"/>
      <c r="V2454" s="143"/>
      <c r="W2454" s="90">
        <f>IF(AND($AM$17&gt;=$X2454,$AM$17&lt;=$Y2454),'TARIFA ENTREGA A DIRECCION USD'!A2454,$W2455)</f>
        <v>0</v>
      </c>
      <c r="X2454" s="90">
        <v>2445.0010000000002</v>
      </c>
      <c r="Y2454" s="90">
        <v>2446</v>
      </c>
      <c r="Z2454" s="144"/>
    </row>
    <row r="2455" spans="1:26" x14ac:dyDescent="0.2">
      <c r="A2455" s="281" t="str">
        <f t="shared" si="47"/>
        <v>XSJ CAZ</v>
      </c>
      <c r="B2455" s="368" t="s">
        <v>5477</v>
      </c>
      <c r="C2455" s="368" t="s">
        <v>5478</v>
      </c>
      <c r="D2455" s="368" t="s">
        <v>561</v>
      </c>
      <c r="E2455" s="368" t="s">
        <v>611</v>
      </c>
      <c r="F2455" s="369" t="s">
        <v>501</v>
      </c>
      <c r="G2455" s="370">
        <v>27</v>
      </c>
      <c r="I2455" s="143"/>
      <c r="J2455" s="143"/>
      <c r="K2455" s="143"/>
      <c r="L2455" s="143"/>
      <c r="M2455" s="237"/>
      <c r="N2455" s="143"/>
      <c r="O2455" s="143"/>
      <c r="P2455" s="143"/>
      <c r="Q2455" s="143"/>
      <c r="R2455" s="143"/>
      <c r="S2455" s="143"/>
      <c r="T2455" s="143"/>
      <c r="U2455" s="143"/>
      <c r="V2455" s="143"/>
      <c r="W2455" s="90">
        <f>IF(AND($AM$17&gt;=$X2455,$AM$17&lt;=$Y2455),'TARIFA ENTREGA A DIRECCION USD'!A2455,$W2456)</f>
        <v>0</v>
      </c>
      <c r="X2455" s="90">
        <v>2446.0010000000002</v>
      </c>
      <c r="Y2455" s="90">
        <v>2447</v>
      </c>
      <c r="Z2455" s="144"/>
    </row>
    <row r="2456" spans="1:26" x14ac:dyDescent="0.2">
      <c r="A2456" s="281" t="str">
        <f t="shared" si="47"/>
        <v>XSJ CBR</v>
      </c>
      <c r="B2456" s="368" t="s">
        <v>5477</v>
      </c>
      <c r="C2456" s="368" t="s">
        <v>5478</v>
      </c>
      <c r="D2456" s="368" t="s">
        <v>555</v>
      </c>
      <c r="E2456" s="368" t="s">
        <v>556</v>
      </c>
      <c r="F2456" s="369" t="s">
        <v>503</v>
      </c>
      <c r="G2456" s="370">
        <v>590</v>
      </c>
      <c r="I2456" s="143"/>
      <c r="J2456" s="143"/>
      <c r="K2456" s="143"/>
      <c r="L2456" s="143"/>
      <c r="M2456" s="237"/>
      <c r="N2456" s="143"/>
      <c r="O2456" s="143"/>
      <c r="P2456" s="143"/>
      <c r="Q2456" s="143"/>
      <c r="R2456" s="143"/>
      <c r="S2456" s="143"/>
      <c r="T2456" s="143"/>
      <c r="U2456" s="143"/>
      <c r="V2456" s="143"/>
      <c r="W2456" s="90">
        <f>IF(AND($AM$17&gt;=$X2456,$AM$17&lt;=$Y2456),'TARIFA ENTREGA A DIRECCION USD'!A2456,$W2457)</f>
        <v>0</v>
      </c>
      <c r="X2456" s="90">
        <v>2447.0010000000002</v>
      </c>
      <c r="Y2456" s="90">
        <v>2448</v>
      </c>
      <c r="Z2456" s="144"/>
    </row>
    <row r="2457" spans="1:26" x14ac:dyDescent="0.2">
      <c r="A2457" s="281" t="str">
        <f t="shared" si="47"/>
        <v>XSJ CCS</v>
      </c>
      <c r="B2457" s="368" t="s">
        <v>5477</v>
      </c>
      <c r="C2457" s="368" t="s">
        <v>5478</v>
      </c>
      <c r="D2457" s="368" t="s">
        <v>557</v>
      </c>
      <c r="E2457" s="368" t="s">
        <v>558</v>
      </c>
      <c r="F2457" s="369" t="s">
        <v>501</v>
      </c>
      <c r="G2457" s="370">
        <v>1</v>
      </c>
      <c r="I2457" s="143"/>
      <c r="J2457" s="143"/>
      <c r="K2457" s="143"/>
      <c r="L2457" s="143"/>
      <c r="M2457" s="237"/>
      <c r="N2457" s="143"/>
      <c r="O2457" s="143"/>
      <c r="P2457" s="143"/>
      <c r="Q2457" s="143"/>
      <c r="R2457" s="143"/>
      <c r="S2457" s="143"/>
      <c r="T2457" s="143"/>
      <c r="U2457" s="143"/>
      <c r="V2457" s="143"/>
      <c r="W2457" s="90">
        <f>IF(AND($AM$17&gt;=$X2457,$AM$17&lt;=$Y2457),'TARIFA ENTREGA A DIRECCION USD'!A2457,$W2458)</f>
        <v>0</v>
      </c>
      <c r="X2457" s="90">
        <v>2448.0010000000002</v>
      </c>
      <c r="Y2457" s="90">
        <v>2449</v>
      </c>
      <c r="Z2457" s="144"/>
    </row>
    <row r="2458" spans="1:26" x14ac:dyDescent="0.2">
      <c r="A2458" s="281" t="str">
        <f t="shared" si="47"/>
        <v>XSJ CGA</v>
      </c>
      <c r="B2458" s="368" t="s">
        <v>5477</v>
      </c>
      <c r="C2458" s="368" t="s">
        <v>5478</v>
      </c>
      <c r="D2458" s="368" t="s">
        <v>559</v>
      </c>
      <c r="E2458" s="368" t="s">
        <v>560</v>
      </c>
      <c r="F2458" s="369" t="s">
        <v>502</v>
      </c>
      <c r="G2458" s="370">
        <v>108</v>
      </c>
      <c r="I2458" s="143"/>
      <c r="J2458" s="143"/>
      <c r="K2458" s="143"/>
      <c r="L2458" s="143"/>
      <c r="M2458" s="237"/>
      <c r="N2458" s="143"/>
      <c r="O2458" s="143"/>
      <c r="P2458" s="143"/>
      <c r="Q2458" s="143"/>
      <c r="R2458" s="143"/>
      <c r="S2458" s="143"/>
      <c r="T2458" s="143"/>
      <c r="U2458" s="143"/>
      <c r="V2458" s="143"/>
      <c r="W2458" s="90">
        <f>IF(AND($AM$17&gt;=$X2458,$AM$17&lt;=$Y2458),'TARIFA ENTREGA A DIRECCION USD'!A2458,$W2459)</f>
        <v>0</v>
      </c>
      <c r="X2458" s="90">
        <v>2449.0010000000002</v>
      </c>
      <c r="Y2458" s="90">
        <v>2450</v>
      </c>
      <c r="Z2458" s="144"/>
    </row>
    <row r="2459" spans="1:26" x14ac:dyDescent="0.2">
      <c r="A2459" s="281" t="str">
        <f t="shared" si="47"/>
        <v>XSJ CNA</v>
      </c>
      <c r="B2459" s="368" t="s">
        <v>5477</v>
      </c>
      <c r="C2459" s="368" t="s">
        <v>5478</v>
      </c>
      <c r="D2459" s="368" t="s">
        <v>5492</v>
      </c>
      <c r="E2459" s="368" t="s">
        <v>5493</v>
      </c>
      <c r="F2459" s="369" t="s">
        <v>503</v>
      </c>
      <c r="G2459" s="370">
        <v>403</v>
      </c>
      <c r="I2459" s="143"/>
      <c r="J2459" s="143"/>
      <c r="K2459" s="143"/>
      <c r="L2459" s="143"/>
      <c r="M2459" s="237"/>
      <c r="N2459" s="143"/>
      <c r="O2459" s="143"/>
      <c r="P2459" s="143"/>
      <c r="Q2459" s="143"/>
      <c r="R2459" s="143"/>
      <c r="S2459" s="143"/>
      <c r="T2459" s="143"/>
      <c r="U2459" s="143"/>
      <c r="V2459" s="143"/>
      <c r="W2459" s="90">
        <f>IF(AND($AM$17&gt;=$X2459,$AM$17&lt;=$Y2459),'TARIFA ENTREGA A DIRECCION USD'!A2459,$W2460)</f>
        <v>0</v>
      </c>
      <c r="X2459" s="90">
        <v>2450.0010000000002</v>
      </c>
      <c r="Y2459" s="90">
        <v>2451</v>
      </c>
      <c r="Z2459" s="144"/>
    </row>
    <row r="2460" spans="1:26" x14ac:dyDescent="0.2">
      <c r="A2460" s="281" t="str">
        <f t="shared" si="47"/>
        <v>XSJ CNO</v>
      </c>
      <c r="B2460" s="368" t="s">
        <v>5477</v>
      </c>
      <c r="C2460" s="368" t="s">
        <v>5478</v>
      </c>
      <c r="D2460" s="368" t="s">
        <v>5499</v>
      </c>
      <c r="E2460" s="368" t="s">
        <v>5500</v>
      </c>
      <c r="F2460" s="369" t="s">
        <v>503</v>
      </c>
      <c r="G2460" s="370">
        <v>531</v>
      </c>
      <c r="I2460" s="143"/>
      <c r="J2460" s="143"/>
      <c r="K2460" s="143"/>
      <c r="L2460" s="143"/>
      <c r="M2460" s="237"/>
      <c r="N2460" s="143"/>
      <c r="O2460" s="143"/>
      <c r="P2460" s="143"/>
      <c r="Q2460" s="143"/>
      <c r="R2460" s="143"/>
      <c r="S2460" s="143"/>
      <c r="T2460" s="143"/>
      <c r="U2460" s="143"/>
      <c r="V2460" s="143"/>
      <c r="W2460" s="90">
        <f>IF(AND($AM$17&gt;=$X2460,$AM$17&lt;=$Y2460),'TARIFA ENTREGA A DIRECCION USD'!A2460,$W2461)</f>
        <v>0</v>
      </c>
      <c r="X2460" s="90">
        <v>2451.0010000000002</v>
      </c>
      <c r="Y2460" s="90">
        <v>2452</v>
      </c>
      <c r="Z2460" s="144"/>
    </row>
    <row r="2461" spans="1:26" x14ac:dyDescent="0.2">
      <c r="A2461" s="281" t="str">
        <f t="shared" si="47"/>
        <v>XSJ CRO</v>
      </c>
      <c r="B2461" s="368" t="s">
        <v>5477</v>
      </c>
      <c r="C2461" s="368" t="s">
        <v>5478</v>
      </c>
      <c r="D2461" s="368" t="s">
        <v>562</v>
      </c>
      <c r="E2461" s="368" t="s">
        <v>563</v>
      </c>
      <c r="F2461" s="369" t="s">
        <v>503</v>
      </c>
      <c r="G2461" s="370">
        <v>461</v>
      </c>
      <c r="I2461" s="143"/>
      <c r="J2461" s="143"/>
      <c r="K2461" s="143"/>
      <c r="L2461" s="143"/>
      <c r="M2461" s="237"/>
      <c r="N2461" s="143"/>
      <c r="O2461" s="143"/>
      <c r="P2461" s="143"/>
      <c r="Q2461" s="143"/>
      <c r="R2461" s="143"/>
      <c r="S2461" s="143"/>
      <c r="T2461" s="143"/>
      <c r="U2461" s="143"/>
      <c r="V2461" s="143"/>
      <c r="W2461" s="90">
        <f>IF(AND($AM$17&gt;=$X2461,$AM$17&lt;=$Y2461),'TARIFA ENTREGA A DIRECCION USD'!A2461,$W2462)</f>
        <v>0</v>
      </c>
      <c r="X2461" s="90">
        <v>2452.0010000000002</v>
      </c>
      <c r="Y2461" s="90">
        <v>2453</v>
      </c>
      <c r="Z2461" s="144"/>
    </row>
    <row r="2462" spans="1:26" x14ac:dyDescent="0.2">
      <c r="A2462" s="281" t="str">
        <f t="shared" si="47"/>
        <v>XSJ CRR</v>
      </c>
      <c r="B2462" s="368" t="s">
        <v>5477</v>
      </c>
      <c r="C2462" s="368" t="s">
        <v>5478</v>
      </c>
      <c r="D2462" s="368" t="s">
        <v>564</v>
      </c>
      <c r="E2462" s="368" t="s">
        <v>565</v>
      </c>
      <c r="F2462" s="369" t="s">
        <v>503</v>
      </c>
      <c r="G2462" s="370">
        <v>480</v>
      </c>
      <c r="I2462" s="143"/>
      <c r="J2462" s="143"/>
      <c r="K2462" s="143"/>
      <c r="L2462" s="143"/>
      <c r="M2462" s="237"/>
      <c r="N2462" s="143"/>
      <c r="O2462" s="143"/>
      <c r="P2462" s="143"/>
      <c r="Q2462" s="143"/>
      <c r="R2462" s="143"/>
      <c r="S2462" s="143"/>
      <c r="T2462" s="143"/>
      <c r="U2462" s="143"/>
      <c r="V2462" s="143"/>
      <c r="W2462" s="90">
        <f>IF(AND($AM$17&gt;=$X2462,$AM$17&lt;=$Y2462),'TARIFA ENTREGA A DIRECCION USD'!A2462,$W2463)</f>
        <v>0</v>
      </c>
      <c r="X2462" s="90">
        <v>2453.0010000000002</v>
      </c>
      <c r="Y2462" s="90">
        <v>2454</v>
      </c>
      <c r="Z2462" s="144"/>
    </row>
    <row r="2463" spans="1:26" x14ac:dyDescent="0.2">
      <c r="A2463" s="281" t="str">
        <f t="shared" si="47"/>
        <v>XSJ CVE</v>
      </c>
      <c r="B2463" s="368" t="s">
        <v>5477</v>
      </c>
      <c r="C2463" s="368" t="s">
        <v>5478</v>
      </c>
      <c r="D2463" s="368" t="s">
        <v>566</v>
      </c>
      <c r="E2463" s="368" t="s">
        <v>567</v>
      </c>
      <c r="F2463" s="369" t="s">
        <v>501</v>
      </c>
      <c r="G2463" s="370">
        <v>57</v>
      </c>
      <c r="I2463" s="143"/>
      <c r="J2463" s="143"/>
      <c r="K2463" s="143"/>
      <c r="L2463" s="143"/>
      <c r="M2463" s="237"/>
      <c r="N2463" s="143"/>
      <c r="O2463" s="143"/>
      <c r="P2463" s="143"/>
      <c r="Q2463" s="143"/>
      <c r="R2463" s="143"/>
      <c r="S2463" s="143"/>
      <c r="T2463" s="143"/>
      <c r="U2463" s="143"/>
      <c r="V2463" s="143"/>
      <c r="W2463" s="90">
        <f>IF(AND($AM$17&gt;=$X2463,$AM$17&lt;=$Y2463),'TARIFA ENTREGA A DIRECCION USD'!A2463,$W2464)</f>
        <v>0</v>
      </c>
      <c r="X2463" s="90">
        <v>2454.0010000000002</v>
      </c>
      <c r="Y2463" s="90">
        <v>2455</v>
      </c>
      <c r="Z2463" s="144"/>
    </row>
    <row r="2464" spans="1:26" x14ac:dyDescent="0.2">
      <c r="A2464" s="281" t="str">
        <f t="shared" si="47"/>
        <v>XSJ CZO</v>
      </c>
      <c r="B2464" s="368" t="s">
        <v>5477</v>
      </c>
      <c r="C2464" s="368" t="s">
        <v>5478</v>
      </c>
      <c r="D2464" s="368" t="s">
        <v>568</v>
      </c>
      <c r="E2464" s="368" t="s">
        <v>5481</v>
      </c>
      <c r="F2464" s="369" t="s">
        <v>502</v>
      </c>
      <c r="G2464" s="370">
        <v>282</v>
      </c>
      <c r="I2464" s="143"/>
      <c r="J2464" s="143"/>
      <c r="K2464" s="143"/>
      <c r="L2464" s="143"/>
      <c r="M2464" s="237"/>
      <c r="N2464" s="143"/>
      <c r="O2464" s="143"/>
      <c r="P2464" s="143"/>
      <c r="Q2464" s="143"/>
      <c r="R2464" s="143"/>
      <c r="S2464" s="143"/>
      <c r="T2464" s="143"/>
      <c r="U2464" s="143"/>
      <c r="V2464" s="143"/>
      <c r="W2464" s="90">
        <f>IF(AND($AM$17&gt;=$X2464,$AM$17&lt;=$Y2464),'TARIFA ENTREGA A DIRECCION USD'!A2464,$W2465)</f>
        <v>0</v>
      </c>
      <c r="X2464" s="90">
        <v>2455.0010000000002</v>
      </c>
      <c r="Y2464" s="90">
        <v>2456</v>
      </c>
      <c r="Z2464" s="144"/>
    </row>
    <row r="2465" spans="1:26" x14ac:dyDescent="0.2">
      <c r="A2465" s="281" t="str">
        <f t="shared" si="47"/>
        <v>XSJ DMS</v>
      </c>
      <c r="B2465" s="368" t="s">
        <v>5477</v>
      </c>
      <c r="C2465" s="368" t="s">
        <v>5478</v>
      </c>
      <c r="D2465" s="368" t="s">
        <v>5446</v>
      </c>
      <c r="E2465" s="368" t="s">
        <v>5447</v>
      </c>
      <c r="F2465" s="369" t="s">
        <v>504</v>
      </c>
      <c r="G2465" s="370">
        <v>609</v>
      </c>
      <c r="I2465" s="143"/>
      <c r="J2465" s="143"/>
      <c r="K2465" s="143"/>
      <c r="L2465" s="143"/>
      <c r="M2465" s="237"/>
      <c r="N2465" s="143"/>
      <c r="O2465" s="143"/>
      <c r="P2465" s="143"/>
      <c r="Q2465" s="143"/>
      <c r="R2465" s="143"/>
      <c r="S2465" s="143"/>
      <c r="T2465" s="143"/>
      <c r="U2465" s="143"/>
      <c r="V2465" s="143"/>
      <c r="W2465" s="90">
        <f>IF(AND($AM$17&gt;=$X2465,$AM$17&lt;=$Y2465),'TARIFA ENTREGA A DIRECCION USD'!A2465,$W2466)</f>
        <v>0</v>
      </c>
      <c r="X2465" s="90">
        <v>2456.0010000000002</v>
      </c>
      <c r="Y2465" s="90">
        <v>2457</v>
      </c>
      <c r="Z2465" s="144"/>
    </row>
    <row r="2466" spans="1:26" x14ac:dyDescent="0.2">
      <c r="A2466" s="281" t="str">
        <f t="shared" si="47"/>
        <v>XSJ ETE</v>
      </c>
      <c r="B2466" s="368" t="s">
        <v>5477</v>
      </c>
      <c r="C2466" s="368" t="s">
        <v>5478</v>
      </c>
      <c r="D2466" s="368" t="s">
        <v>570</v>
      </c>
      <c r="E2466" s="368" t="s">
        <v>571</v>
      </c>
      <c r="F2466" s="369" t="s">
        <v>503</v>
      </c>
      <c r="G2466" s="370">
        <v>458</v>
      </c>
      <c r="I2466" s="143"/>
      <c r="J2466" s="143"/>
      <c r="K2466" s="143"/>
      <c r="L2466" s="143"/>
      <c r="M2466" s="237"/>
      <c r="N2466" s="143"/>
      <c r="O2466" s="143"/>
      <c r="P2466" s="143"/>
      <c r="Q2466" s="143"/>
      <c r="R2466" s="143"/>
      <c r="S2466" s="143"/>
      <c r="T2466" s="143"/>
      <c r="U2466" s="143"/>
      <c r="V2466" s="143"/>
      <c r="W2466" s="90">
        <f>IF(AND($AM$17&gt;=$X2466,$AM$17&lt;=$Y2466),'TARIFA ENTREGA A DIRECCION USD'!A2466,$W2467)</f>
        <v>0</v>
      </c>
      <c r="X2466" s="90">
        <v>2457.0010000000002</v>
      </c>
      <c r="Y2466" s="90">
        <v>2458</v>
      </c>
      <c r="Z2466" s="144"/>
    </row>
    <row r="2467" spans="1:26" x14ac:dyDescent="0.2">
      <c r="A2467" s="281" t="str">
        <f t="shared" si="47"/>
        <v>XSJ EVA</v>
      </c>
      <c r="B2467" s="368" t="s">
        <v>5477</v>
      </c>
      <c r="C2467" s="368" t="s">
        <v>5478</v>
      </c>
      <c r="D2467" s="368" t="s">
        <v>572</v>
      </c>
      <c r="E2467" s="368" t="s">
        <v>573</v>
      </c>
      <c r="F2467" s="369" t="s">
        <v>504</v>
      </c>
      <c r="G2467" s="370">
        <v>755</v>
      </c>
      <c r="I2467" s="143"/>
      <c r="J2467" s="143"/>
      <c r="K2467" s="143"/>
      <c r="L2467" s="143"/>
      <c r="M2467" s="237"/>
      <c r="N2467" s="143"/>
      <c r="O2467" s="143"/>
      <c r="P2467" s="143"/>
      <c r="Q2467" s="143"/>
      <c r="R2467" s="143"/>
      <c r="S2467" s="143"/>
      <c r="T2467" s="143"/>
      <c r="U2467" s="143"/>
      <c r="V2467" s="143"/>
      <c r="W2467" s="90">
        <f>IF(AND($AM$17&gt;=$X2467,$AM$17&lt;=$Y2467),'TARIFA ENTREGA A DIRECCION USD'!A2467,$W2468)</f>
        <v>0</v>
      </c>
      <c r="X2467" s="90">
        <v>2458.0010000000002</v>
      </c>
      <c r="Y2467" s="90">
        <v>2459</v>
      </c>
      <c r="Z2467" s="144"/>
    </row>
    <row r="2468" spans="1:26" x14ac:dyDescent="0.2">
      <c r="A2468" s="281" t="str">
        <f t="shared" si="47"/>
        <v>XSJ GR2</v>
      </c>
      <c r="B2468" s="368" t="s">
        <v>5477</v>
      </c>
      <c r="C2468" s="368" t="s">
        <v>5478</v>
      </c>
      <c r="D2468" s="368" t="s">
        <v>576</v>
      </c>
      <c r="E2468" s="368" t="s">
        <v>5473</v>
      </c>
      <c r="F2468" s="369" t="s">
        <v>501</v>
      </c>
      <c r="G2468" s="370">
        <v>39</v>
      </c>
      <c r="I2468" s="143"/>
      <c r="J2468" s="143"/>
      <c r="K2468" s="143"/>
      <c r="L2468" s="143"/>
      <c r="M2468" s="237"/>
      <c r="N2468" s="143"/>
      <c r="O2468" s="143"/>
      <c r="P2468" s="143"/>
      <c r="Q2468" s="143"/>
      <c r="R2468" s="143"/>
      <c r="S2468" s="143"/>
      <c r="T2468" s="143"/>
      <c r="U2468" s="143"/>
      <c r="V2468" s="143"/>
      <c r="W2468" s="90">
        <f>IF(AND($AM$17&gt;=$X2468,$AM$17&lt;=$Y2468),'TARIFA ENTREGA A DIRECCION USD'!A2468,$W2469)</f>
        <v>0</v>
      </c>
      <c r="X2468" s="90">
        <v>2459.0010000000002</v>
      </c>
      <c r="Y2468" s="90">
        <v>2460</v>
      </c>
      <c r="Z2468" s="144"/>
    </row>
    <row r="2469" spans="1:26" x14ac:dyDescent="0.2">
      <c r="A2469" s="281" t="str">
        <f t="shared" si="47"/>
        <v>XSJ GTE</v>
      </c>
      <c r="B2469" s="368" t="s">
        <v>5477</v>
      </c>
      <c r="C2469" s="368" t="s">
        <v>5478</v>
      </c>
      <c r="D2469" s="368" t="s">
        <v>5501</v>
      </c>
      <c r="E2469" s="368" t="s">
        <v>5502</v>
      </c>
      <c r="F2469" s="369" t="s">
        <v>501</v>
      </c>
      <c r="G2469" s="370">
        <v>43</v>
      </c>
      <c r="I2469" s="143"/>
      <c r="J2469" s="143"/>
      <c r="K2469" s="143"/>
      <c r="L2469" s="143"/>
      <c r="M2469" s="237"/>
      <c r="N2469" s="143"/>
      <c r="O2469" s="143"/>
      <c r="P2469" s="143"/>
      <c r="Q2469" s="143"/>
      <c r="R2469" s="143"/>
      <c r="S2469" s="143"/>
      <c r="T2469" s="143"/>
      <c r="U2469" s="143"/>
      <c r="V2469" s="143"/>
      <c r="W2469" s="90">
        <f>IF(AND($AM$17&gt;=$X2469,$AM$17&lt;=$Y2469),'TARIFA ENTREGA A DIRECCION USD'!A2469,$W2470)</f>
        <v>0</v>
      </c>
      <c r="X2469" s="90">
        <v>2460.0010000000002</v>
      </c>
      <c r="Y2469" s="90">
        <v>2461</v>
      </c>
      <c r="Z2469" s="144"/>
    </row>
    <row r="2470" spans="1:26" x14ac:dyDescent="0.2">
      <c r="A2470" s="281" t="str">
        <f t="shared" si="47"/>
        <v>XSJ GUA</v>
      </c>
      <c r="B2470" s="368" t="s">
        <v>5477</v>
      </c>
      <c r="C2470" s="368" t="s">
        <v>5478</v>
      </c>
      <c r="D2470" s="368" t="s">
        <v>574</v>
      </c>
      <c r="E2470" s="368" t="s">
        <v>575</v>
      </c>
      <c r="F2470" s="369" t="s">
        <v>503</v>
      </c>
      <c r="G2470" s="370">
        <v>534</v>
      </c>
      <c r="I2470" s="143"/>
      <c r="J2470" s="143"/>
      <c r="K2470" s="143"/>
      <c r="L2470" s="143"/>
      <c r="M2470" s="237"/>
      <c r="N2470" s="143"/>
      <c r="O2470" s="143"/>
      <c r="P2470" s="143"/>
      <c r="Q2470" s="143"/>
      <c r="R2470" s="143"/>
      <c r="S2470" s="143"/>
      <c r="T2470" s="143"/>
      <c r="U2470" s="143"/>
      <c r="V2470" s="143"/>
      <c r="W2470" s="90">
        <f>IF(AND($AM$17&gt;=$X2470,$AM$17&lt;=$Y2470),'TARIFA ENTREGA A DIRECCION USD'!A2470,$W2471)</f>
        <v>0</v>
      </c>
      <c r="X2470" s="90">
        <v>2461.0010000000002</v>
      </c>
      <c r="Y2470" s="90">
        <v>2462</v>
      </c>
      <c r="Z2470" s="144"/>
    </row>
    <row r="2471" spans="1:26" x14ac:dyDescent="0.2">
      <c r="A2471" s="281" t="str">
        <f t="shared" si="47"/>
        <v>XSJ LGA</v>
      </c>
      <c r="B2471" s="368" t="s">
        <v>5477</v>
      </c>
      <c r="C2471" s="368" t="s">
        <v>5478</v>
      </c>
      <c r="D2471" s="368" t="s">
        <v>5536</v>
      </c>
      <c r="E2471" s="368" t="s">
        <v>5480</v>
      </c>
      <c r="F2471" s="369" t="s">
        <v>501</v>
      </c>
      <c r="G2471" s="370">
        <v>30</v>
      </c>
      <c r="I2471" s="143"/>
      <c r="J2471" s="143"/>
      <c r="K2471" s="143"/>
      <c r="L2471" s="143"/>
      <c r="M2471" s="237"/>
      <c r="N2471" s="143"/>
      <c r="O2471" s="143"/>
      <c r="P2471" s="143"/>
      <c r="Q2471" s="143"/>
      <c r="R2471" s="143"/>
      <c r="S2471" s="143"/>
      <c r="T2471" s="143"/>
      <c r="U2471" s="143"/>
      <c r="V2471" s="143"/>
      <c r="W2471" s="90">
        <f>IF(AND($AM$17&gt;=$X2471,$AM$17&lt;=$Y2471),'TARIFA ENTREGA A DIRECCION USD'!A2471,$W2472)</f>
        <v>0</v>
      </c>
      <c r="X2471" s="90">
        <v>2462.0010000000002</v>
      </c>
      <c r="Y2471" s="90">
        <v>2463</v>
      </c>
      <c r="Z2471" s="144"/>
    </row>
    <row r="2472" spans="1:26" x14ac:dyDescent="0.2">
      <c r="A2472" s="281" t="str">
        <f t="shared" si="47"/>
        <v>XSJ MAY</v>
      </c>
      <c r="B2472" s="368" t="s">
        <v>5477</v>
      </c>
      <c r="C2472" s="368" t="s">
        <v>5478</v>
      </c>
      <c r="D2472" s="368" t="s">
        <v>577</v>
      </c>
      <c r="E2472" s="368" t="s">
        <v>578</v>
      </c>
      <c r="F2472" s="369" t="s">
        <v>502</v>
      </c>
      <c r="G2472" s="370">
        <v>119</v>
      </c>
      <c r="I2472" s="143"/>
      <c r="J2472" s="143"/>
      <c r="K2472" s="143"/>
      <c r="L2472" s="143"/>
      <c r="M2472" s="237"/>
      <c r="N2472" s="143"/>
      <c r="O2472" s="143"/>
      <c r="P2472" s="143"/>
      <c r="Q2472" s="143"/>
      <c r="R2472" s="143"/>
      <c r="S2472" s="143"/>
      <c r="T2472" s="143"/>
      <c r="U2472" s="143"/>
      <c r="V2472" s="143"/>
      <c r="W2472" s="90">
        <f>IF(AND($AM$17&gt;=$X2472,$AM$17&lt;=$Y2472),'TARIFA ENTREGA A DIRECCION USD'!A2472,$W2473)</f>
        <v>0</v>
      </c>
      <c r="X2472" s="90">
        <v>2463.0010000000002</v>
      </c>
      <c r="Y2472" s="90">
        <v>2464</v>
      </c>
      <c r="Z2472" s="144"/>
    </row>
    <row r="2473" spans="1:26" x14ac:dyDescent="0.2">
      <c r="A2473" s="281" t="str">
        <f t="shared" si="47"/>
        <v>XSJ MBO</v>
      </c>
      <c r="B2473" s="368" t="s">
        <v>5477</v>
      </c>
      <c r="C2473" s="368" t="s">
        <v>5478</v>
      </c>
      <c r="D2473" s="368" t="s">
        <v>579</v>
      </c>
      <c r="E2473" s="368" t="s">
        <v>580</v>
      </c>
      <c r="F2473" s="369" t="s">
        <v>504</v>
      </c>
      <c r="G2473" s="370">
        <v>709</v>
      </c>
      <c r="I2473" s="143"/>
      <c r="J2473" s="143"/>
      <c r="K2473" s="143"/>
      <c r="L2473" s="143"/>
      <c r="M2473" s="237"/>
      <c r="N2473" s="143"/>
      <c r="O2473" s="143"/>
      <c r="P2473" s="143"/>
      <c r="Q2473" s="143"/>
      <c r="R2473" s="143"/>
      <c r="S2473" s="143"/>
      <c r="T2473" s="143"/>
      <c r="U2473" s="143"/>
      <c r="V2473" s="143"/>
      <c r="W2473" s="90">
        <f>IF(AND($AM$17&gt;=$X2473,$AM$17&lt;=$Y2473),'TARIFA ENTREGA A DIRECCION USD'!A2473,$W2474)</f>
        <v>0</v>
      </c>
      <c r="X2473" s="90">
        <v>2464.0010000000002</v>
      </c>
      <c r="Y2473" s="90">
        <v>2465</v>
      </c>
      <c r="Z2473" s="144"/>
    </row>
    <row r="2474" spans="1:26" x14ac:dyDescent="0.2">
      <c r="A2474" s="281" t="str">
        <f t="shared" si="47"/>
        <v>XSJ MDA</v>
      </c>
      <c r="B2474" s="368" t="s">
        <v>5477</v>
      </c>
      <c r="C2474" s="368" t="s">
        <v>5478</v>
      </c>
      <c r="D2474" s="368" t="s">
        <v>581</v>
      </c>
      <c r="E2474" s="368" t="s">
        <v>582</v>
      </c>
      <c r="F2474" s="369" t="s">
        <v>504</v>
      </c>
      <c r="G2474" s="370">
        <v>824</v>
      </c>
      <c r="I2474" s="143"/>
      <c r="J2474" s="143"/>
      <c r="K2474" s="143"/>
      <c r="L2474" s="143"/>
      <c r="M2474" s="237"/>
      <c r="N2474" s="143"/>
      <c r="O2474" s="143"/>
      <c r="P2474" s="143"/>
      <c r="Q2474" s="143"/>
      <c r="R2474" s="143"/>
      <c r="S2474" s="143"/>
      <c r="T2474" s="143"/>
      <c r="U2474" s="143"/>
      <c r="V2474" s="143"/>
      <c r="W2474" s="90">
        <f>IF(AND($AM$17&gt;=$X2474,$AM$17&lt;=$Y2474),'TARIFA ENTREGA A DIRECCION USD'!A2474,$W2475)</f>
        <v>0</v>
      </c>
      <c r="X2474" s="90">
        <v>2465.0010000000002</v>
      </c>
      <c r="Y2474" s="90">
        <v>2466</v>
      </c>
      <c r="Z2474" s="144"/>
    </row>
    <row r="2475" spans="1:26" x14ac:dyDescent="0.2">
      <c r="A2475" s="281" t="str">
        <f t="shared" si="47"/>
        <v>XSJ MIN</v>
      </c>
      <c r="B2475" s="368" t="s">
        <v>5477</v>
      </c>
      <c r="C2475" s="368" t="s">
        <v>5478</v>
      </c>
      <c r="D2475" s="368" t="s">
        <v>583</v>
      </c>
      <c r="E2475" s="368" t="s">
        <v>584</v>
      </c>
      <c r="F2475" s="369" t="s">
        <v>503</v>
      </c>
      <c r="G2475" s="370">
        <v>503</v>
      </c>
      <c r="I2475" s="143"/>
      <c r="J2475" s="143"/>
      <c r="K2475" s="143"/>
      <c r="L2475" s="143"/>
      <c r="M2475" s="237"/>
      <c r="N2475" s="143"/>
      <c r="O2475" s="143"/>
      <c r="P2475" s="143"/>
      <c r="Q2475" s="143"/>
      <c r="R2475" s="143"/>
      <c r="S2475" s="143"/>
      <c r="T2475" s="143"/>
      <c r="U2475" s="143"/>
      <c r="V2475" s="143"/>
      <c r="W2475" s="90">
        <f>IF(AND($AM$17&gt;=$X2475,$AM$17&lt;=$Y2475),'TARIFA ENTREGA A DIRECCION USD'!A2475,$W2476)</f>
        <v>0</v>
      </c>
      <c r="X2475" s="90">
        <v>2466.0010000000002</v>
      </c>
      <c r="Y2475" s="90">
        <v>2467</v>
      </c>
      <c r="Z2475" s="144"/>
    </row>
    <row r="2476" spans="1:26" x14ac:dyDescent="0.2">
      <c r="A2476" s="281" t="str">
        <f t="shared" si="47"/>
        <v>XSJ MLM</v>
      </c>
      <c r="B2476" s="368" t="s">
        <v>5477</v>
      </c>
      <c r="C2476" s="368" t="s">
        <v>5478</v>
      </c>
      <c r="D2476" s="368" t="s">
        <v>5474</v>
      </c>
      <c r="E2476" s="368" t="s">
        <v>5487</v>
      </c>
      <c r="F2476" s="369" t="s">
        <v>501</v>
      </c>
      <c r="G2476" s="370">
        <v>1</v>
      </c>
      <c r="I2476" s="143"/>
      <c r="J2476" s="143"/>
      <c r="K2476" s="143"/>
      <c r="L2476" s="143"/>
      <c r="M2476" s="237"/>
      <c r="N2476" s="143"/>
      <c r="O2476" s="143"/>
      <c r="P2476" s="143"/>
      <c r="Q2476" s="143"/>
      <c r="R2476" s="143"/>
      <c r="S2476" s="143"/>
      <c r="T2476" s="143"/>
      <c r="U2476" s="143"/>
      <c r="V2476" s="143"/>
      <c r="W2476" s="90">
        <f>IF(AND($AM$17&gt;=$X2476,$AM$17&lt;=$Y2476),'TARIFA ENTREGA A DIRECCION USD'!A2476,$W2477)</f>
        <v>0</v>
      </c>
      <c r="X2476" s="90">
        <v>2467.0010000000002</v>
      </c>
      <c r="Y2476" s="90">
        <v>2468</v>
      </c>
      <c r="Z2476" s="144"/>
    </row>
    <row r="2477" spans="1:26" x14ac:dyDescent="0.2">
      <c r="A2477" s="281" t="str">
        <f t="shared" si="47"/>
        <v>XSJ MTA</v>
      </c>
      <c r="B2477" s="368" t="s">
        <v>5477</v>
      </c>
      <c r="C2477" s="368" t="s">
        <v>5478</v>
      </c>
      <c r="D2477" s="368" t="s">
        <v>585</v>
      </c>
      <c r="E2477" s="368" t="s">
        <v>5483</v>
      </c>
      <c r="F2477" s="369" t="s">
        <v>504</v>
      </c>
      <c r="G2477" s="370">
        <v>460</v>
      </c>
      <c r="I2477" s="143"/>
      <c r="J2477" s="143"/>
      <c r="K2477" s="143"/>
      <c r="L2477" s="143"/>
      <c r="M2477" s="237"/>
      <c r="N2477" s="143"/>
      <c r="O2477" s="143"/>
      <c r="P2477" s="143"/>
      <c r="Q2477" s="143"/>
      <c r="R2477" s="143"/>
      <c r="S2477" s="143"/>
      <c r="T2477" s="143"/>
      <c r="U2477" s="143"/>
      <c r="V2477" s="143"/>
      <c r="W2477" s="90">
        <f>IF(AND($AM$17&gt;=$X2477,$AM$17&lt;=$Y2477),'TARIFA ENTREGA A DIRECCION USD'!A2477,$W2478)</f>
        <v>0</v>
      </c>
      <c r="X2477" s="90">
        <v>2468.0010000000002</v>
      </c>
      <c r="Y2477" s="90">
        <v>2469</v>
      </c>
      <c r="Z2477" s="144"/>
    </row>
    <row r="2478" spans="1:26" x14ac:dyDescent="0.2">
      <c r="A2478" s="281" t="str">
        <f t="shared" si="47"/>
        <v>XSJ PCO</v>
      </c>
      <c r="B2478" s="368" t="s">
        <v>5477</v>
      </c>
      <c r="C2478" s="368" t="s">
        <v>5478</v>
      </c>
      <c r="D2478" s="368" t="s">
        <v>586</v>
      </c>
      <c r="E2478" s="368" t="s">
        <v>587</v>
      </c>
      <c r="F2478" s="369" t="s">
        <v>502</v>
      </c>
      <c r="G2478" s="369">
        <v>223</v>
      </c>
      <c r="I2478" s="143"/>
      <c r="J2478" s="143"/>
      <c r="K2478" s="143"/>
      <c r="L2478" s="143"/>
      <c r="M2478" s="237"/>
      <c r="N2478" s="143"/>
      <c r="O2478" s="143"/>
      <c r="P2478" s="143"/>
      <c r="Q2478" s="143"/>
      <c r="R2478" s="143"/>
      <c r="S2478" s="143"/>
      <c r="T2478" s="143"/>
      <c r="U2478" s="143"/>
      <c r="V2478" s="143"/>
      <c r="W2478" s="90">
        <f>IF(AND($AM$17&gt;=$X2478,$AM$17&lt;=$Y2478),'TARIFA ENTREGA A DIRECCION USD'!A2478,$W2479)</f>
        <v>0</v>
      </c>
      <c r="X2478" s="90">
        <v>2469.0010000000002</v>
      </c>
      <c r="Y2478" s="90">
        <v>2470</v>
      </c>
      <c r="Z2478" s="144"/>
    </row>
    <row r="2479" spans="1:26" x14ac:dyDescent="0.2">
      <c r="A2479" s="281" t="str">
        <f t="shared" si="47"/>
        <v>XSJ PFO</v>
      </c>
      <c r="B2479" s="368" t="s">
        <v>5477</v>
      </c>
      <c r="C2479" s="368" t="s">
        <v>5478</v>
      </c>
      <c r="D2479" s="368" t="s">
        <v>588</v>
      </c>
      <c r="E2479" s="368" t="s">
        <v>589</v>
      </c>
      <c r="F2479" s="369" t="s">
        <v>503</v>
      </c>
      <c r="G2479" s="370">
        <v>541</v>
      </c>
      <c r="I2479" s="143"/>
      <c r="J2479" s="143"/>
      <c r="K2479" s="143"/>
      <c r="L2479" s="143"/>
      <c r="M2479" s="237"/>
      <c r="N2479" s="143"/>
      <c r="O2479" s="143"/>
      <c r="P2479" s="143"/>
      <c r="Q2479" s="143"/>
      <c r="R2479" s="143"/>
      <c r="S2479" s="143"/>
      <c r="T2479" s="143"/>
      <c r="U2479" s="143"/>
      <c r="V2479" s="143"/>
      <c r="W2479" s="90">
        <f>IF(AND($AM$17&gt;=$X2479,$AM$17&lt;=$Y2479),'TARIFA ENTREGA A DIRECCION USD'!A2479,$W2480)</f>
        <v>0</v>
      </c>
      <c r="X2479" s="90">
        <v>2470.0010000000002</v>
      </c>
      <c r="Y2479" s="90">
        <v>2471</v>
      </c>
      <c r="Z2479" s="144"/>
    </row>
    <row r="2480" spans="1:26" x14ac:dyDescent="0.2">
      <c r="A2480" s="281" t="str">
        <f t="shared" si="47"/>
        <v>XSJ PLC</v>
      </c>
      <c r="B2480" s="368" t="s">
        <v>5477</v>
      </c>
      <c r="C2480" s="368" t="s">
        <v>5478</v>
      </c>
      <c r="D2480" s="368" t="s">
        <v>590</v>
      </c>
      <c r="E2480" s="368" t="s">
        <v>591</v>
      </c>
      <c r="F2480" s="369" t="s">
        <v>503</v>
      </c>
      <c r="G2480" s="370">
        <v>324</v>
      </c>
      <c r="I2480" s="143"/>
      <c r="J2480" s="143"/>
      <c r="K2480" s="143"/>
      <c r="L2480" s="143"/>
      <c r="M2480" s="237"/>
      <c r="N2480" s="143"/>
      <c r="O2480" s="143"/>
      <c r="P2480" s="143"/>
      <c r="Q2480" s="143"/>
      <c r="R2480" s="143"/>
      <c r="S2480" s="143"/>
      <c r="T2480" s="143"/>
      <c r="U2480" s="143"/>
      <c r="V2480" s="143"/>
      <c r="W2480" s="90">
        <f>IF(AND($AM$17&gt;=$X2480,$AM$17&lt;=$Y2480),'TARIFA ENTREGA A DIRECCION USD'!A2480,$W2481)</f>
        <v>0</v>
      </c>
      <c r="X2480" s="90">
        <v>2471.0010000000002</v>
      </c>
      <c r="Y2480" s="90">
        <v>2472</v>
      </c>
      <c r="Z2480" s="144"/>
    </row>
    <row r="2481" spans="1:26" x14ac:dyDescent="0.2">
      <c r="A2481" s="281" t="str">
        <f t="shared" si="47"/>
        <v>XSJ POZ</v>
      </c>
      <c r="B2481" s="368" t="s">
        <v>5477</v>
      </c>
      <c r="C2481" s="368" t="s">
        <v>5478</v>
      </c>
      <c r="D2481" s="368" t="s">
        <v>592</v>
      </c>
      <c r="E2481" s="368" t="s">
        <v>593</v>
      </c>
      <c r="F2481" s="369" t="s">
        <v>504</v>
      </c>
      <c r="G2481" s="370">
        <v>656</v>
      </c>
      <c r="I2481" s="143"/>
      <c r="J2481" s="143"/>
      <c r="K2481" s="143"/>
      <c r="L2481" s="143"/>
      <c r="M2481" s="237"/>
      <c r="N2481" s="143"/>
      <c r="O2481" s="143"/>
      <c r="P2481" s="143"/>
      <c r="Q2481" s="143"/>
      <c r="R2481" s="143"/>
      <c r="S2481" s="143"/>
      <c r="T2481" s="143"/>
      <c r="U2481" s="143"/>
      <c r="V2481" s="143"/>
      <c r="W2481" s="90">
        <f>IF(AND($AM$17&gt;=$X2481,$AM$17&lt;=$Y2481),'TARIFA ENTREGA A DIRECCION USD'!A2481,$W2482)</f>
        <v>0</v>
      </c>
      <c r="X2481" s="90">
        <v>2472.0010000000002</v>
      </c>
      <c r="Y2481" s="90">
        <v>2473</v>
      </c>
      <c r="Z2481" s="144"/>
    </row>
    <row r="2482" spans="1:26" x14ac:dyDescent="0.2">
      <c r="A2482" s="281" t="str">
        <f t="shared" si="47"/>
        <v>XSJ SNT</v>
      </c>
      <c r="B2482" s="368" t="s">
        <v>5477</v>
      </c>
      <c r="C2482" s="368" t="s">
        <v>5478</v>
      </c>
      <c r="D2482" s="368" t="s">
        <v>5610</v>
      </c>
      <c r="E2482" s="368" t="s">
        <v>594</v>
      </c>
      <c r="F2482" s="369" t="s">
        <v>504</v>
      </c>
      <c r="G2482" s="370">
        <v>958</v>
      </c>
      <c r="I2482" s="143"/>
      <c r="J2482" s="143"/>
      <c r="K2482" s="143"/>
      <c r="L2482" s="143"/>
      <c r="M2482" s="237"/>
      <c r="N2482" s="143"/>
      <c r="O2482" s="143"/>
      <c r="P2482" s="143"/>
      <c r="Q2482" s="143"/>
      <c r="R2482" s="143"/>
      <c r="S2482" s="143"/>
      <c r="T2482" s="143"/>
      <c r="U2482" s="143"/>
      <c r="V2482" s="143"/>
      <c r="W2482" s="90">
        <f>IF(AND($AM$17&gt;=$X2482,$AM$17&lt;=$Y2482),'TARIFA ENTREGA A DIRECCION USD'!A2482,$W2483)</f>
        <v>0</v>
      </c>
      <c r="X2482" s="90">
        <v>2473.0010000000002</v>
      </c>
      <c r="Y2482" s="90">
        <v>2474</v>
      </c>
      <c r="Z2482" s="144"/>
    </row>
    <row r="2483" spans="1:26" x14ac:dyDescent="0.2">
      <c r="A2483" s="281" t="str">
        <f t="shared" si="47"/>
        <v>XSJ SBZ</v>
      </c>
      <c r="B2483" s="368" t="s">
        <v>5477</v>
      </c>
      <c r="C2483" s="368" t="s">
        <v>5478</v>
      </c>
      <c r="D2483" s="368" t="s">
        <v>595</v>
      </c>
      <c r="E2483" s="368" t="s">
        <v>5484</v>
      </c>
      <c r="F2483" s="369" t="s">
        <v>504</v>
      </c>
      <c r="G2483" s="370">
        <v>809</v>
      </c>
      <c r="I2483" s="143"/>
      <c r="J2483" s="143"/>
      <c r="K2483" s="143"/>
      <c r="L2483" s="143"/>
      <c r="M2483" s="237"/>
      <c r="N2483" s="143"/>
      <c r="O2483" s="143"/>
      <c r="P2483" s="143"/>
      <c r="Q2483" s="143"/>
      <c r="R2483" s="143"/>
      <c r="S2483" s="143"/>
      <c r="T2483" s="143"/>
      <c r="U2483" s="143"/>
      <c r="V2483" s="143"/>
      <c r="W2483" s="90">
        <f>IF(AND($AM$17&gt;=$X2483,$AM$17&lt;=$Y2483),'TARIFA ENTREGA A DIRECCION USD'!A2483,$W2484)</f>
        <v>0</v>
      </c>
      <c r="X2483" s="90">
        <v>2474.0010000000002</v>
      </c>
      <c r="Y2483" s="90">
        <v>2475</v>
      </c>
      <c r="Z2483" s="144"/>
    </row>
    <row r="2484" spans="1:26" x14ac:dyDescent="0.2">
      <c r="A2484" s="281" t="str">
        <f t="shared" si="47"/>
        <v>XSJ SCL</v>
      </c>
      <c r="B2484" s="368" t="s">
        <v>5477</v>
      </c>
      <c r="C2484" s="368" t="s">
        <v>5478</v>
      </c>
      <c r="D2484" s="368" t="s">
        <v>596</v>
      </c>
      <c r="E2484" s="368" t="s">
        <v>597</v>
      </c>
      <c r="F2484" s="369" t="s">
        <v>504</v>
      </c>
      <c r="G2484" s="370">
        <v>919</v>
      </c>
      <c r="I2484" s="143"/>
      <c r="J2484" s="143"/>
      <c r="K2484" s="143"/>
      <c r="L2484" s="143"/>
      <c r="M2484" s="237"/>
      <c r="N2484" s="143"/>
      <c r="O2484" s="143"/>
      <c r="P2484" s="143"/>
      <c r="Q2484" s="143"/>
      <c r="R2484" s="143"/>
      <c r="S2484" s="143"/>
      <c r="T2484" s="143"/>
      <c r="U2484" s="143"/>
      <c r="V2484" s="143"/>
      <c r="W2484" s="90">
        <f>IF(AND($AM$17&gt;=$X2484,$AM$17&lt;=$Y2484),'TARIFA ENTREGA A DIRECCION USD'!A2484,$W2485)</f>
        <v>0</v>
      </c>
      <c r="X2484" s="90">
        <v>2475.0010000000002</v>
      </c>
      <c r="Y2484" s="90">
        <v>2476</v>
      </c>
      <c r="Z2484" s="144"/>
    </row>
    <row r="2485" spans="1:26" x14ac:dyDescent="0.2">
      <c r="A2485" s="281" t="str">
        <f t="shared" si="47"/>
        <v>XSJ SFE</v>
      </c>
      <c r="B2485" s="368" t="s">
        <v>5477</v>
      </c>
      <c r="C2485" s="368" t="s">
        <v>5478</v>
      </c>
      <c r="D2485" s="368" t="s">
        <v>598</v>
      </c>
      <c r="E2485" s="368" t="s">
        <v>599</v>
      </c>
      <c r="F2485" s="369" t="s">
        <v>502</v>
      </c>
      <c r="G2485" s="370">
        <v>293</v>
      </c>
      <c r="I2485" s="143"/>
      <c r="J2485" s="143"/>
      <c r="K2485" s="143"/>
      <c r="L2485" s="143"/>
      <c r="M2485" s="237"/>
      <c r="N2485" s="143"/>
      <c r="O2485" s="143"/>
      <c r="P2485" s="143"/>
      <c r="Q2485" s="143"/>
      <c r="R2485" s="143"/>
      <c r="S2485" s="143"/>
      <c r="T2485" s="143"/>
      <c r="U2485" s="143"/>
      <c r="V2485" s="143"/>
      <c r="W2485" s="90">
        <f>IF(AND($AM$17&gt;=$X2485,$AM$17&lt;=$Y2485),'TARIFA ENTREGA A DIRECCION USD'!A2485,$W2486)</f>
        <v>0</v>
      </c>
      <c r="X2485" s="90">
        <v>2476.0010000000002</v>
      </c>
      <c r="Y2485" s="90">
        <v>2477</v>
      </c>
      <c r="Z2485" s="144"/>
    </row>
    <row r="2486" spans="1:26" x14ac:dyDescent="0.2">
      <c r="A2486" s="281" t="str">
        <f t="shared" si="47"/>
        <v>XSJ SFX</v>
      </c>
      <c r="B2486" s="368" t="s">
        <v>5477</v>
      </c>
      <c r="C2486" s="368" t="s">
        <v>5478</v>
      </c>
      <c r="D2486" s="368" t="s">
        <v>600</v>
      </c>
      <c r="E2486" s="368" t="s">
        <v>601</v>
      </c>
      <c r="F2486" s="401" t="s">
        <v>504</v>
      </c>
      <c r="G2486" s="370">
        <v>672</v>
      </c>
      <c r="I2486" s="143"/>
      <c r="J2486" s="143"/>
      <c r="K2486" s="143"/>
      <c r="L2486" s="143"/>
      <c r="M2486" s="237"/>
      <c r="N2486" s="143"/>
      <c r="O2486" s="143"/>
      <c r="P2486" s="143"/>
      <c r="Q2486" s="143"/>
      <c r="R2486" s="143"/>
      <c r="S2486" s="143"/>
      <c r="T2486" s="143"/>
      <c r="U2486" s="143"/>
      <c r="V2486" s="143"/>
      <c r="W2486" s="90">
        <f>IF(AND($AM$17&gt;=$X2486,$AM$17&lt;=$Y2486),'TARIFA ENTREGA A DIRECCION USD'!A2486,$W2487)</f>
        <v>0</v>
      </c>
      <c r="X2486" s="90">
        <v>2477.0010000000002</v>
      </c>
      <c r="Y2486" s="90">
        <v>2478</v>
      </c>
      <c r="Z2486" s="144"/>
    </row>
    <row r="2487" spans="1:26" x14ac:dyDescent="0.2">
      <c r="A2487" s="281" t="str">
        <f t="shared" si="47"/>
        <v>XSJ TPT</v>
      </c>
      <c r="B2487" s="368" t="s">
        <v>5477</v>
      </c>
      <c r="C2487" s="368" t="s">
        <v>5478</v>
      </c>
      <c r="D2487" s="368" t="s">
        <v>5503</v>
      </c>
      <c r="E2487" s="368" t="s">
        <v>5504</v>
      </c>
      <c r="F2487" s="369" t="s">
        <v>504</v>
      </c>
      <c r="G2487" s="370">
        <v>720</v>
      </c>
      <c r="I2487" s="143"/>
      <c r="J2487" s="143"/>
      <c r="K2487" s="143"/>
      <c r="L2487" s="143"/>
      <c r="M2487" s="237"/>
      <c r="N2487" s="143"/>
      <c r="O2487" s="143"/>
      <c r="P2487" s="143"/>
      <c r="Q2487" s="143"/>
      <c r="R2487" s="143"/>
      <c r="S2487" s="143"/>
      <c r="T2487" s="143"/>
      <c r="U2487" s="143"/>
      <c r="V2487" s="143"/>
      <c r="W2487" s="90">
        <f>IF(AND($AM$17&gt;=$X2487,$AM$17&lt;=$Y2487),'TARIFA ENTREGA A DIRECCION USD'!A2487,$W2488)</f>
        <v>0</v>
      </c>
      <c r="X2487" s="90">
        <v>2478.0010000000002</v>
      </c>
      <c r="Y2487" s="90">
        <v>2479</v>
      </c>
      <c r="Z2487" s="144"/>
    </row>
    <row r="2488" spans="1:26" x14ac:dyDescent="0.2">
      <c r="A2488" s="281" t="str">
        <f t="shared" si="47"/>
        <v>XSJ TY1</v>
      </c>
      <c r="B2488" s="368" t="s">
        <v>5477</v>
      </c>
      <c r="C2488" s="368" t="s">
        <v>5478</v>
      </c>
      <c r="D2488" s="368" t="s">
        <v>604</v>
      </c>
      <c r="E2488" s="368" t="s">
        <v>605</v>
      </c>
      <c r="F2488" s="369" t="s">
        <v>501</v>
      </c>
      <c r="G2488" s="370">
        <v>1</v>
      </c>
      <c r="I2488" s="143"/>
      <c r="J2488" s="143"/>
      <c r="K2488" s="143"/>
      <c r="L2488" s="143"/>
      <c r="M2488" s="237"/>
      <c r="N2488" s="143"/>
      <c r="O2488" s="143"/>
      <c r="P2488" s="143"/>
      <c r="Q2488" s="143"/>
      <c r="R2488" s="143"/>
      <c r="S2488" s="143"/>
      <c r="T2488" s="143"/>
      <c r="U2488" s="143"/>
      <c r="V2488" s="143"/>
      <c r="W2488" s="90">
        <f>IF(AND($AM$17&gt;=$X2488,$AM$17&lt;=$Y2488),'TARIFA ENTREGA A DIRECCION USD'!A2488,$W2489)</f>
        <v>0</v>
      </c>
      <c r="X2488" s="90">
        <v>2479.0010000000002</v>
      </c>
      <c r="Y2488" s="90">
        <v>2480</v>
      </c>
      <c r="Z2488" s="144"/>
    </row>
    <row r="2489" spans="1:26" x14ac:dyDescent="0.2">
      <c r="A2489" s="281" t="str">
        <f t="shared" si="47"/>
        <v>XSJ VAL</v>
      </c>
      <c r="B2489" s="368" t="s">
        <v>5477</v>
      </c>
      <c r="C2489" s="368" t="s">
        <v>5478</v>
      </c>
      <c r="D2489" s="368" t="s">
        <v>602</v>
      </c>
      <c r="E2489" s="368" t="s">
        <v>603</v>
      </c>
      <c r="F2489" s="369" t="s">
        <v>502</v>
      </c>
      <c r="G2489" s="370">
        <v>167</v>
      </c>
      <c r="I2489" s="143"/>
      <c r="J2489" s="143"/>
      <c r="K2489" s="143"/>
      <c r="L2489" s="143"/>
      <c r="M2489" s="237"/>
      <c r="N2489" s="143"/>
      <c r="O2489" s="143"/>
      <c r="P2489" s="143"/>
      <c r="Q2489" s="143"/>
      <c r="R2489" s="143"/>
      <c r="S2489" s="143"/>
      <c r="T2489" s="143"/>
      <c r="U2489" s="143"/>
      <c r="V2489" s="143"/>
      <c r="W2489" s="90">
        <f>IF(AND($AM$17&gt;=$X2489,$AM$17&lt;=$Y2489),'TARIFA ENTREGA A DIRECCION USD'!A2489,$W2490)</f>
        <v>0</v>
      </c>
      <c r="X2489" s="90">
        <v>2480.0010000000002</v>
      </c>
      <c r="Y2489" s="90">
        <v>2481</v>
      </c>
      <c r="Z2489" s="144"/>
    </row>
    <row r="2490" spans="1:26" x14ac:dyDescent="0.2">
      <c r="A2490" s="281" t="str">
        <f t="shared" si="47"/>
        <v>XSJ VEN</v>
      </c>
      <c r="B2490" s="368" t="s">
        <v>5477</v>
      </c>
      <c r="C2490" s="368" t="s">
        <v>5478</v>
      </c>
      <c r="D2490" s="368" t="s">
        <v>5475</v>
      </c>
      <c r="E2490" s="368" t="s">
        <v>5476</v>
      </c>
      <c r="F2490" s="369" t="s">
        <v>501</v>
      </c>
      <c r="G2490" s="370">
        <v>1</v>
      </c>
      <c r="I2490" s="143"/>
      <c r="J2490" s="143"/>
      <c r="K2490" s="143"/>
      <c r="L2490" s="143"/>
      <c r="M2490" s="237"/>
      <c r="N2490" s="143"/>
      <c r="O2490" s="143"/>
      <c r="P2490" s="143"/>
      <c r="Q2490" s="143"/>
      <c r="R2490" s="143"/>
      <c r="S2490" s="143"/>
      <c r="T2490" s="143"/>
      <c r="U2490" s="143"/>
      <c r="V2490" s="143"/>
      <c r="W2490" s="90">
        <f>IF(AND($AM$17&gt;=$X2490,$AM$17&lt;=$Y2490),'TARIFA ENTREGA A DIRECCION USD'!A2490,$W2491)</f>
        <v>0</v>
      </c>
      <c r="X2490" s="90">
        <v>2481.0010000000002</v>
      </c>
      <c r="Y2490" s="90">
        <v>2482</v>
      </c>
      <c r="Z2490" s="144"/>
    </row>
    <row r="2491" spans="1:26" x14ac:dyDescent="0.2">
      <c r="A2491" s="281" t="str">
        <f t="shared" si="47"/>
        <v>XSJ VLP</v>
      </c>
      <c r="B2491" s="368" t="s">
        <v>5477</v>
      </c>
      <c r="C2491" s="368" t="s">
        <v>5478</v>
      </c>
      <c r="D2491" s="368" t="s">
        <v>606</v>
      </c>
      <c r="E2491" s="368" t="s">
        <v>5482</v>
      </c>
      <c r="F2491" s="369" t="s">
        <v>503</v>
      </c>
      <c r="G2491" s="370">
        <v>359</v>
      </c>
      <c r="I2491" s="143"/>
      <c r="J2491" s="143"/>
      <c r="K2491" s="143"/>
      <c r="L2491" s="143"/>
      <c r="M2491" s="237"/>
      <c r="N2491" s="143"/>
      <c r="O2491" s="143"/>
      <c r="P2491" s="143"/>
      <c r="Q2491" s="143"/>
      <c r="R2491" s="143"/>
      <c r="S2491" s="143"/>
      <c r="T2491" s="143"/>
      <c r="U2491" s="143"/>
      <c r="V2491" s="143"/>
      <c r="W2491" s="90">
        <f>IF(AND($AM$17&gt;=$X2491,$AM$17&lt;=$Y2491),'TARIFA ENTREGA A DIRECCION USD'!A2491,$W2492)</f>
        <v>0</v>
      </c>
      <c r="X2491" s="90">
        <v>2482.0010000000002</v>
      </c>
      <c r="Y2491" s="90">
        <v>2483</v>
      </c>
      <c r="Z2491" s="144"/>
    </row>
    <row r="2492" spans="1:26" x14ac:dyDescent="0.2">
      <c r="A2492" s="281" t="str">
        <f t="shared" si="47"/>
        <v>XSJ VRA</v>
      </c>
      <c r="B2492" s="368" t="s">
        <v>5477</v>
      </c>
      <c r="C2492" s="368" t="s">
        <v>5478</v>
      </c>
      <c r="D2492" s="368" t="s">
        <v>607</v>
      </c>
      <c r="E2492" s="368" t="s">
        <v>608</v>
      </c>
      <c r="F2492" s="369" t="s">
        <v>504</v>
      </c>
      <c r="G2492" s="370">
        <v>606</v>
      </c>
      <c r="I2492" s="143"/>
      <c r="J2492" s="143"/>
      <c r="K2492" s="143"/>
      <c r="L2492" s="143"/>
      <c r="M2492" s="237"/>
      <c r="N2492" s="143"/>
      <c r="O2492" s="143"/>
      <c r="P2492" s="143"/>
      <c r="Q2492" s="143"/>
      <c r="R2492" s="143"/>
      <c r="S2492" s="143"/>
      <c r="T2492" s="143"/>
      <c r="U2492" s="143"/>
      <c r="V2492" s="143"/>
      <c r="W2492" s="90">
        <f>IF(AND($AM$17&gt;=$X2492,$AM$17&lt;=$Y2492),'TARIFA ENTREGA A DIRECCION USD'!A2492,$W2493)</f>
        <v>0</v>
      </c>
      <c r="X2492" s="90">
        <v>2483.0010000000002</v>
      </c>
      <c r="Y2492" s="90">
        <v>2484</v>
      </c>
      <c r="Z2492" s="144"/>
    </row>
    <row r="2493" spans="1:26" x14ac:dyDescent="0.2">
      <c r="A2493" s="281" t="str">
        <f t="shared" si="47"/>
        <v>XSJ XBM</v>
      </c>
      <c r="B2493" s="368" t="s">
        <v>5477</v>
      </c>
      <c r="C2493" s="368" t="s">
        <v>5478</v>
      </c>
      <c r="D2493" s="368" t="s">
        <v>609</v>
      </c>
      <c r="E2493" s="368" t="s">
        <v>612</v>
      </c>
      <c r="F2493" s="369" t="s">
        <v>501</v>
      </c>
      <c r="G2493" s="370">
        <v>1</v>
      </c>
      <c r="I2493" s="143"/>
      <c r="J2493" s="143"/>
      <c r="K2493" s="143"/>
      <c r="L2493" s="143"/>
      <c r="M2493" s="237"/>
      <c r="N2493" s="143"/>
      <c r="O2493" s="143"/>
      <c r="P2493" s="143"/>
      <c r="Q2493" s="143"/>
      <c r="R2493" s="143"/>
      <c r="S2493" s="143"/>
      <c r="T2493" s="143"/>
      <c r="U2493" s="143"/>
      <c r="V2493" s="143"/>
      <c r="W2493" s="90">
        <f>IF(AND($AM$17&gt;=$X2493,$AM$17&lt;=$Y2493),'TARIFA ENTREGA A DIRECCION USD'!A2493,$W2494)</f>
        <v>0</v>
      </c>
      <c r="X2493" s="90">
        <v>2484.0010000000002</v>
      </c>
      <c r="Y2493" s="90">
        <v>2485</v>
      </c>
      <c r="Z2493" s="144"/>
    </row>
    <row r="2494" spans="1:26" x14ac:dyDescent="0.2">
      <c r="A2494" s="281" t="str">
        <f t="shared" si="47"/>
        <v>XSJ XES</v>
      </c>
      <c r="B2494" s="368" t="s">
        <v>5477</v>
      </c>
      <c r="C2494" s="368" t="s">
        <v>5478</v>
      </c>
      <c r="D2494" s="368" t="s">
        <v>610</v>
      </c>
      <c r="E2494" s="368" t="s">
        <v>613</v>
      </c>
      <c r="F2494" s="369" t="s">
        <v>501</v>
      </c>
      <c r="G2494" s="370">
        <v>1</v>
      </c>
      <c r="I2494" s="143"/>
      <c r="J2494" s="143"/>
      <c r="K2494" s="143"/>
      <c r="L2494" s="143"/>
      <c r="M2494" s="237"/>
      <c r="N2494" s="143"/>
      <c r="O2494" s="143"/>
      <c r="P2494" s="143"/>
      <c r="Q2494" s="143"/>
      <c r="R2494" s="143"/>
      <c r="S2494" s="143"/>
      <c r="T2494" s="143"/>
      <c r="U2494" s="143"/>
      <c r="V2494" s="143"/>
      <c r="W2494" s="90">
        <f>IF(AND($AM$17&gt;=$X2494,$AM$17&lt;=$Y2494),'TARIFA ENTREGA A DIRECCION USD'!A2494,$W2495)</f>
        <v>0</v>
      </c>
      <c r="X2494" s="90">
        <v>2485.0010000000002</v>
      </c>
      <c r="Y2494" s="90">
        <v>2486</v>
      </c>
      <c r="Z2494" s="144"/>
    </row>
    <row r="2495" spans="1:26" x14ac:dyDescent="0.2">
      <c r="A2495" s="281" t="str">
        <f t="shared" si="47"/>
        <v>XSJ XSJ</v>
      </c>
      <c r="B2495" s="368" t="s">
        <v>5477</v>
      </c>
      <c r="C2495" s="368" t="s">
        <v>5478</v>
      </c>
      <c r="D2495" s="368" t="s">
        <v>5477</v>
      </c>
      <c r="E2495" s="368" t="s">
        <v>5478</v>
      </c>
      <c r="F2495" s="369" t="s">
        <v>501</v>
      </c>
      <c r="G2495" s="370">
        <v>1</v>
      </c>
      <c r="I2495" s="143"/>
      <c r="J2495" s="143"/>
      <c r="K2495" s="143"/>
      <c r="L2495" s="143"/>
      <c r="M2495" s="237"/>
      <c r="N2495" s="143"/>
      <c r="O2495" s="143"/>
      <c r="P2495" s="143"/>
      <c r="Q2495" s="143"/>
      <c r="R2495" s="143"/>
      <c r="S2495" s="143"/>
      <c r="T2495" s="143"/>
      <c r="U2495" s="143"/>
      <c r="V2495" s="143"/>
      <c r="W2495" s="90">
        <f>IF(AND($AM$17&gt;=$X2495,$AM$17&lt;=$Y2495),'TARIFA ENTREGA A DIRECCION USD'!A2495,$W2496)</f>
        <v>0</v>
      </c>
      <c r="X2495" s="90">
        <v>2486.0010000000002</v>
      </c>
      <c r="Y2495" s="90">
        <v>2487</v>
      </c>
      <c r="Z2495" s="144"/>
    </row>
    <row r="2496" spans="1:26" x14ac:dyDescent="0.2">
      <c r="A2496" s="281" t="str">
        <f t="shared" si="47"/>
        <v>XSJ XSS</v>
      </c>
      <c r="B2496" s="368" t="s">
        <v>5477</v>
      </c>
      <c r="C2496" s="368" t="s">
        <v>5478</v>
      </c>
      <c r="D2496" s="368" t="s">
        <v>5485</v>
      </c>
      <c r="E2496" s="368" t="s">
        <v>5486</v>
      </c>
      <c r="F2496" s="369" t="s">
        <v>504</v>
      </c>
      <c r="G2496" s="370">
        <v>919</v>
      </c>
      <c r="I2496" s="143"/>
      <c r="J2496" s="143"/>
      <c r="K2496" s="143"/>
      <c r="L2496" s="143"/>
      <c r="M2496" s="237"/>
      <c r="N2496" s="143"/>
      <c r="O2496" s="143"/>
      <c r="P2496" s="143"/>
      <c r="Q2496" s="143"/>
      <c r="R2496" s="143"/>
      <c r="S2496" s="143"/>
      <c r="T2496" s="143"/>
      <c r="U2496" s="143"/>
      <c r="V2496" s="143"/>
      <c r="W2496" s="90">
        <f>IF(AND($AM$17&gt;=$X2496,$AM$17&lt;=$Y2496),'TARIFA ENTREGA A DIRECCION USD'!A2496,$W2497)</f>
        <v>0</v>
      </c>
      <c r="X2496" s="90">
        <v>2487.0010000000002</v>
      </c>
      <c r="Y2496" s="90">
        <v>2488</v>
      </c>
      <c r="Z2496" s="144"/>
    </row>
    <row r="2497" spans="1:26" x14ac:dyDescent="0.2">
      <c r="A2497" s="281" t="str">
        <f t="shared" si="47"/>
        <v>XSJ XTT</v>
      </c>
      <c r="B2497" s="368" t="s">
        <v>5477</v>
      </c>
      <c r="C2497" s="368" t="s">
        <v>5478</v>
      </c>
      <c r="D2497" s="368" t="s">
        <v>5448</v>
      </c>
      <c r="E2497" s="368" t="s">
        <v>5479</v>
      </c>
      <c r="F2497" s="369" t="s">
        <v>501</v>
      </c>
      <c r="G2497" s="370">
        <v>1</v>
      </c>
      <c r="I2497" s="143"/>
      <c r="J2497" s="143"/>
      <c r="K2497" s="143"/>
      <c r="L2497" s="143"/>
      <c r="M2497" s="237"/>
      <c r="N2497" s="143"/>
      <c r="O2497" s="143"/>
      <c r="P2497" s="143"/>
      <c r="Q2497" s="143"/>
      <c r="R2497" s="143"/>
      <c r="S2497" s="143"/>
      <c r="T2497" s="143"/>
      <c r="U2497" s="143"/>
      <c r="V2497" s="143"/>
      <c r="W2497" s="90">
        <f>IF(AND($AM$17&gt;=$X2497,$AM$17&lt;=$Y2497),'TARIFA ENTREGA A DIRECCION USD'!A2497,$W2498)</f>
        <v>0</v>
      </c>
      <c r="X2497" s="90">
        <v>2488.0010000000002</v>
      </c>
      <c r="Y2497" s="90">
        <v>2489</v>
      </c>
      <c r="Z2497" s="144"/>
    </row>
    <row r="2498" spans="1:26" x14ac:dyDescent="0.2">
      <c r="A2498" s="282" t="str">
        <f t="shared" ref="A2498:A2561" si="48">CONCATENATE(B2498," ",D2498)</f>
        <v>XSJ XCH</v>
      </c>
      <c r="B2498" s="368" t="s">
        <v>5477</v>
      </c>
      <c r="C2498" s="278" t="s">
        <v>5478</v>
      </c>
      <c r="D2498" s="278" t="s">
        <v>5537</v>
      </c>
      <c r="E2498" s="278" t="s">
        <v>5538</v>
      </c>
      <c r="F2498" s="395" t="s">
        <v>501</v>
      </c>
      <c r="G2498" s="396">
        <v>1</v>
      </c>
      <c r="I2498" s="143"/>
      <c r="J2498" s="143"/>
      <c r="K2498" s="143"/>
      <c r="L2498" s="143"/>
      <c r="M2498" s="237"/>
      <c r="N2498" s="143"/>
      <c r="O2498" s="143"/>
      <c r="P2498" s="143"/>
      <c r="Q2498" s="143"/>
      <c r="R2498" s="143"/>
      <c r="S2498" s="143"/>
      <c r="T2498" s="143"/>
      <c r="U2498" s="143"/>
      <c r="V2498" s="143"/>
      <c r="W2498" s="90">
        <f>IF(AND($AM$17&gt;=$X2498,$AM$17&lt;=$Y2498),'TARIFA ENTREGA A DIRECCION USD'!A2498,$W2499)</f>
        <v>0</v>
      </c>
      <c r="X2498" s="90">
        <v>2489.0010000000002</v>
      </c>
      <c r="Y2498" s="90">
        <v>2490</v>
      </c>
      <c r="Z2498" s="144"/>
    </row>
    <row r="2499" spans="1:26" x14ac:dyDescent="0.2">
      <c r="A2499" s="294" t="str">
        <f t="shared" si="48"/>
        <v>XSJ BPC</v>
      </c>
      <c r="B2499" s="293" t="s">
        <v>5477</v>
      </c>
      <c r="C2499" s="293" t="s">
        <v>5478</v>
      </c>
      <c r="D2499" s="293" t="s">
        <v>5544</v>
      </c>
      <c r="E2499" s="293" t="s">
        <v>5545</v>
      </c>
      <c r="F2499" s="397" t="s">
        <v>503</v>
      </c>
      <c r="G2499" s="398">
        <v>324</v>
      </c>
      <c r="I2499" s="143"/>
      <c r="J2499" s="143"/>
      <c r="K2499" s="143"/>
      <c r="L2499" s="143"/>
      <c r="M2499" s="237"/>
      <c r="N2499" s="143"/>
      <c r="O2499" s="143"/>
      <c r="P2499" s="143"/>
      <c r="Q2499" s="143"/>
      <c r="R2499" s="143"/>
      <c r="S2499" s="143"/>
      <c r="T2499" s="143"/>
      <c r="U2499" s="143"/>
      <c r="V2499" s="143"/>
      <c r="W2499" s="90">
        <f>IF(AND($AM$17&gt;=$X2499,$AM$17&lt;=$Y2499),'TARIFA ENTREGA A DIRECCION USD'!A2499,$W2500)</f>
        <v>0</v>
      </c>
      <c r="X2499" s="90">
        <v>2490.0010000000002</v>
      </c>
      <c r="Y2499" s="90">
        <v>2491</v>
      </c>
      <c r="Z2499" s="144"/>
    </row>
    <row r="2500" spans="1:26" x14ac:dyDescent="0.2">
      <c r="A2500" s="294" t="str">
        <f t="shared" si="48"/>
        <v>XSJ XCP</v>
      </c>
      <c r="B2500" s="293" t="s">
        <v>5477</v>
      </c>
      <c r="C2500" s="293" t="s">
        <v>5478</v>
      </c>
      <c r="D2500" s="293" t="s">
        <v>5549</v>
      </c>
      <c r="E2500" s="293" t="s">
        <v>5550</v>
      </c>
      <c r="F2500" s="397" t="s">
        <v>501</v>
      </c>
      <c r="G2500" s="398">
        <v>1</v>
      </c>
      <c r="I2500" s="143"/>
      <c r="J2500" s="143"/>
      <c r="K2500" s="143"/>
      <c r="L2500" s="143"/>
      <c r="M2500" s="237"/>
      <c r="N2500" s="143"/>
      <c r="O2500" s="143"/>
      <c r="P2500" s="143"/>
      <c r="Q2500" s="143"/>
      <c r="R2500" s="143"/>
      <c r="S2500" s="143"/>
      <c r="T2500" s="143"/>
      <c r="U2500" s="143"/>
      <c r="V2500" s="143"/>
      <c r="W2500" s="90">
        <f>IF(AND($AM$17&gt;=$X2500,$AM$17&lt;=$Y2500),'TARIFA ENTREGA A DIRECCION USD'!A2500,$W2501)</f>
        <v>0</v>
      </c>
      <c r="X2500" s="90">
        <v>2491.0010000000002</v>
      </c>
      <c r="Y2500" s="90">
        <v>2492</v>
      </c>
      <c r="Z2500" s="144"/>
    </row>
    <row r="2501" spans="1:26" x14ac:dyDescent="0.2">
      <c r="A2501" s="281" t="str">
        <f t="shared" si="48"/>
        <v>XSS ACO</v>
      </c>
      <c r="B2501" s="407" t="s">
        <v>5485</v>
      </c>
      <c r="C2501" s="407" t="s">
        <v>5486</v>
      </c>
      <c r="D2501" s="407" t="s">
        <v>546</v>
      </c>
      <c r="E2501" s="407" t="s">
        <v>547</v>
      </c>
      <c r="F2501" s="408" t="s">
        <v>504</v>
      </c>
      <c r="G2501" s="410">
        <v>1297</v>
      </c>
      <c r="I2501" s="143"/>
      <c r="J2501" s="143"/>
      <c r="K2501" s="143"/>
      <c r="L2501" s="143"/>
      <c r="M2501" s="237"/>
      <c r="N2501" s="143"/>
      <c r="O2501" s="143"/>
      <c r="P2501" s="143"/>
      <c r="Q2501" s="143"/>
      <c r="R2501" s="143"/>
      <c r="S2501" s="143"/>
      <c r="T2501" s="143"/>
      <c r="U2501" s="143"/>
      <c r="V2501" s="143"/>
      <c r="W2501" s="90">
        <f>IF(AND($AM$17&gt;=$X2501,$AM$17&lt;=$Y2501),'TARIFA ENTREGA A DIRECCION USD'!A2501,$W2502)</f>
        <v>0</v>
      </c>
      <c r="X2501" s="90">
        <v>2492.0010000000002</v>
      </c>
      <c r="Y2501" s="90">
        <v>2493</v>
      </c>
      <c r="Z2501" s="144"/>
    </row>
    <row r="2502" spans="1:26" x14ac:dyDescent="0.2">
      <c r="A2502" s="281" t="str">
        <f t="shared" si="48"/>
        <v>XSS AUA</v>
      </c>
      <c r="B2502" s="407" t="s">
        <v>5485</v>
      </c>
      <c r="C2502" s="407" t="s">
        <v>5486</v>
      </c>
      <c r="D2502" s="407" t="s">
        <v>5515</v>
      </c>
      <c r="E2502" s="407" t="s">
        <v>5519</v>
      </c>
      <c r="F2502" s="408" t="s">
        <v>504</v>
      </c>
      <c r="G2502" s="410">
        <v>621</v>
      </c>
      <c r="I2502" s="143"/>
      <c r="J2502" s="143"/>
      <c r="K2502" s="143"/>
      <c r="L2502" s="143"/>
      <c r="M2502" s="237"/>
      <c r="N2502" s="143"/>
      <c r="O2502" s="143"/>
      <c r="P2502" s="143"/>
      <c r="Q2502" s="143"/>
      <c r="R2502" s="143"/>
      <c r="S2502" s="143"/>
      <c r="T2502" s="143"/>
      <c r="U2502" s="143"/>
      <c r="V2502" s="143"/>
      <c r="W2502" s="90">
        <f>IF(AND($AM$17&gt;=$X2502,$AM$17&lt;=$Y2502),'TARIFA ENTREGA A DIRECCION USD'!A2502,$W2503)</f>
        <v>0</v>
      </c>
      <c r="X2502" s="90">
        <v>2493.0010000000002</v>
      </c>
      <c r="Y2502" s="90">
        <v>2494</v>
      </c>
      <c r="Z2502" s="144"/>
    </row>
    <row r="2503" spans="1:26" x14ac:dyDescent="0.2">
      <c r="A2503" s="281" t="str">
        <f t="shared" si="48"/>
        <v>XSS BAS</v>
      </c>
      <c r="B2503" s="407" t="s">
        <v>5485</v>
      </c>
      <c r="C2503" s="407" t="s">
        <v>5486</v>
      </c>
      <c r="D2503" s="407" t="s">
        <v>549</v>
      </c>
      <c r="E2503" s="407" t="s">
        <v>550</v>
      </c>
      <c r="F2503" s="408" t="s">
        <v>504</v>
      </c>
      <c r="G2503" s="410">
        <v>783</v>
      </c>
      <c r="I2503" s="143"/>
      <c r="J2503" s="143"/>
      <c r="K2503" s="143"/>
      <c r="L2503" s="143"/>
      <c r="M2503" s="237"/>
      <c r="N2503" s="143"/>
      <c r="O2503" s="143"/>
      <c r="P2503" s="143"/>
      <c r="Q2503" s="143"/>
      <c r="R2503" s="143"/>
      <c r="S2503" s="143"/>
      <c r="T2503" s="143"/>
      <c r="U2503" s="143"/>
      <c r="V2503" s="143"/>
      <c r="W2503" s="90">
        <f>IF(AND($AM$17&gt;=$X2503,$AM$17&lt;=$Y2503),'TARIFA ENTREGA A DIRECCION USD'!A2503,$W2504)</f>
        <v>0</v>
      </c>
      <c r="X2503" s="90">
        <v>2494.0010000000002</v>
      </c>
      <c r="Y2503" s="90">
        <v>2495</v>
      </c>
      <c r="Z2503" s="144"/>
    </row>
    <row r="2504" spans="1:26" x14ac:dyDescent="0.2">
      <c r="A2504" s="281" t="str">
        <f t="shared" si="48"/>
        <v>XSS BTO</v>
      </c>
      <c r="B2504" s="407" t="s">
        <v>5485</v>
      </c>
      <c r="C2504" s="407" t="s">
        <v>5486</v>
      </c>
      <c r="D2504" s="407" t="s">
        <v>551</v>
      </c>
      <c r="E2504" s="407" t="s">
        <v>552</v>
      </c>
      <c r="F2504" s="408" t="s">
        <v>503</v>
      </c>
      <c r="G2504" s="410">
        <v>538</v>
      </c>
      <c r="I2504" s="143"/>
      <c r="J2504" s="143"/>
      <c r="K2504" s="143"/>
      <c r="L2504" s="143"/>
      <c r="M2504" s="237"/>
      <c r="N2504" s="143"/>
      <c r="O2504" s="143"/>
      <c r="P2504" s="143"/>
      <c r="Q2504" s="143"/>
      <c r="R2504" s="143"/>
      <c r="S2504" s="143"/>
      <c r="T2504" s="143"/>
      <c r="U2504" s="143"/>
      <c r="V2504" s="143"/>
      <c r="W2504" s="90">
        <f>IF(AND($AM$17&gt;=$X2504,$AM$17&lt;=$Y2504),'TARIFA ENTREGA A DIRECCION USD'!A2504,$W2505)</f>
        <v>0</v>
      </c>
      <c r="X2504" s="90">
        <v>2495.0010000000002</v>
      </c>
      <c r="Y2504" s="90">
        <v>2496</v>
      </c>
      <c r="Z2504" s="144"/>
    </row>
    <row r="2505" spans="1:26" x14ac:dyDescent="0.2">
      <c r="A2505" s="281" t="str">
        <f t="shared" si="48"/>
        <v>XSS CAS</v>
      </c>
      <c r="B2505" s="407" t="s">
        <v>5485</v>
      </c>
      <c r="C2505" s="407" t="s">
        <v>5486</v>
      </c>
      <c r="D2505" s="407" t="s">
        <v>553</v>
      </c>
      <c r="E2505" s="407" t="s">
        <v>554</v>
      </c>
      <c r="F2505" s="408" t="s">
        <v>503</v>
      </c>
      <c r="G2505" s="410">
        <v>478</v>
      </c>
      <c r="I2505" s="143"/>
      <c r="J2505" s="143"/>
      <c r="K2505" s="143"/>
      <c r="L2505" s="143"/>
      <c r="M2505" s="237"/>
      <c r="N2505" s="143"/>
      <c r="O2505" s="143"/>
      <c r="P2505" s="143"/>
      <c r="Q2505" s="143"/>
      <c r="R2505" s="143"/>
      <c r="S2505" s="143"/>
      <c r="T2505" s="143"/>
      <c r="U2505" s="143"/>
      <c r="V2505" s="143"/>
      <c r="W2505" s="90">
        <f>IF(AND($AM$17&gt;=$X2505,$AM$17&lt;=$Y2505),'TARIFA ENTREGA A DIRECCION USD'!A2505,$W2506)</f>
        <v>0</v>
      </c>
      <c r="X2505" s="90">
        <v>2496.0010000000002</v>
      </c>
      <c r="Y2505" s="90">
        <v>2497</v>
      </c>
      <c r="Z2505" s="144"/>
    </row>
    <row r="2506" spans="1:26" x14ac:dyDescent="0.2">
      <c r="A2506" s="281" t="str">
        <f t="shared" si="48"/>
        <v>XSS CAZ</v>
      </c>
      <c r="B2506" s="407" t="s">
        <v>5485</v>
      </c>
      <c r="C2506" s="407" t="s">
        <v>5486</v>
      </c>
      <c r="D2506" s="407" t="s">
        <v>561</v>
      </c>
      <c r="E2506" s="407" t="s">
        <v>611</v>
      </c>
      <c r="F2506" s="408" t="s">
        <v>504</v>
      </c>
      <c r="G2506" s="409">
        <v>928</v>
      </c>
      <c r="I2506" s="143"/>
      <c r="J2506" s="143"/>
      <c r="K2506" s="143"/>
      <c r="L2506" s="143"/>
      <c r="M2506" s="237"/>
      <c r="N2506" s="143"/>
      <c r="O2506" s="143"/>
      <c r="P2506" s="143"/>
      <c r="Q2506" s="143"/>
      <c r="R2506" s="143"/>
      <c r="S2506" s="143"/>
      <c r="T2506" s="143"/>
      <c r="U2506" s="143"/>
      <c r="V2506" s="143"/>
      <c r="W2506" s="90">
        <f>IF(AND($AM$17&gt;=$X2506,$AM$17&lt;=$Y2506),'TARIFA ENTREGA A DIRECCION USD'!A2506,$W2507)</f>
        <v>0</v>
      </c>
      <c r="X2506" s="90">
        <v>2497.0010000000002</v>
      </c>
      <c r="Y2506" s="90">
        <v>2498</v>
      </c>
      <c r="Z2506" s="144"/>
    </row>
    <row r="2507" spans="1:26" x14ac:dyDescent="0.2">
      <c r="A2507" s="281" t="str">
        <f t="shared" si="48"/>
        <v>XSS CBR</v>
      </c>
      <c r="B2507" s="407" t="s">
        <v>5485</v>
      </c>
      <c r="C2507" s="407" t="s">
        <v>5486</v>
      </c>
      <c r="D2507" s="407" t="s">
        <v>555</v>
      </c>
      <c r="E2507" s="407" t="s">
        <v>556</v>
      </c>
      <c r="F2507" s="408" t="s">
        <v>504</v>
      </c>
      <c r="G2507" s="410">
        <v>1528</v>
      </c>
      <c r="I2507" s="143"/>
      <c r="J2507" s="143"/>
      <c r="K2507" s="143"/>
      <c r="L2507" s="143"/>
      <c r="M2507" s="237"/>
      <c r="N2507" s="143"/>
      <c r="O2507" s="143"/>
      <c r="P2507" s="143"/>
      <c r="Q2507" s="143"/>
      <c r="R2507" s="143"/>
      <c r="S2507" s="143"/>
      <c r="T2507" s="143"/>
      <c r="U2507" s="143"/>
      <c r="V2507" s="143"/>
      <c r="W2507" s="90">
        <f>IF(AND($AM$17&gt;=$X2507,$AM$17&lt;=$Y2507),'TARIFA ENTREGA A DIRECCION USD'!A2507,$W2508)</f>
        <v>0</v>
      </c>
      <c r="X2507" s="90">
        <v>2498.0010000000002</v>
      </c>
      <c r="Y2507" s="90">
        <v>2499</v>
      </c>
      <c r="Z2507" s="144"/>
    </row>
    <row r="2508" spans="1:26" x14ac:dyDescent="0.2">
      <c r="A2508" s="281" t="str">
        <f t="shared" si="48"/>
        <v>XSS CCS</v>
      </c>
      <c r="B2508" s="407" t="s">
        <v>5485</v>
      </c>
      <c r="C2508" s="407" t="s">
        <v>5486</v>
      </c>
      <c r="D2508" s="407" t="s">
        <v>557</v>
      </c>
      <c r="E2508" s="407" t="s">
        <v>558</v>
      </c>
      <c r="F2508" s="408" t="s">
        <v>504</v>
      </c>
      <c r="G2508" s="410">
        <v>901</v>
      </c>
      <c r="I2508" s="143"/>
      <c r="J2508" s="143"/>
      <c r="K2508" s="143"/>
      <c r="L2508" s="143"/>
      <c r="M2508" s="237"/>
      <c r="N2508" s="143"/>
      <c r="O2508" s="143"/>
      <c r="P2508" s="143"/>
      <c r="Q2508" s="143"/>
      <c r="R2508" s="143"/>
      <c r="S2508" s="143"/>
      <c r="T2508" s="143"/>
      <c r="U2508" s="143"/>
      <c r="V2508" s="143"/>
      <c r="W2508" s="90">
        <f>IF(AND($AM$17&gt;=$X2508,$AM$17&lt;=$Y2508),'TARIFA ENTREGA A DIRECCION USD'!A2508,$W2509)</f>
        <v>0</v>
      </c>
      <c r="X2508" s="90">
        <v>2499.0010000000002</v>
      </c>
      <c r="Y2508" s="90">
        <v>2500</v>
      </c>
      <c r="Z2508" s="144"/>
    </row>
    <row r="2509" spans="1:26" x14ac:dyDescent="0.2">
      <c r="A2509" s="281" t="str">
        <f t="shared" si="48"/>
        <v>XSS CGA</v>
      </c>
      <c r="B2509" s="407" t="s">
        <v>5485</v>
      </c>
      <c r="C2509" s="407" t="s">
        <v>5486</v>
      </c>
      <c r="D2509" s="407" t="s">
        <v>559</v>
      </c>
      <c r="E2509" s="407" t="s">
        <v>560</v>
      </c>
      <c r="F2509" s="408" t="s">
        <v>504</v>
      </c>
      <c r="G2509" s="410">
        <v>818</v>
      </c>
      <c r="I2509" s="143"/>
      <c r="J2509" s="143"/>
      <c r="K2509" s="143"/>
      <c r="L2509" s="143"/>
      <c r="M2509" s="237"/>
      <c r="N2509" s="143"/>
      <c r="O2509" s="143"/>
      <c r="P2509" s="143"/>
      <c r="Q2509" s="143"/>
      <c r="R2509" s="143"/>
      <c r="S2509" s="143"/>
      <c r="T2509" s="143"/>
      <c r="U2509" s="143"/>
      <c r="V2509" s="143"/>
      <c r="W2509" s="90">
        <f>IF(AND($AM$17&gt;=$X2509,$AM$17&lt;=$Y2509),'TARIFA ENTREGA A DIRECCION USD'!A2509,$W2510)</f>
        <v>0</v>
      </c>
      <c r="X2509" s="90">
        <v>2500.0010000000002</v>
      </c>
      <c r="Y2509" s="90">
        <v>2501</v>
      </c>
      <c r="Z2509" s="144"/>
    </row>
    <row r="2510" spans="1:26" x14ac:dyDescent="0.2">
      <c r="A2510" s="281" t="str">
        <f t="shared" si="48"/>
        <v>XSS CNA</v>
      </c>
      <c r="B2510" s="407" t="s">
        <v>5485</v>
      </c>
      <c r="C2510" s="407" t="s">
        <v>5486</v>
      </c>
      <c r="D2510" s="407" t="s">
        <v>5492</v>
      </c>
      <c r="E2510" s="407" t="s">
        <v>5493</v>
      </c>
      <c r="F2510" s="408" t="s">
        <v>504</v>
      </c>
      <c r="G2510" s="410">
        <v>1307</v>
      </c>
      <c r="I2510" s="143"/>
      <c r="J2510" s="143"/>
      <c r="K2510" s="143"/>
      <c r="L2510" s="143"/>
      <c r="M2510" s="237"/>
      <c r="N2510" s="143"/>
      <c r="O2510" s="143"/>
      <c r="P2510" s="143"/>
      <c r="Q2510" s="143"/>
      <c r="R2510" s="143"/>
      <c r="S2510" s="143"/>
      <c r="T2510" s="143"/>
      <c r="U2510" s="143"/>
      <c r="V2510" s="143"/>
      <c r="W2510" s="90">
        <f>IF(AND($AM$17&gt;=$X2510,$AM$17&lt;=$Y2510),'TARIFA ENTREGA A DIRECCION USD'!A2510,$W2511)</f>
        <v>0</v>
      </c>
      <c r="X2510" s="90">
        <v>2501.0010000000002</v>
      </c>
      <c r="Y2510" s="90">
        <v>2502</v>
      </c>
      <c r="Z2510" s="144"/>
    </row>
    <row r="2511" spans="1:26" x14ac:dyDescent="0.2">
      <c r="A2511" s="281" t="str">
        <f t="shared" si="48"/>
        <v>XSS CNO</v>
      </c>
      <c r="B2511" s="407" t="s">
        <v>5485</v>
      </c>
      <c r="C2511" s="407" t="s">
        <v>5486</v>
      </c>
      <c r="D2511" s="407" t="s">
        <v>5499</v>
      </c>
      <c r="E2511" s="407" t="s">
        <v>5500</v>
      </c>
      <c r="F2511" s="408" t="s">
        <v>504</v>
      </c>
      <c r="G2511" s="410">
        <v>1436</v>
      </c>
      <c r="I2511" s="143"/>
      <c r="J2511" s="143"/>
      <c r="K2511" s="143"/>
      <c r="L2511" s="143"/>
      <c r="M2511" s="237"/>
      <c r="N2511" s="143"/>
      <c r="O2511" s="143"/>
      <c r="P2511" s="143"/>
      <c r="Q2511" s="143"/>
      <c r="R2511" s="143"/>
      <c r="S2511" s="143"/>
      <c r="T2511" s="143"/>
      <c r="U2511" s="143"/>
      <c r="V2511" s="143"/>
      <c r="W2511" s="90">
        <f>IF(AND($AM$17&gt;=$X2511,$AM$17&lt;=$Y2511),'TARIFA ENTREGA A DIRECCION USD'!A2511,$W2512)</f>
        <v>0</v>
      </c>
      <c r="X2511" s="90">
        <v>2502.0010000000002</v>
      </c>
      <c r="Y2511" s="90">
        <v>2503</v>
      </c>
      <c r="Z2511" s="144"/>
    </row>
    <row r="2512" spans="1:26" x14ac:dyDescent="0.2">
      <c r="A2512" s="281" t="str">
        <f t="shared" si="48"/>
        <v>XSS CRO</v>
      </c>
      <c r="B2512" s="407" t="s">
        <v>5485</v>
      </c>
      <c r="C2512" s="407" t="s">
        <v>5486</v>
      </c>
      <c r="D2512" s="407" t="s">
        <v>562</v>
      </c>
      <c r="E2512" s="407" t="s">
        <v>563</v>
      </c>
      <c r="F2512" s="408" t="s">
        <v>504</v>
      </c>
      <c r="G2512" s="410">
        <v>1043</v>
      </c>
      <c r="I2512" s="143"/>
      <c r="J2512" s="143"/>
      <c r="K2512" s="143"/>
      <c r="L2512" s="143"/>
      <c r="M2512" s="237"/>
      <c r="N2512" s="143"/>
      <c r="O2512" s="143"/>
      <c r="P2512" s="143"/>
      <c r="Q2512" s="143"/>
      <c r="R2512" s="143"/>
      <c r="S2512" s="143"/>
      <c r="T2512" s="143"/>
      <c r="U2512" s="143"/>
      <c r="V2512" s="143"/>
      <c r="W2512" s="90">
        <f>IF(AND($AM$17&gt;=$X2512,$AM$17&lt;=$Y2512),'TARIFA ENTREGA A DIRECCION USD'!A2512,$W2513)</f>
        <v>0</v>
      </c>
      <c r="X2512" s="90">
        <v>2503.0010000000002</v>
      </c>
      <c r="Y2512" s="90">
        <v>2504</v>
      </c>
      <c r="Z2512" s="144"/>
    </row>
    <row r="2513" spans="1:26" x14ac:dyDescent="0.2">
      <c r="A2513" s="281" t="str">
        <f t="shared" si="48"/>
        <v>XSS CRR</v>
      </c>
      <c r="B2513" s="407" t="s">
        <v>5485</v>
      </c>
      <c r="C2513" s="407" t="s">
        <v>5486</v>
      </c>
      <c r="D2513" s="407" t="s">
        <v>564</v>
      </c>
      <c r="E2513" s="407" t="s">
        <v>565</v>
      </c>
      <c r="F2513" s="408" t="s">
        <v>503</v>
      </c>
      <c r="G2513" s="410">
        <v>460</v>
      </c>
      <c r="I2513" s="143"/>
      <c r="J2513" s="143"/>
      <c r="K2513" s="143"/>
      <c r="L2513" s="143"/>
      <c r="M2513" s="237"/>
      <c r="N2513" s="143"/>
      <c r="O2513" s="143"/>
      <c r="P2513" s="143"/>
      <c r="Q2513" s="143"/>
      <c r="R2513" s="143"/>
      <c r="S2513" s="143"/>
      <c r="T2513" s="143"/>
      <c r="U2513" s="143"/>
      <c r="V2513" s="143"/>
      <c r="W2513" s="90">
        <f>IF(AND($AM$17&gt;=$X2513,$AM$17&lt;=$Y2513),'TARIFA ENTREGA A DIRECCION USD'!A2513,$W2514)</f>
        <v>0</v>
      </c>
      <c r="X2513" s="90">
        <v>2504.0010000000002</v>
      </c>
      <c r="Y2513" s="90">
        <v>2505</v>
      </c>
      <c r="Z2513" s="144"/>
    </row>
    <row r="2514" spans="1:26" x14ac:dyDescent="0.2">
      <c r="A2514" s="281" t="str">
        <f t="shared" si="48"/>
        <v>XSS CVE</v>
      </c>
      <c r="B2514" s="407" t="s">
        <v>5485</v>
      </c>
      <c r="C2514" s="407" t="s">
        <v>5486</v>
      </c>
      <c r="D2514" s="407" t="s">
        <v>566</v>
      </c>
      <c r="E2514" s="407" t="s">
        <v>567</v>
      </c>
      <c r="F2514" s="408" t="s">
        <v>504</v>
      </c>
      <c r="G2514" s="410">
        <v>891</v>
      </c>
      <c r="I2514" s="143"/>
      <c r="J2514" s="143"/>
      <c r="K2514" s="143"/>
      <c r="L2514" s="143"/>
      <c r="M2514" s="237"/>
      <c r="N2514" s="143"/>
      <c r="O2514" s="143"/>
      <c r="P2514" s="143"/>
      <c r="Q2514" s="143"/>
      <c r="R2514" s="143"/>
      <c r="S2514" s="143"/>
      <c r="T2514" s="143"/>
      <c r="U2514" s="143"/>
      <c r="V2514" s="143"/>
      <c r="W2514" s="90">
        <f>IF(AND($AM$17&gt;=$X2514,$AM$17&lt;=$Y2514),'TARIFA ENTREGA A DIRECCION USD'!A2514,$W2515)</f>
        <v>0</v>
      </c>
      <c r="X2514" s="90">
        <v>2505.0010000000002</v>
      </c>
      <c r="Y2514" s="90">
        <v>2506</v>
      </c>
      <c r="Z2514" s="144"/>
    </row>
    <row r="2515" spans="1:26" x14ac:dyDescent="0.2">
      <c r="A2515" s="281" t="str">
        <f t="shared" si="48"/>
        <v>XSS CZO</v>
      </c>
      <c r="B2515" s="407" t="s">
        <v>5485</v>
      </c>
      <c r="C2515" s="407" t="s">
        <v>5486</v>
      </c>
      <c r="D2515" s="407" t="s">
        <v>568</v>
      </c>
      <c r="E2515" s="407" t="s">
        <v>5481</v>
      </c>
      <c r="F2515" s="408" t="s">
        <v>504</v>
      </c>
      <c r="G2515" s="410">
        <v>923</v>
      </c>
      <c r="I2515" s="143"/>
      <c r="J2515" s="143"/>
      <c r="K2515" s="143"/>
      <c r="L2515" s="143"/>
      <c r="M2515" s="237"/>
      <c r="N2515" s="143"/>
      <c r="O2515" s="143"/>
      <c r="P2515" s="143"/>
      <c r="Q2515" s="143"/>
      <c r="R2515" s="143"/>
      <c r="S2515" s="143"/>
      <c r="T2515" s="143"/>
      <c r="U2515" s="143"/>
      <c r="V2515" s="143"/>
      <c r="W2515" s="90">
        <f>IF(AND($AM$17&gt;=$X2515,$AM$17&lt;=$Y2515),'TARIFA ENTREGA A DIRECCION USD'!A2515,$W2516)</f>
        <v>0</v>
      </c>
      <c r="X2515" s="90">
        <v>2506.0010000000002</v>
      </c>
      <c r="Y2515" s="90">
        <v>2507</v>
      </c>
      <c r="Z2515" s="144"/>
    </row>
    <row r="2516" spans="1:26" x14ac:dyDescent="0.2">
      <c r="A2516" s="281" t="str">
        <f t="shared" si="48"/>
        <v>XSS DMS</v>
      </c>
      <c r="B2516" s="407" t="s">
        <v>5485</v>
      </c>
      <c r="C2516" s="407" t="s">
        <v>5486</v>
      </c>
      <c r="D2516" s="407" t="s">
        <v>5446</v>
      </c>
      <c r="E2516" s="407" t="s">
        <v>5447</v>
      </c>
      <c r="F2516" s="408" t="s">
        <v>504</v>
      </c>
      <c r="G2516" s="410">
        <v>783</v>
      </c>
      <c r="I2516" s="143"/>
      <c r="J2516" s="143"/>
      <c r="K2516" s="143"/>
      <c r="L2516" s="143"/>
      <c r="M2516" s="237"/>
      <c r="N2516" s="143"/>
      <c r="O2516" s="143"/>
      <c r="P2516" s="143"/>
      <c r="Q2516" s="143"/>
      <c r="R2516" s="143"/>
      <c r="S2516" s="143"/>
      <c r="T2516" s="143"/>
      <c r="U2516" s="143"/>
      <c r="V2516" s="143"/>
      <c r="W2516" s="90">
        <f>IF(AND($AM$17&gt;=$X2516,$AM$17&lt;=$Y2516),'TARIFA ENTREGA A DIRECCION USD'!A2516,$W2517)</f>
        <v>0</v>
      </c>
      <c r="X2516" s="90">
        <v>2507.0010000000002</v>
      </c>
      <c r="Y2516" s="90">
        <v>2508</v>
      </c>
      <c r="Z2516" s="144"/>
    </row>
    <row r="2517" spans="1:26" x14ac:dyDescent="0.2">
      <c r="A2517" s="281" t="str">
        <f t="shared" si="48"/>
        <v>XSS ETE</v>
      </c>
      <c r="B2517" s="407" t="s">
        <v>5485</v>
      </c>
      <c r="C2517" s="407" t="s">
        <v>5486</v>
      </c>
      <c r="D2517" s="407" t="s">
        <v>570</v>
      </c>
      <c r="E2517" s="407" t="s">
        <v>571</v>
      </c>
      <c r="F2517" s="408" t="s">
        <v>504</v>
      </c>
      <c r="G2517" s="410">
        <v>1365</v>
      </c>
      <c r="I2517" s="143"/>
      <c r="J2517" s="143"/>
      <c r="K2517" s="143"/>
      <c r="L2517" s="143"/>
      <c r="M2517" s="237"/>
      <c r="N2517" s="143"/>
      <c r="O2517" s="143"/>
      <c r="P2517" s="143"/>
      <c r="Q2517" s="143"/>
      <c r="R2517" s="143"/>
      <c r="S2517" s="143"/>
      <c r="T2517" s="143"/>
      <c r="U2517" s="143"/>
      <c r="V2517" s="143"/>
      <c r="W2517" s="90">
        <f>IF(AND($AM$17&gt;=$X2517,$AM$17&lt;=$Y2517),'TARIFA ENTREGA A DIRECCION USD'!A2517,$W2518)</f>
        <v>0</v>
      </c>
      <c r="X2517" s="90">
        <v>2508.0010000000002</v>
      </c>
      <c r="Y2517" s="90">
        <v>2509</v>
      </c>
      <c r="Z2517" s="144"/>
    </row>
    <row r="2518" spans="1:26" x14ac:dyDescent="0.2">
      <c r="A2518" s="281" t="str">
        <f t="shared" si="48"/>
        <v>XSS EVA</v>
      </c>
      <c r="B2518" s="407" t="s">
        <v>5485</v>
      </c>
      <c r="C2518" s="407" t="s">
        <v>5486</v>
      </c>
      <c r="D2518" s="407" t="s">
        <v>572</v>
      </c>
      <c r="E2518" s="407" t="s">
        <v>573</v>
      </c>
      <c r="F2518" s="408" t="s">
        <v>502</v>
      </c>
      <c r="G2518" s="410">
        <v>164</v>
      </c>
      <c r="I2518" s="143"/>
      <c r="J2518" s="143"/>
      <c r="K2518" s="143"/>
      <c r="L2518" s="143"/>
      <c r="M2518" s="237"/>
      <c r="N2518" s="143"/>
      <c r="O2518" s="143"/>
      <c r="P2518" s="143"/>
      <c r="Q2518" s="143"/>
      <c r="R2518" s="143"/>
      <c r="S2518" s="143"/>
      <c r="T2518" s="143"/>
      <c r="U2518" s="143"/>
      <c r="V2518" s="143"/>
      <c r="W2518" s="90">
        <f>IF(AND($AM$17&gt;=$X2518,$AM$17&lt;=$Y2518),'TARIFA ENTREGA A DIRECCION USD'!A2518,$W2519)</f>
        <v>0</v>
      </c>
      <c r="X2518" s="90">
        <v>2509.0010000000002</v>
      </c>
      <c r="Y2518" s="90">
        <v>2510</v>
      </c>
      <c r="Z2518" s="144"/>
    </row>
    <row r="2519" spans="1:26" x14ac:dyDescent="0.2">
      <c r="A2519" s="281" t="str">
        <f t="shared" si="48"/>
        <v>XSS GR2</v>
      </c>
      <c r="B2519" s="407" t="s">
        <v>5485</v>
      </c>
      <c r="C2519" s="407" t="s">
        <v>5486</v>
      </c>
      <c r="D2519" s="407" t="s">
        <v>576</v>
      </c>
      <c r="E2519" s="407" t="s">
        <v>5473</v>
      </c>
      <c r="F2519" s="408" t="s">
        <v>504</v>
      </c>
      <c r="G2519" s="410">
        <v>941</v>
      </c>
      <c r="I2519" s="143"/>
      <c r="J2519" s="143"/>
      <c r="K2519" s="143"/>
      <c r="L2519" s="143"/>
      <c r="M2519" s="237"/>
      <c r="N2519" s="143"/>
      <c r="O2519" s="143"/>
      <c r="P2519" s="143"/>
      <c r="Q2519" s="143"/>
      <c r="R2519" s="143"/>
      <c r="S2519" s="143"/>
      <c r="T2519" s="143"/>
      <c r="U2519" s="143"/>
      <c r="V2519" s="143"/>
      <c r="W2519" s="90">
        <f>IF(AND($AM$17&gt;=$X2519,$AM$17&lt;=$Y2519),'TARIFA ENTREGA A DIRECCION USD'!A2519,$W2520)</f>
        <v>0</v>
      </c>
      <c r="X2519" s="90">
        <v>2510.0010000000002</v>
      </c>
      <c r="Y2519" s="90">
        <v>2511</v>
      </c>
      <c r="Z2519" s="144"/>
    </row>
    <row r="2520" spans="1:26" x14ac:dyDescent="0.2">
      <c r="A2520" s="281" t="str">
        <f t="shared" si="48"/>
        <v>XSS GTE</v>
      </c>
      <c r="B2520" s="407" t="s">
        <v>5485</v>
      </c>
      <c r="C2520" s="407" t="s">
        <v>5486</v>
      </c>
      <c r="D2520" s="407" t="s">
        <v>5501</v>
      </c>
      <c r="E2520" s="407" t="s">
        <v>5502</v>
      </c>
      <c r="F2520" s="408" t="s">
        <v>504</v>
      </c>
      <c r="G2520" s="410">
        <v>950</v>
      </c>
      <c r="I2520" s="143"/>
      <c r="J2520" s="143"/>
      <c r="K2520" s="143"/>
      <c r="L2520" s="143"/>
      <c r="M2520" s="237"/>
      <c r="N2520" s="143"/>
      <c r="O2520" s="143"/>
      <c r="P2520" s="143"/>
      <c r="Q2520" s="143"/>
      <c r="R2520" s="143"/>
      <c r="S2520" s="143"/>
      <c r="T2520" s="143"/>
      <c r="U2520" s="143"/>
      <c r="V2520" s="143"/>
      <c r="W2520" s="90">
        <f>IF(AND($AM$17&gt;=$X2520,$AM$17&lt;=$Y2520),'TARIFA ENTREGA A DIRECCION USD'!A2520,$W2521)</f>
        <v>0</v>
      </c>
      <c r="X2520" s="90">
        <v>2511.0010000000002</v>
      </c>
      <c r="Y2520" s="90">
        <v>2512</v>
      </c>
      <c r="Z2520" s="144"/>
    </row>
    <row r="2521" spans="1:26" x14ac:dyDescent="0.2">
      <c r="A2521" s="281" t="str">
        <f t="shared" si="48"/>
        <v>XSS GUA</v>
      </c>
      <c r="B2521" s="407" t="s">
        <v>5485</v>
      </c>
      <c r="C2521" s="407" t="s">
        <v>5486</v>
      </c>
      <c r="D2521" s="407" t="s">
        <v>574</v>
      </c>
      <c r="E2521" s="407" t="s">
        <v>575</v>
      </c>
      <c r="F2521" s="408" t="s">
        <v>504</v>
      </c>
      <c r="G2521" s="410">
        <v>707</v>
      </c>
      <c r="I2521" s="143"/>
      <c r="J2521" s="143"/>
      <c r="K2521" s="143"/>
      <c r="L2521" s="143"/>
      <c r="M2521" s="237"/>
      <c r="N2521" s="143"/>
      <c r="O2521" s="143"/>
      <c r="P2521" s="143"/>
      <c r="Q2521" s="143"/>
      <c r="R2521" s="143"/>
      <c r="S2521" s="143"/>
      <c r="T2521" s="143"/>
      <c r="U2521" s="143"/>
      <c r="V2521" s="143"/>
      <c r="W2521" s="90">
        <f>IF(AND($AM$17&gt;=$X2521,$AM$17&lt;=$Y2521),'TARIFA ENTREGA A DIRECCION USD'!A2521,$W2522)</f>
        <v>0</v>
      </c>
      <c r="X2521" s="90">
        <v>2512.0010000000002</v>
      </c>
      <c r="Y2521" s="90">
        <v>2513</v>
      </c>
      <c r="Z2521" s="144"/>
    </row>
    <row r="2522" spans="1:26" x14ac:dyDescent="0.2">
      <c r="A2522" s="281" t="str">
        <f t="shared" si="48"/>
        <v>XSS LGA</v>
      </c>
      <c r="B2522" s="407" t="s">
        <v>5485</v>
      </c>
      <c r="C2522" s="407" t="s">
        <v>5486</v>
      </c>
      <c r="D2522" s="407" t="s">
        <v>5536</v>
      </c>
      <c r="E2522" s="407" t="s">
        <v>5480</v>
      </c>
      <c r="F2522" s="408" t="s">
        <v>504</v>
      </c>
      <c r="G2522" s="410">
        <v>932</v>
      </c>
      <c r="I2522" s="143"/>
      <c r="J2522" s="143"/>
      <c r="K2522" s="143"/>
      <c r="L2522" s="143"/>
      <c r="M2522" s="237"/>
      <c r="N2522" s="143"/>
      <c r="O2522" s="143"/>
      <c r="P2522" s="143"/>
      <c r="Q2522" s="143"/>
      <c r="R2522" s="143"/>
      <c r="S2522" s="143"/>
      <c r="T2522" s="143"/>
      <c r="U2522" s="143"/>
      <c r="V2522" s="143"/>
      <c r="W2522" s="90">
        <f>IF(AND($AM$17&gt;=$X2522,$AM$17&lt;=$Y2522),'TARIFA ENTREGA A DIRECCION USD'!A2522,$W2523)</f>
        <v>0</v>
      </c>
      <c r="X2522" s="90">
        <v>2513.0010000000002</v>
      </c>
      <c r="Y2522" s="90">
        <v>2514</v>
      </c>
      <c r="Z2522" s="144"/>
    </row>
    <row r="2523" spans="1:26" x14ac:dyDescent="0.2">
      <c r="A2523" s="281" t="str">
        <f t="shared" si="48"/>
        <v>XSS MAY</v>
      </c>
      <c r="B2523" s="407" t="s">
        <v>5485</v>
      </c>
      <c r="C2523" s="407" t="s">
        <v>5486</v>
      </c>
      <c r="D2523" s="407" t="s">
        <v>577</v>
      </c>
      <c r="E2523" s="407" t="s">
        <v>578</v>
      </c>
      <c r="F2523" s="408" t="s">
        <v>504</v>
      </c>
      <c r="G2523" s="410">
        <v>687</v>
      </c>
      <c r="I2523" s="143"/>
      <c r="J2523" s="143"/>
      <c r="K2523" s="143"/>
      <c r="L2523" s="143"/>
      <c r="M2523" s="237"/>
      <c r="N2523" s="143"/>
      <c r="O2523" s="143"/>
      <c r="P2523" s="143"/>
      <c r="Q2523" s="143"/>
      <c r="R2523" s="143"/>
      <c r="S2523" s="143"/>
      <c r="T2523" s="143"/>
      <c r="U2523" s="143"/>
      <c r="V2523" s="143"/>
      <c r="W2523" s="90">
        <f>IF(AND($AM$17&gt;=$X2523,$AM$17&lt;=$Y2523),'TARIFA ENTREGA A DIRECCION USD'!A2523,$W2524)</f>
        <v>0</v>
      </c>
      <c r="X2523" s="90">
        <v>2514.0010000000002</v>
      </c>
      <c r="Y2523" s="90">
        <v>2515</v>
      </c>
      <c r="Z2523" s="144"/>
    </row>
    <row r="2524" spans="1:26" x14ac:dyDescent="0.2">
      <c r="A2524" s="281" t="str">
        <f t="shared" si="48"/>
        <v>XSS MBO</v>
      </c>
      <c r="B2524" s="407" t="s">
        <v>5485</v>
      </c>
      <c r="C2524" s="407" t="s">
        <v>5486</v>
      </c>
      <c r="D2524" s="407" t="s">
        <v>579</v>
      </c>
      <c r="E2524" s="407" t="s">
        <v>580</v>
      </c>
      <c r="F2524" s="408" t="s">
        <v>503</v>
      </c>
      <c r="G2524" s="410">
        <v>529</v>
      </c>
      <c r="I2524" s="143"/>
      <c r="J2524" s="143"/>
      <c r="K2524" s="143"/>
      <c r="L2524" s="143"/>
      <c r="M2524" s="237"/>
      <c r="N2524" s="143"/>
      <c r="O2524" s="143"/>
      <c r="P2524" s="143"/>
      <c r="Q2524" s="143"/>
      <c r="R2524" s="143"/>
      <c r="S2524" s="143"/>
      <c r="T2524" s="143"/>
      <c r="U2524" s="143"/>
      <c r="V2524" s="143"/>
      <c r="W2524" s="90">
        <f>IF(AND($AM$17&gt;=$X2524,$AM$17&lt;=$Y2524),'TARIFA ENTREGA A DIRECCION USD'!A2524,$W2525)</f>
        <v>0</v>
      </c>
      <c r="X2524" s="90">
        <v>2515.0010000000002</v>
      </c>
      <c r="Y2524" s="90">
        <v>2516</v>
      </c>
      <c r="Z2524" s="144"/>
    </row>
    <row r="2525" spans="1:26" x14ac:dyDescent="0.2">
      <c r="A2525" s="281" t="str">
        <f t="shared" si="48"/>
        <v>XSS MDA</v>
      </c>
      <c r="B2525" s="407" t="s">
        <v>5485</v>
      </c>
      <c r="C2525" s="407" t="s">
        <v>5486</v>
      </c>
      <c r="D2525" s="407" t="s">
        <v>581</v>
      </c>
      <c r="E2525" s="407" t="s">
        <v>582</v>
      </c>
      <c r="F2525" s="408" t="s">
        <v>502</v>
      </c>
      <c r="G2525" s="410">
        <v>234</v>
      </c>
      <c r="I2525" s="143"/>
      <c r="J2525" s="143"/>
      <c r="K2525" s="143"/>
      <c r="L2525" s="143"/>
      <c r="M2525" s="237"/>
      <c r="N2525" s="143"/>
      <c r="O2525" s="143"/>
      <c r="P2525" s="143"/>
      <c r="Q2525" s="143"/>
      <c r="R2525" s="143"/>
      <c r="S2525" s="143"/>
      <c r="T2525" s="143"/>
      <c r="U2525" s="143"/>
      <c r="V2525" s="143"/>
      <c r="W2525" s="90">
        <f>IF(AND($AM$17&gt;=$X2525,$AM$17&lt;=$Y2525),'TARIFA ENTREGA A DIRECCION USD'!A2525,$W2526)</f>
        <v>0</v>
      </c>
      <c r="X2525" s="90">
        <v>2516.0010000000002</v>
      </c>
      <c r="Y2525" s="90">
        <v>2517</v>
      </c>
      <c r="Z2525" s="144"/>
    </row>
    <row r="2526" spans="1:26" x14ac:dyDescent="0.2">
      <c r="A2526" s="281" t="str">
        <f t="shared" si="48"/>
        <v>XSS MIN</v>
      </c>
      <c r="B2526" s="407" t="s">
        <v>5485</v>
      </c>
      <c r="C2526" s="407" t="s">
        <v>5486</v>
      </c>
      <c r="D2526" s="407" t="s">
        <v>583</v>
      </c>
      <c r="E2526" s="407" t="s">
        <v>584</v>
      </c>
      <c r="F2526" s="408" t="s">
        <v>504</v>
      </c>
      <c r="G2526" s="410">
        <v>1409</v>
      </c>
      <c r="I2526" s="143"/>
      <c r="J2526" s="143"/>
      <c r="K2526" s="143"/>
      <c r="L2526" s="143"/>
      <c r="M2526" s="237"/>
      <c r="N2526" s="143"/>
      <c r="O2526" s="143"/>
      <c r="P2526" s="143"/>
      <c r="Q2526" s="143"/>
      <c r="R2526" s="143"/>
      <c r="S2526" s="143"/>
      <c r="T2526" s="143"/>
      <c r="U2526" s="143"/>
      <c r="V2526" s="143"/>
      <c r="W2526" s="90">
        <f>IF(AND($AM$17&gt;=$X2526,$AM$17&lt;=$Y2526),'TARIFA ENTREGA A DIRECCION USD'!A2526,$W2527)</f>
        <v>0</v>
      </c>
      <c r="X2526" s="90">
        <v>2517.0010000000002</v>
      </c>
      <c r="Y2526" s="90">
        <v>2518</v>
      </c>
      <c r="Z2526" s="144"/>
    </row>
    <row r="2527" spans="1:26" x14ac:dyDescent="0.2">
      <c r="A2527" s="281" t="str">
        <f t="shared" si="48"/>
        <v>XSS MLM</v>
      </c>
      <c r="B2527" s="407" t="s">
        <v>5485</v>
      </c>
      <c r="C2527" s="407" t="s">
        <v>5486</v>
      </c>
      <c r="D2527" s="407" t="s">
        <v>5474</v>
      </c>
      <c r="E2527" s="407" t="s">
        <v>5487</v>
      </c>
      <c r="F2527" s="408" t="s">
        <v>504</v>
      </c>
      <c r="G2527" s="410">
        <v>919</v>
      </c>
      <c r="I2527" s="143"/>
      <c r="J2527" s="143"/>
      <c r="K2527" s="143"/>
      <c r="L2527" s="143"/>
      <c r="M2527" s="237"/>
      <c r="N2527" s="143"/>
      <c r="O2527" s="143"/>
      <c r="P2527" s="143"/>
      <c r="Q2527" s="143"/>
      <c r="R2527" s="143"/>
      <c r="S2527" s="143"/>
      <c r="T2527" s="143"/>
      <c r="U2527" s="143"/>
      <c r="V2527" s="143"/>
      <c r="W2527" s="90">
        <f>IF(AND($AM$17&gt;=$X2527,$AM$17&lt;=$Y2527),'TARIFA ENTREGA A DIRECCION USD'!A2527,$W2528)</f>
        <v>0</v>
      </c>
      <c r="X2527" s="90">
        <v>2518.0010000000002</v>
      </c>
      <c r="Y2527" s="90">
        <v>2519</v>
      </c>
      <c r="Z2527" s="144"/>
    </row>
    <row r="2528" spans="1:26" x14ac:dyDescent="0.2">
      <c r="A2528" s="281" t="str">
        <f t="shared" si="48"/>
        <v>XSS MTA</v>
      </c>
      <c r="B2528" s="407" t="s">
        <v>5485</v>
      </c>
      <c r="C2528" s="407" t="s">
        <v>5486</v>
      </c>
      <c r="D2528" s="407" t="s">
        <v>585</v>
      </c>
      <c r="E2528" s="407" t="s">
        <v>5483</v>
      </c>
      <c r="F2528" s="408" t="s">
        <v>5491</v>
      </c>
      <c r="G2528" s="410">
        <v>1366</v>
      </c>
      <c r="I2528" s="143"/>
      <c r="J2528" s="143"/>
      <c r="K2528" s="143"/>
      <c r="L2528" s="143"/>
      <c r="M2528" s="237"/>
      <c r="N2528" s="143"/>
      <c r="O2528" s="143"/>
      <c r="P2528" s="143"/>
      <c r="Q2528" s="143"/>
      <c r="R2528" s="143"/>
      <c r="S2528" s="143"/>
      <c r="T2528" s="143"/>
      <c r="U2528" s="143"/>
      <c r="V2528" s="143"/>
      <c r="W2528" s="90">
        <f>IF(AND($AM$17&gt;=$X2528,$AM$17&lt;=$Y2528),'TARIFA ENTREGA A DIRECCION USD'!A2528,$W2529)</f>
        <v>0</v>
      </c>
      <c r="X2528" s="90">
        <v>2519.0010000000002</v>
      </c>
      <c r="Y2528" s="90">
        <v>2520</v>
      </c>
      <c r="Z2528" s="144"/>
    </row>
    <row r="2529" spans="1:26" x14ac:dyDescent="0.2">
      <c r="A2529" s="281" t="str">
        <f t="shared" si="48"/>
        <v>XSS PCO</v>
      </c>
      <c r="B2529" s="407" t="s">
        <v>5485</v>
      </c>
      <c r="C2529" s="407" t="s">
        <v>5486</v>
      </c>
      <c r="D2529" s="407" t="s">
        <v>586</v>
      </c>
      <c r="E2529" s="407" t="s">
        <v>587</v>
      </c>
      <c r="F2529" s="408" t="s">
        <v>504</v>
      </c>
      <c r="G2529" s="410">
        <v>713</v>
      </c>
      <c r="I2529" s="143"/>
      <c r="J2529" s="143"/>
      <c r="K2529" s="143"/>
      <c r="L2529" s="143"/>
      <c r="M2529" s="237"/>
      <c r="N2529" s="143"/>
      <c r="O2529" s="143"/>
      <c r="P2529" s="143"/>
      <c r="Q2529" s="143"/>
      <c r="R2529" s="143"/>
      <c r="S2529" s="143"/>
      <c r="T2529" s="143"/>
      <c r="U2529" s="143"/>
      <c r="V2529" s="143"/>
      <c r="W2529" s="90">
        <f>IF(AND($AM$17&gt;=$X2529,$AM$17&lt;=$Y2529),'TARIFA ENTREGA A DIRECCION USD'!A2529,$W2530)</f>
        <v>0</v>
      </c>
      <c r="X2529" s="90">
        <v>2520.0010000000002</v>
      </c>
      <c r="Y2529" s="90">
        <v>2521</v>
      </c>
      <c r="Z2529" s="144"/>
    </row>
    <row r="2530" spans="1:26" x14ac:dyDescent="0.2">
      <c r="A2530" s="281" t="str">
        <f t="shared" si="48"/>
        <v>XSS PFO</v>
      </c>
      <c r="B2530" s="407" t="s">
        <v>5485</v>
      </c>
      <c r="C2530" s="407" t="s">
        <v>5486</v>
      </c>
      <c r="D2530" s="407" t="s">
        <v>588</v>
      </c>
      <c r="E2530" s="407" t="s">
        <v>589</v>
      </c>
      <c r="F2530" s="408" t="s">
        <v>504</v>
      </c>
      <c r="G2530" s="410">
        <v>770</v>
      </c>
      <c r="I2530" s="143"/>
      <c r="J2530" s="143"/>
      <c r="K2530" s="143"/>
      <c r="L2530" s="143"/>
      <c r="M2530" s="237"/>
      <c r="N2530" s="143"/>
      <c r="O2530" s="143"/>
      <c r="P2530" s="143"/>
      <c r="Q2530" s="143"/>
      <c r="R2530" s="143"/>
      <c r="S2530" s="143"/>
      <c r="T2530" s="143"/>
      <c r="U2530" s="143"/>
      <c r="V2530" s="143"/>
      <c r="W2530" s="90">
        <f>IF(AND($AM$17&gt;=$X2530,$AM$17&lt;=$Y2530),'TARIFA ENTREGA A DIRECCION USD'!A2530,$W2531)</f>
        <v>0</v>
      </c>
      <c r="X2530" s="90">
        <v>2521.0010000000002</v>
      </c>
      <c r="Y2530" s="90">
        <v>2522</v>
      </c>
      <c r="Z2530" s="144"/>
    </row>
    <row r="2531" spans="1:26" x14ac:dyDescent="0.2">
      <c r="A2531" s="281" t="str">
        <f t="shared" si="48"/>
        <v>XSS PLC</v>
      </c>
      <c r="B2531" s="407" t="s">
        <v>5485</v>
      </c>
      <c r="C2531" s="407" t="s">
        <v>5486</v>
      </c>
      <c r="D2531" s="407" t="s">
        <v>590</v>
      </c>
      <c r="E2531" s="407" t="s">
        <v>591</v>
      </c>
      <c r="F2531" s="408" t="s">
        <v>504</v>
      </c>
      <c r="G2531" s="410">
        <v>1230</v>
      </c>
      <c r="I2531" s="143"/>
      <c r="J2531" s="143"/>
      <c r="K2531" s="143"/>
      <c r="L2531" s="143"/>
      <c r="M2531" s="237"/>
      <c r="N2531" s="143"/>
      <c r="O2531" s="143"/>
      <c r="P2531" s="143"/>
      <c r="Q2531" s="143"/>
      <c r="R2531" s="143"/>
      <c r="S2531" s="143"/>
      <c r="T2531" s="143"/>
      <c r="U2531" s="143"/>
      <c r="V2531" s="143"/>
      <c r="W2531" s="90">
        <f>IF(AND($AM$17&gt;=$X2531,$AM$17&lt;=$Y2531),'TARIFA ENTREGA A DIRECCION USD'!A2531,$W2532)</f>
        <v>0</v>
      </c>
      <c r="X2531" s="90">
        <v>2522.0010000000002</v>
      </c>
      <c r="Y2531" s="90">
        <v>2523</v>
      </c>
      <c r="Z2531" s="144"/>
    </row>
    <row r="2532" spans="1:26" x14ac:dyDescent="0.2">
      <c r="A2532" s="281" t="str">
        <f t="shared" si="48"/>
        <v>XSS POZ</v>
      </c>
      <c r="B2532" s="407" t="s">
        <v>5485</v>
      </c>
      <c r="C2532" s="407" t="s">
        <v>5486</v>
      </c>
      <c r="D2532" s="407" t="s">
        <v>592</v>
      </c>
      <c r="E2532" s="407" t="s">
        <v>593</v>
      </c>
      <c r="F2532" s="408" t="s">
        <v>504</v>
      </c>
      <c r="G2532" s="409">
        <v>1463</v>
      </c>
      <c r="I2532" s="143"/>
      <c r="J2532" s="143"/>
      <c r="K2532" s="143"/>
      <c r="L2532" s="143"/>
      <c r="M2532" s="237"/>
      <c r="N2532" s="143"/>
      <c r="O2532" s="143"/>
      <c r="P2532" s="143"/>
      <c r="Q2532" s="143"/>
      <c r="R2532" s="143"/>
      <c r="S2532" s="143"/>
      <c r="T2532" s="143"/>
      <c r="U2532" s="143"/>
      <c r="V2532" s="143"/>
      <c r="W2532" s="90">
        <f>IF(AND($AM$17&gt;=$X2532,$AM$17&lt;=$Y2532),'TARIFA ENTREGA A DIRECCION USD'!A2532,$W2533)</f>
        <v>0</v>
      </c>
      <c r="X2532" s="90">
        <v>2523.0010000000002</v>
      </c>
      <c r="Y2532" s="90">
        <v>2524</v>
      </c>
      <c r="Z2532" s="144"/>
    </row>
    <row r="2533" spans="1:26" x14ac:dyDescent="0.2">
      <c r="A2533" s="281" t="str">
        <f t="shared" si="48"/>
        <v>XSS SNT</v>
      </c>
      <c r="B2533" s="407" t="s">
        <v>5485</v>
      </c>
      <c r="C2533" s="407" t="s">
        <v>5486</v>
      </c>
      <c r="D2533" s="407" t="s">
        <v>5610</v>
      </c>
      <c r="E2533" s="407" t="s">
        <v>594</v>
      </c>
      <c r="F2533" s="408" t="s">
        <v>501</v>
      </c>
      <c r="G2533" s="410">
        <v>40</v>
      </c>
      <c r="I2533" s="143"/>
      <c r="J2533" s="143"/>
      <c r="K2533" s="143"/>
      <c r="L2533" s="143"/>
      <c r="M2533" s="237"/>
      <c r="N2533" s="143"/>
      <c r="O2533" s="143"/>
      <c r="P2533" s="143"/>
      <c r="Q2533" s="143"/>
      <c r="R2533" s="143"/>
      <c r="S2533" s="143"/>
      <c r="T2533" s="143"/>
      <c r="U2533" s="143"/>
      <c r="V2533" s="143"/>
      <c r="W2533" s="90">
        <f>IF(AND($AM$17&gt;=$X2533,$AM$17&lt;=$Y2533),'TARIFA ENTREGA A DIRECCION USD'!A2533,$W2534)</f>
        <v>0</v>
      </c>
      <c r="X2533" s="90">
        <v>2524.0010000000002</v>
      </c>
      <c r="Y2533" s="90">
        <v>2525</v>
      </c>
      <c r="Z2533" s="144"/>
    </row>
    <row r="2534" spans="1:26" x14ac:dyDescent="0.2">
      <c r="A2534" s="281" t="str">
        <f t="shared" si="48"/>
        <v>XSS SBZ</v>
      </c>
      <c r="B2534" s="407" t="s">
        <v>5485</v>
      </c>
      <c r="C2534" s="407" t="s">
        <v>5486</v>
      </c>
      <c r="D2534" s="407" t="s">
        <v>595</v>
      </c>
      <c r="E2534" s="407" t="s">
        <v>5484</v>
      </c>
      <c r="F2534" s="408" t="s">
        <v>502</v>
      </c>
      <c r="G2534" s="410">
        <v>197</v>
      </c>
      <c r="I2534" s="143"/>
      <c r="J2534" s="143"/>
      <c r="K2534" s="143"/>
      <c r="L2534" s="143"/>
      <c r="M2534" s="237"/>
      <c r="N2534" s="143"/>
      <c r="O2534" s="143"/>
      <c r="P2534" s="143"/>
      <c r="Q2534" s="143"/>
      <c r="R2534" s="143"/>
      <c r="S2534" s="143"/>
      <c r="T2534" s="143"/>
      <c r="U2534" s="143"/>
      <c r="V2534" s="143"/>
      <c r="W2534" s="90">
        <f>IF(AND($AM$17&gt;=$X2534,$AM$17&lt;=$Y2534),'TARIFA ENTREGA A DIRECCION USD'!A2534,$W2535)</f>
        <v>0</v>
      </c>
      <c r="X2534" s="90">
        <v>2525.0010000000002</v>
      </c>
      <c r="Y2534" s="90">
        <v>2526</v>
      </c>
      <c r="Z2534" s="144"/>
    </row>
    <row r="2535" spans="1:26" x14ac:dyDescent="0.2">
      <c r="A2535" s="281" t="str">
        <f t="shared" si="48"/>
        <v>XSS SCL</v>
      </c>
      <c r="B2535" s="407" t="s">
        <v>5485</v>
      </c>
      <c r="C2535" s="407" t="s">
        <v>5486</v>
      </c>
      <c r="D2535" s="407" t="s">
        <v>596</v>
      </c>
      <c r="E2535" s="407" t="s">
        <v>597</v>
      </c>
      <c r="F2535" s="408" t="s">
        <v>501</v>
      </c>
      <c r="G2535" s="410">
        <v>1</v>
      </c>
      <c r="I2535" s="143"/>
      <c r="J2535" s="143"/>
      <c r="K2535" s="143"/>
      <c r="L2535" s="143"/>
      <c r="M2535" s="237"/>
      <c r="N2535" s="143"/>
      <c r="O2535" s="143"/>
      <c r="P2535" s="143"/>
      <c r="Q2535" s="143"/>
      <c r="R2535" s="143"/>
      <c r="S2535" s="143"/>
      <c r="T2535" s="143"/>
      <c r="U2535" s="143"/>
      <c r="V2535" s="143"/>
      <c r="W2535" s="90">
        <f>IF(AND($AM$17&gt;=$X2535,$AM$17&lt;=$Y2535),'TARIFA ENTREGA A DIRECCION USD'!A2535,$W2536)</f>
        <v>0</v>
      </c>
      <c r="X2535" s="90">
        <v>2526.0010000000002</v>
      </c>
      <c r="Y2535" s="90">
        <v>2527</v>
      </c>
      <c r="Z2535" s="144"/>
    </row>
    <row r="2536" spans="1:26" x14ac:dyDescent="0.2">
      <c r="A2536" s="281" t="str">
        <f t="shared" si="48"/>
        <v>XSS SFE</v>
      </c>
      <c r="B2536" s="407" t="s">
        <v>5485</v>
      </c>
      <c r="C2536" s="407" t="s">
        <v>5486</v>
      </c>
      <c r="D2536" s="407" t="s">
        <v>598</v>
      </c>
      <c r="E2536" s="407" t="s">
        <v>599</v>
      </c>
      <c r="F2536" s="408" t="s">
        <v>504</v>
      </c>
      <c r="G2536" s="410">
        <v>624</v>
      </c>
      <c r="I2536" s="143"/>
      <c r="J2536" s="143"/>
      <c r="K2536" s="143"/>
      <c r="L2536" s="143"/>
      <c r="M2536" s="237"/>
      <c r="N2536" s="143"/>
      <c r="O2536" s="143"/>
      <c r="P2536" s="143"/>
      <c r="Q2536" s="143"/>
      <c r="R2536" s="143"/>
      <c r="S2536" s="143"/>
      <c r="T2536" s="143"/>
      <c r="U2536" s="143"/>
      <c r="V2536" s="143"/>
      <c r="W2536" s="90">
        <f>IF(AND($AM$17&gt;=$X2536,$AM$17&lt;=$Y2536),'TARIFA ENTREGA A DIRECCION USD'!A2536,$W2537)</f>
        <v>0</v>
      </c>
      <c r="X2536" s="90">
        <v>2527.0010000000002</v>
      </c>
      <c r="Y2536" s="90">
        <v>2528</v>
      </c>
      <c r="Z2536" s="144"/>
    </row>
    <row r="2537" spans="1:26" x14ac:dyDescent="0.2">
      <c r="A2537" s="281" t="str">
        <f t="shared" si="48"/>
        <v>XSS SFX</v>
      </c>
      <c r="B2537" s="407" t="s">
        <v>5485</v>
      </c>
      <c r="C2537" s="407" t="s">
        <v>5486</v>
      </c>
      <c r="D2537" s="407" t="s">
        <v>600</v>
      </c>
      <c r="E2537" s="407" t="s">
        <v>601</v>
      </c>
      <c r="F2537" s="408" t="s">
        <v>504</v>
      </c>
      <c r="G2537" s="410">
        <v>1549</v>
      </c>
      <c r="I2537" s="143"/>
      <c r="J2537" s="143"/>
      <c r="K2537" s="143"/>
      <c r="L2537" s="143"/>
      <c r="M2537" s="237"/>
      <c r="N2537" s="143"/>
      <c r="O2537" s="143"/>
      <c r="P2537" s="143"/>
      <c r="Q2537" s="143"/>
      <c r="R2537" s="143"/>
      <c r="S2537" s="143"/>
      <c r="T2537" s="143"/>
      <c r="U2537" s="143"/>
      <c r="V2537" s="143"/>
      <c r="W2537" s="90">
        <f>IF(AND($AM$17&gt;=$X2537,$AM$17&lt;=$Y2537),'TARIFA ENTREGA A DIRECCION USD'!A2537,$W2538)</f>
        <v>0</v>
      </c>
      <c r="X2537" s="90">
        <v>2528.0010000000002</v>
      </c>
      <c r="Y2537" s="90">
        <v>2529</v>
      </c>
      <c r="Z2537" s="144"/>
    </row>
    <row r="2538" spans="1:26" x14ac:dyDescent="0.2">
      <c r="A2538" s="281" t="str">
        <f t="shared" si="48"/>
        <v>XSS TPT</v>
      </c>
      <c r="B2538" s="407" t="s">
        <v>5485</v>
      </c>
      <c r="C2538" s="407" t="s">
        <v>5486</v>
      </c>
      <c r="D2538" s="407" t="s">
        <v>5503</v>
      </c>
      <c r="E2538" s="407" t="s">
        <v>5504</v>
      </c>
      <c r="F2538" s="408" t="s">
        <v>504</v>
      </c>
      <c r="G2538" s="410">
        <v>1525</v>
      </c>
      <c r="I2538" s="143"/>
      <c r="J2538" s="143"/>
      <c r="K2538" s="143"/>
      <c r="L2538" s="143"/>
      <c r="M2538" s="237"/>
      <c r="N2538" s="143"/>
      <c r="O2538" s="143"/>
      <c r="P2538" s="143"/>
      <c r="Q2538" s="143"/>
      <c r="R2538" s="143"/>
      <c r="S2538" s="143"/>
      <c r="T2538" s="143"/>
      <c r="U2538" s="143"/>
      <c r="V2538" s="143"/>
      <c r="W2538" s="90">
        <f>IF(AND($AM$17&gt;=$X2538,$AM$17&lt;=$Y2538),'TARIFA ENTREGA A DIRECCION USD'!A2538,$W2539)</f>
        <v>0</v>
      </c>
      <c r="X2538" s="90">
        <v>2529.0010000000002</v>
      </c>
      <c r="Y2538" s="90">
        <v>2530</v>
      </c>
      <c r="Z2538" s="144"/>
    </row>
    <row r="2539" spans="1:26" x14ac:dyDescent="0.2">
      <c r="A2539" s="281" t="str">
        <f t="shared" si="48"/>
        <v>XSS TY1</v>
      </c>
      <c r="B2539" s="407" t="s">
        <v>5485</v>
      </c>
      <c r="C2539" s="407" t="s">
        <v>5486</v>
      </c>
      <c r="D2539" s="407" t="s">
        <v>604</v>
      </c>
      <c r="E2539" s="407" t="s">
        <v>605</v>
      </c>
      <c r="F2539" s="408" t="s">
        <v>504</v>
      </c>
      <c r="G2539" s="410">
        <v>919</v>
      </c>
      <c r="I2539" s="143"/>
      <c r="J2539" s="143"/>
      <c r="K2539" s="143"/>
      <c r="L2539" s="143"/>
      <c r="M2539" s="237"/>
      <c r="N2539" s="143"/>
      <c r="O2539" s="143"/>
      <c r="P2539" s="143"/>
      <c r="Q2539" s="143"/>
      <c r="R2539" s="143"/>
      <c r="S2539" s="143"/>
      <c r="T2539" s="143"/>
      <c r="U2539" s="143"/>
      <c r="V2539" s="143"/>
      <c r="W2539" s="90">
        <f>IF(AND($AM$17&gt;=$X2539,$AM$17&lt;=$Y2539),'TARIFA ENTREGA A DIRECCION USD'!A2539,$W2540)</f>
        <v>0</v>
      </c>
      <c r="X2539" s="90">
        <v>2530.0010000000002</v>
      </c>
      <c r="Y2539" s="90">
        <v>2531</v>
      </c>
      <c r="Z2539" s="144"/>
    </row>
    <row r="2540" spans="1:26" x14ac:dyDescent="0.2">
      <c r="A2540" s="281" t="str">
        <f t="shared" si="48"/>
        <v>XSS VAL</v>
      </c>
      <c r="B2540" s="407" t="s">
        <v>5485</v>
      </c>
      <c r="C2540" s="407" t="s">
        <v>5486</v>
      </c>
      <c r="D2540" s="407" t="s">
        <v>602</v>
      </c>
      <c r="E2540" s="407" t="s">
        <v>603</v>
      </c>
      <c r="F2540" s="411" t="s">
        <v>504</v>
      </c>
      <c r="G2540" s="410">
        <v>730</v>
      </c>
      <c r="I2540" s="143"/>
      <c r="J2540" s="143"/>
      <c r="K2540" s="143"/>
      <c r="L2540" s="143"/>
      <c r="M2540" s="237"/>
      <c r="N2540" s="143"/>
      <c r="O2540" s="143"/>
      <c r="P2540" s="143"/>
      <c r="Q2540" s="143"/>
      <c r="R2540" s="143"/>
      <c r="S2540" s="143"/>
      <c r="T2540" s="143"/>
      <c r="U2540" s="143"/>
      <c r="V2540" s="143"/>
      <c r="W2540" s="90">
        <f>IF(AND($AM$17&gt;=$X2540,$AM$17&lt;=$Y2540),'TARIFA ENTREGA A DIRECCION USD'!A2540,$W2541)</f>
        <v>0</v>
      </c>
      <c r="X2540" s="90">
        <v>2531.0010000000002</v>
      </c>
      <c r="Y2540" s="90">
        <v>2532</v>
      </c>
      <c r="Z2540" s="144"/>
    </row>
    <row r="2541" spans="1:26" x14ac:dyDescent="0.2">
      <c r="A2541" s="281" t="str">
        <f t="shared" si="48"/>
        <v>XSS VEN</v>
      </c>
      <c r="B2541" s="407" t="s">
        <v>5485</v>
      </c>
      <c r="C2541" s="407" t="s">
        <v>5486</v>
      </c>
      <c r="D2541" s="407" t="s">
        <v>5475</v>
      </c>
      <c r="E2541" s="407" t="s">
        <v>5476</v>
      </c>
      <c r="F2541" s="408" t="s">
        <v>504</v>
      </c>
      <c r="G2541" s="410">
        <v>919</v>
      </c>
      <c r="I2541" s="143"/>
      <c r="J2541" s="143"/>
      <c r="K2541" s="143"/>
      <c r="L2541" s="143"/>
      <c r="M2541" s="237"/>
      <c r="N2541" s="143"/>
      <c r="O2541" s="143"/>
      <c r="P2541" s="143"/>
      <c r="Q2541" s="143"/>
      <c r="R2541" s="143"/>
      <c r="S2541" s="143"/>
      <c r="T2541" s="143"/>
      <c r="U2541" s="143"/>
      <c r="V2541" s="143"/>
      <c r="W2541" s="90">
        <f>IF(AND($AM$17&gt;=$X2541,$AM$17&lt;=$Y2541),'TARIFA ENTREGA A DIRECCION USD'!A2541,$W2542)</f>
        <v>0</v>
      </c>
      <c r="X2541" s="90">
        <v>2532.0010000000002</v>
      </c>
      <c r="Y2541" s="90">
        <v>2533</v>
      </c>
      <c r="Z2541" s="144"/>
    </row>
    <row r="2542" spans="1:26" x14ac:dyDescent="0.2">
      <c r="A2542" s="281" t="str">
        <f t="shared" si="48"/>
        <v>XSS VLP</v>
      </c>
      <c r="B2542" s="407" t="s">
        <v>5485</v>
      </c>
      <c r="C2542" s="407" t="s">
        <v>5486</v>
      </c>
      <c r="D2542" s="407" t="s">
        <v>606</v>
      </c>
      <c r="E2542" s="407" t="s">
        <v>5482</v>
      </c>
      <c r="F2542" s="408" t="s">
        <v>504</v>
      </c>
      <c r="G2542" s="410">
        <v>960</v>
      </c>
      <c r="I2542" s="143"/>
      <c r="J2542" s="143"/>
      <c r="K2542" s="143"/>
      <c r="L2542" s="143"/>
      <c r="M2542" s="237"/>
      <c r="N2542" s="143"/>
      <c r="O2542" s="143"/>
      <c r="P2542" s="143"/>
      <c r="Q2542" s="143"/>
      <c r="R2542" s="143"/>
      <c r="S2542" s="143"/>
      <c r="T2542" s="143"/>
      <c r="U2542" s="143"/>
      <c r="V2542" s="143"/>
      <c r="W2542" s="90">
        <f>IF(AND($AM$17&gt;=$X2542,$AM$17&lt;=$Y2542),'TARIFA ENTREGA A DIRECCION USD'!A2542,$W2543)</f>
        <v>0</v>
      </c>
      <c r="X2542" s="90">
        <v>2533.0010000000002</v>
      </c>
      <c r="Y2542" s="90">
        <v>2534</v>
      </c>
      <c r="Z2542" s="144"/>
    </row>
    <row r="2543" spans="1:26" x14ac:dyDescent="0.2">
      <c r="A2543" s="281" t="str">
        <f t="shared" si="48"/>
        <v>XSS VRA</v>
      </c>
      <c r="B2543" s="407" t="s">
        <v>5485</v>
      </c>
      <c r="C2543" s="407" t="s">
        <v>5486</v>
      </c>
      <c r="D2543" s="407" t="s">
        <v>607</v>
      </c>
      <c r="E2543" s="407" t="s">
        <v>608</v>
      </c>
      <c r="F2543" s="408" t="s">
        <v>503</v>
      </c>
      <c r="G2543" s="410">
        <v>367</v>
      </c>
      <c r="I2543" s="143"/>
      <c r="J2543" s="143"/>
      <c r="K2543" s="143"/>
      <c r="L2543" s="143"/>
      <c r="M2543" s="237"/>
      <c r="N2543" s="143"/>
      <c r="O2543" s="143"/>
      <c r="P2543" s="143"/>
      <c r="Q2543" s="143"/>
      <c r="R2543" s="143"/>
      <c r="S2543" s="143"/>
      <c r="T2543" s="143"/>
      <c r="U2543" s="143"/>
      <c r="V2543" s="143"/>
      <c r="W2543" s="90">
        <f>IF(AND($AM$17&gt;=$X2543,$AM$17&lt;=$Y2543),'TARIFA ENTREGA A DIRECCION USD'!A2543,$W2544)</f>
        <v>0</v>
      </c>
      <c r="X2543" s="90">
        <v>2534.0010000000002</v>
      </c>
      <c r="Y2543" s="90">
        <v>2535</v>
      </c>
      <c r="Z2543" s="144"/>
    </row>
    <row r="2544" spans="1:26" x14ac:dyDescent="0.2">
      <c r="A2544" s="281" t="str">
        <f t="shared" si="48"/>
        <v>XSS XBM</v>
      </c>
      <c r="B2544" s="407" t="s">
        <v>5485</v>
      </c>
      <c r="C2544" s="407" t="s">
        <v>5486</v>
      </c>
      <c r="D2544" s="407" t="s">
        <v>609</v>
      </c>
      <c r="E2544" s="407" t="s">
        <v>612</v>
      </c>
      <c r="F2544" s="408" t="s">
        <v>504</v>
      </c>
      <c r="G2544" s="410">
        <v>919</v>
      </c>
      <c r="I2544" s="143"/>
      <c r="J2544" s="143"/>
      <c r="K2544" s="143"/>
      <c r="L2544" s="143"/>
      <c r="M2544" s="237"/>
      <c r="N2544" s="143"/>
      <c r="O2544" s="143"/>
      <c r="P2544" s="143"/>
      <c r="Q2544" s="143"/>
      <c r="R2544" s="143"/>
      <c r="S2544" s="143"/>
      <c r="T2544" s="143"/>
      <c r="U2544" s="143"/>
      <c r="V2544" s="143"/>
      <c r="W2544" s="90">
        <f>IF(AND($AM$17&gt;=$X2544,$AM$17&lt;=$Y2544),'TARIFA ENTREGA A DIRECCION USD'!A2544,$W2545)</f>
        <v>0</v>
      </c>
      <c r="X2544" s="90">
        <v>2535.0010000000002</v>
      </c>
      <c r="Y2544" s="90">
        <v>2536</v>
      </c>
      <c r="Z2544" s="144"/>
    </row>
    <row r="2545" spans="1:26" x14ac:dyDescent="0.2">
      <c r="A2545" s="281" t="str">
        <f t="shared" si="48"/>
        <v>XSS XES</v>
      </c>
      <c r="B2545" s="407" t="s">
        <v>5485</v>
      </c>
      <c r="C2545" s="407" t="s">
        <v>5486</v>
      </c>
      <c r="D2545" s="407" t="s">
        <v>610</v>
      </c>
      <c r="E2545" s="407" t="s">
        <v>613</v>
      </c>
      <c r="F2545" s="408" t="s">
        <v>504</v>
      </c>
      <c r="G2545" s="410">
        <v>919</v>
      </c>
      <c r="I2545" s="143"/>
      <c r="J2545" s="143"/>
      <c r="K2545" s="143"/>
      <c r="L2545" s="143"/>
      <c r="M2545" s="237"/>
      <c r="N2545" s="143"/>
      <c r="O2545" s="143"/>
      <c r="P2545" s="143"/>
      <c r="Q2545" s="143"/>
      <c r="R2545" s="143"/>
      <c r="S2545" s="143"/>
      <c r="T2545" s="143"/>
      <c r="U2545" s="143"/>
      <c r="V2545" s="143"/>
      <c r="W2545" s="90">
        <f>IF(AND($AM$17&gt;=$X2545,$AM$17&lt;=$Y2545),'TARIFA ENTREGA A DIRECCION USD'!A2545,$W2546)</f>
        <v>0</v>
      </c>
      <c r="X2545" s="90">
        <v>2536.0010000000002</v>
      </c>
      <c r="Y2545" s="90">
        <v>2537</v>
      </c>
      <c r="Z2545" s="144"/>
    </row>
    <row r="2546" spans="1:26" x14ac:dyDescent="0.2">
      <c r="A2546" s="281" t="str">
        <f t="shared" si="48"/>
        <v>XSS XSJ</v>
      </c>
      <c r="B2546" s="407" t="s">
        <v>5485</v>
      </c>
      <c r="C2546" s="407" t="s">
        <v>5486</v>
      </c>
      <c r="D2546" s="407" t="s">
        <v>5477</v>
      </c>
      <c r="E2546" s="407" t="s">
        <v>5478</v>
      </c>
      <c r="F2546" s="408" t="s">
        <v>504</v>
      </c>
      <c r="G2546" s="410">
        <v>919</v>
      </c>
      <c r="I2546" s="143"/>
      <c r="J2546" s="143"/>
      <c r="K2546" s="143"/>
      <c r="L2546" s="143"/>
      <c r="M2546" s="237"/>
      <c r="N2546" s="143"/>
      <c r="O2546" s="143"/>
      <c r="P2546" s="143"/>
      <c r="Q2546" s="143"/>
      <c r="R2546" s="143"/>
      <c r="S2546" s="143"/>
      <c r="T2546" s="143"/>
      <c r="U2546" s="143"/>
      <c r="V2546" s="143"/>
      <c r="W2546" s="90">
        <f>IF(AND($AM$17&gt;=$X2546,$AM$17&lt;=$Y2546),'TARIFA ENTREGA A DIRECCION USD'!A2546,$W2547)</f>
        <v>0</v>
      </c>
      <c r="X2546" s="90">
        <v>2537.0010000000002</v>
      </c>
      <c r="Y2546" s="90">
        <v>2538</v>
      </c>
      <c r="Z2546" s="144"/>
    </row>
    <row r="2547" spans="1:26" x14ac:dyDescent="0.2">
      <c r="A2547" s="281" t="str">
        <f t="shared" si="48"/>
        <v>XSS XSS</v>
      </c>
      <c r="B2547" s="407" t="s">
        <v>5485</v>
      </c>
      <c r="C2547" s="407" t="s">
        <v>5486</v>
      </c>
      <c r="D2547" s="407" t="s">
        <v>5485</v>
      </c>
      <c r="E2547" s="407" t="s">
        <v>5486</v>
      </c>
      <c r="F2547" s="408" t="s">
        <v>501</v>
      </c>
      <c r="G2547" s="410">
        <v>1</v>
      </c>
      <c r="I2547" s="143"/>
      <c r="J2547" s="143"/>
      <c r="K2547" s="143"/>
      <c r="L2547" s="143"/>
      <c r="M2547" s="237"/>
      <c r="N2547" s="143"/>
      <c r="O2547" s="143"/>
      <c r="P2547" s="143"/>
      <c r="Q2547" s="143"/>
      <c r="R2547" s="143"/>
      <c r="S2547" s="143"/>
      <c r="T2547" s="143"/>
      <c r="U2547" s="143"/>
      <c r="V2547" s="143"/>
      <c r="W2547" s="90">
        <f>IF(AND($AM$17&gt;=$X2547,$AM$17&lt;=$Y2547),'TARIFA ENTREGA A DIRECCION USD'!A2547,$W2548)</f>
        <v>0</v>
      </c>
      <c r="X2547" s="90">
        <v>2538.0010000000002</v>
      </c>
      <c r="Y2547" s="90">
        <v>2539</v>
      </c>
      <c r="Z2547" s="144"/>
    </row>
    <row r="2548" spans="1:26" x14ac:dyDescent="0.2">
      <c r="A2548" s="281" t="str">
        <f t="shared" si="48"/>
        <v>XSS XTT</v>
      </c>
      <c r="B2548" s="407" t="s">
        <v>5485</v>
      </c>
      <c r="C2548" s="407" t="s">
        <v>5486</v>
      </c>
      <c r="D2548" s="407" t="s">
        <v>5448</v>
      </c>
      <c r="E2548" s="407" t="s">
        <v>5479</v>
      </c>
      <c r="F2548" s="408" t="s">
        <v>504</v>
      </c>
      <c r="G2548" s="410">
        <v>919</v>
      </c>
      <c r="I2548" s="143"/>
      <c r="J2548" s="143"/>
      <c r="K2548" s="143"/>
      <c r="L2548" s="143"/>
      <c r="M2548" s="237"/>
      <c r="N2548" s="143"/>
      <c r="O2548" s="143"/>
      <c r="P2548" s="143"/>
      <c r="Q2548" s="143"/>
      <c r="R2548" s="143"/>
      <c r="S2548" s="143"/>
      <c r="T2548" s="143"/>
      <c r="U2548" s="143"/>
      <c r="V2548" s="143"/>
      <c r="W2548" s="90">
        <f>IF(AND($AM$17&gt;=$X2548,$AM$17&lt;=$Y2548),'TARIFA ENTREGA A DIRECCION USD'!A2548,$W2549)</f>
        <v>0</v>
      </c>
      <c r="X2548" s="90">
        <v>2539.0010000000002</v>
      </c>
      <c r="Y2548" s="90">
        <v>2540</v>
      </c>
      <c r="Z2548" s="144"/>
    </row>
    <row r="2549" spans="1:26" ht="45" x14ac:dyDescent="0.2">
      <c r="A2549" s="282" t="str">
        <f t="shared" si="48"/>
        <v>XSS XCH</v>
      </c>
      <c r="B2549" s="407" t="s">
        <v>5485</v>
      </c>
      <c r="C2549" s="295" t="s">
        <v>5486</v>
      </c>
      <c r="D2549" s="295" t="s">
        <v>5537</v>
      </c>
      <c r="E2549" s="295" t="s">
        <v>5538</v>
      </c>
      <c r="F2549" s="412" t="s">
        <v>504</v>
      </c>
      <c r="G2549" s="413">
        <v>919</v>
      </c>
      <c r="I2549" s="143"/>
      <c r="J2549" s="143"/>
      <c r="K2549" s="143"/>
      <c r="L2549" s="143"/>
      <c r="M2549" s="237"/>
      <c r="N2549" s="143"/>
      <c r="O2549" s="143"/>
      <c r="P2549" s="143"/>
      <c r="Q2549" s="143"/>
      <c r="R2549" s="143"/>
      <c r="S2549" s="143"/>
      <c r="T2549" s="143"/>
      <c r="U2549" s="143"/>
      <c r="V2549" s="143"/>
      <c r="W2549" s="90">
        <f>IF(AND($AM$17&gt;=$X2549,$AM$17&lt;=$Y2549),'TARIFA ENTREGA A DIRECCION USD'!A2549,$W2550)</f>
        <v>0</v>
      </c>
      <c r="X2549" s="90">
        <v>2540.0010000000002</v>
      </c>
      <c r="Y2549" s="90">
        <v>2541</v>
      </c>
      <c r="Z2549" s="144"/>
    </row>
    <row r="2550" spans="1:26" ht="45" x14ac:dyDescent="0.2">
      <c r="A2550" s="294" t="str">
        <f t="shared" si="48"/>
        <v>XSS BPC</v>
      </c>
      <c r="B2550" s="306" t="s">
        <v>5485</v>
      </c>
      <c r="C2550" s="292" t="s">
        <v>5486</v>
      </c>
      <c r="D2550" s="306" t="s">
        <v>5544</v>
      </c>
      <c r="E2550" s="306" t="s">
        <v>5545</v>
      </c>
      <c r="F2550" s="419" t="s">
        <v>504</v>
      </c>
      <c r="G2550" s="420">
        <v>1230</v>
      </c>
      <c r="I2550" s="143"/>
      <c r="J2550" s="143"/>
      <c r="K2550" s="143"/>
      <c r="L2550" s="143"/>
      <c r="M2550" s="237"/>
      <c r="N2550" s="143"/>
      <c r="O2550" s="143"/>
      <c r="P2550" s="143"/>
      <c r="Q2550" s="143"/>
      <c r="R2550" s="143"/>
      <c r="S2550" s="143"/>
      <c r="T2550" s="143"/>
      <c r="U2550" s="143"/>
      <c r="V2550" s="143"/>
      <c r="W2550" s="90">
        <f>IF(AND($AM$17&gt;=$X2550,$AM$17&lt;=$Y2550),'TARIFA ENTREGA A DIRECCION USD'!A2550,$W2551)</f>
        <v>0</v>
      </c>
      <c r="X2550" s="90">
        <v>2541.0010000000002</v>
      </c>
      <c r="Y2550" s="90">
        <v>2542</v>
      </c>
      <c r="Z2550" s="144"/>
    </row>
    <row r="2551" spans="1:26" ht="45" x14ac:dyDescent="0.2">
      <c r="A2551" s="294" t="str">
        <f t="shared" si="48"/>
        <v>XSS XCP</v>
      </c>
      <c r="B2551" s="292" t="s">
        <v>5485</v>
      </c>
      <c r="C2551" s="292" t="s">
        <v>5486</v>
      </c>
      <c r="D2551" s="292" t="s">
        <v>5549</v>
      </c>
      <c r="E2551" s="292" t="s">
        <v>5550</v>
      </c>
      <c r="F2551" s="414" t="s">
        <v>504</v>
      </c>
      <c r="G2551" s="415">
        <v>901</v>
      </c>
      <c r="I2551" s="143"/>
      <c r="J2551" s="143"/>
      <c r="K2551" s="143"/>
      <c r="L2551" s="143"/>
      <c r="M2551" s="237"/>
      <c r="N2551" s="143"/>
      <c r="O2551" s="143"/>
      <c r="P2551" s="143"/>
      <c r="Q2551" s="143"/>
      <c r="R2551" s="143"/>
      <c r="S2551" s="143"/>
      <c r="T2551" s="143"/>
      <c r="U2551" s="143"/>
      <c r="V2551" s="143"/>
      <c r="W2551" s="90">
        <f>IF(AND($AM$17&gt;=$X2551,$AM$17&lt;=$Y2551),'TARIFA ENTREGA A DIRECCION USD'!A2551,$W2552)</f>
        <v>0</v>
      </c>
      <c r="X2551" s="90">
        <v>2542.0010000000002</v>
      </c>
      <c r="Y2551" s="90">
        <v>2543</v>
      </c>
      <c r="Z2551" s="144"/>
    </row>
    <row r="2552" spans="1:26" x14ac:dyDescent="0.2">
      <c r="A2552" s="281" t="str">
        <f t="shared" si="48"/>
        <v>XTT ACO</v>
      </c>
      <c r="B2552" s="407" t="s">
        <v>5448</v>
      </c>
      <c r="C2552" s="407" t="s">
        <v>5479</v>
      </c>
      <c r="D2552" s="407" t="s">
        <v>546</v>
      </c>
      <c r="E2552" s="407" t="s">
        <v>547</v>
      </c>
      <c r="F2552" s="408" t="s">
        <v>503</v>
      </c>
      <c r="G2552" s="410">
        <v>391</v>
      </c>
      <c r="I2552" s="143"/>
      <c r="J2552" s="143"/>
      <c r="K2552" s="143"/>
      <c r="L2552" s="143"/>
      <c r="M2552" s="237"/>
      <c r="N2552" s="143"/>
      <c r="O2552" s="143"/>
      <c r="P2552" s="143"/>
      <c r="Q2552" s="143"/>
      <c r="R2552" s="143"/>
      <c r="S2552" s="143"/>
      <c r="T2552" s="143"/>
      <c r="U2552" s="143"/>
      <c r="V2552" s="143"/>
      <c r="W2552" s="90">
        <f>IF(AND($AM$17&gt;=$X2552,$AM$17&lt;=$Y2552),'TARIFA ENTREGA A DIRECCION USD'!A2552,$W2553)</f>
        <v>0</v>
      </c>
      <c r="X2552" s="90">
        <v>2543.0010000000002</v>
      </c>
      <c r="Y2552" s="90">
        <v>2544</v>
      </c>
      <c r="Z2552" s="144"/>
    </row>
    <row r="2553" spans="1:26" x14ac:dyDescent="0.2">
      <c r="A2553" s="281" t="str">
        <f t="shared" si="48"/>
        <v>XTT AUA</v>
      </c>
      <c r="B2553" s="407" t="s">
        <v>5448</v>
      </c>
      <c r="C2553" s="407" t="s">
        <v>5479</v>
      </c>
      <c r="D2553" s="407" t="s">
        <v>5515</v>
      </c>
      <c r="E2553" s="407" t="s">
        <v>5519</v>
      </c>
      <c r="F2553" s="408" t="s">
        <v>503</v>
      </c>
      <c r="G2553" s="410">
        <v>342</v>
      </c>
      <c r="I2553" s="143"/>
      <c r="J2553" s="143"/>
      <c r="K2553" s="143"/>
      <c r="L2553" s="143"/>
      <c r="M2553" s="237"/>
      <c r="N2553" s="143"/>
      <c r="O2553" s="143"/>
      <c r="P2553" s="143"/>
      <c r="Q2553" s="143"/>
      <c r="R2553" s="143"/>
      <c r="S2553" s="143"/>
      <c r="T2553" s="143"/>
      <c r="U2553" s="143"/>
      <c r="V2553" s="143"/>
      <c r="W2553" s="90">
        <f>IF(AND($AM$17&gt;=$X2553,$AM$17&lt;=$Y2553),'TARIFA ENTREGA A DIRECCION USD'!A2553,$W2554)</f>
        <v>0</v>
      </c>
      <c r="X2553" s="90">
        <v>2544.0010000000002</v>
      </c>
      <c r="Y2553" s="90">
        <v>2545</v>
      </c>
      <c r="Z2553" s="144"/>
    </row>
    <row r="2554" spans="1:26" x14ac:dyDescent="0.2">
      <c r="A2554" s="281" t="str">
        <f t="shared" si="48"/>
        <v>XTT BAS</v>
      </c>
      <c r="B2554" s="407" t="s">
        <v>5448</v>
      </c>
      <c r="C2554" s="407" t="s">
        <v>5479</v>
      </c>
      <c r="D2554" s="407" t="s">
        <v>549</v>
      </c>
      <c r="E2554" s="407" t="s">
        <v>550</v>
      </c>
      <c r="F2554" s="411" t="s">
        <v>504</v>
      </c>
      <c r="G2554" s="410">
        <v>609</v>
      </c>
      <c r="I2554" s="143"/>
      <c r="J2554" s="143"/>
      <c r="K2554" s="143"/>
      <c r="L2554" s="143"/>
      <c r="M2554" s="237"/>
      <c r="N2554" s="143"/>
      <c r="O2554" s="143"/>
      <c r="P2554" s="143"/>
      <c r="Q2554" s="143"/>
      <c r="R2554" s="143"/>
      <c r="S2554" s="143"/>
      <c r="T2554" s="143"/>
      <c r="U2554" s="143"/>
      <c r="V2554" s="143"/>
      <c r="W2554" s="90">
        <f>IF(AND($AM$17&gt;=$X2554,$AM$17&lt;=$Y2554),'TARIFA ENTREGA A DIRECCION USD'!A2554,$W2555)</f>
        <v>0</v>
      </c>
      <c r="X2554" s="90">
        <v>2545.0010000000002</v>
      </c>
      <c r="Y2554" s="90">
        <v>2546</v>
      </c>
      <c r="Z2554" s="144"/>
    </row>
    <row r="2555" spans="1:26" x14ac:dyDescent="0.2">
      <c r="A2555" s="281" t="str">
        <f t="shared" si="48"/>
        <v>XTT BTO</v>
      </c>
      <c r="B2555" s="407" t="s">
        <v>5448</v>
      </c>
      <c r="C2555" s="407" t="s">
        <v>5479</v>
      </c>
      <c r="D2555" s="407" t="s">
        <v>551</v>
      </c>
      <c r="E2555" s="407" t="s">
        <v>552</v>
      </c>
      <c r="F2555" s="411" t="s">
        <v>503</v>
      </c>
      <c r="G2555" s="410">
        <v>365</v>
      </c>
      <c r="I2555" s="143"/>
      <c r="J2555" s="143"/>
      <c r="K2555" s="143"/>
      <c r="L2555" s="143"/>
      <c r="M2555" s="237"/>
      <c r="N2555" s="143"/>
      <c r="O2555" s="143"/>
      <c r="P2555" s="143"/>
      <c r="Q2555" s="143"/>
      <c r="R2555" s="143"/>
      <c r="S2555" s="143"/>
      <c r="T2555" s="143"/>
      <c r="U2555" s="143"/>
      <c r="V2555" s="143"/>
      <c r="W2555" s="90">
        <f>IF(AND($AM$17&gt;=$X2555,$AM$17&lt;=$Y2555),'TARIFA ENTREGA A DIRECCION USD'!A2555,$W2556)</f>
        <v>0</v>
      </c>
      <c r="X2555" s="90">
        <v>2546.0010000000002</v>
      </c>
      <c r="Y2555" s="90">
        <v>2547</v>
      </c>
      <c r="Z2555" s="144"/>
    </row>
    <row r="2556" spans="1:26" x14ac:dyDescent="0.2">
      <c r="A2556" s="281" t="str">
        <f t="shared" si="48"/>
        <v>XTT CAS</v>
      </c>
      <c r="B2556" s="407" t="s">
        <v>5448</v>
      </c>
      <c r="C2556" s="407" t="s">
        <v>5479</v>
      </c>
      <c r="D2556" s="407" t="s">
        <v>553</v>
      </c>
      <c r="E2556" s="407" t="s">
        <v>554</v>
      </c>
      <c r="F2556" s="408" t="s">
        <v>504</v>
      </c>
      <c r="G2556" s="410">
        <v>659</v>
      </c>
      <c r="I2556" s="143"/>
      <c r="J2556" s="143"/>
      <c r="K2556" s="143"/>
      <c r="L2556" s="143"/>
      <c r="M2556" s="237"/>
      <c r="N2556" s="143"/>
      <c r="O2556" s="143"/>
      <c r="P2556" s="143"/>
      <c r="Q2556" s="143"/>
      <c r="R2556" s="143"/>
      <c r="S2556" s="143"/>
      <c r="T2556" s="143"/>
      <c r="U2556" s="143"/>
      <c r="V2556" s="143"/>
      <c r="W2556" s="90">
        <f>IF(AND($AM$17&gt;=$X2556,$AM$17&lt;=$Y2556),'TARIFA ENTREGA A DIRECCION USD'!A2556,$W2557)</f>
        <v>0</v>
      </c>
      <c r="X2556" s="90">
        <v>2547.0010000000002</v>
      </c>
      <c r="Y2556" s="90">
        <v>2548</v>
      </c>
      <c r="Z2556" s="144"/>
    </row>
    <row r="2557" spans="1:26" x14ac:dyDescent="0.2">
      <c r="A2557" s="281" t="str">
        <f t="shared" si="48"/>
        <v>XTT CAZ</v>
      </c>
      <c r="B2557" s="407" t="s">
        <v>5448</v>
      </c>
      <c r="C2557" s="407" t="s">
        <v>5479</v>
      </c>
      <c r="D2557" s="407" t="s">
        <v>561</v>
      </c>
      <c r="E2557" s="407" t="s">
        <v>611</v>
      </c>
      <c r="F2557" s="408" t="s">
        <v>501</v>
      </c>
      <c r="G2557" s="410">
        <v>27</v>
      </c>
      <c r="I2557" s="143"/>
      <c r="J2557" s="143"/>
      <c r="K2557" s="143"/>
      <c r="L2557" s="143"/>
      <c r="M2557" s="237"/>
      <c r="N2557" s="143"/>
      <c r="O2557" s="143"/>
      <c r="P2557" s="143"/>
      <c r="Q2557" s="143"/>
      <c r="R2557" s="143"/>
      <c r="S2557" s="143"/>
      <c r="T2557" s="143"/>
      <c r="U2557" s="143"/>
      <c r="V2557" s="143"/>
      <c r="W2557" s="90">
        <f>IF(AND($AM$17&gt;=$X2557,$AM$17&lt;=$Y2557),'TARIFA ENTREGA A DIRECCION USD'!A2557,$W2558)</f>
        <v>0</v>
      </c>
      <c r="X2557" s="90">
        <v>2548.0010000000002</v>
      </c>
      <c r="Y2557" s="90">
        <v>2549</v>
      </c>
      <c r="Z2557" s="144"/>
    </row>
    <row r="2558" spans="1:26" x14ac:dyDescent="0.2">
      <c r="A2558" s="281" t="str">
        <f t="shared" si="48"/>
        <v>XTT CBR</v>
      </c>
      <c r="B2558" s="407" t="s">
        <v>5448</v>
      </c>
      <c r="C2558" s="407" t="s">
        <v>5479</v>
      </c>
      <c r="D2558" s="407" t="s">
        <v>555</v>
      </c>
      <c r="E2558" s="407" t="s">
        <v>556</v>
      </c>
      <c r="F2558" s="408" t="s">
        <v>503</v>
      </c>
      <c r="G2558" s="410">
        <v>590</v>
      </c>
      <c r="I2558" s="143"/>
      <c r="J2558" s="143"/>
      <c r="K2558" s="143"/>
      <c r="L2558" s="143"/>
      <c r="M2558" s="237"/>
      <c r="N2558" s="143"/>
      <c r="O2558" s="143"/>
      <c r="P2558" s="143"/>
      <c r="Q2558" s="143"/>
      <c r="R2558" s="143"/>
      <c r="S2558" s="143"/>
      <c r="T2558" s="143"/>
      <c r="U2558" s="143"/>
      <c r="V2558" s="143"/>
      <c r="W2558" s="90">
        <f>IF(AND($AM$17&gt;=$X2558,$AM$17&lt;=$Y2558),'TARIFA ENTREGA A DIRECCION USD'!A2558,$W2559)</f>
        <v>0</v>
      </c>
      <c r="X2558" s="90">
        <v>2549.0010000000002</v>
      </c>
      <c r="Y2558" s="90">
        <v>2550</v>
      </c>
      <c r="Z2558" s="144"/>
    </row>
    <row r="2559" spans="1:26" x14ac:dyDescent="0.2">
      <c r="A2559" s="281" t="str">
        <f t="shared" si="48"/>
        <v>XTT CCS</v>
      </c>
      <c r="B2559" s="407" t="s">
        <v>5448</v>
      </c>
      <c r="C2559" s="407" t="s">
        <v>5479</v>
      </c>
      <c r="D2559" s="407" t="s">
        <v>557</v>
      </c>
      <c r="E2559" s="407" t="s">
        <v>558</v>
      </c>
      <c r="F2559" s="408" t="s">
        <v>501</v>
      </c>
      <c r="G2559" s="410">
        <v>1</v>
      </c>
      <c r="I2559" s="143"/>
      <c r="J2559" s="143"/>
      <c r="K2559" s="143"/>
      <c r="L2559" s="143"/>
      <c r="M2559" s="237"/>
      <c r="N2559" s="143"/>
      <c r="O2559" s="143"/>
      <c r="P2559" s="143"/>
      <c r="Q2559" s="143"/>
      <c r="R2559" s="143"/>
      <c r="S2559" s="143"/>
      <c r="T2559" s="143"/>
      <c r="U2559" s="143"/>
      <c r="V2559" s="143"/>
      <c r="W2559" s="90">
        <f>IF(AND($AM$17&gt;=$X2559,$AM$17&lt;=$Y2559),'TARIFA ENTREGA A DIRECCION USD'!A2559,$W2560)</f>
        <v>0</v>
      </c>
      <c r="X2559" s="90">
        <v>2550.0010000000002</v>
      </c>
      <c r="Y2559" s="90">
        <v>2551</v>
      </c>
      <c r="Z2559" s="144"/>
    </row>
    <row r="2560" spans="1:26" x14ac:dyDescent="0.2">
      <c r="A2560" s="281" t="str">
        <f t="shared" si="48"/>
        <v>XTT CGA</v>
      </c>
      <c r="B2560" s="407" t="s">
        <v>5448</v>
      </c>
      <c r="C2560" s="407" t="s">
        <v>5479</v>
      </c>
      <c r="D2560" s="407" t="s">
        <v>559</v>
      </c>
      <c r="E2560" s="407" t="s">
        <v>560</v>
      </c>
      <c r="F2560" s="408" t="s">
        <v>502</v>
      </c>
      <c r="G2560" s="410">
        <v>108</v>
      </c>
      <c r="I2560" s="143"/>
      <c r="J2560" s="143"/>
      <c r="K2560" s="143"/>
      <c r="L2560" s="143"/>
      <c r="M2560" s="237"/>
      <c r="N2560" s="143"/>
      <c r="O2560" s="143"/>
      <c r="P2560" s="143"/>
      <c r="Q2560" s="143"/>
      <c r="R2560" s="143"/>
      <c r="S2560" s="143"/>
      <c r="T2560" s="143"/>
      <c r="U2560" s="143"/>
      <c r="V2560" s="143"/>
      <c r="W2560" s="90">
        <f>IF(AND($AM$17&gt;=$X2560,$AM$17&lt;=$Y2560),'TARIFA ENTREGA A DIRECCION USD'!A2560,$W2561)</f>
        <v>0</v>
      </c>
      <c r="X2560" s="90">
        <v>2551.0010000000002</v>
      </c>
      <c r="Y2560" s="90">
        <v>2552</v>
      </c>
      <c r="Z2560" s="144"/>
    </row>
    <row r="2561" spans="1:26" x14ac:dyDescent="0.2">
      <c r="A2561" s="281" t="str">
        <f t="shared" si="48"/>
        <v>XTT CNA</v>
      </c>
      <c r="B2561" s="407" t="s">
        <v>5448</v>
      </c>
      <c r="C2561" s="407" t="s">
        <v>5479</v>
      </c>
      <c r="D2561" s="407" t="s">
        <v>5492</v>
      </c>
      <c r="E2561" s="407" t="s">
        <v>5493</v>
      </c>
      <c r="F2561" s="408" t="s">
        <v>503</v>
      </c>
      <c r="G2561" s="410">
        <v>403</v>
      </c>
      <c r="I2561" s="143"/>
      <c r="J2561" s="143"/>
      <c r="K2561" s="143"/>
      <c r="L2561" s="143"/>
      <c r="M2561" s="237"/>
      <c r="N2561" s="143"/>
      <c r="O2561" s="143"/>
      <c r="P2561" s="143"/>
      <c r="Q2561" s="143"/>
      <c r="R2561" s="143"/>
      <c r="S2561" s="143"/>
      <c r="T2561" s="143"/>
      <c r="U2561" s="143"/>
      <c r="V2561" s="143"/>
      <c r="W2561" s="90">
        <f>IF(AND($AM$17&gt;=$X2561,$AM$17&lt;=$Y2561),'TARIFA ENTREGA A DIRECCION USD'!A2561,$W2562)</f>
        <v>0</v>
      </c>
      <c r="X2561" s="90">
        <v>2552.0010000000002</v>
      </c>
      <c r="Y2561" s="90">
        <v>2553</v>
      </c>
      <c r="Z2561" s="144"/>
    </row>
    <row r="2562" spans="1:26" x14ac:dyDescent="0.2">
      <c r="A2562" s="281" t="str">
        <f t="shared" ref="A2562:A2625" si="49">CONCATENATE(B2562," ",D2562)</f>
        <v>XTT CNO</v>
      </c>
      <c r="B2562" s="407" t="s">
        <v>5448</v>
      </c>
      <c r="C2562" s="407" t="s">
        <v>5479</v>
      </c>
      <c r="D2562" s="407" t="s">
        <v>5499</v>
      </c>
      <c r="E2562" s="407" t="s">
        <v>5500</v>
      </c>
      <c r="F2562" s="411" t="s">
        <v>503</v>
      </c>
      <c r="G2562" s="410">
        <v>531</v>
      </c>
      <c r="I2562" s="143"/>
      <c r="J2562" s="143"/>
      <c r="K2562" s="143"/>
      <c r="L2562" s="143"/>
      <c r="M2562" s="237"/>
      <c r="N2562" s="143"/>
      <c r="O2562" s="143"/>
      <c r="P2562" s="143"/>
      <c r="Q2562" s="143"/>
      <c r="R2562" s="143"/>
      <c r="S2562" s="143"/>
      <c r="T2562" s="143"/>
      <c r="U2562" s="143"/>
      <c r="V2562" s="143"/>
      <c r="W2562" s="90">
        <f>IF(AND($AM$17&gt;=$X2562,$AM$17&lt;=$Y2562),'TARIFA ENTREGA A DIRECCION USD'!A2562,$W2563)</f>
        <v>0</v>
      </c>
      <c r="X2562" s="90">
        <v>2553.0010000000002</v>
      </c>
      <c r="Y2562" s="90">
        <v>2554</v>
      </c>
      <c r="Z2562" s="144"/>
    </row>
    <row r="2563" spans="1:26" x14ac:dyDescent="0.2">
      <c r="A2563" s="281" t="str">
        <f t="shared" si="49"/>
        <v>XTT CRO</v>
      </c>
      <c r="B2563" s="407" t="s">
        <v>5448</v>
      </c>
      <c r="C2563" s="407" t="s">
        <v>5479</v>
      </c>
      <c r="D2563" s="407" t="s">
        <v>562</v>
      </c>
      <c r="E2563" s="407" t="s">
        <v>563</v>
      </c>
      <c r="F2563" s="408" t="s">
        <v>503</v>
      </c>
      <c r="G2563" s="410">
        <v>461</v>
      </c>
      <c r="I2563" s="143"/>
      <c r="J2563" s="143"/>
      <c r="K2563" s="143"/>
      <c r="L2563" s="143"/>
      <c r="M2563" s="237"/>
      <c r="N2563" s="143"/>
      <c r="O2563" s="143"/>
      <c r="P2563" s="143"/>
      <c r="Q2563" s="143"/>
      <c r="R2563" s="143"/>
      <c r="S2563" s="143"/>
      <c r="T2563" s="143"/>
      <c r="U2563" s="143"/>
      <c r="V2563" s="143"/>
      <c r="W2563" s="90">
        <f>IF(AND($AM$17&gt;=$X2563,$AM$17&lt;=$Y2563),'TARIFA ENTREGA A DIRECCION USD'!A2563,$W2564)</f>
        <v>0</v>
      </c>
      <c r="X2563" s="90">
        <v>2554.0010000000002</v>
      </c>
      <c r="Y2563" s="90">
        <v>2555</v>
      </c>
      <c r="Z2563" s="144"/>
    </row>
    <row r="2564" spans="1:26" x14ac:dyDescent="0.2">
      <c r="A2564" s="281" t="str">
        <f t="shared" si="49"/>
        <v>XTT CRR</v>
      </c>
      <c r="B2564" s="407" t="s">
        <v>5448</v>
      </c>
      <c r="C2564" s="407" t="s">
        <v>5479</v>
      </c>
      <c r="D2564" s="407" t="s">
        <v>564</v>
      </c>
      <c r="E2564" s="407" t="s">
        <v>565</v>
      </c>
      <c r="F2564" s="411" t="s">
        <v>503</v>
      </c>
      <c r="G2564" s="410">
        <v>480</v>
      </c>
      <c r="I2564" s="143"/>
      <c r="J2564" s="143"/>
      <c r="K2564" s="143"/>
      <c r="L2564" s="143"/>
      <c r="M2564" s="237"/>
      <c r="N2564" s="143"/>
      <c r="O2564" s="143"/>
      <c r="P2564" s="143"/>
      <c r="Q2564" s="143"/>
      <c r="R2564" s="143"/>
      <c r="S2564" s="143"/>
      <c r="T2564" s="143"/>
      <c r="U2564" s="143"/>
      <c r="V2564" s="143"/>
      <c r="W2564" s="90">
        <f>IF(AND($AM$17&gt;=$X2564,$AM$17&lt;=$Y2564),'TARIFA ENTREGA A DIRECCION USD'!A2564,$W2565)</f>
        <v>0</v>
      </c>
      <c r="X2564" s="90">
        <v>2555.0010000000002</v>
      </c>
      <c r="Y2564" s="90">
        <v>2556</v>
      </c>
      <c r="Z2564" s="144"/>
    </row>
    <row r="2565" spans="1:26" x14ac:dyDescent="0.2">
      <c r="A2565" s="281" t="str">
        <f t="shared" si="49"/>
        <v>XTT CVE</v>
      </c>
      <c r="B2565" s="407" t="s">
        <v>5448</v>
      </c>
      <c r="C2565" s="407" t="s">
        <v>5479</v>
      </c>
      <c r="D2565" s="407" t="s">
        <v>566</v>
      </c>
      <c r="E2565" s="407" t="s">
        <v>567</v>
      </c>
      <c r="F2565" s="408" t="s">
        <v>501</v>
      </c>
      <c r="G2565" s="409">
        <v>57</v>
      </c>
      <c r="I2565" s="143"/>
      <c r="J2565" s="143"/>
      <c r="K2565" s="143"/>
      <c r="L2565" s="143"/>
      <c r="M2565" s="237"/>
      <c r="N2565" s="143"/>
      <c r="O2565" s="143"/>
      <c r="P2565" s="143"/>
      <c r="Q2565" s="143"/>
      <c r="R2565" s="143"/>
      <c r="S2565" s="143"/>
      <c r="T2565" s="143"/>
      <c r="U2565" s="143"/>
      <c r="V2565" s="143"/>
      <c r="W2565" s="90">
        <f>IF(AND($AM$17&gt;=$X2565,$AM$17&lt;=$Y2565),'TARIFA ENTREGA A DIRECCION USD'!A2565,$W2566)</f>
        <v>0</v>
      </c>
      <c r="X2565" s="90">
        <v>2556.0010000000002</v>
      </c>
      <c r="Y2565" s="90">
        <v>2557</v>
      </c>
      <c r="Z2565" s="144"/>
    </row>
    <row r="2566" spans="1:26" x14ac:dyDescent="0.2">
      <c r="A2566" s="281" t="str">
        <f t="shared" si="49"/>
        <v>XTT CZO</v>
      </c>
      <c r="B2566" s="407" t="s">
        <v>5448</v>
      </c>
      <c r="C2566" s="407" t="s">
        <v>5479</v>
      </c>
      <c r="D2566" s="407" t="s">
        <v>568</v>
      </c>
      <c r="E2566" s="407" t="s">
        <v>5481</v>
      </c>
      <c r="F2566" s="408" t="s">
        <v>502</v>
      </c>
      <c r="G2566" s="410">
        <v>282</v>
      </c>
      <c r="I2566" s="143"/>
      <c r="J2566" s="143"/>
      <c r="K2566" s="143"/>
      <c r="L2566" s="143"/>
      <c r="M2566" s="237"/>
      <c r="N2566" s="143"/>
      <c r="O2566" s="143"/>
      <c r="P2566" s="143"/>
      <c r="Q2566" s="143"/>
      <c r="R2566" s="143"/>
      <c r="S2566" s="143"/>
      <c r="T2566" s="143"/>
      <c r="U2566" s="143"/>
      <c r="V2566" s="143"/>
      <c r="W2566" s="90">
        <f>IF(AND($AM$17&gt;=$X2566,$AM$17&lt;=$Y2566),'TARIFA ENTREGA A DIRECCION USD'!A2566,$W2567)</f>
        <v>0</v>
      </c>
      <c r="X2566" s="90">
        <v>2557.0010000000002</v>
      </c>
      <c r="Y2566" s="90">
        <v>2558</v>
      </c>
      <c r="Z2566" s="144"/>
    </row>
    <row r="2567" spans="1:26" x14ac:dyDescent="0.2">
      <c r="A2567" s="281" t="str">
        <f t="shared" si="49"/>
        <v>XTT DMS</v>
      </c>
      <c r="B2567" s="407" t="s">
        <v>5448</v>
      </c>
      <c r="C2567" s="407" t="s">
        <v>5479</v>
      </c>
      <c r="D2567" s="407" t="s">
        <v>5446</v>
      </c>
      <c r="E2567" s="407" t="s">
        <v>5447</v>
      </c>
      <c r="F2567" s="408" t="s">
        <v>504</v>
      </c>
      <c r="G2567" s="410">
        <v>609</v>
      </c>
      <c r="I2567" s="143"/>
      <c r="J2567" s="143"/>
      <c r="K2567" s="143"/>
      <c r="L2567" s="143"/>
      <c r="M2567" s="237"/>
      <c r="N2567" s="143"/>
      <c r="O2567" s="143"/>
      <c r="P2567" s="143"/>
      <c r="Q2567" s="143"/>
      <c r="R2567" s="143"/>
      <c r="S2567" s="143"/>
      <c r="T2567" s="143"/>
      <c r="U2567" s="143"/>
      <c r="V2567" s="143"/>
      <c r="W2567" s="90">
        <f>IF(AND($AM$17&gt;=$X2567,$AM$17&lt;=$Y2567),'TARIFA ENTREGA A DIRECCION USD'!A2567,$W2568)</f>
        <v>0</v>
      </c>
      <c r="X2567" s="90">
        <v>2558.0010000000002</v>
      </c>
      <c r="Y2567" s="90">
        <v>2559</v>
      </c>
      <c r="Z2567" s="144"/>
    </row>
    <row r="2568" spans="1:26" x14ac:dyDescent="0.2">
      <c r="A2568" s="281" t="str">
        <f t="shared" si="49"/>
        <v>XTT ETE</v>
      </c>
      <c r="B2568" s="407" t="s">
        <v>5448</v>
      </c>
      <c r="C2568" s="407" t="s">
        <v>5479</v>
      </c>
      <c r="D2568" s="407" t="s">
        <v>570</v>
      </c>
      <c r="E2568" s="407" t="s">
        <v>571</v>
      </c>
      <c r="F2568" s="411" t="s">
        <v>503</v>
      </c>
      <c r="G2568" s="410">
        <v>458</v>
      </c>
      <c r="I2568" s="143"/>
      <c r="J2568" s="143"/>
      <c r="K2568" s="143"/>
      <c r="L2568" s="143"/>
      <c r="M2568" s="237"/>
      <c r="N2568" s="143"/>
      <c r="O2568" s="143"/>
      <c r="P2568" s="143"/>
      <c r="Q2568" s="143"/>
      <c r="R2568" s="143"/>
      <c r="S2568" s="143"/>
      <c r="T2568" s="143"/>
      <c r="U2568" s="143"/>
      <c r="V2568" s="143"/>
      <c r="W2568" s="90">
        <f>IF(AND($AM$17&gt;=$X2568,$AM$17&lt;=$Y2568),'TARIFA ENTREGA A DIRECCION USD'!A2568,$W2569)</f>
        <v>0</v>
      </c>
      <c r="X2568" s="90">
        <v>2559.0010000000002</v>
      </c>
      <c r="Y2568" s="90">
        <v>2560</v>
      </c>
      <c r="Z2568" s="144"/>
    </row>
    <row r="2569" spans="1:26" x14ac:dyDescent="0.2">
      <c r="A2569" s="281" t="str">
        <f t="shared" si="49"/>
        <v>XTT EVA</v>
      </c>
      <c r="B2569" s="407" t="s">
        <v>5448</v>
      </c>
      <c r="C2569" s="407" t="s">
        <v>5479</v>
      </c>
      <c r="D2569" s="407" t="s">
        <v>572</v>
      </c>
      <c r="E2569" s="407" t="s">
        <v>573</v>
      </c>
      <c r="F2569" s="411" t="s">
        <v>504</v>
      </c>
      <c r="G2569" s="410">
        <v>755</v>
      </c>
      <c r="I2569" s="143"/>
      <c r="J2569" s="143"/>
      <c r="K2569" s="143"/>
      <c r="L2569" s="143"/>
      <c r="M2569" s="237"/>
      <c r="N2569" s="143"/>
      <c r="O2569" s="143"/>
      <c r="P2569" s="143"/>
      <c r="Q2569" s="143"/>
      <c r="R2569" s="143"/>
      <c r="S2569" s="143"/>
      <c r="T2569" s="143"/>
      <c r="U2569" s="143"/>
      <c r="V2569" s="143"/>
      <c r="W2569" s="90">
        <f>IF(AND($AM$17&gt;=$X2569,$AM$17&lt;=$Y2569),'TARIFA ENTREGA A DIRECCION USD'!A2569,$W2570)</f>
        <v>0</v>
      </c>
      <c r="X2569" s="90">
        <v>2560.0010000000002</v>
      </c>
      <c r="Y2569" s="90">
        <v>2561</v>
      </c>
      <c r="Z2569" s="144"/>
    </row>
    <row r="2570" spans="1:26" x14ac:dyDescent="0.2">
      <c r="A2570" s="281" t="str">
        <f t="shared" si="49"/>
        <v>XTT GR2</v>
      </c>
      <c r="B2570" s="407" t="s">
        <v>5448</v>
      </c>
      <c r="C2570" s="407" t="s">
        <v>5479</v>
      </c>
      <c r="D2570" s="407" t="s">
        <v>576</v>
      </c>
      <c r="E2570" s="407" t="s">
        <v>5473</v>
      </c>
      <c r="F2570" s="408" t="s">
        <v>501</v>
      </c>
      <c r="G2570" s="410">
        <v>39</v>
      </c>
      <c r="I2570" s="143"/>
      <c r="J2570" s="143"/>
      <c r="K2570" s="143"/>
      <c r="L2570" s="143"/>
      <c r="M2570" s="237"/>
      <c r="N2570" s="143"/>
      <c r="O2570" s="143"/>
      <c r="P2570" s="143"/>
      <c r="Q2570" s="143"/>
      <c r="R2570" s="143"/>
      <c r="S2570" s="143"/>
      <c r="T2570" s="143"/>
      <c r="U2570" s="143"/>
      <c r="V2570" s="143"/>
      <c r="W2570" s="90">
        <f>IF(AND($AM$17&gt;=$X2570,$AM$17&lt;=$Y2570),'TARIFA ENTREGA A DIRECCION USD'!A2570,$W2571)</f>
        <v>0</v>
      </c>
      <c r="X2570" s="90">
        <v>2561.0010000000002</v>
      </c>
      <c r="Y2570" s="90">
        <v>2562</v>
      </c>
      <c r="Z2570" s="144"/>
    </row>
    <row r="2571" spans="1:26" x14ac:dyDescent="0.2">
      <c r="A2571" s="281" t="str">
        <f t="shared" si="49"/>
        <v>XTT GTE</v>
      </c>
      <c r="B2571" s="407" t="s">
        <v>5448</v>
      </c>
      <c r="C2571" s="407" t="s">
        <v>5479</v>
      </c>
      <c r="D2571" s="407" t="s">
        <v>5501</v>
      </c>
      <c r="E2571" s="407" t="s">
        <v>5502</v>
      </c>
      <c r="F2571" s="408" t="s">
        <v>501</v>
      </c>
      <c r="G2571" s="410">
        <v>43</v>
      </c>
      <c r="I2571" s="143"/>
      <c r="J2571" s="143"/>
      <c r="K2571" s="143"/>
      <c r="L2571" s="143"/>
      <c r="M2571" s="237"/>
      <c r="N2571" s="143"/>
      <c r="O2571" s="143"/>
      <c r="P2571" s="143"/>
      <c r="Q2571" s="143"/>
      <c r="R2571" s="143"/>
      <c r="S2571" s="143"/>
      <c r="T2571" s="143"/>
      <c r="U2571" s="143"/>
      <c r="V2571" s="143"/>
      <c r="W2571" s="90">
        <f>IF(AND($AM$17&gt;=$X2571,$AM$17&lt;=$Y2571),'TARIFA ENTREGA A DIRECCION USD'!A2571,$W2572)</f>
        <v>0</v>
      </c>
      <c r="X2571" s="90">
        <v>2562.0010000000002</v>
      </c>
      <c r="Y2571" s="90">
        <v>2563</v>
      </c>
      <c r="Z2571" s="144"/>
    </row>
    <row r="2572" spans="1:26" x14ac:dyDescent="0.2">
      <c r="A2572" s="281" t="str">
        <f t="shared" si="49"/>
        <v>XTT GUA</v>
      </c>
      <c r="B2572" s="407" t="s">
        <v>5448</v>
      </c>
      <c r="C2572" s="407" t="s">
        <v>5479</v>
      </c>
      <c r="D2572" s="407" t="s">
        <v>574</v>
      </c>
      <c r="E2572" s="407" t="s">
        <v>575</v>
      </c>
      <c r="F2572" s="408" t="s">
        <v>503</v>
      </c>
      <c r="G2572" s="410">
        <v>534</v>
      </c>
      <c r="I2572" s="143"/>
      <c r="J2572" s="143"/>
      <c r="K2572" s="143"/>
      <c r="L2572" s="143"/>
      <c r="M2572" s="237"/>
      <c r="N2572" s="143"/>
      <c r="O2572" s="143"/>
      <c r="P2572" s="143"/>
      <c r="Q2572" s="143"/>
      <c r="R2572" s="143"/>
      <c r="S2572" s="143"/>
      <c r="T2572" s="143"/>
      <c r="U2572" s="143"/>
      <c r="V2572" s="143"/>
      <c r="W2572" s="90">
        <f>IF(AND($AM$17&gt;=$X2572,$AM$17&lt;=$Y2572),'TARIFA ENTREGA A DIRECCION USD'!A2572,$W2573)</f>
        <v>0</v>
      </c>
      <c r="X2572" s="90">
        <v>2563.0010000000002</v>
      </c>
      <c r="Y2572" s="90">
        <v>2564</v>
      </c>
      <c r="Z2572" s="144"/>
    </row>
    <row r="2573" spans="1:26" x14ac:dyDescent="0.2">
      <c r="A2573" s="281" t="str">
        <f t="shared" si="49"/>
        <v>XTT LGA</v>
      </c>
      <c r="B2573" s="407" t="s">
        <v>5448</v>
      </c>
      <c r="C2573" s="407" t="s">
        <v>5479</v>
      </c>
      <c r="D2573" s="407" t="s">
        <v>5536</v>
      </c>
      <c r="E2573" s="407" t="s">
        <v>5480</v>
      </c>
      <c r="F2573" s="408" t="s">
        <v>501</v>
      </c>
      <c r="G2573" s="410">
        <v>30</v>
      </c>
      <c r="I2573" s="143"/>
      <c r="J2573" s="143"/>
      <c r="K2573" s="143"/>
      <c r="L2573" s="143"/>
      <c r="M2573" s="237"/>
      <c r="N2573" s="143"/>
      <c r="O2573" s="143"/>
      <c r="P2573" s="143"/>
      <c r="Q2573" s="143"/>
      <c r="R2573" s="143"/>
      <c r="S2573" s="143"/>
      <c r="T2573" s="143"/>
      <c r="U2573" s="143"/>
      <c r="V2573" s="143"/>
      <c r="W2573" s="90">
        <f>IF(AND($AM$17&gt;=$X2573,$AM$17&lt;=$Y2573),'TARIFA ENTREGA A DIRECCION USD'!A2573,$W2574)</f>
        <v>0</v>
      </c>
      <c r="X2573" s="90">
        <v>2564.0010000000002</v>
      </c>
      <c r="Y2573" s="90">
        <v>2565</v>
      </c>
      <c r="Z2573" s="144"/>
    </row>
    <row r="2574" spans="1:26" x14ac:dyDescent="0.2">
      <c r="A2574" s="281" t="str">
        <f t="shared" si="49"/>
        <v>XTT MAY</v>
      </c>
      <c r="B2574" s="407" t="s">
        <v>5448</v>
      </c>
      <c r="C2574" s="407" t="s">
        <v>5479</v>
      </c>
      <c r="D2574" s="407" t="s">
        <v>577</v>
      </c>
      <c r="E2574" s="407" t="s">
        <v>578</v>
      </c>
      <c r="F2574" s="408" t="s">
        <v>502</v>
      </c>
      <c r="G2574" s="410">
        <v>119</v>
      </c>
      <c r="I2574" s="143"/>
      <c r="J2574" s="143"/>
      <c r="K2574" s="143"/>
      <c r="L2574" s="143"/>
      <c r="M2574" s="237"/>
      <c r="N2574" s="143"/>
      <c r="O2574" s="143"/>
      <c r="P2574" s="143"/>
      <c r="Q2574" s="143"/>
      <c r="R2574" s="143"/>
      <c r="S2574" s="143"/>
      <c r="T2574" s="143"/>
      <c r="U2574" s="143"/>
      <c r="V2574" s="143"/>
      <c r="W2574" s="90">
        <f>IF(AND($AM$17&gt;=$X2574,$AM$17&lt;=$Y2574),'TARIFA ENTREGA A DIRECCION USD'!A2574,$W2575)</f>
        <v>0</v>
      </c>
      <c r="X2574" s="90">
        <v>2565.0010000000002</v>
      </c>
      <c r="Y2574" s="90">
        <v>2566</v>
      </c>
      <c r="Z2574" s="144"/>
    </row>
    <row r="2575" spans="1:26" x14ac:dyDescent="0.2">
      <c r="A2575" s="281" t="str">
        <f t="shared" si="49"/>
        <v>XTT MBO</v>
      </c>
      <c r="B2575" s="407" t="s">
        <v>5448</v>
      </c>
      <c r="C2575" s="407" t="s">
        <v>5479</v>
      </c>
      <c r="D2575" s="407" t="s">
        <v>579</v>
      </c>
      <c r="E2575" s="407" t="s">
        <v>580</v>
      </c>
      <c r="F2575" s="408" t="s">
        <v>504</v>
      </c>
      <c r="G2575" s="410">
        <v>709</v>
      </c>
      <c r="I2575" s="143"/>
      <c r="J2575" s="143"/>
      <c r="K2575" s="143"/>
      <c r="L2575" s="143"/>
      <c r="M2575" s="237"/>
      <c r="N2575" s="143"/>
      <c r="O2575" s="143"/>
      <c r="P2575" s="143"/>
      <c r="Q2575" s="143"/>
      <c r="R2575" s="143"/>
      <c r="S2575" s="143"/>
      <c r="T2575" s="143"/>
      <c r="U2575" s="143"/>
      <c r="V2575" s="143"/>
      <c r="W2575" s="90">
        <f>IF(AND($AM$17&gt;=$X2575,$AM$17&lt;=$Y2575),'TARIFA ENTREGA A DIRECCION USD'!A2575,$W2576)</f>
        <v>0</v>
      </c>
      <c r="X2575" s="90">
        <v>2566.0010000000002</v>
      </c>
      <c r="Y2575" s="90">
        <v>2567</v>
      </c>
      <c r="Z2575" s="144"/>
    </row>
    <row r="2576" spans="1:26" x14ac:dyDescent="0.2">
      <c r="A2576" s="281" t="str">
        <f t="shared" si="49"/>
        <v>XTT MDA</v>
      </c>
      <c r="B2576" s="407" t="s">
        <v>5448</v>
      </c>
      <c r="C2576" s="407" t="s">
        <v>5479</v>
      </c>
      <c r="D2576" s="407" t="s">
        <v>581</v>
      </c>
      <c r="E2576" s="407" t="s">
        <v>582</v>
      </c>
      <c r="F2576" s="408" t="s">
        <v>504</v>
      </c>
      <c r="G2576" s="410">
        <v>824</v>
      </c>
      <c r="I2576" s="143"/>
      <c r="J2576" s="143"/>
      <c r="K2576" s="143"/>
      <c r="L2576" s="143"/>
      <c r="M2576" s="237"/>
      <c r="N2576" s="143"/>
      <c r="O2576" s="143"/>
      <c r="P2576" s="143"/>
      <c r="Q2576" s="143"/>
      <c r="R2576" s="143"/>
      <c r="S2576" s="143"/>
      <c r="T2576" s="143"/>
      <c r="U2576" s="143"/>
      <c r="V2576" s="143"/>
      <c r="W2576" s="90">
        <f>IF(AND($AM$17&gt;=$X2576,$AM$17&lt;=$Y2576),'TARIFA ENTREGA A DIRECCION USD'!A2576,$W2577)</f>
        <v>0</v>
      </c>
      <c r="X2576" s="90">
        <v>2567.0010000000002</v>
      </c>
      <c r="Y2576" s="90">
        <v>2568</v>
      </c>
      <c r="Z2576" s="144"/>
    </row>
    <row r="2577" spans="1:26" x14ac:dyDescent="0.2">
      <c r="A2577" s="281" t="str">
        <f t="shared" si="49"/>
        <v>XTT MIN</v>
      </c>
      <c r="B2577" s="407" t="s">
        <v>5448</v>
      </c>
      <c r="C2577" s="407" t="s">
        <v>5479</v>
      </c>
      <c r="D2577" s="407" t="s">
        <v>583</v>
      </c>
      <c r="E2577" s="407" t="s">
        <v>584</v>
      </c>
      <c r="F2577" s="408" t="s">
        <v>503</v>
      </c>
      <c r="G2577" s="410">
        <v>503</v>
      </c>
      <c r="I2577" s="143"/>
      <c r="J2577" s="143"/>
      <c r="K2577" s="143"/>
      <c r="L2577" s="143"/>
      <c r="M2577" s="237"/>
      <c r="N2577" s="143"/>
      <c r="O2577" s="143"/>
      <c r="P2577" s="143"/>
      <c r="Q2577" s="143"/>
      <c r="R2577" s="143"/>
      <c r="S2577" s="143"/>
      <c r="T2577" s="143"/>
      <c r="U2577" s="143"/>
      <c r="V2577" s="143"/>
      <c r="W2577" s="90">
        <f>IF(AND($AM$17&gt;=$X2577,$AM$17&lt;=$Y2577),'TARIFA ENTREGA A DIRECCION USD'!A2577,$W2578)</f>
        <v>0</v>
      </c>
      <c r="X2577" s="90">
        <v>2568.0010000000002</v>
      </c>
      <c r="Y2577" s="90">
        <v>2569</v>
      </c>
      <c r="Z2577" s="144"/>
    </row>
    <row r="2578" spans="1:26" x14ac:dyDescent="0.2">
      <c r="A2578" s="281" t="str">
        <f t="shared" si="49"/>
        <v>XTT MLM</v>
      </c>
      <c r="B2578" s="407" t="s">
        <v>5448</v>
      </c>
      <c r="C2578" s="407" t="s">
        <v>5479</v>
      </c>
      <c r="D2578" s="407" t="s">
        <v>5474</v>
      </c>
      <c r="E2578" s="407" t="s">
        <v>5487</v>
      </c>
      <c r="F2578" s="408" t="s">
        <v>501</v>
      </c>
      <c r="G2578" s="410">
        <v>1</v>
      </c>
      <c r="I2578" s="143"/>
      <c r="J2578" s="143"/>
      <c r="K2578" s="143"/>
      <c r="L2578" s="143"/>
      <c r="M2578" s="237"/>
      <c r="N2578" s="143"/>
      <c r="O2578" s="143"/>
      <c r="P2578" s="143"/>
      <c r="Q2578" s="143"/>
      <c r="R2578" s="143"/>
      <c r="S2578" s="143"/>
      <c r="T2578" s="143"/>
      <c r="U2578" s="143"/>
      <c r="V2578" s="143"/>
      <c r="W2578" s="90">
        <f>IF(AND($AM$17&gt;=$X2578,$AM$17&lt;=$Y2578),'TARIFA ENTREGA A DIRECCION USD'!A2578,$W2579)</f>
        <v>0</v>
      </c>
      <c r="X2578" s="90">
        <v>2569.0010000000002</v>
      </c>
      <c r="Y2578" s="90">
        <v>2570</v>
      </c>
      <c r="Z2578" s="144"/>
    </row>
    <row r="2579" spans="1:26" x14ac:dyDescent="0.2">
      <c r="A2579" s="281" t="str">
        <f t="shared" si="49"/>
        <v>XTT MTA</v>
      </c>
      <c r="B2579" s="407" t="s">
        <v>5448</v>
      </c>
      <c r="C2579" s="407" t="s">
        <v>5479</v>
      </c>
      <c r="D2579" s="407" t="s">
        <v>585</v>
      </c>
      <c r="E2579" s="407" t="s">
        <v>5483</v>
      </c>
      <c r="F2579" s="408" t="s">
        <v>504</v>
      </c>
      <c r="G2579" s="410">
        <v>460</v>
      </c>
      <c r="I2579" s="143"/>
      <c r="J2579" s="143"/>
      <c r="K2579" s="143"/>
      <c r="L2579" s="143"/>
      <c r="M2579" s="237"/>
      <c r="N2579" s="143"/>
      <c r="O2579" s="143"/>
      <c r="P2579" s="143"/>
      <c r="Q2579" s="143"/>
      <c r="R2579" s="143"/>
      <c r="S2579" s="143"/>
      <c r="T2579" s="143"/>
      <c r="U2579" s="143"/>
      <c r="V2579" s="143"/>
      <c r="W2579" s="90">
        <f>IF(AND($AM$17&gt;=$X2579,$AM$17&lt;=$Y2579),'TARIFA ENTREGA A DIRECCION USD'!A2579,$W2580)</f>
        <v>0</v>
      </c>
      <c r="X2579" s="90">
        <v>2570.0010000000002</v>
      </c>
      <c r="Y2579" s="90">
        <v>2571</v>
      </c>
      <c r="Z2579" s="144"/>
    </row>
    <row r="2580" spans="1:26" x14ac:dyDescent="0.2">
      <c r="A2580" s="281" t="str">
        <f t="shared" si="49"/>
        <v>XTT PCO</v>
      </c>
      <c r="B2580" s="407" t="s">
        <v>5448</v>
      </c>
      <c r="C2580" s="407" t="s">
        <v>5479</v>
      </c>
      <c r="D2580" s="407" t="s">
        <v>586</v>
      </c>
      <c r="E2580" s="407" t="s">
        <v>587</v>
      </c>
      <c r="F2580" s="408" t="s">
        <v>502</v>
      </c>
      <c r="G2580" s="410">
        <v>223</v>
      </c>
      <c r="I2580" s="143"/>
      <c r="J2580" s="143"/>
      <c r="K2580" s="143"/>
      <c r="L2580" s="143"/>
      <c r="M2580" s="237"/>
      <c r="N2580" s="143"/>
      <c r="O2580" s="143"/>
      <c r="P2580" s="143"/>
      <c r="Q2580" s="143"/>
      <c r="R2580" s="143"/>
      <c r="S2580" s="143"/>
      <c r="T2580" s="143"/>
      <c r="U2580" s="143"/>
      <c r="V2580" s="143"/>
      <c r="W2580" s="90">
        <f>IF(AND($AM$17&gt;=$X2580,$AM$17&lt;=$Y2580),'TARIFA ENTREGA A DIRECCION USD'!A2580,$W2581)</f>
        <v>0</v>
      </c>
      <c r="X2580" s="90">
        <v>2571.0010000000002</v>
      </c>
      <c r="Y2580" s="90">
        <v>2572</v>
      </c>
      <c r="Z2580" s="144"/>
    </row>
    <row r="2581" spans="1:26" x14ac:dyDescent="0.2">
      <c r="A2581" s="281" t="str">
        <f t="shared" si="49"/>
        <v>XTT PFO</v>
      </c>
      <c r="B2581" s="407" t="s">
        <v>5448</v>
      </c>
      <c r="C2581" s="407" t="s">
        <v>5479</v>
      </c>
      <c r="D2581" s="407" t="s">
        <v>588</v>
      </c>
      <c r="E2581" s="407" t="s">
        <v>589</v>
      </c>
      <c r="F2581" s="408" t="s">
        <v>503</v>
      </c>
      <c r="G2581" s="410">
        <v>541</v>
      </c>
      <c r="I2581" s="143"/>
      <c r="J2581" s="143"/>
      <c r="K2581" s="143"/>
      <c r="L2581" s="143"/>
      <c r="M2581" s="237"/>
      <c r="N2581" s="143"/>
      <c r="O2581" s="143"/>
      <c r="P2581" s="143"/>
      <c r="Q2581" s="143"/>
      <c r="R2581" s="143"/>
      <c r="S2581" s="143"/>
      <c r="T2581" s="143"/>
      <c r="U2581" s="143"/>
      <c r="V2581" s="143"/>
      <c r="W2581" s="90">
        <f>IF(AND($AM$17&gt;=$X2581,$AM$17&lt;=$Y2581),'TARIFA ENTREGA A DIRECCION USD'!A2581,$W2582)</f>
        <v>0</v>
      </c>
      <c r="X2581" s="90">
        <v>2572.0010000000002</v>
      </c>
      <c r="Y2581" s="90">
        <v>2573</v>
      </c>
      <c r="Z2581" s="144"/>
    </row>
    <row r="2582" spans="1:26" x14ac:dyDescent="0.2">
      <c r="A2582" s="281" t="str">
        <f t="shared" si="49"/>
        <v>XTT PLC</v>
      </c>
      <c r="B2582" s="407" t="s">
        <v>5448</v>
      </c>
      <c r="C2582" s="407" t="s">
        <v>5479</v>
      </c>
      <c r="D2582" s="407" t="s">
        <v>590</v>
      </c>
      <c r="E2582" s="407" t="s">
        <v>591</v>
      </c>
      <c r="F2582" s="408" t="s">
        <v>503</v>
      </c>
      <c r="G2582" s="410">
        <v>324</v>
      </c>
      <c r="I2582" s="143"/>
      <c r="J2582" s="143"/>
      <c r="K2582" s="143"/>
      <c r="L2582" s="143"/>
      <c r="M2582" s="237"/>
      <c r="N2582" s="143"/>
      <c r="O2582" s="143"/>
      <c r="P2582" s="143"/>
      <c r="Q2582" s="143"/>
      <c r="R2582" s="143"/>
      <c r="S2582" s="143"/>
      <c r="T2582" s="143"/>
      <c r="U2582" s="143"/>
      <c r="V2582" s="143"/>
      <c r="W2582" s="90">
        <f>IF(AND($AM$17&gt;=$X2582,$AM$17&lt;=$Y2582),'TARIFA ENTREGA A DIRECCION USD'!A2582,$W2583)</f>
        <v>0</v>
      </c>
      <c r="X2582" s="90">
        <v>2573.0010000000002</v>
      </c>
      <c r="Y2582" s="90">
        <v>2574</v>
      </c>
      <c r="Z2582" s="144"/>
    </row>
    <row r="2583" spans="1:26" x14ac:dyDescent="0.2">
      <c r="A2583" s="281" t="str">
        <f t="shared" si="49"/>
        <v>XTT POZ</v>
      </c>
      <c r="B2583" s="407" t="s">
        <v>5448</v>
      </c>
      <c r="C2583" s="407" t="s">
        <v>5479</v>
      </c>
      <c r="D2583" s="407" t="s">
        <v>592</v>
      </c>
      <c r="E2583" s="407" t="s">
        <v>593</v>
      </c>
      <c r="F2583" s="408" t="s">
        <v>504</v>
      </c>
      <c r="G2583" s="410">
        <v>656</v>
      </c>
      <c r="I2583" s="143"/>
      <c r="J2583" s="143"/>
      <c r="K2583" s="143"/>
      <c r="L2583" s="143"/>
      <c r="M2583" s="237"/>
      <c r="N2583" s="143"/>
      <c r="O2583" s="143"/>
      <c r="P2583" s="143"/>
      <c r="Q2583" s="143"/>
      <c r="R2583" s="143"/>
      <c r="S2583" s="143"/>
      <c r="T2583" s="143"/>
      <c r="U2583" s="143"/>
      <c r="V2583" s="143"/>
      <c r="W2583" s="90">
        <f>IF(AND($AM$17&gt;=$X2583,$AM$17&lt;=$Y2583),'TARIFA ENTREGA A DIRECCION USD'!A2583,$W2584)</f>
        <v>0</v>
      </c>
      <c r="X2583" s="90">
        <v>2574.0010000000002</v>
      </c>
      <c r="Y2583" s="90">
        <v>2575</v>
      </c>
      <c r="Z2583" s="144"/>
    </row>
    <row r="2584" spans="1:26" x14ac:dyDescent="0.2">
      <c r="A2584" s="281" t="str">
        <f t="shared" si="49"/>
        <v>XTT SNT</v>
      </c>
      <c r="B2584" s="407" t="s">
        <v>5448</v>
      </c>
      <c r="C2584" s="407" t="s">
        <v>5479</v>
      </c>
      <c r="D2584" s="407" t="s">
        <v>5610</v>
      </c>
      <c r="E2584" s="407" t="s">
        <v>594</v>
      </c>
      <c r="F2584" s="408" t="s">
        <v>504</v>
      </c>
      <c r="G2584" s="410">
        <v>958</v>
      </c>
      <c r="I2584" s="143"/>
      <c r="J2584" s="143"/>
      <c r="K2584" s="143"/>
      <c r="L2584" s="143"/>
      <c r="M2584" s="237"/>
      <c r="N2584" s="143"/>
      <c r="O2584" s="143"/>
      <c r="P2584" s="143"/>
      <c r="Q2584" s="143"/>
      <c r="R2584" s="143"/>
      <c r="S2584" s="143"/>
      <c r="T2584" s="143"/>
      <c r="U2584" s="143"/>
      <c r="V2584" s="143"/>
      <c r="W2584" s="90">
        <f>IF(AND($AM$17&gt;=$X2584,$AM$17&lt;=$Y2584),'TARIFA ENTREGA A DIRECCION USD'!A2584,$W2585)</f>
        <v>0</v>
      </c>
      <c r="X2584" s="90">
        <v>2575.0010000000002</v>
      </c>
      <c r="Y2584" s="90">
        <v>2576</v>
      </c>
      <c r="Z2584" s="144"/>
    </row>
    <row r="2585" spans="1:26" x14ac:dyDescent="0.2">
      <c r="A2585" s="281" t="str">
        <f t="shared" si="49"/>
        <v>XTT SBZ</v>
      </c>
      <c r="B2585" s="407" t="s">
        <v>5448</v>
      </c>
      <c r="C2585" s="407" t="s">
        <v>5479</v>
      </c>
      <c r="D2585" s="407" t="s">
        <v>595</v>
      </c>
      <c r="E2585" s="407" t="s">
        <v>5484</v>
      </c>
      <c r="F2585" s="408" t="s">
        <v>504</v>
      </c>
      <c r="G2585" s="410">
        <v>809</v>
      </c>
      <c r="I2585" s="143"/>
      <c r="J2585" s="143"/>
      <c r="K2585" s="143"/>
      <c r="L2585" s="143"/>
      <c r="M2585" s="237"/>
      <c r="N2585" s="143"/>
      <c r="O2585" s="143"/>
      <c r="P2585" s="143"/>
      <c r="Q2585" s="143"/>
      <c r="R2585" s="143"/>
      <c r="S2585" s="143"/>
      <c r="T2585" s="143"/>
      <c r="U2585" s="143"/>
      <c r="V2585" s="143"/>
      <c r="W2585" s="90">
        <f>IF(AND($AM$17&gt;=$X2585,$AM$17&lt;=$Y2585),'TARIFA ENTREGA A DIRECCION USD'!A2585,$W2586)</f>
        <v>0</v>
      </c>
      <c r="X2585" s="90">
        <v>2576.0010000000002</v>
      </c>
      <c r="Y2585" s="90">
        <v>2577</v>
      </c>
      <c r="Z2585" s="144"/>
    </row>
    <row r="2586" spans="1:26" x14ac:dyDescent="0.2">
      <c r="A2586" s="281" t="str">
        <f t="shared" si="49"/>
        <v>XTT SCL</v>
      </c>
      <c r="B2586" s="407" t="s">
        <v>5448</v>
      </c>
      <c r="C2586" s="407" t="s">
        <v>5479</v>
      </c>
      <c r="D2586" s="407" t="s">
        <v>596</v>
      </c>
      <c r="E2586" s="407" t="s">
        <v>597</v>
      </c>
      <c r="F2586" s="408" t="s">
        <v>504</v>
      </c>
      <c r="G2586" s="410">
        <v>919</v>
      </c>
      <c r="I2586" s="143"/>
      <c r="J2586" s="143"/>
      <c r="K2586" s="143"/>
      <c r="L2586" s="143"/>
      <c r="M2586" s="237"/>
      <c r="N2586" s="143"/>
      <c r="O2586" s="143"/>
      <c r="P2586" s="143"/>
      <c r="Q2586" s="143"/>
      <c r="R2586" s="143"/>
      <c r="S2586" s="143"/>
      <c r="T2586" s="143"/>
      <c r="U2586" s="143"/>
      <c r="V2586" s="143"/>
      <c r="W2586" s="90">
        <f>IF(AND($AM$17&gt;=$X2586,$AM$17&lt;=$Y2586),'TARIFA ENTREGA A DIRECCION USD'!A2586,$W2587)</f>
        <v>0</v>
      </c>
      <c r="X2586" s="90">
        <v>2577.0010000000002</v>
      </c>
      <c r="Y2586" s="90">
        <v>2578</v>
      </c>
      <c r="Z2586" s="144"/>
    </row>
    <row r="2587" spans="1:26" x14ac:dyDescent="0.2">
      <c r="A2587" s="281" t="str">
        <f t="shared" si="49"/>
        <v>XTT SFE</v>
      </c>
      <c r="B2587" s="407" t="s">
        <v>5448</v>
      </c>
      <c r="C2587" s="407" t="s">
        <v>5479</v>
      </c>
      <c r="D2587" s="407" t="s">
        <v>598</v>
      </c>
      <c r="E2587" s="407" t="s">
        <v>599</v>
      </c>
      <c r="F2587" s="408" t="s">
        <v>502</v>
      </c>
      <c r="G2587" s="410">
        <v>293</v>
      </c>
      <c r="I2587" s="143"/>
      <c r="J2587" s="143"/>
      <c r="K2587" s="143"/>
      <c r="L2587" s="143"/>
      <c r="M2587" s="237"/>
      <c r="N2587" s="143"/>
      <c r="O2587" s="143"/>
      <c r="P2587" s="143"/>
      <c r="Q2587" s="143"/>
      <c r="R2587" s="143"/>
      <c r="S2587" s="143"/>
      <c r="T2587" s="143"/>
      <c r="U2587" s="143"/>
      <c r="V2587" s="143"/>
      <c r="W2587" s="90">
        <f>IF(AND($AM$17&gt;=$X2587,$AM$17&lt;=$Y2587),'TARIFA ENTREGA A DIRECCION USD'!A2587,$W2588)</f>
        <v>0</v>
      </c>
      <c r="X2587" s="90">
        <v>2578.0010000000002</v>
      </c>
      <c r="Y2587" s="90">
        <v>2579</v>
      </c>
      <c r="Z2587" s="144"/>
    </row>
    <row r="2588" spans="1:26" x14ac:dyDescent="0.2">
      <c r="A2588" s="281" t="str">
        <f t="shared" si="49"/>
        <v>XTT SFX</v>
      </c>
      <c r="B2588" s="407" t="s">
        <v>5448</v>
      </c>
      <c r="C2588" s="407" t="s">
        <v>5479</v>
      </c>
      <c r="D2588" s="407" t="s">
        <v>600</v>
      </c>
      <c r="E2588" s="407" t="s">
        <v>601</v>
      </c>
      <c r="F2588" s="408" t="s">
        <v>504</v>
      </c>
      <c r="G2588" s="410">
        <v>672</v>
      </c>
      <c r="I2588" s="143"/>
      <c r="J2588" s="143"/>
      <c r="K2588" s="143"/>
      <c r="L2588" s="143"/>
      <c r="M2588" s="237"/>
      <c r="N2588" s="143"/>
      <c r="O2588" s="143"/>
      <c r="P2588" s="143"/>
      <c r="Q2588" s="143"/>
      <c r="R2588" s="143"/>
      <c r="S2588" s="143"/>
      <c r="T2588" s="143"/>
      <c r="U2588" s="143"/>
      <c r="V2588" s="143"/>
      <c r="W2588" s="90">
        <f>IF(AND($AM$17&gt;=$X2588,$AM$17&lt;=$Y2588),'TARIFA ENTREGA A DIRECCION USD'!A2588,$W2589)</f>
        <v>0</v>
      </c>
      <c r="X2588" s="90">
        <v>2579.0010000000002</v>
      </c>
      <c r="Y2588" s="90">
        <v>2580</v>
      </c>
      <c r="Z2588" s="144"/>
    </row>
    <row r="2589" spans="1:26" x14ac:dyDescent="0.2">
      <c r="A2589" s="281" t="str">
        <f t="shared" si="49"/>
        <v>XTT TPT</v>
      </c>
      <c r="B2589" s="407" t="s">
        <v>5448</v>
      </c>
      <c r="C2589" s="407" t="s">
        <v>5479</v>
      </c>
      <c r="D2589" s="407" t="s">
        <v>5503</v>
      </c>
      <c r="E2589" s="407" t="s">
        <v>5504</v>
      </c>
      <c r="F2589" s="408" t="s">
        <v>504</v>
      </c>
      <c r="G2589" s="410">
        <v>720</v>
      </c>
      <c r="I2589" s="143"/>
      <c r="J2589" s="143"/>
      <c r="K2589" s="143"/>
      <c r="L2589" s="143"/>
      <c r="M2589" s="237"/>
      <c r="N2589" s="143"/>
      <c r="O2589" s="143"/>
      <c r="P2589" s="143"/>
      <c r="Q2589" s="143"/>
      <c r="R2589" s="143"/>
      <c r="S2589" s="143"/>
      <c r="T2589" s="143"/>
      <c r="U2589" s="143"/>
      <c r="V2589" s="143"/>
      <c r="W2589" s="90">
        <f>IF(AND($AM$17&gt;=$X2589,$AM$17&lt;=$Y2589),'TARIFA ENTREGA A DIRECCION USD'!A2589,$W2590)</f>
        <v>0</v>
      </c>
      <c r="X2589" s="90">
        <v>2580.0010000000002</v>
      </c>
      <c r="Y2589" s="90">
        <v>2581</v>
      </c>
      <c r="Z2589" s="144"/>
    </row>
    <row r="2590" spans="1:26" x14ac:dyDescent="0.2">
      <c r="A2590" s="281" t="str">
        <f t="shared" si="49"/>
        <v>XTT TY1</v>
      </c>
      <c r="B2590" s="407" t="s">
        <v>5448</v>
      </c>
      <c r="C2590" s="407" t="s">
        <v>5479</v>
      </c>
      <c r="D2590" s="407" t="s">
        <v>604</v>
      </c>
      <c r="E2590" s="407" t="s">
        <v>605</v>
      </c>
      <c r="F2590" s="408" t="s">
        <v>501</v>
      </c>
      <c r="G2590" s="410">
        <v>1</v>
      </c>
      <c r="I2590" s="143"/>
      <c r="J2590" s="143"/>
      <c r="K2590" s="143"/>
      <c r="L2590" s="143"/>
      <c r="M2590" s="237"/>
      <c r="N2590" s="143"/>
      <c r="O2590" s="143"/>
      <c r="P2590" s="143"/>
      <c r="Q2590" s="143"/>
      <c r="R2590" s="143"/>
      <c r="S2590" s="143"/>
      <c r="T2590" s="143"/>
      <c r="U2590" s="143"/>
      <c r="V2590" s="143"/>
      <c r="W2590" s="90">
        <f>IF(AND($AM$17&gt;=$X2590,$AM$17&lt;=$Y2590),'TARIFA ENTREGA A DIRECCION USD'!A2590,$W2591)</f>
        <v>0</v>
      </c>
      <c r="X2590" s="90">
        <v>2581.0010000000002</v>
      </c>
      <c r="Y2590" s="90">
        <v>2582</v>
      </c>
      <c r="Z2590" s="144"/>
    </row>
    <row r="2591" spans="1:26" x14ac:dyDescent="0.2">
      <c r="A2591" s="281" t="str">
        <f t="shared" si="49"/>
        <v>XTT VAL</v>
      </c>
      <c r="B2591" s="407" t="s">
        <v>5448</v>
      </c>
      <c r="C2591" s="407" t="s">
        <v>5479</v>
      </c>
      <c r="D2591" s="407" t="s">
        <v>602</v>
      </c>
      <c r="E2591" s="407" t="s">
        <v>603</v>
      </c>
      <c r="F2591" s="408" t="s">
        <v>502</v>
      </c>
      <c r="G2591" s="409">
        <v>167</v>
      </c>
      <c r="I2591" s="143"/>
      <c r="J2591" s="143"/>
      <c r="K2591" s="143"/>
      <c r="L2591" s="143"/>
      <c r="M2591" s="237"/>
      <c r="N2591" s="143"/>
      <c r="O2591" s="143"/>
      <c r="P2591" s="143"/>
      <c r="Q2591" s="143"/>
      <c r="R2591" s="143"/>
      <c r="S2591" s="143"/>
      <c r="T2591" s="143"/>
      <c r="U2591" s="143"/>
      <c r="V2591" s="143"/>
      <c r="W2591" s="90">
        <f>IF(AND($AM$17&gt;=$X2591,$AM$17&lt;=$Y2591),'TARIFA ENTREGA A DIRECCION USD'!A2591,$W2592)</f>
        <v>0</v>
      </c>
      <c r="X2591" s="90">
        <v>2582.0010000000002</v>
      </c>
      <c r="Y2591" s="90">
        <v>2583</v>
      </c>
      <c r="Z2591" s="144"/>
    </row>
    <row r="2592" spans="1:26" x14ac:dyDescent="0.2">
      <c r="A2592" s="281" t="str">
        <f t="shared" si="49"/>
        <v>XTT VEN</v>
      </c>
      <c r="B2592" s="407" t="s">
        <v>5448</v>
      </c>
      <c r="C2592" s="407" t="s">
        <v>5479</v>
      </c>
      <c r="D2592" s="407" t="s">
        <v>5475</v>
      </c>
      <c r="E2592" s="407" t="s">
        <v>5476</v>
      </c>
      <c r="F2592" s="408" t="s">
        <v>501</v>
      </c>
      <c r="G2592" s="410">
        <v>1</v>
      </c>
      <c r="I2592" s="143"/>
      <c r="J2592" s="143"/>
      <c r="K2592" s="143"/>
      <c r="L2592" s="143"/>
      <c r="M2592" s="237"/>
      <c r="N2592" s="143"/>
      <c r="O2592" s="143"/>
      <c r="P2592" s="143"/>
      <c r="Q2592" s="143"/>
      <c r="R2592" s="143"/>
      <c r="S2592" s="143"/>
      <c r="T2592" s="143"/>
      <c r="U2592" s="143"/>
      <c r="V2592" s="143"/>
      <c r="W2592" s="90">
        <f>IF(AND($AM$17&gt;=$X2592,$AM$17&lt;=$Y2592),'TARIFA ENTREGA A DIRECCION USD'!A2592,$W2593)</f>
        <v>0</v>
      </c>
      <c r="X2592" s="90">
        <v>2583.0010000000002</v>
      </c>
      <c r="Y2592" s="90">
        <v>2584</v>
      </c>
      <c r="Z2592" s="144"/>
    </row>
    <row r="2593" spans="1:26" x14ac:dyDescent="0.2">
      <c r="A2593" s="281" t="str">
        <f t="shared" si="49"/>
        <v>XTT VLP</v>
      </c>
      <c r="B2593" s="407" t="s">
        <v>5448</v>
      </c>
      <c r="C2593" s="407" t="s">
        <v>5479</v>
      </c>
      <c r="D2593" s="407" t="s">
        <v>606</v>
      </c>
      <c r="E2593" s="407" t="s">
        <v>5482</v>
      </c>
      <c r="F2593" s="408" t="s">
        <v>503</v>
      </c>
      <c r="G2593" s="410">
        <v>359</v>
      </c>
      <c r="I2593" s="143"/>
      <c r="J2593" s="143"/>
      <c r="K2593" s="143"/>
      <c r="L2593" s="143"/>
      <c r="M2593" s="237"/>
      <c r="N2593" s="143"/>
      <c r="O2593" s="143"/>
      <c r="P2593" s="143"/>
      <c r="Q2593" s="143"/>
      <c r="R2593" s="143"/>
      <c r="S2593" s="143"/>
      <c r="T2593" s="143"/>
      <c r="U2593" s="143"/>
      <c r="V2593" s="143"/>
      <c r="W2593" s="90">
        <f>IF(AND($AM$17&gt;=$X2593,$AM$17&lt;=$Y2593),'TARIFA ENTREGA A DIRECCION USD'!A2593,$W2594)</f>
        <v>0</v>
      </c>
      <c r="X2593" s="90">
        <v>2584.0010000000002</v>
      </c>
      <c r="Y2593" s="90">
        <v>2585</v>
      </c>
      <c r="Z2593" s="144"/>
    </row>
    <row r="2594" spans="1:26" x14ac:dyDescent="0.2">
      <c r="A2594" s="281" t="str">
        <f t="shared" si="49"/>
        <v>XTT VRA</v>
      </c>
      <c r="B2594" s="407" t="s">
        <v>5448</v>
      </c>
      <c r="C2594" s="407" t="s">
        <v>5479</v>
      </c>
      <c r="D2594" s="407" t="s">
        <v>607</v>
      </c>
      <c r="E2594" s="407" t="s">
        <v>608</v>
      </c>
      <c r="F2594" s="408" t="s">
        <v>504</v>
      </c>
      <c r="G2594" s="410">
        <v>606</v>
      </c>
      <c r="I2594" s="143"/>
      <c r="J2594" s="143"/>
      <c r="K2594" s="143"/>
      <c r="L2594" s="143"/>
      <c r="M2594" s="237"/>
      <c r="N2594" s="143"/>
      <c r="O2594" s="143"/>
      <c r="P2594" s="143"/>
      <c r="Q2594" s="143"/>
      <c r="R2594" s="143"/>
      <c r="S2594" s="143"/>
      <c r="T2594" s="143"/>
      <c r="U2594" s="143"/>
      <c r="V2594" s="143"/>
      <c r="W2594" s="90">
        <f>IF(AND($AM$17&gt;=$X2594,$AM$17&lt;=$Y2594),'TARIFA ENTREGA A DIRECCION USD'!A2594,$W2595)</f>
        <v>0</v>
      </c>
      <c r="X2594" s="90">
        <v>2585.0010000000002</v>
      </c>
      <c r="Y2594" s="90">
        <v>2586</v>
      </c>
      <c r="Z2594" s="144"/>
    </row>
    <row r="2595" spans="1:26" x14ac:dyDescent="0.2">
      <c r="A2595" s="281" t="str">
        <f t="shared" si="49"/>
        <v>XTT XBM</v>
      </c>
      <c r="B2595" s="407" t="s">
        <v>5448</v>
      </c>
      <c r="C2595" s="407" t="s">
        <v>5479</v>
      </c>
      <c r="D2595" s="407" t="s">
        <v>609</v>
      </c>
      <c r="E2595" s="407" t="s">
        <v>612</v>
      </c>
      <c r="F2595" s="408" t="s">
        <v>501</v>
      </c>
      <c r="G2595" s="410">
        <v>1</v>
      </c>
      <c r="I2595" s="143"/>
      <c r="J2595" s="143"/>
      <c r="K2595" s="143"/>
      <c r="L2595" s="143"/>
      <c r="M2595" s="237"/>
      <c r="N2595" s="143"/>
      <c r="O2595" s="143"/>
      <c r="P2595" s="143"/>
      <c r="Q2595" s="143"/>
      <c r="R2595" s="143"/>
      <c r="S2595" s="143"/>
      <c r="T2595" s="143"/>
      <c r="U2595" s="143"/>
      <c r="V2595" s="143"/>
      <c r="W2595" s="90">
        <f>IF(AND($AM$17&gt;=$X2595,$AM$17&lt;=$Y2595),'TARIFA ENTREGA A DIRECCION USD'!A2595,$W2596)</f>
        <v>0</v>
      </c>
      <c r="X2595" s="90">
        <v>2586.0010000000002</v>
      </c>
      <c r="Y2595" s="90">
        <v>2587</v>
      </c>
      <c r="Z2595" s="144"/>
    </row>
    <row r="2596" spans="1:26" x14ac:dyDescent="0.2">
      <c r="A2596" s="281" t="str">
        <f t="shared" si="49"/>
        <v>XTT XES</v>
      </c>
      <c r="B2596" s="407" t="s">
        <v>5448</v>
      </c>
      <c r="C2596" s="407" t="s">
        <v>5479</v>
      </c>
      <c r="D2596" s="407" t="s">
        <v>610</v>
      </c>
      <c r="E2596" s="407" t="s">
        <v>613</v>
      </c>
      <c r="F2596" s="408" t="s">
        <v>501</v>
      </c>
      <c r="G2596" s="410">
        <v>1</v>
      </c>
      <c r="I2596" s="143"/>
      <c r="J2596" s="143"/>
      <c r="K2596" s="143"/>
      <c r="L2596" s="143"/>
      <c r="M2596" s="237"/>
      <c r="N2596" s="143"/>
      <c r="O2596" s="143"/>
      <c r="P2596" s="143"/>
      <c r="Q2596" s="143"/>
      <c r="R2596" s="143"/>
      <c r="S2596" s="143"/>
      <c r="T2596" s="143"/>
      <c r="U2596" s="143"/>
      <c r="V2596" s="143"/>
      <c r="W2596" s="90">
        <f>IF(AND($AM$17&gt;=$X2596,$AM$17&lt;=$Y2596),'TARIFA ENTREGA A DIRECCION USD'!A2596,$W2597)</f>
        <v>0</v>
      </c>
      <c r="X2596" s="90">
        <v>2587.0010000000002</v>
      </c>
      <c r="Y2596" s="90">
        <v>2588</v>
      </c>
      <c r="Z2596" s="144"/>
    </row>
    <row r="2597" spans="1:26" x14ac:dyDescent="0.2">
      <c r="A2597" s="281" t="str">
        <f t="shared" si="49"/>
        <v>XTT XSJ</v>
      </c>
      <c r="B2597" s="407" t="s">
        <v>5448</v>
      </c>
      <c r="C2597" s="407" t="s">
        <v>5479</v>
      </c>
      <c r="D2597" s="407" t="s">
        <v>5477</v>
      </c>
      <c r="E2597" s="407" t="s">
        <v>5478</v>
      </c>
      <c r="F2597" s="408" t="s">
        <v>501</v>
      </c>
      <c r="G2597" s="410">
        <v>1</v>
      </c>
      <c r="I2597" s="143"/>
      <c r="J2597" s="143"/>
      <c r="K2597" s="143"/>
      <c r="L2597" s="143"/>
      <c r="M2597" s="237"/>
      <c r="N2597" s="143"/>
      <c r="O2597" s="143"/>
      <c r="P2597" s="143"/>
      <c r="Q2597" s="143"/>
      <c r="R2597" s="143"/>
      <c r="S2597" s="143"/>
      <c r="T2597" s="143"/>
      <c r="U2597" s="143"/>
      <c r="V2597" s="143"/>
      <c r="W2597" s="90">
        <f>IF(AND($AM$17&gt;=$X2597,$AM$17&lt;=$Y2597),'TARIFA ENTREGA A DIRECCION USD'!A2597,$W2598)</f>
        <v>0</v>
      </c>
      <c r="X2597" s="90">
        <v>2588.0010000000002</v>
      </c>
      <c r="Y2597" s="90">
        <v>2589</v>
      </c>
      <c r="Z2597" s="144"/>
    </row>
    <row r="2598" spans="1:26" x14ac:dyDescent="0.2">
      <c r="A2598" s="281" t="str">
        <f t="shared" si="49"/>
        <v>XTT XSS</v>
      </c>
      <c r="B2598" s="407" t="s">
        <v>5448</v>
      </c>
      <c r="C2598" s="407" t="s">
        <v>5479</v>
      </c>
      <c r="D2598" s="407" t="s">
        <v>5485</v>
      </c>
      <c r="E2598" s="407" t="s">
        <v>5486</v>
      </c>
      <c r="F2598" s="408" t="s">
        <v>504</v>
      </c>
      <c r="G2598" s="410">
        <v>919</v>
      </c>
      <c r="I2598" s="143"/>
      <c r="J2598" s="143"/>
      <c r="K2598" s="143"/>
      <c r="L2598" s="143"/>
      <c r="M2598" s="237"/>
      <c r="N2598" s="143"/>
      <c r="O2598" s="143"/>
      <c r="P2598" s="143"/>
      <c r="Q2598" s="143"/>
      <c r="R2598" s="143"/>
      <c r="S2598" s="143"/>
      <c r="T2598" s="143"/>
      <c r="U2598" s="143"/>
      <c r="V2598" s="143"/>
      <c r="W2598" s="90">
        <f>IF(AND($AM$17&gt;=$X2598,$AM$17&lt;=$Y2598),'TARIFA ENTREGA A DIRECCION USD'!A2598,$W2599)</f>
        <v>0</v>
      </c>
      <c r="X2598" s="90">
        <v>2589.0010000000002</v>
      </c>
      <c r="Y2598" s="90">
        <v>2590</v>
      </c>
      <c r="Z2598" s="144"/>
    </row>
    <row r="2599" spans="1:26" x14ac:dyDescent="0.2">
      <c r="A2599" s="281" t="str">
        <f t="shared" si="49"/>
        <v>XTT XTT</v>
      </c>
      <c r="B2599" s="407" t="s">
        <v>5448</v>
      </c>
      <c r="C2599" s="407" t="s">
        <v>5479</v>
      </c>
      <c r="D2599" s="407" t="s">
        <v>5448</v>
      </c>
      <c r="E2599" s="407" t="s">
        <v>5479</v>
      </c>
      <c r="F2599" s="408" t="s">
        <v>501</v>
      </c>
      <c r="G2599" s="410">
        <v>1</v>
      </c>
      <c r="I2599" s="143"/>
      <c r="J2599" s="143"/>
      <c r="K2599" s="143"/>
      <c r="L2599" s="143"/>
      <c r="M2599" s="237"/>
      <c r="N2599" s="143"/>
      <c r="O2599" s="143"/>
      <c r="P2599" s="143"/>
      <c r="Q2599" s="143"/>
      <c r="R2599" s="143"/>
      <c r="S2599" s="143"/>
      <c r="T2599" s="143"/>
      <c r="U2599" s="143"/>
      <c r="V2599" s="143"/>
      <c r="W2599" s="90">
        <f>IF(AND($AM$17&gt;=$X2599,$AM$17&lt;=$Y2599),'TARIFA ENTREGA A DIRECCION USD'!A2599,$W2600)</f>
        <v>0</v>
      </c>
      <c r="X2599" s="90">
        <v>2590.0010000000002</v>
      </c>
      <c r="Y2599" s="90">
        <v>2591</v>
      </c>
      <c r="Z2599" s="144"/>
    </row>
    <row r="2600" spans="1:26" ht="22.5" x14ac:dyDescent="0.2">
      <c r="A2600" s="282" t="str">
        <f t="shared" si="49"/>
        <v>XTT XCH</v>
      </c>
      <c r="B2600" s="407" t="s">
        <v>5448</v>
      </c>
      <c r="C2600" s="295" t="s">
        <v>5479</v>
      </c>
      <c r="D2600" s="295" t="s">
        <v>5537</v>
      </c>
      <c r="E2600" s="295" t="s">
        <v>5538</v>
      </c>
      <c r="F2600" s="412" t="s">
        <v>501</v>
      </c>
      <c r="G2600" s="413">
        <v>1</v>
      </c>
      <c r="I2600" s="143"/>
      <c r="J2600" s="143"/>
      <c r="K2600" s="143"/>
      <c r="L2600" s="143"/>
      <c r="M2600" s="237"/>
      <c r="N2600" s="143"/>
      <c r="O2600" s="143"/>
      <c r="P2600" s="143"/>
      <c r="Q2600" s="143"/>
      <c r="R2600" s="143"/>
      <c r="S2600" s="143"/>
      <c r="T2600" s="143"/>
      <c r="U2600" s="143"/>
      <c r="V2600" s="143"/>
      <c r="W2600" s="90">
        <f>IF(AND($AM$17&gt;=$X2600,$AM$17&lt;=$Y2600),'TARIFA ENTREGA A DIRECCION USD'!A2600,$W2601)</f>
        <v>0</v>
      </c>
      <c r="X2600" s="90">
        <v>2591.0010000000002</v>
      </c>
      <c r="Y2600" s="90">
        <v>2592</v>
      </c>
      <c r="Z2600" s="144"/>
    </row>
    <row r="2601" spans="1:26" ht="22.5" x14ac:dyDescent="0.2">
      <c r="A2601" s="294" t="str">
        <f t="shared" si="49"/>
        <v>XTT BPC</v>
      </c>
      <c r="B2601" s="306" t="s">
        <v>5448</v>
      </c>
      <c r="C2601" s="306" t="s">
        <v>5479</v>
      </c>
      <c r="D2601" s="306" t="s">
        <v>5544</v>
      </c>
      <c r="E2601" s="292" t="s">
        <v>5545</v>
      </c>
      <c r="F2601" s="419" t="s">
        <v>503</v>
      </c>
      <c r="G2601" s="420">
        <v>324</v>
      </c>
      <c r="I2601" s="143"/>
      <c r="J2601" s="143"/>
      <c r="K2601" s="143"/>
      <c r="L2601" s="143"/>
      <c r="M2601" s="237"/>
      <c r="N2601" s="143"/>
      <c r="O2601" s="143"/>
      <c r="P2601" s="143"/>
      <c r="Q2601" s="143"/>
      <c r="R2601" s="143"/>
      <c r="S2601" s="143"/>
      <c r="T2601" s="143"/>
      <c r="U2601" s="143"/>
      <c r="V2601" s="143"/>
      <c r="W2601" s="90">
        <f>IF(AND($AM$17&gt;=$X2601,$AM$17&lt;=$Y2601),'TARIFA ENTREGA A DIRECCION USD'!A2601,$W2602)</f>
        <v>0</v>
      </c>
      <c r="X2601" s="90">
        <v>2592.0010000000002</v>
      </c>
      <c r="Y2601" s="90">
        <v>2593</v>
      </c>
      <c r="Z2601" s="144"/>
    </row>
    <row r="2602" spans="1:26" ht="22.5" x14ac:dyDescent="0.2">
      <c r="A2602" s="294" t="str">
        <f t="shared" si="49"/>
        <v>XTT XCP</v>
      </c>
      <c r="B2602" s="306" t="s">
        <v>5448</v>
      </c>
      <c r="C2602" s="306" t="s">
        <v>5479</v>
      </c>
      <c r="D2602" s="306" t="s">
        <v>5549</v>
      </c>
      <c r="E2602" s="306" t="s">
        <v>5550</v>
      </c>
      <c r="F2602" s="419" t="s">
        <v>501</v>
      </c>
      <c r="G2602" s="420">
        <v>1</v>
      </c>
      <c r="I2602" s="143"/>
      <c r="J2602" s="143"/>
      <c r="K2602" s="143"/>
      <c r="L2602" s="143"/>
      <c r="M2602" s="237"/>
      <c r="N2602" s="143"/>
      <c r="O2602" s="143"/>
      <c r="P2602" s="143"/>
      <c r="Q2602" s="143"/>
      <c r="R2602" s="143"/>
      <c r="S2602" s="143"/>
      <c r="T2602" s="143"/>
      <c r="U2602" s="143"/>
      <c r="V2602" s="143"/>
      <c r="W2602" s="90">
        <f>IF(AND($AM$17&gt;=$X2602,$AM$17&lt;=$Y2602),'TARIFA ENTREGA A DIRECCION USD'!A2602,$W2603)</f>
        <v>0</v>
      </c>
      <c r="X2602" s="90">
        <v>2593.0010000000002</v>
      </c>
      <c r="Y2602" s="90">
        <v>2594</v>
      </c>
      <c r="Z2602" s="144"/>
    </row>
    <row r="2603" spans="1:26" ht="22.5" x14ac:dyDescent="0.2">
      <c r="A2603" s="294" t="str">
        <f t="shared" si="49"/>
        <v>ACO SFO</v>
      </c>
      <c r="B2603" s="279" t="s">
        <v>546</v>
      </c>
      <c r="C2603" s="279" t="s">
        <v>547</v>
      </c>
      <c r="D2603" s="279" t="s">
        <v>5608</v>
      </c>
      <c r="E2603" s="279" t="s">
        <v>5609</v>
      </c>
      <c r="F2603" s="405" t="s">
        <v>504</v>
      </c>
      <c r="G2603" s="406">
        <v>671</v>
      </c>
      <c r="I2603" s="143"/>
      <c r="J2603" s="143"/>
      <c r="K2603" s="143"/>
      <c r="L2603" s="143"/>
      <c r="M2603" s="237"/>
      <c r="N2603" s="143"/>
      <c r="O2603" s="143"/>
      <c r="P2603" s="143"/>
      <c r="Q2603" s="143"/>
      <c r="R2603" s="143"/>
      <c r="S2603" s="143"/>
      <c r="T2603" s="143"/>
      <c r="U2603" s="143"/>
      <c r="V2603" s="143"/>
      <c r="W2603" s="90">
        <f>IF(AND($AM$17&gt;=$X2603,$AM$17&lt;=$Y2603),'TARIFA ENTREGA A DIRECCION USD'!A2603,$W2604)</f>
        <v>0</v>
      </c>
      <c r="X2603" s="90">
        <v>2594.0010000000002</v>
      </c>
      <c r="Y2603" s="90">
        <v>2595</v>
      </c>
      <c r="Z2603" s="144"/>
    </row>
    <row r="2604" spans="1:26" ht="22.5" x14ac:dyDescent="0.2">
      <c r="A2604" s="294" t="str">
        <f t="shared" si="49"/>
        <v>AUA SFO</v>
      </c>
      <c r="B2604" s="368" t="s">
        <v>5515</v>
      </c>
      <c r="C2604" s="368" t="s">
        <v>5519</v>
      </c>
      <c r="D2604" s="279" t="s">
        <v>5608</v>
      </c>
      <c r="E2604" s="279" t="s">
        <v>5609</v>
      </c>
      <c r="F2604" s="405" t="s">
        <v>504</v>
      </c>
      <c r="G2604" s="370">
        <v>419</v>
      </c>
      <c r="I2604" s="143"/>
      <c r="J2604" s="143"/>
      <c r="K2604" s="143"/>
      <c r="L2604" s="143"/>
      <c r="M2604" s="237"/>
      <c r="N2604" s="143"/>
      <c r="O2604" s="143"/>
      <c r="P2604" s="143"/>
      <c r="Q2604" s="143"/>
      <c r="R2604" s="143"/>
      <c r="S2604" s="143"/>
      <c r="T2604" s="143"/>
      <c r="U2604" s="143"/>
      <c r="V2604" s="143"/>
      <c r="W2604" s="90">
        <f>IF(AND($AM$17&gt;=$X2604,$AM$17&lt;=$Y2604),'TARIFA ENTREGA A DIRECCION USD'!A2604,$W2605)</f>
        <v>0</v>
      </c>
      <c r="X2604" s="90">
        <v>2595.0010000000002</v>
      </c>
      <c r="Y2604" s="90">
        <v>2596</v>
      </c>
      <c r="Z2604" s="144"/>
    </row>
    <row r="2605" spans="1:26" ht="22.5" x14ac:dyDescent="0.2">
      <c r="A2605" s="294" t="str">
        <f t="shared" si="49"/>
        <v>BAS SFO</v>
      </c>
      <c r="B2605" s="368" t="s">
        <v>549</v>
      </c>
      <c r="C2605" s="368" t="s">
        <v>550</v>
      </c>
      <c r="D2605" s="279" t="s">
        <v>5608</v>
      </c>
      <c r="E2605" s="279" t="s">
        <v>5609</v>
      </c>
      <c r="F2605" s="405" t="s">
        <v>504</v>
      </c>
      <c r="G2605" s="370">
        <v>686</v>
      </c>
      <c r="I2605" s="143"/>
      <c r="J2605" s="143"/>
      <c r="K2605" s="143"/>
      <c r="L2605" s="143"/>
      <c r="M2605" s="237"/>
      <c r="N2605" s="143"/>
      <c r="O2605" s="143"/>
      <c r="P2605" s="143"/>
      <c r="Q2605" s="143"/>
      <c r="R2605" s="143"/>
      <c r="S2605" s="143"/>
      <c r="T2605" s="143"/>
      <c r="U2605" s="143"/>
      <c r="V2605" s="143"/>
      <c r="W2605" s="90">
        <f>IF(AND($AM$17&gt;=$X2605,$AM$17&lt;=$Y2605),'TARIFA ENTREGA A DIRECCION USD'!A2605,$W2606)</f>
        <v>0</v>
      </c>
      <c r="X2605" s="90">
        <v>2596.0010000000002</v>
      </c>
      <c r="Y2605" s="90">
        <v>2597</v>
      </c>
      <c r="Z2605" s="144"/>
    </row>
    <row r="2606" spans="1:26" ht="22.5" x14ac:dyDescent="0.2">
      <c r="A2606" s="294" t="str">
        <f t="shared" si="49"/>
        <v>BPC SFO</v>
      </c>
      <c r="B2606" s="293" t="s">
        <v>5544</v>
      </c>
      <c r="C2606" s="293" t="s">
        <v>5545</v>
      </c>
      <c r="D2606" s="279" t="s">
        <v>5608</v>
      </c>
      <c r="E2606" s="279" t="s">
        <v>5609</v>
      </c>
      <c r="F2606" s="405" t="s">
        <v>504</v>
      </c>
      <c r="G2606" s="398">
        <v>600</v>
      </c>
      <c r="I2606" s="143"/>
      <c r="J2606" s="143"/>
      <c r="K2606" s="143"/>
      <c r="L2606" s="143"/>
      <c r="M2606" s="237"/>
      <c r="N2606" s="143"/>
      <c r="O2606" s="143"/>
      <c r="P2606" s="143"/>
      <c r="Q2606" s="143"/>
      <c r="R2606" s="143"/>
      <c r="S2606" s="143"/>
      <c r="T2606" s="143"/>
      <c r="U2606" s="143"/>
      <c r="V2606" s="143"/>
      <c r="W2606" s="90">
        <f>IF(AND($AM$17&gt;=$X2606,$AM$17&lt;=$Y2606),'TARIFA ENTREGA A DIRECCION USD'!A2606,$W2607)</f>
        <v>0</v>
      </c>
      <c r="X2606" s="90">
        <v>2597.0010000000002</v>
      </c>
      <c r="Y2606" s="90">
        <v>2598</v>
      </c>
      <c r="Z2606" s="144"/>
    </row>
    <row r="2607" spans="1:26" ht="22.5" x14ac:dyDescent="0.2">
      <c r="A2607" s="294" t="str">
        <f t="shared" si="49"/>
        <v>BTO SFO</v>
      </c>
      <c r="B2607" s="368" t="s">
        <v>551</v>
      </c>
      <c r="C2607" s="368" t="s">
        <v>552</v>
      </c>
      <c r="D2607" s="279" t="s">
        <v>5608</v>
      </c>
      <c r="E2607" s="279" t="s">
        <v>5609</v>
      </c>
      <c r="F2607" s="405" t="s">
        <v>504</v>
      </c>
      <c r="G2607" s="370">
        <v>443</v>
      </c>
      <c r="I2607" s="143"/>
      <c r="J2607" s="143"/>
      <c r="K2607" s="143"/>
      <c r="L2607" s="143"/>
      <c r="M2607" s="237"/>
      <c r="N2607" s="143"/>
      <c r="O2607" s="143"/>
      <c r="P2607" s="143"/>
      <c r="Q2607" s="143"/>
      <c r="R2607" s="143"/>
      <c r="S2607" s="143"/>
      <c r="T2607" s="143"/>
      <c r="U2607" s="143"/>
      <c r="V2607" s="143"/>
      <c r="W2607" s="90">
        <f>IF(AND($AM$17&gt;=$X2607,$AM$17&lt;=$Y2607),'TARIFA ENTREGA A DIRECCION USD'!A2607,$W2608)</f>
        <v>0</v>
      </c>
      <c r="X2607" s="90">
        <v>2598.0010000000002</v>
      </c>
      <c r="Y2607" s="90">
        <v>2599</v>
      </c>
      <c r="Z2607" s="144"/>
    </row>
    <row r="2608" spans="1:26" ht="22.5" x14ac:dyDescent="0.2">
      <c r="A2608" s="294" t="str">
        <f t="shared" si="49"/>
        <v>CAS SFO</v>
      </c>
      <c r="B2608" s="368" t="s">
        <v>553</v>
      </c>
      <c r="C2608" s="368" t="s">
        <v>554</v>
      </c>
      <c r="D2608" s="279" t="s">
        <v>5608</v>
      </c>
      <c r="E2608" s="279" t="s">
        <v>5609</v>
      </c>
      <c r="F2608" s="405" t="s">
        <v>504</v>
      </c>
      <c r="G2608" s="370">
        <v>737</v>
      </c>
      <c r="I2608" s="143"/>
      <c r="J2608" s="143"/>
      <c r="K2608" s="143"/>
      <c r="L2608" s="143"/>
      <c r="M2608" s="237"/>
      <c r="N2608" s="143"/>
      <c r="O2608" s="143"/>
      <c r="P2608" s="143"/>
      <c r="Q2608" s="143"/>
      <c r="R2608" s="143"/>
      <c r="S2608" s="143"/>
      <c r="T2608" s="143"/>
      <c r="U2608" s="143"/>
      <c r="V2608" s="143"/>
      <c r="W2608" s="90">
        <f>IF(AND($AM$17&gt;=$X2608,$AM$17&lt;=$Y2608),'TARIFA ENTREGA A DIRECCION USD'!A2608,$W2609)</f>
        <v>0</v>
      </c>
      <c r="X2608" s="90">
        <v>2599.0010000000002</v>
      </c>
      <c r="Y2608" s="90">
        <v>2600</v>
      </c>
      <c r="Z2608" s="144"/>
    </row>
    <row r="2609" spans="1:26" ht="22.5" x14ac:dyDescent="0.2">
      <c r="A2609" s="294" t="str">
        <f t="shared" si="49"/>
        <v>CAZ SFO</v>
      </c>
      <c r="B2609" s="368" t="s">
        <v>561</v>
      </c>
      <c r="C2609" s="368" t="s">
        <v>611</v>
      </c>
      <c r="D2609" s="279" t="s">
        <v>5608</v>
      </c>
      <c r="E2609" s="279" t="s">
        <v>5609</v>
      </c>
      <c r="F2609" s="405" t="s">
        <v>504</v>
      </c>
      <c r="G2609" s="370">
        <v>307</v>
      </c>
      <c r="I2609" s="143"/>
      <c r="J2609" s="143"/>
      <c r="K2609" s="143"/>
      <c r="L2609" s="143"/>
      <c r="M2609" s="237"/>
      <c r="N2609" s="143"/>
      <c r="O2609" s="143"/>
      <c r="P2609" s="143"/>
      <c r="Q2609" s="143"/>
      <c r="R2609" s="143"/>
      <c r="S2609" s="143"/>
      <c r="T2609" s="143"/>
      <c r="U2609" s="143"/>
      <c r="V2609" s="143"/>
      <c r="W2609" s="90">
        <f>IF(AND($AM$17&gt;=$X2609,$AM$17&lt;=$Y2609),'TARIFA ENTREGA A DIRECCION USD'!A2609,$W2610)</f>
        <v>0</v>
      </c>
      <c r="X2609" s="90">
        <v>2600.0010000000002</v>
      </c>
      <c r="Y2609" s="90">
        <v>2601</v>
      </c>
      <c r="Z2609" s="144"/>
    </row>
    <row r="2610" spans="1:26" ht="22.5" x14ac:dyDescent="0.2">
      <c r="A2610" s="294" t="str">
        <f t="shared" si="49"/>
        <v>CBR SFO</v>
      </c>
      <c r="B2610" s="368" t="s">
        <v>555</v>
      </c>
      <c r="C2610" s="368" t="s">
        <v>556</v>
      </c>
      <c r="D2610" s="279" t="s">
        <v>5608</v>
      </c>
      <c r="E2610" s="279" t="s">
        <v>5609</v>
      </c>
      <c r="F2610" s="405" t="s">
        <v>504</v>
      </c>
      <c r="G2610" s="370">
        <v>902</v>
      </c>
      <c r="I2610" s="143"/>
      <c r="J2610" s="143"/>
      <c r="K2610" s="143"/>
      <c r="L2610" s="143"/>
      <c r="M2610" s="237"/>
      <c r="N2610" s="143"/>
      <c r="O2610" s="143"/>
      <c r="P2610" s="143"/>
      <c r="Q2610" s="143"/>
      <c r="R2610" s="143"/>
      <c r="S2610" s="143"/>
      <c r="T2610" s="143"/>
      <c r="U2610" s="143"/>
      <c r="V2610" s="143"/>
      <c r="W2610" s="90">
        <f>IF(AND($AM$17&gt;=$X2610,$AM$17&lt;=$Y2610),'TARIFA ENTREGA A DIRECCION USD'!A2610,$W2611)</f>
        <v>0</v>
      </c>
      <c r="X2610" s="90">
        <v>2601.0010000000002</v>
      </c>
      <c r="Y2610" s="90">
        <v>2602</v>
      </c>
      <c r="Z2610" s="144"/>
    </row>
    <row r="2611" spans="1:26" ht="22.5" x14ac:dyDescent="0.2">
      <c r="A2611" s="294" t="str">
        <f t="shared" si="49"/>
        <v>CCS SFO</v>
      </c>
      <c r="B2611" s="368" t="s">
        <v>557</v>
      </c>
      <c r="C2611" s="368" t="s">
        <v>558</v>
      </c>
      <c r="D2611" s="279" t="s">
        <v>5608</v>
      </c>
      <c r="E2611" s="279" t="s">
        <v>5609</v>
      </c>
      <c r="F2611" s="405" t="s">
        <v>504</v>
      </c>
      <c r="G2611" s="370">
        <v>282</v>
      </c>
      <c r="I2611" s="143"/>
      <c r="J2611" s="143"/>
      <c r="K2611" s="143"/>
      <c r="L2611" s="143"/>
      <c r="M2611" s="237"/>
      <c r="N2611" s="143"/>
      <c r="O2611" s="143"/>
      <c r="P2611" s="143"/>
      <c r="Q2611" s="143"/>
      <c r="R2611" s="143"/>
      <c r="S2611" s="143"/>
      <c r="T2611" s="143"/>
      <c r="U2611" s="143"/>
      <c r="V2611" s="143"/>
      <c r="W2611" s="90">
        <f>IF(AND($AM$17&gt;=$X2611,$AM$17&lt;=$Y2611),'TARIFA ENTREGA A DIRECCION USD'!A2611,$W2612)</f>
        <v>0</v>
      </c>
      <c r="X2611" s="90">
        <v>2602.0010000000002</v>
      </c>
      <c r="Y2611" s="90">
        <v>2603</v>
      </c>
      <c r="Z2611" s="144"/>
    </row>
    <row r="2612" spans="1:26" ht="22.5" x14ac:dyDescent="0.2">
      <c r="A2612" s="294" t="str">
        <f t="shared" si="49"/>
        <v>CGA SFO</v>
      </c>
      <c r="B2612" s="368" t="s">
        <v>559</v>
      </c>
      <c r="C2612" s="368" t="s">
        <v>560</v>
      </c>
      <c r="D2612" s="279" t="s">
        <v>5608</v>
      </c>
      <c r="E2612" s="279" t="s">
        <v>5609</v>
      </c>
      <c r="F2612" s="405" t="s">
        <v>504</v>
      </c>
      <c r="G2612" s="369">
        <v>175</v>
      </c>
      <c r="I2612" s="143"/>
      <c r="J2612" s="143"/>
      <c r="K2612" s="143"/>
      <c r="L2612" s="143"/>
      <c r="M2612" s="237"/>
      <c r="N2612" s="143"/>
      <c r="O2612" s="143"/>
      <c r="P2612" s="143"/>
      <c r="Q2612" s="143"/>
      <c r="R2612" s="143"/>
      <c r="S2612" s="143"/>
      <c r="T2612" s="143"/>
      <c r="U2612" s="143"/>
      <c r="V2612" s="143"/>
      <c r="W2612" s="90">
        <f>IF(AND($AM$17&gt;=$X2612,$AM$17&lt;=$Y2612),'TARIFA ENTREGA A DIRECCION USD'!A2612,$W2613)</f>
        <v>0</v>
      </c>
      <c r="X2612" s="90">
        <v>2603.0010000000002</v>
      </c>
      <c r="Y2612" s="90">
        <v>2604</v>
      </c>
      <c r="Z2612" s="144"/>
    </row>
    <row r="2613" spans="1:26" ht="22.5" x14ac:dyDescent="0.2">
      <c r="A2613" s="294" t="str">
        <f t="shared" si="49"/>
        <v>CNA SFO</v>
      </c>
      <c r="B2613" s="368" t="s">
        <v>5492</v>
      </c>
      <c r="C2613" s="368" t="s">
        <v>5493</v>
      </c>
      <c r="D2613" s="279" t="s">
        <v>5608</v>
      </c>
      <c r="E2613" s="279" t="s">
        <v>5609</v>
      </c>
      <c r="F2613" s="405" t="s">
        <v>504</v>
      </c>
      <c r="G2613" s="370">
        <v>683</v>
      </c>
      <c r="I2613" s="143"/>
      <c r="J2613" s="143"/>
      <c r="K2613" s="143"/>
      <c r="L2613" s="143"/>
      <c r="M2613" s="237"/>
      <c r="N2613" s="143"/>
      <c r="O2613" s="143"/>
      <c r="P2613" s="143"/>
      <c r="Q2613" s="143"/>
      <c r="R2613" s="143"/>
      <c r="S2613" s="143"/>
      <c r="T2613" s="143"/>
      <c r="U2613" s="143"/>
      <c r="V2613" s="143"/>
      <c r="W2613" s="90">
        <f>IF(AND($AM$17&gt;=$X2613,$AM$17&lt;=$Y2613),'TARIFA ENTREGA A DIRECCION USD'!A2613,$W2614)</f>
        <v>0</v>
      </c>
      <c r="X2613" s="90">
        <v>2604.0010000000002</v>
      </c>
      <c r="Y2613" s="90">
        <v>2605</v>
      </c>
      <c r="Z2613" s="144"/>
    </row>
    <row r="2614" spans="1:26" ht="22.5" x14ac:dyDescent="0.2">
      <c r="A2614" s="294" t="str">
        <f t="shared" si="49"/>
        <v>CNO SFO</v>
      </c>
      <c r="B2614" s="368" t="s">
        <v>5499</v>
      </c>
      <c r="C2614" s="368" t="s">
        <v>5500</v>
      </c>
      <c r="D2614" s="279" t="s">
        <v>5608</v>
      </c>
      <c r="E2614" s="279" t="s">
        <v>5609</v>
      </c>
      <c r="F2614" s="405" t="s">
        <v>504</v>
      </c>
      <c r="G2614" s="370">
        <v>811</v>
      </c>
      <c r="I2614" s="143"/>
      <c r="J2614" s="143"/>
      <c r="K2614" s="143"/>
      <c r="L2614" s="143"/>
      <c r="M2614" s="237"/>
      <c r="N2614" s="143"/>
      <c r="O2614" s="143"/>
      <c r="P2614" s="143"/>
      <c r="Q2614" s="143"/>
      <c r="R2614" s="143"/>
      <c r="S2614" s="143"/>
      <c r="T2614" s="143"/>
      <c r="U2614" s="143"/>
      <c r="V2614" s="143"/>
      <c r="W2614" s="90">
        <f>IF(AND($AM$17&gt;=$X2614,$AM$17&lt;=$Y2614),'TARIFA ENTREGA A DIRECCION USD'!A2614,$W2615)</f>
        <v>0</v>
      </c>
      <c r="X2614" s="90">
        <v>2605.0010000000002</v>
      </c>
      <c r="Y2614" s="90">
        <v>2606</v>
      </c>
      <c r="Z2614" s="144"/>
    </row>
    <row r="2615" spans="1:26" ht="22.5" x14ac:dyDescent="0.2">
      <c r="A2615" s="294" t="str">
        <f t="shared" si="49"/>
        <v>CRO SFO</v>
      </c>
      <c r="B2615" s="368" t="s">
        <v>562</v>
      </c>
      <c r="C2615" s="368" t="s">
        <v>563</v>
      </c>
      <c r="D2615" s="279" t="s">
        <v>5608</v>
      </c>
      <c r="E2615" s="279" t="s">
        <v>5609</v>
      </c>
      <c r="F2615" s="405" t="s">
        <v>504</v>
      </c>
      <c r="G2615" s="370">
        <v>743</v>
      </c>
      <c r="I2615" s="143"/>
      <c r="J2615" s="143"/>
      <c r="K2615" s="143"/>
      <c r="L2615" s="143"/>
      <c r="M2615" s="237"/>
      <c r="N2615" s="143"/>
      <c r="O2615" s="143"/>
      <c r="P2615" s="143"/>
      <c r="Q2615" s="143"/>
      <c r="R2615" s="143"/>
      <c r="S2615" s="143"/>
      <c r="T2615" s="143"/>
      <c r="U2615" s="143"/>
      <c r="V2615" s="143"/>
      <c r="W2615" s="90">
        <f>IF(AND($AM$17&gt;=$X2615,$AM$17&lt;=$Y2615),'TARIFA ENTREGA A DIRECCION USD'!A2615,$W2616)</f>
        <v>0</v>
      </c>
      <c r="X2615" s="90">
        <v>2606.0010000000002</v>
      </c>
      <c r="Y2615" s="90">
        <v>2607</v>
      </c>
      <c r="Z2615" s="144"/>
    </row>
    <row r="2616" spans="1:26" ht="22.5" x14ac:dyDescent="0.2">
      <c r="A2616" s="294" t="str">
        <f t="shared" si="49"/>
        <v>CRR SFO</v>
      </c>
      <c r="B2616" s="368" t="s">
        <v>564</v>
      </c>
      <c r="C2616" s="368" t="s">
        <v>565</v>
      </c>
      <c r="D2616" s="279" t="s">
        <v>5608</v>
      </c>
      <c r="E2616" s="279" t="s">
        <v>5609</v>
      </c>
      <c r="F2616" s="405" t="s">
        <v>504</v>
      </c>
      <c r="G2616" s="370">
        <v>543</v>
      </c>
      <c r="I2616" s="143"/>
      <c r="J2616" s="143"/>
      <c r="K2616" s="143"/>
      <c r="L2616" s="143"/>
      <c r="M2616" s="237"/>
      <c r="N2616" s="143"/>
      <c r="O2616" s="143"/>
      <c r="P2616" s="143"/>
      <c r="Q2616" s="143"/>
      <c r="R2616" s="143"/>
      <c r="S2616" s="143"/>
      <c r="T2616" s="143"/>
      <c r="U2616" s="143"/>
      <c r="V2616" s="143"/>
      <c r="W2616" s="90">
        <f>IF(AND($AM$17&gt;=$X2616,$AM$17&lt;=$Y2616),'TARIFA ENTREGA A DIRECCION USD'!A2616,$W2617)</f>
        <v>0</v>
      </c>
      <c r="X2616" s="90">
        <v>2607.0010000000002</v>
      </c>
      <c r="Y2616" s="90">
        <v>2608</v>
      </c>
      <c r="Z2616" s="144"/>
    </row>
    <row r="2617" spans="1:26" ht="22.5" x14ac:dyDescent="0.2">
      <c r="A2617" s="294" t="str">
        <f t="shared" si="49"/>
        <v>CVE SFO</v>
      </c>
      <c r="B2617" s="368" t="s">
        <v>566</v>
      </c>
      <c r="C2617" s="368" t="s">
        <v>567</v>
      </c>
      <c r="D2617" s="279" t="s">
        <v>5608</v>
      </c>
      <c r="E2617" s="279" t="s">
        <v>5609</v>
      </c>
      <c r="F2617" s="405" t="s">
        <v>504</v>
      </c>
      <c r="G2617" s="370">
        <v>212</v>
      </c>
      <c r="I2617" s="143"/>
      <c r="J2617" s="143"/>
      <c r="K2617" s="143"/>
      <c r="L2617" s="143"/>
      <c r="M2617" s="237"/>
      <c r="N2617" s="143"/>
      <c r="O2617" s="143"/>
      <c r="P2617" s="143"/>
      <c r="Q2617" s="143"/>
      <c r="R2617" s="143"/>
      <c r="S2617" s="143"/>
      <c r="T2617" s="143"/>
      <c r="U2617" s="143"/>
      <c r="V2617" s="143"/>
      <c r="W2617" s="90">
        <f>IF(AND($AM$17&gt;=$X2617,$AM$17&lt;=$Y2617),'TARIFA ENTREGA A DIRECCION USD'!A2617,$W2618)</f>
        <v>0</v>
      </c>
      <c r="X2617" s="90">
        <v>2608.0010000000002</v>
      </c>
      <c r="Y2617" s="90">
        <v>2609</v>
      </c>
      <c r="Z2617" s="144"/>
    </row>
    <row r="2618" spans="1:26" ht="22.5" x14ac:dyDescent="0.2">
      <c r="A2618" s="294" t="str">
        <f t="shared" si="49"/>
        <v>CZO SFO</v>
      </c>
      <c r="B2618" s="368" t="s">
        <v>568</v>
      </c>
      <c r="C2618" s="368" t="s">
        <v>569</v>
      </c>
      <c r="D2618" s="279" t="s">
        <v>5608</v>
      </c>
      <c r="E2618" s="279" t="s">
        <v>5609</v>
      </c>
      <c r="F2618" s="405" t="s">
        <v>504</v>
      </c>
      <c r="G2618" s="370">
        <v>1</v>
      </c>
      <c r="I2618" s="143"/>
      <c r="J2618" s="143"/>
      <c r="K2618" s="143"/>
      <c r="L2618" s="143"/>
      <c r="M2618" s="237"/>
      <c r="N2618" s="143"/>
      <c r="O2618" s="143"/>
      <c r="P2618" s="143"/>
      <c r="Q2618" s="143"/>
      <c r="R2618" s="143"/>
      <c r="S2618" s="143"/>
      <c r="T2618" s="143"/>
      <c r="U2618" s="143"/>
      <c r="V2618" s="143"/>
      <c r="W2618" s="90">
        <f>IF(AND($AM$17&gt;=$X2618,$AM$17&lt;=$Y2618),'TARIFA ENTREGA A DIRECCION USD'!A2618,$W2619)</f>
        <v>0</v>
      </c>
      <c r="X2618" s="90">
        <v>2609.0010000000002</v>
      </c>
      <c r="Y2618" s="90">
        <v>2610</v>
      </c>
      <c r="Z2618" s="144"/>
    </row>
    <row r="2619" spans="1:26" ht="22.5" x14ac:dyDescent="0.2">
      <c r="A2619" s="294" t="str">
        <f t="shared" si="49"/>
        <v>DMS SFO</v>
      </c>
      <c r="B2619" s="368" t="s">
        <v>5446</v>
      </c>
      <c r="C2619" s="368" t="s">
        <v>5447</v>
      </c>
      <c r="D2619" s="279" t="s">
        <v>5608</v>
      </c>
      <c r="E2619" s="279" t="s">
        <v>5609</v>
      </c>
      <c r="F2619" s="405" t="s">
        <v>504</v>
      </c>
      <c r="G2619" s="370">
        <v>686</v>
      </c>
      <c r="I2619" s="143"/>
      <c r="J2619" s="143"/>
      <c r="K2619" s="143"/>
      <c r="L2619" s="143"/>
      <c r="M2619" s="237"/>
      <c r="N2619" s="143"/>
      <c r="O2619" s="143"/>
      <c r="P2619" s="143"/>
      <c r="Q2619" s="143"/>
      <c r="R2619" s="143"/>
      <c r="S2619" s="143"/>
      <c r="T2619" s="143"/>
      <c r="U2619" s="143"/>
      <c r="V2619" s="143"/>
      <c r="W2619" s="90">
        <f>IF(AND($AM$17&gt;=$X2619,$AM$17&lt;=$Y2619),'TARIFA ENTREGA A DIRECCION USD'!A2619,$W2620)</f>
        <v>0</v>
      </c>
      <c r="X2619" s="90">
        <v>2610.0010000000002</v>
      </c>
      <c r="Y2619" s="90">
        <v>2611</v>
      </c>
      <c r="Z2619" s="144"/>
    </row>
    <row r="2620" spans="1:26" ht="22.5" x14ac:dyDescent="0.2">
      <c r="A2620" s="294" t="str">
        <f t="shared" si="49"/>
        <v>ETE SFO</v>
      </c>
      <c r="B2620" s="368" t="s">
        <v>570</v>
      </c>
      <c r="C2620" s="368" t="s">
        <v>571</v>
      </c>
      <c r="D2620" s="279" t="s">
        <v>5608</v>
      </c>
      <c r="E2620" s="279" t="s">
        <v>5609</v>
      </c>
      <c r="F2620" s="405" t="s">
        <v>504</v>
      </c>
      <c r="G2620" s="370">
        <v>734</v>
      </c>
      <c r="I2620" s="143"/>
      <c r="J2620" s="143"/>
      <c r="K2620" s="143"/>
      <c r="L2620" s="143"/>
      <c r="M2620" s="237"/>
      <c r="N2620" s="143"/>
      <c r="O2620" s="143"/>
      <c r="P2620" s="143"/>
      <c r="Q2620" s="143"/>
      <c r="R2620" s="143"/>
      <c r="S2620" s="143"/>
      <c r="T2620" s="143"/>
      <c r="U2620" s="143"/>
      <c r="V2620" s="143"/>
      <c r="W2620" s="90">
        <f>IF(AND($AM$17&gt;=$X2620,$AM$17&lt;=$Y2620),'TARIFA ENTREGA A DIRECCION USD'!A2620,$W2621)</f>
        <v>0</v>
      </c>
      <c r="X2620" s="90">
        <v>2611.0010000000002</v>
      </c>
      <c r="Y2620" s="90">
        <v>2612</v>
      </c>
      <c r="Z2620" s="144"/>
    </row>
    <row r="2621" spans="1:26" ht="22.5" x14ac:dyDescent="0.2">
      <c r="A2621" s="294" t="str">
        <f t="shared" si="49"/>
        <v>EVA SFO</v>
      </c>
      <c r="B2621" s="368" t="s">
        <v>572</v>
      </c>
      <c r="C2621" s="368" t="s">
        <v>573</v>
      </c>
      <c r="D2621" s="279" t="s">
        <v>5608</v>
      </c>
      <c r="E2621" s="279" t="s">
        <v>5609</v>
      </c>
      <c r="F2621" s="405" t="s">
        <v>504</v>
      </c>
      <c r="G2621" s="370">
        <v>760</v>
      </c>
      <c r="I2621" s="143"/>
      <c r="J2621" s="143"/>
      <c r="K2621" s="143"/>
      <c r="L2621" s="143"/>
      <c r="M2621" s="237"/>
      <c r="N2621" s="143"/>
      <c r="O2621" s="143"/>
      <c r="P2621" s="143"/>
      <c r="Q2621" s="143"/>
      <c r="R2621" s="143"/>
      <c r="S2621" s="143"/>
      <c r="T2621" s="143"/>
      <c r="U2621" s="143"/>
      <c r="V2621" s="143"/>
      <c r="W2621" s="90">
        <f>IF(AND($AM$17&gt;=$X2621,$AM$17&lt;=$Y2621),'TARIFA ENTREGA A DIRECCION USD'!A2621,$W2622)</f>
        <v>0</v>
      </c>
      <c r="X2621" s="90">
        <v>2612.0010000000002</v>
      </c>
      <c r="Y2621" s="90">
        <v>2613</v>
      </c>
      <c r="Z2621" s="144"/>
    </row>
    <row r="2622" spans="1:26" ht="22.5" x14ac:dyDescent="0.2">
      <c r="A2622" s="294" t="str">
        <f t="shared" si="49"/>
        <v>GR2 SFO</v>
      </c>
      <c r="B2622" s="368" t="s">
        <v>576</v>
      </c>
      <c r="C2622" s="368" t="s">
        <v>5473</v>
      </c>
      <c r="D2622" s="279" t="s">
        <v>5608</v>
      </c>
      <c r="E2622" s="279" t="s">
        <v>5609</v>
      </c>
      <c r="F2622" s="405" t="s">
        <v>504</v>
      </c>
      <c r="G2622" s="370">
        <v>315</v>
      </c>
      <c r="I2622" s="143"/>
      <c r="J2622" s="143"/>
      <c r="K2622" s="143"/>
      <c r="L2622" s="143"/>
      <c r="M2622" s="237"/>
      <c r="N2622" s="143"/>
      <c r="O2622" s="143"/>
      <c r="P2622" s="143"/>
      <c r="Q2622" s="143"/>
      <c r="R2622" s="143"/>
      <c r="S2622" s="143"/>
      <c r="T2622" s="143"/>
      <c r="U2622" s="143"/>
      <c r="V2622" s="143"/>
      <c r="W2622" s="90">
        <f>IF(AND($AM$17&gt;=$X2622,$AM$17&lt;=$Y2622),'TARIFA ENTREGA A DIRECCION USD'!A2622,$W2623)</f>
        <v>0</v>
      </c>
      <c r="X2622" s="90">
        <v>2613.0010000000002</v>
      </c>
      <c r="Y2622" s="90">
        <v>2614</v>
      </c>
      <c r="Z2622" s="144"/>
    </row>
    <row r="2623" spans="1:26" ht="22.5" x14ac:dyDescent="0.2">
      <c r="A2623" s="294" t="str">
        <f t="shared" si="49"/>
        <v>GTE SFO</v>
      </c>
      <c r="B2623" s="368" t="s">
        <v>5501</v>
      </c>
      <c r="C2623" s="368" t="s">
        <v>5502</v>
      </c>
      <c r="D2623" s="279" t="s">
        <v>5608</v>
      </c>
      <c r="E2623" s="279" t="s">
        <v>5609</v>
      </c>
      <c r="F2623" s="405" t="s">
        <v>504</v>
      </c>
      <c r="G2623" s="370">
        <v>325</v>
      </c>
      <c r="I2623" s="143"/>
      <c r="J2623" s="143"/>
      <c r="K2623" s="143"/>
      <c r="L2623" s="143"/>
      <c r="M2623" s="237"/>
      <c r="N2623" s="143"/>
      <c r="O2623" s="143"/>
      <c r="P2623" s="143"/>
      <c r="Q2623" s="143"/>
      <c r="R2623" s="143"/>
      <c r="S2623" s="143"/>
      <c r="T2623" s="143"/>
      <c r="U2623" s="143"/>
      <c r="V2623" s="143"/>
      <c r="W2623" s="90">
        <f>IF(AND($AM$17&gt;=$X2623,$AM$17&lt;=$Y2623),'TARIFA ENTREGA A DIRECCION USD'!A2623,$W2624)</f>
        <v>0</v>
      </c>
      <c r="X2623" s="90">
        <v>2614.0010000000002</v>
      </c>
      <c r="Y2623" s="90">
        <v>2615</v>
      </c>
      <c r="Z2623" s="144"/>
    </row>
    <row r="2624" spans="1:26" ht="22.5" x14ac:dyDescent="0.2">
      <c r="A2624" s="294" t="str">
        <f t="shared" si="49"/>
        <v>GUA SFO</v>
      </c>
      <c r="B2624" s="368" t="s">
        <v>574</v>
      </c>
      <c r="C2624" s="368" t="s">
        <v>575</v>
      </c>
      <c r="D2624" s="279" t="s">
        <v>5608</v>
      </c>
      <c r="E2624" s="279" t="s">
        <v>5609</v>
      </c>
      <c r="F2624" s="405" t="s">
        <v>504</v>
      </c>
      <c r="G2624" s="369">
        <v>406</v>
      </c>
      <c r="I2624" s="143"/>
      <c r="J2624" s="143"/>
      <c r="K2624" s="143"/>
      <c r="L2624" s="143"/>
      <c r="M2624" s="237"/>
      <c r="N2624" s="143"/>
      <c r="O2624" s="143"/>
      <c r="P2624" s="143"/>
      <c r="Q2624" s="143"/>
      <c r="R2624" s="143"/>
      <c r="S2624" s="143"/>
      <c r="T2624" s="143"/>
      <c r="U2624" s="143"/>
      <c r="V2624" s="143"/>
      <c r="W2624" s="90">
        <f>IF(AND($AM$17&gt;=$X2624,$AM$17&lt;=$Y2624),'TARIFA ENTREGA A DIRECCION USD'!A2624,$W2625)</f>
        <v>0</v>
      </c>
      <c r="X2624" s="90">
        <v>2615.0010000000002</v>
      </c>
      <c r="Y2624" s="90">
        <v>2616</v>
      </c>
      <c r="Z2624" s="144"/>
    </row>
    <row r="2625" spans="1:26" ht="22.5" x14ac:dyDescent="0.2">
      <c r="A2625" s="294" t="str">
        <f t="shared" si="49"/>
        <v>LGA SFO</v>
      </c>
      <c r="B2625" s="368" t="s">
        <v>5536</v>
      </c>
      <c r="C2625" s="368" t="s">
        <v>5480</v>
      </c>
      <c r="D2625" s="279" t="s">
        <v>5608</v>
      </c>
      <c r="E2625" s="279" t="s">
        <v>5609</v>
      </c>
      <c r="F2625" s="405" t="s">
        <v>504</v>
      </c>
      <c r="G2625" s="370">
        <v>303</v>
      </c>
      <c r="I2625" s="143"/>
      <c r="J2625" s="143"/>
      <c r="K2625" s="143"/>
      <c r="L2625" s="143"/>
      <c r="M2625" s="237"/>
      <c r="N2625" s="143"/>
      <c r="O2625" s="143"/>
      <c r="P2625" s="143"/>
      <c r="Q2625" s="143"/>
      <c r="R2625" s="143"/>
      <c r="S2625" s="143"/>
      <c r="T2625" s="143"/>
      <c r="U2625" s="143"/>
      <c r="V2625" s="143"/>
      <c r="W2625" s="90">
        <f>IF(AND($AM$17&gt;=$X2625,$AM$17&lt;=$Y2625),'TARIFA ENTREGA A DIRECCION USD'!A2625,$W2626)</f>
        <v>0</v>
      </c>
      <c r="X2625" s="90">
        <v>2616.0010000000002</v>
      </c>
      <c r="Y2625" s="90">
        <v>2617</v>
      </c>
      <c r="Z2625" s="144"/>
    </row>
    <row r="2626" spans="1:26" ht="22.5" x14ac:dyDescent="0.2">
      <c r="A2626" s="294" t="str">
        <f t="shared" ref="A2626:A2653" si="50">CONCATENATE(B2626," ",D2626)</f>
        <v>MAY SFO</v>
      </c>
      <c r="B2626" s="368" t="s">
        <v>577</v>
      </c>
      <c r="C2626" s="368" t="s">
        <v>578</v>
      </c>
      <c r="D2626" s="279" t="s">
        <v>5608</v>
      </c>
      <c r="E2626" s="279" t="s">
        <v>5609</v>
      </c>
      <c r="F2626" s="405" t="s">
        <v>504</v>
      </c>
      <c r="G2626" s="370">
        <v>193</v>
      </c>
      <c r="I2626" s="143"/>
      <c r="J2626" s="143"/>
      <c r="K2626" s="143"/>
      <c r="L2626" s="143"/>
      <c r="M2626" s="237"/>
      <c r="N2626" s="143"/>
      <c r="O2626" s="143"/>
      <c r="P2626" s="143"/>
      <c r="Q2626" s="143"/>
      <c r="R2626" s="143"/>
      <c r="S2626" s="143"/>
      <c r="T2626" s="143"/>
      <c r="U2626" s="143"/>
      <c r="V2626" s="143"/>
      <c r="W2626" s="90">
        <f>IF(AND($AM$17&gt;=$X2626,$AM$17&lt;=$Y2626),'TARIFA ENTREGA A DIRECCION USD'!A2626,$W2627)</f>
        <v>0</v>
      </c>
      <c r="X2626" s="90">
        <v>2617.0010000000002</v>
      </c>
      <c r="Y2626" s="90">
        <v>2618</v>
      </c>
      <c r="Z2626" s="144"/>
    </row>
    <row r="2627" spans="1:26" ht="22.5" x14ac:dyDescent="0.2">
      <c r="A2627" s="294" t="str">
        <f t="shared" si="50"/>
        <v>MBO SFO</v>
      </c>
      <c r="B2627" s="368" t="s">
        <v>579</v>
      </c>
      <c r="C2627" s="368" t="s">
        <v>580</v>
      </c>
      <c r="D2627" s="279" t="s">
        <v>5608</v>
      </c>
      <c r="E2627" s="279" t="s">
        <v>5609</v>
      </c>
      <c r="F2627" s="405" t="s">
        <v>504</v>
      </c>
      <c r="G2627" s="370">
        <v>715</v>
      </c>
      <c r="I2627" s="143"/>
      <c r="J2627" s="143"/>
      <c r="K2627" s="143"/>
      <c r="L2627" s="143"/>
      <c r="M2627" s="237"/>
      <c r="N2627" s="143"/>
      <c r="O2627" s="143"/>
      <c r="P2627" s="143"/>
      <c r="Q2627" s="143"/>
      <c r="R2627" s="143"/>
      <c r="S2627" s="143"/>
      <c r="T2627" s="143"/>
      <c r="U2627" s="143"/>
      <c r="V2627" s="143"/>
      <c r="W2627" s="90">
        <f>IF(AND($AM$17&gt;=$X2627,$AM$17&lt;=$Y2627),'TARIFA ENTREGA A DIRECCION USD'!A2627,$W2628)</f>
        <v>0</v>
      </c>
      <c r="X2627" s="90">
        <v>2618.0010000000002</v>
      </c>
      <c r="Y2627" s="90">
        <v>2619</v>
      </c>
      <c r="Z2627" s="144"/>
    </row>
    <row r="2628" spans="1:26" ht="22.5" x14ac:dyDescent="0.2">
      <c r="A2628" s="294" t="str">
        <f t="shared" si="50"/>
        <v>MDA SFO</v>
      </c>
      <c r="B2628" s="368" t="s">
        <v>581</v>
      </c>
      <c r="C2628" s="368" t="s">
        <v>582</v>
      </c>
      <c r="D2628" s="279" t="s">
        <v>5608</v>
      </c>
      <c r="E2628" s="279" t="s">
        <v>5609</v>
      </c>
      <c r="F2628" s="405" t="s">
        <v>504</v>
      </c>
      <c r="G2628" s="369">
        <v>776</v>
      </c>
      <c r="I2628" s="143"/>
      <c r="J2628" s="143"/>
      <c r="K2628" s="143"/>
      <c r="L2628" s="143"/>
      <c r="M2628" s="237"/>
      <c r="N2628" s="143"/>
      <c r="O2628" s="143"/>
      <c r="P2628" s="143"/>
      <c r="Q2628" s="143"/>
      <c r="R2628" s="143"/>
      <c r="S2628" s="143"/>
      <c r="T2628" s="143"/>
      <c r="U2628" s="143"/>
      <c r="V2628" s="143"/>
      <c r="W2628" s="90">
        <f>IF(AND($AM$17&gt;=$X2628,$AM$17&lt;=$Y2628),'TARIFA ENTREGA A DIRECCION USD'!A2628,$W2629)</f>
        <v>0</v>
      </c>
      <c r="X2628" s="90">
        <v>2619.0010000000002</v>
      </c>
      <c r="Y2628" s="90">
        <v>2620</v>
      </c>
      <c r="Z2628" s="144"/>
    </row>
    <row r="2629" spans="1:26" ht="22.5" x14ac:dyDescent="0.2">
      <c r="A2629" s="294" t="str">
        <f t="shared" si="50"/>
        <v>MIN SFO</v>
      </c>
      <c r="B2629" s="368" t="s">
        <v>583</v>
      </c>
      <c r="C2629" s="368" t="s">
        <v>584</v>
      </c>
      <c r="D2629" s="279" t="s">
        <v>5608</v>
      </c>
      <c r="E2629" s="279" t="s">
        <v>5609</v>
      </c>
      <c r="F2629" s="405" t="s">
        <v>504</v>
      </c>
      <c r="G2629" s="370">
        <v>779</v>
      </c>
      <c r="I2629" s="143"/>
      <c r="J2629" s="143"/>
      <c r="K2629" s="143"/>
      <c r="L2629" s="143"/>
      <c r="M2629" s="237"/>
      <c r="N2629" s="143"/>
      <c r="O2629" s="143"/>
      <c r="P2629" s="143"/>
      <c r="Q2629" s="143"/>
      <c r="R2629" s="143"/>
      <c r="S2629" s="143"/>
      <c r="T2629" s="143"/>
      <c r="U2629" s="143"/>
      <c r="V2629" s="143"/>
      <c r="W2629" s="90">
        <f>IF(AND($AM$17&gt;=$X2629,$AM$17&lt;=$Y2629),'TARIFA ENTREGA A DIRECCION USD'!A2629,$W2630)</f>
        <v>0</v>
      </c>
      <c r="X2629" s="90">
        <v>2620.0010000000002</v>
      </c>
      <c r="Y2629" s="90">
        <v>2621</v>
      </c>
      <c r="Z2629" s="144"/>
    </row>
    <row r="2630" spans="1:26" ht="22.5" x14ac:dyDescent="0.2">
      <c r="A2630" s="294" t="str">
        <f t="shared" si="50"/>
        <v>MLM SFO</v>
      </c>
      <c r="B2630" s="368" t="s">
        <v>5474</v>
      </c>
      <c r="C2630" s="368" t="s">
        <v>5487</v>
      </c>
      <c r="D2630" s="279" t="s">
        <v>5608</v>
      </c>
      <c r="E2630" s="279" t="s">
        <v>5609</v>
      </c>
      <c r="F2630" s="405" t="s">
        <v>504</v>
      </c>
      <c r="G2630" s="370">
        <v>282</v>
      </c>
      <c r="I2630" s="143"/>
      <c r="J2630" s="143"/>
      <c r="K2630" s="143"/>
      <c r="L2630" s="143"/>
      <c r="M2630" s="237"/>
      <c r="N2630" s="143"/>
      <c r="O2630" s="143"/>
      <c r="P2630" s="143"/>
      <c r="Q2630" s="143"/>
      <c r="R2630" s="143"/>
      <c r="S2630" s="143"/>
      <c r="T2630" s="143"/>
      <c r="U2630" s="143"/>
      <c r="V2630" s="143"/>
      <c r="W2630" s="90">
        <f>IF(AND($AM$17&gt;=$X2630,$AM$17&lt;=$Y2630),'TARIFA ENTREGA A DIRECCION USD'!A2630,$W2631)</f>
        <v>0</v>
      </c>
      <c r="X2630" s="90">
        <v>2621.0010000000002</v>
      </c>
      <c r="Y2630" s="90">
        <v>2622</v>
      </c>
      <c r="Z2630" s="144"/>
    </row>
    <row r="2631" spans="1:26" ht="22.5" x14ac:dyDescent="0.2">
      <c r="A2631" s="294" t="str">
        <f t="shared" si="50"/>
        <v>MTA SFO</v>
      </c>
      <c r="B2631" s="368" t="s">
        <v>585</v>
      </c>
      <c r="C2631" s="368" t="s">
        <v>5483</v>
      </c>
      <c r="D2631" s="279" t="s">
        <v>5608</v>
      </c>
      <c r="E2631" s="279" t="s">
        <v>5609</v>
      </c>
      <c r="F2631" s="405" t="s">
        <v>504</v>
      </c>
      <c r="G2631" s="370">
        <v>516</v>
      </c>
      <c r="I2631" s="143"/>
      <c r="J2631" s="143"/>
      <c r="K2631" s="143"/>
      <c r="L2631" s="143"/>
      <c r="M2631" s="237"/>
      <c r="N2631" s="143"/>
      <c r="O2631" s="143"/>
      <c r="P2631" s="143"/>
      <c r="Q2631" s="143"/>
      <c r="R2631" s="143"/>
      <c r="S2631" s="143"/>
      <c r="T2631" s="143"/>
      <c r="U2631" s="143"/>
      <c r="V2631" s="143"/>
      <c r="W2631" s="90">
        <f>IF(AND($AM$17&gt;=$X2631,$AM$17&lt;=$Y2631),'TARIFA ENTREGA A DIRECCION USD'!A2631,$W2632)</f>
        <v>0</v>
      </c>
      <c r="X2631" s="90">
        <v>2622.0010000000002</v>
      </c>
      <c r="Y2631" s="90">
        <v>2623</v>
      </c>
      <c r="Z2631" s="144"/>
    </row>
    <row r="2632" spans="1:26" ht="22.5" x14ac:dyDescent="0.2">
      <c r="A2632" s="294" t="str">
        <f t="shared" si="50"/>
        <v>PCO SFO</v>
      </c>
      <c r="B2632" s="368" t="s">
        <v>586</v>
      </c>
      <c r="C2632" s="368" t="s">
        <v>587</v>
      </c>
      <c r="D2632" s="279" t="s">
        <v>5608</v>
      </c>
      <c r="E2632" s="279" t="s">
        <v>5609</v>
      </c>
      <c r="F2632" s="405" t="s">
        <v>504</v>
      </c>
      <c r="G2632" s="370">
        <v>284</v>
      </c>
      <c r="I2632" s="143"/>
      <c r="J2632" s="143"/>
      <c r="K2632" s="143"/>
      <c r="L2632" s="143"/>
      <c r="M2632" s="237"/>
      <c r="N2632" s="143"/>
      <c r="O2632" s="143"/>
      <c r="P2632" s="143"/>
      <c r="Q2632" s="143"/>
      <c r="R2632" s="143"/>
      <c r="S2632" s="143"/>
      <c r="T2632" s="143"/>
      <c r="U2632" s="143"/>
      <c r="V2632" s="143"/>
      <c r="W2632" s="90">
        <f>IF(AND($AM$17&gt;=$X2632,$AM$17&lt;=$Y2632),'TARIFA ENTREGA A DIRECCION USD'!A2632,$W2633)</f>
        <v>0</v>
      </c>
      <c r="X2632" s="90">
        <v>2623.0010000000002</v>
      </c>
      <c r="Y2632" s="90">
        <v>2624</v>
      </c>
      <c r="Z2632" s="144"/>
    </row>
    <row r="2633" spans="1:26" ht="22.5" x14ac:dyDescent="0.2">
      <c r="A2633" s="294" t="str">
        <f t="shared" si="50"/>
        <v>PFO SFO</v>
      </c>
      <c r="B2633" s="368" t="s">
        <v>588</v>
      </c>
      <c r="C2633" s="368" t="s">
        <v>589</v>
      </c>
      <c r="D2633" s="279" t="s">
        <v>5608</v>
      </c>
      <c r="E2633" s="279" t="s">
        <v>5609</v>
      </c>
      <c r="F2633" s="405" t="s">
        <v>504</v>
      </c>
      <c r="G2633" s="370">
        <v>602</v>
      </c>
      <c r="I2633" s="143"/>
      <c r="J2633" s="143"/>
      <c r="K2633" s="143"/>
      <c r="L2633" s="143"/>
      <c r="M2633" s="237"/>
      <c r="N2633" s="143"/>
      <c r="O2633" s="143"/>
      <c r="P2633" s="143"/>
      <c r="Q2633" s="143"/>
      <c r="R2633" s="143"/>
      <c r="S2633" s="143"/>
      <c r="T2633" s="143"/>
      <c r="U2633" s="143"/>
      <c r="V2633" s="143"/>
      <c r="W2633" s="90">
        <f>IF(AND($AM$17&gt;=$X2633,$AM$17&lt;=$Y2633),'TARIFA ENTREGA A DIRECCION USD'!A2633,$W2634)</f>
        <v>0</v>
      </c>
      <c r="X2633" s="90">
        <v>2624.0010000000002</v>
      </c>
      <c r="Y2633" s="90">
        <v>2625</v>
      </c>
      <c r="Z2633" s="144"/>
    </row>
    <row r="2634" spans="1:26" ht="22.5" x14ac:dyDescent="0.2">
      <c r="A2634" s="294" t="str">
        <f t="shared" si="50"/>
        <v>PLC SFO</v>
      </c>
      <c r="B2634" s="368" t="s">
        <v>590</v>
      </c>
      <c r="C2634" s="368" t="s">
        <v>591</v>
      </c>
      <c r="D2634" s="279" t="s">
        <v>5608</v>
      </c>
      <c r="E2634" s="279" t="s">
        <v>5609</v>
      </c>
      <c r="F2634" s="405" t="s">
        <v>504</v>
      </c>
      <c r="G2634" s="370">
        <v>600</v>
      </c>
      <c r="I2634" s="143"/>
      <c r="J2634" s="143"/>
      <c r="K2634" s="143"/>
      <c r="L2634" s="143"/>
      <c r="M2634" s="237"/>
      <c r="N2634" s="143"/>
      <c r="O2634" s="143"/>
      <c r="P2634" s="143"/>
      <c r="Q2634" s="143"/>
      <c r="R2634" s="143"/>
      <c r="S2634" s="143"/>
      <c r="T2634" s="143"/>
      <c r="U2634" s="143"/>
      <c r="V2634" s="143"/>
      <c r="W2634" s="90">
        <f>IF(AND($AM$17&gt;=$X2634,$AM$17&lt;=$Y2634),'TARIFA ENTREGA A DIRECCION USD'!A2634,$W2635)</f>
        <v>0</v>
      </c>
      <c r="X2634" s="90">
        <v>2625.0010000000002</v>
      </c>
      <c r="Y2634" s="90">
        <v>2626</v>
      </c>
      <c r="Z2634" s="144"/>
    </row>
    <row r="2635" spans="1:26" ht="22.5" x14ac:dyDescent="0.2">
      <c r="A2635" s="294" t="str">
        <f t="shared" si="50"/>
        <v>POZ SFO</v>
      </c>
      <c r="B2635" s="368" t="s">
        <v>592</v>
      </c>
      <c r="C2635" s="368" t="s">
        <v>593</v>
      </c>
      <c r="D2635" s="279" t="s">
        <v>5608</v>
      </c>
      <c r="E2635" s="279" t="s">
        <v>5609</v>
      </c>
      <c r="F2635" s="405" t="s">
        <v>504</v>
      </c>
      <c r="G2635" s="370">
        <v>939</v>
      </c>
      <c r="I2635" s="143"/>
      <c r="J2635" s="143"/>
      <c r="K2635" s="143"/>
      <c r="L2635" s="143"/>
      <c r="M2635" s="237"/>
      <c r="N2635" s="143"/>
      <c r="O2635" s="143"/>
      <c r="P2635" s="143"/>
      <c r="Q2635" s="143"/>
      <c r="R2635" s="143"/>
      <c r="S2635" s="143"/>
      <c r="T2635" s="143"/>
      <c r="U2635" s="143"/>
      <c r="V2635" s="143"/>
      <c r="W2635" s="90">
        <f>IF(AND($AM$17&gt;=$X2635,$AM$17&lt;=$Y2635),'TARIFA ENTREGA A DIRECCION USD'!A2635,$W2636)</f>
        <v>0</v>
      </c>
      <c r="X2635" s="90">
        <v>2626.0010000000002</v>
      </c>
      <c r="Y2635" s="90">
        <v>2627</v>
      </c>
      <c r="Z2635" s="144"/>
    </row>
    <row r="2636" spans="1:26" ht="22.5" x14ac:dyDescent="0.2">
      <c r="A2636" s="294" t="str">
        <f t="shared" si="50"/>
        <v>SNT SFO</v>
      </c>
      <c r="B2636" s="368" t="s">
        <v>5610</v>
      </c>
      <c r="C2636" s="368" t="s">
        <v>594</v>
      </c>
      <c r="D2636" s="279" t="s">
        <v>5608</v>
      </c>
      <c r="E2636" s="279" t="s">
        <v>5609</v>
      </c>
      <c r="F2636" s="405" t="s">
        <v>504</v>
      </c>
      <c r="G2636" s="370">
        <v>942</v>
      </c>
      <c r="I2636" s="143"/>
      <c r="J2636" s="143"/>
      <c r="K2636" s="143"/>
      <c r="L2636" s="143"/>
      <c r="M2636" s="237"/>
      <c r="N2636" s="143"/>
      <c r="O2636" s="143"/>
      <c r="P2636" s="143"/>
      <c r="Q2636" s="143"/>
      <c r="R2636" s="143"/>
      <c r="S2636" s="143"/>
      <c r="T2636" s="143"/>
      <c r="U2636" s="143"/>
      <c r="V2636" s="143"/>
      <c r="W2636" s="90">
        <f>IF(AND($AM$17&gt;=$X2636,$AM$17&lt;=$Y2636),'TARIFA ENTREGA A DIRECCION USD'!A2636,$W2637)</f>
        <v>0</v>
      </c>
      <c r="X2636" s="90">
        <v>2627.0010000000002</v>
      </c>
      <c r="Y2636" s="90">
        <v>2628</v>
      </c>
      <c r="Z2636" s="144"/>
    </row>
    <row r="2637" spans="1:26" ht="22.5" x14ac:dyDescent="0.2">
      <c r="A2637" s="294" t="str">
        <f t="shared" si="50"/>
        <v>SBZ SFO</v>
      </c>
      <c r="B2637" s="368" t="s">
        <v>595</v>
      </c>
      <c r="C2637" s="368" t="s">
        <v>5484</v>
      </c>
      <c r="D2637" s="279" t="s">
        <v>5608</v>
      </c>
      <c r="E2637" s="279" t="s">
        <v>5609</v>
      </c>
      <c r="F2637" s="405" t="s">
        <v>504</v>
      </c>
      <c r="G2637" s="369">
        <v>813</v>
      </c>
      <c r="I2637" s="143"/>
      <c r="J2637" s="143"/>
      <c r="K2637" s="143"/>
      <c r="L2637" s="143"/>
      <c r="M2637" s="237"/>
      <c r="N2637" s="143"/>
      <c r="O2637" s="143"/>
      <c r="P2637" s="143"/>
      <c r="Q2637" s="143"/>
      <c r="R2637" s="143"/>
      <c r="S2637" s="143"/>
      <c r="T2637" s="143"/>
      <c r="U2637" s="143"/>
      <c r="V2637" s="143"/>
      <c r="W2637" s="90">
        <f>IF(AND($AM$17&gt;=$X2637,$AM$17&lt;=$Y2637),'TARIFA ENTREGA A DIRECCION USD'!A2637,$W2638)</f>
        <v>0</v>
      </c>
      <c r="X2637" s="90">
        <v>2628.0010000000002</v>
      </c>
      <c r="Y2637" s="90">
        <v>2629</v>
      </c>
      <c r="Z2637" s="144"/>
    </row>
    <row r="2638" spans="1:26" ht="22.5" x14ac:dyDescent="0.2">
      <c r="A2638" s="294" t="str">
        <f t="shared" si="50"/>
        <v>SCL SFO</v>
      </c>
      <c r="B2638" s="368" t="s">
        <v>596</v>
      </c>
      <c r="C2638" s="368" t="s">
        <v>597</v>
      </c>
      <c r="D2638" s="279" t="s">
        <v>5608</v>
      </c>
      <c r="E2638" s="279" t="s">
        <v>5609</v>
      </c>
      <c r="F2638" s="405" t="s">
        <v>504</v>
      </c>
      <c r="G2638" s="370">
        <v>923</v>
      </c>
      <c r="I2638" s="143"/>
      <c r="J2638" s="143"/>
      <c r="K2638" s="143"/>
      <c r="L2638" s="143"/>
      <c r="M2638" s="237"/>
      <c r="N2638" s="143"/>
      <c r="O2638" s="143"/>
      <c r="P2638" s="143"/>
      <c r="Q2638" s="143"/>
      <c r="R2638" s="143"/>
      <c r="S2638" s="143"/>
      <c r="T2638" s="143"/>
      <c r="U2638" s="143"/>
      <c r="V2638" s="143"/>
      <c r="W2638" s="90">
        <f>IF(AND($AM$17&gt;=$X2638,$AM$17&lt;=$Y2638),'TARIFA ENTREGA A DIRECCION USD'!A2638,$W2639)</f>
        <v>0</v>
      </c>
      <c r="X2638" s="90">
        <v>2629.0010000000002</v>
      </c>
      <c r="Y2638" s="90">
        <v>2630</v>
      </c>
      <c r="Z2638" s="144"/>
    </row>
    <row r="2639" spans="1:26" ht="22.5" x14ac:dyDescent="0.2">
      <c r="A2639" s="294" t="str">
        <f t="shared" si="50"/>
        <v>SFE SFO</v>
      </c>
      <c r="B2639" s="368" t="s">
        <v>598</v>
      </c>
      <c r="C2639" s="368" t="s">
        <v>599</v>
      </c>
      <c r="D2639" s="279" t="s">
        <v>5608</v>
      </c>
      <c r="E2639" s="279" t="s">
        <v>5609</v>
      </c>
      <c r="F2639" s="405" t="s">
        <v>504</v>
      </c>
      <c r="G2639" s="370">
        <v>354</v>
      </c>
      <c r="I2639" s="143"/>
      <c r="J2639" s="143"/>
      <c r="K2639" s="143"/>
      <c r="L2639" s="143"/>
      <c r="M2639" s="237"/>
      <c r="N2639" s="143"/>
      <c r="O2639" s="143"/>
      <c r="P2639" s="143"/>
      <c r="Q2639" s="143"/>
      <c r="R2639" s="143"/>
      <c r="S2639" s="143"/>
      <c r="T2639" s="143"/>
      <c r="U2639" s="143"/>
      <c r="V2639" s="143"/>
      <c r="W2639" s="90">
        <f>IF(AND($AM$17&gt;=$X2639,$AM$17&lt;=$Y2639),'TARIFA ENTREGA A DIRECCION USD'!A2639,$W2640)</f>
        <v>0</v>
      </c>
      <c r="X2639" s="90">
        <v>2630.0010000000002</v>
      </c>
      <c r="Y2639" s="90">
        <v>2631</v>
      </c>
      <c r="Z2639" s="144"/>
    </row>
    <row r="2640" spans="1:26" ht="22.5" x14ac:dyDescent="0.2">
      <c r="A2640" s="294" t="str">
        <f t="shared" si="50"/>
        <v>SFX SFO</v>
      </c>
      <c r="B2640" s="368" t="s">
        <v>600</v>
      </c>
      <c r="C2640" s="368" t="s">
        <v>601</v>
      </c>
      <c r="D2640" s="279" t="s">
        <v>5608</v>
      </c>
      <c r="E2640" s="279" t="s">
        <v>5609</v>
      </c>
      <c r="F2640" s="405" t="s">
        <v>504</v>
      </c>
      <c r="G2640" s="370">
        <v>948</v>
      </c>
      <c r="I2640" s="143"/>
      <c r="J2640" s="143"/>
      <c r="K2640" s="143"/>
      <c r="L2640" s="143"/>
      <c r="M2640" s="237"/>
      <c r="N2640" s="143"/>
      <c r="O2640" s="143"/>
      <c r="P2640" s="143"/>
      <c r="Q2640" s="143"/>
      <c r="R2640" s="143"/>
      <c r="S2640" s="143"/>
      <c r="T2640" s="143"/>
      <c r="U2640" s="143"/>
      <c r="V2640" s="143"/>
      <c r="W2640" s="90">
        <f>IF(AND($AM$17&gt;=$X2640,$AM$17&lt;=$Y2640),'TARIFA ENTREGA A DIRECCION USD'!A2640,$W2641)</f>
        <v>0</v>
      </c>
      <c r="X2640" s="90">
        <v>2631.0010000000002</v>
      </c>
      <c r="Y2640" s="90">
        <v>2632</v>
      </c>
      <c r="Z2640" s="144"/>
    </row>
    <row r="2641" spans="1:26" ht="22.5" x14ac:dyDescent="0.2">
      <c r="A2641" s="294" t="str">
        <f t="shared" si="50"/>
        <v>TPT SFO</v>
      </c>
      <c r="B2641" s="368" t="s">
        <v>5503</v>
      </c>
      <c r="C2641" s="368" t="s">
        <v>5504</v>
      </c>
      <c r="D2641" s="279" t="s">
        <v>5608</v>
      </c>
      <c r="E2641" s="279" t="s">
        <v>5609</v>
      </c>
      <c r="F2641" s="405" t="s">
        <v>504</v>
      </c>
      <c r="G2641" s="370">
        <v>1001</v>
      </c>
      <c r="I2641" s="143"/>
      <c r="J2641" s="143"/>
      <c r="K2641" s="143"/>
      <c r="L2641" s="143"/>
      <c r="M2641" s="237"/>
      <c r="N2641" s="143"/>
      <c r="O2641" s="143"/>
      <c r="P2641" s="143"/>
      <c r="Q2641" s="143"/>
      <c r="R2641" s="143"/>
      <c r="S2641" s="143"/>
      <c r="T2641" s="143"/>
      <c r="U2641" s="143"/>
      <c r="V2641" s="143"/>
      <c r="W2641" s="90">
        <f>IF(AND($AM$17&gt;=$X2641,$AM$17&lt;=$Y2641),'TARIFA ENTREGA A DIRECCION USD'!A2641,$W2642)</f>
        <v>0</v>
      </c>
      <c r="X2641" s="90">
        <v>2632.0010000000002</v>
      </c>
      <c r="Y2641" s="90">
        <v>2633</v>
      </c>
      <c r="Z2641" s="144"/>
    </row>
    <row r="2642" spans="1:26" ht="22.5" x14ac:dyDescent="0.2">
      <c r="A2642" s="294" t="str">
        <f t="shared" si="50"/>
        <v>TY1 SFO</v>
      </c>
      <c r="B2642" s="368" t="s">
        <v>604</v>
      </c>
      <c r="C2642" s="368" t="s">
        <v>605</v>
      </c>
      <c r="D2642" s="279" t="s">
        <v>5608</v>
      </c>
      <c r="E2642" s="279" t="s">
        <v>5609</v>
      </c>
      <c r="F2642" s="405" t="s">
        <v>504</v>
      </c>
      <c r="G2642" s="370">
        <v>282</v>
      </c>
      <c r="I2642" s="143"/>
      <c r="J2642" s="143"/>
      <c r="K2642" s="143"/>
      <c r="L2642" s="143"/>
      <c r="M2642" s="237"/>
      <c r="N2642" s="143"/>
      <c r="O2642" s="143"/>
      <c r="P2642" s="143"/>
      <c r="Q2642" s="143"/>
      <c r="R2642" s="143"/>
      <c r="S2642" s="143"/>
      <c r="T2642" s="143"/>
      <c r="U2642" s="143"/>
      <c r="V2642" s="143"/>
      <c r="W2642" s="90">
        <f>IF(AND($AM$17&gt;=$X2642,$AM$17&lt;=$Y2642),'TARIFA ENTREGA A DIRECCION USD'!A2642,$W2643)</f>
        <v>0</v>
      </c>
      <c r="X2642" s="90">
        <v>2633.0010000000002</v>
      </c>
      <c r="Y2642" s="90">
        <v>2634</v>
      </c>
      <c r="Z2642" s="144"/>
    </row>
    <row r="2643" spans="1:26" ht="22.5" x14ac:dyDescent="0.2">
      <c r="A2643" s="294" t="str">
        <f t="shared" si="50"/>
        <v>VAL SFO</v>
      </c>
      <c r="B2643" s="368" t="s">
        <v>602</v>
      </c>
      <c r="C2643" s="368" t="s">
        <v>603</v>
      </c>
      <c r="D2643" s="279" t="s">
        <v>5608</v>
      </c>
      <c r="E2643" s="279" t="s">
        <v>5609</v>
      </c>
      <c r="F2643" s="405" t="s">
        <v>504</v>
      </c>
      <c r="G2643" s="370">
        <v>242</v>
      </c>
      <c r="I2643" s="143"/>
      <c r="J2643" s="143"/>
      <c r="K2643" s="143"/>
      <c r="L2643" s="143"/>
      <c r="M2643" s="237"/>
      <c r="N2643" s="143"/>
      <c r="O2643" s="143"/>
      <c r="P2643" s="143"/>
      <c r="Q2643" s="143"/>
      <c r="R2643" s="143"/>
      <c r="S2643" s="143"/>
      <c r="T2643" s="143"/>
      <c r="U2643" s="143"/>
      <c r="V2643" s="143"/>
      <c r="W2643" s="90">
        <f>IF(AND($AM$17&gt;=$X2643,$AM$17&lt;=$Y2643),'TARIFA ENTREGA A DIRECCION USD'!A2643,$W2644)</f>
        <v>0</v>
      </c>
      <c r="X2643" s="90">
        <v>2634.0010000000002</v>
      </c>
      <c r="Y2643" s="90">
        <v>2635</v>
      </c>
      <c r="Z2643" s="144"/>
    </row>
    <row r="2644" spans="1:26" ht="33.75" x14ac:dyDescent="0.2">
      <c r="A2644" s="294" t="str">
        <f t="shared" si="50"/>
        <v>VEN SFO</v>
      </c>
      <c r="B2644" s="279" t="s">
        <v>5475</v>
      </c>
      <c r="C2644" s="279" t="s">
        <v>5476</v>
      </c>
      <c r="D2644" s="279" t="s">
        <v>5608</v>
      </c>
      <c r="E2644" s="279" t="s">
        <v>5609</v>
      </c>
      <c r="F2644" s="405" t="s">
        <v>504</v>
      </c>
      <c r="G2644" s="406">
        <v>282</v>
      </c>
      <c r="I2644" s="143"/>
      <c r="J2644" s="143"/>
      <c r="K2644" s="143"/>
      <c r="L2644" s="143"/>
      <c r="M2644" s="237"/>
      <c r="N2644" s="143"/>
      <c r="O2644" s="143"/>
      <c r="P2644" s="143"/>
      <c r="Q2644" s="143"/>
      <c r="R2644" s="143"/>
      <c r="S2644" s="143"/>
      <c r="T2644" s="143"/>
      <c r="U2644" s="143"/>
      <c r="V2644" s="143"/>
      <c r="W2644" s="90">
        <f>IF(AND($AM$17&gt;=$X2644,$AM$17&lt;=$Y2644),'TARIFA ENTREGA A DIRECCION USD'!A2644,$W2645)</f>
        <v>0</v>
      </c>
      <c r="X2644" s="90">
        <v>2635.0010000000002</v>
      </c>
      <c r="Y2644" s="90">
        <v>2636</v>
      </c>
      <c r="Z2644" s="144"/>
    </row>
    <row r="2645" spans="1:26" ht="22.5" x14ac:dyDescent="0.2">
      <c r="A2645" s="294" t="str">
        <f t="shared" si="50"/>
        <v>VLP SFO</v>
      </c>
      <c r="B2645" s="368" t="s">
        <v>606</v>
      </c>
      <c r="C2645" s="279" t="s">
        <v>5482</v>
      </c>
      <c r="D2645" s="279" t="s">
        <v>5608</v>
      </c>
      <c r="E2645" s="279" t="s">
        <v>5609</v>
      </c>
      <c r="F2645" s="405" t="s">
        <v>504</v>
      </c>
      <c r="G2645" s="406">
        <v>205</v>
      </c>
      <c r="I2645" s="143"/>
      <c r="J2645" s="143"/>
      <c r="K2645" s="143"/>
      <c r="L2645" s="143"/>
      <c r="M2645" s="237"/>
      <c r="N2645" s="143"/>
      <c r="O2645" s="143"/>
      <c r="P2645" s="143"/>
      <c r="Q2645" s="143"/>
      <c r="R2645" s="143"/>
      <c r="S2645" s="143"/>
      <c r="T2645" s="143"/>
      <c r="U2645" s="143"/>
      <c r="V2645" s="143"/>
      <c r="W2645" s="90">
        <f>IF(AND($AM$17&gt;=$X2645,$AM$17&lt;=$Y2645),'TARIFA ENTREGA A DIRECCION USD'!A2645,$W2646)</f>
        <v>0</v>
      </c>
      <c r="X2645" s="90">
        <v>2636.0010000000002</v>
      </c>
      <c r="Y2645" s="90">
        <v>2637</v>
      </c>
      <c r="Z2645" s="144"/>
    </row>
    <row r="2646" spans="1:26" ht="22.5" x14ac:dyDescent="0.2">
      <c r="A2646" s="294" t="str">
        <f t="shared" si="50"/>
        <v>VRA SFO</v>
      </c>
      <c r="B2646" s="368" t="s">
        <v>607</v>
      </c>
      <c r="C2646" s="368" t="s">
        <v>608</v>
      </c>
      <c r="D2646" s="279" t="s">
        <v>5608</v>
      </c>
      <c r="E2646" s="279" t="s">
        <v>5609</v>
      </c>
      <c r="F2646" s="405" t="s">
        <v>504</v>
      </c>
      <c r="G2646" s="370">
        <v>611</v>
      </c>
      <c r="I2646" s="143"/>
      <c r="J2646" s="143"/>
      <c r="K2646" s="143"/>
      <c r="L2646" s="143"/>
      <c r="M2646" s="237"/>
      <c r="N2646" s="143"/>
      <c r="O2646" s="143"/>
      <c r="P2646" s="143"/>
      <c r="Q2646" s="143"/>
      <c r="R2646" s="143"/>
      <c r="S2646" s="143"/>
      <c r="T2646" s="143"/>
      <c r="U2646" s="143"/>
      <c r="V2646" s="143"/>
      <c r="W2646" s="90">
        <f>IF(AND($AM$17&gt;=$X2646,$AM$17&lt;=$Y2646),'TARIFA ENTREGA A DIRECCION USD'!A2646,$W2647)</f>
        <v>0</v>
      </c>
      <c r="X2646" s="90">
        <v>2637.0010000000002</v>
      </c>
      <c r="Y2646" s="90">
        <v>2638</v>
      </c>
      <c r="Z2646" s="144"/>
    </row>
    <row r="2647" spans="1:26" ht="22.5" x14ac:dyDescent="0.2">
      <c r="A2647" s="294" t="str">
        <f t="shared" si="50"/>
        <v>XBM SFO</v>
      </c>
      <c r="B2647" s="368" t="s">
        <v>609</v>
      </c>
      <c r="C2647" s="368" t="s">
        <v>612</v>
      </c>
      <c r="D2647" s="279" t="s">
        <v>5608</v>
      </c>
      <c r="E2647" s="279" t="s">
        <v>5609</v>
      </c>
      <c r="F2647" s="405" t="s">
        <v>504</v>
      </c>
      <c r="G2647" s="370">
        <v>282</v>
      </c>
      <c r="I2647" s="143"/>
      <c r="J2647" s="143"/>
      <c r="K2647" s="143"/>
      <c r="L2647" s="143"/>
      <c r="M2647" s="237"/>
      <c r="N2647" s="143"/>
      <c r="O2647" s="143"/>
      <c r="P2647" s="143"/>
      <c r="Q2647" s="143"/>
      <c r="R2647" s="143"/>
      <c r="S2647" s="143"/>
      <c r="T2647" s="143"/>
      <c r="U2647" s="143"/>
      <c r="V2647" s="143"/>
      <c r="W2647" s="90">
        <f>IF(AND($AM$17&gt;=$X2647,$AM$17&lt;=$Y2647),'TARIFA ENTREGA A DIRECCION USD'!A2647,$W2648)</f>
        <v>0</v>
      </c>
      <c r="X2647" s="90">
        <v>2638.0010000000002</v>
      </c>
      <c r="Y2647" s="90">
        <v>2639</v>
      </c>
      <c r="Z2647" s="144"/>
    </row>
    <row r="2648" spans="1:26" ht="22.5" x14ac:dyDescent="0.2">
      <c r="A2648" s="294" t="str">
        <f t="shared" si="50"/>
        <v>XCH SFO</v>
      </c>
      <c r="B2648" s="368" t="s">
        <v>5537</v>
      </c>
      <c r="C2648" s="278" t="s">
        <v>5538</v>
      </c>
      <c r="D2648" s="279" t="s">
        <v>5608</v>
      </c>
      <c r="E2648" s="279" t="s">
        <v>5609</v>
      </c>
      <c r="F2648" s="405" t="s">
        <v>504</v>
      </c>
      <c r="G2648" s="396">
        <v>282</v>
      </c>
      <c r="I2648" s="143"/>
      <c r="J2648" s="143"/>
      <c r="K2648" s="143"/>
      <c r="L2648" s="143"/>
      <c r="M2648" s="237"/>
      <c r="N2648" s="143"/>
      <c r="O2648" s="143"/>
      <c r="P2648" s="143"/>
      <c r="Q2648" s="143"/>
      <c r="R2648" s="143"/>
      <c r="S2648" s="143"/>
      <c r="T2648" s="143"/>
      <c r="U2648" s="143"/>
      <c r="V2648" s="143"/>
      <c r="W2648" s="90">
        <f>IF(AND($AM$17&gt;=$X2648,$AM$17&lt;=$Y2648),'TARIFA ENTREGA A DIRECCION USD'!A2648,$W2649)</f>
        <v>0</v>
      </c>
      <c r="X2648" s="90">
        <v>2639.0010000000002</v>
      </c>
      <c r="Y2648" s="90">
        <v>2640</v>
      </c>
      <c r="Z2648" s="144"/>
    </row>
    <row r="2649" spans="1:26" ht="22.5" x14ac:dyDescent="0.2">
      <c r="A2649" s="294" t="str">
        <f t="shared" si="50"/>
        <v>XCP SFO</v>
      </c>
      <c r="B2649" s="293" t="s">
        <v>5549</v>
      </c>
      <c r="C2649" s="293" t="s">
        <v>5550</v>
      </c>
      <c r="D2649" s="279" t="s">
        <v>5608</v>
      </c>
      <c r="E2649" s="279" t="s">
        <v>5609</v>
      </c>
      <c r="F2649" s="405" t="s">
        <v>504</v>
      </c>
      <c r="G2649" s="398">
        <v>282</v>
      </c>
      <c r="I2649" s="143"/>
      <c r="J2649" s="143"/>
      <c r="K2649" s="143"/>
      <c r="L2649" s="143"/>
      <c r="M2649" s="237"/>
      <c r="N2649" s="143"/>
      <c r="O2649" s="143"/>
      <c r="P2649" s="143"/>
      <c r="Q2649" s="143"/>
      <c r="R2649" s="143"/>
      <c r="S2649" s="143"/>
      <c r="T2649" s="143"/>
      <c r="U2649" s="143"/>
      <c r="V2649" s="143"/>
      <c r="W2649" s="90">
        <f>IF(AND($AM$17&gt;=$X2649,$AM$17&lt;=$Y2649),'TARIFA ENTREGA A DIRECCION USD'!A2649,$W2650)</f>
        <v>0</v>
      </c>
      <c r="X2649" s="90">
        <v>2640.0010000000002</v>
      </c>
      <c r="Y2649" s="90">
        <v>2641</v>
      </c>
      <c r="Z2649" s="144"/>
    </row>
    <row r="2650" spans="1:26" ht="22.5" x14ac:dyDescent="0.2">
      <c r="A2650" s="294" t="str">
        <f t="shared" si="50"/>
        <v>XES SFO</v>
      </c>
      <c r="B2650" s="407" t="s">
        <v>610</v>
      </c>
      <c r="C2650" s="407" t="s">
        <v>613</v>
      </c>
      <c r="D2650" s="279" t="s">
        <v>5608</v>
      </c>
      <c r="E2650" s="279" t="s">
        <v>5609</v>
      </c>
      <c r="F2650" s="405" t="s">
        <v>504</v>
      </c>
      <c r="G2650" s="410">
        <v>282</v>
      </c>
      <c r="I2650" s="143"/>
      <c r="J2650" s="143"/>
      <c r="K2650" s="143"/>
      <c r="L2650" s="143"/>
      <c r="M2650" s="237"/>
      <c r="N2650" s="143"/>
      <c r="O2650" s="143"/>
      <c r="P2650" s="143"/>
      <c r="Q2650" s="143"/>
      <c r="R2650" s="143"/>
      <c r="S2650" s="143"/>
      <c r="T2650" s="143"/>
      <c r="U2650" s="143"/>
      <c r="V2650" s="143"/>
      <c r="W2650" s="90">
        <f>IF(AND($AM$17&gt;=$X2650,$AM$17&lt;=$Y2650),'TARIFA ENTREGA A DIRECCION USD'!A2650,$W2651)</f>
        <v>0</v>
      </c>
      <c r="X2650" s="90">
        <v>2641.0010000000002</v>
      </c>
      <c r="Y2650" s="90">
        <v>2642</v>
      </c>
      <c r="Z2650" s="144"/>
    </row>
    <row r="2651" spans="1:26" ht="22.5" x14ac:dyDescent="0.2">
      <c r="A2651" s="294" t="str">
        <f t="shared" si="50"/>
        <v>XSJ SFO</v>
      </c>
      <c r="B2651" s="368" t="s">
        <v>5477</v>
      </c>
      <c r="C2651" s="368" t="s">
        <v>5478</v>
      </c>
      <c r="D2651" s="279" t="s">
        <v>5608</v>
      </c>
      <c r="E2651" s="279" t="s">
        <v>5609</v>
      </c>
      <c r="F2651" s="405" t="s">
        <v>504</v>
      </c>
      <c r="G2651" s="370">
        <v>282</v>
      </c>
      <c r="I2651" s="143"/>
      <c r="J2651" s="143"/>
      <c r="K2651" s="143"/>
      <c r="L2651" s="143"/>
      <c r="M2651" s="237"/>
      <c r="N2651" s="143"/>
      <c r="O2651" s="143"/>
      <c r="P2651" s="143"/>
      <c r="Q2651" s="143"/>
      <c r="R2651" s="143"/>
      <c r="S2651" s="143"/>
      <c r="T2651" s="143"/>
      <c r="U2651" s="143"/>
      <c r="V2651" s="143"/>
      <c r="W2651" s="90">
        <f>IF(AND($AM$17&gt;=$X2651,$AM$17&lt;=$Y2651),'TARIFA ENTREGA A DIRECCION USD'!A2651,$W2652)</f>
        <v>0</v>
      </c>
      <c r="X2651" s="90">
        <v>2642.0010000000002</v>
      </c>
      <c r="Y2651" s="90">
        <v>2643</v>
      </c>
      <c r="Z2651" s="144"/>
    </row>
    <row r="2652" spans="1:26" ht="22.5" x14ac:dyDescent="0.2">
      <c r="A2652" s="294" t="str">
        <f t="shared" si="50"/>
        <v>XSS SFO</v>
      </c>
      <c r="B2652" s="407" t="s">
        <v>5485</v>
      </c>
      <c r="C2652" s="407" t="s">
        <v>5486</v>
      </c>
      <c r="D2652" s="279" t="s">
        <v>5608</v>
      </c>
      <c r="E2652" s="279" t="s">
        <v>5609</v>
      </c>
      <c r="F2652" s="405" t="s">
        <v>504</v>
      </c>
      <c r="G2652" s="410">
        <v>923</v>
      </c>
      <c r="I2652" s="143"/>
      <c r="J2652" s="143"/>
      <c r="K2652" s="143"/>
      <c r="L2652" s="143"/>
      <c r="M2652" s="237"/>
      <c r="N2652" s="143"/>
      <c r="O2652" s="143"/>
      <c r="P2652" s="143"/>
      <c r="Q2652" s="143"/>
      <c r="R2652" s="143"/>
      <c r="S2652" s="143"/>
      <c r="T2652" s="143"/>
      <c r="U2652" s="143"/>
      <c r="V2652" s="143"/>
      <c r="W2652" s="90">
        <f>IF(AND($AM$17&gt;=$X2652,$AM$17&lt;=$Y2652),'TARIFA ENTREGA A DIRECCION USD'!A2652,$W2653)</f>
        <v>0</v>
      </c>
      <c r="X2652" s="90">
        <v>2643.0010000000002</v>
      </c>
      <c r="Y2652" s="90">
        <v>2644</v>
      </c>
      <c r="Z2652" s="144"/>
    </row>
    <row r="2653" spans="1:26" ht="22.5" x14ac:dyDescent="0.2">
      <c r="A2653" s="294" t="str">
        <f t="shared" si="50"/>
        <v>XTT SFO</v>
      </c>
      <c r="B2653" s="407" t="s">
        <v>5448</v>
      </c>
      <c r="C2653" s="407" t="s">
        <v>5479</v>
      </c>
      <c r="D2653" s="279" t="s">
        <v>5608</v>
      </c>
      <c r="E2653" s="279" t="s">
        <v>5609</v>
      </c>
      <c r="F2653" s="405" t="s">
        <v>504</v>
      </c>
      <c r="G2653" s="410">
        <v>282</v>
      </c>
      <c r="I2653" s="143"/>
      <c r="J2653" s="143"/>
      <c r="K2653" s="143"/>
      <c r="L2653" s="143"/>
      <c r="M2653" s="237"/>
      <c r="N2653" s="143"/>
      <c r="O2653" s="143"/>
      <c r="P2653" s="143"/>
      <c r="Q2653" s="143"/>
      <c r="R2653" s="143"/>
      <c r="S2653" s="143"/>
      <c r="T2653" s="143"/>
      <c r="U2653" s="143"/>
      <c r="V2653" s="143"/>
      <c r="W2653" s="90">
        <f>IF(AND($AM$17&gt;=$X2653,$AM$17&lt;=$Y2653),'TARIFA ENTREGA A DIRECCION USD'!A2653,$W2654)</f>
        <v>0</v>
      </c>
      <c r="X2653" s="90">
        <v>2644.0010000000002</v>
      </c>
      <c r="Y2653" s="90">
        <v>2645</v>
      </c>
      <c r="Z2653" s="144"/>
    </row>
    <row r="2654" spans="1:26" x14ac:dyDescent="0.2">
      <c r="A2654" s="3"/>
      <c r="B2654" s="3"/>
      <c r="C2654" s="3"/>
      <c r="D2654" s="3"/>
      <c r="E2654" s="3"/>
      <c r="F2654" s="3"/>
      <c r="G2654" s="3"/>
      <c r="I2654" s="143"/>
      <c r="J2654" s="143"/>
      <c r="K2654" s="143"/>
      <c r="L2654" s="143"/>
      <c r="M2654" s="237"/>
      <c r="N2654" s="143"/>
      <c r="O2654" s="143"/>
      <c r="P2654" s="143"/>
      <c r="Q2654" s="143"/>
      <c r="R2654" s="143"/>
      <c r="S2654" s="143"/>
      <c r="T2654" s="143"/>
      <c r="U2654" s="143"/>
      <c r="V2654" s="143"/>
      <c r="W2654" s="90">
        <f>IF(AND($AM$17&gt;=$X2654,$AM$17&lt;=$Y2654),'TARIFA ENTREGA A DIRECCION USD'!A2654,$W2655)</f>
        <v>0</v>
      </c>
      <c r="X2654" s="90">
        <v>2645.0010000000002</v>
      </c>
      <c r="Y2654" s="90">
        <v>2646</v>
      </c>
      <c r="Z2654" s="144"/>
    </row>
    <row r="2655" spans="1:26" x14ac:dyDescent="0.2">
      <c r="A2655" s="3"/>
      <c r="B2655" s="3"/>
      <c r="C2655" s="3"/>
      <c r="D2655" s="3"/>
      <c r="E2655" s="3"/>
      <c r="F2655" s="3"/>
      <c r="G2655" s="3"/>
      <c r="I2655" s="143"/>
      <c r="J2655" s="143"/>
      <c r="K2655" s="143"/>
      <c r="L2655" s="143"/>
      <c r="M2655" s="237"/>
      <c r="N2655" s="143"/>
      <c r="O2655" s="143"/>
      <c r="P2655" s="143"/>
      <c r="Q2655" s="143"/>
      <c r="R2655" s="143"/>
      <c r="S2655" s="143"/>
      <c r="T2655" s="143"/>
      <c r="U2655" s="143"/>
      <c r="V2655" s="143"/>
      <c r="W2655" s="90">
        <f>IF(AND($AM$17&gt;=$X2655,$AM$17&lt;=$Y2655),'TARIFA ENTREGA A DIRECCION USD'!A2655,$W2656)</f>
        <v>0</v>
      </c>
      <c r="X2655" s="90">
        <v>2646.0010000000002</v>
      </c>
      <c r="Y2655" s="90">
        <v>2647</v>
      </c>
      <c r="Z2655" s="144"/>
    </row>
    <row r="2656" spans="1:26" x14ac:dyDescent="0.2">
      <c r="A2656" s="3"/>
      <c r="B2656" s="3"/>
      <c r="C2656" s="3"/>
      <c r="D2656" s="3"/>
      <c r="E2656" s="3"/>
      <c r="F2656" s="3"/>
      <c r="G2656" s="3"/>
      <c r="I2656" s="143"/>
      <c r="J2656" s="143"/>
      <c r="K2656" s="143"/>
      <c r="L2656" s="143"/>
      <c r="M2656" s="237"/>
      <c r="N2656" s="143"/>
      <c r="O2656" s="143"/>
      <c r="P2656" s="143"/>
      <c r="Q2656" s="143"/>
      <c r="R2656" s="143"/>
      <c r="S2656" s="143"/>
      <c r="T2656" s="143"/>
      <c r="U2656" s="143"/>
      <c r="V2656" s="143"/>
      <c r="W2656" s="90">
        <f>IF(AND($AM$17&gt;=$X2656,$AM$17&lt;=$Y2656),'TARIFA ENTREGA A DIRECCION USD'!A2656,$W2657)</f>
        <v>0</v>
      </c>
      <c r="X2656" s="90">
        <v>2647.0010000000002</v>
      </c>
      <c r="Y2656" s="90">
        <v>2648</v>
      </c>
      <c r="Z2656" s="144"/>
    </row>
    <row r="2657" spans="1:26" x14ac:dyDescent="0.2">
      <c r="A2657" s="3"/>
      <c r="B2657" s="3"/>
      <c r="C2657" s="3"/>
      <c r="D2657" s="3"/>
      <c r="E2657" s="3"/>
      <c r="F2657" s="3"/>
      <c r="G2657" s="3"/>
      <c r="I2657" s="143"/>
      <c r="J2657" s="143"/>
      <c r="K2657" s="143"/>
      <c r="L2657" s="143"/>
      <c r="M2657" s="237"/>
      <c r="N2657" s="143"/>
      <c r="O2657" s="143"/>
      <c r="P2657" s="143"/>
      <c r="Q2657" s="143"/>
      <c r="R2657" s="143"/>
      <c r="S2657" s="143"/>
      <c r="T2657" s="143"/>
      <c r="U2657" s="143"/>
      <c r="V2657" s="143"/>
      <c r="W2657" s="90">
        <f>IF(AND($AM$17&gt;=$X2657,$AM$17&lt;=$Y2657),'TARIFA ENTREGA A DIRECCION USD'!A2657,$W2658)</f>
        <v>0</v>
      </c>
      <c r="X2657" s="90">
        <v>2648.0010000000002</v>
      </c>
      <c r="Y2657" s="90">
        <v>2649</v>
      </c>
      <c r="Z2657" s="144"/>
    </row>
    <row r="2658" spans="1:26" x14ac:dyDescent="0.2">
      <c r="A2658" s="3"/>
      <c r="B2658" s="3"/>
      <c r="C2658" s="3"/>
      <c r="D2658" s="3"/>
      <c r="E2658" s="3"/>
      <c r="F2658" s="3"/>
      <c r="G2658" s="3"/>
      <c r="I2658" s="143"/>
      <c r="J2658" s="143"/>
      <c r="K2658" s="143"/>
      <c r="L2658" s="143"/>
      <c r="M2658" s="237"/>
      <c r="N2658" s="143"/>
      <c r="O2658" s="143"/>
      <c r="P2658" s="143"/>
      <c r="Q2658" s="143"/>
      <c r="R2658" s="143"/>
      <c r="S2658" s="143"/>
      <c r="T2658" s="143"/>
      <c r="U2658" s="143"/>
      <c r="V2658" s="143"/>
      <c r="W2658" s="90">
        <f>IF(AND($AM$17&gt;=$X2658,$AM$17&lt;=$Y2658),'TARIFA ENTREGA A DIRECCION USD'!A2658,$W2659)</f>
        <v>0</v>
      </c>
      <c r="X2658" s="90">
        <v>2649.0010000000002</v>
      </c>
      <c r="Y2658" s="90">
        <v>2650</v>
      </c>
      <c r="Z2658" s="144"/>
    </row>
    <row r="2659" spans="1:26" x14ac:dyDescent="0.2">
      <c r="A2659" s="3"/>
      <c r="B2659" s="3"/>
      <c r="C2659" s="3"/>
      <c r="D2659" s="3"/>
      <c r="E2659" s="3"/>
      <c r="F2659" s="3"/>
      <c r="G2659" s="3"/>
      <c r="I2659" s="143"/>
      <c r="J2659" s="143"/>
      <c r="K2659" s="143"/>
      <c r="L2659" s="143"/>
      <c r="M2659" s="237"/>
      <c r="N2659" s="143"/>
      <c r="O2659" s="143"/>
      <c r="P2659" s="143"/>
      <c r="Q2659" s="143"/>
      <c r="R2659" s="143"/>
      <c r="S2659" s="143"/>
      <c r="T2659" s="143"/>
      <c r="U2659" s="143"/>
      <c r="V2659" s="143"/>
      <c r="W2659" s="90">
        <f>IF(AND($AM$17&gt;=$X2659,$AM$17&lt;=$Y2659),'TARIFA ENTREGA A DIRECCION USD'!A2659,$W2660)</f>
        <v>0</v>
      </c>
      <c r="X2659" s="90">
        <v>2650.0010000000002</v>
      </c>
      <c r="Y2659" s="90">
        <v>2651</v>
      </c>
      <c r="Z2659" s="144"/>
    </row>
    <row r="2660" spans="1:26" x14ac:dyDescent="0.2">
      <c r="A2660" s="3"/>
      <c r="B2660" s="3"/>
      <c r="C2660" s="3"/>
      <c r="D2660" s="3"/>
      <c r="E2660" s="3"/>
      <c r="F2660" s="3"/>
      <c r="G2660" s="3"/>
      <c r="I2660" s="143"/>
      <c r="J2660" s="143"/>
      <c r="K2660" s="143"/>
      <c r="L2660" s="143"/>
      <c r="M2660" s="237"/>
      <c r="N2660" s="143"/>
      <c r="O2660" s="143"/>
      <c r="P2660" s="143"/>
      <c r="Q2660" s="143"/>
      <c r="R2660" s="143"/>
      <c r="S2660" s="143"/>
      <c r="T2660" s="143"/>
      <c r="U2660" s="143"/>
      <c r="V2660" s="143"/>
      <c r="W2660" s="90">
        <f>IF(AND($AM$17&gt;=$X2660,$AM$17&lt;=$Y2660),'TARIFA ENTREGA A DIRECCION USD'!A2660,$W2661)</f>
        <v>0</v>
      </c>
      <c r="X2660" s="90">
        <v>2651.0010000000002</v>
      </c>
      <c r="Y2660" s="90">
        <v>2652</v>
      </c>
      <c r="Z2660" s="144"/>
    </row>
    <row r="2661" spans="1:26" x14ac:dyDescent="0.2">
      <c r="A2661" s="3"/>
      <c r="B2661" s="3"/>
      <c r="C2661" s="3"/>
      <c r="D2661" s="3"/>
      <c r="E2661" s="3"/>
      <c r="F2661" s="3"/>
      <c r="G2661" s="3"/>
      <c r="I2661" s="143"/>
      <c r="J2661" s="143"/>
      <c r="K2661" s="143"/>
      <c r="L2661" s="143"/>
      <c r="M2661" s="237"/>
      <c r="N2661" s="143"/>
      <c r="O2661" s="143"/>
      <c r="P2661" s="143"/>
      <c r="Q2661" s="143"/>
      <c r="R2661" s="143"/>
      <c r="S2661" s="143"/>
      <c r="T2661" s="143"/>
      <c r="U2661" s="143"/>
      <c r="V2661" s="143"/>
      <c r="W2661" s="90">
        <f>IF(AND($AM$17&gt;=$X2661,$AM$17&lt;=$Y2661),'TARIFA ENTREGA A DIRECCION USD'!A2661,$W2662)</f>
        <v>0</v>
      </c>
      <c r="X2661" s="90">
        <v>2652.0010000000002</v>
      </c>
      <c r="Y2661" s="90">
        <v>2653</v>
      </c>
      <c r="Z2661" s="144"/>
    </row>
    <row r="2662" spans="1:26" x14ac:dyDescent="0.2">
      <c r="A2662" s="3"/>
      <c r="B2662" s="3"/>
      <c r="C2662" s="3"/>
      <c r="D2662" s="3"/>
      <c r="E2662" s="3"/>
      <c r="F2662" s="3"/>
      <c r="G2662" s="3"/>
      <c r="I2662" s="143"/>
      <c r="J2662" s="143"/>
      <c r="K2662" s="143"/>
      <c r="L2662" s="143"/>
      <c r="M2662" s="237"/>
      <c r="N2662" s="143"/>
      <c r="O2662" s="143"/>
      <c r="P2662" s="143"/>
      <c r="Q2662" s="143"/>
      <c r="R2662" s="143"/>
      <c r="S2662" s="143"/>
      <c r="T2662" s="143"/>
      <c r="U2662" s="143"/>
      <c r="V2662" s="143"/>
      <c r="W2662" s="90">
        <f>IF(AND($AM$17&gt;=$X2662,$AM$17&lt;=$Y2662),'TARIFA ENTREGA A DIRECCION USD'!A2662,$W2663)</f>
        <v>0</v>
      </c>
      <c r="X2662" s="90">
        <v>2653.0010000000002</v>
      </c>
      <c r="Y2662" s="90">
        <v>2654</v>
      </c>
      <c r="Z2662" s="144"/>
    </row>
    <row r="2663" spans="1:26" x14ac:dyDescent="0.2">
      <c r="A2663" s="3"/>
      <c r="B2663" s="3"/>
      <c r="C2663" s="3"/>
      <c r="D2663" s="3"/>
      <c r="E2663" s="3"/>
      <c r="F2663" s="3"/>
      <c r="G2663" s="3"/>
      <c r="I2663" s="143"/>
      <c r="J2663" s="143"/>
      <c r="K2663" s="143"/>
      <c r="L2663" s="143"/>
      <c r="M2663" s="237"/>
      <c r="N2663" s="143"/>
      <c r="O2663" s="143"/>
      <c r="P2663" s="143"/>
      <c r="Q2663" s="143"/>
      <c r="R2663" s="143"/>
      <c r="S2663" s="143"/>
      <c r="T2663" s="143"/>
      <c r="U2663" s="143"/>
      <c r="V2663" s="143"/>
      <c r="W2663" s="90">
        <f>IF(AND($AM$17&gt;=$X2663,$AM$17&lt;=$Y2663),'TARIFA ENTREGA A DIRECCION USD'!A2663,$W2664)</f>
        <v>0</v>
      </c>
      <c r="X2663" s="90">
        <v>2654.0010000000002</v>
      </c>
      <c r="Y2663" s="90">
        <v>2655</v>
      </c>
      <c r="Z2663" s="144"/>
    </row>
    <row r="2664" spans="1:26" x14ac:dyDescent="0.2">
      <c r="A2664" s="3"/>
      <c r="B2664" s="3"/>
      <c r="C2664" s="3"/>
      <c r="D2664" s="3"/>
      <c r="E2664" s="3"/>
      <c r="F2664" s="3"/>
      <c r="G2664" s="3"/>
      <c r="I2664" s="143"/>
      <c r="J2664" s="143"/>
      <c r="K2664" s="143"/>
      <c r="L2664" s="143"/>
      <c r="M2664" s="237"/>
      <c r="N2664" s="143"/>
      <c r="O2664" s="143"/>
      <c r="P2664" s="143"/>
      <c r="Q2664" s="143"/>
      <c r="R2664" s="143"/>
      <c r="S2664" s="143"/>
      <c r="T2664" s="143"/>
      <c r="U2664" s="143"/>
      <c r="V2664" s="143"/>
      <c r="W2664" s="90">
        <f>IF(AND($AM$17&gt;=$X2664,$AM$17&lt;=$Y2664),'TARIFA ENTREGA A DIRECCION USD'!A2664,$W2665)</f>
        <v>0</v>
      </c>
      <c r="X2664" s="90">
        <v>2655.0010000000002</v>
      </c>
      <c r="Y2664" s="90">
        <v>2656</v>
      </c>
      <c r="Z2664" s="144"/>
    </row>
    <row r="2665" spans="1:26" x14ac:dyDescent="0.2">
      <c r="A2665" s="3"/>
      <c r="B2665" s="3"/>
      <c r="C2665" s="3"/>
      <c r="D2665" s="3"/>
      <c r="E2665" s="3"/>
      <c r="F2665" s="3"/>
      <c r="G2665" s="3"/>
      <c r="I2665" s="143"/>
      <c r="J2665" s="143"/>
      <c r="K2665" s="143"/>
      <c r="L2665" s="143"/>
      <c r="M2665" s="237"/>
      <c r="N2665" s="143"/>
      <c r="O2665" s="143"/>
      <c r="P2665" s="143"/>
      <c r="Q2665" s="143"/>
      <c r="R2665" s="143"/>
      <c r="S2665" s="143"/>
      <c r="T2665" s="143"/>
      <c r="U2665" s="143"/>
      <c r="V2665" s="143"/>
      <c r="W2665" s="90">
        <f>IF(AND($AM$17&gt;=$X2665,$AM$17&lt;=$Y2665),'TARIFA ENTREGA A DIRECCION USD'!A2665,$W2666)</f>
        <v>0</v>
      </c>
      <c r="X2665" s="90">
        <v>2656.0010000000002</v>
      </c>
      <c r="Y2665" s="90">
        <v>2657</v>
      </c>
      <c r="Z2665" s="144"/>
    </row>
    <row r="2666" spans="1:26" x14ac:dyDescent="0.2">
      <c r="A2666" s="3"/>
      <c r="B2666" s="3"/>
      <c r="C2666" s="3"/>
      <c r="D2666" s="3"/>
      <c r="E2666" s="3"/>
      <c r="F2666" s="3"/>
      <c r="G2666" s="3"/>
      <c r="I2666" s="143"/>
      <c r="J2666" s="143"/>
      <c r="K2666" s="143"/>
      <c r="L2666" s="143"/>
      <c r="M2666" s="237"/>
      <c r="N2666" s="143"/>
      <c r="O2666" s="143"/>
      <c r="P2666" s="143"/>
      <c r="Q2666" s="143"/>
      <c r="R2666" s="143"/>
      <c r="S2666" s="143"/>
      <c r="T2666" s="143"/>
      <c r="U2666" s="143"/>
      <c r="V2666" s="143"/>
      <c r="W2666" s="90">
        <f>IF(AND($AM$17&gt;=$X2666,$AM$17&lt;=$Y2666),'TARIFA ENTREGA A DIRECCION USD'!A2666,$W2667)</f>
        <v>0</v>
      </c>
      <c r="X2666" s="90">
        <v>2657.0010000000002</v>
      </c>
      <c r="Y2666" s="90">
        <v>2658</v>
      </c>
      <c r="Z2666" s="144"/>
    </row>
    <row r="2667" spans="1:26" x14ac:dyDescent="0.2">
      <c r="A2667" s="3"/>
      <c r="B2667" s="3"/>
      <c r="C2667" s="3"/>
      <c r="D2667" s="3"/>
      <c r="E2667" s="3"/>
      <c r="F2667" s="3"/>
      <c r="G2667" s="3"/>
      <c r="I2667" s="143"/>
      <c r="J2667" s="143"/>
      <c r="K2667" s="143"/>
      <c r="L2667" s="143"/>
      <c r="M2667" s="237"/>
      <c r="N2667" s="143"/>
      <c r="O2667" s="143"/>
      <c r="P2667" s="143"/>
      <c r="Q2667" s="143"/>
      <c r="R2667" s="143"/>
      <c r="S2667" s="143"/>
      <c r="T2667" s="143"/>
      <c r="U2667" s="143"/>
      <c r="V2667" s="143"/>
      <c r="W2667" s="90">
        <f>IF(AND($AM$17&gt;=$X2667,$AM$17&lt;=$Y2667),'TARIFA ENTREGA A DIRECCION USD'!A2667,$W2668)</f>
        <v>0</v>
      </c>
      <c r="X2667" s="90">
        <v>2658.0010000000002</v>
      </c>
      <c r="Y2667" s="90">
        <v>2659</v>
      </c>
      <c r="Z2667" s="144"/>
    </row>
    <row r="2668" spans="1:26" x14ac:dyDescent="0.2">
      <c r="A2668" s="3"/>
      <c r="B2668" s="3"/>
      <c r="C2668" s="3"/>
      <c r="D2668" s="3"/>
      <c r="E2668" s="3"/>
      <c r="F2668" s="3"/>
      <c r="G2668" s="3"/>
      <c r="I2668" s="143"/>
      <c r="J2668" s="143"/>
      <c r="K2668" s="143"/>
      <c r="L2668" s="143"/>
      <c r="M2668" s="237"/>
      <c r="N2668" s="143"/>
      <c r="O2668" s="143"/>
      <c r="P2668" s="143"/>
      <c r="Q2668" s="143"/>
      <c r="R2668" s="143"/>
      <c r="S2668" s="143"/>
      <c r="T2668" s="143"/>
      <c r="U2668" s="143"/>
      <c r="V2668" s="143"/>
      <c r="W2668" s="90">
        <f>IF(AND($AM$17&gt;=$X2668,$AM$17&lt;=$Y2668),'TARIFA ENTREGA A DIRECCION USD'!A2668,$W2669)</f>
        <v>0</v>
      </c>
      <c r="X2668" s="90">
        <v>2659.0010000000002</v>
      </c>
      <c r="Y2668" s="90">
        <v>2660</v>
      </c>
      <c r="Z2668" s="144"/>
    </row>
    <row r="2669" spans="1:26" x14ac:dyDescent="0.2">
      <c r="A2669" s="3"/>
      <c r="B2669" s="3"/>
      <c r="C2669" s="3"/>
      <c r="D2669" s="3"/>
      <c r="E2669" s="3"/>
      <c r="F2669" s="3"/>
      <c r="G2669" s="3"/>
      <c r="I2669" s="143"/>
      <c r="J2669" s="143"/>
      <c r="K2669" s="143"/>
      <c r="L2669" s="143"/>
      <c r="M2669" s="237"/>
      <c r="N2669" s="143"/>
      <c r="O2669" s="143"/>
      <c r="P2669" s="143"/>
      <c r="Q2669" s="143"/>
      <c r="R2669" s="143"/>
      <c r="S2669" s="143"/>
      <c r="T2669" s="143"/>
      <c r="U2669" s="143"/>
      <c r="V2669" s="143"/>
      <c r="W2669" s="90">
        <f>IF(AND($AM$17&gt;=$X2669,$AM$17&lt;=$Y2669),'TARIFA ENTREGA A DIRECCION USD'!A2669,$W2670)</f>
        <v>0</v>
      </c>
      <c r="X2669" s="90">
        <v>2660.0010000000002</v>
      </c>
      <c r="Y2669" s="90">
        <v>2661</v>
      </c>
      <c r="Z2669" s="144"/>
    </row>
    <row r="2670" spans="1:26" x14ac:dyDescent="0.2">
      <c r="A2670" s="3"/>
      <c r="B2670" s="3"/>
      <c r="C2670" s="3"/>
      <c r="D2670" s="3"/>
      <c r="E2670" s="3"/>
      <c r="F2670" s="3"/>
      <c r="G2670" s="3"/>
      <c r="I2670" s="143"/>
      <c r="J2670" s="143"/>
      <c r="K2670" s="143"/>
      <c r="L2670" s="143"/>
      <c r="M2670" s="237"/>
      <c r="N2670" s="143"/>
      <c r="O2670" s="143"/>
      <c r="P2670" s="143"/>
      <c r="Q2670" s="143"/>
      <c r="R2670" s="143"/>
      <c r="S2670" s="143"/>
      <c r="T2670" s="143"/>
      <c r="U2670" s="143"/>
      <c r="V2670" s="143"/>
      <c r="W2670" s="90">
        <f>IF(AND($AM$17&gt;=$X2670,$AM$17&lt;=$Y2670),'TARIFA ENTREGA A DIRECCION USD'!A2670,$W2671)</f>
        <v>0</v>
      </c>
      <c r="X2670" s="90">
        <v>2661.0010000000002</v>
      </c>
      <c r="Y2670" s="90">
        <v>2662</v>
      </c>
      <c r="Z2670" s="144"/>
    </row>
    <row r="2671" spans="1:26" x14ac:dyDescent="0.2">
      <c r="A2671" s="3"/>
      <c r="B2671" s="3"/>
      <c r="C2671" s="3"/>
      <c r="D2671" s="3"/>
      <c r="E2671" s="3"/>
      <c r="F2671" s="3"/>
      <c r="G2671" s="3"/>
      <c r="I2671" s="143"/>
      <c r="J2671" s="143"/>
      <c r="K2671" s="143"/>
      <c r="L2671" s="143"/>
      <c r="M2671" s="237"/>
      <c r="N2671" s="143"/>
      <c r="O2671" s="143"/>
      <c r="P2671" s="143"/>
      <c r="Q2671" s="143"/>
      <c r="R2671" s="143"/>
      <c r="S2671" s="143"/>
      <c r="T2671" s="143"/>
      <c r="U2671" s="143"/>
      <c r="V2671" s="143"/>
      <c r="W2671" s="90">
        <f>IF(AND($AM$17&gt;=$X2671,$AM$17&lt;=$Y2671),'TARIFA ENTREGA A DIRECCION USD'!A2671,$W2672)</f>
        <v>0</v>
      </c>
      <c r="X2671" s="90">
        <v>2662.0010000000002</v>
      </c>
      <c r="Y2671" s="90">
        <v>2663</v>
      </c>
      <c r="Z2671" s="144"/>
    </row>
    <row r="2672" spans="1:26" x14ac:dyDescent="0.2">
      <c r="A2672" s="3"/>
      <c r="B2672" s="3"/>
      <c r="C2672" s="3"/>
      <c r="D2672" s="3"/>
      <c r="E2672" s="3"/>
      <c r="F2672" s="3"/>
      <c r="G2672" s="3"/>
      <c r="I2672" s="143"/>
      <c r="J2672" s="143"/>
      <c r="K2672" s="143"/>
      <c r="L2672" s="143"/>
      <c r="M2672" s="237"/>
      <c r="N2672" s="143"/>
      <c r="O2672" s="143"/>
      <c r="P2672" s="143"/>
      <c r="Q2672" s="143"/>
      <c r="R2672" s="143"/>
      <c r="S2672" s="143"/>
      <c r="T2672" s="143"/>
      <c r="U2672" s="143"/>
      <c r="V2672" s="143"/>
      <c r="W2672" s="90">
        <f>IF(AND($AM$17&gt;=$X2672,$AM$17&lt;=$Y2672),'TARIFA ENTREGA A DIRECCION USD'!A2672,$W2673)</f>
        <v>0</v>
      </c>
      <c r="X2672" s="90">
        <v>2663.0010000000002</v>
      </c>
      <c r="Y2672" s="90">
        <v>2664</v>
      </c>
      <c r="Z2672" s="144"/>
    </row>
    <row r="2673" spans="1:26" x14ac:dyDescent="0.2">
      <c r="A2673" s="3"/>
      <c r="B2673" s="3"/>
      <c r="C2673" s="3"/>
      <c r="D2673" s="3"/>
      <c r="E2673" s="3"/>
      <c r="F2673" s="3"/>
      <c r="G2673" s="3"/>
      <c r="I2673" s="143"/>
      <c r="J2673" s="143"/>
      <c r="K2673" s="143"/>
      <c r="L2673" s="143"/>
      <c r="M2673" s="237"/>
      <c r="N2673" s="143"/>
      <c r="O2673" s="143"/>
      <c r="P2673" s="143"/>
      <c r="Q2673" s="143"/>
      <c r="R2673" s="143"/>
      <c r="S2673" s="143"/>
      <c r="T2673" s="143"/>
      <c r="U2673" s="143"/>
      <c r="V2673" s="143"/>
      <c r="W2673" s="90">
        <f>IF(AND($AM$17&gt;=$X2673,$AM$17&lt;=$Y2673),'TARIFA ENTREGA A DIRECCION USD'!A2673,$W2674)</f>
        <v>0</v>
      </c>
      <c r="X2673" s="90">
        <v>2664.0010000000002</v>
      </c>
      <c r="Y2673" s="90">
        <v>2665</v>
      </c>
      <c r="Z2673" s="144"/>
    </row>
    <row r="2674" spans="1:26" x14ac:dyDescent="0.2">
      <c r="A2674" s="3"/>
      <c r="B2674" s="3"/>
      <c r="C2674" s="3"/>
      <c r="D2674" s="3"/>
      <c r="E2674" s="3"/>
      <c r="F2674" s="3"/>
      <c r="G2674" s="3"/>
      <c r="I2674" s="143"/>
      <c r="J2674" s="143"/>
      <c r="K2674" s="143"/>
      <c r="L2674" s="143"/>
      <c r="M2674" s="237"/>
      <c r="N2674" s="143"/>
      <c r="O2674" s="143"/>
      <c r="P2674" s="143"/>
      <c r="Q2674" s="143"/>
      <c r="R2674" s="143"/>
      <c r="S2674" s="143"/>
      <c r="T2674" s="143"/>
      <c r="U2674" s="143"/>
      <c r="V2674" s="143"/>
      <c r="W2674" s="90">
        <f>IF(AND($AM$17&gt;=$X2674,$AM$17&lt;=$Y2674),'TARIFA ENTREGA A DIRECCION USD'!A2674,$W2675)</f>
        <v>0</v>
      </c>
      <c r="X2674" s="90">
        <v>2665.0010000000002</v>
      </c>
      <c r="Y2674" s="90">
        <v>2666</v>
      </c>
      <c r="Z2674" s="144"/>
    </row>
    <row r="2675" spans="1:26" x14ac:dyDescent="0.2">
      <c r="A2675" s="3"/>
      <c r="B2675" s="3"/>
      <c r="C2675" s="3"/>
      <c r="D2675" s="3"/>
      <c r="E2675" s="3"/>
      <c r="F2675" s="3"/>
      <c r="G2675" s="3"/>
      <c r="I2675" s="143"/>
      <c r="J2675" s="143"/>
      <c r="K2675" s="143"/>
      <c r="L2675" s="143"/>
      <c r="M2675" s="237"/>
      <c r="N2675" s="143"/>
      <c r="O2675" s="143"/>
      <c r="P2675" s="143"/>
      <c r="Q2675" s="143"/>
      <c r="R2675" s="143"/>
      <c r="S2675" s="143"/>
      <c r="T2675" s="143"/>
      <c r="U2675" s="143"/>
      <c r="V2675" s="143"/>
      <c r="W2675" s="90">
        <f>IF(AND($AM$17&gt;=$X2675,$AM$17&lt;=$Y2675),'TARIFA ENTREGA A DIRECCION USD'!A2675,$W2676)</f>
        <v>0</v>
      </c>
      <c r="X2675" s="90">
        <v>2666.0010000000002</v>
      </c>
      <c r="Y2675" s="90">
        <v>2667</v>
      </c>
      <c r="Z2675" s="144"/>
    </row>
    <row r="2676" spans="1:26" x14ac:dyDescent="0.2">
      <c r="A2676" s="3"/>
      <c r="B2676" s="3"/>
      <c r="C2676" s="3"/>
      <c r="D2676" s="3"/>
      <c r="E2676" s="3"/>
      <c r="F2676" s="3"/>
      <c r="G2676" s="3"/>
      <c r="I2676" s="143"/>
      <c r="J2676" s="143"/>
      <c r="K2676" s="143"/>
      <c r="L2676" s="143"/>
      <c r="M2676" s="237"/>
      <c r="N2676" s="143"/>
      <c r="O2676" s="143"/>
      <c r="P2676" s="143"/>
      <c r="Q2676" s="143"/>
      <c r="R2676" s="143"/>
      <c r="S2676" s="143"/>
      <c r="T2676" s="143"/>
      <c r="U2676" s="143"/>
      <c r="V2676" s="143"/>
      <c r="W2676" s="90">
        <f>IF(AND($AM$17&gt;=$X2676,$AM$17&lt;=$Y2676),'TARIFA ENTREGA A DIRECCION USD'!A2676,$W2677)</f>
        <v>0</v>
      </c>
      <c r="X2676" s="90">
        <v>2667.0010000000002</v>
      </c>
      <c r="Y2676" s="90">
        <v>2668</v>
      </c>
      <c r="Z2676" s="144"/>
    </row>
    <row r="2677" spans="1:26" x14ac:dyDescent="0.2">
      <c r="A2677" s="3"/>
      <c r="B2677" s="3"/>
      <c r="C2677" s="3"/>
      <c r="D2677" s="3"/>
      <c r="E2677" s="3"/>
      <c r="F2677" s="3"/>
      <c r="G2677" s="3"/>
      <c r="I2677" s="143"/>
      <c r="J2677" s="143"/>
      <c r="K2677" s="143"/>
      <c r="L2677" s="143"/>
      <c r="M2677" s="237"/>
      <c r="N2677" s="143"/>
      <c r="O2677" s="143"/>
      <c r="P2677" s="143"/>
      <c r="Q2677" s="143"/>
      <c r="R2677" s="143"/>
      <c r="S2677" s="143"/>
      <c r="T2677" s="143"/>
      <c r="U2677" s="143"/>
      <c r="V2677" s="143"/>
      <c r="W2677" s="90">
        <f>IF(AND($AM$17&gt;=$X2677,$AM$17&lt;=$Y2677),'TARIFA ENTREGA A DIRECCION USD'!A2677,$W2678)</f>
        <v>0</v>
      </c>
      <c r="X2677" s="90">
        <v>2668.0010000000002</v>
      </c>
      <c r="Y2677" s="90">
        <v>2669</v>
      </c>
      <c r="Z2677" s="144"/>
    </row>
    <row r="2678" spans="1:26" x14ac:dyDescent="0.2">
      <c r="A2678" s="3"/>
      <c r="B2678" s="3"/>
      <c r="C2678" s="3"/>
      <c r="D2678" s="3"/>
      <c r="E2678" s="3"/>
      <c r="F2678" s="3"/>
      <c r="G2678" s="3"/>
      <c r="I2678" s="143"/>
      <c r="J2678" s="143"/>
      <c r="K2678" s="143"/>
      <c r="L2678" s="143"/>
      <c r="M2678" s="237"/>
      <c r="N2678" s="143"/>
      <c r="O2678" s="143"/>
      <c r="P2678" s="143"/>
      <c r="Q2678" s="143"/>
      <c r="R2678" s="143"/>
      <c r="S2678" s="143"/>
      <c r="T2678" s="143"/>
      <c r="U2678" s="143"/>
      <c r="V2678" s="143"/>
      <c r="W2678" s="90">
        <f>IF(AND($AM$17&gt;=$X2678,$AM$17&lt;=$Y2678),'TARIFA ENTREGA A DIRECCION USD'!A2678,$W2679)</f>
        <v>0</v>
      </c>
      <c r="X2678" s="90">
        <v>2669.0010000000002</v>
      </c>
      <c r="Y2678" s="90">
        <v>2670</v>
      </c>
      <c r="Z2678" s="144"/>
    </row>
    <row r="2679" spans="1:26" x14ac:dyDescent="0.2">
      <c r="A2679" s="3"/>
      <c r="B2679" s="3"/>
      <c r="C2679" s="3"/>
      <c r="D2679" s="3"/>
      <c r="E2679" s="3"/>
      <c r="F2679" s="3"/>
      <c r="G2679" s="3"/>
      <c r="I2679" s="143"/>
      <c r="J2679" s="143"/>
      <c r="K2679" s="143"/>
      <c r="L2679" s="143"/>
      <c r="M2679" s="237"/>
      <c r="N2679" s="143"/>
      <c r="O2679" s="143"/>
      <c r="P2679" s="143"/>
      <c r="Q2679" s="143"/>
      <c r="R2679" s="143"/>
      <c r="S2679" s="143"/>
      <c r="T2679" s="143"/>
      <c r="U2679" s="143"/>
      <c r="V2679" s="143"/>
      <c r="W2679" s="90">
        <f>IF(AND($AM$17&gt;=$X2679,$AM$17&lt;=$Y2679),'TARIFA ENTREGA A DIRECCION USD'!A2679,$W2680)</f>
        <v>0</v>
      </c>
      <c r="X2679" s="90">
        <v>2670.0010000000002</v>
      </c>
      <c r="Y2679" s="90">
        <v>2671</v>
      </c>
      <c r="Z2679" s="144"/>
    </row>
    <row r="2680" spans="1:26" x14ac:dyDescent="0.2">
      <c r="A2680" s="3"/>
      <c r="B2680" s="3"/>
      <c r="C2680" s="3"/>
      <c r="D2680" s="3"/>
      <c r="E2680" s="3"/>
      <c r="F2680" s="3"/>
      <c r="G2680" s="3"/>
      <c r="I2680" s="143"/>
      <c r="J2680" s="143"/>
      <c r="K2680" s="143"/>
      <c r="L2680" s="143"/>
      <c r="M2680" s="237"/>
      <c r="N2680" s="143"/>
      <c r="O2680" s="143"/>
      <c r="P2680" s="143"/>
      <c r="Q2680" s="143"/>
      <c r="R2680" s="143"/>
      <c r="S2680" s="143"/>
      <c r="T2680" s="143"/>
      <c r="U2680" s="143"/>
      <c r="V2680" s="143"/>
      <c r="W2680" s="90">
        <f>IF(AND($AM$17&gt;=$X2680,$AM$17&lt;=$Y2680),'TARIFA ENTREGA A DIRECCION USD'!A2680,$W2681)</f>
        <v>0</v>
      </c>
      <c r="X2680" s="90">
        <v>2671.0010000000002</v>
      </c>
      <c r="Y2680" s="90">
        <v>2672</v>
      </c>
      <c r="Z2680" s="144"/>
    </row>
    <row r="2681" spans="1:26" x14ac:dyDescent="0.2">
      <c r="A2681" s="3"/>
      <c r="B2681" s="3"/>
      <c r="C2681" s="3"/>
      <c r="D2681" s="3"/>
      <c r="E2681" s="3"/>
      <c r="F2681" s="3"/>
      <c r="G2681" s="3"/>
      <c r="I2681" s="143"/>
      <c r="J2681" s="143"/>
      <c r="K2681" s="143"/>
      <c r="L2681" s="143"/>
      <c r="M2681" s="237"/>
      <c r="N2681" s="143"/>
      <c r="O2681" s="143"/>
      <c r="P2681" s="143"/>
      <c r="Q2681" s="143"/>
      <c r="R2681" s="143"/>
      <c r="S2681" s="143"/>
      <c r="T2681" s="143"/>
      <c r="U2681" s="143"/>
      <c r="V2681" s="143"/>
      <c r="W2681" s="90">
        <f>IF(AND($AM$17&gt;=$X2681,$AM$17&lt;=$Y2681),'TARIFA ENTREGA A DIRECCION USD'!A2681,$W2682)</f>
        <v>0</v>
      </c>
      <c r="X2681" s="90">
        <v>2672.0010000000002</v>
      </c>
      <c r="Y2681" s="90">
        <v>2673</v>
      </c>
      <c r="Z2681" s="144"/>
    </row>
    <row r="2682" spans="1:26" x14ac:dyDescent="0.2">
      <c r="A2682" s="3"/>
      <c r="B2682" s="3"/>
      <c r="C2682" s="3"/>
      <c r="D2682" s="3"/>
      <c r="E2682" s="3"/>
      <c r="F2682" s="3"/>
      <c r="G2682" s="3"/>
      <c r="I2682" s="143"/>
      <c r="J2682" s="143"/>
      <c r="K2682" s="143"/>
      <c r="L2682" s="143"/>
      <c r="M2682" s="237"/>
      <c r="N2682" s="143"/>
      <c r="O2682" s="143"/>
      <c r="P2682" s="143"/>
      <c r="Q2682" s="143"/>
      <c r="R2682" s="143"/>
      <c r="S2682" s="143"/>
      <c r="T2682" s="143"/>
      <c r="U2682" s="143"/>
      <c r="V2682" s="143"/>
      <c r="W2682" s="90">
        <f>IF(AND($AM$17&gt;=$X2682,$AM$17&lt;=$Y2682),'TARIFA ENTREGA A DIRECCION USD'!A2682,$W2683)</f>
        <v>0</v>
      </c>
      <c r="X2682" s="90">
        <v>2673.0010000000002</v>
      </c>
      <c r="Y2682" s="90">
        <v>2674</v>
      </c>
      <c r="Z2682" s="144"/>
    </row>
    <row r="2683" spans="1:26" x14ac:dyDescent="0.2">
      <c r="A2683" s="3"/>
      <c r="B2683" s="3"/>
      <c r="C2683" s="3"/>
      <c r="D2683" s="3"/>
      <c r="E2683" s="3"/>
      <c r="F2683" s="3"/>
      <c r="G2683" s="3"/>
      <c r="I2683" s="143"/>
      <c r="J2683" s="143"/>
      <c r="K2683" s="143"/>
      <c r="L2683" s="143"/>
      <c r="M2683" s="237"/>
      <c r="N2683" s="143"/>
      <c r="O2683" s="143"/>
      <c r="P2683" s="143"/>
      <c r="Q2683" s="143"/>
      <c r="R2683" s="143"/>
      <c r="S2683" s="143"/>
      <c r="T2683" s="143"/>
      <c r="U2683" s="143"/>
      <c r="V2683" s="143"/>
      <c r="W2683" s="90">
        <f>IF(AND($AM$17&gt;=$X2683,$AM$17&lt;=$Y2683),'TARIFA ENTREGA A DIRECCION USD'!A2683,$W2684)</f>
        <v>0</v>
      </c>
      <c r="X2683" s="90">
        <v>2674.0010000000002</v>
      </c>
      <c r="Y2683" s="90">
        <v>2675</v>
      </c>
      <c r="Z2683" s="144"/>
    </row>
    <row r="2684" spans="1:26" x14ac:dyDescent="0.2">
      <c r="A2684" s="3"/>
      <c r="B2684" s="3"/>
      <c r="C2684" s="3"/>
      <c r="D2684" s="3"/>
      <c r="E2684" s="3"/>
      <c r="F2684" s="3"/>
      <c r="G2684" s="3"/>
      <c r="I2684" s="143"/>
      <c r="J2684" s="143"/>
      <c r="K2684" s="143"/>
      <c r="L2684" s="143"/>
      <c r="M2684" s="237"/>
      <c r="N2684" s="143"/>
      <c r="O2684" s="143"/>
      <c r="P2684" s="143"/>
      <c r="Q2684" s="143"/>
      <c r="R2684" s="143"/>
      <c r="S2684" s="143"/>
      <c r="T2684" s="143"/>
      <c r="U2684" s="143"/>
      <c r="V2684" s="143"/>
      <c r="W2684" s="90">
        <f>IF(AND($AM$17&gt;=$X2684,$AM$17&lt;=$Y2684),'TARIFA ENTREGA A DIRECCION USD'!A2684,$W2685)</f>
        <v>0</v>
      </c>
      <c r="X2684" s="90">
        <v>2675.0010000000002</v>
      </c>
      <c r="Y2684" s="90">
        <v>2676</v>
      </c>
      <c r="Z2684" s="144"/>
    </row>
    <row r="2685" spans="1:26" x14ac:dyDescent="0.2">
      <c r="A2685" s="3"/>
      <c r="B2685" s="3"/>
      <c r="C2685" s="3"/>
      <c r="D2685" s="3"/>
      <c r="E2685" s="3"/>
      <c r="F2685" s="3"/>
      <c r="G2685" s="3"/>
      <c r="I2685" s="143"/>
      <c r="J2685" s="143"/>
      <c r="K2685" s="143"/>
      <c r="L2685" s="143"/>
      <c r="M2685" s="237"/>
      <c r="N2685" s="143"/>
      <c r="O2685" s="143"/>
      <c r="P2685" s="143"/>
      <c r="Q2685" s="143"/>
      <c r="R2685" s="143"/>
      <c r="S2685" s="143"/>
      <c r="T2685" s="143"/>
      <c r="U2685" s="143"/>
      <c r="V2685" s="143"/>
      <c r="W2685" s="90">
        <f>IF(AND($AM$17&gt;=$X2685,$AM$17&lt;=$Y2685),'TARIFA ENTREGA A DIRECCION USD'!A2685,$W2686)</f>
        <v>0</v>
      </c>
      <c r="X2685" s="90">
        <v>2676.0010000000002</v>
      </c>
      <c r="Y2685" s="90">
        <v>2677</v>
      </c>
      <c r="Z2685" s="144"/>
    </row>
    <row r="2686" spans="1:26" x14ac:dyDescent="0.2">
      <c r="A2686" s="3"/>
      <c r="B2686" s="3"/>
      <c r="C2686" s="3"/>
      <c r="D2686" s="3"/>
      <c r="E2686" s="3"/>
      <c r="F2686" s="3"/>
      <c r="G2686" s="3"/>
      <c r="I2686" s="143"/>
      <c r="J2686" s="143"/>
      <c r="K2686" s="143"/>
      <c r="L2686" s="143"/>
      <c r="M2686" s="237"/>
      <c r="N2686" s="143"/>
      <c r="O2686" s="143"/>
      <c r="P2686" s="143"/>
      <c r="Q2686" s="143"/>
      <c r="R2686" s="143"/>
      <c r="S2686" s="143"/>
      <c r="T2686" s="143"/>
      <c r="U2686" s="143"/>
      <c r="V2686" s="143"/>
      <c r="W2686" s="90">
        <f>IF(AND($AM$17&gt;=$X2686,$AM$17&lt;=$Y2686),'TARIFA ENTREGA A DIRECCION USD'!A2686,$W2687)</f>
        <v>0</v>
      </c>
      <c r="X2686" s="90">
        <v>2677.0010000000002</v>
      </c>
      <c r="Y2686" s="90">
        <v>2678</v>
      </c>
      <c r="Z2686" s="144"/>
    </row>
    <row r="2687" spans="1:26" x14ac:dyDescent="0.2">
      <c r="A2687" s="3"/>
      <c r="B2687" s="3"/>
      <c r="C2687" s="3"/>
      <c r="D2687" s="3"/>
      <c r="E2687" s="3"/>
      <c r="F2687" s="3"/>
      <c r="G2687" s="3"/>
      <c r="I2687" s="143"/>
      <c r="J2687" s="143"/>
      <c r="K2687" s="143"/>
      <c r="L2687" s="143"/>
      <c r="M2687" s="237"/>
      <c r="N2687" s="143"/>
      <c r="O2687" s="143"/>
      <c r="P2687" s="143"/>
      <c r="Q2687" s="143"/>
      <c r="R2687" s="143"/>
      <c r="S2687" s="143"/>
      <c r="T2687" s="143"/>
      <c r="U2687" s="143"/>
      <c r="V2687" s="143"/>
      <c r="W2687" s="90">
        <f>IF(AND($AM$17&gt;=$X2687,$AM$17&lt;=$Y2687),'TARIFA ENTREGA A DIRECCION USD'!A2687,$W2688)</f>
        <v>0</v>
      </c>
      <c r="X2687" s="90">
        <v>2678.0010000000002</v>
      </c>
      <c r="Y2687" s="90">
        <v>2679</v>
      </c>
      <c r="Z2687" s="144"/>
    </row>
    <row r="2688" spans="1:26" x14ac:dyDescent="0.2">
      <c r="A2688" s="3"/>
      <c r="B2688" s="3"/>
      <c r="C2688" s="3"/>
      <c r="D2688" s="3"/>
      <c r="E2688" s="3"/>
      <c r="F2688" s="3"/>
      <c r="G2688" s="3"/>
      <c r="I2688" s="143"/>
      <c r="J2688" s="143"/>
      <c r="K2688" s="143"/>
      <c r="L2688" s="143"/>
      <c r="M2688" s="237"/>
      <c r="N2688" s="143"/>
      <c r="O2688" s="143"/>
      <c r="P2688" s="143"/>
      <c r="Q2688" s="143"/>
      <c r="R2688" s="143"/>
      <c r="S2688" s="143"/>
      <c r="T2688" s="143"/>
      <c r="U2688" s="143"/>
      <c r="V2688" s="143"/>
      <c r="W2688" s="90">
        <f>IF(AND($AM$17&gt;=$X2688,$AM$17&lt;=$Y2688),'TARIFA ENTREGA A DIRECCION USD'!A2688,$W2689)</f>
        <v>0</v>
      </c>
      <c r="X2688" s="90">
        <v>2679.0010000000002</v>
      </c>
      <c r="Y2688" s="90">
        <v>2680</v>
      </c>
      <c r="Z2688" s="144"/>
    </row>
    <row r="2689" spans="1:26" x14ac:dyDescent="0.2">
      <c r="A2689" s="3"/>
      <c r="B2689" s="3"/>
      <c r="C2689" s="3"/>
      <c r="D2689" s="3"/>
      <c r="E2689" s="3"/>
      <c r="F2689" s="3"/>
      <c r="G2689" s="3"/>
      <c r="I2689" s="143"/>
      <c r="J2689" s="143"/>
      <c r="K2689" s="143"/>
      <c r="L2689" s="143"/>
      <c r="M2689" s="237"/>
      <c r="N2689" s="143"/>
      <c r="O2689" s="143"/>
      <c r="P2689" s="143"/>
      <c r="Q2689" s="143"/>
      <c r="R2689" s="143"/>
      <c r="S2689" s="143"/>
      <c r="T2689" s="143"/>
      <c r="U2689" s="143"/>
      <c r="V2689" s="143"/>
      <c r="W2689" s="90">
        <f>IF(AND($AM$17&gt;=$X2689,$AM$17&lt;=$Y2689),'TARIFA ENTREGA A DIRECCION USD'!A2689,$W2690)</f>
        <v>0</v>
      </c>
      <c r="X2689" s="90">
        <v>2680.0010000000002</v>
      </c>
      <c r="Y2689" s="90">
        <v>2681</v>
      </c>
      <c r="Z2689" s="144"/>
    </row>
    <row r="2690" spans="1:26" x14ac:dyDescent="0.2">
      <c r="A2690" s="3"/>
      <c r="B2690" s="3"/>
      <c r="C2690" s="3"/>
      <c r="D2690" s="3"/>
      <c r="E2690" s="3"/>
      <c r="F2690" s="3"/>
      <c r="G2690" s="3"/>
      <c r="I2690" s="143"/>
      <c r="J2690" s="143"/>
      <c r="K2690" s="143"/>
      <c r="L2690" s="143"/>
      <c r="M2690" s="237"/>
      <c r="N2690" s="143"/>
      <c r="O2690" s="143"/>
      <c r="P2690" s="143"/>
      <c r="Q2690" s="143"/>
      <c r="R2690" s="143"/>
      <c r="S2690" s="143"/>
      <c r="T2690" s="143"/>
      <c r="U2690" s="143"/>
      <c r="V2690" s="143"/>
      <c r="W2690" s="90">
        <f>IF(AND($AM$17&gt;=$X2690,$AM$17&lt;=$Y2690),'TARIFA ENTREGA A DIRECCION USD'!A2690,$W2691)</f>
        <v>0</v>
      </c>
      <c r="X2690" s="90">
        <v>2681.0010000000002</v>
      </c>
      <c r="Y2690" s="90">
        <v>2682</v>
      </c>
      <c r="Z2690" s="144"/>
    </row>
    <row r="2691" spans="1:26" x14ac:dyDescent="0.2">
      <c r="A2691" s="3"/>
      <c r="B2691" s="3"/>
      <c r="C2691" s="3"/>
      <c r="D2691" s="3"/>
      <c r="E2691" s="3"/>
      <c r="F2691" s="3"/>
      <c r="G2691" s="3"/>
      <c r="I2691" s="143"/>
      <c r="J2691" s="143"/>
      <c r="K2691" s="143"/>
      <c r="L2691" s="143"/>
      <c r="M2691" s="237"/>
      <c r="N2691" s="143"/>
      <c r="O2691" s="143"/>
      <c r="P2691" s="143"/>
      <c r="Q2691" s="143"/>
      <c r="R2691" s="143"/>
      <c r="S2691" s="143"/>
      <c r="T2691" s="143"/>
      <c r="U2691" s="143"/>
      <c r="V2691" s="143"/>
      <c r="W2691" s="90">
        <f>IF(AND($AM$17&gt;=$X2691,$AM$17&lt;=$Y2691),'TARIFA ENTREGA A DIRECCION USD'!A2691,$W2692)</f>
        <v>0</v>
      </c>
      <c r="X2691" s="90">
        <v>2682.0010000000002</v>
      </c>
      <c r="Y2691" s="90">
        <v>2683</v>
      </c>
      <c r="Z2691" s="144"/>
    </row>
    <row r="2692" spans="1:26" x14ac:dyDescent="0.2">
      <c r="A2692" s="3"/>
      <c r="B2692" s="3"/>
      <c r="C2692" s="3"/>
      <c r="D2692" s="3"/>
      <c r="E2692" s="3"/>
      <c r="F2692" s="3"/>
      <c r="G2692" s="3"/>
      <c r="I2692" s="143"/>
      <c r="J2692" s="143"/>
      <c r="K2692" s="143"/>
      <c r="L2692" s="143"/>
      <c r="M2692" s="237"/>
      <c r="N2692" s="143"/>
      <c r="O2692" s="143"/>
      <c r="P2692" s="143"/>
      <c r="Q2692" s="143"/>
      <c r="R2692" s="143"/>
      <c r="S2692" s="143"/>
      <c r="T2692" s="143"/>
      <c r="U2692" s="143"/>
      <c r="V2692" s="143"/>
      <c r="W2692" s="90">
        <f>IF(AND($AM$17&gt;=$X2692,$AM$17&lt;=$Y2692),'TARIFA ENTREGA A DIRECCION USD'!A2692,$W2693)</f>
        <v>0</v>
      </c>
      <c r="X2692" s="90">
        <v>2683.0010000000002</v>
      </c>
      <c r="Y2692" s="90">
        <v>2684</v>
      </c>
      <c r="Z2692" s="144"/>
    </row>
    <row r="2693" spans="1:26" x14ac:dyDescent="0.2">
      <c r="A2693" s="3"/>
      <c r="B2693" s="3"/>
      <c r="C2693" s="3"/>
      <c r="D2693" s="3"/>
      <c r="E2693" s="3"/>
      <c r="F2693" s="3"/>
      <c r="G2693" s="3"/>
      <c r="I2693" s="143"/>
      <c r="J2693" s="143"/>
      <c r="K2693" s="143"/>
      <c r="L2693" s="143"/>
      <c r="M2693" s="237"/>
      <c r="N2693" s="143"/>
      <c r="O2693" s="143"/>
      <c r="P2693" s="143"/>
      <c r="Q2693" s="143"/>
      <c r="R2693" s="143"/>
      <c r="S2693" s="143"/>
      <c r="T2693" s="143"/>
      <c r="U2693" s="143"/>
      <c r="V2693" s="143"/>
      <c r="W2693" s="90">
        <f>IF(AND($AM$17&gt;=$X2693,$AM$17&lt;=$Y2693),'TARIFA ENTREGA A DIRECCION USD'!A2693,$W2694)</f>
        <v>0</v>
      </c>
      <c r="X2693" s="90">
        <v>2684.0010000000002</v>
      </c>
      <c r="Y2693" s="90">
        <v>2685</v>
      </c>
      <c r="Z2693" s="144"/>
    </row>
    <row r="2694" spans="1:26" x14ac:dyDescent="0.2">
      <c r="A2694" s="3"/>
      <c r="B2694" s="3"/>
      <c r="C2694" s="3"/>
      <c r="D2694" s="3"/>
      <c r="E2694" s="3"/>
      <c r="F2694" s="3"/>
      <c r="G2694" s="3"/>
      <c r="I2694" s="143"/>
      <c r="J2694" s="143"/>
      <c r="K2694" s="143"/>
      <c r="L2694" s="143"/>
      <c r="M2694" s="237"/>
      <c r="N2694" s="143"/>
      <c r="O2694" s="143"/>
      <c r="P2694" s="143"/>
      <c r="Q2694" s="143"/>
      <c r="R2694" s="143"/>
      <c r="S2694" s="143"/>
      <c r="T2694" s="143"/>
      <c r="U2694" s="143"/>
      <c r="V2694" s="143"/>
      <c r="W2694" s="90">
        <f>IF(AND($AM$17&gt;=$X2694,$AM$17&lt;=$Y2694),'TARIFA ENTREGA A DIRECCION USD'!A2694,$W2695)</f>
        <v>0</v>
      </c>
      <c r="X2694" s="90">
        <v>2685.0010000000002</v>
      </c>
      <c r="Y2694" s="90">
        <v>2686</v>
      </c>
      <c r="Z2694" s="144"/>
    </row>
    <row r="2695" spans="1:26" x14ac:dyDescent="0.2">
      <c r="A2695" s="3"/>
      <c r="B2695" s="3"/>
      <c r="C2695" s="3"/>
      <c r="D2695" s="3"/>
      <c r="E2695" s="3"/>
      <c r="F2695" s="3"/>
      <c r="G2695" s="3"/>
      <c r="I2695" s="143"/>
      <c r="J2695" s="143"/>
      <c r="K2695" s="143"/>
      <c r="L2695" s="143"/>
      <c r="M2695" s="237"/>
      <c r="N2695" s="143"/>
      <c r="O2695" s="143"/>
      <c r="P2695" s="143"/>
      <c r="Q2695" s="143"/>
      <c r="R2695" s="143"/>
      <c r="S2695" s="143"/>
      <c r="T2695" s="143"/>
      <c r="U2695" s="143"/>
      <c r="V2695" s="143"/>
      <c r="W2695" s="90">
        <f>IF(AND($AM$17&gt;=$X2695,$AM$17&lt;=$Y2695),'TARIFA ENTREGA A DIRECCION USD'!A2695,$W2696)</f>
        <v>0</v>
      </c>
      <c r="X2695" s="90">
        <v>2686.0010000000002</v>
      </c>
      <c r="Y2695" s="90">
        <v>2687</v>
      </c>
      <c r="Z2695" s="144"/>
    </row>
    <row r="2696" spans="1:26" x14ac:dyDescent="0.2">
      <c r="A2696" s="3"/>
      <c r="B2696" s="3"/>
      <c r="C2696" s="3"/>
      <c r="D2696" s="3"/>
      <c r="E2696" s="3"/>
      <c r="F2696" s="3"/>
      <c r="G2696" s="3"/>
      <c r="I2696" s="143"/>
      <c r="J2696" s="143"/>
      <c r="K2696" s="143"/>
      <c r="L2696" s="143"/>
      <c r="M2696" s="237"/>
      <c r="N2696" s="143"/>
      <c r="O2696" s="143"/>
      <c r="P2696" s="143"/>
      <c r="Q2696" s="143"/>
      <c r="R2696" s="143"/>
      <c r="S2696" s="143"/>
      <c r="T2696" s="143"/>
      <c r="U2696" s="143"/>
      <c r="V2696" s="143"/>
      <c r="W2696" s="90">
        <f>IF(AND($AM$17&gt;=$X2696,$AM$17&lt;=$Y2696),'TARIFA ENTREGA A DIRECCION USD'!A2696,$W2697)</f>
        <v>0</v>
      </c>
      <c r="X2696" s="90">
        <v>2687.0010000000002</v>
      </c>
      <c r="Y2696" s="90">
        <v>2688</v>
      </c>
      <c r="Z2696" s="144"/>
    </row>
    <row r="2697" spans="1:26" x14ac:dyDescent="0.2">
      <c r="A2697" s="3"/>
      <c r="B2697" s="3"/>
      <c r="C2697" s="3"/>
      <c r="D2697" s="3"/>
      <c r="E2697" s="3"/>
      <c r="F2697" s="3"/>
      <c r="G2697" s="3"/>
      <c r="I2697" s="143"/>
      <c r="J2697" s="143"/>
      <c r="K2697" s="143"/>
      <c r="L2697" s="143"/>
      <c r="M2697" s="237"/>
      <c r="N2697" s="143"/>
      <c r="O2697" s="143"/>
      <c r="P2697" s="143"/>
      <c r="Q2697" s="143"/>
      <c r="R2697" s="143"/>
      <c r="S2697" s="143"/>
      <c r="T2697" s="143"/>
      <c r="U2697" s="143"/>
      <c r="V2697" s="143"/>
      <c r="W2697" s="90">
        <f>IF(AND($AM$17&gt;=$X2697,$AM$17&lt;=$Y2697),'TARIFA ENTREGA A DIRECCION USD'!A2697,$W2698)</f>
        <v>0</v>
      </c>
      <c r="X2697" s="90">
        <v>2688.0010000000002</v>
      </c>
      <c r="Y2697" s="90">
        <v>2689</v>
      </c>
      <c r="Z2697" s="144"/>
    </row>
    <row r="2698" spans="1:26" x14ac:dyDescent="0.2">
      <c r="A2698" s="3"/>
      <c r="B2698" s="3"/>
      <c r="C2698" s="3"/>
      <c r="D2698" s="3"/>
      <c r="E2698" s="3"/>
      <c r="F2698" s="3"/>
      <c r="G2698" s="3"/>
      <c r="I2698" s="143"/>
      <c r="J2698" s="143"/>
      <c r="K2698" s="143"/>
      <c r="L2698" s="143"/>
      <c r="M2698" s="237"/>
      <c r="N2698" s="143"/>
      <c r="O2698" s="143"/>
      <c r="P2698" s="143"/>
      <c r="Q2698" s="143"/>
      <c r="R2698" s="143"/>
      <c r="S2698" s="143"/>
      <c r="T2698" s="143"/>
      <c r="U2698" s="143"/>
      <c r="V2698" s="143"/>
      <c r="W2698" s="90">
        <f>IF(AND($AM$17&gt;=$X2698,$AM$17&lt;=$Y2698),'TARIFA ENTREGA A DIRECCION USD'!A2698,$W2699)</f>
        <v>0</v>
      </c>
      <c r="X2698" s="90">
        <v>2689.0010000000002</v>
      </c>
      <c r="Y2698" s="90">
        <v>2690</v>
      </c>
      <c r="Z2698" s="144"/>
    </row>
    <row r="2699" spans="1:26" x14ac:dyDescent="0.2">
      <c r="A2699" s="3"/>
      <c r="B2699" s="3"/>
      <c r="C2699" s="3"/>
      <c r="D2699" s="3"/>
      <c r="E2699" s="3"/>
      <c r="F2699" s="3"/>
      <c r="G2699" s="3"/>
      <c r="I2699" s="143"/>
      <c r="J2699" s="143"/>
      <c r="K2699" s="143"/>
      <c r="L2699" s="143"/>
      <c r="M2699" s="237"/>
      <c r="N2699" s="143"/>
      <c r="O2699" s="143"/>
      <c r="P2699" s="143"/>
      <c r="Q2699" s="143"/>
      <c r="R2699" s="143"/>
      <c r="S2699" s="143"/>
      <c r="T2699" s="143"/>
      <c r="U2699" s="143"/>
      <c r="V2699" s="143"/>
      <c r="W2699" s="90">
        <f>IF(AND($AM$17&gt;=$X2699,$AM$17&lt;=$Y2699),'TARIFA ENTREGA A DIRECCION USD'!A2699,$W2700)</f>
        <v>0</v>
      </c>
      <c r="X2699" s="90">
        <v>2690.0010000000002</v>
      </c>
      <c r="Y2699" s="90">
        <v>2691</v>
      </c>
      <c r="Z2699" s="144"/>
    </row>
    <row r="2700" spans="1:26" x14ac:dyDescent="0.2">
      <c r="A2700" s="3"/>
      <c r="B2700" s="3"/>
      <c r="C2700" s="3"/>
      <c r="D2700" s="3"/>
      <c r="E2700" s="3"/>
      <c r="F2700" s="3"/>
      <c r="G2700" s="3"/>
      <c r="I2700" s="143"/>
      <c r="J2700" s="143"/>
      <c r="K2700" s="143"/>
      <c r="L2700" s="143"/>
      <c r="M2700" s="237"/>
      <c r="N2700" s="143"/>
      <c r="O2700" s="143"/>
      <c r="P2700" s="143"/>
      <c r="Q2700" s="143"/>
      <c r="R2700" s="143"/>
      <c r="S2700" s="143"/>
      <c r="T2700" s="143"/>
      <c r="U2700" s="143"/>
      <c r="V2700" s="143"/>
      <c r="W2700" s="90">
        <f>IF(AND($AM$17&gt;=$X2700,$AM$17&lt;=$Y2700),'TARIFA ENTREGA A DIRECCION USD'!A2700,$W2701)</f>
        <v>0</v>
      </c>
      <c r="X2700" s="90">
        <v>2691.0010000000002</v>
      </c>
      <c r="Y2700" s="90">
        <v>2692</v>
      </c>
      <c r="Z2700" s="144"/>
    </row>
    <row r="2701" spans="1:26" x14ac:dyDescent="0.2">
      <c r="A2701" s="3"/>
      <c r="B2701" s="3"/>
      <c r="C2701" s="3"/>
      <c r="D2701" s="3"/>
      <c r="E2701" s="3"/>
      <c r="F2701" s="3"/>
      <c r="G2701" s="3"/>
      <c r="I2701" s="143"/>
      <c r="J2701" s="143"/>
      <c r="K2701" s="143"/>
      <c r="L2701" s="143"/>
      <c r="M2701" s="237"/>
      <c r="N2701" s="143"/>
      <c r="O2701" s="143"/>
      <c r="P2701" s="143"/>
      <c r="Q2701" s="143"/>
      <c r="R2701" s="143"/>
      <c r="S2701" s="143"/>
      <c r="T2701" s="143"/>
      <c r="U2701" s="143"/>
      <c r="V2701" s="143"/>
      <c r="W2701" s="90">
        <f>IF(AND($AM$17&gt;=$X2701,$AM$17&lt;=$Y2701),'TARIFA ENTREGA A DIRECCION USD'!A2701,$W2702)</f>
        <v>0</v>
      </c>
      <c r="X2701" s="90">
        <v>2692.0010000000002</v>
      </c>
      <c r="Y2701" s="90">
        <v>2693</v>
      </c>
      <c r="Z2701" s="144"/>
    </row>
    <row r="2702" spans="1:26" x14ac:dyDescent="0.2">
      <c r="A2702" s="3"/>
      <c r="B2702" s="3"/>
      <c r="C2702" s="3"/>
      <c r="D2702" s="3"/>
      <c r="E2702" s="3"/>
      <c r="F2702" s="3"/>
      <c r="G2702" s="3"/>
      <c r="I2702" s="143"/>
      <c r="J2702" s="143"/>
      <c r="K2702" s="143"/>
      <c r="L2702" s="143"/>
      <c r="M2702" s="237"/>
      <c r="N2702" s="143"/>
      <c r="O2702" s="143"/>
      <c r="P2702" s="143"/>
      <c r="Q2702" s="143"/>
      <c r="R2702" s="143"/>
      <c r="S2702" s="143"/>
      <c r="T2702" s="143"/>
      <c r="U2702" s="143"/>
      <c r="V2702" s="143"/>
      <c r="W2702" s="90">
        <f>IF(AND($AM$17&gt;=$X2702,$AM$17&lt;=$Y2702),'TARIFA ENTREGA A DIRECCION USD'!A2702,$W2703)</f>
        <v>0</v>
      </c>
      <c r="X2702" s="90">
        <v>2693.0010000000002</v>
      </c>
      <c r="Y2702" s="90">
        <v>2694</v>
      </c>
      <c r="Z2702" s="144"/>
    </row>
    <row r="2703" spans="1:26" x14ac:dyDescent="0.2">
      <c r="A2703" s="3"/>
      <c r="B2703" s="3"/>
      <c r="C2703" s="3"/>
      <c r="D2703" s="3"/>
      <c r="E2703" s="3"/>
      <c r="F2703" s="3"/>
      <c r="G2703" s="3"/>
      <c r="I2703" s="143"/>
      <c r="J2703" s="143"/>
      <c r="K2703" s="143"/>
      <c r="L2703" s="143"/>
      <c r="M2703" s="237"/>
      <c r="N2703" s="143"/>
      <c r="O2703" s="143"/>
      <c r="P2703" s="143"/>
      <c r="Q2703" s="143"/>
      <c r="R2703" s="143"/>
      <c r="S2703" s="143"/>
      <c r="T2703" s="143"/>
      <c r="U2703" s="143"/>
      <c r="V2703" s="143"/>
      <c r="W2703" s="90">
        <f>IF(AND($AM$17&gt;=$X2703,$AM$17&lt;=$Y2703),'TARIFA ENTREGA A DIRECCION USD'!A2703,$W2704)</f>
        <v>0</v>
      </c>
      <c r="X2703" s="90">
        <v>2694.0010000000002</v>
      </c>
      <c r="Y2703" s="90">
        <v>2695</v>
      </c>
      <c r="Z2703" s="144"/>
    </row>
    <row r="2704" spans="1:26" x14ac:dyDescent="0.2">
      <c r="A2704" s="3"/>
      <c r="B2704" s="3"/>
      <c r="C2704" s="3"/>
      <c r="D2704" s="3"/>
      <c r="E2704" s="3"/>
      <c r="F2704" s="3"/>
      <c r="G2704" s="3"/>
      <c r="I2704" s="143"/>
      <c r="J2704" s="143"/>
      <c r="K2704" s="143"/>
      <c r="L2704" s="143"/>
      <c r="M2704" s="237"/>
      <c r="N2704" s="143"/>
      <c r="O2704" s="143"/>
      <c r="P2704" s="143"/>
      <c r="Q2704" s="143"/>
      <c r="R2704" s="143"/>
      <c r="S2704" s="143"/>
      <c r="T2704" s="143"/>
      <c r="U2704" s="143"/>
      <c r="V2704" s="143"/>
      <c r="W2704" s="90">
        <f>IF(AND($AM$17&gt;=$X2704,$AM$17&lt;=$Y2704),'TARIFA ENTREGA A DIRECCION USD'!A2704,$W2705)</f>
        <v>0</v>
      </c>
      <c r="X2704" s="90">
        <v>2695.0010000000002</v>
      </c>
      <c r="Y2704" s="90">
        <v>2696</v>
      </c>
      <c r="Z2704" s="144"/>
    </row>
    <row r="2705" spans="1:26" x14ac:dyDescent="0.2">
      <c r="A2705" s="3"/>
      <c r="B2705" s="3"/>
      <c r="C2705" s="3"/>
      <c r="D2705" s="3"/>
      <c r="E2705" s="3"/>
      <c r="F2705" s="3"/>
      <c r="G2705" s="3"/>
      <c r="I2705" s="143"/>
      <c r="J2705" s="143"/>
      <c r="K2705" s="143"/>
      <c r="L2705" s="143"/>
      <c r="M2705" s="237"/>
      <c r="N2705" s="143"/>
      <c r="O2705" s="143"/>
      <c r="P2705" s="143"/>
      <c r="Q2705" s="143"/>
      <c r="R2705" s="143"/>
      <c r="S2705" s="143"/>
      <c r="T2705" s="143"/>
      <c r="U2705" s="143"/>
      <c r="V2705" s="143"/>
      <c r="W2705" s="90">
        <f>IF(AND($AM$17&gt;=$X2705,$AM$17&lt;=$Y2705),'TARIFA ENTREGA A DIRECCION USD'!A2705,$W2706)</f>
        <v>0</v>
      </c>
      <c r="X2705" s="90">
        <v>2696.0010000000002</v>
      </c>
      <c r="Y2705" s="90">
        <v>2697</v>
      </c>
      <c r="Z2705" s="144"/>
    </row>
    <row r="2706" spans="1:26" x14ac:dyDescent="0.2">
      <c r="A2706" s="3"/>
      <c r="B2706" s="3"/>
      <c r="C2706" s="3"/>
      <c r="D2706" s="3"/>
      <c r="E2706" s="3"/>
      <c r="F2706" s="3"/>
      <c r="G2706" s="3"/>
      <c r="I2706" s="143"/>
      <c r="J2706" s="143"/>
      <c r="K2706" s="143"/>
      <c r="L2706" s="143"/>
      <c r="M2706" s="237"/>
      <c r="N2706" s="143"/>
      <c r="O2706" s="143"/>
      <c r="P2706" s="143"/>
      <c r="Q2706" s="143"/>
      <c r="R2706" s="143"/>
      <c r="S2706" s="143"/>
      <c r="T2706" s="143"/>
      <c r="U2706" s="143"/>
      <c r="V2706" s="143"/>
      <c r="W2706" s="90">
        <f>IF(AND($AM$17&gt;=$X2706,$AM$17&lt;=$Y2706),'TARIFA ENTREGA A DIRECCION USD'!A2706,$W2707)</f>
        <v>0</v>
      </c>
      <c r="X2706" s="90">
        <v>2697.0010000000002</v>
      </c>
      <c r="Y2706" s="90">
        <v>2698</v>
      </c>
      <c r="Z2706" s="144"/>
    </row>
    <row r="2707" spans="1:26" x14ac:dyDescent="0.2">
      <c r="A2707" s="3"/>
      <c r="B2707" s="3"/>
      <c r="C2707" s="3"/>
      <c r="D2707" s="3"/>
      <c r="E2707" s="3"/>
      <c r="F2707" s="3"/>
      <c r="G2707" s="3"/>
      <c r="I2707" s="143"/>
      <c r="J2707" s="143"/>
      <c r="K2707" s="143"/>
      <c r="L2707" s="143"/>
      <c r="M2707" s="237"/>
      <c r="N2707" s="143"/>
      <c r="O2707" s="143"/>
      <c r="P2707" s="143"/>
      <c r="Q2707" s="143"/>
      <c r="R2707" s="143"/>
      <c r="S2707" s="143"/>
      <c r="T2707" s="143"/>
      <c r="U2707" s="143"/>
      <c r="V2707" s="143"/>
      <c r="W2707" s="90">
        <f>IF(AND($AM$17&gt;=$X2707,$AM$17&lt;=$Y2707),'TARIFA ENTREGA A DIRECCION USD'!A2707,$W2708)</f>
        <v>0</v>
      </c>
      <c r="X2707" s="90">
        <v>2698.0010000000002</v>
      </c>
      <c r="Y2707" s="90">
        <v>2699</v>
      </c>
      <c r="Z2707" s="144"/>
    </row>
    <row r="2708" spans="1:26" x14ac:dyDescent="0.2">
      <c r="A2708" s="3"/>
      <c r="B2708" s="3"/>
      <c r="C2708" s="3"/>
      <c r="D2708" s="3"/>
      <c r="E2708" s="3"/>
      <c r="F2708" s="3"/>
      <c r="G2708" s="3"/>
      <c r="I2708" s="143"/>
      <c r="J2708" s="143"/>
      <c r="K2708" s="143"/>
      <c r="L2708" s="143"/>
      <c r="M2708" s="237"/>
      <c r="N2708" s="143"/>
      <c r="O2708" s="143"/>
      <c r="P2708" s="143"/>
      <c r="Q2708" s="143"/>
      <c r="R2708" s="143"/>
      <c r="S2708" s="143"/>
      <c r="T2708" s="143"/>
      <c r="U2708" s="143"/>
      <c r="V2708" s="143"/>
      <c r="W2708" s="90">
        <f>IF(AND($AM$17&gt;=$X2708,$AM$17&lt;=$Y2708),'TARIFA ENTREGA A DIRECCION USD'!A2708,$W2709)</f>
        <v>0</v>
      </c>
      <c r="X2708" s="90">
        <v>2699.0010000000002</v>
      </c>
      <c r="Y2708" s="90">
        <v>2700</v>
      </c>
      <c r="Z2708" s="144"/>
    </row>
    <row r="2709" spans="1:26" x14ac:dyDescent="0.2">
      <c r="A2709" s="3"/>
      <c r="B2709" s="3"/>
      <c r="C2709" s="3"/>
      <c r="D2709" s="3"/>
      <c r="E2709" s="3"/>
      <c r="F2709" s="3"/>
      <c r="G2709" s="3"/>
      <c r="I2709" s="143"/>
      <c r="J2709" s="143"/>
      <c r="K2709" s="143"/>
      <c r="L2709" s="143"/>
      <c r="M2709" s="237"/>
      <c r="N2709" s="143"/>
      <c r="O2709" s="143"/>
      <c r="P2709" s="143"/>
      <c r="Q2709" s="143"/>
      <c r="R2709" s="143"/>
      <c r="S2709" s="143"/>
      <c r="T2709" s="143"/>
      <c r="U2709" s="143"/>
      <c r="V2709" s="143"/>
      <c r="W2709" s="90">
        <f>IF(AND($AM$17&gt;=$X2709,$AM$17&lt;=$Y2709),'TARIFA ENTREGA A DIRECCION USD'!A2709,$W2710)</f>
        <v>0</v>
      </c>
      <c r="X2709" s="90">
        <v>2700.0010000000002</v>
      </c>
      <c r="Y2709" s="90">
        <v>2701</v>
      </c>
      <c r="Z2709" s="144"/>
    </row>
    <row r="2710" spans="1:26" x14ac:dyDescent="0.2">
      <c r="A2710" s="3"/>
      <c r="B2710" s="3"/>
      <c r="C2710" s="3"/>
      <c r="D2710" s="3"/>
      <c r="E2710" s="3"/>
      <c r="F2710" s="3"/>
      <c r="G2710" s="3"/>
      <c r="I2710" s="143"/>
      <c r="J2710" s="143"/>
      <c r="K2710" s="143"/>
      <c r="L2710" s="143"/>
      <c r="M2710" s="237"/>
      <c r="N2710" s="143"/>
      <c r="O2710" s="143"/>
      <c r="P2710" s="143"/>
      <c r="Q2710" s="143"/>
      <c r="R2710" s="143"/>
      <c r="S2710" s="143"/>
      <c r="T2710" s="143"/>
      <c r="U2710" s="143"/>
      <c r="V2710" s="143"/>
      <c r="W2710" s="90">
        <f>IF(AND($AM$17&gt;=$X2710,$AM$17&lt;=$Y2710),'TARIFA ENTREGA A DIRECCION USD'!A2710,$W2711)</f>
        <v>0</v>
      </c>
      <c r="X2710" s="90">
        <v>2701.0010000000002</v>
      </c>
      <c r="Y2710" s="90">
        <v>2702</v>
      </c>
      <c r="Z2710" s="144"/>
    </row>
    <row r="2711" spans="1:26" x14ac:dyDescent="0.2">
      <c r="A2711" s="3"/>
      <c r="B2711" s="3"/>
      <c r="C2711" s="3"/>
      <c r="D2711" s="3"/>
      <c r="E2711" s="3"/>
      <c r="F2711" s="3"/>
      <c r="G2711" s="3"/>
      <c r="I2711" s="143"/>
      <c r="J2711" s="143"/>
      <c r="K2711" s="143"/>
      <c r="L2711" s="143"/>
      <c r="M2711" s="237"/>
      <c r="N2711" s="143"/>
      <c r="O2711" s="143"/>
      <c r="P2711" s="143"/>
      <c r="Q2711" s="143"/>
      <c r="R2711" s="143"/>
      <c r="S2711" s="143"/>
      <c r="T2711" s="143"/>
      <c r="U2711" s="143"/>
      <c r="V2711" s="143"/>
      <c r="W2711" s="90">
        <f>IF(AND($AM$17&gt;=$X2711,$AM$17&lt;=$Y2711),'TARIFA ENTREGA A DIRECCION USD'!A2711,$W2712)</f>
        <v>0</v>
      </c>
      <c r="X2711" s="90">
        <v>2702.0010000000002</v>
      </c>
      <c r="Y2711" s="90">
        <v>2703</v>
      </c>
      <c r="Z2711" s="144"/>
    </row>
    <row r="2712" spans="1:26" x14ac:dyDescent="0.2">
      <c r="A2712" s="3"/>
      <c r="B2712" s="3"/>
      <c r="C2712" s="3"/>
      <c r="D2712" s="3"/>
      <c r="E2712" s="3"/>
      <c r="F2712" s="3"/>
      <c r="G2712" s="3"/>
      <c r="I2712" s="143"/>
      <c r="J2712" s="143"/>
      <c r="K2712" s="143"/>
      <c r="L2712" s="143"/>
      <c r="M2712" s="237"/>
      <c r="N2712" s="143"/>
      <c r="O2712" s="143"/>
      <c r="P2712" s="143"/>
      <c r="Q2712" s="143"/>
      <c r="R2712" s="143"/>
      <c r="S2712" s="143"/>
      <c r="T2712" s="143"/>
      <c r="U2712" s="143"/>
      <c r="V2712" s="143"/>
      <c r="W2712" s="90">
        <f>IF(AND($AM$17&gt;=$X2712,$AM$17&lt;=$Y2712),'TARIFA ENTREGA A DIRECCION USD'!A2712,$W2713)</f>
        <v>0</v>
      </c>
      <c r="X2712" s="90">
        <v>2703.0010000000002</v>
      </c>
      <c r="Y2712" s="90">
        <v>2704</v>
      </c>
      <c r="Z2712" s="144"/>
    </row>
    <row r="2713" spans="1:26" x14ac:dyDescent="0.2">
      <c r="A2713" s="3"/>
      <c r="B2713" s="3"/>
      <c r="C2713" s="3"/>
      <c r="D2713" s="3"/>
      <c r="E2713" s="3"/>
      <c r="F2713" s="3"/>
      <c r="G2713" s="3"/>
      <c r="I2713" s="143"/>
      <c r="J2713" s="143"/>
      <c r="K2713" s="143"/>
      <c r="L2713" s="143"/>
      <c r="M2713" s="237"/>
      <c r="N2713" s="143"/>
      <c r="O2713" s="143"/>
      <c r="P2713" s="143"/>
      <c r="Q2713" s="143"/>
      <c r="R2713" s="143"/>
      <c r="S2713" s="143"/>
      <c r="T2713" s="143"/>
      <c r="U2713" s="143"/>
      <c r="V2713" s="143"/>
      <c r="W2713" s="90">
        <f>IF(AND($AM$17&gt;=$X2713,$AM$17&lt;=$Y2713),'TARIFA ENTREGA A DIRECCION USD'!A2713,$W2714)</f>
        <v>0</v>
      </c>
      <c r="X2713" s="90">
        <v>2704.0010000000002</v>
      </c>
      <c r="Y2713" s="90">
        <v>2705</v>
      </c>
      <c r="Z2713" s="144"/>
    </row>
    <row r="2714" spans="1:26" x14ac:dyDescent="0.2">
      <c r="A2714" s="3"/>
      <c r="B2714" s="3"/>
      <c r="C2714" s="3"/>
      <c r="D2714" s="3"/>
      <c r="E2714" s="3"/>
      <c r="F2714" s="3"/>
      <c r="G2714" s="3"/>
      <c r="I2714" s="143"/>
      <c r="J2714" s="143"/>
      <c r="K2714" s="143"/>
      <c r="L2714" s="143"/>
      <c r="M2714" s="237"/>
      <c r="N2714" s="143"/>
      <c r="O2714" s="143"/>
      <c r="P2714" s="143"/>
      <c r="Q2714" s="143"/>
      <c r="R2714" s="143"/>
      <c r="S2714" s="143"/>
      <c r="T2714" s="143"/>
      <c r="U2714" s="143"/>
      <c r="V2714" s="143"/>
      <c r="W2714" s="90">
        <f>IF(AND($AM$17&gt;=$X2714,$AM$17&lt;=$Y2714),'TARIFA ENTREGA A DIRECCION USD'!A2714,$W2715)</f>
        <v>0</v>
      </c>
      <c r="X2714" s="90">
        <v>2705.0010000000002</v>
      </c>
      <c r="Y2714" s="90">
        <v>2706</v>
      </c>
      <c r="Z2714" s="144"/>
    </row>
    <row r="2715" spans="1:26" x14ac:dyDescent="0.2">
      <c r="A2715" s="3"/>
      <c r="B2715" s="3"/>
      <c r="C2715" s="3"/>
      <c r="D2715" s="3"/>
      <c r="E2715" s="3"/>
      <c r="F2715" s="3"/>
      <c r="G2715" s="3"/>
      <c r="I2715" s="143"/>
      <c r="J2715" s="143"/>
      <c r="K2715" s="143"/>
      <c r="L2715" s="143"/>
      <c r="M2715" s="237"/>
      <c r="N2715" s="143"/>
      <c r="O2715" s="143"/>
      <c r="P2715" s="143"/>
      <c r="Q2715" s="143"/>
      <c r="R2715" s="143"/>
      <c r="S2715" s="143"/>
      <c r="T2715" s="143"/>
      <c r="U2715" s="143"/>
      <c r="V2715" s="143"/>
      <c r="W2715" s="90">
        <f>IF(AND($AM$17&gt;=$X2715,$AM$17&lt;=$Y2715),'TARIFA ENTREGA A DIRECCION USD'!A2715,$W2716)</f>
        <v>0</v>
      </c>
      <c r="X2715" s="90">
        <v>2706.0010000000002</v>
      </c>
      <c r="Y2715" s="90">
        <v>2707</v>
      </c>
      <c r="Z2715" s="144"/>
    </row>
    <row r="2716" spans="1:26" x14ac:dyDescent="0.2">
      <c r="A2716" s="3"/>
      <c r="B2716" s="3"/>
      <c r="C2716" s="3"/>
      <c r="D2716" s="3"/>
      <c r="E2716" s="3"/>
      <c r="F2716" s="3"/>
      <c r="G2716" s="3"/>
      <c r="I2716" s="143"/>
      <c r="J2716" s="143"/>
      <c r="K2716" s="143"/>
      <c r="L2716" s="143"/>
      <c r="M2716" s="237"/>
      <c r="N2716" s="143"/>
      <c r="O2716" s="143"/>
      <c r="P2716" s="143"/>
      <c r="Q2716" s="143"/>
      <c r="R2716" s="143"/>
      <c r="S2716" s="143"/>
      <c r="T2716" s="143"/>
      <c r="U2716" s="143"/>
      <c r="V2716" s="143"/>
      <c r="W2716" s="90">
        <f>IF(AND($AM$17&gt;=$X2716,$AM$17&lt;=$Y2716),'TARIFA ENTREGA A DIRECCION USD'!A2716,$W2717)</f>
        <v>0</v>
      </c>
      <c r="X2716" s="90">
        <v>2707.0010000000002</v>
      </c>
      <c r="Y2716" s="90">
        <v>2708</v>
      </c>
      <c r="Z2716" s="144"/>
    </row>
    <row r="2717" spans="1:26" x14ac:dyDescent="0.2">
      <c r="A2717" s="3"/>
      <c r="B2717" s="3"/>
      <c r="C2717" s="3"/>
      <c r="D2717" s="3"/>
      <c r="E2717" s="3"/>
      <c r="F2717" s="3"/>
      <c r="G2717" s="3"/>
      <c r="I2717" s="143"/>
      <c r="J2717" s="143"/>
      <c r="K2717" s="143"/>
      <c r="L2717" s="143"/>
      <c r="M2717" s="237"/>
      <c r="N2717" s="143"/>
      <c r="O2717" s="143"/>
      <c r="P2717" s="143"/>
      <c r="Q2717" s="143"/>
      <c r="R2717" s="143"/>
      <c r="S2717" s="143"/>
      <c r="T2717" s="143"/>
      <c r="U2717" s="143"/>
      <c r="V2717" s="143"/>
      <c r="W2717" s="90">
        <f>IF(AND($AM$17&gt;=$X2717,$AM$17&lt;=$Y2717),'TARIFA ENTREGA A DIRECCION USD'!A2717,$W2718)</f>
        <v>0</v>
      </c>
      <c r="X2717" s="90">
        <v>2708.0010000000002</v>
      </c>
      <c r="Y2717" s="90">
        <v>2709</v>
      </c>
      <c r="Z2717" s="144"/>
    </row>
    <row r="2718" spans="1:26" x14ac:dyDescent="0.2">
      <c r="A2718" s="3"/>
      <c r="B2718" s="3"/>
      <c r="C2718" s="3"/>
      <c r="D2718" s="3"/>
      <c r="E2718" s="3"/>
      <c r="F2718" s="3"/>
      <c r="G2718" s="3"/>
      <c r="I2718" s="143"/>
      <c r="J2718" s="143"/>
      <c r="K2718" s="143"/>
      <c r="L2718" s="143"/>
      <c r="M2718" s="237"/>
      <c r="N2718" s="143"/>
      <c r="O2718" s="143"/>
      <c r="P2718" s="143"/>
      <c r="Q2718" s="143"/>
      <c r="R2718" s="143"/>
      <c r="S2718" s="143"/>
      <c r="T2718" s="143"/>
      <c r="U2718" s="143"/>
      <c r="V2718" s="143"/>
      <c r="W2718" s="90">
        <f>IF(AND($AM$17&gt;=$X2718,$AM$17&lt;=$Y2718),'TARIFA ENTREGA A DIRECCION USD'!A2718,$W2719)</f>
        <v>0</v>
      </c>
      <c r="X2718" s="90">
        <v>2709.0010000000002</v>
      </c>
      <c r="Y2718" s="90">
        <v>2710</v>
      </c>
      <c r="Z2718" s="144"/>
    </row>
    <row r="2719" spans="1:26" x14ac:dyDescent="0.2">
      <c r="A2719" s="3"/>
      <c r="B2719" s="3"/>
      <c r="C2719" s="3"/>
      <c r="D2719" s="3"/>
      <c r="E2719" s="3"/>
      <c r="F2719" s="3"/>
      <c r="G2719" s="3"/>
      <c r="I2719" s="143"/>
      <c r="J2719" s="143"/>
      <c r="K2719" s="143"/>
      <c r="L2719" s="143"/>
      <c r="M2719" s="237"/>
      <c r="N2719" s="143"/>
      <c r="O2719" s="143"/>
      <c r="P2719" s="143"/>
      <c r="Q2719" s="143"/>
      <c r="R2719" s="143"/>
      <c r="S2719" s="143"/>
      <c r="T2719" s="143"/>
      <c r="U2719" s="143"/>
      <c r="V2719" s="143"/>
      <c r="W2719" s="90">
        <f>IF(AND($AM$17&gt;=$X2719,$AM$17&lt;=$Y2719),'TARIFA ENTREGA A DIRECCION USD'!A2719,$W2720)</f>
        <v>0</v>
      </c>
      <c r="X2719" s="90">
        <v>2710.0010000000002</v>
      </c>
      <c r="Y2719" s="90">
        <v>2711</v>
      </c>
      <c r="Z2719" s="144"/>
    </row>
    <row r="2720" spans="1:26" x14ac:dyDescent="0.2">
      <c r="A2720" s="3"/>
      <c r="B2720" s="3"/>
      <c r="C2720" s="3"/>
      <c r="D2720" s="3"/>
      <c r="E2720" s="3"/>
      <c r="F2720" s="3"/>
      <c r="G2720" s="3"/>
      <c r="I2720" s="143"/>
      <c r="J2720" s="143"/>
      <c r="K2720" s="143"/>
      <c r="L2720" s="143"/>
      <c r="M2720" s="237"/>
      <c r="N2720" s="143"/>
      <c r="O2720" s="143"/>
      <c r="P2720" s="143"/>
      <c r="Q2720" s="143"/>
      <c r="R2720" s="143"/>
      <c r="S2720" s="143"/>
      <c r="T2720" s="143"/>
      <c r="U2720" s="143"/>
      <c r="V2720" s="143"/>
      <c r="W2720" s="90">
        <f>IF(AND($AM$17&gt;=$X2720,$AM$17&lt;=$Y2720),'TARIFA ENTREGA A DIRECCION USD'!A2720,$W2721)</f>
        <v>0</v>
      </c>
      <c r="X2720" s="90">
        <v>2711.0010000000002</v>
      </c>
      <c r="Y2720" s="90">
        <v>2712</v>
      </c>
      <c r="Z2720" s="144"/>
    </row>
    <row r="2721" spans="1:26" x14ac:dyDescent="0.2">
      <c r="A2721" s="3"/>
      <c r="B2721" s="3"/>
      <c r="C2721" s="3"/>
      <c r="D2721" s="3"/>
      <c r="E2721" s="3"/>
      <c r="F2721" s="3"/>
      <c r="G2721" s="3"/>
      <c r="I2721" s="143"/>
      <c r="J2721" s="143"/>
      <c r="K2721" s="143"/>
      <c r="L2721" s="143"/>
      <c r="M2721" s="237"/>
      <c r="N2721" s="143"/>
      <c r="O2721" s="143"/>
      <c r="P2721" s="143"/>
      <c r="Q2721" s="143"/>
      <c r="R2721" s="143"/>
      <c r="S2721" s="143"/>
      <c r="T2721" s="143"/>
      <c r="U2721" s="143"/>
      <c r="V2721" s="143"/>
      <c r="W2721" s="90">
        <f>IF(AND($AM$17&gt;=$X2721,$AM$17&lt;=$Y2721),'TARIFA ENTREGA A DIRECCION USD'!A2721,$W2722)</f>
        <v>0</v>
      </c>
      <c r="X2721" s="90">
        <v>2712.0010000000002</v>
      </c>
      <c r="Y2721" s="90">
        <v>2713</v>
      </c>
      <c r="Z2721" s="144"/>
    </row>
    <row r="2722" spans="1:26" x14ac:dyDescent="0.2">
      <c r="A2722" s="3"/>
      <c r="B2722" s="3"/>
      <c r="C2722" s="3"/>
      <c r="D2722" s="3"/>
      <c r="E2722" s="3"/>
      <c r="F2722" s="3"/>
      <c r="G2722" s="3"/>
      <c r="I2722" s="143"/>
      <c r="J2722" s="143"/>
      <c r="K2722" s="143"/>
      <c r="L2722" s="143"/>
      <c r="M2722" s="237"/>
      <c r="N2722" s="143"/>
      <c r="O2722" s="143"/>
      <c r="P2722" s="143"/>
      <c r="Q2722" s="143"/>
      <c r="R2722" s="143"/>
      <c r="S2722" s="143"/>
      <c r="T2722" s="143"/>
      <c r="U2722" s="143"/>
      <c r="V2722" s="143"/>
      <c r="W2722" s="90">
        <f>IF(AND($AM$17&gt;=$X2722,$AM$17&lt;=$Y2722),'TARIFA ENTREGA A DIRECCION USD'!A2722,$W2723)</f>
        <v>0</v>
      </c>
      <c r="X2722" s="90">
        <v>2713.0010000000002</v>
      </c>
      <c r="Y2722" s="90">
        <v>2714</v>
      </c>
      <c r="Z2722" s="144"/>
    </row>
    <row r="2723" spans="1:26" x14ac:dyDescent="0.2">
      <c r="A2723" s="3"/>
      <c r="B2723" s="3"/>
      <c r="C2723" s="3"/>
      <c r="D2723" s="3"/>
      <c r="E2723" s="3"/>
      <c r="F2723" s="3"/>
      <c r="G2723" s="3"/>
      <c r="I2723" s="143"/>
      <c r="J2723" s="143"/>
      <c r="K2723" s="143"/>
      <c r="L2723" s="143"/>
      <c r="M2723" s="237"/>
      <c r="N2723" s="143"/>
      <c r="O2723" s="143"/>
      <c r="P2723" s="143"/>
      <c r="Q2723" s="143"/>
      <c r="R2723" s="143"/>
      <c r="S2723" s="143"/>
      <c r="T2723" s="143"/>
      <c r="U2723" s="143"/>
      <c r="V2723" s="143"/>
      <c r="W2723" s="90">
        <f>IF(AND($AM$17&gt;=$X2723,$AM$17&lt;=$Y2723),'TARIFA ENTREGA A DIRECCION USD'!A2723,$W2724)</f>
        <v>0</v>
      </c>
      <c r="X2723" s="90">
        <v>2714.0010000000002</v>
      </c>
      <c r="Y2723" s="90">
        <v>2715</v>
      </c>
      <c r="Z2723" s="144"/>
    </row>
    <row r="2724" spans="1:26" x14ac:dyDescent="0.2">
      <c r="A2724" s="3"/>
      <c r="B2724" s="3"/>
      <c r="C2724" s="3"/>
      <c r="D2724" s="3"/>
      <c r="E2724" s="3"/>
      <c r="F2724" s="3"/>
      <c r="G2724" s="3"/>
      <c r="I2724" s="143"/>
      <c r="J2724" s="143"/>
      <c r="K2724" s="143"/>
      <c r="L2724" s="143"/>
      <c r="M2724" s="237"/>
      <c r="N2724" s="143"/>
      <c r="O2724" s="143"/>
      <c r="P2724" s="143"/>
      <c r="Q2724" s="143"/>
      <c r="R2724" s="143"/>
      <c r="S2724" s="143"/>
      <c r="T2724" s="143"/>
      <c r="U2724" s="143"/>
      <c r="V2724" s="143"/>
      <c r="W2724" s="90">
        <f>IF(AND($AM$17&gt;=$X2724,$AM$17&lt;=$Y2724),'TARIFA ENTREGA A DIRECCION USD'!A2724,$W2725)</f>
        <v>0</v>
      </c>
      <c r="X2724" s="90">
        <v>2715.0010000000002</v>
      </c>
      <c r="Y2724" s="90">
        <v>2716</v>
      </c>
      <c r="Z2724" s="144"/>
    </row>
    <row r="2725" spans="1:26" x14ac:dyDescent="0.2">
      <c r="A2725" s="3"/>
      <c r="B2725" s="3"/>
      <c r="C2725" s="3"/>
      <c r="D2725" s="3"/>
      <c r="E2725" s="3"/>
      <c r="F2725" s="3"/>
      <c r="G2725" s="3"/>
      <c r="I2725" s="143"/>
      <c r="J2725" s="143"/>
      <c r="K2725" s="143"/>
      <c r="L2725" s="143"/>
      <c r="M2725" s="237"/>
      <c r="N2725" s="143"/>
      <c r="O2725" s="143"/>
      <c r="P2725" s="143"/>
      <c r="Q2725" s="143"/>
      <c r="R2725" s="143"/>
      <c r="S2725" s="143"/>
      <c r="T2725" s="143"/>
      <c r="U2725" s="143"/>
      <c r="V2725" s="143"/>
      <c r="W2725" s="90">
        <f>IF(AND($AM$17&gt;=$X2725,$AM$17&lt;=$Y2725),'TARIFA ENTREGA A DIRECCION USD'!A2725,$W2726)</f>
        <v>0</v>
      </c>
      <c r="X2725" s="90">
        <v>2716.0010000000002</v>
      </c>
      <c r="Y2725" s="90">
        <v>2717</v>
      </c>
      <c r="Z2725" s="144"/>
    </row>
    <row r="2726" spans="1:26" x14ac:dyDescent="0.2">
      <c r="A2726" s="3"/>
      <c r="B2726" s="3"/>
      <c r="C2726" s="3"/>
      <c r="D2726" s="3"/>
      <c r="E2726" s="3"/>
      <c r="F2726" s="3"/>
      <c r="G2726" s="3"/>
      <c r="I2726" s="143"/>
      <c r="J2726" s="143"/>
      <c r="K2726" s="143"/>
      <c r="L2726" s="143"/>
      <c r="M2726" s="237"/>
      <c r="N2726" s="143"/>
      <c r="O2726" s="143"/>
      <c r="P2726" s="143"/>
      <c r="Q2726" s="143"/>
      <c r="R2726" s="143"/>
      <c r="S2726" s="143"/>
      <c r="T2726" s="143"/>
      <c r="U2726" s="143"/>
      <c r="V2726" s="143"/>
      <c r="W2726" s="90">
        <f>IF(AND($AM$17&gt;=$X2726,$AM$17&lt;=$Y2726),'TARIFA ENTREGA A DIRECCION USD'!A2726,$W2727)</f>
        <v>0</v>
      </c>
      <c r="X2726" s="90">
        <v>2717.0010000000002</v>
      </c>
      <c r="Y2726" s="90">
        <v>2718</v>
      </c>
      <c r="Z2726" s="144"/>
    </row>
    <row r="2727" spans="1:26" x14ac:dyDescent="0.2">
      <c r="A2727" s="3"/>
      <c r="B2727" s="3"/>
      <c r="C2727" s="3"/>
      <c r="D2727" s="3"/>
      <c r="E2727" s="3"/>
      <c r="F2727" s="3"/>
      <c r="G2727" s="3"/>
      <c r="I2727" s="143"/>
      <c r="J2727" s="143"/>
      <c r="K2727" s="143"/>
      <c r="L2727" s="143"/>
      <c r="M2727" s="237"/>
      <c r="N2727" s="143"/>
      <c r="O2727" s="143"/>
      <c r="P2727" s="143"/>
      <c r="Q2727" s="143"/>
      <c r="R2727" s="143"/>
      <c r="S2727" s="143"/>
      <c r="T2727" s="143"/>
      <c r="U2727" s="143"/>
      <c r="V2727" s="143"/>
      <c r="W2727" s="90">
        <f>IF(AND($AM$17&gt;=$X2727,$AM$17&lt;=$Y2727),'TARIFA ENTREGA A DIRECCION USD'!A2727,$W2728)</f>
        <v>0</v>
      </c>
      <c r="X2727" s="90">
        <v>2718.0010000000002</v>
      </c>
      <c r="Y2727" s="90">
        <v>2719</v>
      </c>
      <c r="Z2727" s="144"/>
    </row>
    <row r="2728" spans="1:26" x14ac:dyDescent="0.2">
      <c r="A2728" s="3"/>
      <c r="B2728" s="3"/>
      <c r="C2728" s="3"/>
      <c r="D2728" s="3"/>
      <c r="E2728" s="3"/>
      <c r="F2728" s="3"/>
      <c r="G2728" s="3"/>
      <c r="I2728" s="143"/>
      <c r="J2728" s="143"/>
      <c r="K2728" s="143"/>
      <c r="L2728" s="143"/>
      <c r="M2728" s="237"/>
      <c r="N2728" s="143"/>
      <c r="O2728" s="143"/>
      <c r="P2728" s="143"/>
      <c r="Q2728" s="143"/>
      <c r="R2728" s="143"/>
      <c r="S2728" s="143"/>
      <c r="T2728" s="143"/>
      <c r="U2728" s="143"/>
      <c r="V2728" s="143"/>
      <c r="W2728" s="90">
        <f>IF(AND($AM$17&gt;=$X2728,$AM$17&lt;=$Y2728),'TARIFA ENTREGA A DIRECCION USD'!A2728,$W2729)</f>
        <v>0</v>
      </c>
      <c r="X2728" s="90">
        <v>2719.0010000000002</v>
      </c>
      <c r="Y2728" s="90">
        <v>2720</v>
      </c>
      <c r="Z2728" s="144"/>
    </row>
    <row r="2729" spans="1:26" x14ac:dyDescent="0.2">
      <c r="A2729" s="3"/>
      <c r="B2729" s="3"/>
      <c r="C2729" s="3"/>
      <c r="D2729" s="3"/>
      <c r="E2729" s="3"/>
      <c r="F2729" s="3"/>
      <c r="G2729" s="3"/>
      <c r="I2729" s="143"/>
      <c r="J2729" s="143"/>
      <c r="K2729" s="143"/>
      <c r="L2729" s="143"/>
      <c r="M2729" s="237"/>
      <c r="N2729" s="143"/>
      <c r="O2729" s="143"/>
      <c r="P2729" s="143"/>
      <c r="Q2729" s="143"/>
      <c r="R2729" s="143"/>
      <c r="S2729" s="143"/>
      <c r="T2729" s="143"/>
      <c r="U2729" s="143"/>
      <c r="V2729" s="143"/>
      <c r="W2729" s="90">
        <f>IF(AND($AM$17&gt;=$X2729,$AM$17&lt;=$Y2729),'TARIFA ENTREGA A DIRECCION USD'!A2729,$W2730)</f>
        <v>0</v>
      </c>
      <c r="X2729" s="90">
        <v>2720.0010000000002</v>
      </c>
      <c r="Y2729" s="90">
        <v>2721</v>
      </c>
      <c r="Z2729" s="144"/>
    </row>
    <row r="2730" spans="1:26" x14ac:dyDescent="0.2">
      <c r="A2730" s="3"/>
      <c r="B2730" s="3"/>
      <c r="C2730" s="3"/>
      <c r="D2730" s="3"/>
      <c r="E2730" s="3"/>
      <c r="F2730" s="3"/>
      <c r="G2730" s="3"/>
      <c r="I2730" s="143"/>
      <c r="J2730" s="143"/>
      <c r="K2730" s="143"/>
      <c r="L2730" s="143"/>
      <c r="M2730" s="237"/>
      <c r="N2730" s="143"/>
      <c r="O2730" s="143"/>
      <c r="P2730" s="143"/>
      <c r="Q2730" s="143"/>
      <c r="R2730" s="143"/>
      <c r="S2730" s="143"/>
      <c r="T2730" s="143"/>
      <c r="U2730" s="143"/>
      <c r="V2730" s="143"/>
      <c r="W2730" s="90">
        <f>IF(AND($AM$17&gt;=$X2730,$AM$17&lt;=$Y2730),'TARIFA ENTREGA A DIRECCION USD'!A2730,$W2731)</f>
        <v>0</v>
      </c>
      <c r="X2730" s="90">
        <v>2721.0010000000002</v>
      </c>
      <c r="Y2730" s="90">
        <v>2722</v>
      </c>
      <c r="Z2730" s="144"/>
    </row>
    <row r="2731" spans="1:26" x14ac:dyDescent="0.2">
      <c r="A2731" s="3"/>
      <c r="B2731" s="3"/>
      <c r="C2731" s="3"/>
      <c r="D2731" s="3"/>
      <c r="E2731" s="3"/>
      <c r="F2731" s="3"/>
      <c r="G2731" s="3"/>
      <c r="I2731" s="143"/>
      <c r="J2731" s="143"/>
      <c r="K2731" s="143"/>
      <c r="L2731" s="143"/>
      <c r="M2731" s="237"/>
      <c r="N2731" s="143"/>
      <c r="O2731" s="143"/>
      <c r="P2731" s="143"/>
      <c r="Q2731" s="143"/>
      <c r="R2731" s="143"/>
      <c r="S2731" s="143"/>
      <c r="T2731" s="143"/>
      <c r="U2731" s="143"/>
      <c r="V2731" s="143"/>
      <c r="W2731" s="90">
        <f>IF(AND($AM$17&gt;=$X2731,$AM$17&lt;=$Y2731),'TARIFA ENTREGA A DIRECCION USD'!A2731,$W2732)</f>
        <v>0</v>
      </c>
      <c r="X2731" s="90">
        <v>2722.0010000000002</v>
      </c>
      <c r="Y2731" s="90">
        <v>2723</v>
      </c>
      <c r="Z2731" s="144"/>
    </row>
    <row r="2732" spans="1:26" x14ac:dyDescent="0.2">
      <c r="A2732" s="3"/>
      <c r="B2732" s="3"/>
      <c r="C2732" s="3"/>
      <c r="D2732" s="3"/>
      <c r="E2732" s="3"/>
      <c r="F2732" s="3"/>
      <c r="G2732" s="3"/>
      <c r="I2732" s="143"/>
      <c r="J2732" s="143"/>
      <c r="K2732" s="143"/>
      <c r="L2732" s="143"/>
      <c r="M2732" s="237"/>
      <c r="N2732" s="143"/>
      <c r="O2732" s="143"/>
      <c r="P2732" s="143"/>
      <c r="Q2732" s="143"/>
      <c r="R2732" s="143"/>
      <c r="S2732" s="143"/>
      <c r="T2732" s="143"/>
      <c r="U2732" s="143"/>
      <c r="V2732" s="143"/>
      <c r="W2732" s="90">
        <f>IF(AND($AM$17&gt;=$X2732,$AM$17&lt;=$Y2732),'TARIFA ENTREGA A DIRECCION USD'!A2732,$W2733)</f>
        <v>0</v>
      </c>
      <c r="X2732" s="90">
        <v>2723.0010000000002</v>
      </c>
      <c r="Y2732" s="90">
        <v>2724</v>
      </c>
      <c r="Z2732" s="144"/>
    </row>
    <row r="2733" spans="1:26" x14ac:dyDescent="0.2">
      <c r="A2733" s="3"/>
      <c r="B2733" s="3"/>
      <c r="C2733" s="3"/>
      <c r="D2733" s="3"/>
      <c r="E2733" s="3"/>
      <c r="F2733" s="3"/>
      <c r="G2733" s="3"/>
      <c r="I2733" s="143"/>
      <c r="J2733" s="143"/>
      <c r="K2733" s="143"/>
      <c r="L2733" s="143"/>
      <c r="M2733" s="237"/>
      <c r="N2733" s="143"/>
      <c r="O2733" s="143"/>
      <c r="P2733" s="143"/>
      <c r="Q2733" s="143"/>
      <c r="R2733" s="143"/>
      <c r="S2733" s="143"/>
      <c r="T2733" s="143"/>
      <c r="U2733" s="143"/>
      <c r="V2733" s="143"/>
      <c r="W2733" s="90">
        <f>IF(AND($AM$17&gt;=$X2733,$AM$17&lt;=$Y2733),'TARIFA ENTREGA A DIRECCION USD'!A2733,$W2734)</f>
        <v>0</v>
      </c>
      <c r="X2733" s="90">
        <v>2724.0010000000002</v>
      </c>
      <c r="Y2733" s="90">
        <v>2725</v>
      </c>
      <c r="Z2733" s="144"/>
    </row>
    <row r="2734" spans="1:26" x14ac:dyDescent="0.2">
      <c r="A2734" s="3"/>
      <c r="B2734" s="3"/>
      <c r="C2734" s="3"/>
      <c r="D2734" s="3"/>
      <c r="E2734" s="3"/>
      <c r="F2734" s="3"/>
      <c r="G2734" s="3"/>
      <c r="I2734" s="143"/>
      <c r="J2734" s="143"/>
      <c r="K2734" s="143"/>
      <c r="L2734" s="143"/>
      <c r="M2734" s="237"/>
      <c r="N2734" s="143"/>
      <c r="O2734" s="143"/>
      <c r="P2734" s="143"/>
      <c r="Q2734" s="143"/>
      <c r="R2734" s="143"/>
      <c r="S2734" s="143"/>
      <c r="T2734" s="143"/>
      <c r="U2734" s="143"/>
      <c r="V2734" s="143"/>
      <c r="W2734" s="90">
        <f>IF(AND($AM$17&gt;=$X2734,$AM$17&lt;=$Y2734),'TARIFA ENTREGA A DIRECCION USD'!A2734,$W2735)</f>
        <v>0</v>
      </c>
      <c r="X2734" s="90">
        <v>2725.0010000000002</v>
      </c>
      <c r="Y2734" s="90">
        <v>2726</v>
      </c>
      <c r="Z2734" s="144"/>
    </row>
    <row r="2735" spans="1:26" x14ac:dyDescent="0.2">
      <c r="A2735" s="3"/>
      <c r="B2735" s="3"/>
      <c r="C2735" s="3"/>
      <c r="D2735" s="3"/>
      <c r="E2735" s="3"/>
      <c r="F2735" s="3"/>
      <c r="G2735" s="3"/>
      <c r="I2735" s="143"/>
      <c r="J2735" s="143"/>
      <c r="K2735" s="143"/>
      <c r="L2735" s="143"/>
      <c r="M2735" s="237"/>
      <c r="N2735" s="143"/>
      <c r="O2735" s="143"/>
      <c r="P2735" s="143"/>
      <c r="Q2735" s="143"/>
      <c r="R2735" s="143"/>
      <c r="S2735" s="143"/>
      <c r="T2735" s="143"/>
      <c r="U2735" s="143"/>
      <c r="V2735" s="143"/>
      <c r="W2735" s="90">
        <f>IF(AND($AM$17&gt;=$X2735,$AM$17&lt;=$Y2735),'TARIFA ENTREGA A DIRECCION USD'!A2735,$W2736)</f>
        <v>0</v>
      </c>
      <c r="X2735" s="90">
        <v>2726.0010000000002</v>
      </c>
      <c r="Y2735" s="90">
        <v>2727</v>
      </c>
      <c r="Z2735" s="144"/>
    </row>
    <row r="2736" spans="1:26" x14ac:dyDescent="0.2">
      <c r="A2736" s="3"/>
      <c r="B2736" s="3"/>
      <c r="C2736" s="3"/>
      <c r="D2736" s="3"/>
      <c r="E2736" s="3"/>
      <c r="F2736" s="3"/>
      <c r="G2736" s="3"/>
      <c r="I2736" s="143"/>
      <c r="J2736" s="143"/>
      <c r="K2736" s="143"/>
      <c r="L2736" s="143"/>
      <c r="M2736" s="237"/>
      <c r="N2736" s="143"/>
      <c r="O2736" s="143"/>
      <c r="P2736" s="143"/>
      <c r="Q2736" s="143"/>
      <c r="R2736" s="143"/>
      <c r="S2736" s="143"/>
      <c r="T2736" s="143"/>
      <c r="U2736" s="143"/>
      <c r="V2736" s="143"/>
      <c r="W2736" s="90">
        <f>IF(AND($AM$17&gt;=$X2736,$AM$17&lt;=$Y2736),'TARIFA ENTREGA A DIRECCION USD'!A2736,$W2737)</f>
        <v>0</v>
      </c>
      <c r="X2736" s="90">
        <v>2727.0010000000002</v>
      </c>
      <c r="Y2736" s="90">
        <v>2728</v>
      </c>
      <c r="Z2736" s="144"/>
    </row>
    <row r="2737" spans="1:26" x14ac:dyDescent="0.2">
      <c r="A2737" s="3"/>
      <c r="B2737" s="3"/>
      <c r="C2737" s="3"/>
      <c r="D2737" s="3"/>
      <c r="E2737" s="3"/>
      <c r="F2737" s="3"/>
      <c r="G2737" s="3"/>
      <c r="I2737" s="143"/>
      <c r="J2737" s="143"/>
      <c r="K2737" s="143"/>
      <c r="L2737" s="143"/>
      <c r="M2737" s="237"/>
      <c r="N2737" s="143"/>
      <c r="O2737" s="143"/>
      <c r="P2737" s="143"/>
      <c r="Q2737" s="143"/>
      <c r="R2737" s="143"/>
      <c r="S2737" s="143"/>
      <c r="T2737" s="143"/>
      <c r="U2737" s="143"/>
      <c r="V2737" s="143"/>
      <c r="W2737" s="90">
        <f>IF(AND($AM$17&gt;=$X2737,$AM$17&lt;=$Y2737),'TARIFA ENTREGA A DIRECCION USD'!A2737,$W2738)</f>
        <v>0</v>
      </c>
      <c r="X2737" s="90">
        <v>2728.0010000000002</v>
      </c>
      <c r="Y2737" s="90">
        <v>2729</v>
      </c>
      <c r="Z2737" s="144"/>
    </row>
    <row r="2738" spans="1:26" x14ac:dyDescent="0.2">
      <c r="A2738" s="3"/>
      <c r="B2738" s="3"/>
      <c r="C2738" s="3"/>
      <c r="D2738" s="3"/>
      <c r="E2738" s="3"/>
      <c r="F2738" s="3"/>
      <c r="G2738" s="3"/>
      <c r="I2738" s="143"/>
      <c r="J2738" s="143"/>
      <c r="K2738" s="143"/>
      <c r="L2738" s="143"/>
      <c r="M2738" s="237"/>
      <c r="N2738" s="143"/>
      <c r="O2738" s="143"/>
      <c r="P2738" s="143"/>
      <c r="Q2738" s="143"/>
      <c r="R2738" s="143"/>
      <c r="S2738" s="143"/>
      <c r="T2738" s="143"/>
      <c r="U2738" s="143"/>
      <c r="V2738" s="143"/>
      <c r="W2738" s="90">
        <f>IF(AND($AM$17&gt;=$X2738,$AM$17&lt;=$Y2738),'TARIFA ENTREGA A DIRECCION USD'!A2738,$W2739)</f>
        <v>0</v>
      </c>
      <c r="X2738" s="90">
        <v>2729.0010000000002</v>
      </c>
      <c r="Y2738" s="90">
        <v>2730</v>
      </c>
      <c r="Z2738" s="144"/>
    </row>
    <row r="2739" spans="1:26" x14ac:dyDescent="0.2">
      <c r="A2739" s="3"/>
      <c r="B2739" s="3"/>
      <c r="C2739" s="3"/>
      <c r="D2739" s="3"/>
      <c r="E2739" s="3"/>
      <c r="F2739" s="3"/>
      <c r="G2739" s="3"/>
      <c r="I2739" s="143"/>
      <c r="J2739" s="143"/>
      <c r="K2739" s="143"/>
      <c r="L2739" s="143"/>
      <c r="M2739" s="237"/>
      <c r="N2739" s="143"/>
      <c r="O2739" s="143"/>
      <c r="P2739" s="143"/>
      <c r="Q2739" s="143"/>
      <c r="R2739" s="143"/>
      <c r="S2739" s="143"/>
      <c r="T2739" s="143"/>
      <c r="U2739" s="143"/>
      <c r="V2739" s="143"/>
      <c r="W2739" s="90">
        <f>IF(AND($AM$17&gt;=$X2739,$AM$17&lt;=$Y2739),'TARIFA ENTREGA A DIRECCION USD'!A2739,$W2740)</f>
        <v>0</v>
      </c>
      <c r="X2739" s="90">
        <v>2730.0010000000002</v>
      </c>
      <c r="Y2739" s="90">
        <v>2731</v>
      </c>
      <c r="Z2739" s="144"/>
    </row>
    <row r="2740" spans="1:26" x14ac:dyDescent="0.2">
      <c r="A2740" s="3"/>
      <c r="B2740" s="3"/>
      <c r="C2740" s="3"/>
      <c r="D2740" s="3"/>
      <c r="E2740" s="3"/>
      <c r="F2740" s="3"/>
      <c r="G2740" s="3"/>
      <c r="I2740" s="143"/>
      <c r="J2740" s="143"/>
      <c r="K2740" s="143"/>
      <c r="L2740" s="143"/>
      <c r="M2740" s="237"/>
      <c r="N2740" s="143"/>
      <c r="O2740" s="143"/>
      <c r="P2740" s="143"/>
      <c r="Q2740" s="143"/>
      <c r="R2740" s="143"/>
      <c r="S2740" s="143"/>
      <c r="T2740" s="143"/>
      <c r="U2740" s="143"/>
      <c r="V2740" s="143"/>
      <c r="W2740" s="90">
        <f>IF(AND($AM$17&gt;=$X2740,$AM$17&lt;=$Y2740),'TARIFA ENTREGA A DIRECCION USD'!A2740,$W2741)</f>
        <v>0</v>
      </c>
      <c r="X2740" s="90">
        <v>2731.0010000000002</v>
      </c>
      <c r="Y2740" s="90">
        <v>2732</v>
      </c>
      <c r="Z2740" s="144"/>
    </row>
    <row r="2741" spans="1:26" x14ac:dyDescent="0.2">
      <c r="A2741" s="3"/>
      <c r="B2741" s="3"/>
      <c r="C2741" s="3"/>
      <c r="D2741" s="3"/>
      <c r="E2741" s="3"/>
      <c r="F2741" s="3"/>
      <c r="G2741" s="3"/>
      <c r="I2741" s="143"/>
      <c r="J2741" s="143"/>
      <c r="K2741" s="143"/>
      <c r="L2741" s="143"/>
      <c r="M2741" s="237"/>
      <c r="N2741" s="143"/>
      <c r="O2741" s="143"/>
      <c r="P2741" s="143"/>
      <c r="Q2741" s="143"/>
      <c r="R2741" s="143"/>
      <c r="S2741" s="143"/>
      <c r="T2741" s="143"/>
      <c r="U2741" s="143"/>
      <c r="V2741" s="143"/>
      <c r="W2741" s="90">
        <f>IF(AND($AM$17&gt;=$X2741,$AM$17&lt;=$Y2741),'TARIFA ENTREGA A DIRECCION USD'!A2741,$W2742)</f>
        <v>0</v>
      </c>
      <c r="X2741" s="90">
        <v>2732.0010000000002</v>
      </c>
      <c r="Y2741" s="90">
        <v>2733</v>
      </c>
      <c r="Z2741" s="144"/>
    </row>
    <row r="2742" spans="1:26" x14ac:dyDescent="0.2">
      <c r="A2742" s="3"/>
      <c r="B2742" s="3"/>
      <c r="C2742" s="3"/>
      <c r="D2742" s="3"/>
      <c r="E2742" s="3"/>
      <c r="F2742" s="3"/>
      <c r="G2742" s="3"/>
      <c r="I2742" s="143"/>
      <c r="J2742" s="143"/>
      <c r="K2742" s="143"/>
      <c r="L2742" s="143"/>
      <c r="M2742" s="237"/>
      <c r="N2742" s="143"/>
      <c r="O2742" s="143"/>
      <c r="P2742" s="143"/>
      <c r="Q2742" s="143"/>
      <c r="R2742" s="143"/>
      <c r="S2742" s="143"/>
      <c r="T2742" s="143"/>
      <c r="U2742" s="143"/>
      <c r="V2742" s="143"/>
      <c r="W2742" s="90">
        <f>IF(AND($AM$17&gt;=$X2742,$AM$17&lt;=$Y2742),'TARIFA ENTREGA A DIRECCION USD'!A2742,$W2743)</f>
        <v>0</v>
      </c>
      <c r="X2742" s="90">
        <v>2733.0010000000002</v>
      </c>
      <c r="Y2742" s="90">
        <v>2734</v>
      </c>
      <c r="Z2742" s="144"/>
    </row>
    <row r="2743" spans="1:26" x14ac:dyDescent="0.2">
      <c r="A2743" s="3"/>
      <c r="B2743" s="3"/>
      <c r="C2743" s="3"/>
      <c r="D2743" s="3"/>
      <c r="E2743" s="3"/>
      <c r="F2743" s="3"/>
      <c r="G2743" s="3"/>
      <c r="I2743" s="143"/>
      <c r="J2743" s="143"/>
      <c r="K2743" s="143"/>
      <c r="L2743" s="143"/>
      <c r="M2743" s="237"/>
      <c r="N2743" s="143"/>
      <c r="O2743" s="143"/>
      <c r="P2743" s="143"/>
      <c r="Q2743" s="143"/>
      <c r="R2743" s="143"/>
      <c r="S2743" s="143"/>
      <c r="T2743" s="143"/>
      <c r="U2743" s="143"/>
      <c r="V2743" s="143"/>
      <c r="W2743" s="90">
        <f>IF(AND($AM$17&gt;=$X2743,$AM$17&lt;=$Y2743),'TARIFA ENTREGA A DIRECCION USD'!A2743,$W2744)</f>
        <v>0</v>
      </c>
      <c r="X2743" s="90">
        <v>2734.0010000000002</v>
      </c>
      <c r="Y2743" s="90">
        <v>2735</v>
      </c>
      <c r="Z2743" s="144"/>
    </row>
    <row r="2744" spans="1:26" x14ac:dyDescent="0.2">
      <c r="A2744" s="3"/>
      <c r="B2744" s="3"/>
      <c r="C2744" s="3"/>
      <c r="D2744" s="3"/>
      <c r="E2744" s="3"/>
      <c r="F2744" s="3"/>
      <c r="G2744" s="3"/>
      <c r="I2744" s="143"/>
      <c r="J2744" s="143"/>
      <c r="K2744" s="143"/>
      <c r="L2744" s="143"/>
      <c r="M2744" s="237"/>
      <c r="N2744" s="143"/>
      <c r="O2744" s="143"/>
      <c r="P2744" s="143"/>
      <c r="Q2744" s="143"/>
      <c r="R2744" s="143"/>
      <c r="S2744" s="143"/>
      <c r="T2744" s="143"/>
      <c r="U2744" s="143"/>
      <c r="V2744" s="143"/>
      <c r="W2744" s="90">
        <f>IF(AND($AM$17&gt;=$X2744,$AM$17&lt;=$Y2744),'TARIFA ENTREGA A DIRECCION USD'!A2744,$W2745)</f>
        <v>0</v>
      </c>
      <c r="X2744" s="90">
        <v>2735.0010000000002</v>
      </c>
      <c r="Y2744" s="90">
        <v>2736</v>
      </c>
      <c r="Z2744" s="144"/>
    </row>
    <row r="2745" spans="1:26" x14ac:dyDescent="0.2">
      <c r="A2745" s="3"/>
      <c r="B2745" s="3"/>
      <c r="C2745" s="3"/>
      <c r="D2745" s="3"/>
      <c r="E2745" s="3"/>
      <c r="F2745" s="3"/>
      <c r="G2745" s="3"/>
      <c r="I2745" s="143"/>
      <c r="J2745" s="143"/>
      <c r="K2745" s="143"/>
      <c r="L2745" s="143"/>
      <c r="M2745" s="237"/>
      <c r="N2745" s="143"/>
      <c r="O2745" s="143"/>
      <c r="P2745" s="143"/>
      <c r="Q2745" s="143"/>
      <c r="R2745" s="143"/>
      <c r="S2745" s="143"/>
      <c r="T2745" s="143"/>
      <c r="U2745" s="143"/>
      <c r="V2745" s="143"/>
      <c r="W2745" s="90">
        <f>IF(AND($AM$17&gt;=$X2745,$AM$17&lt;=$Y2745),'TARIFA ENTREGA A DIRECCION USD'!A2745,$W2746)</f>
        <v>0</v>
      </c>
      <c r="X2745" s="90">
        <v>2736.0010000000002</v>
      </c>
      <c r="Y2745" s="90">
        <v>2737</v>
      </c>
      <c r="Z2745" s="144"/>
    </row>
    <row r="2746" spans="1:26" x14ac:dyDescent="0.2">
      <c r="A2746" s="3"/>
      <c r="B2746" s="3"/>
      <c r="C2746" s="3"/>
      <c r="D2746" s="3"/>
      <c r="E2746" s="3"/>
      <c r="F2746" s="3"/>
      <c r="G2746" s="3"/>
      <c r="I2746" s="143"/>
      <c r="J2746" s="143"/>
      <c r="K2746" s="143"/>
      <c r="L2746" s="143"/>
      <c r="M2746" s="237"/>
      <c r="N2746" s="143"/>
      <c r="O2746" s="143"/>
      <c r="P2746" s="143"/>
      <c r="Q2746" s="143"/>
      <c r="R2746" s="143"/>
      <c r="S2746" s="143"/>
      <c r="T2746" s="143"/>
      <c r="U2746" s="143"/>
      <c r="V2746" s="143"/>
      <c r="W2746" s="90">
        <f>IF(AND($AM$17&gt;=$X2746,$AM$17&lt;=$Y2746),'TARIFA ENTREGA A DIRECCION USD'!A2746,$W2747)</f>
        <v>0</v>
      </c>
      <c r="X2746" s="90">
        <v>2737.0010000000002</v>
      </c>
      <c r="Y2746" s="90">
        <v>2738</v>
      </c>
      <c r="Z2746" s="144"/>
    </row>
    <row r="2747" spans="1:26" x14ac:dyDescent="0.2">
      <c r="A2747" s="3"/>
      <c r="B2747" s="3"/>
      <c r="C2747" s="3"/>
      <c r="D2747" s="3"/>
      <c r="E2747" s="3"/>
      <c r="F2747" s="3"/>
      <c r="G2747" s="3"/>
      <c r="I2747" s="143"/>
      <c r="J2747" s="143"/>
      <c r="K2747" s="143"/>
      <c r="L2747" s="143"/>
      <c r="M2747" s="237"/>
      <c r="N2747" s="143"/>
      <c r="O2747" s="143"/>
      <c r="P2747" s="143"/>
      <c r="Q2747" s="143"/>
      <c r="R2747" s="143"/>
      <c r="S2747" s="143"/>
      <c r="T2747" s="143"/>
      <c r="U2747" s="143"/>
      <c r="V2747" s="143"/>
      <c r="W2747" s="90">
        <f>IF(AND($AM$17&gt;=$X2747,$AM$17&lt;=$Y2747),'TARIFA ENTREGA A DIRECCION USD'!A2747,$W2748)</f>
        <v>0</v>
      </c>
      <c r="X2747" s="90">
        <v>2738.0010000000002</v>
      </c>
      <c r="Y2747" s="90">
        <v>2739</v>
      </c>
      <c r="Z2747" s="144"/>
    </row>
    <row r="2748" spans="1:26" x14ac:dyDescent="0.2">
      <c r="A2748" s="3"/>
      <c r="B2748" s="3"/>
      <c r="C2748" s="3"/>
      <c r="D2748" s="3"/>
      <c r="E2748" s="3"/>
      <c r="F2748" s="3"/>
      <c r="G2748" s="3"/>
      <c r="I2748" s="143"/>
      <c r="J2748" s="143"/>
      <c r="K2748" s="143"/>
      <c r="L2748" s="143"/>
      <c r="M2748" s="237"/>
      <c r="N2748" s="143"/>
      <c r="O2748" s="143"/>
      <c r="P2748" s="143"/>
      <c r="Q2748" s="143"/>
      <c r="R2748" s="143"/>
      <c r="S2748" s="143"/>
      <c r="T2748" s="143"/>
      <c r="U2748" s="143"/>
      <c r="V2748" s="143"/>
      <c r="W2748" s="90">
        <f>IF(AND($AM$17&gt;=$X2748,$AM$17&lt;=$Y2748),'TARIFA ENTREGA A DIRECCION USD'!A2748,$W2749)</f>
        <v>0</v>
      </c>
      <c r="X2748" s="90">
        <v>2739.0010000000002</v>
      </c>
      <c r="Y2748" s="90">
        <v>2740</v>
      </c>
      <c r="Z2748" s="144"/>
    </row>
    <row r="2749" spans="1:26" x14ac:dyDescent="0.2">
      <c r="A2749" s="3"/>
      <c r="B2749" s="3"/>
      <c r="C2749" s="3"/>
      <c r="D2749" s="3"/>
      <c r="E2749" s="3"/>
      <c r="F2749" s="3"/>
      <c r="G2749" s="3"/>
      <c r="I2749" s="143"/>
      <c r="J2749" s="143"/>
      <c r="K2749" s="143"/>
      <c r="L2749" s="143"/>
      <c r="M2749" s="237"/>
      <c r="N2749" s="143"/>
      <c r="O2749" s="143"/>
      <c r="P2749" s="143"/>
      <c r="Q2749" s="143"/>
      <c r="R2749" s="143"/>
      <c r="S2749" s="143"/>
      <c r="T2749" s="143"/>
      <c r="U2749" s="143"/>
      <c r="V2749" s="143"/>
      <c r="W2749" s="90">
        <f>IF(AND($AM$17&gt;=$X2749,$AM$17&lt;=$Y2749),'TARIFA ENTREGA A DIRECCION USD'!A2749,$W2750)</f>
        <v>0</v>
      </c>
      <c r="X2749" s="90">
        <v>2740.0010000000002</v>
      </c>
      <c r="Y2749" s="90">
        <v>2741</v>
      </c>
      <c r="Z2749" s="144"/>
    </row>
    <row r="2750" spans="1:26" x14ac:dyDescent="0.2">
      <c r="A2750" s="3"/>
      <c r="B2750" s="3"/>
      <c r="C2750" s="3"/>
      <c r="D2750" s="3"/>
      <c r="E2750" s="3"/>
      <c r="F2750" s="3"/>
      <c r="G2750" s="3"/>
      <c r="I2750" s="143"/>
      <c r="J2750" s="143"/>
      <c r="K2750" s="143"/>
      <c r="L2750" s="143"/>
      <c r="M2750" s="237"/>
      <c r="N2750" s="143"/>
      <c r="O2750" s="143"/>
      <c r="P2750" s="143"/>
      <c r="Q2750" s="143"/>
      <c r="R2750" s="143"/>
      <c r="S2750" s="143"/>
      <c r="T2750" s="143"/>
      <c r="U2750" s="143"/>
      <c r="V2750" s="143"/>
      <c r="W2750" s="90">
        <f>IF(AND($AM$17&gt;=$X2750,$AM$17&lt;=$Y2750),'TARIFA ENTREGA A DIRECCION USD'!A2750,$W2751)</f>
        <v>0</v>
      </c>
      <c r="X2750" s="90">
        <v>2741.0010000000002</v>
      </c>
      <c r="Y2750" s="90">
        <v>2742</v>
      </c>
      <c r="Z2750" s="144"/>
    </row>
    <row r="2751" spans="1:26" x14ac:dyDescent="0.2">
      <c r="A2751" s="3"/>
      <c r="B2751" s="3"/>
      <c r="C2751" s="3"/>
      <c r="D2751" s="3"/>
      <c r="E2751" s="3"/>
      <c r="F2751" s="3"/>
      <c r="G2751" s="3"/>
      <c r="I2751" s="143"/>
      <c r="J2751" s="143"/>
      <c r="K2751" s="143"/>
      <c r="L2751" s="143"/>
      <c r="M2751" s="237"/>
      <c r="N2751" s="143"/>
      <c r="O2751" s="143"/>
      <c r="P2751" s="143"/>
      <c r="Q2751" s="143"/>
      <c r="R2751" s="143"/>
      <c r="S2751" s="143"/>
      <c r="T2751" s="143"/>
      <c r="U2751" s="143"/>
      <c r="V2751" s="143"/>
      <c r="W2751" s="90">
        <f>IF(AND($AM$17&gt;=$X2751,$AM$17&lt;=$Y2751),'TARIFA ENTREGA A DIRECCION USD'!A2751,$W2752)</f>
        <v>0</v>
      </c>
      <c r="X2751" s="90">
        <v>2742.0010000000002</v>
      </c>
      <c r="Y2751" s="90">
        <v>2743</v>
      </c>
      <c r="Z2751" s="144"/>
    </row>
    <row r="2752" spans="1:26" x14ac:dyDescent="0.2">
      <c r="A2752" s="3"/>
      <c r="B2752" s="3"/>
      <c r="C2752" s="3"/>
      <c r="D2752" s="3"/>
      <c r="E2752" s="3"/>
      <c r="F2752" s="3"/>
      <c r="G2752" s="3"/>
      <c r="I2752" s="143"/>
      <c r="J2752" s="143"/>
      <c r="K2752" s="143"/>
      <c r="L2752" s="143"/>
      <c r="M2752" s="237"/>
      <c r="N2752" s="143"/>
      <c r="O2752" s="143"/>
      <c r="P2752" s="143"/>
      <c r="Q2752" s="143"/>
      <c r="R2752" s="143"/>
      <c r="S2752" s="143"/>
      <c r="T2752" s="143"/>
      <c r="U2752" s="143"/>
      <c r="V2752" s="143"/>
      <c r="W2752" s="90">
        <f>IF(AND($AM$17&gt;=$X2752,$AM$17&lt;=$Y2752),'TARIFA ENTREGA A DIRECCION USD'!A2752,$W2753)</f>
        <v>0</v>
      </c>
      <c r="X2752" s="90">
        <v>2743.0010000000002</v>
      </c>
      <c r="Y2752" s="90">
        <v>2744</v>
      </c>
      <c r="Z2752" s="144"/>
    </row>
    <row r="2753" spans="1:26" x14ac:dyDescent="0.2">
      <c r="A2753" s="3"/>
      <c r="B2753" s="3"/>
      <c r="C2753" s="3"/>
      <c r="D2753" s="3"/>
      <c r="E2753" s="3"/>
      <c r="F2753" s="3"/>
      <c r="G2753" s="3"/>
      <c r="I2753" s="143"/>
      <c r="J2753" s="143"/>
      <c r="K2753" s="143"/>
      <c r="L2753" s="143"/>
      <c r="M2753" s="237"/>
      <c r="N2753" s="143"/>
      <c r="O2753" s="143"/>
      <c r="P2753" s="143"/>
      <c r="Q2753" s="143"/>
      <c r="R2753" s="143"/>
      <c r="S2753" s="143"/>
      <c r="T2753" s="143"/>
      <c r="U2753" s="143"/>
      <c r="V2753" s="143"/>
      <c r="W2753" s="90">
        <f>IF(AND($AM$17&gt;=$X2753,$AM$17&lt;=$Y2753),'TARIFA ENTREGA A DIRECCION USD'!A2753,$W2754)</f>
        <v>0</v>
      </c>
      <c r="X2753" s="90">
        <v>2744.0010000000002</v>
      </c>
      <c r="Y2753" s="90">
        <v>2745</v>
      </c>
      <c r="Z2753" s="144"/>
    </row>
    <row r="2754" spans="1:26" x14ac:dyDescent="0.2">
      <c r="A2754" s="3"/>
      <c r="B2754" s="3"/>
      <c r="C2754" s="3"/>
      <c r="D2754" s="3"/>
      <c r="E2754" s="3"/>
      <c r="F2754" s="3"/>
      <c r="G2754" s="3"/>
      <c r="I2754" s="143"/>
      <c r="J2754" s="143"/>
      <c r="K2754" s="143"/>
      <c r="L2754" s="143"/>
      <c r="M2754" s="237"/>
      <c r="N2754" s="143"/>
      <c r="O2754" s="143"/>
      <c r="P2754" s="143"/>
      <c r="Q2754" s="143"/>
      <c r="R2754" s="143"/>
      <c r="S2754" s="143"/>
      <c r="T2754" s="143"/>
      <c r="U2754" s="143"/>
      <c r="V2754" s="143"/>
      <c r="W2754" s="90">
        <f>IF(AND($AM$17&gt;=$X2754,$AM$17&lt;=$Y2754),'TARIFA ENTREGA A DIRECCION USD'!A2754,$W2755)</f>
        <v>0</v>
      </c>
      <c r="X2754" s="90">
        <v>2745.0010000000002</v>
      </c>
      <c r="Y2754" s="90">
        <v>2746</v>
      </c>
      <c r="Z2754" s="144"/>
    </row>
    <row r="2755" spans="1:26" x14ac:dyDescent="0.2">
      <c r="A2755" s="3"/>
      <c r="B2755" s="3"/>
      <c r="C2755" s="3"/>
      <c r="D2755" s="3"/>
      <c r="E2755" s="3"/>
      <c r="F2755" s="3"/>
      <c r="G2755" s="3"/>
      <c r="I2755" s="143"/>
      <c r="J2755" s="143"/>
      <c r="K2755" s="143"/>
      <c r="L2755" s="143"/>
      <c r="M2755" s="237"/>
      <c r="N2755" s="143"/>
      <c r="O2755" s="143"/>
      <c r="P2755" s="143"/>
      <c r="Q2755" s="143"/>
      <c r="R2755" s="143"/>
      <c r="S2755" s="143"/>
      <c r="T2755" s="143"/>
      <c r="U2755" s="143"/>
      <c r="V2755" s="143"/>
      <c r="W2755" s="90">
        <f>IF(AND($AM$17&gt;=$X2755,$AM$17&lt;=$Y2755),'TARIFA ENTREGA A DIRECCION USD'!A2755,$W2756)</f>
        <v>0</v>
      </c>
      <c r="X2755" s="90">
        <v>2746.0010000000002</v>
      </c>
      <c r="Y2755" s="90">
        <v>2747</v>
      </c>
      <c r="Z2755" s="144"/>
    </row>
    <row r="2756" spans="1:26" x14ac:dyDescent="0.2">
      <c r="A2756" s="3"/>
      <c r="B2756" s="3"/>
      <c r="C2756" s="3"/>
      <c r="D2756" s="3"/>
      <c r="E2756" s="3"/>
      <c r="F2756" s="3"/>
      <c r="G2756" s="3"/>
      <c r="I2756" s="143"/>
      <c r="J2756" s="143"/>
      <c r="K2756" s="143"/>
      <c r="L2756" s="143"/>
      <c r="M2756" s="237"/>
      <c r="N2756" s="143"/>
      <c r="O2756" s="143"/>
      <c r="P2756" s="143"/>
      <c r="Q2756" s="143"/>
      <c r="R2756" s="143"/>
      <c r="S2756" s="143"/>
      <c r="T2756" s="143"/>
      <c r="U2756" s="143"/>
      <c r="V2756" s="143"/>
      <c r="W2756" s="90">
        <f>IF(AND($AM$17&gt;=$X2756,$AM$17&lt;=$Y2756),'TARIFA ENTREGA A DIRECCION USD'!A2756,$W2757)</f>
        <v>0</v>
      </c>
      <c r="X2756" s="90">
        <v>2747.0010000000002</v>
      </c>
      <c r="Y2756" s="90">
        <v>2748</v>
      </c>
      <c r="Z2756" s="144"/>
    </row>
    <row r="2757" spans="1:26" x14ac:dyDescent="0.2">
      <c r="A2757" s="3"/>
      <c r="B2757" s="3"/>
      <c r="C2757" s="3"/>
      <c r="D2757" s="3"/>
      <c r="E2757" s="3"/>
      <c r="F2757" s="3"/>
      <c r="G2757" s="3"/>
      <c r="I2757" s="143"/>
      <c r="J2757" s="143"/>
      <c r="K2757" s="143"/>
      <c r="L2757" s="143"/>
      <c r="M2757" s="237"/>
      <c r="N2757" s="143"/>
      <c r="O2757" s="143"/>
      <c r="P2757" s="143"/>
      <c r="Q2757" s="143"/>
      <c r="R2757" s="143"/>
      <c r="S2757" s="143"/>
      <c r="T2757" s="143"/>
      <c r="U2757" s="143"/>
      <c r="V2757" s="143"/>
      <c r="W2757" s="90">
        <f>IF(AND($AM$17&gt;=$X2757,$AM$17&lt;=$Y2757),'TARIFA ENTREGA A DIRECCION USD'!A2757,$W2758)</f>
        <v>0</v>
      </c>
      <c r="X2757" s="90">
        <v>2748.0010000000002</v>
      </c>
      <c r="Y2757" s="90">
        <v>2749</v>
      </c>
      <c r="Z2757" s="144"/>
    </row>
    <row r="2758" spans="1:26" x14ac:dyDescent="0.2">
      <c r="A2758" s="3"/>
      <c r="B2758" s="3"/>
      <c r="C2758" s="3"/>
      <c r="D2758" s="3"/>
      <c r="E2758" s="3"/>
      <c r="F2758" s="3"/>
      <c r="G2758" s="3"/>
      <c r="I2758" s="143"/>
      <c r="J2758" s="143"/>
      <c r="K2758" s="143"/>
      <c r="L2758" s="143"/>
      <c r="M2758" s="237"/>
      <c r="N2758" s="143"/>
      <c r="O2758" s="143"/>
      <c r="P2758" s="143"/>
      <c r="Q2758" s="143"/>
      <c r="R2758" s="143"/>
      <c r="S2758" s="143"/>
      <c r="T2758" s="143"/>
      <c r="U2758" s="143"/>
      <c r="V2758" s="143"/>
      <c r="W2758" s="90">
        <f>IF(AND($AM$17&gt;=$X2758,$AM$17&lt;=$Y2758),'TARIFA ENTREGA A DIRECCION USD'!A2758,$W2759)</f>
        <v>0</v>
      </c>
      <c r="X2758" s="90">
        <v>2749.0010000000002</v>
      </c>
      <c r="Y2758" s="90">
        <v>2750</v>
      </c>
      <c r="Z2758" s="144"/>
    </row>
    <row r="2759" spans="1:26" x14ac:dyDescent="0.2">
      <c r="A2759" s="3"/>
      <c r="B2759" s="3"/>
      <c r="C2759" s="3"/>
      <c r="D2759" s="3"/>
      <c r="E2759" s="3"/>
      <c r="F2759" s="3"/>
      <c r="G2759" s="3"/>
      <c r="I2759" s="143"/>
      <c r="J2759" s="143"/>
      <c r="K2759" s="143"/>
      <c r="L2759" s="143"/>
      <c r="M2759" s="237"/>
      <c r="N2759" s="143"/>
      <c r="O2759" s="143"/>
      <c r="P2759" s="143"/>
      <c r="Q2759" s="143"/>
      <c r="R2759" s="143"/>
      <c r="S2759" s="143"/>
      <c r="T2759" s="143"/>
      <c r="U2759" s="143"/>
      <c r="V2759" s="143"/>
      <c r="W2759" s="90">
        <f>IF(AND($AM$17&gt;=$X2759,$AM$17&lt;=$Y2759),'TARIFA ENTREGA A DIRECCION USD'!A2759,$W2760)</f>
        <v>0</v>
      </c>
      <c r="X2759" s="90">
        <v>2750.0010000000002</v>
      </c>
      <c r="Y2759" s="90">
        <v>2751</v>
      </c>
      <c r="Z2759" s="144"/>
    </row>
    <row r="2760" spans="1:26" x14ac:dyDescent="0.2">
      <c r="A2760" s="3"/>
      <c r="B2760" s="3"/>
      <c r="C2760" s="3"/>
      <c r="D2760" s="3"/>
      <c r="E2760" s="3"/>
      <c r="F2760" s="3"/>
      <c r="G2760" s="3"/>
      <c r="I2760" s="143"/>
      <c r="J2760" s="143"/>
      <c r="K2760" s="143"/>
      <c r="L2760" s="143"/>
      <c r="M2760" s="237"/>
      <c r="N2760" s="143"/>
      <c r="O2760" s="143"/>
      <c r="P2760" s="143"/>
      <c r="Q2760" s="143"/>
      <c r="R2760" s="143"/>
      <c r="S2760" s="143"/>
      <c r="T2760" s="143"/>
      <c r="U2760" s="143"/>
      <c r="V2760" s="143"/>
      <c r="W2760" s="90">
        <f>IF(AND($AM$17&gt;=$X2760,$AM$17&lt;=$Y2760),'TARIFA ENTREGA A DIRECCION USD'!A2760,$W2761)</f>
        <v>0</v>
      </c>
      <c r="X2760" s="90">
        <v>2751.0010000000002</v>
      </c>
      <c r="Y2760" s="90">
        <v>2752</v>
      </c>
      <c r="Z2760" s="144"/>
    </row>
    <row r="2761" spans="1:26" x14ac:dyDescent="0.2">
      <c r="A2761" s="3"/>
      <c r="B2761" s="3"/>
      <c r="C2761" s="3"/>
      <c r="D2761" s="3"/>
      <c r="E2761" s="3"/>
      <c r="F2761" s="3"/>
      <c r="G2761" s="3"/>
      <c r="I2761" s="143"/>
      <c r="J2761" s="143"/>
      <c r="K2761" s="143"/>
      <c r="L2761" s="143"/>
      <c r="M2761" s="237"/>
      <c r="N2761" s="143"/>
      <c r="O2761" s="143"/>
      <c r="P2761" s="143"/>
      <c r="Q2761" s="143"/>
      <c r="R2761" s="143"/>
      <c r="S2761" s="143"/>
      <c r="T2761" s="143"/>
      <c r="U2761" s="143"/>
      <c r="V2761" s="143"/>
      <c r="W2761" s="90">
        <f>IF(AND($AM$17&gt;=$X2761,$AM$17&lt;=$Y2761),'TARIFA ENTREGA A DIRECCION USD'!A2761,$W2762)</f>
        <v>0</v>
      </c>
      <c r="X2761" s="90">
        <v>2752.0010000000002</v>
      </c>
      <c r="Y2761" s="90">
        <v>2753</v>
      </c>
      <c r="Z2761" s="144"/>
    </row>
    <row r="2762" spans="1:26" x14ac:dyDescent="0.2">
      <c r="A2762" s="3"/>
      <c r="B2762" s="3"/>
      <c r="C2762" s="3"/>
      <c r="D2762" s="3"/>
      <c r="E2762" s="3"/>
      <c r="F2762" s="3"/>
      <c r="G2762" s="3"/>
      <c r="I2762" s="143"/>
      <c r="J2762" s="143"/>
      <c r="K2762" s="143"/>
      <c r="L2762" s="143"/>
      <c r="M2762" s="237"/>
      <c r="N2762" s="143"/>
      <c r="O2762" s="143"/>
      <c r="P2762" s="143"/>
      <c r="Q2762" s="143"/>
      <c r="R2762" s="143"/>
      <c r="S2762" s="143"/>
      <c r="T2762" s="143"/>
      <c r="U2762" s="143"/>
      <c r="V2762" s="143"/>
      <c r="W2762" s="90">
        <f>IF(AND($AM$17&gt;=$X2762,$AM$17&lt;=$Y2762),'TARIFA ENTREGA A DIRECCION USD'!A2762,$W2763)</f>
        <v>0</v>
      </c>
      <c r="X2762" s="90">
        <v>2753.0010000000002</v>
      </c>
      <c r="Y2762" s="90">
        <v>2754</v>
      </c>
      <c r="Z2762" s="144"/>
    </row>
    <row r="2763" spans="1:26" x14ac:dyDescent="0.2">
      <c r="A2763" s="3"/>
      <c r="B2763" s="3"/>
      <c r="C2763" s="3"/>
      <c r="D2763" s="3"/>
      <c r="E2763" s="3"/>
      <c r="F2763" s="3"/>
      <c r="G2763" s="3"/>
      <c r="I2763" s="143"/>
      <c r="J2763" s="143"/>
      <c r="K2763" s="143"/>
      <c r="L2763" s="143"/>
      <c r="M2763" s="237"/>
      <c r="N2763" s="143"/>
      <c r="O2763" s="143"/>
      <c r="P2763" s="143"/>
      <c r="Q2763" s="143"/>
      <c r="R2763" s="143"/>
      <c r="S2763" s="143"/>
      <c r="T2763" s="143"/>
      <c r="U2763" s="143"/>
      <c r="V2763" s="143"/>
      <c r="W2763" s="90">
        <f>IF(AND($AM$17&gt;=$X2763,$AM$17&lt;=$Y2763),'TARIFA ENTREGA A DIRECCION USD'!A2763,$W2764)</f>
        <v>0</v>
      </c>
      <c r="X2763" s="90">
        <v>2754.0010000000002</v>
      </c>
      <c r="Y2763" s="90">
        <v>2755</v>
      </c>
      <c r="Z2763" s="144"/>
    </row>
    <row r="2764" spans="1:26" x14ac:dyDescent="0.2">
      <c r="A2764" s="3"/>
      <c r="B2764" s="3"/>
      <c r="C2764" s="3"/>
      <c r="D2764" s="3"/>
      <c r="E2764" s="3"/>
      <c r="F2764" s="3"/>
      <c r="G2764" s="3"/>
      <c r="I2764" s="143"/>
      <c r="J2764" s="143"/>
      <c r="K2764" s="143"/>
      <c r="L2764" s="143"/>
      <c r="M2764" s="237"/>
      <c r="N2764" s="143"/>
      <c r="O2764" s="143"/>
      <c r="P2764" s="143"/>
      <c r="Q2764" s="143"/>
      <c r="R2764" s="143"/>
      <c r="S2764" s="143"/>
      <c r="T2764" s="143"/>
      <c r="U2764" s="143"/>
      <c r="V2764" s="143"/>
      <c r="W2764" s="90">
        <f>IF(AND($AM$17&gt;=$X2764,$AM$17&lt;=$Y2764),'TARIFA ENTREGA A DIRECCION USD'!A2764,$W2765)</f>
        <v>0</v>
      </c>
      <c r="X2764" s="90">
        <v>2755.0010000000002</v>
      </c>
      <c r="Y2764" s="90">
        <v>2756</v>
      </c>
      <c r="Z2764" s="144"/>
    </row>
    <row r="2765" spans="1:26" x14ac:dyDescent="0.2">
      <c r="A2765" s="3"/>
      <c r="B2765" s="3"/>
      <c r="C2765" s="3"/>
      <c r="D2765" s="3"/>
      <c r="E2765" s="3"/>
      <c r="F2765" s="3"/>
      <c r="G2765" s="3"/>
      <c r="I2765" s="143"/>
      <c r="J2765" s="143"/>
      <c r="K2765" s="143"/>
      <c r="L2765" s="143"/>
      <c r="M2765" s="237"/>
      <c r="N2765" s="143"/>
      <c r="O2765" s="143"/>
      <c r="P2765" s="143"/>
      <c r="Q2765" s="143"/>
      <c r="R2765" s="143"/>
      <c r="S2765" s="143"/>
      <c r="T2765" s="143"/>
      <c r="U2765" s="143"/>
      <c r="V2765" s="143"/>
      <c r="W2765" s="90">
        <f>IF(AND($AM$17&gt;=$X2765,$AM$17&lt;=$Y2765),'TARIFA ENTREGA A DIRECCION USD'!A2765,$W2766)</f>
        <v>0</v>
      </c>
      <c r="X2765" s="90">
        <v>2756.0010000000002</v>
      </c>
      <c r="Y2765" s="90">
        <v>2757</v>
      </c>
      <c r="Z2765" s="144"/>
    </row>
    <row r="2766" spans="1:26" x14ac:dyDescent="0.2">
      <c r="A2766" s="3"/>
      <c r="B2766" s="3"/>
      <c r="C2766" s="3"/>
      <c r="D2766" s="3"/>
      <c r="E2766" s="3"/>
      <c r="F2766" s="3"/>
      <c r="G2766" s="3"/>
      <c r="I2766" s="143"/>
      <c r="J2766" s="143"/>
      <c r="K2766" s="143"/>
      <c r="L2766" s="143"/>
      <c r="M2766" s="237"/>
      <c r="N2766" s="143"/>
      <c r="O2766" s="143"/>
      <c r="P2766" s="143"/>
      <c r="Q2766" s="143"/>
      <c r="R2766" s="143"/>
      <c r="S2766" s="143"/>
      <c r="T2766" s="143"/>
      <c r="U2766" s="143"/>
      <c r="V2766" s="143"/>
      <c r="W2766" s="90">
        <f>IF(AND($AM$17&gt;=$X2766,$AM$17&lt;=$Y2766),'TARIFA ENTREGA A DIRECCION USD'!A2766,$W2767)</f>
        <v>0</v>
      </c>
      <c r="X2766" s="90">
        <v>2757.0010000000002</v>
      </c>
      <c r="Y2766" s="90">
        <v>2758</v>
      </c>
      <c r="Z2766" s="144"/>
    </row>
    <row r="2767" spans="1:26" x14ac:dyDescent="0.2">
      <c r="A2767" s="3"/>
      <c r="B2767" s="3"/>
      <c r="C2767" s="3"/>
      <c r="D2767" s="3"/>
      <c r="E2767" s="3"/>
      <c r="F2767" s="3"/>
      <c r="G2767" s="3"/>
      <c r="I2767" s="143"/>
      <c r="J2767" s="143"/>
      <c r="K2767" s="143"/>
      <c r="L2767" s="143"/>
      <c r="M2767" s="237"/>
      <c r="N2767" s="143"/>
      <c r="O2767" s="143"/>
      <c r="P2767" s="143"/>
      <c r="Q2767" s="143"/>
      <c r="R2767" s="143"/>
      <c r="S2767" s="143"/>
      <c r="T2767" s="143"/>
      <c r="U2767" s="143"/>
      <c r="V2767" s="143"/>
      <c r="W2767" s="90">
        <f>IF(AND($AM$17&gt;=$X2767,$AM$17&lt;=$Y2767),'TARIFA ENTREGA A DIRECCION USD'!A2767,$W2768)</f>
        <v>0</v>
      </c>
      <c r="X2767" s="90">
        <v>2758.0010000000002</v>
      </c>
      <c r="Y2767" s="90">
        <v>2759</v>
      </c>
      <c r="Z2767" s="144"/>
    </row>
    <row r="2768" spans="1:26" x14ac:dyDescent="0.2">
      <c r="A2768" s="3"/>
      <c r="B2768" s="3"/>
      <c r="C2768" s="3"/>
      <c r="D2768" s="3"/>
      <c r="E2768" s="3"/>
      <c r="F2768" s="3"/>
      <c r="G2768" s="3"/>
      <c r="I2768" s="143"/>
      <c r="J2768" s="143"/>
      <c r="K2768" s="143"/>
      <c r="L2768" s="143"/>
      <c r="M2768" s="237"/>
      <c r="N2768" s="143"/>
      <c r="O2768" s="143"/>
      <c r="P2768" s="143"/>
      <c r="Q2768" s="143"/>
      <c r="R2768" s="143"/>
      <c r="S2768" s="143"/>
      <c r="T2768" s="143"/>
      <c r="U2768" s="143"/>
      <c r="V2768" s="143"/>
      <c r="W2768" s="90">
        <f>IF(AND($AM$17&gt;=$X2768,$AM$17&lt;=$Y2768),'TARIFA ENTREGA A DIRECCION USD'!A2768,$W2769)</f>
        <v>0</v>
      </c>
      <c r="X2768" s="90">
        <v>2759.0010000000002</v>
      </c>
      <c r="Y2768" s="90">
        <v>2760</v>
      </c>
      <c r="Z2768" s="144"/>
    </row>
    <row r="2769" spans="1:26" x14ac:dyDescent="0.2">
      <c r="A2769" s="3"/>
      <c r="B2769" s="3"/>
      <c r="C2769" s="3"/>
      <c r="D2769" s="3"/>
      <c r="E2769" s="3"/>
      <c r="F2769" s="3"/>
      <c r="G2769" s="3"/>
      <c r="I2769" s="143"/>
      <c r="J2769" s="143"/>
      <c r="K2769" s="143"/>
      <c r="L2769" s="143"/>
      <c r="M2769" s="237"/>
      <c r="N2769" s="143"/>
      <c r="O2769" s="143"/>
      <c r="P2769" s="143"/>
      <c r="Q2769" s="143"/>
      <c r="R2769" s="143"/>
      <c r="S2769" s="143"/>
      <c r="T2769" s="143"/>
      <c r="U2769" s="143"/>
      <c r="V2769" s="143"/>
      <c r="W2769" s="90">
        <f>IF(AND($AM$17&gt;=$X2769,$AM$17&lt;=$Y2769),'TARIFA ENTREGA A DIRECCION USD'!A2769,$W2770)</f>
        <v>0</v>
      </c>
      <c r="X2769" s="90">
        <v>2760.0010000000002</v>
      </c>
      <c r="Y2769" s="90">
        <v>2761</v>
      </c>
      <c r="Z2769" s="144"/>
    </row>
    <row r="2770" spans="1:26" x14ac:dyDescent="0.2">
      <c r="A2770" s="3"/>
      <c r="B2770" s="3"/>
      <c r="C2770" s="3"/>
      <c r="D2770" s="3"/>
      <c r="E2770" s="3"/>
      <c r="F2770" s="3"/>
      <c r="G2770" s="3"/>
      <c r="I2770" s="143"/>
      <c r="J2770" s="143"/>
      <c r="K2770" s="143"/>
      <c r="L2770" s="143"/>
      <c r="M2770" s="237"/>
      <c r="N2770" s="143"/>
      <c r="O2770" s="143"/>
      <c r="P2770" s="143"/>
      <c r="Q2770" s="143"/>
      <c r="R2770" s="143"/>
      <c r="S2770" s="143"/>
      <c r="T2770" s="143"/>
      <c r="U2770" s="143"/>
      <c r="V2770" s="143"/>
      <c r="W2770" s="90">
        <f>IF(AND($AM$17&gt;=$X2770,$AM$17&lt;=$Y2770),'TARIFA ENTREGA A DIRECCION USD'!A2770,$W2771)</f>
        <v>0</v>
      </c>
      <c r="X2770" s="90">
        <v>2761.0010000000002</v>
      </c>
      <c r="Y2770" s="90">
        <v>2762</v>
      </c>
      <c r="Z2770" s="144"/>
    </row>
    <row r="2771" spans="1:26" x14ac:dyDescent="0.2">
      <c r="A2771" s="3"/>
      <c r="B2771" s="3"/>
      <c r="C2771" s="3"/>
      <c r="D2771" s="3"/>
      <c r="E2771" s="3"/>
      <c r="F2771" s="3"/>
      <c r="G2771" s="3"/>
      <c r="I2771" s="143"/>
      <c r="J2771" s="143"/>
      <c r="K2771" s="143"/>
      <c r="L2771" s="143"/>
      <c r="M2771" s="237"/>
      <c r="N2771" s="143"/>
      <c r="O2771" s="143"/>
      <c r="P2771" s="143"/>
      <c r="Q2771" s="143"/>
      <c r="R2771" s="143"/>
      <c r="S2771" s="143"/>
      <c r="T2771" s="143"/>
      <c r="U2771" s="143"/>
      <c r="V2771" s="143"/>
      <c r="W2771" s="90">
        <f>IF(AND($AM$17&gt;=$X2771,$AM$17&lt;=$Y2771),'TARIFA ENTREGA A DIRECCION USD'!A2771,$W2772)</f>
        <v>0</v>
      </c>
      <c r="X2771" s="90">
        <v>2762.0010000000002</v>
      </c>
      <c r="Y2771" s="90">
        <v>2763</v>
      </c>
      <c r="Z2771" s="144"/>
    </row>
    <row r="2772" spans="1:26" x14ac:dyDescent="0.2">
      <c r="A2772" s="3"/>
      <c r="B2772" s="3"/>
      <c r="C2772" s="3"/>
      <c r="D2772" s="3"/>
      <c r="E2772" s="3"/>
      <c r="F2772" s="3"/>
      <c r="G2772" s="3"/>
      <c r="I2772" s="143"/>
      <c r="J2772" s="143"/>
      <c r="K2772" s="143"/>
      <c r="L2772" s="143"/>
      <c r="M2772" s="237"/>
      <c r="N2772" s="143"/>
      <c r="O2772" s="143"/>
      <c r="P2772" s="143"/>
      <c r="Q2772" s="143"/>
      <c r="R2772" s="143"/>
      <c r="S2772" s="143"/>
      <c r="T2772" s="143"/>
      <c r="U2772" s="143"/>
      <c r="V2772" s="143"/>
      <c r="W2772" s="90">
        <f>IF(AND($AM$17&gt;=$X2772,$AM$17&lt;=$Y2772),'TARIFA ENTREGA A DIRECCION USD'!A2772,$W2773)</f>
        <v>0</v>
      </c>
      <c r="X2772" s="90">
        <v>2763.0010000000002</v>
      </c>
      <c r="Y2772" s="90">
        <v>2764</v>
      </c>
      <c r="Z2772" s="144"/>
    </row>
    <row r="2773" spans="1:26" x14ac:dyDescent="0.2">
      <c r="A2773" s="3"/>
      <c r="B2773" s="3"/>
      <c r="C2773" s="3"/>
      <c r="D2773" s="3"/>
      <c r="E2773" s="3"/>
      <c r="F2773" s="3"/>
      <c r="G2773" s="3"/>
      <c r="I2773" s="143"/>
      <c r="J2773" s="143"/>
      <c r="K2773" s="143"/>
      <c r="L2773" s="143"/>
      <c r="M2773" s="237"/>
      <c r="N2773" s="143"/>
      <c r="O2773" s="143"/>
      <c r="P2773" s="143"/>
      <c r="Q2773" s="143"/>
      <c r="R2773" s="143"/>
      <c r="S2773" s="143"/>
      <c r="T2773" s="143"/>
      <c r="U2773" s="143"/>
      <c r="V2773" s="143"/>
      <c r="W2773" s="90">
        <f>IF(AND($AM$17&gt;=$X2773,$AM$17&lt;=$Y2773),'TARIFA ENTREGA A DIRECCION USD'!A2773,$W2774)</f>
        <v>0</v>
      </c>
      <c r="X2773" s="90">
        <v>2764.0010000000002</v>
      </c>
      <c r="Y2773" s="90">
        <v>2765</v>
      </c>
      <c r="Z2773" s="144"/>
    </row>
    <row r="2774" spans="1:26" x14ac:dyDescent="0.2">
      <c r="A2774" s="3"/>
      <c r="B2774" s="3"/>
      <c r="C2774" s="3"/>
      <c r="D2774" s="3"/>
      <c r="E2774" s="3"/>
      <c r="F2774" s="3"/>
      <c r="G2774" s="3"/>
      <c r="I2774" s="143"/>
      <c r="J2774" s="143"/>
      <c r="K2774" s="143"/>
      <c r="L2774" s="143"/>
      <c r="M2774" s="237"/>
      <c r="N2774" s="143"/>
      <c r="O2774" s="143"/>
      <c r="P2774" s="143"/>
      <c r="Q2774" s="143"/>
      <c r="R2774" s="143"/>
      <c r="S2774" s="143"/>
      <c r="T2774" s="143"/>
      <c r="U2774" s="143"/>
      <c r="V2774" s="143"/>
      <c r="W2774" s="90">
        <f>IF(AND($AM$17&gt;=$X2774,$AM$17&lt;=$Y2774),'TARIFA ENTREGA A DIRECCION USD'!A2774,$W2775)</f>
        <v>0</v>
      </c>
      <c r="X2774" s="90">
        <v>2765.0010000000002</v>
      </c>
      <c r="Y2774" s="90">
        <v>2766</v>
      </c>
      <c r="Z2774" s="144"/>
    </row>
    <row r="2775" spans="1:26" x14ac:dyDescent="0.2">
      <c r="A2775" s="3"/>
      <c r="B2775" s="3"/>
      <c r="C2775" s="3"/>
      <c r="D2775" s="3"/>
      <c r="E2775" s="3"/>
      <c r="F2775" s="3"/>
      <c r="G2775" s="3"/>
      <c r="I2775" s="143"/>
      <c r="J2775" s="143"/>
      <c r="K2775" s="143"/>
      <c r="L2775" s="143"/>
      <c r="M2775" s="237"/>
      <c r="N2775" s="143"/>
      <c r="O2775" s="143"/>
      <c r="P2775" s="143"/>
      <c r="Q2775" s="143"/>
      <c r="R2775" s="143"/>
      <c r="S2775" s="143"/>
      <c r="T2775" s="143"/>
      <c r="U2775" s="143"/>
      <c r="V2775" s="143"/>
      <c r="W2775" s="90">
        <f>IF(AND($AM$17&gt;=$X2775,$AM$17&lt;=$Y2775),'TARIFA ENTREGA A DIRECCION USD'!A2775,$W2776)</f>
        <v>0</v>
      </c>
      <c r="X2775" s="90">
        <v>2766.0010000000002</v>
      </c>
      <c r="Y2775" s="90">
        <v>2767</v>
      </c>
      <c r="Z2775" s="144"/>
    </row>
    <row r="2776" spans="1:26" x14ac:dyDescent="0.2">
      <c r="A2776" s="3"/>
      <c r="B2776" s="3"/>
      <c r="C2776" s="3"/>
      <c r="D2776" s="3"/>
      <c r="E2776" s="3"/>
      <c r="F2776" s="3"/>
      <c r="G2776" s="3"/>
      <c r="I2776" s="143"/>
      <c r="J2776" s="143"/>
      <c r="K2776" s="143"/>
      <c r="L2776" s="143"/>
      <c r="M2776" s="237"/>
      <c r="N2776" s="143"/>
      <c r="O2776" s="143"/>
      <c r="P2776" s="143"/>
      <c r="Q2776" s="143"/>
      <c r="R2776" s="143"/>
      <c r="S2776" s="143"/>
      <c r="T2776" s="143"/>
      <c r="U2776" s="143"/>
      <c r="V2776" s="143"/>
      <c r="W2776" s="90">
        <f>IF(AND($AM$17&gt;=$X2776,$AM$17&lt;=$Y2776),'TARIFA ENTREGA A DIRECCION USD'!A2776,$W2777)</f>
        <v>0</v>
      </c>
      <c r="X2776" s="90">
        <v>2767.0010000000002</v>
      </c>
      <c r="Y2776" s="90">
        <v>2768</v>
      </c>
      <c r="Z2776" s="144"/>
    </row>
    <row r="2777" spans="1:26" x14ac:dyDescent="0.2">
      <c r="A2777" s="3"/>
      <c r="B2777" s="3"/>
      <c r="C2777" s="3"/>
      <c r="D2777" s="3"/>
      <c r="E2777" s="3"/>
      <c r="F2777" s="3"/>
      <c r="G2777" s="3"/>
      <c r="I2777" s="143"/>
      <c r="J2777" s="143"/>
      <c r="K2777" s="143"/>
      <c r="L2777" s="143"/>
      <c r="M2777" s="237"/>
      <c r="N2777" s="143"/>
      <c r="O2777" s="143"/>
      <c r="P2777" s="143"/>
      <c r="Q2777" s="143"/>
      <c r="R2777" s="143"/>
      <c r="S2777" s="143"/>
      <c r="T2777" s="143"/>
      <c r="U2777" s="143"/>
      <c r="V2777" s="143"/>
      <c r="W2777" s="90">
        <f>IF(AND($AM$17&gt;=$X2777,$AM$17&lt;=$Y2777),'TARIFA ENTREGA A DIRECCION USD'!A2777,$W2778)</f>
        <v>0</v>
      </c>
      <c r="X2777" s="90">
        <v>2768.0010000000002</v>
      </c>
      <c r="Y2777" s="90">
        <v>2769</v>
      </c>
      <c r="Z2777" s="144"/>
    </row>
    <row r="2778" spans="1:26" x14ac:dyDescent="0.2">
      <c r="A2778" s="3"/>
      <c r="B2778" s="3"/>
      <c r="C2778" s="3"/>
      <c r="D2778" s="3"/>
      <c r="E2778" s="3"/>
      <c r="F2778" s="3"/>
      <c r="G2778" s="3"/>
      <c r="I2778" s="143"/>
      <c r="J2778" s="143"/>
      <c r="K2778" s="143"/>
      <c r="L2778" s="143"/>
      <c r="M2778" s="237"/>
      <c r="N2778" s="143"/>
      <c r="O2778" s="143"/>
      <c r="P2778" s="143"/>
      <c r="Q2778" s="143"/>
      <c r="R2778" s="143"/>
      <c r="S2778" s="143"/>
      <c r="T2778" s="143"/>
      <c r="U2778" s="143"/>
      <c r="V2778" s="143"/>
      <c r="W2778" s="90">
        <f>IF(AND($AM$17&gt;=$X2778,$AM$17&lt;=$Y2778),'TARIFA ENTREGA A DIRECCION USD'!A2778,$W2779)</f>
        <v>0</v>
      </c>
      <c r="X2778" s="90">
        <v>2769.0010000000002</v>
      </c>
      <c r="Y2778" s="90">
        <v>2770</v>
      </c>
      <c r="Z2778" s="144"/>
    </row>
    <row r="2779" spans="1:26" x14ac:dyDescent="0.2">
      <c r="A2779" s="3"/>
      <c r="B2779" s="3"/>
      <c r="C2779" s="3"/>
      <c r="D2779" s="3"/>
      <c r="E2779" s="3"/>
      <c r="F2779" s="3"/>
      <c r="G2779" s="3"/>
      <c r="I2779" s="143"/>
      <c r="J2779" s="143"/>
      <c r="K2779" s="143"/>
      <c r="L2779" s="143"/>
      <c r="M2779" s="237"/>
      <c r="N2779" s="143"/>
      <c r="O2779" s="143"/>
      <c r="P2779" s="143"/>
      <c r="Q2779" s="143"/>
      <c r="R2779" s="143"/>
      <c r="S2779" s="143"/>
      <c r="T2779" s="143"/>
      <c r="U2779" s="143"/>
      <c r="V2779" s="143"/>
      <c r="W2779" s="90">
        <f>IF(AND($AM$17&gt;=$X2779,$AM$17&lt;=$Y2779),'TARIFA ENTREGA A DIRECCION USD'!A2779,$W2780)</f>
        <v>0</v>
      </c>
      <c r="X2779" s="90">
        <v>2770.0010000000002</v>
      </c>
      <c r="Y2779" s="90">
        <v>2771</v>
      </c>
      <c r="Z2779" s="144"/>
    </row>
    <row r="2780" spans="1:26" x14ac:dyDescent="0.2">
      <c r="A2780" s="3"/>
      <c r="B2780" s="3"/>
      <c r="C2780" s="3"/>
      <c r="D2780" s="3"/>
      <c r="E2780" s="3"/>
      <c r="F2780" s="3"/>
      <c r="G2780" s="3"/>
      <c r="I2780" s="143"/>
      <c r="J2780" s="143"/>
      <c r="K2780" s="143"/>
      <c r="L2780" s="143"/>
      <c r="M2780" s="237"/>
      <c r="N2780" s="143"/>
      <c r="O2780" s="143"/>
      <c r="P2780" s="143"/>
      <c r="Q2780" s="143"/>
      <c r="R2780" s="143"/>
      <c r="S2780" s="143"/>
      <c r="T2780" s="143"/>
      <c r="U2780" s="143"/>
      <c r="V2780" s="143"/>
      <c r="W2780" s="90">
        <f>IF(AND($AM$17&gt;=$X2780,$AM$17&lt;=$Y2780),'TARIFA ENTREGA A DIRECCION USD'!A2780,$W2781)</f>
        <v>0</v>
      </c>
      <c r="X2780" s="90">
        <v>2771.0010000000002</v>
      </c>
      <c r="Y2780" s="90">
        <v>2772</v>
      </c>
      <c r="Z2780" s="144"/>
    </row>
    <row r="2781" spans="1:26" x14ac:dyDescent="0.2">
      <c r="A2781" s="3"/>
      <c r="B2781" s="3"/>
      <c r="C2781" s="3"/>
      <c r="D2781" s="3"/>
      <c r="E2781" s="3"/>
      <c r="F2781" s="3"/>
      <c r="G2781" s="3"/>
      <c r="I2781" s="143"/>
      <c r="J2781" s="143"/>
      <c r="K2781" s="143"/>
      <c r="L2781" s="143"/>
      <c r="M2781" s="237"/>
      <c r="N2781" s="143"/>
      <c r="O2781" s="143"/>
      <c r="P2781" s="143"/>
      <c r="Q2781" s="143"/>
      <c r="R2781" s="143"/>
      <c r="S2781" s="143"/>
      <c r="T2781" s="143"/>
      <c r="U2781" s="143"/>
      <c r="V2781" s="143"/>
      <c r="W2781" s="90">
        <f>IF(AND($AM$17&gt;=$X2781,$AM$17&lt;=$Y2781),'TARIFA ENTREGA A DIRECCION USD'!A2781,$W2782)</f>
        <v>0</v>
      </c>
      <c r="X2781" s="90">
        <v>2772.0010000000002</v>
      </c>
      <c r="Y2781" s="90">
        <v>2773</v>
      </c>
      <c r="Z2781" s="144"/>
    </row>
    <row r="2782" spans="1:26" x14ac:dyDescent="0.2">
      <c r="A2782" s="3"/>
      <c r="B2782" s="3"/>
      <c r="C2782" s="3"/>
      <c r="D2782" s="3"/>
      <c r="E2782" s="3"/>
      <c r="F2782" s="3"/>
      <c r="G2782" s="3"/>
      <c r="I2782" s="143"/>
      <c r="J2782" s="143"/>
      <c r="K2782" s="143"/>
      <c r="L2782" s="143"/>
      <c r="M2782" s="237"/>
      <c r="N2782" s="143"/>
      <c r="O2782" s="143"/>
      <c r="P2782" s="143"/>
      <c r="Q2782" s="143"/>
      <c r="R2782" s="143"/>
      <c r="S2782" s="143"/>
      <c r="T2782" s="143"/>
      <c r="U2782" s="143"/>
      <c r="V2782" s="143"/>
      <c r="W2782" s="90">
        <f>IF(AND($AM$17&gt;=$X2782,$AM$17&lt;=$Y2782),'TARIFA ENTREGA A DIRECCION USD'!A2782,$W2783)</f>
        <v>0</v>
      </c>
      <c r="X2782" s="90">
        <v>2773.0010000000002</v>
      </c>
      <c r="Y2782" s="90">
        <v>2774</v>
      </c>
      <c r="Z2782" s="144"/>
    </row>
    <row r="2783" spans="1:26" x14ac:dyDescent="0.2">
      <c r="A2783" s="3"/>
      <c r="B2783" s="3"/>
      <c r="C2783" s="3"/>
      <c r="D2783" s="3"/>
      <c r="E2783" s="3"/>
      <c r="F2783" s="3"/>
      <c r="G2783" s="3"/>
      <c r="I2783" s="143"/>
      <c r="J2783" s="143"/>
      <c r="K2783" s="143"/>
      <c r="L2783" s="143"/>
      <c r="M2783" s="237"/>
      <c r="N2783" s="143"/>
      <c r="O2783" s="143"/>
      <c r="P2783" s="143"/>
      <c r="Q2783" s="143"/>
      <c r="R2783" s="143"/>
      <c r="S2783" s="143"/>
      <c r="T2783" s="143"/>
      <c r="U2783" s="143"/>
      <c r="V2783" s="143"/>
      <c r="W2783" s="90">
        <f>IF(AND($AM$17&gt;=$X2783,$AM$17&lt;=$Y2783),'TARIFA ENTREGA A DIRECCION USD'!A2783,$W2784)</f>
        <v>0</v>
      </c>
      <c r="X2783" s="90">
        <v>2774.0010000000002</v>
      </c>
      <c r="Y2783" s="90">
        <v>2775</v>
      </c>
      <c r="Z2783" s="144"/>
    </row>
    <row r="2784" spans="1:26" x14ac:dyDescent="0.2">
      <c r="A2784" s="3"/>
      <c r="B2784" s="3"/>
      <c r="C2784" s="3"/>
      <c r="D2784" s="3"/>
      <c r="E2784" s="3"/>
      <c r="F2784" s="3"/>
      <c r="G2784" s="3"/>
      <c r="I2784" s="143"/>
      <c r="J2784" s="143"/>
      <c r="K2784" s="143"/>
      <c r="L2784" s="143"/>
      <c r="M2784" s="237"/>
      <c r="N2784" s="143"/>
      <c r="O2784" s="143"/>
      <c r="P2784" s="143"/>
      <c r="Q2784" s="143"/>
      <c r="R2784" s="143"/>
      <c r="S2784" s="143"/>
      <c r="T2784" s="143"/>
      <c r="U2784" s="143"/>
      <c r="V2784" s="143"/>
      <c r="W2784" s="90">
        <f>IF(AND($AM$17&gt;=$X2784,$AM$17&lt;=$Y2784),'TARIFA ENTREGA A DIRECCION USD'!A2784,$W2785)</f>
        <v>0</v>
      </c>
      <c r="X2784" s="90">
        <v>2775.0010000000002</v>
      </c>
      <c r="Y2784" s="90">
        <v>2776</v>
      </c>
      <c r="Z2784" s="144"/>
    </row>
    <row r="2785" spans="1:26" x14ac:dyDescent="0.2">
      <c r="A2785" s="3"/>
      <c r="B2785" s="3"/>
      <c r="C2785" s="3"/>
      <c r="D2785" s="3"/>
      <c r="E2785" s="3"/>
      <c r="F2785" s="3"/>
      <c r="G2785" s="3"/>
      <c r="I2785" s="143"/>
      <c r="J2785" s="143"/>
      <c r="K2785" s="143"/>
      <c r="L2785" s="143"/>
      <c r="M2785" s="237"/>
      <c r="N2785" s="143"/>
      <c r="O2785" s="143"/>
      <c r="P2785" s="143"/>
      <c r="Q2785" s="143"/>
      <c r="R2785" s="143"/>
      <c r="S2785" s="143"/>
      <c r="T2785" s="143"/>
      <c r="U2785" s="143"/>
      <c r="V2785" s="143"/>
      <c r="W2785" s="90">
        <f>IF(AND($AM$17&gt;=$X2785,$AM$17&lt;=$Y2785),'TARIFA ENTREGA A DIRECCION USD'!A2785,$W2786)</f>
        <v>0</v>
      </c>
      <c r="X2785" s="90">
        <v>2776.0010000000002</v>
      </c>
      <c r="Y2785" s="90">
        <v>2777</v>
      </c>
      <c r="Z2785" s="144"/>
    </row>
    <row r="2786" spans="1:26" x14ac:dyDescent="0.2">
      <c r="A2786" s="3"/>
      <c r="B2786" s="3"/>
      <c r="C2786" s="3"/>
      <c r="D2786" s="3"/>
      <c r="E2786" s="3"/>
      <c r="F2786" s="3"/>
      <c r="G2786" s="3"/>
      <c r="I2786" s="143"/>
      <c r="J2786" s="143"/>
      <c r="K2786" s="143"/>
      <c r="L2786" s="143"/>
      <c r="M2786" s="237"/>
      <c r="N2786" s="143"/>
      <c r="O2786" s="143"/>
      <c r="P2786" s="143"/>
      <c r="Q2786" s="143"/>
      <c r="R2786" s="143"/>
      <c r="S2786" s="143"/>
      <c r="T2786" s="143"/>
      <c r="U2786" s="143"/>
      <c r="V2786" s="143"/>
      <c r="W2786" s="90">
        <f>IF(AND($AM$17&gt;=$X2786,$AM$17&lt;=$Y2786),'TARIFA ENTREGA A DIRECCION USD'!A2786,$W2787)</f>
        <v>0</v>
      </c>
      <c r="X2786" s="90">
        <v>2777.0010000000002</v>
      </c>
      <c r="Y2786" s="90">
        <v>2778</v>
      </c>
      <c r="Z2786" s="144"/>
    </row>
    <row r="2787" spans="1:26" x14ac:dyDescent="0.2">
      <c r="A2787" s="3"/>
      <c r="B2787" s="3"/>
      <c r="C2787" s="3"/>
      <c r="D2787" s="3"/>
      <c r="E2787" s="3"/>
      <c r="F2787" s="3"/>
      <c r="G2787" s="3"/>
      <c r="I2787" s="143"/>
      <c r="J2787" s="143"/>
      <c r="K2787" s="143"/>
      <c r="L2787" s="143"/>
      <c r="M2787" s="237"/>
      <c r="N2787" s="143"/>
      <c r="O2787" s="143"/>
      <c r="P2787" s="143"/>
      <c r="Q2787" s="143"/>
      <c r="R2787" s="143"/>
      <c r="S2787" s="143"/>
      <c r="T2787" s="143"/>
      <c r="U2787" s="143"/>
      <c r="V2787" s="143"/>
      <c r="W2787" s="90">
        <f>IF(AND($AM$17&gt;=$X2787,$AM$17&lt;=$Y2787),'TARIFA ENTREGA A DIRECCION USD'!A2787,$W2788)</f>
        <v>0</v>
      </c>
      <c r="X2787" s="90">
        <v>2778.0010000000002</v>
      </c>
      <c r="Y2787" s="90">
        <v>2779</v>
      </c>
      <c r="Z2787" s="144"/>
    </row>
    <row r="2788" spans="1:26" x14ac:dyDescent="0.2">
      <c r="A2788" s="3"/>
      <c r="B2788" s="3"/>
      <c r="C2788" s="3"/>
      <c r="D2788" s="3"/>
      <c r="E2788" s="3"/>
      <c r="F2788" s="3"/>
      <c r="G2788" s="3"/>
      <c r="I2788" s="143"/>
      <c r="J2788" s="143"/>
      <c r="K2788" s="143"/>
      <c r="L2788" s="143"/>
      <c r="M2788" s="237"/>
      <c r="N2788" s="143"/>
      <c r="O2788" s="143"/>
      <c r="P2788" s="143"/>
      <c r="Q2788" s="143"/>
      <c r="R2788" s="143"/>
      <c r="S2788" s="143"/>
      <c r="T2788" s="143"/>
      <c r="U2788" s="143"/>
      <c r="V2788" s="143"/>
      <c r="W2788" s="90">
        <f>IF(AND($AM$17&gt;=$X2788,$AM$17&lt;=$Y2788),'TARIFA ENTREGA A DIRECCION USD'!A2788,$W2789)</f>
        <v>0</v>
      </c>
      <c r="X2788" s="90">
        <v>2779.0010000000002</v>
      </c>
      <c r="Y2788" s="90">
        <v>2780</v>
      </c>
      <c r="Z2788" s="144"/>
    </row>
    <row r="2789" spans="1:26" x14ac:dyDescent="0.2">
      <c r="A2789" s="3"/>
      <c r="B2789" s="3"/>
      <c r="C2789" s="3"/>
      <c r="D2789" s="3"/>
      <c r="E2789" s="3"/>
      <c r="F2789" s="3"/>
      <c r="G2789" s="3"/>
      <c r="I2789" s="143"/>
      <c r="J2789" s="143"/>
      <c r="K2789" s="143"/>
      <c r="L2789" s="143"/>
      <c r="M2789" s="237"/>
      <c r="N2789" s="143"/>
      <c r="O2789" s="143"/>
      <c r="P2789" s="143"/>
      <c r="Q2789" s="143"/>
      <c r="R2789" s="143"/>
      <c r="S2789" s="143"/>
      <c r="T2789" s="143"/>
      <c r="U2789" s="143"/>
      <c r="V2789" s="143"/>
      <c r="W2789" s="90">
        <f>IF(AND($AM$17&gt;=$X2789,$AM$17&lt;=$Y2789),'TARIFA ENTREGA A DIRECCION USD'!A2789,$W2790)</f>
        <v>0</v>
      </c>
      <c r="X2789" s="90">
        <v>2780.0010000000002</v>
      </c>
      <c r="Y2789" s="90">
        <v>2781</v>
      </c>
      <c r="Z2789" s="144"/>
    </row>
    <row r="2790" spans="1:26" x14ac:dyDescent="0.2">
      <c r="A2790" s="3"/>
      <c r="B2790" s="3"/>
      <c r="C2790" s="3"/>
      <c r="D2790" s="3"/>
      <c r="E2790" s="3"/>
      <c r="F2790" s="3"/>
      <c r="G2790" s="3"/>
      <c r="I2790" s="143"/>
      <c r="J2790" s="143"/>
      <c r="K2790" s="143"/>
      <c r="L2790" s="143"/>
      <c r="M2790" s="237"/>
      <c r="N2790" s="143"/>
      <c r="O2790" s="143"/>
      <c r="P2790" s="143"/>
      <c r="Q2790" s="143"/>
      <c r="R2790" s="143"/>
      <c r="S2790" s="143"/>
      <c r="T2790" s="143"/>
      <c r="U2790" s="143"/>
      <c r="V2790" s="143"/>
      <c r="W2790" s="90">
        <f>IF(AND($AM$17&gt;=$X2790,$AM$17&lt;=$Y2790),'TARIFA ENTREGA A DIRECCION USD'!A2790,$W2791)</f>
        <v>0</v>
      </c>
      <c r="X2790" s="90">
        <v>2781.0010000000002</v>
      </c>
      <c r="Y2790" s="90">
        <v>2782</v>
      </c>
      <c r="Z2790" s="144"/>
    </row>
    <row r="2791" spans="1:26" x14ac:dyDescent="0.2">
      <c r="A2791" s="3"/>
      <c r="B2791" s="3"/>
      <c r="C2791" s="3"/>
      <c r="D2791" s="3"/>
      <c r="E2791" s="3"/>
      <c r="F2791" s="3"/>
      <c r="G2791" s="3"/>
      <c r="I2791" s="143"/>
      <c r="J2791" s="143"/>
      <c r="K2791" s="143"/>
      <c r="L2791" s="143"/>
      <c r="M2791" s="237"/>
      <c r="N2791" s="143"/>
      <c r="O2791" s="143"/>
      <c r="P2791" s="143"/>
      <c r="Q2791" s="143"/>
      <c r="R2791" s="143"/>
      <c r="S2791" s="143"/>
      <c r="T2791" s="143"/>
      <c r="U2791" s="143"/>
      <c r="V2791" s="143"/>
      <c r="W2791" s="90">
        <f>IF(AND($AM$17&gt;=$X2791,$AM$17&lt;=$Y2791),'TARIFA ENTREGA A DIRECCION USD'!A2791,$W2792)</f>
        <v>0</v>
      </c>
      <c r="X2791" s="90">
        <v>2782.0010000000002</v>
      </c>
      <c r="Y2791" s="90">
        <v>2783</v>
      </c>
      <c r="Z2791" s="144"/>
    </row>
    <row r="2792" spans="1:26" x14ac:dyDescent="0.2">
      <c r="A2792" s="3"/>
      <c r="B2792" s="3"/>
      <c r="C2792" s="3"/>
      <c r="D2792" s="3"/>
      <c r="E2792" s="3"/>
      <c r="F2792" s="3"/>
      <c r="G2792" s="3"/>
      <c r="I2792" s="143"/>
      <c r="J2792" s="143"/>
      <c r="K2792" s="143"/>
      <c r="L2792" s="143"/>
      <c r="M2792" s="237"/>
      <c r="N2792" s="143"/>
      <c r="O2792" s="143"/>
      <c r="P2792" s="143"/>
      <c r="Q2792" s="143"/>
      <c r="R2792" s="143"/>
      <c r="S2792" s="143"/>
      <c r="T2792" s="143"/>
      <c r="U2792" s="143"/>
      <c r="V2792" s="143"/>
      <c r="W2792" s="90">
        <f>IF(AND($AM$17&gt;=$X2792,$AM$17&lt;=$Y2792),'TARIFA ENTREGA A DIRECCION USD'!A2792,$W2793)</f>
        <v>0</v>
      </c>
      <c r="X2792" s="90">
        <v>2783.0010000000002</v>
      </c>
      <c r="Y2792" s="90">
        <v>2784</v>
      </c>
      <c r="Z2792" s="144"/>
    </row>
    <row r="2793" spans="1:26" x14ac:dyDescent="0.2">
      <c r="A2793" s="3"/>
      <c r="B2793" s="3"/>
      <c r="C2793" s="3"/>
      <c r="D2793" s="3"/>
      <c r="E2793" s="3"/>
      <c r="F2793" s="3"/>
      <c r="G2793" s="3"/>
      <c r="I2793" s="143"/>
      <c r="J2793" s="143"/>
      <c r="K2793" s="143"/>
      <c r="L2793" s="143"/>
      <c r="M2793" s="237"/>
      <c r="N2793" s="143"/>
      <c r="O2793" s="143"/>
      <c r="P2793" s="143"/>
      <c r="Q2793" s="143"/>
      <c r="R2793" s="143"/>
      <c r="S2793" s="143"/>
      <c r="T2793" s="143"/>
      <c r="U2793" s="143"/>
      <c r="V2793" s="143"/>
      <c r="W2793" s="90">
        <f>IF(AND($AM$17&gt;=$X2793,$AM$17&lt;=$Y2793),'TARIFA ENTREGA A DIRECCION USD'!A2793,$W2794)</f>
        <v>0</v>
      </c>
      <c r="X2793" s="90">
        <v>2784.0010000000002</v>
      </c>
      <c r="Y2793" s="90">
        <v>2785</v>
      </c>
      <c r="Z2793" s="144"/>
    </row>
    <row r="2794" spans="1:26" x14ac:dyDescent="0.2">
      <c r="A2794" s="3"/>
      <c r="B2794" s="3"/>
      <c r="C2794" s="3"/>
      <c r="D2794" s="3"/>
      <c r="E2794" s="3"/>
      <c r="F2794" s="3"/>
      <c r="G2794" s="3"/>
      <c r="I2794" s="143"/>
      <c r="J2794" s="143"/>
      <c r="K2794" s="143"/>
      <c r="L2794" s="143"/>
      <c r="M2794" s="237"/>
      <c r="N2794" s="143"/>
      <c r="O2794" s="143"/>
      <c r="P2794" s="143"/>
      <c r="Q2794" s="143"/>
      <c r="R2794" s="143"/>
      <c r="S2794" s="143"/>
      <c r="T2794" s="143"/>
      <c r="U2794" s="143"/>
      <c r="V2794" s="143"/>
      <c r="W2794" s="90">
        <f>IF(AND($AM$17&gt;=$X2794,$AM$17&lt;=$Y2794),'TARIFA ENTREGA A DIRECCION USD'!A2794,$W2795)</f>
        <v>0</v>
      </c>
      <c r="X2794" s="90">
        <v>2785.0010000000002</v>
      </c>
      <c r="Y2794" s="90">
        <v>2786</v>
      </c>
      <c r="Z2794" s="144"/>
    </row>
    <row r="2795" spans="1:26" x14ac:dyDescent="0.2">
      <c r="A2795" s="3"/>
      <c r="B2795" s="3"/>
      <c r="C2795" s="3"/>
      <c r="D2795" s="3"/>
      <c r="E2795" s="3"/>
      <c r="F2795" s="3"/>
      <c r="G2795" s="3"/>
      <c r="I2795" s="143"/>
      <c r="J2795" s="143"/>
      <c r="K2795" s="143"/>
      <c r="L2795" s="143"/>
      <c r="M2795" s="237"/>
      <c r="N2795" s="143"/>
      <c r="O2795" s="143"/>
      <c r="P2795" s="143"/>
      <c r="Q2795" s="143"/>
      <c r="R2795" s="143"/>
      <c r="S2795" s="143"/>
      <c r="T2795" s="143"/>
      <c r="U2795" s="143"/>
      <c r="V2795" s="143"/>
      <c r="W2795" s="90">
        <f>IF(AND($AM$17&gt;=$X2795,$AM$17&lt;=$Y2795),'TARIFA ENTREGA A DIRECCION USD'!A2795,$W2796)</f>
        <v>0</v>
      </c>
      <c r="X2795" s="90">
        <v>2786.0010000000002</v>
      </c>
      <c r="Y2795" s="90">
        <v>2787</v>
      </c>
      <c r="Z2795" s="144"/>
    </row>
    <row r="2796" spans="1:26" x14ac:dyDescent="0.2">
      <c r="A2796" s="3"/>
      <c r="B2796" s="3"/>
      <c r="C2796" s="3"/>
      <c r="D2796" s="3"/>
      <c r="E2796" s="3"/>
      <c r="F2796" s="3"/>
      <c r="G2796" s="3"/>
      <c r="I2796" s="143"/>
      <c r="J2796" s="143"/>
      <c r="K2796" s="143"/>
      <c r="L2796" s="143"/>
      <c r="M2796" s="237"/>
      <c r="N2796" s="143"/>
      <c r="O2796" s="143"/>
      <c r="P2796" s="143"/>
      <c r="Q2796" s="143"/>
      <c r="R2796" s="143"/>
      <c r="S2796" s="143"/>
      <c r="T2796" s="143"/>
      <c r="U2796" s="143"/>
      <c r="V2796" s="143"/>
      <c r="W2796" s="90">
        <f>IF(AND($AM$17&gt;=$X2796,$AM$17&lt;=$Y2796),'TARIFA ENTREGA A DIRECCION USD'!A2796,$W2797)</f>
        <v>0</v>
      </c>
      <c r="X2796" s="90">
        <v>2787.0010000000002</v>
      </c>
      <c r="Y2796" s="90">
        <v>2788</v>
      </c>
      <c r="Z2796" s="144"/>
    </row>
    <row r="2797" spans="1:26" x14ac:dyDescent="0.2">
      <c r="A2797" s="3"/>
      <c r="B2797" s="3"/>
      <c r="C2797" s="3"/>
      <c r="D2797" s="3"/>
      <c r="E2797" s="3"/>
      <c r="F2797" s="3"/>
      <c r="G2797" s="3"/>
      <c r="I2797" s="143"/>
      <c r="J2797" s="143"/>
      <c r="K2797" s="143"/>
      <c r="L2797" s="143"/>
      <c r="M2797" s="237"/>
      <c r="N2797" s="143"/>
      <c r="O2797" s="143"/>
      <c r="P2797" s="143"/>
      <c r="Q2797" s="143"/>
      <c r="R2797" s="143"/>
      <c r="S2797" s="143"/>
      <c r="T2797" s="143"/>
      <c r="U2797" s="143"/>
      <c r="V2797" s="143"/>
      <c r="W2797" s="90">
        <f>IF(AND($AM$17&gt;=$X2797,$AM$17&lt;=$Y2797),'TARIFA ENTREGA A DIRECCION USD'!A2797,$W2798)</f>
        <v>0</v>
      </c>
      <c r="X2797" s="90">
        <v>2788.0010000000002</v>
      </c>
      <c r="Y2797" s="90">
        <v>2789</v>
      </c>
      <c r="Z2797" s="144"/>
    </row>
    <row r="2798" spans="1:26" x14ac:dyDescent="0.2">
      <c r="A2798" s="3"/>
      <c r="B2798" s="3"/>
      <c r="C2798" s="3"/>
      <c r="D2798" s="3"/>
      <c r="E2798" s="3"/>
      <c r="F2798" s="3"/>
      <c r="G2798" s="3"/>
      <c r="I2798" s="143"/>
      <c r="J2798" s="143"/>
      <c r="K2798" s="143"/>
      <c r="L2798" s="143"/>
      <c r="M2798" s="237"/>
      <c r="N2798" s="143"/>
      <c r="O2798" s="143"/>
      <c r="P2798" s="143"/>
      <c r="Q2798" s="143"/>
      <c r="R2798" s="143"/>
      <c r="S2798" s="143"/>
      <c r="T2798" s="143"/>
      <c r="U2798" s="143"/>
      <c r="V2798" s="143"/>
      <c r="W2798" s="90">
        <f>IF(AND($AM$17&gt;=$X2798,$AM$17&lt;=$Y2798),'TARIFA ENTREGA A DIRECCION USD'!A2798,$W2799)</f>
        <v>0</v>
      </c>
      <c r="X2798" s="90">
        <v>2789.0010000000002</v>
      </c>
      <c r="Y2798" s="90">
        <v>2790</v>
      </c>
      <c r="Z2798" s="144"/>
    </row>
    <row r="2799" spans="1:26" x14ac:dyDescent="0.2">
      <c r="A2799" s="3"/>
      <c r="B2799" s="3"/>
      <c r="C2799" s="3"/>
      <c r="D2799" s="3"/>
      <c r="E2799" s="3"/>
      <c r="F2799" s="3"/>
      <c r="G2799" s="3"/>
      <c r="I2799" s="143"/>
      <c r="J2799" s="143"/>
      <c r="K2799" s="143"/>
      <c r="L2799" s="143"/>
      <c r="M2799" s="237"/>
      <c r="N2799" s="143"/>
      <c r="O2799" s="143"/>
      <c r="P2799" s="143"/>
      <c r="Q2799" s="143"/>
      <c r="R2799" s="143"/>
      <c r="S2799" s="143"/>
      <c r="T2799" s="143"/>
      <c r="U2799" s="143"/>
      <c r="V2799" s="143"/>
      <c r="W2799" s="90">
        <f>IF(AND($AM$17&gt;=$X2799,$AM$17&lt;=$Y2799),'TARIFA ENTREGA A DIRECCION USD'!A2799,$W2800)</f>
        <v>0</v>
      </c>
      <c r="X2799" s="90">
        <v>2790.0010000000002</v>
      </c>
      <c r="Y2799" s="90">
        <v>2791</v>
      </c>
      <c r="Z2799" s="144"/>
    </row>
    <row r="2800" spans="1:26" x14ac:dyDescent="0.2">
      <c r="A2800" s="3"/>
      <c r="B2800" s="3"/>
      <c r="C2800" s="3"/>
      <c r="D2800" s="3"/>
      <c r="E2800" s="3"/>
      <c r="F2800" s="3"/>
      <c r="G2800" s="3"/>
      <c r="I2800" s="143"/>
      <c r="J2800" s="143"/>
      <c r="K2800" s="143"/>
      <c r="L2800" s="143"/>
      <c r="M2800" s="237"/>
      <c r="N2800" s="143"/>
      <c r="O2800" s="143"/>
      <c r="P2800" s="143"/>
      <c r="Q2800" s="143"/>
      <c r="R2800" s="143"/>
      <c r="S2800" s="143"/>
      <c r="T2800" s="143"/>
      <c r="U2800" s="143"/>
      <c r="V2800" s="143"/>
      <c r="W2800" s="90">
        <f>IF(AND($AM$17&gt;=$X2800,$AM$17&lt;=$Y2800),'TARIFA ENTREGA A DIRECCION USD'!A2800,$W2801)</f>
        <v>0</v>
      </c>
      <c r="X2800" s="90">
        <v>2791.0010000000002</v>
      </c>
      <c r="Y2800" s="90">
        <v>2792</v>
      </c>
      <c r="Z2800" s="144"/>
    </row>
    <row r="2801" spans="1:26" x14ac:dyDescent="0.2">
      <c r="A2801" s="3"/>
      <c r="B2801" s="3"/>
      <c r="C2801" s="3"/>
      <c r="D2801" s="3"/>
      <c r="E2801" s="3"/>
      <c r="F2801" s="3"/>
      <c r="G2801" s="3"/>
      <c r="I2801" s="143"/>
      <c r="J2801" s="143"/>
      <c r="K2801" s="143"/>
      <c r="L2801" s="143"/>
      <c r="M2801" s="237"/>
      <c r="N2801" s="143"/>
      <c r="O2801" s="143"/>
      <c r="P2801" s="143"/>
      <c r="Q2801" s="143"/>
      <c r="R2801" s="143"/>
      <c r="S2801" s="143"/>
      <c r="T2801" s="143"/>
      <c r="U2801" s="143"/>
      <c r="V2801" s="143"/>
      <c r="W2801" s="90">
        <f>IF(AND($AM$17&gt;=$X2801,$AM$17&lt;=$Y2801),'TARIFA ENTREGA A DIRECCION USD'!A2801,$W2802)</f>
        <v>0</v>
      </c>
      <c r="X2801" s="90">
        <v>2792.0010000000002</v>
      </c>
      <c r="Y2801" s="90">
        <v>2793</v>
      </c>
      <c r="Z2801" s="144"/>
    </row>
    <row r="2802" spans="1:26" x14ac:dyDescent="0.2">
      <c r="A2802" s="3"/>
      <c r="B2802" s="3"/>
      <c r="C2802" s="3"/>
      <c r="D2802" s="3"/>
      <c r="E2802" s="3"/>
      <c r="F2802" s="3"/>
      <c r="G2802" s="3"/>
      <c r="I2802" s="143"/>
      <c r="J2802" s="143"/>
      <c r="K2802" s="143"/>
      <c r="L2802" s="143"/>
      <c r="M2802" s="237"/>
      <c r="N2802" s="143"/>
      <c r="O2802" s="143"/>
      <c r="P2802" s="143"/>
      <c r="Q2802" s="143"/>
      <c r="R2802" s="143"/>
      <c r="S2802" s="143"/>
      <c r="T2802" s="143"/>
      <c r="U2802" s="143"/>
      <c r="V2802" s="143"/>
      <c r="W2802" s="90">
        <f>IF(AND($AM$17&gt;=$X2802,$AM$17&lt;=$Y2802),'TARIFA ENTREGA A DIRECCION USD'!A2802,$W2803)</f>
        <v>0</v>
      </c>
      <c r="X2802" s="90">
        <v>2793.0010000000002</v>
      </c>
      <c r="Y2802" s="90">
        <v>2794</v>
      </c>
      <c r="Z2802" s="144"/>
    </row>
    <row r="2803" spans="1:26" x14ac:dyDescent="0.2">
      <c r="A2803" s="3"/>
      <c r="B2803" s="3"/>
      <c r="C2803" s="3"/>
      <c r="D2803" s="3"/>
      <c r="E2803" s="3"/>
      <c r="F2803" s="3"/>
      <c r="G2803" s="3"/>
      <c r="I2803" s="143"/>
      <c r="J2803" s="143"/>
      <c r="K2803" s="143"/>
      <c r="L2803" s="143"/>
      <c r="M2803" s="237"/>
      <c r="N2803" s="143"/>
      <c r="O2803" s="143"/>
      <c r="P2803" s="143"/>
      <c r="Q2803" s="143"/>
      <c r="R2803" s="143"/>
      <c r="S2803" s="143"/>
      <c r="T2803" s="143"/>
      <c r="U2803" s="143"/>
      <c r="V2803" s="143"/>
      <c r="W2803" s="90">
        <f>IF(AND($AM$17&gt;=$X2803,$AM$17&lt;=$Y2803),'TARIFA ENTREGA A DIRECCION USD'!A2803,$W2804)</f>
        <v>0</v>
      </c>
      <c r="X2803" s="90">
        <v>2794.0010000000002</v>
      </c>
      <c r="Y2803" s="90">
        <v>2795</v>
      </c>
      <c r="Z2803" s="144"/>
    </row>
    <row r="2804" spans="1:26" x14ac:dyDescent="0.2">
      <c r="A2804" s="3"/>
      <c r="B2804" s="3"/>
      <c r="C2804" s="3"/>
      <c r="D2804" s="3"/>
      <c r="E2804" s="3"/>
      <c r="F2804" s="3"/>
      <c r="G2804" s="3"/>
      <c r="I2804" s="143"/>
      <c r="J2804" s="143"/>
      <c r="K2804" s="143"/>
      <c r="L2804" s="143"/>
      <c r="M2804" s="237"/>
      <c r="N2804" s="143"/>
      <c r="O2804" s="143"/>
      <c r="P2804" s="143"/>
      <c r="Q2804" s="143"/>
      <c r="R2804" s="143"/>
      <c r="S2804" s="143"/>
      <c r="T2804" s="143"/>
      <c r="U2804" s="143"/>
      <c r="V2804" s="143"/>
      <c r="W2804" s="90">
        <f>IF(AND($AM$17&gt;=$X2804,$AM$17&lt;=$Y2804),'TARIFA ENTREGA A DIRECCION USD'!A2804,$W2805)</f>
        <v>0</v>
      </c>
      <c r="X2804" s="90">
        <v>2795.0010000000002</v>
      </c>
      <c r="Y2804" s="90">
        <v>2796</v>
      </c>
      <c r="Z2804" s="144"/>
    </row>
    <row r="2805" spans="1:26" x14ac:dyDescent="0.2">
      <c r="A2805" s="3"/>
      <c r="B2805" s="3"/>
      <c r="C2805" s="3"/>
      <c r="D2805" s="3"/>
      <c r="E2805" s="3"/>
      <c r="F2805" s="3"/>
      <c r="G2805" s="3"/>
      <c r="I2805" s="143"/>
      <c r="J2805" s="143"/>
      <c r="K2805" s="143"/>
      <c r="L2805" s="143"/>
      <c r="M2805" s="237"/>
      <c r="N2805" s="143"/>
      <c r="O2805" s="143"/>
      <c r="P2805" s="143"/>
      <c r="Q2805" s="143"/>
      <c r="R2805" s="143"/>
      <c r="S2805" s="143"/>
      <c r="T2805" s="143"/>
      <c r="U2805" s="143"/>
      <c r="V2805" s="143"/>
      <c r="W2805" s="90">
        <f>IF(AND($AM$17&gt;=$X2805,$AM$17&lt;=$Y2805),'TARIFA ENTREGA A DIRECCION USD'!A2805,$W2806)</f>
        <v>0</v>
      </c>
      <c r="X2805" s="90">
        <v>2796.0010000000002</v>
      </c>
      <c r="Y2805" s="90">
        <v>2797</v>
      </c>
      <c r="Z2805" s="144"/>
    </row>
    <row r="2806" spans="1:26" x14ac:dyDescent="0.2">
      <c r="A2806" s="3"/>
      <c r="B2806" s="3"/>
      <c r="C2806" s="3"/>
      <c r="D2806" s="3"/>
      <c r="E2806" s="3"/>
      <c r="F2806" s="3"/>
      <c r="G2806" s="3"/>
      <c r="I2806" s="143"/>
      <c r="J2806" s="143"/>
      <c r="K2806" s="143"/>
      <c r="L2806" s="143"/>
      <c r="M2806" s="237"/>
      <c r="N2806" s="143"/>
      <c r="O2806" s="143"/>
      <c r="P2806" s="143"/>
      <c r="Q2806" s="143"/>
      <c r="R2806" s="143"/>
      <c r="S2806" s="143"/>
      <c r="T2806" s="143"/>
      <c r="U2806" s="143"/>
      <c r="V2806" s="143"/>
      <c r="W2806" s="90">
        <f>IF(AND($AM$17&gt;=$X2806,$AM$17&lt;=$Y2806),'TARIFA ENTREGA A DIRECCION USD'!A2806,$W2807)</f>
        <v>0</v>
      </c>
      <c r="X2806" s="90">
        <v>2797.0010000000002</v>
      </c>
      <c r="Y2806" s="90">
        <v>2798</v>
      </c>
      <c r="Z2806" s="144"/>
    </row>
    <row r="2807" spans="1:26" x14ac:dyDescent="0.2">
      <c r="A2807" s="3"/>
      <c r="B2807" s="3"/>
      <c r="C2807" s="3"/>
      <c r="D2807" s="3"/>
      <c r="E2807" s="3"/>
      <c r="F2807" s="3"/>
      <c r="G2807" s="3"/>
      <c r="I2807" s="143"/>
      <c r="J2807" s="143"/>
      <c r="K2807" s="143"/>
      <c r="L2807" s="143"/>
      <c r="M2807" s="237"/>
      <c r="N2807" s="143"/>
      <c r="O2807" s="143"/>
      <c r="P2807" s="143"/>
      <c r="Q2807" s="143"/>
      <c r="R2807" s="143"/>
      <c r="S2807" s="143"/>
      <c r="T2807" s="143"/>
      <c r="U2807" s="143"/>
      <c r="V2807" s="143"/>
      <c r="W2807" s="90">
        <f>IF(AND($AM$17&gt;=$X2807,$AM$17&lt;=$Y2807),'TARIFA ENTREGA A DIRECCION USD'!A2807,$W2808)</f>
        <v>0</v>
      </c>
      <c r="X2807" s="90">
        <v>2798.0010000000002</v>
      </c>
      <c r="Y2807" s="90">
        <v>2799</v>
      </c>
      <c r="Z2807" s="144"/>
    </row>
    <row r="2808" spans="1:26" x14ac:dyDescent="0.2">
      <c r="A2808" s="3"/>
      <c r="B2808" s="3"/>
      <c r="C2808" s="3"/>
      <c r="D2808" s="3"/>
      <c r="E2808" s="3"/>
      <c r="F2808" s="3"/>
      <c r="G2808" s="3"/>
      <c r="I2808" s="143"/>
      <c r="J2808" s="143"/>
      <c r="K2808" s="143"/>
      <c r="L2808" s="143"/>
      <c r="M2808" s="237"/>
      <c r="N2808" s="143"/>
      <c r="O2808" s="143"/>
      <c r="P2808" s="143"/>
      <c r="Q2808" s="143"/>
      <c r="R2808" s="143"/>
      <c r="S2808" s="143"/>
      <c r="T2808" s="143"/>
      <c r="U2808" s="143"/>
      <c r="V2808" s="143"/>
      <c r="W2808" s="90">
        <f>IF(AND($AM$17&gt;=$X2808,$AM$17&lt;=$Y2808),'TARIFA ENTREGA A DIRECCION USD'!A2808,$W2809)</f>
        <v>0</v>
      </c>
      <c r="X2808" s="90">
        <v>2799.0010000000002</v>
      </c>
      <c r="Y2808" s="90">
        <v>2800</v>
      </c>
      <c r="Z2808" s="144"/>
    </row>
    <row r="2809" spans="1:26" x14ac:dyDescent="0.2">
      <c r="A2809" s="3"/>
      <c r="B2809" s="3"/>
      <c r="C2809" s="3"/>
      <c r="D2809" s="3"/>
      <c r="E2809" s="3"/>
      <c r="F2809" s="3"/>
      <c r="G2809" s="3"/>
      <c r="I2809" s="143"/>
      <c r="J2809" s="143"/>
      <c r="K2809" s="143"/>
      <c r="L2809" s="143"/>
      <c r="M2809" s="237"/>
      <c r="N2809" s="143"/>
      <c r="O2809" s="143"/>
      <c r="P2809" s="143"/>
      <c r="Q2809" s="143"/>
      <c r="R2809" s="143"/>
      <c r="S2809" s="143"/>
      <c r="T2809" s="143"/>
      <c r="U2809" s="143"/>
      <c r="V2809" s="143"/>
      <c r="W2809" s="90">
        <f>IF(AND($AM$17&gt;=$X2809,$AM$17&lt;=$Y2809),'TARIFA ENTREGA A DIRECCION USD'!A2809,$W2810)</f>
        <v>0</v>
      </c>
      <c r="X2809" s="90">
        <v>2800.0010000000002</v>
      </c>
      <c r="Y2809" s="90">
        <v>2801</v>
      </c>
      <c r="Z2809" s="144"/>
    </row>
    <row r="2810" spans="1:26" x14ac:dyDescent="0.2">
      <c r="A2810" s="3"/>
      <c r="B2810" s="3"/>
      <c r="C2810" s="3"/>
      <c r="D2810" s="3"/>
      <c r="E2810" s="3"/>
      <c r="F2810" s="3"/>
      <c r="G2810" s="3"/>
      <c r="I2810" s="143"/>
      <c r="J2810" s="143"/>
      <c r="K2810" s="143"/>
      <c r="L2810" s="143"/>
      <c r="M2810" s="237"/>
      <c r="N2810" s="143"/>
      <c r="O2810" s="143"/>
      <c r="P2810" s="143"/>
      <c r="Q2810" s="143"/>
      <c r="R2810" s="143"/>
      <c r="S2810" s="143"/>
      <c r="T2810" s="143"/>
      <c r="U2810" s="143"/>
      <c r="V2810" s="143"/>
      <c r="W2810" s="90">
        <f>IF(AND($AM$17&gt;=$X2810,$AM$17&lt;=$Y2810),'TARIFA ENTREGA A DIRECCION USD'!A2810,$W2811)</f>
        <v>0</v>
      </c>
      <c r="X2810" s="90">
        <v>2801.0010000000002</v>
      </c>
      <c r="Y2810" s="90">
        <v>2802</v>
      </c>
      <c r="Z2810" s="144"/>
    </row>
    <row r="2811" spans="1:26" x14ac:dyDescent="0.2">
      <c r="A2811" s="3"/>
      <c r="B2811" s="3"/>
      <c r="C2811" s="3"/>
      <c r="D2811" s="3"/>
      <c r="E2811" s="3"/>
      <c r="F2811" s="3"/>
      <c r="G2811" s="3"/>
      <c r="I2811" s="143"/>
      <c r="J2811" s="143"/>
      <c r="K2811" s="143"/>
      <c r="L2811" s="143"/>
      <c r="M2811" s="237"/>
      <c r="N2811" s="143"/>
      <c r="O2811" s="143"/>
      <c r="P2811" s="143"/>
      <c r="Q2811" s="143"/>
      <c r="R2811" s="143"/>
      <c r="S2811" s="143"/>
      <c r="T2811" s="143"/>
      <c r="U2811" s="143"/>
      <c r="V2811" s="143"/>
      <c r="W2811" s="90">
        <f>IF(AND($AM$17&gt;=$X2811,$AM$17&lt;=$Y2811),'TARIFA ENTREGA A DIRECCION USD'!A2811,$W2812)</f>
        <v>0</v>
      </c>
      <c r="X2811" s="90">
        <v>2802.0010000000002</v>
      </c>
      <c r="Y2811" s="90">
        <v>2803</v>
      </c>
      <c r="Z2811" s="144"/>
    </row>
    <row r="2812" spans="1:26" x14ac:dyDescent="0.2">
      <c r="A2812" s="3"/>
      <c r="B2812" s="3"/>
      <c r="C2812" s="3"/>
      <c r="D2812" s="3"/>
      <c r="E2812" s="3"/>
      <c r="F2812" s="3"/>
      <c r="G2812" s="3"/>
      <c r="I2812" s="143"/>
      <c r="J2812" s="143"/>
      <c r="K2812" s="143"/>
      <c r="L2812" s="143"/>
      <c r="M2812" s="237"/>
      <c r="N2812" s="143"/>
      <c r="O2812" s="143"/>
      <c r="P2812" s="143"/>
      <c r="Q2812" s="143"/>
      <c r="R2812" s="143"/>
      <c r="S2812" s="143"/>
      <c r="T2812" s="143"/>
      <c r="U2812" s="143"/>
      <c r="V2812" s="143"/>
      <c r="W2812" s="90">
        <f>IF(AND($AM$17&gt;=$X2812,$AM$17&lt;=$Y2812),'TARIFA ENTREGA A DIRECCION USD'!A2812,$W2813)</f>
        <v>0</v>
      </c>
      <c r="X2812" s="90">
        <v>2803.0010000000002</v>
      </c>
      <c r="Y2812" s="90">
        <v>2804</v>
      </c>
      <c r="Z2812" s="144"/>
    </row>
    <row r="2813" spans="1:26" x14ac:dyDescent="0.2">
      <c r="A2813" s="3"/>
      <c r="B2813" s="3"/>
      <c r="C2813" s="3"/>
      <c r="D2813" s="3"/>
      <c r="E2813" s="3"/>
      <c r="F2813" s="3"/>
      <c r="G2813" s="3"/>
      <c r="I2813" s="143"/>
      <c r="J2813" s="143"/>
      <c r="K2813" s="143"/>
      <c r="L2813" s="143"/>
      <c r="M2813" s="237"/>
      <c r="N2813" s="143"/>
      <c r="O2813" s="143"/>
      <c r="P2813" s="143"/>
      <c r="Q2813" s="143"/>
      <c r="R2813" s="143"/>
      <c r="S2813" s="143"/>
      <c r="T2813" s="143"/>
      <c r="U2813" s="143"/>
      <c r="V2813" s="143"/>
      <c r="W2813" s="90">
        <f>IF(AND($AM$17&gt;=$X2813,$AM$17&lt;=$Y2813),'TARIFA ENTREGA A DIRECCION USD'!A2813,$W2814)</f>
        <v>0</v>
      </c>
      <c r="X2813" s="90">
        <v>2804.0010000000002</v>
      </c>
      <c r="Y2813" s="90">
        <v>2805</v>
      </c>
      <c r="Z2813" s="144"/>
    </row>
    <row r="2814" spans="1:26" x14ac:dyDescent="0.2">
      <c r="A2814" s="3"/>
      <c r="B2814" s="3"/>
      <c r="C2814" s="3"/>
      <c r="D2814" s="3"/>
      <c r="E2814" s="3"/>
      <c r="F2814" s="3"/>
      <c r="G2814" s="3"/>
      <c r="I2814" s="143"/>
      <c r="J2814" s="143"/>
      <c r="K2814" s="143"/>
      <c r="L2814" s="143"/>
      <c r="M2814" s="237"/>
      <c r="N2814" s="143"/>
      <c r="O2814" s="143"/>
      <c r="P2814" s="143"/>
      <c r="Q2814" s="143"/>
      <c r="R2814" s="143"/>
      <c r="S2814" s="143"/>
      <c r="T2814" s="143"/>
      <c r="U2814" s="143"/>
      <c r="V2814" s="143"/>
      <c r="W2814" s="90">
        <f>IF(AND($AM$17&gt;=$X2814,$AM$17&lt;=$Y2814),'TARIFA ENTREGA A DIRECCION USD'!A2814,$W2815)</f>
        <v>0</v>
      </c>
      <c r="X2814" s="90">
        <v>2805.0010000000002</v>
      </c>
      <c r="Y2814" s="90">
        <v>2806</v>
      </c>
      <c r="Z2814" s="144"/>
    </row>
    <row r="2815" spans="1:26" x14ac:dyDescent="0.2">
      <c r="A2815" s="3"/>
      <c r="B2815" s="3"/>
      <c r="C2815" s="3"/>
      <c r="D2815" s="3"/>
      <c r="E2815" s="3"/>
      <c r="F2815" s="3"/>
      <c r="G2815" s="3"/>
      <c r="I2815" s="143"/>
      <c r="J2815" s="143"/>
      <c r="K2815" s="143"/>
      <c r="L2815" s="143"/>
      <c r="M2815" s="237"/>
      <c r="N2815" s="143"/>
      <c r="O2815" s="143"/>
      <c r="P2815" s="143"/>
      <c r="Q2815" s="143"/>
      <c r="R2815" s="143"/>
      <c r="S2815" s="143"/>
      <c r="T2815" s="143"/>
      <c r="U2815" s="143"/>
      <c r="V2815" s="143"/>
      <c r="W2815" s="90">
        <f>IF(AND($AM$17&gt;=$X2815,$AM$17&lt;=$Y2815),'TARIFA ENTREGA A DIRECCION USD'!A2815,$W2816)</f>
        <v>0</v>
      </c>
      <c r="X2815" s="90">
        <v>2806.0010000000002</v>
      </c>
      <c r="Y2815" s="90">
        <v>2807</v>
      </c>
      <c r="Z2815" s="144"/>
    </row>
    <row r="2816" spans="1:26" x14ac:dyDescent="0.2">
      <c r="A2816" s="3"/>
      <c r="B2816" s="3"/>
      <c r="C2816" s="3"/>
      <c r="D2816" s="3"/>
      <c r="E2816" s="3"/>
      <c r="F2816" s="3"/>
      <c r="G2816" s="3"/>
      <c r="I2816" s="143"/>
      <c r="J2816" s="143"/>
      <c r="K2816" s="143"/>
      <c r="L2816" s="143"/>
      <c r="M2816" s="237"/>
      <c r="N2816" s="143"/>
      <c r="O2816" s="143"/>
      <c r="P2816" s="143"/>
      <c r="Q2816" s="143"/>
      <c r="R2816" s="143"/>
      <c r="S2816" s="143"/>
      <c r="T2816" s="143"/>
      <c r="U2816" s="143"/>
      <c r="V2816" s="143"/>
      <c r="W2816" s="90">
        <f>IF(AND($AM$17&gt;=$X2816,$AM$17&lt;=$Y2816),'TARIFA ENTREGA A DIRECCION USD'!A2816,$W2817)</f>
        <v>0</v>
      </c>
      <c r="X2816" s="90">
        <v>2807.0010000000002</v>
      </c>
      <c r="Y2816" s="90">
        <v>2808</v>
      </c>
      <c r="Z2816" s="144"/>
    </row>
    <row r="2817" spans="1:26" x14ac:dyDescent="0.2">
      <c r="A2817" s="3"/>
      <c r="B2817" s="3"/>
      <c r="C2817" s="3"/>
      <c r="D2817" s="3"/>
      <c r="E2817" s="3"/>
      <c r="F2817" s="3"/>
      <c r="G2817" s="3"/>
      <c r="I2817" s="143"/>
      <c r="J2817" s="143"/>
      <c r="K2817" s="143"/>
      <c r="L2817" s="143"/>
      <c r="M2817" s="237"/>
      <c r="N2817" s="143"/>
      <c r="O2817" s="143"/>
      <c r="P2817" s="143"/>
      <c r="Q2817" s="143"/>
      <c r="R2817" s="143"/>
      <c r="S2817" s="143"/>
      <c r="T2817" s="143"/>
      <c r="U2817" s="143"/>
      <c r="V2817" s="143"/>
      <c r="W2817" s="90">
        <f>IF(AND($AM$17&gt;=$X2817,$AM$17&lt;=$Y2817),'TARIFA ENTREGA A DIRECCION USD'!A2817,$W2818)</f>
        <v>0</v>
      </c>
      <c r="X2817" s="90">
        <v>2808.0010000000002</v>
      </c>
      <c r="Y2817" s="90">
        <v>2809</v>
      </c>
      <c r="Z2817" s="144"/>
    </row>
    <row r="2818" spans="1:26" x14ac:dyDescent="0.2">
      <c r="A2818" s="3"/>
      <c r="B2818" s="3"/>
      <c r="C2818" s="3"/>
      <c r="D2818" s="3"/>
      <c r="E2818" s="3"/>
      <c r="F2818" s="3"/>
      <c r="G2818" s="3"/>
      <c r="I2818" s="143"/>
      <c r="J2818" s="143"/>
      <c r="K2818" s="143"/>
      <c r="L2818" s="143"/>
      <c r="M2818" s="237"/>
      <c r="N2818" s="143"/>
      <c r="O2818" s="143"/>
      <c r="P2818" s="143"/>
      <c r="Q2818" s="143"/>
      <c r="R2818" s="143"/>
      <c r="S2818" s="143"/>
      <c r="T2818" s="143"/>
      <c r="U2818" s="143"/>
      <c r="V2818" s="143"/>
      <c r="W2818" s="90">
        <f>IF(AND($AM$17&gt;=$X2818,$AM$17&lt;=$Y2818),'TARIFA ENTREGA A DIRECCION USD'!A2818,$W2819)</f>
        <v>0</v>
      </c>
      <c r="X2818" s="90">
        <v>2809.0010000000002</v>
      </c>
      <c r="Y2818" s="90">
        <v>2810</v>
      </c>
      <c r="Z2818" s="144"/>
    </row>
    <row r="2819" spans="1:26" x14ac:dyDescent="0.2">
      <c r="A2819" s="3"/>
      <c r="B2819" s="3"/>
      <c r="C2819" s="3"/>
      <c r="D2819" s="3"/>
      <c r="E2819" s="3"/>
      <c r="F2819" s="3"/>
      <c r="G2819" s="3"/>
      <c r="I2819" s="143"/>
      <c r="J2819" s="143"/>
      <c r="K2819" s="143"/>
      <c r="L2819" s="143"/>
      <c r="M2819" s="237"/>
      <c r="N2819" s="143"/>
      <c r="O2819" s="143"/>
      <c r="P2819" s="143"/>
      <c r="Q2819" s="143"/>
      <c r="R2819" s="143"/>
      <c r="S2819" s="143"/>
      <c r="T2819" s="143"/>
      <c r="U2819" s="143"/>
      <c r="V2819" s="143"/>
      <c r="W2819" s="90">
        <f>IF(AND($AM$17&gt;=$X2819,$AM$17&lt;=$Y2819),'TARIFA ENTREGA A DIRECCION USD'!A2819,$W2820)</f>
        <v>0</v>
      </c>
      <c r="X2819" s="90">
        <v>2810.0010000000002</v>
      </c>
      <c r="Y2819" s="90">
        <v>2811</v>
      </c>
      <c r="Z2819" s="144"/>
    </row>
    <row r="2820" spans="1:26" x14ac:dyDescent="0.2">
      <c r="A2820" s="3"/>
      <c r="B2820" s="3"/>
      <c r="C2820" s="3"/>
      <c r="D2820" s="3"/>
      <c r="E2820" s="3"/>
      <c r="F2820" s="3"/>
      <c r="G2820" s="3"/>
      <c r="I2820" s="143"/>
      <c r="J2820" s="143"/>
      <c r="K2820" s="143"/>
      <c r="L2820" s="143"/>
      <c r="M2820" s="237"/>
      <c r="N2820" s="143"/>
      <c r="O2820" s="143"/>
      <c r="P2820" s="143"/>
      <c r="Q2820" s="143"/>
      <c r="R2820" s="143"/>
      <c r="S2820" s="143"/>
      <c r="T2820" s="143"/>
      <c r="U2820" s="143"/>
      <c r="V2820" s="143"/>
      <c r="W2820" s="90">
        <f>IF(AND($AM$17&gt;=$X2820,$AM$17&lt;=$Y2820),'TARIFA ENTREGA A DIRECCION USD'!A2820,$W2821)</f>
        <v>0</v>
      </c>
      <c r="X2820" s="90">
        <v>2811.0010000000002</v>
      </c>
      <c r="Y2820" s="90">
        <v>2812</v>
      </c>
      <c r="Z2820" s="144"/>
    </row>
    <row r="2821" spans="1:26" x14ac:dyDescent="0.2">
      <c r="A2821" s="3"/>
      <c r="B2821" s="3"/>
      <c r="C2821" s="3"/>
      <c r="D2821" s="3"/>
      <c r="E2821" s="3"/>
      <c r="F2821" s="3"/>
      <c r="G2821" s="3"/>
      <c r="I2821" s="143"/>
      <c r="J2821" s="143"/>
      <c r="K2821" s="143"/>
      <c r="L2821" s="143"/>
      <c r="M2821" s="237"/>
      <c r="N2821" s="143"/>
      <c r="O2821" s="143"/>
      <c r="P2821" s="143"/>
      <c r="Q2821" s="143"/>
      <c r="R2821" s="143"/>
      <c r="S2821" s="143"/>
      <c r="T2821" s="143"/>
      <c r="U2821" s="143"/>
      <c r="V2821" s="143"/>
      <c r="W2821" s="90">
        <f>IF(AND($AM$17&gt;=$X2821,$AM$17&lt;=$Y2821),'TARIFA ENTREGA A DIRECCION USD'!A2821,$W2822)</f>
        <v>0</v>
      </c>
      <c r="X2821" s="90">
        <v>2812.0010000000002</v>
      </c>
      <c r="Y2821" s="90">
        <v>2813</v>
      </c>
      <c r="Z2821" s="144"/>
    </row>
    <row r="2822" spans="1:26" x14ac:dyDescent="0.2">
      <c r="A2822" s="3"/>
      <c r="B2822" s="3"/>
      <c r="C2822" s="3"/>
      <c r="D2822" s="3"/>
      <c r="E2822" s="3"/>
      <c r="F2822" s="3"/>
      <c r="G2822" s="3"/>
      <c r="I2822" s="143"/>
      <c r="J2822" s="143"/>
      <c r="K2822" s="143"/>
      <c r="L2822" s="143"/>
      <c r="M2822" s="237"/>
      <c r="N2822" s="143"/>
      <c r="O2822" s="143"/>
      <c r="P2822" s="143"/>
      <c r="Q2822" s="143"/>
      <c r="R2822" s="143"/>
      <c r="S2822" s="143"/>
      <c r="T2822" s="143"/>
      <c r="U2822" s="143"/>
      <c r="V2822" s="143"/>
      <c r="W2822" s="90">
        <f>IF(AND($AM$17&gt;=$X2822,$AM$17&lt;=$Y2822),'TARIFA ENTREGA A DIRECCION USD'!A2822,$W2823)</f>
        <v>0</v>
      </c>
      <c r="X2822" s="90">
        <v>2813.0010000000002</v>
      </c>
      <c r="Y2822" s="90">
        <v>2814</v>
      </c>
      <c r="Z2822" s="144"/>
    </row>
    <row r="2823" spans="1:26" x14ac:dyDescent="0.2">
      <c r="A2823" s="3"/>
      <c r="B2823" s="3"/>
      <c r="C2823" s="3"/>
      <c r="D2823" s="3"/>
      <c r="E2823" s="3"/>
      <c r="F2823" s="3"/>
      <c r="G2823" s="3"/>
      <c r="I2823" s="143"/>
      <c r="J2823" s="143"/>
      <c r="K2823" s="143"/>
      <c r="L2823" s="143"/>
      <c r="M2823" s="237"/>
      <c r="N2823" s="143"/>
      <c r="O2823" s="143"/>
      <c r="P2823" s="143"/>
      <c r="Q2823" s="143"/>
      <c r="R2823" s="143"/>
      <c r="S2823" s="143"/>
      <c r="T2823" s="143"/>
      <c r="U2823" s="143"/>
      <c r="V2823" s="143"/>
      <c r="W2823" s="90">
        <f>IF(AND($AM$17&gt;=$X2823,$AM$17&lt;=$Y2823),'TARIFA ENTREGA A DIRECCION USD'!A2823,$W2824)</f>
        <v>0</v>
      </c>
      <c r="X2823" s="90">
        <v>2814.0010000000002</v>
      </c>
      <c r="Y2823" s="90">
        <v>2815</v>
      </c>
      <c r="Z2823" s="144"/>
    </row>
    <row r="2824" spans="1:26" x14ac:dyDescent="0.2">
      <c r="A2824" s="3"/>
      <c r="B2824" s="3"/>
      <c r="C2824" s="3"/>
      <c r="D2824" s="3"/>
      <c r="E2824" s="3"/>
      <c r="F2824" s="3"/>
      <c r="G2824" s="3"/>
      <c r="I2824" s="143"/>
      <c r="J2824" s="143"/>
      <c r="K2824" s="143"/>
      <c r="L2824" s="143"/>
      <c r="M2824" s="237"/>
      <c r="N2824" s="143"/>
      <c r="O2824" s="143"/>
      <c r="P2824" s="143"/>
      <c r="Q2824" s="143"/>
      <c r="R2824" s="143"/>
      <c r="S2824" s="143"/>
      <c r="T2824" s="143"/>
      <c r="U2824" s="143"/>
      <c r="V2824" s="143"/>
      <c r="W2824" s="90">
        <f>IF(AND($AM$17&gt;=$X2824,$AM$17&lt;=$Y2824),'TARIFA ENTREGA A DIRECCION USD'!A2824,$W2825)</f>
        <v>0</v>
      </c>
      <c r="X2824" s="90">
        <v>2815.0010000000002</v>
      </c>
      <c r="Y2824" s="90">
        <v>2816</v>
      </c>
      <c r="Z2824" s="144"/>
    </row>
    <row r="2825" spans="1:26" x14ac:dyDescent="0.2">
      <c r="A2825" s="3"/>
      <c r="B2825" s="3"/>
      <c r="C2825" s="3"/>
      <c r="D2825" s="3"/>
      <c r="E2825" s="3"/>
      <c r="F2825" s="3"/>
      <c r="G2825" s="3"/>
      <c r="I2825" s="143"/>
      <c r="J2825" s="143"/>
      <c r="K2825" s="143"/>
      <c r="L2825" s="143"/>
      <c r="M2825" s="237"/>
      <c r="N2825" s="143"/>
      <c r="O2825" s="143"/>
      <c r="P2825" s="143"/>
      <c r="Q2825" s="143"/>
      <c r="R2825" s="143"/>
      <c r="S2825" s="143"/>
      <c r="T2825" s="143"/>
      <c r="U2825" s="143"/>
      <c r="V2825" s="143"/>
      <c r="W2825" s="90">
        <f>IF(AND($AM$17&gt;=$X2825,$AM$17&lt;=$Y2825),'TARIFA ENTREGA A DIRECCION USD'!A2825,$W2826)</f>
        <v>0</v>
      </c>
      <c r="X2825" s="90">
        <v>2816.0010000000002</v>
      </c>
      <c r="Y2825" s="90">
        <v>2817</v>
      </c>
      <c r="Z2825" s="144"/>
    </row>
    <row r="2826" spans="1:26" x14ac:dyDescent="0.2">
      <c r="A2826" s="3"/>
      <c r="B2826" s="3"/>
      <c r="C2826" s="3"/>
      <c r="D2826" s="3"/>
      <c r="E2826" s="3"/>
      <c r="F2826" s="3"/>
      <c r="G2826" s="3"/>
      <c r="I2826" s="143"/>
      <c r="J2826" s="143"/>
      <c r="K2826" s="143"/>
      <c r="L2826" s="143"/>
      <c r="M2826" s="237"/>
      <c r="N2826" s="143"/>
      <c r="O2826" s="143"/>
      <c r="P2826" s="143"/>
      <c r="Q2826" s="143"/>
      <c r="R2826" s="143"/>
      <c r="S2826" s="143"/>
      <c r="T2826" s="143"/>
      <c r="U2826" s="143"/>
      <c r="V2826" s="143"/>
      <c r="W2826" s="90">
        <f>IF(AND($AM$17&gt;=$X2826,$AM$17&lt;=$Y2826),'TARIFA ENTREGA A DIRECCION USD'!A2826,$W2827)</f>
        <v>0</v>
      </c>
      <c r="X2826" s="90">
        <v>2817.0010000000002</v>
      </c>
      <c r="Y2826" s="90">
        <v>2818</v>
      </c>
      <c r="Z2826" s="144"/>
    </row>
    <row r="2827" spans="1:26" x14ac:dyDescent="0.2">
      <c r="A2827" s="3"/>
      <c r="B2827" s="3"/>
      <c r="C2827" s="3"/>
      <c r="D2827" s="3"/>
      <c r="E2827" s="3"/>
      <c r="F2827" s="3"/>
      <c r="G2827" s="3"/>
      <c r="I2827" s="143"/>
      <c r="J2827" s="143"/>
      <c r="K2827" s="143"/>
      <c r="L2827" s="143"/>
      <c r="M2827" s="237"/>
      <c r="N2827" s="143"/>
      <c r="O2827" s="143"/>
      <c r="P2827" s="143"/>
      <c r="Q2827" s="143"/>
      <c r="R2827" s="143"/>
      <c r="S2827" s="143"/>
      <c r="T2827" s="143"/>
      <c r="U2827" s="143"/>
      <c r="V2827" s="143"/>
      <c r="W2827" s="90">
        <f>IF(AND($AM$17&gt;=$X2827,$AM$17&lt;=$Y2827),'TARIFA ENTREGA A DIRECCION USD'!A2827,$W2828)</f>
        <v>0</v>
      </c>
      <c r="X2827" s="90">
        <v>2818.0010000000002</v>
      </c>
      <c r="Y2827" s="90">
        <v>2819</v>
      </c>
      <c r="Z2827" s="144"/>
    </row>
    <row r="2828" spans="1:26" x14ac:dyDescent="0.2">
      <c r="A2828" s="3"/>
      <c r="B2828" s="3"/>
      <c r="C2828" s="3"/>
      <c r="D2828" s="3"/>
      <c r="E2828" s="3"/>
      <c r="F2828" s="3"/>
      <c r="G2828" s="3"/>
      <c r="I2828" s="143"/>
      <c r="J2828" s="143"/>
      <c r="K2828" s="143"/>
      <c r="L2828" s="143"/>
      <c r="M2828" s="237"/>
      <c r="N2828" s="143"/>
      <c r="O2828" s="143"/>
      <c r="P2828" s="143"/>
      <c r="Q2828" s="143"/>
      <c r="R2828" s="143"/>
      <c r="S2828" s="143"/>
      <c r="T2828" s="143"/>
      <c r="U2828" s="143"/>
      <c r="V2828" s="143"/>
      <c r="W2828" s="90">
        <f>IF(AND($AM$17&gt;=$X2828,$AM$17&lt;=$Y2828),'TARIFA ENTREGA A DIRECCION USD'!A2828,$W2829)</f>
        <v>0</v>
      </c>
      <c r="X2828" s="90">
        <v>2819.0010000000002</v>
      </c>
      <c r="Y2828" s="90">
        <v>2820</v>
      </c>
      <c r="Z2828" s="144"/>
    </row>
    <row r="2829" spans="1:26" x14ac:dyDescent="0.2">
      <c r="A2829" s="3"/>
      <c r="B2829" s="3"/>
      <c r="C2829" s="3"/>
      <c r="D2829" s="3"/>
      <c r="E2829" s="3"/>
      <c r="F2829" s="3"/>
      <c r="G2829" s="3"/>
      <c r="I2829" s="143"/>
      <c r="J2829" s="143"/>
      <c r="K2829" s="143"/>
      <c r="L2829" s="143"/>
      <c r="M2829" s="237"/>
      <c r="N2829" s="143"/>
      <c r="O2829" s="143"/>
      <c r="P2829" s="143"/>
      <c r="Q2829" s="143"/>
      <c r="R2829" s="143"/>
      <c r="S2829" s="143"/>
      <c r="T2829" s="143"/>
      <c r="U2829" s="143"/>
      <c r="V2829" s="143"/>
      <c r="W2829" s="90">
        <f>IF(AND($AM$17&gt;=$X2829,$AM$17&lt;=$Y2829),'TARIFA ENTREGA A DIRECCION USD'!A2829,$W2830)</f>
        <v>0</v>
      </c>
      <c r="X2829" s="90">
        <v>2820.0010000000002</v>
      </c>
      <c r="Y2829" s="90">
        <v>2821</v>
      </c>
      <c r="Z2829" s="144"/>
    </row>
    <row r="2830" spans="1:26" x14ac:dyDescent="0.2">
      <c r="A2830" s="3"/>
      <c r="B2830" s="3"/>
      <c r="C2830" s="3"/>
      <c r="D2830" s="3"/>
      <c r="E2830" s="3"/>
      <c r="F2830" s="3"/>
      <c r="G2830" s="3"/>
      <c r="I2830" s="143"/>
      <c r="J2830" s="143"/>
      <c r="K2830" s="143"/>
      <c r="L2830" s="143"/>
      <c r="M2830" s="237"/>
      <c r="N2830" s="143"/>
      <c r="O2830" s="143"/>
      <c r="P2830" s="143"/>
      <c r="Q2830" s="143"/>
      <c r="R2830" s="143"/>
      <c r="S2830" s="143"/>
      <c r="T2830" s="143"/>
      <c r="U2830" s="143"/>
      <c r="V2830" s="143"/>
      <c r="W2830" s="90">
        <f>IF(AND($AM$17&gt;=$X2830,$AM$17&lt;=$Y2830),'TARIFA ENTREGA A DIRECCION USD'!A2830,$W2831)</f>
        <v>0</v>
      </c>
      <c r="X2830" s="90">
        <v>2821.0010000000002</v>
      </c>
      <c r="Y2830" s="90">
        <v>2822</v>
      </c>
      <c r="Z2830" s="144"/>
    </row>
    <row r="2831" spans="1:26" x14ac:dyDescent="0.2">
      <c r="A2831" s="3"/>
      <c r="B2831" s="3"/>
      <c r="C2831" s="3"/>
      <c r="D2831" s="3"/>
      <c r="E2831" s="3"/>
      <c r="F2831" s="3"/>
      <c r="G2831" s="3"/>
      <c r="I2831" s="143"/>
      <c r="J2831" s="143"/>
      <c r="K2831" s="143"/>
      <c r="L2831" s="143"/>
      <c r="M2831" s="237"/>
      <c r="N2831" s="143"/>
      <c r="O2831" s="143"/>
      <c r="P2831" s="143"/>
      <c r="Q2831" s="143"/>
      <c r="R2831" s="143"/>
      <c r="S2831" s="143"/>
      <c r="T2831" s="143"/>
      <c r="U2831" s="143"/>
      <c r="V2831" s="143"/>
      <c r="W2831" s="90">
        <f>IF(AND($AM$17&gt;=$X2831,$AM$17&lt;=$Y2831),'TARIFA ENTREGA A DIRECCION USD'!A2831,$W2832)</f>
        <v>0</v>
      </c>
      <c r="X2831" s="90">
        <v>2822.0010000000002</v>
      </c>
      <c r="Y2831" s="90">
        <v>2823</v>
      </c>
      <c r="Z2831" s="144"/>
    </row>
    <row r="2832" spans="1:26" x14ac:dyDescent="0.2">
      <c r="A2832" s="3"/>
      <c r="B2832" s="3"/>
      <c r="C2832" s="3"/>
      <c r="D2832" s="3"/>
      <c r="E2832" s="3"/>
      <c r="F2832" s="3"/>
      <c r="G2832" s="3"/>
      <c r="I2832" s="143"/>
      <c r="J2832" s="143"/>
      <c r="K2832" s="143"/>
      <c r="L2832" s="143"/>
      <c r="M2832" s="237"/>
      <c r="N2832" s="143"/>
      <c r="O2832" s="143"/>
      <c r="P2832" s="143"/>
      <c r="Q2832" s="143"/>
      <c r="R2832" s="143"/>
      <c r="S2832" s="143"/>
      <c r="T2832" s="143"/>
      <c r="U2832" s="143"/>
      <c r="V2832" s="143"/>
      <c r="W2832" s="90">
        <f>IF(AND($AM$17&gt;=$X2832,$AM$17&lt;=$Y2832),'TARIFA ENTREGA A DIRECCION USD'!A2832,$W2833)</f>
        <v>0</v>
      </c>
      <c r="X2832" s="90">
        <v>2823.0010000000002</v>
      </c>
      <c r="Y2832" s="90">
        <v>2824</v>
      </c>
      <c r="Z2832" s="144"/>
    </row>
    <row r="2833" spans="1:26" x14ac:dyDescent="0.2">
      <c r="A2833" s="3"/>
      <c r="B2833" s="3"/>
      <c r="C2833" s="3"/>
      <c r="D2833" s="3"/>
      <c r="E2833" s="3"/>
      <c r="F2833" s="3"/>
      <c r="G2833" s="3"/>
      <c r="I2833" s="143"/>
      <c r="J2833" s="143"/>
      <c r="K2833" s="143"/>
      <c r="L2833" s="143"/>
      <c r="M2833" s="237"/>
      <c r="N2833" s="143"/>
      <c r="O2833" s="143"/>
      <c r="P2833" s="143"/>
      <c r="Q2833" s="143"/>
      <c r="R2833" s="143"/>
      <c r="S2833" s="143"/>
      <c r="T2833" s="143"/>
      <c r="U2833" s="143"/>
      <c r="V2833" s="143"/>
      <c r="W2833" s="90">
        <f>IF(AND($AM$17&gt;=$X2833,$AM$17&lt;=$Y2833),'TARIFA ENTREGA A DIRECCION USD'!A2833,$W2834)</f>
        <v>0</v>
      </c>
      <c r="X2833" s="90">
        <v>2824.0010000000002</v>
      </c>
      <c r="Y2833" s="90">
        <v>2825</v>
      </c>
      <c r="Z2833" s="144"/>
    </row>
    <row r="2834" spans="1:26" x14ac:dyDescent="0.2">
      <c r="A2834" s="3"/>
      <c r="B2834" s="3"/>
      <c r="C2834" s="3"/>
      <c r="D2834" s="3"/>
      <c r="E2834" s="3"/>
      <c r="F2834" s="3"/>
      <c r="G2834" s="3"/>
      <c r="I2834" s="143"/>
      <c r="J2834" s="143"/>
      <c r="K2834" s="143"/>
      <c r="L2834" s="143"/>
      <c r="M2834" s="237"/>
      <c r="N2834" s="143"/>
      <c r="O2834" s="143"/>
      <c r="P2834" s="143"/>
      <c r="Q2834" s="143"/>
      <c r="R2834" s="143"/>
      <c r="S2834" s="143"/>
      <c r="T2834" s="143"/>
      <c r="U2834" s="143"/>
      <c r="V2834" s="143"/>
      <c r="W2834" s="90">
        <f>IF(AND($AM$17&gt;=$X2834,$AM$17&lt;=$Y2834),'TARIFA ENTREGA A DIRECCION USD'!A2834,$W2835)</f>
        <v>0</v>
      </c>
      <c r="X2834" s="90">
        <v>2825.0010000000002</v>
      </c>
      <c r="Y2834" s="90">
        <v>2826</v>
      </c>
      <c r="Z2834" s="144"/>
    </row>
    <row r="2835" spans="1:26" x14ac:dyDescent="0.2">
      <c r="A2835" s="3"/>
      <c r="B2835" s="3"/>
      <c r="C2835" s="3"/>
      <c r="D2835" s="3"/>
      <c r="E2835" s="3"/>
      <c r="F2835" s="3"/>
      <c r="G2835" s="3"/>
      <c r="I2835" s="143"/>
      <c r="J2835" s="143"/>
      <c r="K2835" s="143"/>
      <c r="L2835" s="143"/>
      <c r="M2835" s="237"/>
      <c r="N2835" s="143"/>
      <c r="O2835" s="143"/>
      <c r="P2835" s="143"/>
      <c r="Q2835" s="143"/>
      <c r="R2835" s="143"/>
      <c r="S2835" s="143"/>
      <c r="T2835" s="143"/>
      <c r="U2835" s="143"/>
      <c r="V2835" s="143"/>
      <c r="W2835" s="90">
        <f>IF(AND($AM$17&gt;=$X2835,$AM$17&lt;=$Y2835),'TARIFA ENTREGA A DIRECCION USD'!A2835,$W2836)</f>
        <v>0</v>
      </c>
      <c r="X2835" s="90">
        <v>2826.0010000000002</v>
      </c>
      <c r="Y2835" s="90">
        <v>2827</v>
      </c>
      <c r="Z2835" s="144"/>
    </row>
    <row r="2836" spans="1:26" x14ac:dyDescent="0.2">
      <c r="A2836" s="3"/>
      <c r="B2836" s="3"/>
      <c r="C2836" s="3"/>
      <c r="D2836" s="3"/>
      <c r="E2836" s="3"/>
      <c r="F2836" s="3"/>
      <c r="G2836" s="3"/>
      <c r="I2836" s="143"/>
      <c r="J2836" s="143"/>
      <c r="K2836" s="143"/>
      <c r="L2836" s="143"/>
      <c r="M2836" s="237"/>
      <c r="N2836" s="143"/>
      <c r="O2836" s="143"/>
      <c r="P2836" s="143"/>
      <c r="Q2836" s="143"/>
      <c r="R2836" s="143"/>
      <c r="S2836" s="143"/>
      <c r="T2836" s="143"/>
      <c r="U2836" s="143"/>
      <c r="V2836" s="143"/>
      <c r="W2836" s="90">
        <f>IF(AND($AM$17&gt;=$X2836,$AM$17&lt;=$Y2836),'TARIFA ENTREGA A DIRECCION USD'!A2836,$W2837)</f>
        <v>0</v>
      </c>
      <c r="X2836" s="90">
        <v>2827.0010000000002</v>
      </c>
      <c r="Y2836" s="90">
        <v>2828</v>
      </c>
      <c r="Z2836" s="144"/>
    </row>
    <row r="2837" spans="1:26" x14ac:dyDescent="0.2">
      <c r="A2837" s="3"/>
      <c r="B2837" s="3"/>
      <c r="C2837" s="3"/>
      <c r="D2837" s="3"/>
      <c r="E2837" s="3"/>
      <c r="F2837" s="3"/>
      <c r="G2837" s="3"/>
      <c r="I2837" s="143"/>
      <c r="J2837" s="143"/>
      <c r="K2837" s="143"/>
      <c r="L2837" s="143"/>
      <c r="M2837" s="237"/>
      <c r="N2837" s="143"/>
      <c r="O2837" s="143"/>
      <c r="P2837" s="143"/>
      <c r="Q2837" s="143"/>
      <c r="R2837" s="143"/>
      <c r="S2837" s="143"/>
      <c r="T2837" s="143"/>
      <c r="U2837" s="143"/>
      <c r="V2837" s="143"/>
      <c r="W2837" s="90">
        <f>IF(AND($AM$17&gt;=$X2837,$AM$17&lt;=$Y2837),'TARIFA ENTREGA A DIRECCION USD'!A2837,$W2838)</f>
        <v>0</v>
      </c>
      <c r="X2837" s="90">
        <v>2828.0010000000002</v>
      </c>
      <c r="Y2837" s="90">
        <v>2829</v>
      </c>
      <c r="Z2837" s="144"/>
    </row>
    <row r="2838" spans="1:26" x14ac:dyDescent="0.2">
      <c r="A2838" s="3"/>
      <c r="B2838" s="3"/>
      <c r="C2838" s="3"/>
      <c r="D2838" s="3"/>
      <c r="E2838" s="3"/>
      <c r="F2838" s="3"/>
      <c r="G2838" s="3"/>
      <c r="I2838" s="143"/>
      <c r="J2838" s="143"/>
      <c r="K2838" s="143"/>
      <c r="L2838" s="143"/>
      <c r="M2838" s="237"/>
      <c r="N2838" s="143"/>
      <c r="O2838" s="143"/>
      <c r="P2838" s="143"/>
      <c r="Q2838" s="143"/>
      <c r="R2838" s="143"/>
      <c r="S2838" s="143"/>
      <c r="T2838" s="143"/>
      <c r="U2838" s="143"/>
      <c r="V2838" s="143"/>
      <c r="W2838" s="90">
        <f>IF(AND($AM$17&gt;=$X2838,$AM$17&lt;=$Y2838),'TARIFA ENTREGA A DIRECCION USD'!A2838,$W2839)</f>
        <v>0</v>
      </c>
      <c r="X2838" s="90">
        <v>2829.0010000000002</v>
      </c>
      <c r="Y2838" s="90">
        <v>2830</v>
      </c>
      <c r="Z2838" s="144"/>
    </row>
    <row r="2839" spans="1:26" x14ac:dyDescent="0.2">
      <c r="A2839" s="3"/>
      <c r="B2839" s="3"/>
      <c r="C2839" s="3"/>
      <c r="D2839" s="3"/>
      <c r="E2839" s="3"/>
      <c r="F2839" s="3"/>
      <c r="G2839" s="3"/>
      <c r="I2839" s="143"/>
      <c r="J2839" s="143"/>
      <c r="K2839" s="143"/>
      <c r="L2839" s="143"/>
      <c r="M2839" s="237"/>
      <c r="N2839" s="143"/>
      <c r="O2839" s="143"/>
      <c r="P2839" s="143"/>
      <c r="Q2839" s="143"/>
      <c r="R2839" s="143"/>
      <c r="S2839" s="143"/>
      <c r="T2839" s="143"/>
      <c r="U2839" s="143"/>
      <c r="V2839" s="143"/>
      <c r="W2839" s="90">
        <f>IF(AND($AM$17&gt;=$X2839,$AM$17&lt;=$Y2839),'TARIFA ENTREGA A DIRECCION USD'!A2839,$W2840)</f>
        <v>0</v>
      </c>
      <c r="X2839" s="90">
        <v>2830.0010000000002</v>
      </c>
      <c r="Y2839" s="90">
        <v>2831</v>
      </c>
      <c r="Z2839" s="144"/>
    </row>
    <row r="2840" spans="1:26" x14ac:dyDescent="0.2">
      <c r="A2840" s="3"/>
      <c r="B2840" s="3"/>
      <c r="C2840" s="3"/>
      <c r="D2840" s="3"/>
      <c r="E2840" s="3"/>
      <c r="F2840" s="3"/>
      <c r="G2840" s="3"/>
      <c r="I2840" s="143"/>
      <c r="J2840" s="143"/>
      <c r="K2840" s="143"/>
      <c r="L2840" s="143"/>
      <c r="M2840" s="237"/>
      <c r="N2840" s="143"/>
      <c r="O2840" s="143"/>
      <c r="P2840" s="143"/>
      <c r="Q2840" s="143"/>
      <c r="R2840" s="143"/>
      <c r="S2840" s="143"/>
      <c r="T2840" s="143"/>
      <c r="U2840" s="143"/>
      <c r="V2840" s="143"/>
      <c r="W2840" s="90">
        <f>IF(AND($AM$17&gt;=$X2840,$AM$17&lt;=$Y2840),'TARIFA ENTREGA A DIRECCION USD'!A2840,$W2841)</f>
        <v>0</v>
      </c>
      <c r="X2840" s="90">
        <v>2831.0010000000002</v>
      </c>
      <c r="Y2840" s="90">
        <v>2832</v>
      </c>
      <c r="Z2840" s="144"/>
    </row>
    <row r="2841" spans="1:26" x14ac:dyDescent="0.2">
      <c r="A2841" s="3"/>
      <c r="B2841" s="3"/>
      <c r="C2841" s="3"/>
      <c r="D2841" s="3"/>
      <c r="E2841" s="3"/>
      <c r="F2841" s="3"/>
      <c r="G2841" s="3"/>
      <c r="I2841" s="143"/>
      <c r="J2841" s="143"/>
      <c r="K2841" s="143"/>
      <c r="L2841" s="143"/>
      <c r="M2841" s="237"/>
      <c r="N2841" s="143"/>
      <c r="O2841" s="143"/>
      <c r="P2841" s="143"/>
      <c r="Q2841" s="143"/>
      <c r="R2841" s="143"/>
      <c r="S2841" s="143"/>
      <c r="T2841" s="143"/>
      <c r="U2841" s="143"/>
      <c r="V2841" s="143"/>
      <c r="W2841" s="90">
        <f>IF(AND($AM$17&gt;=$X2841,$AM$17&lt;=$Y2841),'TARIFA ENTREGA A DIRECCION USD'!A2841,$W2842)</f>
        <v>0</v>
      </c>
      <c r="X2841" s="90">
        <v>2832.0010000000002</v>
      </c>
      <c r="Y2841" s="90">
        <v>2833</v>
      </c>
      <c r="Z2841" s="144"/>
    </row>
    <row r="2842" spans="1:26" x14ac:dyDescent="0.2">
      <c r="A2842" s="3"/>
      <c r="B2842" s="3"/>
      <c r="C2842" s="3"/>
      <c r="D2842" s="3"/>
      <c r="E2842" s="3"/>
      <c r="F2842" s="3"/>
      <c r="G2842" s="3"/>
      <c r="I2842" s="143"/>
      <c r="J2842" s="143"/>
      <c r="K2842" s="143"/>
      <c r="L2842" s="143"/>
      <c r="M2842" s="237"/>
      <c r="N2842" s="143"/>
      <c r="O2842" s="143"/>
      <c r="P2842" s="143"/>
      <c r="Q2842" s="143"/>
      <c r="R2842" s="143"/>
      <c r="S2842" s="143"/>
      <c r="T2842" s="143"/>
      <c r="U2842" s="143"/>
      <c r="V2842" s="143"/>
      <c r="W2842" s="90">
        <f>IF(AND($AM$17&gt;=$X2842,$AM$17&lt;=$Y2842),'TARIFA ENTREGA A DIRECCION USD'!A2842,$W2843)</f>
        <v>0</v>
      </c>
      <c r="X2842" s="90">
        <v>2833.0010000000002</v>
      </c>
      <c r="Y2842" s="90">
        <v>2834</v>
      </c>
      <c r="Z2842" s="144"/>
    </row>
    <row r="2843" spans="1:26" x14ac:dyDescent="0.2">
      <c r="A2843" s="3"/>
      <c r="B2843" s="3"/>
      <c r="C2843" s="3"/>
      <c r="D2843" s="3"/>
      <c r="E2843" s="3"/>
      <c r="F2843" s="3"/>
      <c r="G2843" s="3"/>
      <c r="I2843" s="143"/>
      <c r="J2843" s="143"/>
      <c r="K2843" s="143"/>
      <c r="L2843" s="143"/>
      <c r="M2843" s="237"/>
      <c r="N2843" s="143"/>
      <c r="O2843" s="143"/>
      <c r="P2843" s="143"/>
      <c r="Q2843" s="143"/>
      <c r="R2843" s="143"/>
      <c r="S2843" s="143"/>
      <c r="T2843" s="143"/>
      <c r="U2843" s="143"/>
      <c r="V2843" s="143"/>
      <c r="W2843" s="90">
        <f>IF(AND($AM$17&gt;=$X2843,$AM$17&lt;=$Y2843),'TARIFA ENTREGA A DIRECCION USD'!A2843,$W2844)</f>
        <v>0</v>
      </c>
      <c r="X2843" s="90">
        <v>2834.0010000000002</v>
      </c>
      <c r="Y2843" s="90">
        <v>2835</v>
      </c>
      <c r="Z2843" s="144"/>
    </row>
    <row r="2844" spans="1:26" x14ac:dyDescent="0.2">
      <c r="A2844" s="3"/>
      <c r="B2844" s="3"/>
      <c r="C2844" s="3"/>
      <c r="D2844" s="3"/>
      <c r="E2844" s="3"/>
      <c r="F2844" s="3"/>
      <c r="G2844" s="3"/>
      <c r="I2844" s="143"/>
      <c r="J2844" s="143"/>
      <c r="K2844" s="143"/>
      <c r="L2844" s="143"/>
      <c r="M2844" s="237"/>
      <c r="N2844" s="143"/>
      <c r="O2844" s="143"/>
      <c r="P2844" s="143"/>
      <c r="Q2844" s="143"/>
      <c r="R2844" s="143"/>
      <c r="S2844" s="143"/>
      <c r="T2844" s="143"/>
      <c r="U2844" s="143"/>
      <c r="V2844" s="143"/>
      <c r="W2844" s="90">
        <f>IF(AND($AM$17&gt;=$X2844,$AM$17&lt;=$Y2844),'TARIFA ENTREGA A DIRECCION USD'!A2844,$W2845)</f>
        <v>0</v>
      </c>
      <c r="X2844" s="90">
        <v>2835.0010000000002</v>
      </c>
      <c r="Y2844" s="90">
        <v>2836</v>
      </c>
      <c r="Z2844" s="144"/>
    </row>
    <row r="2845" spans="1:26" x14ac:dyDescent="0.2">
      <c r="A2845" s="3"/>
      <c r="B2845" s="3"/>
      <c r="C2845" s="3"/>
      <c r="D2845" s="3"/>
      <c r="E2845" s="3"/>
      <c r="F2845" s="3"/>
      <c r="G2845" s="3"/>
      <c r="I2845" s="143"/>
      <c r="J2845" s="143"/>
      <c r="K2845" s="143"/>
      <c r="L2845" s="143"/>
      <c r="M2845" s="237"/>
      <c r="N2845" s="143"/>
      <c r="O2845" s="143"/>
      <c r="P2845" s="143"/>
      <c r="Q2845" s="143"/>
      <c r="R2845" s="143"/>
      <c r="S2845" s="143"/>
      <c r="T2845" s="143"/>
      <c r="U2845" s="143"/>
      <c r="V2845" s="143"/>
      <c r="W2845" s="90">
        <f>IF(AND($AM$17&gt;=$X2845,$AM$17&lt;=$Y2845),'TARIFA ENTREGA A DIRECCION USD'!A2845,$W2846)</f>
        <v>0</v>
      </c>
      <c r="X2845" s="90">
        <v>2836.0010000000002</v>
      </c>
      <c r="Y2845" s="90">
        <v>2837</v>
      </c>
      <c r="Z2845" s="144"/>
    </row>
    <row r="2846" spans="1:26" x14ac:dyDescent="0.2">
      <c r="A2846" s="3"/>
      <c r="B2846" s="3"/>
      <c r="C2846" s="3"/>
      <c r="D2846" s="3"/>
      <c r="E2846" s="3"/>
      <c r="F2846" s="3"/>
      <c r="G2846" s="3"/>
      <c r="I2846" s="143"/>
      <c r="J2846" s="143"/>
      <c r="K2846" s="143"/>
      <c r="L2846" s="143"/>
      <c r="M2846" s="237"/>
      <c r="N2846" s="143"/>
      <c r="O2846" s="143"/>
      <c r="P2846" s="143"/>
      <c r="Q2846" s="143"/>
      <c r="R2846" s="143"/>
      <c r="S2846" s="143"/>
      <c r="T2846" s="143"/>
      <c r="U2846" s="143"/>
      <c r="V2846" s="143"/>
      <c r="W2846" s="90">
        <f>IF(AND($AM$17&gt;=$X2846,$AM$17&lt;=$Y2846),'TARIFA ENTREGA A DIRECCION USD'!A2846,$W2847)</f>
        <v>0</v>
      </c>
      <c r="X2846" s="90">
        <v>2837.0010000000002</v>
      </c>
      <c r="Y2846" s="90">
        <v>2838</v>
      </c>
      <c r="Z2846" s="144"/>
    </row>
    <row r="2847" spans="1:26" x14ac:dyDescent="0.2">
      <c r="A2847" s="3"/>
      <c r="B2847" s="3"/>
      <c r="C2847" s="3"/>
      <c r="D2847" s="3"/>
      <c r="E2847" s="3"/>
      <c r="F2847" s="3"/>
      <c r="G2847" s="3"/>
      <c r="I2847" s="143"/>
      <c r="J2847" s="143"/>
      <c r="K2847" s="143"/>
      <c r="L2847" s="143"/>
      <c r="M2847" s="237"/>
      <c r="N2847" s="143"/>
      <c r="O2847" s="143"/>
      <c r="P2847" s="143"/>
      <c r="Q2847" s="143"/>
      <c r="R2847" s="143"/>
      <c r="S2847" s="143"/>
      <c r="T2847" s="143"/>
      <c r="U2847" s="143"/>
      <c r="V2847" s="143"/>
      <c r="W2847" s="90">
        <f>IF(AND($AM$17&gt;=$X2847,$AM$17&lt;=$Y2847),'TARIFA ENTREGA A DIRECCION USD'!A2847,$W2848)</f>
        <v>0</v>
      </c>
      <c r="X2847" s="90">
        <v>2838.0010000000002</v>
      </c>
      <c r="Y2847" s="90">
        <v>2839</v>
      </c>
      <c r="Z2847" s="144"/>
    </row>
    <row r="2848" spans="1:26" x14ac:dyDescent="0.2">
      <c r="A2848" s="3"/>
      <c r="B2848" s="3"/>
      <c r="C2848" s="3"/>
      <c r="D2848" s="3"/>
      <c r="E2848" s="3"/>
      <c r="F2848" s="3"/>
      <c r="G2848" s="3"/>
      <c r="I2848" s="143"/>
      <c r="J2848" s="143"/>
      <c r="K2848" s="143"/>
      <c r="L2848" s="143"/>
      <c r="M2848" s="237"/>
      <c r="N2848" s="143"/>
      <c r="O2848" s="143"/>
      <c r="P2848" s="143"/>
      <c r="Q2848" s="143"/>
      <c r="R2848" s="143"/>
      <c r="S2848" s="143"/>
      <c r="T2848" s="143"/>
      <c r="U2848" s="143"/>
      <c r="V2848" s="143"/>
      <c r="W2848" s="90">
        <f>IF(AND($AM$17&gt;=$X2848,$AM$17&lt;=$Y2848),'TARIFA ENTREGA A DIRECCION USD'!A2848,$W2849)</f>
        <v>0</v>
      </c>
      <c r="X2848" s="90">
        <v>2839.0010000000002</v>
      </c>
      <c r="Y2848" s="90">
        <v>2840</v>
      </c>
      <c r="Z2848" s="144"/>
    </row>
    <row r="2849" spans="1:26" x14ac:dyDescent="0.2">
      <c r="A2849" s="3"/>
      <c r="B2849" s="3"/>
      <c r="C2849" s="3"/>
      <c r="D2849" s="3"/>
      <c r="E2849" s="3"/>
      <c r="F2849" s="3"/>
      <c r="G2849" s="3"/>
      <c r="I2849" s="143"/>
      <c r="J2849" s="143"/>
      <c r="K2849" s="143"/>
      <c r="L2849" s="143"/>
      <c r="M2849" s="237"/>
      <c r="N2849" s="143"/>
      <c r="O2849" s="143"/>
      <c r="P2849" s="143"/>
      <c r="Q2849" s="143"/>
      <c r="R2849" s="143"/>
      <c r="S2849" s="143"/>
      <c r="T2849" s="143"/>
      <c r="U2849" s="143"/>
      <c r="V2849" s="143"/>
      <c r="W2849" s="90">
        <f>IF(AND($AM$17&gt;=$X2849,$AM$17&lt;=$Y2849),'TARIFA ENTREGA A DIRECCION USD'!A2849,$W2850)</f>
        <v>0</v>
      </c>
      <c r="X2849" s="90">
        <v>2840.0010000000002</v>
      </c>
      <c r="Y2849" s="90">
        <v>2841</v>
      </c>
      <c r="Z2849" s="144"/>
    </row>
    <row r="2850" spans="1:26" x14ac:dyDescent="0.2">
      <c r="A2850" s="3"/>
      <c r="B2850" s="3"/>
      <c r="C2850" s="3"/>
      <c r="D2850" s="3"/>
      <c r="E2850" s="3"/>
      <c r="F2850" s="3"/>
      <c r="G2850" s="3"/>
      <c r="I2850" s="143"/>
      <c r="J2850" s="143"/>
      <c r="K2850" s="143"/>
      <c r="L2850" s="143"/>
      <c r="M2850" s="237"/>
      <c r="N2850" s="143"/>
      <c r="O2850" s="143"/>
      <c r="P2850" s="143"/>
      <c r="Q2850" s="143"/>
      <c r="R2850" s="143"/>
      <c r="S2850" s="143"/>
      <c r="T2850" s="143"/>
      <c r="U2850" s="143"/>
      <c r="V2850" s="143"/>
      <c r="W2850" s="90">
        <f>IF(AND($AM$17&gt;=$X2850,$AM$17&lt;=$Y2850),'TARIFA ENTREGA A DIRECCION USD'!A2850,$W2851)</f>
        <v>0</v>
      </c>
      <c r="X2850" s="90">
        <v>2841.0010000000002</v>
      </c>
      <c r="Y2850" s="90">
        <v>2842</v>
      </c>
      <c r="Z2850" s="144"/>
    </row>
    <row r="2851" spans="1:26" x14ac:dyDescent="0.2">
      <c r="A2851" s="3"/>
      <c r="B2851" s="3"/>
      <c r="C2851" s="3"/>
      <c r="D2851" s="3"/>
      <c r="E2851" s="3"/>
      <c r="F2851" s="3"/>
      <c r="G2851" s="3"/>
      <c r="I2851" s="143"/>
      <c r="J2851" s="143"/>
      <c r="K2851" s="143"/>
      <c r="L2851" s="143"/>
      <c r="M2851" s="237"/>
      <c r="N2851" s="143"/>
      <c r="O2851" s="143"/>
      <c r="P2851" s="143"/>
      <c r="Q2851" s="143"/>
      <c r="R2851" s="143"/>
      <c r="S2851" s="143"/>
      <c r="T2851" s="143"/>
      <c r="U2851" s="143"/>
      <c r="V2851" s="143"/>
      <c r="W2851" s="90">
        <f>IF(AND($AM$17&gt;=$X2851,$AM$17&lt;=$Y2851),'TARIFA ENTREGA A DIRECCION USD'!A2851,$W2852)</f>
        <v>0</v>
      </c>
      <c r="X2851" s="90">
        <v>2842.0010000000002</v>
      </c>
      <c r="Y2851" s="90">
        <v>2843</v>
      </c>
      <c r="Z2851" s="144"/>
    </row>
    <row r="2852" spans="1:26" x14ac:dyDescent="0.2">
      <c r="A2852" s="3"/>
      <c r="B2852" s="3"/>
      <c r="C2852" s="3"/>
      <c r="D2852" s="3"/>
      <c r="E2852" s="3"/>
      <c r="F2852" s="3"/>
      <c r="G2852" s="3"/>
      <c r="I2852" s="143"/>
      <c r="J2852" s="143"/>
      <c r="K2852" s="143"/>
      <c r="L2852" s="143"/>
      <c r="M2852" s="237"/>
      <c r="N2852" s="143"/>
      <c r="O2852" s="143"/>
      <c r="P2852" s="143"/>
      <c r="Q2852" s="143"/>
      <c r="R2852" s="143"/>
      <c r="S2852" s="143"/>
      <c r="T2852" s="143"/>
      <c r="U2852" s="143"/>
      <c r="V2852" s="143"/>
      <c r="W2852" s="90">
        <f>IF(AND($AM$17&gt;=$X2852,$AM$17&lt;=$Y2852),'TARIFA ENTREGA A DIRECCION USD'!A2852,$W2853)</f>
        <v>0</v>
      </c>
      <c r="X2852" s="90">
        <v>2843.0010000000002</v>
      </c>
      <c r="Y2852" s="90">
        <v>2844</v>
      </c>
      <c r="Z2852" s="144"/>
    </row>
    <row r="2853" spans="1:26" x14ac:dyDescent="0.2">
      <c r="A2853" s="3"/>
      <c r="B2853" s="3"/>
      <c r="C2853" s="3"/>
      <c r="D2853" s="3"/>
      <c r="E2853" s="3"/>
      <c r="F2853" s="3"/>
      <c r="G2853" s="3"/>
      <c r="I2853" s="143"/>
      <c r="J2853" s="143"/>
      <c r="K2853" s="143"/>
      <c r="L2853" s="143"/>
      <c r="M2853" s="237"/>
      <c r="N2853" s="143"/>
      <c r="O2853" s="143"/>
      <c r="P2853" s="143"/>
      <c r="Q2853" s="143"/>
      <c r="R2853" s="143"/>
      <c r="S2853" s="143"/>
      <c r="T2853" s="143"/>
      <c r="U2853" s="143"/>
      <c r="V2853" s="143"/>
      <c r="W2853" s="90">
        <f>IF(AND($AM$17&gt;=$X2853,$AM$17&lt;=$Y2853),'TARIFA ENTREGA A DIRECCION USD'!A2853,$W2854)</f>
        <v>0</v>
      </c>
      <c r="X2853" s="90">
        <v>2844.0010000000002</v>
      </c>
      <c r="Y2853" s="90">
        <v>2845</v>
      </c>
      <c r="Z2853" s="144"/>
    </row>
    <row r="2854" spans="1:26" x14ac:dyDescent="0.2">
      <c r="A2854" s="3"/>
      <c r="B2854" s="3"/>
      <c r="C2854" s="3"/>
      <c r="D2854" s="3"/>
      <c r="E2854" s="3"/>
      <c r="F2854" s="3"/>
      <c r="G2854" s="3"/>
      <c r="I2854" s="143"/>
      <c r="J2854" s="143"/>
      <c r="K2854" s="143"/>
      <c r="L2854" s="143"/>
      <c r="M2854" s="237"/>
      <c r="N2854" s="143"/>
      <c r="O2854" s="143"/>
      <c r="P2854" s="143"/>
      <c r="Q2854" s="143"/>
      <c r="R2854" s="143"/>
      <c r="S2854" s="143"/>
      <c r="T2854" s="143"/>
      <c r="U2854" s="143"/>
      <c r="V2854" s="143"/>
      <c r="W2854" s="90">
        <f>IF(AND($AM$17&gt;=$X2854,$AM$17&lt;=$Y2854),'TARIFA ENTREGA A DIRECCION USD'!A2854,$W2855)</f>
        <v>0</v>
      </c>
      <c r="X2854" s="90">
        <v>2845.0010000000002</v>
      </c>
      <c r="Y2854" s="90">
        <v>2846</v>
      </c>
      <c r="Z2854" s="144"/>
    </row>
    <row r="2855" spans="1:26" x14ac:dyDescent="0.2">
      <c r="A2855" s="3"/>
      <c r="B2855" s="3"/>
      <c r="C2855" s="3"/>
      <c r="D2855" s="3"/>
      <c r="E2855" s="3"/>
      <c r="F2855" s="3"/>
      <c r="G2855" s="3"/>
      <c r="I2855" s="143"/>
      <c r="J2855" s="143"/>
      <c r="K2855" s="143"/>
      <c r="L2855" s="143"/>
      <c r="M2855" s="237"/>
      <c r="N2855" s="143"/>
      <c r="O2855" s="143"/>
      <c r="P2855" s="143"/>
      <c r="Q2855" s="143"/>
      <c r="R2855" s="143"/>
      <c r="S2855" s="143"/>
      <c r="T2855" s="143"/>
      <c r="U2855" s="143"/>
      <c r="V2855" s="143"/>
      <c r="W2855" s="90">
        <f>IF(AND($AM$17&gt;=$X2855,$AM$17&lt;=$Y2855),'TARIFA ENTREGA A DIRECCION USD'!A2855,$W2856)</f>
        <v>0</v>
      </c>
      <c r="X2855" s="90">
        <v>2846.0010000000002</v>
      </c>
      <c r="Y2855" s="90">
        <v>2847</v>
      </c>
      <c r="Z2855" s="144"/>
    </row>
    <row r="2856" spans="1:26" x14ac:dyDescent="0.2">
      <c r="A2856" s="3"/>
      <c r="B2856" s="3"/>
      <c r="C2856" s="3"/>
      <c r="D2856" s="3"/>
      <c r="E2856" s="3"/>
      <c r="F2856" s="3"/>
      <c r="G2856" s="3"/>
      <c r="I2856" s="143"/>
      <c r="J2856" s="143"/>
      <c r="K2856" s="143"/>
      <c r="L2856" s="143"/>
      <c r="M2856" s="237"/>
      <c r="N2856" s="143"/>
      <c r="O2856" s="143"/>
      <c r="P2856" s="143"/>
      <c r="Q2856" s="143"/>
      <c r="R2856" s="143"/>
      <c r="S2856" s="143"/>
      <c r="T2856" s="143"/>
      <c r="U2856" s="143"/>
      <c r="V2856" s="143"/>
      <c r="W2856" s="90">
        <f>IF(AND($AM$17&gt;=$X2856,$AM$17&lt;=$Y2856),'TARIFA ENTREGA A DIRECCION USD'!A2856,$W2857)</f>
        <v>0</v>
      </c>
      <c r="X2856" s="90">
        <v>2847.0010000000002</v>
      </c>
      <c r="Y2856" s="90">
        <v>2848</v>
      </c>
      <c r="Z2856" s="144"/>
    </row>
    <row r="2857" spans="1:26" x14ac:dyDescent="0.2">
      <c r="A2857" s="3"/>
      <c r="B2857" s="3"/>
      <c r="C2857" s="3"/>
      <c r="D2857" s="3"/>
      <c r="E2857" s="3"/>
      <c r="F2857" s="3"/>
      <c r="G2857" s="3"/>
      <c r="I2857" s="143"/>
      <c r="J2857" s="143"/>
      <c r="K2857" s="143"/>
      <c r="L2857" s="143"/>
      <c r="M2857" s="237"/>
      <c r="N2857" s="143"/>
      <c r="O2857" s="143"/>
      <c r="P2857" s="143"/>
      <c r="Q2857" s="143"/>
      <c r="R2857" s="143"/>
      <c r="S2857" s="143"/>
      <c r="T2857" s="143"/>
      <c r="U2857" s="143"/>
      <c r="V2857" s="143"/>
      <c r="W2857" s="90">
        <f>IF(AND($AM$17&gt;=$X2857,$AM$17&lt;=$Y2857),'TARIFA ENTREGA A DIRECCION USD'!A2857,$W2858)</f>
        <v>0</v>
      </c>
      <c r="X2857" s="90">
        <v>2848.0010000000002</v>
      </c>
      <c r="Y2857" s="90">
        <v>2849</v>
      </c>
      <c r="Z2857" s="144"/>
    </row>
    <row r="2858" spans="1:26" x14ac:dyDescent="0.2">
      <c r="A2858" s="3"/>
      <c r="B2858" s="3"/>
      <c r="C2858" s="3"/>
      <c r="D2858" s="3"/>
      <c r="E2858" s="3"/>
      <c r="F2858" s="3"/>
      <c r="G2858" s="3"/>
      <c r="I2858" s="143"/>
      <c r="J2858" s="143"/>
      <c r="K2858" s="143"/>
      <c r="L2858" s="143"/>
      <c r="M2858" s="237"/>
      <c r="N2858" s="143"/>
      <c r="O2858" s="143"/>
      <c r="P2858" s="143"/>
      <c r="Q2858" s="143"/>
      <c r="R2858" s="143"/>
      <c r="S2858" s="143"/>
      <c r="T2858" s="143"/>
      <c r="U2858" s="143"/>
      <c r="V2858" s="143"/>
      <c r="W2858" s="90">
        <f>IF(AND($AM$17&gt;=$X2858,$AM$17&lt;=$Y2858),'TARIFA ENTREGA A DIRECCION USD'!A2858,$W2859)</f>
        <v>0</v>
      </c>
      <c r="X2858" s="90">
        <v>2849.0010000000002</v>
      </c>
      <c r="Y2858" s="90">
        <v>2850</v>
      </c>
      <c r="Z2858" s="144"/>
    </row>
    <row r="2859" spans="1:26" x14ac:dyDescent="0.2">
      <c r="A2859" s="3"/>
      <c r="B2859" s="3"/>
      <c r="C2859" s="3"/>
      <c r="D2859" s="3"/>
      <c r="E2859" s="3"/>
      <c r="F2859" s="3"/>
      <c r="G2859" s="3"/>
      <c r="I2859" s="143"/>
      <c r="J2859" s="143"/>
      <c r="K2859" s="143"/>
      <c r="L2859" s="143"/>
      <c r="M2859" s="237"/>
      <c r="N2859" s="143"/>
      <c r="O2859" s="143"/>
      <c r="P2859" s="143"/>
      <c r="Q2859" s="143"/>
      <c r="R2859" s="143"/>
      <c r="S2859" s="143"/>
      <c r="T2859" s="143"/>
      <c r="U2859" s="143"/>
      <c r="V2859" s="143"/>
      <c r="W2859" s="90">
        <f>IF(AND($AM$17&gt;=$X2859,$AM$17&lt;=$Y2859),'TARIFA ENTREGA A DIRECCION USD'!A2859,$W2860)</f>
        <v>0</v>
      </c>
      <c r="X2859" s="90">
        <v>2850.0010000000002</v>
      </c>
      <c r="Y2859" s="90">
        <v>2851</v>
      </c>
      <c r="Z2859" s="144"/>
    </row>
    <row r="2860" spans="1:26" x14ac:dyDescent="0.2">
      <c r="A2860" s="3"/>
      <c r="B2860" s="3"/>
      <c r="C2860" s="3"/>
      <c r="D2860" s="3"/>
      <c r="E2860" s="3"/>
      <c r="F2860" s="3"/>
      <c r="G2860" s="3"/>
      <c r="I2860" s="143"/>
      <c r="J2860" s="143"/>
      <c r="K2860" s="143"/>
      <c r="L2860" s="143"/>
      <c r="M2860" s="237"/>
      <c r="N2860" s="143"/>
      <c r="O2860" s="143"/>
      <c r="P2860" s="143"/>
      <c r="Q2860" s="143"/>
      <c r="R2860" s="143"/>
      <c r="S2860" s="143"/>
      <c r="T2860" s="143"/>
      <c r="U2860" s="143"/>
      <c r="V2860" s="143"/>
      <c r="W2860" s="90">
        <f>IF(AND($AM$17&gt;=$X2860,$AM$17&lt;=$Y2860),'TARIFA ENTREGA A DIRECCION USD'!A2860,$W2861)</f>
        <v>0</v>
      </c>
      <c r="X2860" s="90">
        <v>2851.0010000000002</v>
      </c>
      <c r="Y2860" s="90">
        <v>2852</v>
      </c>
      <c r="Z2860" s="144"/>
    </row>
    <row r="2861" spans="1:26" x14ac:dyDescent="0.2">
      <c r="A2861" s="3"/>
      <c r="B2861" s="3"/>
      <c r="C2861" s="3"/>
      <c r="D2861" s="3"/>
      <c r="E2861" s="3"/>
      <c r="F2861" s="3"/>
      <c r="G2861" s="3"/>
      <c r="I2861" s="143"/>
      <c r="J2861" s="143"/>
      <c r="K2861" s="143"/>
      <c r="L2861" s="143"/>
      <c r="M2861" s="237"/>
      <c r="N2861" s="143"/>
      <c r="O2861" s="143"/>
      <c r="P2861" s="143"/>
      <c r="Q2861" s="143"/>
      <c r="R2861" s="143"/>
      <c r="S2861" s="143"/>
      <c r="T2861" s="143"/>
      <c r="U2861" s="143"/>
      <c r="V2861" s="143"/>
      <c r="W2861" s="90">
        <f>IF(AND($AM$17&gt;=$X2861,$AM$17&lt;=$Y2861),'TARIFA ENTREGA A DIRECCION USD'!A2861,$W2862)</f>
        <v>0</v>
      </c>
      <c r="X2861" s="90">
        <v>2852.0010000000002</v>
      </c>
      <c r="Y2861" s="90">
        <v>2853</v>
      </c>
      <c r="Z2861" s="144"/>
    </row>
    <row r="2862" spans="1:26" x14ac:dyDescent="0.2">
      <c r="A2862" s="3"/>
      <c r="B2862" s="3"/>
      <c r="C2862" s="3"/>
      <c r="D2862" s="3"/>
      <c r="E2862" s="3"/>
      <c r="F2862" s="3"/>
      <c r="G2862" s="3"/>
      <c r="I2862" s="143"/>
      <c r="J2862" s="143"/>
      <c r="K2862" s="143"/>
      <c r="L2862" s="143"/>
      <c r="M2862" s="237"/>
      <c r="N2862" s="143"/>
      <c r="O2862" s="143"/>
      <c r="P2862" s="143"/>
      <c r="Q2862" s="143"/>
      <c r="R2862" s="143"/>
      <c r="S2862" s="143"/>
      <c r="T2862" s="143"/>
      <c r="U2862" s="143"/>
      <c r="V2862" s="143"/>
      <c r="W2862" s="90">
        <f>IF(AND($AM$17&gt;=$X2862,$AM$17&lt;=$Y2862),'TARIFA ENTREGA A DIRECCION USD'!A2862,$W2863)</f>
        <v>0</v>
      </c>
      <c r="X2862" s="90">
        <v>2853.0010000000002</v>
      </c>
      <c r="Y2862" s="90">
        <v>2854</v>
      </c>
      <c r="Z2862" s="144"/>
    </row>
    <row r="2863" spans="1:26" x14ac:dyDescent="0.2">
      <c r="A2863" s="3"/>
      <c r="B2863" s="3"/>
      <c r="C2863" s="3"/>
      <c r="D2863" s="3"/>
      <c r="E2863" s="3"/>
      <c r="F2863" s="3"/>
      <c r="G2863" s="3"/>
      <c r="I2863" s="143"/>
      <c r="J2863" s="143"/>
      <c r="K2863" s="143"/>
      <c r="L2863" s="143"/>
      <c r="M2863" s="237"/>
      <c r="N2863" s="143"/>
      <c r="O2863" s="143"/>
      <c r="P2863" s="143"/>
      <c r="Q2863" s="143"/>
      <c r="R2863" s="143"/>
      <c r="S2863" s="143"/>
      <c r="T2863" s="143"/>
      <c r="U2863" s="143"/>
      <c r="V2863" s="143"/>
      <c r="W2863" s="90">
        <f>IF(AND($AM$17&gt;=$X2863,$AM$17&lt;=$Y2863),'TARIFA ENTREGA A DIRECCION USD'!A2863,$W2864)</f>
        <v>0</v>
      </c>
      <c r="X2863" s="90">
        <v>2854.0010000000002</v>
      </c>
      <c r="Y2863" s="90">
        <v>2855</v>
      </c>
      <c r="Z2863" s="144"/>
    </row>
    <row r="2864" spans="1:26" x14ac:dyDescent="0.2">
      <c r="A2864" s="3"/>
      <c r="B2864" s="3"/>
      <c r="C2864" s="3"/>
      <c r="D2864" s="3"/>
      <c r="E2864" s="3"/>
      <c r="F2864" s="3"/>
      <c r="G2864" s="3"/>
      <c r="I2864" s="143"/>
      <c r="J2864" s="143"/>
      <c r="K2864" s="143"/>
      <c r="L2864" s="143"/>
      <c r="M2864" s="237"/>
      <c r="N2864" s="143"/>
      <c r="O2864" s="143"/>
      <c r="P2864" s="143"/>
      <c r="Q2864" s="143"/>
      <c r="R2864" s="143"/>
      <c r="S2864" s="143"/>
      <c r="T2864" s="143"/>
      <c r="U2864" s="143"/>
      <c r="V2864" s="143"/>
      <c r="W2864" s="90">
        <f>IF(AND($AM$17&gt;=$X2864,$AM$17&lt;=$Y2864),'TARIFA ENTREGA A DIRECCION USD'!A2864,$W2865)</f>
        <v>0</v>
      </c>
      <c r="X2864" s="90">
        <v>2855.0010000000002</v>
      </c>
      <c r="Y2864" s="90">
        <v>2856</v>
      </c>
      <c r="Z2864" s="144"/>
    </row>
    <row r="2865" spans="1:26" x14ac:dyDescent="0.2">
      <c r="A2865" s="3"/>
      <c r="B2865" s="3"/>
      <c r="C2865" s="3"/>
      <c r="D2865" s="3"/>
      <c r="E2865" s="3"/>
      <c r="F2865" s="3"/>
      <c r="G2865" s="3"/>
      <c r="I2865" s="143"/>
      <c r="J2865" s="143"/>
      <c r="K2865" s="143"/>
      <c r="L2865" s="143"/>
      <c r="M2865" s="237"/>
      <c r="N2865" s="143"/>
      <c r="O2865" s="143"/>
      <c r="P2865" s="143"/>
      <c r="Q2865" s="143"/>
      <c r="R2865" s="143"/>
      <c r="S2865" s="143"/>
      <c r="T2865" s="143"/>
      <c r="U2865" s="143"/>
      <c r="V2865" s="143"/>
      <c r="W2865" s="90">
        <f>IF(AND($AM$17&gt;=$X2865,$AM$17&lt;=$Y2865),'TARIFA ENTREGA A DIRECCION USD'!A2865,$W2866)</f>
        <v>0</v>
      </c>
      <c r="X2865" s="90">
        <v>2856.0010000000002</v>
      </c>
      <c r="Y2865" s="90">
        <v>2857</v>
      </c>
      <c r="Z2865" s="144"/>
    </row>
    <row r="2866" spans="1:26" x14ac:dyDescent="0.2">
      <c r="A2866" s="3"/>
      <c r="B2866" s="3"/>
      <c r="C2866" s="3"/>
      <c r="D2866" s="3"/>
      <c r="E2866" s="3"/>
      <c r="F2866" s="3"/>
      <c r="G2866" s="3"/>
      <c r="I2866" s="143"/>
      <c r="J2866" s="143"/>
      <c r="K2866" s="143"/>
      <c r="L2866" s="143"/>
      <c r="M2866" s="237"/>
      <c r="N2866" s="143"/>
      <c r="O2866" s="143"/>
      <c r="P2866" s="143"/>
      <c r="Q2866" s="143"/>
      <c r="R2866" s="143"/>
      <c r="S2866" s="143"/>
      <c r="T2866" s="143"/>
      <c r="U2866" s="143"/>
      <c r="V2866" s="143"/>
      <c r="W2866" s="90">
        <f>IF(AND($AM$17&gt;=$X2866,$AM$17&lt;=$Y2866),'TARIFA ENTREGA A DIRECCION USD'!A2866,$W2867)</f>
        <v>0</v>
      </c>
      <c r="X2866" s="90">
        <v>2857.0010000000002</v>
      </c>
      <c r="Y2866" s="90">
        <v>2858</v>
      </c>
      <c r="Z2866" s="144"/>
    </row>
    <row r="2867" spans="1:26" x14ac:dyDescent="0.2">
      <c r="A2867" s="3"/>
      <c r="B2867" s="3"/>
      <c r="C2867" s="3"/>
      <c r="D2867" s="3"/>
      <c r="E2867" s="3"/>
      <c r="F2867" s="3"/>
      <c r="G2867" s="3"/>
      <c r="I2867" s="143"/>
      <c r="J2867" s="143"/>
      <c r="K2867" s="143"/>
      <c r="L2867" s="143"/>
      <c r="M2867" s="237"/>
      <c r="N2867" s="143"/>
      <c r="O2867" s="143"/>
      <c r="P2867" s="143"/>
      <c r="Q2867" s="143"/>
      <c r="R2867" s="143"/>
      <c r="S2867" s="143"/>
      <c r="T2867" s="143"/>
      <c r="U2867" s="143"/>
      <c r="V2867" s="143"/>
      <c r="W2867" s="90">
        <f>IF(AND($AM$17&gt;=$X2867,$AM$17&lt;=$Y2867),'TARIFA ENTREGA A DIRECCION USD'!A2867,$W2868)</f>
        <v>0</v>
      </c>
      <c r="X2867" s="90">
        <v>2858.0010000000002</v>
      </c>
      <c r="Y2867" s="90">
        <v>2859</v>
      </c>
      <c r="Z2867" s="144"/>
    </row>
    <row r="2868" spans="1:26" x14ac:dyDescent="0.2">
      <c r="A2868" s="3"/>
      <c r="B2868" s="3"/>
      <c r="C2868" s="3"/>
      <c r="D2868" s="3"/>
      <c r="E2868" s="3"/>
      <c r="F2868" s="3"/>
      <c r="G2868" s="3"/>
      <c r="I2868" s="143"/>
      <c r="J2868" s="143"/>
      <c r="K2868" s="143"/>
      <c r="L2868" s="143"/>
      <c r="M2868" s="237"/>
      <c r="N2868" s="143"/>
      <c r="O2868" s="143"/>
      <c r="P2868" s="143"/>
      <c r="Q2868" s="143"/>
      <c r="R2868" s="143"/>
      <c r="S2868" s="143"/>
      <c r="T2868" s="143"/>
      <c r="U2868" s="143"/>
      <c r="V2868" s="143"/>
      <c r="W2868" s="90">
        <f>IF(AND($AM$17&gt;=$X2868,$AM$17&lt;=$Y2868),'TARIFA ENTREGA A DIRECCION USD'!A2868,$W2869)</f>
        <v>0</v>
      </c>
      <c r="X2868" s="90">
        <v>2859.0010000000002</v>
      </c>
      <c r="Y2868" s="90">
        <v>2860</v>
      </c>
      <c r="Z2868" s="144"/>
    </row>
    <row r="2869" spans="1:26" x14ac:dyDescent="0.2">
      <c r="A2869" s="3"/>
      <c r="B2869" s="3"/>
      <c r="C2869" s="3"/>
      <c r="D2869" s="3"/>
      <c r="E2869" s="3"/>
      <c r="F2869" s="3"/>
      <c r="G2869" s="3"/>
      <c r="I2869" s="143"/>
      <c r="J2869" s="143"/>
      <c r="K2869" s="143"/>
      <c r="L2869" s="143"/>
      <c r="M2869" s="237"/>
      <c r="N2869" s="143"/>
      <c r="O2869" s="143"/>
      <c r="P2869" s="143"/>
      <c r="Q2869" s="143"/>
      <c r="R2869" s="143"/>
      <c r="S2869" s="143"/>
      <c r="T2869" s="143"/>
      <c r="U2869" s="143"/>
      <c r="V2869" s="143"/>
      <c r="W2869" s="90">
        <f>IF(AND($AM$17&gt;=$X2869,$AM$17&lt;=$Y2869),'TARIFA ENTREGA A DIRECCION USD'!A2869,$W2870)</f>
        <v>0</v>
      </c>
      <c r="X2869" s="90">
        <v>2860.0010000000002</v>
      </c>
      <c r="Y2869" s="90">
        <v>2861</v>
      </c>
      <c r="Z2869" s="144"/>
    </row>
    <row r="2870" spans="1:26" x14ac:dyDescent="0.2">
      <c r="A2870" s="3"/>
      <c r="B2870" s="3"/>
      <c r="C2870" s="3"/>
      <c r="D2870" s="3"/>
      <c r="E2870" s="3"/>
      <c r="F2870" s="3"/>
      <c r="G2870" s="3"/>
      <c r="I2870" s="143"/>
      <c r="J2870" s="143"/>
      <c r="K2870" s="143"/>
      <c r="L2870" s="143"/>
      <c r="M2870" s="237"/>
      <c r="N2870" s="143"/>
      <c r="O2870" s="143"/>
      <c r="P2870" s="143"/>
      <c r="Q2870" s="143"/>
      <c r="R2870" s="143"/>
      <c r="S2870" s="143"/>
      <c r="T2870" s="143"/>
      <c r="U2870" s="143"/>
      <c r="V2870" s="143"/>
      <c r="W2870" s="90">
        <f>IF(AND($AM$17&gt;=$X2870,$AM$17&lt;=$Y2870),'TARIFA ENTREGA A DIRECCION USD'!A2870,$W2871)</f>
        <v>0</v>
      </c>
      <c r="X2870" s="90">
        <v>2861.0010000000002</v>
      </c>
      <c r="Y2870" s="90">
        <v>2862</v>
      </c>
      <c r="Z2870" s="144"/>
    </row>
    <row r="2871" spans="1:26" x14ac:dyDescent="0.2">
      <c r="A2871" s="3"/>
      <c r="B2871" s="3"/>
      <c r="C2871" s="3"/>
      <c r="D2871" s="3"/>
      <c r="E2871" s="3"/>
      <c r="F2871" s="3"/>
      <c r="G2871" s="3"/>
      <c r="I2871" s="143"/>
      <c r="J2871" s="143"/>
      <c r="K2871" s="143"/>
      <c r="L2871" s="143"/>
      <c r="M2871" s="237"/>
      <c r="N2871" s="143"/>
      <c r="O2871" s="143"/>
      <c r="P2871" s="143"/>
      <c r="Q2871" s="143"/>
      <c r="R2871" s="143"/>
      <c r="S2871" s="143"/>
      <c r="T2871" s="143"/>
      <c r="U2871" s="143"/>
      <c r="V2871" s="143"/>
      <c r="W2871" s="90">
        <f>IF(AND($AM$17&gt;=$X2871,$AM$17&lt;=$Y2871),'TARIFA ENTREGA A DIRECCION USD'!A2871,$W2872)</f>
        <v>0</v>
      </c>
      <c r="X2871" s="90">
        <v>2862.0010000000002</v>
      </c>
      <c r="Y2871" s="90">
        <v>2863</v>
      </c>
      <c r="Z2871" s="144"/>
    </row>
    <row r="2872" spans="1:26" x14ac:dyDescent="0.2">
      <c r="A2872" s="3"/>
      <c r="B2872" s="3"/>
      <c r="C2872" s="3"/>
      <c r="D2872" s="3"/>
      <c r="E2872" s="3"/>
      <c r="F2872" s="3"/>
      <c r="G2872" s="3"/>
      <c r="I2872" s="143"/>
      <c r="J2872" s="143"/>
      <c r="K2872" s="143"/>
      <c r="L2872" s="143"/>
      <c r="M2872" s="237"/>
      <c r="N2872" s="143"/>
      <c r="O2872" s="143"/>
      <c r="P2872" s="143"/>
      <c r="Q2872" s="143"/>
      <c r="R2872" s="143"/>
      <c r="S2872" s="143"/>
      <c r="T2872" s="143"/>
      <c r="U2872" s="143"/>
      <c r="V2872" s="143"/>
      <c r="W2872" s="90">
        <f>IF(AND($AM$17&gt;=$X2872,$AM$17&lt;=$Y2872),'TARIFA ENTREGA A DIRECCION USD'!A2872,$W2873)</f>
        <v>0</v>
      </c>
      <c r="X2872" s="90">
        <v>2863.0010000000002</v>
      </c>
      <c r="Y2872" s="90">
        <v>2864</v>
      </c>
      <c r="Z2872" s="144"/>
    </row>
    <row r="2873" spans="1:26" x14ac:dyDescent="0.2">
      <c r="A2873" s="3"/>
      <c r="B2873" s="3"/>
      <c r="C2873" s="3"/>
      <c r="D2873" s="3"/>
      <c r="E2873" s="3"/>
      <c r="F2873" s="3"/>
      <c r="G2873" s="3"/>
      <c r="I2873" s="143"/>
      <c r="J2873" s="143"/>
      <c r="K2873" s="143"/>
      <c r="L2873" s="143"/>
      <c r="M2873" s="237"/>
      <c r="N2873" s="143"/>
      <c r="O2873" s="143"/>
      <c r="P2873" s="143"/>
      <c r="Q2873" s="143"/>
      <c r="R2873" s="143"/>
      <c r="S2873" s="143"/>
      <c r="T2873" s="143"/>
      <c r="U2873" s="143"/>
      <c r="V2873" s="143"/>
      <c r="W2873" s="90">
        <f>IF(AND($AM$17&gt;=$X2873,$AM$17&lt;=$Y2873),'TARIFA ENTREGA A DIRECCION USD'!A2873,$W2874)</f>
        <v>0</v>
      </c>
      <c r="X2873" s="90">
        <v>2864.0010000000002</v>
      </c>
      <c r="Y2873" s="90">
        <v>2865</v>
      </c>
      <c r="Z2873" s="144"/>
    </row>
    <row r="2874" spans="1:26" x14ac:dyDescent="0.2">
      <c r="A2874" s="3"/>
      <c r="B2874" s="3"/>
      <c r="C2874" s="3"/>
      <c r="D2874" s="3"/>
      <c r="E2874" s="3"/>
      <c r="F2874" s="3"/>
      <c r="G2874" s="3"/>
      <c r="I2874" s="143"/>
      <c r="J2874" s="143"/>
      <c r="K2874" s="143"/>
      <c r="L2874" s="143"/>
      <c r="M2874" s="237"/>
      <c r="N2874" s="143"/>
      <c r="O2874" s="143"/>
      <c r="P2874" s="143"/>
      <c r="Q2874" s="143"/>
      <c r="R2874" s="143"/>
      <c r="S2874" s="143"/>
      <c r="T2874" s="143"/>
      <c r="U2874" s="143"/>
      <c r="V2874" s="143"/>
      <c r="W2874" s="90">
        <f>IF(AND($AM$17&gt;=$X2874,$AM$17&lt;=$Y2874),'TARIFA ENTREGA A DIRECCION USD'!A2874,$W2875)</f>
        <v>0</v>
      </c>
      <c r="X2874" s="90">
        <v>2865.0010000000002</v>
      </c>
      <c r="Y2874" s="90">
        <v>2866</v>
      </c>
      <c r="Z2874" s="144"/>
    </row>
    <row r="2875" spans="1:26" x14ac:dyDescent="0.2">
      <c r="A2875" s="3"/>
      <c r="B2875" s="3"/>
      <c r="C2875" s="3"/>
      <c r="D2875" s="3"/>
      <c r="E2875" s="3"/>
      <c r="F2875" s="3"/>
      <c r="G2875" s="3"/>
      <c r="I2875" s="143"/>
      <c r="J2875" s="143"/>
      <c r="K2875" s="143"/>
      <c r="L2875" s="143"/>
      <c r="M2875" s="237"/>
      <c r="N2875" s="143"/>
      <c r="O2875" s="143"/>
      <c r="P2875" s="143"/>
      <c r="Q2875" s="143"/>
      <c r="R2875" s="143"/>
      <c r="S2875" s="143"/>
      <c r="T2875" s="143"/>
      <c r="U2875" s="143"/>
      <c r="V2875" s="143"/>
      <c r="W2875" s="90">
        <f>IF(AND($AM$17&gt;=$X2875,$AM$17&lt;=$Y2875),'TARIFA ENTREGA A DIRECCION USD'!A2875,$W2876)</f>
        <v>0</v>
      </c>
      <c r="X2875" s="90">
        <v>2866.0010000000002</v>
      </c>
      <c r="Y2875" s="90">
        <v>2867</v>
      </c>
      <c r="Z2875" s="144"/>
    </row>
    <row r="2876" spans="1:26" x14ac:dyDescent="0.2">
      <c r="A2876" s="3"/>
      <c r="B2876" s="3"/>
      <c r="C2876" s="3"/>
      <c r="D2876" s="3"/>
      <c r="E2876" s="3"/>
      <c r="F2876" s="3"/>
      <c r="G2876" s="3"/>
      <c r="I2876" s="143"/>
      <c r="J2876" s="143"/>
      <c r="K2876" s="143"/>
      <c r="L2876" s="143"/>
      <c r="M2876" s="237"/>
      <c r="N2876" s="143"/>
      <c r="O2876" s="143"/>
      <c r="P2876" s="143"/>
      <c r="Q2876" s="143"/>
      <c r="R2876" s="143"/>
      <c r="S2876" s="143"/>
      <c r="T2876" s="143"/>
      <c r="U2876" s="143"/>
      <c r="V2876" s="143"/>
      <c r="W2876" s="90">
        <f>IF(AND($AM$17&gt;=$X2876,$AM$17&lt;=$Y2876),'TARIFA ENTREGA A DIRECCION USD'!A2876,$W2877)</f>
        <v>0</v>
      </c>
      <c r="X2876" s="90">
        <v>2867.0010000000002</v>
      </c>
      <c r="Y2876" s="90">
        <v>2868</v>
      </c>
      <c r="Z2876" s="144"/>
    </row>
    <row r="2877" spans="1:26" x14ac:dyDescent="0.2">
      <c r="A2877" s="3"/>
      <c r="B2877" s="3"/>
      <c r="C2877" s="3"/>
      <c r="D2877" s="3"/>
      <c r="E2877" s="3"/>
      <c r="F2877" s="3"/>
      <c r="G2877" s="3"/>
      <c r="I2877" s="143"/>
      <c r="J2877" s="143"/>
      <c r="K2877" s="143"/>
      <c r="L2877" s="143"/>
      <c r="M2877" s="237"/>
      <c r="N2877" s="143"/>
      <c r="O2877" s="143"/>
      <c r="P2877" s="143"/>
      <c r="Q2877" s="143"/>
      <c r="R2877" s="143"/>
      <c r="S2877" s="143"/>
      <c r="T2877" s="143"/>
      <c r="U2877" s="143"/>
      <c r="V2877" s="143"/>
      <c r="W2877" s="90">
        <f>IF(AND($AM$17&gt;=$X2877,$AM$17&lt;=$Y2877),'TARIFA ENTREGA A DIRECCION USD'!A2877,$W2878)</f>
        <v>0</v>
      </c>
      <c r="X2877" s="90">
        <v>2868.0010000000002</v>
      </c>
      <c r="Y2877" s="90">
        <v>2869</v>
      </c>
      <c r="Z2877" s="144"/>
    </row>
    <row r="2878" spans="1:26" x14ac:dyDescent="0.2">
      <c r="A2878" s="3"/>
      <c r="B2878" s="3"/>
      <c r="C2878" s="3"/>
      <c r="D2878" s="3"/>
      <c r="E2878" s="3"/>
      <c r="F2878" s="3"/>
      <c r="G2878" s="3"/>
      <c r="I2878" s="143"/>
      <c r="J2878" s="143"/>
      <c r="K2878" s="143"/>
      <c r="L2878" s="143"/>
      <c r="M2878" s="237"/>
      <c r="N2878" s="143"/>
      <c r="O2878" s="143"/>
      <c r="P2878" s="143"/>
      <c r="Q2878" s="143"/>
      <c r="R2878" s="143"/>
      <c r="S2878" s="143"/>
      <c r="T2878" s="143"/>
      <c r="U2878" s="143"/>
      <c r="V2878" s="143"/>
      <c r="W2878" s="90">
        <f>IF(AND($AM$17&gt;=$X2878,$AM$17&lt;=$Y2878),'TARIFA ENTREGA A DIRECCION USD'!A2878,$W2879)</f>
        <v>0</v>
      </c>
      <c r="X2878" s="90">
        <v>2869.0010000000002</v>
      </c>
      <c r="Y2878" s="90">
        <v>2870</v>
      </c>
      <c r="Z2878" s="144"/>
    </row>
    <row r="2879" spans="1:26" x14ac:dyDescent="0.2">
      <c r="A2879" s="3"/>
      <c r="B2879" s="3"/>
      <c r="C2879" s="3"/>
      <c r="D2879" s="3"/>
      <c r="E2879" s="3"/>
      <c r="F2879" s="3"/>
      <c r="G2879" s="3"/>
      <c r="I2879" s="143"/>
      <c r="J2879" s="143"/>
      <c r="K2879" s="143"/>
      <c r="L2879" s="143"/>
      <c r="M2879" s="237"/>
      <c r="N2879" s="143"/>
      <c r="O2879" s="143"/>
      <c r="P2879" s="143"/>
      <c r="Q2879" s="143"/>
      <c r="R2879" s="143"/>
      <c r="S2879" s="143"/>
      <c r="T2879" s="143"/>
      <c r="U2879" s="143"/>
      <c r="V2879" s="143"/>
      <c r="W2879" s="90">
        <f>IF(AND($AM$17&gt;=$X2879,$AM$17&lt;=$Y2879),'TARIFA ENTREGA A DIRECCION USD'!A2879,$W2880)</f>
        <v>0</v>
      </c>
      <c r="X2879" s="90">
        <v>2870.0010000000002</v>
      </c>
      <c r="Y2879" s="90">
        <v>2871</v>
      </c>
      <c r="Z2879" s="144"/>
    </row>
    <row r="2880" spans="1:26" x14ac:dyDescent="0.2">
      <c r="A2880" s="3"/>
      <c r="B2880" s="3"/>
      <c r="C2880" s="3"/>
      <c r="D2880" s="3"/>
      <c r="E2880" s="3"/>
      <c r="F2880" s="3"/>
      <c r="G2880" s="3"/>
      <c r="I2880" s="143"/>
      <c r="J2880" s="143"/>
      <c r="K2880" s="143"/>
      <c r="L2880" s="143"/>
      <c r="M2880" s="237"/>
      <c r="N2880" s="143"/>
      <c r="O2880" s="143"/>
      <c r="P2880" s="143"/>
      <c r="Q2880" s="143"/>
      <c r="R2880" s="143"/>
      <c r="S2880" s="143"/>
      <c r="T2880" s="143"/>
      <c r="U2880" s="143"/>
      <c r="V2880" s="143"/>
      <c r="W2880" s="90">
        <f>IF(AND($AM$17&gt;=$X2880,$AM$17&lt;=$Y2880),'TARIFA ENTREGA A DIRECCION USD'!A2880,$W2881)</f>
        <v>0</v>
      </c>
      <c r="X2880" s="90">
        <v>2871.0010000000002</v>
      </c>
      <c r="Y2880" s="90">
        <v>2872</v>
      </c>
      <c r="Z2880" s="144"/>
    </row>
    <row r="2881" spans="1:26" x14ac:dyDescent="0.2">
      <c r="A2881" s="3"/>
      <c r="B2881" s="3"/>
      <c r="C2881" s="3"/>
      <c r="D2881" s="3"/>
      <c r="E2881" s="3"/>
      <c r="F2881" s="3"/>
      <c r="G2881" s="3"/>
      <c r="I2881" s="143"/>
      <c r="J2881" s="143"/>
      <c r="K2881" s="143"/>
      <c r="L2881" s="143"/>
      <c r="M2881" s="237"/>
      <c r="N2881" s="143"/>
      <c r="O2881" s="143"/>
      <c r="P2881" s="143"/>
      <c r="Q2881" s="143"/>
      <c r="R2881" s="143"/>
      <c r="S2881" s="143"/>
      <c r="T2881" s="143"/>
      <c r="U2881" s="143"/>
      <c r="V2881" s="143"/>
      <c r="W2881" s="90">
        <f>IF(AND($AM$17&gt;=$X2881,$AM$17&lt;=$Y2881),'TARIFA ENTREGA A DIRECCION USD'!A2881,$W2882)</f>
        <v>0</v>
      </c>
      <c r="X2881" s="90">
        <v>2872.0010000000002</v>
      </c>
      <c r="Y2881" s="90">
        <v>2873</v>
      </c>
      <c r="Z2881" s="144"/>
    </row>
    <row r="2882" spans="1:26" x14ac:dyDescent="0.2">
      <c r="A2882" s="3"/>
      <c r="B2882" s="3"/>
      <c r="C2882" s="3"/>
      <c r="D2882" s="3"/>
      <c r="E2882" s="3"/>
      <c r="F2882" s="3"/>
      <c r="G2882" s="3"/>
      <c r="I2882" s="143"/>
      <c r="J2882" s="143"/>
      <c r="K2882" s="143"/>
      <c r="L2882" s="143"/>
      <c r="M2882" s="237"/>
      <c r="N2882" s="143"/>
      <c r="O2882" s="143"/>
      <c r="P2882" s="143"/>
      <c r="Q2882" s="143"/>
      <c r="R2882" s="143"/>
      <c r="S2882" s="143"/>
      <c r="T2882" s="143"/>
      <c r="U2882" s="143"/>
      <c r="V2882" s="143"/>
      <c r="W2882" s="90">
        <f>IF(AND($AM$17&gt;=$X2882,$AM$17&lt;=$Y2882),'TARIFA ENTREGA A DIRECCION USD'!A2882,$W2883)</f>
        <v>0</v>
      </c>
      <c r="X2882" s="90">
        <v>2873.0010000000002</v>
      </c>
      <c r="Y2882" s="90">
        <v>2874</v>
      </c>
      <c r="Z2882" s="144"/>
    </row>
    <row r="2883" spans="1:26" x14ac:dyDescent="0.2">
      <c r="A2883" s="3"/>
      <c r="B2883" s="3"/>
      <c r="C2883" s="3"/>
      <c r="D2883" s="3"/>
      <c r="E2883" s="3"/>
      <c r="F2883" s="3"/>
      <c r="G2883" s="3"/>
      <c r="I2883" s="143"/>
      <c r="J2883" s="143"/>
      <c r="K2883" s="143"/>
      <c r="L2883" s="143"/>
      <c r="M2883" s="237"/>
      <c r="N2883" s="143"/>
      <c r="O2883" s="143"/>
      <c r="P2883" s="143"/>
      <c r="Q2883" s="143"/>
      <c r="R2883" s="143"/>
      <c r="S2883" s="143"/>
      <c r="T2883" s="143"/>
      <c r="U2883" s="143"/>
      <c r="V2883" s="143"/>
      <c r="W2883" s="90">
        <f>IF(AND($AM$17&gt;=$X2883,$AM$17&lt;=$Y2883),'TARIFA ENTREGA A DIRECCION USD'!A2883,$W2884)</f>
        <v>0</v>
      </c>
      <c r="X2883" s="90">
        <v>2874.0010000000002</v>
      </c>
      <c r="Y2883" s="90">
        <v>2875</v>
      </c>
      <c r="Z2883" s="144"/>
    </row>
    <row r="2884" spans="1:26" x14ac:dyDescent="0.2">
      <c r="A2884" s="3"/>
      <c r="B2884" s="3"/>
      <c r="C2884" s="3"/>
      <c r="D2884" s="3"/>
      <c r="E2884" s="3"/>
      <c r="F2884" s="3"/>
      <c r="G2884" s="3"/>
      <c r="I2884" s="143"/>
      <c r="J2884" s="143"/>
      <c r="K2884" s="143"/>
      <c r="L2884" s="143"/>
      <c r="M2884" s="237"/>
      <c r="N2884" s="143"/>
      <c r="O2884" s="143"/>
      <c r="P2884" s="143"/>
      <c r="Q2884" s="143"/>
      <c r="R2884" s="143"/>
      <c r="S2884" s="143"/>
      <c r="T2884" s="143"/>
      <c r="U2884" s="143"/>
      <c r="V2884" s="143"/>
      <c r="W2884" s="90">
        <f>IF(AND($AM$17&gt;=$X2884,$AM$17&lt;=$Y2884),'TARIFA ENTREGA A DIRECCION USD'!A2884,$W2885)</f>
        <v>0</v>
      </c>
      <c r="X2884" s="90">
        <v>2875.0010000000002</v>
      </c>
      <c r="Y2884" s="90">
        <v>2876</v>
      </c>
      <c r="Z2884" s="144"/>
    </row>
    <row r="2885" spans="1:26" x14ac:dyDescent="0.2">
      <c r="A2885" s="3"/>
      <c r="B2885" s="3"/>
      <c r="C2885" s="3"/>
      <c r="D2885" s="3"/>
      <c r="E2885" s="3"/>
      <c r="F2885" s="3"/>
      <c r="G2885" s="3"/>
      <c r="I2885" s="143"/>
      <c r="J2885" s="143"/>
      <c r="K2885" s="143"/>
      <c r="L2885" s="143"/>
      <c r="M2885" s="237"/>
      <c r="N2885" s="143"/>
      <c r="O2885" s="143"/>
      <c r="P2885" s="143"/>
      <c r="Q2885" s="143"/>
      <c r="R2885" s="143"/>
      <c r="S2885" s="143"/>
      <c r="T2885" s="143"/>
      <c r="U2885" s="143"/>
      <c r="V2885" s="143"/>
      <c r="W2885" s="90">
        <f>IF(AND($AM$17&gt;=$X2885,$AM$17&lt;=$Y2885),'TARIFA ENTREGA A DIRECCION USD'!A2885,$W2886)</f>
        <v>0</v>
      </c>
      <c r="X2885" s="90">
        <v>2876.0010000000002</v>
      </c>
      <c r="Y2885" s="90">
        <v>2877</v>
      </c>
      <c r="Z2885" s="144"/>
    </row>
    <row r="2886" spans="1:26" x14ac:dyDescent="0.2">
      <c r="A2886" s="3"/>
      <c r="B2886" s="3"/>
      <c r="C2886" s="3"/>
      <c r="D2886" s="3"/>
      <c r="E2886" s="3"/>
      <c r="F2886" s="3"/>
      <c r="G2886" s="3"/>
      <c r="I2886" s="143"/>
      <c r="J2886" s="143"/>
      <c r="K2886" s="143"/>
      <c r="L2886" s="143"/>
      <c r="M2886" s="237"/>
      <c r="N2886" s="143"/>
      <c r="O2886" s="143"/>
      <c r="P2886" s="143"/>
      <c r="Q2886" s="143"/>
      <c r="R2886" s="143"/>
      <c r="S2886" s="143"/>
      <c r="T2886" s="143"/>
      <c r="U2886" s="143"/>
      <c r="V2886" s="143"/>
      <c r="W2886" s="90">
        <f>IF(AND($AM$17&gt;=$X2886,$AM$17&lt;=$Y2886),'TARIFA ENTREGA A DIRECCION USD'!A2886,$W2887)</f>
        <v>0</v>
      </c>
      <c r="X2886" s="90">
        <v>2877.0010000000002</v>
      </c>
      <c r="Y2886" s="90">
        <v>2878</v>
      </c>
      <c r="Z2886" s="144"/>
    </row>
    <row r="2887" spans="1:26" x14ac:dyDescent="0.2">
      <c r="A2887" s="3"/>
      <c r="B2887" s="3"/>
      <c r="C2887" s="3"/>
      <c r="D2887" s="3"/>
      <c r="E2887" s="3"/>
      <c r="F2887" s="3"/>
      <c r="G2887" s="3"/>
      <c r="I2887" s="143"/>
      <c r="J2887" s="143"/>
      <c r="K2887" s="143"/>
      <c r="L2887" s="143"/>
      <c r="M2887" s="237"/>
      <c r="N2887" s="143"/>
      <c r="O2887" s="143"/>
      <c r="P2887" s="143"/>
      <c r="Q2887" s="143"/>
      <c r="R2887" s="143"/>
      <c r="S2887" s="143"/>
      <c r="T2887" s="143"/>
      <c r="U2887" s="143"/>
      <c r="V2887" s="143"/>
      <c r="W2887" s="90">
        <f>IF(AND($AM$17&gt;=$X2887,$AM$17&lt;=$Y2887),'TARIFA ENTREGA A DIRECCION USD'!A2887,$W2888)</f>
        <v>0</v>
      </c>
      <c r="X2887" s="90">
        <v>2878.0010000000002</v>
      </c>
      <c r="Y2887" s="90">
        <v>2879</v>
      </c>
      <c r="Z2887" s="144"/>
    </row>
    <row r="2888" spans="1:26" x14ac:dyDescent="0.2">
      <c r="A2888" s="3"/>
      <c r="B2888" s="3"/>
      <c r="C2888" s="3"/>
      <c r="D2888" s="3"/>
      <c r="E2888" s="3"/>
      <c r="F2888" s="3"/>
      <c r="G2888" s="3"/>
      <c r="I2888" s="143"/>
      <c r="J2888" s="143"/>
      <c r="K2888" s="143"/>
      <c r="L2888" s="143"/>
      <c r="M2888" s="237"/>
      <c r="N2888" s="143"/>
      <c r="O2888" s="143"/>
      <c r="P2888" s="143"/>
      <c r="Q2888" s="143"/>
      <c r="R2888" s="143"/>
      <c r="S2888" s="143"/>
      <c r="T2888" s="143"/>
      <c r="U2888" s="143"/>
      <c r="V2888" s="143"/>
      <c r="W2888" s="90">
        <f>IF(AND($AM$17&gt;=$X2888,$AM$17&lt;=$Y2888),'TARIFA ENTREGA A DIRECCION USD'!A2888,$W2889)</f>
        <v>0</v>
      </c>
      <c r="X2888" s="90">
        <v>2879.0010000000002</v>
      </c>
      <c r="Y2888" s="90">
        <v>2880</v>
      </c>
      <c r="Z2888" s="144"/>
    </row>
    <row r="2889" spans="1:26" x14ac:dyDescent="0.2">
      <c r="A2889" s="3"/>
      <c r="B2889" s="3"/>
      <c r="C2889" s="3"/>
      <c r="D2889" s="3"/>
      <c r="E2889" s="3"/>
      <c r="F2889" s="3"/>
      <c r="G2889" s="3"/>
      <c r="I2889" s="143"/>
      <c r="J2889" s="143"/>
      <c r="K2889" s="143"/>
      <c r="L2889" s="143"/>
      <c r="M2889" s="237"/>
      <c r="N2889" s="143"/>
      <c r="O2889" s="143"/>
      <c r="P2889" s="143"/>
      <c r="Q2889" s="143"/>
      <c r="R2889" s="143"/>
      <c r="S2889" s="143"/>
      <c r="T2889" s="143"/>
      <c r="U2889" s="143"/>
      <c r="V2889" s="143"/>
      <c r="W2889" s="90">
        <f>IF(AND($AM$17&gt;=$X2889,$AM$17&lt;=$Y2889),'TARIFA ENTREGA A DIRECCION USD'!A2889,$W2890)</f>
        <v>0</v>
      </c>
      <c r="X2889" s="90">
        <v>2880.0010000000002</v>
      </c>
      <c r="Y2889" s="90">
        <v>2881</v>
      </c>
      <c r="Z2889" s="144"/>
    </row>
    <row r="2890" spans="1:26" x14ac:dyDescent="0.2">
      <c r="A2890" s="3"/>
      <c r="B2890" s="3"/>
      <c r="C2890" s="3"/>
      <c r="D2890" s="3"/>
      <c r="E2890" s="3"/>
      <c r="F2890" s="3"/>
      <c r="G2890" s="3"/>
      <c r="I2890" s="143"/>
      <c r="J2890" s="143"/>
      <c r="K2890" s="143"/>
      <c r="L2890" s="143"/>
      <c r="M2890" s="237"/>
      <c r="N2890" s="143"/>
      <c r="O2890" s="143"/>
      <c r="P2890" s="143"/>
      <c r="Q2890" s="143"/>
      <c r="R2890" s="143"/>
      <c r="S2890" s="143"/>
      <c r="T2890" s="143"/>
      <c r="U2890" s="143"/>
      <c r="V2890" s="143"/>
      <c r="W2890" s="90">
        <f>IF(AND($AM$17&gt;=$X2890,$AM$17&lt;=$Y2890),'TARIFA ENTREGA A DIRECCION USD'!A2890,$W2891)</f>
        <v>0</v>
      </c>
      <c r="X2890" s="90">
        <v>2881.0010000000002</v>
      </c>
      <c r="Y2890" s="90">
        <v>2882</v>
      </c>
      <c r="Z2890" s="144"/>
    </row>
    <row r="2891" spans="1:26" x14ac:dyDescent="0.2">
      <c r="A2891" s="3"/>
      <c r="B2891" s="3"/>
      <c r="C2891" s="3"/>
      <c r="D2891" s="3"/>
      <c r="E2891" s="3"/>
      <c r="F2891" s="3"/>
      <c r="G2891" s="3"/>
      <c r="I2891" s="143"/>
      <c r="J2891" s="143"/>
      <c r="K2891" s="143"/>
      <c r="L2891" s="143"/>
      <c r="M2891" s="237"/>
      <c r="N2891" s="143"/>
      <c r="O2891" s="143"/>
      <c r="P2891" s="143"/>
      <c r="Q2891" s="143"/>
      <c r="R2891" s="143"/>
      <c r="S2891" s="143"/>
      <c r="T2891" s="143"/>
      <c r="U2891" s="143"/>
      <c r="V2891" s="143"/>
      <c r="W2891" s="90">
        <f>IF(AND($AM$17&gt;=$X2891,$AM$17&lt;=$Y2891),'TARIFA ENTREGA A DIRECCION USD'!A2891,$W2892)</f>
        <v>0</v>
      </c>
      <c r="X2891" s="90">
        <v>2882.0010000000002</v>
      </c>
      <c r="Y2891" s="90">
        <v>2883</v>
      </c>
      <c r="Z2891" s="144"/>
    </row>
    <row r="2892" spans="1:26" x14ac:dyDescent="0.2">
      <c r="A2892" s="3"/>
      <c r="B2892" s="3"/>
      <c r="C2892" s="3"/>
      <c r="D2892" s="3"/>
      <c r="E2892" s="3"/>
      <c r="F2892" s="3"/>
      <c r="G2892" s="3"/>
      <c r="I2892" s="143"/>
      <c r="J2892" s="143"/>
      <c r="K2892" s="143"/>
      <c r="L2892" s="143"/>
      <c r="M2892" s="237"/>
      <c r="N2892" s="143"/>
      <c r="O2892" s="143"/>
      <c r="P2892" s="143"/>
      <c r="Q2892" s="143"/>
      <c r="R2892" s="143"/>
      <c r="S2892" s="143"/>
      <c r="T2892" s="143"/>
      <c r="U2892" s="143"/>
      <c r="V2892" s="143"/>
      <c r="W2892" s="90">
        <f>IF(AND($AM$17&gt;=$X2892,$AM$17&lt;=$Y2892),'TARIFA ENTREGA A DIRECCION USD'!A2892,$W2893)</f>
        <v>0</v>
      </c>
      <c r="X2892" s="90">
        <v>2883.0010000000002</v>
      </c>
      <c r="Y2892" s="90">
        <v>2884</v>
      </c>
      <c r="Z2892" s="144"/>
    </row>
    <row r="2893" spans="1:26" x14ac:dyDescent="0.2">
      <c r="A2893" s="3"/>
      <c r="B2893" s="3"/>
      <c r="C2893" s="3"/>
      <c r="D2893" s="3"/>
      <c r="E2893" s="3"/>
      <c r="F2893" s="3"/>
      <c r="G2893" s="3"/>
      <c r="I2893" s="143"/>
      <c r="J2893" s="143"/>
      <c r="K2893" s="143"/>
      <c r="L2893" s="143"/>
      <c r="M2893" s="237"/>
      <c r="N2893" s="143"/>
      <c r="O2893" s="143"/>
      <c r="P2893" s="143"/>
      <c r="Q2893" s="143"/>
      <c r="R2893" s="143"/>
      <c r="S2893" s="143"/>
      <c r="T2893" s="143"/>
      <c r="U2893" s="143"/>
      <c r="V2893" s="143"/>
      <c r="W2893" s="90">
        <f>IF(AND($AM$17&gt;=$X2893,$AM$17&lt;=$Y2893),'TARIFA ENTREGA A DIRECCION USD'!A2893,$W2894)</f>
        <v>0</v>
      </c>
      <c r="X2893" s="90">
        <v>2884.0010000000002</v>
      </c>
      <c r="Y2893" s="90">
        <v>2885</v>
      </c>
      <c r="Z2893" s="144"/>
    </row>
    <row r="2894" spans="1:26" x14ac:dyDescent="0.2">
      <c r="A2894" s="3"/>
      <c r="B2894" s="3"/>
      <c r="C2894" s="3"/>
      <c r="D2894" s="3"/>
      <c r="E2894" s="3"/>
      <c r="F2894" s="3"/>
      <c r="G2894" s="3"/>
      <c r="I2894" s="143"/>
      <c r="J2894" s="143"/>
      <c r="K2894" s="143"/>
      <c r="L2894" s="143"/>
      <c r="M2894" s="237"/>
      <c r="N2894" s="143"/>
      <c r="O2894" s="143"/>
      <c r="P2894" s="143"/>
      <c r="Q2894" s="143"/>
      <c r="R2894" s="143"/>
      <c r="S2894" s="143"/>
      <c r="T2894" s="143"/>
      <c r="U2894" s="143"/>
      <c r="V2894" s="143"/>
      <c r="W2894" s="90">
        <f>IF(AND($AM$17&gt;=$X2894,$AM$17&lt;=$Y2894),'TARIFA ENTREGA A DIRECCION USD'!A2894,$W2895)</f>
        <v>0</v>
      </c>
      <c r="X2894" s="90">
        <v>2885.0010000000002</v>
      </c>
      <c r="Y2894" s="90">
        <v>2886</v>
      </c>
      <c r="Z2894" s="144"/>
    </row>
    <row r="2895" spans="1:26" x14ac:dyDescent="0.2">
      <c r="A2895" s="3"/>
      <c r="B2895" s="3"/>
      <c r="C2895" s="3"/>
      <c r="D2895" s="3"/>
      <c r="E2895" s="3"/>
      <c r="F2895" s="3"/>
      <c r="G2895" s="3"/>
      <c r="I2895" s="143"/>
      <c r="J2895" s="143"/>
      <c r="K2895" s="143"/>
      <c r="L2895" s="143"/>
      <c r="M2895" s="237"/>
      <c r="N2895" s="143"/>
      <c r="O2895" s="143"/>
      <c r="P2895" s="143"/>
      <c r="Q2895" s="143"/>
      <c r="R2895" s="143"/>
      <c r="S2895" s="143"/>
      <c r="T2895" s="143"/>
      <c r="U2895" s="143"/>
      <c r="V2895" s="143"/>
      <c r="W2895" s="90">
        <f>IF(AND($AM$17&gt;=$X2895,$AM$17&lt;=$Y2895),'TARIFA ENTREGA A DIRECCION USD'!A2895,$W2896)</f>
        <v>0</v>
      </c>
      <c r="X2895" s="90">
        <v>2886.0010000000002</v>
      </c>
      <c r="Y2895" s="90">
        <v>2887</v>
      </c>
      <c r="Z2895" s="144"/>
    </row>
    <row r="2896" spans="1:26" x14ac:dyDescent="0.2">
      <c r="A2896" s="3"/>
      <c r="B2896" s="3"/>
      <c r="C2896" s="3"/>
      <c r="D2896" s="3"/>
      <c r="E2896" s="3"/>
      <c r="F2896" s="3"/>
      <c r="G2896" s="3"/>
      <c r="I2896" s="143"/>
      <c r="J2896" s="143"/>
      <c r="K2896" s="143"/>
      <c r="L2896" s="143"/>
      <c r="M2896" s="237"/>
      <c r="N2896" s="143"/>
      <c r="O2896" s="143"/>
      <c r="P2896" s="143"/>
      <c r="Q2896" s="143"/>
      <c r="R2896" s="143"/>
      <c r="S2896" s="143"/>
      <c r="T2896" s="143"/>
      <c r="U2896" s="143"/>
      <c r="V2896" s="143"/>
      <c r="W2896" s="90">
        <f>IF(AND($AM$17&gt;=$X2896,$AM$17&lt;=$Y2896),'TARIFA ENTREGA A DIRECCION USD'!A2896,$W2897)</f>
        <v>0</v>
      </c>
      <c r="X2896" s="90">
        <v>2887.0010000000002</v>
      </c>
      <c r="Y2896" s="90">
        <v>2888</v>
      </c>
      <c r="Z2896" s="144"/>
    </row>
    <row r="2897" spans="1:26" x14ac:dyDescent="0.2">
      <c r="A2897" s="3"/>
      <c r="B2897" s="3"/>
      <c r="C2897" s="3"/>
      <c r="D2897" s="3"/>
      <c r="E2897" s="3"/>
      <c r="F2897" s="3"/>
      <c r="G2897" s="3"/>
      <c r="I2897" s="143"/>
      <c r="J2897" s="143"/>
      <c r="K2897" s="143"/>
      <c r="L2897" s="143"/>
      <c r="M2897" s="237"/>
      <c r="N2897" s="143"/>
      <c r="O2897" s="143"/>
      <c r="P2897" s="143"/>
      <c r="Q2897" s="143"/>
      <c r="R2897" s="143"/>
      <c r="S2897" s="143"/>
      <c r="T2897" s="143"/>
      <c r="U2897" s="143"/>
      <c r="V2897" s="143"/>
      <c r="W2897" s="90">
        <f>IF(AND($AM$17&gt;=$X2897,$AM$17&lt;=$Y2897),'TARIFA ENTREGA A DIRECCION USD'!A2897,$W2898)</f>
        <v>0</v>
      </c>
      <c r="X2897" s="90">
        <v>2888.0010000000002</v>
      </c>
      <c r="Y2897" s="90">
        <v>2889</v>
      </c>
      <c r="Z2897" s="144"/>
    </row>
    <row r="2898" spans="1:26" x14ac:dyDescent="0.2">
      <c r="A2898" s="3"/>
      <c r="B2898" s="3"/>
      <c r="C2898" s="3"/>
      <c r="D2898" s="3"/>
      <c r="E2898" s="3"/>
      <c r="F2898" s="3"/>
      <c r="G2898" s="3"/>
      <c r="I2898" s="143"/>
      <c r="J2898" s="143"/>
      <c r="K2898" s="143"/>
      <c r="L2898" s="143"/>
      <c r="M2898" s="237"/>
      <c r="N2898" s="143"/>
      <c r="O2898" s="143"/>
      <c r="P2898" s="143"/>
      <c r="Q2898" s="143"/>
      <c r="R2898" s="143"/>
      <c r="S2898" s="143"/>
      <c r="T2898" s="143"/>
      <c r="U2898" s="143"/>
      <c r="V2898" s="143"/>
      <c r="W2898" s="90">
        <f>IF(AND($AM$17&gt;=$X2898,$AM$17&lt;=$Y2898),'TARIFA ENTREGA A DIRECCION USD'!A2898,$W2899)</f>
        <v>0</v>
      </c>
      <c r="X2898" s="90">
        <v>2889.0010000000002</v>
      </c>
      <c r="Y2898" s="90">
        <v>2890</v>
      </c>
      <c r="Z2898" s="144"/>
    </row>
    <row r="2899" spans="1:26" x14ac:dyDescent="0.2">
      <c r="A2899" s="3"/>
      <c r="B2899" s="3"/>
      <c r="C2899" s="3"/>
      <c r="D2899" s="3"/>
      <c r="E2899" s="3"/>
      <c r="F2899" s="3"/>
      <c r="G2899" s="3"/>
      <c r="I2899" s="143"/>
      <c r="J2899" s="143"/>
      <c r="K2899" s="143"/>
      <c r="L2899" s="143"/>
      <c r="M2899" s="237"/>
      <c r="N2899" s="143"/>
      <c r="O2899" s="143"/>
      <c r="P2899" s="143"/>
      <c r="Q2899" s="143"/>
      <c r="R2899" s="143"/>
      <c r="S2899" s="143"/>
      <c r="T2899" s="143"/>
      <c r="U2899" s="143"/>
      <c r="V2899" s="143"/>
      <c r="W2899" s="90">
        <f>IF(AND($AM$17&gt;=$X2899,$AM$17&lt;=$Y2899),'TARIFA ENTREGA A DIRECCION USD'!A2899,$W2900)</f>
        <v>0</v>
      </c>
      <c r="X2899" s="90">
        <v>2890.0010000000002</v>
      </c>
      <c r="Y2899" s="90">
        <v>2891</v>
      </c>
      <c r="Z2899" s="144"/>
    </row>
    <row r="2900" spans="1:26" x14ac:dyDescent="0.2">
      <c r="A2900" s="3"/>
      <c r="B2900" s="3"/>
      <c r="C2900" s="3"/>
      <c r="D2900" s="3"/>
      <c r="E2900" s="3"/>
      <c r="F2900" s="3"/>
      <c r="G2900" s="3"/>
      <c r="I2900" s="143"/>
      <c r="J2900" s="143"/>
      <c r="K2900" s="143"/>
      <c r="L2900" s="143"/>
      <c r="M2900" s="237"/>
      <c r="N2900" s="143"/>
      <c r="O2900" s="143"/>
      <c r="P2900" s="143"/>
      <c r="Q2900" s="143"/>
      <c r="R2900" s="143"/>
      <c r="S2900" s="143"/>
      <c r="T2900" s="143"/>
      <c r="U2900" s="143"/>
      <c r="V2900" s="143"/>
      <c r="W2900" s="90">
        <f>IF(AND($AM$17&gt;=$X2900,$AM$17&lt;=$Y2900),'TARIFA ENTREGA A DIRECCION USD'!A2900,$W2901)</f>
        <v>0</v>
      </c>
      <c r="X2900" s="90">
        <v>2891.0010000000002</v>
      </c>
      <c r="Y2900" s="90">
        <v>2892</v>
      </c>
      <c r="Z2900" s="144"/>
    </row>
    <row r="2901" spans="1:26" x14ac:dyDescent="0.2">
      <c r="A2901" s="3"/>
      <c r="B2901" s="3"/>
      <c r="C2901" s="3"/>
      <c r="D2901" s="3"/>
      <c r="E2901" s="3"/>
      <c r="F2901" s="3"/>
      <c r="G2901" s="3"/>
      <c r="I2901" s="143"/>
      <c r="J2901" s="143"/>
      <c r="K2901" s="143"/>
      <c r="L2901" s="143"/>
      <c r="M2901" s="237"/>
      <c r="N2901" s="143"/>
      <c r="O2901" s="143"/>
      <c r="P2901" s="143"/>
      <c r="Q2901" s="143"/>
      <c r="R2901" s="143"/>
      <c r="S2901" s="143"/>
      <c r="T2901" s="143"/>
      <c r="U2901" s="143"/>
      <c r="V2901" s="143"/>
      <c r="W2901" s="90">
        <f>IF(AND($AM$17&gt;=$X2901,$AM$17&lt;=$Y2901),'TARIFA ENTREGA A DIRECCION USD'!A2901,$W2902)</f>
        <v>0</v>
      </c>
      <c r="X2901" s="90">
        <v>2892.0010000000002</v>
      </c>
      <c r="Y2901" s="90">
        <v>2893</v>
      </c>
      <c r="Z2901" s="144"/>
    </row>
    <row r="2902" spans="1:26" x14ac:dyDescent="0.2">
      <c r="A2902" s="3"/>
      <c r="B2902" s="3"/>
      <c r="C2902" s="3"/>
      <c r="D2902" s="3"/>
      <c r="E2902" s="3"/>
      <c r="F2902" s="3"/>
      <c r="G2902" s="3"/>
      <c r="I2902" s="143"/>
      <c r="J2902" s="143"/>
      <c r="K2902" s="143"/>
      <c r="L2902" s="143"/>
      <c r="M2902" s="237"/>
      <c r="N2902" s="143"/>
      <c r="O2902" s="143"/>
      <c r="P2902" s="143"/>
      <c r="Q2902" s="143"/>
      <c r="R2902" s="143"/>
      <c r="S2902" s="143"/>
      <c r="T2902" s="143"/>
      <c r="U2902" s="143"/>
      <c r="V2902" s="143"/>
      <c r="W2902" s="90">
        <f>IF(AND($AM$17&gt;=$X2902,$AM$17&lt;=$Y2902),'TARIFA ENTREGA A DIRECCION USD'!A2902,$W2903)</f>
        <v>0</v>
      </c>
      <c r="X2902" s="90">
        <v>2893.0010000000002</v>
      </c>
      <c r="Y2902" s="90">
        <v>2894</v>
      </c>
      <c r="Z2902" s="144"/>
    </row>
    <row r="2903" spans="1:26" x14ac:dyDescent="0.2">
      <c r="A2903" s="3"/>
      <c r="B2903" s="3"/>
      <c r="C2903" s="3"/>
      <c r="D2903" s="3"/>
      <c r="E2903" s="3"/>
      <c r="F2903" s="3"/>
      <c r="G2903" s="3"/>
      <c r="I2903" s="143"/>
      <c r="J2903" s="143"/>
      <c r="K2903" s="143"/>
      <c r="L2903" s="143"/>
      <c r="M2903" s="237"/>
      <c r="N2903" s="143"/>
      <c r="O2903" s="143"/>
      <c r="P2903" s="143"/>
      <c r="Q2903" s="143"/>
      <c r="R2903" s="143"/>
      <c r="S2903" s="143"/>
      <c r="T2903" s="143"/>
      <c r="U2903" s="143"/>
      <c r="V2903" s="143"/>
      <c r="W2903" s="90">
        <f>IF(AND($AM$17&gt;=$X2903,$AM$17&lt;=$Y2903),'TARIFA ENTREGA A DIRECCION USD'!A2903,$W2904)</f>
        <v>0</v>
      </c>
      <c r="X2903" s="90">
        <v>2894.0010000000002</v>
      </c>
      <c r="Y2903" s="90">
        <v>2895</v>
      </c>
      <c r="Z2903" s="144"/>
    </row>
    <row r="2904" spans="1:26" x14ac:dyDescent="0.2">
      <c r="A2904" s="3"/>
      <c r="B2904" s="3"/>
      <c r="C2904" s="3"/>
      <c r="D2904" s="3"/>
      <c r="E2904" s="3"/>
      <c r="F2904" s="3"/>
      <c r="G2904" s="3"/>
      <c r="I2904" s="143"/>
      <c r="J2904" s="143"/>
      <c r="K2904" s="143"/>
      <c r="L2904" s="143"/>
      <c r="M2904" s="237"/>
      <c r="N2904" s="143"/>
      <c r="O2904" s="143"/>
      <c r="P2904" s="143"/>
      <c r="Q2904" s="143"/>
      <c r="R2904" s="143"/>
      <c r="S2904" s="143"/>
      <c r="T2904" s="143"/>
      <c r="U2904" s="143"/>
      <c r="V2904" s="143"/>
      <c r="W2904" s="90">
        <f>IF(AND($AM$17&gt;=$X2904,$AM$17&lt;=$Y2904),'TARIFA ENTREGA A DIRECCION USD'!A2904,$W2905)</f>
        <v>0</v>
      </c>
      <c r="X2904" s="90">
        <v>2895.0010000000002</v>
      </c>
      <c r="Y2904" s="90">
        <v>2896</v>
      </c>
      <c r="Z2904" s="144"/>
    </row>
    <row r="2905" spans="1:26" x14ac:dyDescent="0.2">
      <c r="A2905" s="3"/>
      <c r="B2905" s="3"/>
      <c r="C2905" s="3"/>
      <c r="D2905" s="3"/>
      <c r="E2905" s="3"/>
      <c r="F2905" s="3"/>
      <c r="G2905" s="3"/>
      <c r="I2905" s="143"/>
      <c r="J2905" s="143"/>
      <c r="K2905" s="143"/>
      <c r="L2905" s="143"/>
      <c r="M2905" s="237"/>
      <c r="N2905" s="143"/>
      <c r="O2905" s="143"/>
      <c r="P2905" s="143"/>
      <c r="Q2905" s="143"/>
      <c r="R2905" s="143"/>
      <c r="S2905" s="143"/>
      <c r="T2905" s="143"/>
      <c r="U2905" s="143"/>
      <c r="V2905" s="143"/>
      <c r="W2905" s="90">
        <f>IF(AND($AM$17&gt;=$X2905,$AM$17&lt;=$Y2905),'TARIFA ENTREGA A DIRECCION USD'!A2905,$W2906)</f>
        <v>0</v>
      </c>
      <c r="X2905" s="90">
        <v>2896.0010000000002</v>
      </c>
      <c r="Y2905" s="90">
        <v>2897</v>
      </c>
      <c r="Z2905" s="144"/>
    </row>
    <row r="2906" spans="1:26" x14ac:dyDescent="0.2">
      <c r="A2906" s="3"/>
      <c r="B2906" s="3"/>
      <c r="C2906" s="3"/>
      <c r="D2906" s="3"/>
      <c r="E2906" s="3"/>
      <c r="F2906" s="3"/>
      <c r="G2906" s="3"/>
      <c r="I2906" s="143"/>
      <c r="J2906" s="143"/>
      <c r="K2906" s="143"/>
      <c r="L2906" s="143"/>
      <c r="M2906" s="237"/>
      <c r="N2906" s="143"/>
      <c r="O2906" s="143"/>
      <c r="P2906" s="143"/>
      <c r="Q2906" s="143"/>
      <c r="R2906" s="143"/>
      <c r="S2906" s="143"/>
      <c r="T2906" s="143"/>
      <c r="U2906" s="143"/>
      <c r="V2906" s="143"/>
      <c r="W2906" s="90">
        <f>IF(AND($AM$17&gt;=$X2906,$AM$17&lt;=$Y2906),'TARIFA ENTREGA A DIRECCION USD'!A2906,$W2907)</f>
        <v>0</v>
      </c>
      <c r="X2906" s="90">
        <v>2897.0010000000002</v>
      </c>
      <c r="Y2906" s="90">
        <v>2898</v>
      </c>
      <c r="Z2906" s="144"/>
    </row>
    <row r="2907" spans="1:26" x14ac:dyDescent="0.2">
      <c r="A2907" s="3"/>
      <c r="B2907" s="3"/>
      <c r="C2907" s="3"/>
      <c r="D2907" s="3"/>
      <c r="E2907" s="3"/>
      <c r="F2907" s="3"/>
      <c r="G2907" s="3"/>
      <c r="I2907" s="143"/>
      <c r="J2907" s="143"/>
      <c r="K2907" s="143"/>
      <c r="L2907" s="143"/>
      <c r="M2907" s="237"/>
      <c r="N2907" s="143"/>
      <c r="O2907" s="143"/>
      <c r="P2907" s="143"/>
      <c r="Q2907" s="143"/>
      <c r="R2907" s="143"/>
      <c r="S2907" s="143"/>
      <c r="T2907" s="143"/>
      <c r="U2907" s="143"/>
      <c r="V2907" s="143"/>
      <c r="W2907" s="90">
        <f>IF(AND($AM$17&gt;=$X2907,$AM$17&lt;=$Y2907),'TARIFA ENTREGA A DIRECCION USD'!A2907,$W2908)</f>
        <v>0</v>
      </c>
      <c r="X2907" s="90">
        <v>2898.0010000000002</v>
      </c>
      <c r="Y2907" s="90">
        <v>2899</v>
      </c>
      <c r="Z2907" s="144"/>
    </row>
    <row r="2908" spans="1:26" x14ac:dyDescent="0.2">
      <c r="A2908" s="3"/>
      <c r="B2908" s="3"/>
      <c r="C2908" s="3"/>
      <c r="D2908" s="3"/>
      <c r="E2908" s="3"/>
      <c r="F2908" s="3"/>
      <c r="G2908" s="3"/>
      <c r="I2908" s="143"/>
      <c r="J2908" s="143"/>
      <c r="K2908" s="143"/>
      <c r="L2908" s="143"/>
      <c r="M2908" s="237"/>
      <c r="N2908" s="143"/>
      <c r="O2908" s="143"/>
      <c r="P2908" s="143"/>
      <c r="Q2908" s="143"/>
      <c r="R2908" s="143"/>
      <c r="S2908" s="143"/>
      <c r="T2908" s="143"/>
      <c r="U2908" s="143"/>
      <c r="V2908" s="143"/>
      <c r="W2908" s="90">
        <f>IF(AND($AM$17&gt;=$X2908,$AM$17&lt;=$Y2908),'TARIFA ENTREGA A DIRECCION USD'!A2908,$W2909)</f>
        <v>0</v>
      </c>
      <c r="X2908" s="90">
        <v>2899.0010000000002</v>
      </c>
      <c r="Y2908" s="90">
        <v>2900</v>
      </c>
      <c r="Z2908" s="144"/>
    </row>
    <row r="2909" spans="1:26" x14ac:dyDescent="0.2">
      <c r="A2909" s="3"/>
      <c r="B2909" s="3"/>
      <c r="C2909" s="3"/>
      <c r="D2909" s="3"/>
      <c r="E2909" s="3"/>
      <c r="F2909" s="3"/>
      <c r="G2909" s="3"/>
      <c r="I2909" s="143"/>
      <c r="J2909" s="143"/>
      <c r="K2909" s="143"/>
      <c r="L2909" s="143"/>
      <c r="M2909" s="237"/>
      <c r="N2909" s="143"/>
      <c r="O2909" s="143"/>
      <c r="P2909" s="143"/>
      <c r="Q2909" s="143"/>
      <c r="R2909" s="143"/>
      <c r="S2909" s="143"/>
      <c r="T2909" s="143"/>
      <c r="U2909" s="143"/>
      <c r="V2909" s="143"/>
      <c r="W2909" s="90">
        <f>IF(AND($AM$17&gt;=$X2909,$AM$17&lt;=$Y2909),'TARIFA ENTREGA A DIRECCION USD'!A2909,$W2910)</f>
        <v>0</v>
      </c>
      <c r="X2909" s="90">
        <v>2900.0010000000002</v>
      </c>
      <c r="Y2909" s="90">
        <v>2901</v>
      </c>
      <c r="Z2909" s="144"/>
    </row>
    <row r="2910" spans="1:26" x14ac:dyDescent="0.2">
      <c r="A2910" s="3"/>
      <c r="B2910" s="3"/>
      <c r="C2910" s="3"/>
      <c r="D2910" s="3"/>
      <c r="E2910" s="3"/>
      <c r="F2910" s="3"/>
      <c r="G2910" s="3"/>
      <c r="I2910" s="143"/>
      <c r="J2910" s="143"/>
      <c r="K2910" s="143"/>
      <c r="L2910" s="143"/>
      <c r="M2910" s="237"/>
      <c r="N2910" s="143"/>
      <c r="O2910" s="143"/>
      <c r="P2910" s="143"/>
      <c r="Q2910" s="143"/>
      <c r="R2910" s="143"/>
      <c r="S2910" s="143"/>
      <c r="T2910" s="143"/>
      <c r="U2910" s="143"/>
      <c r="V2910" s="143"/>
      <c r="W2910" s="90">
        <f>IF(AND($AM$17&gt;=$X2910,$AM$17&lt;=$Y2910),'TARIFA ENTREGA A DIRECCION USD'!A2910,$W2911)</f>
        <v>0</v>
      </c>
      <c r="X2910" s="90">
        <v>2901.0010000000002</v>
      </c>
      <c r="Y2910" s="90">
        <v>2902</v>
      </c>
      <c r="Z2910" s="144"/>
    </row>
    <row r="2911" spans="1:26" x14ac:dyDescent="0.2">
      <c r="A2911" s="3"/>
      <c r="B2911" s="3"/>
      <c r="C2911" s="3"/>
      <c r="D2911" s="3"/>
      <c r="E2911" s="3"/>
      <c r="F2911" s="3"/>
      <c r="G2911" s="3"/>
      <c r="I2911" s="143"/>
      <c r="J2911" s="143"/>
      <c r="K2911" s="143"/>
      <c r="L2911" s="143"/>
      <c r="M2911" s="237"/>
      <c r="N2911" s="143"/>
      <c r="O2911" s="143"/>
      <c r="P2911" s="143"/>
      <c r="Q2911" s="143"/>
      <c r="R2911" s="143"/>
      <c r="S2911" s="143"/>
      <c r="T2911" s="143"/>
      <c r="U2911" s="143"/>
      <c r="V2911" s="143"/>
      <c r="W2911" s="90">
        <f>IF(AND($AM$17&gt;=$X2911,$AM$17&lt;=$Y2911),'TARIFA ENTREGA A DIRECCION USD'!A2911,$W2912)</f>
        <v>0</v>
      </c>
      <c r="X2911" s="90">
        <v>2902.0010000000002</v>
      </c>
      <c r="Y2911" s="90">
        <v>2903</v>
      </c>
      <c r="Z2911" s="144"/>
    </row>
    <row r="2912" spans="1:26" x14ac:dyDescent="0.2">
      <c r="A2912" s="3"/>
      <c r="B2912" s="3"/>
      <c r="C2912" s="3"/>
      <c r="D2912" s="3"/>
      <c r="E2912" s="3"/>
      <c r="F2912" s="3"/>
      <c r="G2912" s="3"/>
      <c r="I2912" s="143"/>
      <c r="J2912" s="143"/>
      <c r="K2912" s="143"/>
      <c r="L2912" s="143"/>
      <c r="M2912" s="237"/>
      <c r="N2912" s="143"/>
      <c r="O2912" s="143"/>
      <c r="P2912" s="143"/>
      <c r="Q2912" s="143"/>
      <c r="R2912" s="143"/>
      <c r="S2912" s="143"/>
      <c r="T2912" s="143"/>
      <c r="U2912" s="143"/>
      <c r="V2912" s="143"/>
      <c r="W2912" s="90">
        <f>IF(AND($AM$17&gt;=$X2912,$AM$17&lt;=$Y2912),'TARIFA ENTREGA A DIRECCION USD'!A2912,$W2913)</f>
        <v>0</v>
      </c>
      <c r="X2912" s="90">
        <v>2903.0010000000002</v>
      </c>
      <c r="Y2912" s="90">
        <v>2904</v>
      </c>
      <c r="Z2912" s="144"/>
    </row>
    <row r="2913" spans="1:26" x14ac:dyDescent="0.2">
      <c r="A2913" s="3"/>
      <c r="B2913" s="3"/>
      <c r="C2913" s="3"/>
      <c r="D2913" s="3"/>
      <c r="E2913" s="3"/>
      <c r="F2913" s="3"/>
      <c r="G2913" s="3"/>
      <c r="I2913" s="143"/>
      <c r="J2913" s="143"/>
      <c r="K2913" s="143"/>
      <c r="L2913" s="143"/>
      <c r="M2913" s="237"/>
      <c r="N2913" s="143"/>
      <c r="O2913" s="143"/>
      <c r="P2913" s="143"/>
      <c r="Q2913" s="143"/>
      <c r="R2913" s="143"/>
      <c r="S2913" s="143"/>
      <c r="T2913" s="143"/>
      <c r="U2913" s="143"/>
      <c r="V2913" s="143"/>
      <c r="W2913" s="90">
        <f>IF(AND($AM$17&gt;=$X2913,$AM$17&lt;=$Y2913),'TARIFA ENTREGA A DIRECCION USD'!A2913,$W2914)</f>
        <v>0</v>
      </c>
      <c r="X2913" s="90">
        <v>2904.0010000000002</v>
      </c>
      <c r="Y2913" s="90">
        <v>2905</v>
      </c>
      <c r="Z2913" s="144"/>
    </row>
    <row r="2914" spans="1:26" x14ac:dyDescent="0.2">
      <c r="A2914" s="3"/>
      <c r="B2914" s="3"/>
      <c r="C2914" s="3"/>
      <c r="D2914" s="3"/>
      <c r="E2914" s="3"/>
      <c r="F2914" s="3"/>
      <c r="G2914" s="3"/>
      <c r="I2914" s="143"/>
      <c r="J2914" s="143"/>
      <c r="K2914" s="143"/>
      <c r="L2914" s="143"/>
      <c r="M2914" s="237"/>
      <c r="N2914" s="143"/>
      <c r="O2914" s="143"/>
      <c r="P2914" s="143"/>
      <c r="Q2914" s="143"/>
      <c r="R2914" s="143"/>
      <c r="S2914" s="143"/>
      <c r="T2914" s="143"/>
      <c r="U2914" s="143"/>
      <c r="V2914" s="143"/>
      <c r="W2914" s="90">
        <f>IF(AND($AM$17&gt;=$X2914,$AM$17&lt;=$Y2914),'TARIFA ENTREGA A DIRECCION USD'!A2914,$W2915)</f>
        <v>0</v>
      </c>
      <c r="X2914" s="90">
        <v>2905.0010000000002</v>
      </c>
      <c r="Y2914" s="90">
        <v>2906</v>
      </c>
      <c r="Z2914" s="144"/>
    </row>
    <row r="2915" spans="1:26" x14ac:dyDescent="0.2">
      <c r="A2915" s="3"/>
      <c r="B2915" s="3"/>
      <c r="C2915" s="3"/>
      <c r="D2915" s="3"/>
      <c r="E2915" s="3"/>
      <c r="F2915" s="3"/>
      <c r="G2915" s="3"/>
      <c r="I2915" s="143"/>
      <c r="J2915" s="143"/>
      <c r="K2915" s="143"/>
      <c r="L2915" s="143"/>
      <c r="M2915" s="237"/>
      <c r="N2915" s="143"/>
      <c r="O2915" s="143"/>
      <c r="P2915" s="143"/>
      <c r="Q2915" s="143"/>
      <c r="R2915" s="143"/>
      <c r="S2915" s="143"/>
      <c r="T2915" s="143"/>
      <c r="U2915" s="143"/>
      <c r="V2915" s="143"/>
      <c r="W2915" s="90">
        <f>IF(AND($AM$17&gt;=$X2915,$AM$17&lt;=$Y2915),'TARIFA ENTREGA A DIRECCION USD'!A2915,$W2916)</f>
        <v>0</v>
      </c>
      <c r="X2915" s="90">
        <v>2906.0010000000002</v>
      </c>
      <c r="Y2915" s="90">
        <v>2907</v>
      </c>
      <c r="Z2915" s="144"/>
    </row>
    <row r="2916" spans="1:26" x14ac:dyDescent="0.2">
      <c r="A2916" s="3"/>
      <c r="B2916" s="3"/>
      <c r="C2916" s="3"/>
      <c r="D2916" s="3"/>
      <c r="E2916" s="3"/>
      <c r="F2916" s="3"/>
      <c r="G2916" s="3"/>
      <c r="I2916" s="143"/>
      <c r="J2916" s="143"/>
      <c r="K2916" s="143"/>
      <c r="L2916" s="143"/>
      <c r="M2916" s="237"/>
      <c r="N2916" s="143"/>
      <c r="O2916" s="143"/>
      <c r="P2916" s="143"/>
      <c r="Q2916" s="143"/>
      <c r="R2916" s="143"/>
      <c r="S2916" s="143"/>
      <c r="T2916" s="143"/>
      <c r="U2916" s="143"/>
      <c r="V2916" s="143"/>
      <c r="W2916" s="90">
        <f>IF(AND($AM$17&gt;=$X2916,$AM$17&lt;=$Y2916),'TARIFA ENTREGA A DIRECCION USD'!A2916,$W2917)</f>
        <v>0</v>
      </c>
      <c r="X2916" s="90">
        <v>2907.0010000000002</v>
      </c>
      <c r="Y2916" s="90">
        <v>2908</v>
      </c>
      <c r="Z2916" s="144"/>
    </row>
    <row r="2917" spans="1:26" x14ac:dyDescent="0.2">
      <c r="A2917" s="3"/>
      <c r="B2917" s="3"/>
      <c r="C2917" s="3"/>
      <c r="D2917" s="3"/>
      <c r="E2917" s="3"/>
      <c r="F2917" s="3"/>
      <c r="G2917" s="3"/>
      <c r="I2917" s="143"/>
      <c r="J2917" s="143"/>
      <c r="K2917" s="143"/>
      <c r="L2917" s="143"/>
      <c r="M2917" s="237"/>
      <c r="N2917" s="143"/>
      <c r="O2917" s="143"/>
      <c r="P2917" s="143"/>
      <c r="Q2917" s="143"/>
      <c r="R2917" s="143"/>
      <c r="S2917" s="143"/>
      <c r="T2917" s="143"/>
      <c r="U2917" s="143"/>
      <c r="V2917" s="143"/>
      <c r="W2917" s="90">
        <f>IF(AND($AM$17&gt;=$X2917,$AM$17&lt;=$Y2917),'TARIFA ENTREGA A DIRECCION USD'!A2917,$W2918)</f>
        <v>0</v>
      </c>
      <c r="X2917" s="90">
        <v>2908.0010000000002</v>
      </c>
      <c r="Y2917" s="90">
        <v>2909</v>
      </c>
      <c r="Z2917" s="144"/>
    </row>
    <row r="2918" spans="1:26" x14ac:dyDescent="0.2">
      <c r="A2918" s="3"/>
      <c r="B2918" s="3"/>
      <c r="C2918" s="3"/>
      <c r="D2918" s="3"/>
      <c r="E2918" s="3"/>
      <c r="F2918" s="3"/>
      <c r="G2918" s="3"/>
      <c r="I2918" s="143"/>
      <c r="J2918" s="143"/>
      <c r="K2918" s="143"/>
      <c r="L2918" s="143"/>
      <c r="M2918" s="237"/>
      <c r="N2918" s="143"/>
      <c r="O2918" s="143"/>
      <c r="P2918" s="143"/>
      <c r="Q2918" s="143"/>
      <c r="R2918" s="143"/>
      <c r="S2918" s="143"/>
      <c r="T2918" s="143"/>
      <c r="U2918" s="143"/>
      <c r="V2918" s="143"/>
      <c r="W2918" s="90">
        <f>IF(AND($AM$17&gt;=$X2918,$AM$17&lt;=$Y2918),'TARIFA ENTREGA A DIRECCION USD'!A2918,$W2919)</f>
        <v>0</v>
      </c>
      <c r="X2918" s="90">
        <v>2909.0010000000002</v>
      </c>
      <c r="Y2918" s="90">
        <v>2910</v>
      </c>
      <c r="Z2918" s="144"/>
    </row>
    <row r="2919" spans="1:26" x14ac:dyDescent="0.2">
      <c r="A2919" s="3"/>
      <c r="B2919" s="3"/>
      <c r="C2919" s="3"/>
      <c r="D2919" s="3"/>
      <c r="E2919" s="3"/>
      <c r="F2919" s="3"/>
      <c r="G2919" s="3"/>
      <c r="I2919" s="143"/>
      <c r="J2919" s="143"/>
      <c r="K2919" s="143"/>
      <c r="L2919" s="143"/>
      <c r="M2919" s="237"/>
      <c r="N2919" s="143"/>
      <c r="O2919" s="143"/>
      <c r="P2919" s="143"/>
      <c r="Q2919" s="143"/>
      <c r="R2919" s="143"/>
      <c r="S2919" s="143"/>
      <c r="T2919" s="143"/>
      <c r="U2919" s="143"/>
      <c r="V2919" s="143"/>
      <c r="W2919" s="90">
        <f>IF(AND($AM$17&gt;=$X2919,$AM$17&lt;=$Y2919),'TARIFA ENTREGA A DIRECCION USD'!A2919,$W2920)</f>
        <v>0</v>
      </c>
      <c r="X2919" s="90">
        <v>2910.0010000000002</v>
      </c>
      <c r="Y2919" s="90">
        <v>2911</v>
      </c>
      <c r="Z2919" s="144"/>
    </row>
    <row r="2920" spans="1:26" x14ac:dyDescent="0.2">
      <c r="A2920" s="3"/>
      <c r="B2920" s="3"/>
      <c r="C2920" s="3"/>
      <c r="D2920" s="3"/>
      <c r="E2920" s="3"/>
      <c r="F2920" s="3"/>
      <c r="G2920" s="3"/>
      <c r="I2920" s="143"/>
      <c r="J2920" s="143"/>
      <c r="K2920" s="143"/>
      <c r="L2920" s="143"/>
      <c r="M2920" s="237"/>
      <c r="N2920" s="143"/>
      <c r="O2920" s="143"/>
      <c r="P2920" s="143"/>
      <c r="Q2920" s="143"/>
      <c r="R2920" s="143"/>
      <c r="S2920" s="143"/>
      <c r="T2920" s="143"/>
      <c r="U2920" s="143"/>
      <c r="V2920" s="143"/>
      <c r="W2920" s="90">
        <f>IF(AND($AM$17&gt;=$X2920,$AM$17&lt;=$Y2920),'TARIFA ENTREGA A DIRECCION USD'!A2920,$W2921)</f>
        <v>0</v>
      </c>
      <c r="X2920" s="90">
        <v>2911.0010000000002</v>
      </c>
      <c r="Y2920" s="90">
        <v>2912</v>
      </c>
      <c r="Z2920" s="144"/>
    </row>
    <row r="2921" spans="1:26" x14ac:dyDescent="0.2">
      <c r="A2921" s="3"/>
      <c r="B2921" s="3"/>
      <c r="C2921" s="3"/>
      <c r="D2921" s="3"/>
      <c r="E2921" s="3"/>
      <c r="F2921" s="3"/>
      <c r="G2921" s="3"/>
      <c r="I2921" s="143"/>
      <c r="J2921" s="143"/>
      <c r="K2921" s="143"/>
      <c r="L2921" s="143"/>
      <c r="M2921" s="237"/>
      <c r="N2921" s="143"/>
      <c r="O2921" s="143"/>
      <c r="P2921" s="143"/>
      <c r="Q2921" s="143"/>
      <c r="R2921" s="143"/>
      <c r="S2921" s="143"/>
      <c r="T2921" s="143"/>
      <c r="U2921" s="143"/>
      <c r="V2921" s="143"/>
      <c r="W2921" s="90">
        <f>IF(AND($AM$17&gt;=$X2921,$AM$17&lt;=$Y2921),'TARIFA ENTREGA A DIRECCION USD'!A2921,$W2922)</f>
        <v>0</v>
      </c>
      <c r="X2921" s="90">
        <v>2912.0010000000002</v>
      </c>
      <c r="Y2921" s="90">
        <v>2913</v>
      </c>
      <c r="Z2921" s="144"/>
    </row>
    <row r="2922" spans="1:26" x14ac:dyDescent="0.2">
      <c r="A2922" s="3"/>
      <c r="B2922" s="3"/>
      <c r="C2922" s="3"/>
      <c r="D2922" s="3"/>
      <c r="E2922" s="3"/>
      <c r="F2922" s="3"/>
      <c r="G2922" s="3"/>
      <c r="I2922" s="143"/>
      <c r="J2922" s="143"/>
      <c r="K2922" s="143"/>
      <c r="L2922" s="143"/>
      <c r="M2922" s="237"/>
      <c r="N2922" s="143"/>
      <c r="O2922" s="143"/>
      <c r="P2922" s="143"/>
      <c r="Q2922" s="143"/>
      <c r="R2922" s="143"/>
      <c r="S2922" s="143"/>
      <c r="T2922" s="143"/>
      <c r="U2922" s="143"/>
      <c r="V2922" s="143"/>
      <c r="W2922" s="90">
        <f>IF(AND($AM$17&gt;=$X2922,$AM$17&lt;=$Y2922),'TARIFA ENTREGA A DIRECCION USD'!A2922,$W2923)</f>
        <v>0</v>
      </c>
      <c r="X2922" s="90">
        <v>2913.0010000000002</v>
      </c>
      <c r="Y2922" s="90">
        <v>2914</v>
      </c>
      <c r="Z2922" s="144"/>
    </row>
    <row r="2923" spans="1:26" x14ac:dyDescent="0.2">
      <c r="A2923" s="3"/>
      <c r="B2923" s="3"/>
      <c r="C2923" s="3"/>
      <c r="D2923" s="3"/>
      <c r="E2923" s="3"/>
      <c r="F2923" s="3"/>
      <c r="G2923" s="3"/>
      <c r="I2923" s="143"/>
      <c r="J2923" s="143"/>
      <c r="K2923" s="143"/>
      <c r="L2923" s="143"/>
      <c r="M2923" s="237"/>
      <c r="N2923" s="143"/>
      <c r="O2923" s="143"/>
      <c r="P2923" s="143"/>
      <c r="Q2923" s="143"/>
      <c r="R2923" s="143"/>
      <c r="S2923" s="143"/>
      <c r="T2923" s="143"/>
      <c r="U2923" s="143"/>
      <c r="V2923" s="143"/>
      <c r="W2923" s="90">
        <f>IF(AND($AM$17&gt;=$X2923,$AM$17&lt;=$Y2923),'TARIFA ENTREGA A DIRECCION USD'!A2923,$W2924)</f>
        <v>0</v>
      </c>
      <c r="X2923" s="90">
        <v>2914.0010000000002</v>
      </c>
      <c r="Y2923" s="90">
        <v>2915</v>
      </c>
      <c r="Z2923" s="144"/>
    </row>
    <row r="2924" spans="1:26" x14ac:dyDescent="0.2">
      <c r="A2924" s="3"/>
      <c r="B2924" s="3"/>
      <c r="C2924" s="3"/>
      <c r="D2924" s="3"/>
      <c r="E2924" s="3"/>
      <c r="F2924" s="3"/>
      <c r="G2924" s="3"/>
      <c r="I2924" s="143"/>
      <c r="J2924" s="143"/>
      <c r="K2924" s="143"/>
      <c r="L2924" s="143"/>
      <c r="M2924" s="237"/>
      <c r="N2924" s="143"/>
      <c r="O2924" s="143"/>
      <c r="P2924" s="143"/>
      <c r="Q2924" s="143"/>
      <c r="R2924" s="143"/>
      <c r="S2924" s="143"/>
      <c r="T2924" s="143"/>
      <c r="U2924" s="143"/>
      <c r="V2924" s="143"/>
      <c r="W2924" s="90">
        <f>IF(AND($AM$17&gt;=$X2924,$AM$17&lt;=$Y2924),'TARIFA ENTREGA A DIRECCION USD'!A2924,$W2925)</f>
        <v>0</v>
      </c>
      <c r="X2924" s="90">
        <v>2915.0010000000002</v>
      </c>
      <c r="Y2924" s="90">
        <v>2916</v>
      </c>
      <c r="Z2924" s="144"/>
    </row>
    <row r="2925" spans="1:26" x14ac:dyDescent="0.2">
      <c r="A2925" s="3"/>
      <c r="B2925" s="3"/>
      <c r="C2925" s="3"/>
      <c r="D2925" s="3"/>
      <c r="E2925" s="3"/>
      <c r="F2925" s="3"/>
      <c r="G2925" s="3"/>
      <c r="I2925" s="143"/>
      <c r="J2925" s="143"/>
      <c r="K2925" s="143"/>
      <c r="L2925" s="143"/>
      <c r="M2925" s="237"/>
      <c r="N2925" s="143"/>
      <c r="O2925" s="143"/>
      <c r="P2925" s="143"/>
      <c r="Q2925" s="143"/>
      <c r="R2925" s="143"/>
      <c r="S2925" s="143"/>
      <c r="T2925" s="143"/>
      <c r="U2925" s="143"/>
      <c r="V2925" s="143"/>
      <c r="W2925" s="90">
        <f>IF(AND($AM$17&gt;=$X2925,$AM$17&lt;=$Y2925),'TARIFA ENTREGA A DIRECCION USD'!A2925,$W2926)</f>
        <v>0</v>
      </c>
      <c r="X2925" s="90">
        <v>2916.0010000000002</v>
      </c>
      <c r="Y2925" s="90">
        <v>2917</v>
      </c>
      <c r="Z2925" s="144"/>
    </row>
    <row r="2926" spans="1:26" x14ac:dyDescent="0.2">
      <c r="A2926" s="3"/>
      <c r="B2926" s="3"/>
      <c r="C2926" s="3"/>
      <c r="D2926" s="3"/>
      <c r="E2926" s="3"/>
      <c r="F2926" s="3"/>
      <c r="G2926" s="3"/>
      <c r="I2926" s="143"/>
      <c r="J2926" s="143"/>
      <c r="K2926" s="143"/>
      <c r="L2926" s="143"/>
      <c r="M2926" s="237"/>
      <c r="N2926" s="143"/>
      <c r="O2926" s="143"/>
      <c r="P2926" s="143"/>
      <c r="Q2926" s="143"/>
      <c r="R2926" s="143"/>
      <c r="S2926" s="143"/>
      <c r="T2926" s="143"/>
      <c r="U2926" s="143"/>
      <c r="V2926" s="143"/>
      <c r="W2926" s="90">
        <f>IF(AND($AM$17&gt;=$X2926,$AM$17&lt;=$Y2926),'TARIFA ENTREGA A DIRECCION USD'!A2926,$W2927)</f>
        <v>0</v>
      </c>
      <c r="X2926" s="90">
        <v>2917.0010000000002</v>
      </c>
      <c r="Y2926" s="90">
        <v>2918</v>
      </c>
      <c r="Z2926" s="144"/>
    </row>
    <row r="2927" spans="1:26" x14ac:dyDescent="0.2">
      <c r="A2927" s="3"/>
      <c r="B2927" s="3"/>
      <c r="C2927" s="3"/>
      <c r="D2927" s="3"/>
      <c r="E2927" s="3"/>
      <c r="F2927" s="3"/>
      <c r="G2927" s="3"/>
      <c r="I2927" s="143"/>
      <c r="J2927" s="143"/>
      <c r="K2927" s="143"/>
      <c r="L2927" s="143"/>
      <c r="M2927" s="237"/>
      <c r="N2927" s="143"/>
      <c r="O2927" s="143"/>
      <c r="P2927" s="143"/>
      <c r="Q2927" s="143"/>
      <c r="R2927" s="143"/>
      <c r="S2927" s="143"/>
      <c r="T2927" s="143"/>
      <c r="U2927" s="143"/>
      <c r="V2927" s="143"/>
      <c r="W2927" s="90">
        <f>IF(AND($AM$17&gt;=$X2927,$AM$17&lt;=$Y2927),'TARIFA ENTREGA A DIRECCION USD'!A2927,$W2928)</f>
        <v>0</v>
      </c>
      <c r="X2927" s="90">
        <v>2918.0010000000002</v>
      </c>
      <c r="Y2927" s="90">
        <v>2919</v>
      </c>
      <c r="Z2927" s="144"/>
    </row>
    <row r="2928" spans="1:26" x14ac:dyDescent="0.2">
      <c r="A2928" s="3"/>
      <c r="B2928" s="3"/>
      <c r="C2928" s="3"/>
      <c r="D2928" s="3"/>
      <c r="E2928" s="3"/>
      <c r="F2928" s="3"/>
      <c r="G2928" s="3"/>
      <c r="I2928" s="143"/>
      <c r="J2928" s="143"/>
      <c r="K2928" s="143"/>
      <c r="L2928" s="143"/>
      <c r="M2928" s="237"/>
      <c r="N2928" s="143"/>
      <c r="O2928" s="143"/>
      <c r="P2928" s="143"/>
      <c r="Q2928" s="143"/>
      <c r="R2928" s="143"/>
      <c r="S2928" s="143"/>
      <c r="T2928" s="143"/>
      <c r="U2928" s="143"/>
      <c r="V2928" s="143"/>
      <c r="W2928" s="90">
        <f>IF(AND($AM$17&gt;=$X2928,$AM$17&lt;=$Y2928),'TARIFA ENTREGA A DIRECCION USD'!A2928,$W2929)</f>
        <v>0</v>
      </c>
      <c r="X2928" s="90">
        <v>2919.0010000000002</v>
      </c>
      <c r="Y2928" s="90">
        <v>2920</v>
      </c>
      <c r="Z2928" s="144"/>
    </row>
    <row r="2929" spans="1:26" x14ac:dyDescent="0.2">
      <c r="A2929" s="3"/>
      <c r="B2929" s="3"/>
      <c r="C2929" s="3"/>
      <c r="D2929" s="3"/>
      <c r="E2929" s="3"/>
      <c r="F2929" s="3"/>
      <c r="G2929" s="3"/>
      <c r="I2929" s="143"/>
      <c r="J2929" s="143"/>
      <c r="K2929" s="143"/>
      <c r="L2929" s="143"/>
      <c r="M2929" s="237"/>
      <c r="N2929" s="143"/>
      <c r="O2929" s="143"/>
      <c r="P2929" s="143"/>
      <c r="Q2929" s="143"/>
      <c r="R2929" s="143"/>
      <c r="S2929" s="143"/>
      <c r="T2929" s="143"/>
      <c r="U2929" s="143"/>
      <c r="V2929" s="143"/>
      <c r="W2929" s="90">
        <f>IF(AND($AM$17&gt;=$X2929,$AM$17&lt;=$Y2929),'TARIFA ENTREGA A DIRECCION USD'!A2929,$W2930)</f>
        <v>0</v>
      </c>
      <c r="X2929" s="90">
        <v>2920.0010000000002</v>
      </c>
      <c r="Y2929" s="90">
        <v>2921</v>
      </c>
      <c r="Z2929" s="144"/>
    </row>
    <row r="2930" spans="1:26" x14ac:dyDescent="0.2">
      <c r="A2930" s="3"/>
      <c r="B2930" s="3"/>
      <c r="C2930" s="3"/>
      <c r="D2930" s="3"/>
      <c r="E2930" s="3"/>
      <c r="F2930" s="3"/>
      <c r="G2930" s="3"/>
      <c r="I2930" s="143"/>
      <c r="J2930" s="143"/>
      <c r="K2930" s="143"/>
      <c r="L2930" s="143"/>
      <c r="M2930" s="237"/>
      <c r="N2930" s="143"/>
      <c r="O2930" s="143"/>
      <c r="P2930" s="143"/>
      <c r="Q2930" s="143"/>
      <c r="R2930" s="143"/>
      <c r="S2930" s="143"/>
      <c r="T2930" s="143"/>
      <c r="U2930" s="143"/>
      <c r="V2930" s="143"/>
      <c r="W2930" s="90">
        <f>IF(AND($AM$17&gt;=$X2930,$AM$17&lt;=$Y2930),'TARIFA ENTREGA A DIRECCION USD'!A2930,$W2931)</f>
        <v>0</v>
      </c>
      <c r="X2930" s="90">
        <v>2921.0010000000002</v>
      </c>
      <c r="Y2930" s="90">
        <v>2922</v>
      </c>
      <c r="Z2930" s="144"/>
    </row>
    <row r="2931" spans="1:26" x14ac:dyDescent="0.2">
      <c r="A2931" s="3"/>
      <c r="B2931" s="3"/>
      <c r="C2931" s="3"/>
      <c r="D2931" s="3"/>
      <c r="E2931" s="3"/>
      <c r="F2931" s="3"/>
      <c r="G2931" s="3"/>
      <c r="I2931" s="143"/>
      <c r="J2931" s="143"/>
      <c r="K2931" s="143"/>
      <c r="L2931" s="143"/>
      <c r="M2931" s="237"/>
      <c r="N2931" s="143"/>
      <c r="O2931" s="143"/>
      <c r="P2931" s="143"/>
      <c r="Q2931" s="143"/>
      <c r="R2931" s="143"/>
      <c r="S2931" s="143"/>
      <c r="T2931" s="143"/>
      <c r="U2931" s="143"/>
      <c r="V2931" s="143"/>
      <c r="W2931" s="90">
        <f>IF(AND($AM$17&gt;=$X2931,$AM$17&lt;=$Y2931),'TARIFA ENTREGA A DIRECCION USD'!A2931,$W2932)</f>
        <v>0</v>
      </c>
      <c r="X2931" s="90">
        <v>2922.0010000000002</v>
      </c>
      <c r="Y2931" s="90">
        <v>2923</v>
      </c>
      <c r="Z2931" s="144"/>
    </row>
    <row r="2932" spans="1:26" x14ac:dyDescent="0.2">
      <c r="A2932" s="3"/>
      <c r="B2932" s="3"/>
      <c r="C2932" s="3"/>
      <c r="D2932" s="3"/>
      <c r="E2932" s="3"/>
      <c r="F2932" s="3"/>
      <c r="G2932" s="3"/>
      <c r="I2932" s="143"/>
      <c r="J2932" s="143"/>
      <c r="K2932" s="143"/>
      <c r="L2932" s="143"/>
      <c r="M2932" s="237"/>
      <c r="N2932" s="143"/>
      <c r="O2932" s="143"/>
      <c r="P2932" s="143"/>
      <c r="Q2932" s="143"/>
      <c r="R2932" s="143"/>
      <c r="S2932" s="143"/>
      <c r="T2932" s="143"/>
      <c r="U2932" s="143"/>
      <c r="V2932" s="143"/>
      <c r="W2932" s="90">
        <f>IF(AND($AM$17&gt;=$X2932,$AM$17&lt;=$Y2932),'TARIFA ENTREGA A DIRECCION USD'!A2932,$W2933)</f>
        <v>0</v>
      </c>
      <c r="X2932" s="90">
        <v>2923.0010000000002</v>
      </c>
      <c r="Y2932" s="90">
        <v>2924</v>
      </c>
      <c r="Z2932" s="144"/>
    </row>
    <row r="2933" spans="1:26" x14ac:dyDescent="0.2">
      <c r="A2933" s="3"/>
      <c r="B2933" s="3"/>
      <c r="C2933" s="3"/>
      <c r="D2933" s="3"/>
      <c r="E2933" s="3"/>
      <c r="F2933" s="3"/>
      <c r="G2933" s="3"/>
      <c r="I2933" s="143"/>
      <c r="J2933" s="143"/>
      <c r="K2933" s="143"/>
      <c r="L2933" s="143"/>
      <c r="M2933" s="237"/>
      <c r="N2933" s="143"/>
      <c r="O2933" s="143"/>
      <c r="P2933" s="143"/>
      <c r="Q2933" s="143"/>
      <c r="R2933" s="143"/>
      <c r="S2933" s="143"/>
      <c r="T2933" s="143"/>
      <c r="U2933" s="143"/>
      <c r="V2933" s="143"/>
      <c r="W2933" s="90">
        <f>IF(AND($AM$17&gt;=$X2933,$AM$17&lt;=$Y2933),'TARIFA ENTREGA A DIRECCION USD'!A2933,$W2934)</f>
        <v>0</v>
      </c>
      <c r="X2933" s="90">
        <v>2924.0010000000002</v>
      </c>
      <c r="Y2933" s="90">
        <v>2925</v>
      </c>
      <c r="Z2933" s="144"/>
    </row>
    <row r="2934" spans="1:26" x14ac:dyDescent="0.2">
      <c r="A2934" s="3"/>
      <c r="B2934" s="3"/>
      <c r="C2934" s="3"/>
      <c r="D2934" s="3"/>
      <c r="E2934" s="3"/>
      <c r="F2934" s="3"/>
      <c r="G2934" s="3"/>
      <c r="I2934" s="143"/>
      <c r="J2934" s="143"/>
      <c r="K2934" s="143"/>
      <c r="L2934" s="143"/>
      <c r="M2934" s="237"/>
      <c r="N2934" s="143"/>
      <c r="O2934" s="143"/>
      <c r="P2934" s="143"/>
      <c r="Q2934" s="143"/>
      <c r="R2934" s="143"/>
      <c r="S2934" s="143"/>
      <c r="T2934" s="143"/>
      <c r="U2934" s="143"/>
      <c r="V2934" s="143"/>
      <c r="W2934" s="90">
        <f>IF(AND($AM$17&gt;=$X2934,$AM$17&lt;=$Y2934),'TARIFA ENTREGA A DIRECCION USD'!A2934,$W2935)</f>
        <v>0</v>
      </c>
      <c r="X2934" s="90">
        <v>2925.0010000000002</v>
      </c>
      <c r="Y2934" s="90">
        <v>2926</v>
      </c>
      <c r="Z2934" s="144"/>
    </row>
    <row r="2935" spans="1:26" x14ac:dyDescent="0.2">
      <c r="A2935" s="3"/>
      <c r="B2935" s="3"/>
      <c r="C2935" s="3"/>
      <c r="D2935" s="3"/>
      <c r="E2935" s="3"/>
      <c r="F2935" s="3"/>
      <c r="G2935" s="3"/>
      <c r="I2935" s="143"/>
      <c r="J2935" s="143"/>
      <c r="K2935" s="143"/>
      <c r="L2935" s="143"/>
      <c r="M2935" s="237"/>
      <c r="N2935" s="143"/>
      <c r="O2935" s="143"/>
      <c r="P2935" s="143"/>
      <c r="Q2935" s="143"/>
      <c r="R2935" s="143"/>
      <c r="S2935" s="143"/>
      <c r="T2935" s="143"/>
      <c r="U2935" s="143"/>
      <c r="V2935" s="143"/>
      <c r="W2935" s="90">
        <f>IF(AND($AM$17&gt;=$X2935,$AM$17&lt;=$Y2935),'TARIFA ENTREGA A DIRECCION USD'!A2935,$W2936)</f>
        <v>0</v>
      </c>
      <c r="X2935" s="90">
        <v>2926.0010000000002</v>
      </c>
      <c r="Y2935" s="90">
        <v>2927</v>
      </c>
      <c r="Z2935" s="144"/>
    </row>
    <row r="2936" spans="1:26" x14ac:dyDescent="0.2">
      <c r="A2936" s="3"/>
      <c r="B2936" s="3"/>
      <c r="C2936" s="3"/>
      <c r="D2936" s="3"/>
      <c r="E2936" s="3"/>
      <c r="F2936" s="3"/>
      <c r="G2936" s="3"/>
      <c r="I2936" s="143"/>
      <c r="J2936" s="143"/>
      <c r="K2936" s="143"/>
      <c r="L2936" s="143"/>
      <c r="M2936" s="237"/>
      <c r="N2936" s="143"/>
      <c r="O2936" s="143"/>
      <c r="P2936" s="143"/>
      <c r="Q2936" s="143"/>
      <c r="R2936" s="143"/>
      <c r="S2936" s="143"/>
      <c r="T2936" s="143"/>
      <c r="U2936" s="143"/>
      <c r="V2936" s="143"/>
      <c r="W2936" s="90">
        <f>IF(AND($AM$17&gt;=$X2936,$AM$17&lt;=$Y2936),'TARIFA ENTREGA A DIRECCION USD'!A2936,$W2937)</f>
        <v>0</v>
      </c>
      <c r="X2936" s="90">
        <v>2927.0010000000002</v>
      </c>
      <c r="Y2936" s="90">
        <v>2928</v>
      </c>
      <c r="Z2936" s="144"/>
    </row>
    <row r="2937" spans="1:26" x14ac:dyDescent="0.2">
      <c r="A2937" s="3"/>
      <c r="B2937" s="3"/>
      <c r="C2937" s="3"/>
      <c r="D2937" s="3"/>
      <c r="E2937" s="3"/>
      <c r="F2937" s="3"/>
      <c r="G2937" s="3"/>
      <c r="I2937" s="143"/>
      <c r="J2937" s="143"/>
      <c r="K2937" s="143"/>
      <c r="L2937" s="143"/>
      <c r="M2937" s="237"/>
      <c r="N2937" s="143"/>
      <c r="O2937" s="143"/>
      <c r="P2937" s="143"/>
      <c r="Q2937" s="143"/>
      <c r="R2937" s="143"/>
      <c r="S2937" s="143"/>
      <c r="T2937" s="143"/>
      <c r="U2937" s="143"/>
      <c r="V2937" s="143"/>
      <c r="W2937" s="90">
        <f>IF(AND($AM$17&gt;=$X2937,$AM$17&lt;=$Y2937),'TARIFA ENTREGA A DIRECCION USD'!A2937,$W2938)</f>
        <v>0</v>
      </c>
      <c r="X2937" s="90">
        <v>2928.0010000000002</v>
      </c>
      <c r="Y2937" s="90">
        <v>2929</v>
      </c>
      <c r="Z2937" s="144"/>
    </row>
    <row r="2938" spans="1:26" x14ac:dyDescent="0.2">
      <c r="A2938" s="3"/>
      <c r="B2938" s="3"/>
      <c r="C2938" s="3"/>
      <c r="D2938" s="3"/>
      <c r="E2938" s="3"/>
      <c r="F2938" s="3"/>
      <c r="G2938" s="3"/>
      <c r="I2938" s="143"/>
      <c r="J2938" s="143"/>
      <c r="K2938" s="143"/>
      <c r="L2938" s="143"/>
      <c r="M2938" s="237"/>
      <c r="N2938" s="143"/>
      <c r="O2938" s="143"/>
      <c r="P2938" s="143"/>
      <c r="Q2938" s="143"/>
      <c r="R2938" s="143"/>
      <c r="S2938" s="143"/>
      <c r="T2938" s="143"/>
      <c r="U2938" s="143"/>
      <c r="V2938" s="143"/>
      <c r="W2938" s="90">
        <f>IF(AND($AM$17&gt;=$X2938,$AM$17&lt;=$Y2938),'TARIFA ENTREGA A DIRECCION USD'!A2938,$W2939)</f>
        <v>0</v>
      </c>
      <c r="X2938" s="90">
        <v>2929.0010000000002</v>
      </c>
      <c r="Y2938" s="90">
        <v>2930</v>
      </c>
      <c r="Z2938" s="144"/>
    </row>
    <row r="2939" spans="1:26" x14ac:dyDescent="0.2">
      <c r="A2939" s="3"/>
      <c r="B2939" s="3"/>
      <c r="C2939" s="3"/>
      <c r="D2939" s="3"/>
      <c r="E2939" s="3"/>
      <c r="F2939" s="3"/>
      <c r="G2939" s="3"/>
      <c r="I2939" s="143"/>
      <c r="J2939" s="143"/>
      <c r="K2939" s="143"/>
      <c r="L2939" s="143"/>
      <c r="M2939" s="237"/>
      <c r="N2939" s="143"/>
      <c r="O2939" s="143"/>
      <c r="P2939" s="143"/>
      <c r="Q2939" s="143"/>
      <c r="R2939" s="143"/>
      <c r="S2939" s="143"/>
      <c r="T2939" s="143"/>
      <c r="U2939" s="143"/>
      <c r="V2939" s="143"/>
      <c r="W2939" s="90">
        <f>IF(AND($AM$17&gt;=$X2939,$AM$17&lt;=$Y2939),'TARIFA ENTREGA A DIRECCION USD'!A2939,$W2940)</f>
        <v>0</v>
      </c>
      <c r="X2939" s="90">
        <v>2930.0010000000002</v>
      </c>
      <c r="Y2939" s="90">
        <v>2931</v>
      </c>
      <c r="Z2939" s="144"/>
    </row>
    <row r="2940" spans="1:26" x14ac:dyDescent="0.2">
      <c r="A2940" s="3"/>
      <c r="B2940" s="3"/>
      <c r="C2940" s="3"/>
      <c r="D2940" s="3"/>
      <c r="E2940" s="3"/>
      <c r="F2940" s="3"/>
      <c r="G2940" s="3"/>
      <c r="I2940" s="143"/>
      <c r="J2940" s="143"/>
      <c r="K2940" s="143"/>
      <c r="L2940" s="143"/>
      <c r="M2940" s="237"/>
      <c r="N2940" s="143"/>
      <c r="O2940" s="143"/>
      <c r="P2940" s="143"/>
      <c r="Q2940" s="143"/>
      <c r="R2940" s="143"/>
      <c r="S2940" s="143"/>
      <c r="T2940" s="143"/>
      <c r="U2940" s="143"/>
      <c r="V2940" s="143"/>
      <c r="W2940" s="90">
        <f>IF(AND($AM$17&gt;=$X2940,$AM$17&lt;=$Y2940),'TARIFA ENTREGA A DIRECCION USD'!A2940,$W2941)</f>
        <v>0</v>
      </c>
      <c r="X2940" s="90">
        <v>2931.0010000000002</v>
      </c>
      <c r="Y2940" s="90">
        <v>2932</v>
      </c>
      <c r="Z2940" s="144"/>
    </row>
    <row r="2941" spans="1:26" x14ac:dyDescent="0.2">
      <c r="A2941" s="3"/>
      <c r="B2941" s="3"/>
      <c r="C2941" s="3"/>
      <c r="D2941" s="3"/>
      <c r="E2941" s="3"/>
      <c r="F2941" s="3"/>
      <c r="G2941" s="3"/>
      <c r="I2941" s="143"/>
      <c r="J2941" s="143"/>
      <c r="K2941" s="143"/>
      <c r="L2941" s="143"/>
      <c r="M2941" s="237"/>
      <c r="N2941" s="143"/>
      <c r="O2941" s="143"/>
      <c r="P2941" s="143"/>
      <c r="Q2941" s="143"/>
      <c r="R2941" s="143"/>
      <c r="S2941" s="143"/>
      <c r="T2941" s="143"/>
      <c r="U2941" s="143"/>
      <c r="V2941" s="143"/>
      <c r="W2941" s="90">
        <f>IF(AND($AM$17&gt;=$X2941,$AM$17&lt;=$Y2941),'TARIFA ENTREGA A DIRECCION USD'!A2941,$W2942)</f>
        <v>0</v>
      </c>
      <c r="X2941" s="90">
        <v>2932.0010000000002</v>
      </c>
      <c r="Y2941" s="90">
        <v>2933</v>
      </c>
      <c r="Z2941" s="144"/>
    </row>
    <row r="2942" spans="1:26" x14ac:dyDescent="0.2">
      <c r="A2942" s="3"/>
      <c r="B2942" s="3"/>
      <c r="C2942" s="3"/>
      <c r="D2942" s="3"/>
      <c r="E2942" s="3"/>
      <c r="F2942" s="3"/>
      <c r="G2942" s="3"/>
      <c r="I2942" s="143"/>
      <c r="J2942" s="143"/>
      <c r="K2942" s="143"/>
      <c r="L2942" s="143"/>
      <c r="M2942" s="237"/>
      <c r="N2942" s="143"/>
      <c r="O2942" s="143"/>
      <c r="P2942" s="143"/>
      <c r="Q2942" s="143"/>
      <c r="R2942" s="143"/>
      <c r="S2942" s="143"/>
      <c r="T2942" s="143"/>
      <c r="U2942" s="143"/>
      <c r="V2942" s="143"/>
      <c r="W2942" s="90">
        <f>IF(AND($AM$17&gt;=$X2942,$AM$17&lt;=$Y2942),'TARIFA ENTREGA A DIRECCION USD'!A2942,$W2943)</f>
        <v>0</v>
      </c>
      <c r="X2942" s="90">
        <v>2933.0010000000002</v>
      </c>
      <c r="Y2942" s="90">
        <v>2934</v>
      </c>
      <c r="Z2942" s="144"/>
    </row>
    <row r="2943" spans="1:26" x14ac:dyDescent="0.2">
      <c r="A2943" s="3"/>
      <c r="B2943" s="3"/>
      <c r="C2943" s="3"/>
      <c r="D2943" s="3"/>
      <c r="E2943" s="3"/>
      <c r="F2943" s="3"/>
      <c r="G2943" s="3"/>
      <c r="I2943" s="143"/>
      <c r="J2943" s="143"/>
      <c r="K2943" s="143"/>
      <c r="L2943" s="143"/>
      <c r="M2943" s="237"/>
      <c r="N2943" s="143"/>
      <c r="O2943" s="143"/>
      <c r="P2943" s="143"/>
      <c r="Q2943" s="143"/>
      <c r="R2943" s="143"/>
      <c r="S2943" s="143"/>
      <c r="T2943" s="143"/>
      <c r="U2943" s="143"/>
      <c r="V2943" s="143"/>
      <c r="W2943" s="90">
        <f>IF(AND($AM$17&gt;=$X2943,$AM$17&lt;=$Y2943),'TARIFA ENTREGA A DIRECCION USD'!A2943,$W2944)</f>
        <v>0</v>
      </c>
      <c r="X2943" s="90">
        <v>2934.0010000000002</v>
      </c>
      <c r="Y2943" s="90">
        <v>2935</v>
      </c>
      <c r="Z2943" s="144"/>
    </row>
    <row r="2944" spans="1:26" x14ac:dyDescent="0.2">
      <c r="A2944" s="3"/>
      <c r="B2944" s="3"/>
      <c r="C2944" s="3"/>
      <c r="D2944" s="3"/>
      <c r="E2944" s="3"/>
      <c r="F2944" s="3"/>
      <c r="G2944" s="3"/>
      <c r="I2944" s="143"/>
      <c r="J2944" s="143"/>
      <c r="K2944" s="143"/>
      <c r="L2944" s="143"/>
      <c r="M2944" s="237"/>
      <c r="N2944" s="143"/>
      <c r="O2944" s="143"/>
      <c r="P2944" s="143"/>
      <c r="Q2944" s="143"/>
      <c r="R2944" s="143"/>
      <c r="S2944" s="143"/>
      <c r="T2944" s="143"/>
      <c r="U2944" s="143"/>
      <c r="V2944" s="143"/>
      <c r="W2944" s="90">
        <f>IF(AND($AM$17&gt;=$X2944,$AM$17&lt;=$Y2944),'TARIFA ENTREGA A DIRECCION USD'!A2944,$W2945)</f>
        <v>0</v>
      </c>
      <c r="X2944" s="90">
        <v>2935.0010000000002</v>
      </c>
      <c r="Y2944" s="90">
        <v>2936</v>
      </c>
      <c r="Z2944" s="144"/>
    </row>
    <row r="2945" spans="1:26" x14ac:dyDescent="0.2">
      <c r="A2945" s="3"/>
      <c r="B2945" s="3"/>
      <c r="C2945" s="3"/>
      <c r="D2945" s="3"/>
      <c r="E2945" s="3"/>
      <c r="F2945" s="3"/>
      <c r="G2945" s="3"/>
      <c r="I2945" s="143"/>
      <c r="J2945" s="143"/>
      <c r="K2945" s="143"/>
      <c r="L2945" s="143"/>
      <c r="M2945" s="237"/>
      <c r="N2945" s="143"/>
      <c r="O2945" s="143"/>
      <c r="P2945" s="143"/>
      <c r="Q2945" s="143"/>
      <c r="R2945" s="143"/>
      <c r="S2945" s="143"/>
      <c r="T2945" s="143"/>
      <c r="U2945" s="143"/>
      <c r="V2945" s="143"/>
      <c r="W2945" s="90">
        <f>IF(AND($AM$17&gt;=$X2945,$AM$17&lt;=$Y2945),'TARIFA ENTREGA A DIRECCION USD'!A2945,$W2946)</f>
        <v>0</v>
      </c>
      <c r="X2945" s="90">
        <v>2936.0010000000002</v>
      </c>
      <c r="Y2945" s="90">
        <v>2937</v>
      </c>
      <c r="Z2945" s="144"/>
    </row>
    <row r="2946" spans="1:26" x14ac:dyDescent="0.2">
      <c r="A2946" s="3"/>
      <c r="B2946" s="3"/>
      <c r="C2946" s="3"/>
      <c r="D2946" s="3"/>
      <c r="E2946" s="3"/>
      <c r="F2946" s="3"/>
      <c r="G2946" s="3"/>
      <c r="I2946" s="143"/>
      <c r="J2946" s="143"/>
      <c r="K2946" s="143"/>
      <c r="L2946" s="143"/>
      <c r="M2946" s="237"/>
      <c r="N2946" s="143"/>
      <c r="O2946" s="143"/>
      <c r="P2946" s="143"/>
      <c r="Q2946" s="143"/>
      <c r="R2946" s="143"/>
      <c r="S2946" s="143"/>
      <c r="T2946" s="143"/>
      <c r="U2946" s="143"/>
      <c r="V2946" s="143"/>
      <c r="W2946" s="90">
        <f>IF(AND($AM$17&gt;=$X2946,$AM$17&lt;=$Y2946),'TARIFA ENTREGA A DIRECCION USD'!A2946,$W2947)</f>
        <v>0</v>
      </c>
      <c r="X2946" s="90">
        <v>2937.0010000000002</v>
      </c>
      <c r="Y2946" s="90">
        <v>2938</v>
      </c>
      <c r="Z2946" s="144"/>
    </row>
    <row r="2947" spans="1:26" x14ac:dyDescent="0.2">
      <c r="A2947" s="3"/>
      <c r="B2947" s="3"/>
      <c r="C2947" s="3"/>
      <c r="D2947" s="3"/>
      <c r="E2947" s="3"/>
      <c r="F2947" s="3"/>
      <c r="G2947" s="3"/>
      <c r="I2947" s="143"/>
      <c r="J2947" s="143"/>
      <c r="K2947" s="143"/>
      <c r="L2947" s="143"/>
      <c r="M2947" s="237"/>
      <c r="N2947" s="143"/>
      <c r="O2947" s="143"/>
      <c r="P2947" s="143"/>
      <c r="Q2947" s="143"/>
      <c r="R2947" s="143"/>
      <c r="S2947" s="143"/>
      <c r="T2947" s="143"/>
      <c r="U2947" s="143"/>
      <c r="V2947" s="143"/>
      <c r="W2947" s="90">
        <f>IF(AND($AM$17&gt;=$X2947,$AM$17&lt;=$Y2947),'TARIFA ENTREGA A DIRECCION USD'!A2947,$W2948)</f>
        <v>0</v>
      </c>
      <c r="X2947" s="90">
        <v>2938.0010000000002</v>
      </c>
      <c r="Y2947" s="90">
        <v>2939</v>
      </c>
      <c r="Z2947" s="144"/>
    </row>
    <row r="2948" spans="1:26" x14ac:dyDescent="0.2">
      <c r="A2948" s="3"/>
      <c r="B2948" s="3"/>
      <c r="C2948" s="3"/>
      <c r="D2948" s="3"/>
      <c r="E2948" s="3"/>
      <c r="F2948" s="3"/>
      <c r="G2948" s="3"/>
      <c r="I2948" s="143"/>
      <c r="J2948" s="143"/>
      <c r="K2948" s="143"/>
      <c r="L2948" s="143"/>
      <c r="M2948" s="237"/>
      <c r="N2948" s="143"/>
      <c r="O2948" s="143"/>
      <c r="P2948" s="143"/>
      <c r="Q2948" s="143"/>
      <c r="R2948" s="143"/>
      <c r="S2948" s="143"/>
      <c r="T2948" s="143"/>
      <c r="U2948" s="143"/>
      <c r="V2948" s="143"/>
      <c r="W2948" s="90">
        <f>IF(AND($AM$17&gt;=$X2948,$AM$17&lt;=$Y2948),'TARIFA ENTREGA A DIRECCION USD'!A2948,$W2949)</f>
        <v>0</v>
      </c>
      <c r="X2948" s="90">
        <v>2939.0010000000002</v>
      </c>
      <c r="Y2948" s="90">
        <v>2940</v>
      </c>
      <c r="Z2948" s="144"/>
    </row>
    <row r="2949" spans="1:26" x14ac:dyDescent="0.2">
      <c r="A2949" s="3"/>
      <c r="B2949" s="3"/>
      <c r="C2949" s="3"/>
      <c r="D2949" s="3"/>
      <c r="E2949" s="3"/>
      <c r="F2949" s="3"/>
      <c r="G2949" s="3"/>
      <c r="I2949" s="143"/>
      <c r="J2949" s="143"/>
      <c r="K2949" s="143"/>
      <c r="L2949" s="143"/>
      <c r="M2949" s="237"/>
      <c r="N2949" s="143"/>
      <c r="O2949" s="143"/>
      <c r="P2949" s="143"/>
      <c r="Q2949" s="143"/>
      <c r="R2949" s="143"/>
      <c r="S2949" s="143"/>
      <c r="T2949" s="143"/>
      <c r="U2949" s="143"/>
      <c r="V2949" s="143"/>
      <c r="W2949" s="90">
        <f>IF(AND($AM$17&gt;=$X2949,$AM$17&lt;=$Y2949),'TARIFA ENTREGA A DIRECCION USD'!A2949,$W2950)</f>
        <v>0</v>
      </c>
      <c r="X2949" s="90">
        <v>2940.0010000000002</v>
      </c>
      <c r="Y2949" s="90">
        <v>2941</v>
      </c>
      <c r="Z2949" s="144"/>
    </row>
    <row r="2950" spans="1:26" x14ac:dyDescent="0.2">
      <c r="A2950" s="3"/>
      <c r="B2950" s="3"/>
      <c r="C2950" s="3"/>
      <c r="D2950" s="3"/>
      <c r="E2950" s="3"/>
      <c r="F2950" s="3"/>
      <c r="G2950" s="3"/>
      <c r="I2950" s="143"/>
      <c r="J2950" s="143"/>
      <c r="K2950" s="143"/>
      <c r="L2950" s="143"/>
      <c r="M2950" s="237"/>
      <c r="N2950" s="143"/>
      <c r="O2950" s="143"/>
      <c r="P2950" s="143"/>
      <c r="Q2950" s="143"/>
      <c r="R2950" s="143"/>
      <c r="S2950" s="143"/>
      <c r="T2950" s="143"/>
      <c r="U2950" s="143"/>
      <c r="V2950" s="143"/>
      <c r="W2950" s="90">
        <f>IF(AND($AM$17&gt;=$X2950,$AM$17&lt;=$Y2950),'TARIFA ENTREGA A DIRECCION USD'!A2950,$W2951)</f>
        <v>0</v>
      </c>
      <c r="X2950" s="90">
        <v>2941.0010000000002</v>
      </c>
      <c r="Y2950" s="90">
        <v>2942</v>
      </c>
      <c r="Z2950" s="144"/>
    </row>
    <row r="2951" spans="1:26" x14ac:dyDescent="0.2">
      <c r="A2951" s="3"/>
      <c r="B2951" s="3"/>
      <c r="C2951" s="3"/>
      <c r="D2951" s="3"/>
      <c r="E2951" s="3"/>
      <c r="F2951" s="3"/>
      <c r="G2951" s="3"/>
      <c r="I2951" s="143"/>
      <c r="J2951" s="143"/>
      <c r="K2951" s="143"/>
      <c r="L2951" s="143"/>
      <c r="M2951" s="237"/>
      <c r="N2951" s="143"/>
      <c r="O2951" s="143"/>
      <c r="P2951" s="143"/>
      <c r="Q2951" s="143"/>
      <c r="R2951" s="143"/>
      <c r="S2951" s="143"/>
      <c r="T2951" s="143"/>
      <c r="U2951" s="143"/>
      <c r="V2951" s="143"/>
      <c r="W2951" s="90">
        <f>IF(AND($AM$17&gt;=$X2951,$AM$17&lt;=$Y2951),'TARIFA ENTREGA A DIRECCION USD'!A2951,$W2952)</f>
        <v>0</v>
      </c>
      <c r="X2951" s="90">
        <v>2942.0010000000002</v>
      </c>
      <c r="Y2951" s="90">
        <v>2943</v>
      </c>
      <c r="Z2951" s="144"/>
    </row>
    <row r="2952" spans="1:26" x14ac:dyDescent="0.2">
      <c r="A2952" s="3"/>
      <c r="B2952" s="3"/>
      <c r="C2952" s="3"/>
      <c r="D2952" s="3"/>
      <c r="E2952" s="3"/>
      <c r="F2952" s="3"/>
      <c r="G2952" s="3"/>
      <c r="I2952" s="143"/>
      <c r="J2952" s="143"/>
      <c r="K2952" s="143"/>
      <c r="L2952" s="143"/>
      <c r="M2952" s="237"/>
      <c r="N2952" s="143"/>
      <c r="O2952" s="143"/>
      <c r="P2952" s="143"/>
      <c r="Q2952" s="143"/>
      <c r="R2952" s="143"/>
      <c r="S2952" s="143"/>
      <c r="T2952" s="143"/>
      <c r="U2952" s="143"/>
      <c r="V2952" s="143"/>
      <c r="W2952" s="90">
        <f>IF(AND($AM$17&gt;=$X2952,$AM$17&lt;=$Y2952),'TARIFA ENTREGA A DIRECCION USD'!A2952,$W2953)</f>
        <v>0</v>
      </c>
      <c r="X2952" s="90">
        <v>2943.0010000000002</v>
      </c>
      <c r="Y2952" s="90">
        <v>2944</v>
      </c>
      <c r="Z2952" s="144"/>
    </row>
    <row r="2953" spans="1:26" x14ac:dyDescent="0.2">
      <c r="A2953" s="3"/>
      <c r="B2953" s="3"/>
      <c r="C2953" s="3"/>
      <c r="D2953" s="3"/>
      <c r="E2953" s="3"/>
      <c r="F2953" s="3"/>
      <c r="G2953" s="3"/>
      <c r="I2953" s="143"/>
      <c r="J2953" s="143"/>
      <c r="K2953" s="143"/>
      <c r="L2953" s="143"/>
      <c r="M2953" s="237"/>
      <c r="N2953" s="143"/>
      <c r="O2953" s="143"/>
      <c r="P2953" s="143"/>
      <c r="Q2953" s="143"/>
      <c r="R2953" s="143"/>
      <c r="S2953" s="143"/>
      <c r="T2953" s="143"/>
      <c r="U2953" s="143"/>
      <c r="V2953" s="143"/>
      <c r="W2953" s="90">
        <f>IF(AND($AM$17&gt;=$X2953,$AM$17&lt;=$Y2953),'TARIFA ENTREGA A DIRECCION USD'!A2953,$W2954)</f>
        <v>0</v>
      </c>
      <c r="X2953" s="90">
        <v>2944.0010000000002</v>
      </c>
      <c r="Y2953" s="90">
        <v>2945</v>
      </c>
      <c r="Z2953" s="144"/>
    </row>
    <row r="2954" spans="1:26" x14ac:dyDescent="0.2">
      <c r="A2954" s="3"/>
      <c r="B2954" s="3"/>
      <c r="C2954" s="3"/>
      <c r="D2954" s="3"/>
      <c r="E2954" s="3"/>
      <c r="F2954" s="3"/>
      <c r="G2954" s="3"/>
      <c r="I2954" s="143"/>
      <c r="J2954" s="143"/>
      <c r="K2954" s="143"/>
      <c r="L2954" s="143"/>
      <c r="M2954" s="237"/>
      <c r="N2954" s="143"/>
      <c r="O2954" s="143"/>
      <c r="P2954" s="143"/>
      <c r="Q2954" s="143"/>
      <c r="R2954" s="143"/>
      <c r="S2954" s="143"/>
      <c r="T2954" s="143"/>
      <c r="U2954" s="143"/>
      <c r="V2954" s="143"/>
      <c r="W2954" s="90">
        <f>IF(AND($AM$17&gt;=$X2954,$AM$17&lt;=$Y2954),'TARIFA ENTREGA A DIRECCION USD'!A2954,$W2955)</f>
        <v>0</v>
      </c>
      <c r="X2954" s="90">
        <v>2945.0010000000002</v>
      </c>
      <c r="Y2954" s="90">
        <v>2946</v>
      </c>
      <c r="Z2954" s="144"/>
    </row>
    <row r="2955" spans="1:26" x14ac:dyDescent="0.2">
      <c r="A2955" s="3"/>
      <c r="B2955" s="3"/>
      <c r="C2955" s="3"/>
      <c r="D2955" s="3"/>
      <c r="E2955" s="3"/>
      <c r="F2955" s="3"/>
      <c r="G2955" s="3"/>
      <c r="I2955" s="143"/>
      <c r="J2955" s="143"/>
      <c r="K2955" s="143"/>
      <c r="L2955" s="143"/>
      <c r="M2955" s="237"/>
      <c r="N2955" s="143"/>
      <c r="O2955" s="143"/>
      <c r="P2955" s="143"/>
      <c r="Q2955" s="143"/>
      <c r="R2955" s="143"/>
      <c r="S2955" s="143"/>
      <c r="T2955" s="143"/>
      <c r="U2955" s="143"/>
      <c r="V2955" s="143"/>
      <c r="W2955" s="90">
        <f>IF(AND($AM$17&gt;=$X2955,$AM$17&lt;=$Y2955),'TARIFA ENTREGA A DIRECCION USD'!A2955,$W2956)</f>
        <v>0</v>
      </c>
      <c r="X2955" s="90">
        <v>2946.0010000000002</v>
      </c>
      <c r="Y2955" s="90">
        <v>2947</v>
      </c>
      <c r="Z2955" s="144"/>
    </row>
    <row r="2956" spans="1:26" x14ac:dyDescent="0.2">
      <c r="A2956" s="3"/>
      <c r="B2956" s="3"/>
      <c r="C2956" s="3"/>
      <c r="D2956" s="3"/>
      <c r="E2956" s="3"/>
      <c r="F2956" s="3"/>
      <c r="G2956" s="3"/>
      <c r="I2956" s="143"/>
      <c r="J2956" s="143"/>
      <c r="K2956" s="143"/>
      <c r="L2956" s="143"/>
      <c r="M2956" s="237"/>
      <c r="N2956" s="143"/>
      <c r="O2956" s="143"/>
      <c r="P2956" s="143"/>
      <c r="Q2956" s="143"/>
      <c r="R2956" s="143"/>
      <c r="S2956" s="143"/>
      <c r="T2956" s="143"/>
      <c r="U2956" s="143"/>
      <c r="V2956" s="143"/>
      <c r="W2956" s="90">
        <f>IF(AND($AM$17&gt;=$X2956,$AM$17&lt;=$Y2956),'TARIFA ENTREGA A DIRECCION USD'!A2956,$W2957)</f>
        <v>0</v>
      </c>
      <c r="X2956" s="90">
        <v>2947.0010000000002</v>
      </c>
      <c r="Y2956" s="90">
        <v>2948</v>
      </c>
      <c r="Z2956" s="144"/>
    </row>
    <row r="2957" spans="1:26" x14ac:dyDescent="0.2">
      <c r="A2957" s="3"/>
      <c r="B2957" s="3"/>
      <c r="C2957" s="3"/>
      <c r="D2957" s="3"/>
      <c r="E2957" s="3"/>
      <c r="F2957" s="3"/>
      <c r="G2957" s="3"/>
      <c r="I2957" s="143"/>
      <c r="J2957" s="143"/>
      <c r="K2957" s="143"/>
      <c r="L2957" s="143"/>
      <c r="M2957" s="237"/>
      <c r="N2957" s="143"/>
      <c r="O2957" s="143"/>
      <c r="P2957" s="143"/>
      <c r="Q2957" s="143"/>
      <c r="R2957" s="143"/>
      <c r="S2957" s="143"/>
      <c r="T2957" s="143"/>
      <c r="U2957" s="143"/>
      <c r="V2957" s="143"/>
      <c r="W2957" s="90">
        <f>IF(AND($AM$17&gt;=$X2957,$AM$17&lt;=$Y2957),'TARIFA ENTREGA A DIRECCION USD'!A2957,$W2958)</f>
        <v>0</v>
      </c>
      <c r="X2957" s="90">
        <v>2948.0010000000002</v>
      </c>
      <c r="Y2957" s="90">
        <v>2949</v>
      </c>
      <c r="Z2957" s="144"/>
    </row>
    <row r="2958" spans="1:26" x14ac:dyDescent="0.2">
      <c r="A2958" s="3"/>
      <c r="B2958" s="3"/>
      <c r="C2958" s="3"/>
      <c r="D2958" s="3"/>
      <c r="E2958" s="3"/>
      <c r="F2958" s="3"/>
      <c r="G2958" s="3"/>
      <c r="I2958" s="143"/>
      <c r="J2958" s="143"/>
      <c r="K2958" s="143"/>
      <c r="L2958" s="143"/>
      <c r="M2958" s="237"/>
      <c r="N2958" s="143"/>
      <c r="O2958" s="143"/>
      <c r="P2958" s="143"/>
      <c r="Q2958" s="143"/>
      <c r="R2958" s="143"/>
      <c r="S2958" s="143"/>
      <c r="T2958" s="143"/>
      <c r="U2958" s="143"/>
      <c r="V2958" s="143"/>
      <c r="W2958" s="90">
        <f>IF(AND($AM$17&gt;=$X2958,$AM$17&lt;=$Y2958),'TARIFA ENTREGA A DIRECCION USD'!A2958,$W2959)</f>
        <v>0</v>
      </c>
      <c r="X2958" s="90">
        <v>2949.0010000000002</v>
      </c>
      <c r="Y2958" s="90">
        <v>2950</v>
      </c>
      <c r="Z2958" s="144"/>
    </row>
    <row r="2959" spans="1:26" x14ac:dyDescent="0.2">
      <c r="A2959" s="3"/>
      <c r="B2959" s="3"/>
      <c r="C2959" s="3"/>
      <c r="D2959" s="3"/>
      <c r="E2959" s="3"/>
      <c r="F2959" s="3"/>
      <c r="G2959" s="3"/>
      <c r="I2959" s="143"/>
      <c r="J2959" s="143"/>
      <c r="K2959" s="143"/>
      <c r="L2959" s="143"/>
      <c r="M2959" s="237"/>
      <c r="N2959" s="143"/>
      <c r="O2959" s="143"/>
      <c r="P2959" s="143"/>
      <c r="Q2959" s="143"/>
      <c r="R2959" s="143"/>
      <c r="S2959" s="143"/>
      <c r="T2959" s="143"/>
      <c r="U2959" s="143"/>
      <c r="V2959" s="143"/>
      <c r="W2959" s="90">
        <f>IF(AND($AM$17&gt;=$X2959,$AM$17&lt;=$Y2959),'TARIFA ENTREGA A DIRECCION USD'!A2959,$W2960)</f>
        <v>0</v>
      </c>
      <c r="X2959" s="90">
        <v>2950.0010000000002</v>
      </c>
      <c r="Y2959" s="90">
        <v>2951</v>
      </c>
      <c r="Z2959" s="144"/>
    </row>
    <row r="2960" spans="1:26" x14ac:dyDescent="0.2">
      <c r="A2960" s="3"/>
      <c r="B2960" s="3"/>
      <c r="C2960" s="3"/>
      <c r="D2960" s="3"/>
      <c r="E2960" s="3"/>
      <c r="F2960" s="3"/>
      <c r="G2960" s="3"/>
      <c r="I2960" s="143"/>
      <c r="J2960" s="143"/>
      <c r="K2960" s="143"/>
      <c r="L2960" s="143"/>
      <c r="M2960" s="237"/>
      <c r="N2960" s="143"/>
      <c r="O2960" s="143"/>
      <c r="P2960" s="143"/>
      <c r="Q2960" s="143"/>
      <c r="R2960" s="143"/>
      <c r="S2960" s="143"/>
      <c r="T2960" s="143"/>
      <c r="U2960" s="143"/>
      <c r="V2960" s="143"/>
      <c r="W2960" s="90">
        <f>IF(AND($AM$17&gt;=$X2960,$AM$17&lt;=$Y2960),'TARIFA ENTREGA A DIRECCION USD'!A2960,$W2961)</f>
        <v>0</v>
      </c>
      <c r="X2960" s="90">
        <v>2951.0010000000002</v>
      </c>
      <c r="Y2960" s="90">
        <v>2952</v>
      </c>
      <c r="Z2960" s="144"/>
    </row>
    <row r="2961" spans="1:26" x14ac:dyDescent="0.2">
      <c r="A2961" s="3"/>
      <c r="B2961" s="3"/>
      <c r="C2961" s="3"/>
      <c r="D2961" s="3"/>
      <c r="E2961" s="3"/>
      <c r="F2961" s="3"/>
      <c r="G2961" s="3"/>
      <c r="I2961" s="143"/>
      <c r="J2961" s="143"/>
      <c r="K2961" s="143"/>
      <c r="L2961" s="143"/>
      <c r="M2961" s="237"/>
      <c r="N2961" s="143"/>
      <c r="O2961" s="143"/>
      <c r="P2961" s="143"/>
      <c r="Q2961" s="143"/>
      <c r="R2961" s="143"/>
      <c r="S2961" s="143"/>
      <c r="T2961" s="143"/>
      <c r="U2961" s="143"/>
      <c r="V2961" s="143"/>
      <c r="W2961" s="90">
        <f>IF(AND($AM$17&gt;=$X2961,$AM$17&lt;=$Y2961),'TARIFA ENTREGA A DIRECCION USD'!A2961,$W2962)</f>
        <v>0</v>
      </c>
      <c r="X2961" s="90">
        <v>2952.0010000000002</v>
      </c>
      <c r="Y2961" s="90">
        <v>2953</v>
      </c>
      <c r="Z2961" s="144"/>
    </row>
    <row r="2962" spans="1:26" x14ac:dyDescent="0.2">
      <c r="A2962" s="3"/>
      <c r="B2962" s="3"/>
      <c r="C2962" s="3"/>
      <c r="D2962" s="3"/>
      <c r="E2962" s="3"/>
      <c r="F2962" s="3"/>
      <c r="G2962" s="3"/>
      <c r="I2962" s="143"/>
      <c r="J2962" s="143"/>
      <c r="K2962" s="143"/>
      <c r="L2962" s="143"/>
      <c r="M2962" s="237"/>
      <c r="N2962" s="143"/>
      <c r="O2962" s="143"/>
      <c r="P2962" s="143"/>
      <c r="Q2962" s="143"/>
      <c r="R2962" s="143"/>
      <c r="S2962" s="143"/>
      <c r="T2962" s="143"/>
      <c r="U2962" s="143"/>
      <c r="V2962" s="143"/>
      <c r="W2962" s="90">
        <f>IF(AND($AM$17&gt;=$X2962,$AM$17&lt;=$Y2962),'TARIFA ENTREGA A DIRECCION USD'!A2962,$W2963)</f>
        <v>0</v>
      </c>
      <c r="X2962" s="90">
        <v>2953.0010000000002</v>
      </c>
      <c r="Y2962" s="90">
        <v>2954</v>
      </c>
      <c r="Z2962" s="144"/>
    </row>
    <row r="2963" spans="1:26" x14ac:dyDescent="0.2">
      <c r="A2963" s="3"/>
      <c r="B2963" s="3"/>
      <c r="C2963" s="3"/>
      <c r="D2963" s="3"/>
      <c r="E2963" s="3"/>
      <c r="F2963" s="3"/>
      <c r="G2963" s="3"/>
      <c r="I2963" s="143"/>
      <c r="J2963" s="143"/>
      <c r="K2963" s="143"/>
      <c r="L2963" s="143"/>
      <c r="M2963" s="237"/>
      <c r="N2963" s="143"/>
      <c r="O2963" s="143"/>
      <c r="P2963" s="143"/>
      <c r="Q2963" s="143"/>
      <c r="R2963" s="143"/>
      <c r="S2963" s="143"/>
      <c r="T2963" s="143"/>
      <c r="U2963" s="143"/>
      <c r="V2963" s="143"/>
      <c r="W2963" s="90">
        <f>IF(AND($AM$17&gt;=$X2963,$AM$17&lt;=$Y2963),'TARIFA ENTREGA A DIRECCION USD'!A2963,$W2964)</f>
        <v>0</v>
      </c>
      <c r="X2963" s="90">
        <v>2954.0010000000002</v>
      </c>
      <c r="Y2963" s="90">
        <v>2955</v>
      </c>
      <c r="Z2963" s="144"/>
    </row>
    <row r="2964" spans="1:26" x14ac:dyDescent="0.2">
      <c r="A2964" s="3"/>
      <c r="B2964" s="3"/>
      <c r="C2964" s="3"/>
      <c r="D2964" s="3"/>
      <c r="E2964" s="3"/>
      <c r="F2964" s="3"/>
      <c r="G2964" s="3"/>
      <c r="I2964" s="143"/>
      <c r="J2964" s="143"/>
      <c r="K2964" s="143"/>
      <c r="L2964" s="143"/>
      <c r="M2964" s="237"/>
      <c r="N2964" s="143"/>
      <c r="O2964" s="143"/>
      <c r="P2964" s="143"/>
      <c r="Q2964" s="143"/>
      <c r="R2964" s="143"/>
      <c r="S2964" s="143"/>
      <c r="T2964" s="143"/>
      <c r="U2964" s="143"/>
      <c r="V2964" s="143"/>
      <c r="W2964" s="90">
        <f>IF(AND($AM$17&gt;=$X2964,$AM$17&lt;=$Y2964),'TARIFA ENTREGA A DIRECCION USD'!A2964,$W2965)</f>
        <v>0</v>
      </c>
      <c r="X2964" s="90">
        <v>2955.0010000000002</v>
      </c>
      <c r="Y2964" s="90">
        <v>2956</v>
      </c>
      <c r="Z2964" s="144"/>
    </row>
    <row r="2965" spans="1:26" x14ac:dyDescent="0.2">
      <c r="A2965" s="3"/>
      <c r="B2965" s="3"/>
      <c r="C2965" s="3"/>
      <c r="D2965" s="3"/>
      <c r="E2965" s="3"/>
      <c r="F2965" s="3"/>
      <c r="G2965" s="3"/>
      <c r="I2965" s="143"/>
      <c r="J2965" s="143"/>
      <c r="K2965" s="143"/>
      <c r="L2965" s="143"/>
      <c r="M2965" s="237"/>
      <c r="N2965" s="143"/>
      <c r="O2965" s="143"/>
      <c r="P2965" s="143"/>
      <c r="Q2965" s="143"/>
      <c r="R2965" s="143"/>
      <c r="S2965" s="143"/>
      <c r="T2965" s="143"/>
      <c r="U2965" s="143"/>
      <c r="V2965" s="143"/>
      <c r="W2965" s="90">
        <f>IF(AND($AM$17&gt;=$X2965,$AM$17&lt;=$Y2965),'TARIFA ENTREGA A DIRECCION USD'!A2965,$W2966)</f>
        <v>0</v>
      </c>
      <c r="X2965" s="90">
        <v>2956.0010000000002</v>
      </c>
      <c r="Y2965" s="90">
        <v>2957</v>
      </c>
      <c r="Z2965" s="144"/>
    </row>
    <row r="2966" spans="1:26" x14ac:dyDescent="0.2">
      <c r="A2966" s="3"/>
      <c r="B2966" s="3"/>
      <c r="C2966" s="3"/>
      <c r="D2966" s="3"/>
      <c r="E2966" s="3"/>
      <c r="F2966" s="3"/>
      <c r="G2966" s="3"/>
      <c r="I2966" s="143"/>
      <c r="J2966" s="143"/>
      <c r="K2966" s="143"/>
      <c r="L2966" s="143"/>
      <c r="M2966" s="237"/>
      <c r="N2966" s="143"/>
      <c r="O2966" s="143"/>
      <c r="P2966" s="143"/>
      <c r="Q2966" s="143"/>
      <c r="R2966" s="143"/>
      <c r="S2966" s="143"/>
      <c r="T2966" s="143"/>
      <c r="U2966" s="143"/>
      <c r="V2966" s="143"/>
      <c r="W2966" s="90">
        <f>IF(AND($AM$17&gt;=$X2966,$AM$17&lt;=$Y2966),'TARIFA ENTREGA A DIRECCION USD'!A2966,$W2967)</f>
        <v>0</v>
      </c>
      <c r="X2966" s="90">
        <v>2957.0010000000002</v>
      </c>
      <c r="Y2966" s="90">
        <v>2958</v>
      </c>
      <c r="Z2966" s="144"/>
    </row>
    <row r="2967" spans="1:26" x14ac:dyDescent="0.2">
      <c r="A2967" s="3"/>
      <c r="B2967" s="3"/>
      <c r="C2967" s="3"/>
      <c r="D2967" s="3"/>
      <c r="E2967" s="3"/>
      <c r="F2967" s="3"/>
      <c r="G2967" s="3"/>
      <c r="I2967" s="143"/>
      <c r="J2967" s="143"/>
      <c r="K2967" s="143"/>
      <c r="L2967" s="143"/>
      <c r="M2967" s="237"/>
      <c r="N2967" s="143"/>
      <c r="O2967" s="143"/>
      <c r="P2967" s="143"/>
      <c r="Q2967" s="143"/>
      <c r="R2967" s="143"/>
      <c r="S2967" s="143"/>
      <c r="T2967" s="143"/>
      <c r="U2967" s="143"/>
      <c r="V2967" s="143"/>
      <c r="W2967" s="90">
        <f>IF(AND($AM$17&gt;=$X2967,$AM$17&lt;=$Y2967),'TARIFA ENTREGA A DIRECCION USD'!A2967,$W2968)</f>
        <v>0</v>
      </c>
      <c r="X2967" s="90">
        <v>2958.0010000000002</v>
      </c>
      <c r="Y2967" s="90">
        <v>2959</v>
      </c>
      <c r="Z2967" s="144"/>
    </row>
    <row r="2968" spans="1:26" x14ac:dyDescent="0.2">
      <c r="A2968" s="3"/>
      <c r="B2968" s="3"/>
      <c r="C2968" s="3"/>
      <c r="D2968" s="3"/>
      <c r="E2968" s="3"/>
      <c r="F2968" s="3"/>
      <c r="G2968" s="3"/>
      <c r="I2968" s="143"/>
      <c r="J2968" s="143"/>
      <c r="K2968" s="143"/>
      <c r="L2968" s="143"/>
      <c r="M2968" s="237"/>
      <c r="N2968" s="143"/>
      <c r="O2968" s="143"/>
      <c r="P2968" s="143"/>
      <c r="Q2968" s="143"/>
      <c r="R2968" s="143"/>
      <c r="S2968" s="143"/>
      <c r="T2968" s="143"/>
      <c r="U2968" s="143"/>
      <c r="V2968" s="143"/>
      <c r="W2968" s="90">
        <f>IF(AND($AM$17&gt;=$X2968,$AM$17&lt;=$Y2968),'TARIFA ENTREGA A DIRECCION USD'!A2968,$W2969)</f>
        <v>0</v>
      </c>
      <c r="X2968" s="90">
        <v>2959.0010000000002</v>
      </c>
      <c r="Y2968" s="90">
        <v>2960</v>
      </c>
      <c r="Z2968" s="144"/>
    </row>
    <row r="2969" spans="1:26" x14ac:dyDescent="0.2">
      <c r="A2969" s="3"/>
      <c r="B2969" s="3"/>
      <c r="C2969" s="3"/>
      <c r="D2969" s="3"/>
      <c r="E2969" s="3"/>
      <c r="F2969" s="3"/>
      <c r="G2969" s="3"/>
      <c r="I2969" s="143"/>
      <c r="J2969" s="143"/>
      <c r="K2969" s="143"/>
      <c r="L2969" s="143"/>
      <c r="M2969" s="237"/>
      <c r="N2969" s="143"/>
      <c r="O2969" s="143"/>
      <c r="P2969" s="143"/>
      <c r="Q2969" s="143"/>
      <c r="R2969" s="143"/>
      <c r="S2969" s="143"/>
      <c r="T2969" s="143"/>
      <c r="U2969" s="143"/>
      <c r="V2969" s="143"/>
      <c r="W2969" s="90">
        <f>IF(AND($AM$17&gt;=$X2969,$AM$17&lt;=$Y2969),'TARIFA ENTREGA A DIRECCION USD'!A2969,$W2970)</f>
        <v>0</v>
      </c>
      <c r="X2969" s="90">
        <v>2960.0010000000002</v>
      </c>
      <c r="Y2969" s="90">
        <v>2961</v>
      </c>
      <c r="Z2969" s="144"/>
    </row>
    <row r="2970" spans="1:26" x14ac:dyDescent="0.2">
      <c r="A2970" s="3"/>
      <c r="B2970" s="3"/>
      <c r="C2970" s="3"/>
      <c r="D2970" s="3"/>
      <c r="E2970" s="3"/>
      <c r="F2970" s="3"/>
      <c r="G2970" s="3"/>
      <c r="I2970" s="143"/>
      <c r="J2970" s="143"/>
      <c r="K2970" s="143"/>
      <c r="L2970" s="143"/>
      <c r="M2970" s="237"/>
      <c r="N2970" s="143"/>
      <c r="O2970" s="143"/>
      <c r="P2970" s="143"/>
      <c r="Q2970" s="143"/>
      <c r="R2970" s="143"/>
      <c r="S2970" s="143"/>
      <c r="T2970" s="143"/>
      <c r="U2970" s="143"/>
      <c r="V2970" s="143"/>
      <c r="W2970" s="90">
        <f>IF(AND($AM$17&gt;=$X2970,$AM$17&lt;=$Y2970),'TARIFA ENTREGA A DIRECCION USD'!A2970,$W2971)</f>
        <v>0</v>
      </c>
      <c r="X2970" s="90">
        <v>2961.0010000000002</v>
      </c>
      <c r="Y2970" s="90">
        <v>2962</v>
      </c>
      <c r="Z2970" s="144"/>
    </row>
    <row r="2971" spans="1:26" x14ac:dyDescent="0.2">
      <c r="A2971" s="3"/>
      <c r="B2971" s="3"/>
      <c r="C2971" s="3"/>
      <c r="D2971" s="3"/>
      <c r="E2971" s="3"/>
      <c r="F2971" s="3"/>
      <c r="G2971" s="3"/>
      <c r="I2971" s="143"/>
      <c r="J2971" s="143"/>
      <c r="K2971" s="143"/>
      <c r="L2971" s="143"/>
      <c r="M2971" s="237"/>
      <c r="N2971" s="143"/>
      <c r="O2971" s="143"/>
      <c r="P2971" s="143"/>
      <c r="Q2971" s="143"/>
      <c r="R2971" s="143"/>
      <c r="S2971" s="143"/>
      <c r="T2971" s="143"/>
      <c r="U2971" s="143"/>
      <c r="V2971" s="143"/>
      <c r="W2971" s="90">
        <f>IF(AND($AM$17&gt;=$X2971,$AM$17&lt;=$Y2971),'TARIFA ENTREGA A DIRECCION USD'!A2971,$W2972)</f>
        <v>0</v>
      </c>
      <c r="X2971" s="90">
        <v>2962.0010000000002</v>
      </c>
      <c r="Y2971" s="90">
        <v>2963</v>
      </c>
      <c r="Z2971" s="144"/>
    </row>
    <row r="2972" spans="1:26" x14ac:dyDescent="0.2">
      <c r="A2972" s="3"/>
      <c r="B2972" s="3"/>
      <c r="C2972" s="3"/>
      <c r="D2972" s="3"/>
      <c r="E2972" s="3"/>
      <c r="F2972" s="3"/>
      <c r="G2972" s="3"/>
      <c r="I2972" s="143"/>
      <c r="J2972" s="143"/>
      <c r="K2972" s="143"/>
      <c r="L2972" s="143"/>
      <c r="M2972" s="237"/>
      <c r="N2972" s="143"/>
      <c r="O2972" s="143"/>
      <c r="P2972" s="143"/>
      <c r="Q2972" s="143"/>
      <c r="R2972" s="143"/>
      <c r="S2972" s="143"/>
      <c r="T2972" s="143"/>
      <c r="U2972" s="143"/>
      <c r="V2972" s="143"/>
      <c r="W2972" s="90">
        <f>IF(AND($AM$17&gt;=$X2972,$AM$17&lt;=$Y2972),'TARIFA ENTREGA A DIRECCION USD'!A2972,$W2973)</f>
        <v>0</v>
      </c>
      <c r="X2972" s="90">
        <v>2963.0010000000002</v>
      </c>
      <c r="Y2972" s="90">
        <v>2964</v>
      </c>
      <c r="Z2972" s="144"/>
    </row>
    <row r="2973" spans="1:26" x14ac:dyDescent="0.2">
      <c r="A2973" s="3"/>
      <c r="B2973" s="3"/>
      <c r="C2973" s="3"/>
      <c r="D2973" s="3"/>
      <c r="E2973" s="3"/>
      <c r="F2973" s="3"/>
      <c r="G2973" s="3"/>
      <c r="I2973" s="143"/>
      <c r="J2973" s="143"/>
      <c r="K2973" s="143"/>
      <c r="L2973" s="143"/>
      <c r="M2973" s="237"/>
      <c r="N2973" s="143"/>
      <c r="O2973" s="143"/>
      <c r="P2973" s="143"/>
      <c r="Q2973" s="143"/>
      <c r="R2973" s="143"/>
      <c r="S2973" s="143"/>
      <c r="T2973" s="143"/>
      <c r="U2973" s="143"/>
      <c r="V2973" s="143"/>
      <c r="W2973" s="90">
        <f>IF(AND($AM$17&gt;=$X2973,$AM$17&lt;=$Y2973),'TARIFA ENTREGA A DIRECCION USD'!A2973,$W2974)</f>
        <v>0</v>
      </c>
      <c r="X2973" s="90">
        <v>2964.0010000000002</v>
      </c>
      <c r="Y2973" s="90">
        <v>2965</v>
      </c>
      <c r="Z2973" s="144"/>
    </row>
    <row r="2974" spans="1:26" x14ac:dyDescent="0.2">
      <c r="A2974" s="3"/>
      <c r="B2974" s="3"/>
      <c r="C2974" s="3"/>
      <c r="D2974" s="3"/>
      <c r="E2974" s="3"/>
      <c r="F2974" s="3"/>
      <c r="G2974" s="3"/>
      <c r="I2974" s="143"/>
      <c r="J2974" s="143"/>
      <c r="K2974" s="143"/>
      <c r="L2974" s="143"/>
      <c r="M2974" s="237"/>
      <c r="N2974" s="143"/>
      <c r="O2974" s="143"/>
      <c r="P2974" s="143"/>
      <c r="Q2974" s="143"/>
      <c r="R2974" s="143"/>
      <c r="S2974" s="143"/>
      <c r="T2974" s="143"/>
      <c r="U2974" s="143"/>
      <c r="V2974" s="143"/>
      <c r="W2974" s="90">
        <f>IF(AND($AM$17&gt;=$X2974,$AM$17&lt;=$Y2974),'TARIFA ENTREGA A DIRECCION USD'!A2974,$W2975)</f>
        <v>0</v>
      </c>
      <c r="X2974" s="90">
        <v>2965.0010000000002</v>
      </c>
      <c r="Y2974" s="90">
        <v>2966</v>
      </c>
      <c r="Z2974" s="144"/>
    </row>
    <row r="2975" spans="1:26" x14ac:dyDescent="0.2">
      <c r="A2975" s="3"/>
      <c r="B2975" s="3"/>
      <c r="C2975" s="3"/>
      <c r="D2975" s="3"/>
      <c r="E2975" s="3"/>
      <c r="F2975" s="3"/>
      <c r="G2975" s="3"/>
      <c r="I2975" s="143"/>
      <c r="J2975" s="143"/>
      <c r="K2975" s="143"/>
      <c r="L2975" s="143"/>
      <c r="M2975" s="237"/>
      <c r="N2975" s="143"/>
      <c r="O2975" s="143"/>
      <c r="P2975" s="143"/>
      <c r="Q2975" s="143"/>
      <c r="R2975" s="143"/>
      <c r="S2975" s="143"/>
      <c r="T2975" s="143"/>
      <c r="U2975" s="143"/>
      <c r="V2975" s="143"/>
      <c r="W2975" s="90">
        <f>IF(AND($AM$17&gt;=$X2975,$AM$17&lt;=$Y2975),'TARIFA ENTREGA A DIRECCION USD'!A2975,$W2976)</f>
        <v>0</v>
      </c>
      <c r="X2975" s="90">
        <v>2966.0010000000002</v>
      </c>
      <c r="Y2975" s="90">
        <v>2967</v>
      </c>
      <c r="Z2975" s="144"/>
    </row>
    <row r="2976" spans="1:26" x14ac:dyDescent="0.2">
      <c r="A2976" s="3"/>
      <c r="B2976" s="3"/>
      <c r="C2976" s="3"/>
      <c r="D2976" s="3"/>
      <c r="E2976" s="3"/>
      <c r="F2976" s="3"/>
      <c r="G2976" s="3"/>
      <c r="I2976" s="143"/>
      <c r="J2976" s="143"/>
      <c r="K2976" s="143"/>
      <c r="L2976" s="143"/>
      <c r="M2976" s="237"/>
      <c r="N2976" s="143"/>
      <c r="O2976" s="143"/>
      <c r="P2976" s="143"/>
      <c r="Q2976" s="143"/>
      <c r="R2976" s="143"/>
      <c r="S2976" s="143"/>
      <c r="T2976" s="143"/>
      <c r="U2976" s="143"/>
      <c r="V2976" s="143"/>
      <c r="W2976" s="90">
        <f>IF(AND($AM$17&gt;=$X2976,$AM$17&lt;=$Y2976),'TARIFA ENTREGA A DIRECCION USD'!A2976,$W2977)</f>
        <v>0</v>
      </c>
      <c r="X2976" s="90">
        <v>2967.0010000000002</v>
      </c>
      <c r="Y2976" s="90">
        <v>2968</v>
      </c>
      <c r="Z2976" s="144"/>
    </row>
    <row r="2977" spans="1:26" x14ac:dyDescent="0.2">
      <c r="A2977" s="3"/>
      <c r="B2977" s="3"/>
      <c r="C2977" s="3"/>
      <c r="D2977" s="3"/>
      <c r="E2977" s="3"/>
      <c r="F2977" s="3"/>
      <c r="G2977" s="3"/>
      <c r="I2977" s="143"/>
      <c r="J2977" s="143"/>
      <c r="K2977" s="143"/>
      <c r="L2977" s="143"/>
      <c r="M2977" s="237"/>
      <c r="N2977" s="143"/>
      <c r="O2977" s="143"/>
      <c r="P2977" s="143"/>
      <c r="Q2977" s="143"/>
      <c r="R2977" s="143"/>
      <c r="S2977" s="143"/>
      <c r="T2977" s="143"/>
      <c r="U2977" s="143"/>
      <c r="V2977" s="143"/>
      <c r="W2977" s="90">
        <f>IF(AND($AM$17&gt;=$X2977,$AM$17&lt;=$Y2977),'TARIFA ENTREGA A DIRECCION USD'!A2977,$W2978)</f>
        <v>0</v>
      </c>
      <c r="X2977" s="90">
        <v>2968.0010000000002</v>
      </c>
      <c r="Y2977" s="90">
        <v>2969</v>
      </c>
      <c r="Z2977" s="144"/>
    </row>
    <row r="2978" spans="1:26" x14ac:dyDescent="0.2">
      <c r="A2978" s="3"/>
      <c r="B2978" s="3"/>
      <c r="C2978" s="3"/>
      <c r="D2978" s="3"/>
      <c r="E2978" s="3"/>
      <c r="F2978" s="3"/>
      <c r="G2978" s="3"/>
      <c r="I2978" s="143"/>
      <c r="J2978" s="143"/>
      <c r="K2978" s="143"/>
      <c r="L2978" s="143"/>
      <c r="M2978" s="237"/>
      <c r="N2978" s="143"/>
      <c r="O2978" s="143"/>
      <c r="P2978" s="143"/>
      <c r="Q2978" s="143"/>
      <c r="R2978" s="143"/>
      <c r="S2978" s="143"/>
      <c r="T2978" s="143"/>
      <c r="U2978" s="143"/>
      <c r="V2978" s="143"/>
      <c r="W2978" s="90">
        <f>IF(AND($AM$17&gt;=$X2978,$AM$17&lt;=$Y2978),'TARIFA ENTREGA A DIRECCION USD'!A2978,$W2979)</f>
        <v>0</v>
      </c>
      <c r="X2978" s="90">
        <v>2969.0010000000002</v>
      </c>
      <c r="Y2978" s="90">
        <v>2970</v>
      </c>
      <c r="Z2978" s="144"/>
    </row>
    <row r="2979" spans="1:26" x14ac:dyDescent="0.2">
      <c r="A2979" s="3"/>
      <c r="B2979" s="3"/>
      <c r="C2979" s="3"/>
      <c r="D2979" s="3"/>
      <c r="E2979" s="3"/>
      <c r="F2979" s="3"/>
      <c r="G2979" s="3"/>
      <c r="I2979" s="143"/>
      <c r="J2979" s="143"/>
      <c r="K2979" s="143"/>
      <c r="L2979" s="143"/>
      <c r="M2979" s="237"/>
      <c r="N2979" s="143"/>
      <c r="O2979" s="143"/>
      <c r="P2979" s="143"/>
      <c r="Q2979" s="143"/>
      <c r="R2979" s="143"/>
      <c r="S2979" s="143"/>
      <c r="T2979" s="143"/>
      <c r="U2979" s="143"/>
      <c r="V2979" s="143"/>
      <c r="W2979" s="90">
        <f>IF(AND($AM$17&gt;=$X2979,$AM$17&lt;=$Y2979),'TARIFA ENTREGA A DIRECCION USD'!A2979,$W2980)</f>
        <v>0</v>
      </c>
      <c r="X2979" s="90">
        <v>2970.0010000000002</v>
      </c>
      <c r="Y2979" s="90">
        <v>2971</v>
      </c>
      <c r="Z2979" s="144"/>
    </row>
    <row r="2980" spans="1:26" x14ac:dyDescent="0.2">
      <c r="A2980" s="3"/>
      <c r="B2980" s="3"/>
      <c r="C2980" s="3"/>
      <c r="D2980" s="3"/>
      <c r="E2980" s="3"/>
      <c r="F2980" s="3"/>
      <c r="G2980" s="3"/>
      <c r="I2980" s="143"/>
      <c r="J2980" s="143"/>
      <c r="K2980" s="143"/>
      <c r="L2980" s="143"/>
      <c r="M2980" s="237"/>
      <c r="N2980" s="143"/>
      <c r="O2980" s="143"/>
      <c r="P2980" s="143"/>
      <c r="Q2980" s="143"/>
      <c r="R2980" s="143"/>
      <c r="S2980" s="143"/>
      <c r="T2980" s="143"/>
      <c r="U2980" s="143"/>
      <c r="V2980" s="143"/>
      <c r="W2980" s="90">
        <f>IF(AND($AM$17&gt;=$X2980,$AM$17&lt;=$Y2980),'TARIFA ENTREGA A DIRECCION USD'!A2980,$W2981)</f>
        <v>0</v>
      </c>
      <c r="X2980" s="90">
        <v>2971.0010000000002</v>
      </c>
      <c r="Y2980" s="90">
        <v>2972</v>
      </c>
      <c r="Z2980" s="144"/>
    </row>
    <row r="2981" spans="1:26" x14ac:dyDescent="0.2">
      <c r="A2981" s="3"/>
      <c r="B2981" s="3"/>
      <c r="C2981" s="3"/>
      <c r="D2981" s="3"/>
      <c r="E2981" s="3"/>
      <c r="F2981" s="3"/>
      <c r="G2981" s="3"/>
      <c r="I2981" s="143"/>
      <c r="J2981" s="143"/>
      <c r="K2981" s="143"/>
      <c r="L2981" s="143"/>
      <c r="M2981" s="237"/>
      <c r="N2981" s="143"/>
      <c r="O2981" s="143"/>
      <c r="P2981" s="143"/>
      <c r="Q2981" s="143"/>
      <c r="R2981" s="143"/>
      <c r="S2981" s="143"/>
      <c r="T2981" s="143"/>
      <c r="U2981" s="143"/>
      <c r="V2981" s="143"/>
      <c r="W2981" s="90">
        <f>IF(AND($AM$17&gt;=$X2981,$AM$17&lt;=$Y2981),'TARIFA ENTREGA A DIRECCION USD'!A2981,$W2982)</f>
        <v>0</v>
      </c>
      <c r="X2981" s="90">
        <v>2972.0010000000002</v>
      </c>
      <c r="Y2981" s="90">
        <v>2973</v>
      </c>
      <c r="Z2981" s="144"/>
    </row>
    <row r="2982" spans="1:26" x14ac:dyDescent="0.2">
      <c r="A2982" s="3"/>
      <c r="B2982" s="3"/>
      <c r="C2982" s="3"/>
      <c r="D2982" s="3"/>
      <c r="E2982" s="3"/>
      <c r="F2982" s="3"/>
      <c r="G2982" s="3"/>
      <c r="I2982" s="143"/>
      <c r="J2982" s="143"/>
      <c r="K2982" s="143"/>
      <c r="L2982" s="143"/>
      <c r="M2982" s="237"/>
      <c r="N2982" s="143"/>
      <c r="O2982" s="143"/>
      <c r="P2982" s="143"/>
      <c r="Q2982" s="143"/>
      <c r="R2982" s="143"/>
      <c r="S2982" s="143"/>
      <c r="T2982" s="143"/>
      <c r="U2982" s="143"/>
      <c r="V2982" s="143"/>
      <c r="W2982" s="90">
        <f>IF(AND($AM$17&gt;=$X2982,$AM$17&lt;=$Y2982),'TARIFA ENTREGA A DIRECCION USD'!A2982,$W2983)</f>
        <v>0</v>
      </c>
      <c r="X2982" s="90">
        <v>2973.0010000000002</v>
      </c>
      <c r="Y2982" s="90">
        <v>2974</v>
      </c>
      <c r="Z2982" s="144"/>
    </row>
    <row r="2983" spans="1:26" x14ac:dyDescent="0.2">
      <c r="A2983" s="3"/>
      <c r="B2983" s="3"/>
      <c r="C2983" s="3"/>
      <c r="D2983" s="3"/>
      <c r="E2983" s="3"/>
      <c r="F2983" s="3"/>
      <c r="G2983" s="3"/>
      <c r="I2983" s="143"/>
      <c r="J2983" s="143"/>
      <c r="K2983" s="143"/>
      <c r="L2983" s="143"/>
      <c r="M2983" s="237"/>
      <c r="N2983" s="143"/>
      <c r="O2983" s="143"/>
      <c r="P2983" s="143"/>
      <c r="Q2983" s="143"/>
      <c r="R2983" s="143"/>
      <c r="S2983" s="143"/>
      <c r="T2983" s="143"/>
      <c r="U2983" s="143"/>
      <c r="V2983" s="143"/>
      <c r="W2983" s="90">
        <f>IF(AND($AM$17&gt;=$X2983,$AM$17&lt;=$Y2983),'TARIFA ENTREGA A DIRECCION USD'!A2983,$W2984)</f>
        <v>0</v>
      </c>
      <c r="X2983" s="90">
        <v>2974.0010000000002</v>
      </c>
      <c r="Y2983" s="90">
        <v>2975</v>
      </c>
      <c r="Z2983" s="144"/>
    </row>
    <row r="2984" spans="1:26" x14ac:dyDescent="0.2">
      <c r="A2984" s="3"/>
      <c r="B2984" s="3"/>
      <c r="C2984" s="3"/>
      <c r="D2984" s="3"/>
      <c r="E2984" s="3"/>
      <c r="F2984" s="3"/>
      <c r="G2984" s="3"/>
      <c r="I2984" s="143"/>
      <c r="J2984" s="143"/>
      <c r="K2984" s="143"/>
      <c r="L2984" s="143"/>
      <c r="M2984" s="237"/>
      <c r="N2984" s="143"/>
      <c r="O2984" s="143"/>
      <c r="P2984" s="143"/>
      <c r="Q2984" s="143"/>
      <c r="R2984" s="143"/>
      <c r="S2984" s="143"/>
      <c r="T2984" s="143"/>
      <c r="U2984" s="143"/>
      <c r="V2984" s="143"/>
      <c r="W2984" s="90">
        <f>IF(AND($AM$17&gt;=$X2984,$AM$17&lt;=$Y2984),'TARIFA ENTREGA A DIRECCION USD'!A2984,$W2985)</f>
        <v>0</v>
      </c>
      <c r="X2984" s="90">
        <v>2975.0010000000002</v>
      </c>
      <c r="Y2984" s="90">
        <v>2976</v>
      </c>
      <c r="Z2984" s="144"/>
    </row>
    <row r="2985" spans="1:26" x14ac:dyDescent="0.2">
      <c r="A2985" s="3"/>
      <c r="B2985" s="3"/>
      <c r="C2985" s="3"/>
      <c r="D2985" s="3"/>
      <c r="E2985" s="3"/>
      <c r="F2985" s="3"/>
      <c r="G2985" s="3"/>
      <c r="I2985" s="143"/>
      <c r="J2985" s="143"/>
      <c r="K2985" s="143"/>
      <c r="L2985" s="143"/>
      <c r="M2985" s="237"/>
      <c r="N2985" s="143"/>
      <c r="O2985" s="143"/>
      <c r="P2985" s="143"/>
      <c r="Q2985" s="143"/>
      <c r="R2985" s="143"/>
      <c r="S2985" s="143"/>
      <c r="T2985" s="143"/>
      <c r="U2985" s="143"/>
      <c r="V2985" s="143"/>
      <c r="W2985" s="90">
        <f>IF(AND($AM$17&gt;=$X2985,$AM$17&lt;=$Y2985),'TARIFA ENTREGA A DIRECCION USD'!A2985,$W2986)</f>
        <v>0</v>
      </c>
      <c r="X2985" s="90">
        <v>2976.0010000000002</v>
      </c>
      <c r="Y2985" s="90">
        <v>2977</v>
      </c>
      <c r="Z2985" s="144"/>
    </row>
    <row r="2986" spans="1:26" x14ac:dyDescent="0.2">
      <c r="A2986" s="3"/>
      <c r="B2986" s="3"/>
      <c r="C2986" s="3"/>
      <c r="D2986" s="3"/>
      <c r="E2986" s="3"/>
      <c r="F2986" s="3"/>
      <c r="G2986" s="3"/>
      <c r="I2986" s="143"/>
      <c r="J2986" s="143"/>
      <c r="K2986" s="143"/>
      <c r="L2986" s="143"/>
      <c r="M2986" s="237"/>
      <c r="N2986" s="143"/>
      <c r="O2986" s="143"/>
      <c r="P2986" s="143"/>
      <c r="Q2986" s="143"/>
      <c r="R2986" s="143"/>
      <c r="S2986" s="143"/>
      <c r="T2986" s="143"/>
      <c r="U2986" s="143"/>
      <c r="V2986" s="143"/>
      <c r="W2986" s="90">
        <f>IF(AND($AM$17&gt;=$X2986,$AM$17&lt;=$Y2986),'TARIFA ENTREGA A DIRECCION USD'!A2986,$W2987)</f>
        <v>0</v>
      </c>
      <c r="X2986" s="90">
        <v>2977.0010000000002</v>
      </c>
      <c r="Y2986" s="90">
        <v>2978</v>
      </c>
      <c r="Z2986" s="144"/>
    </row>
    <row r="2987" spans="1:26" x14ac:dyDescent="0.2">
      <c r="A2987" s="3"/>
      <c r="B2987" s="3"/>
      <c r="C2987" s="3"/>
      <c r="D2987" s="3"/>
      <c r="E2987" s="3"/>
      <c r="F2987" s="3"/>
      <c r="G2987" s="3"/>
      <c r="I2987" s="143"/>
      <c r="J2987" s="143"/>
      <c r="K2987" s="143"/>
      <c r="L2987" s="143"/>
      <c r="M2987" s="237"/>
      <c r="N2987" s="143"/>
      <c r="O2987" s="143"/>
      <c r="P2987" s="143"/>
      <c r="Q2987" s="143"/>
      <c r="R2987" s="143"/>
      <c r="S2987" s="143"/>
      <c r="T2987" s="143"/>
      <c r="U2987" s="143"/>
      <c r="V2987" s="143"/>
      <c r="W2987" s="90">
        <f>IF(AND($AM$17&gt;=$X2987,$AM$17&lt;=$Y2987),'TARIFA ENTREGA A DIRECCION USD'!A2987,$W2988)</f>
        <v>0</v>
      </c>
      <c r="X2987" s="90">
        <v>2978.0010000000002</v>
      </c>
      <c r="Y2987" s="90">
        <v>2979</v>
      </c>
      <c r="Z2987" s="144"/>
    </row>
    <row r="2988" spans="1:26" x14ac:dyDescent="0.2">
      <c r="A2988" s="3"/>
      <c r="B2988" s="3"/>
      <c r="C2988" s="3"/>
      <c r="D2988" s="3"/>
      <c r="E2988" s="3"/>
      <c r="F2988" s="3"/>
      <c r="G2988" s="3"/>
      <c r="I2988" s="143"/>
      <c r="J2988" s="143"/>
      <c r="K2988" s="143"/>
      <c r="L2988" s="143"/>
      <c r="M2988" s="237"/>
      <c r="N2988" s="143"/>
      <c r="O2988" s="143"/>
      <c r="P2988" s="143"/>
      <c r="Q2988" s="143"/>
      <c r="R2988" s="143"/>
      <c r="S2988" s="143"/>
      <c r="T2988" s="143"/>
      <c r="U2988" s="143"/>
      <c r="V2988" s="143"/>
      <c r="W2988" s="90">
        <f>IF(AND($AM$17&gt;=$X2988,$AM$17&lt;=$Y2988),'TARIFA ENTREGA A DIRECCION USD'!A2988,$W2989)</f>
        <v>0</v>
      </c>
      <c r="X2988" s="90">
        <v>2979.0010000000002</v>
      </c>
      <c r="Y2988" s="90">
        <v>2980</v>
      </c>
      <c r="Z2988" s="144"/>
    </row>
    <row r="2989" spans="1:26" x14ac:dyDescent="0.2">
      <c r="A2989" s="3"/>
      <c r="B2989" s="3"/>
      <c r="C2989" s="3"/>
      <c r="D2989" s="3"/>
      <c r="E2989" s="3"/>
      <c r="F2989" s="3"/>
      <c r="G2989" s="3"/>
      <c r="I2989" s="143"/>
      <c r="J2989" s="143"/>
      <c r="K2989" s="143"/>
      <c r="L2989" s="143"/>
      <c r="M2989" s="237"/>
      <c r="N2989" s="143"/>
      <c r="O2989" s="143"/>
      <c r="P2989" s="143"/>
      <c r="Q2989" s="143"/>
      <c r="R2989" s="143"/>
      <c r="S2989" s="143"/>
      <c r="T2989" s="143"/>
      <c r="U2989" s="143"/>
      <c r="V2989" s="143"/>
      <c r="W2989" s="90">
        <f>IF(AND($AM$17&gt;=$X2989,$AM$17&lt;=$Y2989),'TARIFA ENTREGA A DIRECCION USD'!A2989,$W2990)</f>
        <v>0</v>
      </c>
      <c r="X2989" s="90">
        <v>2980.0010000000002</v>
      </c>
      <c r="Y2989" s="90">
        <v>2981</v>
      </c>
      <c r="Z2989" s="144"/>
    </row>
    <row r="2990" spans="1:26" x14ac:dyDescent="0.2">
      <c r="A2990" s="3"/>
      <c r="B2990" s="3"/>
      <c r="C2990" s="3"/>
      <c r="D2990" s="3"/>
      <c r="E2990" s="3"/>
      <c r="F2990" s="3"/>
      <c r="G2990" s="3"/>
      <c r="I2990" s="143"/>
      <c r="J2990" s="143"/>
      <c r="K2990" s="143"/>
      <c r="L2990" s="143"/>
      <c r="M2990" s="237"/>
      <c r="N2990" s="143"/>
      <c r="O2990" s="143"/>
      <c r="P2990" s="143"/>
      <c r="Q2990" s="143"/>
      <c r="R2990" s="143"/>
      <c r="S2990" s="143"/>
      <c r="T2990" s="143"/>
      <c r="U2990" s="143"/>
      <c r="V2990" s="143"/>
      <c r="W2990" s="90">
        <f>IF(AND($AM$17&gt;=$X2990,$AM$17&lt;=$Y2990),'TARIFA ENTREGA A DIRECCION USD'!A2990,$W2991)</f>
        <v>0</v>
      </c>
      <c r="X2990" s="90">
        <v>2981.0010000000002</v>
      </c>
      <c r="Y2990" s="90">
        <v>2982</v>
      </c>
      <c r="Z2990" s="144"/>
    </row>
    <row r="2991" spans="1:26" x14ac:dyDescent="0.2">
      <c r="A2991" s="3"/>
      <c r="B2991" s="3"/>
      <c r="C2991" s="3"/>
      <c r="D2991" s="3"/>
      <c r="E2991" s="3"/>
      <c r="F2991" s="3"/>
      <c r="G2991" s="3"/>
      <c r="I2991" s="143"/>
      <c r="J2991" s="143"/>
      <c r="K2991" s="143"/>
      <c r="L2991" s="143"/>
      <c r="M2991" s="237"/>
      <c r="N2991" s="143"/>
      <c r="O2991" s="143"/>
      <c r="P2991" s="143"/>
      <c r="Q2991" s="143"/>
      <c r="R2991" s="143"/>
      <c r="S2991" s="143"/>
      <c r="T2991" s="143"/>
      <c r="U2991" s="143"/>
      <c r="V2991" s="143"/>
      <c r="W2991" s="90">
        <f>IF(AND($AM$17&gt;=$X2991,$AM$17&lt;=$Y2991),'TARIFA ENTREGA A DIRECCION USD'!A2991,$W2992)</f>
        <v>0</v>
      </c>
      <c r="X2991" s="90">
        <v>2982.0010000000002</v>
      </c>
      <c r="Y2991" s="90">
        <v>2983</v>
      </c>
      <c r="Z2991" s="144"/>
    </row>
    <row r="2992" spans="1:26" x14ac:dyDescent="0.2">
      <c r="A2992" s="3"/>
      <c r="B2992" s="3"/>
      <c r="C2992" s="3"/>
      <c r="D2992" s="3"/>
      <c r="E2992" s="3"/>
      <c r="F2992" s="3"/>
      <c r="G2992" s="3"/>
      <c r="I2992" s="143"/>
      <c r="J2992" s="143"/>
      <c r="K2992" s="143"/>
      <c r="L2992" s="143"/>
      <c r="M2992" s="237"/>
      <c r="N2992" s="143"/>
      <c r="O2992" s="143"/>
      <c r="P2992" s="143"/>
      <c r="Q2992" s="143"/>
      <c r="R2992" s="143"/>
      <c r="S2992" s="143"/>
      <c r="T2992" s="143"/>
      <c r="U2992" s="143"/>
      <c r="V2992" s="143"/>
      <c r="W2992" s="90">
        <f>IF(AND($AM$17&gt;=$X2992,$AM$17&lt;=$Y2992),'TARIFA ENTREGA A DIRECCION USD'!A2992,$W2993)</f>
        <v>0</v>
      </c>
      <c r="X2992" s="90">
        <v>2983.0010000000002</v>
      </c>
      <c r="Y2992" s="90">
        <v>2984</v>
      </c>
      <c r="Z2992" s="144"/>
    </row>
    <row r="2993" spans="1:26" x14ac:dyDescent="0.2">
      <c r="A2993" s="3"/>
      <c r="B2993" s="3"/>
      <c r="C2993" s="3"/>
      <c r="D2993" s="3"/>
      <c r="E2993" s="3"/>
      <c r="F2993" s="3"/>
      <c r="G2993" s="3"/>
      <c r="I2993" s="143"/>
      <c r="J2993" s="143"/>
      <c r="K2993" s="143"/>
      <c r="L2993" s="143"/>
      <c r="M2993" s="237"/>
      <c r="N2993" s="143"/>
      <c r="O2993" s="143"/>
      <c r="P2993" s="143"/>
      <c r="Q2993" s="143"/>
      <c r="R2993" s="143"/>
      <c r="S2993" s="143"/>
      <c r="T2993" s="143"/>
      <c r="U2993" s="143"/>
      <c r="V2993" s="143"/>
      <c r="W2993" s="90">
        <f>IF(AND($AM$17&gt;=$X2993,$AM$17&lt;=$Y2993),'TARIFA ENTREGA A DIRECCION USD'!A2993,$W2994)</f>
        <v>0</v>
      </c>
      <c r="X2993" s="90">
        <v>2984.0010000000002</v>
      </c>
      <c r="Y2993" s="90">
        <v>2985</v>
      </c>
      <c r="Z2993" s="144"/>
    </row>
    <row r="2994" spans="1:26" x14ac:dyDescent="0.2">
      <c r="A2994" s="3"/>
      <c r="B2994" s="3"/>
      <c r="C2994" s="3"/>
      <c r="D2994" s="3"/>
      <c r="E2994" s="3"/>
      <c r="F2994" s="3"/>
      <c r="G2994" s="3"/>
      <c r="I2994" s="143"/>
      <c r="J2994" s="143"/>
      <c r="K2994" s="143"/>
      <c r="L2994" s="143"/>
      <c r="M2994" s="237"/>
      <c r="N2994" s="143"/>
      <c r="O2994" s="143"/>
      <c r="P2994" s="143"/>
      <c r="Q2994" s="143"/>
      <c r="R2994" s="143"/>
      <c r="S2994" s="143"/>
      <c r="T2994" s="143"/>
      <c r="U2994" s="143"/>
      <c r="V2994" s="143"/>
      <c r="W2994" s="90">
        <f>IF(AND($AM$17&gt;=$X2994,$AM$17&lt;=$Y2994),'TARIFA ENTREGA A DIRECCION USD'!A2994,$W2995)</f>
        <v>0</v>
      </c>
      <c r="X2994" s="90">
        <v>2985.0010000000002</v>
      </c>
      <c r="Y2994" s="90">
        <v>2986</v>
      </c>
      <c r="Z2994" s="144"/>
    </row>
    <row r="2995" spans="1:26" x14ac:dyDescent="0.2">
      <c r="A2995" s="3"/>
      <c r="B2995" s="3"/>
      <c r="C2995" s="3"/>
      <c r="D2995" s="3"/>
      <c r="E2995" s="3"/>
      <c r="F2995" s="3"/>
      <c r="G2995" s="3"/>
      <c r="I2995" s="143"/>
      <c r="J2995" s="143"/>
      <c r="K2995" s="143"/>
      <c r="L2995" s="143"/>
      <c r="M2995" s="237"/>
      <c r="N2995" s="143"/>
      <c r="O2995" s="143"/>
      <c r="P2995" s="143"/>
      <c r="Q2995" s="143"/>
      <c r="R2995" s="143"/>
      <c r="S2995" s="143"/>
      <c r="T2995" s="143"/>
      <c r="U2995" s="143"/>
      <c r="V2995" s="143"/>
      <c r="W2995" s="90">
        <f>IF(AND($AM$17&gt;=$X2995,$AM$17&lt;=$Y2995),'TARIFA ENTREGA A DIRECCION USD'!A2995,$W2996)</f>
        <v>0</v>
      </c>
      <c r="X2995" s="90">
        <v>2986.0010000000002</v>
      </c>
      <c r="Y2995" s="90">
        <v>2987</v>
      </c>
      <c r="Z2995" s="144"/>
    </row>
    <row r="2996" spans="1:26" x14ac:dyDescent="0.2">
      <c r="A2996" s="3"/>
      <c r="B2996" s="3"/>
      <c r="C2996" s="3"/>
      <c r="D2996" s="3"/>
      <c r="E2996" s="3"/>
      <c r="F2996" s="3"/>
      <c r="G2996" s="3"/>
      <c r="I2996" s="143"/>
      <c r="J2996" s="143"/>
      <c r="K2996" s="143"/>
      <c r="L2996" s="143"/>
      <c r="M2996" s="237"/>
      <c r="N2996" s="143"/>
      <c r="O2996" s="143"/>
      <c r="P2996" s="143"/>
      <c r="Q2996" s="143"/>
      <c r="R2996" s="143"/>
      <c r="S2996" s="143"/>
      <c r="T2996" s="143"/>
      <c r="U2996" s="143"/>
      <c r="V2996" s="143"/>
      <c r="W2996" s="90">
        <f>IF(AND($AM$17&gt;=$X2996,$AM$17&lt;=$Y2996),'TARIFA ENTREGA A DIRECCION USD'!A2996,$W2997)</f>
        <v>0</v>
      </c>
      <c r="X2996" s="90">
        <v>2987.0010000000002</v>
      </c>
      <c r="Y2996" s="90">
        <v>2988</v>
      </c>
      <c r="Z2996" s="144"/>
    </row>
    <row r="2997" spans="1:26" x14ac:dyDescent="0.2">
      <c r="A2997" s="3"/>
      <c r="B2997" s="3"/>
      <c r="C2997" s="3"/>
      <c r="D2997" s="3"/>
      <c r="E2997" s="3"/>
      <c r="F2997" s="3"/>
      <c r="G2997" s="3"/>
      <c r="I2997" s="143"/>
      <c r="J2997" s="143"/>
      <c r="K2997" s="143"/>
      <c r="L2997" s="143"/>
      <c r="M2997" s="237"/>
      <c r="N2997" s="143"/>
      <c r="O2997" s="143"/>
      <c r="P2997" s="143"/>
      <c r="Q2997" s="143"/>
      <c r="R2997" s="143"/>
      <c r="S2997" s="143"/>
      <c r="T2997" s="143"/>
      <c r="U2997" s="143"/>
      <c r="V2997" s="143"/>
      <c r="W2997" s="90">
        <f>IF(AND($AM$17&gt;=$X2997,$AM$17&lt;=$Y2997),'TARIFA ENTREGA A DIRECCION USD'!A2997,$W2998)</f>
        <v>0</v>
      </c>
      <c r="X2997" s="90">
        <v>2988.0010000000002</v>
      </c>
      <c r="Y2997" s="90">
        <v>2989</v>
      </c>
      <c r="Z2997" s="144"/>
    </row>
    <row r="2998" spans="1:26" x14ac:dyDescent="0.2">
      <c r="A2998" s="3"/>
      <c r="B2998" s="3"/>
      <c r="C2998" s="3"/>
      <c r="D2998" s="3"/>
      <c r="E2998" s="3"/>
      <c r="F2998" s="3"/>
      <c r="G2998" s="3"/>
      <c r="I2998" s="143"/>
      <c r="J2998" s="143"/>
      <c r="K2998" s="143"/>
      <c r="L2998" s="143"/>
      <c r="M2998" s="237"/>
      <c r="N2998" s="143"/>
      <c r="O2998" s="143"/>
      <c r="P2998" s="143"/>
      <c r="Q2998" s="143"/>
      <c r="R2998" s="143"/>
      <c r="S2998" s="143"/>
      <c r="T2998" s="143"/>
      <c r="U2998" s="143"/>
      <c r="V2998" s="143"/>
      <c r="W2998" s="90">
        <f>IF(AND($AM$17&gt;=$X2998,$AM$17&lt;=$Y2998),'TARIFA ENTREGA A DIRECCION USD'!A2998,$W2999)</f>
        <v>0</v>
      </c>
      <c r="X2998" s="90">
        <v>2989.0010000000002</v>
      </c>
      <c r="Y2998" s="90">
        <v>2990</v>
      </c>
      <c r="Z2998" s="144"/>
    </row>
    <row r="2999" spans="1:26" x14ac:dyDescent="0.2">
      <c r="A2999" s="3"/>
      <c r="B2999" s="3"/>
      <c r="C2999" s="3"/>
      <c r="D2999" s="3"/>
      <c r="E2999" s="3"/>
      <c r="F2999" s="3"/>
      <c r="G2999" s="3"/>
      <c r="I2999" s="143"/>
      <c r="J2999" s="143"/>
      <c r="K2999" s="143"/>
      <c r="L2999" s="143"/>
      <c r="M2999" s="237"/>
      <c r="N2999" s="143"/>
      <c r="O2999" s="143"/>
      <c r="P2999" s="143"/>
      <c r="Q2999" s="143"/>
      <c r="R2999" s="143"/>
      <c r="S2999" s="143"/>
      <c r="T2999" s="143"/>
      <c r="U2999" s="143"/>
      <c r="V2999" s="143"/>
      <c r="W2999" s="90">
        <f>IF(AND($AM$17&gt;=$X2999,$AM$17&lt;=$Y2999),'TARIFA ENTREGA A DIRECCION USD'!A2999,$W3000)</f>
        <v>0</v>
      </c>
      <c r="X2999" s="90">
        <v>2990.0010000000002</v>
      </c>
      <c r="Y2999" s="90">
        <v>2991</v>
      </c>
      <c r="Z2999" s="144"/>
    </row>
    <row r="3000" spans="1:26" x14ac:dyDescent="0.2">
      <c r="A3000" s="3"/>
      <c r="B3000" s="3"/>
      <c r="C3000" s="3"/>
      <c r="D3000" s="3"/>
      <c r="E3000" s="3"/>
      <c r="F3000" s="3"/>
      <c r="G3000" s="3"/>
      <c r="I3000" s="143"/>
      <c r="J3000" s="143"/>
      <c r="K3000" s="143"/>
      <c r="L3000" s="143"/>
      <c r="M3000" s="237"/>
      <c r="N3000" s="143"/>
      <c r="O3000" s="143"/>
      <c r="P3000" s="143"/>
      <c r="Q3000" s="143"/>
      <c r="R3000" s="143"/>
      <c r="S3000" s="143"/>
      <c r="T3000" s="143"/>
      <c r="U3000" s="143"/>
      <c r="V3000" s="143"/>
      <c r="W3000" s="90">
        <f>IF(AND($AM$17&gt;=$X3000,$AM$17&lt;=$Y3000),'TARIFA ENTREGA A DIRECCION USD'!A3000,$W3001)</f>
        <v>0</v>
      </c>
      <c r="X3000" s="90">
        <v>2991.0010000000002</v>
      </c>
      <c r="Y3000" s="90">
        <v>2992</v>
      </c>
      <c r="Z3000" s="144"/>
    </row>
    <row r="3001" spans="1:26" x14ac:dyDescent="0.2">
      <c r="A3001" s="3"/>
      <c r="B3001" s="3"/>
      <c r="C3001" s="3"/>
      <c r="D3001" s="3"/>
      <c r="E3001" s="3"/>
      <c r="F3001" s="3"/>
      <c r="G3001" s="3"/>
      <c r="I3001" s="143"/>
      <c r="J3001" s="143"/>
      <c r="K3001" s="143"/>
      <c r="L3001" s="143"/>
      <c r="M3001" s="237"/>
      <c r="N3001" s="143"/>
      <c r="O3001" s="143"/>
      <c r="P3001" s="143"/>
      <c r="Q3001" s="143"/>
      <c r="R3001" s="143"/>
      <c r="S3001" s="143"/>
      <c r="T3001" s="143"/>
      <c r="U3001" s="143"/>
      <c r="V3001" s="143"/>
      <c r="W3001" s="90">
        <f>IF(AND($AM$17&gt;=$X3001,$AM$17&lt;=$Y3001),'TARIFA ENTREGA A DIRECCION USD'!A3001,$W3002)</f>
        <v>0</v>
      </c>
      <c r="X3001" s="90">
        <v>2992.0010000000002</v>
      </c>
      <c r="Y3001" s="90">
        <v>2993</v>
      </c>
      <c r="Z3001" s="144"/>
    </row>
    <row r="3002" spans="1:26" x14ac:dyDescent="0.2">
      <c r="A3002" s="3"/>
      <c r="B3002" s="3"/>
      <c r="C3002" s="3"/>
      <c r="D3002" s="3"/>
      <c r="E3002" s="3"/>
      <c r="F3002" s="3"/>
      <c r="G3002" s="3"/>
      <c r="I3002" s="143"/>
      <c r="J3002" s="143"/>
      <c r="K3002" s="143"/>
      <c r="L3002" s="143"/>
      <c r="M3002" s="237"/>
      <c r="N3002" s="143"/>
      <c r="O3002" s="143"/>
      <c r="P3002" s="143"/>
      <c r="Q3002" s="143"/>
      <c r="R3002" s="143"/>
      <c r="S3002" s="143"/>
      <c r="T3002" s="143"/>
      <c r="U3002" s="143"/>
      <c r="V3002" s="143"/>
      <c r="W3002" s="90">
        <f>IF(AND($AM$17&gt;=$X3002,$AM$17&lt;=$Y3002),'TARIFA ENTREGA A DIRECCION USD'!A3002,$W3003)</f>
        <v>0</v>
      </c>
      <c r="X3002" s="90">
        <v>2993.0010000000002</v>
      </c>
      <c r="Y3002" s="90">
        <v>2994</v>
      </c>
      <c r="Z3002" s="144"/>
    </row>
    <row r="3003" spans="1:26" x14ac:dyDescent="0.2">
      <c r="A3003" s="3"/>
      <c r="B3003" s="3"/>
      <c r="C3003" s="3"/>
      <c r="D3003" s="3"/>
      <c r="E3003" s="3"/>
      <c r="F3003" s="3"/>
      <c r="G3003" s="3"/>
      <c r="I3003" s="143"/>
      <c r="J3003" s="143"/>
      <c r="K3003" s="143"/>
      <c r="L3003" s="143"/>
      <c r="M3003" s="237"/>
      <c r="N3003" s="143"/>
      <c r="O3003" s="143"/>
      <c r="P3003" s="143"/>
      <c r="Q3003" s="143"/>
      <c r="R3003" s="143"/>
      <c r="S3003" s="143"/>
      <c r="T3003" s="143"/>
      <c r="U3003" s="143"/>
      <c r="V3003" s="143"/>
      <c r="W3003" s="90">
        <f>IF(AND($AM$17&gt;=$X3003,$AM$17&lt;=$Y3003),'TARIFA ENTREGA A DIRECCION USD'!A3003,$W3004)</f>
        <v>0</v>
      </c>
      <c r="X3003" s="90">
        <v>2994.0010000000002</v>
      </c>
      <c r="Y3003" s="90">
        <v>2995</v>
      </c>
      <c r="Z3003" s="144"/>
    </row>
    <row r="3004" spans="1:26" x14ac:dyDescent="0.2">
      <c r="A3004" s="3"/>
      <c r="B3004" s="3"/>
      <c r="C3004" s="3"/>
      <c r="D3004" s="3"/>
      <c r="E3004" s="3"/>
      <c r="F3004" s="3"/>
      <c r="G3004" s="3"/>
      <c r="I3004" s="143"/>
      <c r="J3004" s="143"/>
      <c r="K3004" s="143"/>
      <c r="L3004" s="143"/>
      <c r="M3004" s="237"/>
      <c r="N3004" s="143"/>
      <c r="O3004" s="143"/>
      <c r="P3004" s="143"/>
      <c r="Q3004" s="143"/>
      <c r="R3004" s="143"/>
      <c r="S3004" s="143"/>
      <c r="T3004" s="143"/>
      <c r="U3004" s="143"/>
      <c r="V3004" s="143"/>
      <c r="W3004" s="90">
        <f>IF(AND($AM$17&gt;=$X3004,$AM$17&lt;=$Y3004),'TARIFA ENTREGA A DIRECCION USD'!A3004,$W3005)</f>
        <v>0</v>
      </c>
      <c r="X3004" s="90">
        <v>2995.0010000000002</v>
      </c>
      <c r="Y3004" s="90">
        <v>2996</v>
      </c>
      <c r="Z3004" s="144"/>
    </row>
    <row r="3005" spans="1:26" x14ac:dyDescent="0.2">
      <c r="A3005" s="3"/>
      <c r="B3005" s="3"/>
      <c r="C3005" s="3"/>
      <c r="D3005" s="3"/>
      <c r="E3005" s="3"/>
      <c r="F3005" s="3"/>
      <c r="G3005" s="3"/>
      <c r="I3005" s="143"/>
      <c r="J3005" s="143"/>
      <c r="K3005" s="143"/>
      <c r="L3005" s="143"/>
      <c r="M3005" s="237"/>
      <c r="N3005" s="143"/>
      <c r="O3005" s="143"/>
      <c r="P3005" s="143"/>
      <c r="Q3005" s="143"/>
      <c r="R3005" s="143"/>
      <c r="S3005" s="143"/>
      <c r="T3005" s="143"/>
      <c r="U3005" s="143"/>
      <c r="V3005" s="143"/>
      <c r="W3005" s="90">
        <f>IF(AND($AM$17&gt;=$X3005,$AM$17&lt;=$Y3005),'TARIFA ENTREGA A DIRECCION USD'!A3005,$W3006)</f>
        <v>0</v>
      </c>
      <c r="X3005" s="90">
        <v>2996.0010000000002</v>
      </c>
      <c r="Y3005" s="90">
        <v>2997</v>
      </c>
      <c r="Z3005" s="144"/>
    </row>
    <row r="3006" spans="1:26" x14ac:dyDescent="0.2">
      <c r="A3006" s="3"/>
      <c r="B3006" s="3"/>
      <c r="C3006" s="3"/>
      <c r="D3006" s="3"/>
      <c r="E3006" s="3"/>
      <c r="F3006" s="3"/>
      <c r="G3006" s="3"/>
      <c r="I3006" s="143"/>
      <c r="J3006" s="143"/>
      <c r="K3006" s="143"/>
      <c r="L3006" s="143"/>
      <c r="M3006" s="237"/>
      <c r="N3006" s="143"/>
      <c r="O3006" s="143"/>
      <c r="P3006" s="143"/>
      <c r="Q3006" s="143"/>
      <c r="R3006" s="143"/>
      <c r="S3006" s="143"/>
      <c r="T3006" s="143"/>
      <c r="U3006" s="143"/>
      <c r="V3006" s="143"/>
      <c r="W3006" s="90">
        <f>IF(AND($AM$17&gt;=$X3006,$AM$17&lt;=$Y3006),'TARIFA ENTREGA A DIRECCION USD'!A3006,$W3007)</f>
        <v>0</v>
      </c>
      <c r="X3006" s="90">
        <v>2997.0010000000002</v>
      </c>
      <c r="Y3006" s="90">
        <v>2998</v>
      </c>
      <c r="Z3006" s="144"/>
    </row>
    <row r="3007" spans="1:26" x14ac:dyDescent="0.2">
      <c r="A3007" s="3"/>
      <c r="B3007" s="3"/>
      <c r="C3007" s="3"/>
      <c r="D3007" s="3"/>
      <c r="E3007" s="3"/>
      <c r="F3007" s="3"/>
      <c r="G3007" s="3"/>
      <c r="I3007" s="143"/>
      <c r="J3007" s="143"/>
      <c r="K3007" s="143"/>
      <c r="L3007" s="143"/>
      <c r="M3007" s="237"/>
      <c r="N3007" s="143"/>
      <c r="O3007" s="143"/>
      <c r="P3007" s="143"/>
      <c r="Q3007" s="143"/>
      <c r="R3007" s="143"/>
      <c r="S3007" s="143"/>
      <c r="T3007" s="143"/>
      <c r="U3007" s="143"/>
      <c r="V3007" s="143"/>
      <c r="W3007" s="90">
        <f>IF(AND($AM$17&gt;=$X3007,$AM$17&lt;=$Y3007),'TARIFA ENTREGA A DIRECCION USD'!A3007,$W3008)</f>
        <v>0</v>
      </c>
      <c r="X3007" s="90">
        <v>2998.0010000000002</v>
      </c>
      <c r="Y3007" s="90">
        <v>2999</v>
      </c>
      <c r="Z3007" s="144"/>
    </row>
    <row r="3008" spans="1:26" x14ac:dyDescent="0.2">
      <c r="A3008" s="3"/>
      <c r="B3008" s="3"/>
      <c r="C3008" s="3"/>
      <c r="D3008" s="3"/>
      <c r="E3008" s="3"/>
      <c r="F3008" s="3"/>
      <c r="G3008" s="3"/>
      <c r="I3008" s="143"/>
      <c r="J3008" s="143"/>
      <c r="K3008" s="143"/>
      <c r="L3008" s="143"/>
      <c r="M3008" s="237"/>
      <c r="N3008" s="143"/>
      <c r="O3008" s="143"/>
      <c r="P3008" s="143"/>
      <c r="Q3008" s="143"/>
      <c r="R3008" s="143"/>
      <c r="S3008" s="143"/>
      <c r="T3008" s="143"/>
      <c r="U3008" s="143"/>
      <c r="V3008" s="143"/>
      <c r="W3008" s="90">
        <f>IF(AND($AM$17&gt;=$X3008,$AM$17&lt;=$Y3008),'TARIFA ENTREGA A DIRECCION USD'!A3008,$W3009)</f>
        <v>0</v>
      </c>
      <c r="X3008" s="90">
        <v>2999.0010000000002</v>
      </c>
      <c r="Y3008" s="90">
        <v>3000</v>
      </c>
      <c r="Z3008" s="144"/>
    </row>
    <row r="3009" spans="1:26" x14ac:dyDescent="0.2">
      <c r="A3009" s="3"/>
      <c r="B3009" s="3"/>
      <c r="C3009" s="3"/>
      <c r="D3009" s="3"/>
      <c r="E3009" s="3"/>
      <c r="F3009" s="3"/>
      <c r="G3009" s="3"/>
      <c r="I3009" s="143"/>
      <c r="J3009" s="143"/>
      <c r="K3009" s="143"/>
      <c r="L3009" s="143"/>
      <c r="M3009" s="237"/>
      <c r="N3009" s="143"/>
      <c r="O3009" s="143"/>
      <c r="P3009" s="143"/>
      <c r="Q3009" s="143"/>
      <c r="R3009" s="143"/>
      <c r="S3009" s="143"/>
      <c r="T3009" s="143"/>
      <c r="U3009" s="143"/>
      <c r="V3009" s="143"/>
      <c r="W3009" s="90">
        <f>IF(AND($AM$17&gt;=$X3009,$AM$17&lt;=$Y3009),'TARIFA ENTREGA A DIRECCION USD'!A3009,$W3010)</f>
        <v>0</v>
      </c>
      <c r="X3009" s="90">
        <v>3000.0010000000002</v>
      </c>
      <c r="Y3009" s="90">
        <v>3001</v>
      </c>
      <c r="Z3009" s="144"/>
    </row>
    <row r="3010" spans="1:26" x14ac:dyDescent="0.2">
      <c r="A3010" s="3"/>
      <c r="B3010" s="3"/>
      <c r="C3010" s="3"/>
      <c r="D3010" s="3"/>
      <c r="E3010" s="3"/>
      <c r="F3010" s="3"/>
      <c r="G3010" s="3"/>
      <c r="I3010" s="143"/>
      <c r="J3010" s="143"/>
      <c r="K3010" s="143"/>
      <c r="L3010" s="143"/>
      <c r="M3010" s="237"/>
      <c r="N3010" s="143"/>
      <c r="O3010" s="143"/>
      <c r="P3010" s="143"/>
      <c r="Q3010" s="143"/>
      <c r="R3010" s="143"/>
      <c r="S3010" s="143"/>
      <c r="T3010" s="143"/>
      <c r="U3010" s="143"/>
      <c r="V3010" s="143"/>
      <c r="W3010" s="90">
        <f>IF(AND($AM$17&gt;=$X3010,$AM$17&lt;=$Y3010),'TARIFA ENTREGA A DIRECCION USD'!A3010,$W3011)</f>
        <v>0</v>
      </c>
      <c r="X3010" s="90">
        <v>3001.0010000000002</v>
      </c>
      <c r="Y3010" s="90">
        <v>3002</v>
      </c>
      <c r="Z3010" s="144"/>
    </row>
    <row r="3011" spans="1:26" x14ac:dyDescent="0.2">
      <c r="A3011" s="3"/>
      <c r="B3011" s="3"/>
      <c r="C3011" s="3"/>
      <c r="D3011" s="3"/>
      <c r="E3011" s="3"/>
      <c r="F3011" s="3"/>
      <c r="G3011" s="3"/>
      <c r="I3011" s="143"/>
      <c r="J3011" s="143"/>
      <c r="K3011" s="143"/>
      <c r="L3011" s="143"/>
      <c r="M3011" s="237"/>
      <c r="N3011" s="143"/>
      <c r="O3011" s="143"/>
      <c r="P3011" s="143"/>
      <c r="Q3011" s="143"/>
      <c r="R3011" s="143"/>
      <c r="S3011" s="143"/>
      <c r="T3011" s="143"/>
      <c r="U3011" s="143"/>
      <c r="V3011" s="143"/>
      <c r="W3011" s="90">
        <f>IF(AND($AM$17&gt;=$X3011,$AM$17&lt;=$Y3011),'TARIFA ENTREGA A DIRECCION USD'!A3011,$W3012)</f>
        <v>0</v>
      </c>
      <c r="X3011" s="90">
        <v>3002.0010000000002</v>
      </c>
      <c r="Y3011" s="90">
        <v>3003</v>
      </c>
      <c r="Z3011" s="144"/>
    </row>
    <row r="3012" spans="1:26" x14ac:dyDescent="0.2">
      <c r="A3012" s="3"/>
      <c r="B3012" s="3"/>
      <c r="C3012" s="3"/>
      <c r="D3012" s="3"/>
      <c r="E3012" s="3"/>
      <c r="F3012" s="3"/>
      <c r="G3012" s="3"/>
      <c r="I3012" s="143"/>
      <c r="J3012" s="143"/>
      <c r="K3012" s="143"/>
      <c r="L3012" s="143"/>
      <c r="M3012" s="237"/>
      <c r="N3012" s="143"/>
      <c r="O3012" s="143"/>
      <c r="P3012" s="143"/>
      <c r="Q3012" s="143"/>
      <c r="R3012" s="143"/>
      <c r="S3012" s="143"/>
      <c r="T3012" s="143"/>
      <c r="U3012" s="143"/>
      <c r="V3012" s="143"/>
      <c r="W3012" s="90">
        <f>IF(AND($AM$17&gt;=$X3012,$AM$17&lt;=$Y3012),'TARIFA ENTREGA A DIRECCION USD'!A3012,$W3013)</f>
        <v>0</v>
      </c>
      <c r="X3012" s="90">
        <v>3003.0010000000002</v>
      </c>
      <c r="Y3012" s="90">
        <v>3004</v>
      </c>
      <c r="Z3012" s="144"/>
    </row>
    <row r="3013" spans="1:26" x14ac:dyDescent="0.2">
      <c r="A3013" s="3"/>
      <c r="B3013" s="3"/>
      <c r="C3013" s="3"/>
      <c r="D3013" s="3"/>
      <c r="E3013" s="3"/>
      <c r="F3013" s="3"/>
      <c r="G3013" s="3"/>
      <c r="I3013" s="143"/>
      <c r="J3013" s="143"/>
      <c r="K3013" s="143"/>
      <c r="L3013" s="143"/>
      <c r="M3013" s="237"/>
      <c r="N3013" s="143"/>
      <c r="O3013" s="143"/>
      <c r="P3013" s="143"/>
      <c r="Q3013" s="143"/>
      <c r="R3013" s="143"/>
      <c r="S3013" s="143"/>
      <c r="T3013" s="143"/>
      <c r="U3013" s="143"/>
      <c r="V3013" s="143"/>
      <c r="W3013" s="90">
        <f>IF(AND($AM$17&gt;=$X3013,$AM$17&lt;=$Y3013),'TARIFA ENTREGA A DIRECCION USD'!A3013,$W3014)</f>
        <v>0</v>
      </c>
      <c r="X3013" s="90">
        <v>3004.0010000000002</v>
      </c>
      <c r="Y3013" s="90">
        <v>3005</v>
      </c>
      <c r="Z3013" s="144"/>
    </row>
    <row r="3014" spans="1:26" x14ac:dyDescent="0.2">
      <c r="A3014" s="3"/>
      <c r="B3014" s="3"/>
      <c r="C3014" s="3"/>
      <c r="D3014" s="3"/>
      <c r="E3014" s="3"/>
      <c r="F3014" s="3"/>
      <c r="G3014" s="3"/>
      <c r="I3014" s="143"/>
      <c r="J3014" s="143"/>
      <c r="K3014" s="143"/>
      <c r="L3014" s="143"/>
      <c r="M3014" s="237"/>
      <c r="N3014" s="143"/>
      <c r="O3014" s="143"/>
      <c r="P3014" s="143"/>
      <c r="Q3014" s="143"/>
      <c r="R3014" s="143"/>
      <c r="S3014" s="143"/>
      <c r="T3014" s="143"/>
      <c r="U3014" s="143"/>
      <c r="V3014" s="143"/>
      <c r="W3014" s="90">
        <f>IF(AND($AM$17&gt;=$X3014,$AM$17&lt;=$Y3014),'TARIFA ENTREGA A DIRECCION USD'!A3014,$W3015)</f>
        <v>0</v>
      </c>
      <c r="X3014" s="90">
        <v>3005.0010000000002</v>
      </c>
      <c r="Y3014" s="90">
        <v>3006</v>
      </c>
      <c r="Z3014" s="144"/>
    </row>
    <row r="3015" spans="1:26" x14ac:dyDescent="0.2">
      <c r="A3015" s="3"/>
      <c r="B3015" s="3"/>
      <c r="C3015" s="3"/>
      <c r="D3015" s="3"/>
      <c r="E3015" s="3"/>
      <c r="F3015" s="3"/>
      <c r="G3015" s="3"/>
      <c r="I3015" s="143"/>
      <c r="J3015" s="143"/>
      <c r="K3015" s="143"/>
      <c r="L3015" s="143"/>
      <c r="M3015" s="237"/>
      <c r="N3015" s="143"/>
      <c r="O3015" s="143"/>
      <c r="P3015" s="143"/>
      <c r="Q3015" s="143"/>
      <c r="R3015" s="143"/>
      <c r="S3015" s="143"/>
      <c r="T3015" s="143"/>
      <c r="U3015" s="143"/>
      <c r="V3015" s="143"/>
      <c r="W3015" s="90">
        <f>IF(AND($AM$17&gt;=$X3015,$AM$17&lt;=$Y3015),'TARIFA ENTREGA A DIRECCION USD'!A3015,$W3016)</f>
        <v>0</v>
      </c>
      <c r="X3015" s="90">
        <v>3006.0010000000002</v>
      </c>
      <c r="Y3015" s="90">
        <v>3007</v>
      </c>
      <c r="Z3015" s="144"/>
    </row>
    <row r="3016" spans="1:26" x14ac:dyDescent="0.2">
      <c r="A3016" s="3"/>
      <c r="B3016" s="3"/>
      <c r="C3016" s="3"/>
      <c r="D3016" s="3"/>
      <c r="E3016" s="3"/>
      <c r="F3016" s="3"/>
      <c r="G3016" s="3"/>
      <c r="I3016" s="143"/>
      <c r="J3016" s="143"/>
      <c r="K3016" s="143"/>
      <c r="L3016" s="143"/>
      <c r="M3016" s="237"/>
      <c r="N3016" s="143"/>
      <c r="O3016" s="143"/>
      <c r="P3016" s="143"/>
      <c r="Q3016" s="143"/>
      <c r="R3016" s="143"/>
      <c r="S3016" s="143"/>
      <c r="T3016" s="143"/>
      <c r="U3016" s="143"/>
      <c r="V3016" s="143"/>
      <c r="W3016" s="90">
        <f>IF(AND($AM$17&gt;=$X3016,$AM$17&lt;=$Y3016),'TARIFA ENTREGA A DIRECCION USD'!A3016,$W3017)</f>
        <v>0</v>
      </c>
      <c r="X3016" s="90">
        <v>3007.0010000000002</v>
      </c>
      <c r="Y3016" s="90">
        <v>3008</v>
      </c>
      <c r="Z3016" s="144"/>
    </row>
    <row r="3017" spans="1:26" x14ac:dyDescent="0.2">
      <c r="A3017" s="3"/>
      <c r="B3017" s="3"/>
      <c r="C3017" s="3"/>
      <c r="D3017" s="3"/>
      <c r="E3017" s="3"/>
      <c r="F3017" s="3"/>
      <c r="G3017" s="3"/>
      <c r="I3017" s="143"/>
      <c r="J3017" s="143"/>
      <c r="K3017" s="143"/>
      <c r="L3017" s="143"/>
      <c r="M3017" s="237"/>
      <c r="N3017" s="143"/>
      <c r="O3017" s="143"/>
      <c r="P3017" s="143"/>
      <c r="Q3017" s="143"/>
      <c r="R3017" s="143"/>
      <c r="S3017" s="143"/>
      <c r="T3017" s="143"/>
      <c r="U3017" s="143"/>
      <c r="V3017" s="143"/>
      <c r="W3017" s="90">
        <f>IF(AND($AM$17&gt;=$X3017,$AM$17&lt;=$Y3017),'TARIFA ENTREGA A DIRECCION USD'!A3017,$W3018)</f>
        <v>0</v>
      </c>
      <c r="X3017" s="90">
        <v>3008.0010000000002</v>
      </c>
      <c r="Y3017" s="90">
        <v>3009</v>
      </c>
      <c r="Z3017" s="144"/>
    </row>
    <row r="3018" spans="1:26" x14ac:dyDescent="0.2">
      <c r="A3018" s="3"/>
      <c r="B3018" s="3"/>
      <c r="C3018" s="3"/>
      <c r="D3018" s="3"/>
      <c r="E3018" s="3"/>
      <c r="F3018" s="3"/>
      <c r="G3018" s="3"/>
      <c r="I3018" s="143"/>
      <c r="J3018" s="143"/>
      <c r="K3018" s="143"/>
      <c r="L3018" s="143"/>
      <c r="M3018" s="237"/>
      <c r="N3018" s="143"/>
      <c r="O3018" s="143"/>
      <c r="P3018" s="143"/>
      <c r="Q3018" s="143"/>
      <c r="R3018" s="143"/>
      <c r="S3018" s="143"/>
      <c r="T3018" s="143"/>
      <c r="U3018" s="143"/>
      <c r="V3018" s="143"/>
      <c r="W3018" s="90">
        <f>IF(AND($AM$17&gt;=$X3018,$AM$17&lt;=$Y3018),'TARIFA ENTREGA A DIRECCION USD'!A3018,$W3019)</f>
        <v>0</v>
      </c>
      <c r="X3018" s="90">
        <v>3009.0010000000002</v>
      </c>
      <c r="Y3018" s="90">
        <v>3010</v>
      </c>
      <c r="Z3018" s="144"/>
    </row>
    <row r="3019" spans="1:26" x14ac:dyDescent="0.2">
      <c r="A3019" s="3"/>
      <c r="B3019" s="3"/>
      <c r="C3019" s="3"/>
      <c r="D3019" s="3"/>
      <c r="E3019" s="3"/>
      <c r="F3019" s="3"/>
      <c r="G3019" s="3"/>
      <c r="I3019" s="143"/>
      <c r="J3019" s="143"/>
      <c r="K3019" s="143"/>
      <c r="L3019" s="143"/>
      <c r="M3019" s="237"/>
      <c r="N3019" s="143"/>
      <c r="O3019" s="143"/>
      <c r="P3019" s="143"/>
      <c r="Q3019" s="143"/>
      <c r="R3019" s="143"/>
      <c r="S3019" s="143"/>
      <c r="T3019" s="143"/>
      <c r="U3019" s="143"/>
      <c r="V3019" s="143"/>
      <c r="W3019" s="90">
        <f>IF(AND($AM$17&gt;=$X3019,$AM$17&lt;=$Y3019),'TARIFA ENTREGA A DIRECCION USD'!A3019,$W3020)</f>
        <v>0</v>
      </c>
      <c r="X3019" s="90">
        <v>3010.0010000000002</v>
      </c>
      <c r="Y3019" s="90">
        <v>3011</v>
      </c>
      <c r="Z3019" s="144"/>
    </row>
    <row r="3020" spans="1:26" x14ac:dyDescent="0.2">
      <c r="A3020" s="3"/>
      <c r="B3020" s="3"/>
      <c r="C3020" s="3"/>
      <c r="D3020" s="3"/>
      <c r="E3020" s="3"/>
      <c r="F3020" s="3"/>
      <c r="G3020" s="3"/>
      <c r="I3020" s="143"/>
      <c r="J3020" s="143"/>
      <c r="K3020" s="143"/>
      <c r="L3020" s="143"/>
      <c r="M3020" s="237"/>
      <c r="N3020" s="143"/>
      <c r="O3020" s="143"/>
      <c r="P3020" s="143"/>
      <c r="Q3020" s="143"/>
      <c r="R3020" s="143"/>
      <c r="S3020" s="143"/>
      <c r="T3020" s="143"/>
      <c r="U3020" s="143"/>
      <c r="V3020" s="143"/>
      <c r="W3020" s="90">
        <f>IF(AND($AM$17&gt;=$X3020,$AM$17&lt;=$Y3020),'TARIFA ENTREGA A DIRECCION USD'!A3020,$W3021)</f>
        <v>0</v>
      </c>
      <c r="X3020" s="90">
        <v>3011.0010000000002</v>
      </c>
      <c r="Y3020" s="90">
        <v>3012</v>
      </c>
      <c r="Z3020" s="144"/>
    </row>
    <row r="3021" spans="1:26" x14ac:dyDescent="0.2">
      <c r="A3021" s="3"/>
      <c r="B3021" s="3"/>
      <c r="C3021" s="3"/>
      <c r="D3021" s="3"/>
      <c r="E3021" s="3"/>
      <c r="F3021" s="3"/>
      <c r="G3021" s="3"/>
      <c r="I3021" s="143"/>
      <c r="J3021" s="143"/>
      <c r="K3021" s="143"/>
      <c r="L3021" s="143"/>
      <c r="M3021" s="237"/>
      <c r="N3021" s="143"/>
      <c r="O3021" s="143"/>
      <c r="P3021" s="143"/>
      <c r="Q3021" s="143"/>
      <c r="R3021" s="143"/>
      <c r="S3021" s="143"/>
      <c r="T3021" s="143"/>
      <c r="U3021" s="143"/>
      <c r="V3021" s="143"/>
      <c r="W3021" s="90">
        <f>IF(AND($AM$17&gt;=$X3021,$AM$17&lt;=$Y3021),'TARIFA ENTREGA A DIRECCION USD'!A3021,$W3022)</f>
        <v>0</v>
      </c>
      <c r="X3021" s="90">
        <v>3012.0010000000002</v>
      </c>
      <c r="Y3021" s="90">
        <v>3013</v>
      </c>
      <c r="Z3021" s="144"/>
    </row>
    <row r="3022" spans="1:26" x14ac:dyDescent="0.2">
      <c r="A3022" s="3"/>
      <c r="B3022" s="3"/>
      <c r="C3022" s="3"/>
      <c r="D3022" s="3"/>
      <c r="E3022" s="3"/>
      <c r="F3022" s="3"/>
      <c r="G3022" s="3"/>
      <c r="I3022" s="143"/>
      <c r="J3022" s="143"/>
      <c r="K3022" s="143"/>
      <c r="L3022" s="143"/>
      <c r="M3022" s="237"/>
      <c r="N3022" s="143"/>
      <c r="O3022" s="143"/>
      <c r="P3022" s="143"/>
      <c r="Q3022" s="143"/>
      <c r="R3022" s="143"/>
      <c r="S3022" s="143"/>
      <c r="T3022" s="143"/>
      <c r="U3022" s="143"/>
      <c r="V3022" s="143"/>
      <c r="W3022" s="90">
        <f>IF(AND($AM$17&gt;=$X3022,$AM$17&lt;=$Y3022),'TARIFA ENTREGA A DIRECCION USD'!A3022,$W3023)</f>
        <v>0</v>
      </c>
      <c r="X3022" s="90">
        <v>3013.0010000000002</v>
      </c>
      <c r="Y3022" s="90">
        <v>3014</v>
      </c>
      <c r="Z3022" s="144"/>
    </row>
    <row r="3023" spans="1:26" x14ac:dyDescent="0.2">
      <c r="A3023" s="3"/>
      <c r="B3023" s="3"/>
      <c r="C3023" s="3"/>
      <c r="D3023" s="3"/>
      <c r="E3023" s="3"/>
      <c r="F3023" s="3"/>
      <c r="G3023" s="3"/>
      <c r="I3023" s="143"/>
      <c r="J3023" s="143"/>
      <c r="K3023" s="143"/>
      <c r="L3023" s="143"/>
      <c r="M3023" s="237"/>
      <c r="N3023" s="143"/>
      <c r="O3023" s="143"/>
      <c r="P3023" s="143"/>
      <c r="Q3023" s="143"/>
      <c r="R3023" s="143"/>
      <c r="S3023" s="143"/>
      <c r="T3023" s="143"/>
      <c r="U3023" s="143"/>
      <c r="V3023" s="143"/>
      <c r="W3023" s="90">
        <f>IF(AND($AM$17&gt;=$X3023,$AM$17&lt;=$Y3023),'TARIFA ENTREGA A DIRECCION USD'!A3023,$W3024)</f>
        <v>0</v>
      </c>
      <c r="X3023" s="90">
        <v>3014.0010000000002</v>
      </c>
      <c r="Y3023" s="90">
        <v>3015</v>
      </c>
      <c r="Z3023" s="144"/>
    </row>
    <row r="3024" spans="1:26" x14ac:dyDescent="0.2">
      <c r="A3024" s="3"/>
      <c r="B3024" s="3"/>
      <c r="C3024" s="3"/>
      <c r="D3024" s="3"/>
      <c r="E3024" s="3"/>
      <c r="F3024" s="3"/>
      <c r="G3024" s="3"/>
      <c r="I3024" s="143"/>
      <c r="J3024" s="143"/>
      <c r="K3024" s="143"/>
      <c r="L3024" s="143"/>
      <c r="M3024" s="237"/>
      <c r="N3024" s="143"/>
      <c r="O3024" s="143"/>
      <c r="P3024" s="143"/>
      <c r="Q3024" s="143"/>
      <c r="R3024" s="143"/>
      <c r="S3024" s="143"/>
      <c r="T3024" s="143"/>
      <c r="U3024" s="143"/>
      <c r="V3024" s="143"/>
      <c r="W3024" s="90">
        <f>IF(AND($AM$17&gt;=$X3024,$AM$17&lt;=$Y3024),'TARIFA ENTREGA A DIRECCION USD'!A3024,$W3025)</f>
        <v>0</v>
      </c>
      <c r="X3024" s="90">
        <v>3015.0010000000002</v>
      </c>
      <c r="Y3024" s="90">
        <v>3016</v>
      </c>
      <c r="Z3024" s="144"/>
    </row>
    <row r="3025" spans="1:26" x14ac:dyDescent="0.2">
      <c r="A3025" s="3"/>
      <c r="B3025" s="3"/>
      <c r="C3025" s="3"/>
      <c r="D3025" s="3"/>
      <c r="E3025" s="3"/>
      <c r="F3025" s="3"/>
      <c r="G3025" s="3"/>
      <c r="I3025" s="143"/>
      <c r="J3025" s="143"/>
      <c r="K3025" s="143"/>
      <c r="L3025" s="143"/>
      <c r="M3025" s="237"/>
      <c r="N3025" s="143"/>
      <c r="O3025" s="143"/>
      <c r="P3025" s="143"/>
      <c r="Q3025" s="143"/>
      <c r="R3025" s="143"/>
      <c r="S3025" s="143"/>
      <c r="T3025" s="143"/>
      <c r="U3025" s="143"/>
      <c r="V3025" s="143"/>
      <c r="W3025" s="90">
        <f>IF(AND($AM$17&gt;=$X3025,$AM$17&lt;=$Y3025),'TARIFA ENTREGA A DIRECCION USD'!A3025,$W3026)</f>
        <v>0</v>
      </c>
      <c r="X3025" s="90">
        <v>3016.0010000000002</v>
      </c>
      <c r="Y3025" s="90">
        <v>3017</v>
      </c>
      <c r="Z3025" s="144"/>
    </row>
    <row r="3026" spans="1:26" x14ac:dyDescent="0.2">
      <c r="A3026" s="3"/>
      <c r="B3026" s="3"/>
      <c r="C3026" s="3"/>
      <c r="D3026" s="3"/>
      <c r="E3026" s="3"/>
      <c r="F3026" s="3"/>
      <c r="G3026" s="3"/>
      <c r="I3026" s="143"/>
      <c r="J3026" s="143"/>
      <c r="K3026" s="143"/>
      <c r="L3026" s="143"/>
      <c r="M3026" s="237"/>
      <c r="N3026" s="143"/>
      <c r="O3026" s="143"/>
      <c r="P3026" s="143"/>
      <c r="Q3026" s="143"/>
      <c r="R3026" s="143"/>
      <c r="S3026" s="143"/>
      <c r="T3026" s="143"/>
      <c r="U3026" s="143"/>
      <c r="V3026" s="143"/>
      <c r="W3026" s="90">
        <f>IF(AND($AM$17&gt;=$X3026,$AM$17&lt;=$Y3026),'TARIFA ENTREGA A DIRECCION USD'!A3026,$W3027)</f>
        <v>0</v>
      </c>
      <c r="X3026" s="90">
        <v>3017.0010000000002</v>
      </c>
      <c r="Y3026" s="90">
        <v>3018</v>
      </c>
      <c r="Z3026" s="144"/>
    </row>
    <row r="3027" spans="1:26" x14ac:dyDescent="0.2">
      <c r="A3027" s="3"/>
      <c r="B3027" s="3"/>
      <c r="C3027" s="3"/>
      <c r="D3027" s="3"/>
      <c r="E3027" s="3"/>
      <c r="F3027" s="3"/>
      <c r="G3027" s="3"/>
      <c r="I3027" s="143"/>
      <c r="J3027" s="143"/>
      <c r="K3027" s="143"/>
      <c r="L3027" s="143"/>
      <c r="M3027" s="237"/>
      <c r="N3027" s="143"/>
      <c r="O3027" s="143"/>
      <c r="P3027" s="143"/>
      <c r="Q3027" s="143"/>
      <c r="R3027" s="143"/>
      <c r="S3027" s="143"/>
      <c r="T3027" s="143"/>
      <c r="U3027" s="143"/>
      <c r="V3027" s="143"/>
      <c r="W3027" s="90">
        <f>IF(AND($AM$17&gt;=$X3027,$AM$17&lt;=$Y3027),'TARIFA ENTREGA A DIRECCION USD'!A3027,$W3028)</f>
        <v>0</v>
      </c>
      <c r="X3027" s="90">
        <v>3018.0010000000002</v>
      </c>
      <c r="Y3027" s="90">
        <v>3019</v>
      </c>
      <c r="Z3027" s="144"/>
    </row>
    <row r="3028" spans="1:26" x14ac:dyDescent="0.2">
      <c r="A3028" s="3"/>
      <c r="B3028" s="3"/>
      <c r="C3028" s="3"/>
      <c r="D3028" s="3"/>
      <c r="E3028" s="3"/>
      <c r="F3028" s="3"/>
      <c r="G3028" s="3"/>
      <c r="I3028" s="143"/>
      <c r="J3028" s="143"/>
      <c r="K3028" s="143"/>
      <c r="L3028" s="143"/>
      <c r="M3028" s="237"/>
      <c r="N3028" s="143"/>
      <c r="O3028" s="143"/>
      <c r="P3028" s="143"/>
      <c r="Q3028" s="143"/>
      <c r="R3028" s="143"/>
      <c r="S3028" s="143"/>
      <c r="T3028" s="143"/>
      <c r="U3028" s="143"/>
      <c r="V3028" s="143"/>
      <c r="W3028" s="90">
        <f>IF(AND($AM$17&gt;=$X3028,$AM$17&lt;=$Y3028),'TARIFA ENTREGA A DIRECCION USD'!A3028,$W3029)</f>
        <v>0</v>
      </c>
      <c r="X3028" s="90">
        <v>3019.0010000000002</v>
      </c>
      <c r="Y3028" s="90">
        <v>3020</v>
      </c>
      <c r="Z3028" s="144"/>
    </row>
    <row r="3029" spans="1:26" x14ac:dyDescent="0.2">
      <c r="A3029" s="3"/>
      <c r="B3029" s="3"/>
      <c r="C3029" s="3"/>
      <c r="D3029" s="3"/>
      <c r="E3029" s="3"/>
      <c r="F3029" s="3"/>
      <c r="G3029" s="3"/>
      <c r="I3029" s="143"/>
      <c r="J3029" s="143"/>
      <c r="K3029" s="143"/>
      <c r="L3029" s="143"/>
      <c r="M3029" s="237"/>
      <c r="N3029" s="143"/>
      <c r="O3029" s="143"/>
      <c r="P3029" s="143"/>
      <c r="Q3029" s="143"/>
      <c r="R3029" s="143"/>
      <c r="S3029" s="143"/>
      <c r="T3029" s="143"/>
      <c r="U3029" s="143"/>
      <c r="V3029" s="143"/>
      <c r="W3029" s="90">
        <f>IF(AND($AM$17&gt;=$X3029,$AM$17&lt;=$Y3029),'TARIFA ENTREGA A DIRECCION USD'!A3029,$W3030)</f>
        <v>0</v>
      </c>
      <c r="X3029" s="90">
        <v>3020.0010000000002</v>
      </c>
      <c r="Y3029" s="90">
        <v>3021</v>
      </c>
      <c r="Z3029" s="144"/>
    </row>
    <row r="3030" spans="1:26" x14ac:dyDescent="0.2">
      <c r="A3030" s="3"/>
      <c r="B3030" s="3"/>
      <c r="C3030" s="3"/>
      <c r="D3030" s="3"/>
      <c r="E3030" s="3"/>
      <c r="F3030" s="3"/>
      <c r="G3030" s="3"/>
      <c r="I3030" s="143"/>
      <c r="J3030" s="143"/>
      <c r="K3030" s="143"/>
      <c r="L3030" s="143"/>
      <c r="M3030" s="237"/>
      <c r="N3030" s="143"/>
      <c r="O3030" s="143"/>
      <c r="P3030" s="143"/>
      <c r="Q3030" s="143"/>
      <c r="R3030" s="143"/>
      <c r="S3030" s="143"/>
      <c r="T3030" s="143"/>
      <c r="U3030" s="143"/>
      <c r="V3030" s="143"/>
      <c r="W3030" s="90">
        <f>IF(AND($AM$17&gt;=$X3030,$AM$17&lt;=$Y3030),'TARIFA ENTREGA A DIRECCION USD'!A3030,$W3031)</f>
        <v>0</v>
      </c>
      <c r="X3030" s="90">
        <v>3021.0010000000002</v>
      </c>
      <c r="Y3030" s="90">
        <v>3022</v>
      </c>
      <c r="Z3030" s="144"/>
    </row>
    <row r="3031" spans="1:26" x14ac:dyDescent="0.2">
      <c r="A3031" s="3"/>
      <c r="B3031" s="3"/>
      <c r="C3031" s="3"/>
      <c r="D3031" s="3"/>
      <c r="E3031" s="3"/>
      <c r="F3031" s="3"/>
      <c r="G3031" s="3"/>
      <c r="I3031" s="143"/>
      <c r="J3031" s="143"/>
      <c r="K3031" s="143"/>
      <c r="L3031" s="143"/>
      <c r="M3031" s="237"/>
      <c r="N3031" s="143"/>
      <c r="O3031" s="143"/>
      <c r="P3031" s="143"/>
      <c r="Q3031" s="143"/>
      <c r="R3031" s="143"/>
      <c r="S3031" s="143"/>
      <c r="T3031" s="143"/>
      <c r="U3031" s="143"/>
      <c r="V3031" s="143"/>
      <c r="W3031" s="90">
        <f>IF(AND($AM$17&gt;=$X3031,$AM$17&lt;=$Y3031),'TARIFA ENTREGA A DIRECCION USD'!A3031,$W3032)</f>
        <v>0</v>
      </c>
      <c r="X3031" s="90">
        <v>3022.0010000000002</v>
      </c>
      <c r="Y3031" s="90">
        <v>3023</v>
      </c>
      <c r="Z3031" s="144"/>
    </row>
    <row r="3032" spans="1:26" x14ac:dyDescent="0.2">
      <c r="A3032" s="3"/>
      <c r="B3032" s="3"/>
      <c r="C3032" s="3"/>
      <c r="D3032" s="3"/>
      <c r="E3032" s="3"/>
      <c r="F3032" s="3"/>
      <c r="G3032" s="3"/>
      <c r="I3032" s="143"/>
      <c r="J3032" s="143"/>
      <c r="K3032" s="143"/>
      <c r="L3032" s="143"/>
      <c r="M3032" s="237"/>
      <c r="N3032" s="143"/>
      <c r="O3032" s="143"/>
      <c r="P3032" s="143"/>
      <c r="Q3032" s="143"/>
      <c r="R3032" s="143"/>
      <c r="S3032" s="143"/>
      <c r="T3032" s="143"/>
      <c r="U3032" s="143"/>
      <c r="V3032" s="143"/>
      <c r="W3032" s="90">
        <f>IF(AND($AM$17&gt;=$X3032,$AM$17&lt;=$Y3032),'TARIFA ENTREGA A DIRECCION USD'!A3032,$W3033)</f>
        <v>0</v>
      </c>
      <c r="X3032" s="90">
        <v>3023.0010000000002</v>
      </c>
      <c r="Y3032" s="90">
        <v>3024</v>
      </c>
      <c r="Z3032" s="144"/>
    </row>
    <row r="3033" spans="1:26" x14ac:dyDescent="0.2">
      <c r="A3033" s="3"/>
      <c r="B3033" s="3"/>
      <c r="C3033" s="3"/>
      <c r="D3033" s="3"/>
      <c r="E3033" s="3"/>
      <c r="F3033" s="3"/>
      <c r="G3033" s="3"/>
      <c r="I3033" s="143"/>
      <c r="J3033" s="143"/>
      <c r="K3033" s="143"/>
      <c r="L3033" s="143"/>
      <c r="M3033" s="237"/>
      <c r="N3033" s="143"/>
      <c r="O3033" s="143"/>
      <c r="P3033" s="143"/>
      <c r="Q3033" s="143"/>
      <c r="R3033" s="143"/>
      <c r="S3033" s="143"/>
      <c r="T3033" s="143"/>
      <c r="U3033" s="143"/>
      <c r="V3033" s="143"/>
      <c r="W3033" s="90">
        <f>IF(AND($AM$17&gt;=$X3033,$AM$17&lt;=$Y3033),'TARIFA ENTREGA A DIRECCION USD'!A3033,$W3034)</f>
        <v>0</v>
      </c>
      <c r="X3033" s="90">
        <v>3024.0010000000002</v>
      </c>
      <c r="Y3033" s="90">
        <v>3025</v>
      </c>
      <c r="Z3033" s="144"/>
    </row>
    <row r="3034" spans="1:26" x14ac:dyDescent="0.2">
      <c r="A3034" s="3"/>
      <c r="B3034" s="3"/>
      <c r="C3034" s="3"/>
      <c r="D3034" s="3"/>
      <c r="E3034" s="3"/>
      <c r="F3034" s="3"/>
      <c r="G3034" s="3"/>
      <c r="I3034" s="143"/>
      <c r="J3034" s="143"/>
      <c r="K3034" s="143"/>
      <c r="L3034" s="143"/>
      <c r="M3034" s="237"/>
      <c r="N3034" s="143"/>
      <c r="O3034" s="143"/>
      <c r="P3034" s="143"/>
      <c r="Q3034" s="143"/>
      <c r="R3034" s="143"/>
      <c r="S3034" s="143"/>
      <c r="T3034" s="143"/>
      <c r="U3034" s="143"/>
      <c r="V3034" s="143"/>
      <c r="W3034" s="90">
        <f>IF(AND($AM$17&gt;=$X3034,$AM$17&lt;=$Y3034),'TARIFA ENTREGA A DIRECCION USD'!A3034,$W3035)</f>
        <v>0</v>
      </c>
      <c r="X3034" s="90">
        <v>3025.0010000000002</v>
      </c>
      <c r="Y3034" s="90">
        <v>3026</v>
      </c>
      <c r="Z3034" s="144"/>
    </row>
    <row r="3035" spans="1:26" x14ac:dyDescent="0.2">
      <c r="A3035" s="3"/>
      <c r="B3035" s="3"/>
      <c r="C3035" s="3"/>
      <c r="D3035" s="3"/>
      <c r="E3035" s="3"/>
      <c r="F3035" s="3"/>
      <c r="G3035" s="3"/>
      <c r="I3035" s="143"/>
      <c r="J3035" s="143"/>
      <c r="K3035" s="143"/>
      <c r="L3035" s="143"/>
      <c r="M3035" s="237"/>
      <c r="N3035" s="143"/>
      <c r="O3035" s="143"/>
      <c r="P3035" s="143"/>
      <c r="Q3035" s="143"/>
      <c r="R3035" s="143"/>
      <c r="S3035" s="143"/>
      <c r="T3035" s="143"/>
      <c r="U3035" s="143"/>
      <c r="V3035" s="143"/>
      <c r="W3035" s="90">
        <f>IF(AND($AM$17&gt;=$X3035,$AM$17&lt;=$Y3035),'TARIFA ENTREGA A DIRECCION USD'!A3035,$W3036)</f>
        <v>0</v>
      </c>
      <c r="X3035" s="90">
        <v>3026.0010000000002</v>
      </c>
      <c r="Y3035" s="90">
        <v>3027</v>
      </c>
      <c r="Z3035" s="144"/>
    </row>
    <row r="3036" spans="1:26" x14ac:dyDescent="0.2">
      <c r="A3036" s="3"/>
      <c r="B3036" s="3"/>
      <c r="C3036" s="3"/>
      <c r="D3036" s="3"/>
      <c r="E3036" s="3"/>
      <c r="F3036" s="3"/>
      <c r="G3036" s="3"/>
      <c r="I3036" s="143"/>
      <c r="J3036" s="143"/>
      <c r="K3036" s="143"/>
      <c r="L3036" s="143"/>
      <c r="M3036" s="237"/>
      <c r="N3036" s="143"/>
      <c r="O3036" s="143"/>
      <c r="P3036" s="143"/>
      <c r="Q3036" s="143"/>
      <c r="R3036" s="143"/>
      <c r="S3036" s="143"/>
      <c r="T3036" s="143"/>
      <c r="U3036" s="143"/>
      <c r="V3036" s="143"/>
      <c r="W3036" s="90">
        <f>IF(AND($AM$17&gt;=$X3036,$AM$17&lt;=$Y3036),'TARIFA ENTREGA A DIRECCION USD'!A3036,$W3037)</f>
        <v>0</v>
      </c>
      <c r="X3036" s="90">
        <v>3027.0010000000002</v>
      </c>
      <c r="Y3036" s="90">
        <v>3028</v>
      </c>
      <c r="Z3036" s="144"/>
    </row>
    <row r="3037" spans="1:26" x14ac:dyDescent="0.2">
      <c r="A3037" s="3"/>
      <c r="B3037" s="3"/>
      <c r="C3037" s="3"/>
      <c r="D3037" s="3"/>
      <c r="E3037" s="3"/>
      <c r="F3037" s="3"/>
      <c r="G3037" s="3"/>
      <c r="I3037" s="143"/>
      <c r="J3037" s="143"/>
      <c r="K3037" s="143"/>
      <c r="L3037" s="143"/>
      <c r="M3037" s="237"/>
      <c r="N3037" s="143"/>
      <c r="O3037" s="143"/>
      <c r="P3037" s="143"/>
      <c r="Q3037" s="143"/>
      <c r="R3037" s="143"/>
      <c r="S3037" s="143"/>
      <c r="T3037" s="143"/>
      <c r="U3037" s="143"/>
      <c r="V3037" s="143"/>
      <c r="W3037" s="90">
        <f>IF(AND($AM$17&gt;=$X3037,$AM$17&lt;=$Y3037),'TARIFA ENTREGA A DIRECCION USD'!A3037,$W3038)</f>
        <v>0</v>
      </c>
      <c r="X3037" s="90">
        <v>3028.0010000000002</v>
      </c>
      <c r="Y3037" s="90">
        <v>3029</v>
      </c>
      <c r="Z3037" s="144"/>
    </row>
    <row r="3038" spans="1:26" x14ac:dyDescent="0.2">
      <c r="A3038" s="3"/>
      <c r="B3038" s="3"/>
      <c r="C3038" s="3"/>
      <c r="D3038" s="3"/>
      <c r="E3038" s="3"/>
      <c r="F3038" s="3"/>
      <c r="G3038" s="3"/>
      <c r="I3038" s="143"/>
      <c r="J3038" s="143"/>
      <c r="K3038" s="143"/>
      <c r="L3038" s="143"/>
      <c r="M3038" s="237"/>
      <c r="N3038" s="143"/>
      <c r="O3038" s="143"/>
      <c r="P3038" s="143"/>
      <c r="Q3038" s="143"/>
      <c r="R3038" s="143"/>
      <c r="S3038" s="143"/>
      <c r="T3038" s="143"/>
      <c r="U3038" s="143"/>
      <c r="V3038" s="143"/>
      <c r="W3038" s="90">
        <f>IF(AND($AM$17&gt;=$X3038,$AM$17&lt;=$Y3038),'TARIFA ENTREGA A DIRECCION USD'!A3038,$W3039)</f>
        <v>0</v>
      </c>
      <c r="X3038" s="90">
        <v>3029.0010000000002</v>
      </c>
      <c r="Y3038" s="90">
        <v>3030</v>
      </c>
      <c r="Z3038" s="144"/>
    </row>
    <row r="3039" spans="1:26" x14ac:dyDescent="0.2">
      <c r="A3039" s="3"/>
      <c r="B3039" s="3"/>
      <c r="C3039" s="3"/>
      <c r="D3039" s="3"/>
      <c r="E3039" s="3"/>
      <c r="F3039" s="3"/>
      <c r="G3039" s="3"/>
      <c r="I3039" s="143"/>
      <c r="J3039" s="143"/>
      <c r="K3039" s="143"/>
      <c r="L3039" s="143"/>
      <c r="M3039" s="237"/>
      <c r="N3039" s="143"/>
      <c r="O3039" s="143"/>
      <c r="P3039" s="143"/>
      <c r="Q3039" s="143"/>
      <c r="R3039" s="143"/>
      <c r="S3039" s="143"/>
      <c r="T3039" s="143"/>
      <c r="U3039" s="143"/>
      <c r="V3039" s="143"/>
      <c r="W3039" s="90">
        <f>IF(AND($AM$17&gt;=$X3039,$AM$17&lt;=$Y3039),'TARIFA ENTREGA A DIRECCION USD'!A3039,$W3040)</f>
        <v>0</v>
      </c>
      <c r="X3039" s="90">
        <v>3030.0010000000002</v>
      </c>
      <c r="Y3039" s="90">
        <v>3031</v>
      </c>
      <c r="Z3039" s="144"/>
    </row>
    <row r="3040" spans="1:26" x14ac:dyDescent="0.2">
      <c r="A3040" s="3"/>
      <c r="B3040" s="3"/>
      <c r="C3040" s="3"/>
      <c r="D3040" s="3"/>
      <c r="E3040" s="3"/>
      <c r="F3040" s="3"/>
      <c r="G3040" s="3"/>
      <c r="I3040" s="143"/>
      <c r="J3040" s="143"/>
      <c r="K3040" s="143"/>
      <c r="L3040" s="143"/>
      <c r="M3040" s="237"/>
      <c r="N3040" s="143"/>
      <c r="O3040" s="143"/>
      <c r="P3040" s="143"/>
      <c r="Q3040" s="143"/>
      <c r="R3040" s="143"/>
      <c r="S3040" s="143"/>
      <c r="T3040" s="143"/>
      <c r="U3040" s="143"/>
      <c r="V3040" s="143"/>
      <c r="W3040" s="90">
        <f>IF(AND($AM$17&gt;=$X3040,$AM$17&lt;=$Y3040),'TARIFA ENTREGA A DIRECCION USD'!A3040,$W3041)</f>
        <v>0</v>
      </c>
      <c r="X3040" s="90">
        <v>3031.0010000000002</v>
      </c>
      <c r="Y3040" s="90">
        <v>3032</v>
      </c>
      <c r="Z3040" s="144"/>
    </row>
    <row r="3041" spans="1:26" x14ac:dyDescent="0.2">
      <c r="A3041" s="3"/>
      <c r="B3041" s="3"/>
      <c r="C3041" s="3"/>
      <c r="D3041" s="3"/>
      <c r="E3041" s="3"/>
      <c r="F3041" s="3"/>
      <c r="G3041" s="3"/>
      <c r="I3041" s="143"/>
      <c r="J3041" s="143"/>
      <c r="K3041" s="143"/>
      <c r="L3041" s="143"/>
      <c r="M3041" s="237"/>
      <c r="N3041" s="143"/>
      <c r="O3041" s="143"/>
      <c r="P3041" s="143"/>
      <c r="Q3041" s="143"/>
      <c r="R3041" s="143"/>
      <c r="S3041" s="143"/>
      <c r="T3041" s="143"/>
      <c r="U3041" s="143"/>
      <c r="V3041" s="143"/>
      <c r="W3041" s="90">
        <f>IF(AND($AM$17&gt;=$X3041,$AM$17&lt;=$Y3041),'TARIFA ENTREGA A DIRECCION USD'!A3041,$W3042)</f>
        <v>0</v>
      </c>
      <c r="X3041" s="90">
        <v>3032.0010000000002</v>
      </c>
      <c r="Y3041" s="90">
        <v>3033</v>
      </c>
      <c r="Z3041" s="144"/>
    </row>
    <row r="3042" spans="1:26" x14ac:dyDescent="0.2">
      <c r="A3042" s="3"/>
      <c r="B3042" s="3"/>
      <c r="C3042" s="3"/>
      <c r="D3042" s="3"/>
      <c r="E3042" s="3"/>
      <c r="F3042" s="3"/>
      <c r="G3042" s="3"/>
      <c r="I3042" s="143"/>
      <c r="J3042" s="143"/>
      <c r="K3042" s="143"/>
      <c r="L3042" s="143"/>
      <c r="M3042" s="237"/>
      <c r="N3042" s="143"/>
      <c r="O3042" s="143"/>
      <c r="P3042" s="143"/>
      <c r="Q3042" s="143"/>
      <c r="R3042" s="143"/>
      <c r="S3042" s="143"/>
      <c r="T3042" s="143"/>
      <c r="U3042" s="143"/>
      <c r="V3042" s="143"/>
      <c r="W3042" s="90">
        <f>IF(AND($AM$17&gt;=$X3042,$AM$17&lt;=$Y3042),'TARIFA ENTREGA A DIRECCION USD'!A3042,$W3043)</f>
        <v>0</v>
      </c>
      <c r="X3042" s="90">
        <v>3033.0010000000002</v>
      </c>
      <c r="Y3042" s="90">
        <v>3034</v>
      </c>
      <c r="Z3042" s="144"/>
    </row>
    <row r="3043" spans="1:26" x14ac:dyDescent="0.2">
      <c r="A3043" s="3"/>
      <c r="B3043" s="3"/>
      <c r="C3043" s="3"/>
      <c r="D3043" s="3"/>
      <c r="E3043" s="3"/>
      <c r="F3043" s="3"/>
      <c r="G3043" s="3"/>
      <c r="I3043" s="143"/>
      <c r="J3043" s="143"/>
      <c r="K3043" s="143"/>
      <c r="L3043" s="143"/>
      <c r="M3043" s="237"/>
      <c r="N3043" s="143"/>
      <c r="O3043" s="143"/>
      <c r="P3043" s="143"/>
      <c r="Q3043" s="143"/>
      <c r="R3043" s="143"/>
      <c r="S3043" s="143"/>
      <c r="T3043" s="143"/>
      <c r="U3043" s="143"/>
      <c r="V3043" s="143"/>
      <c r="W3043" s="90">
        <f>IF(AND($AM$17&gt;=$X3043,$AM$17&lt;=$Y3043),'TARIFA ENTREGA A DIRECCION USD'!A3043,$W3044)</f>
        <v>0</v>
      </c>
      <c r="X3043" s="90">
        <v>3034.0010000000002</v>
      </c>
      <c r="Y3043" s="90">
        <v>3035</v>
      </c>
      <c r="Z3043" s="144"/>
    </row>
    <row r="3044" spans="1:26" x14ac:dyDescent="0.2">
      <c r="A3044" s="3"/>
      <c r="B3044" s="3"/>
      <c r="C3044" s="3"/>
      <c r="D3044" s="3"/>
      <c r="E3044" s="3"/>
      <c r="F3044" s="3"/>
      <c r="G3044" s="3"/>
      <c r="I3044" s="143"/>
      <c r="J3044" s="143"/>
      <c r="K3044" s="143"/>
      <c r="L3044" s="143"/>
      <c r="M3044" s="237"/>
      <c r="N3044" s="143"/>
      <c r="O3044" s="143"/>
      <c r="P3044" s="143"/>
      <c r="Q3044" s="143"/>
      <c r="R3044" s="143"/>
      <c r="S3044" s="143"/>
      <c r="T3044" s="143"/>
      <c r="U3044" s="143"/>
      <c r="V3044" s="143"/>
      <c r="W3044" s="90">
        <f>IF(AND($AM$17&gt;=$X3044,$AM$17&lt;=$Y3044),'TARIFA ENTREGA A DIRECCION USD'!A3044,$W3045)</f>
        <v>0</v>
      </c>
      <c r="X3044" s="90">
        <v>3035.0010000000002</v>
      </c>
      <c r="Y3044" s="90">
        <v>3036</v>
      </c>
      <c r="Z3044" s="144"/>
    </row>
    <row r="3045" spans="1:26" x14ac:dyDescent="0.2">
      <c r="A3045" s="3"/>
      <c r="B3045" s="3"/>
      <c r="C3045" s="3"/>
      <c r="D3045" s="3"/>
      <c r="E3045" s="3"/>
      <c r="F3045" s="3"/>
      <c r="G3045" s="3"/>
      <c r="I3045" s="143"/>
      <c r="J3045" s="143"/>
      <c r="K3045" s="143"/>
      <c r="L3045" s="143"/>
      <c r="M3045" s="237"/>
      <c r="N3045" s="143"/>
      <c r="O3045" s="143"/>
      <c r="P3045" s="143"/>
      <c r="Q3045" s="143"/>
      <c r="R3045" s="143"/>
      <c r="S3045" s="143"/>
      <c r="T3045" s="143"/>
      <c r="U3045" s="143"/>
      <c r="V3045" s="143"/>
      <c r="W3045" s="90">
        <f>IF(AND($AM$17&gt;=$X3045,$AM$17&lt;=$Y3045),'TARIFA ENTREGA A DIRECCION USD'!A3045,$W3046)</f>
        <v>0</v>
      </c>
      <c r="X3045" s="90">
        <v>3036.0010000000002</v>
      </c>
      <c r="Y3045" s="90">
        <v>3037</v>
      </c>
      <c r="Z3045" s="144"/>
    </row>
    <row r="3046" spans="1:26" x14ac:dyDescent="0.2">
      <c r="A3046" s="3"/>
      <c r="B3046" s="3"/>
      <c r="C3046" s="3"/>
      <c r="D3046" s="3"/>
      <c r="E3046" s="3"/>
      <c r="F3046" s="3"/>
      <c r="G3046" s="3"/>
      <c r="I3046" s="143"/>
      <c r="J3046" s="143"/>
      <c r="K3046" s="143"/>
      <c r="L3046" s="143"/>
      <c r="M3046" s="237"/>
      <c r="N3046" s="143"/>
      <c r="O3046" s="143"/>
      <c r="P3046" s="143"/>
      <c r="Q3046" s="143"/>
      <c r="R3046" s="143"/>
      <c r="S3046" s="143"/>
      <c r="T3046" s="143"/>
      <c r="U3046" s="143"/>
      <c r="V3046" s="143"/>
      <c r="W3046" s="90">
        <f>IF(AND($AM$17&gt;=$X3046,$AM$17&lt;=$Y3046),'TARIFA ENTREGA A DIRECCION USD'!A3046,$W3047)</f>
        <v>0</v>
      </c>
      <c r="X3046" s="90">
        <v>3037.0010000000002</v>
      </c>
      <c r="Y3046" s="90">
        <v>3038</v>
      </c>
      <c r="Z3046" s="144"/>
    </row>
    <row r="3047" spans="1:26" x14ac:dyDescent="0.2">
      <c r="A3047" s="3"/>
      <c r="B3047" s="3"/>
      <c r="C3047" s="3"/>
      <c r="D3047" s="3"/>
      <c r="E3047" s="3"/>
      <c r="F3047" s="3"/>
      <c r="G3047" s="3"/>
      <c r="I3047" s="143"/>
      <c r="J3047" s="143"/>
      <c r="K3047" s="143"/>
      <c r="L3047" s="143"/>
      <c r="M3047" s="237"/>
      <c r="N3047" s="143"/>
      <c r="O3047" s="143"/>
      <c r="P3047" s="143"/>
      <c r="Q3047" s="143"/>
      <c r="R3047" s="143"/>
      <c r="S3047" s="143"/>
      <c r="T3047" s="143"/>
      <c r="U3047" s="143"/>
      <c r="V3047" s="143"/>
      <c r="W3047" s="90">
        <f>IF(AND($AM$17&gt;=$X3047,$AM$17&lt;=$Y3047),'TARIFA ENTREGA A DIRECCION USD'!A3047,$W3048)</f>
        <v>0</v>
      </c>
      <c r="X3047" s="90">
        <v>3038.0010000000002</v>
      </c>
      <c r="Y3047" s="90">
        <v>3039</v>
      </c>
      <c r="Z3047" s="144"/>
    </row>
    <row r="3048" spans="1:26" x14ac:dyDescent="0.2">
      <c r="A3048" s="3"/>
      <c r="B3048" s="3"/>
      <c r="C3048" s="3"/>
      <c r="D3048" s="3"/>
      <c r="E3048" s="3"/>
      <c r="F3048" s="3"/>
      <c r="G3048" s="3"/>
      <c r="I3048" s="143"/>
      <c r="J3048" s="143"/>
      <c r="K3048" s="143"/>
      <c r="L3048" s="143"/>
      <c r="M3048" s="237"/>
      <c r="N3048" s="143"/>
      <c r="O3048" s="143"/>
      <c r="P3048" s="143"/>
      <c r="Q3048" s="143"/>
      <c r="R3048" s="143"/>
      <c r="S3048" s="143"/>
      <c r="T3048" s="143"/>
      <c r="U3048" s="143"/>
      <c r="V3048" s="143"/>
      <c r="W3048" s="90">
        <f>IF(AND($AM$17&gt;=$X3048,$AM$17&lt;=$Y3048),'TARIFA ENTREGA A DIRECCION USD'!A3048,$W3049)</f>
        <v>0</v>
      </c>
      <c r="X3048" s="90">
        <v>3039.0010000000002</v>
      </c>
      <c r="Y3048" s="90">
        <v>3040</v>
      </c>
      <c r="Z3048" s="144"/>
    </row>
    <row r="3049" spans="1:26" x14ac:dyDescent="0.2">
      <c r="A3049" s="3"/>
      <c r="B3049" s="3"/>
      <c r="C3049" s="3"/>
      <c r="D3049" s="3"/>
      <c r="E3049" s="3"/>
      <c r="F3049" s="3"/>
      <c r="G3049" s="3"/>
      <c r="I3049" s="143"/>
      <c r="J3049" s="143"/>
      <c r="K3049" s="143"/>
      <c r="L3049" s="143"/>
      <c r="M3049" s="237"/>
      <c r="N3049" s="143"/>
      <c r="O3049" s="143"/>
      <c r="P3049" s="143"/>
      <c r="Q3049" s="143"/>
      <c r="R3049" s="143"/>
      <c r="S3049" s="143"/>
      <c r="T3049" s="143"/>
      <c r="U3049" s="143"/>
      <c r="V3049" s="143"/>
      <c r="W3049" s="90">
        <f>IF(AND($AM$17&gt;=$X3049,$AM$17&lt;=$Y3049),'TARIFA ENTREGA A DIRECCION USD'!A3049,$W3050)</f>
        <v>0</v>
      </c>
      <c r="X3049" s="90">
        <v>3040.0010000000002</v>
      </c>
      <c r="Y3049" s="90">
        <v>3041</v>
      </c>
      <c r="Z3049" s="144"/>
    </row>
    <row r="3050" spans="1:26" x14ac:dyDescent="0.2">
      <c r="A3050" s="3"/>
      <c r="B3050" s="3"/>
      <c r="C3050" s="3"/>
      <c r="D3050" s="3"/>
      <c r="E3050" s="3"/>
      <c r="F3050" s="3"/>
      <c r="G3050" s="3"/>
      <c r="I3050" s="143"/>
      <c r="J3050" s="143"/>
      <c r="K3050" s="143"/>
      <c r="L3050" s="143"/>
      <c r="M3050" s="237"/>
      <c r="N3050" s="143"/>
      <c r="O3050" s="143"/>
      <c r="P3050" s="143"/>
      <c r="Q3050" s="143"/>
      <c r="R3050" s="143"/>
      <c r="S3050" s="143"/>
      <c r="T3050" s="143"/>
      <c r="U3050" s="143"/>
      <c r="V3050" s="143"/>
      <c r="W3050" s="90">
        <f>IF(AND($AM$17&gt;=$X3050,$AM$17&lt;=$Y3050),'TARIFA ENTREGA A DIRECCION USD'!A3050,$W3051)</f>
        <v>0</v>
      </c>
      <c r="X3050" s="90">
        <v>3041.0010000000002</v>
      </c>
      <c r="Y3050" s="90">
        <v>3042</v>
      </c>
      <c r="Z3050" s="144"/>
    </row>
    <row r="3051" spans="1:26" x14ac:dyDescent="0.2">
      <c r="A3051" s="3"/>
      <c r="B3051" s="3"/>
      <c r="C3051" s="3"/>
      <c r="D3051" s="3"/>
      <c r="E3051" s="3"/>
      <c r="F3051" s="3"/>
      <c r="G3051" s="3"/>
      <c r="I3051" s="143"/>
      <c r="J3051" s="143"/>
      <c r="K3051" s="143"/>
      <c r="L3051" s="143"/>
      <c r="M3051" s="237"/>
      <c r="N3051" s="143"/>
      <c r="O3051" s="143"/>
      <c r="P3051" s="143"/>
      <c r="Q3051" s="143"/>
      <c r="R3051" s="143"/>
      <c r="S3051" s="143"/>
      <c r="T3051" s="143"/>
      <c r="U3051" s="143"/>
      <c r="V3051" s="143"/>
      <c r="W3051" s="90">
        <f>IF(AND($AM$17&gt;=$X3051,$AM$17&lt;=$Y3051),'TARIFA ENTREGA A DIRECCION USD'!A3051,$W3052)</f>
        <v>0</v>
      </c>
      <c r="X3051" s="90">
        <v>3042.0010000000002</v>
      </c>
      <c r="Y3051" s="90">
        <v>3043</v>
      </c>
      <c r="Z3051" s="144"/>
    </row>
    <row r="3052" spans="1:26" x14ac:dyDescent="0.2">
      <c r="A3052" s="3"/>
      <c r="B3052" s="3"/>
      <c r="C3052" s="3"/>
      <c r="D3052" s="3"/>
      <c r="E3052" s="3"/>
      <c r="F3052" s="3"/>
      <c r="G3052" s="3"/>
      <c r="I3052" s="143"/>
      <c r="J3052" s="143"/>
      <c r="K3052" s="143"/>
      <c r="L3052" s="143"/>
      <c r="M3052" s="237"/>
      <c r="N3052" s="143"/>
      <c r="O3052" s="143"/>
      <c r="P3052" s="143"/>
      <c r="Q3052" s="143"/>
      <c r="R3052" s="143"/>
      <c r="S3052" s="143"/>
      <c r="T3052" s="143"/>
      <c r="U3052" s="143"/>
      <c r="V3052" s="143"/>
      <c r="W3052" s="90">
        <f>IF(AND($AM$17&gt;=$X3052,$AM$17&lt;=$Y3052),'TARIFA ENTREGA A DIRECCION USD'!A3052,$W3053)</f>
        <v>0</v>
      </c>
      <c r="X3052" s="90">
        <v>3043.0010000000002</v>
      </c>
      <c r="Y3052" s="90">
        <v>3044</v>
      </c>
      <c r="Z3052" s="144"/>
    </row>
    <row r="3053" spans="1:26" x14ac:dyDescent="0.2">
      <c r="A3053" s="3"/>
      <c r="B3053" s="3"/>
      <c r="C3053" s="3"/>
      <c r="D3053" s="3"/>
      <c r="E3053" s="3"/>
      <c r="F3053" s="3"/>
      <c r="G3053" s="3"/>
      <c r="I3053" s="143"/>
      <c r="J3053" s="143"/>
      <c r="K3053" s="143"/>
      <c r="L3053" s="143"/>
      <c r="M3053" s="237"/>
      <c r="N3053" s="143"/>
      <c r="O3053" s="143"/>
      <c r="P3053" s="143"/>
      <c r="Q3053" s="143"/>
      <c r="R3053" s="143"/>
      <c r="S3053" s="143"/>
      <c r="T3053" s="143"/>
      <c r="U3053" s="143"/>
      <c r="V3053" s="143"/>
      <c r="W3053" s="90">
        <f>IF(AND($AM$17&gt;=$X3053,$AM$17&lt;=$Y3053),'TARIFA ENTREGA A DIRECCION USD'!A3053,$W3054)</f>
        <v>0</v>
      </c>
      <c r="X3053" s="90">
        <v>3044.0010000000002</v>
      </c>
      <c r="Y3053" s="90">
        <v>3045</v>
      </c>
      <c r="Z3053" s="144"/>
    </row>
    <row r="3054" spans="1:26" x14ac:dyDescent="0.2">
      <c r="A3054" s="3"/>
      <c r="B3054" s="3"/>
      <c r="C3054" s="3"/>
      <c r="D3054" s="3"/>
      <c r="E3054" s="3"/>
      <c r="F3054" s="3"/>
      <c r="G3054" s="3"/>
      <c r="I3054" s="143"/>
      <c r="J3054" s="143"/>
      <c r="K3054" s="143"/>
      <c r="L3054" s="143"/>
      <c r="M3054" s="237"/>
      <c r="N3054" s="143"/>
      <c r="O3054" s="143"/>
      <c r="P3054" s="143"/>
      <c r="Q3054" s="143"/>
      <c r="R3054" s="143"/>
      <c r="S3054" s="143"/>
      <c r="T3054" s="143"/>
      <c r="U3054" s="143"/>
      <c r="V3054" s="143"/>
      <c r="W3054" s="90">
        <f>IF(AND($AM$17&gt;=$X3054,$AM$17&lt;=$Y3054),'TARIFA ENTREGA A DIRECCION USD'!A3054,$W3055)</f>
        <v>0</v>
      </c>
      <c r="X3054" s="90">
        <v>3045.0010000000002</v>
      </c>
      <c r="Y3054" s="90">
        <v>3046</v>
      </c>
      <c r="Z3054" s="144"/>
    </row>
    <row r="3055" spans="1:26" x14ac:dyDescent="0.2">
      <c r="A3055" s="3"/>
      <c r="B3055" s="3"/>
      <c r="C3055" s="3"/>
      <c r="D3055" s="3"/>
      <c r="E3055" s="3"/>
      <c r="F3055" s="3"/>
      <c r="G3055" s="3"/>
      <c r="I3055" s="143"/>
      <c r="J3055" s="143"/>
      <c r="K3055" s="143"/>
      <c r="L3055" s="143"/>
      <c r="M3055" s="237"/>
      <c r="N3055" s="143"/>
      <c r="O3055" s="143"/>
      <c r="P3055" s="143"/>
      <c r="Q3055" s="143"/>
      <c r="R3055" s="143"/>
      <c r="S3055" s="143"/>
      <c r="T3055" s="143"/>
      <c r="U3055" s="143"/>
      <c r="V3055" s="143"/>
      <c r="W3055" s="90">
        <f>IF(AND($AM$17&gt;=$X3055,$AM$17&lt;=$Y3055),'TARIFA ENTREGA A DIRECCION USD'!A3055,$W3056)</f>
        <v>0</v>
      </c>
      <c r="X3055" s="90">
        <v>3046.0010000000002</v>
      </c>
      <c r="Y3055" s="90">
        <v>3047</v>
      </c>
      <c r="Z3055" s="144"/>
    </row>
    <row r="3056" spans="1:26" x14ac:dyDescent="0.2">
      <c r="A3056" s="3"/>
      <c r="B3056" s="3"/>
      <c r="C3056" s="3"/>
      <c r="D3056" s="3"/>
      <c r="E3056" s="3"/>
      <c r="F3056" s="3"/>
      <c r="G3056" s="3"/>
      <c r="I3056" s="143"/>
      <c r="J3056" s="143"/>
      <c r="K3056" s="143"/>
      <c r="L3056" s="143"/>
      <c r="M3056" s="237"/>
      <c r="N3056" s="143"/>
      <c r="O3056" s="143"/>
      <c r="P3056" s="143"/>
      <c r="Q3056" s="143"/>
      <c r="R3056" s="143"/>
      <c r="S3056" s="143"/>
      <c r="T3056" s="143"/>
      <c r="U3056" s="143"/>
      <c r="V3056" s="143"/>
      <c r="W3056" s="90">
        <f>IF(AND($AM$17&gt;=$X3056,$AM$17&lt;=$Y3056),'TARIFA ENTREGA A DIRECCION USD'!A3056,$W3057)</f>
        <v>0</v>
      </c>
      <c r="X3056" s="90">
        <v>3047.0010000000002</v>
      </c>
      <c r="Y3056" s="90">
        <v>3048</v>
      </c>
      <c r="Z3056" s="144"/>
    </row>
    <row r="3057" spans="1:26" x14ac:dyDescent="0.2">
      <c r="A3057" s="3"/>
      <c r="B3057" s="3"/>
      <c r="C3057" s="3"/>
      <c r="D3057" s="3"/>
      <c r="E3057" s="3"/>
      <c r="F3057" s="3"/>
      <c r="G3057" s="3"/>
      <c r="I3057" s="143"/>
      <c r="J3057" s="143"/>
      <c r="K3057" s="143"/>
      <c r="L3057" s="143"/>
      <c r="M3057" s="237"/>
      <c r="N3057" s="143"/>
      <c r="O3057" s="143"/>
      <c r="P3057" s="143"/>
      <c r="Q3057" s="143"/>
      <c r="R3057" s="143"/>
      <c r="S3057" s="143"/>
      <c r="T3057" s="143"/>
      <c r="U3057" s="143"/>
      <c r="V3057" s="143"/>
      <c r="W3057" s="90">
        <f>IF(AND($AM$17&gt;=$X3057,$AM$17&lt;=$Y3057),'TARIFA ENTREGA A DIRECCION USD'!A3057,$W3058)</f>
        <v>0</v>
      </c>
      <c r="X3057" s="90">
        <v>3048.0010000000002</v>
      </c>
      <c r="Y3057" s="90">
        <v>3049</v>
      </c>
      <c r="Z3057" s="144"/>
    </row>
    <row r="3058" spans="1:26" x14ac:dyDescent="0.2">
      <c r="A3058" s="3"/>
      <c r="B3058" s="3"/>
      <c r="C3058" s="3"/>
      <c r="D3058" s="3"/>
      <c r="E3058" s="3"/>
      <c r="F3058" s="3"/>
      <c r="G3058" s="3"/>
      <c r="I3058" s="143"/>
      <c r="J3058" s="143"/>
      <c r="K3058" s="143"/>
      <c r="L3058" s="143"/>
      <c r="M3058" s="237"/>
      <c r="N3058" s="143"/>
      <c r="O3058" s="143"/>
      <c r="P3058" s="143"/>
      <c r="Q3058" s="143"/>
      <c r="R3058" s="143"/>
      <c r="S3058" s="143"/>
      <c r="T3058" s="143"/>
      <c r="U3058" s="143"/>
      <c r="V3058" s="143"/>
      <c r="W3058" s="90">
        <f>IF(AND($AM$17&gt;=$X3058,$AM$17&lt;=$Y3058),'TARIFA ENTREGA A DIRECCION USD'!A3058,$W3059)</f>
        <v>0</v>
      </c>
      <c r="X3058" s="90">
        <v>3049.0010000000002</v>
      </c>
      <c r="Y3058" s="90">
        <v>3050</v>
      </c>
      <c r="Z3058" s="144"/>
    </row>
    <row r="3059" spans="1:26" x14ac:dyDescent="0.2">
      <c r="A3059" s="3"/>
      <c r="B3059" s="3"/>
      <c r="C3059" s="3"/>
      <c r="D3059" s="3"/>
      <c r="E3059" s="3"/>
      <c r="F3059" s="3"/>
      <c r="G3059" s="3"/>
      <c r="I3059" s="143"/>
      <c r="J3059" s="143"/>
      <c r="K3059" s="143"/>
      <c r="L3059" s="143"/>
      <c r="M3059" s="237"/>
      <c r="N3059" s="143"/>
      <c r="O3059" s="143"/>
      <c r="P3059" s="143"/>
      <c r="Q3059" s="143"/>
      <c r="R3059" s="143"/>
      <c r="S3059" s="143"/>
      <c r="T3059" s="143"/>
      <c r="U3059" s="143"/>
      <c r="V3059" s="143"/>
      <c r="W3059" s="90">
        <f>IF(AND($AM$17&gt;=$X3059,$AM$17&lt;=$Y3059),'TARIFA ENTREGA A DIRECCION USD'!A3059,$W3060)</f>
        <v>0</v>
      </c>
      <c r="X3059" s="90">
        <v>3050.0010000000002</v>
      </c>
      <c r="Y3059" s="90">
        <v>3051</v>
      </c>
      <c r="Z3059" s="144"/>
    </row>
    <row r="3060" spans="1:26" x14ac:dyDescent="0.2">
      <c r="A3060" s="3"/>
      <c r="B3060" s="3"/>
      <c r="C3060" s="3"/>
      <c r="D3060" s="3"/>
      <c r="E3060" s="3"/>
      <c r="F3060" s="3"/>
      <c r="G3060" s="3"/>
      <c r="I3060" s="143"/>
      <c r="J3060" s="143"/>
      <c r="K3060" s="143"/>
      <c r="L3060" s="143"/>
      <c r="M3060" s="237"/>
      <c r="N3060" s="143"/>
      <c r="O3060" s="143"/>
      <c r="P3060" s="143"/>
      <c r="Q3060" s="143"/>
      <c r="R3060" s="143"/>
      <c r="S3060" s="143"/>
      <c r="T3060" s="143"/>
      <c r="U3060" s="143"/>
      <c r="V3060" s="143"/>
      <c r="W3060" s="90">
        <f>IF(AND($AM$17&gt;=$X3060,$AM$17&lt;=$Y3060),'TARIFA ENTREGA A DIRECCION USD'!A3060,$W3061)</f>
        <v>0</v>
      </c>
      <c r="X3060" s="90">
        <v>3051.0010000000002</v>
      </c>
      <c r="Y3060" s="90">
        <v>3052</v>
      </c>
      <c r="Z3060" s="144"/>
    </row>
    <row r="3061" spans="1:26" x14ac:dyDescent="0.2">
      <c r="A3061" s="3"/>
      <c r="B3061" s="3"/>
      <c r="C3061" s="3"/>
      <c r="D3061" s="3"/>
      <c r="E3061" s="3"/>
      <c r="F3061" s="3"/>
      <c r="G3061" s="3"/>
      <c r="I3061" s="143"/>
      <c r="J3061" s="143"/>
      <c r="K3061" s="143"/>
      <c r="L3061" s="143"/>
      <c r="M3061" s="237"/>
      <c r="N3061" s="143"/>
      <c r="O3061" s="143"/>
      <c r="P3061" s="143"/>
      <c r="Q3061" s="143"/>
      <c r="R3061" s="143"/>
      <c r="S3061" s="143"/>
      <c r="T3061" s="143"/>
      <c r="U3061" s="143"/>
      <c r="V3061" s="143"/>
      <c r="W3061" s="90">
        <f>IF(AND($AM$17&gt;=$X3061,$AM$17&lt;=$Y3061),'TARIFA ENTREGA A DIRECCION USD'!A3061,$W3062)</f>
        <v>0</v>
      </c>
      <c r="X3061" s="90">
        <v>3052.0010000000002</v>
      </c>
      <c r="Y3061" s="90">
        <v>3053</v>
      </c>
      <c r="Z3061" s="144"/>
    </row>
    <row r="3062" spans="1:26" x14ac:dyDescent="0.2">
      <c r="A3062" s="3"/>
      <c r="B3062" s="3"/>
      <c r="C3062" s="3"/>
      <c r="D3062" s="3"/>
      <c r="E3062" s="3"/>
      <c r="F3062" s="3"/>
      <c r="G3062" s="3"/>
      <c r="I3062" s="143"/>
      <c r="J3062" s="143"/>
      <c r="K3062" s="143"/>
      <c r="L3062" s="143"/>
      <c r="M3062" s="237"/>
      <c r="N3062" s="143"/>
      <c r="O3062" s="143"/>
      <c r="P3062" s="143"/>
      <c r="Q3062" s="143"/>
      <c r="R3062" s="143"/>
      <c r="S3062" s="143"/>
      <c r="T3062" s="143"/>
      <c r="U3062" s="143"/>
      <c r="V3062" s="143"/>
      <c r="W3062" s="90">
        <f>IF(AND($AM$17&gt;=$X3062,$AM$17&lt;=$Y3062),'TARIFA ENTREGA A DIRECCION USD'!A3062,$W3063)</f>
        <v>0</v>
      </c>
      <c r="X3062" s="90">
        <v>3053.0010000000002</v>
      </c>
      <c r="Y3062" s="90">
        <v>3054</v>
      </c>
      <c r="Z3062" s="144"/>
    </row>
    <row r="3063" spans="1:26" x14ac:dyDescent="0.2">
      <c r="A3063" s="3"/>
      <c r="B3063" s="3"/>
      <c r="C3063" s="3"/>
      <c r="D3063" s="3"/>
      <c r="E3063" s="3"/>
      <c r="F3063" s="3"/>
      <c r="G3063" s="3"/>
      <c r="I3063" s="143"/>
      <c r="J3063" s="143"/>
      <c r="K3063" s="143"/>
      <c r="L3063" s="143"/>
      <c r="M3063" s="237"/>
      <c r="N3063" s="143"/>
      <c r="O3063" s="143"/>
      <c r="P3063" s="143"/>
      <c r="Q3063" s="143"/>
      <c r="R3063" s="143"/>
      <c r="S3063" s="143"/>
      <c r="T3063" s="143"/>
      <c r="U3063" s="143"/>
      <c r="V3063" s="143"/>
      <c r="W3063" s="90">
        <f>IF(AND($AM$17&gt;=$X3063,$AM$17&lt;=$Y3063),'TARIFA ENTREGA A DIRECCION USD'!A3063,$W3064)</f>
        <v>0</v>
      </c>
      <c r="X3063" s="90">
        <v>3054.0010000000002</v>
      </c>
      <c r="Y3063" s="90">
        <v>3055</v>
      </c>
      <c r="Z3063" s="144"/>
    </row>
    <row r="3064" spans="1:26" x14ac:dyDescent="0.2">
      <c r="A3064" s="3"/>
      <c r="B3064" s="3"/>
      <c r="C3064" s="3"/>
      <c r="D3064" s="3"/>
      <c r="E3064" s="3"/>
      <c r="F3064" s="3"/>
      <c r="G3064" s="3"/>
      <c r="I3064" s="143"/>
      <c r="J3064" s="143"/>
      <c r="K3064" s="143"/>
      <c r="L3064" s="143"/>
      <c r="M3064" s="237"/>
      <c r="N3064" s="143"/>
      <c r="O3064" s="143"/>
      <c r="P3064" s="143"/>
      <c r="Q3064" s="143"/>
      <c r="R3064" s="143"/>
      <c r="S3064" s="143"/>
      <c r="T3064" s="143"/>
      <c r="U3064" s="143"/>
      <c r="V3064" s="143"/>
      <c r="W3064" s="90">
        <f>IF(AND($AM$17&gt;=$X3064,$AM$17&lt;=$Y3064),'TARIFA ENTREGA A DIRECCION USD'!A3064,$W3065)</f>
        <v>0</v>
      </c>
      <c r="X3064" s="90">
        <v>3055.0010000000002</v>
      </c>
      <c r="Y3064" s="90">
        <v>3056</v>
      </c>
      <c r="Z3064" s="144"/>
    </row>
    <row r="3065" spans="1:26" x14ac:dyDescent="0.2">
      <c r="A3065" s="3"/>
      <c r="B3065" s="3"/>
      <c r="C3065" s="3"/>
      <c r="D3065" s="3"/>
      <c r="E3065" s="3"/>
      <c r="F3065" s="3"/>
      <c r="G3065" s="3"/>
      <c r="I3065" s="143"/>
      <c r="J3065" s="143"/>
      <c r="K3065" s="143"/>
      <c r="L3065" s="143"/>
      <c r="M3065" s="237"/>
      <c r="N3065" s="143"/>
      <c r="O3065" s="143"/>
      <c r="P3065" s="143"/>
      <c r="Q3065" s="143"/>
      <c r="R3065" s="143"/>
      <c r="S3065" s="143"/>
      <c r="T3065" s="143"/>
      <c r="U3065" s="143"/>
      <c r="V3065" s="143"/>
      <c r="W3065" s="90">
        <f>IF(AND($AM$17&gt;=$X3065,$AM$17&lt;=$Y3065),'TARIFA ENTREGA A DIRECCION USD'!A3065,$W3066)</f>
        <v>0</v>
      </c>
      <c r="X3065" s="90">
        <v>3056.0010000000002</v>
      </c>
      <c r="Y3065" s="90">
        <v>3057</v>
      </c>
      <c r="Z3065" s="144"/>
    </row>
    <row r="3066" spans="1:26" x14ac:dyDescent="0.2">
      <c r="A3066" s="3"/>
      <c r="B3066" s="3"/>
      <c r="C3066" s="3"/>
      <c r="D3066" s="3"/>
      <c r="E3066" s="3"/>
      <c r="F3066" s="3"/>
      <c r="G3066" s="3"/>
      <c r="I3066" s="143"/>
      <c r="J3066" s="143"/>
      <c r="K3066" s="143"/>
      <c r="L3066" s="143"/>
      <c r="M3066" s="237"/>
      <c r="N3066" s="143"/>
      <c r="O3066" s="143"/>
      <c r="P3066" s="143"/>
      <c r="Q3066" s="143"/>
      <c r="R3066" s="143"/>
      <c r="S3066" s="143"/>
      <c r="T3066" s="143"/>
      <c r="U3066" s="143"/>
      <c r="V3066" s="143"/>
      <c r="W3066" s="90">
        <f>IF(AND($AM$17&gt;=$X3066,$AM$17&lt;=$Y3066),'TARIFA ENTREGA A DIRECCION USD'!A3066,$W3067)</f>
        <v>0</v>
      </c>
      <c r="X3066" s="90">
        <v>3057.0010000000002</v>
      </c>
      <c r="Y3066" s="90">
        <v>3058</v>
      </c>
      <c r="Z3066" s="144"/>
    </row>
    <row r="3067" spans="1:26" x14ac:dyDescent="0.2">
      <c r="A3067" s="3"/>
      <c r="B3067" s="3"/>
      <c r="C3067" s="3"/>
      <c r="D3067" s="3"/>
      <c r="E3067" s="3"/>
      <c r="F3067" s="3"/>
      <c r="G3067" s="3"/>
      <c r="I3067" s="143"/>
      <c r="J3067" s="143"/>
      <c r="K3067" s="143"/>
      <c r="L3067" s="143"/>
      <c r="M3067" s="237"/>
      <c r="N3067" s="143"/>
      <c r="O3067" s="143"/>
      <c r="P3067" s="143"/>
      <c r="Q3067" s="143"/>
      <c r="R3067" s="143"/>
      <c r="S3067" s="143"/>
      <c r="T3067" s="143"/>
      <c r="U3067" s="143"/>
      <c r="V3067" s="143"/>
      <c r="W3067" s="90">
        <f>IF(AND($AM$17&gt;=$X3067,$AM$17&lt;=$Y3067),'TARIFA ENTREGA A DIRECCION USD'!A3067,$W3068)</f>
        <v>0</v>
      </c>
      <c r="X3067" s="90">
        <v>3058.0010000000002</v>
      </c>
      <c r="Y3067" s="90">
        <v>3059</v>
      </c>
      <c r="Z3067" s="144"/>
    </row>
    <row r="3068" spans="1:26" x14ac:dyDescent="0.2">
      <c r="A3068" s="3"/>
      <c r="B3068" s="3"/>
      <c r="C3068" s="3"/>
      <c r="D3068" s="3"/>
      <c r="E3068" s="3"/>
      <c r="F3068" s="3"/>
      <c r="G3068" s="3"/>
      <c r="I3068" s="143"/>
      <c r="J3068" s="143"/>
      <c r="K3068" s="143"/>
      <c r="L3068" s="143"/>
      <c r="M3068" s="237"/>
      <c r="N3068" s="143"/>
      <c r="O3068" s="143"/>
      <c r="P3068" s="143"/>
      <c r="Q3068" s="143"/>
      <c r="R3068" s="143"/>
      <c r="S3068" s="143"/>
      <c r="T3068" s="143"/>
      <c r="U3068" s="143"/>
      <c r="V3068" s="143"/>
      <c r="W3068" s="90">
        <f>IF(AND($AM$17&gt;=$X3068,$AM$17&lt;=$Y3068),'TARIFA ENTREGA A DIRECCION USD'!A3068,$W3069)</f>
        <v>0</v>
      </c>
      <c r="X3068" s="90">
        <v>3059.0010000000002</v>
      </c>
      <c r="Y3068" s="90">
        <v>3060</v>
      </c>
      <c r="Z3068" s="144"/>
    </row>
    <row r="3069" spans="1:26" x14ac:dyDescent="0.2">
      <c r="A3069" s="3"/>
      <c r="B3069" s="3"/>
      <c r="C3069" s="3"/>
      <c r="D3069" s="3"/>
      <c r="E3069" s="3"/>
      <c r="F3069" s="3"/>
      <c r="G3069" s="3"/>
      <c r="I3069" s="143"/>
      <c r="J3069" s="143"/>
      <c r="K3069" s="143"/>
      <c r="L3069" s="143"/>
      <c r="M3069" s="237"/>
      <c r="N3069" s="143"/>
      <c r="O3069" s="143"/>
      <c r="P3069" s="143"/>
      <c r="Q3069" s="143"/>
      <c r="R3069" s="143"/>
      <c r="S3069" s="143"/>
      <c r="T3069" s="143"/>
      <c r="U3069" s="143"/>
      <c r="V3069" s="143"/>
      <c r="W3069" s="90">
        <f>IF(AND($AM$17&gt;=$X3069,$AM$17&lt;=$Y3069),'TARIFA ENTREGA A DIRECCION USD'!A3069,$W3070)</f>
        <v>0</v>
      </c>
      <c r="X3069" s="90">
        <v>3060.0010000000002</v>
      </c>
      <c r="Y3069" s="90">
        <v>3061</v>
      </c>
      <c r="Z3069" s="144"/>
    </row>
    <row r="3070" spans="1:26" x14ac:dyDescent="0.2">
      <c r="A3070" s="3"/>
      <c r="B3070" s="3"/>
      <c r="C3070" s="3"/>
      <c r="D3070" s="3"/>
      <c r="E3070" s="3"/>
      <c r="F3070" s="3"/>
      <c r="G3070" s="3"/>
      <c r="I3070" s="143"/>
      <c r="J3070" s="143"/>
      <c r="K3070" s="143"/>
      <c r="L3070" s="143"/>
      <c r="M3070" s="237"/>
      <c r="N3070" s="143"/>
      <c r="O3070" s="143"/>
      <c r="P3070" s="143"/>
      <c r="Q3070" s="143"/>
      <c r="R3070" s="143"/>
      <c r="S3070" s="143"/>
      <c r="T3070" s="143"/>
      <c r="U3070" s="143"/>
      <c r="V3070" s="143"/>
      <c r="W3070" s="90">
        <f>IF(AND($AM$17&gt;=$X3070,$AM$17&lt;=$Y3070),'TARIFA ENTREGA A DIRECCION USD'!A3070,$W3071)</f>
        <v>0</v>
      </c>
      <c r="X3070" s="90">
        <v>3061.0010000000002</v>
      </c>
      <c r="Y3070" s="90">
        <v>3062</v>
      </c>
      <c r="Z3070" s="144"/>
    </row>
    <row r="3071" spans="1:26" x14ac:dyDescent="0.2">
      <c r="A3071" s="3"/>
      <c r="B3071" s="3"/>
      <c r="C3071" s="3"/>
      <c r="D3071" s="3"/>
      <c r="E3071" s="3"/>
      <c r="F3071" s="3"/>
      <c r="G3071" s="3"/>
      <c r="I3071" s="143"/>
      <c r="J3071" s="143"/>
      <c r="K3071" s="143"/>
      <c r="L3071" s="143"/>
      <c r="M3071" s="237"/>
      <c r="N3071" s="143"/>
      <c r="O3071" s="143"/>
      <c r="P3071" s="143"/>
      <c r="Q3071" s="143"/>
      <c r="R3071" s="143"/>
      <c r="S3071" s="143"/>
      <c r="T3071" s="143"/>
      <c r="U3071" s="143"/>
      <c r="V3071" s="143"/>
      <c r="W3071" s="90">
        <f>IF(AND($AM$17&gt;=$X3071,$AM$17&lt;=$Y3071),'TARIFA ENTREGA A DIRECCION USD'!A3071,$W3072)</f>
        <v>0</v>
      </c>
      <c r="X3071" s="90">
        <v>3062.0010000000002</v>
      </c>
      <c r="Y3071" s="90">
        <v>3063</v>
      </c>
      <c r="Z3071" s="144"/>
    </row>
    <row r="3072" spans="1:26" x14ac:dyDescent="0.2">
      <c r="A3072" s="3"/>
      <c r="B3072" s="3"/>
      <c r="C3072" s="3"/>
      <c r="D3072" s="3"/>
      <c r="E3072" s="3"/>
      <c r="F3072" s="3"/>
      <c r="G3072" s="3"/>
      <c r="I3072" s="143"/>
      <c r="J3072" s="143"/>
      <c r="K3072" s="143"/>
      <c r="L3072" s="143"/>
      <c r="M3072" s="237"/>
      <c r="N3072" s="143"/>
      <c r="O3072" s="143"/>
      <c r="P3072" s="143"/>
      <c r="Q3072" s="143"/>
      <c r="R3072" s="143"/>
      <c r="S3072" s="143"/>
      <c r="T3072" s="143"/>
      <c r="U3072" s="143"/>
      <c r="V3072" s="143"/>
      <c r="W3072" s="90">
        <f>IF(AND($AM$17&gt;=$X3072,$AM$17&lt;=$Y3072),'TARIFA ENTREGA A DIRECCION USD'!A3072,$W3073)</f>
        <v>0</v>
      </c>
      <c r="X3072" s="90">
        <v>3063.0010000000002</v>
      </c>
      <c r="Y3072" s="90">
        <v>3064</v>
      </c>
      <c r="Z3072" s="144"/>
    </row>
    <row r="3073" spans="1:26" x14ac:dyDescent="0.2">
      <c r="A3073" s="3"/>
      <c r="B3073" s="3"/>
      <c r="C3073" s="3"/>
      <c r="D3073" s="3"/>
      <c r="E3073" s="3"/>
      <c r="F3073" s="3"/>
      <c r="G3073" s="3"/>
      <c r="I3073" s="143"/>
      <c r="J3073" s="143"/>
      <c r="K3073" s="143"/>
      <c r="L3073" s="143"/>
      <c r="M3073" s="237"/>
      <c r="N3073" s="143"/>
      <c r="O3073" s="143"/>
      <c r="P3073" s="143"/>
      <c r="Q3073" s="143"/>
      <c r="R3073" s="143"/>
      <c r="S3073" s="143"/>
      <c r="T3073" s="143"/>
      <c r="U3073" s="143"/>
      <c r="V3073" s="143"/>
      <c r="W3073" s="90">
        <f>IF(AND($AM$17&gt;=$X3073,$AM$17&lt;=$Y3073),'TARIFA ENTREGA A DIRECCION USD'!A3073,$W3074)</f>
        <v>0</v>
      </c>
      <c r="X3073" s="90">
        <v>3064.0010000000002</v>
      </c>
      <c r="Y3073" s="90">
        <v>3065</v>
      </c>
      <c r="Z3073" s="144"/>
    </row>
    <row r="3074" spans="1:26" x14ac:dyDescent="0.2">
      <c r="A3074" s="3"/>
      <c r="B3074" s="3"/>
      <c r="C3074" s="3"/>
      <c r="D3074" s="3"/>
      <c r="E3074" s="3"/>
      <c r="F3074" s="3"/>
      <c r="G3074" s="3"/>
      <c r="I3074" s="143"/>
      <c r="J3074" s="143"/>
      <c r="K3074" s="143"/>
      <c r="L3074" s="143"/>
      <c r="M3074" s="237"/>
      <c r="N3074" s="143"/>
      <c r="O3074" s="143"/>
      <c r="P3074" s="143"/>
      <c r="Q3074" s="143"/>
      <c r="R3074" s="143"/>
      <c r="S3074" s="143"/>
      <c r="T3074" s="143"/>
      <c r="U3074" s="143"/>
      <c r="V3074" s="143"/>
      <c r="W3074" s="90">
        <f>IF(AND($AM$17&gt;=$X3074,$AM$17&lt;=$Y3074),'TARIFA ENTREGA A DIRECCION USD'!A3074,$W3075)</f>
        <v>0</v>
      </c>
      <c r="X3074" s="90">
        <v>3065.0010000000002</v>
      </c>
      <c r="Y3074" s="90">
        <v>3066</v>
      </c>
      <c r="Z3074" s="144"/>
    </row>
    <row r="3075" spans="1:26" x14ac:dyDescent="0.2">
      <c r="A3075" s="3"/>
      <c r="B3075" s="3"/>
      <c r="C3075" s="3"/>
      <c r="D3075" s="3"/>
      <c r="E3075" s="3"/>
      <c r="F3075" s="3"/>
      <c r="G3075" s="3"/>
      <c r="I3075" s="143"/>
      <c r="J3075" s="143"/>
      <c r="K3075" s="143"/>
      <c r="L3075" s="143"/>
      <c r="M3075" s="237"/>
      <c r="N3075" s="143"/>
      <c r="O3075" s="143"/>
      <c r="P3075" s="143"/>
      <c r="Q3075" s="143"/>
      <c r="R3075" s="143"/>
      <c r="S3075" s="143"/>
      <c r="T3075" s="143"/>
      <c r="U3075" s="143"/>
      <c r="V3075" s="143"/>
      <c r="W3075" s="90">
        <f>IF(AND($AM$17&gt;=$X3075,$AM$17&lt;=$Y3075),'TARIFA ENTREGA A DIRECCION USD'!A3075,$W3076)</f>
        <v>0</v>
      </c>
      <c r="X3075" s="90">
        <v>3066.0010000000002</v>
      </c>
      <c r="Y3075" s="90">
        <v>3067</v>
      </c>
      <c r="Z3075" s="144"/>
    </row>
    <row r="3076" spans="1:26" x14ac:dyDescent="0.2">
      <c r="A3076" s="3"/>
      <c r="B3076" s="3"/>
      <c r="C3076" s="3"/>
      <c r="D3076" s="3"/>
      <c r="E3076" s="3"/>
      <c r="F3076" s="3"/>
      <c r="G3076" s="3"/>
      <c r="I3076" s="143"/>
      <c r="J3076" s="143"/>
      <c r="K3076" s="143"/>
      <c r="L3076" s="143"/>
      <c r="M3076" s="237"/>
      <c r="N3076" s="143"/>
      <c r="O3076" s="143"/>
      <c r="P3076" s="143"/>
      <c r="Q3076" s="143"/>
      <c r="R3076" s="143"/>
      <c r="S3076" s="143"/>
      <c r="T3076" s="143"/>
      <c r="U3076" s="143"/>
      <c r="V3076" s="143"/>
      <c r="W3076" s="90">
        <f>IF(AND($AM$17&gt;=$X3076,$AM$17&lt;=$Y3076),'TARIFA ENTREGA A DIRECCION USD'!A3076,$W3077)</f>
        <v>0</v>
      </c>
      <c r="X3076" s="90">
        <v>3067.0010000000002</v>
      </c>
      <c r="Y3076" s="90">
        <v>3068</v>
      </c>
      <c r="Z3076" s="144"/>
    </row>
    <row r="3077" spans="1:26" x14ac:dyDescent="0.2">
      <c r="A3077" s="3"/>
      <c r="B3077" s="3"/>
      <c r="C3077" s="3"/>
      <c r="D3077" s="3"/>
      <c r="E3077" s="3"/>
      <c r="F3077" s="3"/>
      <c r="G3077" s="3"/>
      <c r="I3077" s="143"/>
      <c r="J3077" s="143"/>
      <c r="K3077" s="143"/>
      <c r="L3077" s="143"/>
      <c r="M3077" s="237"/>
      <c r="N3077" s="143"/>
      <c r="O3077" s="143"/>
      <c r="P3077" s="143"/>
      <c r="Q3077" s="143"/>
      <c r="R3077" s="143"/>
      <c r="S3077" s="143"/>
      <c r="T3077" s="143"/>
      <c r="U3077" s="143"/>
      <c r="V3077" s="143"/>
      <c r="W3077" s="90">
        <f>IF(AND($AM$17&gt;=$X3077,$AM$17&lt;=$Y3077),'TARIFA ENTREGA A DIRECCION USD'!A3077,$W3078)</f>
        <v>0</v>
      </c>
      <c r="X3077" s="90">
        <v>3068.0010000000002</v>
      </c>
      <c r="Y3077" s="90">
        <v>3069</v>
      </c>
      <c r="Z3077" s="144"/>
    </row>
    <row r="3078" spans="1:26" x14ac:dyDescent="0.2">
      <c r="A3078" s="3"/>
      <c r="B3078" s="3"/>
      <c r="C3078" s="3"/>
      <c r="D3078" s="3"/>
      <c r="E3078" s="3"/>
      <c r="F3078" s="3"/>
      <c r="G3078" s="3"/>
      <c r="I3078" s="143"/>
      <c r="J3078" s="143"/>
      <c r="K3078" s="143"/>
      <c r="L3078" s="143"/>
      <c r="M3078" s="237"/>
      <c r="N3078" s="143"/>
      <c r="O3078" s="143"/>
      <c r="P3078" s="143"/>
      <c r="Q3078" s="143"/>
      <c r="R3078" s="143"/>
      <c r="S3078" s="143"/>
      <c r="T3078" s="143"/>
      <c r="U3078" s="143"/>
      <c r="V3078" s="143"/>
      <c r="W3078" s="90">
        <f>IF(AND($AM$17&gt;=$X3078,$AM$17&lt;=$Y3078),'TARIFA ENTREGA A DIRECCION USD'!A3078,$W3079)</f>
        <v>0</v>
      </c>
      <c r="X3078" s="90">
        <v>3069.0010000000002</v>
      </c>
      <c r="Y3078" s="90">
        <v>3070</v>
      </c>
      <c r="Z3078" s="144"/>
    </row>
    <row r="3079" spans="1:26" x14ac:dyDescent="0.2">
      <c r="A3079" s="3"/>
      <c r="B3079" s="3"/>
      <c r="C3079" s="3"/>
      <c r="D3079" s="3"/>
      <c r="E3079" s="3"/>
      <c r="F3079" s="3"/>
      <c r="G3079" s="3"/>
      <c r="I3079" s="143"/>
      <c r="J3079" s="143"/>
      <c r="K3079" s="143"/>
      <c r="L3079" s="143"/>
      <c r="M3079" s="237"/>
      <c r="N3079" s="143"/>
      <c r="O3079" s="143"/>
      <c r="P3079" s="143"/>
      <c r="Q3079" s="143"/>
      <c r="R3079" s="143"/>
      <c r="S3079" s="143"/>
      <c r="T3079" s="143"/>
      <c r="U3079" s="143"/>
      <c r="V3079" s="143"/>
      <c r="W3079" s="90">
        <f>IF(AND($AM$17&gt;=$X3079,$AM$17&lt;=$Y3079),'TARIFA ENTREGA A DIRECCION USD'!A3079,$W3080)</f>
        <v>0</v>
      </c>
      <c r="X3079" s="90">
        <v>3070.0010000000002</v>
      </c>
      <c r="Y3079" s="90">
        <v>3071</v>
      </c>
      <c r="Z3079" s="144"/>
    </row>
    <row r="3080" spans="1:26" x14ac:dyDescent="0.2">
      <c r="A3080" s="3"/>
      <c r="B3080" s="3"/>
      <c r="C3080" s="3"/>
      <c r="D3080" s="3"/>
      <c r="E3080" s="3"/>
      <c r="F3080" s="3"/>
      <c r="G3080" s="3"/>
      <c r="I3080" s="143"/>
      <c r="J3080" s="143"/>
      <c r="K3080" s="143"/>
      <c r="L3080" s="143"/>
      <c r="M3080" s="237"/>
      <c r="N3080" s="143"/>
      <c r="O3080" s="143"/>
      <c r="P3080" s="143"/>
      <c r="Q3080" s="143"/>
      <c r="R3080" s="143"/>
      <c r="S3080" s="143"/>
      <c r="T3080" s="143"/>
      <c r="U3080" s="143"/>
      <c r="V3080" s="143"/>
      <c r="W3080" s="90">
        <f>IF(AND($AM$17&gt;=$X3080,$AM$17&lt;=$Y3080),'TARIFA ENTREGA A DIRECCION USD'!A3080,$W3081)</f>
        <v>0</v>
      </c>
      <c r="X3080" s="90">
        <v>3071.0010000000002</v>
      </c>
      <c r="Y3080" s="90">
        <v>3072</v>
      </c>
      <c r="Z3080" s="144"/>
    </row>
    <row r="3081" spans="1:26" x14ac:dyDescent="0.2">
      <c r="A3081" s="3"/>
      <c r="B3081" s="3"/>
      <c r="C3081" s="3"/>
      <c r="D3081" s="3"/>
      <c r="E3081" s="3"/>
      <c r="F3081" s="3"/>
      <c r="G3081" s="3"/>
      <c r="I3081" s="143"/>
      <c r="J3081" s="143"/>
      <c r="K3081" s="143"/>
      <c r="L3081" s="143"/>
      <c r="M3081" s="237"/>
      <c r="N3081" s="143"/>
      <c r="O3081" s="143"/>
      <c r="P3081" s="143"/>
      <c r="Q3081" s="143"/>
      <c r="R3081" s="143"/>
      <c r="S3081" s="143"/>
      <c r="T3081" s="143"/>
      <c r="U3081" s="143"/>
      <c r="V3081" s="143"/>
      <c r="W3081" s="90">
        <f>IF(AND($AM$17&gt;=$X3081,$AM$17&lt;=$Y3081),'TARIFA ENTREGA A DIRECCION USD'!A3081,$W3082)</f>
        <v>0</v>
      </c>
      <c r="X3081" s="90">
        <v>3072.0010000000002</v>
      </c>
      <c r="Y3081" s="90">
        <v>3073</v>
      </c>
      <c r="Z3081" s="144"/>
    </row>
    <row r="3082" spans="1:26" x14ac:dyDescent="0.2">
      <c r="A3082" s="3"/>
      <c r="B3082" s="3"/>
      <c r="C3082" s="3"/>
      <c r="D3082" s="3"/>
      <c r="E3082" s="3"/>
      <c r="F3082" s="3"/>
      <c r="G3082" s="3"/>
      <c r="I3082" s="143"/>
      <c r="J3082" s="143"/>
      <c r="K3082" s="143"/>
      <c r="L3082" s="143"/>
      <c r="M3082" s="237"/>
      <c r="N3082" s="143"/>
      <c r="O3082" s="143"/>
      <c r="P3082" s="143"/>
      <c r="Q3082" s="143"/>
      <c r="R3082" s="143"/>
      <c r="S3082" s="143"/>
      <c r="T3082" s="143"/>
      <c r="U3082" s="143"/>
      <c r="V3082" s="143"/>
      <c r="W3082" s="90">
        <f>IF(AND($AM$17&gt;=$X3082,$AM$17&lt;=$Y3082),'TARIFA ENTREGA A DIRECCION USD'!A3082,$W3083)</f>
        <v>0</v>
      </c>
      <c r="X3082" s="90">
        <v>3073.0010000000002</v>
      </c>
      <c r="Y3082" s="90">
        <v>3074</v>
      </c>
      <c r="Z3082" s="144"/>
    </row>
    <row r="3083" spans="1:26" x14ac:dyDescent="0.2">
      <c r="A3083" s="3"/>
      <c r="B3083" s="3"/>
      <c r="C3083" s="3"/>
      <c r="D3083" s="3"/>
      <c r="E3083" s="3"/>
      <c r="F3083" s="3"/>
      <c r="G3083" s="3"/>
      <c r="I3083" s="143"/>
      <c r="J3083" s="143"/>
      <c r="K3083" s="143"/>
      <c r="L3083" s="143"/>
      <c r="M3083" s="237"/>
      <c r="N3083" s="143"/>
      <c r="O3083" s="143"/>
      <c r="P3083" s="143"/>
      <c r="Q3083" s="143"/>
      <c r="R3083" s="143"/>
      <c r="S3083" s="143"/>
      <c r="T3083" s="143"/>
      <c r="U3083" s="143"/>
      <c r="V3083" s="143"/>
      <c r="W3083" s="90">
        <f>IF(AND($AM$17&gt;=$X3083,$AM$17&lt;=$Y3083),'TARIFA ENTREGA A DIRECCION USD'!A3083,$W3084)</f>
        <v>0</v>
      </c>
      <c r="X3083" s="90">
        <v>3074.0010000000002</v>
      </c>
      <c r="Y3083" s="90">
        <v>3075</v>
      </c>
      <c r="Z3083" s="144"/>
    </row>
    <row r="3084" spans="1:26" x14ac:dyDescent="0.2">
      <c r="A3084" s="3"/>
      <c r="B3084" s="3"/>
      <c r="C3084" s="3"/>
      <c r="D3084" s="3"/>
      <c r="E3084" s="3"/>
      <c r="F3084" s="3"/>
      <c r="G3084" s="3"/>
      <c r="I3084" s="143"/>
      <c r="J3084" s="143"/>
      <c r="K3084" s="143"/>
      <c r="L3084" s="143"/>
      <c r="M3084" s="237"/>
      <c r="N3084" s="143"/>
      <c r="O3084" s="143"/>
      <c r="P3084" s="143"/>
      <c r="Q3084" s="143"/>
      <c r="R3084" s="143"/>
      <c r="S3084" s="143"/>
      <c r="T3084" s="143"/>
      <c r="U3084" s="143"/>
      <c r="V3084" s="143"/>
      <c r="W3084" s="90">
        <f>IF(AND($AM$17&gt;=$X3084,$AM$17&lt;=$Y3084),'TARIFA ENTREGA A DIRECCION USD'!A3084,$W3085)</f>
        <v>0</v>
      </c>
      <c r="X3084" s="90">
        <v>3075.0010000000002</v>
      </c>
      <c r="Y3084" s="90">
        <v>3076</v>
      </c>
      <c r="Z3084" s="144"/>
    </row>
    <row r="3085" spans="1:26" x14ac:dyDescent="0.2">
      <c r="A3085" s="3"/>
      <c r="B3085" s="3"/>
      <c r="C3085" s="3"/>
      <c r="D3085" s="3"/>
      <c r="E3085" s="3"/>
      <c r="F3085" s="3"/>
      <c r="G3085" s="3"/>
      <c r="I3085" s="143"/>
      <c r="J3085" s="143"/>
      <c r="K3085" s="143"/>
      <c r="L3085" s="143"/>
      <c r="M3085" s="237"/>
      <c r="N3085" s="143"/>
      <c r="O3085" s="143"/>
      <c r="P3085" s="143"/>
      <c r="Q3085" s="143"/>
      <c r="R3085" s="143"/>
      <c r="S3085" s="143"/>
      <c r="T3085" s="143"/>
      <c r="U3085" s="143"/>
      <c r="V3085" s="143"/>
      <c r="W3085" s="90">
        <f>IF(AND($AM$17&gt;=$X3085,$AM$17&lt;=$Y3085),'TARIFA ENTREGA A DIRECCION USD'!A3085,$W3086)</f>
        <v>0</v>
      </c>
      <c r="X3085" s="90">
        <v>3076.0010000000002</v>
      </c>
      <c r="Y3085" s="90">
        <v>3077</v>
      </c>
      <c r="Z3085" s="144"/>
    </row>
    <row r="3086" spans="1:26" x14ac:dyDescent="0.2">
      <c r="A3086" s="3"/>
      <c r="B3086" s="3"/>
      <c r="C3086" s="3"/>
      <c r="D3086" s="3"/>
      <c r="E3086" s="3"/>
      <c r="F3086" s="3"/>
      <c r="G3086" s="3"/>
      <c r="I3086" s="143"/>
      <c r="J3086" s="143"/>
      <c r="K3086" s="143"/>
      <c r="L3086" s="143"/>
      <c r="M3086" s="237"/>
      <c r="N3086" s="143"/>
      <c r="O3086" s="143"/>
      <c r="P3086" s="143"/>
      <c r="Q3086" s="143"/>
      <c r="R3086" s="143"/>
      <c r="S3086" s="143"/>
      <c r="T3086" s="143"/>
      <c r="U3086" s="143"/>
      <c r="V3086" s="143"/>
      <c r="W3086" s="90">
        <f>IF(AND($AM$17&gt;=$X3086,$AM$17&lt;=$Y3086),'TARIFA ENTREGA A DIRECCION USD'!A3086,$W3087)</f>
        <v>0</v>
      </c>
      <c r="X3086" s="90">
        <v>3077.0010000000002</v>
      </c>
      <c r="Y3086" s="90">
        <v>3078</v>
      </c>
      <c r="Z3086" s="144"/>
    </row>
    <row r="3087" spans="1:26" x14ac:dyDescent="0.2">
      <c r="A3087" s="3"/>
      <c r="B3087" s="3"/>
      <c r="C3087" s="3"/>
      <c r="D3087" s="3"/>
      <c r="E3087" s="3"/>
      <c r="F3087" s="3"/>
      <c r="G3087" s="3"/>
      <c r="I3087" s="143"/>
      <c r="J3087" s="143"/>
      <c r="K3087" s="143"/>
      <c r="L3087" s="143"/>
      <c r="M3087" s="237"/>
      <c r="N3087" s="143"/>
      <c r="O3087" s="143"/>
      <c r="P3087" s="143"/>
      <c r="Q3087" s="143"/>
      <c r="R3087" s="143"/>
      <c r="S3087" s="143"/>
      <c r="T3087" s="143"/>
      <c r="U3087" s="143"/>
      <c r="V3087" s="143"/>
      <c r="W3087" s="90">
        <f>IF(AND($AM$17&gt;=$X3087,$AM$17&lt;=$Y3087),'TARIFA ENTREGA A DIRECCION USD'!A3087,$W3088)</f>
        <v>0</v>
      </c>
      <c r="X3087" s="90">
        <v>3078.0010000000002</v>
      </c>
      <c r="Y3087" s="90">
        <v>3079</v>
      </c>
      <c r="Z3087" s="144"/>
    </row>
    <row r="3088" spans="1:26" x14ac:dyDescent="0.2">
      <c r="A3088" s="3"/>
      <c r="B3088" s="3"/>
      <c r="C3088" s="3"/>
      <c r="D3088" s="3"/>
      <c r="E3088" s="3"/>
      <c r="F3088" s="3"/>
      <c r="G3088" s="3"/>
      <c r="I3088" s="143"/>
      <c r="J3088" s="143"/>
      <c r="K3088" s="143"/>
      <c r="L3088" s="143"/>
      <c r="M3088" s="237"/>
      <c r="N3088" s="143"/>
      <c r="O3088" s="143"/>
      <c r="P3088" s="143"/>
      <c r="Q3088" s="143"/>
      <c r="R3088" s="143"/>
      <c r="S3088" s="143"/>
      <c r="T3088" s="143"/>
      <c r="U3088" s="143"/>
      <c r="V3088" s="143"/>
      <c r="W3088" s="90">
        <f>IF(AND($AM$17&gt;=$X3088,$AM$17&lt;=$Y3088),'TARIFA ENTREGA A DIRECCION USD'!A3088,$W3089)</f>
        <v>0</v>
      </c>
      <c r="X3088" s="90">
        <v>3079.0010000000002</v>
      </c>
      <c r="Y3088" s="90">
        <v>3080</v>
      </c>
      <c r="Z3088" s="144"/>
    </row>
    <row r="3089" spans="1:26" x14ac:dyDescent="0.2">
      <c r="A3089" s="3"/>
      <c r="B3089" s="3"/>
      <c r="C3089" s="3"/>
      <c r="D3089" s="3"/>
      <c r="E3089" s="3"/>
      <c r="F3089" s="3"/>
      <c r="G3089" s="3"/>
      <c r="I3089" s="143"/>
      <c r="J3089" s="143"/>
      <c r="K3089" s="143"/>
      <c r="L3089" s="143"/>
      <c r="M3089" s="237"/>
      <c r="N3089" s="143"/>
      <c r="O3089" s="143"/>
      <c r="P3089" s="143"/>
      <c r="Q3089" s="143"/>
      <c r="R3089" s="143"/>
      <c r="S3089" s="143"/>
      <c r="T3089" s="143"/>
      <c r="U3089" s="143"/>
      <c r="V3089" s="143"/>
      <c r="W3089" s="90">
        <f>IF(AND($AM$17&gt;=$X3089,$AM$17&lt;=$Y3089),'TARIFA ENTREGA A DIRECCION USD'!A3089,$W3090)</f>
        <v>0</v>
      </c>
      <c r="X3089" s="90">
        <v>3080.0010000000002</v>
      </c>
      <c r="Y3089" s="90">
        <v>3081</v>
      </c>
      <c r="Z3089" s="144"/>
    </row>
    <row r="3090" spans="1:26" x14ac:dyDescent="0.2">
      <c r="A3090" s="3"/>
      <c r="B3090" s="3"/>
      <c r="C3090" s="3"/>
      <c r="D3090" s="3"/>
      <c r="E3090" s="3"/>
      <c r="F3090" s="3"/>
      <c r="G3090" s="3"/>
      <c r="I3090" s="143"/>
      <c r="J3090" s="143"/>
      <c r="K3090" s="143"/>
      <c r="L3090" s="143"/>
      <c r="M3090" s="237"/>
      <c r="N3090" s="143"/>
      <c r="O3090" s="143"/>
      <c r="P3090" s="143"/>
      <c r="Q3090" s="143"/>
      <c r="R3090" s="143"/>
      <c r="S3090" s="143"/>
      <c r="T3090" s="143"/>
      <c r="U3090" s="143"/>
      <c r="V3090" s="143"/>
      <c r="W3090" s="90">
        <f>IF(AND($AM$17&gt;=$X3090,$AM$17&lt;=$Y3090),'TARIFA ENTREGA A DIRECCION USD'!A3090,$W3091)</f>
        <v>0</v>
      </c>
      <c r="X3090" s="90">
        <v>3081.0010000000002</v>
      </c>
      <c r="Y3090" s="90">
        <v>3082</v>
      </c>
      <c r="Z3090" s="144"/>
    </row>
    <row r="3091" spans="1:26" x14ac:dyDescent="0.2">
      <c r="A3091" s="3"/>
      <c r="B3091" s="3"/>
      <c r="C3091" s="3"/>
      <c r="D3091" s="3"/>
      <c r="E3091" s="3"/>
      <c r="F3091" s="3"/>
      <c r="G3091" s="3"/>
      <c r="I3091" s="143"/>
      <c r="J3091" s="143"/>
      <c r="K3091" s="143"/>
      <c r="L3091" s="143"/>
      <c r="M3091" s="237"/>
      <c r="N3091" s="143"/>
      <c r="O3091" s="143"/>
      <c r="P3091" s="143"/>
      <c r="Q3091" s="143"/>
      <c r="R3091" s="143"/>
      <c r="S3091" s="143"/>
      <c r="T3091" s="143"/>
      <c r="U3091" s="143"/>
      <c r="V3091" s="143"/>
      <c r="W3091" s="90">
        <f>IF(AND($AM$17&gt;=$X3091,$AM$17&lt;=$Y3091),'TARIFA ENTREGA A DIRECCION USD'!A3091,$W3092)</f>
        <v>0</v>
      </c>
      <c r="X3091" s="90">
        <v>3082.0010000000002</v>
      </c>
      <c r="Y3091" s="90">
        <v>3083</v>
      </c>
      <c r="Z3091" s="144"/>
    </row>
    <row r="3092" spans="1:26" x14ac:dyDescent="0.2">
      <c r="A3092" s="3"/>
      <c r="B3092" s="3"/>
      <c r="C3092" s="3"/>
      <c r="D3092" s="3"/>
      <c r="E3092" s="3"/>
      <c r="F3092" s="3"/>
      <c r="G3092" s="3"/>
      <c r="I3092" s="143"/>
      <c r="J3092" s="143"/>
      <c r="K3092" s="143"/>
      <c r="L3092" s="143"/>
      <c r="M3092" s="237"/>
      <c r="N3092" s="143"/>
      <c r="O3092" s="143"/>
      <c r="P3092" s="143"/>
      <c r="Q3092" s="143"/>
      <c r="R3092" s="143"/>
      <c r="S3092" s="143"/>
      <c r="T3092" s="143"/>
      <c r="U3092" s="143"/>
      <c r="V3092" s="143"/>
      <c r="W3092" s="90">
        <f>IF(AND($AM$17&gt;=$X3092,$AM$17&lt;=$Y3092),'TARIFA ENTREGA A DIRECCION USD'!A3092,$W3093)</f>
        <v>0</v>
      </c>
      <c r="X3092" s="90">
        <v>3083.0010000000002</v>
      </c>
      <c r="Y3092" s="90">
        <v>3084</v>
      </c>
      <c r="Z3092" s="144"/>
    </row>
    <row r="3093" spans="1:26" x14ac:dyDescent="0.2">
      <c r="A3093" s="3"/>
      <c r="B3093" s="3"/>
      <c r="C3093" s="3"/>
      <c r="D3093" s="3"/>
      <c r="E3093" s="3"/>
      <c r="F3093" s="3"/>
      <c r="G3093" s="3"/>
      <c r="I3093" s="143"/>
      <c r="J3093" s="143"/>
      <c r="K3093" s="143"/>
      <c r="L3093" s="143"/>
      <c r="M3093" s="237"/>
      <c r="N3093" s="143"/>
      <c r="O3093" s="143"/>
      <c r="P3093" s="143"/>
      <c r="Q3093" s="143"/>
      <c r="R3093" s="143"/>
      <c r="S3093" s="143"/>
      <c r="T3093" s="143"/>
      <c r="U3093" s="143"/>
      <c r="V3093" s="143"/>
      <c r="W3093" s="90">
        <f>IF(AND($AM$17&gt;=$X3093,$AM$17&lt;=$Y3093),'TARIFA ENTREGA A DIRECCION USD'!A3093,$W3094)</f>
        <v>0</v>
      </c>
      <c r="X3093" s="90">
        <v>3084.0010000000002</v>
      </c>
      <c r="Y3093" s="90">
        <v>3085</v>
      </c>
      <c r="Z3093" s="144"/>
    </row>
    <row r="3094" spans="1:26" x14ac:dyDescent="0.2">
      <c r="A3094" s="3"/>
      <c r="B3094" s="3"/>
      <c r="C3094" s="3"/>
      <c r="D3094" s="3"/>
      <c r="E3094" s="3"/>
      <c r="F3094" s="3"/>
      <c r="G3094" s="3"/>
      <c r="I3094" s="143"/>
      <c r="J3094" s="143"/>
      <c r="K3094" s="143"/>
      <c r="L3094" s="143"/>
      <c r="M3094" s="237"/>
      <c r="N3094" s="143"/>
      <c r="O3094" s="143"/>
      <c r="P3094" s="143"/>
      <c r="Q3094" s="143"/>
      <c r="R3094" s="143"/>
      <c r="S3094" s="143"/>
      <c r="T3094" s="143"/>
      <c r="U3094" s="143"/>
      <c r="V3094" s="143"/>
      <c r="W3094" s="90">
        <f>IF(AND($AM$17&gt;=$X3094,$AM$17&lt;=$Y3094),'TARIFA ENTREGA A DIRECCION USD'!A3094,$W3095)</f>
        <v>0</v>
      </c>
      <c r="X3094" s="90">
        <v>3085.0010000000002</v>
      </c>
      <c r="Y3094" s="90">
        <v>3086</v>
      </c>
      <c r="Z3094" s="144"/>
    </row>
    <row r="3095" spans="1:26" x14ac:dyDescent="0.2">
      <c r="A3095" s="3"/>
      <c r="B3095" s="3"/>
      <c r="C3095" s="3"/>
      <c r="D3095" s="3"/>
      <c r="E3095" s="3"/>
      <c r="F3095" s="3"/>
      <c r="G3095" s="3"/>
      <c r="I3095" s="143"/>
      <c r="J3095" s="143"/>
      <c r="K3095" s="143"/>
      <c r="L3095" s="143"/>
      <c r="M3095" s="237"/>
      <c r="N3095" s="143"/>
      <c r="O3095" s="143"/>
      <c r="P3095" s="143"/>
      <c r="Q3095" s="143"/>
      <c r="R3095" s="143"/>
      <c r="S3095" s="143"/>
      <c r="T3095" s="143"/>
      <c r="U3095" s="143"/>
      <c r="V3095" s="143"/>
      <c r="W3095" s="90">
        <f>IF(AND($AM$17&gt;=$X3095,$AM$17&lt;=$Y3095),'TARIFA ENTREGA A DIRECCION USD'!A3095,$W3096)</f>
        <v>0</v>
      </c>
      <c r="X3095" s="90">
        <v>3086.0010000000002</v>
      </c>
      <c r="Y3095" s="90">
        <v>3087</v>
      </c>
      <c r="Z3095" s="144"/>
    </row>
    <row r="3096" spans="1:26" x14ac:dyDescent="0.2">
      <c r="A3096" s="3"/>
      <c r="B3096" s="3"/>
      <c r="C3096" s="3"/>
      <c r="D3096" s="3"/>
      <c r="E3096" s="3"/>
      <c r="F3096" s="3"/>
      <c r="G3096" s="3"/>
      <c r="I3096" s="143"/>
      <c r="J3096" s="143"/>
      <c r="K3096" s="143"/>
      <c r="L3096" s="143"/>
      <c r="M3096" s="237"/>
      <c r="N3096" s="143"/>
      <c r="O3096" s="143"/>
      <c r="P3096" s="143"/>
      <c r="Q3096" s="143"/>
      <c r="R3096" s="143"/>
      <c r="S3096" s="143"/>
      <c r="T3096" s="143"/>
      <c r="U3096" s="143"/>
      <c r="V3096" s="143"/>
      <c r="W3096" s="90">
        <f>IF(AND($AM$17&gt;=$X3096,$AM$17&lt;=$Y3096),'TARIFA ENTREGA A DIRECCION USD'!A3096,$W3097)</f>
        <v>0</v>
      </c>
      <c r="X3096" s="90">
        <v>3087.0010000000002</v>
      </c>
      <c r="Y3096" s="90">
        <v>3088</v>
      </c>
      <c r="Z3096" s="144"/>
    </row>
    <row r="3097" spans="1:26" x14ac:dyDescent="0.2">
      <c r="A3097" s="3"/>
      <c r="B3097" s="3"/>
      <c r="C3097" s="3"/>
      <c r="D3097" s="3"/>
      <c r="E3097" s="3"/>
      <c r="F3097" s="3"/>
      <c r="G3097" s="3"/>
      <c r="I3097" s="143"/>
      <c r="J3097" s="143"/>
      <c r="K3097" s="143"/>
      <c r="L3097" s="143"/>
      <c r="M3097" s="237"/>
      <c r="N3097" s="143"/>
      <c r="O3097" s="143"/>
      <c r="P3097" s="143"/>
      <c r="Q3097" s="143"/>
      <c r="R3097" s="143"/>
      <c r="S3097" s="143"/>
      <c r="T3097" s="143"/>
      <c r="U3097" s="143"/>
      <c r="V3097" s="143"/>
      <c r="W3097" s="90">
        <f>IF(AND($AM$17&gt;=$X3097,$AM$17&lt;=$Y3097),'TARIFA ENTREGA A DIRECCION USD'!A3097,$W3098)</f>
        <v>0</v>
      </c>
      <c r="X3097" s="90">
        <v>3088.0010000000002</v>
      </c>
      <c r="Y3097" s="90">
        <v>3089</v>
      </c>
      <c r="Z3097" s="144"/>
    </row>
    <row r="3098" spans="1:26" x14ac:dyDescent="0.2">
      <c r="A3098" s="3"/>
      <c r="B3098" s="3"/>
      <c r="C3098" s="3"/>
      <c r="D3098" s="3"/>
      <c r="E3098" s="3"/>
      <c r="F3098" s="3"/>
      <c r="G3098" s="3"/>
      <c r="I3098" s="143"/>
      <c r="J3098" s="143"/>
      <c r="K3098" s="143"/>
      <c r="L3098" s="143"/>
      <c r="M3098" s="237"/>
      <c r="N3098" s="143"/>
      <c r="O3098" s="143"/>
      <c r="P3098" s="143"/>
      <c r="Q3098" s="143"/>
      <c r="R3098" s="143"/>
      <c r="S3098" s="143"/>
      <c r="T3098" s="143"/>
      <c r="U3098" s="143"/>
      <c r="V3098" s="143"/>
      <c r="W3098" s="90">
        <f>IF(AND($AM$17&gt;=$X3098,$AM$17&lt;=$Y3098),'TARIFA ENTREGA A DIRECCION USD'!A3098,$W3099)</f>
        <v>0</v>
      </c>
      <c r="X3098" s="90">
        <v>3089.0010000000002</v>
      </c>
      <c r="Y3098" s="90">
        <v>3090</v>
      </c>
      <c r="Z3098" s="144"/>
    </row>
    <row r="3099" spans="1:26" x14ac:dyDescent="0.2">
      <c r="A3099" s="3"/>
      <c r="B3099" s="3"/>
      <c r="C3099" s="3"/>
      <c r="D3099" s="3"/>
      <c r="E3099" s="3"/>
      <c r="F3099" s="3"/>
      <c r="G3099" s="3"/>
      <c r="I3099" s="143"/>
      <c r="J3099" s="143"/>
      <c r="K3099" s="143"/>
      <c r="L3099" s="143"/>
      <c r="M3099" s="237"/>
      <c r="N3099" s="143"/>
      <c r="O3099" s="143"/>
      <c r="P3099" s="143"/>
      <c r="Q3099" s="143"/>
      <c r="R3099" s="143"/>
      <c r="S3099" s="143"/>
      <c r="T3099" s="143"/>
      <c r="U3099" s="143"/>
      <c r="V3099" s="143"/>
      <c r="W3099" s="90">
        <f>IF(AND($AM$17&gt;=$X3099,$AM$17&lt;=$Y3099),'TARIFA ENTREGA A DIRECCION USD'!A3099,$W3100)</f>
        <v>0</v>
      </c>
      <c r="X3099" s="90">
        <v>3090.0010000000002</v>
      </c>
      <c r="Y3099" s="90">
        <v>3091</v>
      </c>
      <c r="Z3099" s="144"/>
    </row>
    <row r="3100" spans="1:26" x14ac:dyDescent="0.2">
      <c r="A3100" s="3"/>
      <c r="B3100" s="3"/>
      <c r="C3100" s="3"/>
      <c r="D3100" s="3"/>
      <c r="E3100" s="3"/>
      <c r="F3100" s="3"/>
      <c r="G3100" s="3"/>
      <c r="I3100" s="143"/>
      <c r="J3100" s="143"/>
      <c r="K3100" s="143"/>
      <c r="L3100" s="143"/>
      <c r="M3100" s="237"/>
      <c r="N3100" s="143"/>
      <c r="O3100" s="143"/>
      <c r="P3100" s="143"/>
      <c r="Q3100" s="143"/>
      <c r="R3100" s="143"/>
      <c r="S3100" s="143"/>
      <c r="T3100" s="143"/>
      <c r="U3100" s="143"/>
      <c r="V3100" s="143"/>
      <c r="W3100" s="90">
        <f>IF(AND($AM$17&gt;=$X3100,$AM$17&lt;=$Y3100),'TARIFA ENTREGA A DIRECCION USD'!A3100,$W3101)</f>
        <v>0</v>
      </c>
      <c r="X3100" s="90">
        <v>3091.0010000000002</v>
      </c>
      <c r="Y3100" s="90">
        <v>3092</v>
      </c>
      <c r="Z3100" s="144"/>
    </row>
    <row r="3101" spans="1:26" x14ac:dyDescent="0.2">
      <c r="A3101" s="3"/>
      <c r="B3101" s="3"/>
      <c r="C3101" s="3"/>
      <c r="D3101" s="3"/>
      <c r="E3101" s="3"/>
      <c r="F3101" s="3"/>
      <c r="G3101" s="3"/>
      <c r="I3101" s="143"/>
      <c r="J3101" s="143"/>
      <c r="K3101" s="143"/>
      <c r="L3101" s="143"/>
      <c r="M3101" s="237"/>
      <c r="N3101" s="143"/>
      <c r="O3101" s="143"/>
      <c r="P3101" s="143"/>
      <c r="Q3101" s="143"/>
      <c r="R3101" s="143"/>
      <c r="S3101" s="143"/>
      <c r="T3101" s="143"/>
      <c r="U3101" s="143"/>
      <c r="V3101" s="143"/>
      <c r="W3101" s="90">
        <f>IF(AND($AM$17&gt;=$X3101,$AM$17&lt;=$Y3101),'TARIFA ENTREGA A DIRECCION USD'!A3101,$W3102)</f>
        <v>0</v>
      </c>
      <c r="X3101" s="90">
        <v>3092.0010000000002</v>
      </c>
      <c r="Y3101" s="90">
        <v>3093</v>
      </c>
      <c r="Z3101" s="144"/>
    </row>
    <row r="3102" spans="1:26" x14ac:dyDescent="0.2">
      <c r="A3102" s="3"/>
      <c r="B3102" s="3"/>
      <c r="C3102" s="3"/>
      <c r="D3102" s="3"/>
      <c r="E3102" s="3"/>
      <c r="F3102" s="3"/>
      <c r="G3102" s="3"/>
      <c r="I3102" s="143"/>
      <c r="J3102" s="143"/>
      <c r="K3102" s="143"/>
      <c r="L3102" s="143"/>
      <c r="M3102" s="237"/>
      <c r="N3102" s="143"/>
      <c r="O3102" s="143"/>
      <c r="P3102" s="143"/>
      <c r="Q3102" s="143"/>
      <c r="R3102" s="143"/>
      <c r="S3102" s="143"/>
      <c r="T3102" s="143"/>
      <c r="U3102" s="143"/>
      <c r="V3102" s="143"/>
      <c r="W3102" s="90">
        <f>IF(AND($AM$17&gt;=$X3102,$AM$17&lt;=$Y3102),'TARIFA ENTREGA A DIRECCION USD'!A3102,$W3103)</f>
        <v>0</v>
      </c>
      <c r="X3102" s="90">
        <v>3093.0010000000002</v>
      </c>
      <c r="Y3102" s="90">
        <v>3094</v>
      </c>
      <c r="Z3102" s="144"/>
    </row>
    <row r="3103" spans="1:26" x14ac:dyDescent="0.2">
      <c r="A3103" s="3"/>
      <c r="B3103" s="3"/>
      <c r="C3103" s="3"/>
      <c r="D3103" s="3"/>
      <c r="E3103" s="3"/>
      <c r="F3103" s="3"/>
      <c r="G3103" s="3"/>
      <c r="I3103" s="143"/>
      <c r="J3103" s="143"/>
      <c r="K3103" s="143"/>
      <c r="L3103" s="143"/>
      <c r="M3103" s="237"/>
      <c r="N3103" s="143"/>
      <c r="O3103" s="143"/>
      <c r="P3103" s="143"/>
      <c r="Q3103" s="143"/>
      <c r="R3103" s="143"/>
      <c r="S3103" s="143"/>
      <c r="T3103" s="143"/>
      <c r="U3103" s="143"/>
      <c r="V3103" s="143"/>
      <c r="W3103" s="90">
        <f>IF(AND($AM$17&gt;=$X3103,$AM$17&lt;=$Y3103),'TARIFA ENTREGA A DIRECCION USD'!A3103,$W3104)</f>
        <v>0</v>
      </c>
      <c r="X3103" s="90">
        <v>3094.0010000000002</v>
      </c>
      <c r="Y3103" s="90">
        <v>3095</v>
      </c>
      <c r="Z3103" s="144"/>
    </row>
    <row r="3104" spans="1:26" x14ac:dyDescent="0.2">
      <c r="A3104" s="3"/>
      <c r="B3104" s="3"/>
      <c r="C3104" s="3"/>
      <c r="D3104" s="3"/>
      <c r="E3104" s="3"/>
      <c r="F3104" s="3"/>
      <c r="G3104" s="3"/>
      <c r="I3104" s="143"/>
      <c r="J3104" s="143"/>
      <c r="K3104" s="143"/>
      <c r="L3104" s="143"/>
      <c r="M3104" s="237"/>
      <c r="N3104" s="143"/>
      <c r="O3104" s="143"/>
      <c r="P3104" s="143"/>
      <c r="Q3104" s="143"/>
      <c r="R3104" s="143"/>
      <c r="S3104" s="143"/>
      <c r="T3104" s="143"/>
      <c r="U3104" s="143"/>
      <c r="V3104" s="143"/>
      <c r="W3104" s="90">
        <f>IF(AND($AM$17&gt;=$X3104,$AM$17&lt;=$Y3104),'TARIFA ENTREGA A DIRECCION USD'!A3104,$W3105)</f>
        <v>0</v>
      </c>
      <c r="X3104" s="90">
        <v>3095.0010000000002</v>
      </c>
      <c r="Y3104" s="90">
        <v>3096</v>
      </c>
      <c r="Z3104" s="144"/>
    </row>
    <row r="3105" spans="1:26" x14ac:dyDescent="0.2">
      <c r="A3105" s="3"/>
      <c r="B3105" s="3"/>
      <c r="C3105" s="3"/>
      <c r="D3105" s="3"/>
      <c r="E3105" s="3"/>
      <c r="F3105" s="3"/>
      <c r="G3105" s="3"/>
      <c r="I3105" s="143"/>
      <c r="J3105" s="143"/>
      <c r="K3105" s="143"/>
      <c r="L3105" s="143"/>
      <c r="M3105" s="237"/>
      <c r="N3105" s="143"/>
      <c r="O3105" s="143"/>
      <c r="P3105" s="143"/>
      <c r="Q3105" s="143"/>
      <c r="R3105" s="143"/>
      <c r="S3105" s="143"/>
      <c r="T3105" s="143"/>
      <c r="U3105" s="143"/>
      <c r="V3105" s="143"/>
      <c r="W3105" s="90">
        <f>IF(AND($AM$17&gt;=$X3105,$AM$17&lt;=$Y3105),'TARIFA ENTREGA A DIRECCION USD'!A3105,$W3106)</f>
        <v>0</v>
      </c>
      <c r="X3105" s="90">
        <v>3096.0010000000002</v>
      </c>
      <c r="Y3105" s="90">
        <v>3097</v>
      </c>
      <c r="Z3105" s="144"/>
    </row>
    <row r="3106" spans="1:26" x14ac:dyDescent="0.2">
      <c r="A3106" s="3"/>
      <c r="B3106" s="3"/>
      <c r="C3106" s="3"/>
      <c r="D3106" s="3"/>
      <c r="E3106" s="3"/>
      <c r="F3106" s="3"/>
      <c r="G3106" s="3"/>
      <c r="I3106" s="143"/>
      <c r="J3106" s="143"/>
      <c r="K3106" s="143"/>
      <c r="L3106" s="143"/>
      <c r="M3106" s="237"/>
      <c r="N3106" s="143"/>
      <c r="O3106" s="143"/>
      <c r="P3106" s="143"/>
      <c r="Q3106" s="143"/>
      <c r="R3106" s="143"/>
      <c r="S3106" s="143"/>
      <c r="T3106" s="143"/>
      <c r="U3106" s="143"/>
      <c r="V3106" s="143"/>
      <c r="W3106" s="90">
        <f>IF(AND($AM$17&gt;=$X3106,$AM$17&lt;=$Y3106),'TARIFA ENTREGA A DIRECCION USD'!A3106,$W3107)</f>
        <v>0</v>
      </c>
      <c r="X3106" s="90">
        <v>3097.0010000000002</v>
      </c>
      <c r="Y3106" s="90">
        <v>3098</v>
      </c>
      <c r="Z3106" s="144"/>
    </row>
    <row r="3107" spans="1:26" x14ac:dyDescent="0.2">
      <c r="A3107" s="3"/>
      <c r="B3107" s="3"/>
      <c r="C3107" s="3"/>
      <c r="D3107" s="3"/>
      <c r="E3107" s="3"/>
      <c r="F3107" s="3"/>
      <c r="G3107" s="3"/>
      <c r="I3107" s="143"/>
      <c r="J3107" s="143"/>
      <c r="K3107" s="143"/>
      <c r="L3107" s="143"/>
      <c r="M3107" s="237"/>
      <c r="N3107" s="143"/>
      <c r="O3107" s="143"/>
      <c r="P3107" s="143"/>
      <c r="Q3107" s="143"/>
      <c r="R3107" s="143"/>
      <c r="S3107" s="143"/>
      <c r="T3107" s="143"/>
      <c r="U3107" s="143"/>
      <c r="V3107" s="143"/>
      <c r="W3107" s="90">
        <f>IF(AND($AM$17&gt;=$X3107,$AM$17&lt;=$Y3107),'TARIFA ENTREGA A DIRECCION USD'!A3107,$W3108)</f>
        <v>0</v>
      </c>
      <c r="X3107" s="90">
        <v>3098.0010000000002</v>
      </c>
      <c r="Y3107" s="90">
        <v>3099</v>
      </c>
      <c r="Z3107" s="144"/>
    </row>
    <row r="3108" spans="1:26" x14ac:dyDescent="0.2">
      <c r="A3108" s="3"/>
      <c r="B3108" s="3"/>
      <c r="C3108" s="3"/>
      <c r="D3108" s="3"/>
      <c r="E3108" s="3"/>
      <c r="F3108" s="3"/>
      <c r="G3108" s="3"/>
      <c r="I3108" s="143"/>
      <c r="J3108" s="143"/>
      <c r="K3108" s="143"/>
      <c r="L3108" s="143"/>
      <c r="M3108" s="237"/>
      <c r="N3108" s="143"/>
      <c r="O3108" s="143"/>
      <c r="P3108" s="143"/>
      <c r="Q3108" s="143"/>
      <c r="R3108" s="143"/>
      <c r="S3108" s="143"/>
      <c r="T3108" s="143"/>
      <c r="U3108" s="143"/>
      <c r="V3108" s="143"/>
      <c r="W3108" s="90">
        <f>IF(AND($AM$17&gt;=$X3108,$AM$17&lt;=$Y3108),'TARIFA ENTREGA A DIRECCION USD'!A3108,$W3109)</f>
        <v>0</v>
      </c>
      <c r="X3108" s="90">
        <v>3099.0010000000002</v>
      </c>
      <c r="Y3108" s="90">
        <v>3100</v>
      </c>
      <c r="Z3108" s="144"/>
    </row>
    <row r="3109" spans="1:26" x14ac:dyDescent="0.2">
      <c r="A3109" s="3"/>
      <c r="B3109" s="3"/>
      <c r="C3109" s="3"/>
      <c r="D3109" s="3"/>
      <c r="E3109" s="3"/>
      <c r="F3109" s="3"/>
      <c r="G3109" s="3"/>
      <c r="I3109" s="143"/>
      <c r="J3109" s="143"/>
      <c r="K3109" s="143"/>
      <c r="L3109" s="143"/>
      <c r="M3109" s="237"/>
      <c r="N3109" s="143"/>
      <c r="O3109" s="143"/>
      <c r="P3109" s="143"/>
      <c r="Q3109" s="143"/>
      <c r="R3109" s="143"/>
      <c r="S3109" s="143"/>
      <c r="T3109" s="143"/>
      <c r="U3109" s="143"/>
      <c r="V3109" s="143"/>
      <c r="W3109" s="90">
        <f>IF(AND($AM$17&gt;=$X3109,$AM$17&lt;=$Y3109),'TARIFA ENTREGA A DIRECCION USD'!A3109,$W3110)</f>
        <v>0</v>
      </c>
      <c r="X3109" s="90">
        <v>3100.0010000000002</v>
      </c>
      <c r="Y3109" s="90">
        <v>3101</v>
      </c>
      <c r="Z3109" s="144"/>
    </row>
    <row r="3110" spans="1:26" x14ac:dyDescent="0.2">
      <c r="A3110" s="3"/>
      <c r="B3110" s="3"/>
      <c r="C3110" s="3"/>
      <c r="D3110" s="3"/>
      <c r="E3110" s="3"/>
      <c r="F3110" s="3"/>
      <c r="G3110" s="3"/>
      <c r="I3110" s="143"/>
      <c r="J3110" s="143"/>
      <c r="K3110" s="143"/>
      <c r="L3110" s="143"/>
      <c r="M3110" s="237"/>
      <c r="N3110" s="143"/>
      <c r="O3110" s="143"/>
      <c r="P3110" s="143"/>
      <c r="Q3110" s="143"/>
      <c r="R3110" s="143"/>
      <c r="S3110" s="143"/>
      <c r="T3110" s="143"/>
      <c r="U3110" s="143"/>
      <c r="V3110" s="143"/>
      <c r="W3110" s="90">
        <f>IF(AND($AM$17&gt;=$X3110,$AM$17&lt;=$Y3110),'TARIFA ENTREGA A DIRECCION USD'!A3110,$W3111)</f>
        <v>0</v>
      </c>
      <c r="X3110" s="90">
        <v>3101.0010000000002</v>
      </c>
      <c r="Y3110" s="90">
        <v>3102</v>
      </c>
      <c r="Z3110" s="144"/>
    </row>
    <row r="3111" spans="1:26" x14ac:dyDescent="0.2">
      <c r="A3111" s="3"/>
      <c r="B3111" s="3"/>
      <c r="C3111" s="3"/>
      <c r="D3111" s="3"/>
      <c r="E3111" s="3"/>
      <c r="F3111" s="3"/>
      <c r="G3111" s="3"/>
      <c r="I3111" s="143"/>
      <c r="J3111" s="143"/>
      <c r="K3111" s="143"/>
      <c r="L3111" s="143"/>
      <c r="M3111" s="237"/>
      <c r="N3111" s="143"/>
      <c r="O3111" s="143"/>
      <c r="P3111" s="143"/>
      <c r="Q3111" s="143"/>
      <c r="R3111" s="143"/>
      <c r="S3111" s="143"/>
      <c r="T3111" s="143"/>
      <c r="U3111" s="143"/>
      <c r="V3111" s="143"/>
      <c r="W3111" s="90">
        <f>IF(AND($AM$17&gt;=$X3111,$AM$17&lt;=$Y3111),'TARIFA ENTREGA A DIRECCION USD'!A3111,$W3112)</f>
        <v>0</v>
      </c>
      <c r="X3111" s="90">
        <v>3102.0010000000002</v>
      </c>
      <c r="Y3111" s="90">
        <v>3103</v>
      </c>
      <c r="Z3111" s="144"/>
    </row>
    <row r="3112" spans="1:26" x14ac:dyDescent="0.2">
      <c r="A3112" s="3"/>
      <c r="B3112" s="3"/>
      <c r="C3112" s="3"/>
      <c r="D3112" s="3"/>
      <c r="E3112" s="3"/>
      <c r="F3112" s="3"/>
      <c r="G3112" s="3"/>
      <c r="I3112" s="143"/>
      <c r="J3112" s="143"/>
      <c r="K3112" s="143"/>
      <c r="L3112" s="143"/>
      <c r="M3112" s="237"/>
      <c r="N3112" s="143"/>
      <c r="O3112" s="143"/>
      <c r="P3112" s="143"/>
      <c r="Q3112" s="143"/>
      <c r="R3112" s="143"/>
      <c r="S3112" s="143"/>
      <c r="T3112" s="143"/>
      <c r="U3112" s="143"/>
      <c r="V3112" s="143"/>
      <c r="W3112" s="90">
        <f>IF(AND($AM$17&gt;=$X3112,$AM$17&lt;=$Y3112),'TARIFA ENTREGA A DIRECCION USD'!A3112,$W3113)</f>
        <v>0</v>
      </c>
      <c r="X3112" s="90">
        <v>3103.0010000000002</v>
      </c>
      <c r="Y3112" s="90">
        <v>3104</v>
      </c>
      <c r="Z3112" s="144"/>
    </row>
    <row r="3113" spans="1:26" x14ac:dyDescent="0.2">
      <c r="A3113" s="3"/>
      <c r="B3113" s="3"/>
      <c r="C3113" s="3"/>
      <c r="D3113" s="3"/>
      <c r="E3113" s="3"/>
      <c r="F3113" s="3"/>
      <c r="G3113" s="3"/>
      <c r="I3113" s="143"/>
      <c r="J3113" s="143"/>
      <c r="K3113" s="143"/>
      <c r="L3113" s="143"/>
      <c r="M3113" s="237"/>
      <c r="N3113" s="143"/>
      <c r="O3113" s="143"/>
      <c r="P3113" s="143"/>
      <c r="Q3113" s="143"/>
      <c r="R3113" s="143"/>
      <c r="S3113" s="143"/>
      <c r="T3113" s="143"/>
      <c r="U3113" s="143"/>
      <c r="V3113" s="143"/>
      <c r="W3113" s="90">
        <f>IF(AND($AM$17&gt;=$X3113,$AM$17&lt;=$Y3113),'TARIFA ENTREGA A DIRECCION USD'!A3113,$W3114)</f>
        <v>0</v>
      </c>
      <c r="X3113" s="90">
        <v>3104.0010000000002</v>
      </c>
      <c r="Y3113" s="90">
        <v>3105</v>
      </c>
      <c r="Z3113" s="144"/>
    </row>
    <row r="3114" spans="1:26" x14ac:dyDescent="0.2">
      <c r="A3114" s="3"/>
      <c r="B3114" s="3"/>
      <c r="C3114" s="3"/>
      <c r="D3114" s="3"/>
      <c r="E3114" s="3"/>
      <c r="F3114" s="3"/>
      <c r="G3114" s="3"/>
      <c r="I3114" s="143"/>
      <c r="J3114" s="143"/>
      <c r="K3114" s="143"/>
      <c r="L3114" s="143"/>
      <c r="M3114" s="237"/>
      <c r="N3114" s="143"/>
      <c r="O3114" s="143"/>
      <c r="P3114" s="143"/>
      <c r="Q3114" s="143"/>
      <c r="R3114" s="143"/>
      <c r="S3114" s="143"/>
      <c r="T3114" s="143"/>
      <c r="U3114" s="143"/>
      <c r="V3114" s="143"/>
      <c r="W3114" s="90">
        <f>IF(AND($AM$17&gt;=$X3114,$AM$17&lt;=$Y3114),'TARIFA ENTREGA A DIRECCION USD'!A3114,$W3115)</f>
        <v>0</v>
      </c>
      <c r="X3114" s="90">
        <v>3105.0010000000002</v>
      </c>
      <c r="Y3114" s="90">
        <v>3106</v>
      </c>
      <c r="Z3114" s="144"/>
    </row>
    <row r="3115" spans="1:26" x14ac:dyDescent="0.2">
      <c r="A3115" s="3"/>
      <c r="B3115" s="3"/>
      <c r="C3115" s="3"/>
      <c r="D3115" s="3"/>
      <c r="E3115" s="3"/>
      <c r="F3115" s="3"/>
      <c r="G3115" s="3"/>
      <c r="I3115" s="143"/>
      <c r="J3115" s="143"/>
      <c r="K3115" s="143"/>
      <c r="L3115" s="143"/>
      <c r="M3115" s="237"/>
      <c r="N3115" s="143"/>
      <c r="O3115" s="143"/>
      <c r="P3115" s="143"/>
      <c r="Q3115" s="143"/>
      <c r="R3115" s="143"/>
      <c r="S3115" s="143"/>
      <c r="T3115" s="143"/>
      <c r="U3115" s="143"/>
      <c r="V3115" s="143"/>
      <c r="W3115" s="90">
        <f>IF(AND($AM$17&gt;=$X3115,$AM$17&lt;=$Y3115),'TARIFA ENTREGA A DIRECCION USD'!A3115,$W3116)</f>
        <v>0</v>
      </c>
      <c r="X3115" s="90">
        <v>3106.0010000000002</v>
      </c>
      <c r="Y3115" s="90">
        <v>3107</v>
      </c>
      <c r="Z3115" s="144"/>
    </row>
    <row r="3116" spans="1:26" x14ac:dyDescent="0.2">
      <c r="A3116" s="3"/>
      <c r="B3116" s="3"/>
      <c r="C3116" s="3"/>
      <c r="D3116" s="3"/>
      <c r="E3116" s="3"/>
      <c r="F3116" s="3"/>
      <c r="G3116" s="3"/>
      <c r="I3116" s="143"/>
      <c r="J3116" s="143"/>
      <c r="K3116" s="143"/>
      <c r="L3116" s="143"/>
      <c r="M3116" s="237"/>
      <c r="N3116" s="143"/>
      <c r="O3116" s="143"/>
      <c r="P3116" s="143"/>
      <c r="Q3116" s="143"/>
      <c r="R3116" s="143"/>
      <c r="S3116" s="143"/>
      <c r="T3116" s="143"/>
      <c r="U3116" s="143"/>
      <c r="V3116" s="143"/>
      <c r="W3116" s="90">
        <f>IF(AND($AM$17&gt;=$X3116,$AM$17&lt;=$Y3116),'TARIFA ENTREGA A DIRECCION USD'!A3116,$W3117)</f>
        <v>0</v>
      </c>
      <c r="X3116" s="90">
        <v>3107.0010000000002</v>
      </c>
      <c r="Y3116" s="90">
        <v>3108</v>
      </c>
      <c r="Z3116" s="144"/>
    </row>
    <row r="3117" spans="1:26" x14ac:dyDescent="0.2">
      <c r="A3117" s="3"/>
      <c r="B3117" s="3"/>
      <c r="C3117" s="3"/>
      <c r="D3117" s="3"/>
      <c r="E3117" s="3"/>
      <c r="F3117" s="3"/>
      <c r="G3117" s="3"/>
      <c r="I3117" s="143"/>
      <c r="J3117" s="143"/>
      <c r="K3117" s="143"/>
      <c r="L3117" s="143"/>
      <c r="M3117" s="237"/>
      <c r="N3117" s="143"/>
      <c r="O3117" s="143"/>
      <c r="P3117" s="143"/>
      <c r="Q3117" s="143"/>
      <c r="R3117" s="143"/>
      <c r="S3117" s="143"/>
      <c r="T3117" s="143"/>
      <c r="U3117" s="143"/>
      <c r="V3117" s="143"/>
      <c r="W3117" s="90">
        <f>IF(AND($AM$17&gt;=$X3117,$AM$17&lt;=$Y3117),'TARIFA ENTREGA A DIRECCION USD'!A3117,$W3118)</f>
        <v>0</v>
      </c>
      <c r="X3117" s="90">
        <v>3108.0010000000002</v>
      </c>
      <c r="Y3117" s="90">
        <v>3109</v>
      </c>
      <c r="Z3117" s="144"/>
    </row>
    <row r="3118" spans="1:26" x14ac:dyDescent="0.2">
      <c r="A3118" s="3"/>
      <c r="B3118" s="3"/>
      <c r="C3118" s="3"/>
      <c r="D3118" s="3"/>
      <c r="E3118" s="3"/>
      <c r="F3118" s="3"/>
      <c r="G3118" s="3"/>
      <c r="I3118" s="143"/>
      <c r="J3118" s="143"/>
      <c r="K3118" s="143"/>
      <c r="L3118" s="143"/>
      <c r="M3118" s="237"/>
      <c r="N3118" s="143"/>
      <c r="O3118" s="143"/>
      <c r="P3118" s="143"/>
      <c r="Q3118" s="143"/>
      <c r="R3118" s="143"/>
      <c r="S3118" s="143"/>
      <c r="T3118" s="143"/>
      <c r="U3118" s="143"/>
      <c r="V3118" s="143"/>
      <c r="W3118" s="90">
        <f>IF(AND($AM$17&gt;=$X3118,$AM$17&lt;=$Y3118),'TARIFA ENTREGA A DIRECCION USD'!A3118,$W3119)</f>
        <v>0</v>
      </c>
      <c r="X3118" s="90">
        <v>3109.0010000000002</v>
      </c>
      <c r="Y3118" s="90">
        <v>3110</v>
      </c>
      <c r="Z3118" s="144"/>
    </row>
    <row r="3119" spans="1:26" x14ac:dyDescent="0.2">
      <c r="A3119" s="3"/>
      <c r="B3119" s="3"/>
      <c r="C3119" s="3"/>
      <c r="D3119" s="3"/>
      <c r="E3119" s="3"/>
      <c r="F3119" s="3"/>
      <c r="G3119" s="3"/>
      <c r="I3119" s="143"/>
      <c r="J3119" s="143"/>
      <c r="K3119" s="143"/>
      <c r="L3119" s="143"/>
      <c r="M3119" s="237"/>
      <c r="N3119" s="143"/>
      <c r="O3119" s="143"/>
      <c r="P3119" s="143"/>
      <c r="Q3119" s="143"/>
      <c r="R3119" s="143"/>
      <c r="S3119" s="143"/>
      <c r="T3119" s="143"/>
      <c r="U3119" s="143"/>
      <c r="V3119" s="143"/>
      <c r="W3119" s="90">
        <f>IF(AND($AM$17&gt;=$X3119,$AM$17&lt;=$Y3119),'TARIFA ENTREGA A DIRECCION USD'!A3119,$W3120)</f>
        <v>0</v>
      </c>
      <c r="X3119" s="90">
        <v>3110.0010000000002</v>
      </c>
      <c r="Y3119" s="90">
        <v>3111</v>
      </c>
      <c r="Z3119" s="144"/>
    </row>
    <row r="3120" spans="1:26" x14ac:dyDescent="0.2">
      <c r="A3120" s="3"/>
      <c r="B3120" s="3"/>
      <c r="C3120" s="3"/>
      <c r="D3120" s="3"/>
      <c r="E3120" s="3"/>
      <c r="F3120" s="3"/>
      <c r="G3120" s="3"/>
      <c r="I3120" s="143"/>
      <c r="J3120" s="143"/>
      <c r="K3120" s="143"/>
      <c r="L3120" s="143"/>
      <c r="M3120" s="237"/>
      <c r="N3120" s="143"/>
      <c r="O3120" s="143"/>
      <c r="P3120" s="143"/>
      <c r="Q3120" s="143"/>
      <c r="R3120" s="143"/>
      <c r="S3120" s="143"/>
      <c r="T3120" s="143"/>
      <c r="U3120" s="143"/>
      <c r="V3120" s="143"/>
      <c r="W3120" s="90">
        <f>IF(AND($AM$17&gt;=$X3120,$AM$17&lt;=$Y3120),'TARIFA ENTREGA A DIRECCION USD'!A3120,$W3121)</f>
        <v>0</v>
      </c>
      <c r="X3120" s="90">
        <v>3111.0010000000002</v>
      </c>
      <c r="Y3120" s="90">
        <v>3112</v>
      </c>
      <c r="Z3120" s="144"/>
    </row>
    <row r="3121" spans="1:26" x14ac:dyDescent="0.2">
      <c r="A3121" s="3"/>
      <c r="B3121" s="3"/>
      <c r="C3121" s="3"/>
      <c r="D3121" s="3"/>
      <c r="E3121" s="3"/>
      <c r="F3121" s="3"/>
      <c r="G3121" s="3"/>
      <c r="I3121" s="143"/>
      <c r="J3121" s="143"/>
      <c r="K3121" s="143"/>
      <c r="L3121" s="143"/>
      <c r="M3121" s="237"/>
      <c r="N3121" s="143"/>
      <c r="O3121" s="143"/>
      <c r="P3121" s="143"/>
      <c r="Q3121" s="143"/>
      <c r="R3121" s="143"/>
      <c r="S3121" s="143"/>
      <c r="T3121" s="143"/>
      <c r="U3121" s="143"/>
      <c r="V3121" s="143"/>
      <c r="W3121" s="90">
        <f>IF(AND($AM$17&gt;=$X3121,$AM$17&lt;=$Y3121),'TARIFA ENTREGA A DIRECCION USD'!A3121,$W3122)</f>
        <v>0</v>
      </c>
      <c r="X3121" s="90">
        <v>3112.0010000000002</v>
      </c>
      <c r="Y3121" s="90">
        <v>3113</v>
      </c>
      <c r="Z3121" s="144"/>
    </row>
    <row r="3122" spans="1:26" x14ac:dyDescent="0.2">
      <c r="A3122" s="3"/>
      <c r="B3122" s="3"/>
      <c r="C3122" s="3"/>
      <c r="D3122" s="3"/>
      <c r="E3122" s="3"/>
      <c r="F3122" s="3"/>
      <c r="G3122" s="3"/>
      <c r="I3122" s="143"/>
      <c r="J3122" s="143"/>
      <c r="K3122" s="143"/>
      <c r="L3122" s="143"/>
      <c r="M3122" s="237"/>
      <c r="N3122" s="143"/>
      <c r="O3122" s="143"/>
      <c r="P3122" s="143"/>
      <c r="Q3122" s="143"/>
      <c r="R3122" s="143"/>
      <c r="S3122" s="143"/>
      <c r="T3122" s="143"/>
      <c r="U3122" s="143"/>
      <c r="V3122" s="143"/>
      <c r="W3122" s="90">
        <f>IF(AND($AM$17&gt;=$X3122,$AM$17&lt;=$Y3122),'TARIFA ENTREGA A DIRECCION USD'!A3122,$W3123)</f>
        <v>0</v>
      </c>
      <c r="X3122" s="90">
        <v>3113.0010000000002</v>
      </c>
      <c r="Y3122" s="90">
        <v>3114</v>
      </c>
      <c r="Z3122" s="144"/>
    </row>
    <row r="3123" spans="1:26" x14ac:dyDescent="0.2">
      <c r="A3123" s="3"/>
      <c r="B3123" s="3"/>
      <c r="C3123" s="3"/>
      <c r="D3123" s="3"/>
      <c r="E3123" s="3"/>
      <c r="F3123" s="3"/>
      <c r="G3123" s="3"/>
      <c r="I3123" s="143"/>
      <c r="J3123" s="143"/>
      <c r="K3123" s="143"/>
      <c r="L3123" s="143"/>
      <c r="M3123" s="237"/>
      <c r="N3123" s="143"/>
      <c r="O3123" s="143"/>
      <c r="P3123" s="143"/>
      <c r="Q3123" s="143"/>
      <c r="R3123" s="143"/>
      <c r="S3123" s="143"/>
      <c r="T3123" s="143"/>
      <c r="U3123" s="143"/>
      <c r="V3123" s="143"/>
      <c r="W3123" s="90">
        <f>IF(AND($AM$17&gt;=$X3123,$AM$17&lt;=$Y3123),'TARIFA ENTREGA A DIRECCION USD'!A3123,$W3124)</f>
        <v>0</v>
      </c>
      <c r="X3123" s="90">
        <v>3114.0010000000002</v>
      </c>
      <c r="Y3123" s="90">
        <v>3115</v>
      </c>
      <c r="Z3123" s="144"/>
    </row>
    <row r="3124" spans="1:26" x14ac:dyDescent="0.2">
      <c r="A3124" s="3"/>
      <c r="B3124" s="3"/>
      <c r="C3124" s="3"/>
      <c r="D3124" s="3"/>
      <c r="E3124" s="3"/>
      <c r="F3124" s="3"/>
      <c r="G3124" s="3"/>
      <c r="I3124" s="143"/>
      <c r="J3124" s="143"/>
      <c r="K3124" s="143"/>
      <c r="L3124" s="143"/>
      <c r="M3124" s="237"/>
      <c r="N3124" s="143"/>
      <c r="O3124" s="143"/>
      <c r="P3124" s="143"/>
      <c r="Q3124" s="143"/>
      <c r="R3124" s="143"/>
      <c r="S3124" s="143"/>
      <c r="T3124" s="143"/>
      <c r="U3124" s="143"/>
      <c r="V3124" s="143"/>
      <c r="W3124" s="90">
        <f>IF(AND($AM$17&gt;=$X3124,$AM$17&lt;=$Y3124),'TARIFA ENTREGA A DIRECCION USD'!A3124,$W3125)</f>
        <v>0</v>
      </c>
      <c r="X3124" s="90">
        <v>3115.0010000000002</v>
      </c>
      <c r="Y3124" s="90">
        <v>3116</v>
      </c>
      <c r="Z3124" s="144"/>
    </row>
    <row r="3125" spans="1:26" x14ac:dyDescent="0.2">
      <c r="A3125" s="3"/>
      <c r="B3125" s="3"/>
      <c r="C3125" s="3"/>
      <c r="D3125" s="3"/>
      <c r="E3125" s="3"/>
      <c r="F3125" s="3"/>
      <c r="G3125" s="3"/>
      <c r="I3125" s="143"/>
      <c r="J3125" s="143"/>
      <c r="K3125" s="143"/>
      <c r="L3125" s="143"/>
      <c r="M3125" s="237"/>
      <c r="N3125" s="143"/>
      <c r="O3125" s="143"/>
      <c r="P3125" s="143"/>
      <c r="Q3125" s="143"/>
      <c r="R3125" s="143"/>
      <c r="S3125" s="143"/>
      <c r="T3125" s="143"/>
      <c r="U3125" s="143"/>
      <c r="V3125" s="143"/>
      <c r="W3125" s="90">
        <f>IF(AND($AM$17&gt;=$X3125,$AM$17&lt;=$Y3125),'TARIFA ENTREGA A DIRECCION USD'!A3125,$W3126)</f>
        <v>0</v>
      </c>
      <c r="X3125" s="90">
        <v>3116.0010000000002</v>
      </c>
      <c r="Y3125" s="90">
        <v>3117</v>
      </c>
      <c r="Z3125" s="144"/>
    </row>
    <row r="3126" spans="1:26" x14ac:dyDescent="0.2">
      <c r="A3126" s="3"/>
      <c r="B3126" s="3"/>
      <c r="C3126" s="3"/>
      <c r="D3126" s="3"/>
      <c r="E3126" s="3"/>
      <c r="F3126" s="3"/>
      <c r="G3126" s="3"/>
      <c r="I3126" s="143"/>
      <c r="J3126" s="143"/>
      <c r="K3126" s="143"/>
      <c r="L3126" s="143"/>
      <c r="M3126" s="237"/>
      <c r="N3126" s="143"/>
      <c r="O3126" s="143"/>
      <c r="P3126" s="143"/>
      <c r="Q3126" s="143"/>
      <c r="R3126" s="143"/>
      <c r="S3126" s="143"/>
      <c r="T3126" s="143"/>
      <c r="U3126" s="143"/>
      <c r="V3126" s="143"/>
      <c r="W3126" s="90">
        <f>IF(AND($AM$17&gt;=$X3126,$AM$17&lt;=$Y3126),'TARIFA ENTREGA A DIRECCION USD'!A3126,$W3127)</f>
        <v>0</v>
      </c>
      <c r="X3126" s="90">
        <v>3117.0010000000002</v>
      </c>
      <c r="Y3126" s="90">
        <v>3118</v>
      </c>
      <c r="Z3126" s="144"/>
    </row>
    <row r="3127" spans="1:26" x14ac:dyDescent="0.2">
      <c r="A3127" s="3"/>
      <c r="B3127" s="3"/>
      <c r="C3127" s="3"/>
      <c r="D3127" s="3"/>
      <c r="E3127" s="3"/>
      <c r="F3127" s="3"/>
      <c r="G3127" s="3"/>
      <c r="I3127" s="143"/>
      <c r="J3127" s="143"/>
      <c r="K3127" s="143"/>
      <c r="L3127" s="143"/>
      <c r="M3127" s="237"/>
      <c r="N3127" s="143"/>
      <c r="O3127" s="143"/>
      <c r="P3127" s="143"/>
      <c r="Q3127" s="143"/>
      <c r="R3127" s="143"/>
      <c r="S3127" s="143"/>
      <c r="T3127" s="143"/>
      <c r="U3127" s="143"/>
      <c r="V3127" s="143"/>
      <c r="W3127" s="90">
        <f>IF(AND($AM$17&gt;=$X3127,$AM$17&lt;=$Y3127),'TARIFA ENTREGA A DIRECCION USD'!A3127,$W3128)</f>
        <v>0</v>
      </c>
      <c r="X3127" s="90">
        <v>3118.0010000000002</v>
      </c>
      <c r="Y3127" s="90">
        <v>3119</v>
      </c>
      <c r="Z3127" s="144"/>
    </row>
    <row r="3128" spans="1:26" x14ac:dyDescent="0.2">
      <c r="A3128" s="3"/>
      <c r="B3128" s="3"/>
      <c r="C3128" s="3"/>
      <c r="D3128" s="3"/>
      <c r="E3128" s="3"/>
      <c r="F3128" s="3"/>
      <c r="G3128" s="3"/>
      <c r="I3128" s="143"/>
      <c r="J3128" s="143"/>
      <c r="K3128" s="143"/>
      <c r="L3128" s="143"/>
      <c r="M3128" s="237"/>
      <c r="N3128" s="143"/>
      <c r="O3128" s="143"/>
      <c r="P3128" s="143"/>
      <c r="Q3128" s="143"/>
      <c r="R3128" s="143"/>
      <c r="S3128" s="143"/>
      <c r="T3128" s="143"/>
      <c r="U3128" s="143"/>
      <c r="V3128" s="143"/>
      <c r="W3128" s="90">
        <f>IF(AND($AM$17&gt;=$X3128,$AM$17&lt;=$Y3128),'TARIFA ENTREGA A DIRECCION USD'!A3128,$W3129)</f>
        <v>0</v>
      </c>
      <c r="X3128" s="90">
        <v>3119.0010000000002</v>
      </c>
      <c r="Y3128" s="90">
        <v>3120</v>
      </c>
      <c r="Z3128" s="144"/>
    </row>
    <row r="3129" spans="1:26" x14ac:dyDescent="0.2">
      <c r="A3129" s="3"/>
      <c r="B3129" s="3"/>
      <c r="C3129" s="3"/>
      <c r="D3129" s="3"/>
      <c r="E3129" s="3"/>
      <c r="F3129" s="3"/>
      <c r="G3129" s="3"/>
      <c r="I3129" s="143"/>
      <c r="J3129" s="143"/>
      <c r="K3129" s="143"/>
      <c r="L3129" s="143"/>
      <c r="M3129" s="237"/>
      <c r="N3129" s="143"/>
      <c r="O3129" s="143"/>
      <c r="P3129" s="143"/>
      <c r="Q3129" s="143"/>
      <c r="R3129" s="143"/>
      <c r="S3129" s="143"/>
      <c r="T3129" s="143"/>
      <c r="U3129" s="143"/>
      <c r="V3129" s="143"/>
      <c r="W3129" s="90">
        <f>IF(AND($AM$17&gt;=$X3129,$AM$17&lt;=$Y3129),'TARIFA ENTREGA A DIRECCION USD'!A3129,$W3130)</f>
        <v>0</v>
      </c>
      <c r="X3129" s="90">
        <v>3120.0010000000002</v>
      </c>
      <c r="Y3129" s="90">
        <v>3121</v>
      </c>
      <c r="Z3129" s="144"/>
    </row>
    <row r="3130" spans="1:26" x14ac:dyDescent="0.2">
      <c r="A3130" s="3"/>
      <c r="B3130" s="3"/>
      <c r="C3130" s="3"/>
      <c r="D3130" s="3"/>
      <c r="E3130" s="3"/>
      <c r="F3130" s="3"/>
      <c r="G3130" s="3"/>
      <c r="I3130" s="143"/>
      <c r="J3130" s="143"/>
      <c r="K3130" s="143"/>
      <c r="L3130" s="143"/>
      <c r="M3130" s="237"/>
      <c r="N3130" s="143"/>
      <c r="O3130" s="143"/>
      <c r="P3130" s="143"/>
      <c r="Q3130" s="143"/>
      <c r="R3130" s="143"/>
      <c r="S3130" s="143"/>
      <c r="T3130" s="143"/>
      <c r="U3130" s="143"/>
      <c r="V3130" s="143"/>
      <c r="W3130" s="90">
        <f>IF(AND($AM$17&gt;=$X3130,$AM$17&lt;=$Y3130),'TARIFA ENTREGA A DIRECCION USD'!A3130,$W3131)</f>
        <v>0</v>
      </c>
      <c r="X3130" s="90">
        <v>3121.0010000000002</v>
      </c>
      <c r="Y3130" s="90">
        <v>3122</v>
      </c>
      <c r="Z3130" s="144"/>
    </row>
    <row r="3131" spans="1:26" x14ac:dyDescent="0.2">
      <c r="A3131" s="3"/>
      <c r="B3131" s="3"/>
      <c r="C3131" s="3"/>
      <c r="D3131" s="3"/>
      <c r="E3131" s="3"/>
      <c r="F3131" s="3"/>
      <c r="G3131" s="3"/>
      <c r="I3131" s="143"/>
      <c r="J3131" s="143"/>
      <c r="K3131" s="143"/>
      <c r="L3131" s="143"/>
      <c r="M3131" s="237"/>
      <c r="N3131" s="143"/>
      <c r="O3131" s="143"/>
      <c r="P3131" s="143"/>
      <c r="Q3131" s="143"/>
      <c r="R3131" s="143"/>
      <c r="S3131" s="143"/>
      <c r="T3131" s="143"/>
      <c r="U3131" s="143"/>
      <c r="V3131" s="143"/>
      <c r="W3131" s="90">
        <f>IF(AND($AM$17&gt;=$X3131,$AM$17&lt;=$Y3131),'TARIFA ENTREGA A DIRECCION USD'!A3131,$W3132)</f>
        <v>0</v>
      </c>
      <c r="X3131" s="90">
        <v>3122.0010000000002</v>
      </c>
      <c r="Y3131" s="90">
        <v>3123</v>
      </c>
      <c r="Z3131" s="144"/>
    </row>
    <row r="3132" spans="1:26" x14ac:dyDescent="0.2">
      <c r="A3132" s="3"/>
      <c r="B3132" s="3"/>
      <c r="C3132" s="3"/>
      <c r="D3132" s="3"/>
      <c r="E3132" s="3"/>
      <c r="F3132" s="3"/>
      <c r="G3132" s="3"/>
      <c r="I3132" s="143"/>
      <c r="J3132" s="143"/>
      <c r="K3132" s="143"/>
      <c r="L3132" s="143"/>
      <c r="M3132" s="237"/>
      <c r="N3132" s="143"/>
      <c r="O3132" s="143"/>
      <c r="P3132" s="143"/>
      <c r="Q3132" s="143"/>
      <c r="R3132" s="143"/>
      <c r="S3132" s="143"/>
      <c r="T3132" s="143"/>
      <c r="U3132" s="143"/>
      <c r="V3132" s="143"/>
      <c r="W3132" s="90">
        <f>IF(AND($AM$17&gt;=$X3132,$AM$17&lt;=$Y3132),'TARIFA ENTREGA A DIRECCION USD'!A3132,$W3133)</f>
        <v>0</v>
      </c>
      <c r="X3132" s="90">
        <v>3123.0010000000002</v>
      </c>
      <c r="Y3132" s="90">
        <v>3124</v>
      </c>
      <c r="Z3132" s="144"/>
    </row>
    <row r="3133" spans="1:26" x14ac:dyDescent="0.2">
      <c r="A3133" s="3"/>
      <c r="B3133" s="3"/>
      <c r="C3133" s="3"/>
      <c r="D3133" s="3"/>
      <c r="E3133" s="3"/>
      <c r="F3133" s="3"/>
      <c r="G3133" s="3"/>
      <c r="I3133" s="143"/>
      <c r="J3133" s="143"/>
      <c r="K3133" s="143"/>
      <c r="L3133" s="143"/>
      <c r="M3133" s="237"/>
      <c r="N3133" s="143"/>
      <c r="O3133" s="143"/>
      <c r="P3133" s="143"/>
      <c r="Q3133" s="143"/>
      <c r="R3133" s="143"/>
      <c r="S3133" s="143"/>
      <c r="T3133" s="143"/>
      <c r="U3133" s="143"/>
      <c r="V3133" s="143"/>
      <c r="W3133" s="90">
        <f>IF(AND($AM$17&gt;=$X3133,$AM$17&lt;=$Y3133),'TARIFA ENTREGA A DIRECCION USD'!A3133,$W3134)</f>
        <v>0</v>
      </c>
      <c r="X3133" s="90">
        <v>3124.0010000000002</v>
      </c>
      <c r="Y3133" s="90">
        <v>3125</v>
      </c>
      <c r="Z3133" s="144"/>
    </row>
    <row r="3134" spans="1:26" x14ac:dyDescent="0.2">
      <c r="A3134" s="3"/>
      <c r="B3134" s="3"/>
      <c r="C3134" s="3"/>
      <c r="D3134" s="3"/>
      <c r="E3134" s="3"/>
      <c r="F3134" s="3"/>
      <c r="G3134" s="3"/>
      <c r="I3134" s="143"/>
      <c r="J3134" s="143"/>
      <c r="K3134" s="143"/>
      <c r="L3134" s="143"/>
      <c r="M3134" s="237"/>
      <c r="N3134" s="143"/>
      <c r="O3134" s="143"/>
      <c r="P3134" s="143"/>
      <c r="Q3134" s="143"/>
      <c r="R3134" s="143"/>
      <c r="S3134" s="143"/>
      <c r="T3134" s="143"/>
      <c r="U3134" s="143"/>
      <c r="V3134" s="143"/>
      <c r="W3134" s="90">
        <f>IF(AND($AM$17&gt;=$X3134,$AM$17&lt;=$Y3134),'TARIFA ENTREGA A DIRECCION USD'!A3134,$W3135)</f>
        <v>0</v>
      </c>
      <c r="X3134" s="90">
        <v>3125.0010000000002</v>
      </c>
      <c r="Y3134" s="90">
        <v>3126</v>
      </c>
      <c r="Z3134" s="144"/>
    </row>
    <row r="3135" spans="1:26" x14ac:dyDescent="0.2">
      <c r="A3135" s="3"/>
      <c r="B3135" s="3"/>
      <c r="C3135" s="3"/>
      <c r="D3135" s="3"/>
      <c r="E3135" s="3"/>
      <c r="F3135" s="3"/>
      <c r="G3135" s="3"/>
      <c r="I3135" s="143"/>
      <c r="J3135" s="143"/>
      <c r="K3135" s="143"/>
      <c r="L3135" s="143"/>
      <c r="M3135" s="237"/>
      <c r="N3135" s="143"/>
      <c r="O3135" s="143"/>
      <c r="P3135" s="143"/>
      <c r="Q3135" s="143"/>
      <c r="R3135" s="143"/>
      <c r="S3135" s="143"/>
      <c r="T3135" s="143"/>
      <c r="U3135" s="143"/>
      <c r="V3135" s="143"/>
      <c r="W3135" s="90">
        <f>IF(AND($AM$17&gt;=$X3135,$AM$17&lt;=$Y3135),'TARIFA ENTREGA A DIRECCION USD'!A3135,$W3136)</f>
        <v>0</v>
      </c>
      <c r="X3135" s="90">
        <v>3126.0010000000002</v>
      </c>
      <c r="Y3135" s="90">
        <v>3127</v>
      </c>
      <c r="Z3135" s="144"/>
    </row>
    <row r="3136" spans="1:26" x14ac:dyDescent="0.2">
      <c r="A3136" s="3"/>
      <c r="B3136" s="3"/>
      <c r="C3136" s="3"/>
      <c r="D3136" s="3"/>
      <c r="E3136" s="3"/>
      <c r="F3136" s="3"/>
      <c r="G3136" s="3"/>
      <c r="I3136" s="143"/>
      <c r="J3136" s="143"/>
      <c r="K3136" s="143"/>
      <c r="L3136" s="143"/>
      <c r="M3136" s="237"/>
      <c r="N3136" s="143"/>
      <c r="O3136" s="143"/>
      <c r="P3136" s="143"/>
      <c r="Q3136" s="143"/>
      <c r="R3136" s="143"/>
      <c r="S3136" s="143"/>
      <c r="T3136" s="143"/>
      <c r="U3136" s="143"/>
      <c r="V3136" s="143"/>
      <c r="W3136" s="90">
        <f>IF(AND($AM$17&gt;=$X3136,$AM$17&lt;=$Y3136),'TARIFA ENTREGA A DIRECCION USD'!A3136,$W3137)</f>
        <v>0</v>
      </c>
      <c r="X3136" s="90">
        <v>3127.0010000000002</v>
      </c>
      <c r="Y3136" s="90">
        <v>3128</v>
      </c>
      <c r="Z3136" s="144"/>
    </row>
    <row r="3137" spans="1:26" x14ac:dyDescent="0.2">
      <c r="A3137" s="3"/>
      <c r="B3137" s="3"/>
      <c r="C3137" s="3"/>
      <c r="D3137" s="3"/>
      <c r="E3137" s="3"/>
      <c r="F3137" s="3"/>
      <c r="G3137" s="3"/>
      <c r="I3137" s="143"/>
      <c r="J3137" s="143"/>
      <c r="K3137" s="143"/>
      <c r="L3137" s="143"/>
      <c r="M3137" s="237"/>
      <c r="N3137" s="143"/>
      <c r="O3137" s="143"/>
      <c r="P3137" s="143"/>
      <c r="Q3137" s="143"/>
      <c r="R3137" s="143"/>
      <c r="S3137" s="143"/>
      <c r="T3137" s="143"/>
      <c r="U3137" s="143"/>
      <c r="V3137" s="143"/>
      <c r="W3137" s="90">
        <f>IF(AND($AM$17&gt;=$X3137,$AM$17&lt;=$Y3137),'TARIFA ENTREGA A DIRECCION USD'!A3137,$W3138)</f>
        <v>0</v>
      </c>
      <c r="X3137" s="90">
        <v>3128.0010000000002</v>
      </c>
      <c r="Y3137" s="90">
        <v>3129</v>
      </c>
      <c r="Z3137" s="144"/>
    </row>
    <row r="3138" spans="1:26" x14ac:dyDescent="0.2">
      <c r="A3138" s="3"/>
      <c r="B3138" s="3"/>
      <c r="C3138" s="3"/>
      <c r="D3138" s="3"/>
      <c r="E3138" s="3"/>
      <c r="F3138" s="3"/>
      <c r="G3138" s="3"/>
      <c r="I3138" s="143"/>
      <c r="J3138" s="143"/>
      <c r="K3138" s="143"/>
      <c r="L3138" s="143"/>
      <c r="M3138" s="237"/>
      <c r="N3138" s="143"/>
      <c r="O3138" s="143"/>
      <c r="P3138" s="143"/>
      <c r="Q3138" s="143"/>
      <c r="R3138" s="143"/>
      <c r="S3138" s="143"/>
      <c r="T3138" s="143"/>
      <c r="U3138" s="143"/>
      <c r="V3138" s="143"/>
      <c r="W3138" s="90">
        <f>IF(AND($AM$17&gt;=$X3138,$AM$17&lt;=$Y3138),'TARIFA ENTREGA A DIRECCION USD'!A3138,$W3139)</f>
        <v>0</v>
      </c>
      <c r="X3138" s="90">
        <v>3129.0010000000002</v>
      </c>
      <c r="Y3138" s="90">
        <v>3130</v>
      </c>
      <c r="Z3138" s="144"/>
    </row>
    <row r="3139" spans="1:26" x14ac:dyDescent="0.2">
      <c r="A3139" s="3"/>
      <c r="B3139" s="3"/>
      <c r="C3139" s="3"/>
      <c r="D3139" s="3"/>
      <c r="E3139" s="3"/>
      <c r="F3139" s="3"/>
      <c r="G3139" s="3"/>
      <c r="I3139" s="143"/>
      <c r="J3139" s="143"/>
      <c r="K3139" s="143"/>
      <c r="L3139" s="143"/>
      <c r="M3139" s="237"/>
      <c r="N3139" s="143"/>
      <c r="O3139" s="143"/>
      <c r="P3139" s="143"/>
      <c r="Q3139" s="143"/>
      <c r="R3139" s="143"/>
      <c r="S3139" s="143"/>
      <c r="T3139" s="143"/>
      <c r="U3139" s="143"/>
      <c r="V3139" s="143"/>
      <c r="W3139" s="90">
        <f>IF(AND($AM$17&gt;=$X3139,$AM$17&lt;=$Y3139),'TARIFA ENTREGA A DIRECCION USD'!A3139,$W3140)</f>
        <v>0</v>
      </c>
      <c r="X3139" s="90">
        <v>3130.0010000000002</v>
      </c>
      <c r="Y3139" s="90">
        <v>3131</v>
      </c>
      <c r="Z3139" s="144"/>
    </row>
    <row r="3140" spans="1:26" x14ac:dyDescent="0.2">
      <c r="A3140" s="3"/>
      <c r="B3140" s="3"/>
      <c r="C3140" s="3"/>
      <c r="D3140" s="3"/>
      <c r="E3140" s="3"/>
      <c r="F3140" s="3"/>
      <c r="G3140" s="3"/>
      <c r="I3140" s="143"/>
      <c r="J3140" s="143"/>
      <c r="K3140" s="143"/>
      <c r="L3140" s="143"/>
      <c r="M3140" s="237"/>
      <c r="N3140" s="143"/>
      <c r="O3140" s="143"/>
      <c r="P3140" s="143"/>
      <c r="Q3140" s="143"/>
      <c r="R3140" s="143"/>
      <c r="S3140" s="143"/>
      <c r="T3140" s="143"/>
      <c r="U3140" s="143"/>
      <c r="V3140" s="143"/>
      <c r="W3140" s="90">
        <f>IF(AND($AM$17&gt;=$X3140,$AM$17&lt;=$Y3140),'TARIFA ENTREGA A DIRECCION USD'!A3140,$W3141)</f>
        <v>0</v>
      </c>
      <c r="X3140" s="90">
        <v>3131.0010000000002</v>
      </c>
      <c r="Y3140" s="90">
        <v>3132</v>
      </c>
      <c r="Z3140" s="144"/>
    </row>
    <row r="3141" spans="1:26" x14ac:dyDescent="0.2">
      <c r="A3141" s="3"/>
      <c r="B3141" s="3"/>
      <c r="C3141" s="3"/>
      <c r="D3141" s="3"/>
      <c r="E3141" s="3"/>
      <c r="F3141" s="3"/>
      <c r="G3141" s="3"/>
      <c r="I3141" s="143"/>
      <c r="J3141" s="143"/>
      <c r="K3141" s="143"/>
      <c r="L3141" s="143"/>
      <c r="M3141" s="237"/>
      <c r="N3141" s="143"/>
      <c r="O3141" s="143"/>
      <c r="P3141" s="143"/>
      <c r="Q3141" s="143"/>
      <c r="R3141" s="143"/>
      <c r="S3141" s="143"/>
      <c r="T3141" s="143"/>
      <c r="U3141" s="143"/>
      <c r="V3141" s="143"/>
      <c r="W3141" s="90">
        <f>IF(AND($AM$17&gt;=$X3141,$AM$17&lt;=$Y3141),'TARIFA ENTREGA A DIRECCION USD'!A3141,$W3142)</f>
        <v>0</v>
      </c>
      <c r="X3141" s="90">
        <v>3132.0010000000002</v>
      </c>
      <c r="Y3141" s="90">
        <v>3133</v>
      </c>
      <c r="Z3141" s="144"/>
    </row>
    <row r="3142" spans="1:26" x14ac:dyDescent="0.2">
      <c r="A3142" s="3"/>
      <c r="B3142" s="3"/>
      <c r="C3142" s="3"/>
      <c r="D3142" s="3"/>
      <c r="E3142" s="3"/>
      <c r="F3142" s="3"/>
      <c r="G3142" s="3"/>
      <c r="I3142" s="143"/>
      <c r="J3142" s="143"/>
      <c r="K3142" s="143"/>
      <c r="L3142" s="143"/>
      <c r="M3142" s="237"/>
      <c r="N3142" s="143"/>
      <c r="O3142" s="143"/>
      <c r="P3142" s="143"/>
      <c r="Q3142" s="143"/>
      <c r="R3142" s="143"/>
      <c r="S3142" s="143"/>
      <c r="T3142" s="143"/>
      <c r="U3142" s="143"/>
      <c r="V3142" s="143"/>
      <c r="W3142" s="90">
        <f>IF(AND($AM$17&gt;=$X3142,$AM$17&lt;=$Y3142),'TARIFA ENTREGA A DIRECCION USD'!A3142,$W3143)</f>
        <v>0</v>
      </c>
      <c r="X3142" s="90">
        <v>3133.0010000000002</v>
      </c>
      <c r="Y3142" s="90">
        <v>3134</v>
      </c>
      <c r="Z3142" s="144"/>
    </row>
    <row r="3143" spans="1:26" x14ac:dyDescent="0.2">
      <c r="A3143" s="3"/>
      <c r="B3143" s="3"/>
      <c r="C3143" s="3"/>
      <c r="D3143" s="3"/>
      <c r="E3143" s="3"/>
      <c r="F3143" s="3"/>
      <c r="G3143" s="3"/>
      <c r="I3143" s="143"/>
      <c r="J3143" s="143"/>
      <c r="K3143" s="143"/>
      <c r="L3143" s="143"/>
      <c r="M3143" s="237"/>
      <c r="N3143" s="143"/>
      <c r="O3143" s="143"/>
      <c r="P3143" s="143"/>
      <c r="Q3143" s="143"/>
      <c r="R3143" s="143"/>
      <c r="S3143" s="143"/>
      <c r="T3143" s="143"/>
      <c r="U3143" s="143"/>
      <c r="V3143" s="143"/>
      <c r="W3143" s="90">
        <f>IF(AND($AM$17&gt;=$X3143,$AM$17&lt;=$Y3143),'TARIFA ENTREGA A DIRECCION USD'!A3143,$W3144)</f>
        <v>0</v>
      </c>
      <c r="X3143" s="90">
        <v>3134.0010000000002</v>
      </c>
      <c r="Y3143" s="90">
        <v>3135</v>
      </c>
      <c r="Z3143" s="144"/>
    </row>
    <row r="3144" spans="1:26" x14ac:dyDescent="0.2">
      <c r="A3144" s="3"/>
      <c r="B3144" s="3"/>
      <c r="C3144" s="3"/>
      <c r="D3144" s="3"/>
      <c r="E3144" s="3"/>
      <c r="F3144" s="3"/>
      <c r="G3144" s="3"/>
      <c r="I3144" s="143"/>
      <c r="J3144" s="143"/>
      <c r="K3144" s="143"/>
      <c r="L3144" s="143"/>
      <c r="M3144" s="237"/>
      <c r="N3144" s="143"/>
      <c r="O3144" s="143"/>
      <c r="P3144" s="143"/>
      <c r="Q3144" s="143"/>
      <c r="R3144" s="143"/>
      <c r="S3144" s="143"/>
      <c r="T3144" s="143"/>
      <c r="U3144" s="143"/>
      <c r="V3144" s="143"/>
      <c r="W3144" s="90">
        <f>IF(AND($AM$17&gt;=$X3144,$AM$17&lt;=$Y3144),'TARIFA ENTREGA A DIRECCION USD'!A3144,$W3145)</f>
        <v>0</v>
      </c>
      <c r="X3144" s="90">
        <v>3135.0010000000002</v>
      </c>
      <c r="Y3144" s="90">
        <v>3136</v>
      </c>
      <c r="Z3144" s="144"/>
    </row>
    <row r="3145" spans="1:26" x14ac:dyDescent="0.2">
      <c r="A3145" s="3"/>
      <c r="B3145" s="3"/>
      <c r="C3145" s="3"/>
      <c r="D3145" s="3"/>
      <c r="E3145" s="3"/>
      <c r="F3145" s="3"/>
      <c r="G3145" s="3"/>
      <c r="I3145" s="143"/>
      <c r="J3145" s="143"/>
      <c r="K3145" s="143"/>
      <c r="L3145" s="143"/>
      <c r="M3145" s="237"/>
      <c r="N3145" s="143"/>
      <c r="O3145" s="143"/>
      <c r="P3145" s="143"/>
      <c r="Q3145" s="143"/>
      <c r="R3145" s="143"/>
      <c r="S3145" s="143"/>
      <c r="T3145" s="143"/>
      <c r="U3145" s="143"/>
      <c r="V3145" s="143"/>
      <c r="W3145" s="90">
        <f>IF(AND($AM$17&gt;=$X3145,$AM$17&lt;=$Y3145),'TARIFA ENTREGA A DIRECCION USD'!A3145,$W3146)</f>
        <v>0</v>
      </c>
      <c r="X3145" s="90">
        <v>3136.0010000000002</v>
      </c>
      <c r="Y3145" s="90">
        <v>3137</v>
      </c>
      <c r="Z3145" s="144"/>
    </row>
    <row r="3146" spans="1:26" x14ac:dyDescent="0.2">
      <c r="A3146" s="3"/>
      <c r="B3146" s="3"/>
      <c r="C3146" s="3"/>
      <c r="D3146" s="3"/>
      <c r="E3146" s="3"/>
      <c r="F3146" s="3"/>
      <c r="G3146" s="3"/>
      <c r="I3146" s="143"/>
      <c r="J3146" s="143"/>
      <c r="K3146" s="143"/>
      <c r="L3146" s="143"/>
      <c r="M3146" s="237"/>
      <c r="N3146" s="143"/>
      <c r="O3146" s="143"/>
      <c r="P3146" s="143"/>
      <c r="Q3146" s="143"/>
      <c r="R3146" s="143"/>
      <c r="S3146" s="143"/>
      <c r="T3146" s="143"/>
      <c r="U3146" s="143"/>
      <c r="V3146" s="143"/>
      <c r="W3146" s="90">
        <f>IF(AND($AM$17&gt;=$X3146,$AM$17&lt;=$Y3146),'TARIFA ENTREGA A DIRECCION USD'!A3146,$W3147)</f>
        <v>0</v>
      </c>
      <c r="X3146" s="90">
        <v>3137.0010000000002</v>
      </c>
      <c r="Y3146" s="90">
        <v>3138</v>
      </c>
      <c r="Z3146" s="144"/>
    </row>
    <row r="3147" spans="1:26" x14ac:dyDescent="0.2">
      <c r="A3147" s="3"/>
      <c r="B3147" s="3"/>
      <c r="C3147" s="3"/>
      <c r="D3147" s="3"/>
      <c r="E3147" s="3"/>
      <c r="F3147" s="3"/>
      <c r="G3147" s="3"/>
      <c r="I3147" s="143"/>
      <c r="J3147" s="143"/>
      <c r="K3147" s="143"/>
      <c r="L3147" s="143"/>
      <c r="M3147" s="237"/>
      <c r="N3147" s="143"/>
      <c r="O3147" s="143"/>
      <c r="P3147" s="143"/>
      <c r="Q3147" s="143"/>
      <c r="R3147" s="143"/>
      <c r="S3147" s="143"/>
      <c r="T3147" s="143"/>
      <c r="U3147" s="143"/>
      <c r="V3147" s="143"/>
      <c r="W3147" s="90">
        <f>IF(AND($AM$17&gt;=$X3147,$AM$17&lt;=$Y3147),'TARIFA ENTREGA A DIRECCION USD'!A3147,$W3148)</f>
        <v>0</v>
      </c>
      <c r="X3147" s="90">
        <v>3138.0010000000002</v>
      </c>
      <c r="Y3147" s="90">
        <v>3139</v>
      </c>
      <c r="Z3147" s="144"/>
    </row>
    <row r="3148" spans="1:26" x14ac:dyDescent="0.2">
      <c r="A3148" s="3"/>
      <c r="B3148" s="3"/>
      <c r="C3148" s="3"/>
      <c r="D3148" s="3"/>
      <c r="E3148" s="3"/>
      <c r="F3148" s="3"/>
      <c r="G3148" s="3"/>
      <c r="I3148" s="143"/>
      <c r="J3148" s="143"/>
      <c r="K3148" s="143"/>
      <c r="L3148" s="143"/>
      <c r="M3148" s="237"/>
      <c r="N3148" s="143"/>
      <c r="O3148" s="143"/>
      <c r="P3148" s="143"/>
      <c r="Q3148" s="143"/>
      <c r="R3148" s="143"/>
      <c r="S3148" s="143"/>
      <c r="T3148" s="143"/>
      <c r="U3148" s="143"/>
      <c r="V3148" s="143"/>
      <c r="W3148" s="90">
        <f>IF(AND($AM$17&gt;=$X3148,$AM$17&lt;=$Y3148),'TARIFA ENTREGA A DIRECCION USD'!A3148,$W3149)</f>
        <v>0</v>
      </c>
      <c r="X3148" s="90">
        <v>3139.0010000000002</v>
      </c>
      <c r="Y3148" s="90">
        <v>3140</v>
      </c>
      <c r="Z3148" s="144"/>
    </row>
    <row r="3149" spans="1:26" x14ac:dyDescent="0.2">
      <c r="A3149" s="3"/>
      <c r="B3149" s="3"/>
      <c r="C3149" s="3"/>
      <c r="D3149" s="3"/>
      <c r="E3149" s="3"/>
      <c r="F3149" s="3"/>
      <c r="G3149" s="3"/>
      <c r="I3149" s="143"/>
      <c r="J3149" s="143"/>
      <c r="K3149" s="143"/>
      <c r="L3149" s="143"/>
      <c r="M3149" s="237"/>
      <c r="N3149" s="143"/>
      <c r="O3149" s="143"/>
      <c r="P3149" s="143"/>
      <c r="Q3149" s="143"/>
      <c r="R3149" s="143"/>
      <c r="S3149" s="143"/>
      <c r="T3149" s="143"/>
      <c r="U3149" s="143"/>
      <c r="V3149" s="143"/>
      <c r="W3149" s="90">
        <f>IF(AND($AM$17&gt;=$X3149,$AM$17&lt;=$Y3149),'TARIFA ENTREGA A DIRECCION USD'!A3149,$W3150)</f>
        <v>0</v>
      </c>
      <c r="X3149" s="90">
        <v>3140.0010000000002</v>
      </c>
      <c r="Y3149" s="90">
        <v>3141</v>
      </c>
      <c r="Z3149" s="144"/>
    </row>
    <row r="3150" spans="1:26" x14ac:dyDescent="0.2">
      <c r="A3150" s="3"/>
      <c r="B3150" s="3"/>
      <c r="C3150" s="3"/>
      <c r="D3150" s="3"/>
      <c r="E3150" s="3"/>
      <c r="F3150" s="3"/>
      <c r="G3150" s="3"/>
      <c r="I3150" s="143"/>
      <c r="J3150" s="143"/>
      <c r="K3150" s="143"/>
      <c r="L3150" s="143"/>
      <c r="M3150" s="237"/>
      <c r="N3150" s="143"/>
      <c r="O3150" s="143"/>
      <c r="P3150" s="143"/>
      <c r="Q3150" s="143"/>
      <c r="R3150" s="143"/>
      <c r="S3150" s="143"/>
      <c r="T3150" s="143"/>
      <c r="U3150" s="143"/>
      <c r="V3150" s="143"/>
      <c r="W3150" s="90">
        <f>IF(AND($AM$17&gt;=$X3150,$AM$17&lt;=$Y3150),'TARIFA ENTREGA A DIRECCION USD'!A3150,$W3151)</f>
        <v>0</v>
      </c>
      <c r="X3150" s="90">
        <v>3141.0010000000002</v>
      </c>
      <c r="Y3150" s="90">
        <v>3142</v>
      </c>
      <c r="Z3150" s="144"/>
    </row>
    <row r="3151" spans="1:26" x14ac:dyDescent="0.2">
      <c r="A3151" s="3"/>
      <c r="B3151" s="3"/>
      <c r="C3151" s="3"/>
      <c r="D3151" s="3"/>
      <c r="E3151" s="3"/>
      <c r="F3151" s="3"/>
      <c r="G3151" s="3"/>
      <c r="I3151" s="143"/>
      <c r="J3151" s="143"/>
      <c r="K3151" s="143"/>
      <c r="L3151" s="143"/>
      <c r="M3151" s="237"/>
      <c r="N3151" s="143"/>
      <c r="O3151" s="143"/>
      <c r="P3151" s="143"/>
      <c r="Q3151" s="143"/>
      <c r="R3151" s="143"/>
      <c r="S3151" s="143"/>
      <c r="T3151" s="143"/>
      <c r="U3151" s="143"/>
      <c r="V3151" s="143"/>
      <c r="W3151" s="90">
        <f>IF(AND($AM$17&gt;=$X3151,$AM$17&lt;=$Y3151),'TARIFA ENTREGA A DIRECCION USD'!A3151,$W3152)</f>
        <v>0</v>
      </c>
      <c r="X3151" s="90">
        <v>3142.0010000000002</v>
      </c>
      <c r="Y3151" s="90">
        <v>3143</v>
      </c>
      <c r="Z3151" s="144"/>
    </row>
    <row r="3152" spans="1:26" x14ac:dyDescent="0.2">
      <c r="A3152" s="3"/>
      <c r="B3152" s="3"/>
      <c r="C3152" s="3"/>
      <c r="D3152" s="3"/>
      <c r="E3152" s="3"/>
      <c r="F3152" s="3"/>
      <c r="G3152" s="3"/>
      <c r="I3152" s="143"/>
      <c r="J3152" s="143"/>
      <c r="K3152" s="143"/>
      <c r="L3152" s="143"/>
      <c r="M3152" s="237"/>
      <c r="N3152" s="143"/>
      <c r="O3152" s="143"/>
      <c r="P3152" s="143"/>
      <c r="Q3152" s="143"/>
      <c r="R3152" s="143"/>
      <c r="S3152" s="143"/>
      <c r="T3152" s="143"/>
      <c r="U3152" s="143"/>
      <c r="V3152" s="143"/>
      <c r="W3152" s="90">
        <f>IF(AND($AM$17&gt;=$X3152,$AM$17&lt;=$Y3152),'TARIFA ENTREGA A DIRECCION USD'!A3152,$W3153)</f>
        <v>0</v>
      </c>
      <c r="X3152" s="90">
        <v>3143.0010000000002</v>
      </c>
      <c r="Y3152" s="90">
        <v>3144</v>
      </c>
      <c r="Z3152" s="144"/>
    </row>
    <row r="3153" spans="1:26" x14ac:dyDescent="0.2">
      <c r="A3153" s="3"/>
      <c r="B3153" s="3"/>
      <c r="C3153" s="3"/>
      <c r="D3153" s="3"/>
      <c r="E3153" s="3"/>
      <c r="F3153" s="3"/>
      <c r="G3153" s="3"/>
      <c r="I3153" s="143"/>
      <c r="J3153" s="143"/>
      <c r="K3153" s="143"/>
      <c r="L3153" s="143"/>
      <c r="M3153" s="237"/>
      <c r="N3153" s="143"/>
      <c r="O3153" s="143"/>
      <c r="P3153" s="143"/>
      <c r="Q3153" s="143"/>
      <c r="R3153" s="143"/>
      <c r="S3153" s="143"/>
      <c r="T3153" s="143"/>
      <c r="U3153" s="143"/>
      <c r="V3153" s="143"/>
      <c r="W3153" s="90">
        <f>IF(AND($AM$17&gt;=$X3153,$AM$17&lt;=$Y3153),'TARIFA ENTREGA A DIRECCION USD'!A3153,$W3154)</f>
        <v>0</v>
      </c>
      <c r="X3153" s="90">
        <v>3144.0010000000002</v>
      </c>
      <c r="Y3153" s="90">
        <v>3145</v>
      </c>
      <c r="Z3153" s="144"/>
    </row>
    <row r="3154" spans="1:26" x14ac:dyDescent="0.2">
      <c r="A3154" s="3"/>
      <c r="B3154" s="3"/>
      <c r="C3154" s="3"/>
      <c r="D3154" s="3"/>
      <c r="E3154" s="3"/>
      <c r="F3154" s="3"/>
      <c r="G3154" s="3"/>
      <c r="I3154" s="143"/>
      <c r="J3154" s="143"/>
      <c r="K3154" s="143"/>
      <c r="L3154" s="143"/>
      <c r="M3154" s="237"/>
      <c r="N3154" s="143"/>
      <c r="O3154" s="143"/>
      <c r="P3154" s="143"/>
      <c r="Q3154" s="143"/>
      <c r="R3154" s="143"/>
      <c r="S3154" s="143"/>
      <c r="T3154" s="143"/>
      <c r="U3154" s="143"/>
      <c r="V3154" s="143"/>
      <c r="W3154" s="90">
        <f>IF(AND($AM$17&gt;=$X3154,$AM$17&lt;=$Y3154),'TARIFA ENTREGA A DIRECCION USD'!A3154,$W3155)</f>
        <v>0</v>
      </c>
      <c r="X3154" s="90">
        <v>3145.0010000000002</v>
      </c>
      <c r="Y3154" s="90">
        <v>3146</v>
      </c>
      <c r="Z3154" s="144"/>
    </row>
    <row r="3155" spans="1:26" x14ac:dyDescent="0.2">
      <c r="A3155" s="3"/>
      <c r="B3155" s="3"/>
      <c r="C3155" s="3"/>
      <c r="D3155" s="3"/>
      <c r="E3155" s="3"/>
      <c r="F3155" s="3"/>
      <c r="G3155" s="3"/>
      <c r="I3155" s="143"/>
      <c r="J3155" s="143"/>
      <c r="K3155" s="143"/>
      <c r="L3155" s="143"/>
      <c r="M3155" s="237"/>
      <c r="N3155" s="143"/>
      <c r="O3155" s="143"/>
      <c r="P3155" s="143"/>
      <c r="Q3155" s="143"/>
      <c r="R3155" s="143"/>
      <c r="S3155" s="143"/>
      <c r="T3155" s="143"/>
      <c r="U3155" s="143"/>
      <c r="V3155" s="143"/>
      <c r="W3155" s="90">
        <f>IF(AND($AM$17&gt;=$X3155,$AM$17&lt;=$Y3155),'TARIFA ENTREGA A DIRECCION USD'!A3155,$W3156)</f>
        <v>0</v>
      </c>
      <c r="X3155" s="90">
        <v>3146.0010000000002</v>
      </c>
      <c r="Y3155" s="90">
        <v>3147</v>
      </c>
      <c r="Z3155" s="144"/>
    </row>
    <row r="3156" spans="1:26" x14ac:dyDescent="0.2">
      <c r="A3156" s="3"/>
      <c r="B3156" s="3"/>
      <c r="C3156" s="3"/>
      <c r="D3156" s="3"/>
      <c r="E3156" s="3"/>
      <c r="F3156" s="3"/>
      <c r="G3156" s="3"/>
      <c r="I3156" s="143"/>
      <c r="J3156" s="143"/>
      <c r="K3156" s="143"/>
      <c r="L3156" s="143"/>
      <c r="M3156" s="237"/>
      <c r="N3156" s="143"/>
      <c r="O3156" s="143"/>
      <c r="P3156" s="143"/>
      <c r="Q3156" s="143"/>
      <c r="R3156" s="143"/>
      <c r="S3156" s="143"/>
      <c r="T3156" s="143"/>
      <c r="U3156" s="143"/>
      <c r="V3156" s="143"/>
      <c r="W3156" s="90">
        <f>IF(AND($AM$17&gt;=$X3156,$AM$17&lt;=$Y3156),'TARIFA ENTREGA A DIRECCION USD'!A3156,$W3157)</f>
        <v>0</v>
      </c>
      <c r="X3156" s="90">
        <v>3147.0010000000002</v>
      </c>
      <c r="Y3156" s="90">
        <v>3148</v>
      </c>
      <c r="Z3156" s="144"/>
    </row>
    <row r="3157" spans="1:26" x14ac:dyDescent="0.2">
      <c r="A3157" s="3"/>
      <c r="B3157" s="3"/>
      <c r="C3157" s="3"/>
      <c r="D3157" s="3"/>
      <c r="E3157" s="3"/>
      <c r="F3157" s="3"/>
      <c r="G3157" s="3"/>
      <c r="I3157" s="143"/>
      <c r="J3157" s="143"/>
      <c r="K3157" s="143"/>
      <c r="L3157" s="143"/>
      <c r="M3157" s="237"/>
      <c r="N3157" s="143"/>
      <c r="O3157" s="143"/>
      <c r="P3157" s="143"/>
      <c r="Q3157" s="143"/>
      <c r="R3157" s="143"/>
      <c r="S3157" s="143"/>
      <c r="T3157" s="143"/>
      <c r="U3157" s="143"/>
      <c r="V3157" s="143"/>
      <c r="W3157" s="90">
        <f>IF(AND($AM$17&gt;=$X3157,$AM$17&lt;=$Y3157),'TARIFA ENTREGA A DIRECCION USD'!A3157,$W3158)</f>
        <v>0</v>
      </c>
      <c r="X3157" s="90">
        <v>3148.0010000000002</v>
      </c>
      <c r="Y3157" s="90">
        <v>3149</v>
      </c>
      <c r="Z3157" s="144"/>
    </row>
    <row r="3158" spans="1:26" x14ac:dyDescent="0.2">
      <c r="A3158" s="3"/>
      <c r="B3158" s="3"/>
      <c r="C3158" s="3"/>
      <c r="D3158" s="3"/>
      <c r="E3158" s="3"/>
      <c r="F3158" s="3"/>
      <c r="G3158" s="3"/>
      <c r="I3158" s="143"/>
      <c r="J3158" s="143"/>
      <c r="K3158" s="143"/>
      <c r="L3158" s="143"/>
      <c r="M3158" s="237"/>
      <c r="N3158" s="143"/>
      <c r="O3158" s="143"/>
      <c r="P3158" s="143"/>
      <c r="Q3158" s="143"/>
      <c r="R3158" s="143"/>
      <c r="S3158" s="143"/>
      <c r="T3158" s="143"/>
      <c r="U3158" s="143"/>
      <c r="V3158" s="143"/>
      <c r="W3158" s="90">
        <f>IF(AND($AM$17&gt;=$X3158,$AM$17&lt;=$Y3158),'TARIFA ENTREGA A DIRECCION USD'!A3158,$W3159)</f>
        <v>0</v>
      </c>
      <c r="X3158" s="90">
        <v>3149.0010000000002</v>
      </c>
      <c r="Y3158" s="90">
        <v>3150</v>
      </c>
      <c r="Z3158" s="144"/>
    </row>
    <row r="3159" spans="1:26" x14ac:dyDescent="0.2">
      <c r="A3159" s="3"/>
      <c r="B3159" s="3"/>
      <c r="C3159" s="3"/>
      <c r="D3159" s="3"/>
      <c r="E3159" s="3"/>
      <c r="F3159" s="3"/>
      <c r="G3159" s="3"/>
      <c r="I3159" s="143"/>
      <c r="J3159" s="143"/>
      <c r="K3159" s="143"/>
      <c r="L3159" s="143"/>
      <c r="M3159" s="237"/>
      <c r="N3159" s="143"/>
      <c r="O3159" s="143"/>
      <c r="P3159" s="143"/>
      <c r="Q3159" s="143"/>
      <c r="R3159" s="143"/>
      <c r="S3159" s="143"/>
      <c r="T3159" s="143"/>
      <c r="U3159" s="143"/>
      <c r="V3159" s="143"/>
      <c r="W3159" s="90">
        <f>IF(AND($AM$17&gt;=$X3159,$AM$17&lt;=$Y3159),'TARIFA ENTREGA A DIRECCION USD'!A3159,$W3160)</f>
        <v>0</v>
      </c>
      <c r="X3159" s="90">
        <v>3150.0010000000002</v>
      </c>
      <c r="Y3159" s="90">
        <v>3151</v>
      </c>
      <c r="Z3159" s="144"/>
    </row>
    <row r="3160" spans="1:26" x14ac:dyDescent="0.2">
      <c r="A3160" s="3"/>
      <c r="B3160" s="3"/>
      <c r="C3160" s="3"/>
      <c r="D3160" s="3"/>
      <c r="E3160" s="3"/>
      <c r="F3160" s="3"/>
      <c r="G3160" s="3"/>
      <c r="I3160" s="143"/>
      <c r="J3160" s="143"/>
      <c r="K3160" s="143"/>
      <c r="L3160" s="143"/>
      <c r="M3160" s="237"/>
      <c r="N3160" s="143"/>
      <c r="O3160" s="143"/>
      <c r="P3160" s="143"/>
      <c r="Q3160" s="143"/>
      <c r="R3160" s="143"/>
      <c r="S3160" s="143"/>
      <c r="T3160" s="143"/>
      <c r="U3160" s="143"/>
      <c r="V3160" s="143"/>
      <c r="W3160" s="90">
        <f>IF(AND($AM$17&gt;=$X3160,$AM$17&lt;=$Y3160),'TARIFA ENTREGA A DIRECCION USD'!A3160,$W3161)</f>
        <v>0</v>
      </c>
      <c r="X3160" s="90">
        <v>3151.0010000000002</v>
      </c>
      <c r="Y3160" s="90">
        <v>3152</v>
      </c>
      <c r="Z3160" s="144"/>
    </row>
    <row r="3161" spans="1:26" x14ac:dyDescent="0.2">
      <c r="A3161" s="3"/>
      <c r="B3161" s="3"/>
      <c r="C3161" s="3"/>
      <c r="D3161" s="3"/>
      <c r="E3161" s="3"/>
      <c r="F3161" s="3"/>
      <c r="G3161" s="3"/>
      <c r="I3161" s="143"/>
      <c r="J3161" s="143"/>
      <c r="K3161" s="143"/>
      <c r="L3161" s="143"/>
      <c r="M3161" s="237"/>
      <c r="N3161" s="143"/>
      <c r="O3161" s="143"/>
      <c r="P3161" s="143"/>
      <c r="Q3161" s="143"/>
      <c r="R3161" s="143"/>
      <c r="S3161" s="143"/>
      <c r="T3161" s="143"/>
      <c r="U3161" s="143"/>
      <c r="V3161" s="143"/>
      <c r="W3161" s="90">
        <f>IF(AND($AM$17&gt;=$X3161,$AM$17&lt;=$Y3161),'TARIFA ENTREGA A DIRECCION USD'!A3161,$W3162)</f>
        <v>0</v>
      </c>
      <c r="X3161" s="90">
        <v>3152.0010000000002</v>
      </c>
      <c r="Y3161" s="90">
        <v>3153</v>
      </c>
      <c r="Z3161" s="144"/>
    </row>
    <row r="3162" spans="1:26" x14ac:dyDescent="0.2">
      <c r="A3162" s="3"/>
      <c r="B3162" s="3"/>
      <c r="C3162" s="3"/>
      <c r="D3162" s="3"/>
      <c r="E3162" s="3"/>
      <c r="F3162" s="3"/>
      <c r="G3162" s="3"/>
      <c r="I3162" s="143"/>
      <c r="J3162" s="143"/>
      <c r="K3162" s="143"/>
      <c r="L3162" s="143"/>
      <c r="M3162" s="237"/>
      <c r="N3162" s="143"/>
      <c r="O3162" s="143"/>
      <c r="P3162" s="143"/>
      <c r="Q3162" s="143"/>
      <c r="R3162" s="143"/>
      <c r="S3162" s="143"/>
      <c r="T3162" s="143"/>
      <c r="U3162" s="143"/>
      <c r="V3162" s="143"/>
      <c r="W3162" s="90">
        <f>IF(AND($AM$17&gt;=$X3162,$AM$17&lt;=$Y3162),'TARIFA ENTREGA A DIRECCION USD'!A3162,$W3163)</f>
        <v>0</v>
      </c>
      <c r="X3162" s="90">
        <v>3153.0010000000002</v>
      </c>
      <c r="Y3162" s="90">
        <v>3154</v>
      </c>
      <c r="Z3162" s="144"/>
    </row>
    <row r="3163" spans="1:26" x14ac:dyDescent="0.2">
      <c r="A3163" s="3"/>
      <c r="B3163" s="3"/>
      <c r="C3163" s="3"/>
      <c r="D3163" s="3"/>
      <c r="E3163" s="3"/>
      <c r="F3163" s="3"/>
      <c r="G3163" s="3"/>
      <c r="I3163" s="143"/>
      <c r="J3163" s="143"/>
      <c r="K3163" s="143"/>
      <c r="L3163" s="143"/>
      <c r="M3163" s="237"/>
      <c r="N3163" s="143"/>
      <c r="O3163" s="143"/>
      <c r="P3163" s="143"/>
      <c r="Q3163" s="143"/>
      <c r="R3163" s="143"/>
      <c r="S3163" s="143"/>
      <c r="T3163" s="143"/>
      <c r="U3163" s="143"/>
      <c r="V3163" s="143"/>
      <c r="W3163" s="90">
        <f>IF(AND($AM$17&gt;=$X3163,$AM$17&lt;=$Y3163),'TARIFA ENTREGA A DIRECCION USD'!A3163,$W3164)</f>
        <v>0</v>
      </c>
      <c r="X3163" s="90">
        <v>3154.0010000000002</v>
      </c>
      <c r="Y3163" s="90">
        <v>3155</v>
      </c>
      <c r="Z3163" s="144"/>
    </row>
    <row r="3164" spans="1:26" x14ac:dyDescent="0.2">
      <c r="A3164" s="3"/>
      <c r="B3164" s="3"/>
      <c r="C3164" s="3"/>
      <c r="D3164" s="3"/>
      <c r="E3164" s="3"/>
      <c r="F3164" s="3"/>
      <c r="G3164" s="3"/>
      <c r="I3164" s="143"/>
      <c r="J3164" s="143"/>
      <c r="K3164" s="143"/>
      <c r="L3164" s="143"/>
      <c r="M3164" s="237"/>
      <c r="N3164" s="143"/>
      <c r="O3164" s="143"/>
      <c r="P3164" s="143"/>
      <c r="Q3164" s="143"/>
      <c r="R3164" s="143"/>
      <c r="S3164" s="143"/>
      <c r="T3164" s="143"/>
      <c r="U3164" s="143"/>
      <c r="V3164" s="143"/>
      <c r="W3164" s="90">
        <f>IF(AND($AM$17&gt;=$X3164,$AM$17&lt;=$Y3164),'TARIFA ENTREGA A DIRECCION USD'!A3164,$W3165)</f>
        <v>0</v>
      </c>
      <c r="X3164" s="90">
        <v>3155.0010000000002</v>
      </c>
      <c r="Y3164" s="90">
        <v>3156</v>
      </c>
      <c r="Z3164" s="144"/>
    </row>
    <row r="3165" spans="1:26" x14ac:dyDescent="0.2">
      <c r="A3165" s="3"/>
      <c r="B3165" s="3"/>
      <c r="C3165" s="3"/>
      <c r="D3165" s="3"/>
      <c r="E3165" s="3"/>
      <c r="F3165" s="3"/>
      <c r="G3165" s="3"/>
      <c r="I3165" s="143"/>
      <c r="J3165" s="143"/>
      <c r="K3165" s="143"/>
      <c r="L3165" s="143"/>
      <c r="M3165" s="237"/>
      <c r="N3165" s="143"/>
      <c r="O3165" s="143"/>
      <c r="P3165" s="143"/>
      <c r="Q3165" s="143"/>
      <c r="R3165" s="143"/>
      <c r="S3165" s="143"/>
      <c r="T3165" s="143"/>
      <c r="U3165" s="143"/>
      <c r="V3165" s="143"/>
      <c r="W3165" s="90">
        <f>IF(AND($AM$17&gt;=$X3165,$AM$17&lt;=$Y3165),'TARIFA ENTREGA A DIRECCION USD'!A3165,$W3166)</f>
        <v>0</v>
      </c>
      <c r="X3165" s="90">
        <v>3156.0010000000002</v>
      </c>
      <c r="Y3165" s="90">
        <v>3157</v>
      </c>
      <c r="Z3165" s="144"/>
    </row>
    <row r="3166" spans="1:26" x14ac:dyDescent="0.2">
      <c r="A3166" s="3"/>
      <c r="B3166" s="3"/>
      <c r="C3166" s="3"/>
      <c r="D3166" s="3"/>
      <c r="E3166" s="3"/>
      <c r="F3166" s="3"/>
      <c r="G3166" s="3"/>
      <c r="I3166" s="143"/>
      <c r="J3166" s="143"/>
      <c r="K3166" s="143"/>
      <c r="L3166" s="143"/>
      <c r="M3166" s="237"/>
      <c r="N3166" s="143"/>
      <c r="O3166" s="143"/>
      <c r="P3166" s="143"/>
      <c r="Q3166" s="143"/>
      <c r="R3166" s="143"/>
      <c r="S3166" s="143"/>
      <c r="T3166" s="143"/>
      <c r="U3166" s="143"/>
      <c r="V3166" s="143"/>
      <c r="W3166" s="90">
        <f>IF(AND($AM$17&gt;=$X3166,$AM$17&lt;=$Y3166),'TARIFA ENTREGA A DIRECCION USD'!A3166,$W3167)</f>
        <v>0</v>
      </c>
      <c r="X3166" s="90">
        <v>3157.0010000000002</v>
      </c>
      <c r="Y3166" s="90">
        <v>3158</v>
      </c>
      <c r="Z3166" s="144"/>
    </row>
    <row r="3167" spans="1:26" x14ac:dyDescent="0.2">
      <c r="A3167" s="3"/>
      <c r="B3167" s="3"/>
      <c r="C3167" s="3"/>
      <c r="D3167" s="3"/>
      <c r="E3167" s="3"/>
      <c r="F3167" s="3"/>
      <c r="G3167" s="3"/>
      <c r="I3167" s="143"/>
      <c r="J3167" s="143"/>
      <c r="K3167" s="143"/>
      <c r="L3167" s="143"/>
      <c r="M3167" s="237"/>
      <c r="N3167" s="143"/>
      <c r="O3167" s="143"/>
      <c r="P3167" s="143"/>
      <c r="Q3167" s="143"/>
      <c r="R3167" s="143"/>
      <c r="S3167" s="143"/>
      <c r="T3167" s="143"/>
      <c r="U3167" s="143"/>
      <c r="V3167" s="143"/>
      <c r="W3167" s="90">
        <f>IF(AND($AM$17&gt;=$X3167,$AM$17&lt;=$Y3167),'TARIFA ENTREGA A DIRECCION USD'!A3167,$W3168)</f>
        <v>0</v>
      </c>
      <c r="X3167" s="90">
        <v>3158.0010000000002</v>
      </c>
      <c r="Y3167" s="90">
        <v>3159</v>
      </c>
      <c r="Z3167" s="144"/>
    </row>
    <row r="3168" spans="1:26" x14ac:dyDescent="0.2">
      <c r="A3168" s="3"/>
      <c r="B3168" s="3"/>
      <c r="C3168" s="3"/>
      <c r="D3168" s="3"/>
      <c r="E3168" s="3"/>
      <c r="F3168" s="3"/>
      <c r="G3168" s="3"/>
      <c r="I3168" s="143"/>
      <c r="J3168" s="143"/>
      <c r="K3168" s="143"/>
      <c r="L3168" s="143"/>
      <c r="M3168" s="237"/>
      <c r="N3168" s="143"/>
      <c r="O3168" s="143"/>
      <c r="P3168" s="143"/>
      <c r="Q3168" s="143"/>
      <c r="R3168" s="143"/>
      <c r="S3168" s="143"/>
      <c r="T3168" s="143"/>
      <c r="U3168" s="143"/>
      <c r="V3168" s="143"/>
      <c r="W3168" s="90">
        <f>IF(AND($AM$17&gt;=$X3168,$AM$17&lt;=$Y3168),'TARIFA ENTREGA A DIRECCION USD'!A3168,$W3169)</f>
        <v>0</v>
      </c>
      <c r="X3168" s="90">
        <v>3159.0010000000002</v>
      </c>
      <c r="Y3168" s="90">
        <v>3160</v>
      </c>
      <c r="Z3168" s="144"/>
    </row>
    <row r="3169" spans="1:26" x14ac:dyDescent="0.2">
      <c r="A3169" s="3"/>
      <c r="B3169" s="3"/>
      <c r="C3169" s="3"/>
      <c r="D3169" s="3"/>
      <c r="E3169" s="3"/>
      <c r="F3169" s="3"/>
      <c r="G3169" s="3"/>
      <c r="I3169" s="143"/>
      <c r="J3169" s="143"/>
      <c r="K3169" s="143"/>
      <c r="L3169" s="143"/>
      <c r="M3169" s="237"/>
      <c r="N3169" s="143"/>
      <c r="O3169" s="143"/>
      <c r="P3169" s="143"/>
      <c r="Q3169" s="143"/>
      <c r="R3169" s="143"/>
      <c r="S3169" s="143"/>
      <c r="T3169" s="143"/>
      <c r="U3169" s="143"/>
      <c r="V3169" s="143"/>
      <c r="W3169" s="90">
        <f>IF(AND($AM$17&gt;=$X3169,$AM$17&lt;=$Y3169),'TARIFA ENTREGA A DIRECCION USD'!A3169,$W3170)</f>
        <v>0</v>
      </c>
      <c r="X3169" s="90">
        <v>3160.0010000000002</v>
      </c>
      <c r="Y3169" s="90">
        <v>3161</v>
      </c>
      <c r="Z3169" s="144"/>
    </row>
    <row r="3170" spans="1:26" x14ac:dyDescent="0.2">
      <c r="A3170" s="3"/>
      <c r="B3170" s="3"/>
      <c r="C3170" s="3"/>
      <c r="D3170" s="3"/>
      <c r="E3170" s="3"/>
      <c r="F3170" s="3"/>
      <c r="G3170" s="3"/>
      <c r="I3170" s="143"/>
      <c r="J3170" s="143"/>
      <c r="K3170" s="143"/>
      <c r="L3170" s="143"/>
      <c r="M3170" s="237"/>
      <c r="N3170" s="143"/>
      <c r="O3170" s="143"/>
      <c r="P3170" s="143"/>
      <c r="Q3170" s="143"/>
      <c r="R3170" s="143"/>
      <c r="S3170" s="143"/>
      <c r="T3170" s="143"/>
      <c r="U3170" s="143"/>
      <c r="V3170" s="143"/>
      <c r="W3170" s="90">
        <f>IF(AND($AM$17&gt;=$X3170,$AM$17&lt;=$Y3170),'TARIFA ENTREGA A DIRECCION USD'!A3170,$W3171)</f>
        <v>0</v>
      </c>
      <c r="X3170" s="90">
        <v>3161.0010000000002</v>
      </c>
      <c r="Y3170" s="90">
        <v>3162</v>
      </c>
      <c r="Z3170" s="144"/>
    </row>
    <row r="3171" spans="1:26" x14ac:dyDescent="0.2">
      <c r="A3171" s="3"/>
      <c r="B3171" s="3"/>
      <c r="C3171" s="3"/>
      <c r="D3171" s="3"/>
      <c r="E3171" s="3"/>
      <c r="F3171" s="3"/>
      <c r="G3171" s="3"/>
      <c r="I3171" s="143"/>
      <c r="J3171" s="143"/>
      <c r="K3171" s="143"/>
      <c r="L3171" s="143"/>
      <c r="M3171" s="237"/>
      <c r="N3171" s="143"/>
      <c r="O3171" s="143"/>
      <c r="P3171" s="143"/>
      <c r="Q3171" s="143"/>
      <c r="R3171" s="143"/>
      <c r="S3171" s="143"/>
      <c r="T3171" s="143"/>
      <c r="U3171" s="143"/>
      <c r="V3171" s="143"/>
      <c r="W3171" s="90">
        <f>IF(AND($AM$17&gt;=$X3171,$AM$17&lt;=$Y3171),'TARIFA ENTREGA A DIRECCION USD'!A3171,$W3172)</f>
        <v>0</v>
      </c>
      <c r="X3171" s="90">
        <v>3162.0010000000002</v>
      </c>
      <c r="Y3171" s="90">
        <v>3163</v>
      </c>
      <c r="Z3171" s="144"/>
    </row>
    <row r="3172" spans="1:26" x14ac:dyDescent="0.2">
      <c r="A3172" s="3"/>
      <c r="B3172" s="3"/>
      <c r="C3172" s="3"/>
      <c r="D3172" s="3"/>
      <c r="E3172" s="3"/>
      <c r="F3172" s="3"/>
      <c r="G3172" s="3"/>
      <c r="I3172" s="143"/>
      <c r="J3172" s="143"/>
      <c r="K3172" s="143"/>
      <c r="L3172" s="143"/>
      <c r="M3172" s="237"/>
      <c r="N3172" s="143"/>
      <c r="O3172" s="143"/>
      <c r="P3172" s="143"/>
      <c r="Q3172" s="143"/>
      <c r="R3172" s="143"/>
      <c r="S3172" s="143"/>
      <c r="T3172" s="143"/>
      <c r="U3172" s="143"/>
      <c r="V3172" s="143"/>
      <c r="W3172" s="90">
        <f>IF(AND($AM$17&gt;=$X3172,$AM$17&lt;=$Y3172),'TARIFA ENTREGA A DIRECCION USD'!A3172,$W3173)</f>
        <v>0</v>
      </c>
      <c r="X3172" s="90">
        <v>3163.0010000000002</v>
      </c>
      <c r="Y3172" s="90">
        <v>3164</v>
      </c>
      <c r="Z3172" s="144"/>
    </row>
    <row r="3173" spans="1:26" x14ac:dyDescent="0.2">
      <c r="A3173" s="3"/>
      <c r="B3173" s="3"/>
      <c r="C3173" s="3"/>
      <c r="D3173" s="3"/>
      <c r="E3173" s="3"/>
      <c r="F3173" s="3"/>
      <c r="G3173" s="3"/>
      <c r="I3173" s="143"/>
      <c r="J3173" s="143"/>
      <c r="K3173" s="143"/>
      <c r="L3173" s="143"/>
      <c r="M3173" s="237"/>
      <c r="N3173" s="143"/>
      <c r="O3173" s="143"/>
      <c r="P3173" s="143"/>
      <c r="Q3173" s="143"/>
      <c r="R3173" s="143"/>
      <c r="S3173" s="143"/>
      <c r="T3173" s="143"/>
      <c r="U3173" s="143"/>
      <c r="V3173" s="143"/>
      <c r="W3173" s="90">
        <f>IF(AND($AM$17&gt;=$X3173,$AM$17&lt;=$Y3173),'TARIFA ENTREGA A DIRECCION USD'!A3173,$W3174)</f>
        <v>0</v>
      </c>
      <c r="X3173" s="90">
        <v>3164.0010000000002</v>
      </c>
      <c r="Y3173" s="90">
        <v>3165</v>
      </c>
      <c r="Z3173" s="144"/>
    </row>
    <row r="3174" spans="1:26" x14ac:dyDescent="0.2">
      <c r="A3174" s="3"/>
      <c r="B3174" s="3"/>
      <c r="C3174" s="3"/>
      <c r="D3174" s="3"/>
      <c r="E3174" s="3"/>
      <c r="F3174" s="3"/>
      <c r="G3174" s="3"/>
      <c r="I3174" s="143"/>
      <c r="J3174" s="143"/>
      <c r="K3174" s="143"/>
      <c r="L3174" s="143"/>
      <c r="M3174" s="237"/>
      <c r="N3174" s="143"/>
      <c r="O3174" s="143"/>
      <c r="P3174" s="143"/>
      <c r="Q3174" s="143"/>
      <c r="R3174" s="143"/>
      <c r="S3174" s="143"/>
      <c r="T3174" s="143"/>
      <c r="U3174" s="143"/>
      <c r="V3174" s="143"/>
      <c r="W3174" s="90">
        <f>IF(AND($AM$17&gt;=$X3174,$AM$17&lt;=$Y3174),'TARIFA ENTREGA A DIRECCION USD'!A3174,$W3175)</f>
        <v>0</v>
      </c>
      <c r="X3174" s="90">
        <v>3165.0010000000002</v>
      </c>
      <c r="Y3174" s="90">
        <v>3166</v>
      </c>
      <c r="Z3174" s="144"/>
    </row>
    <row r="3175" spans="1:26" x14ac:dyDescent="0.2">
      <c r="A3175" s="3"/>
      <c r="B3175" s="3"/>
      <c r="C3175" s="3"/>
      <c r="D3175" s="3"/>
      <c r="E3175" s="3"/>
      <c r="F3175" s="3"/>
      <c r="G3175" s="3"/>
      <c r="I3175" s="143"/>
      <c r="J3175" s="143"/>
      <c r="K3175" s="143"/>
      <c r="L3175" s="143"/>
      <c r="M3175" s="237"/>
      <c r="N3175" s="143"/>
      <c r="O3175" s="143"/>
      <c r="P3175" s="143"/>
      <c r="Q3175" s="143"/>
      <c r="R3175" s="143"/>
      <c r="S3175" s="143"/>
      <c r="T3175" s="143"/>
      <c r="U3175" s="143"/>
      <c r="V3175" s="143"/>
      <c r="W3175" s="90">
        <f>IF(AND($AM$17&gt;=$X3175,$AM$17&lt;=$Y3175),'TARIFA ENTREGA A DIRECCION USD'!A3175,$W3176)</f>
        <v>0</v>
      </c>
      <c r="X3175" s="90">
        <v>3166.0010000000002</v>
      </c>
      <c r="Y3175" s="90">
        <v>3167</v>
      </c>
      <c r="Z3175" s="144"/>
    </row>
    <row r="3176" spans="1:26" x14ac:dyDescent="0.2">
      <c r="A3176" s="3"/>
      <c r="B3176" s="3"/>
      <c r="C3176" s="3"/>
      <c r="D3176" s="3"/>
      <c r="E3176" s="3"/>
      <c r="F3176" s="3"/>
      <c r="G3176" s="3"/>
      <c r="I3176" s="143"/>
      <c r="J3176" s="143"/>
      <c r="K3176" s="143"/>
      <c r="L3176" s="143"/>
      <c r="M3176" s="237"/>
      <c r="N3176" s="143"/>
      <c r="O3176" s="143"/>
      <c r="P3176" s="143"/>
      <c r="Q3176" s="143"/>
      <c r="R3176" s="143"/>
      <c r="S3176" s="143"/>
      <c r="T3176" s="143"/>
      <c r="U3176" s="143"/>
      <c r="V3176" s="143"/>
      <c r="W3176" s="90">
        <f>IF(AND($AM$17&gt;=$X3176,$AM$17&lt;=$Y3176),'TARIFA ENTREGA A DIRECCION USD'!A3176,$W3177)</f>
        <v>0</v>
      </c>
      <c r="X3176" s="90">
        <v>3167.0010000000002</v>
      </c>
      <c r="Y3176" s="90">
        <v>3168</v>
      </c>
      <c r="Z3176" s="144"/>
    </row>
    <row r="3177" spans="1:26" x14ac:dyDescent="0.2">
      <c r="A3177" s="3"/>
      <c r="B3177" s="3"/>
      <c r="C3177" s="3"/>
      <c r="D3177" s="3"/>
      <c r="E3177" s="3"/>
      <c r="F3177" s="3"/>
      <c r="G3177" s="3"/>
      <c r="I3177" s="143"/>
      <c r="J3177" s="143"/>
      <c r="K3177" s="143"/>
      <c r="L3177" s="143"/>
      <c r="M3177" s="237"/>
      <c r="N3177" s="143"/>
      <c r="O3177" s="143"/>
      <c r="P3177" s="143"/>
      <c r="Q3177" s="143"/>
      <c r="R3177" s="143"/>
      <c r="S3177" s="143"/>
      <c r="T3177" s="143"/>
      <c r="U3177" s="143"/>
      <c r="V3177" s="143"/>
      <c r="W3177" s="90">
        <f>IF(AND($AM$17&gt;=$X3177,$AM$17&lt;=$Y3177),'TARIFA ENTREGA A DIRECCION USD'!A3177,$W3178)</f>
        <v>0</v>
      </c>
      <c r="X3177" s="90">
        <v>3168.0010000000002</v>
      </c>
      <c r="Y3177" s="90">
        <v>3169</v>
      </c>
      <c r="Z3177" s="144"/>
    </row>
    <row r="3178" spans="1:26" x14ac:dyDescent="0.2">
      <c r="A3178" s="3"/>
      <c r="B3178" s="3"/>
      <c r="C3178" s="3"/>
      <c r="D3178" s="3"/>
      <c r="E3178" s="3"/>
      <c r="F3178" s="3"/>
      <c r="G3178" s="3"/>
      <c r="I3178" s="143"/>
      <c r="J3178" s="143"/>
      <c r="K3178" s="143"/>
      <c r="L3178" s="143"/>
      <c r="M3178" s="237"/>
      <c r="N3178" s="143"/>
      <c r="O3178" s="143"/>
      <c r="P3178" s="143"/>
      <c r="Q3178" s="143"/>
      <c r="R3178" s="143"/>
      <c r="S3178" s="143"/>
      <c r="T3178" s="143"/>
      <c r="U3178" s="143"/>
      <c r="V3178" s="143"/>
      <c r="W3178" s="90">
        <f>IF(AND($AM$17&gt;=$X3178,$AM$17&lt;=$Y3178),'TARIFA ENTREGA A DIRECCION USD'!A3178,$W3179)</f>
        <v>0</v>
      </c>
      <c r="X3178" s="90">
        <v>3169.0010000000002</v>
      </c>
      <c r="Y3178" s="90">
        <v>3170</v>
      </c>
      <c r="Z3178" s="144"/>
    </row>
    <row r="3179" spans="1:26" x14ac:dyDescent="0.2">
      <c r="A3179" s="3"/>
      <c r="B3179" s="3"/>
      <c r="C3179" s="3"/>
      <c r="D3179" s="3"/>
      <c r="E3179" s="3"/>
      <c r="F3179" s="3"/>
      <c r="G3179" s="3"/>
      <c r="I3179" s="143"/>
      <c r="J3179" s="143"/>
      <c r="K3179" s="143"/>
      <c r="L3179" s="143"/>
      <c r="M3179" s="237"/>
      <c r="N3179" s="143"/>
      <c r="O3179" s="143"/>
      <c r="P3179" s="143"/>
      <c r="Q3179" s="143"/>
      <c r="R3179" s="143"/>
      <c r="S3179" s="143"/>
      <c r="T3179" s="143"/>
      <c r="U3179" s="143"/>
      <c r="V3179" s="143"/>
      <c r="W3179" s="90">
        <f>IF(AND($AM$17&gt;=$X3179,$AM$17&lt;=$Y3179),'TARIFA ENTREGA A DIRECCION USD'!A3179,$W3180)</f>
        <v>0</v>
      </c>
      <c r="X3179" s="90">
        <v>3170.0010000000002</v>
      </c>
      <c r="Y3179" s="90">
        <v>3171</v>
      </c>
      <c r="Z3179" s="144"/>
    </row>
    <row r="3180" spans="1:26" x14ac:dyDescent="0.2">
      <c r="A3180" s="3"/>
      <c r="B3180" s="3"/>
      <c r="C3180" s="3"/>
      <c r="D3180" s="3"/>
      <c r="E3180" s="3"/>
      <c r="F3180" s="3"/>
      <c r="G3180" s="3"/>
      <c r="I3180" s="143"/>
      <c r="J3180" s="143"/>
      <c r="K3180" s="143"/>
      <c r="L3180" s="143"/>
      <c r="M3180" s="237"/>
      <c r="N3180" s="143"/>
      <c r="O3180" s="143"/>
      <c r="P3180" s="143"/>
      <c r="Q3180" s="143"/>
      <c r="R3180" s="143"/>
      <c r="S3180" s="143"/>
      <c r="T3180" s="143"/>
      <c r="U3180" s="143"/>
      <c r="V3180" s="143"/>
      <c r="W3180" s="90">
        <f>IF(AND($AM$17&gt;=$X3180,$AM$17&lt;=$Y3180),'TARIFA ENTREGA A DIRECCION USD'!A3180,$W3181)</f>
        <v>0</v>
      </c>
      <c r="X3180" s="90">
        <v>3171.0010000000002</v>
      </c>
      <c r="Y3180" s="90">
        <v>3172</v>
      </c>
      <c r="Z3180" s="144"/>
    </row>
    <row r="3181" spans="1:26" x14ac:dyDescent="0.2">
      <c r="A3181" s="3"/>
      <c r="B3181" s="3"/>
      <c r="C3181" s="3"/>
      <c r="D3181" s="3"/>
      <c r="E3181" s="3"/>
      <c r="F3181" s="3"/>
      <c r="G3181" s="3"/>
      <c r="I3181" s="143"/>
      <c r="J3181" s="143"/>
      <c r="K3181" s="143"/>
      <c r="L3181" s="143"/>
      <c r="M3181" s="237"/>
      <c r="N3181" s="143"/>
      <c r="O3181" s="143"/>
      <c r="P3181" s="143"/>
      <c r="Q3181" s="143"/>
      <c r="R3181" s="143"/>
      <c r="S3181" s="143"/>
      <c r="T3181" s="143"/>
      <c r="U3181" s="143"/>
      <c r="V3181" s="143"/>
      <c r="W3181" s="90">
        <f>IF(AND($AM$17&gt;=$X3181,$AM$17&lt;=$Y3181),'TARIFA ENTREGA A DIRECCION USD'!A3181,$W3182)</f>
        <v>0</v>
      </c>
      <c r="X3181" s="90">
        <v>3172.0010000000002</v>
      </c>
      <c r="Y3181" s="90">
        <v>3173</v>
      </c>
      <c r="Z3181" s="144"/>
    </row>
    <row r="3182" spans="1:26" x14ac:dyDescent="0.2">
      <c r="A3182" s="3"/>
      <c r="B3182" s="3"/>
      <c r="C3182" s="3"/>
      <c r="D3182" s="3"/>
      <c r="E3182" s="3"/>
      <c r="F3182" s="3"/>
      <c r="G3182" s="3"/>
      <c r="I3182" s="143"/>
      <c r="J3182" s="143"/>
      <c r="K3182" s="143"/>
      <c r="L3182" s="143"/>
      <c r="M3182" s="237"/>
      <c r="N3182" s="143"/>
      <c r="O3182" s="143"/>
      <c r="P3182" s="143"/>
      <c r="Q3182" s="143"/>
      <c r="R3182" s="143"/>
      <c r="S3182" s="143"/>
      <c r="T3182" s="143"/>
      <c r="U3182" s="143"/>
      <c r="V3182" s="143"/>
      <c r="W3182" s="90">
        <f>IF(AND($AM$17&gt;=$X3182,$AM$17&lt;=$Y3182),'TARIFA ENTREGA A DIRECCION USD'!A3182,$W3183)</f>
        <v>0</v>
      </c>
      <c r="X3182" s="90">
        <v>3173.0010000000002</v>
      </c>
      <c r="Y3182" s="90">
        <v>3174</v>
      </c>
      <c r="Z3182" s="144"/>
    </row>
    <row r="3183" spans="1:26" x14ac:dyDescent="0.2">
      <c r="A3183" s="3"/>
      <c r="B3183" s="3"/>
      <c r="C3183" s="3"/>
      <c r="D3183" s="3"/>
      <c r="E3183" s="3"/>
      <c r="F3183" s="3"/>
      <c r="G3183" s="3"/>
      <c r="I3183" s="143"/>
      <c r="J3183" s="143"/>
      <c r="K3183" s="143"/>
      <c r="L3183" s="143"/>
      <c r="M3183" s="237"/>
      <c r="N3183" s="143"/>
      <c r="O3183" s="143"/>
      <c r="P3183" s="143"/>
      <c r="Q3183" s="143"/>
      <c r="R3183" s="143"/>
      <c r="S3183" s="143"/>
      <c r="T3183" s="143"/>
      <c r="U3183" s="143"/>
      <c r="V3183" s="143"/>
      <c r="W3183" s="90">
        <f>IF(AND($AM$17&gt;=$X3183,$AM$17&lt;=$Y3183),'TARIFA ENTREGA A DIRECCION USD'!A3183,$W3184)</f>
        <v>0</v>
      </c>
      <c r="X3183" s="90">
        <v>3174.0010000000002</v>
      </c>
      <c r="Y3183" s="90">
        <v>3175</v>
      </c>
      <c r="Z3183" s="144"/>
    </row>
    <row r="3184" spans="1:26" x14ac:dyDescent="0.2">
      <c r="A3184" s="3"/>
      <c r="B3184" s="3"/>
      <c r="C3184" s="3"/>
      <c r="D3184" s="3"/>
      <c r="E3184" s="3"/>
      <c r="F3184" s="3"/>
      <c r="G3184" s="3"/>
      <c r="I3184" s="143"/>
      <c r="J3184" s="143"/>
      <c r="K3184" s="143"/>
      <c r="L3184" s="143"/>
      <c r="M3184" s="237"/>
      <c r="N3184" s="143"/>
      <c r="O3184" s="143"/>
      <c r="P3184" s="143"/>
      <c r="Q3184" s="143"/>
      <c r="R3184" s="143"/>
      <c r="S3184" s="143"/>
      <c r="T3184" s="143"/>
      <c r="U3184" s="143"/>
      <c r="V3184" s="143"/>
      <c r="W3184" s="90">
        <f>IF(AND($AM$17&gt;=$X3184,$AM$17&lt;=$Y3184),'TARIFA ENTREGA A DIRECCION USD'!A3184,$W3185)</f>
        <v>0</v>
      </c>
      <c r="X3184" s="90">
        <v>3175.0010000000002</v>
      </c>
      <c r="Y3184" s="90">
        <v>3176</v>
      </c>
      <c r="Z3184" s="144"/>
    </row>
    <row r="3185" spans="1:26" x14ac:dyDescent="0.2">
      <c r="A3185" s="3"/>
      <c r="B3185" s="3"/>
      <c r="C3185" s="3"/>
      <c r="D3185" s="3"/>
      <c r="E3185" s="3"/>
      <c r="F3185" s="3"/>
      <c r="G3185" s="3"/>
      <c r="I3185" s="143"/>
      <c r="J3185" s="143"/>
      <c r="K3185" s="143"/>
      <c r="L3185" s="143"/>
      <c r="M3185" s="237"/>
      <c r="N3185" s="143"/>
      <c r="O3185" s="143"/>
      <c r="P3185" s="143"/>
      <c r="Q3185" s="143"/>
      <c r="R3185" s="143"/>
      <c r="S3185" s="143"/>
      <c r="T3185" s="143"/>
      <c r="U3185" s="143"/>
      <c r="V3185" s="143"/>
      <c r="W3185" s="90">
        <f>IF(AND($AM$17&gt;=$X3185,$AM$17&lt;=$Y3185),'TARIFA ENTREGA A DIRECCION USD'!A3185,$W3186)</f>
        <v>0</v>
      </c>
      <c r="X3185" s="90">
        <v>3176.0010000000002</v>
      </c>
      <c r="Y3185" s="90">
        <v>3177</v>
      </c>
      <c r="Z3185" s="144"/>
    </row>
    <row r="3186" spans="1:26" x14ac:dyDescent="0.2">
      <c r="A3186" s="3"/>
      <c r="B3186" s="3"/>
      <c r="C3186" s="3"/>
      <c r="D3186" s="3"/>
      <c r="E3186" s="3"/>
      <c r="F3186" s="3"/>
      <c r="G3186" s="3"/>
      <c r="I3186" s="143"/>
      <c r="J3186" s="143"/>
      <c r="K3186" s="143"/>
      <c r="L3186" s="143"/>
      <c r="M3186" s="237"/>
      <c r="N3186" s="143"/>
      <c r="O3186" s="143"/>
      <c r="P3186" s="143"/>
      <c r="Q3186" s="143"/>
      <c r="R3186" s="143"/>
      <c r="S3186" s="143"/>
      <c r="T3186" s="143"/>
      <c r="U3186" s="143"/>
      <c r="V3186" s="143"/>
      <c r="W3186" s="90">
        <f>IF(AND($AM$17&gt;=$X3186,$AM$17&lt;=$Y3186),'TARIFA ENTREGA A DIRECCION USD'!A3186,$W3187)</f>
        <v>0</v>
      </c>
      <c r="X3186" s="90">
        <v>3177.0010000000002</v>
      </c>
      <c r="Y3186" s="90">
        <v>3178</v>
      </c>
      <c r="Z3186" s="144"/>
    </row>
    <row r="3187" spans="1:26" x14ac:dyDescent="0.2">
      <c r="A3187" s="3"/>
      <c r="B3187" s="3"/>
      <c r="C3187" s="3"/>
      <c r="D3187" s="3"/>
      <c r="E3187" s="3"/>
      <c r="F3187" s="3"/>
      <c r="G3187" s="3"/>
      <c r="I3187" s="143"/>
      <c r="J3187" s="143"/>
      <c r="K3187" s="143"/>
      <c r="L3187" s="143"/>
      <c r="M3187" s="237"/>
      <c r="N3187" s="143"/>
      <c r="O3187" s="143"/>
      <c r="P3187" s="143"/>
      <c r="Q3187" s="143"/>
      <c r="R3187" s="143"/>
      <c r="S3187" s="143"/>
      <c r="T3187" s="143"/>
      <c r="U3187" s="143"/>
      <c r="V3187" s="143"/>
      <c r="W3187" s="90">
        <f>IF(AND($AM$17&gt;=$X3187,$AM$17&lt;=$Y3187),'TARIFA ENTREGA A DIRECCION USD'!A3187,$W3188)</f>
        <v>0</v>
      </c>
      <c r="X3187" s="90">
        <v>3178.0010000000002</v>
      </c>
      <c r="Y3187" s="90">
        <v>3179</v>
      </c>
      <c r="Z3187" s="144"/>
    </row>
    <row r="3188" spans="1:26" x14ac:dyDescent="0.2">
      <c r="A3188" s="3"/>
      <c r="B3188" s="3"/>
      <c r="C3188" s="3"/>
      <c r="D3188" s="3"/>
      <c r="E3188" s="3"/>
      <c r="F3188" s="3"/>
      <c r="G3188" s="3"/>
      <c r="I3188" s="143"/>
      <c r="J3188" s="143"/>
      <c r="K3188" s="143"/>
      <c r="L3188" s="143"/>
      <c r="M3188" s="237"/>
      <c r="N3188" s="143"/>
      <c r="O3188" s="143"/>
      <c r="P3188" s="143"/>
      <c r="Q3188" s="143"/>
      <c r="R3188" s="143"/>
      <c r="S3188" s="143"/>
      <c r="T3188" s="143"/>
      <c r="U3188" s="143"/>
      <c r="V3188" s="143"/>
      <c r="W3188" s="90">
        <f>IF(AND($AM$17&gt;=$X3188,$AM$17&lt;=$Y3188),'TARIFA ENTREGA A DIRECCION USD'!A3188,$W3189)</f>
        <v>0</v>
      </c>
      <c r="X3188" s="90">
        <v>3179.0010000000002</v>
      </c>
      <c r="Y3188" s="90">
        <v>3180</v>
      </c>
      <c r="Z3188" s="144"/>
    </row>
    <row r="3189" spans="1:26" x14ac:dyDescent="0.2">
      <c r="A3189" s="3"/>
      <c r="B3189" s="3"/>
      <c r="C3189" s="3"/>
      <c r="D3189" s="3"/>
      <c r="E3189" s="3"/>
      <c r="F3189" s="3"/>
      <c r="G3189" s="3"/>
      <c r="I3189" s="143"/>
      <c r="J3189" s="143"/>
      <c r="K3189" s="143"/>
      <c r="L3189" s="143"/>
      <c r="M3189" s="237"/>
      <c r="N3189" s="143"/>
      <c r="O3189" s="143"/>
      <c r="P3189" s="143"/>
      <c r="Q3189" s="143"/>
      <c r="R3189" s="143"/>
      <c r="S3189" s="143"/>
      <c r="T3189" s="143"/>
      <c r="U3189" s="143"/>
      <c r="V3189" s="143"/>
      <c r="W3189" s="90">
        <f>IF(AND($AM$17&gt;=$X3189,$AM$17&lt;=$Y3189),'TARIFA ENTREGA A DIRECCION USD'!A3189,$W3190)</f>
        <v>0</v>
      </c>
      <c r="X3189" s="90">
        <v>3180.0010000000002</v>
      </c>
      <c r="Y3189" s="90">
        <v>3181</v>
      </c>
      <c r="Z3189" s="144"/>
    </row>
    <row r="3190" spans="1:26" x14ac:dyDescent="0.2">
      <c r="A3190" s="3"/>
      <c r="B3190" s="3"/>
      <c r="C3190" s="3"/>
      <c r="D3190" s="3"/>
      <c r="E3190" s="3"/>
      <c r="F3190" s="3"/>
      <c r="G3190" s="3"/>
      <c r="I3190" s="143"/>
      <c r="J3190" s="143"/>
      <c r="K3190" s="143"/>
      <c r="L3190" s="143"/>
      <c r="M3190" s="237"/>
      <c r="N3190" s="143"/>
      <c r="O3190" s="143"/>
      <c r="P3190" s="143"/>
      <c r="Q3190" s="143"/>
      <c r="R3190" s="143"/>
      <c r="S3190" s="143"/>
      <c r="T3190" s="143"/>
      <c r="U3190" s="143"/>
      <c r="V3190" s="143"/>
      <c r="W3190" s="90">
        <f>IF(AND($AM$17&gt;=$X3190,$AM$17&lt;=$Y3190),'TARIFA ENTREGA A DIRECCION USD'!A3190,$W3191)</f>
        <v>0</v>
      </c>
      <c r="X3190" s="90">
        <v>3181.0010000000002</v>
      </c>
      <c r="Y3190" s="90">
        <v>3182</v>
      </c>
      <c r="Z3190" s="144"/>
    </row>
    <row r="3191" spans="1:26" x14ac:dyDescent="0.2">
      <c r="A3191" s="3"/>
      <c r="B3191" s="3"/>
      <c r="C3191" s="3"/>
      <c r="D3191" s="3"/>
      <c r="E3191" s="3"/>
      <c r="F3191" s="3"/>
      <c r="G3191" s="3"/>
      <c r="I3191" s="143"/>
      <c r="J3191" s="143"/>
      <c r="K3191" s="143"/>
      <c r="L3191" s="143"/>
      <c r="M3191" s="237"/>
      <c r="N3191" s="143"/>
      <c r="O3191" s="143"/>
      <c r="P3191" s="143"/>
      <c r="Q3191" s="143"/>
      <c r="R3191" s="143"/>
      <c r="S3191" s="143"/>
      <c r="T3191" s="143"/>
      <c r="U3191" s="143"/>
      <c r="V3191" s="143"/>
      <c r="W3191" s="90">
        <f>IF(AND($AM$17&gt;=$X3191,$AM$17&lt;=$Y3191),'TARIFA ENTREGA A DIRECCION USD'!A3191,$W3192)</f>
        <v>0</v>
      </c>
      <c r="X3191" s="90">
        <v>3182.0010000000002</v>
      </c>
      <c r="Y3191" s="90">
        <v>3183</v>
      </c>
      <c r="Z3191" s="144"/>
    </row>
    <row r="3192" spans="1:26" x14ac:dyDescent="0.2">
      <c r="A3192" s="3"/>
      <c r="B3192" s="3"/>
      <c r="C3192" s="3"/>
      <c r="D3192" s="3"/>
      <c r="E3192" s="3"/>
      <c r="F3192" s="3"/>
      <c r="G3192" s="3"/>
      <c r="I3192" s="143"/>
      <c r="J3192" s="143"/>
      <c r="K3192" s="143"/>
      <c r="L3192" s="143"/>
      <c r="M3192" s="237"/>
      <c r="N3192" s="143"/>
      <c r="O3192" s="143"/>
      <c r="P3192" s="143"/>
      <c r="Q3192" s="143"/>
      <c r="R3192" s="143"/>
      <c r="S3192" s="143"/>
      <c r="T3192" s="143"/>
      <c r="U3192" s="143"/>
      <c r="V3192" s="143"/>
      <c r="W3192" s="90">
        <f>IF(AND($AM$17&gt;=$X3192,$AM$17&lt;=$Y3192),'TARIFA ENTREGA A DIRECCION USD'!A3192,$W3193)</f>
        <v>0</v>
      </c>
      <c r="X3192" s="90">
        <v>3183.0010000000002</v>
      </c>
      <c r="Y3192" s="90">
        <v>3184</v>
      </c>
      <c r="Z3192" s="144"/>
    </row>
    <row r="3193" spans="1:26" x14ac:dyDescent="0.2">
      <c r="A3193" s="3"/>
      <c r="B3193" s="3"/>
      <c r="C3193" s="3"/>
      <c r="D3193" s="3"/>
      <c r="E3193" s="3"/>
      <c r="F3193" s="3"/>
      <c r="G3193" s="3"/>
      <c r="I3193" s="143"/>
      <c r="J3193" s="143"/>
      <c r="K3193" s="143"/>
      <c r="L3193" s="143"/>
      <c r="M3193" s="237"/>
      <c r="N3193" s="143"/>
      <c r="O3193" s="143"/>
      <c r="P3193" s="143"/>
      <c r="Q3193" s="143"/>
      <c r="R3193" s="143"/>
      <c r="S3193" s="143"/>
      <c r="T3193" s="143"/>
      <c r="U3193" s="143"/>
      <c r="V3193" s="143"/>
      <c r="W3193" s="90">
        <f>IF(AND($AM$17&gt;=$X3193,$AM$17&lt;=$Y3193),'TARIFA ENTREGA A DIRECCION USD'!A3193,$W3194)</f>
        <v>0</v>
      </c>
      <c r="X3193" s="90">
        <v>3184.0010000000002</v>
      </c>
      <c r="Y3193" s="90">
        <v>3185</v>
      </c>
      <c r="Z3193" s="144"/>
    </row>
    <row r="3194" spans="1:26" x14ac:dyDescent="0.2">
      <c r="A3194" s="3"/>
      <c r="B3194" s="3"/>
      <c r="C3194" s="3"/>
      <c r="D3194" s="3"/>
      <c r="E3194" s="3"/>
      <c r="F3194" s="3"/>
      <c r="G3194" s="3"/>
      <c r="I3194" s="143"/>
      <c r="J3194" s="143"/>
      <c r="K3194" s="143"/>
      <c r="L3194" s="143"/>
      <c r="M3194" s="237"/>
      <c r="N3194" s="143"/>
      <c r="O3194" s="143"/>
      <c r="P3194" s="143"/>
      <c r="Q3194" s="143"/>
      <c r="R3194" s="143"/>
      <c r="S3194" s="143"/>
      <c r="T3194" s="143"/>
      <c r="U3194" s="143"/>
      <c r="V3194" s="143"/>
      <c r="W3194" s="90">
        <f>IF(AND($AM$17&gt;=$X3194,$AM$17&lt;=$Y3194),'TARIFA ENTREGA A DIRECCION USD'!A3194,$W3195)</f>
        <v>0</v>
      </c>
      <c r="X3194" s="90">
        <v>3185.0010000000002</v>
      </c>
      <c r="Y3194" s="90">
        <v>3186</v>
      </c>
      <c r="Z3194" s="144"/>
    </row>
    <row r="3195" spans="1:26" x14ac:dyDescent="0.2">
      <c r="A3195" s="3"/>
      <c r="B3195" s="3"/>
      <c r="C3195" s="3"/>
      <c r="D3195" s="3"/>
      <c r="E3195" s="3"/>
      <c r="F3195" s="3"/>
      <c r="G3195" s="3"/>
      <c r="I3195" s="143"/>
      <c r="J3195" s="143"/>
      <c r="K3195" s="143"/>
      <c r="L3195" s="143"/>
      <c r="M3195" s="237"/>
      <c r="N3195" s="143"/>
      <c r="O3195" s="143"/>
      <c r="P3195" s="143"/>
      <c r="Q3195" s="143"/>
      <c r="R3195" s="143"/>
      <c r="S3195" s="143"/>
      <c r="T3195" s="143"/>
      <c r="U3195" s="143"/>
      <c r="V3195" s="143"/>
      <c r="W3195" s="90">
        <f>IF(AND($AM$17&gt;=$X3195,$AM$17&lt;=$Y3195),'TARIFA ENTREGA A DIRECCION USD'!A3195,$W3196)</f>
        <v>0</v>
      </c>
      <c r="X3195" s="90">
        <v>3186.0010000000002</v>
      </c>
      <c r="Y3195" s="90">
        <v>3187</v>
      </c>
      <c r="Z3195" s="144"/>
    </row>
    <row r="3196" spans="1:26" x14ac:dyDescent="0.2">
      <c r="A3196" s="3"/>
      <c r="B3196" s="3"/>
      <c r="C3196" s="3"/>
      <c r="D3196" s="3"/>
      <c r="E3196" s="3"/>
      <c r="F3196" s="3"/>
      <c r="G3196" s="3"/>
      <c r="I3196" s="143"/>
      <c r="J3196" s="143"/>
      <c r="K3196" s="143"/>
      <c r="L3196" s="143"/>
      <c r="M3196" s="237"/>
      <c r="N3196" s="143"/>
      <c r="O3196" s="143"/>
      <c r="P3196" s="143"/>
      <c r="Q3196" s="143"/>
      <c r="R3196" s="143"/>
      <c r="S3196" s="143"/>
      <c r="T3196" s="143"/>
      <c r="U3196" s="143"/>
      <c r="V3196" s="143"/>
      <c r="W3196" s="90">
        <f>IF(AND($AM$17&gt;=$X3196,$AM$17&lt;=$Y3196),'TARIFA ENTREGA A DIRECCION USD'!A3196,$W3197)</f>
        <v>0</v>
      </c>
      <c r="X3196" s="90">
        <v>3187.0010000000002</v>
      </c>
      <c r="Y3196" s="90">
        <v>3188</v>
      </c>
      <c r="Z3196" s="144"/>
    </row>
    <row r="3197" spans="1:26" x14ac:dyDescent="0.2">
      <c r="A3197" s="3"/>
      <c r="B3197" s="3"/>
      <c r="C3197" s="3"/>
      <c r="D3197" s="3"/>
      <c r="E3197" s="3"/>
      <c r="F3197" s="3"/>
      <c r="G3197" s="3"/>
      <c r="I3197" s="143"/>
      <c r="J3197" s="143"/>
      <c r="K3197" s="143"/>
      <c r="L3197" s="143"/>
      <c r="M3197" s="237"/>
      <c r="N3197" s="143"/>
      <c r="O3197" s="143"/>
      <c r="P3197" s="143"/>
      <c r="Q3197" s="143"/>
      <c r="R3197" s="143"/>
      <c r="S3197" s="143"/>
      <c r="T3197" s="143"/>
      <c r="U3197" s="143"/>
      <c r="V3197" s="143"/>
      <c r="W3197" s="90">
        <f>IF(AND($AM$17&gt;=$X3197,$AM$17&lt;=$Y3197),'TARIFA ENTREGA A DIRECCION USD'!A3197,$W3198)</f>
        <v>0</v>
      </c>
      <c r="X3197" s="90">
        <v>3188.0010000000002</v>
      </c>
      <c r="Y3197" s="90">
        <v>3189</v>
      </c>
      <c r="Z3197" s="144"/>
    </row>
    <row r="3198" spans="1:26" x14ac:dyDescent="0.2">
      <c r="A3198" s="3"/>
      <c r="B3198" s="3"/>
      <c r="C3198" s="3"/>
      <c r="D3198" s="3"/>
      <c r="E3198" s="3"/>
      <c r="F3198" s="3"/>
      <c r="G3198" s="3"/>
      <c r="I3198" s="143"/>
      <c r="J3198" s="143"/>
      <c r="K3198" s="143"/>
      <c r="L3198" s="143"/>
      <c r="M3198" s="237"/>
      <c r="N3198" s="143"/>
      <c r="O3198" s="143"/>
      <c r="P3198" s="143"/>
      <c r="Q3198" s="143"/>
      <c r="R3198" s="143"/>
      <c r="S3198" s="143"/>
      <c r="T3198" s="143"/>
      <c r="U3198" s="143"/>
      <c r="V3198" s="143"/>
      <c r="W3198" s="90">
        <f>IF(AND($AM$17&gt;=$X3198,$AM$17&lt;=$Y3198),'TARIFA ENTREGA A DIRECCION USD'!A3198,$W3199)</f>
        <v>0</v>
      </c>
      <c r="X3198" s="90">
        <v>3189.0010000000002</v>
      </c>
      <c r="Y3198" s="90">
        <v>3190</v>
      </c>
      <c r="Z3198" s="144"/>
    </row>
    <row r="3199" spans="1:26" x14ac:dyDescent="0.2">
      <c r="A3199" s="3"/>
      <c r="B3199" s="3"/>
      <c r="C3199" s="3"/>
      <c r="D3199" s="3"/>
      <c r="E3199" s="3"/>
      <c r="F3199" s="3"/>
      <c r="G3199" s="3"/>
      <c r="I3199" s="143"/>
      <c r="J3199" s="143"/>
      <c r="K3199" s="143"/>
      <c r="L3199" s="143"/>
      <c r="M3199" s="237"/>
      <c r="N3199" s="143"/>
      <c r="O3199" s="143"/>
      <c r="P3199" s="143"/>
      <c r="Q3199" s="143"/>
      <c r="R3199" s="143"/>
      <c r="S3199" s="143"/>
      <c r="T3199" s="143"/>
      <c r="U3199" s="143"/>
      <c r="V3199" s="143"/>
      <c r="W3199" s="90">
        <f>IF(AND($AM$17&gt;=$X3199,$AM$17&lt;=$Y3199),'TARIFA ENTREGA A DIRECCION USD'!A3199,$W3200)</f>
        <v>0</v>
      </c>
      <c r="X3199" s="90">
        <v>3190.0010000000002</v>
      </c>
      <c r="Y3199" s="90">
        <v>3191</v>
      </c>
      <c r="Z3199" s="144"/>
    </row>
    <row r="3200" spans="1:26" x14ac:dyDescent="0.2">
      <c r="A3200" s="3"/>
      <c r="B3200" s="3"/>
      <c r="C3200" s="3"/>
      <c r="D3200" s="3"/>
      <c r="E3200" s="3"/>
      <c r="F3200" s="3"/>
      <c r="G3200" s="3"/>
      <c r="I3200" s="143"/>
      <c r="J3200" s="143"/>
      <c r="K3200" s="143"/>
      <c r="L3200" s="143"/>
      <c r="M3200" s="237"/>
      <c r="N3200" s="143"/>
      <c r="O3200" s="143"/>
      <c r="P3200" s="143"/>
      <c r="Q3200" s="143"/>
      <c r="R3200" s="143"/>
      <c r="S3200" s="143"/>
      <c r="T3200" s="143"/>
      <c r="U3200" s="143"/>
      <c r="V3200" s="143"/>
      <c r="W3200" s="90">
        <f>IF(AND($AM$17&gt;=$X3200,$AM$17&lt;=$Y3200),'TARIFA ENTREGA A DIRECCION USD'!A3200,$W3201)</f>
        <v>0</v>
      </c>
      <c r="X3200" s="90">
        <v>3191.0010000000002</v>
      </c>
      <c r="Y3200" s="90">
        <v>3192</v>
      </c>
      <c r="Z3200" s="144"/>
    </row>
    <row r="3201" spans="1:26" x14ac:dyDescent="0.2">
      <c r="A3201" s="3"/>
      <c r="B3201" s="3"/>
      <c r="C3201" s="3"/>
      <c r="D3201" s="3"/>
      <c r="E3201" s="3"/>
      <c r="F3201" s="3"/>
      <c r="G3201" s="3"/>
      <c r="I3201" s="143"/>
      <c r="J3201" s="143"/>
      <c r="K3201" s="143"/>
      <c r="L3201" s="143"/>
      <c r="M3201" s="237"/>
      <c r="N3201" s="143"/>
      <c r="O3201" s="143"/>
      <c r="P3201" s="143"/>
      <c r="Q3201" s="143"/>
      <c r="R3201" s="143"/>
      <c r="S3201" s="143"/>
      <c r="T3201" s="143"/>
      <c r="U3201" s="143"/>
      <c r="V3201" s="143"/>
      <c r="W3201" s="90">
        <f>IF(AND($AM$17&gt;=$X3201,$AM$17&lt;=$Y3201),'TARIFA ENTREGA A DIRECCION USD'!A3201,$W3202)</f>
        <v>0</v>
      </c>
      <c r="X3201" s="90">
        <v>3192.0010000000002</v>
      </c>
      <c r="Y3201" s="90">
        <v>3193</v>
      </c>
      <c r="Z3201" s="144"/>
    </row>
    <row r="3202" spans="1:26" x14ac:dyDescent="0.2">
      <c r="A3202" s="3"/>
      <c r="B3202" s="3"/>
      <c r="C3202" s="3"/>
      <c r="D3202" s="3"/>
      <c r="E3202" s="3"/>
      <c r="F3202" s="3"/>
      <c r="G3202" s="3"/>
      <c r="I3202" s="143"/>
      <c r="J3202" s="143"/>
      <c r="K3202" s="143"/>
      <c r="L3202" s="143"/>
      <c r="M3202" s="237"/>
      <c r="N3202" s="143"/>
      <c r="O3202" s="143"/>
      <c r="P3202" s="143"/>
      <c r="Q3202" s="143"/>
      <c r="R3202" s="143"/>
      <c r="S3202" s="143"/>
      <c r="T3202" s="143"/>
      <c r="U3202" s="143"/>
      <c r="V3202" s="143"/>
      <c r="W3202" s="90">
        <f>IF(AND($AM$17&gt;=$X3202,$AM$17&lt;=$Y3202),'TARIFA ENTREGA A DIRECCION USD'!A3202,$W3203)</f>
        <v>0</v>
      </c>
      <c r="X3202" s="90">
        <v>3193.0010000000002</v>
      </c>
      <c r="Y3202" s="90">
        <v>3194</v>
      </c>
      <c r="Z3202" s="144"/>
    </row>
    <row r="3203" spans="1:26" x14ac:dyDescent="0.2">
      <c r="A3203" s="3"/>
      <c r="B3203" s="3"/>
      <c r="C3203" s="3"/>
      <c r="D3203" s="3"/>
      <c r="E3203" s="3"/>
      <c r="F3203" s="3"/>
      <c r="G3203" s="3"/>
      <c r="I3203" s="143"/>
      <c r="J3203" s="143"/>
      <c r="K3203" s="143"/>
      <c r="L3203" s="143"/>
      <c r="M3203" s="237"/>
      <c r="N3203" s="143"/>
      <c r="O3203" s="143"/>
      <c r="P3203" s="143"/>
      <c r="Q3203" s="143"/>
      <c r="R3203" s="143"/>
      <c r="S3203" s="143"/>
      <c r="T3203" s="143"/>
      <c r="U3203" s="143"/>
      <c r="V3203" s="143"/>
      <c r="W3203" s="90">
        <f>IF(AND($AM$17&gt;=$X3203,$AM$17&lt;=$Y3203),'TARIFA ENTREGA A DIRECCION USD'!A3203,$W3204)</f>
        <v>0</v>
      </c>
      <c r="X3203" s="90">
        <v>3194.0010000000002</v>
      </c>
      <c r="Y3203" s="90">
        <v>3195</v>
      </c>
      <c r="Z3203" s="144"/>
    </row>
    <row r="3204" spans="1:26" x14ac:dyDescent="0.2">
      <c r="A3204" s="3"/>
      <c r="B3204" s="3"/>
      <c r="C3204" s="3"/>
      <c r="D3204" s="3"/>
      <c r="E3204" s="3"/>
      <c r="F3204" s="3"/>
      <c r="G3204" s="3"/>
      <c r="I3204" s="143"/>
      <c r="J3204" s="143"/>
      <c r="K3204" s="143"/>
      <c r="L3204" s="143"/>
      <c r="M3204" s="237"/>
      <c r="N3204" s="143"/>
      <c r="O3204" s="143"/>
      <c r="P3204" s="143"/>
      <c r="Q3204" s="143"/>
      <c r="R3204" s="143"/>
      <c r="S3204" s="143"/>
      <c r="T3204" s="143"/>
      <c r="U3204" s="143"/>
      <c r="V3204" s="143"/>
      <c r="W3204" s="90">
        <f>IF(AND($AM$17&gt;=$X3204,$AM$17&lt;=$Y3204),'TARIFA ENTREGA A DIRECCION USD'!A3204,$W3205)</f>
        <v>0</v>
      </c>
      <c r="X3204" s="90">
        <v>3195.0010000000002</v>
      </c>
      <c r="Y3204" s="90">
        <v>3196</v>
      </c>
      <c r="Z3204" s="144"/>
    </row>
    <row r="3205" spans="1:26" x14ac:dyDescent="0.2">
      <c r="A3205" s="3"/>
      <c r="B3205" s="3"/>
      <c r="C3205" s="3"/>
      <c r="D3205" s="3"/>
      <c r="E3205" s="3"/>
      <c r="F3205" s="3"/>
      <c r="G3205" s="3"/>
      <c r="I3205" s="143"/>
      <c r="J3205" s="143"/>
      <c r="K3205" s="143"/>
      <c r="L3205" s="143"/>
      <c r="M3205" s="237"/>
      <c r="N3205" s="143"/>
      <c r="O3205" s="143"/>
      <c r="P3205" s="143"/>
      <c r="Q3205" s="143"/>
      <c r="R3205" s="143"/>
      <c r="S3205" s="143"/>
      <c r="T3205" s="143"/>
      <c r="U3205" s="143"/>
      <c r="V3205" s="143"/>
      <c r="W3205" s="90">
        <f>IF(AND($AM$17&gt;=$X3205,$AM$17&lt;=$Y3205),'TARIFA ENTREGA A DIRECCION USD'!A3205,$W3206)</f>
        <v>0</v>
      </c>
      <c r="X3205" s="90">
        <v>3196.0010000000002</v>
      </c>
      <c r="Y3205" s="90">
        <v>3197</v>
      </c>
      <c r="Z3205" s="144"/>
    </row>
    <row r="3206" spans="1:26" x14ac:dyDescent="0.2">
      <c r="A3206" s="3"/>
      <c r="B3206" s="3"/>
      <c r="C3206" s="3"/>
      <c r="D3206" s="3"/>
      <c r="E3206" s="3"/>
      <c r="F3206" s="3"/>
      <c r="G3206" s="3"/>
      <c r="I3206" s="143"/>
      <c r="J3206" s="143"/>
      <c r="K3206" s="143"/>
      <c r="L3206" s="143"/>
      <c r="M3206" s="237"/>
      <c r="N3206" s="143"/>
      <c r="O3206" s="143"/>
      <c r="P3206" s="143"/>
      <c r="Q3206" s="143"/>
      <c r="R3206" s="143"/>
      <c r="S3206" s="143"/>
      <c r="T3206" s="143"/>
      <c r="U3206" s="143"/>
      <c r="V3206" s="143"/>
      <c r="W3206" s="90">
        <f>IF(AND($AM$17&gt;=$X3206,$AM$17&lt;=$Y3206),'TARIFA ENTREGA A DIRECCION USD'!A3206,$W3207)</f>
        <v>0</v>
      </c>
      <c r="X3206" s="90">
        <v>3197.0010000000002</v>
      </c>
      <c r="Y3206" s="90">
        <v>3198</v>
      </c>
      <c r="Z3206" s="144"/>
    </row>
    <row r="3207" spans="1:26" x14ac:dyDescent="0.2">
      <c r="A3207" s="3"/>
      <c r="B3207" s="3"/>
      <c r="C3207" s="3"/>
      <c r="D3207" s="3"/>
      <c r="E3207" s="3"/>
      <c r="F3207" s="3"/>
      <c r="G3207" s="3"/>
      <c r="I3207" s="143"/>
      <c r="J3207" s="143"/>
      <c r="K3207" s="143"/>
      <c r="L3207" s="143"/>
      <c r="M3207" s="237"/>
      <c r="N3207" s="143"/>
      <c r="O3207" s="143"/>
      <c r="P3207" s="143"/>
      <c r="Q3207" s="143"/>
      <c r="R3207" s="143"/>
      <c r="S3207" s="143"/>
      <c r="T3207" s="143"/>
      <c r="U3207" s="143"/>
      <c r="V3207" s="143"/>
      <c r="W3207" s="90">
        <f>IF(AND($AM$17&gt;=$X3207,$AM$17&lt;=$Y3207),'TARIFA ENTREGA A DIRECCION USD'!A3207,$W3208)</f>
        <v>0</v>
      </c>
      <c r="X3207" s="90">
        <v>3198.0010000000002</v>
      </c>
      <c r="Y3207" s="90">
        <v>3199</v>
      </c>
      <c r="Z3207" s="144"/>
    </row>
    <row r="3208" spans="1:26" x14ac:dyDescent="0.2">
      <c r="A3208" s="3"/>
      <c r="B3208" s="3"/>
      <c r="C3208" s="3"/>
      <c r="D3208" s="3"/>
      <c r="E3208" s="3"/>
      <c r="F3208" s="3"/>
      <c r="G3208" s="3"/>
      <c r="I3208" s="143"/>
      <c r="J3208" s="143"/>
      <c r="K3208" s="143"/>
      <c r="L3208" s="143"/>
      <c r="M3208" s="237"/>
      <c r="N3208" s="143"/>
      <c r="O3208" s="143"/>
      <c r="P3208" s="143"/>
      <c r="Q3208" s="143"/>
      <c r="R3208" s="143"/>
      <c r="S3208" s="143"/>
      <c r="T3208" s="143"/>
      <c r="U3208" s="143"/>
      <c r="V3208" s="143"/>
      <c r="W3208" s="90">
        <f>IF(AND($AM$17&gt;=$X3208,$AM$17&lt;=$Y3208),'TARIFA ENTREGA A DIRECCION USD'!A3208,$W3209)</f>
        <v>0</v>
      </c>
      <c r="X3208" s="90">
        <v>3199.0010000000002</v>
      </c>
      <c r="Y3208" s="90">
        <v>3200</v>
      </c>
      <c r="Z3208" s="144"/>
    </row>
    <row r="3209" spans="1:26" x14ac:dyDescent="0.2">
      <c r="A3209" s="3"/>
      <c r="B3209" s="3"/>
      <c r="C3209" s="3"/>
      <c r="D3209" s="3"/>
      <c r="E3209" s="3"/>
      <c r="F3209" s="3"/>
      <c r="G3209" s="3"/>
      <c r="I3209" s="143"/>
      <c r="J3209" s="143"/>
      <c r="K3209" s="143"/>
      <c r="L3209" s="143"/>
      <c r="M3209" s="237"/>
      <c r="N3209" s="143"/>
      <c r="O3209" s="143"/>
      <c r="P3209" s="143"/>
      <c r="Q3209" s="143"/>
      <c r="R3209" s="143"/>
      <c r="S3209" s="143"/>
      <c r="T3209" s="143"/>
      <c r="U3209" s="143"/>
      <c r="V3209" s="143"/>
      <c r="W3209" s="90">
        <f>IF(AND($AM$17&gt;=$X3209,$AM$17&lt;=$Y3209),'TARIFA ENTREGA A DIRECCION USD'!A3209,$W3210)</f>
        <v>0</v>
      </c>
      <c r="X3209" s="90">
        <v>3200.0010000000002</v>
      </c>
      <c r="Y3209" s="90">
        <v>3201</v>
      </c>
      <c r="Z3209" s="144"/>
    </row>
    <row r="3210" spans="1:26" x14ac:dyDescent="0.2">
      <c r="A3210" s="3"/>
      <c r="B3210" s="3"/>
      <c r="C3210" s="3"/>
      <c r="D3210" s="3"/>
      <c r="E3210" s="3"/>
      <c r="F3210" s="3"/>
      <c r="G3210" s="3"/>
      <c r="I3210" s="143"/>
      <c r="J3210" s="143"/>
      <c r="K3210" s="143"/>
      <c r="L3210" s="143"/>
      <c r="M3210" s="237"/>
      <c r="N3210" s="143"/>
      <c r="O3210" s="143"/>
      <c r="P3210" s="143"/>
      <c r="Q3210" s="143"/>
      <c r="R3210" s="143"/>
      <c r="S3210" s="143"/>
      <c r="T3210" s="143"/>
      <c r="U3210" s="143"/>
      <c r="V3210" s="143"/>
      <c r="W3210" s="90">
        <f>IF(AND($AM$17&gt;=$X3210,$AM$17&lt;=$Y3210),'TARIFA ENTREGA A DIRECCION USD'!A3210,$W3211)</f>
        <v>0</v>
      </c>
      <c r="X3210" s="90">
        <v>3201.0010000000002</v>
      </c>
      <c r="Y3210" s="90">
        <v>3202</v>
      </c>
      <c r="Z3210" s="144"/>
    </row>
    <row r="3211" spans="1:26" x14ac:dyDescent="0.2">
      <c r="A3211" s="3"/>
      <c r="B3211" s="3"/>
      <c r="C3211" s="3"/>
      <c r="D3211" s="3"/>
      <c r="E3211" s="3"/>
      <c r="F3211" s="3"/>
      <c r="G3211" s="3"/>
      <c r="I3211" s="143"/>
      <c r="J3211" s="143"/>
      <c r="K3211" s="143"/>
      <c r="L3211" s="143"/>
      <c r="M3211" s="237"/>
      <c r="N3211" s="143"/>
      <c r="O3211" s="143"/>
      <c r="P3211" s="143"/>
      <c r="Q3211" s="143"/>
      <c r="R3211" s="143"/>
      <c r="S3211" s="143"/>
      <c r="T3211" s="143"/>
      <c r="U3211" s="143"/>
      <c r="V3211" s="143"/>
      <c r="W3211" s="90">
        <f>IF(AND($AM$17&gt;=$X3211,$AM$17&lt;=$Y3211),'TARIFA ENTREGA A DIRECCION USD'!A3211,$W3212)</f>
        <v>0</v>
      </c>
      <c r="X3211" s="90">
        <v>3202.0010000000002</v>
      </c>
      <c r="Y3211" s="90">
        <v>3203</v>
      </c>
      <c r="Z3211" s="144"/>
    </row>
    <row r="3212" spans="1:26" x14ac:dyDescent="0.2">
      <c r="A3212" s="3"/>
      <c r="B3212" s="3"/>
      <c r="C3212" s="3"/>
      <c r="D3212" s="3"/>
      <c r="E3212" s="3"/>
      <c r="F3212" s="3"/>
      <c r="G3212" s="3"/>
      <c r="I3212" s="143"/>
      <c r="J3212" s="143"/>
      <c r="K3212" s="143"/>
      <c r="L3212" s="143"/>
      <c r="M3212" s="237"/>
      <c r="N3212" s="143"/>
      <c r="O3212" s="143"/>
      <c r="P3212" s="143"/>
      <c r="Q3212" s="143"/>
      <c r="R3212" s="143"/>
      <c r="S3212" s="143"/>
      <c r="T3212" s="143"/>
      <c r="U3212" s="143"/>
      <c r="V3212" s="143"/>
      <c r="W3212" s="90">
        <f>IF(AND($AM$17&gt;=$X3212,$AM$17&lt;=$Y3212),'TARIFA ENTREGA A DIRECCION USD'!A3212,$W3213)</f>
        <v>0</v>
      </c>
      <c r="X3212" s="90">
        <v>3203.0010000000002</v>
      </c>
      <c r="Y3212" s="90">
        <v>3204</v>
      </c>
      <c r="Z3212" s="144"/>
    </row>
    <row r="3213" spans="1:26" x14ac:dyDescent="0.2">
      <c r="A3213" s="3"/>
      <c r="B3213" s="3"/>
      <c r="C3213" s="3"/>
      <c r="D3213" s="3"/>
      <c r="E3213" s="3"/>
      <c r="F3213" s="3"/>
      <c r="G3213" s="3"/>
      <c r="I3213" s="143"/>
      <c r="J3213" s="143"/>
      <c r="K3213" s="143"/>
      <c r="L3213" s="143"/>
      <c r="M3213" s="237"/>
      <c r="N3213" s="143"/>
      <c r="O3213" s="143"/>
      <c r="P3213" s="143"/>
      <c r="Q3213" s="143"/>
      <c r="R3213" s="143"/>
      <c r="S3213" s="143"/>
      <c r="T3213" s="143"/>
      <c r="U3213" s="143"/>
      <c r="V3213" s="143"/>
      <c r="W3213" s="90">
        <f>IF(AND($AM$17&gt;=$X3213,$AM$17&lt;=$Y3213),'TARIFA ENTREGA A DIRECCION USD'!A3213,$W3214)</f>
        <v>0</v>
      </c>
      <c r="X3213" s="90">
        <v>3204.0010000000002</v>
      </c>
      <c r="Y3213" s="90">
        <v>3205</v>
      </c>
      <c r="Z3213" s="144"/>
    </row>
    <row r="3214" spans="1:26" x14ac:dyDescent="0.2">
      <c r="A3214" s="3"/>
      <c r="B3214" s="3"/>
      <c r="C3214" s="3"/>
      <c r="D3214" s="3"/>
      <c r="E3214" s="3"/>
      <c r="F3214" s="3"/>
      <c r="G3214" s="3"/>
      <c r="I3214" s="143"/>
      <c r="J3214" s="143"/>
      <c r="K3214" s="143"/>
      <c r="L3214" s="143"/>
      <c r="M3214" s="237"/>
      <c r="N3214" s="143"/>
      <c r="O3214" s="143"/>
      <c r="P3214" s="143"/>
      <c r="Q3214" s="143"/>
      <c r="R3214" s="143"/>
      <c r="S3214" s="143"/>
      <c r="T3214" s="143"/>
      <c r="U3214" s="143"/>
      <c r="V3214" s="143"/>
      <c r="W3214" s="90">
        <f>IF(AND($AM$17&gt;=$X3214,$AM$17&lt;=$Y3214),'TARIFA ENTREGA A DIRECCION USD'!A3214,$W3215)</f>
        <v>0</v>
      </c>
      <c r="X3214" s="90">
        <v>3205.0010000000002</v>
      </c>
      <c r="Y3214" s="90">
        <v>3206</v>
      </c>
      <c r="Z3214" s="144"/>
    </row>
    <row r="3215" spans="1:26" x14ac:dyDescent="0.2">
      <c r="A3215" s="3"/>
      <c r="B3215" s="3"/>
      <c r="C3215" s="3"/>
      <c r="D3215" s="3"/>
      <c r="E3215" s="3"/>
      <c r="F3215" s="3"/>
      <c r="G3215" s="3"/>
      <c r="I3215" s="143"/>
      <c r="J3215" s="143"/>
      <c r="K3215" s="143"/>
      <c r="L3215" s="143"/>
      <c r="M3215" s="237"/>
      <c r="N3215" s="143"/>
      <c r="O3215" s="143"/>
      <c r="P3215" s="143"/>
      <c r="Q3215" s="143"/>
      <c r="R3215" s="143"/>
      <c r="S3215" s="143"/>
      <c r="T3215" s="143"/>
      <c r="U3215" s="143"/>
      <c r="V3215" s="143"/>
      <c r="W3215" s="90">
        <f>IF(AND($AM$17&gt;=$X3215,$AM$17&lt;=$Y3215),'TARIFA ENTREGA A DIRECCION USD'!A3215,$W3216)</f>
        <v>0</v>
      </c>
      <c r="X3215" s="90">
        <v>3206.0010000000002</v>
      </c>
      <c r="Y3215" s="90">
        <v>3207</v>
      </c>
      <c r="Z3215" s="144"/>
    </row>
    <row r="3216" spans="1:26" x14ac:dyDescent="0.2">
      <c r="A3216" s="3"/>
      <c r="B3216" s="3"/>
      <c r="C3216" s="3"/>
      <c r="D3216" s="3"/>
      <c r="E3216" s="3"/>
      <c r="F3216" s="3"/>
      <c r="G3216" s="3"/>
      <c r="I3216" s="143"/>
      <c r="J3216" s="143"/>
      <c r="K3216" s="143"/>
      <c r="L3216" s="143"/>
      <c r="M3216" s="237"/>
      <c r="N3216" s="143"/>
      <c r="O3216" s="143"/>
      <c r="P3216" s="143"/>
      <c r="Q3216" s="143"/>
      <c r="R3216" s="143"/>
      <c r="S3216" s="143"/>
      <c r="T3216" s="143"/>
      <c r="U3216" s="143"/>
      <c r="V3216" s="143"/>
      <c r="W3216" s="90">
        <f>IF(AND($AM$17&gt;=$X3216,$AM$17&lt;=$Y3216),'TARIFA ENTREGA A DIRECCION USD'!A3216,$W3217)</f>
        <v>0</v>
      </c>
      <c r="X3216" s="90">
        <v>3207.0010000000002</v>
      </c>
      <c r="Y3216" s="90">
        <v>3208</v>
      </c>
      <c r="Z3216" s="144"/>
    </row>
    <row r="3217" spans="1:26" x14ac:dyDescent="0.2">
      <c r="A3217" s="3"/>
      <c r="B3217" s="3"/>
      <c r="C3217" s="3"/>
      <c r="D3217" s="3"/>
      <c r="E3217" s="3"/>
      <c r="F3217" s="3"/>
      <c r="G3217" s="3"/>
      <c r="I3217" s="143"/>
      <c r="J3217" s="143"/>
      <c r="K3217" s="143"/>
      <c r="L3217" s="143"/>
      <c r="M3217" s="237"/>
      <c r="N3217" s="143"/>
      <c r="O3217" s="143"/>
      <c r="P3217" s="143"/>
      <c r="Q3217" s="143"/>
      <c r="R3217" s="143"/>
      <c r="S3217" s="143"/>
      <c r="T3217" s="143"/>
      <c r="U3217" s="143"/>
      <c r="V3217" s="143"/>
      <c r="W3217" s="90">
        <f>IF(AND($AM$17&gt;=$X3217,$AM$17&lt;=$Y3217),'TARIFA ENTREGA A DIRECCION USD'!A3217,$W3218)</f>
        <v>0</v>
      </c>
      <c r="X3217" s="90">
        <v>3208.0010000000002</v>
      </c>
      <c r="Y3217" s="90">
        <v>3209</v>
      </c>
      <c r="Z3217" s="144"/>
    </row>
    <row r="3218" spans="1:26" x14ac:dyDescent="0.2">
      <c r="A3218" s="3"/>
      <c r="B3218" s="3"/>
      <c r="C3218" s="3"/>
      <c r="D3218" s="3"/>
      <c r="E3218" s="3"/>
      <c r="F3218" s="3"/>
      <c r="G3218" s="3"/>
      <c r="I3218" s="143"/>
      <c r="J3218" s="143"/>
      <c r="K3218" s="143"/>
      <c r="L3218" s="143"/>
      <c r="M3218" s="237"/>
      <c r="N3218" s="143"/>
      <c r="O3218" s="143"/>
      <c r="P3218" s="143"/>
      <c r="Q3218" s="143"/>
      <c r="R3218" s="143"/>
      <c r="S3218" s="143"/>
      <c r="T3218" s="143"/>
      <c r="U3218" s="143"/>
      <c r="V3218" s="143"/>
      <c r="W3218" s="90">
        <f>IF(AND($AM$17&gt;=$X3218,$AM$17&lt;=$Y3218),'TARIFA ENTREGA A DIRECCION USD'!A3218,$W3219)</f>
        <v>0</v>
      </c>
      <c r="X3218" s="90">
        <v>3209.0010000000002</v>
      </c>
      <c r="Y3218" s="90">
        <v>3210</v>
      </c>
      <c r="Z3218" s="144"/>
    </row>
    <row r="3219" spans="1:26" x14ac:dyDescent="0.2">
      <c r="A3219" s="3"/>
      <c r="B3219" s="3"/>
      <c r="C3219" s="3"/>
      <c r="D3219" s="3"/>
      <c r="E3219" s="3"/>
      <c r="F3219" s="3"/>
      <c r="G3219" s="3"/>
      <c r="I3219" s="143"/>
      <c r="J3219" s="143"/>
      <c r="K3219" s="143"/>
      <c r="L3219" s="143"/>
      <c r="M3219" s="237"/>
      <c r="N3219" s="143"/>
      <c r="O3219" s="143"/>
      <c r="P3219" s="143"/>
      <c r="Q3219" s="143"/>
      <c r="R3219" s="143"/>
      <c r="S3219" s="143"/>
      <c r="T3219" s="143"/>
      <c r="U3219" s="143"/>
      <c r="V3219" s="143"/>
      <c r="W3219" s="90">
        <f>IF(AND($AM$17&gt;=$X3219,$AM$17&lt;=$Y3219),'TARIFA ENTREGA A DIRECCION USD'!A3219,$W3220)</f>
        <v>0</v>
      </c>
      <c r="X3219" s="90">
        <v>3210.0010000000002</v>
      </c>
      <c r="Y3219" s="90">
        <v>3211</v>
      </c>
      <c r="Z3219" s="144"/>
    </row>
    <row r="3220" spans="1:26" x14ac:dyDescent="0.2">
      <c r="A3220" s="3"/>
      <c r="B3220" s="3"/>
      <c r="C3220" s="3"/>
      <c r="D3220" s="3"/>
      <c r="E3220" s="3"/>
      <c r="F3220" s="3"/>
      <c r="G3220" s="3"/>
      <c r="I3220" s="143"/>
      <c r="J3220" s="143"/>
      <c r="K3220" s="143"/>
      <c r="L3220" s="143"/>
      <c r="M3220" s="237"/>
      <c r="N3220" s="143"/>
      <c r="O3220" s="143"/>
      <c r="P3220" s="143"/>
      <c r="Q3220" s="143"/>
      <c r="R3220" s="143"/>
      <c r="S3220" s="143"/>
      <c r="T3220" s="143"/>
      <c r="U3220" s="143"/>
      <c r="V3220" s="143"/>
      <c r="W3220" s="90">
        <f>IF(AND($AM$17&gt;=$X3220,$AM$17&lt;=$Y3220),'TARIFA ENTREGA A DIRECCION USD'!A3220,$W3221)</f>
        <v>0</v>
      </c>
      <c r="X3220" s="90">
        <v>3211.0010000000002</v>
      </c>
      <c r="Y3220" s="90">
        <v>3212</v>
      </c>
      <c r="Z3220" s="144"/>
    </row>
    <row r="3221" spans="1:26" x14ac:dyDescent="0.2">
      <c r="A3221" s="3"/>
      <c r="B3221" s="3"/>
      <c r="C3221" s="3"/>
      <c r="D3221" s="3"/>
      <c r="E3221" s="3"/>
      <c r="F3221" s="3"/>
      <c r="G3221" s="3"/>
      <c r="I3221" s="143"/>
      <c r="J3221" s="143"/>
      <c r="K3221" s="143"/>
      <c r="L3221" s="143"/>
      <c r="M3221" s="237"/>
      <c r="N3221" s="143"/>
      <c r="O3221" s="143"/>
      <c r="P3221" s="143"/>
      <c r="Q3221" s="143"/>
      <c r="R3221" s="143"/>
      <c r="S3221" s="143"/>
      <c r="T3221" s="143"/>
      <c r="U3221" s="143"/>
      <c r="V3221" s="143"/>
      <c r="W3221" s="90">
        <f>IF(AND($AM$17&gt;=$X3221,$AM$17&lt;=$Y3221),'TARIFA ENTREGA A DIRECCION USD'!A3221,$W3222)</f>
        <v>0</v>
      </c>
      <c r="X3221" s="90">
        <v>3212.0010000000002</v>
      </c>
      <c r="Y3221" s="90">
        <v>3213</v>
      </c>
      <c r="Z3221" s="144"/>
    </row>
    <row r="3222" spans="1:26" x14ac:dyDescent="0.2">
      <c r="A3222" s="3"/>
      <c r="B3222" s="3"/>
      <c r="C3222" s="3"/>
      <c r="D3222" s="3"/>
      <c r="E3222" s="3"/>
      <c r="F3222" s="3"/>
      <c r="G3222" s="3"/>
      <c r="I3222" s="143"/>
      <c r="J3222" s="143"/>
      <c r="K3222" s="143"/>
      <c r="L3222" s="143"/>
      <c r="M3222" s="237"/>
      <c r="N3222" s="143"/>
      <c r="O3222" s="143"/>
      <c r="P3222" s="143"/>
      <c r="Q3222" s="143"/>
      <c r="R3222" s="143"/>
      <c r="S3222" s="143"/>
      <c r="T3222" s="143"/>
      <c r="U3222" s="143"/>
      <c r="V3222" s="143"/>
      <c r="W3222" s="90">
        <f>IF(AND($AM$17&gt;=$X3222,$AM$17&lt;=$Y3222),'TARIFA ENTREGA A DIRECCION USD'!A3222,$W3223)</f>
        <v>0</v>
      </c>
      <c r="X3222" s="90">
        <v>3213.0010000000002</v>
      </c>
      <c r="Y3222" s="90">
        <v>3214</v>
      </c>
      <c r="Z3222" s="144"/>
    </row>
    <row r="3223" spans="1:26" x14ac:dyDescent="0.2">
      <c r="A3223" s="3"/>
      <c r="B3223" s="3"/>
      <c r="C3223" s="3"/>
      <c r="D3223" s="3"/>
      <c r="E3223" s="3"/>
      <c r="F3223" s="3"/>
      <c r="G3223" s="3"/>
      <c r="I3223" s="143"/>
      <c r="J3223" s="143"/>
      <c r="K3223" s="143"/>
      <c r="L3223" s="143"/>
      <c r="M3223" s="237"/>
      <c r="N3223" s="143"/>
      <c r="O3223" s="143"/>
      <c r="P3223" s="143"/>
      <c r="Q3223" s="143"/>
      <c r="R3223" s="143"/>
      <c r="S3223" s="143"/>
      <c r="T3223" s="143"/>
      <c r="U3223" s="143"/>
      <c r="V3223" s="143"/>
      <c r="W3223" s="90">
        <f>IF(AND($AM$17&gt;=$X3223,$AM$17&lt;=$Y3223),'TARIFA ENTREGA A DIRECCION USD'!A3223,$W3224)</f>
        <v>0</v>
      </c>
      <c r="X3223" s="90">
        <v>3214.0010000000002</v>
      </c>
      <c r="Y3223" s="90">
        <v>3215</v>
      </c>
      <c r="Z3223" s="144"/>
    </row>
    <row r="3224" spans="1:26" x14ac:dyDescent="0.2">
      <c r="A3224" s="3"/>
      <c r="B3224" s="3"/>
      <c r="C3224" s="3"/>
      <c r="D3224" s="3"/>
      <c r="E3224" s="3"/>
      <c r="F3224" s="3"/>
      <c r="G3224" s="3"/>
      <c r="I3224" s="143"/>
      <c r="J3224" s="143"/>
      <c r="K3224" s="143"/>
      <c r="L3224" s="143"/>
      <c r="M3224" s="237"/>
      <c r="N3224" s="143"/>
      <c r="O3224" s="143"/>
      <c r="P3224" s="143"/>
      <c r="Q3224" s="143"/>
      <c r="R3224" s="143"/>
      <c r="S3224" s="143"/>
      <c r="T3224" s="143"/>
      <c r="U3224" s="143"/>
      <c r="V3224" s="143"/>
      <c r="W3224" s="90">
        <f>IF(AND($AM$17&gt;=$X3224,$AM$17&lt;=$Y3224),'TARIFA ENTREGA A DIRECCION USD'!A3224,$W3225)</f>
        <v>0</v>
      </c>
      <c r="X3224" s="90">
        <v>3215.0010000000002</v>
      </c>
      <c r="Y3224" s="90">
        <v>3216</v>
      </c>
      <c r="Z3224" s="144"/>
    </row>
    <row r="3225" spans="1:26" x14ac:dyDescent="0.2">
      <c r="A3225" s="3"/>
      <c r="B3225" s="3"/>
      <c r="C3225" s="3"/>
      <c r="D3225" s="3"/>
      <c r="E3225" s="3"/>
      <c r="F3225" s="3"/>
      <c r="G3225" s="3"/>
      <c r="I3225" s="143"/>
      <c r="J3225" s="143"/>
      <c r="K3225" s="143"/>
      <c r="L3225" s="143"/>
      <c r="M3225" s="237"/>
      <c r="N3225" s="143"/>
      <c r="O3225" s="143"/>
      <c r="P3225" s="143"/>
      <c r="Q3225" s="143"/>
      <c r="R3225" s="143"/>
      <c r="S3225" s="143"/>
      <c r="T3225" s="143"/>
      <c r="U3225" s="143"/>
      <c r="V3225" s="143"/>
      <c r="W3225" s="90">
        <f>IF(AND($AM$17&gt;=$X3225,$AM$17&lt;=$Y3225),'TARIFA ENTREGA A DIRECCION USD'!A3225,$W3226)</f>
        <v>0</v>
      </c>
      <c r="X3225" s="90">
        <v>3216.0010000000002</v>
      </c>
      <c r="Y3225" s="90">
        <v>3217</v>
      </c>
      <c r="Z3225" s="144"/>
    </row>
    <row r="3226" spans="1:26" x14ac:dyDescent="0.2">
      <c r="A3226" s="3"/>
      <c r="B3226" s="3"/>
      <c r="C3226" s="3"/>
      <c r="D3226" s="3"/>
      <c r="E3226" s="3"/>
      <c r="F3226" s="3"/>
      <c r="G3226" s="3"/>
      <c r="I3226" s="143"/>
      <c r="J3226" s="143"/>
      <c r="K3226" s="143"/>
      <c r="L3226" s="143"/>
      <c r="M3226" s="237"/>
      <c r="N3226" s="143"/>
      <c r="O3226" s="143"/>
      <c r="P3226" s="143"/>
      <c r="Q3226" s="143"/>
      <c r="R3226" s="143"/>
      <c r="S3226" s="143"/>
      <c r="T3226" s="143"/>
      <c r="U3226" s="143"/>
      <c r="V3226" s="143"/>
      <c r="W3226" s="90">
        <f>IF(AND($AM$17&gt;=$X3226,$AM$17&lt;=$Y3226),'TARIFA ENTREGA A DIRECCION USD'!A3226,$W3227)</f>
        <v>0</v>
      </c>
      <c r="X3226" s="90">
        <v>3217.0010000000002</v>
      </c>
      <c r="Y3226" s="90">
        <v>3218</v>
      </c>
      <c r="Z3226" s="144"/>
    </row>
    <row r="3227" spans="1:26" x14ac:dyDescent="0.2">
      <c r="A3227" s="3"/>
      <c r="B3227" s="3"/>
      <c r="C3227" s="3"/>
      <c r="D3227" s="3"/>
      <c r="E3227" s="3"/>
      <c r="F3227" s="3"/>
      <c r="G3227" s="3"/>
      <c r="I3227" s="143"/>
      <c r="J3227" s="143"/>
      <c r="K3227" s="143"/>
      <c r="L3227" s="143"/>
      <c r="M3227" s="237"/>
      <c r="N3227" s="143"/>
      <c r="O3227" s="143"/>
      <c r="P3227" s="143"/>
      <c r="Q3227" s="143"/>
      <c r="R3227" s="143"/>
      <c r="S3227" s="143"/>
      <c r="T3227" s="143"/>
      <c r="U3227" s="143"/>
      <c r="V3227" s="143"/>
      <c r="W3227" s="90">
        <f>IF(AND($AM$17&gt;=$X3227,$AM$17&lt;=$Y3227),'TARIFA ENTREGA A DIRECCION USD'!A3227,$W3228)</f>
        <v>0</v>
      </c>
      <c r="X3227" s="90">
        <v>3218.0010000000002</v>
      </c>
      <c r="Y3227" s="90">
        <v>3219</v>
      </c>
      <c r="Z3227" s="144"/>
    </row>
    <row r="3228" spans="1:26" x14ac:dyDescent="0.2">
      <c r="A3228" s="3"/>
      <c r="B3228" s="3"/>
      <c r="C3228" s="3"/>
      <c r="D3228" s="3"/>
      <c r="E3228" s="3"/>
      <c r="F3228" s="3"/>
      <c r="G3228" s="3"/>
      <c r="I3228" s="143"/>
      <c r="J3228" s="143"/>
      <c r="K3228" s="143"/>
      <c r="L3228" s="143"/>
      <c r="M3228" s="237"/>
      <c r="N3228" s="143"/>
      <c r="O3228" s="143"/>
      <c r="P3228" s="143"/>
      <c r="Q3228" s="143"/>
      <c r="R3228" s="143"/>
      <c r="S3228" s="143"/>
      <c r="T3228" s="143"/>
      <c r="U3228" s="143"/>
      <c r="V3228" s="143"/>
      <c r="W3228" s="90">
        <f>IF(AND($AM$17&gt;=$X3228,$AM$17&lt;=$Y3228),'TARIFA ENTREGA A DIRECCION USD'!A3228,$W3229)</f>
        <v>0</v>
      </c>
      <c r="X3228" s="90">
        <v>3219.0010000000002</v>
      </c>
      <c r="Y3228" s="90">
        <v>3220</v>
      </c>
      <c r="Z3228" s="144"/>
    </row>
    <row r="3229" spans="1:26" x14ac:dyDescent="0.2">
      <c r="A3229" s="3"/>
      <c r="B3229" s="3"/>
      <c r="C3229" s="3"/>
      <c r="D3229" s="3"/>
      <c r="E3229" s="3"/>
      <c r="F3229" s="3"/>
      <c r="G3229" s="3"/>
      <c r="I3229" s="143"/>
      <c r="J3229" s="143"/>
      <c r="K3229" s="143"/>
      <c r="L3229" s="143"/>
      <c r="M3229" s="237"/>
      <c r="N3229" s="143"/>
      <c r="O3229" s="143"/>
      <c r="P3229" s="143"/>
      <c r="Q3229" s="143"/>
      <c r="R3229" s="143"/>
      <c r="S3229" s="143"/>
      <c r="T3229" s="143"/>
      <c r="U3229" s="143"/>
      <c r="V3229" s="143"/>
      <c r="W3229" s="90">
        <f>IF(AND($AM$17&gt;=$X3229,$AM$17&lt;=$Y3229),'TARIFA ENTREGA A DIRECCION USD'!A3229,$W3230)</f>
        <v>0</v>
      </c>
      <c r="X3229" s="90">
        <v>3220.0010000000002</v>
      </c>
      <c r="Y3229" s="90">
        <v>3221</v>
      </c>
      <c r="Z3229" s="144"/>
    </row>
    <row r="3230" spans="1:26" x14ac:dyDescent="0.2">
      <c r="A3230" s="3"/>
      <c r="B3230" s="3"/>
      <c r="C3230" s="3"/>
      <c r="D3230" s="3"/>
      <c r="E3230" s="3"/>
      <c r="F3230" s="3"/>
      <c r="G3230" s="3"/>
      <c r="I3230" s="143"/>
      <c r="J3230" s="143"/>
      <c r="K3230" s="143"/>
      <c r="L3230" s="143"/>
      <c r="M3230" s="237"/>
      <c r="N3230" s="143"/>
      <c r="O3230" s="143"/>
      <c r="P3230" s="143"/>
      <c r="Q3230" s="143"/>
      <c r="R3230" s="143"/>
      <c r="S3230" s="143"/>
      <c r="T3230" s="143"/>
      <c r="U3230" s="143"/>
      <c r="V3230" s="143"/>
      <c r="W3230" s="90">
        <f>IF(AND($AM$17&gt;=$X3230,$AM$17&lt;=$Y3230),'TARIFA ENTREGA A DIRECCION USD'!A3230,$W3231)</f>
        <v>0</v>
      </c>
      <c r="X3230" s="90">
        <v>3221.0010000000002</v>
      </c>
      <c r="Y3230" s="90">
        <v>3222</v>
      </c>
      <c r="Z3230" s="144"/>
    </row>
    <row r="3231" spans="1:26" x14ac:dyDescent="0.2">
      <c r="A3231" s="3"/>
      <c r="B3231" s="3"/>
      <c r="C3231" s="3"/>
      <c r="D3231" s="3"/>
      <c r="E3231" s="3"/>
      <c r="F3231" s="3"/>
      <c r="G3231" s="3"/>
      <c r="I3231" s="143"/>
      <c r="J3231" s="143"/>
      <c r="K3231" s="143"/>
      <c r="L3231" s="143"/>
      <c r="M3231" s="237"/>
      <c r="N3231" s="143"/>
      <c r="O3231" s="143"/>
      <c r="P3231" s="143"/>
      <c r="Q3231" s="143"/>
      <c r="R3231" s="143"/>
      <c r="S3231" s="143"/>
      <c r="T3231" s="143"/>
      <c r="U3231" s="143"/>
      <c r="V3231" s="143"/>
      <c r="W3231" s="90">
        <f>IF(AND($AM$17&gt;=$X3231,$AM$17&lt;=$Y3231),'TARIFA ENTREGA A DIRECCION USD'!A3231,$W3232)</f>
        <v>0</v>
      </c>
      <c r="X3231" s="90">
        <v>3222.0010000000002</v>
      </c>
      <c r="Y3231" s="90">
        <v>3223</v>
      </c>
      <c r="Z3231" s="144"/>
    </row>
    <row r="3232" spans="1:26" x14ac:dyDescent="0.2">
      <c r="A3232" s="3"/>
      <c r="B3232" s="3"/>
      <c r="C3232" s="3"/>
      <c r="D3232" s="3"/>
      <c r="E3232" s="3"/>
      <c r="F3232" s="3"/>
      <c r="G3232" s="3"/>
      <c r="I3232" s="143"/>
      <c r="J3232" s="143"/>
      <c r="K3232" s="143"/>
      <c r="L3232" s="143"/>
      <c r="M3232" s="237"/>
      <c r="N3232" s="143"/>
      <c r="O3232" s="143"/>
      <c r="P3232" s="143"/>
      <c r="Q3232" s="143"/>
      <c r="R3232" s="143"/>
      <c r="S3232" s="143"/>
      <c r="T3232" s="143"/>
      <c r="U3232" s="143"/>
      <c r="V3232" s="143"/>
      <c r="W3232" s="90">
        <f>IF(AND($AM$17&gt;=$X3232,$AM$17&lt;=$Y3232),'TARIFA ENTREGA A DIRECCION USD'!A3232,$W3233)</f>
        <v>0</v>
      </c>
      <c r="X3232" s="90">
        <v>3223.0010000000002</v>
      </c>
      <c r="Y3232" s="90">
        <v>3224</v>
      </c>
      <c r="Z3232" s="144"/>
    </row>
    <row r="3233" spans="1:26" x14ac:dyDescent="0.2">
      <c r="A3233" s="3"/>
      <c r="B3233" s="3"/>
      <c r="C3233" s="3"/>
      <c r="D3233" s="3"/>
      <c r="E3233" s="3"/>
      <c r="F3233" s="3"/>
      <c r="G3233" s="3"/>
      <c r="I3233" s="143"/>
      <c r="J3233" s="143"/>
      <c r="K3233" s="143"/>
      <c r="L3233" s="143"/>
      <c r="M3233" s="237"/>
      <c r="N3233" s="143"/>
      <c r="O3233" s="143"/>
      <c r="P3233" s="143"/>
      <c r="Q3233" s="143"/>
      <c r="R3233" s="143"/>
      <c r="S3233" s="143"/>
      <c r="T3233" s="143"/>
      <c r="U3233" s="143"/>
      <c r="V3233" s="143"/>
      <c r="W3233" s="90">
        <f>IF(AND($AM$17&gt;=$X3233,$AM$17&lt;=$Y3233),'TARIFA ENTREGA A DIRECCION USD'!A3233,$W3234)</f>
        <v>0</v>
      </c>
      <c r="X3233" s="90">
        <v>3224.0010000000002</v>
      </c>
      <c r="Y3233" s="90">
        <v>3225</v>
      </c>
      <c r="Z3233" s="144"/>
    </row>
    <row r="3234" spans="1:26" x14ac:dyDescent="0.2">
      <c r="A3234" s="3"/>
      <c r="B3234" s="3"/>
      <c r="C3234" s="3"/>
      <c r="D3234" s="3"/>
      <c r="E3234" s="3"/>
      <c r="F3234" s="3"/>
      <c r="G3234" s="3"/>
      <c r="I3234" s="143"/>
      <c r="J3234" s="143"/>
      <c r="K3234" s="143"/>
      <c r="L3234" s="143"/>
      <c r="M3234" s="237"/>
      <c r="N3234" s="143"/>
      <c r="O3234" s="143"/>
      <c r="P3234" s="143"/>
      <c r="Q3234" s="143"/>
      <c r="R3234" s="143"/>
      <c r="S3234" s="143"/>
      <c r="T3234" s="143"/>
      <c r="U3234" s="143"/>
      <c r="V3234" s="143"/>
      <c r="W3234" s="90">
        <f>IF(AND($AM$17&gt;=$X3234,$AM$17&lt;=$Y3234),'TARIFA ENTREGA A DIRECCION USD'!A3234,$W3235)</f>
        <v>0</v>
      </c>
      <c r="X3234" s="90">
        <v>3225.0010000000002</v>
      </c>
      <c r="Y3234" s="90">
        <v>3226</v>
      </c>
      <c r="Z3234" s="144"/>
    </row>
    <row r="3235" spans="1:26" x14ac:dyDescent="0.2">
      <c r="A3235" s="3"/>
      <c r="B3235" s="3"/>
      <c r="C3235" s="3"/>
      <c r="D3235" s="3"/>
      <c r="E3235" s="3"/>
      <c r="F3235" s="3"/>
      <c r="G3235" s="3"/>
      <c r="I3235" s="143"/>
      <c r="J3235" s="143"/>
      <c r="K3235" s="143"/>
      <c r="L3235" s="143"/>
      <c r="M3235" s="237"/>
      <c r="N3235" s="143"/>
      <c r="O3235" s="143"/>
      <c r="P3235" s="143"/>
      <c r="Q3235" s="143"/>
      <c r="R3235" s="143"/>
      <c r="S3235" s="143"/>
      <c r="T3235" s="143"/>
      <c r="U3235" s="143"/>
      <c r="V3235" s="143"/>
      <c r="W3235" s="90">
        <f>IF(AND($AM$17&gt;=$X3235,$AM$17&lt;=$Y3235),'TARIFA ENTREGA A DIRECCION USD'!A3235,$W3236)</f>
        <v>0</v>
      </c>
      <c r="X3235" s="90">
        <v>3226.0010000000002</v>
      </c>
      <c r="Y3235" s="90">
        <v>3227</v>
      </c>
      <c r="Z3235" s="144"/>
    </row>
    <row r="3236" spans="1:26" x14ac:dyDescent="0.2">
      <c r="A3236" s="3"/>
      <c r="B3236" s="3"/>
      <c r="C3236" s="3"/>
      <c r="D3236" s="3"/>
      <c r="E3236" s="3"/>
      <c r="F3236" s="3"/>
      <c r="G3236" s="3"/>
      <c r="I3236" s="143"/>
      <c r="J3236" s="143"/>
      <c r="K3236" s="143"/>
      <c r="L3236" s="143"/>
      <c r="M3236" s="237"/>
      <c r="N3236" s="143"/>
      <c r="O3236" s="143"/>
      <c r="P3236" s="143"/>
      <c r="Q3236" s="143"/>
      <c r="R3236" s="143"/>
      <c r="S3236" s="143"/>
      <c r="T3236" s="143"/>
      <c r="U3236" s="143"/>
      <c r="V3236" s="143"/>
      <c r="W3236" s="90">
        <f>IF(AND($AM$17&gt;=$X3236,$AM$17&lt;=$Y3236),'TARIFA ENTREGA A DIRECCION USD'!A3236,$W3237)</f>
        <v>0</v>
      </c>
      <c r="X3236" s="90">
        <v>3227.0010000000002</v>
      </c>
      <c r="Y3236" s="90">
        <v>3228</v>
      </c>
      <c r="Z3236" s="144"/>
    </row>
    <row r="3237" spans="1:26" x14ac:dyDescent="0.2">
      <c r="A3237" s="3"/>
      <c r="B3237" s="3"/>
      <c r="C3237" s="3"/>
      <c r="D3237" s="3"/>
      <c r="E3237" s="3"/>
      <c r="F3237" s="3"/>
      <c r="G3237" s="3"/>
      <c r="I3237" s="143"/>
      <c r="J3237" s="143"/>
      <c r="K3237" s="143"/>
      <c r="L3237" s="143"/>
      <c r="M3237" s="237"/>
      <c r="N3237" s="143"/>
      <c r="O3237" s="143"/>
      <c r="P3237" s="143"/>
      <c r="Q3237" s="143"/>
      <c r="R3237" s="143"/>
      <c r="S3237" s="143"/>
      <c r="T3237" s="143"/>
      <c r="U3237" s="143"/>
      <c r="V3237" s="143"/>
      <c r="W3237" s="90">
        <f>IF(AND($AM$17&gt;=$X3237,$AM$17&lt;=$Y3237),'TARIFA ENTREGA A DIRECCION USD'!A3237,$W3238)</f>
        <v>0</v>
      </c>
      <c r="X3237" s="90">
        <v>3228.0010000000002</v>
      </c>
      <c r="Y3237" s="90">
        <v>3229</v>
      </c>
      <c r="Z3237" s="144"/>
    </row>
    <row r="3238" spans="1:26" x14ac:dyDescent="0.2">
      <c r="A3238" s="3"/>
      <c r="B3238" s="3"/>
      <c r="C3238" s="3"/>
      <c r="D3238" s="3"/>
      <c r="E3238" s="3"/>
      <c r="F3238" s="3"/>
      <c r="G3238" s="3"/>
      <c r="I3238" s="143"/>
      <c r="J3238" s="143"/>
      <c r="K3238" s="143"/>
      <c r="L3238" s="143"/>
      <c r="M3238" s="237"/>
      <c r="N3238" s="143"/>
      <c r="O3238" s="143"/>
      <c r="P3238" s="143"/>
      <c r="Q3238" s="143"/>
      <c r="R3238" s="143"/>
      <c r="S3238" s="143"/>
      <c r="T3238" s="143"/>
      <c r="U3238" s="143"/>
      <c r="V3238" s="143"/>
      <c r="W3238" s="90">
        <f>IF(AND($AM$17&gt;=$X3238,$AM$17&lt;=$Y3238),'TARIFA ENTREGA A DIRECCION USD'!A3238,$W3239)</f>
        <v>0</v>
      </c>
      <c r="X3238" s="90">
        <v>3229.0010000000002</v>
      </c>
      <c r="Y3238" s="90">
        <v>3230</v>
      </c>
      <c r="Z3238" s="144"/>
    </row>
    <row r="3239" spans="1:26" x14ac:dyDescent="0.2">
      <c r="A3239" s="3"/>
      <c r="B3239" s="3"/>
      <c r="C3239" s="3"/>
      <c r="D3239" s="3"/>
      <c r="E3239" s="3"/>
      <c r="F3239" s="3"/>
      <c r="G3239" s="3"/>
      <c r="I3239" s="143"/>
      <c r="J3239" s="143"/>
      <c r="K3239" s="143"/>
      <c r="L3239" s="143"/>
      <c r="M3239" s="237"/>
      <c r="N3239" s="143"/>
      <c r="O3239" s="143"/>
      <c r="P3239" s="143"/>
      <c r="Q3239" s="143"/>
      <c r="R3239" s="143"/>
      <c r="S3239" s="143"/>
      <c r="T3239" s="143"/>
      <c r="U3239" s="143"/>
      <c r="V3239" s="143"/>
      <c r="W3239" s="90">
        <f>IF(AND($AM$17&gt;=$X3239,$AM$17&lt;=$Y3239),'TARIFA ENTREGA A DIRECCION USD'!A3239,$W3240)</f>
        <v>0</v>
      </c>
      <c r="X3239" s="90">
        <v>3230.0010000000002</v>
      </c>
      <c r="Y3239" s="90">
        <v>3231</v>
      </c>
      <c r="Z3239" s="144"/>
    </row>
    <row r="3240" spans="1:26" x14ac:dyDescent="0.2">
      <c r="A3240" s="3"/>
      <c r="B3240" s="3"/>
      <c r="C3240" s="3"/>
      <c r="D3240" s="3"/>
      <c r="E3240" s="3"/>
      <c r="F3240" s="3"/>
      <c r="G3240" s="3"/>
      <c r="I3240" s="143"/>
      <c r="J3240" s="143"/>
      <c r="K3240" s="143"/>
      <c r="L3240" s="143"/>
      <c r="M3240" s="237"/>
      <c r="N3240" s="143"/>
      <c r="O3240" s="143"/>
      <c r="P3240" s="143"/>
      <c r="Q3240" s="143"/>
      <c r="R3240" s="143"/>
      <c r="S3240" s="143"/>
      <c r="T3240" s="143"/>
      <c r="U3240" s="143"/>
      <c r="V3240" s="143"/>
      <c r="W3240" s="90">
        <f>IF(AND($AM$17&gt;=$X3240,$AM$17&lt;=$Y3240),'TARIFA ENTREGA A DIRECCION USD'!A3240,$W3241)</f>
        <v>0</v>
      </c>
      <c r="X3240" s="90">
        <v>3231.0010000000002</v>
      </c>
      <c r="Y3240" s="90">
        <v>3232</v>
      </c>
      <c r="Z3240" s="144"/>
    </row>
    <row r="3241" spans="1:26" x14ac:dyDescent="0.2">
      <c r="A3241" s="3"/>
      <c r="B3241" s="3"/>
      <c r="C3241" s="3"/>
      <c r="D3241" s="3"/>
      <c r="E3241" s="3"/>
      <c r="F3241" s="3"/>
      <c r="G3241" s="3"/>
      <c r="I3241" s="143"/>
      <c r="J3241" s="143"/>
      <c r="K3241" s="143"/>
      <c r="L3241" s="143"/>
      <c r="M3241" s="237"/>
      <c r="N3241" s="143"/>
      <c r="O3241" s="143"/>
      <c r="P3241" s="143"/>
      <c r="Q3241" s="143"/>
      <c r="R3241" s="143"/>
      <c r="S3241" s="143"/>
      <c r="T3241" s="143"/>
      <c r="U3241" s="143"/>
      <c r="V3241" s="143"/>
      <c r="W3241" s="90">
        <f>IF(AND($AM$17&gt;=$X3241,$AM$17&lt;=$Y3241),'TARIFA ENTREGA A DIRECCION USD'!A3241,$W3242)</f>
        <v>0</v>
      </c>
      <c r="X3241" s="90">
        <v>3232.0010000000002</v>
      </c>
      <c r="Y3241" s="90">
        <v>3233</v>
      </c>
      <c r="Z3241" s="144"/>
    </row>
    <row r="3242" spans="1:26" x14ac:dyDescent="0.2">
      <c r="A3242" s="3"/>
      <c r="B3242" s="3"/>
      <c r="C3242" s="3"/>
      <c r="D3242" s="3"/>
      <c r="E3242" s="3"/>
      <c r="F3242" s="3"/>
      <c r="G3242" s="3"/>
      <c r="I3242" s="143"/>
      <c r="J3242" s="143"/>
      <c r="K3242" s="143"/>
      <c r="L3242" s="143"/>
      <c r="M3242" s="237"/>
      <c r="N3242" s="143"/>
      <c r="O3242" s="143"/>
      <c r="P3242" s="143"/>
      <c r="Q3242" s="143"/>
      <c r="R3242" s="143"/>
      <c r="S3242" s="143"/>
      <c r="T3242" s="143"/>
      <c r="U3242" s="143"/>
      <c r="V3242" s="143"/>
      <c r="W3242" s="90">
        <f>IF(AND($AM$17&gt;=$X3242,$AM$17&lt;=$Y3242),'TARIFA ENTREGA A DIRECCION USD'!A3242,$W3243)</f>
        <v>0</v>
      </c>
      <c r="X3242" s="90">
        <v>3233.0010000000002</v>
      </c>
      <c r="Y3242" s="90">
        <v>3234</v>
      </c>
      <c r="Z3242" s="144"/>
    </row>
    <row r="3243" spans="1:26" x14ac:dyDescent="0.2">
      <c r="A3243" s="3"/>
      <c r="B3243" s="3"/>
      <c r="C3243" s="3"/>
      <c r="D3243" s="3"/>
      <c r="E3243" s="3"/>
      <c r="F3243" s="3"/>
      <c r="G3243" s="3"/>
      <c r="I3243" s="143"/>
      <c r="J3243" s="143"/>
      <c r="K3243" s="143"/>
      <c r="L3243" s="143"/>
      <c r="M3243" s="237"/>
      <c r="N3243" s="143"/>
      <c r="O3243" s="143"/>
      <c r="P3243" s="143"/>
      <c r="Q3243" s="143"/>
      <c r="R3243" s="143"/>
      <c r="S3243" s="143"/>
      <c r="T3243" s="143"/>
      <c r="U3243" s="143"/>
      <c r="V3243" s="143"/>
      <c r="W3243" s="90">
        <f>IF(AND($AM$17&gt;=$X3243,$AM$17&lt;=$Y3243),'TARIFA ENTREGA A DIRECCION USD'!A3243,$W3244)</f>
        <v>0</v>
      </c>
      <c r="X3243" s="90">
        <v>3234.0010000000002</v>
      </c>
      <c r="Y3243" s="90">
        <v>3235</v>
      </c>
      <c r="Z3243" s="144"/>
    </row>
    <row r="3244" spans="1:26" x14ac:dyDescent="0.2">
      <c r="A3244" s="3"/>
      <c r="B3244" s="3"/>
      <c r="C3244" s="3"/>
      <c r="D3244" s="3"/>
      <c r="E3244" s="3"/>
      <c r="F3244" s="3"/>
      <c r="G3244" s="3"/>
      <c r="I3244" s="143"/>
      <c r="J3244" s="143"/>
      <c r="K3244" s="143"/>
      <c r="L3244" s="143"/>
      <c r="M3244" s="237"/>
      <c r="N3244" s="143"/>
      <c r="O3244" s="143"/>
      <c r="P3244" s="143"/>
      <c r="Q3244" s="143"/>
      <c r="R3244" s="143"/>
      <c r="S3244" s="143"/>
      <c r="T3244" s="143"/>
      <c r="U3244" s="143"/>
      <c r="V3244" s="143"/>
      <c r="W3244" s="90">
        <f>IF(AND($AM$17&gt;=$X3244,$AM$17&lt;=$Y3244),'TARIFA ENTREGA A DIRECCION USD'!A3244,$W3245)</f>
        <v>0</v>
      </c>
      <c r="X3244" s="90">
        <v>3235.0010000000002</v>
      </c>
      <c r="Y3244" s="90">
        <v>3236</v>
      </c>
      <c r="Z3244" s="144"/>
    </row>
    <row r="3245" spans="1:26" x14ac:dyDescent="0.2">
      <c r="A3245" s="3"/>
      <c r="B3245" s="3"/>
      <c r="C3245" s="3"/>
      <c r="D3245" s="3"/>
      <c r="E3245" s="3"/>
      <c r="F3245" s="3"/>
      <c r="G3245" s="3"/>
      <c r="I3245" s="143"/>
      <c r="J3245" s="143"/>
      <c r="K3245" s="143"/>
      <c r="L3245" s="143"/>
      <c r="M3245" s="237"/>
      <c r="N3245" s="143"/>
      <c r="O3245" s="143"/>
      <c r="P3245" s="143"/>
      <c r="Q3245" s="143"/>
      <c r="R3245" s="143"/>
      <c r="S3245" s="143"/>
      <c r="T3245" s="143"/>
      <c r="U3245" s="143"/>
      <c r="V3245" s="143"/>
      <c r="W3245" s="90">
        <f>IF(AND($AM$17&gt;=$X3245,$AM$17&lt;=$Y3245),'TARIFA ENTREGA A DIRECCION USD'!A3245,$W3246)</f>
        <v>0</v>
      </c>
      <c r="X3245" s="90">
        <v>3236.0010000000002</v>
      </c>
      <c r="Y3245" s="90">
        <v>3237</v>
      </c>
      <c r="Z3245" s="144"/>
    </row>
    <row r="3246" spans="1:26" x14ac:dyDescent="0.2">
      <c r="A3246" s="3"/>
      <c r="B3246" s="3"/>
      <c r="C3246" s="3"/>
      <c r="D3246" s="3"/>
      <c r="E3246" s="3"/>
      <c r="F3246" s="3"/>
      <c r="G3246" s="3"/>
      <c r="I3246" s="143"/>
      <c r="J3246" s="143"/>
      <c r="K3246" s="143"/>
      <c r="L3246" s="143"/>
      <c r="M3246" s="237"/>
      <c r="N3246" s="143"/>
      <c r="O3246" s="143"/>
      <c r="P3246" s="143"/>
      <c r="Q3246" s="143"/>
      <c r="R3246" s="143"/>
      <c r="S3246" s="143"/>
      <c r="T3246" s="143"/>
      <c r="U3246" s="143"/>
      <c r="V3246" s="143"/>
      <c r="W3246" s="90">
        <f>IF(AND($AM$17&gt;=$X3246,$AM$17&lt;=$Y3246),'TARIFA ENTREGA A DIRECCION USD'!A3246,$W3247)</f>
        <v>0</v>
      </c>
      <c r="X3246" s="90">
        <v>3237.0010000000002</v>
      </c>
      <c r="Y3246" s="90">
        <v>3238</v>
      </c>
      <c r="Z3246" s="144"/>
    </row>
    <row r="3247" spans="1:26" x14ac:dyDescent="0.2">
      <c r="A3247" s="3"/>
      <c r="B3247" s="3"/>
      <c r="C3247" s="3"/>
      <c r="D3247" s="3"/>
      <c r="E3247" s="3"/>
      <c r="F3247" s="3"/>
      <c r="G3247" s="3"/>
      <c r="I3247" s="143"/>
      <c r="J3247" s="143"/>
      <c r="K3247" s="143"/>
      <c r="L3247" s="143"/>
      <c r="M3247" s="237"/>
      <c r="N3247" s="143"/>
      <c r="O3247" s="143"/>
      <c r="P3247" s="143"/>
      <c r="Q3247" s="143"/>
      <c r="R3247" s="143"/>
      <c r="S3247" s="143"/>
      <c r="T3247" s="143"/>
      <c r="U3247" s="143"/>
      <c r="V3247" s="143"/>
      <c r="W3247" s="90">
        <f>IF(AND($AM$17&gt;=$X3247,$AM$17&lt;=$Y3247),'TARIFA ENTREGA A DIRECCION USD'!A3247,$W3248)</f>
        <v>0</v>
      </c>
      <c r="X3247" s="90">
        <v>3238.0010000000002</v>
      </c>
      <c r="Y3247" s="90">
        <v>3239</v>
      </c>
      <c r="Z3247" s="144"/>
    </row>
    <row r="3248" spans="1:26" x14ac:dyDescent="0.2">
      <c r="A3248" s="3"/>
      <c r="B3248" s="3"/>
      <c r="C3248" s="3"/>
      <c r="D3248" s="3"/>
      <c r="E3248" s="3"/>
      <c r="F3248" s="3"/>
      <c r="G3248" s="3"/>
      <c r="I3248" s="143"/>
      <c r="J3248" s="143"/>
      <c r="K3248" s="143"/>
      <c r="L3248" s="143"/>
      <c r="M3248" s="237"/>
      <c r="N3248" s="143"/>
      <c r="O3248" s="143"/>
      <c r="P3248" s="143"/>
      <c r="Q3248" s="143"/>
      <c r="R3248" s="143"/>
      <c r="S3248" s="143"/>
      <c r="T3248" s="143"/>
      <c r="U3248" s="143"/>
      <c r="V3248" s="143"/>
      <c r="W3248" s="90">
        <f>IF(AND($AM$17&gt;=$X3248,$AM$17&lt;=$Y3248),'TARIFA ENTREGA A DIRECCION USD'!A3248,$W3249)</f>
        <v>0</v>
      </c>
      <c r="X3248" s="90">
        <v>3239.0010000000002</v>
      </c>
      <c r="Y3248" s="90">
        <v>3240</v>
      </c>
      <c r="Z3248" s="144"/>
    </row>
    <row r="3249" spans="1:26" x14ac:dyDescent="0.2">
      <c r="A3249" s="3"/>
      <c r="B3249" s="3"/>
      <c r="C3249" s="3"/>
      <c r="D3249" s="3"/>
      <c r="E3249" s="3"/>
      <c r="F3249" s="3"/>
      <c r="G3249" s="3"/>
      <c r="I3249" s="143"/>
      <c r="J3249" s="143"/>
      <c r="K3249" s="143"/>
      <c r="L3249" s="143"/>
      <c r="M3249" s="237"/>
      <c r="N3249" s="143"/>
      <c r="O3249" s="143"/>
      <c r="P3249" s="143"/>
      <c r="Q3249" s="143"/>
      <c r="R3249" s="143"/>
      <c r="S3249" s="143"/>
      <c r="T3249" s="143"/>
      <c r="U3249" s="143"/>
      <c r="V3249" s="143"/>
      <c r="W3249" s="90">
        <f>IF(AND($AM$17&gt;=$X3249,$AM$17&lt;=$Y3249),'TARIFA ENTREGA A DIRECCION USD'!A3249,$W3250)</f>
        <v>0</v>
      </c>
      <c r="X3249" s="90">
        <v>3240.0010000000002</v>
      </c>
      <c r="Y3249" s="90">
        <v>3241</v>
      </c>
      <c r="Z3249" s="144"/>
    </row>
    <row r="3250" spans="1:26" x14ac:dyDescent="0.2">
      <c r="A3250" s="3"/>
      <c r="B3250" s="3"/>
      <c r="C3250" s="3"/>
      <c r="D3250" s="3"/>
      <c r="E3250" s="3"/>
      <c r="F3250" s="3"/>
      <c r="G3250" s="3"/>
      <c r="I3250" s="143"/>
      <c r="J3250" s="143"/>
      <c r="K3250" s="143"/>
      <c r="L3250" s="143"/>
      <c r="M3250" s="237"/>
      <c r="N3250" s="143"/>
      <c r="O3250" s="143"/>
      <c r="P3250" s="143"/>
      <c r="Q3250" s="143"/>
      <c r="R3250" s="143"/>
      <c r="S3250" s="143"/>
      <c r="T3250" s="143"/>
      <c r="U3250" s="143"/>
      <c r="V3250" s="143"/>
      <c r="W3250" s="90">
        <f>IF(AND($AM$17&gt;=$X3250,$AM$17&lt;=$Y3250),'TARIFA ENTREGA A DIRECCION USD'!A3250,$W3251)</f>
        <v>0</v>
      </c>
      <c r="X3250" s="90">
        <v>3241.0010000000002</v>
      </c>
      <c r="Y3250" s="90">
        <v>3242</v>
      </c>
      <c r="Z3250" s="144"/>
    </row>
    <row r="3251" spans="1:26" x14ac:dyDescent="0.2">
      <c r="A3251" s="3"/>
      <c r="B3251" s="3"/>
      <c r="C3251" s="3"/>
      <c r="D3251" s="3"/>
      <c r="E3251" s="3"/>
      <c r="F3251" s="3"/>
      <c r="G3251" s="3"/>
      <c r="I3251" s="143"/>
      <c r="J3251" s="143"/>
      <c r="K3251" s="143"/>
      <c r="L3251" s="143"/>
      <c r="M3251" s="237"/>
      <c r="N3251" s="143"/>
      <c r="O3251" s="143"/>
      <c r="P3251" s="143"/>
      <c r="Q3251" s="143"/>
      <c r="R3251" s="143"/>
      <c r="S3251" s="143"/>
      <c r="T3251" s="143"/>
      <c r="U3251" s="143"/>
      <c r="V3251" s="143"/>
      <c r="W3251" s="90">
        <f>IF(AND($AM$17&gt;=$X3251,$AM$17&lt;=$Y3251),'TARIFA ENTREGA A DIRECCION USD'!A3251,$W3252)</f>
        <v>0</v>
      </c>
      <c r="X3251" s="90">
        <v>3242.0010000000002</v>
      </c>
      <c r="Y3251" s="90">
        <v>3243</v>
      </c>
      <c r="Z3251" s="144"/>
    </row>
    <row r="3252" spans="1:26" x14ac:dyDescent="0.2">
      <c r="A3252" s="3"/>
      <c r="B3252" s="3"/>
      <c r="C3252" s="3"/>
      <c r="D3252" s="3"/>
      <c r="E3252" s="3"/>
      <c r="F3252" s="3"/>
      <c r="G3252" s="3"/>
      <c r="I3252" s="143"/>
      <c r="J3252" s="143"/>
      <c r="K3252" s="143"/>
      <c r="L3252" s="143"/>
      <c r="M3252" s="237"/>
      <c r="N3252" s="143"/>
      <c r="O3252" s="143"/>
      <c r="P3252" s="143"/>
      <c r="Q3252" s="143"/>
      <c r="R3252" s="143"/>
      <c r="S3252" s="143"/>
      <c r="T3252" s="143"/>
      <c r="U3252" s="143"/>
      <c r="V3252" s="143"/>
      <c r="W3252" s="90">
        <f>IF(AND($AM$17&gt;=$X3252,$AM$17&lt;=$Y3252),'TARIFA ENTREGA A DIRECCION USD'!A3252,$W3253)</f>
        <v>0</v>
      </c>
      <c r="X3252" s="90">
        <v>3243.0010000000002</v>
      </c>
      <c r="Y3252" s="90">
        <v>3244</v>
      </c>
      <c r="Z3252" s="144"/>
    </row>
    <row r="3253" spans="1:26" x14ac:dyDescent="0.2">
      <c r="A3253" s="3"/>
      <c r="B3253" s="3"/>
      <c r="C3253" s="3"/>
      <c r="D3253" s="3"/>
      <c r="E3253" s="3"/>
      <c r="F3253" s="3"/>
      <c r="G3253" s="3"/>
      <c r="I3253" s="143"/>
      <c r="J3253" s="143"/>
      <c r="K3253" s="143"/>
      <c r="L3253" s="143"/>
      <c r="M3253" s="237"/>
      <c r="N3253" s="143"/>
      <c r="O3253" s="143"/>
      <c r="P3253" s="143"/>
      <c r="Q3253" s="143"/>
      <c r="R3253" s="143"/>
      <c r="S3253" s="143"/>
      <c r="T3253" s="143"/>
      <c r="U3253" s="143"/>
      <c r="V3253" s="143"/>
      <c r="W3253" s="90">
        <f>IF(AND($AM$17&gt;=$X3253,$AM$17&lt;=$Y3253),'TARIFA ENTREGA A DIRECCION USD'!A3253,$W3254)</f>
        <v>0</v>
      </c>
      <c r="X3253" s="90">
        <v>3244.0010000000002</v>
      </c>
      <c r="Y3253" s="90">
        <v>3245</v>
      </c>
      <c r="Z3253" s="144"/>
    </row>
    <row r="3254" spans="1:26" x14ac:dyDescent="0.2">
      <c r="A3254" s="3"/>
      <c r="B3254" s="3"/>
      <c r="C3254" s="3"/>
      <c r="D3254" s="3"/>
      <c r="E3254" s="3"/>
      <c r="F3254" s="3"/>
      <c r="G3254" s="3"/>
      <c r="I3254" s="143"/>
      <c r="J3254" s="143"/>
      <c r="K3254" s="143"/>
      <c r="L3254" s="143"/>
      <c r="M3254" s="237"/>
      <c r="N3254" s="143"/>
      <c r="O3254" s="143"/>
      <c r="P3254" s="143"/>
      <c r="Q3254" s="143"/>
      <c r="R3254" s="143"/>
      <c r="S3254" s="143"/>
      <c r="T3254" s="143"/>
      <c r="U3254" s="143"/>
      <c r="V3254" s="143"/>
      <c r="W3254" s="90">
        <f>IF(AND($AM$17&gt;=$X3254,$AM$17&lt;=$Y3254),'TARIFA ENTREGA A DIRECCION USD'!A3254,$W3255)</f>
        <v>0</v>
      </c>
      <c r="X3254" s="90">
        <v>3245.0010000000002</v>
      </c>
      <c r="Y3254" s="90">
        <v>3246</v>
      </c>
      <c r="Z3254" s="144"/>
    </row>
    <row r="3255" spans="1:26" x14ac:dyDescent="0.2">
      <c r="A3255" s="3"/>
      <c r="B3255" s="3"/>
      <c r="C3255" s="3"/>
      <c r="D3255" s="3"/>
      <c r="E3255" s="3"/>
      <c r="F3255" s="3"/>
      <c r="G3255" s="3"/>
      <c r="I3255" s="143"/>
      <c r="J3255" s="143"/>
      <c r="K3255" s="143"/>
      <c r="L3255" s="143"/>
      <c r="M3255" s="237"/>
      <c r="N3255" s="143"/>
      <c r="O3255" s="143"/>
      <c r="P3255" s="143"/>
      <c r="Q3255" s="143"/>
      <c r="R3255" s="143"/>
      <c r="S3255" s="143"/>
      <c r="T3255" s="143"/>
      <c r="U3255" s="143"/>
      <c r="V3255" s="143"/>
      <c r="W3255" s="90">
        <f>IF(AND($AM$17&gt;=$X3255,$AM$17&lt;=$Y3255),'TARIFA ENTREGA A DIRECCION USD'!A3255,$W3256)</f>
        <v>0</v>
      </c>
      <c r="X3255" s="90">
        <v>3246.0010000000002</v>
      </c>
      <c r="Y3255" s="90">
        <v>3247</v>
      </c>
      <c r="Z3255" s="144"/>
    </row>
    <row r="3256" spans="1:26" x14ac:dyDescent="0.2">
      <c r="A3256" s="3"/>
      <c r="B3256" s="3"/>
      <c r="C3256" s="3"/>
      <c r="D3256" s="3"/>
      <c r="E3256" s="3"/>
      <c r="F3256" s="3"/>
      <c r="G3256" s="3"/>
      <c r="I3256" s="143"/>
      <c r="J3256" s="143"/>
      <c r="K3256" s="143"/>
      <c r="L3256" s="143"/>
      <c r="M3256" s="237"/>
      <c r="N3256" s="143"/>
      <c r="O3256" s="143"/>
      <c r="P3256" s="143"/>
      <c r="Q3256" s="143"/>
      <c r="R3256" s="143"/>
      <c r="S3256" s="143"/>
      <c r="T3256" s="143"/>
      <c r="U3256" s="143"/>
      <c r="V3256" s="143"/>
      <c r="W3256" s="90">
        <f>IF(AND($AM$17&gt;=$X3256,$AM$17&lt;=$Y3256),'TARIFA ENTREGA A DIRECCION USD'!A3256,$W3257)</f>
        <v>0</v>
      </c>
      <c r="X3256" s="90">
        <v>3247.0010000000002</v>
      </c>
      <c r="Y3256" s="90">
        <v>3248</v>
      </c>
      <c r="Z3256" s="144"/>
    </row>
    <row r="3257" spans="1:26" x14ac:dyDescent="0.2">
      <c r="A3257" s="3"/>
      <c r="B3257" s="3"/>
      <c r="C3257" s="3"/>
      <c r="D3257" s="3"/>
      <c r="E3257" s="3"/>
      <c r="F3257" s="3"/>
      <c r="G3257" s="3"/>
      <c r="I3257" s="143"/>
      <c r="J3257" s="143"/>
      <c r="K3257" s="143"/>
      <c r="L3257" s="143"/>
      <c r="M3257" s="237"/>
      <c r="N3257" s="143"/>
      <c r="O3257" s="143"/>
      <c r="P3257" s="143"/>
      <c r="Q3257" s="143"/>
      <c r="R3257" s="143"/>
      <c r="S3257" s="143"/>
      <c r="T3257" s="143"/>
      <c r="U3257" s="143"/>
      <c r="V3257" s="143"/>
      <c r="W3257" s="90">
        <f>IF(AND($AM$17&gt;=$X3257,$AM$17&lt;=$Y3257),'TARIFA ENTREGA A DIRECCION USD'!A3257,$W3258)</f>
        <v>0</v>
      </c>
      <c r="X3257" s="90">
        <v>3248.0010000000002</v>
      </c>
      <c r="Y3257" s="90">
        <v>3249</v>
      </c>
      <c r="Z3257" s="144"/>
    </row>
    <row r="3258" spans="1:26" x14ac:dyDescent="0.2">
      <c r="A3258" s="3"/>
      <c r="B3258" s="3"/>
      <c r="C3258" s="3"/>
      <c r="D3258" s="3"/>
      <c r="E3258" s="3"/>
      <c r="F3258" s="3"/>
      <c r="G3258" s="3"/>
      <c r="I3258" s="143"/>
      <c r="J3258" s="143"/>
      <c r="K3258" s="143"/>
      <c r="L3258" s="143"/>
      <c r="M3258" s="237"/>
      <c r="N3258" s="143"/>
      <c r="O3258" s="143"/>
      <c r="P3258" s="143"/>
      <c r="Q3258" s="143"/>
      <c r="R3258" s="143"/>
      <c r="S3258" s="143"/>
      <c r="T3258" s="143"/>
      <c r="U3258" s="143"/>
      <c r="V3258" s="143"/>
      <c r="W3258" s="90">
        <f>IF(AND($AM$17&gt;=$X3258,$AM$17&lt;=$Y3258),'TARIFA ENTREGA A DIRECCION USD'!A3258,$W3259)</f>
        <v>0</v>
      </c>
      <c r="X3258" s="90">
        <v>3249.0010000000002</v>
      </c>
      <c r="Y3258" s="90">
        <v>3250</v>
      </c>
      <c r="Z3258" s="144"/>
    </row>
    <row r="3259" spans="1:26" x14ac:dyDescent="0.2">
      <c r="A3259" s="3"/>
      <c r="B3259" s="3"/>
      <c r="C3259" s="3"/>
      <c r="D3259" s="3"/>
      <c r="E3259" s="3"/>
      <c r="F3259" s="3"/>
      <c r="G3259" s="3"/>
      <c r="I3259" s="143"/>
      <c r="J3259" s="143"/>
      <c r="K3259" s="143"/>
      <c r="L3259" s="143"/>
      <c r="M3259" s="237"/>
      <c r="N3259" s="143"/>
      <c r="O3259" s="143"/>
      <c r="P3259" s="143"/>
      <c r="Q3259" s="143"/>
      <c r="R3259" s="143"/>
      <c r="S3259" s="143"/>
      <c r="T3259" s="143"/>
      <c r="U3259" s="143"/>
      <c r="V3259" s="143"/>
      <c r="W3259" s="90">
        <f>IF(AND($AM$17&gt;=$X3259,$AM$17&lt;=$Y3259),'TARIFA ENTREGA A DIRECCION USD'!A3259,$W3260)</f>
        <v>0</v>
      </c>
      <c r="X3259" s="90">
        <v>3250.0010000000002</v>
      </c>
      <c r="Y3259" s="90">
        <v>3251</v>
      </c>
      <c r="Z3259" s="144"/>
    </row>
    <row r="3260" spans="1:26" x14ac:dyDescent="0.2">
      <c r="A3260" s="3"/>
      <c r="B3260" s="3"/>
      <c r="C3260" s="3"/>
      <c r="D3260" s="3"/>
      <c r="E3260" s="3"/>
      <c r="F3260" s="3"/>
      <c r="G3260" s="3"/>
      <c r="I3260" s="143"/>
      <c r="J3260" s="143"/>
      <c r="K3260" s="143"/>
      <c r="L3260" s="143"/>
      <c r="M3260" s="237"/>
      <c r="N3260" s="143"/>
      <c r="O3260" s="143"/>
      <c r="P3260" s="143"/>
      <c r="Q3260" s="143"/>
      <c r="R3260" s="143"/>
      <c r="S3260" s="143"/>
      <c r="T3260" s="143"/>
      <c r="U3260" s="143"/>
      <c r="V3260" s="143"/>
      <c r="W3260" s="90">
        <f>IF(AND($AM$17&gt;=$X3260,$AM$17&lt;=$Y3260),'TARIFA ENTREGA A DIRECCION USD'!A3260,$W3261)</f>
        <v>0</v>
      </c>
      <c r="X3260" s="90">
        <v>3251.0010000000002</v>
      </c>
      <c r="Y3260" s="90">
        <v>3252</v>
      </c>
      <c r="Z3260" s="144"/>
    </row>
    <row r="3261" spans="1:26" x14ac:dyDescent="0.2">
      <c r="A3261" s="3"/>
      <c r="B3261" s="3"/>
      <c r="C3261" s="3"/>
      <c r="D3261" s="3"/>
      <c r="E3261" s="3"/>
      <c r="F3261" s="3"/>
      <c r="G3261" s="3"/>
      <c r="I3261" s="143"/>
      <c r="J3261" s="143"/>
      <c r="K3261" s="143"/>
      <c r="L3261" s="143"/>
      <c r="M3261" s="237"/>
      <c r="N3261" s="143"/>
      <c r="O3261" s="143"/>
      <c r="P3261" s="143"/>
      <c r="Q3261" s="143"/>
      <c r="R3261" s="143"/>
      <c r="S3261" s="143"/>
      <c r="T3261" s="143"/>
      <c r="U3261" s="143"/>
      <c r="V3261" s="143"/>
      <c r="W3261" s="90">
        <f>IF(AND($AM$17&gt;=$X3261,$AM$17&lt;=$Y3261),'TARIFA ENTREGA A DIRECCION USD'!A3261,$W3262)</f>
        <v>0</v>
      </c>
      <c r="X3261" s="90">
        <v>3252.0010000000002</v>
      </c>
      <c r="Y3261" s="90">
        <v>3253</v>
      </c>
      <c r="Z3261" s="144"/>
    </row>
    <row r="3262" spans="1:26" x14ac:dyDescent="0.2">
      <c r="A3262" s="3"/>
      <c r="B3262" s="3"/>
      <c r="C3262" s="3"/>
      <c r="D3262" s="3"/>
      <c r="E3262" s="3"/>
      <c r="F3262" s="3"/>
      <c r="G3262" s="3"/>
      <c r="I3262" s="143"/>
      <c r="J3262" s="143"/>
      <c r="K3262" s="143"/>
      <c r="L3262" s="143"/>
      <c r="M3262" s="237"/>
      <c r="N3262" s="143"/>
      <c r="O3262" s="143"/>
      <c r="P3262" s="143"/>
      <c r="Q3262" s="143"/>
      <c r="R3262" s="143"/>
      <c r="S3262" s="143"/>
      <c r="T3262" s="143"/>
      <c r="U3262" s="143"/>
      <c r="V3262" s="143"/>
      <c r="W3262" s="90">
        <f>IF(AND($AM$17&gt;=$X3262,$AM$17&lt;=$Y3262),'TARIFA ENTREGA A DIRECCION USD'!A3262,$W3263)</f>
        <v>0</v>
      </c>
      <c r="X3262" s="90">
        <v>3253.0010000000002</v>
      </c>
      <c r="Y3262" s="90">
        <v>3254</v>
      </c>
      <c r="Z3262" s="144"/>
    </row>
    <row r="3263" spans="1:26" x14ac:dyDescent="0.2">
      <c r="A3263" s="3"/>
      <c r="B3263" s="3"/>
      <c r="C3263" s="3"/>
      <c r="D3263" s="3"/>
      <c r="E3263" s="3"/>
      <c r="F3263" s="3"/>
      <c r="G3263" s="3"/>
      <c r="I3263" s="143"/>
      <c r="J3263" s="143"/>
      <c r="K3263" s="143"/>
      <c r="L3263" s="143"/>
      <c r="M3263" s="237"/>
      <c r="N3263" s="143"/>
      <c r="O3263" s="143"/>
      <c r="P3263" s="143"/>
      <c r="Q3263" s="143"/>
      <c r="R3263" s="143"/>
      <c r="S3263" s="143"/>
      <c r="T3263" s="143"/>
      <c r="U3263" s="143"/>
      <c r="V3263" s="143"/>
      <c r="W3263" s="90">
        <f>IF(AND($AM$17&gt;=$X3263,$AM$17&lt;=$Y3263),'TARIFA ENTREGA A DIRECCION USD'!A3263,$W3264)</f>
        <v>0</v>
      </c>
      <c r="X3263" s="90">
        <v>3254.0010000000002</v>
      </c>
      <c r="Y3263" s="90">
        <v>3255</v>
      </c>
      <c r="Z3263" s="144"/>
    </row>
    <row r="3264" spans="1:26" x14ac:dyDescent="0.2">
      <c r="A3264" s="3"/>
      <c r="B3264" s="3"/>
      <c r="C3264" s="3"/>
      <c r="D3264" s="3"/>
      <c r="E3264" s="3"/>
      <c r="F3264" s="3"/>
      <c r="G3264" s="3"/>
      <c r="I3264" s="143"/>
      <c r="J3264" s="143"/>
      <c r="K3264" s="143"/>
      <c r="L3264" s="143"/>
      <c r="M3264" s="237"/>
      <c r="N3264" s="143"/>
      <c r="O3264" s="143"/>
      <c r="P3264" s="143"/>
      <c r="Q3264" s="143"/>
      <c r="R3264" s="143"/>
      <c r="S3264" s="143"/>
      <c r="T3264" s="143"/>
      <c r="U3264" s="143"/>
      <c r="V3264" s="143"/>
      <c r="W3264" s="90">
        <f>IF(AND($AM$17&gt;=$X3264,$AM$17&lt;=$Y3264),'TARIFA ENTREGA A DIRECCION USD'!A3264,$W3265)</f>
        <v>0</v>
      </c>
      <c r="X3264" s="90">
        <v>3255.0010000000002</v>
      </c>
      <c r="Y3264" s="90">
        <v>3256</v>
      </c>
      <c r="Z3264" s="144"/>
    </row>
    <row r="3265" spans="1:26" x14ac:dyDescent="0.2">
      <c r="A3265" s="3"/>
      <c r="B3265" s="3"/>
      <c r="C3265" s="3"/>
      <c r="D3265" s="3"/>
      <c r="E3265" s="3"/>
      <c r="F3265" s="3"/>
      <c r="G3265" s="3"/>
      <c r="I3265" s="143"/>
      <c r="J3265" s="143"/>
      <c r="K3265" s="143"/>
      <c r="L3265" s="143"/>
      <c r="M3265" s="237"/>
      <c r="N3265" s="143"/>
      <c r="O3265" s="143"/>
      <c r="P3265" s="143"/>
      <c r="Q3265" s="143"/>
      <c r="R3265" s="143"/>
      <c r="S3265" s="143"/>
      <c r="T3265" s="143"/>
      <c r="U3265" s="143"/>
      <c r="V3265" s="143"/>
      <c r="W3265" s="90">
        <f>IF(AND($AM$17&gt;=$X3265,$AM$17&lt;=$Y3265),'TARIFA ENTREGA A DIRECCION USD'!A3265,$W3266)</f>
        <v>0</v>
      </c>
      <c r="X3265" s="90">
        <v>3256.0010000000002</v>
      </c>
      <c r="Y3265" s="90">
        <v>3257</v>
      </c>
      <c r="Z3265" s="144"/>
    </row>
    <row r="3266" spans="1:26" x14ac:dyDescent="0.2">
      <c r="A3266" s="3"/>
      <c r="B3266" s="3"/>
      <c r="C3266" s="3"/>
      <c r="D3266" s="3"/>
      <c r="E3266" s="3"/>
      <c r="F3266" s="3"/>
      <c r="G3266" s="3"/>
      <c r="I3266" s="143"/>
      <c r="J3266" s="143"/>
      <c r="K3266" s="143"/>
      <c r="L3266" s="143"/>
      <c r="M3266" s="237"/>
      <c r="N3266" s="143"/>
      <c r="O3266" s="143"/>
      <c r="P3266" s="143"/>
      <c r="Q3266" s="143"/>
      <c r="R3266" s="143"/>
      <c r="S3266" s="143"/>
      <c r="T3266" s="143"/>
      <c r="U3266" s="143"/>
      <c r="V3266" s="143"/>
      <c r="W3266" s="90">
        <f>IF(AND($AM$17&gt;=$X3266,$AM$17&lt;=$Y3266),'TARIFA ENTREGA A DIRECCION USD'!A3266,$W3267)</f>
        <v>0</v>
      </c>
      <c r="X3266" s="90">
        <v>3257.0010000000002</v>
      </c>
      <c r="Y3266" s="90">
        <v>3258</v>
      </c>
      <c r="Z3266" s="144"/>
    </row>
    <row r="3267" spans="1:26" x14ac:dyDescent="0.2">
      <c r="A3267" s="3"/>
      <c r="B3267" s="3"/>
      <c r="C3267" s="3"/>
      <c r="D3267" s="3"/>
      <c r="E3267" s="3"/>
      <c r="F3267" s="3"/>
      <c r="G3267" s="3"/>
      <c r="I3267" s="143"/>
      <c r="J3267" s="143"/>
      <c r="K3267" s="143"/>
      <c r="L3267" s="143"/>
      <c r="M3267" s="237"/>
      <c r="N3267" s="143"/>
      <c r="O3267" s="143"/>
      <c r="P3267" s="143"/>
      <c r="Q3267" s="143"/>
      <c r="R3267" s="143"/>
      <c r="S3267" s="143"/>
      <c r="T3267" s="143"/>
      <c r="U3267" s="143"/>
      <c r="V3267" s="143"/>
      <c r="W3267" s="90">
        <f>IF(AND($AM$17&gt;=$X3267,$AM$17&lt;=$Y3267),'TARIFA ENTREGA A DIRECCION USD'!A3267,$W3268)</f>
        <v>0</v>
      </c>
      <c r="X3267" s="90">
        <v>3258.0010000000002</v>
      </c>
      <c r="Y3267" s="90">
        <v>3259</v>
      </c>
      <c r="Z3267" s="144"/>
    </row>
    <row r="3268" spans="1:26" x14ac:dyDescent="0.2">
      <c r="A3268" s="3"/>
      <c r="B3268" s="3"/>
      <c r="C3268" s="3"/>
      <c r="D3268" s="3"/>
      <c r="E3268" s="3"/>
      <c r="F3268" s="3"/>
      <c r="G3268" s="3"/>
      <c r="I3268" s="143"/>
      <c r="J3268" s="143"/>
      <c r="K3268" s="143"/>
      <c r="L3268" s="143"/>
      <c r="M3268" s="237"/>
      <c r="N3268" s="143"/>
      <c r="O3268" s="143"/>
      <c r="P3268" s="143"/>
      <c r="Q3268" s="143"/>
      <c r="R3268" s="143"/>
      <c r="S3268" s="143"/>
      <c r="T3268" s="143"/>
      <c r="U3268" s="143"/>
      <c r="V3268" s="143"/>
      <c r="W3268" s="90">
        <f>IF(AND($AM$17&gt;=$X3268,$AM$17&lt;=$Y3268),'TARIFA ENTREGA A DIRECCION USD'!A3268,$W3269)</f>
        <v>0</v>
      </c>
      <c r="X3268" s="90">
        <v>3259.0010000000002</v>
      </c>
      <c r="Y3268" s="90">
        <v>3260</v>
      </c>
      <c r="Z3268" s="144"/>
    </row>
    <row r="3269" spans="1:26" x14ac:dyDescent="0.2">
      <c r="A3269" s="3"/>
      <c r="B3269" s="3"/>
      <c r="C3269" s="3"/>
      <c r="D3269" s="3"/>
      <c r="E3269" s="3"/>
      <c r="F3269" s="3"/>
      <c r="G3269" s="3"/>
      <c r="I3269" s="143"/>
      <c r="J3269" s="143"/>
      <c r="K3269" s="143"/>
      <c r="L3269" s="143"/>
      <c r="M3269" s="237"/>
      <c r="N3269" s="143"/>
      <c r="O3269" s="143"/>
      <c r="P3269" s="143"/>
      <c r="Q3269" s="143"/>
      <c r="R3269" s="143"/>
      <c r="S3269" s="143"/>
      <c r="T3269" s="143"/>
      <c r="U3269" s="143"/>
      <c r="V3269" s="143"/>
      <c r="W3269" s="90">
        <f>IF(AND($AM$17&gt;=$X3269,$AM$17&lt;=$Y3269),'TARIFA ENTREGA A DIRECCION USD'!A3269,$W3270)</f>
        <v>0</v>
      </c>
      <c r="X3269" s="90">
        <v>3260.0010000000002</v>
      </c>
      <c r="Y3269" s="90">
        <v>3261</v>
      </c>
      <c r="Z3269" s="144"/>
    </row>
    <row r="3270" spans="1:26" x14ac:dyDescent="0.2">
      <c r="A3270" s="3"/>
      <c r="B3270" s="3"/>
      <c r="C3270" s="3"/>
      <c r="D3270" s="3"/>
      <c r="E3270" s="3"/>
      <c r="F3270" s="3"/>
      <c r="G3270" s="3"/>
      <c r="I3270" s="143"/>
      <c r="J3270" s="143"/>
      <c r="K3270" s="143"/>
      <c r="L3270" s="143"/>
      <c r="M3270" s="237"/>
      <c r="N3270" s="143"/>
      <c r="O3270" s="143"/>
      <c r="P3270" s="143"/>
      <c r="Q3270" s="143"/>
      <c r="R3270" s="143"/>
      <c r="S3270" s="143"/>
      <c r="T3270" s="143"/>
      <c r="U3270" s="143"/>
      <c r="V3270" s="143"/>
      <c r="W3270" s="90">
        <f>IF(AND($AM$17&gt;=$X3270,$AM$17&lt;=$Y3270),'TARIFA ENTREGA A DIRECCION USD'!A3270,$W3271)</f>
        <v>0</v>
      </c>
      <c r="X3270" s="90">
        <v>3261.0010000000002</v>
      </c>
      <c r="Y3270" s="90">
        <v>3262</v>
      </c>
      <c r="Z3270" s="144"/>
    </row>
    <row r="3271" spans="1:26" x14ac:dyDescent="0.2">
      <c r="A3271" s="3"/>
      <c r="B3271" s="3"/>
      <c r="C3271" s="3"/>
      <c r="D3271" s="3"/>
      <c r="E3271" s="3"/>
      <c r="F3271" s="3"/>
      <c r="G3271" s="3"/>
      <c r="I3271" s="143"/>
      <c r="J3271" s="143"/>
      <c r="K3271" s="143"/>
      <c r="L3271" s="143"/>
      <c r="M3271" s="237"/>
      <c r="N3271" s="143"/>
      <c r="O3271" s="143"/>
      <c r="P3271" s="143"/>
      <c r="Q3271" s="143"/>
      <c r="R3271" s="143"/>
      <c r="S3271" s="143"/>
      <c r="T3271" s="143"/>
      <c r="U3271" s="143"/>
      <c r="V3271" s="143"/>
      <c r="W3271" s="90">
        <f>IF(AND($AM$17&gt;=$X3271,$AM$17&lt;=$Y3271),'TARIFA ENTREGA A DIRECCION USD'!A3271,$W3272)</f>
        <v>0</v>
      </c>
      <c r="X3271" s="90">
        <v>3262.0010000000002</v>
      </c>
      <c r="Y3271" s="90">
        <v>3263</v>
      </c>
      <c r="Z3271" s="144"/>
    </row>
    <row r="3272" spans="1:26" x14ac:dyDescent="0.2">
      <c r="A3272" s="3"/>
      <c r="B3272" s="3"/>
      <c r="C3272" s="3"/>
      <c r="D3272" s="3"/>
      <c r="E3272" s="3"/>
      <c r="F3272" s="3"/>
      <c r="G3272" s="3"/>
      <c r="I3272" s="143"/>
      <c r="J3272" s="143"/>
      <c r="K3272" s="143"/>
      <c r="L3272" s="143"/>
      <c r="M3272" s="237"/>
      <c r="N3272" s="143"/>
      <c r="O3272" s="143"/>
      <c r="P3272" s="143"/>
      <c r="Q3272" s="143"/>
      <c r="R3272" s="143"/>
      <c r="S3272" s="143"/>
      <c r="T3272" s="143"/>
      <c r="U3272" s="143"/>
      <c r="V3272" s="143"/>
      <c r="W3272" s="90">
        <f>IF(AND($AM$17&gt;=$X3272,$AM$17&lt;=$Y3272),'TARIFA ENTREGA A DIRECCION USD'!A3272,$W3273)</f>
        <v>0</v>
      </c>
      <c r="X3272" s="90">
        <v>3263.0010000000002</v>
      </c>
      <c r="Y3272" s="90">
        <v>3264</v>
      </c>
      <c r="Z3272" s="144"/>
    </row>
    <row r="3273" spans="1:26" x14ac:dyDescent="0.2">
      <c r="A3273" s="3"/>
      <c r="B3273" s="3"/>
      <c r="C3273" s="3"/>
      <c r="D3273" s="3"/>
      <c r="E3273" s="3"/>
      <c r="F3273" s="3"/>
      <c r="G3273" s="3"/>
      <c r="I3273" s="143"/>
      <c r="J3273" s="143"/>
      <c r="K3273" s="143"/>
      <c r="L3273" s="143"/>
      <c r="M3273" s="237"/>
      <c r="N3273" s="143"/>
      <c r="O3273" s="143"/>
      <c r="P3273" s="143"/>
      <c r="Q3273" s="143"/>
      <c r="R3273" s="143"/>
      <c r="S3273" s="143"/>
      <c r="T3273" s="143"/>
      <c r="U3273" s="143"/>
      <c r="V3273" s="143"/>
      <c r="W3273" s="90">
        <f>IF(AND($AM$17&gt;=$X3273,$AM$17&lt;=$Y3273),'TARIFA ENTREGA A DIRECCION USD'!A3273,$W3274)</f>
        <v>0</v>
      </c>
      <c r="X3273" s="90">
        <v>3264.0010000000002</v>
      </c>
      <c r="Y3273" s="90">
        <v>3265</v>
      </c>
      <c r="Z3273" s="144"/>
    </row>
    <row r="3274" spans="1:26" x14ac:dyDescent="0.2">
      <c r="A3274" s="3"/>
      <c r="B3274" s="3"/>
      <c r="C3274" s="3"/>
      <c r="D3274" s="3"/>
      <c r="E3274" s="3"/>
      <c r="F3274" s="3"/>
      <c r="G3274" s="3"/>
      <c r="I3274" s="143"/>
      <c r="J3274" s="143"/>
      <c r="K3274" s="143"/>
      <c r="L3274" s="143"/>
      <c r="M3274" s="237"/>
      <c r="N3274" s="143"/>
      <c r="O3274" s="143"/>
      <c r="P3274" s="143"/>
      <c r="Q3274" s="143"/>
      <c r="R3274" s="143"/>
      <c r="S3274" s="143"/>
      <c r="T3274" s="143"/>
      <c r="U3274" s="143"/>
      <c r="V3274" s="143"/>
      <c r="W3274" s="90">
        <f>IF(AND($AM$17&gt;=$X3274,$AM$17&lt;=$Y3274),'TARIFA ENTREGA A DIRECCION USD'!A3274,$W3275)</f>
        <v>0</v>
      </c>
      <c r="X3274" s="90">
        <v>3265.0010000000002</v>
      </c>
      <c r="Y3274" s="90">
        <v>3266</v>
      </c>
      <c r="Z3274" s="144"/>
    </row>
    <row r="3275" spans="1:26" x14ac:dyDescent="0.2">
      <c r="A3275" s="3"/>
      <c r="B3275" s="3"/>
      <c r="C3275" s="3"/>
      <c r="D3275" s="3"/>
      <c r="E3275" s="3"/>
      <c r="F3275" s="3"/>
      <c r="G3275" s="3"/>
      <c r="I3275" s="143"/>
      <c r="J3275" s="143"/>
      <c r="K3275" s="143"/>
      <c r="L3275" s="143"/>
      <c r="M3275" s="237"/>
      <c r="N3275" s="143"/>
      <c r="O3275" s="143"/>
      <c r="P3275" s="143"/>
      <c r="Q3275" s="143"/>
      <c r="R3275" s="143"/>
      <c r="S3275" s="143"/>
      <c r="T3275" s="143"/>
      <c r="U3275" s="143"/>
      <c r="V3275" s="143"/>
      <c r="W3275" s="90">
        <f>IF(AND($AM$17&gt;=$X3275,$AM$17&lt;=$Y3275),'TARIFA ENTREGA A DIRECCION USD'!A3275,$W3276)</f>
        <v>0</v>
      </c>
      <c r="X3275" s="90">
        <v>3266.0010000000002</v>
      </c>
      <c r="Y3275" s="90">
        <v>3267</v>
      </c>
      <c r="Z3275" s="144"/>
    </row>
    <row r="3276" spans="1:26" x14ac:dyDescent="0.2">
      <c r="A3276" s="3"/>
      <c r="B3276" s="3"/>
      <c r="C3276" s="3"/>
      <c r="D3276" s="3"/>
      <c r="E3276" s="3"/>
      <c r="F3276" s="3"/>
      <c r="G3276" s="3"/>
      <c r="I3276" s="143"/>
      <c r="J3276" s="143"/>
      <c r="K3276" s="143"/>
      <c r="L3276" s="143"/>
      <c r="M3276" s="237"/>
      <c r="N3276" s="143"/>
      <c r="O3276" s="143"/>
      <c r="P3276" s="143"/>
      <c r="Q3276" s="143"/>
      <c r="R3276" s="143"/>
      <c r="S3276" s="143"/>
      <c r="T3276" s="143"/>
      <c r="U3276" s="143"/>
      <c r="V3276" s="143"/>
      <c r="W3276" s="90">
        <f>IF(AND($AM$17&gt;=$X3276,$AM$17&lt;=$Y3276),'TARIFA ENTREGA A DIRECCION USD'!A3276,$W3277)</f>
        <v>0</v>
      </c>
      <c r="X3276" s="90">
        <v>3267.0010000000002</v>
      </c>
      <c r="Y3276" s="90">
        <v>3268</v>
      </c>
      <c r="Z3276" s="144"/>
    </row>
    <row r="3277" spans="1:26" x14ac:dyDescent="0.2">
      <c r="A3277" s="3"/>
      <c r="B3277" s="3"/>
      <c r="C3277" s="3"/>
      <c r="D3277" s="3"/>
      <c r="E3277" s="3"/>
      <c r="F3277" s="3"/>
      <c r="G3277" s="3"/>
      <c r="I3277" s="143"/>
      <c r="J3277" s="143"/>
      <c r="K3277" s="143"/>
      <c r="L3277" s="143"/>
      <c r="M3277" s="237"/>
      <c r="N3277" s="143"/>
      <c r="O3277" s="143"/>
      <c r="P3277" s="143"/>
      <c r="Q3277" s="143"/>
      <c r="R3277" s="143"/>
      <c r="S3277" s="143"/>
      <c r="T3277" s="143"/>
      <c r="U3277" s="143"/>
      <c r="V3277" s="143"/>
      <c r="W3277" s="90">
        <f>IF(AND($AM$17&gt;=$X3277,$AM$17&lt;=$Y3277),'TARIFA ENTREGA A DIRECCION USD'!A3277,$W3278)</f>
        <v>0</v>
      </c>
      <c r="X3277" s="90">
        <v>3268.0010000000002</v>
      </c>
      <c r="Y3277" s="90">
        <v>3269</v>
      </c>
      <c r="Z3277" s="144"/>
    </row>
    <row r="3278" spans="1:26" x14ac:dyDescent="0.2">
      <c r="A3278" s="3"/>
      <c r="B3278" s="3"/>
      <c r="C3278" s="3"/>
      <c r="D3278" s="3"/>
      <c r="E3278" s="3"/>
      <c r="F3278" s="3"/>
      <c r="G3278" s="3"/>
      <c r="I3278" s="143"/>
      <c r="J3278" s="143"/>
      <c r="K3278" s="143"/>
      <c r="L3278" s="143"/>
      <c r="M3278" s="237"/>
      <c r="N3278" s="143"/>
      <c r="O3278" s="143"/>
      <c r="P3278" s="143"/>
      <c r="Q3278" s="143"/>
      <c r="R3278" s="143"/>
      <c r="S3278" s="143"/>
      <c r="T3278" s="143"/>
      <c r="U3278" s="143"/>
      <c r="V3278" s="143"/>
      <c r="W3278" s="90">
        <f>IF(AND($AM$17&gt;=$X3278,$AM$17&lt;=$Y3278),'TARIFA ENTREGA A DIRECCION USD'!A3278,$W3279)</f>
        <v>0</v>
      </c>
      <c r="X3278" s="90">
        <v>3269.0010000000002</v>
      </c>
      <c r="Y3278" s="90">
        <v>3270</v>
      </c>
      <c r="Z3278" s="144"/>
    </row>
    <row r="3279" spans="1:26" x14ac:dyDescent="0.2">
      <c r="A3279" s="3"/>
      <c r="B3279" s="3"/>
      <c r="C3279" s="3"/>
      <c r="D3279" s="3"/>
      <c r="E3279" s="3"/>
      <c r="F3279" s="3"/>
      <c r="G3279" s="3"/>
      <c r="I3279" s="143"/>
      <c r="J3279" s="143"/>
      <c r="K3279" s="143"/>
      <c r="L3279" s="143"/>
      <c r="M3279" s="237"/>
      <c r="N3279" s="143"/>
      <c r="O3279" s="143"/>
      <c r="P3279" s="143"/>
      <c r="Q3279" s="143"/>
      <c r="R3279" s="143"/>
      <c r="S3279" s="143"/>
      <c r="T3279" s="143"/>
      <c r="U3279" s="143"/>
      <c r="V3279" s="143"/>
      <c r="W3279" s="90">
        <f>IF(AND($AM$17&gt;=$X3279,$AM$17&lt;=$Y3279),'TARIFA ENTREGA A DIRECCION USD'!A3279,$W3280)</f>
        <v>0</v>
      </c>
      <c r="X3279" s="90">
        <v>3270.0010000000002</v>
      </c>
      <c r="Y3279" s="90">
        <v>3271</v>
      </c>
      <c r="Z3279" s="144"/>
    </row>
    <row r="3280" spans="1:26" x14ac:dyDescent="0.2">
      <c r="A3280" s="3"/>
      <c r="B3280" s="3"/>
      <c r="C3280" s="3"/>
      <c r="D3280" s="3"/>
      <c r="E3280" s="3"/>
      <c r="F3280" s="3"/>
      <c r="G3280" s="3"/>
      <c r="I3280" s="143"/>
      <c r="J3280" s="143"/>
      <c r="K3280" s="143"/>
      <c r="L3280" s="143"/>
      <c r="M3280" s="237"/>
      <c r="N3280" s="143"/>
      <c r="O3280" s="143"/>
      <c r="P3280" s="143"/>
      <c r="Q3280" s="143"/>
      <c r="R3280" s="143"/>
      <c r="S3280" s="143"/>
      <c r="T3280" s="143"/>
      <c r="U3280" s="143"/>
      <c r="V3280" s="143"/>
      <c r="W3280" s="90">
        <f>IF(AND($AM$17&gt;=$X3280,$AM$17&lt;=$Y3280),'TARIFA ENTREGA A DIRECCION USD'!A3280,$W3281)</f>
        <v>0</v>
      </c>
      <c r="X3280" s="90">
        <v>3271.0010000000002</v>
      </c>
      <c r="Y3280" s="90">
        <v>3272</v>
      </c>
      <c r="Z3280" s="144"/>
    </row>
    <row r="3281" spans="1:26" x14ac:dyDescent="0.2">
      <c r="A3281" s="3"/>
      <c r="B3281" s="3"/>
      <c r="C3281" s="3"/>
      <c r="D3281" s="3"/>
      <c r="E3281" s="3"/>
      <c r="F3281" s="3"/>
      <c r="G3281" s="3"/>
      <c r="I3281" s="143"/>
      <c r="J3281" s="143"/>
      <c r="K3281" s="143"/>
      <c r="L3281" s="143"/>
      <c r="M3281" s="237"/>
      <c r="N3281" s="143"/>
      <c r="O3281" s="143"/>
      <c r="P3281" s="143"/>
      <c r="Q3281" s="143"/>
      <c r="R3281" s="143"/>
      <c r="S3281" s="143"/>
      <c r="T3281" s="143"/>
      <c r="U3281" s="143"/>
      <c r="V3281" s="143"/>
      <c r="W3281" s="90">
        <f>IF(AND($AM$17&gt;=$X3281,$AM$17&lt;=$Y3281),'TARIFA ENTREGA A DIRECCION USD'!A3281,$W3282)</f>
        <v>0</v>
      </c>
      <c r="X3281" s="90">
        <v>3272.0010000000002</v>
      </c>
      <c r="Y3281" s="90">
        <v>3273</v>
      </c>
      <c r="Z3281" s="144"/>
    </row>
    <row r="3282" spans="1:26" x14ac:dyDescent="0.2">
      <c r="A3282" s="3"/>
      <c r="B3282" s="3"/>
      <c r="C3282" s="3"/>
      <c r="D3282" s="3"/>
      <c r="E3282" s="3"/>
      <c r="F3282" s="3"/>
      <c r="G3282" s="3"/>
      <c r="I3282" s="143"/>
      <c r="J3282" s="143"/>
      <c r="K3282" s="143"/>
      <c r="L3282" s="143"/>
      <c r="M3282" s="237"/>
      <c r="N3282" s="143"/>
      <c r="O3282" s="143"/>
      <c r="P3282" s="143"/>
      <c r="Q3282" s="143"/>
      <c r="R3282" s="143"/>
      <c r="S3282" s="143"/>
      <c r="T3282" s="143"/>
      <c r="U3282" s="143"/>
      <c r="V3282" s="143"/>
      <c r="W3282" s="90">
        <f>IF(AND($AM$17&gt;=$X3282,$AM$17&lt;=$Y3282),'TARIFA ENTREGA A DIRECCION USD'!A3282,$W3283)</f>
        <v>0</v>
      </c>
      <c r="X3282" s="90">
        <v>3273.0010000000002</v>
      </c>
      <c r="Y3282" s="90">
        <v>3274</v>
      </c>
      <c r="Z3282" s="144"/>
    </row>
    <row r="3283" spans="1:26" x14ac:dyDescent="0.2">
      <c r="A3283" s="3"/>
      <c r="B3283" s="3"/>
      <c r="C3283" s="3"/>
      <c r="D3283" s="3"/>
      <c r="E3283" s="3"/>
      <c r="F3283" s="3"/>
      <c r="G3283" s="3"/>
      <c r="I3283" s="143"/>
      <c r="J3283" s="143"/>
      <c r="K3283" s="143"/>
      <c r="L3283" s="143"/>
      <c r="M3283" s="237"/>
      <c r="N3283" s="143"/>
      <c r="O3283" s="143"/>
      <c r="P3283" s="143"/>
      <c r="Q3283" s="143"/>
      <c r="R3283" s="143"/>
      <c r="S3283" s="143"/>
      <c r="T3283" s="143"/>
      <c r="U3283" s="143"/>
      <c r="V3283" s="143"/>
      <c r="W3283" s="90">
        <f>IF(AND($AM$17&gt;=$X3283,$AM$17&lt;=$Y3283),'TARIFA ENTREGA A DIRECCION USD'!A3283,$W3284)</f>
        <v>0</v>
      </c>
      <c r="X3283" s="90">
        <v>3274.0010000000002</v>
      </c>
      <c r="Y3283" s="90">
        <v>3275</v>
      </c>
      <c r="Z3283" s="144"/>
    </row>
    <row r="3284" spans="1:26" x14ac:dyDescent="0.2">
      <c r="A3284" s="3"/>
      <c r="B3284" s="3"/>
      <c r="C3284" s="3"/>
      <c r="D3284" s="3"/>
      <c r="E3284" s="3"/>
      <c r="F3284" s="3"/>
      <c r="G3284" s="3"/>
      <c r="I3284" s="143"/>
      <c r="J3284" s="143"/>
      <c r="K3284" s="143"/>
      <c r="L3284" s="143"/>
      <c r="M3284" s="237"/>
      <c r="N3284" s="143"/>
      <c r="O3284" s="143"/>
      <c r="P3284" s="143"/>
      <c r="Q3284" s="143"/>
      <c r="R3284" s="143"/>
      <c r="S3284" s="143"/>
      <c r="T3284" s="143"/>
      <c r="U3284" s="143"/>
      <c r="V3284" s="143"/>
      <c r="W3284" s="90">
        <f>IF(AND($AM$17&gt;=$X3284,$AM$17&lt;=$Y3284),'TARIFA ENTREGA A DIRECCION USD'!A3284,$W3285)</f>
        <v>0</v>
      </c>
      <c r="X3284" s="90">
        <v>3275.0010000000002</v>
      </c>
      <c r="Y3284" s="90">
        <v>3276</v>
      </c>
      <c r="Z3284" s="144"/>
    </row>
    <row r="3285" spans="1:26" x14ac:dyDescent="0.2">
      <c r="A3285" s="3"/>
      <c r="B3285" s="3"/>
      <c r="C3285" s="3"/>
      <c r="D3285" s="3"/>
      <c r="E3285" s="3"/>
      <c r="F3285" s="3"/>
      <c r="G3285" s="3"/>
      <c r="I3285" s="143"/>
      <c r="J3285" s="143"/>
      <c r="K3285" s="143"/>
      <c r="L3285" s="143"/>
      <c r="M3285" s="237"/>
      <c r="N3285" s="143"/>
      <c r="O3285" s="143"/>
      <c r="P3285" s="143"/>
      <c r="Q3285" s="143"/>
      <c r="R3285" s="143"/>
      <c r="S3285" s="143"/>
      <c r="T3285" s="143"/>
      <c r="U3285" s="143"/>
      <c r="V3285" s="143"/>
      <c r="W3285" s="90">
        <f>IF(AND($AM$17&gt;=$X3285,$AM$17&lt;=$Y3285),'TARIFA ENTREGA A DIRECCION USD'!A3285,$W3286)</f>
        <v>0</v>
      </c>
      <c r="X3285" s="90">
        <v>3276.0010000000002</v>
      </c>
      <c r="Y3285" s="90">
        <v>3277</v>
      </c>
      <c r="Z3285" s="144"/>
    </row>
    <row r="3286" spans="1:26" x14ac:dyDescent="0.2">
      <c r="A3286" s="3"/>
      <c r="B3286" s="3"/>
      <c r="C3286" s="3"/>
      <c r="D3286" s="3"/>
      <c r="E3286" s="3"/>
      <c r="F3286" s="3"/>
      <c r="G3286" s="3"/>
      <c r="I3286" s="143"/>
      <c r="J3286" s="143"/>
      <c r="K3286" s="143"/>
      <c r="L3286" s="143"/>
      <c r="M3286" s="237"/>
      <c r="N3286" s="143"/>
      <c r="O3286" s="143"/>
      <c r="P3286" s="143"/>
      <c r="Q3286" s="143"/>
      <c r="R3286" s="143"/>
      <c r="S3286" s="143"/>
      <c r="T3286" s="143"/>
      <c r="U3286" s="143"/>
      <c r="V3286" s="143"/>
      <c r="W3286" s="90">
        <f>IF(AND($AM$17&gt;=$X3286,$AM$17&lt;=$Y3286),'TARIFA ENTREGA A DIRECCION USD'!A3286,$W3287)</f>
        <v>0</v>
      </c>
      <c r="X3286" s="90">
        <v>3277.0010000000002</v>
      </c>
      <c r="Y3286" s="90">
        <v>3278</v>
      </c>
      <c r="Z3286" s="144"/>
    </row>
    <row r="3287" spans="1:26" x14ac:dyDescent="0.2">
      <c r="A3287" s="3"/>
      <c r="B3287" s="3"/>
      <c r="C3287" s="3"/>
      <c r="D3287" s="3"/>
      <c r="E3287" s="3"/>
      <c r="F3287" s="3"/>
      <c r="G3287" s="3"/>
      <c r="I3287" s="143"/>
      <c r="J3287" s="143"/>
      <c r="K3287" s="143"/>
      <c r="L3287" s="143"/>
      <c r="M3287" s="237"/>
      <c r="N3287" s="143"/>
      <c r="O3287" s="143"/>
      <c r="P3287" s="143"/>
      <c r="Q3287" s="143"/>
      <c r="R3287" s="143"/>
      <c r="S3287" s="143"/>
      <c r="T3287" s="143"/>
      <c r="U3287" s="143"/>
      <c r="V3287" s="143"/>
      <c r="W3287" s="90">
        <f>IF(AND($AM$17&gt;=$X3287,$AM$17&lt;=$Y3287),'TARIFA ENTREGA A DIRECCION USD'!A3287,$W3288)</f>
        <v>0</v>
      </c>
      <c r="X3287" s="90">
        <v>3278.0010000000002</v>
      </c>
      <c r="Y3287" s="90">
        <v>3279</v>
      </c>
      <c r="Z3287" s="144"/>
    </row>
    <row r="3288" spans="1:26" x14ac:dyDescent="0.2">
      <c r="A3288" s="3"/>
      <c r="B3288" s="3"/>
      <c r="C3288" s="3"/>
      <c r="D3288" s="3"/>
      <c r="E3288" s="3"/>
      <c r="F3288" s="3"/>
      <c r="G3288" s="3"/>
      <c r="I3288" s="143"/>
      <c r="J3288" s="143"/>
      <c r="K3288" s="143"/>
      <c r="L3288" s="143"/>
      <c r="M3288" s="237"/>
      <c r="N3288" s="143"/>
      <c r="O3288" s="143"/>
      <c r="P3288" s="143"/>
      <c r="Q3288" s="143"/>
      <c r="R3288" s="143"/>
      <c r="S3288" s="143"/>
      <c r="T3288" s="143"/>
      <c r="U3288" s="143"/>
      <c r="V3288" s="143"/>
      <c r="W3288" s="90">
        <f>IF(AND($AM$17&gt;=$X3288,$AM$17&lt;=$Y3288),'TARIFA ENTREGA A DIRECCION USD'!A3288,$W3289)</f>
        <v>0</v>
      </c>
      <c r="X3288" s="90">
        <v>3279.0010000000002</v>
      </c>
      <c r="Y3288" s="90">
        <v>3280</v>
      </c>
      <c r="Z3288" s="144"/>
    </row>
    <row r="3289" spans="1:26" x14ac:dyDescent="0.2">
      <c r="A3289" s="3"/>
      <c r="B3289" s="3"/>
      <c r="C3289" s="3"/>
      <c r="D3289" s="3"/>
      <c r="E3289" s="3"/>
      <c r="F3289" s="3"/>
      <c r="G3289" s="3"/>
      <c r="I3289" s="143"/>
      <c r="J3289" s="143"/>
      <c r="K3289" s="143"/>
      <c r="L3289" s="143"/>
      <c r="M3289" s="237"/>
      <c r="N3289" s="143"/>
      <c r="O3289" s="143"/>
      <c r="P3289" s="143"/>
      <c r="Q3289" s="143"/>
      <c r="R3289" s="143"/>
      <c r="S3289" s="143"/>
      <c r="T3289" s="143"/>
      <c r="U3289" s="143"/>
      <c r="V3289" s="143"/>
      <c r="W3289" s="90">
        <f>IF(AND($AM$17&gt;=$X3289,$AM$17&lt;=$Y3289),'TARIFA ENTREGA A DIRECCION USD'!A3289,$W3290)</f>
        <v>0</v>
      </c>
      <c r="X3289" s="90">
        <v>3280.0010000000002</v>
      </c>
      <c r="Y3289" s="90">
        <v>3281</v>
      </c>
      <c r="Z3289" s="144"/>
    </row>
    <row r="3290" spans="1:26" x14ac:dyDescent="0.2">
      <c r="A3290" s="3"/>
      <c r="B3290" s="3"/>
      <c r="C3290" s="3"/>
      <c r="D3290" s="3"/>
      <c r="E3290" s="3"/>
      <c r="F3290" s="3"/>
      <c r="G3290" s="3"/>
      <c r="I3290" s="143"/>
      <c r="J3290" s="143"/>
      <c r="K3290" s="143"/>
      <c r="L3290" s="143"/>
      <c r="M3290" s="237"/>
      <c r="N3290" s="143"/>
      <c r="O3290" s="143"/>
      <c r="P3290" s="143"/>
      <c r="Q3290" s="143"/>
      <c r="R3290" s="143"/>
      <c r="S3290" s="143"/>
      <c r="T3290" s="143"/>
      <c r="U3290" s="143"/>
      <c r="V3290" s="143"/>
      <c r="W3290" s="90">
        <f>IF(AND($AM$17&gt;=$X3290,$AM$17&lt;=$Y3290),'TARIFA ENTREGA A DIRECCION USD'!A3290,$W3291)</f>
        <v>0</v>
      </c>
      <c r="X3290" s="90">
        <v>3281.0010000000002</v>
      </c>
      <c r="Y3290" s="90">
        <v>3282</v>
      </c>
      <c r="Z3290" s="144"/>
    </row>
    <row r="3291" spans="1:26" x14ac:dyDescent="0.2">
      <c r="A3291" s="3"/>
      <c r="B3291" s="3"/>
      <c r="C3291" s="3"/>
      <c r="D3291" s="3"/>
      <c r="E3291" s="3"/>
      <c r="F3291" s="3"/>
      <c r="G3291" s="3"/>
      <c r="I3291" s="143"/>
      <c r="J3291" s="143"/>
      <c r="K3291" s="143"/>
      <c r="L3291" s="143"/>
      <c r="M3291" s="237"/>
      <c r="N3291" s="143"/>
      <c r="O3291" s="143"/>
      <c r="P3291" s="143"/>
      <c r="Q3291" s="143"/>
      <c r="R3291" s="143"/>
      <c r="S3291" s="143"/>
      <c r="T3291" s="143"/>
      <c r="U3291" s="143"/>
      <c r="V3291" s="143"/>
      <c r="W3291" s="90">
        <f>IF(AND($AM$17&gt;=$X3291,$AM$17&lt;=$Y3291),'TARIFA ENTREGA A DIRECCION USD'!A3291,$W3292)</f>
        <v>0</v>
      </c>
      <c r="X3291" s="90">
        <v>3282.0010000000002</v>
      </c>
      <c r="Y3291" s="90">
        <v>3283</v>
      </c>
      <c r="Z3291" s="144"/>
    </row>
    <row r="3292" spans="1:26" x14ac:dyDescent="0.2">
      <c r="A3292" s="3"/>
      <c r="B3292" s="3"/>
      <c r="C3292" s="3"/>
      <c r="D3292" s="3"/>
      <c r="E3292" s="3"/>
      <c r="F3292" s="3"/>
      <c r="G3292" s="3"/>
      <c r="I3292" s="143"/>
      <c r="J3292" s="143"/>
      <c r="K3292" s="143"/>
      <c r="L3292" s="143"/>
      <c r="M3292" s="237"/>
      <c r="N3292" s="143"/>
      <c r="O3292" s="143"/>
      <c r="P3292" s="143"/>
      <c r="Q3292" s="143"/>
      <c r="R3292" s="143"/>
      <c r="S3292" s="143"/>
      <c r="T3292" s="143"/>
      <c r="U3292" s="143"/>
      <c r="V3292" s="143"/>
      <c r="W3292" s="90">
        <f>IF(AND($AM$17&gt;=$X3292,$AM$17&lt;=$Y3292),'TARIFA ENTREGA A DIRECCION USD'!A3292,$W3293)</f>
        <v>0</v>
      </c>
      <c r="X3292" s="90">
        <v>3283.0010000000002</v>
      </c>
      <c r="Y3292" s="90">
        <v>3284</v>
      </c>
      <c r="Z3292" s="144"/>
    </row>
    <row r="3293" spans="1:26" x14ac:dyDescent="0.2">
      <c r="A3293" s="3"/>
      <c r="B3293" s="3"/>
      <c r="C3293" s="3"/>
      <c r="D3293" s="3"/>
      <c r="E3293" s="3"/>
      <c r="F3293" s="3"/>
      <c r="G3293" s="3"/>
      <c r="I3293" s="143"/>
      <c r="J3293" s="143"/>
      <c r="K3293" s="143"/>
      <c r="L3293" s="143"/>
      <c r="M3293" s="237"/>
      <c r="N3293" s="143"/>
      <c r="O3293" s="143"/>
      <c r="P3293" s="143"/>
      <c r="Q3293" s="143"/>
      <c r="R3293" s="143"/>
      <c r="S3293" s="143"/>
      <c r="T3293" s="143"/>
      <c r="U3293" s="143"/>
      <c r="V3293" s="143"/>
      <c r="W3293" s="90">
        <f>IF(AND($AM$17&gt;=$X3293,$AM$17&lt;=$Y3293),'TARIFA ENTREGA A DIRECCION USD'!A3293,$W3294)</f>
        <v>0</v>
      </c>
      <c r="X3293" s="90">
        <v>3284.0010000000002</v>
      </c>
      <c r="Y3293" s="90">
        <v>3285</v>
      </c>
      <c r="Z3293" s="144"/>
    </row>
    <row r="3294" spans="1:26" x14ac:dyDescent="0.2">
      <c r="A3294" s="3"/>
      <c r="B3294" s="3"/>
      <c r="C3294" s="3"/>
      <c r="D3294" s="3"/>
      <c r="E3294" s="3"/>
      <c r="F3294" s="3"/>
      <c r="G3294" s="3"/>
      <c r="I3294" s="143"/>
      <c r="J3294" s="143"/>
      <c r="K3294" s="143"/>
      <c r="L3294" s="143"/>
      <c r="M3294" s="237"/>
      <c r="N3294" s="143"/>
      <c r="O3294" s="143"/>
      <c r="P3294" s="143"/>
      <c r="Q3294" s="143"/>
      <c r="R3294" s="143"/>
      <c r="S3294" s="143"/>
      <c r="T3294" s="143"/>
      <c r="U3294" s="143"/>
      <c r="V3294" s="143"/>
      <c r="W3294" s="90">
        <f>IF(AND($AM$17&gt;=$X3294,$AM$17&lt;=$Y3294),'TARIFA ENTREGA A DIRECCION USD'!A3294,$W3295)</f>
        <v>0</v>
      </c>
      <c r="X3294" s="90">
        <v>3285.0010000000002</v>
      </c>
      <c r="Y3294" s="90">
        <v>3286</v>
      </c>
      <c r="Z3294" s="144"/>
    </row>
    <row r="3295" spans="1:26" x14ac:dyDescent="0.2">
      <c r="A3295" s="3"/>
      <c r="B3295" s="3"/>
      <c r="C3295" s="3"/>
      <c r="D3295" s="3"/>
      <c r="E3295" s="3"/>
      <c r="F3295" s="3"/>
      <c r="G3295" s="3"/>
      <c r="I3295" s="143"/>
      <c r="J3295" s="143"/>
      <c r="K3295" s="143"/>
      <c r="L3295" s="143"/>
      <c r="M3295" s="237"/>
      <c r="N3295" s="143"/>
      <c r="O3295" s="143"/>
      <c r="P3295" s="143"/>
      <c r="Q3295" s="143"/>
      <c r="R3295" s="143"/>
      <c r="S3295" s="143"/>
      <c r="T3295" s="143"/>
      <c r="U3295" s="143"/>
      <c r="V3295" s="143"/>
      <c r="W3295" s="90">
        <f>IF(AND($AM$17&gt;=$X3295,$AM$17&lt;=$Y3295),'TARIFA ENTREGA A DIRECCION USD'!A3295,$W3296)</f>
        <v>0</v>
      </c>
      <c r="X3295" s="90">
        <v>3286.0010000000002</v>
      </c>
      <c r="Y3295" s="90">
        <v>3287</v>
      </c>
      <c r="Z3295" s="144"/>
    </row>
    <row r="3296" spans="1:26" x14ac:dyDescent="0.2">
      <c r="A3296" s="3"/>
      <c r="B3296" s="3"/>
      <c r="C3296" s="3"/>
      <c r="D3296" s="3"/>
      <c r="E3296" s="3"/>
      <c r="F3296" s="3"/>
      <c r="G3296" s="3"/>
      <c r="I3296" s="143"/>
      <c r="J3296" s="143"/>
      <c r="K3296" s="143"/>
      <c r="L3296" s="143"/>
      <c r="M3296" s="237"/>
      <c r="N3296" s="143"/>
      <c r="O3296" s="143"/>
      <c r="P3296" s="143"/>
      <c r="Q3296" s="143"/>
      <c r="R3296" s="143"/>
      <c r="S3296" s="143"/>
      <c r="T3296" s="143"/>
      <c r="U3296" s="143"/>
      <c r="V3296" s="143"/>
      <c r="W3296" s="90">
        <f>IF(AND($AM$17&gt;=$X3296,$AM$17&lt;=$Y3296),'TARIFA ENTREGA A DIRECCION USD'!A3296,$W3297)</f>
        <v>0</v>
      </c>
      <c r="X3296" s="90">
        <v>3287.0010000000002</v>
      </c>
      <c r="Y3296" s="90">
        <v>3288</v>
      </c>
      <c r="Z3296" s="144"/>
    </row>
    <row r="3297" spans="1:26" x14ac:dyDescent="0.2">
      <c r="A3297" s="3"/>
      <c r="B3297" s="3"/>
      <c r="C3297" s="3"/>
      <c r="D3297" s="3"/>
      <c r="E3297" s="3"/>
      <c r="F3297" s="3"/>
      <c r="G3297" s="3"/>
      <c r="I3297" s="143"/>
      <c r="J3297" s="143"/>
      <c r="K3297" s="143"/>
      <c r="L3297" s="143"/>
      <c r="M3297" s="237"/>
      <c r="N3297" s="143"/>
      <c r="O3297" s="143"/>
      <c r="P3297" s="143"/>
      <c r="Q3297" s="143"/>
      <c r="R3297" s="143"/>
      <c r="S3297" s="143"/>
      <c r="T3297" s="143"/>
      <c r="U3297" s="143"/>
      <c r="V3297" s="143"/>
      <c r="W3297" s="90">
        <f>IF(AND($AM$17&gt;=$X3297,$AM$17&lt;=$Y3297),'TARIFA ENTREGA A DIRECCION USD'!A3297,$W3298)</f>
        <v>0</v>
      </c>
      <c r="X3297" s="90">
        <v>3288.0010000000002</v>
      </c>
      <c r="Y3297" s="90">
        <v>3289</v>
      </c>
      <c r="Z3297" s="144"/>
    </row>
    <row r="3298" spans="1:26" x14ac:dyDescent="0.2">
      <c r="A3298" s="3"/>
      <c r="B3298" s="3"/>
      <c r="C3298" s="3"/>
      <c r="D3298" s="3"/>
      <c r="E3298" s="3"/>
      <c r="F3298" s="3"/>
      <c r="G3298" s="3"/>
      <c r="I3298" s="143"/>
      <c r="J3298" s="143"/>
      <c r="K3298" s="143"/>
      <c r="L3298" s="143"/>
      <c r="M3298" s="237"/>
      <c r="N3298" s="143"/>
      <c r="O3298" s="143"/>
      <c r="P3298" s="143"/>
      <c r="Q3298" s="143"/>
      <c r="R3298" s="143"/>
      <c r="S3298" s="143"/>
      <c r="T3298" s="143"/>
      <c r="U3298" s="143"/>
      <c r="V3298" s="143"/>
      <c r="W3298" s="90">
        <f>IF(AND($AM$17&gt;=$X3298,$AM$17&lt;=$Y3298),'TARIFA ENTREGA A DIRECCION USD'!A3298,$W3299)</f>
        <v>0</v>
      </c>
      <c r="X3298" s="90">
        <v>3289.0010000000002</v>
      </c>
      <c r="Y3298" s="90">
        <v>3290</v>
      </c>
      <c r="Z3298" s="144"/>
    </row>
    <row r="3299" spans="1:26" x14ac:dyDescent="0.2">
      <c r="A3299" s="3"/>
      <c r="B3299" s="3"/>
      <c r="C3299" s="3"/>
      <c r="D3299" s="3"/>
      <c r="E3299" s="3"/>
      <c r="F3299" s="3"/>
      <c r="G3299" s="3"/>
      <c r="I3299" s="143"/>
      <c r="J3299" s="143"/>
      <c r="K3299" s="143"/>
      <c r="L3299" s="143"/>
      <c r="M3299" s="237"/>
      <c r="N3299" s="143"/>
      <c r="O3299" s="143"/>
      <c r="P3299" s="143"/>
      <c r="Q3299" s="143"/>
      <c r="R3299" s="143"/>
      <c r="S3299" s="143"/>
      <c r="T3299" s="143"/>
      <c r="U3299" s="143"/>
      <c r="V3299" s="143"/>
      <c r="W3299" s="90">
        <f>IF(AND($AM$17&gt;=$X3299,$AM$17&lt;=$Y3299),'TARIFA ENTREGA A DIRECCION USD'!A3299,$W3300)</f>
        <v>0</v>
      </c>
      <c r="X3299" s="90">
        <v>3290.0010000000002</v>
      </c>
      <c r="Y3299" s="90">
        <v>3291</v>
      </c>
      <c r="Z3299" s="144"/>
    </row>
    <row r="3300" spans="1:26" x14ac:dyDescent="0.2">
      <c r="A3300" s="3"/>
      <c r="B3300" s="3"/>
      <c r="C3300" s="3"/>
      <c r="D3300" s="3"/>
      <c r="E3300" s="3"/>
      <c r="F3300" s="3"/>
      <c r="G3300" s="3"/>
      <c r="I3300" s="143"/>
      <c r="J3300" s="143"/>
      <c r="K3300" s="143"/>
      <c r="L3300" s="143"/>
      <c r="M3300" s="237"/>
      <c r="N3300" s="143"/>
      <c r="O3300" s="143"/>
      <c r="P3300" s="143"/>
      <c r="Q3300" s="143"/>
      <c r="R3300" s="143"/>
      <c r="S3300" s="143"/>
      <c r="T3300" s="143"/>
      <c r="U3300" s="143"/>
      <c r="V3300" s="143"/>
      <c r="W3300" s="90">
        <f>IF(AND($AM$17&gt;=$X3300,$AM$17&lt;=$Y3300),'TARIFA ENTREGA A DIRECCION USD'!A3300,$W3301)</f>
        <v>0</v>
      </c>
      <c r="X3300" s="90">
        <v>3291.0010000000002</v>
      </c>
      <c r="Y3300" s="90">
        <v>3292</v>
      </c>
      <c r="Z3300" s="144"/>
    </row>
    <row r="3301" spans="1:26" x14ac:dyDescent="0.2">
      <c r="A3301" s="3"/>
      <c r="B3301" s="3"/>
      <c r="C3301" s="3"/>
      <c r="D3301" s="3"/>
      <c r="E3301" s="3"/>
      <c r="F3301" s="3"/>
      <c r="G3301" s="3"/>
      <c r="I3301" s="143"/>
      <c r="J3301" s="143"/>
      <c r="K3301" s="143"/>
      <c r="L3301" s="143"/>
      <c r="M3301" s="237"/>
      <c r="N3301" s="143"/>
      <c r="O3301" s="143"/>
      <c r="P3301" s="143"/>
      <c r="Q3301" s="143"/>
      <c r="R3301" s="143"/>
      <c r="S3301" s="143"/>
      <c r="T3301" s="143"/>
      <c r="U3301" s="143"/>
      <c r="V3301" s="143"/>
      <c r="W3301" s="90">
        <f>IF(AND($AM$17&gt;=$X3301,$AM$17&lt;=$Y3301),'TARIFA ENTREGA A DIRECCION USD'!A3301,$W3302)</f>
        <v>0</v>
      </c>
      <c r="X3301" s="90">
        <v>3292.0010000000002</v>
      </c>
      <c r="Y3301" s="90">
        <v>3293</v>
      </c>
      <c r="Z3301" s="144"/>
    </row>
    <row r="3302" spans="1:26" x14ac:dyDescent="0.2">
      <c r="A3302" s="3"/>
      <c r="B3302" s="3"/>
      <c r="C3302" s="3"/>
      <c r="D3302" s="3"/>
      <c r="E3302" s="3"/>
      <c r="F3302" s="3"/>
      <c r="G3302" s="3"/>
      <c r="I3302" s="143"/>
      <c r="J3302" s="143"/>
      <c r="K3302" s="143"/>
      <c r="L3302" s="143"/>
      <c r="M3302" s="237"/>
      <c r="N3302" s="143"/>
      <c r="O3302" s="143"/>
      <c r="P3302" s="143"/>
      <c r="Q3302" s="143"/>
      <c r="R3302" s="143"/>
      <c r="S3302" s="143"/>
      <c r="T3302" s="143"/>
      <c r="U3302" s="143"/>
      <c r="V3302" s="143"/>
      <c r="W3302" s="90">
        <f>IF(AND($AM$17&gt;=$X3302,$AM$17&lt;=$Y3302),'TARIFA ENTREGA A DIRECCION USD'!A3302,$W3303)</f>
        <v>0</v>
      </c>
      <c r="X3302" s="90">
        <v>3293.0010000000002</v>
      </c>
      <c r="Y3302" s="90">
        <v>3294</v>
      </c>
      <c r="Z3302" s="144"/>
    </row>
    <row r="3303" spans="1:26" x14ac:dyDescent="0.2">
      <c r="A3303" s="3"/>
      <c r="B3303" s="3"/>
      <c r="C3303" s="3"/>
      <c r="D3303" s="3"/>
      <c r="E3303" s="3"/>
      <c r="F3303" s="3"/>
      <c r="G3303" s="3"/>
      <c r="I3303" s="143"/>
      <c r="J3303" s="143"/>
      <c r="K3303" s="143"/>
      <c r="L3303" s="143"/>
      <c r="M3303" s="237"/>
      <c r="N3303" s="143"/>
      <c r="O3303" s="143"/>
      <c r="P3303" s="143"/>
      <c r="Q3303" s="143"/>
      <c r="R3303" s="143"/>
      <c r="S3303" s="143"/>
      <c r="T3303" s="143"/>
      <c r="U3303" s="143"/>
      <c r="V3303" s="143"/>
      <c r="W3303" s="90">
        <f>IF(AND($AM$17&gt;=$X3303,$AM$17&lt;=$Y3303),'TARIFA ENTREGA A DIRECCION USD'!A3303,$W3304)</f>
        <v>0</v>
      </c>
      <c r="X3303" s="90">
        <v>3294.0010000000002</v>
      </c>
      <c r="Y3303" s="90">
        <v>3295</v>
      </c>
      <c r="Z3303" s="144"/>
    </row>
    <row r="3304" spans="1:26" x14ac:dyDescent="0.2">
      <c r="A3304" s="3"/>
      <c r="B3304" s="3"/>
      <c r="C3304" s="3"/>
      <c r="D3304" s="3"/>
      <c r="E3304" s="3"/>
      <c r="F3304" s="3"/>
      <c r="G3304" s="3"/>
      <c r="I3304" s="143"/>
      <c r="J3304" s="143"/>
      <c r="K3304" s="143"/>
      <c r="L3304" s="143"/>
      <c r="M3304" s="237"/>
      <c r="N3304" s="143"/>
      <c r="O3304" s="143"/>
      <c r="P3304" s="143"/>
      <c r="Q3304" s="143"/>
      <c r="R3304" s="143"/>
      <c r="S3304" s="143"/>
      <c r="T3304" s="143"/>
      <c r="U3304" s="143"/>
      <c r="V3304" s="143"/>
      <c r="W3304" s="90">
        <f>IF(AND($AM$17&gt;=$X3304,$AM$17&lt;=$Y3304),'TARIFA ENTREGA A DIRECCION USD'!A3304,$W3305)</f>
        <v>0</v>
      </c>
      <c r="X3304" s="90">
        <v>3295.0010000000002</v>
      </c>
      <c r="Y3304" s="90">
        <v>3296</v>
      </c>
      <c r="Z3304" s="144"/>
    </row>
    <row r="3305" spans="1:26" x14ac:dyDescent="0.2">
      <c r="A3305" s="3"/>
      <c r="B3305" s="3"/>
      <c r="C3305" s="3"/>
      <c r="D3305" s="3"/>
      <c r="E3305" s="3"/>
      <c r="F3305" s="3"/>
      <c r="G3305" s="3"/>
      <c r="I3305" s="143"/>
      <c r="J3305" s="143"/>
      <c r="K3305" s="143"/>
      <c r="L3305" s="143"/>
      <c r="M3305" s="237"/>
      <c r="N3305" s="143"/>
      <c r="O3305" s="143"/>
      <c r="P3305" s="143"/>
      <c r="Q3305" s="143"/>
      <c r="R3305" s="143"/>
      <c r="S3305" s="143"/>
      <c r="T3305" s="143"/>
      <c r="U3305" s="143"/>
      <c r="V3305" s="143"/>
      <c r="W3305" s="90">
        <f>IF(AND($AM$17&gt;=$X3305,$AM$17&lt;=$Y3305),'TARIFA ENTREGA A DIRECCION USD'!A3305,$W3306)</f>
        <v>0</v>
      </c>
      <c r="X3305" s="90">
        <v>3296.0010000000002</v>
      </c>
      <c r="Y3305" s="90">
        <v>3297</v>
      </c>
      <c r="Z3305" s="144"/>
    </row>
    <row r="3306" spans="1:26" x14ac:dyDescent="0.2">
      <c r="A3306" s="3"/>
      <c r="B3306" s="3"/>
      <c r="C3306" s="3"/>
      <c r="D3306" s="3"/>
      <c r="E3306" s="3"/>
      <c r="F3306" s="3"/>
      <c r="G3306" s="3"/>
      <c r="I3306" s="143"/>
      <c r="J3306" s="143"/>
      <c r="K3306" s="143"/>
      <c r="L3306" s="143"/>
      <c r="M3306" s="237"/>
      <c r="N3306" s="143"/>
      <c r="O3306" s="143"/>
      <c r="P3306" s="143"/>
      <c r="Q3306" s="143"/>
      <c r="R3306" s="143"/>
      <c r="S3306" s="143"/>
      <c r="T3306" s="143"/>
      <c r="U3306" s="143"/>
      <c r="V3306" s="143"/>
      <c r="W3306" s="90">
        <f>IF(AND($AM$17&gt;=$X3306,$AM$17&lt;=$Y3306),'TARIFA ENTREGA A DIRECCION USD'!A3306,$W3307)</f>
        <v>0</v>
      </c>
      <c r="X3306" s="90">
        <v>3297.0010000000002</v>
      </c>
      <c r="Y3306" s="90">
        <v>3298</v>
      </c>
      <c r="Z3306" s="144"/>
    </row>
    <row r="3307" spans="1:26" x14ac:dyDescent="0.2">
      <c r="A3307" s="3"/>
      <c r="B3307" s="3"/>
      <c r="C3307" s="3"/>
      <c r="D3307" s="3"/>
      <c r="E3307" s="3"/>
      <c r="F3307" s="3"/>
      <c r="G3307" s="3"/>
      <c r="I3307" s="143"/>
      <c r="J3307" s="143"/>
      <c r="K3307" s="143"/>
      <c r="L3307" s="143"/>
      <c r="M3307" s="237"/>
      <c r="N3307" s="143"/>
      <c r="O3307" s="143"/>
      <c r="P3307" s="143"/>
      <c r="Q3307" s="143"/>
      <c r="R3307" s="143"/>
      <c r="S3307" s="143"/>
      <c r="T3307" s="143"/>
      <c r="U3307" s="143"/>
      <c r="V3307" s="143"/>
      <c r="W3307" s="90">
        <f>IF(AND($AM$17&gt;=$X3307,$AM$17&lt;=$Y3307),'TARIFA ENTREGA A DIRECCION USD'!A3307,$W3308)</f>
        <v>0</v>
      </c>
      <c r="X3307" s="90">
        <v>3298.0010000000002</v>
      </c>
      <c r="Y3307" s="90">
        <v>3299</v>
      </c>
      <c r="Z3307" s="144"/>
    </row>
    <row r="3308" spans="1:26" x14ac:dyDescent="0.2">
      <c r="A3308" s="3"/>
      <c r="B3308" s="3"/>
      <c r="C3308" s="3"/>
      <c r="D3308" s="3"/>
      <c r="E3308" s="3"/>
      <c r="F3308" s="3"/>
      <c r="G3308" s="3"/>
      <c r="I3308" s="143"/>
      <c r="J3308" s="143"/>
      <c r="K3308" s="143"/>
      <c r="L3308" s="143"/>
      <c r="M3308" s="237"/>
      <c r="N3308" s="143"/>
      <c r="O3308" s="143"/>
      <c r="P3308" s="143"/>
      <c r="Q3308" s="143"/>
      <c r="R3308" s="143"/>
      <c r="S3308" s="143"/>
      <c r="T3308" s="143"/>
      <c r="U3308" s="143"/>
      <c r="V3308" s="143"/>
      <c r="W3308" s="90">
        <f>IF(AND($AM$17&gt;=$X3308,$AM$17&lt;=$Y3308),'TARIFA ENTREGA A DIRECCION USD'!A3308,$W3309)</f>
        <v>0</v>
      </c>
      <c r="X3308" s="90">
        <v>3299.0010000000002</v>
      </c>
      <c r="Y3308" s="90">
        <v>3300</v>
      </c>
      <c r="Z3308" s="144"/>
    </row>
    <row r="3309" spans="1:26" x14ac:dyDescent="0.2">
      <c r="A3309" s="3"/>
      <c r="B3309" s="3"/>
      <c r="C3309" s="3"/>
      <c r="D3309" s="3"/>
      <c r="E3309" s="3"/>
      <c r="F3309" s="3"/>
      <c r="G3309" s="3"/>
      <c r="I3309" s="143"/>
      <c r="J3309" s="143"/>
      <c r="K3309" s="143"/>
      <c r="L3309" s="143"/>
      <c r="M3309" s="237"/>
      <c r="N3309" s="143"/>
      <c r="O3309" s="143"/>
      <c r="P3309" s="143"/>
      <c r="Q3309" s="143"/>
      <c r="R3309" s="143"/>
      <c r="S3309" s="143"/>
      <c r="T3309" s="143"/>
      <c r="U3309" s="143"/>
      <c r="V3309" s="143"/>
      <c r="W3309" s="90">
        <f>IF(AND($AM$17&gt;=$X3309,$AM$17&lt;=$Y3309),'TARIFA ENTREGA A DIRECCION USD'!A3309,$W3310)</f>
        <v>0</v>
      </c>
      <c r="X3309" s="90">
        <v>3300.0010000000002</v>
      </c>
      <c r="Y3309" s="90">
        <v>3301</v>
      </c>
      <c r="Z3309" s="144"/>
    </row>
    <row r="3310" spans="1:26" x14ac:dyDescent="0.2">
      <c r="A3310" s="3"/>
      <c r="B3310" s="3"/>
      <c r="C3310" s="3"/>
      <c r="D3310" s="3"/>
      <c r="E3310" s="3"/>
      <c r="F3310" s="3"/>
      <c r="G3310" s="3"/>
      <c r="I3310" s="143"/>
      <c r="J3310" s="143"/>
      <c r="K3310" s="143"/>
      <c r="L3310" s="143"/>
      <c r="M3310" s="237"/>
      <c r="N3310" s="143"/>
      <c r="O3310" s="143"/>
      <c r="P3310" s="143"/>
      <c r="Q3310" s="143"/>
      <c r="R3310" s="143"/>
      <c r="S3310" s="143"/>
      <c r="T3310" s="143"/>
      <c r="U3310" s="143"/>
      <c r="V3310" s="143"/>
      <c r="W3310" s="90">
        <f>IF(AND($AM$17&gt;=$X3310,$AM$17&lt;=$Y3310),'TARIFA ENTREGA A DIRECCION USD'!A3310,$W3311)</f>
        <v>0</v>
      </c>
      <c r="X3310" s="90">
        <v>3301.0010000000002</v>
      </c>
      <c r="Y3310" s="90">
        <v>3302</v>
      </c>
      <c r="Z3310" s="144"/>
    </row>
    <row r="3311" spans="1:26" x14ac:dyDescent="0.2">
      <c r="A3311" s="3"/>
      <c r="B3311" s="3"/>
      <c r="C3311" s="3"/>
      <c r="D3311" s="3"/>
      <c r="E3311" s="3"/>
      <c r="F3311" s="3"/>
      <c r="G3311" s="3"/>
      <c r="I3311" s="143"/>
      <c r="J3311" s="143"/>
      <c r="K3311" s="143"/>
      <c r="L3311" s="143"/>
      <c r="M3311" s="237"/>
      <c r="N3311" s="143"/>
      <c r="O3311" s="143"/>
      <c r="P3311" s="143"/>
      <c r="Q3311" s="143"/>
      <c r="R3311" s="143"/>
      <c r="S3311" s="143"/>
      <c r="T3311" s="143"/>
      <c r="U3311" s="143"/>
      <c r="V3311" s="143"/>
      <c r="W3311" s="90">
        <f>IF(AND($AM$17&gt;=$X3311,$AM$17&lt;=$Y3311),'TARIFA ENTREGA A DIRECCION USD'!A3311,$W3312)</f>
        <v>0</v>
      </c>
      <c r="X3311" s="90">
        <v>3302.0010000000002</v>
      </c>
      <c r="Y3311" s="90">
        <v>3303</v>
      </c>
      <c r="Z3311" s="144"/>
    </row>
    <row r="3312" spans="1:26" x14ac:dyDescent="0.2">
      <c r="A3312" s="3"/>
      <c r="B3312" s="3"/>
      <c r="C3312" s="3"/>
      <c r="D3312" s="3"/>
      <c r="E3312" s="3"/>
      <c r="F3312" s="3"/>
      <c r="G3312" s="3"/>
      <c r="I3312" s="143"/>
      <c r="J3312" s="143"/>
      <c r="K3312" s="143"/>
      <c r="L3312" s="143"/>
      <c r="M3312" s="237"/>
      <c r="N3312" s="143"/>
      <c r="O3312" s="143"/>
      <c r="P3312" s="143"/>
      <c r="Q3312" s="143"/>
      <c r="R3312" s="143"/>
      <c r="S3312" s="143"/>
      <c r="T3312" s="143"/>
      <c r="U3312" s="143"/>
      <c r="V3312" s="143"/>
      <c r="W3312" s="90">
        <f>IF(AND($AM$17&gt;=$X3312,$AM$17&lt;=$Y3312),'TARIFA ENTREGA A DIRECCION USD'!A3312,$W3313)</f>
        <v>0</v>
      </c>
      <c r="X3312" s="90">
        <v>3303.0010000000002</v>
      </c>
      <c r="Y3312" s="90">
        <v>3304</v>
      </c>
      <c r="Z3312" s="144"/>
    </row>
    <row r="3313" spans="1:26" x14ac:dyDescent="0.2">
      <c r="A3313" s="3"/>
      <c r="B3313" s="3"/>
      <c r="C3313" s="3"/>
      <c r="D3313" s="3"/>
      <c r="E3313" s="3"/>
      <c r="F3313" s="3"/>
      <c r="G3313" s="3"/>
      <c r="I3313" s="143"/>
      <c r="J3313" s="143"/>
      <c r="K3313" s="143"/>
      <c r="L3313" s="143"/>
      <c r="M3313" s="237"/>
      <c r="N3313" s="143"/>
      <c r="O3313" s="143"/>
      <c r="P3313" s="143"/>
      <c r="Q3313" s="143"/>
      <c r="R3313" s="143"/>
      <c r="S3313" s="143"/>
      <c r="T3313" s="143"/>
      <c r="U3313" s="143"/>
      <c r="V3313" s="143"/>
      <c r="W3313" s="90">
        <f>IF(AND($AM$17&gt;=$X3313,$AM$17&lt;=$Y3313),'TARIFA ENTREGA A DIRECCION USD'!A3313,$W3314)</f>
        <v>0</v>
      </c>
      <c r="X3313" s="90">
        <v>3304.0010000000002</v>
      </c>
      <c r="Y3313" s="90">
        <v>3305</v>
      </c>
      <c r="Z3313" s="144"/>
    </row>
    <row r="3314" spans="1:26" x14ac:dyDescent="0.2">
      <c r="A3314" s="3"/>
      <c r="B3314" s="3"/>
      <c r="C3314" s="3"/>
      <c r="D3314" s="3"/>
      <c r="E3314" s="3"/>
      <c r="F3314" s="3"/>
      <c r="G3314" s="3"/>
      <c r="I3314" s="143"/>
      <c r="J3314" s="143"/>
      <c r="K3314" s="143"/>
      <c r="L3314" s="143"/>
      <c r="M3314" s="237"/>
      <c r="N3314" s="143"/>
      <c r="O3314" s="143"/>
      <c r="P3314" s="143"/>
      <c r="Q3314" s="143"/>
      <c r="R3314" s="143"/>
      <c r="S3314" s="143"/>
      <c r="T3314" s="143"/>
      <c r="U3314" s="143"/>
      <c r="V3314" s="143"/>
      <c r="W3314" s="90">
        <f>IF(AND($AM$17&gt;=$X3314,$AM$17&lt;=$Y3314),'TARIFA ENTREGA A DIRECCION USD'!A3314,$W3315)</f>
        <v>0</v>
      </c>
      <c r="X3314" s="90">
        <v>3305.0010000000002</v>
      </c>
      <c r="Y3314" s="90">
        <v>3306</v>
      </c>
      <c r="Z3314" s="144"/>
    </row>
    <row r="3315" spans="1:26" x14ac:dyDescent="0.2">
      <c r="A3315" s="3"/>
      <c r="B3315" s="3"/>
      <c r="C3315" s="3"/>
      <c r="D3315" s="3"/>
      <c r="E3315" s="3"/>
      <c r="F3315" s="3"/>
      <c r="G3315" s="3"/>
      <c r="I3315" s="143"/>
      <c r="J3315" s="143"/>
      <c r="K3315" s="143"/>
      <c r="L3315" s="143"/>
      <c r="M3315" s="237"/>
      <c r="N3315" s="143"/>
      <c r="O3315" s="143"/>
      <c r="P3315" s="143"/>
      <c r="Q3315" s="143"/>
      <c r="R3315" s="143"/>
      <c r="S3315" s="143"/>
      <c r="T3315" s="143"/>
      <c r="U3315" s="143"/>
      <c r="V3315" s="143"/>
      <c r="W3315" s="90">
        <f>IF(AND($AM$17&gt;=$X3315,$AM$17&lt;=$Y3315),'TARIFA ENTREGA A DIRECCION USD'!A3315,$W3316)</f>
        <v>0</v>
      </c>
      <c r="X3315" s="90">
        <v>3306.0010000000002</v>
      </c>
      <c r="Y3315" s="90">
        <v>3307</v>
      </c>
      <c r="Z3315" s="144"/>
    </row>
    <row r="3316" spans="1:26" x14ac:dyDescent="0.2">
      <c r="A3316" s="3"/>
      <c r="B3316" s="3"/>
      <c r="C3316" s="3"/>
      <c r="D3316" s="3"/>
      <c r="E3316" s="3"/>
      <c r="F3316" s="3"/>
      <c r="G3316" s="3"/>
      <c r="I3316" s="143"/>
      <c r="J3316" s="143"/>
      <c r="K3316" s="143"/>
      <c r="L3316" s="143"/>
      <c r="M3316" s="237"/>
      <c r="N3316" s="143"/>
      <c r="O3316" s="143"/>
      <c r="P3316" s="143"/>
      <c r="Q3316" s="143"/>
      <c r="R3316" s="143"/>
      <c r="S3316" s="143"/>
      <c r="T3316" s="143"/>
      <c r="U3316" s="143"/>
      <c r="V3316" s="143"/>
      <c r="W3316" s="90">
        <f>IF(AND($AM$17&gt;=$X3316,$AM$17&lt;=$Y3316),'TARIFA ENTREGA A DIRECCION USD'!A3316,$W3317)</f>
        <v>0</v>
      </c>
      <c r="X3316" s="90">
        <v>3307.0010000000002</v>
      </c>
      <c r="Y3316" s="90">
        <v>3308</v>
      </c>
      <c r="Z3316" s="144"/>
    </row>
    <row r="3317" spans="1:26" x14ac:dyDescent="0.2">
      <c r="A3317" s="3"/>
      <c r="B3317" s="3"/>
      <c r="C3317" s="3"/>
      <c r="D3317" s="3"/>
      <c r="E3317" s="3"/>
      <c r="F3317" s="3"/>
      <c r="G3317" s="3"/>
      <c r="I3317" s="143"/>
      <c r="J3317" s="143"/>
      <c r="K3317" s="143"/>
      <c r="L3317" s="143"/>
      <c r="M3317" s="237"/>
      <c r="N3317" s="143"/>
      <c r="O3317" s="143"/>
      <c r="P3317" s="143"/>
      <c r="Q3317" s="143"/>
      <c r="R3317" s="143"/>
      <c r="S3317" s="143"/>
      <c r="T3317" s="143"/>
      <c r="U3317" s="143"/>
      <c r="V3317" s="143"/>
      <c r="W3317" s="90">
        <f>IF(AND($AM$17&gt;=$X3317,$AM$17&lt;=$Y3317),'TARIFA ENTREGA A DIRECCION USD'!A3317,$W3318)</f>
        <v>0</v>
      </c>
      <c r="X3317" s="90">
        <v>3308.0010000000002</v>
      </c>
      <c r="Y3317" s="90">
        <v>3309</v>
      </c>
      <c r="Z3317" s="144"/>
    </row>
    <row r="3318" spans="1:26" x14ac:dyDescent="0.2">
      <c r="A3318" s="3"/>
      <c r="B3318" s="3"/>
      <c r="C3318" s="3"/>
      <c r="D3318" s="3"/>
      <c r="E3318" s="3"/>
      <c r="F3318" s="3"/>
      <c r="G3318" s="3"/>
      <c r="I3318" s="143"/>
      <c r="J3318" s="143"/>
      <c r="K3318" s="143"/>
      <c r="L3318" s="143"/>
      <c r="M3318" s="237"/>
      <c r="N3318" s="143"/>
      <c r="O3318" s="143"/>
      <c r="P3318" s="143"/>
      <c r="Q3318" s="143"/>
      <c r="R3318" s="143"/>
      <c r="S3318" s="143"/>
      <c r="T3318" s="143"/>
      <c r="U3318" s="143"/>
      <c r="V3318" s="143"/>
      <c r="W3318" s="90">
        <f>IF(AND($AM$17&gt;=$X3318,$AM$17&lt;=$Y3318),'TARIFA ENTREGA A DIRECCION USD'!A3318,$W3319)</f>
        <v>0</v>
      </c>
      <c r="X3318" s="90">
        <v>3309.0010000000002</v>
      </c>
      <c r="Y3318" s="90">
        <v>3310</v>
      </c>
      <c r="Z3318" s="144"/>
    </row>
    <row r="3319" spans="1:26" x14ac:dyDescent="0.2">
      <c r="A3319" s="3"/>
      <c r="B3319" s="3"/>
      <c r="C3319" s="3"/>
      <c r="D3319" s="3"/>
      <c r="E3319" s="3"/>
      <c r="F3319" s="3"/>
      <c r="G3319" s="3"/>
      <c r="I3319" s="143"/>
      <c r="J3319" s="143"/>
      <c r="K3319" s="143"/>
      <c r="L3319" s="143"/>
      <c r="M3319" s="237"/>
      <c r="N3319" s="143"/>
      <c r="O3319" s="143"/>
      <c r="P3319" s="143"/>
      <c r="Q3319" s="143"/>
      <c r="R3319" s="143"/>
      <c r="S3319" s="143"/>
      <c r="T3319" s="143"/>
      <c r="U3319" s="143"/>
      <c r="V3319" s="143"/>
      <c r="W3319" s="90">
        <f>IF(AND($AM$17&gt;=$X3319,$AM$17&lt;=$Y3319),'TARIFA ENTREGA A DIRECCION USD'!A3319,$W3320)</f>
        <v>0</v>
      </c>
      <c r="X3319" s="90">
        <v>3310.0010000000002</v>
      </c>
      <c r="Y3319" s="90">
        <v>3311</v>
      </c>
      <c r="Z3319" s="144"/>
    </row>
    <row r="3320" spans="1:26" x14ac:dyDescent="0.2">
      <c r="A3320" s="3"/>
      <c r="B3320" s="3"/>
      <c r="C3320" s="3"/>
      <c r="D3320" s="3"/>
      <c r="E3320" s="3"/>
      <c r="F3320" s="3"/>
      <c r="G3320" s="3"/>
      <c r="I3320" s="143"/>
      <c r="J3320" s="143"/>
      <c r="K3320" s="143"/>
      <c r="L3320" s="143"/>
      <c r="M3320" s="237"/>
      <c r="N3320" s="143"/>
      <c r="O3320" s="143"/>
      <c r="P3320" s="143"/>
      <c r="Q3320" s="143"/>
      <c r="R3320" s="143"/>
      <c r="S3320" s="143"/>
      <c r="T3320" s="143"/>
      <c r="U3320" s="143"/>
      <c r="V3320" s="143"/>
      <c r="W3320" s="90">
        <f>IF(AND($AM$17&gt;=$X3320,$AM$17&lt;=$Y3320),'TARIFA ENTREGA A DIRECCION USD'!A3320,$W3321)</f>
        <v>0</v>
      </c>
      <c r="X3320" s="90">
        <v>3311.0010000000002</v>
      </c>
      <c r="Y3320" s="90">
        <v>3312</v>
      </c>
      <c r="Z3320" s="144"/>
    </row>
    <row r="3321" spans="1:26" x14ac:dyDescent="0.2">
      <c r="A3321" s="3"/>
      <c r="B3321" s="3"/>
      <c r="C3321" s="3"/>
      <c r="D3321" s="3"/>
      <c r="E3321" s="3"/>
      <c r="F3321" s="3"/>
      <c r="G3321" s="3"/>
      <c r="I3321" s="143"/>
      <c r="J3321" s="143"/>
      <c r="K3321" s="143"/>
      <c r="L3321" s="143"/>
      <c r="M3321" s="237"/>
      <c r="N3321" s="143"/>
      <c r="O3321" s="143"/>
      <c r="P3321" s="143"/>
      <c r="Q3321" s="143"/>
      <c r="R3321" s="143"/>
      <c r="S3321" s="143"/>
      <c r="T3321" s="143"/>
      <c r="U3321" s="143"/>
      <c r="V3321" s="143"/>
      <c r="W3321" s="90">
        <f>IF(AND($AM$17&gt;=$X3321,$AM$17&lt;=$Y3321),'TARIFA ENTREGA A DIRECCION USD'!A3321,$W3322)</f>
        <v>0</v>
      </c>
      <c r="X3321" s="90">
        <v>3312.0010000000002</v>
      </c>
      <c r="Y3321" s="90">
        <v>3313</v>
      </c>
      <c r="Z3321" s="144"/>
    </row>
    <row r="3322" spans="1:26" x14ac:dyDescent="0.2">
      <c r="A3322" s="3"/>
      <c r="B3322" s="3"/>
      <c r="C3322" s="3"/>
      <c r="D3322" s="3"/>
      <c r="E3322" s="3"/>
      <c r="F3322" s="3"/>
      <c r="G3322" s="3"/>
      <c r="I3322" s="143"/>
      <c r="J3322" s="143"/>
      <c r="K3322" s="143"/>
      <c r="L3322" s="143"/>
      <c r="M3322" s="237"/>
      <c r="N3322" s="143"/>
      <c r="O3322" s="143"/>
      <c r="P3322" s="143"/>
      <c r="Q3322" s="143"/>
      <c r="R3322" s="143"/>
      <c r="S3322" s="143"/>
      <c r="T3322" s="143"/>
      <c r="U3322" s="143"/>
      <c r="V3322" s="143"/>
      <c r="W3322" s="90">
        <f>IF(AND($AM$17&gt;=$X3322,$AM$17&lt;=$Y3322),'TARIFA ENTREGA A DIRECCION USD'!A3322,$W3323)</f>
        <v>0</v>
      </c>
      <c r="X3322" s="90">
        <v>3313.0010000000002</v>
      </c>
      <c r="Y3322" s="90">
        <v>3314</v>
      </c>
      <c r="Z3322" s="144"/>
    </row>
    <row r="3323" spans="1:26" x14ac:dyDescent="0.2">
      <c r="A3323" s="3"/>
      <c r="B3323" s="3"/>
      <c r="C3323" s="3"/>
      <c r="D3323" s="3"/>
      <c r="E3323" s="3"/>
      <c r="F3323" s="3"/>
      <c r="G3323" s="3"/>
      <c r="I3323" s="143"/>
      <c r="J3323" s="143"/>
      <c r="K3323" s="143"/>
      <c r="L3323" s="143"/>
      <c r="M3323" s="237"/>
      <c r="N3323" s="143"/>
      <c r="O3323" s="143"/>
      <c r="P3323" s="143"/>
      <c r="Q3323" s="143"/>
      <c r="R3323" s="143"/>
      <c r="S3323" s="143"/>
      <c r="T3323" s="143"/>
      <c r="U3323" s="143"/>
      <c r="V3323" s="143"/>
      <c r="W3323" s="90">
        <f>IF(AND($AM$17&gt;=$X3323,$AM$17&lt;=$Y3323),'TARIFA ENTREGA A DIRECCION USD'!A3323,$W3324)</f>
        <v>0</v>
      </c>
      <c r="X3323" s="90">
        <v>3314.0010000000002</v>
      </c>
      <c r="Y3323" s="90">
        <v>3315</v>
      </c>
      <c r="Z3323" s="144"/>
    </row>
    <row r="3324" spans="1:26" x14ac:dyDescent="0.2">
      <c r="A3324" s="3"/>
      <c r="B3324" s="3"/>
      <c r="C3324" s="3"/>
      <c r="D3324" s="3"/>
      <c r="E3324" s="3"/>
      <c r="F3324" s="3"/>
      <c r="G3324" s="3"/>
      <c r="I3324" s="143"/>
      <c r="J3324" s="143"/>
      <c r="K3324" s="143"/>
      <c r="L3324" s="143"/>
      <c r="M3324" s="237"/>
      <c r="N3324" s="143"/>
      <c r="O3324" s="143"/>
      <c r="P3324" s="143"/>
      <c r="Q3324" s="143"/>
      <c r="R3324" s="143"/>
      <c r="S3324" s="143"/>
      <c r="T3324" s="143"/>
      <c r="U3324" s="143"/>
      <c r="V3324" s="143"/>
      <c r="W3324" s="90">
        <f>IF(AND($AM$17&gt;=$X3324,$AM$17&lt;=$Y3324),'TARIFA ENTREGA A DIRECCION USD'!A3324,$W3325)</f>
        <v>0</v>
      </c>
      <c r="X3324" s="90">
        <v>3315.0010000000002</v>
      </c>
      <c r="Y3324" s="90">
        <v>3316</v>
      </c>
      <c r="Z3324" s="144"/>
    </row>
    <row r="3325" spans="1:26" x14ac:dyDescent="0.2">
      <c r="A3325" s="3"/>
      <c r="B3325" s="3"/>
      <c r="C3325" s="3"/>
      <c r="D3325" s="3"/>
      <c r="E3325" s="3"/>
      <c r="F3325" s="3"/>
      <c r="G3325" s="3"/>
      <c r="I3325" s="143"/>
      <c r="J3325" s="143"/>
      <c r="K3325" s="143"/>
      <c r="L3325" s="143"/>
      <c r="M3325" s="237"/>
      <c r="N3325" s="143"/>
      <c r="O3325" s="143"/>
      <c r="P3325" s="143"/>
      <c r="Q3325" s="143"/>
      <c r="R3325" s="143"/>
      <c r="S3325" s="143"/>
      <c r="T3325" s="143"/>
      <c r="U3325" s="143"/>
      <c r="V3325" s="143"/>
      <c r="W3325" s="90">
        <f>IF(AND($AM$17&gt;=$X3325,$AM$17&lt;=$Y3325),'TARIFA ENTREGA A DIRECCION USD'!A3325,$W3326)</f>
        <v>0</v>
      </c>
      <c r="X3325" s="90">
        <v>3316.0010000000002</v>
      </c>
      <c r="Y3325" s="90">
        <v>3317</v>
      </c>
      <c r="Z3325" s="144"/>
    </row>
    <row r="3326" spans="1:26" x14ac:dyDescent="0.2">
      <c r="A3326" s="3"/>
      <c r="B3326" s="3"/>
      <c r="C3326" s="3"/>
      <c r="D3326" s="3"/>
      <c r="E3326" s="3"/>
      <c r="F3326" s="3"/>
      <c r="G3326" s="3"/>
      <c r="I3326" s="143"/>
      <c r="J3326" s="143"/>
      <c r="K3326" s="143"/>
      <c r="L3326" s="143"/>
      <c r="M3326" s="237"/>
      <c r="N3326" s="143"/>
      <c r="O3326" s="143"/>
      <c r="P3326" s="143"/>
      <c r="Q3326" s="143"/>
      <c r="R3326" s="143"/>
      <c r="S3326" s="143"/>
      <c r="T3326" s="143"/>
      <c r="U3326" s="143"/>
      <c r="V3326" s="143"/>
      <c r="W3326" s="90">
        <f>IF(AND($AM$17&gt;=$X3326,$AM$17&lt;=$Y3326),'TARIFA ENTREGA A DIRECCION USD'!A3326,$W3327)</f>
        <v>0</v>
      </c>
      <c r="X3326" s="90">
        <v>3317.0010000000002</v>
      </c>
      <c r="Y3326" s="90">
        <v>3318</v>
      </c>
      <c r="Z3326" s="144"/>
    </row>
    <row r="3327" spans="1:26" x14ac:dyDescent="0.2">
      <c r="A3327" s="3"/>
      <c r="B3327" s="3"/>
      <c r="C3327" s="3"/>
      <c r="D3327" s="3"/>
      <c r="E3327" s="3"/>
      <c r="F3327" s="3"/>
      <c r="G3327" s="3"/>
      <c r="I3327" s="143"/>
      <c r="J3327" s="143"/>
      <c r="K3327" s="143"/>
      <c r="L3327" s="143"/>
      <c r="M3327" s="237"/>
      <c r="N3327" s="143"/>
      <c r="O3327" s="143"/>
      <c r="P3327" s="143"/>
      <c r="Q3327" s="143"/>
      <c r="R3327" s="143"/>
      <c r="S3327" s="143"/>
      <c r="T3327" s="143"/>
      <c r="U3327" s="143"/>
      <c r="V3327" s="143"/>
      <c r="W3327" s="90">
        <f>IF(AND($AM$17&gt;=$X3327,$AM$17&lt;=$Y3327),'TARIFA ENTREGA A DIRECCION USD'!A3327,$W3328)</f>
        <v>0</v>
      </c>
      <c r="X3327" s="90">
        <v>3318.0010000000002</v>
      </c>
      <c r="Y3327" s="90">
        <v>3319</v>
      </c>
      <c r="Z3327" s="144"/>
    </row>
    <row r="3328" spans="1:26" x14ac:dyDescent="0.2">
      <c r="A3328" s="3"/>
      <c r="B3328" s="3"/>
      <c r="C3328" s="3"/>
      <c r="D3328" s="3"/>
      <c r="E3328" s="3"/>
      <c r="F3328" s="3"/>
      <c r="G3328" s="3"/>
      <c r="I3328" s="143"/>
      <c r="J3328" s="143"/>
      <c r="K3328" s="143"/>
      <c r="L3328" s="143"/>
      <c r="M3328" s="237"/>
      <c r="N3328" s="143"/>
      <c r="O3328" s="143"/>
      <c r="P3328" s="143"/>
      <c r="Q3328" s="143"/>
      <c r="R3328" s="143"/>
      <c r="S3328" s="143"/>
      <c r="T3328" s="143"/>
      <c r="U3328" s="143"/>
      <c r="V3328" s="143"/>
      <c r="W3328" s="90">
        <f>IF(AND($AM$17&gt;=$X3328,$AM$17&lt;=$Y3328),'TARIFA ENTREGA A DIRECCION USD'!A3328,$W3329)</f>
        <v>0</v>
      </c>
      <c r="X3328" s="90">
        <v>3319.0010000000002</v>
      </c>
      <c r="Y3328" s="90">
        <v>3320</v>
      </c>
      <c r="Z3328" s="144"/>
    </row>
    <row r="3329" spans="1:26" x14ac:dyDescent="0.2">
      <c r="A3329" s="3"/>
      <c r="B3329" s="3"/>
      <c r="C3329" s="3"/>
      <c r="D3329" s="3"/>
      <c r="E3329" s="3"/>
      <c r="F3329" s="3"/>
      <c r="G3329" s="3"/>
      <c r="I3329" s="143"/>
      <c r="J3329" s="143"/>
      <c r="K3329" s="143"/>
      <c r="L3329" s="143"/>
      <c r="M3329" s="237"/>
      <c r="N3329" s="143"/>
      <c r="O3329" s="143"/>
      <c r="P3329" s="143"/>
      <c r="Q3329" s="143"/>
      <c r="R3329" s="143"/>
      <c r="S3329" s="143"/>
      <c r="T3329" s="143"/>
      <c r="U3329" s="143"/>
      <c r="V3329" s="143"/>
      <c r="W3329" s="90">
        <f>IF(AND($AM$17&gt;=$X3329,$AM$17&lt;=$Y3329),'TARIFA ENTREGA A DIRECCION USD'!A3329,$W3330)</f>
        <v>0</v>
      </c>
      <c r="X3329" s="90">
        <v>3320.0010000000002</v>
      </c>
      <c r="Y3329" s="90">
        <v>3321</v>
      </c>
      <c r="Z3329" s="144"/>
    </row>
    <row r="3330" spans="1:26" x14ac:dyDescent="0.2">
      <c r="A3330" s="3"/>
      <c r="B3330" s="3"/>
      <c r="C3330" s="3"/>
      <c r="D3330" s="3"/>
      <c r="E3330" s="3"/>
      <c r="F3330" s="3"/>
      <c r="G3330" s="3"/>
      <c r="I3330" s="143"/>
      <c r="J3330" s="143"/>
      <c r="K3330" s="143"/>
      <c r="L3330" s="143"/>
      <c r="M3330" s="237"/>
      <c r="N3330" s="143"/>
      <c r="O3330" s="143"/>
      <c r="P3330" s="143"/>
      <c r="Q3330" s="143"/>
      <c r="R3330" s="143"/>
      <c r="S3330" s="143"/>
      <c r="T3330" s="143"/>
      <c r="U3330" s="143"/>
      <c r="V3330" s="143"/>
      <c r="W3330" s="90">
        <f>IF(AND($AM$17&gt;=$X3330,$AM$17&lt;=$Y3330),'TARIFA ENTREGA A DIRECCION USD'!A3330,$W3331)</f>
        <v>0</v>
      </c>
      <c r="X3330" s="90">
        <v>3321.0010000000002</v>
      </c>
      <c r="Y3330" s="90">
        <v>3322</v>
      </c>
      <c r="Z3330" s="144"/>
    </row>
    <row r="3331" spans="1:26" x14ac:dyDescent="0.2">
      <c r="A3331" s="3"/>
      <c r="B3331" s="3"/>
      <c r="C3331" s="3"/>
      <c r="D3331" s="3"/>
      <c r="E3331" s="3"/>
      <c r="F3331" s="3"/>
      <c r="G3331" s="3"/>
      <c r="I3331" s="143"/>
      <c r="J3331" s="143"/>
      <c r="K3331" s="143"/>
      <c r="L3331" s="143"/>
      <c r="M3331" s="237"/>
      <c r="N3331" s="143"/>
      <c r="O3331" s="143"/>
      <c r="P3331" s="143"/>
      <c r="Q3331" s="143"/>
      <c r="R3331" s="143"/>
      <c r="S3331" s="143"/>
      <c r="T3331" s="143"/>
      <c r="U3331" s="143"/>
      <c r="V3331" s="143"/>
      <c r="W3331" s="90">
        <f>IF(AND($AM$17&gt;=$X3331,$AM$17&lt;=$Y3331),'TARIFA ENTREGA A DIRECCION USD'!A3331,$W3332)</f>
        <v>0</v>
      </c>
      <c r="X3331" s="90">
        <v>3322.0010000000002</v>
      </c>
      <c r="Y3331" s="90">
        <v>3323</v>
      </c>
      <c r="Z3331" s="144"/>
    </row>
    <row r="3332" spans="1:26" x14ac:dyDescent="0.2">
      <c r="A3332" s="3"/>
      <c r="B3332" s="3"/>
      <c r="C3332" s="3"/>
      <c r="D3332" s="3"/>
      <c r="E3332" s="3"/>
      <c r="F3332" s="3"/>
      <c r="G3332" s="3"/>
      <c r="I3332" s="143"/>
      <c r="J3332" s="143"/>
      <c r="K3332" s="143"/>
      <c r="L3332" s="143"/>
      <c r="M3332" s="237"/>
      <c r="N3332" s="143"/>
      <c r="O3332" s="143"/>
      <c r="P3332" s="143"/>
      <c r="Q3332" s="143"/>
      <c r="R3332" s="143"/>
      <c r="S3332" s="143"/>
      <c r="T3332" s="143"/>
      <c r="U3332" s="143"/>
      <c r="V3332" s="143"/>
      <c r="W3332" s="90">
        <f>IF(AND($AM$17&gt;=$X3332,$AM$17&lt;=$Y3332),'TARIFA ENTREGA A DIRECCION USD'!A3332,$W3333)</f>
        <v>0</v>
      </c>
      <c r="X3332" s="90">
        <v>3323.0010000000002</v>
      </c>
      <c r="Y3332" s="90">
        <v>3324</v>
      </c>
      <c r="Z3332" s="144"/>
    </row>
    <row r="3333" spans="1:26" x14ac:dyDescent="0.2">
      <c r="A3333" s="3"/>
      <c r="B3333" s="3"/>
      <c r="C3333" s="3"/>
      <c r="D3333" s="3"/>
      <c r="E3333" s="3"/>
      <c r="F3333" s="3"/>
      <c r="G3333" s="3"/>
      <c r="I3333" s="143"/>
      <c r="J3333" s="143"/>
      <c r="K3333" s="143"/>
      <c r="L3333" s="143"/>
      <c r="M3333" s="237"/>
      <c r="N3333" s="143"/>
      <c r="O3333" s="143"/>
      <c r="P3333" s="143"/>
      <c r="Q3333" s="143"/>
      <c r="R3333" s="143"/>
      <c r="S3333" s="143"/>
      <c r="T3333" s="143"/>
      <c r="U3333" s="143"/>
      <c r="V3333" s="143"/>
      <c r="W3333" s="90">
        <f>IF(AND($AM$17&gt;=$X3333,$AM$17&lt;=$Y3333),'TARIFA ENTREGA A DIRECCION USD'!A3333,$W3334)</f>
        <v>0</v>
      </c>
      <c r="X3333" s="90">
        <v>3324.0010000000002</v>
      </c>
      <c r="Y3333" s="90">
        <v>3325</v>
      </c>
      <c r="Z3333" s="144"/>
    </row>
    <row r="3334" spans="1:26" x14ac:dyDescent="0.2">
      <c r="A3334" s="3"/>
      <c r="B3334" s="3"/>
      <c r="C3334" s="3"/>
      <c r="D3334" s="3"/>
      <c r="E3334" s="3"/>
      <c r="F3334" s="3"/>
      <c r="G3334" s="3"/>
      <c r="I3334" s="143"/>
      <c r="J3334" s="143"/>
      <c r="K3334" s="143"/>
      <c r="L3334" s="143"/>
      <c r="M3334" s="237"/>
      <c r="N3334" s="143"/>
      <c r="O3334" s="143"/>
      <c r="P3334" s="143"/>
      <c r="Q3334" s="143"/>
      <c r="R3334" s="143"/>
      <c r="S3334" s="143"/>
      <c r="T3334" s="143"/>
      <c r="U3334" s="143"/>
      <c r="V3334" s="143"/>
      <c r="W3334" s="90">
        <f>IF(AND($AM$17&gt;=$X3334,$AM$17&lt;=$Y3334),'TARIFA ENTREGA A DIRECCION USD'!A3334,$W3335)</f>
        <v>0</v>
      </c>
      <c r="X3334" s="90">
        <v>3325.0010000000002</v>
      </c>
      <c r="Y3334" s="90">
        <v>3326</v>
      </c>
      <c r="Z3334" s="144"/>
    </row>
    <row r="3335" spans="1:26" x14ac:dyDescent="0.2">
      <c r="A3335" s="3"/>
      <c r="B3335" s="3"/>
      <c r="C3335" s="3"/>
      <c r="D3335" s="3"/>
      <c r="E3335" s="3"/>
      <c r="F3335" s="3"/>
      <c r="G3335" s="3"/>
      <c r="I3335" s="143"/>
      <c r="J3335" s="143"/>
      <c r="K3335" s="143"/>
      <c r="L3335" s="143"/>
      <c r="M3335" s="237"/>
      <c r="N3335" s="143"/>
      <c r="O3335" s="143"/>
      <c r="P3335" s="143"/>
      <c r="Q3335" s="143"/>
      <c r="R3335" s="143"/>
      <c r="S3335" s="143"/>
      <c r="T3335" s="143"/>
      <c r="U3335" s="143"/>
      <c r="V3335" s="143"/>
      <c r="W3335" s="90">
        <f>IF(AND($AM$17&gt;=$X3335,$AM$17&lt;=$Y3335),'TARIFA ENTREGA A DIRECCION USD'!A3335,$W3336)</f>
        <v>0</v>
      </c>
      <c r="X3335" s="90">
        <v>3326.0010000000002</v>
      </c>
      <c r="Y3335" s="90">
        <v>3327</v>
      </c>
      <c r="Z3335" s="144"/>
    </row>
    <row r="3336" spans="1:26" x14ac:dyDescent="0.2">
      <c r="A3336" s="3"/>
      <c r="B3336" s="3"/>
      <c r="C3336" s="3"/>
      <c r="D3336" s="3"/>
      <c r="E3336" s="3"/>
      <c r="F3336" s="3"/>
      <c r="G3336" s="3"/>
      <c r="I3336" s="143"/>
      <c r="J3336" s="143"/>
      <c r="K3336" s="143"/>
      <c r="L3336" s="143"/>
      <c r="M3336" s="237"/>
      <c r="N3336" s="143"/>
      <c r="O3336" s="143"/>
      <c r="P3336" s="143"/>
      <c r="Q3336" s="143"/>
      <c r="R3336" s="143"/>
      <c r="S3336" s="143"/>
      <c r="T3336" s="143"/>
      <c r="U3336" s="143"/>
      <c r="V3336" s="143"/>
      <c r="W3336" s="90">
        <f>IF(AND($AM$17&gt;=$X3336,$AM$17&lt;=$Y3336),'TARIFA ENTREGA A DIRECCION USD'!A3336,$W3337)</f>
        <v>0</v>
      </c>
      <c r="X3336" s="90">
        <v>3327.0010000000002</v>
      </c>
      <c r="Y3336" s="90">
        <v>3328</v>
      </c>
      <c r="Z3336" s="144"/>
    </row>
    <row r="3337" spans="1:26" x14ac:dyDescent="0.2">
      <c r="A3337" s="3"/>
      <c r="B3337" s="3"/>
      <c r="C3337" s="3"/>
      <c r="D3337" s="3"/>
      <c r="E3337" s="3"/>
      <c r="F3337" s="3"/>
      <c r="G3337" s="3"/>
      <c r="I3337" s="143"/>
      <c r="J3337" s="143"/>
      <c r="K3337" s="143"/>
      <c r="L3337" s="143"/>
      <c r="M3337" s="237"/>
      <c r="N3337" s="143"/>
      <c r="O3337" s="143"/>
      <c r="P3337" s="143"/>
      <c r="Q3337" s="143"/>
      <c r="R3337" s="143"/>
      <c r="S3337" s="143"/>
      <c r="T3337" s="143"/>
      <c r="U3337" s="143"/>
      <c r="V3337" s="143"/>
      <c r="W3337" s="90">
        <f>IF(AND($AM$17&gt;=$X3337,$AM$17&lt;=$Y3337),'TARIFA ENTREGA A DIRECCION USD'!A3337,$W3338)</f>
        <v>0</v>
      </c>
      <c r="X3337" s="90">
        <v>3328.0010000000002</v>
      </c>
      <c r="Y3337" s="90">
        <v>3329</v>
      </c>
      <c r="Z3337" s="144"/>
    </row>
    <row r="3338" spans="1:26" x14ac:dyDescent="0.2">
      <c r="A3338" s="3"/>
      <c r="B3338" s="3"/>
      <c r="C3338" s="3"/>
      <c r="D3338" s="3"/>
      <c r="E3338" s="3"/>
      <c r="F3338" s="3"/>
      <c r="G3338" s="3"/>
      <c r="I3338" s="143"/>
      <c r="J3338" s="143"/>
      <c r="K3338" s="143"/>
      <c r="L3338" s="143"/>
      <c r="M3338" s="237"/>
      <c r="N3338" s="143"/>
      <c r="O3338" s="143"/>
      <c r="P3338" s="143"/>
      <c r="Q3338" s="143"/>
      <c r="R3338" s="143"/>
      <c r="S3338" s="143"/>
      <c r="T3338" s="143"/>
      <c r="U3338" s="143"/>
      <c r="V3338" s="143"/>
      <c r="W3338" s="90">
        <f>IF(AND($AM$17&gt;=$X3338,$AM$17&lt;=$Y3338),'TARIFA ENTREGA A DIRECCION USD'!A3338,$W3339)</f>
        <v>0</v>
      </c>
      <c r="X3338" s="90">
        <v>3329.0010000000002</v>
      </c>
      <c r="Y3338" s="90">
        <v>3330</v>
      </c>
      <c r="Z3338" s="144"/>
    </row>
    <row r="3339" spans="1:26" x14ac:dyDescent="0.2">
      <c r="A3339" s="3"/>
      <c r="B3339" s="3"/>
      <c r="C3339" s="3"/>
      <c r="D3339" s="3"/>
      <c r="E3339" s="3"/>
      <c r="F3339" s="3"/>
      <c r="G3339" s="3"/>
      <c r="I3339" s="143"/>
      <c r="J3339" s="143"/>
      <c r="K3339" s="143"/>
      <c r="L3339" s="143"/>
      <c r="M3339" s="237"/>
      <c r="N3339" s="143"/>
      <c r="O3339" s="143"/>
      <c r="P3339" s="143"/>
      <c r="Q3339" s="143"/>
      <c r="R3339" s="143"/>
      <c r="S3339" s="143"/>
      <c r="T3339" s="143"/>
      <c r="U3339" s="143"/>
      <c r="V3339" s="143"/>
      <c r="W3339" s="90">
        <f>IF(AND($AM$17&gt;=$X3339,$AM$17&lt;=$Y3339),'TARIFA ENTREGA A DIRECCION USD'!A3339,$W3340)</f>
        <v>0</v>
      </c>
      <c r="X3339" s="90">
        <v>3330.0010000000002</v>
      </c>
      <c r="Y3339" s="90">
        <v>3331</v>
      </c>
      <c r="Z3339" s="144"/>
    </row>
    <row r="3340" spans="1:26" x14ac:dyDescent="0.2">
      <c r="A3340" s="3"/>
      <c r="B3340" s="3"/>
      <c r="C3340" s="3"/>
      <c r="D3340" s="3"/>
      <c r="E3340" s="3"/>
      <c r="F3340" s="3"/>
      <c r="G3340" s="3"/>
      <c r="I3340" s="143"/>
      <c r="J3340" s="143"/>
      <c r="K3340" s="143"/>
      <c r="L3340" s="143"/>
      <c r="M3340" s="237"/>
      <c r="N3340" s="143"/>
      <c r="O3340" s="143"/>
      <c r="P3340" s="143"/>
      <c r="Q3340" s="143"/>
      <c r="R3340" s="143"/>
      <c r="S3340" s="143"/>
      <c r="T3340" s="143"/>
      <c r="U3340" s="143"/>
      <c r="V3340" s="143"/>
      <c r="W3340" s="90">
        <f>IF(AND($AM$17&gt;=$X3340,$AM$17&lt;=$Y3340),'TARIFA ENTREGA A DIRECCION USD'!A3340,$W3341)</f>
        <v>0</v>
      </c>
      <c r="X3340" s="90">
        <v>3331.0010000000002</v>
      </c>
      <c r="Y3340" s="90">
        <v>3332</v>
      </c>
      <c r="Z3340" s="144"/>
    </row>
    <row r="3341" spans="1:26" x14ac:dyDescent="0.2">
      <c r="A3341" s="3"/>
      <c r="B3341" s="3"/>
      <c r="C3341" s="3"/>
      <c r="D3341" s="3"/>
      <c r="E3341" s="3"/>
      <c r="F3341" s="3"/>
      <c r="G3341" s="3"/>
      <c r="I3341" s="143"/>
      <c r="J3341" s="143"/>
      <c r="K3341" s="143"/>
      <c r="L3341" s="143"/>
      <c r="M3341" s="237"/>
      <c r="N3341" s="143"/>
      <c r="O3341" s="143"/>
      <c r="P3341" s="143"/>
      <c r="Q3341" s="143"/>
      <c r="R3341" s="143"/>
      <c r="S3341" s="143"/>
      <c r="T3341" s="143"/>
      <c r="U3341" s="143"/>
      <c r="V3341" s="143"/>
      <c r="W3341" s="90">
        <f>IF(AND($AM$17&gt;=$X3341,$AM$17&lt;=$Y3341),'TARIFA ENTREGA A DIRECCION USD'!A3341,$W3342)</f>
        <v>0</v>
      </c>
      <c r="X3341" s="90">
        <v>3332.0010000000002</v>
      </c>
      <c r="Y3341" s="90">
        <v>3333</v>
      </c>
      <c r="Z3341" s="144"/>
    </row>
    <row r="3342" spans="1:26" x14ac:dyDescent="0.2">
      <c r="A3342" s="3"/>
      <c r="B3342" s="3"/>
      <c r="C3342" s="3"/>
      <c r="D3342" s="3"/>
      <c r="E3342" s="3"/>
      <c r="F3342" s="3"/>
      <c r="G3342" s="3"/>
      <c r="I3342" s="143"/>
      <c r="J3342" s="143"/>
      <c r="K3342" s="143"/>
      <c r="L3342" s="143"/>
      <c r="M3342" s="237"/>
      <c r="N3342" s="143"/>
      <c r="O3342" s="143"/>
      <c r="P3342" s="143"/>
      <c r="Q3342" s="143"/>
      <c r="R3342" s="143"/>
      <c r="S3342" s="143"/>
      <c r="T3342" s="143"/>
      <c r="U3342" s="143"/>
      <c r="V3342" s="143"/>
      <c r="W3342" s="90">
        <f>IF(AND($AM$17&gt;=$X3342,$AM$17&lt;=$Y3342),'TARIFA ENTREGA A DIRECCION USD'!A3342,$W3343)</f>
        <v>0</v>
      </c>
      <c r="X3342" s="90">
        <v>3333.0010000000002</v>
      </c>
      <c r="Y3342" s="90">
        <v>3334</v>
      </c>
      <c r="Z3342" s="144"/>
    </row>
    <row r="3343" spans="1:26" x14ac:dyDescent="0.2">
      <c r="A3343" s="3"/>
      <c r="B3343" s="3"/>
      <c r="C3343" s="3"/>
      <c r="D3343" s="3"/>
      <c r="E3343" s="3"/>
      <c r="F3343" s="3"/>
      <c r="G3343" s="3"/>
      <c r="I3343" s="143"/>
      <c r="J3343" s="143"/>
      <c r="K3343" s="143"/>
      <c r="L3343" s="143"/>
      <c r="M3343" s="237"/>
      <c r="N3343" s="143"/>
      <c r="O3343" s="143"/>
      <c r="P3343" s="143"/>
      <c r="Q3343" s="143"/>
      <c r="R3343" s="143"/>
      <c r="S3343" s="143"/>
      <c r="T3343" s="143"/>
      <c r="U3343" s="143"/>
      <c r="V3343" s="143"/>
      <c r="W3343" s="90">
        <f>IF(AND($AM$17&gt;=$X3343,$AM$17&lt;=$Y3343),'TARIFA ENTREGA A DIRECCION USD'!A3343,$W3344)</f>
        <v>0</v>
      </c>
      <c r="X3343" s="90">
        <v>3334.0010000000002</v>
      </c>
      <c r="Y3343" s="90">
        <v>3335</v>
      </c>
      <c r="Z3343" s="144"/>
    </row>
    <row r="3344" spans="1:26" x14ac:dyDescent="0.2">
      <c r="A3344" s="3"/>
      <c r="B3344" s="3"/>
      <c r="C3344" s="3"/>
      <c r="D3344" s="3"/>
      <c r="E3344" s="3"/>
      <c r="F3344" s="3"/>
      <c r="G3344" s="3"/>
      <c r="I3344" s="143"/>
      <c r="J3344" s="143"/>
      <c r="K3344" s="143"/>
      <c r="L3344" s="143"/>
      <c r="M3344" s="237"/>
      <c r="N3344" s="143"/>
      <c r="O3344" s="143"/>
      <c r="P3344" s="143"/>
      <c r="Q3344" s="143"/>
      <c r="R3344" s="143"/>
      <c r="S3344" s="143"/>
      <c r="T3344" s="143"/>
      <c r="U3344" s="143"/>
      <c r="V3344" s="143"/>
      <c r="W3344" s="90">
        <f>IF(AND($AM$17&gt;=$X3344,$AM$17&lt;=$Y3344),'TARIFA ENTREGA A DIRECCION USD'!A3344,$W3345)</f>
        <v>0</v>
      </c>
      <c r="X3344" s="90">
        <v>3335.0010000000002</v>
      </c>
      <c r="Y3344" s="90">
        <v>3336</v>
      </c>
      <c r="Z3344" s="144"/>
    </row>
    <row r="3345" spans="1:26" x14ac:dyDescent="0.2">
      <c r="A3345" s="3"/>
      <c r="B3345" s="3"/>
      <c r="C3345" s="3"/>
      <c r="D3345" s="3"/>
      <c r="E3345" s="3"/>
      <c r="F3345" s="3"/>
      <c r="G3345" s="3"/>
      <c r="I3345" s="143"/>
      <c r="J3345" s="143"/>
      <c r="K3345" s="143"/>
      <c r="L3345" s="143"/>
      <c r="M3345" s="237"/>
      <c r="N3345" s="143"/>
      <c r="O3345" s="143"/>
      <c r="P3345" s="143"/>
      <c r="Q3345" s="143"/>
      <c r="R3345" s="143"/>
      <c r="S3345" s="143"/>
      <c r="T3345" s="143"/>
      <c r="U3345" s="143"/>
      <c r="V3345" s="143"/>
      <c r="W3345" s="90">
        <f>IF(AND($AM$17&gt;=$X3345,$AM$17&lt;=$Y3345),'TARIFA ENTREGA A DIRECCION USD'!A3345,$W3346)</f>
        <v>0</v>
      </c>
      <c r="X3345" s="90">
        <v>3336.0010000000002</v>
      </c>
      <c r="Y3345" s="90">
        <v>3337</v>
      </c>
      <c r="Z3345" s="144"/>
    </row>
    <row r="3346" spans="1:26" x14ac:dyDescent="0.2">
      <c r="A3346" s="3"/>
      <c r="B3346" s="3"/>
      <c r="C3346" s="3"/>
      <c r="D3346" s="3"/>
      <c r="E3346" s="3"/>
      <c r="F3346" s="3"/>
      <c r="G3346" s="3"/>
      <c r="I3346" s="143"/>
      <c r="J3346" s="143"/>
      <c r="K3346" s="143"/>
      <c r="L3346" s="143"/>
      <c r="M3346" s="237"/>
      <c r="N3346" s="143"/>
      <c r="O3346" s="143"/>
      <c r="P3346" s="143"/>
      <c r="Q3346" s="143"/>
      <c r="R3346" s="143"/>
      <c r="S3346" s="143"/>
      <c r="T3346" s="143"/>
      <c r="U3346" s="143"/>
      <c r="V3346" s="143"/>
      <c r="W3346" s="90">
        <f>IF(AND($AM$17&gt;=$X3346,$AM$17&lt;=$Y3346),'TARIFA ENTREGA A DIRECCION USD'!A3346,$W3347)</f>
        <v>0</v>
      </c>
      <c r="X3346" s="90">
        <v>3337.0010000000002</v>
      </c>
      <c r="Y3346" s="90">
        <v>3338</v>
      </c>
      <c r="Z3346" s="144"/>
    </row>
    <row r="3347" spans="1:26" x14ac:dyDescent="0.2">
      <c r="A3347" s="3"/>
      <c r="B3347" s="3"/>
      <c r="C3347" s="3"/>
      <c r="D3347" s="3"/>
      <c r="E3347" s="3"/>
      <c r="F3347" s="3"/>
      <c r="G3347" s="3"/>
      <c r="I3347" s="143"/>
      <c r="J3347" s="143"/>
      <c r="K3347" s="143"/>
      <c r="L3347" s="143"/>
      <c r="M3347" s="237"/>
      <c r="N3347" s="143"/>
      <c r="O3347" s="143"/>
      <c r="P3347" s="143"/>
      <c r="Q3347" s="143"/>
      <c r="R3347" s="143"/>
      <c r="S3347" s="143"/>
      <c r="T3347" s="143"/>
      <c r="U3347" s="143"/>
      <c r="V3347" s="143"/>
      <c r="W3347" s="90">
        <f>IF(AND($AM$17&gt;=$X3347,$AM$17&lt;=$Y3347),'TARIFA ENTREGA A DIRECCION USD'!A3347,$W3348)</f>
        <v>0</v>
      </c>
      <c r="X3347" s="90">
        <v>3338.0010000000002</v>
      </c>
      <c r="Y3347" s="90">
        <v>3339</v>
      </c>
      <c r="Z3347" s="144"/>
    </row>
    <row r="3348" spans="1:26" x14ac:dyDescent="0.2">
      <c r="A3348" s="3"/>
      <c r="B3348" s="3"/>
      <c r="C3348" s="3"/>
      <c r="D3348" s="3"/>
      <c r="E3348" s="3"/>
      <c r="F3348" s="3"/>
      <c r="G3348" s="3"/>
      <c r="I3348" s="143"/>
      <c r="J3348" s="143"/>
      <c r="K3348" s="143"/>
      <c r="L3348" s="143"/>
      <c r="M3348" s="237"/>
      <c r="N3348" s="143"/>
      <c r="O3348" s="143"/>
      <c r="P3348" s="143"/>
      <c r="Q3348" s="143"/>
      <c r="R3348" s="143"/>
      <c r="S3348" s="143"/>
      <c r="T3348" s="143"/>
      <c r="U3348" s="143"/>
      <c r="V3348" s="143"/>
      <c r="W3348" s="90">
        <f>IF(AND($AM$17&gt;=$X3348,$AM$17&lt;=$Y3348),'TARIFA ENTREGA A DIRECCION USD'!A3348,$W3349)</f>
        <v>0</v>
      </c>
      <c r="X3348" s="90">
        <v>3339.0010000000002</v>
      </c>
      <c r="Y3348" s="90">
        <v>3340</v>
      </c>
      <c r="Z3348" s="144"/>
    </row>
    <row r="3349" spans="1:26" x14ac:dyDescent="0.2">
      <c r="A3349" s="3"/>
      <c r="B3349" s="3"/>
      <c r="C3349" s="3"/>
      <c r="D3349" s="3"/>
      <c r="E3349" s="3"/>
      <c r="F3349" s="3"/>
      <c r="G3349" s="3"/>
      <c r="I3349" s="143"/>
      <c r="J3349" s="143"/>
      <c r="K3349" s="143"/>
      <c r="L3349" s="143"/>
      <c r="M3349" s="237"/>
      <c r="N3349" s="143"/>
      <c r="O3349" s="143"/>
      <c r="P3349" s="143"/>
      <c r="Q3349" s="143"/>
      <c r="R3349" s="143"/>
      <c r="S3349" s="143"/>
      <c r="T3349" s="143"/>
      <c r="U3349" s="143"/>
      <c r="V3349" s="143"/>
      <c r="W3349" s="90">
        <f>IF(AND($AM$17&gt;=$X3349,$AM$17&lt;=$Y3349),'TARIFA ENTREGA A DIRECCION USD'!A3349,$W3350)</f>
        <v>0</v>
      </c>
      <c r="X3349" s="90">
        <v>3340.0010000000002</v>
      </c>
      <c r="Y3349" s="90">
        <v>3341</v>
      </c>
      <c r="Z3349" s="144"/>
    </row>
    <row r="3350" spans="1:26" x14ac:dyDescent="0.2">
      <c r="A3350" s="3"/>
      <c r="B3350" s="3"/>
      <c r="C3350" s="3"/>
      <c r="D3350" s="3"/>
      <c r="E3350" s="3"/>
      <c r="F3350" s="3"/>
      <c r="G3350" s="3"/>
      <c r="I3350" s="143"/>
      <c r="J3350" s="143"/>
      <c r="K3350" s="143"/>
      <c r="L3350" s="143"/>
      <c r="M3350" s="237"/>
      <c r="N3350" s="143"/>
      <c r="O3350" s="143"/>
      <c r="P3350" s="143"/>
      <c r="Q3350" s="143"/>
      <c r="R3350" s="143"/>
      <c r="S3350" s="143"/>
      <c r="T3350" s="143"/>
      <c r="U3350" s="143"/>
      <c r="V3350" s="143"/>
      <c r="W3350" s="90">
        <f>IF(AND($AM$17&gt;=$X3350,$AM$17&lt;=$Y3350),'TARIFA ENTREGA A DIRECCION USD'!A3350,$W3351)</f>
        <v>0</v>
      </c>
      <c r="X3350" s="90">
        <v>3341.0010000000002</v>
      </c>
      <c r="Y3350" s="90">
        <v>3342</v>
      </c>
      <c r="Z3350" s="144"/>
    </row>
    <row r="3351" spans="1:26" x14ac:dyDescent="0.2">
      <c r="A3351" s="3"/>
      <c r="B3351" s="3"/>
      <c r="C3351" s="3"/>
      <c r="D3351" s="3"/>
      <c r="E3351" s="3"/>
      <c r="F3351" s="3"/>
      <c r="G3351" s="3"/>
      <c r="I3351" s="143"/>
      <c r="J3351" s="143"/>
      <c r="K3351" s="143"/>
      <c r="L3351" s="143"/>
      <c r="M3351" s="237"/>
      <c r="N3351" s="143"/>
      <c r="O3351" s="143"/>
      <c r="P3351" s="143"/>
      <c r="Q3351" s="143"/>
      <c r="R3351" s="143"/>
      <c r="S3351" s="143"/>
      <c r="T3351" s="143"/>
      <c r="U3351" s="143"/>
      <c r="V3351" s="143"/>
      <c r="W3351" s="90">
        <f>IF(AND($AM$17&gt;=$X3351,$AM$17&lt;=$Y3351),'TARIFA ENTREGA A DIRECCION USD'!A3351,$W3352)</f>
        <v>0</v>
      </c>
      <c r="X3351" s="90">
        <v>3342.0010000000002</v>
      </c>
      <c r="Y3351" s="90">
        <v>3343</v>
      </c>
      <c r="Z3351" s="144"/>
    </row>
    <row r="3352" spans="1:26" x14ac:dyDescent="0.2">
      <c r="A3352" s="3"/>
      <c r="B3352" s="3"/>
      <c r="C3352" s="3"/>
      <c r="D3352" s="3"/>
      <c r="E3352" s="3"/>
      <c r="F3352" s="3"/>
      <c r="G3352" s="3"/>
      <c r="I3352" s="143"/>
      <c r="J3352" s="143"/>
      <c r="K3352" s="143"/>
      <c r="L3352" s="143"/>
      <c r="M3352" s="237"/>
      <c r="N3352" s="143"/>
      <c r="O3352" s="143"/>
      <c r="P3352" s="143"/>
      <c r="Q3352" s="143"/>
      <c r="R3352" s="143"/>
      <c r="S3352" s="143"/>
      <c r="T3352" s="143"/>
      <c r="U3352" s="143"/>
      <c r="V3352" s="143"/>
      <c r="W3352" s="90">
        <f>IF(AND($AM$17&gt;=$X3352,$AM$17&lt;=$Y3352),'TARIFA ENTREGA A DIRECCION USD'!A3352,$W3353)</f>
        <v>0</v>
      </c>
      <c r="X3352" s="90">
        <v>3343.0010000000002</v>
      </c>
      <c r="Y3352" s="90">
        <v>3344</v>
      </c>
      <c r="Z3352" s="144"/>
    </row>
    <row r="3353" spans="1:26" x14ac:dyDescent="0.2">
      <c r="A3353" s="3"/>
      <c r="B3353" s="3"/>
      <c r="C3353" s="3"/>
      <c r="D3353" s="3"/>
      <c r="E3353" s="3"/>
      <c r="F3353" s="3"/>
      <c r="G3353" s="3"/>
      <c r="I3353" s="143"/>
      <c r="J3353" s="143"/>
      <c r="K3353" s="143"/>
      <c r="L3353" s="143"/>
      <c r="M3353" s="237"/>
      <c r="N3353" s="143"/>
      <c r="O3353" s="143"/>
      <c r="P3353" s="143"/>
      <c r="Q3353" s="143"/>
      <c r="R3353" s="143"/>
      <c r="S3353" s="143"/>
      <c r="T3353" s="143"/>
      <c r="U3353" s="143"/>
      <c r="V3353" s="143"/>
      <c r="W3353" s="90">
        <f>IF(AND($AM$17&gt;=$X3353,$AM$17&lt;=$Y3353),'TARIFA ENTREGA A DIRECCION USD'!A3353,$W3354)</f>
        <v>0</v>
      </c>
      <c r="X3353" s="90">
        <v>3344.0010000000002</v>
      </c>
      <c r="Y3353" s="90">
        <v>3345</v>
      </c>
      <c r="Z3353" s="144"/>
    </row>
    <row r="3354" spans="1:26" x14ac:dyDescent="0.2">
      <c r="A3354" s="3"/>
      <c r="B3354" s="3"/>
      <c r="C3354" s="3"/>
      <c r="D3354" s="3"/>
      <c r="E3354" s="3"/>
      <c r="F3354" s="3"/>
      <c r="G3354" s="3"/>
      <c r="I3354" s="143"/>
      <c r="J3354" s="143"/>
      <c r="K3354" s="143"/>
      <c r="L3354" s="143"/>
      <c r="M3354" s="237"/>
      <c r="N3354" s="143"/>
      <c r="O3354" s="143"/>
      <c r="P3354" s="143"/>
      <c r="Q3354" s="143"/>
      <c r="R3354" s="143"/>
      <c r="S3354" s="143"/>
      <c r="T3354" s="143"/>
      <c r="U3354" s="143"/>
      <c r="V3354" s="143"/>
      <c r="W3354" s="90">
        <f>IF(AND($AM$17&gt;=$X3354,$AM$17&lt;=$Y3354),'TARIFA ENTREGA A DIRECCION USD'!A3354,$W3355)</f>
        <v>0</v>
      </c>
      <c r="X3354" s="90">
        <v>3345.0010000000002</v>
      </c>
      <c r="Y3354" s="90">
        <v>3346</v>
      </c>
      <c r="Z3354" s="144"/>
    </row>
    <row r="3355" spans="1:26" x14ac:dyDescent="0.2">
      <c r="A3355" s="3"/>
      <c r="B3355" s="3"/>
      <c r="C3355" s="3"/>
      <c r="D3355" s="3"/>
      <c r="E3355" s="3"/>
      <c r="F3355" s="3"/>
      <c r="G3355" s="3"/>
      <c r="I3355" s="143"/>
      <c r="J3355" s="143"/>
      <c r="K3355" s="143"/>
      <c r="L3355" s="143"/>
      <c r="M3355" s="237"/>
      <c r="N3355" s="143"/>
      <c r="O3355" s="143"/>
      <c r="P3355" s="143"/>
      <c r="Q3355" s="143"/>
      <c r="R3355" s="143"/>
      <c r="S3355" s="143"/>
      <c r="T3355" s="143"/>
      <c r="U3355" s="143"/>
      <c r="V3355" s="143"/>
      <c r="W3355" s="90">
        <f>IF(AND($AM$17&gt;=$X3355,$AM$17&lt;=$Y3355),'TARIFA ENTREGA A DIRECCION USD'!A3355,$W3356)</f>
        <v>0</v>
      </c>
      <c r="X3355" s="90">
        <v>3346.0010000000002</v>
      </c>
      <c r="Y3355" s="90">
        <v>3347</v>
      </c>
      <c r="Z3355" s="144"/>
    </row>
    <row r="3356" spans="1:26" x14ac:dyDescent="0.2">
      <c r="A3356" s="3"/>
      <c r="B3356" s="3"/>
      <c r="C3356" s="3"/>
      <c r="D3356" s="3"/>
      <c r="E3356" s="3"/>
      <c r="F3356" s="3"/>
      <c r="G3356" s="3"/>
      <c r="I3356" s="143"/>
      <c r="J3356" s="143"/>
      <c r="K3356" s="143"/>
      <c r="L3356" s="143"/>
      <c r="M3356" s="237"/>
      <c r="N3356" s="143"/>
      <c r="O3356" s="143"/>
      <c r="P3356" s="143"/>
      <c r="Q3356" s="143"/>
      <c r="R3356" s="143"/>
      <c r="S3356" s="143"/>
      <c r="T3356" s="143"/>
      <c r="U3356" s="143"/>
      <c r="V3356" s="143"/>
      <c r="W3356" s="90">
        <f>IF(AND($AM$17&gt;=$X3356,$AM$17&lt;=$Y3356),'TARIFA ENTREGA A DIRECCION USD'!A3356,$W3357)</f>
        <v>0</v>
      </c>
      <c r="X3356" s="90">
        <v>3347.0010000000002</v>
      </c>
      <c r="Y3356" s="90">
        <v>3348</v>
      </c>
      <c r="Z3356" s="144"/>
    </row>
    <row r="3357" spans="1:26" x14ac:dyDescent="0.2">
      <c r="A3357" s="3"/>
      <c r="B3357" s="3"/>
      <c r="C3357" s="3"/>
      <c r="D3357" s="3"/>
      <c r="E3357" s="3"/>
      <c r="F3357" s="3"/>
      <c r="G3357" s="3"/>
      <c r="I3357" s="143"/>
      <c r="J3357" s="143"/>
      <c r="K3357" s="143"/>
      <c r="L3357" s="143"/>
      <c r="M3357" s="237"/>
      <c r="N3357" s="143"/>
      <c r="O3357" s="143"/>
      <c r="P3357" s="143"/>
      <c r="Q3357" s="143"/>
      <c r="R3357" s="143"/>
      <c r="S3357" s="143"/>
      <c r="T3357" s="143"/>
      <c r="U3357" s="143"/>
      <c r="V3357" s="143"/>
      <c r="W3357" s="90">
        <f>IF(AND($AM$17&gt;=$X3357,$AM$17&lt;=$Y3357),'TARIFA ENTREGA A DIRECCION USD'!A3357,$W3358)</f>
        <v>0</v>
      </c>
      <c r="X3357" s="90">
        <v>3348.0010000000002</v>
      </c>
      <c r="Y3357" s="90">
        <v>3349</v>
      </c>
      <c r="Z3357" s="144"/>
    </row>
    <row r="3358" spans="1:26" x14ac:dyDescent="0.2">
      <c r="A3358" s="3"/>
      <c r="B3358" s="3"/>
      <c r="C3358" s="3"/>
      <c r="D3358" s="3"/>
      <c r="E3358" s="3"/>
      <c r="F3358" s="3"/>
      <c r="G3358" s="3"/>
      <c r="I3358" s="143"/>
      <c r="J3358" s="143"/>
      <c r="K3358" s="143"/>
      <c r="L3358" s="143"/>
      <c r="M3358" s="237"/>
      <c r="N3358" s="143"/>
      <c r="O3358" s="143"/>
      <c r="P3358" s="143"/>
      <c r="Q3358" s="143"/>
      <c r="R3358" s="143"/>
      <c r="S3358" s="143"/>
      <c r="T3358" s="143"/>
      <c r="U3358" s="143"/>
      <c r="V3358" s="143"/>
      <c r="W3358" s="90">
        <f>IF(AND($AM$17&gt;=$X3358,$AM$17&lt;=$Y3358),'TARIFA ENTREGA A DIRECCION USD'!A3358,$W3359)</f>
        <v>0</v>
      </c>
      <c r="X3358" s="90">
        <v>3349.0010000000002</v>
      </c>
      <c r="Y3358" s="90">
        <v>3350</v>
      </c>
      <c r="Z3358" s="144"/>
    </row>
    <row r="3359" spans="1:26" x14ac:dyDescent="0.2">
      <c r="A3359" s="3"/>
      <c r="B3359" s="3"/>
      <c r="C3359" s="3"/>
      <c r="D3359" s="3"/>
      <c r="E3359" s="3"/>
      <c r="F3359" s="3"/>
      <c r="G3359" s="3"/>
      <c r="I3359" s="143"/>
      <c r="J3359" s="143"/>
      <c r="K3359" s="143"/>
      <c r="L3359" s="143"/>
      <c r="M3359" s="237"/>
      <c r="N3359" s="143"/>
      <c r="O3359" s="143"/>
      <c r="P3359" s="143"/>
      <c r="Q3359" s="143"/>
      <c r="R3359" s="143"/>
      <c r="S3359" s="143"/>
      <c r="T3359" s="143"/>
      <c r="U3359" s="143"/>
      <c r="V3359" s="143"/>
      <c r="W3359" s="90">
        <f>IF(AND($AM$17&gt;=$X3359,$AM$17&lt;=$Y3359),'TARIFA ENTREGA A DIRECCION USD'!A3359,$W3360)</f>
        <v>0</v>
      </c>
      <c r="X3359" s="90">
        <v>3350.0010000000002</v>
      </c>
      <c r="Y3359" s="90">
        <v>3351</v>
      </c>
      <c r="Z3359" s="144"/>
    </row>
    <row r="3360" spans="1:26" x14ac:dyDescent="0.2">
      <c r="A3360" s="3"/>
      <c r="B3360" s="3"/>
      <c r="C3360" s="3"/>
      <c r="D3360" s="3"/>
      <c r="E3360" s="3"/>
      <c r="F3360" s="3"/>
      <c r="G3360" s="3"/>
      <c r="I3360" s="143"/>
      <c r="J3360" s="143"/>
      <c r="K3360" s="143"/>
      <c r="L3360" s="143"/>
      <c r="M3360" s="237"/>
      <c r="N3360" s="143"/>
      <c r="O3360" s="143"/>
      <c r="P3360" s="143"/>
      <c r="Q3360" s="143"/>
      <c r="R3360" s="143"/>
      <c r="S3360" s="143"/>
      <c r="T3360" s="143"/>
      <c r="U3360" s="143"/>
      <c r="V3360" s="143"/>
      <c r="W3360" s="90">
        <f>IF(AND($AM$17&gt;=$X3360,$AM$17&lt;=$Y3360),'TARIFA ENTREGA A DIRECCION USD'!A3360,$W3361)</f>
        <v>0</v>
      </c>
      <c r="X3360" s="90">
        <v>3351.0010000000002</v>
      </c>
      <c r="Y3360" s="90">
        <v>3352</v>
      </c>
      <c r="Z3360" s="144"/>
    </row>
    <row r="3361" spans="1:26" x14ac:dyDescent="0.2">
      <c r="A3361" s="3"/>
      <c r="B3361" s="3"/>
      <c r="C3361" s="3"/>
      <c r="D3361" s="3"/>
      <c r="E3361" s="3"/>
      <c r="F3361" s="3"/>
      <c r="G3361" s="3"/>
      <c r="I3361" s="143"/>
      <c r="J3361" s="143"/>
      <c r="K3361" s="143"/>
      <c r="L3361" s="143"/>
      <c r="M3361" s="237"/>
      <c r="N3361" s="143"/>
      <c r="O3361" s="143"/>
      <c r="P3361" s="143"/>
      <c r="Q3361" s="143"/>
      <c r="R3361" s="143"/>
      <c r="S3361" s="143"/>
      <c r="T3361" s="143"/>
      <c r="U3361" s="143"/>
      <c r="V3361" s="143"/>
      <c r="W3361" s="90">
        <f>IF(AND($AM$17&gt;=$X3361,$AM$17&lt;=$Y3361),'TARIFA ENTREGA A DIRECCION USD'!A3361,$W3362)</f>
        <v>0</v>
      </c>
      <c r="X3361" s="90">
        <v>3352.0010000000002</v>
      </c>
      <c r="Y3361" s="90">
        <v>3353</v>
      </c>
      <c r="Z3361" s="144"/>
    </row>
    <row r="3362" spans="1:26" x14ac:dyDescent="0.2">
      <c r="A3362" s="3"/>
      <c r="B3362" s="3"/>
      <c r="C3362" s="3"/>
      <c r="D3362" s="3"/>
      <c r="E3362" s="3"/>
      <c r="F3362" s="3"/>
      <c r="G3362" s="3"/>
      <c r="I3362" s="143"/>
      <c r="J3362" s="143"/>
      <c r="K3362" s="143"/>
      <c r="L3362" s="143"/>
      <c r="M3362" s="237"/>
      <c r="N3362" s="143"/>
      <c r="O3362" s="143"/>
      <c r="P3362" s="143"/>
      <c r="Q3362" s="143"/>
      <c r="R3362" s="143"/>
      <c r="S3362" s="143"/>
      <c r="T3362" s="143"/>
      <c r="U3362" s="143"/>
      <c r="V3362" s="143"/>
      <c r="W3362" s="90">
        <f>IF(AND($AM$17&gt;=$X3362,$AM$17&lt;=$Y3362),'TARIFA ENTREGA A DIRECCION USD'!A3362,$W3363)</f>
        <v>0</v>
      </c>
      <c r="X3362" s="90">
        <v>3353.0010000000002</v>
      </c>
      <c r="Y3362" s="90">
        <v>3354</v>
      </c>
      <c r="Z3362" s="144"/>
    </row>
    <row r="3363" spans="1:26" x14ac:dyDescent="0.2">
      <c r="A3363" s="3"/>
      <c r="B3363" s="3"/>
      <c r="C3363" s="3"/>
      <c r="D3363" s="3"/>
      <c r="E3363" s="3"/>
      <c r="F3363" s="3"/>
      <c r="G3363" s="3"/>
      <c r="I3363" s="143"/>
      <c r="J3363" s="143"/>
      <c r="K3363" s="143"/>
      <c r="L3363" s="143"/>
      <c r="M3363" s="237"/>
      <c r="N3363" s="143"/>
      <c r="O3363" s="143"/>
      <c r="P3363" s="143"/>
      <c r="Q3363" s="143"/>
      <c r="R3363" s="143"/>
      <c r="S3363" s="143"/>
      <c r="T3363" s="143"/>
      <c r="U3363" s="143"/>
      <c r="V3363" s="143"/>
      <c r="W3363" s="90">
        <f>IF(AND($AM$17&gt;=$X3363,$AM$17&lt;=$Y3363),'TARIFA ENTREGA A DIRECCION USD'!A3363,$W3364)</f>
        <v>0</v>
      </c>
      <c r="X3363" s="90">
        <v>3354.0010000000002</v>
      </c>
      <c r="Y3363" s="90">
        <v>3355</v>
      </c>
      <c r="Z3363" s="144"/>
    </row>
    <row r="3364" spans="1:26" x14ac:dyDescent="0.2">
      <c r="A3364" s="3"/>
      <c r="B3364" s="3"/>
      <c r="C3364" s="3"/>
      <c r="D3364" s="3"/>
      <c r="E3364" s="3"/>
      <c r="F3364" s="3"/>
      <c r="G3364" s="3"/>
      <c r="I3364" s="143"/>
      <c r="J3364" s="143"/>
      <c r="K3364" s="143"/>
      <c r="L3364" s="143"/>
      <c r="M3364" s="237"/>
      <c r="N3364" s="143"/>
      <c r="O3364" s="143"/>
      <c r="P3364" s="143"/>
      <c r="Q3364" s="143"/>
      <c r="R3364" s="143"/>
      <c r="S3364" s="143"/>
      <c r="T3364" s="143"/>
      <c r="U3364" s="143"/>
      <c r="V3364" s="143"/>
      <c r="W3364" s="90">
        <f>IF(AND($AM$17&gt;=$X3364,$AM$17&lt;=$Y3364),'TARIFA ENTREGA A DIRECCION USD'!A3364,$W3365)</f>
        <v>0</v>
      </c>
      <c r="X3364" s="90">
        <v>3355.0010000000002</v>
      </c>
      <c r="Y3364" s="90">
        <v>3356</v>
      </c>
      <c r="Z3364" s="144"/>
    </row>
    <row r="3365" spans="1:26" x14ac:dyDescent="0.2">
      <c r="A3365" s="3"/>
      <c r="B3365" s="3"/>
      <c r="C3365" s="3"/>
      <c r="D3365" s="3"/>
      <c r="E3365" s="3"/>
      <c r="F3365" s="3"/>
      <c r="G3365" s="3"/>
      <c r="I3365" s="143"/>
      <c r="J3365" s="143"/>
      <c r="K3365" s="143"/>
      <c r="L3365" s="143"/>
      <c r="M3365" s="237"/>
      <c r="N3365" s="143"/>
      <c r="O3365" s="143"/>
      <c r="P3365" s="143"/>
      <c r="Q3365" s="143"/>
      <c r="R3365" s="143"/>
      <c r="S3365" s="143"/>
      <c r="T3365" s="143"/>
      <c r="U3365" s="143"/>
      <c r="V3365" s="143"/>
      <c r="W3365" s="90">
        <f>IF(AND($AM$17&gt;=$X3365,$AM$17&lt;=$Y3365),'TARIFA ENTREGA A DIRECCION USD'!A3365,$W3366)</f>
        <v>0</v>
      </c>
      <c r="X3365" s="90">
        <v>3356.0010000000002</v>
      </c>
      <c r="Y3365" s="90">
        <v>3357</v>
      </c>
      <c r="Z3365" s="144"/>
    </row>
    <row r="3366" spans="1:26" x14ac:dyDescent="0.2">
      <c r="A3366" s="3"/>
      <c r="B3366" s="3"/>
      <c r="C3366" s="3"/>
      <c r="D3366" s="3"/>
      <c r="E3366" s="3"/>
      <c r="F3366" s="3"/>
      <c r="G3366" s="3"/>
      <c r="I3366" s="143"/>
      <c r="J3366" s="143"/>
      <c r="K3366" s="143"/>
      <c r="L3366" s="143"/>
      <c r="M3366" s="237"/>
      <c r="N3366" s="143"/>
      <c r="O3366" s="143"/>
      <c r="P3366" s="143"/>
      <c r="Q3366" s="143"/>
      <c r="R3366" s="143"/>
      <c r="S3366" s="143"/>
      <c r="T3366" s="143"/>
      <c r="U3366" s="143"/>
      <c r="V3366" s="143"/>
      <c r="W3366" s="90">
        <f>IF(AND($AM$17&gt;=$X3366,$AM$17&lt;=$Y3366),'TARIFA ENTREGA A DIRECCION USD'!A3366,$W3367)</f>
        <v>0</v>
      </c>
      <c r="X3366" s="90">
        <v>3357.0010000000002</v>
      </c>
      <c r="Y3366" s="90">
        <v>3358</v>
      </c>
      <c r="Z3366" s="144"/>
    </row>
    <row r="3367" spans="1:26" x14ac:dyDescent="0.2">
      <c r="A3367" s="3"/>
      <c r="B3367" s="3"/>
      <c r="C3367" s="3"/>
      <c r="D3367" s="3"/>
      <c r="E3367" s="3"/>
      <c r="F3367" s="3"/>
      <c r="G3367" s="3"/>
      <c r="I3367" s="143"/>
      <c r="J3367" s="143"/>
      <c r="K3367" s="143"/>
      <c r="L3367" s="143"/>
      <c r="M3367" s="237"/>
      <c r="N3367" s="143"/>
      <c r="O3367" s="143"/>
      <c r="P3367" s="143"/>
      <c r="Q3367" s="143"/>
      <c r="R3367" s="143"/>
      <c r="S3367" s="143"/>
      <c r="T3367" s="143"/>
      <c r="U3367" s="143"/>
      <c r="V3367" s="143"/>
      <c r="W3367" s="90">
        <f>IF(AND($AM$17&gt;=$X3367,$AM$17&lt;=$Y3367),'TARIFA ENTREGA A DIRECCION USD'!A3367,$W3368)</f>
        <v>0</v>
      </c>
      <c r="X3367" s="90">
        <v>3358.0010000000002</v>
      </c>
      <c r="Y3367" s="90">
        <v>3359</v>
      </c>
      <c r="Z3367" s="144"/>
    </row>
    <row r="3368" spans="1:26" x14ac:dyDescent="0.2">
      <c r="A3368" s="3"/>
      <c r="B3368" s="3"/>
      <c r="C3368" s="3"/>
      <c r="D3368" s="3"/>
      <c r="E3368" s="3"/>
      <c r="F3368" s="3"/>
      <c r="G3368" s="3"/>
      <c r="I3368" s="143"/>
      <c r="J3368" s="143"/>
      <c r="K3368" s="143"/>
      <c r="L3368" s="143"/>
      <c r="M3368" s="237"/>
      <c r="N3368" s="143"/>
      <c r="O3368" s="143"/>
      <c r="P3368" s="143"/>
      <c r="Q3368" s="143"/>
      <c r="R3368" s="143"/>
      <c r="S3368" s="143"/>
      <c r="T3368" s="143"/>
      <c r="U3368" s="143"/>
      <c r="V3368" s="143"/>
      <c r="W3368" s="90">
        <f>IF(AND($AM$17&gt;=$X3368,$AM$17&lt;=$Y3368),'TARIFA ENTREGA A DIRECCION USD'!A3368,$W3369)</f>
        <v>0</v>
      </c>
      <c r="X3368" s="90">
        <v>3359.0010000000002</v>
      </c>
      <c r="Y3368" s="90">
        <v>3360</v>
      </c>
      <c r="Z3368" s="144"/>
    </row>
    <row r="3369" spans="1:26" x14ac:dyDescent="0.2">
      <c r="A3369" s="3"/>
      <c r="B3369" s="3"/>
      <c r="C3369" s="3"/>
      <c r="D3369" s="3"/>
      <c r="E3369" s="3"/>
      <c r="F3369" s="3"/>
      <c r="G3369" s="3"/>
      <c r="I3369" s="143"/>
      <c r="J3369" s="143"/>
      <c r="K3369" s="143"/>
      <c r="L3369" s="143"/>
      <c r="M3369" s="237"/>
      <c r="N3369" s="143"/>
      <c r="O3369" s="143"/>
      <c r="P3369" s="143"/>
      <c r="Q3369" s="143"/>
      <c r="R3369" s="143"/>
      <c r="S3369" s="143"/>
      <c r="T3369" s="143"/>
      <c r="U3369" s="143"/>
      <c r="V3369" s="143"/>
      <c r="W3369" s="90">
        <f>IF(AND($AM$17&gt;=$X3369,$AM$17&lt;=$Y3369),'TARIFA ENTREGA A DIRECCION USD'!A3369,$W3370)</f>
        <v>0</v>
      </c>
      <c r="X3369" s="90">
        <v>3360.0010000000002</v>
      </c>
      <c r="Y3369" s="90">
        <v>3361</v>
      </c>
      <c r="Z3369" s="144"/>
    </row>
    <row r="3370" spans="1:26" x14ac:dyDescent="0.2">
      <c r="A3370" s="3"/>
      <c r="B3370" s="3"/>
      <c r="C3370" s="3"/>
      <c r="D3370" s="3"/>
      <c r="E3370" s="3"/>
      <c r="F3370" s="3"/>
      <c r="G3370" s="3"/>
      <c r="I3370" s="143"/>
      <c r="J3370" s="143"/>
      <c r="K3370" s="143"/>
      <c r="L3370" s="143"/>
      <c r="M3370" s="237"/>
      <c r="N3370" s="143"/>
      <c r="O3370" s="143"/>
      <c r="P3370" s="143"/>
      <c r="Q3370" s="143"/>
      <c r="R3370" s="143"/>
      <c r="S3370" s="143"/>
      <c r="T3370" s="143"/>
      <c r="U3370" s="143"/>
      <c r="V3370" s="143"/>
      <c r="W3370" s="90">
        <f>IF(AND($AM$17&gt;=$X3370,$AM$17&lt;=$Y3370),'TARIFA ENTREGA A DIRECCION USD'!A3370,$W3371)</f>
        <v>0</v>
      </c>
      <c r="X3370" s="90">
        <v>3361.0010000000002</v>
      </c>
      <c r="Y3370" s="90">
        <v>3362</v>
      </c>
      <c r="Z3370" s="144"/>
    </row>
    <row r="3371" spans="1:26" x14ac:dyDescent="0.2">
      <c r="A3371" s="3"/>
      <c r="B3371" s="3"/>
      <c r="C3371" s="3"/>
      <c r="D3371" s="3"/>
      <c r="E3371" s="3"/>
      <c r="F3371" s="3"/>
      <c r="G3371" s="3"/>
      <c r="I3371" s="143"/>
      <c r="J3371" s="143"/>
      <c r="K3371" s="143"/>
      <c r="L3371" s="143"/>
      <c r="M3371" s="237"/>
      <c r="N3371" s="143"/>
      <c r="O3371" s="143"/>
      <c r="P3371" s="143"/>
      <c r="Q3371" s="143"/>
      <c r="R3371" s="143"/>
      <c r="S3371" s="143"/>
      <c r="T3371" s="143"/>
      <c r="U3371" s="143"/>
      <c r="V3371" s="143"/>
      <c r="W3371" s="90">
        <f>IF(AND($AM$17&gt;=$X3371,$AM$17&lt;=$Y3371),'TARIFA ENTREGA A DIRECCION USD'!A3371,$W3372)</f>
        <v>0</v>
      </c>
      <c r="X3371" s="90">
        <v>3362.0010000000002</v>
      </c>
      <c r="Y3371" s="90">
        <v>3363</v>
      </c>
      <c r="Z3371" s="144"/>
    </row>
    <row r="3372" spans="1:26" x14ac:dyDescent="0.2">
      <c r="A3372" s="3"/>
      <c r="B3372" s="3"/>
      <c r="C3372" s="3"/>
      <c r="D3372" s="3"/>
      <c r="E3372" s="3"/>
      <c r="F3372" s="3"/>
      <c r="G3372" s="3"/>
      <c r="I3372" s="143"/>
      <c r="J3372" s="143"/>
      <c r="K3372" s="143"/>
      <c r="L3372" s="143"/>
      <c r="M3372" s="237"/>
      <c r="N3372" s="143"/>
      <c r="O3372" s="143"/>
      <c r="P3372" s="143"/>
      <c r="Q3372" s="143"/>
      <c r="R3372" s="143"/>
      <c r="S3372" s="143"/>
      <c r="T3372" s="143"/>
      <c r="U3372" s="143"/>
      <c r="V3372" s="143"/>
      <c r="W3372" s="90">
        <f>IF(AND($AM$17&gt;=$X3372,$AM$17&lt;=$Y3372),'TARIFA ENTREGA A DIRECCION USD'!A3372,$W3373)</f>
        <v>0</v>
      </c>
      <c r="X3372" s="90">
        <v>3363.0010000000002</v>
      </c>
      <c r="Y3372" s="90">
        <v>3364</v>
      </c>
      <c r="Z3372" s="144"/>
    </row>
    <row r="3373" spans="1:26" x14ac:dyDescent="0.2">
      <c r="A3373" s="3"/>
      <c r="B3373" s="3"/>
      <c r="C3373" s="3"/>
      <c r="D3373" s="3"/>
      <c r="E3373" s="3"/>
      <c r="F3373" s="3"/>
      <c r="G3373" s="3"/>
      <c r="I3373" s="143"/>
      <c r="J3373" s="143"/>
      <c r="K3373" s="143"/>
      <c r="L3373" s="143"/>
      <c r="M3373" s="237"/>
      <c r="N3373" s="143"/>
      <c r="O3373" s="143"/>
      <c r="P3373" s="143"/>
      <c r="Q3373" s="143"/>
      <c r="R3373" s="143"/>
      <c r="S3373" s="143"/>
      <c r="T3373" s="143"/>
      <c r="U3373" s="143"/>
      <c r="V3373" s="143"/>
      <c r="W3373" s="90">
        <f>IF(AND($AM$17&gt;=$X3373,$AM$17&lt;=$Y3373),'TARIFA ENTREGA A DIRECCION USD'!A3373,$W3374)</f>
        <v>0</v>
      </c>
      <c r="X3373" s="90">
        <v>3364.0010000000002</v>
      </c>
      <c r="Y3373" s="90">
        <v>3365</v>
      </c>
      <c r="Z3373" s="144"/>
    </row>
    <row r="3374" spans="1:26" x14ac:dyDescent="0.2">
      <c r="A3374" s="3"/>
      <c r="B3374" s="3"/>
      <c r="C3374" s="3"/>
      <c r="D3374" s="3"/>
      <c r="E3374" s="3"/>
      <c r="F3374" s="3"/>
      <c r="G3374" s="3"/>
      <c r="I3374" s="143"/>
      <c r="J3374" s="143"/>
      <c r="K3374" s="143"/>
      <c r="L3374" s="143"/>
      <c r="M3374" s="237"/>
      <c r="N3374" s="143"/>
      <c r="O3374" s="143"/>
      <c r="P3374" s="143"/>
      <c r="Q3374" s="143"/>
      <c r="R3374" s="143"/>
      <c r="S3374" s="143"/>
      <c r="T3374" s="143"/>
      <c r="U3374" s="143"/>
      <c r="V3374" s="143"/>
      <c r="W3374" s="90">
        <f>IF(AND($AM$17&gt;=$X3374,$AM$17&lt;=$Y3374),'TARIFA ENTREGA A DIRECCION USD'!A3374,$W3375)</f>
        <v>0</v>
      </c>
      <c r="X3374" s="90">
        <v>3365.0010000000002</v>
      </c>
      <c r="Y3374" s="90">
        <v>3366</v>
      </c>
      <c r="Z3374" s="144"/>
    </row>
    <row r="3375" spans="1:26" x14ac:dyDescent="0.2">
      <c r="A3375" s="3"/>
      <c r="B3375" s="3"/>
      <c r="C3375" s="3"/>
      <c r="D3375" s="3"/>
      <c r="E3375" s="3"/>
      <c r="F3375" s="3"/>
      <c r="G3375" s="3"/>
      <c r="I3375" s="143"/>
      <c r="J3375" s="143"/>
      <c r="K3375" s="143"/>
      <c r="L3375" s="143"/>
      <c r="M3375" s="237"/>
      <c r="N3375" s="143"/>
      <c r="O3375" s="143"/>
      <c r="P3375" s="143"/>
      <c r="Q3375" s="143"/>
      <c r="R3375" s="143"/>
      <c r="S3375" s="143"/>
      <c r="T3375" s="143"/>
      <c r="U3375" s="143"/>
      <c r="V3375" s="143"/>
      <c r="W3375" s="90">
        <f>IF(AND($AM$17&gt;=$X3375,$AM$17&lt;=$Y3375),'TARIFA ENTREGA A DIRECCION USD'!A3375,$W3376)</f>
        <v>0</v>
      </c>
      <c r="X3375" s="90">
        <v>3366.0010000000002</v>
      </c>
      <c r="Y3375" s="90">
        <v>3367</v>
      </c>
      <c r="Z3375" s="144"/>
    </row>
    <row r="3376" spans="1:26" x14ac:dyDescent="0.2">
      <c r="A3376" s="3"/>
      <c r="B3376" s="3"/>
      <c r="C3376" s="3"/>
      <c r="D3376" s="3"/>
      <c r="E3376" s="3"/>
      <c r="F3376" s="3"/>
      <c r="G3376" s="3"/>
      <c r="I3376" s="143"/>
      <c r="J3376" s="143"/>
      <c r="K3376" s="143"/>
      <c r="L3376" s="143"/>
      <c r="M3376" s="237"/>
      <c r="N3376" s="143"/>
      <c r="O3376" s="143"/>
      <c r="P3376" s="143"/>
      <c r="Q3376" s="143"/>
      <c r="R3376" s="143"/>
      <c r="S3376" s="143"/>
      <c r="T3376" s="143"/>
      <c r="U3376" s="143"/>
      <c r="V3376" s="143"/>
      <c r="W3376" s="90">
        <f>IF(AND($AM$17&gt;=$X3376,$AM$17&lt;=$Y3376),'TARIFA ENTREGA A DIRECCION USD'!A3376,$W3377)</f>
        <v>0</v>
      </c>
      <c r="X3376" s="90">
        <v>3367.0010000000002</v>
      </c>
      <c r="Y3376" s="90">
        <v>3368</v>
      </c>
      <c r="Z3376" s="144"/>
    </row>
    <row r="3377" spans="1:26" x14ac:dyDescent="0.2">
      <c r="A3377" s="3"/>
      <c r="B3377" s="3"/>
      <c r="C3377" s="3"/>
      <c r="D3377" s="3"/>
      <c r="E3377" s="3"/>
      <c r="F3377" s="3"/>
      <c r="G3377" s="3"/>
      <c r="I3377" s="143"/>
      <c r="J3377" s="143"/>
      <c r="K3377" s="143"/>
      <c r="L3377" s="143"/>
      <c r="M3377" s="237"/>
      <c r="N3377" s="143"/>
      <c r="O3377" s="143"/>
      <c r="P3377" s="143"/>
      <c r="Q3377" s="143"/>
      <c r="R3377" s="143"/>
      <c r="S3377" s="143"/>
      <c r="T3377" s="143"/>
      <c r="U3377" s="143"/>
      <c r="V3377" s="143"/>
      <c r="W3377" s="90">
        <f>IF(AND($AM$17&gt;=$X3377,$AM$17&lt;=$Y3377),'TARIFA ENTREGA A DIRECCION USD'!A3377,$W3378)</f>
        <v>0</v>
      </c>
      <c r="X3377" s="90">
        <v>3368.0010000000002</v>
      </c>
      <c r="Y3377" s="90">
        <v>3369</v>
      </c>
      <c r="Z3377" s="144"/>
    </row>
    <row r="3378" spans="1:26" x14ac:dyDescent="0.2">
      <c r="A3378" s="3"/>
      <c r="B3378" s="3"/>
      <c r="C3378" s="3"/>
      <c r="D3378" s="3"/>
      <c r="E3378" s="3"/>
      <c r="F3378" s="3"/>
      <c r="G3378" s="3"/>
      <c r="I3378" s="143"/>
      <c r="J3378" s="143"/>
      <c r="K3378" s="143"/>
      <c r="L3378" s="143"/>
      <c r="M3378" s="237"/>
      <c r="N3378" s="143"/>
      <c r="O3378" s="143"/>
      <c r="P3378" s="143"/>
      <c r="Q3378" s="143"/>
      <c r="R3378" s="143"/>
      <c r="S3378" s="143"/>
      <c r="T3378" s="143"/>
      <c r="U3378" s="143"/>
      <c r="V3378" s="143"/>
      <c r="W3378" s="90">
        <f>IF(AND($AM$17&gt;=$X3378,$AM$17&lt;=$Y3378),'TARIFA ENTREGA A DIRECCION USD'!A3378,$W3379)</f>
        <v>0</v>
      </c>
      <c r="X3378" s="90">
        <v>3369.0010000000002</v>
      </c>
      <c r="Y3378" s="90">
        <v>3370</v>
      </c>
      <c r="Z3378" s="144"/>
    </row>
    <row r="3379" spans="1:26" x14ac:dyDescent="0.2">
      <c r="A3379" s="3"/>
      <c r="B3379" s="3"/>
      <c r="C3379" s="3"/>
      <c r="D3379" s="3"/>
      <c r="E3379" s="3"/>
      <c r="F3379" s="3"/>
      <c r="G3379" s="3"/>
      <c r="I3379" s="143"/>
      <c r="J3379" s="143"/>
      <c r="K3379" s="143"/>
      <c r="L3379" s="143"/>
      <c r="M3379" s="237"/>
      <c r="N3379" s="143"/>
      <c r="O3379" s="143"/>
      <c r="P3379" s="143"/>
      <c r="Q3379" s="143"/>
      <c r="R3379" s="143"/>
      <c r="S3379" s="143"/>
      <c r="T3379" s="143"/>
      <c r="U3379" s="143"/>
      <c r="V3379" s="143"/>
      <c r="W3379" s="90">
        <f>IF(AND($AM$17&gt;=$X3379,$AM$17&lt;=$Y3379),'TARIFA ENTREGA A DIRECCION USD'!A3379,$W3380)</f>
        <v>0</v>
      </c>
      <c r="X3379" s="90">
        <v>3370.0010000000002</v>
      </c>
      <c r="Y3379" s="90">
        <v>3371</v>
      </c>
      <c r="Z3379" s="144"/>
    </row>
    <row r="3380" spans="1:26" x14ac:dyDescent="0.2">
      <c r="A3380" s="3"/>
      <c r="B3380" s="3"/>
      <c r="C3380" s="3"/>
      <c r="D3380" s="3"/>
      <c r="E3380" s="3"/>
      <c r="F3380" s="3"/>
      <c r="G3380" s="3"/>
      <c r="I3380" s="143"/>
      <c r="J3380" s="143"/>
      <c r="K3380" s="143"/>
      <c r="L3380" s="143"/>
      <c r="M3380" s="237"/>
      <c r="N3380" s="143"/>
      <c r="O3380" s="143"/>
      <c r="P3380" s="143"/>
      <c r="Q3380" s="143"/>
      <c r="R3380" s="143"/>
      <c r="S3380" s="143"/>
      <c r="T3380" s="143"/>
      <c r="U3380" s="143"/>
      <c r="V3380" s="143"/>
      <c r="W3380" s="90">
        <f>IF(AND($AM$17&gt;=$X3380,$AM$17&lt;=$Y3380),'TARIFA ENTREGA A DIRECCION USD'!A3380,$W3381)</f>
        <v>0</v>
      </c>
      <c r="X3380" s="90">
        <v>3371.0010000000002</v>
      </c>
      <c r="Y3380" s="90">
        <v>3372</v>
      </c>
      <c r="Z3380" s="144"/>
    </row>
    <row r="3381" spans="1:26" x14ac:dyDescent="0.2">
      <c r="A3381" s="3"/>
      <c r="B3381" s="3"/>
      <c r="C3381" s="3"/>
      <c r="D3381" s="3"/>
      <c r="E3381" s="3"/>
      <c r="F3381" s="3"/>
      <c r="G3381" s="3"/>
      <c r="I3381" s="143"/>
      <c r="J3381" s="143"/>
      <c r="K3381" s="143"/>
      <c r="L3381" s="143"/>
      <c r="M3381" s="237"/>
      <c r="N3381" s="143"/>
      <c r="O3381" s="143"/>
      <c r="P3381" s="143"/>
      <c r="Q3381" s="143"/>
      <c r="R3381" s="143"/>
      <c r="S3381" s="143"/>
      <c r="T3381" s="143"/>
      <c r="U3381" s="143"/>
      <c r="V3381" s="143"/>
      <c r="W3381" s="90">
        <f>IF(AND($AM$17&gt;=$X3381,$AM$17&lt;=$Y3381),'TARIFA ENTREGA A DIRECCION USD'!A3381,$W3382)</f>
        <v>0</v>
      </c>
      <c r="X3381" s="90">
        <v>3372.0010000000002</v>
      </c>
      <c r="Y3381" s="90">
        <v>3373</v>
      </c>
      <c r="Z3381" s="144"/>
    </row>
    <row r="3382" spans="1:26" x14ac:dyDescent="0.2">
      <c r="A3382" s="3"/>
      <c r="B3382" s="3"/>
      <c r="C3382" s="3"/>
      <c r="D3382" s="3"/>
      <c r="E3382" s="3"/>
      <c r="F3382" s="3"/>
      <c r="G3382" s="3"/>
      <c r="I3382" s="143"/>
      <c r="J3382" s="143"/>
      <c r="K3382" s="143"/>
      <c r="L3382" s="143"/>
      <c r="M3382" s="237"/>
      <c r="N3382" s="143"/>
      <c r="O3382" s="143"/>
      <c r="P3382" s="143"/>
      <c r="Q3382" s="143"/>
      <c r="R3382" s="143"/>
      <c r="S3382" s="143"/>
      <c r="T3382" s="143"/>
      <c r="U3382" s="143"/>
      <c r="V3382" s="143"/>
      <c r="W3382" s="90">
        <f>IF(AND($AM$17&gt;=$X3382,$AM$17&lt;=$Y3382),'TARIFA ENTREGA A DIRECCION USD'!A3382,$W3383)</f>
        <v>0</v>
      </c>
      <c r="X3382" s="90">
        <v>3373.0010000000002</v>
      </c>
      <c r="Y3382" s="90">
        <v>3374</v>
      </c>
      <c r="Z3382" s="144"/>
    </row>
    <row r="3383" spans="1:26" x14ac:dyDescent="0.2">
      <c r="A3383" s="3"/>
      <c r="B3383" s="3"/>
      <c r="C3383" s="3"/>
      <c r="D3383" s="3"/>
      <c r="E3383" s="3"/>
      <c r="F3383" s="3"/>
      <c r="G3383" s="3"/>
      <c r="I3383" s="143"/>
      <c r="J3383" s="143"/>
      <c r="K3383" s="143"/>
      <c r="L3383" s="143"/>
      <c r="M3383" s="237"/>
      <c r="N3383" s="143"/>
      <c r="O3383" s="143"/>
      <c r="P3383" s="143"/>
      <c r="Q3383" s="143"/>
      <c r="R3383" s="143"/>
      <c r="S3383" s="143"/>
      <c r="T3383" s="143"/>
      <c r="U3383" s="143"/>
      <c r="V3383" s="143"/>
      <c r="W3383" s="90">
        <f>IF(AND($AM$17&gt;=$X3383,$AM$17&lt;=$Y3383),'TARIFA ENTREGA A DIRECCION USD'!A3383,$W3384)</f>
        <v>0</v>
      </c>
      <c r="X3383" s="90">
        <v>3374.0010000000002</v>
      </c>
      <c r="Y3383" s="90">
        <v>3375</v>
      </c>
      <c r="Z3383" s="144"/>
    </row>
    <row r="3384" spans="1:26" x14ac:dyDescent="0.2">
      <c r="A3384" s="3"/>
      <c r="B3384" s="3"/>
      <c r="C3384" s="3"/>
      <c r="D3384" s="3"/>
      <c r="E3384" s="3"/>
      <c r="F3384" s="3"/>
      <c r="G3384" s="3"/>
      <c r="I3384" s="143"/>
      <c r="J3384" s="143"/>
      <c r="K3384" s="143"/>
      <c r="L3384" s="143"/>
      <c r="M3384" s="237"/>
      <c r="N3384" s="143"/>
      <c r="O3384" s="143"/>
      <c r="P3384" s="143"/>
      <c r="Q3384" s="143"/>
      <c r="R3384" s="143"/>
      <c r="S3384" s="143"/>
      <c r="T3384" s="143"/>
      <c r="U3384" s="143"/>
      <c r="V3384" s="143"/>
      <c r="W3384" s="90">
        <f>IF(AND($AM$17&gt;=$X3384,$AM$17&lt;=$Y3384),'TARIFA ENTREGA A DIRECCION USD'!A3384,$W3385)</f>
        <v>0</v>
      </c>
      <c r="X3384" s="90">
        <v>3375.0010000000002</v>
      </c>
      <c r="Y3384" s="90">
        <v>3376</v>
      </c>
      <c r="Z3384" s="144"/>
    </row>
    <row r="3385" spans="1:26" x14ac:dyDescent="0.2">
      <c r="A3385" s="3"/>
      <c r="B3385" s="3"/>
      <c r="C3385" s="3"/>
      <c r="D3385" s="3"/>
      <c r="E3385" s="3"/>
      <c r="F3385" s="3"/>
      <c r="G3385" s="3"/>
      <c r="I3385" s="143"/>
      <c r="J3385" s="143"/>
      <c r="K3385" s="143"/>
      <c r="L3385" s="143"/>
      <c r="M3385" s="237"/>
      <c r="N3385" s="143"/>
      <c r="O3385" s="143"/>
      <c r="P3385" s="143"/>
      <c r="Q3385" s="143"/>
      <c r="R3385" s="143"/>
      <c r="S3385" s="143"/>
      <c r="T3385" s="143"/>
      <c r="U3385" s="143"/>
      <c r="V3385" s="143"/>
      <c r="W3385" s="90">
        <f>IF(AND($AM$17&gt;=$X3385,$AM$17&lt;=$Y3385),'TARIFA ENTREGA A DIRECCION USD'!A3385,$W3386)</f>
        <v>0</v>
      </c>
      <c r="X3385" s="90">
        <v>3376.0010000000002</v>
      </c>
      <c r="Y3385" s="90">
        <v>3377</v>
      </c>
      <c r="Z3385" s="144"/>
    </row>
    <row r="3386" spans="1:26" x14ac:dyDescent="0.2">
      <c r="A3386" s="3"/>
      <c r="B3386" s="3"/>
      <c r="C3386" s="3"/>
      <c r="D3386" s="3"/>
      <c r="E3386" s="3"/>
      <c r="F3386" s="3"/>
      <c r="G3386" s="3"/>
      <c r="I3386" s="143"/>
      <c r="J3386" s="143"/>
      <c r="K3386" s="143"/>
      <c r="L3386" s="143"/>
      <c r="M3386" s="237"/>
      <c r="N3386" s="143"/>
      <c r="O3386" s="143"/>
      <c r="P3386" s="143"/>
      <c r="Q3386" s="143"/>
      <c r="R3386" s="143"/>
      <c r="S3386" s="143"/>
      <c r="T3386" s="143"/>
      <c r="U3386" s="143"/>
      <c r="V3386" s="143"/>
      <c r="W3386" s="90">
        <f>IF(AND($AM$17&gt;=$X3386,$AM$17&lt;=$Y3386),'TARIFA ENTREGA A DIRECCION USD'!A3386,$W3387)</f>
        <v>0</v>
      </c>
      <c r="X3386" s="90">
        <v>3377.0010000000002</v>
      </c>
      <c r="Y3386" s="90">
        <v>3378</v>
      </c>
      <c r="Z3386" s="144"/>
    </row>
    <row r="3387" spans="1:26" x14ac:dyDescent="0.2">
      <c r="A3387" s="3"/>
      <c r="B3387" s="3"/>
      <c r="C3387" s="3"/>
      <c r="D3387" s="3"/>
      <c r="E3387" s="3"/>
      <c r="F3387" s="3"/>
      <c r="G3387" s="3"/>
      <c r="I3387" s="143"/>
      <c r="J3387" s="143"/>
      <c r="K3387" s="143"/>
      <c r="L3387" s="143"/>
      <c r="M3387" s="237"/>
      <c r="N3387" s="143"/>
      <c r="O3387" s="143"/>
      <c r="P3387" s="143"/>
      <c r="Q3387" s="143"/>
      <c r="R3387" s="143"/>
      <c r="S3387" s="143"/>
      <c r="T3387" s="143"/>
      <c r="U3387" s="143"/>
      <c r="V3387" s="143"/>
      <c r="W3387" s="90">
        <f>IF(AND($AM$17&gt;=$X3387,$AM$17&lt;=$Y3387),'TARIFA ENTREGA A DIRECCION USD'!A3387,$W3388)</f>
        <v>0</v>
      </c>
      <c r="X3387" s="90">
        <v>3378.0010000000002</v>
      </c>
      <c r="Y3387" s="90">
        <v>3379</v>
      </c>
      <c r="Z3387" s="144"/>
    </row>
    <row r="3388" spans="1:26" x14ac:dyDescent="0.2">
      <c r="A3388" s="3"/>
      <c r="B3388" s="3"/>
      <c r="C3388" s="3"/>
      <c r="D3388" s="3"/>
      <c r="E3388" s="3"/>
      <c r="F3388" s="3"/>
      <c r="G3388" s="3"/>
      <c r="I3388" s="143"/>
      <c r="J3388" s="143"/>
      <c r="K3388" s="143"/>
      <c r="L3388" s="143"/>
      <c r="M3388" s="237"/>
      <c r="N3388" s="143"/>
      <c r="O3388" s="143"/>
      <c r="P3388" s="143"/>
      <c r="Q3388" s="143"/>
      <c r="R3388" s="143"/>
      <c r="S3388" s="143"/>
      <c r="T3388" s="143"/>
      <c r="U3388" s="143"/>
      <c r="V3388" s="143"/>
      <c r="W3388" s="90">
        <f>IF(AND($AM$17&gt;=$X3388,$AM$17&lt;=$Y3388),'TARIFA ENTREGA A DIRECCION USD'!A3388,$W3389)</f>
        <v>0</v>
      </c>
      <c r="X3388" s="90">
        <v>3379.0010000000002</v>
      </c>
      <c r="Y3388" s="90">
        <v>3380</v>
      </c>
      <c r="Z3388" s="144"/>
    </row>
    <row r="3389" spans="1:26" x14ac:dyDescent="0.2">
      <c r="A3389" s="3"/>
      <c r="B3389" s="3"/>
      <c r="C3389" s="3"/>
      <c r="D3389" s="3"/>
      <c r="E3389" s="3"/>
      <c r="F3389" s="3"/>
      <c r="G3389" s="3"/>
      <c r="I3389" s="143"/>
      <c r="J3389" s="143"/>
      <c r="K3389" s="143"/>
      <c r="L3389" s="143"/>
      <c r="M3389" s="237"/>
      <c r="N3389" s="143"/>
      <c r="O3389" s="143"/>
      <c r="P3389" s="143"/>
      <c r="Q3389" s="143"/>
      <c r="R3389" s="143"/>
      <c r="S3389" s="143"/>
      <c r="T3389" s="143"/>
      <c r="U3389" s="143"/>
      <c r="V3389" s="143"/>
      <c r="W3389" s="90">
        <f>IF(AND($AM$17&gt;=$X3389,$AM$17&lt;=$Y3389),'TARIFA ENTREGA A DIRECCION USD'!A3389,$W3390)</f>
        <v>0</v>
      </c>
      <c r="X3389" s="90">
        <v>3380.0010000000002</v>
      </c>
      <c r="Y3389" s="90">
        <v>3381</v>
      </c>
      <c r="Z3389" s="144"/>
    </row>
    <row r="3390" spans="1:26" x14ac:dyDescent="0.2">
      <c r="A3390" s="3"/>
      <c r="B3390" s="3"/>
      <c r="C3390" s="3"/>
      <c r="D3390" s="3"/>
      <c r="E3390" s="3"/>
      <c r="F3390" s="3"/>
      <c r="G3390" s="3"/>
      <c r="I3390" s="143"/>
      <c r="J3390" s="143"/>
      <c r="K3390" s="143"/>
      <c r="L3390" s="143"/>
      <c r="M3390" s="237"/>
      <c r="N3390" s="143"/>
      <c r="O3390" s="143"/>
      <c r="P3390" s="143"/>
      <c r="Q3390" s="143"/>
      <c r="R3390" s="143"/>
      <c r="S3390" s="143"/>
      <c r="T3390" s="143"/>
      <c r="U3390" s="143"/>
      <c r="V3390" s="143"/>
      <c r="W3390" s="90">
        <f>IF(AND($AM$17&gt;=$X3390,$AM$17&lt;=$Y3390),'TARIFA ENTREGA A DIRECCION USD'!A3390,$W3391)</f>
        <v>0</v>
      </c>
      <c r="X3390" s="90">
        <v>3381.0010000000002</v>
      </c>
      <c r="Y3390" s="90">
        <v>3382</v>
      </c>
      <c r="Z3390" s="144"/>
    </row>
    <row r="3391" spans="1:26" x14ac:dyDescent="0.2">
      <c r="A3391" s="3"/>
      <c r="B3391" s="3"/>
      <c r="C3391" s="3"/>
      <c r="D3391" s="3"/>
      <c r="E3391" s="3"/>
      <c r="F3391" s="3"/>
      <c r="G3391" s="3"/>
      <c r="I3391" s="143"/>
      <c r="J3391" s="143"/>
      <c r="K3391" s="143"/>
      <c r="L3391" s="143"/>
      <c r="M3391" s="237"/>
      <c r="N3391" s="143"/>
      <c r="O3391" s="143"/>
      <c r="P3391" s="143"/>
      <c r="Q3391" s="143"/>
      <c r="R3391" s="143"/>
      <c r="S3391" s="143"/>
      <c r="T3391" s="143"/>
      <c r="U3391" s="143"/>
      <c r="V3391" s="143"/>
      <c r="W3391" s="90">
        <f>IF(AND($AM$17&gt;=$X3391,$AM$17&lt;=$Y3391),'TARIFA ENTREGA A DIRECCION USD'!A3391,$W3392)</f>
        <v>0</v>
      </c>
      <c r="X3391" s="90">
        <v>3382.0010000000002</v>
      </c>
      <c r="Y3391" s="90">
        <v>3383</v>
      </c>
      <c r="Z3391" s="144"/>
    </row>
    <row r="3392" spans="1:26" x14ac:dyDescent="0.2">
      <c r="A3392" s="3"/>
      <c r="B3392" s="3"/>
      <c r="C3392" s="3"/>
      <c r="D3392" s="3"/>
      <c r="E3392" s="3"/>
      <c r="F3392" s="3"/>
      <c r="G3392" s="3"/>
      <c r="I3392" s="143"/>
      <c r="J3392" s="143"/>
      <c r="K3392" s="143"/>
      <c r="L3392" s="143"/>
      <c r="M3392" s="237"/>
      <c r="N3392" s="143"/>
      <c r="O3392" s="143"/>
      <c r="P3392" s="143"/>
      <c r="Q3392" s="143"/>
      <c r="R3392" s="143"/>
      <c r="S3392" s="143"/>
      <c r="T3392" s="143"/>
      <c r="U3392" s="143"/>
      <c r="V3392" s="143"/>
      <c r="W3392" s="90">
        <f>IF(AND($AM$17&gt;=$X3392,$AM$17&lt;=$Y3392),'TARIFA ENTREGA A DIRECCION USD'!A3392,$W3393)</f>
        <v>0</v>
      </c>
      <c r="X3392" s="90">
        <v>3383.0010000000002</v>
      </c>
      <c r="Y3392" s="90">
        <v>3384</v>
      </c>
      <c r="Z3392" s="144"/>
    </row>
    <row r="3393" spans="1:26" x14ac:dyDescent="0.2">
      <c r="A3393" s="3"/>
      <c r="B3393" s="3"/>
      <c r="C3393" s="3"/>
      <c r="D3393" s="3"/>
      <c r="E3393" s="3"/>
      <c r="F3393" s="3"/>
      <c r="G3393" s="3"/>
      <c r="I3393" s="143"/>
      <c r="J3393" s="143"/>
      <c r="K3393" s="143"/>
      <c r="L3393" s="143"/>
      <c r="M3393" s="237"/>
      <c r="N3393" s="143"/>
      <c r="O3393" s="143"/>
      <c r="P3393" s="143"/>
      <c r="Q3393" s="143"/>
      <c r="R3393" s="143"/>
      <c r="S3393" s="143"/>
      <c r="T3393" s="143"/>
      <c r="U3393" s="143"/>
      <c r="V3393" s="143"/>
      <c r="W3393" s="90">
        <f>IF(AND($AM$17&gt;=$X3393,$AM$17&lt;=$Y3393),'TARIFA ENTREGA A DIRECCION USD'!A3393,$W3394)</f>
        <v>0</v>
      </c>
      <c r="X3393" s="90">
        <v>3384.0010000000002</v>
      </c>
      <c r="Y3393" s="90">
        <v>3385</v>
      </c>
      <c r="Z3393" s="144"/>
    </row>
    <row r="3394" spans="1:26" x14ac:dyDescent="0.2">
      <c r="A3394" s="3"/>
      <c r="B3394" s="3"/>
      <c r="C3394" s="3"/>
      <c r="D3394" s="3"/>
      <c r="E3394" s="3"/>
      <c r="F3394" s="3"/>
      <c r="G3394" s="3"/>
      <c r="I3394" s="143"/>
      <c r="J3394" s="143"/>
      <c r="K3394" s="143"/>
      <c r="L3394" s="143"/>
      <c r="M3394" s="237"/>
      <c r="N3394" s="143"/>
      <c r="O3394" s="143"/>
      <c r="P3394" s="143"/>
      <c r="Q3394" s="143"/>
      <c r="R3394" s="143"/>
      <c r="S3394" s="143"/>
      <c r="T3394" s="143"/>
      <c r="U3394" s="143"/>
      <c r="V3394" s="143"/>
      <c r="W3394" s="90">
        <f>IF(AND($AM$17&gt;=$X3394,$AM$17&lt;=$Y3394),'TARIFA ENTREGA A DIRECCION USD'!A3394,$W3395)</f>
        <v>0</v>
      </c>
      <c r="X3394" s="90">
        <v>3385.0010000000002</v>
      </c>
      <c r="Y3394" s="90">
        <v>3386</v>
      </c>
      <c r="Z3394" s="144"/>
    </row>
    <row r="3395" spans="1:26" x14ac:dyDescent="0.2">
      <c r="A3395" s="3"/>
      <c r="B3395" s="3"/>
      <c r="C3395" s="3"/>
      <c r="D3395" s="3"/>
      <c r="E3395" s="3"/>
      <c r="F3395" s="3"/>
      <c r="G3395" s="3"/>
      <c r="I3395" s="143"/>
      <c r="J3395" s="143"/>
      <c r="K3395" s="143"/>
      <c r="L3395" s="143"/>
      <c r="M3395" s="237"/>
      <c r="N3395" s="143"/>
      <c r="O3395" s="143"/>
      <c r="P3395" s="143"/>
      <c r="Q3395" s="143"/>
      <c r="R3395" s="143"/>
      <c r="S3395" s="143"/>
      <c r="T3395" s="143"/>
      <c r="U3395" s="143"/>
      <c r="V3395" s="143"/>
      <c r="W3395" s="90">
        <f>IF(AND($AM$17&gt;=$X3395,$AM$17&lt;=$Y3395),'TARIFA ENTREGA A DIRECCION USD'!A3395,$W3396)</f>
        <v>0</v>
      </c>
      <c r="X3395" s="90">
        <v>3386.0010000000002</v>
      </c>
      <c r="Y3395" s="90">
        <v>3387</v>
      </c>
      <c r="Z3395" s="144"/>
    </row>
    <row r="3396" spans="1:26" x14ac:dyDescent="0.2">
      <c r="A3396" s="3"/>
      <c r="B3396" s="3"/>
      <c r="C3396" s="3"/>
      <c r="D3396" s="3"/>
      <c r="E3396" s="3"/>
      <c r="F3396" s="3"/>
      <c r="G3396" s="3"/>
      <c r="I3396" s="143"/>
      <c r="J3396" s="143"/>
      <c r="K3396" s="143"/>
      <c r="L3396" s="143"/>
      <c r="M3396" s="237"/>
      <c r="N3396" s="143"/>
      <c r="O3396" s="143"/>
      <c r="P3396" s="143"/>
      <c r="Q3396" s="143"/>
      <c r="R3396" s="143"/>
      <c r="S3396" s="143"/>
      <c r="T3396" s="143"/>
      <c r="U3396" s="143"/>
      <c r="V3396" s="143"/>
      <c r="W3396" s="90">
        <f>IF(AND($AM$17&gt;=$X3396,$AM$17&lt;=$Y3396),'TARIFA ENTREGA A DIRECCION USD'!A3396,$W3397)</f>
        <v>0</v>
      </c>
      <c r="X3396" s="90">
        <v>3387.0010000000002</v>
      </c>
      <c r="Y3396" s="90">
        <v>3388</v>
      </c>
      <c r="Z3396" s="144"/>
    </row>
    <row r="3397" spans="1:26" x14ac:dyDescent="0.2">
      <c r="A3397" s="3"/>
      <c r="B3397" s="3"/>
      <c r="C3397" s="3"/>
      <c r="D3397" s="3"/>
      <c r="E3397" s="3"/>
      <c r="F3397" s="3"/>
      <c r="G3397" s="3"/>
      <c r="I3397" s="143"/>
      <c r="J3397" s="143"/>
      <c r="K3397" s="143"/>
      <c r="L3397" s="143"/>
      <c r="M3397" s="237"/>
      <c r="N3397" s="143"/>
      <c r="O3397" s="143"/>
      <c r="P3397" s="143"/>
      <c r="Q3397" s="143"/>
      <c r="R3397" s="143"/>
      <c r="S3397" s="143"/>
      <c r="T3397" s="143"/>
      <c r="U3397" s="143"/>
      <c r="V3397" s="143"/>
      <c r="W3397" s="90">
        <f>IF(AND($AM$17&gt;=$X3397,$AM$17&lt;=$Y3397),'TARIFA ENTREGA A DIRECCION USD'!A3397,$W3398)</f>
        <v>0</v>
      </c>
      <c r="X3397" s="90">
        <v>3388.0010000000002</v>
      </c>
      <c r="Y3397" s="90">
        <v>3389</v>
      </c>
      <c r="Z3397" s="144"/>
    </row>
    <row r="3398" spans="1:26" x14ac:dyDescent="0.2">
      <c r="A3398" s="3"/>
      <c r="B3398" s="3"/>
      <c r="C3398" s="3"/>
      <c r="D3398" s="3"/>
      <c r="E3398" s="3"/>
      <c r="F3398" s="3"/>
      <c r="G3398" s="3"/>
      <c r="I3398" s="143"/>
      <c r="J3398" s="143"/>
      <c r="K3398" s="143"/>
      <c r="L3398" s="143"/>
      <c r="M3398" s="237"/>
      <c r="N3398" s="143"/>
      <c r="O3398" s="143"/>
      <c r="P3398" s="143"/>
      <c r="Q3398" s="143"/>
      <c r="R3398" s="143"/>
      <c r="S3398" s="143"/>
      <c r="T3398" s="143"/>
      <c r="U3398" s="143"/>
      <c r="V3398" s="143"/>
      <c r="W3398" s="90">
        <f>IF(AND($AM$17&gt;=$X3398,$AM$17&lt;=$Y3398),'TARIFA ENTREGA A DIRECCION USD'!A3398,$W3399)</f>
        <v>0</v>
      </c>
      <c r="X3398" s="90">
        <v>3389.0010000000002</v>
      </c>
      <c r="Y3398" s="90">
        <v>3390</v>
      </c>
      <c r="Z3398" s="144"/>
    </row>
    <row r="3399" spans="1:26" x14ac:dyDescent="0.2">
      <c r="A3399" s="3"/>
      <c r="B3399" s="3"/>
      <c r="C3399" s="3"/>
      <c r="D3399" s="3"/>
      <c r="E3399" s="3"/>
      <c r="F3399" s="3"/>
      <c r="G3399" s="3"/>
      <c r="I3399" s="143"/>
      <c r="J3399" s="143"/>
      <c r="K3399" s="143"/>
      <c r="L3399" s="143"/>
      <c r="M3399" s="237"/>
      <c r="N3399" s="143"/>
      <c r="O3399" s="143"/>
      <c r="P3399" s="143"/>
      <c r="Q3399" s="143"/>
      <c r="R3399" s="143"/>
      <c r="S3399" s="143"/>
      <c r="T3399" s="143"/>
      <c r="U3399" s="143"/>
      <c r="V3399" s="143"/>
      <c r="W3399" s="90">
        <f>IF(AND($AM$17&gt;=$X3399,$AM$17&lt;=$Y3399),'TARIFA ENTREGA A DIRECCION USD'!A3399,$W3400)</f>
        <v>0</v>
      </c>
      <c r="X3399" s="90">
        <v>3390.0010000000002</v>
      </c>
      <c r="Y3399" s="90">
        <v>3391</v>
      </c>
      <c r="Z3399" s="144"/>
    </row>
    <row r="3400" spans="1:26" x14ac:dyDescent="0.2">
      <c r="A3400" s="3"/>
      <c r="B3400" s="3"/>
      <c r="C3400" s="3"/>
      <c r="D3400" s="3"/>
      <c r="E3400" s="3"/>
      <c r="F3400" s="3"/>
      <c r="G3400" s="3"/>
      <c r="I3400" s="143"/>
      <c r="J3400" s="143"/>
      <c r="K3400" s="143"/>
      <c r="L3400" s="143"/>
      <c r="M3400" s="237"/>
      <c r="N3400" s="143"/>
      <c r="O3400" s="143"/>
      <c r="P3400" s="143"/>
      <c r="Q3400" s="143"/>
      <c r="R3400" s="143"/>
      <c r="S3400" s="143"/>
      <c r="T3400" s="143"/>
      <c r="U3400" s="143"/>
      <c r="V3400" s="143"/>
      <c r="W3400" s="90">
        <f>IF(AND($AM$17&gt;=$X3400,$AM$17&lt;=$Y3400),'TARIFA ENTREGA A DIRECCION USD'!A3400,$W3401)</f>
        <v>0</v>
      </c>
      <c r="X3400" s="90">
        <v>3391.0010000000002</v>
      </c>
      <c r="Y3400" s="90">
        <v>3392</v>
      </c>
      <c r="Z3400" s="144"/>
    </row>
    <row r="3401" spans="1:26" x14ac:dyDescent="0.2">
      <c r="A3401" s="3"/>
      <c r="B3401" s="3"/>
      <c r="C3401" s="3"/>
      <c r="D3401" s="3"/>
      <c r="E3401" s="3"/>
      <c r="F3401" s="3"/>
      <c r="G3401" s="3"/>
      <c r="I3401" s="143"/>
      <c r="J3401" s="143"/>
      <c r="K3401" s="143"/>
      <c r="L3401" s="143"/>
      <c r="M3401" s="237"/>
      <c r="N3401" s="143"/>
      <c r="O3401" s="143"/>
      <c r="P3401" s="143"/>
      <c r="Q3401" s="143"/>
      <c r="R3401" s="143"/>
      <c r="S3401" s="143"/>
      <c r="T3401" s="143"/>
      <c r="U3401" s="143"/>
      <c r="V3401" s="143"/>
      <c r="W3401" s="90">
        <f>IF(AND($AM$17&gt;=$X3401,$AM$17&lt;=$Y3401),'TARIFA ENTREGA A DIRECCION USD'!A3401,$W3402)</f>
        <v>0</v>
      </c>
      <c r="X3401" s="90">
        <v>3392.0010000000002</v>
      </c>
      <c r="Y3401" s="90">
        <v>3393</v>
      </c>
      <c r="Z3401" s="144"/>
    </row>
    <row r="3402" spans="1:26" x14ac:dyDescent="0.2">
      <c r="A3402" s="3"/>
      <c r="B3402" s="3"/>
      <c r="C3402" s="3"/>
      <c r="D3402" s="3"/>
      <c r="E3402" s="3"/>
      <c r="F3402" s="3"/>
      <c r="G3402" s="3"/>
      <c r="I3402" s="143"/>
      <c r="J3402" s="143"/>
      <c r="K3402" s="143"/>
      <c r="L3402" s="143"/>
      <c r="M3402" s="237"/>
      <c r="N3402" s="143"/>
      <c r="O3402" s="143"/>
      <c r="P3402" s="143"/>
      <c r="Q3402" s="143"/>
      <c r="R3402" s="143"/>
      <c r="S3402" s="143"/>
      <c r="T3402" s="143"/>
      <c r="U3402" s="143"/>
      <c r="V3402" s="143"/>
      <c r="W3402" s="90">
        <f>IF(AND($AM$17&gt;=$X3402,$AM$17&lt;=$Y3402),'TARIFA ENTREGA A DIRECCION USD'!A3402,$W3403)</f>
        <v>0</v>
      </c>
      <c r="X3402" s="90">
        <v>3393.0010000000002</v>
      </c>
      <c r="Y3402" s="90">
        <v>3394</v>
      </c>
      <c r="Z3402" s="144"/>
    </row>
    <row r="3403" spans="1:26" x14ac:dyDescent="0.2">
      <c r="A3403" s="3"/>
      <c r="B3403" s="3"/>
      <c r="C3403" s="3"/>
      <c r="D3403" s="3"/>
      <c r="E3403" s="3"/>
      <c r="F3403" s="3"/>
      <c r="G3403" s="3"/>
      <c r="I3403" s="143"/>
      <c r="J3403" s="143"/>
      <c r="K3403" s="143"/>
      <c r="L3403" s="143"/>
      <c r="M3403" s="237"/>
      <c r="N3403" s="143"/>
      <c r="O3403" s="143"/>
      <c r="P3403" s="143"/>
      <c r="Q3403" s="143"/>
      <c r="R3403" s="143"/>
      <c r="S3403" s="143"/>
      <c r="T3403" s="143"/>
      <c r="U3403" s="143"/>
      <c r="V3403" s="143"/>
      <c r="W3403" s="90">
        <f>IF(AND($AM$17&gt;=$X3403,$AM$17&lt;=$Y3403),'TARIFA ENTREGA A DIRECCION USD'!A3403,$W3404)</f>
        <v>0</v>
      </c>
      <c r="X3403" s="90">
        <v>3394.0010000000002</v>
      </c>
      <c r="Y3403" s="90">
        <v>3395</v>
      </c>
      <c r="Z3403" s="144"/>
    </row>
    <row r="3404" spans="1:26" x14ac:dyDescent="0.2">
      <c r="A3404" s="3"/>
      <c r="B3404" s="3"/>
      <c r="C3404" s="3"/>
      <c r="D3404" s="3"/>
      <c r="E3404" s="3"/>
      <c r="F3404" s="3"/>
      <c r="G3404" s="3"/>
      <c r="I3404" s="143"/>
      <c r="J3404" s="143"/>
      <c r="K3404" s="143"/>
      <c r="L3404" s="143"/>
      <c r="M3404" s="237"/>
      <c r="N3404" s="143"/>
      <c r="O3404" s="143"/>
      <c r="P3404" s="143"/>
      <c r="Q3404" s="143"/>
      <c r="R3404" s="143"/>
      <c r="S3404" s="143"/>
      <c r="T3404" s="143"/>
      <c r="U3404" s="143"/>
      <c r="V3404" s="143"/>
      <c r="W3404" s="90">
        <f>IF(AND($AM$17&gt;=$X3404,$AM$17&lt;=$Y3404),'TARIFA ENTREGA A DIRECCION USD'!A3404,$W3405)</f>
        <v>0</v>
      </c>
      <c r="X3404" s="90">
        <v>3395.0010000000002</v>
      </c>
      <c r="Y3404" s="90">
        <v>3396</v>
      </c>
      <c r="Z3404" s="144"/>
    </row>
    <row r="3405" spans="1:26" x14ac:dyDescent="0.2">
      <c r="A3405" s="3"/>
      <c r="B3405" s="3"/>
      <c r="C3405" s="3"/>
      <c r="D3405" s="3"/>
      <c r="E3405" s="3"/>
      <c r="F3405" s="3"/>
      <c r="G3405" s="3"/>
      <c r="I3405" s="143"/>
      <c r="J3405" s="143"/>
      <c r="K3405" s="143"/>
      <c r="L3405" s="143"/>
      <c r="M3405" s="237"/>
      <c r="N3405" s="143"/>
      <c r="O3405" s="143"/>
      <c r="P3405" s="143"/>
      <c r="Q3405" s="143"/>
      <c r="R3405" s="143"/>
      <c r="S3405" s="143"/>
      <c r="T3405" s="143"/>
      <c r="U3405" s="143"/>
      <c r="V3405" s="143"/>
      <c r="W3405" s="90">
        <f>IF(AND($AM$17&gt;=$X3405,$AM$17&lt;=$Y3405),'TARIFA ENTREGA A DIRECCION USD'!A3405,$W3406)</f>
        <v>0</v>
      </c>
      <c r="X3405" s="90">
        <v>3396.0010000000002</v>
      </c>
      <c r="Y3405" s="90">
        <v>3397</v>
      </c>
      <c r="Z3405" s="144"/>
    </row>
    <row r="3406" spans="1:26" x14ac:dyDescent="0.2">
      <c r="A3406" s="3"/>
      <c r="B3406" s="3"/>
      <c r="C3406" s="3"/>
      <c r="D3406" s="3"/>
      <c r="E3406" s="3"/>
      <c r="F3406" s="3"/>
      <c r="G3406" s="3"/>
      <c r="I3406" s="143"/>
      <c r="J3406" s="143"/>
      <c r="K3406" s="143"/>
      <c r="L3406" s="143"/>
      <c r="M3406" s="237"/>
      <c r="N3406" s="143"/>
      <c r="O3406" s="143"/>
      <c r="P3406" s="143"/>
      <c r="Q3406" s="143"/>
      <c r="R3406" s="143"/>
      <c r="S3406" s="143"/>
      <c r="T3406" s="143"/>
      <c r="U3406" s="143"/>
      <c r="V3406" s="143"/>
      <c r="W3406" s="90">
        <f>IF(AND($AM$17&gt;=$X3406,$AM$17&lt;=$Y3406),'TARIFA ENTREGA A DIRECCION USD'!A3406,$W3407)</f>
        <v>0</v>
      </c>
      <c r="X3406" s="90">
        <v>3397.0010000000002</v>
      </c>
      <c r="Y3406" s="90">
        <v>3398</v>
      </c>
      <c r="Z3406" s="144"/>
    </row>
    <row r="3407" spans="1:26" x14ac:dyDescent="0.2">
      <c r="A3407" s="3"/>
      <c r="B3407" s="3"/>
      <c r="C3407" s="3"/>
      <c r="D3407" s="3"/>
      <c r="E3407" s="3"/>
      <c r="F3407" s="3"/>
      <c r="G3407" s="3"/>
      <c r="I3407" s="143"/>
      <c r="J3407" s="143"/>
      <c r="K3407" s="143"/>
      <c r="L3407" s="143"/>
      <c r="M3407" s="237"/>
      <c r="N3407" s="143"/>
      <c r="O3407" s="143"/>
      <c r="P3407" s="143"/>
      <c r="Q3407" s="143"/>
      <c r="R3407" s="143"/>
      <c r="S3407" s="143"/>
      <c r="T3407" s="143"/>
      <c r="U3407" s="143"/>
      <c r="V3407" s="143"/>
      <c r="W3407" s="90">
        <f>IF(AND($AM$17&gt;=$X3407,$AM$17&lt;=$Y3407),'TARIFA ENTREGA A DIRECCION USD'!A3407,$W3408)</f>
        <v>0</v>
      </c>
      <c r="X3407" s="90">
        <v>3398.0010000000002</v>
      </c>
      <c r="Y3407" s="90">
        <v>3399</v>
      </c>
      <c r="Z3407" s="144"/>
    </row>
    <row r="3408" spans="1:26" x14ac:dyDescent="0.2">
      <c r="A3408" s="3"/>
      <c r="B3408" s="3"/>
      <c r="C3408" s="3"/>
      <c r="D3408" s="3"/>
      <c r="E3408" s="3"/>
      <c r="F3408" s="3"/>
      <c r="G3408" s="3"/>
      <c r="I3408" s="143"/>
      <c r="J3408" s="143"/>
      <c r="K3408" s="143"/>
      <c r="L3408" s="143"/>
      <c r="M3408" s="237"/>
      <c r="N3408" s="143"/>
      <c r="O3408" s="143"/>
      <c r="P3408" s="143"/>
      <c r="Q3408" s="143"/>
      <c r="R3408" s="143"/>
      <c r="S3408" s="143"/>
      <c r="T3408" s="143"/>
      <c r="U3408" s="143"/>
      <c r="V3408" s="143"/>
      <c r="W3408" s="90">
        <f>IF(AND($AM$17&gt;=$X3408,$AM$17&lt;=$Y3408),'TARIFA ENTREGA A DIRECCION USD'!A3408,$W3409)</f>
        <v>0</v>
      </c>
      <c r="X3408" s="90">
        <v>3399.0010000000002</v>
      </c>
      <c r="Y3408" s="90">
        <v>3400</v>
      </c>
      <c r="Z3408" s="144"/>
    </row>
    <row r="3409" spans="1:26" x14ac:dyDescent="0.2">
      <c r="A3409" s="3"/>
      <c r="B3409" s="3"/>
      <c r="C3409" s="3"/>
      <c r="D3409" s="3"/>
      <c r="E3409" s="3"/>
      <c r="F3409" s="3"/>
      <c r="G3409" s="3"/>
      <c r="I3409" s="143"/>
      <c r="J3409" s="143"/>
      <c r="K3409" s="143"/>
      <c r="L3409" s="143"/>
      <c r="M3409" s="237"/>
      <c r="N3409" s="143"/>
      <c r="O3409" s="143"/>
      <c r="P3409" s="143"/>
      <c r="Q3409" s="143"/>
      <c r="R3409" s="143"/>
      <c r="S3409" s="143"/>
      <c r="T3409" s="143"/>
      <c r="U3409" s="143"/>
      <c r="V3409" s="143"/>
      <c r="W3409" s="90">
        <f>IF(AND($AM$17&gt;=$X3409,$AM$17&lt;=$Y3409),'TARIFA ENTREGA A DIRECCION USD'!A3409,$W3410)</f>
        <v>0</v>
      </c>
      <c r="X3409" s="90">
        <v>3400.0010000000002</v>
      </c>
      <c r="Y3409" s="90">
        <v>3401</v>
      </c>
      <c r="Z3409" s="144"/>
    </row>
    <row r="3410" spans="1:26" x14ac:dyDescent="0.2">
      <c r="A3410" s="3"/>
      <c r="B3410" s="3"/>
      <c r="C3410" s="3"/>
      <c r="D3410" s="3"/>
      <c r="E3410" s="3"/>
      <c r="F3410" s="3"/>
      <c r="G3410" s="3"/>
      <c r="I3410" s="143"/>
      <c r="J3410" s="143"/>
      <c r="K3410" s="143"/>
      <c r="L3410" s="143"/>
      <c r="M3410" s="237"/>
      <c r="N3410" s="143"/>
      <c r="O3410" s="143"/>
      <c r="P3410" s="143"/>
      <c r="Q3410" s="143"/>
      <c r="R3410" s="143"/>
      <c r="S3410" s="143"/>
      <c r="T3410" s="143"/>
      <c r="U3410" s="143"/>
      <c r="V3410" s="143"/>
      <c r="W3410" s="90">
        <f>IF(AND($AM$17&gt;=$X3410,$AM$17&lt;=$Y3410),'TARIFA ENTREGA A DIRECCION USD'!A3410,$W3411)</f>
        <v>0</v>
      </c>
      <c r="X3410" s="90">
        <v>3401.0010000000002</v>
      </c>
      <c r="Y3410" s="90">
        <v>3402</v>
      </c>
      <c r="Z3410" s="144"/>
    </row>
    <row r="3411" spans="1:26" x14ac:dyDescent="0.2">
      <c r="A3411" s="3"/>
      <c r="B3411" s="3"/>
      <c r="C3411" s="3"/>
      <c r="D3411" s="3"/>
      <c r="E3411" s="3"/>
      <c r="F3411" s="3"/>
      <c r="G3411" s="3"/>
      <c r="I3411" s="143"/>
      <c r="J3411" s="143"/>
      <c r="K3411" s="143"/>
      <c r="L3411" s="143"/>
      <c r="M3411" s="237"/>
      <c r="N3411" s="143"/>
      <c r="O3411" s="143"/>
      <c r="P3411" s="143"/>
      <c r="Q3411" s="143"/>
      <c r="R3411" s="143"/>
      <c r="S3411" s="143"/>
      <c r="T3411" s="143"/>
      <c r="U3411" s="143"/>
      <c r="V3411" s="143"/>
      <c r="W3411" s="90">
        <f>IF(AND($AM$17&gt;=$X3411,$AM$17&lt;=$Y3411),'TARIFA ENTREGA A DIRECCION USD'!A3411,$W3412)</f>
        <v>0</v>
      </c>
      <c r="X3411" s="90">
        <v>3402.0010000000002</v>
      </c>
      <c r="Y3411" s="90">
        <v>3403</v>
      </c>
      <c r="Z3411" s="144"/>
    </row>
    <row r="3412" spans="1:26" x14ac:dyDescent="0.2">
      <c r="A3412" s="3"/>
      <c r="B3412" s="3"/>
      <c r="C3412" s="3"/>
      <c r="D3412" s="3"/>
      <c r="E3412" s="3"/>
      <c r="F3412" s="3"/>
      <c r="G3412" s="3"/>
      <c r="I3412" s="143"/>
      <c r="J3412" s="143"/>
      <c r="K3412" s="143"/>
      <c r="L3412" s="143"/>
      <c r="M3412" s="237"/>
      <c r="N3412" s="143"/>
      <c r="O3412" s="143"/>
      <c r="P3412" s="143"/>
      <c r="Q3412" s="143"/>
      <c r="R3412" s="143"/>
      <c r="S3412" s="143"/>
      <c r="T3412" s="143"/>
      <c r="U3412" s="143"/>
      <c r="V3412" s="143"/>
      <c r="W3412" s="90">
        <f>IF(AND($AM$17&gt;=$X3412,$AM$17&lt;=$Y3412),'TARIFA ENTREGA A DIRECCION USD'!A3412,$W3413)</f>
        <v>0</v>
      </c>
      <c r="X3412" s="90">
        <v>3403.0010000000002</v>
      </c>
      <c r="Y3412" s="90">
        <v>3404</v>
      </c>
      <c r="Z3412" s="144"/>
    </row>
    <row r="3413" spans="1:26" x14ac:dyDescent="0.2">
      <c r="A3413" s="3"/>
      <c r="B3413" s="3"/>
      <c r="C3413" s="3"/>
      <c r="D3413" s="3"/>
      <c r="E3413" s="3"/>
      <c r="F3413" s="3"/>
      <c r="G3413" s="3"/>
      <c r="I3413" s="143"/>
      <c r="J3413" s="143"/>
      <c r="K3413" s="143"/>
      <c r="L3413" s="143"/>
      <c r="M3413" s="237"/>
      <c r="N3413" s="143"/>
      <c r="O3413" s="143"/>
      <c r="P3413" s="143"/>
      <c r="Q3413" s="143"/>
      <c r="R3413" s="143"/>
      <c r="S3413" s="143"/>
      <c r="T3413" s="143"/>
      <c r="U3413" s="143"/>
      <c r="V3413" s="143"/>
      <c r="W3413" s="90">
        <f>IF(AND($AM$17&gt;=$X3413,$AM$17&lt;=$Y3413),'TARIFA ENTREGA A DIRECCION USD'!A3413,$W3414)</f>
        <v>0</v>
      </c>
      <c r="X3413" s="90">
        <v>3404.0010000000002</v>
      </c>
      <c r="Y3413" s="90">
        <v>3405</v>
      </c>
      <c r="Z3413" s="144"/>
    </row>
    <row r="3414" spans="1:26" x14ac:dyDescent="0.2">
      <c r="A3414" s="3"/>
      <c r="B3414" s="3"/>
      <c r="C3414" s="3"/>
      <c r="D3414" s="3"/>
      <c r="E3414" s="3"/>
      <c r="F3414" s="3"/>
      <c r="G3414" s="3"/>
      <c r="I3414" s="143"/>
      <c r="J3414" s="143"/>
      <c r="K3414" s="143"/>
      <c r="L3414" s="143"/>
      <c r="M3414" s="237"/>
      <c r="N3414" s="143"/>
      <c r="O3414" s="143"/>
      <c r="P3414" s="143"/>
      <c r="Q3414" s="143"/>
      <c r="R3414" s="143"/>
      <c r="S3414" s="143"/>
      <c r="T3414" s="143"/>
      <c r="U3414" s="143"/>
      <c r="V3414" s="143"/>
      <c r="W3414" s="90">
        <f>IF(AND($AM$17&gt;=$X3414,$AM$17&lt;=$Y3414),'TARIFA ENTREGA A DIRECCION USD'!A3414,$W3415)</f>
        <v>0</v>
      </c>
      <c r="X3414" s="90">
        <v>3405.0010000000002</v>
      </c>
      <c r="Y3414" s="90">
        <v>3406</v>
      </c>
      <c r="Z3414" s="144"/>
    </row>
    <row r="3415" spans="1:26" x14ac:dyDescent="0.2">
      <c r="A3415" s="3"/>
      <c r="B3415" s="3"/>
      <c r="C3415" s="3"/>
      <c r="D3415" s="3"/>
      <c r="E3415" s="3"/>
      <c r="F3415" s="3"/>
      <c r="G3415" s="3"/>
      <c r="I3415" s="143"/>
      <c r="J3415" s="143"/>
      <c r="K3415" s="143"/>
      <c r="L3415" s="143"/>
      <c r="M3415" s="237"/>
      <c r="N3415" s="143"/>
      <c r="O3415" s="143"/>
      <c r="P3415" s="143"/>
      <c r="Q3415" s="143"/>
      <c r="R3415" s="143"/>
      <c r="S3415" s="143"/>
      <c r="T3415" s="143"/>
      <c r="U3415" s="143"/>
      <c r="V3415" s="143"/>
      <c r="W3415" s="90">
        <f>IF(AND($AM$17&gt;=$X3415,$AM$17&lt;=$Y3415),'TARIFA ENTREGA A DIRECCION USD'!A3415,$W3416)</f>
        <v>0</v>
      </c>
      <c r="X3415" s="90">
        <v>3406.0010000000002</v>
      </c>
      <c r="Y3415" s="90">
        <v>3407</v>
      </c>
      <c r="Z3415" s="144"/>
    </row>
    <row r="3416" spans="1:26" x14ac:dyDescent="0.2">
      <c r="A3416" s="3"/>
      <c r="B3416" s="3"/>
      <c r="C3416" s="3"/>
      <c r="D3416" s="3"/>
      <c r="E3416" s="3"/>
      <c r="F3416" s="3"/>
      <c r="G3416" s="3"/>
      <c r="I3416" s="143"/>
      <c r="J3416" s="143"/>
      <c r="K3416" s="143"/>
      <c r="L3416" s="143"/>
      <c r="M3416" s="237"/>
      <c r="N3416" s="143"/>
      <c r="O3416" s="143"/>
      <c r="P3416" s="143"/>
      <c r="Q3416" s="143"/>
      <c r="R3416" s="143"/>
      <c r="S3416" s="143"/>
      <c r="T3416" s="143"/>
      <c r="U3416" s="143"/>
      <c r="V3416" s="143"/>
      <c r="W3416" s="90">
        <f>IF(AND($AM$17&gt;=$X3416,$AM$17&lt;=$Y3416),'TARIFA ENTREGA A DIRECCION USD'!A3416,$W3417)</f>
        <v>0</v>
      </c>
      <c r="X3416" s="90">
        <v>3407.0010000000002</v>
      </c>
      <c r="Y3416" s="90">
        <v>3408</v>
      </c>
      <c r="Z3416" s="144"/>
    </row>
    <row r="3417" spans="1:26" x14ac:dyDescent="0.2">
      <c r="A3417" s="3"/>
      <c r="B3417" s="3"/>
      <c r="C3417" s="3"/>
      <c r="D3417" s="3"/>
      <c r="E3417" s="3"/>
      <c r="F3417" s="3"/>
      <c r="G3417" s="3"/>
      <c r="I3417" s="143"/>
      <c r="J3417" s="143"/>
      <c r="K3417" s="143"/>
      <c r="L3417" s="143"/>
      <c r="M3417" s="237"/>
      <c r="N3417" s="143"/>
      <c r="O3417" s="143"/>
      <c r="P3417" s="143"/>
      <c r="Q3417" s="143"/>
      <c r="R3417" s="143"/>
      <c r="S3417" s="143"/>
      <c r="T3417" s="143"/>
      <c r="U3417" s="143"/>
      <c r="V3417" s="143"/>
      <c r="W3417" s="90">
        <f>IF(AND($AM$17&gt;=$X3417,$AM$17&lt;=$Y3417),'TARIFA ENTREGA A DIRECCION USD'!A3417,$W3418)</f>
        <v>0</v>
      </c>
      <c r="X3417" s="90">
        <v>3408.0010000000002</v>
      </c>
      <c r="Y3417" s="90">
        <v>3409</v>
      </c>
      <c r="Z3417" s="144"/>
    </row>
    <row r="3418" spans="1:26" x14ac:dyDescent="0.2">
      <c r="A3418" s="3"/>
      <c r="B3418" s="3"/>
      <c r="C3418" s="3"/>
      <c r="D3418" s="3"/>
      <c r="E3418" s="3"/>
      <c r="F3418" s="3"/>
      <c r="G3418" s="3"/>
      <c r="I3418" s="143"/>
      <c r="J3418" s="143"/>
      <c r="K3418" s="143"/>
      <c r="L3418" s="143"/>
      <c r="M3418" s="237"/>
      <c r="N3418" s="143"/>
      <c r="O3418" s="143"/>
      <c r="P3418" s="143"/>
      <c r="Q3418" s="143"/>
      <c r="R3418" s="143"/>
      <c r="S3418" s="143"/>
      <c r="T3418" s="143"/>
      <c r="U3418" s="143"/>
      <c r="V3418" s="143"/>
      <c r="W3418" s="90">
        <f>IF(AND($AM$17&gt;=$X3418,$AM$17&lt;=$Y3418),'TARIFA ENTREGA A DIRECCION USD'!A3418,$W3419)</f>
        <v>0</v>
      </c>
      <c r="X3418" s="90">
        <v>3409.0010000000002</v>
      </c>
      <c r="Y3418" s="90">
        <v>3410</v>
      </c>
      <c r="Z3418" s="144"/>
    </row>
    <row r="3419" spans="1:26" x14ac:dyDescent="0.2">
      <c r="A3419" s="3"/>
      <c r="B3419" s="3"/>
      <c r="C3419" s="3"/>
      <c r="D3419" s="3"/>
      <c r="E3419" s="3"/>
      <c r="F3419" s="3"/>
      <c r="G3419" s="3"/>
      <c r="I3419" s="143"/>
      <c r="J3419" s="143"/>
      <c r="K3419" s="143"/>
      <c r="L3419" s="143"/>
      <c r="M3419" s="237"/>
      <c r="N3419" s="143"/>
      <c r="O3419" s="143"/>
      <c r="P3419" s="143"/>
      <c r="Q3419" s="143"/>
      <c r="R3419" s="143"/>
      <c r="S3419" s="143"/>
      <c r="T3419" s="143"/>
      <c r="U3419" s="143"/>
      <c r="V3419" s="143"/>
      <c r="W3419" s="90">
        <f>IF(AND($AM$17&gt;=$X3419,$AM$17&lt;=$Y3419),'TARIFA ENTREGA A DIRECCION USD'!A3419,$W3420)</f>
        <v>0</v>
      </c>
      <c r="X3419" s="90">
        <v>3410.0010000000002</v>
      </c>
      <c r="Y3419" s="90">
        <v>3411</v>
      </c>
      <c r="Z3419" s="144"/>
    </row>
    <row r="3420" spans="1:26" x14ac:dyDescent="0.2">
      <c r="A3420" s="3"/>
      <c r="B3420" s="3"/>
      <c r="C3420" s="3"/>
      <c r="D3420" s="3"/>
      <c r="E3420" s="3"/>
      <c r="F3420" s="3"/>
      <c r="G3420" s="3"/>
      <c r="I3420" s="143"/>
      <c r="J3420" s="143"/>
      <c r="K3420" s="143"/>
      <c r="L3420" s="143"/>
      <c r="M3420" s="237"/>
      <c r="N3420" s="143"/>
      <c r="O3420" s="143"/>
      <c r="P3420" s="143"/>
      <c r="Q3420" s="143"/>
      <c r="R3420" s="143"/>
      <c r="S3420" s="143"/>
      <c r="T3420" s="143"/>
      <c r="U3420" s="143"/>
      <c r="V3420" s="143"/>
      <c r="W3420" s="90">
        <f>IF(AND($AM$17&gt;=$X3420,$AM$17&lt;=$Y3420),'TARIFA ENTREGA A DIRECCION USD'!A3420,$W3421)</f>
        <v>0</v>
      </c>
      <c r="X3420" s="90">
        <v>3411.0010000000002</v>
      </c>
      <c r="Y3420" s="90">
        <v>3412</v>
      </c>
      <c r="Z3420" s="144"/>
    </row>
    <row r="3421" spans="1:26" x14ac:dyDescent="0.2">
      <c r="A3421" s="3"/>
      <c r="B3421" s="3"/>
      <c r="C3421" s="3"/>
      <c r="D3421" s="3"/>
      <c r="E3421" s="3"/>
      <c r="F3421" s="3"/>
      <c r="G3421" s="3"/>
      <c r="I3421" s="143"/>
      <c r="J3421" s="143"/>
      <c r="K3421" s="143"/>
      <c r="L3421" s="143"/>
      <c r="M3421" s="237"/>
      <c r="N3421" s="143"/>
      <c r="O3421" s="143"/>
      <c r="P3421" s="143"/>
      <c r="Q3421" s="143"/>
      <c r="R3421" s="143"/>
      <c r="S3421" s="143"/>
      <c r="T3421" s="143"/>
      <c r="U3421" s="143"/>
      <c r="V3421" s="143"/>
      <c r="W3421" s="90">
        <f>IF(AND($AM$17&gt;=$X3421,$AM$17&lt;=$Y3421),'TARIFA ENTREGA A DIRECCION USD'!A3421,$W3422)</f>
        <v>0</v>
      </c>
      <c r="X3421" s="90">
        <v>3412.0010000000002</v>
      </c>
      <c r="Y3421" s="90">
        <v>3413</v>
      </c>
      <c r="Z3421" s="144"/>
    </row>
    <row r="3422" spans="1:26" x14ac:dyDescent="0.2">
      <c r="A3422" s="3"/>
      <c r="B3422" s="3"/>
      <c r="C3422" s="3"/>
      <c r="D3422" s="3"/>
      <c r="E3422" s="3"/>
      <c r="F3422" s="3"/>
      <c r="G3422" s="3"/>
      <c r="I3422" s="143"/>
      <c r="J3422" s="143"/>
      <c r="K3422" s="143"/>
      <c r="L3422" s="143"/>
      <c r="M3422" s="237"/>
      <c r="N3422" s="143"/>
      <c r="O3422" s="143"/>
      <c r="P3422" s="143"/>
      <c r="Q3422" s="143"/>
      <c r="R3422" s="143"/>
      <c r="S3422" s="143"/>
      <c r="T3422" s="143"/>
      <c r="U3422" s="143"/>
      <c r="V3422" s="143"/>
      <c r="W3422" s="90">
        <f>IF(AND($AM$17&gt;=$X3422,$AM$17&lt;=$Y3422),'TARIFA ENTREGA A DIRECCION USD'!A3422,$W3423)</f>
        <v>0</v>
      </c>
      <c r="X3422" s="90">
        <v>3413.0010000000002</v>
      </c>
      <c r="Y3422" s="90">
        <v>3414</v>
      </c>
      <c r="Z3422" s="144"/>
    </row>
    <row r="3423" spans="1:26" x14ac:dyDescent="0.2">
      <c r="A3423" s="3"/>
      <c r="B3423" s="3"/>
      <c r="C3423" s="3"/>
      <c r="D3423" s="3"/>
      <c r="E3423" s="3"/>
      <c r="F3423" s="3"/>
      <c r="G3423" s="3"/>
      <c r="I3423" s="143"/>
      <c r="J3423" s="143"/>
      <c r="K3423" s="143"/>
      <c r="L3423" s="143"/>
      <c r="M3423" s="237"/>
      <c r="N3423" s="143"/>
      <c r="O3423" s="143"/>
      <c r="P3423" s="143"/>
      <c r="Q3423" s="143"/>
      <c r="R3423" s="143"/>
      <c r="S3423" s="143"/>
      <c r="T3423" s="143"/>
      <c r="U3423" s="143"/>
      <c r="V3423" s="143"/>
      <c r="W3423" s="90">
        <f>IF(AND($AM$17&gt;=$X3423,$AM$17&lt;=$Y3423),'TARIFA ENTREGA A DIRECCION USD'!A3423,$W3424)</f>
        <v>0</v>
      </c>
      <c r="X3423" s="90">
        <v>3414.0010000000002</v>
      </c>
      <c r="Y3423" s="90">
        <v>3415</v>
      </c>
      <c r="Z3423" s="144"/>
    </row>
    <row r="3424" spans="1:26" x14ac:dyDescent="0.2">
      <c r="A3424" s="3"/>
      <c r="B3424" s="3"/>
      <c r="C3424" s="3"/>
      <c r="D3424" s="3"/>
      <c r="E3424" s="3"/>
      <c r="F3424" s="3"/>
      <c r="G3424" s="3"/>
      <c r="I3424" s="143"/>
      <c r="J3424" s="143"/>
      <c r="K3424" s="143"/>
      <c r="L3424" s="143"/>
      <c r="M3424" s="237"/>
      <c r="N3424" s="143"/>
      <c r="O3424" s="143"/>
      <c r="P3424" s="143"/>
      <c r="Q3424" s="143"/>
      <c r="R3424" s="143"/>
      <c r="S3424" s="143"/>
      <c r="T3424" s="143"/>
      <c r="U3424" s="143"/>
      <c r="V3424" s="143"/>
      <c r="W3424" s="90">
        <f>IF(AND($AM$17&gt;=$X3424,$AM$17&lt;=$Y3424),'TARIFA ENTREGA A DIRECCION USD'!A3424,$W3425)</f>
        <v>0</v>
      </c>
      <c r="X3424" s="90">
        <v>3415.0010000000002</v>
      </c>
      <c r="Y3424" s="90">
        <v>3416</v>
      </c>
      <c r="Z3424" s="144"/>
    </row>
    <row r="3425" spans="1:26" x14ac:dyDescent="0.2">
      <c r="A3425" s="3"/>
      <c r="B3425" s="3"/>
      <c r="C3425" s="3"/>
      <c r="D3425" s="3"/>
      <c r="E3425" s="3"/>
      <c r="F3425" s="3"/>
      <c r="G3425" s="3"/>
      <c r="I3425" s="143"/>
      <c r="J3425" s="143"/>
      <c r="K3425" s="143"/>
      <c r="L3425" s="143"/>
      <c r="M3425" s="237"/>
      <c r="N3425" s="143"/>
      <c r="O3425" s="143"/>
      <c r="P3425" s="143"/>
      <c r="Q3425" s="143"/>
      <c r="R3425" s="143"/>
      <c r="S3425" s="143"/>
      <c r="T3425" s="143"/>
      <c r="U3425" s="143"/>
      <c r="V3425" s="143"/>
      <c r="W3425" s="90">
        <f>IF(AND($AM$17&gt;=$X3425,$AM$17&lt;=$Y3425),'TARIFA ENTREGA A DIRECCION USD'!A3425,$W3426)</f>
        <v>0</v>
      </c>
      <c r="X3425" s="90">
        <v>3416.0010000000002</v>
      </c>
      <c r="Y3425" s="90">
        <v>3417</v>
      </c>
      <c r="Z3425" s="144"/>
    </row>
    <row r="3426" spans="1:26" x14ac:dyDescent="0.2">
      <c r="A3426" s="3"/>
      <c r="B3426" s="3"/>
      <c r="C3426" s="3"/>
      <c r="D3426" s="3"/>
      <c r="E3426" s="3"/>
      <c r="F3426" s="3"/>
      <c r="G3426" s="3"/>
      <c r="I3426" s="143"/>
      <c r="J3426" s="143"/>
      <c r="K3426" s="143"/>
      <c r="L3426" s="143"/>
      <c r="M3426" s="237"/>
      <c r="N3426" s="143"/>
      <c r="O3426" s="143"/>
      <c r="P3426" s="143"/>
      <c r="Q3426" s="143"/>
      <c r="R3426" s="143"/>
      <c r="S3426" s="143"/>
      <c r="T3426" s="143"/>
      <c r="U3426" s="143"/>
      <c r="V3426" s="143"/>
      <c r="W3426" s="90">
        <f>IF(AND($AM$17&gt;=$X3426,$AM$17&lt;=$Y3426),'TARIFA ENTREGA A DIRECCION USD'!A3426,$W3427)</f>
        <v>0</v>
      </c>
      <c r="X3426" s="90">
        <v>3417.0010000000002</v>
      </c>
      <c r="Y3426" s="90">
        <v>3418</v>
      </c>
      <c r="Z3426" s="144"/>
    </row>
    <row r="3427" spans="1:26" x14ac:dyDescent="0.2">
      <c r="A3427" s="3"/>
      <c r="B3427" s="3"/>
      <c r="C3427" s="3"/>
      <c r="D3427" s="3"/>
      <c r="E3427" s="3"/>
      <c r="F3427" s="3"/>
      <c r="G3427" s="3"/>
      <c r="I3427" s="143"/>
      <c r="J3427" s="143"/>
      <c r="K3427" s="143"/>
      <c r="L3427" s="143"/>
      <c r="M3427" s="237"/>
      <c r="N3427" s="143"/>
      <c r="O3427" s="143"/>
      <c r="P3427" s="143"/>
      <c r="Q3427" s="143"/>
      <c r="R3427" s="143"/>
      <c r="S3427" s="143"/>
      <c r="T3427" s="143"/>
      <c r="U3427" s="143"/>
      <c r="V3427" s="143"/>
      <c r="W3427" s="90">
        <f>IF(AND($AM$17&gt;=$X3427,$AM$17&lt;=$Y3427),'TARIFA ENTREGA A DIRECCION USD'!A3427,$W3428)</f>
        <v>0</v>
      </c>
      <c r="X3427" s="90">
        <v>3418.0010000000002</v>
      </c>
      <c r="Y3427" s="90">
        <v>3419</v>
      </c>
      <c r="Z3427" s="144"/>
    </row>
    <row r="3428" spans="1:26" x14ac:dyDescent="0.2">
      <c r="A3428" s="3"/>
      <c r="B3428" s="3"/>
      <c r="C3428" s="3"/>
      <c r="D3428" s="3"/>
      <c r="E3428" s="3"/>
      <c r="F3428" s="3"/>
      <c r="G3428" s="3"/>
      <c r="I3428" s="143"/>
      <c r="J3428" s="143"/>
      <c r="K3428" s="143"/>
      <c r="L3428" s="143"/>
      <c r="M3428" s="237"/>
      <c r="N3428" s="143"/>
      <c r="O3428" s="143"/>
      <c r="P3428" s="143"/>
      <c r="Q3428" s="143"/>
      <c r="R3428" s="143"/>
      <c r="S3428" s="143"/>
      <c r="T3428" s="143"/>
      <c r="U3428" s="143"/>
      <c r="V3428" s="143"/>
      <c r="W3428" s="90">
        <f>IF(AND($AM$17&gt;=$X3428,$AM$17&lt;=$Y3428),'TARIFA ENTREGA A DIRECCION USD'!A3428,$W3429)</f>
        <v>0</v>
      </c>
      <c r="X3428" s="90">
        <v>3419.0010000000002</v>
      </c>
      <c r="Y3428" s="90">
        <v>3420</v>
      </c>
      <c r="Z3428" s="144"/>
    </row>
    <row r="3429" spans="1:26" x14ac:dyDescent="0.2">
      <c r="A3429" s="3"/>
      <c r="B3429" s="3"/>
      <c r="C3429" s="3"/>
      <c r="D3429" s="3"/>
      <c r="E3429" s="3"/>
      <c r="F3429" s="3"/>
      <c r="G3429" s="3"/>
      <c r="I3429" s="143"/>
      <c r="J3429" s="143"/>
      <c r="K3429" s="143"/>
      <c r="L3429" s="143"/>
      <c r="M3429" s="237"/>
      <c r="N3429" s="143"/>
      <c r="O3429" s="143"/>
      <c r="P3429" s="143"/>
      <c r="Q3429" s="143"/>
      <c r="R3429" s="143"/>
      <c r="S3429" s="143"/>
      <c r="T3429" s="143"/>
      <c r="U3429" s="143"/>
      <c r="V3429" s="143"/>
      <c r="W3429" s="90">
        <f>IF(AND($AM$17&gt;=$X3429,$AM$17&lt;=$Y3429),'TARIFA ENTREGA A DIRECCION USD'!A3429,$W3430)</f>
        <v>0</v>
      </c>
      <c r="X3429" s="90">
        <v>3420.0010000000002</v>
      </c>
      <c r="Y3429" s="90">
        <v>3421</v>
      </c>
      <c r="Z3429" s="144"/>
    </row>
    <row r="3430" spans="1:26" x14ac:dyDescent="0.2">
      <c r="A3430" s="3"/>
      <c r="B3430" s="3"/>
      <c r="C3430" s="3"/>
      <c r="D3430" s="3"/>
      <c r="E3430" s="3"/>
      <c r="F3430" s="3"/>
      <c r="G3430" s="3"/>
      <c r="I3430" s="143"/>
      <c r="J3430" s="143"/>
      <c r="K3430" s="143"/>
      <c r="L3430" s="143"/>
      <c r="M3430" s="237"/>
      <c r="N3430" s="143"/>
      <c r="O3430" s="143"/>
      <c r="P3430" s="143"/>
      <c r="Q3430" s="143"/>
      <c r="R3430" s="143"/>
      <c r="S3430" s="143"/>
      <c r="T3430" s="143"/>
      <c r="U3430" s="143"/>
      <c r="V3430" s="143"/>
      <c r="W3430" s="90">
        <f>IF(AND($AM$17&gt;=$X3430,$AM$17&lt;=$Y3430),'TARIFA ENTREGA A DIRECCION USD'!A3430,$W3431)</f>
        <v>0</v>
      </c>
      <c r="X3430" s="90">
        <v>3421.0010000000002</v>
      </c>
      <c r="Y3430" s="90">
        <v>3422</v>
      </c>
      <c r="Z3430" s="144"/>
    </row>
    <row r="3431" spans="1:26" x14ac:dyDescent="0.2">
      <c r="A3431" s="3"/>
      <c r="B3431" s="3"/>
      <c r="C3431" s="3"/>
      <c r="D3431" s="3"/>
      <c r="E3431" s="3"/>
      <c r="F3431" s="3"/>
      <c r="G3431" s="3"/>
      <c r="I3431" s="143"/>
      <c r="J3431" s="143"/>
      <c r="K3431" s="143"/>
      <c r="L3431" s="143"/>
      <c r="M3431" s="237"/>
      <c r="N3431" s="143"/>
      <c r="O3431" s="143"/>
      <c r="P3431" s="143"/>
      <c r="Q3431" s="143"/>
      <c r="R3431" s="143"/>
      <c r="S3431" s="143"/>
      <c r="T3431" s="143"/>
      <c r="U3431" s="143"/>
      <c r="V3431" s="143"/>
      <c r="W3431" s="90">
        <f>IF(AND($AM$17&gt;=$X3431,$AM$17&lt;=$Y3431),'TARIFA ENTREGA A DIRECCION USD'!A3431,$W3432)</f>
        <v>0</v>
      </c>
      <c r="X3431" s="90">
        <v>3422.0010000000002</v>
      </c>
      <c r="Y3431" s="90">
        <v>3423</v>
      </c>
      <c r="Z3431" s="144"/>
    </row>
    <row r="3432" spans="1:26" x14ac:dyDescent="0.2">
      <c r="A3432" s="3"/>
      <c r="B3432" s="3"/>
      <c r="C3432" s="3"/>
      <c r="D3432" s="3"/>
      <c r="E3432" s="3"/>
      <c r="F3432" s="3"/>
      <c r="G3432" s="3"/>
      <c r="I3432" s="143"/>
      <c r="J3432" s="143"/>
      <c r="K3432" s="143"/>
      <c r="L3432" s="143"/>
      <c r="M3432" s="237"/>
      <c r="N3432" s="143"/>
      <c r="O3432" s="143"/>
      <c r="P3432" s="143"/>
      <c r="Q3432" s="143"/>
      <c r="R3432" s="143"/>
      <c r="S3432" s="143"/>
      <c r="T3432" s="143"/>
      <c r="U3432" s="143"/>
      <c r="V3432" s="143"/>
      <c r="W3432" s="90">
        <f>IF(AND($AM$17&gt;=$X3432,$AM$17&lt;=$Y3432),'TARIFA ENTREGA A DIRECCION USD'!A3432,$W3433)</f>
        <v>0</v>
      </c>
      <c r="X3432" s="90">
        <v>3423.0010000000002</v>
      </c>
      <c r="Y3432" s="90">
        <v>3424</v>
      </c>
      <c r="Z3432" s="144"/>
    </row>
    <row r="3433" spans="1:26" x14ac:dyDescent="0.2">
      <c r="A3433" s="3"/>
      <c r="B3433" s="3"/>
      <c r="C3433" s="3"/>
      <c r="D3433" s="3"/>
      <c r="E3433" s="3"/>
      <c r="F3433" s="3"/>
      <c r="G3433" s="3"/>
      <c r="I3433" s="143"/>
      <c r="J3433" s="143"/>
      <c r="K3433" s="143"/>
      <c r="L3433" s="143"/>
      <c r="M3433" s="237"/>
      <c r="N3433" s="143"/>
      <c r="O3433" s="143"/>
      <c r="P3433" s="143"/>
      <c r="Q3433" s="143"/>
      <c r="R3433" s="143"/>
      <c r="S3433" s="143"/>
      <c r="T3433" s="143"/>
      <c r="U3433" s="143"/>
      <c r="V3433" s="143"/>
      <c r="W3433" s="90">
        <f>IF(AND($AM$17&gt;=$X3433,$AM$17&lt;=$Y3433),'TARIFA ENTREGA A DIRECCION USD'!A3433,$W3434)</f>
        <v>0</v>
      </c>
      <c r="X3433" s="90">
        <v>3424.0010000000002</v>
      </c>
      <c r="Y3433" s="90">
        <v>3425</v>
      </c>
      <c r="Z3433" s="144"/>
    </row>
    <row r="3434" spans="1:26" x14ac:dyDescent="0.2">
      <c r="A3434" s="3"/>
      <c r="B3434" s="3"/>
      <c r="C3434" s="3"/>
      <c r="D3434" s="3"/>
      <c r="E3434" s="3"/>
      <c r="F3434" s="3"/>
      <c r="G3434" s="3"/>
      <c r="I3434" s="143"/>
      <c r="J3434" s="143"/>
      <c r="K3434" s="143"/>
      <c r="L3434" s="143"/>
      <c r="M3434" s="237"/>
      <c r="N3434" s="143"/>
      <c r="O3434" s="143"/>
      <c r="P3434" s="143"/>
      <c r="Q3434" s="143"/>
      <c r="R3434" s="143"/>
      <c r="S3434" s="143"/>
      <c r="T3434" s="143"/>
      <c r="U3434" s="143"/>
      <c r="V3434" s="143"/>
      <c r="W3434" s="90">
        <f>IF(AND($AM$17&gt;=$X3434,$AM$17&lt;=$Y3434),'TARIFA ENTREGA A DIRECCION USD'!A3434,$W3435)</f>
        <v>0</v>
      </c>
      <c r="X3434" s="90">
        <v>3425.0010000000002</v>
      </c>
      <c r="Y3434" s="90">
        <v>3426</v>
      </c>
      <c r="Z3434" s="144"/>
    </row>
    <row r="3435" spans="1:26" x14ac:dyDescent="0.2">
      <c r="A3435" s="3"/>
      <c r="B3435" s="3"/>
      <c r="C3435" s="3"/>
      <c r="D3435" s="3"/>
      <c r="E3435" s="3"/>
      <c r="F3435" s="3"/>
      <c r="G3435" s="3"/>
      <c r="I3435" s="143"/>
      <c r="J3435" s="143"/>
      <c r="K3435" s="143"/>
      <c r="L3435" s="143"/>
      <c r="M3435" s="237"/>
      <c r="N3435" s="143"/>
      <c r="O3435" s="143"/>
      <c r="P3435" s="143"/>
      <c r="Q3435" s="143"/>
      <c r="R3435" s="143"/>
      <c r="S3435" s="143"/>
      <c r="T3435" s="143"/>
      <c r="U3435" s="143"/>
      <c r="V3435" s="143"/>
      <c r="W3435" s="90">
        <f>IF(AND($AM$17&gt;=$X3435,$AM$17&lt;=$Y3435),'TARIFA ENTREGA A DIRECCION USD'!A3435,$W3436)</f>
        <v>0</v>
      </c>
      <c r="X3435" s="90">
        <v>3426.0010000000002</v>
      </c>
      <c r="Y3435" s="90">
        <v>3427</v>
      </c>
      <c r="Z3435" s="144"/>
    </row>
    <row r="3436" spans="1:26" x14ac:dyDescent="0.2">
      <c r="A3436" s="3"/>
      <c r="B3436" s="3"/>
      <c r="C3436" s="3"/>
      <c r="D3436" s="3"/>
      <c r="E3436" s="3"/>
      <c r="F3436" s="3"/>
      <c r="G3436" s="3"/>
      <c r="I3436" s="143"/>
      <c r="J3436" s="143"/>
      <c r="K3436" s="143"/>
      <c r="L3436" s="143"/>
      <c r="M3436" s="237"/>
      <c r="N3436" s="143"/>
      <c r="O3436" s="143"/>
      <c r="P3436" s="143"/>
      <c r="Q3436" s="143"/>
      <c r="R3436" s="143"/>
      <c r="S3436" s="143"/>
      <c r="T3436" s="143"/>
      <c r="U3436" s="143"/>
      <c r="V3436" s="143"/>
      <c r="W3436" s="90">
        <f>IF(AND($AM$17&gt;=$X3436,$AM$17&lt;=$Y3436),'TARIFA ENTREGA A DIRECCION USD'!A3436,$W3437)</f>
        <v>0</v>
      </c>
      <c r="X3436" s="90">
        <v>3427.0010000000002</v>
      </c>
      <c r="Y3436" s="90">
        <v>3428</v>
      </c>
      <c r="Z3436" s="144"/>
    </row>
    <row r="3437" spans="1:26" x14ac:dyDescent="0.2">
      <c r="A3437" s="3"/>
      <c r="B3437" s="3"/>
      <c r="C3437" s="3"/>
      <c r="D3437" s="3"/>
      <c r="E3437" s="3"/>
      <c r="F3437" s="3"/>
      <c r="G3437" s="3"/>
      <c r="I3437" s="143"/>
      <c r="J3437" s="143"/>
      <c r="K3437" s="143"/>
      <c r="L3437" s="143"/>
      <c r="M3437" s="237"/>
      <c r="N3437" s="143"/>
      <c r="O3437" s="143"/>
      <c r="P3437" s="143"/>
      <c r="Q3437" s="143"/>
      <c r="R3437" s="143"/>
      <c r="S3437" s="143"/>
      <c r="T3437" s="143"/>
      <c r="U3437" s="143"/>
      <c r="V3437" s="143"/>
      <c r="W3437" s="90">
        <f>IF(AND($AM$17&gt;=$X3437,$AM$17&lt;=$Y3437),'TARIFA ENTREGA A DIRECCION USD'!A3437,$W3438)</f>
        <v>0</v>
      </c>
      <c r="X3437" s="90">
        <v>3428.0010000000002</v>
      </c>
      <c r="Y3437" s="90">
        <v>3429</v>
      </c>
      <c r="Z3437" s="144"/>
    </row>
    <row r="3438" spans="1:26" x14ac:dyDescent="0.2">
      <c r="A3438" s="3"/>
      <c r="B3438" s="3"/>
      <c r="C3438" s="3"/>
      <c r="D3438" s="3"/>
      <c r="E3438" s="3"/>
      <c r="F3438" s="3"/>
      <c r="G3438" s="3"/>
      <c r="I3438" s="143"/>
      <c r="J3438" s="143"/>
      <c r="K3438" s="143"/>
      <c r="L3438" s="143"/>
      <c r="M3438" s="237"/>
      <c r="N3438" s="143"/>
      <c r="O3438" s="143"/>
      <c r="P3438" s="143"/>
      <c r="Q3438" s="143"/>
      <c r="R3438" s="143"/>
      <c r="S3438" s="143"/>
      <c r="T3438" s="143"/>
      <c r="U3438" s="143"/>
      <c r="V3438" s="143"/>
      <c r="W3438" s="90">
        <f>IF(AND($AM$17&gt;=$X3438,$AM$17&lt;=$Y3438),'TARIFA ENTREGA A DIRECCION USD'!A3438,$W3439)</f>
        <v>0</v>
      </c>
      <c r="X3438" s="90">
        <v>3429.0010000000002</v>
      </c>
      <c r="Y3438" s="90">
        <v>3430</v>
      </c>
      <c r="Z3438" s="144"/>
    </row>
    <row r="3439" spans="1:26" x14ac:dyDescent="0.2">
      <c r="A3439" s="3"/>
      <c r="B3439" s="3"/>
      <c r="C3439" s="3"/>
      <c r="D3439" s="3"/>
      <c r="E3439" s="3"/>
      <c r="F3439" s="3"/>
      <c r="G3439" s="3"/>
      <c r="I3439" s="143"/>
      <c r="J3439" s="143"/>
      <c r="K3439" s="143"/>
      <c r="L3439" s="143"/>
      <c r="M3439" s="237"/>
      <c r="N3439" s="143"/>
      <c r="O3439" s="143"/>
      <c r="P3439" s="143"/>
      <c r="Q3439" s="143"/>
      <c r="R3439" s="143"/>
      <c r="S3439" s="143"/>
      <c r="T3439" s="143"/>
      <c r="U3439" s="143"/>
      <c r="V3439" s="143"/>
      <c r="W3439" s="90">
        <f>IF(AND($AM$17&gt;=$X3439,$AM$17&lt;=$Y3439),'TARIFA ENTREGA A DIRECCION USD'!A3439,$W3440)</f>
        <v>0</v>
      </c>
      <c r="X3439" s="90">
        <v>3430.0010000000002</v>
      </c>
      <c r="Y3439" s="90">
        <v>3431</v>
      </c>
      <c r="Z3439" s="144"/>
    </row>
    <row r="3440" spans="1:26" x14ac:dyDescent="0.2">
      <c r="A3440" s="3"/>
      <c r="B3440" s="3"/>
      <c r="C3440" s="3"/>
      <c r="D3440" s="3"/>
      <c r="E3440" s="3"/>
      <c r="F3440" s="3"/>
      <c r="G3440" s="3"/>
      <c r="I3440" s="143"/>
      <c r="J3440" s="143"/>
      <c r="K3440" s="143"/>
      <c r="L3440" s="143"/>
      <c r="M3440" s="237"/>
      <c r="N3440" s="143"/>
      <c r="O3440" s="143"/>
      <c r="P3440" s="143"/>
      <c r="Q3440" s="143"/>
      <c r="R3440" s="143"/>
      <c r="S3440" s="143"/>
      <c r="T3440" s="143"/>
      <c r="U3440" s="143"/>
      <c r="V3440" s="143"/>
      <c r="W3440" s="90">
        <f>IF(AND($AM$17&gt;=$X3440,$AM$17&lt;=$Y3440),'TARIFA ENTREGA A DIRECCION USD'!A3440,$W3441)</f>
        <v>0</v>
      </c>
      <c r="X3440" s="90">
        <v>3431.0010000000002</v>
      </c>
      <c r="Y3440" s="90">
        <v>3432</v>
      </c>
      <c r="Z3440" s="144"/>
    </row>
    <row r="3441" spans="1:26" x14ac:dyDescent="0.2">
      <c r="A3441" s="3"/>
      <c r="B3441" s="3"/>
      <c r="C3441" s="3"/>
      <c r="D3441" s="3"/>
      <c r="E3441" s="3"/>
      <c r="F3441" s="3"/>
      <c r="G3441" s="3"/>
      <c r="I3441" s="143"/>
      <c r="J3441" s="143"/>
      <c r="K3441" s="143"/>
      <c r="L3441" s="143"/>
      <c r="M3441" s="237"/>
      <c r="N3441" s="143"/>
      <c r="O3441" s="143"/>
      <c r="P3441" s="143"/>
      <c r="Q3441" s="143"/>
      <c r="R3441" s="143"/>
      <c r="S3441" s="143"/>
      <c r="T3441" s="143"/>
      <c r="U3441" s="143"/>
      <c r="V3441" s="143"/>
      <c r="W3441" s="90">
        <f>IF(AND($AM$17&gt;=$X3441,$AM$17&lt;=$Y3441),'TARIFA ENTREGA A DIRECCION USD'!A3441,$W3442)</f>
        <v>0</v>
      </c>
      <c r="X3441" s="90">
        <v>3432.0010000000002</v>
      </c>
      <c r="Y3441" s="90">
        <v>3433</v>
      </c>
      <c r="Z3441" s="144"/>
    </row>
    <row r="3442" spans="1:26" x14ac:dyDescent="0.2">
      <c r="A3442" s="3"/>
      <c r="B3442" s="3"/>
      <c r="C3442" s="3"/>
      <c r="D3442" s="3"/>
      <c r="E3442" s="3"/>
      <c r="F3442" s="3"/>
      <c r="G3442" s="3"/>
      <c r="I3442" s="143"/>
      <c r="J3442" s="143"/>
      <c r="K3442" s="143"/>
      <c r="L3442" s="143"/>
      <c r="M3442" s="237"/>
      <c r="N3442" s="143"/>
      <c r="O3442" s="143"/>
      <c r="P3442" s="143"/>
      <c r="Q3442" s="143"/>
      <c r="R3442" s="143"/>
      <c r="S3442" s="143"/>
      <c r="T3442" s="143"/>
      <c r="U3442" s="143"/>
      <c r="V3442" s="143"/>
      <c r="W3442" s="90">
        <f>IF(AND($AM$17&gt;=$X3442,$AM$17&lt;=$Y3442),'TARIFA ENTREGA A DIRECCION USD'!A3442,$W3443)</f>
        <v>0</v>
      </c>
      <c r="X3442" s="90">
        <v>3433.0010000000002</v>
      </c>
      <c r="Y3442" s="90">
        <v>3434</v>
      </c>
      <c r="Z3442" s="144"/>
    </row>
    <row r="3443" spans="1:26" x14ac:dyDescent="0.2">
      <c r="A3443" s="3"/>
      <c r="B3443" s="3"/>
      <c r="C3443" s="3"/>
      <c r="D3443" s="3"/>
      <c r="E3443" s="3"/>
      <c r="F3443" s="3"/>
      <c r="G3443" s="3"/>
      <c r="I3443" s="143"/>
      <c r="J3443" s="143"/>
      <c r="K3443" s="143"/>
      <c r="L3443" s="143"/>
      <c r="M3443" s="237"/>
      <c r="N3443" s="143"/>
      <c r="O3443" s="143"/>
      <c r="P3443" s="143"/>
      <c r="Q3443" s="143"/>
      <c r="R3443" s="143"/>
      <c r="S3443" s="143"/>
      <c r="T3443" s="143"/>
      <c r="U3443" s="143"/>
      <c r="V3443" s="143"/>
      <c r="W3443" s="90">
        <f>IF(AND($AM$17&gt;=$X3443,$AM$17&lt;=$Y3443),'TARIFA ENTREGA A DIRECCION USD'!A3443,$W3444)</f>
        <v>0</v>
      </c>
      <c r="X3443" s="90">
        <v>3434.0010000000002</v>
      </c>
      <c r="Y3443" s="90">
        <v>3435</v>
      </c>
      <c r="Z3443" s="144"/>
    </row>
    <row r="3444" spans="1:26" x14ac:dyDescent="0.2">
      <c r="A3444" s="3"/>
      <c r="B3444" s="3"/>
      <c r="C3444" s="3"/>
      <c r="D3444" s="3"/>
      <c r="E3444" s="3"/>
      <c r="F3444" s="3"/>
      <c r="G3444" s="3"/>
      <c r="I3444" s="143"/>
      <c r="J3444" s="143"/>
      <c r="K3444" s="143"/>
      <c r="L3444" s="143"/>
      <c r="M3444" s="237"/>
      <c r="N3444" s="143"/>
      <c r="O3444" s="143"/>
      <c r="P3444" s="143"/>
      <c r="Q3444" s="143"/>
      <c r="R3444" s="143"/>
      <c r="S3444" s="143"/>
      <c r="T3444" s="143"/>
      <c r="U3444" s="143"/>
      <c r="V3444" s="143"/>
      <c r="W3444" s="90">
        <f>IF(AND($AM$17&gt;=$X3444,$AM$17&lt;=$Y3444),'TARIFA ENTREGA A DIRECCION USD'!A3444,$W3445)</f>
        <v>0</v>
      </c>
      <c r="X3444" s="90">
        <v>3435.0010000000002</v>
      </c>
      <c r="Y3444" s="90">
        <v>3436</v>
      </c>
      <c r="Z3444" s="144"/>
    </row>
    <row r="3445" spans="1:26" x14ac:dyDescent="0.2">
      <c r="A3445" s="3"/>
      <c r="B3445" s="3"/>
      <c r="C3445" s="3"/>
      <c r="D3445" s="3"/>
      <c r="E3445" s="3"/>
      <c r="F3445" s="3"/>
      <c r="G3445" s="3"/>
      <c r="I3445" s="143"/>
      <c r="J3445" s="143"/>
      <c r="K3445" s="143"/>
      <c r="L3445" s="143"/>
      <c r="M3445" s="237"/>
      <c r="N3445" s="143"/>
      <c r="O3445" s="143"/>
      <c r="P3445" s="143"/>
      <c r="Q3445" s="143"/>
      <c r="R3445" s="143"/>
      <c r="S3445" s="143"/>
      <c r="T3445" s="143"/>
      <c r="U3445" s="143"/>
      <c r="V3445" s="143"/>
      <c r="W3445" s="90">
        <f>IF(AND($AM$17&gt;=$X3445,$AM$17&lt;=$Y3445),'TARIFA ENTREGA A DIRECCION USD'!A3445,$W3446)</f>
        <v>0</v>
      </c>
      <c r="X3445" s="90">
        <v>3436.0010000000002</v>
      </c>
      <c r="Y3445" s="90">
        <v>3437</v>
      </c>
      <c r="Z3445" s="144"/>
    </row>
    <row r="3446" spans="1:26" x14ac:dyDescent="0.2">
      <c r="A3446" s="3"/>
      <c r="B3446" s="3"/>
      <c r="C3446" s="3"/>
      <c r="D3446" s="3"/>
      <c r="E3446" s="3"/>
      <c r="F3446" s="3"/>
      <c r="G3446" s="3"/>
      <c r="I3446" s="143"/>
      <c r="J3446" s="143"/>
      <c r="K3446" s="143"/>
      <c r="L3446" s="143"/>
      <c r="M3446" s="237"/>
      <c r="N3446" s="143"/>
      <c r="O3446" s="143"/>
      <c r="P3446" s="143"/>
      <c r="Q3446" s="143"/>
      <c r="R3446" s="143"/>
      <c r="S3446" s="143"/>
      <c r="T3446" s="143"/>
      <c r="U3446" s="143"/>
      <c r="V3446" s="143"/>
      <c r="W3446" s="90">
        <f>IF(AND($AM$17&gt;=$X3446,$AM$17&lt;=$Y3446),'TARIFA ENTREGA A DIRECCION USD'!A3446,$W3447)</f>
        <v>0</v>
      </c>
      <c r="X3446" s="90">
        <v>3437.0010000000002</v>
      </c>
      <c r="Y3446" s="90">
        <v>3438</v>
      </c>
      <c r="Z3446" s="144"/>
    </row>
    <row r="3447" spans="1:26" x14ac:dyDescent="0.2">
      <c r="A3447" s="3"/>
      <c r="B3447" s="3"/>
      <c r="C3447" s="3"/>
      <c r="D3447" s="3"/>
      <c r="E3447" s="3"/>
      <c r="F3447" s="3"/>
      <c r="G3447" s="3"/>
      <c r="I3447" s="143"/>
      <c r="J3447" s="143"/>
      <c r="K3447" s="143"/>
      <c r="L3447" s="143"/>
      <c r="M3447" s="237"/>
      <c r="N3447" s="143"/>
      <c r="O3447" s="143"/>
      <c r="P3447" s="143"/>
      <c r="Q3447" s="143"/>
      <c r="R3447" s="143"/>
      <c r="S3447" s="143"/>
      <c r="T3447" s="143"/>
      <c r="U3447" s="143"/>
      <c r="V3447" s="143"/>
      <c r="W3447" s="90">
        <f>IF(AND($AM$17&gt;=$X3447,$AM$17&lt;=$Y3447),'TARIFA ENTREGA A DIRECCION USD'!A3447,$W3448)</f>
        <v>0</v>
      </c>
      <c r="X3447" s="90">
        <v>3438.0010000000002</v>
      </c>
      <c r="Y3447" s="90">
        <v>3439</v>
      </c>
      <c r="Z3447" s="144"/>
    </row>
    <row r="3448" spans="1:26" x14ac:dyDescent="0.2">
      <c r="A3448" s="3"/>
      <c r="B3448" s="3"/>
      <c r="C3448" s="3"/>
      <c r="D3448" s="3"/>
      <c r="E3448" s="3"/>
      <c r="F3448" s="3"/>
      <c r="G3448" s="3"/>
      <c r="I3448" s="143"/>
      <c r="J3448" s="143"/>
      <c r="K3448" s="143"/>
      <c r="L3448" s="143"/>
      <c r="M3448" s="237"/>
      <c r="N3448" s="143"/>
      <c r="O3448" s="143"/>
      <c r="P3448" s="143"/>
      <c r="Q3448" s="143"/>
      <c r="R3448" s="143"/>
      <c r="S3448" s="143"/>
      <c r="T3448" s="143"/>
      <c r="U3448" s="143"/>
      <c r="V3448" s="143"/>
      <c r="W3448" s="90">
        <f>IF(AND($AM$17&gt;=$X3448,$AM$17&lt;=$Y3448),'TARIFA ENTREGA A DIRECCION USD'!A3448,$W3449)</f>
        <v>0</v>
      </c>
      <c r="X3448" s="90">
        <v>3439.0010000000002</v>
      </c>
      <c r="Y3448" s="90">
        <v>3440</v>
      </c>
      <c r="Z3448" s="144"/>
    </row>
    <row r="3449" spans="1:26" x14ac:dyDescent="0.2">
      <c r="A3449" s="3"/>
      <c r="B3449" s="3"/>
      <c r="C3449" s="3"/>
      <c r="D3449" s="3"/>
      <c r="E3449" s="3"/>
      <c r="F3449" s="3"/>
      <c r="G3449" s="3"/>
      <c r="I3449" s="143"/>
      <c r="J3449" s="143"/>
      <c r="K3449" s="143"/>
      <c r="L3449" s="143"/>
      <c r="M3449" s="237"/>
      <c r="N3449" s="143"/>
      <c r="O3449" s="143"/>
      <c r="P3449" s="143"/>
      <c r="Q3449" s="143"/>
      <c r="R3449" s="143"/>
      <c r="S3449" s="143"/>
      <c r="T3449" s="143"/>
      <c r="U3449" s="143"/>
      <c r="V3449" s="143"/>
      <c r="W3449" s="90">
        <f>IF(AND($AM$17&gt;=$X3449,$AM$17&lt;=$Y3449),'TARIFA ENTREGA A DIRECCION USD'!A3449,$W3450)</f>
        <v>0</v>
      </c>
      <c r="X3449" s="90">
        <v>3440.0010000000002</v>
      </c>
      <c r="Y3449" s="90">
        <v>3441</v>
      </c>
      <c r="Z3449" s="144"/>
    </row>
    <row r="3450" spans="1:26" x14ac:dyDescent="0.2">
      <c r="A3450" s="3"/>
      <c r="B3450" s="3"/>
      <c r="C3450" s="3"/>
      <c r="D3450" s="3"/>
      <c r="E3450" s="3"/>
      <c r="F3450" s="3"/>
      <c r="G3450" s="3"/>
      <c r="I3450" s="143"/>
      <c r="J3450" s="143"/>
      <c r="K3450" s="143"/>
      <c r="L3450" s="143"/>
      <c r="M3450" s="237"/>
      <c r="N3450" s="143"/>
      <c r="O3450" s="143"/>
      <c r="P3450" s="143"/>
      <c r="Q3450" s="143"/>
      <c r="R3450" s="143"/>
      <c r="S3450" s="143"/>
      <c r="T3450" s="143"/>
      <c r="U3450" s="143"/>
      <c r="V3450" s="143"/>
      <c r="W3450" s="90">
        <f>IF(AND($AM$17&gt;=$X3450,$AM$17&lt;=$Y3450),'TARIFA ENTREGA A DIRECCION USD'!A3450,$W3451)</f>
        <v>0</v>
      </c>
      <c r="X3450" s="90">
        <v>3441.0010000000002</v>
      </c>
      <c r="Y3450" s="90">
        <v>3442</v>
      </c>
      <c r="Z3450" s="144"/>
    </row>
    <row r="3451" spans="1:26" x14ac:dyDescent="0.2">
      <c r="A3451" s="3"/>
      <c r="B3451" s="3"/>
      <c r="C3451" s="3"/>
      <c r="D3451" s="3"/>
      <c r="E3451" s="3"/>
      <c r="F3451" s="3"/>
      <c r="G3451" s="3"/>
      <c r="I3451" s="143"/>
      <c r="J3451" s="143"/>
      <c r="K3451" s="143"/>
      <c r="L3451" s="143"/>
      <c r="M3451" s="237"/>
      <c r="N3451" s="143"/>
      <c r="O3451" s="143"/>
      <c r="P3451" s="143"/>
      <c r="Q3451" s="143"/>
      <c r="R3451" s="143"/>
      <c r="S3451" s="143"/>
      <c r="T3451" s="143"/>
      <c r="U3451" s="143"/>
      <c r="V3451" s="143"/>
      <c r="W3451" s="90">
        <f>IF(AND($AM$17&gt;=$X3451,$AM$17&lt;=$Y3451),'TARIFA ENTREGA A DIRECCION USD'!A3451,$W3452)</f>
        <v>0</v>
      </c>
      <c r="X3451" s="90">
        <v>3442.0010000000002</v>
      </c>
      <c r="Y3451" s="90">
        <v>3443</v>
      </c>
      <c r="Z3451" s="144"/>
    </row>
    <row r="3452" spans="1:26" x14ac:dyDescent="0.2">
      <c r="A3452" s="3"/>
      <c r="B3452" s="3"/>
      <c r="C3452" s="3"/>
      <c r="D3452" s="3"/>
      <c r="E3452" s="3"/>
      <c r="F3452" s="3"/>
      <c r="G3452" s="3"/>
      <c r="I3452" s="143"/>
      <c r="J3452" s="143"/>
      <c r="K3452" s="143"/>
      <c r="L3452" s="143"/>
      <c r="M3452" s="237"/>
      <c r="N3452" s="143"/>
      <c r="O3452" s="143"/>
      <c r="P3452" s="143"/>
      <c r="Q3452" s="143"/>
      <c r="R3452" s="143"/>
      <c r="S3452" s="143"/>
      <c r="T3452" s="143"/>
      <c r="U3452" s="143"/>
      <c r="V3452" s="143"/>
      <c r="W3452" s="90">
        <f>IF(AND($AM$17&gt;=$X3452,$AM$17&lt;=$Y3452),'TARIFA ENTREGA A DIRECCION USD'!A3452,$W3453)</f>
        <v>0</v>
      </c>
      <c r="X3452" s="90">
        <v>3443.0010000000002</v>
      </c>
      <c r="Y3452" s="90">
        <v>3444</v>
      </c>
      <c r="Z3452" s="144"/>
    </row>
    <row r="3453" spans="1:26" x14ac:dyDescent="0.2">
      <c r="A3453" s="3"/>
      <c r="B3453" s="3"/>
      <c r="C3453" s="3"/>
      <c r="D3453" s="3"/>
      <c r="E3453" s="3"/>
      <c r="F3453" s="3"/>
      <c r="G3453" s="3"/>
      <c r="I3453" s="143"/>
      <c r="J3453" s="143"/>
      <c r="K3453" s="143"/>
      <c r="L3453" s="143"/>
      <c r="M3453" s="237"/>
      <c r="N3453" s="143"/>
      <c r="O3453" s="143"/>
      <c r="P3453" s="143"/>
      <c r="Q3453" s="143"/>
      <c r="R3453" s="143"/>
      <c r="S3453" s="143"/>
      <c r="T3453" s="143"/>
      <c r="U3453" s="143"/>
      <c r="V3453" s="143"/>
      <c r="W3453" s="90">
        <f>IF(AND($AM$17&gt;=$X3453,$AM$17&lt;=$Y3453),'TARIFA ENTREGA A DIRECCION USD'!A3453,$W3454)</f>
        <v>0</v>
      </c>
      <c r="X3453" s="90">
        <v>3444.0010000000002</v>
      </c>
      <c r="Y3453" s="90">
        <v>3445</v>
      </c>
      <c r="Z3453" s="144"/>
    </row>
    <row r="3454" spans="1:26" x14ac:dyDescent="0.2">
      <c r="A3454" s="3"/>
      <c r="B3454" s="3"/>
      <c r="C3454" s="3"/>
      <c r="D3454" s="3"/>
      <c r="E3454" s="3"/>
      <c r="F3454" s="3"/>
      <c r="G3454" s="3"/>
      <c r="I3454" s="143"/>
      <c r="J3454" s="143"/>
      <c r="K3454" s="143"/>
      <c r="L3454" s="143"/>
      <c r="M3454" s="237"/>
      <c r="N3454" s="143"/>
      <c r="O3454" s="143"/>
      <c r="P3454" s="143"/>
      <c r="Q3454" s="143"/>
      <c r="R3454" s="143"/>
      <c r="S3454" s="143"/>
      <c r="T3454" s="143"/>
      <c r="U3454" s="143"/>
      <c r="V3454" s="143"/>
      <c r="W3454" s="90">
        <f>IF(AND($AM$17&gt;=$X3454,$AM$17&lt;=$Y3454),'TARIFA ENTREGA A DIRECCION USD'!A3454,$W3455)</f>
        <v>0</v>
      </c>
      <c r="X3454" s="90">
        <v>3445.0010000000002</v>
      </c>
      <c r="Y3454" s="90">
        <v>3446</v>
      </c>
      <c r="Z3454" s="144"/>
    </row>
    <row r="3455" spans="1:26" x14ac:dyDescent="0.2">
      <c r="A3455" s="3"/>
      <c r="B3455" s="3"/>
      <c r="C3455" s="3"/>
      <c r="D3455" s="3"/>
      <c r="E3455" s="3"/>
      <c r="F3455" s="3"/>
      <c r="G3455" s="3"/>
      <c r="I3455" s="143"/>
      <c r="J3455" s="143"/>
      <c r="K3455" s="143"/>
      <c r="L3455" s="143"/>
      <c r="M3455" s="237"/>
      <c r="N3455" s="143"/>
      <c r="O3455" s="143"/>
      <c r="P3455" s="143"/>
      <c r="Q3455" s="143"/>
      <c r="R3455" s="143"/>
      <c r="S3455" s="143"/>
      <c r="T3455" s="143"/>
      <c r="U3455" s="143"/>
      <c r="V3455" s="143"/>
      <c r="W3455" s="90">
        <f>IF(AND($AM$17&gt;=$X3455,$AM$17&lt;=$Y3455),'TARIFA ENTREGA A DIRECCION USD'!A3455,$W3456)</f>
        <v>0</v>
      </c>
      <c r="X3455" s="90">
        <v>3446.0010000000002</v>
      </c>
      <c r="Y3455" s="90">
        <v>3447</v>
      </c>
      <c r="Z3455" s="144"/>
    </row>
    <row r="3456" spans="1:26" x14ac:dyDescent="0.2">
      <c r="A3456" s="3"/>
      <c r="B3456" s="3"/>
      <c r="C3456" s="3"/>
      <c r="D3456" s="3"/>
      <c r="E3456" s="3"/>
      <c r="F3456" s="3"/>
      <c r="G3456" s="3"/>
      <c r="I3456" s="143"/>
      <c r="J3456" s="143"/>
      <c r="K3456" s="143"/>
      <c r="L3456" s="143"/>
      <c r="M3456" s="237"/>
      <c r="N3456" s="143"/>
      <c r="O3456" s="143"/>
      <c r="P3456" s="143"/>
      <c r="Q3456" s="143"/>
      <c r="R3456" s="143"/>
      <c r="S3456" s="143"/>
      <c r="T3456" s="143"/>
      <c r="U3456" s="143"/>
      <c r="V3456" s="143"/>
      <c r="W3456" s="90">
        <f>IF(AND($AM$17&gt;=$X3456,$AM$17&lt;=$Y3456),'TARIFA ENTREGA A DIRECCION USD'!A3456,$W3457)</f>
        <v>0</v>
      </c>
      <c r="X3456" s="90">
        <v>3447.0010000000002</v>
      </c>
      <c r="Y3456" s="90">
        <v>3448</v>
      </c>
      <c r="Z3456" s="144"/>
    </row>
    <row r="3457" spans="1:26" x14ac:dyDescent="0.2">
      <c r="A3457" s="3"/>
      <c r="B3457" s="3"/>
      <c r="C3457" s="3"/>
      <c r="D3457" s="3"/>
      <c r="E3457" s="3"/>
      <c r="F3457" s="3"/>
      <c r="G3457" s="3"/>
      <c r="I3457" s="143"/>
      <c r="J3457" s="143"/>
      <c r="K3457" s="143"/>
      <c r="L3457" s="143"/>
      <c r="M3457" s="237"/>
      <c r="N3457" s="143"/>
      <c r="O3457" s="143"/>
      <c r="P3457" s="143"/>
      <c r="Q3457" s="143"/>
      <c r="R3457" s="143"/>
      <c r="S3457" s="143"/>
      <c r="T3457" s="143"/>
      <c r="U3457" s="143"/>
      <c r="V3457" s="143"/>
      <c r="W3457" s="90">
        <f>IF(AND($AM$17&gt;=$X3457,$AM$17&lt;=$Y3457),'TARIFA ENTREGA A DIRECCION USD'!A3457,$W3458)</f>
        <v>0</v>
      </c>
      <c r="X3457" s="90">
        <v>3448.0010000000002</v>
      </c>
      <c r="Y3457" s="90">
        <v>3449</v>
      </c>
      <c r="Z3457" s="144"/>
    </row>
    <row r="3458" spans="1:26" x14ac:dyDescent="0.2">
      <c r="A3458" s="3"/>
      <c r="B3458" s="3"/>
      <c r="C3458" s="3"/>
      <c r="D3458" s="3"/>
      <c r="E3458" s="3"/>
      <c r="F3458" s="3"/>
      <c r="G3458" s="3"/>
      <c r="I3458" s="143"/>
      <c r="J3458" s="143"/>
      <c r="K3458" s="143"/>
      <c r="L3458" s="143"/>
      <c r="M3458" s="237"/>
      <c r="N3458" s="143"/>
      <c r="O3458" s="143"/>
      <c r="P3458" s="143"/>
      <c r="Q3458" s="143"/>
      <c r="R3458" s="143"/>
      <c r="S3458" s="143"/>
      <c r="T3458" s="143"/>
      <c r="U3458" s="143"/>
      <c r="V3458" s="143"/>
      <c r="W3458" s="90">
        <f>IF(AND($AM$17&gt;=$X3458,$AM$17&lt;=$Y3458),'TARIFA ENTREGA A DIRECCION USD'!A3458,$W3459)</f>
        <v>0</v>
      </c>
      <c r="X3458" s="90">
        <v>3449.0010000000002</v>
      </c>
      <c r="Y3458" s="90">
        <v>3450</v>
      </c>
      <c r="Z3458" s="144"/>
    </row>
    <row r="3459" spans="1:26" x14ac:dyDescent="0.2">
      <c r="A3459" s="3"/>
      <c r="B3459" s="3"/>
      <c r="C3459" s="3"/>
      <c r="D3459" s="3"/>
      <c r="E3459" s="3"/>
      <c r="F3459" s="3"/>
      <c r="G3459" s="3"/>
      <c r="I3459" s="143"/>
      <c r="J3459" s="143"/>
      <c r="K3459" s="143"/>
      <c r="L3459" s="143"/>
      <c r="M3459" s="237"/>
      <c r="N3459" s="143"/>
      <c r="O3459" s="143"/>
      <c r="P3459" s="143"/>
      <c r="Q3459" s="143"/>
      <c r="R3459" s="143"/>
      <c r="S3459" s="143"/>
      <c r="T3459" s="143"/>
      <c r="U3459" s="143"/>
      <c r="V3459" s="143"/>
      <c r="W3459" s="90">
        <f>IF(AND($AM$17&gt;=$X3459,$AM$17&lt;=$Y3459),'TARIFA ENTREGA A DIRECCION USD'!A3459,$W3460)</f>
        <v>0</v>
      </c>
      <c r="X3459" s="90">
        <v>3450.0010000000002</v>
      </c>
      <c r="Y3459" s="90">
        <v>3451</v>
      </c>
      <c r="Z3459" s="144"/>
    </row>
    <row r="3460" spans="1:26" x14ac:dyDescent="0.2">
      <c r="A3460" s="3"/>
      <c r="B3460" s="3"/>
      <c r="C3460" s="3"/>
      <c r="D3460" s="3"/>
      <c r="E3460" s="3"/>
      <c r="F3460" s="3"/>
      <c r="G3460" s="3"/>
      <c r="I3460" s="143"/>
      <c r="J3460" s="143"/>
      <c r="K3460" s="143"/>
      <c r="L3460" s="143"/>
      <c r="M3460" s="237"/>
      <c r="N3460" s="143"/>
      <c r="O3460" s="143"/>
      <c r="P3460" s="143"/>
      <c r="Q3460" s="143"/>
      <c r="R3460" s="143"/>
      <c r="S3460" s="143"/>
      <c r="T3460" s="143"/>
      <c r="U3460" s="143"/>
      <c r="V3460" s="143"/>
      <c r="W3460" s="90">
        <f>IF(AND($AM$17&gt;=$X3460,$AM$17&lt;=$Y3460),'TARIFA ENTREGA A DIRECCION USD'!A3460,$W3461)</f>
        <v>0</v>
      </c>
      <c r="X3460" s="90">
        <v>3451.0010000000002</v>
      </c>
      <c r="Y3460" s="90">
        <v>3452</v>
      </c>
      <c r="Z3460" s="144"/>
    </row>
    <row r="3461" spans="1:26" x14ac:dyDescent="0.2">
      <c r="A3461" s="3"/>
      <c r="B3461" s="3"/>
      <c r="C3461" s="3"/>
      <c r="D3461" s="3"/>
      <c r="E3461" s="3"/>
      <c r="F3461" s="3"/>
      <c r="G3461" s="3"/>
      <c r="I3461" s="143"/>
      <c r="J3461" s="143"/>
      <c r="K3461" s="143"/>
      <c r="L3461" s="143"/>
      <c r="M3461" s="237"/>
      <c r="N3461" s="143"/>
      <c r="O3461" s="143"/>
      <c r="P3461" s="143"/>
      <c r="Q3461" s="143"/>
      <c r="R3461" s="143"/>
      <c r="S3461" s="143"/>
      <c r="T3461" s="143"/>
      <c r="U3461" s="143"/>
      <c r="V3461" s="143"/>
      <c r="W3461" s="90">
        <f>IF(AND($AM$17&gt;=$X3461,$AM$17&lt;=$Y3461),'TARIFA ENTREGA A DIRECCION USD'!A3461,$W3462)</f>
        <v>0</v>
      </c>
      <c r="X3461" s="90">
        <v>3452.0010000000002</v>
      </c>
      <c r="Y3461" s="90">
        <v>3453</v>
      </c>
      <c r="Z3461" s="144"/>
    </row>
    <row r="3462" spans="1:26" x14ac:dyDescent="0.2">
      <c r="A3462" s="3"/>
      <c r="B3462" s="3"/>
      <c r="C3462" s="3"/>
      <c r="D3462" s="3"/>
      <c r="E3462" s="3"/>
      <c r="F3462" s="3"/>
      <c r="G3462" s="3"/>
      <c r="I3462" s="143"/>
      <c r="J3462" s="143"/>
      <c r="K3462" s="143"/>
      <c r="L3462" s="143"/>
      <c r="M3462" s="237"/>
      <c r="N3462" s="143"/>
      <c r="O3462" s="143"/>
      <c r="P3462" s="143"/>
      <c r="Q3462" s="143"/>
      <c r="R3462" s="143"/>
      <c r="S3462" s="143"/>
      <c r="T3462" s="143"/>
      <c r="U3462" s="143"/>
      <c r="V3462" s="143"/>
      <c r="W3462" s="90">
        <f>IF(AND($AM$17&gt;=$X3462,$AM$17&lt;=$Y3462),'TARIFA ENTREGA A DIRECCION USD'!A3462,$W3463)</f>
        <v>0</v>
      </c>
      <c r="X3462" s="90">
        <v>3453.0010000000002</v>
      </c>
      <c r="Y3462" s="90">
        <v>3454</v>
      </c>
      <c r="Z3462" s="144"/>
    </row>
    <row r="3463" spans="1:26" x14ac:dyDescent="0.2">
      <c r="A3463" s="3"/>
      <c r="B3463" s="3"/>
      <c r="C3463" s="3"/>
      <c r="D3463" s="3"/>
      <c r="E3463" s="3"/>
      <c r="F3463" s="3"/>
      <c r="G3463" s="3"/>
      <c r="I3463" s="143"/>
      <c r="J3463" s="143"/>
      <c r="K3463" s="143"/>
      <c r="L3463" s="143"/>
      <c r="M3463" s="237"/>
      <c r="N3463" s="143"/>
      <c r="O3463" s="143"/>
      <c r="P3463" s="143"/>
      <c r="Q3463" s="143"/>
      <c r="R3463" s="143"/>
      <c r="S3463" s="143"/>
      <c r="T3463" s="143"/>
      <c r="U3463" s="143"/>
      <c r="V3463" s="143"/>
      <c r="W3463" s="90">
        <f>IF(AND($AM$17&gt;=$X3463,$AM$17&lt;=$Y3463),'TARIFA ENTREGA A DIRECCION USD'!A3463,$W3464)</f>
        <v>0</v>
      </c>
      <c r="X3463" s="90">
        <v>3454.0010000000002</v>
      </c>
      <c r="Y3463" s="90">
        <v>3455</v>
      </c>
      <c r="Z3463" s="144"/>
    </row>
    <row r="3464" spans="1:26" x14ac:dyDescent="0.2">
      <c r="A3464" s="3"/>
      <c r="B3464" s="3"/>
      <c r="C3464" s="3"/>
      <c r="D3464" s="3"/>
      <c r="E3464" s="3"/>
      <c r="F3464" s="3"/>
      <c r="G3464" s="3"/>
      <c r="I3464" s="143"/>
      <c r="J3464" s="143"/>
      <c r="K3464" s="143"/>
      <c r="L3464" s="143"/>
      <c r="M3464" s="237"/>
      <c r="N3464" s="143"/>
      <c r="O3464" s="143"/>
      <c r="P3464" s="143"/>
      <c r="Q3464" s="143"/>
      <c r="R3464" s="143"/>
      <c r="S3464" s="143"/>
      <c r="T3464" s="143"/>
      <c r="U3464" s="143"/>
      <c r="V3464" s="143"/>
      <c r="W3464" s="90">
        <f>IF(AND($AM$17&gt;=$X3464,$AM$17&lt;=$Y3464),'TARIFA ENTREGA A DIRECCION USD'!A3464,$W3465)</f>
        <v>0</v>
      </c>
      <c r="X3464" s="90">
        <v>3455.0010000000002</v>
      </c>
      <c r="Y3464" s="90">
        <v>3456</v>
      </c>
      <c r="Z3464" s="144"/>
    </row>
    <row r="3465" spans="1:26" x14ac:dyDescent="0.2">
      <c r="A3465" s="3"/>
      <c r="B3465" s="3"/>
      <c r="C3465" s="3"/>
      <c r="D3465" s="3"/>
      <c r="E3465" s="3"/>
      <c r="F3465" s="3"/>
      <c r="G3465" s="3"/>
      <c r="I3465" s="143"/>
      <c r="J3465" s="143"/>
      <c r="K3465" s="143"/>
      <c r="L3465" s="143"/>
      <c r="M3465" s="237"/>
      <c r="N3465" s="143"/>
      <c r="O3465" s="143"/>
      <c r="P3465" s="143"/>
      <c r="Q3465" s="143"/>
      <c r="R3465" s="143"/>
      <c r="S3465" s="143"/>
      <c r="T3465" s="143"/>
      <c r="U3465" s="143"/>
      <c r="V3465" s="143"/>
      <c r="W3465" s="90">
        <f>IF(AND($AM$17&gt;=$X3465,$AM$17&lt;=$Y3465),'TARIFA ENTREGA A DIRECCION USD'!A3465,$W3466)</f>
        <v>0</v>
      </c>
      <c r="X3465" s="90">
        <v>3456.0010000000002</v>
      </c>
      <c r="Y3465" s="90">
        <v>3457</v>
      </c>
      <c r="Z3465" s="144"/>
    </row>
    <row r="3466" spans="1:26" x14ac:dyDescent="0.2">
      <c r="A3466" s="3"/>
      <c r="B3466" s="3"/>
      <c r="C3466" s="3"/>
      <c r="D3466" s="3"/>
      <c r="E3466" s="3"/>
      <c r="F3466" s="3"/>
      <c r="G3466" s="3"/>
      <c r="I3466" s="143"/>
      <c r="J3466" s="143"/>
      <c r="K3466" s="143"/>
      <c r="L3466" s="143"/>
      <c r="M3466" s="237"/>
      <c r="N3466" s="143"/>
      <c r="O3466" s="143"/>
      <c r="P3466" s="143"/>
      <c r="Q3466" s="143"/>
      <c r="R3466" s="143"/>
      <c r="S3466" s="143"/>
      <c r="T3466" s="143"/>
      <c r="U3466" s="143"/>
      <c r="V3466" s="143"/>
      <c r="W3466" s="90">
        <f>IF(AND($AM$17&gt;=$X3466,$AM$17&lt;=$Y3466),'TARIFA ENTREGA A DIRECCION USD'!A3466,$W3467)</f>
        <v>0</v>
      </c>
      <c r="X3466" s="90">
        <v>3457.0010000000002</v>
      </c>
      <c r="Y3466" s="90">
        <v>3458</v>
      </c>
      <c r="Z3466" s="144"/>
    </row>
    <row r="3467" spans="1:26" x14ac:dyDescent="0.2">
      <c r="A3467" s="3"/>
      <c r="B3467" s="3"/>
      <c r="C3467" s="3"/>
      <c r="D3467" s="3"/>
      <c r="E3467" s="3"/>
      <c r="F3467" s="3"/>
      <c r="G3467" s="3"/>
      <c r="I3467" s="143"/>
      <c r="J3467" s="143"/>
      <c r="K3467" s="143"/>
      <c r="L3467" s="143"/>
      <c r="M3467" s="237"/>
      <c r="N3467" s="143"/>
      <c r="O3467" s="143"/>
      <c r="P3467" s="143"/>
      <c r="Q3467" s="143"/>
      <c r="R3467" s="143"/>
      <c r="S3467" s="143"/>
      <c r="T3467" s="143"/>
      <c r="U3467" s="143"/>
      <c r="V3467" s="143"/>
      <c r="W3467" s="90">
        <f>IF(AND($AM$17&gt;=$X3467,$AM$17&lt;=$Y3467),'TARIFA ENTREGA A DIRECCION USD'!A3467,$W3468)</f>
        <v>0</v>
      </c>
      <c r="X3467" s="90">
        <v>3458.0010000000002</v>
      </c>
      <c r="Y3467" s="90">
        <v>3459</v>
      </c>
      <c r="Z3467" s="144"/>
    </row>
    <row r="3468" spans="1:26" x14ac:dyDescent="0.2">
      <c r="A3468" s="3"/>
      <c r="B3468" s="3"/>
      <c r="C3468" s="3"/>
      <c r="D3468" s="3"/>
      <c r="E3468" s="3"/>
      <c r="F3468" s="3"/>
      <c r="G3468" s="3"/>
      <c r="I3468" s="143"/>
      <c r="J3468" s="143"/>
      <c r="K3468" s="143"/>
      <c r="L3468" s="143"/>
      <c r="M3468" s="237"/>
      <c r="N3468" s="143"/>
      <c r="O3468" s="143"/>
      <c r="P3468" s="143"/>
      <c r="Q3468" s="143"/>
      <c r="R3468" s="143"/>
      <c r="S3468" s="143"/>
      <c r="T3468" s="143"/>
      <c r="U3468" s="143"/>
      <c r="V3468" s="143"/>
      <c r="W3468" s="90">
        <f>IF(AND($AM$17&gt;=$X3468,$AM$17&lt;=$Y3468),'TARIFA ENTREGA A DIRECCION USD'!A3468,$W3469)</f>
        <v>0</v>
      </c>
      <c r="X3468" s="90">
        <v>3459.0010000000002</v>
      </c>
      <c r="Y3468" s="90">
        <v>3460</v>
      </c>
      <c r="Z3468" s="144"/>
    </row>
    <row r="3469" spans="1:26" x14ac:dyDescent="0.2">
      <c r="A3469" s="3"/>
      <c r="B3469" s="3"/>
      <c r="C3469" s="3"/>
      <c r="D3469" s="3"/>
      <c r="E3469" s="3"/>
      <c r="F3469" s="3"/>
      <c r="G3469" s="3"/>
      <c r="I3469" s="143"/>
      <c r="J3469" s="143"/>
      <c r="K3469" s="143"/>
      <c r="L3469" s="143"/>
      <c r="M3469" s="237"/>
      <c r="N3469" s="143"/>
      <c r="O3469" s="143"/>
      <c r="P3469" s="143"/>
      <c r="Q3469" s="143"/>
      <c r="R3469" s="143"/>
      <c r="S3469" s="143"/>
      <c r="T3469" s="143"/>
      <c r="U3469" s="143"/>
      <c r="V3469" s="143"/>
      <c r="W3469" s="90">
        <f>IF(AND($AM$17&gt;=$X3469,$AM$17&lt;=$Y3469),'TARIFA ENTREGA A DIRECCION USD'!A3469,$W3470)</f>
        <v>0</v>
      </c>
      <c r="X3469" s="90">
        <v>3460.0010000000002</v>
      </c>
      <c r="Y3469" s="90">
        <v>3461</v>
      </c>
      <c r="Z3469" s="144"/>
    </row>
    <row r="3470" spans="1:26" x14ac:dyDescent="0.2">
      <c r="A3470" s="3"/>
      <c r="B3470" s="3"/>
      <c r="C3470" s="3"/>
      <c r="D3470" s="3"/>
      <c r="E3470" s="3"/>
      <c r="F3470" s="3"/>
      <c r="G3470" s="3"/>
      <c r="I3470" s="143"/>
      <c r="J3470" s="143"/>
      <c r="K3470" s="143"/>
      <c r="L3470" s="143"/>
      <c r="M3470" s="237"/>
      <c r="N3470" s="143"/>
      <c r="O3470" s="143"/>
      <c r="P3470" s="143"/>
      <c r="Q3470" s="143"/>
      <c r="R3470" s="143"/>
      <c r="S3470" s="143"/>
      <c r="T3470" s="143"/>
      <c r="U3470" s="143"/>
      <c r="V3470" s="143"/>
      <c r="W3470" s="90">
        <f>IF(AND($AM$17&gt;=$X3470,$AM$17&lt;=$Y3470),'TARIFA ENTREGA A DIRECCION USD'!A3470,$W3471)</f>
        <v>0</v>
      </c>
      <c r="X3470" s="90">
        <v>3461.0010000000002</v>
      </c>
      <c r="Y3470" s="90">
        <v>3462</v>
      </c>
      <c r="Z3470" s="144"/>
    </row>
    <row r="3471" spans="1:26" x14ac:dyDescent="0.2">
      <c r="A3471" s="3"/>
      <c r="B3471" s="3"/>
      <c r="C3471" s="3"/>
      <c r="D3471" s="3"/>
      <c r="E3471" s="3"/>
      <c r="F3471" s="3"/>
      <c r="G3471" s="3"/>
      <c r="I3471" s="143"/>
      <c r="J3471" s="143"/>
      <c r="K3471" s="143"/>
      <c r="L3471" s="143"/>
      <c r="M3471" s="237"/>
      <c r="N3471" s="143"/>
      <c r="O3471" s="143"/>
      <c r="P3471" s="143"/>
      <c r="Q3471" s="143"/>
      <c r="R3471" s="143"/>
      <c r="S3471" s="143"/>
      <c r="T3471" s="143"/>
      <c r="U3471" s="143"/>
      <c r="V3471" s="143"/>
      <c r="W3471" s="90">
        <f>IF(AND($AM$17&gt;=$X3471,$AM$17&lt;=$Y3471),'TARIFA ENTREGA A DIRECCION USD'!A3471,$W3472)</f>
        <v>0</v>
      </c>
      <c r="X3471" s="90">
        <v>3462.0010000000002</v>
      </c>
      <c r="Y3471" s="90">
        <v>3463</v>
      </c>
      <c r="Z3471" s="144"/>
    </row>
    <row r="3472" spans="1:26" x14ac:dyDescent="0.2">
      <c r="A3472" s="3"/>
      <c r="B3472" s="3"/>
      <c r="C3472" s="3"/>
      <c r="D3472" s="3"/>
      <c r="E3472" s="3"/>
      <c r="F3472" s="3"/>
      <c r="G3472" s="3"/>
      <c r="I3472" s="143"/>
      <c r="J3472" s="143"/>
      <c r="K3472" s="143"/>
      <c r="L3472" s="143"/>
      <c r="M3472" s="237"/>
      <c r="N3472" s="143"/>
      <c r="O3472" s="143"/>
      <c r="P3472" s="143"/>
      <c r="Q3472" s="143"/>
      <c r="R3472" s="143"/>
      <c r="S3472" s="143"/>
      <c r="T3472" s="143"/>
      <c r="U3472" s="143"/>
      <c r="V3472" s="143"/>
      <c r="W3472" s="90">
        <f>IF(AND($AM$17&gt;=$X3472,$AM$17&lt;=$Y3472),'TARIFA ENTREGA A DIRECCION USD'!A3472,$W3473)</f>
        <v>0</v>
      </c>
      <c r="X3472" s="90">
        <v>3463.0010000000002</v>
      </c>
      <c r="Y3472" s="90">
        <v>3464</v>
      </c>
      <c r="Z3472" s="144"/>
    </row>
    <row r="3473" spans="1:26" x14ac:dyDescent="0.2">
      <c r="A3473" s="3"/>
      <c r="B3473" s="3"/>
      <c r="C3473" s="3"/>
      <c r="D3473" s="3"/>
      <c r="E3473" s="3"/>
      <c r="F3473" s="3"/>
      <c r="G3473" s="3"/>
      <c r="I3473" s="143"/>
      <c r="J3473" s="143"/>
      <c r="K3473" s="143"/>
      <c r="L3473" s="143"/>
      <c r="M3473" s="237"/>
      <c r="N3473" s="143"/>
      <c r="O3473" s="143"/>
      <c r="P3473" s="143"/>
      <c r="Q3473" s="143"/>
      <c r="R3473" s="143"/>
      <c r="S3473" s="143"/>
      <c r="T3473" s="143"/>
      <c r="U3473" s="143"/>
      <c r="V3473" s="143"/>
      <c r="W3473" s="90">
        <f>IF(AND($AM$17&gt;=$X3473,$AM$17&lt;=$Y3473),'TARIFA ENTREGA A DIRECCION USD'!A3473,$W3474)</f>
        <v>0</v>
      </c>
      <c r="X3473" s="90">
        <v>3464.0010000000002</v>
      </c>
      <c r="Y3473" s="90">
        <v>3465</v>
      </c>
      <c r="Z3473" s="144"/>
    </row>
    <row r="3474" spans="1:26" x14ac:dyDescent="0.2">
      <c r="A3474" s="3"/>
      <c r="B3474" s="3"/>
      <c r="C3474" s="3"/>
      <c r="D3474" s="3"/>
      <c r="E3474" s="3"/>
      <c r="F3474" s="3"/>
      <c r="G3474" s="3"/>
      <c r="I3474" s="143"/>
      <c r="J3474" s="143"/>
      <c r="K3474" s="143"/>
      <c r="L3474" s="143"/>
      <c r="M3474" s="237"/>
      <c r="N3474" s="143"/>
      <c r="O3474" s="143"/>
      <c r="P3474" s="143"/>
      <c r="Q3474" s="143"/>
      <c r="R3474" s="143"/>
      <c r="S3474" s="143"/>
      <c r="T3474" s="143"/>
      <c r="U3474" s="143"/>
      <c r="V3474" s="143"/>
      <c r="W3474" s="90">
        <f>IF(AND($AM$17&gt;=$X3474,$AM$17&lt;=$Y3474),'TARIFA ENTREGA A DIRECCION USD'!A3474,$W3475)</f>
        <v>0</v>
      </c>
      <c r="X3474" s="90">
        <v>3465.0010000000002</v>
      </c>
      <c r="Y3474" s="90">
        <v>3466</v>
      </c>
      <c r="Z3474" s="144"/>
    </row>
    <row r="3475" spans="1:26" x14ac:dyDescent="0.2">
      <c r="A3475" s="3"/>
      <c r="B3475" s="3"/>
      <c r="C3475" s="3"/>
      <c r="D3475" s="3"/>
      <c r="E3475" s="3"/>
      <c r="F3475" s="3"/>
      <c r="G3475" s="3"/>
      <c r="I3475" s="143"/>
      <c r="J3475" s="143"/>
      <c r="K3475" s="143"/>
      <c r="L3475" s="143"/>
      <c r="M3475" s="237"/>
      <c r="N3475" s="143"/>
      <c r="O3475" s="143"/>
      <c r="P3475" s="143"/>
      <c r="Q3475" s="143"/>
      <c r="R3475" s="143"/>
      <c r="S3475" s="143"/>
      <c r="T3475" s="143"/>
      <c r="U3475" s="143"/>
      <c r="V3475" s="143"/>
      <c r="W3475" s="90">
        <f>IF(AND($AM$17&gt;=$X3475,$AM$17&lt;=$Y3475),'TARIFA ENTREGA A DIRECCION USD'!A3475,$W3476)</f>
        <v>0</v>
      </c>
      <c r="X3475" s="90">
        <v>3466.0010000000002</v>
      </c>
      <c r="Y3475" s="90">
        <v>3467</v>
      </c>
      <c r="Z3475" s="144"/>
    </row>
    <row r="3476" spans="1:26" x14ac:dyDescent="0.2">
      <c r="A3476" s="3"/>
      <c r="B3476" s="3"/>
      <c r="C3476" s="3"/>
      <c r="D3476" s="3"/>
      <c r="E3476" s="3"/>
      <c r="F3476" s="3"/>
      <c r="G3476" s="3"/>
      <c r="I3476" s="143"/>
      <c r="J3476" s="143"/>
      <c r="K3476" s="143"/>
      <c r="L3476" s="143"/>
      <c r="M3476" s="237"/>
      <c r="N3476" s="143"/>
      <c r="O3476" s="143"/>
      <c r="P3476" s="143"/>
      <c r="Q3476" s="143"/>
      <c r="R3476" s="143"/>
      <c r="S3476" s="143"/>
      <c r="T3476" s="143"/>
      <c r="U3476" s="143"/>
      <c r="V3476" s="143"/>
      <c r="W3476" s="90">
        <f>IF(AND($AM$17&gt;=$X3476,$AM$17&lt;=$Y3476),'TARIFA ENTREGA A DIRECCION USD'!A3476,$W3477)</f>
        <v>0</v>
      </c>
      <c r="X3476" s="90">
        <v>3467.0010000000002</v>
      </c>
      <c r="Y3476" s="90">
        <v>3468</v>
      </c>
      <c r="Z3476" s="144"/>
    </row>
    <row r="3477" spans="1:26" x14ac:dyDescent="0.2">
      <c r="A3477" s="3"/>
      <c r="B3477" s="3"/>
      <c r="C3477" s="3"/>
      <c r="D3477" s="3"/>
      <c r="E3477" s="3"/>
      <c r="F3477" s="3"/>
      <c r="G3477" s="3"/>
      <c r="I3477" s="143"/>
      <c r="J3477" s="143"/>
      <c r="K3477" s="143"/>
      <c r="L3477" s="143"/>
      <c r="M3477" s="237"/>
      <c r="N3477" s="143"/>
      <c r="O3477" s="143"/>
      <c r="P3477" s="143"/>
      <c r="Q3477" s="143"/>
      <c r="R3477" s="143"/>
      <c r="S3477" s="143"/>
      <c r="T3477" s="143"/>
      <c r="U3477" s="143"/>
      <c r="V3477" s="143"/>
      <c r="W3477" s="90">
        <f>IF(AND($AM$17&gt;=$X3477,$AM$17&lt;=$Y3477),'TARIFA ENTREGA A DIRECCION USD'!A3477,$W3478)</f>
        <v>0</v>
      </c>
      <c r="X3477" s="90">
        <v>3468.0010000000002</v>
      </c>
      <c r="Y3477" s="90">
        <v>3469</v>
      </c>
      <c r="Z3477" s="144"/>
    </row>
    <row r="3478" spans="1:26" x14ac:dyDescent="0.2">
      <c r="A3478" s="3"/>
      <c r="B3478" s="3"/>
      <c r="C3478" s="3"/>
      <c r="D3478" s="3"/>
      <c r="E3478" s="3"/>
      <c r="F3478" s="3"/>
      <c r="G3478" s="3"/>
      <c r="I3478" s="143"/>
      <c r="J3478" s="143"/>
      <c r="K3478" s="143"/>
      <c r="L3478" s="143"/>
      <c r="M3478" s="237"/>
      <c r="N3478" s="143"/>
      <c r="O3478" s="143"/>
      <c r="P3478" s="143"/>
      <c r="Q3478" s="143"/>
      <c r="R3478" s="143"/>
      <c r="S3478" s="143"/>
      <c r="T3478" s="143"/>
      <c r="U3478" s="143"/>
      <c r="V3478" s="143"/>
      <c r="W3478" s="90">
        <f>IF(AND($AM$17&gt;=$X3478,$AM$17&lt;=$Y3478),'TARIFA ENTREGA A DIRECCION USD'!A3478,$W3479)</f>
        <v>0</v>
      </c>
      <c r="X3478" s="90">
        <v>3469.0010000000002</v>
      </c>
      <c r="Y3478" s="90">
        <v>3470</v>
      </c>
      <c r="Z3478" s="144"/>
    </row>
    <row r="3479" spans="1:26" x14ac:dyDescent="0.2">
      <c r="A3479" s="3"/>
      <c r="B3479" s="3"/>
      <c r="C3479" s="3"/>
      <c r="D3479" s="3"/>
      <c r="E3479" s="3"/>
      <c r="F3479" s="3"/>
      <c r="G3479" s="3"/>
      <c r="I3479" s="143"/>
      <c r="J3479" s="143"/>
      <c r="K3479" s="143"/>
      <c r="L3479" s="143"/>
      <c r="M3479" s="237"/>
      <c r="N3479" s="143"/>
      <c r="O3479" s="143"/>
      <c r="P3479" s="143"/>
      <c r="Q3479" s="143"/>
      <c r="R3479" s="143"/>
      <c r="S3479" s="143"/>
      <c r="T3479" s="143"/>
      <c r="U3479" s="143"/>
      <c r="V3479" s="143"/>
      <c r="W3479" s="90">
        <f>IF(AND($AM$17&gt;=$X3479,$AM$17&lt;=$Y3479),'TARIFA ENTREGA A DIRECCION USD'!A3479,$W3480)</f>
        <v>0</v>
      </c>
      <c r="X3479" s="90">
        <v>3470.0010000000002</v>
      </c>
      <c r="Y3479" s="90">
        <v>3471</v>
      </c>
      <c r="Z3479" s="144"/>
    </row>
    <row r="3480" spans="1:26" x14ac:dyDescent="0.2">
      <c r="A3480" s="3"/>
      <c r="B3480" s="3"/>
      <c r="C3480" s="3"/>
      <c r="D3480" s="3"/>
      <c r="E3480" s="3"/>
      <c r="F3480" s="3"/>
      <c r="G3480" s="3"/>
      <c r="I3480" s="143"/>
      <c r="J3480" s="143"/>
      <c r="K3480" s="143"/>
      <c r="L3480" s="143"/>
      <c r="M3480" s="237"/>
      <c r="N3480" s="143"/>
      <c r="O3480" s="143"/>
      <c r="P3480" s="143"/>
      <c r="Q3480" s="143"/>
      <c r="R3480" s="143"/>
      <c r="S3480" s="143"/>
      <c r="T3480" s="143"/>
      <c r="U3480" s="143"/>
      <c r="V3480" s="143"/>
      <c r="W3480" s="90">
        <f>IF(AND($AM$17&gt;=$X3480,$AM$17&lt;=$Y3480),'TARIFA ENTREGA A DIRECCION USD'!A3480,$W3481)</f>
        <v>0</v>
      </c>
      <c r="X3480" s="90">
        <v>3471.0010000000002</v>
      </c>
      <c r="Y3480" s="90">
        <v>3472</v>
      </c>
      <c r="Z3480" s="144"/>
    </row>
    <row r="3481" spans="1:26" x14ac:dyDescent="0.2">
      <c r="A3481" s="3"/>
      <c r="B3481" s="3"/>
      <c r="C3481" s="3"/>
      <c r="D3481" s="3"/>
      <c r="E3481" s="3"/>
      <c r="F3481" s="3"/>
      <c r="G3481" s="3"/>
      <c r="I3481" s="143"/>
      <c r="J3481" s="143"/>
      <c r="K3481" s="143"/>
      <c r="L3481" s="143"/>
      <c r="M3481" s="237"/>
      <c r="N3481" s="143"/>
      <c r="O3481" s="143"/>
      <c r="P3481" s="143"/>
      <c r="Q3481" s="143"/>
      <c r="R3481" s="143"/>
      <c r="S3481" s="143"/>
      <c r="T3481" s="143"/>
      <c r="U3481" s="143"/>
      <c r="V3481" s="143"/>
      <c r="W3481" s="90">
        <f>IF(AND($AM$17&gt;=$X3481,$AM$17&lt;=$Y3481),'TARIFA ENTREGA A DIRECCION USD'!A3481,$W3482)</f>
        <v>0</v>
      </c>
      <c r="X3481" s="90">
        <v>3472.0010000000002</v>
      </c>
      <c r="Y3481" s="90">
        <v>3473</v>
      </c>
      <c r="Z3481" s="144"/>
    </row>
    <row r="3482" spans="1:26" x14ac:dyDescent="0.2">
      <c r="A3482" s="3"/>
      <c r="B3482" s="3"/>
      <c r="C3482" s="3"/>
      <c r="D3482" s="3"/>
      <c r="E3482" s="3"/>
      <c r="F3482" s="3"/>
      <c r="G3482" s="3"/>
      <c r="I3482" s="143"/>
      <c r="J3482" s="143"/>
      <c r="K3482" s="143"/>
      <c r="L3482" s="143"/>
      <c r="M3482" s="237"/>
      <c r="N3482" s="143"/>
      <c r="O3482" s="143"/>
      <c r="P3482" s="143"/>
      <c r="Q3482" s="143"/>
      <c r="R3482" s="143"/>
      <c r="S3482" s="143"/>
      <c r="T3482" s="143"/>
      <c r="U3482" s="143"/>
      <c r="V3482" s="143"/>
      <c r="W3482" s="90">
        <f>IF(AND($AM$17&gt;=$X3482,$AM$17&lt;=$Y3482),'TARIFA ENTREGA A DIRECCION USD'!A3482,$W3483)</f>
        <v>0</v>
      </c>
      <c r="X3482" s="90">
        <v>3473.0010000000002</v>
      </c>
      <c r="Y3482" s="90">
        <v>3474</v>
      </c>
      <c r="Z3482" s="144"/>
    </row>
    <row r="3483" spans="1:26" x14ac:dyDescent="0.2">
      <c r="A3483" s="3"/>
      <c r="B3483" s="3"/>
      <c r="C3483" s="3"/>
      <c r="D3483" s="3"/>
      <c r="E3483" s="3"/>
      <c r="F3483" s="3"/>
      <c r="G3483" s="3"/>
      <c r="I3483" s="143"/>
      <c r="J3483" s="143"/>
      <c r="K3483" s="143"/>
      <c r="L3483" s="143"/>
      <c r="M3483" s="237"/>
      <c r="N3483" s="143"/>
      <c r="O3483" s="143"/>
      <c r="P3483" s="143"/>
      <c r="Q3483" s="143"/>
      <c r="R3483" s="143"/>
      <c r="S3483" s="143"/>
      <c r="T3483" s="143"/>
      <c r="U3483" s="143"/>
      <c r="V3483" s="143"/>
      <c r="W3483" s="90">
        <f>IF(AND($AM$17&gt;=$X3483,$AM$17&lt;=$Y3483),'TARIFA ENTREGA A DIRECCION USD'!A3483,$W3484)</f>
        <v>0</v>
      </c>
      <c r="X3483" s="90">
        <v>3474.0010000000002</v>
      </c>
      <c r="Y3483" s="90">
        <v>3475</v>
      </c>
      <c r="Z3483" s="144"/>
    </row>
    <row r="3484" spans="1:26" x14ac:dyDescent="0.2">
      <c r="A3484" s="3"/>
      <c r="B3484" s="3"/>
      <c r="C3484" s="3"/>
      <c r="D3484" s="3"/>
      <c r="E3484" s="3"/>
      <c r="F3484" s="3"/>
      <c r="G3484" s="3"/>
      <c r="I3484" s="143"/>
      <c r="J3484" s="143"/>
      <c r="K3484" s="143"/>
      <c r="L3484" s="143"/>
      <c r="M3484" s="237"/>
      <c r="N3484" s="143"/>
      <c r="O3484" s="143"/>
      <c r="P3484" s="143"/>
      <c r="Q3484" s="143"/>
      <c r="R3484" s="143"/>
      <c r="S3484" s="143"/>
      <c r="T3484" s="143"/>
      <c r="U3484" s="143"/>
      <c r="V3484" s="143"/>
      <c r="W3484" s="90">
        <f>IF(AND($AM$17&gt;=$X3484,$AM$17&lt;=$Y3484),'TARIFA ENTREGA A DIRECCION USD'!A3484,$W3485)</f>
        <v>0</v>
      </c>
      <c r="X3484" s="90">
        <v>3475.0010000000002</v>
      </c>
      <c r="Y3484" s="90">
        <v>3476</v>
      </c>
      <c r="Z3484" s="144"/>
    </row>
    <row r="3485" spans="1:26" x14ac:dyDescent="0.2">
      <c r="A3485" s="3"/>
      <c r="B3485" s="3"/>
      <c r="C3485" s="3"/>
      <c r="D3485" s="3"/>
      <c r="E3485" s="3"/>
      <c r="F3485" s="3"/>
      <c r="G3485" s="3"/>
      <c r="I3485" s="143"/>
      <c r="J3485" s="143"/>
      <c r="K3485" s="143"/>
      <c r="L3485" s="143"/>
      <c r="M3485" s="237"/>
      <c r="N3485" s="143"/>
      <c r="O3485" s="143"/>
      <c r="P3485" s="143"/>
      <c r="Q3485" s="143"/>
      <c r="R3485" s="143"/>
      <c r="S3485" s="143"/>
      <c r="T3485" s="143"/>
      <c r="U3485" s="143"/>
      <c r="V3485" s="143"/>
      <c r="W3485" s="90">
        <f>IF(AND($AM$17&gt;=$X3485,$AM$17&lt;=$Y3485),'TARIFA ENTREGA A DIRECCION USD'!A3485,$W3486)</f>
        <v>0</v>
      </c>
      <c r="X3485" s="90">
        <v>3476.0010000000002</v>
      </c>
      <c r="Y3485" s="90">
        <v>3477</v>
      </c>
      <c r="Z3485" s="144"/>
    </row>
    <row r="3486" spans="1:26" x14ac:dyDescent="0.2">
      <c r="A3486" s="3"/>
      <c r="B3486" s="3"/>
      <c r="C3486" s="3"/>
      <c r="D3486" s="3"/>
      <c r="E3486" s="3"/>
      <c r="F3486" s="3"/>
      <c r="G3486" s="3"/>
      <c r="I3486" s="143"/>
      <c r="J3486" s="143"/>
      <c r="K3486" s="143"/>
      <c r="L3486" s="143"/>
      <c r="M3486" s="237"/>
      <c r="N3486" s="143"/>
      <c r="O3486" s="143"/>
      <c r="P3486" s="143"/>
      <c r="Q3486" s="143"/>
      <c r="R3486" s="143"/>
      <c r="S3486" s="143"/>
      <c r="T3486" s="143"/>
      <c r="U3486" s="143"/>
      <c r="V3486" s="143"/>
      <c r="W3486" s="90">
        <f>IF(AND($AM$17&gt;=$X3486,$AM$17&lt;=$Y3486),'TARIFA ENTREGA A DIRECCION USD'!A3486,$W3487)</f>
        <v>0</v>
      </c>
      <c r="X3486" s="90">
        <v>3477.0010000000002</v>
      </c>
      <c r="Y3486" s="90">
        <v>3478</v>
      </c>
      <c r="Z3486" s="144"/>
    </row>
    <row r="3487" spans="1:26" x14ac:dyDescent="0.2">
      <c r="A3487" s="3"/>
      <c r="B3487" s="3"/>
      <c r="C3487" s="3"/>
      <c r="D3487" s="3"/>
      <c r="E3487" s="3"/>
      <c r="F3487" s="3"/>
      <c r="G3487" s="3"/>
      <c r="I3487" s="143"/>
      <c r="J3487" s="143"/>
      <c r="K3487" s="143"/>
      <c r="L3487" s="143"/>
      <c r="M3487" s="237"/>
      <c r="N3487" s="143"/>
      <c r="O3487" s="143"/>
      <c r="P3487" s="143"/>
      <c r="Q3487" s="143"/>
      <c r="R3487" s="143"/>
      <c r="S3487" s="143"/>
      <c r="T3487" s="143"/>
      <c r="U3487" s="143"/>
      <c r="V3487" s="143"/>
      <c r="W3487" s="90">
        <f>IF(AND($AM$17&gt;=$X3487,$AM$17&lt;=$Y3487),'TARIFA ENTREGA A DIRECCION USD'!A3487,$W3488)</f>
        <v>0</v>
      </c>
      <c r="X3487" s="90">
        <v>3478.0010000000002</v>
      </c>
      <c r="Y3487" s="90">
        <v>3479</v>
      </c>
      <c r="Z3487" s="144"/>
    </row>
    <row r="3488" spans="1:26" x14ac:dyDescent="0.2">
      <c r="A3488" s="3"/>
      <c r="B3488" s="3"/>
      <c r="C3488" s="3"/>
      <c r="D3488" s="3"/>
      <c r="E3488" s="3"/>
      <c r="F3488" s="3"/>
      <c r="G3488" s="3"/>
      <c r="I3488" s="143"/>
      <c r="J3488" s="143"/>
      <c r="K3488" s="143"/>
      <c r="L3488" s="143"/>
      <c r="M3488" s="237"/>
      <c r="N3488" s="143"/>
      <c r="O3488" s="143"/>
      <c r="P3488" s="143"/>
      <c r="Q3488" s="143"/>
      <c r="R3488" s="143"/>
      <c r="S3488" s="143"/>
      <c r="T3488" s="143"/>
      <c r="U3488" s="143"/>
      <c r="V3488" s="143"/>
      <c r="W3488" s="90">
        <f>IF(AND($AM$17&gt;=$X3488,$AM$17&lt;=$Y3488),'TARIFA ENTREGA A DIRECCION USD'!A3488,$W3489)</f>
        <v>0</v>
      </c>
      <c r="X3488" s="90">
        <v>3479.0010000000002</v>
      </c>
      <c r="Y3488" s="90">
        <v>3480</v>
      </c>
      <c r="Z3488" s="144"/>
    </row>
    <row r="3489" spans="1:26" x14ac:dyDescent="0.2">
      <c r="A3489" s="3"/>
      <c r="B3489" s="3"/>
      <c r="C3489" s="3"/>
      <c r="D3489" s="3"/>
      <c r="E3489" s="3"/>
      <c r="F3489" s="3"/>
      <c r="G3489" s="3"/>
      <c r="I3489" s="143"/>
      <c r="J3489" s="143"/>
      <c r="K3489" s="143"/>
      <c r="L3489" s="143"/>
      <c r="M3489" s="237"/>
      <c r="N3489" s="143"/>
      <c r="O3489" s="143"/>
      <c r="P3489" s="143"/>
      <c r="Q3489" s="143"/>
      <c r="R3489" s="143"/>
      <c r="S3489" s="143"/>
      <c r="T3489" s="143"/>
      <c r="U3489" s="143"/>
      <c r="V3489" s="143"/>
      <c r="W3489" s="90">
        <f>IF(AND($AM$17&gt;=$X3489,$AM$17&lt;=$Y3489),'TARIFA ENTREGA A DIRECCION USD'!A3489,$W3490)</f>
        <v>0</v>
      </c>
      <c r="X3489" s="90">
        <v>3480.0010000000002</v>
      </c>
      <c r="Y3489" s="90">
        <v>3481</v>
      </c>
      <c r="Z3489" s="144"/>
    </row>
    <row r="3490" spans="1:26" x14ac:dyDescent="0.2">
      <c r="A3490" s="3"/>
      <c r="B3490" s="3"/>
      <c r="C3490" s="3"/>
      <c r="D3490" s="3"/>
      <c r="E3490" s="3"/>
      <c r="F3490" s="3"/>
      <c r="G3490" s="3"/>
      <c r="I3490" s="143"/>
      <c r="J3490" s="143"/>
      <c r="K3490" s="143"/>
      <c r="L3490" s="143"/>
      <c r="M3490" s="237"/>
      <c r="N3490" s="143"/>
      <c r="O3490" s="143"/>
      <c r="P3490" s="143"/>
      <c r="Q3490" s="143"/>
      <c r="R3490" s="143"/>
      <c r="S3490" s="143"/>
      <c r="T3490" s="143"/>
      <c r="U3490" s="143"/>
      <c r="V3490" s="143"/>
      <c r="W3490" s="90">
        <f>IF(AND($AM$17&gt;=$X3490,$AM$17&lt;=$Y3490),'TARIFA ENTREGA A DIRECCION USD'!A3490,$W3491)</f>
        <v>0</v>
      </c>
      <c r="X3490" s="90">
        <v>3481.0010000000002</v>
      </c>
      <c r="Y3490" s="90">
        <v>3482</v>
      </c>
      <c r="Z3490" s="144"/>
    </row>
    <row r="3491" spans="1:26" x14ac:dyDescent="0.2">
      <c r="A3491" s="3"/>
      <c r="B3491" s="3"/>
      <c r="C3491" s="3"/>
      <c r="D3491" s="3"/>
      <c r="E3491" s="3"/>
      <c r="F3491" s="3"/>
      <c r="G3491" s="3"/>
      <c r="I3491" s="143"/>
      <c r="J3491" s="143"/>
      <c r="K3491" s="143"/>
      <c r="L3491" s="143"/>
      <c r="M3491" s="237"/>
      <c r="N3491" s="143"/>
      <c r="O3491" s="143"/>
      <c r="P3491" s="143"/>
      <c r="Q3491" s="143"/>
      <c r="R3491" s="143"/>
      <c r="S3491" s="143"/>
      <c r="T3491" s="143"/>
      <c r="U3491" s="143"/>
      <c r="V3491" s="143"/>
      <c r="W3491" s="90">
        <f>IF(AND($AM$17&gt;=$X3491,$AM$17&lt;=$Y3491),'TARIFA ENTREGA A DIRECCION USD'!A3491,$W3492)</f>
        <v>0</v>
      </c>
      <c r="X3491" s="90">
        <v>3482.0010000000002</v>
      </c>
      <c r="Y3491" s="90">
        <v>3483</v>
      </c>
      <c r="Z3491" s="144"/>
    </row>
    <row r="3492" spans="1:26" x14ac:dyDescent="0.2">
      <c r="A3492" s="3"/>
      <c r="B3492" s="3"/>
      <c r="C3492" s="3"/>
      <c r="D3492" s="3"/>
      <c r="E3492" s="3"/>
      <c r="F3492" s="3"/>
      <c r="G3492" s="3"/>
      <c r="I3492" s="143"/>
      <c r="J3492" s="143"/>
      <c r="K3492" s="143"/>
      <c r="L3492" s="143"/>
      <c r="M3492" s="237"/>
      <c r="N3492" s="143"/>
      <c r="O3492" s="143"/>
      <c r="P3492" s="143"/>
      <c r="Q3492" s="143"/>
      <c r="R3492" s="143"/>
      <c r="S3492" s="143"/>
      <c r="T3492" s="143"/>
      <c r="U3492" s="143"/>
      <c r="V3492" s="143"/>
      <c r="W3492" s="90">
        <f>IF(AND($AM$17&gt;=$X3492,$AM$17&lt;=$Y3492),'TARIFA ENTREGA A DIRECCION USD'!A3492,$W3493)</f>
        <v>0</v>
      </c>
      <c r="X3492" s="90">
        <v>3483.0010000000002</v>
      </c>
      <c r="Y3492" s="90">
        <v>3484</v>
      </c>
      <c r="Z3492" s="144"/>
    </row>
    <row r="3493" spans="1:26" x14ac:dyDescent="0.2">
      <c r="A3493" s="3"/>
      <c r="B3493" s="3"/>
      <c r="C3493" s="3"/>
      <c r="D3493" s="3"/>
      <c r="E3493" s="3"/>
      <c r="F3493" s="3"/>
      <c r="G3493" s="3"/>
      <c r="I3493" s="143"/>
      <c r="J3493" s="143"/>
      <c r="K3493" s="143"/>
      <c r="L3493" s="143"/>
      <c r="M3493" s="237"/>
      <c r="N3493" s="143"/>
      <c r="O3493" s="143"/>
      <c r="P3493" s="143"/>
      <c r="Q3493" s="143"/>
      <c r="R3493" s="143"/>
      <c r="S3493" s="143"/>
      <c r="T3493" s="143"/>
      <c r="U3493" s="143"/>
      <c r="V3493" s="143"/>
      <c r="W3493" s="90">
        <f>IF(AND($AM$17&gt;=$X3493,$AM$17&lt;=$Y3493),'TARIFA ENTREGA A DIRECCION USD'!A3493,$W3494)</f>
        <v>0</v>
      </c>
      <c r="X3493" s="90">
        <v>3484.0010000000002</v>
      </c>
      <c r="Y3493" s="90">
        <v>3485</v>
      </c>
      <c r="Z3493" s="144"/>
    </row>
    <row r="3494" spans="1:26" x14ac:dyDescent="0.2">
      <c r="A3494" s="3"/>
      <c r="B3494" s="3"/>
      <c r="C3494" s="3"/>
      <c r="D3494" s="3"/>
      <c r="E3494" s="3"/>
      <c r="F3494" s="3"/>
      <c r="G3494" s="3"/>
      <c r="I3494" s="143"/>
      <c r="J3494" s="143"/>
      <c r="K3494" s="143"/>
      <c r="L3494" s="143"/>
      <c r="M3494" s="237"/>
      <c r="N3494" s="143"/>
      <c r="O3494" s="143"/>
      <c r="P3494" s="143"/>
      <c r="Q3494" s="143"/>
      <c r="R3494" s="143"/>
      <c r="S3494" s="143"/>
      <c r="T3494" s="143"/>
      <c r="U3494" s="143"/>
      <c r="V3494" s="143"/>
      <c r="W3494" s="90">
        <f>IF(AND($AM$17&gt;=$X3494,$AM$17&lt;=$Y3494),'TARIFA ENTREGA A DIRECCION USD'!A3494,$W3495)</f>
        <v>0</v>
      </c>
      <c r="X3494" s="90">
        <v>3485.0010000000002</v>
      </c>
      <c r="Y3494" s="90">
        <v>3486</v>
      </c>
      <c r="Z3494" s="144"/>
    </row>
    <row r="3495" spans="1:26" x14ac:dyDescent="0.2">
      <c r="A3495" s="3"/>
      <c r="B3495" s="3"/>
      <c r="C3495" s="3"/>
      <c r="D3495" s="3"/>
      <c r="E3495" s="3"/>
      <c r="F3495" s="3"/>
      <c r="G3495" s="3"/>
      <c r="I3495" s="143"/>
      <c r="J3495" s="143"/>
      <c r="K3495" s="143"/>
      <c r="L3495" s="143"/>
      <c r="M3495" s="237"/>
      <c r="N3495" s="143"/>
      <c r="O3495" s="143"/>
      <c r="P3495" s="143"/>
      <c r="Q3495" s="143"/>
      <c r="R3495" s="143"/>
      <c r="S3495" s="143"/>
      <c r="T3495" s="143"/>
      <c r="U3495" s="143"/>
      <c r="V3495" s="143"/>
      <c r="W3495" s="90">
        <f>IF(AND($AM$17&gt;=$X3495,$AM$17&lt;=$Y3495),'TARIFA ENTREGA A DIRECCION USD'!A3495,$W3496)</f>
        <v>0</v>
      </c>
      <c r="X3495" s="90">
        <v>3486.0010000000002</v>
      </c>
      <c r="Y3495" s="90">
        <v>3487</v>
      </c>
      <c r="Z3495" s="144"/>
    </row>
    <row r="3496" spans="1:26" x14ac:dyDescent="0.2">
      <c r="A3496" s="3"/>
      <c r="B3496" s="3"/>
      <c r="C3496" s="3"/>
      <c r="D3496" s="3"/>
      <c r="E3496" s="3"/>
      <c r="F3496" s="3"/>
      <c r="G3496" s="3"/>
      <c r="I3496" s="143"/>
      <c r="J3496" s="143"/>
      <c r="K3496" s="143"/>
      <c r="L3496" s="143"/>
      <c r="M3496" s="237"/>
      <c r="N3496" s="143"/>
      <c r="O3496" s="143"/>
      <c r="P3496" s="143"/>
      <c r="Q3496" s="143"/>
      <c r="R3496" s="143"/>
      <c r="S3496" s="143"/>
      <c r="T3496" s="143"/>
      <c r="U3496" s="143"/>
      <c r="V3496" s="143"/>
      <c r="W3496" s="90">
        <f>IF(AND($AM$17&gt;=$X3496,$AM$17&lt;=$Y3496),'TARIFA ENTREGA A DIRECCION USD'!A3496,$W3497)</f>
        <v>0</v>
      </c>
      <c r="X3496" s="90">
        <v>3487.0010000000002</v>
      </c>
      <c r="Y3496" s="90">
        <v>3488</v>
      </c>
      <c r="Z3496" s="144"/>
    </row>
    <row r="3497" spans="1:26" x14ac:dyDescent="0.2">
      <c r="A3497" s="3"/>
      <c r="B3497" s="3"/>
      <c r="C3497" s="3"/>
      <c r="D3497" s="3"/>
      <c r="E3497" s="3"/>
      <c r="F3497" s="3"/>
      <c r="G3497" s="3"/>
      <c r="I3497" s="143"/>
      <c r="J3497" s="143"/>
      <c r="K3497" s="143"/>
      <c r="L3497" s="143"/>
      <c r="M3497" s="237"/>
      <c r="N3497" s="143"/>
      <c r="O3497" s="143"/>
      <c r="P3497" s="143"/>
      <c r="Q3497" s="143"/>
      <c r="R3497" s="143"/>
      <c r="S3497" s="143"/>
      <c r="T3497" s="143"/>
      <c r="U3497" s="143"/>
      <c r="V3497" s="143"/>
      <c r="W3497" s="90">
        <f>IF(AND($AM$17&gt;=$X3497,$AM$17&lt;=$Y3497),'TARIFA ENTREGA A DIRECCION USD'!A3497,$W3498)</f>
        <v>0</v>
      </c>
      <c r="X3497" s="90">
        <v>3488.0010000000002</v>
      </c>
      <c r="Y3497" s="90">
        <v>3489</v>
      </c>
      <c r="Z3497" s="144"/>
    </row>
    <row r="3498" spans="1:26" x14ac:dyDescent="0.2">
      <c r="A3498" s="3"/>
      <c r="B3498" s="3"/>
      <c r="C3498" s="3"/>
      <c r="D3498" s="3"/>
      <c r="E3498" s="3"/>
      <c r="F3498" s="3"/>
      <c r="G3498" s="3"/>
      <c r="I3498" s="143"/>
      <c r="J3498" s="143"/>
      <c r="K3498" s="143"/>
      <c r="L3498" s="143"/>
      <c r="M3498" s="237"/>
      <c r="N3498" s="143"/>
      <c r="O3498" s="143"/>
      <c r="P3498" s="143"/>
      <c r="Q3498" s="143"/>
      <c r="R3498" s="143"/>
      <c r="S3498" s="143"/>
      <c r="T3498" s="143"/>
      <c r="U3498" s="143"/>
      <c r="V3498" s="143"/>
      <c r="W3498" s="90">
        <f>IF(AND($AM$17&gt;=$X3498,$AM$17&lt;=$Y3498),'TARIFA ENTREGA A DIRECCION USD'!A3498,$W3499)</f>
        <v>0</v>
      </c>
      <c r="X3498" s="90">
        <v>3489.0010000000002</v>
      </c>
      <c r="Y3498" s="90">
        <v>3490</v>
      </c>
      <c r="Z3498" s="144"/>
    </row>
    <row r="3499" spans="1:26" x14ac:dyDescent="0.2">
      <c r="A3499" s="3"/>
      <c r="B3499" s="3"/>
      <c r="C3499" s="3"/>
      <c r="D3499" s="3"/>
      <c r="E3499" s="3"/>
      <c r="F3499" s="3"/>
      <c r="G3499" s="3"/>
      <c r="I3499" s="143"/>
      <c r="J3499" s="143"/>
      <c r="K3499" s="143"/>
      <c r="L3499" s="143"/>
      <c r="M3499" s="237"/>
      <c r="N3499" s="143"/>
      <c r="O3499" s="143"/>
      <c r="P3499" s="143"/>
      <c r="Q3499" s="143"/>
      <c r="R3499" s="143"/>
      <c r="S3499" s="143"/>
      <c r="T3499" s="143"/>
      <c r="U3499" s="143"/>
      <c r="V3499" s="143"/>
      <c r="W3499" s="90">
        <f>IF(AND($AM$17&gt;=$X3499,$AM$17&lt;=$Y3499),'TARIFA ENTREGA A DIRECCION USD'!A3499,$W3500)</f>
        <v>0</v>
      </c>
      <c r="X3499" s="90">
        <v>3490.0010000000002</v>
      </c>
      <c r="Y3499" s="90">
        <v>3491</v>
      </c>
      <c r="Z3499" s="144"/>
    </row>
    <row r="3500" spans="1:26" x14ac:dyDescent="0.2">
      <c r="A3500" s="3"/>
      <c r="B3500" s="3"/>
      <c r="C3500" s="3"/>
      <c r="D3500" s="3"/>
      <c r="E3500" s="3"/>
      <c r="F3500" s="3"/>
      <c r="G3500" s="3"/>
      <c r="I3500" s="143"/>
      <c r="J3500" s="143"/>
      <c r="K3500" s="143"/>
      <c r="L3500" s="143"/>
      <c r="M3500" s="237"/>
      <c r="N3500" s="143"/>
      <c r="O3500" s="143"/>
      <c r="P3500" s="143"/>
      <c r="Q3500" s="143"/>
      <c r="R3500" s="143"/>
      <c r="S3500" s="143"/>
      <c r="T3500" s="143"/>
      <c r="U3500" s="143"/>
      <c r="V3500" s="143"/>
      <c r="W3500" s="90">
        <f>IF(AND($AM$17&gt;=$X3500,$AM$17&lt;=$Y3500),'TARIFA ENTREGA A DIRECCION USD'!A3500,$W3501)</f>
        <v>0</v>
      </c>
      <c r="X3500" s="90">
        <v>3491.0010000000002</v>
      </c>
      <c r="Y3500" s="90">
        <v>3492</v>
      </c>
      <c r="Z3500" s="144"/>
    </row>
    <row r="3501" spans="1:26" x14ac:dyDescent="0.2">
      <c r="A3501" s="3"/>
      <c r="B3501" s="3"/>
      <c r="C3501" s="3"/>
      <c r="D3501" s="3"/>
      <c r="E3501" s="3"/>
      <c r="F3501" s="3"/>
      <c r="G3501" s="3"/>
      <c r="I3501" s="143"/>
      <c r="J3501" s="143"/>
      <c r="K3501" s="143"/>
      <c r="L3501" s="143"/>
      <c r="M3501" s="237"/>
      <c r="N3501" s="143"/>
      <c r="O3501" s="143"/>
      <c r="P3501" s="143"/>
      <c r="Q3501" s="143"/>
      <c r="R3501" s="143"/>
      <c r="S3501" s="143"/>
      <c r="T3501" s="143"/>
      <c r="U3501" s="143"/>
      <c r="V3501" s="143"/>
      <c r="W3501" s="90">
        <f>IF(AND($AM$17&gt;=$X3501,$AM$17&lt;=$Y3501),'TARIFA ENTREGA A DIRECCION USD'!A3501,$W3502)</f>
        <v>0</v>
      </c>
      <c r="X3501" s="90">
        <v>3492.0010000000002</v>
      </c>
      <c r="Y3501" s="90">
        <v>3493</v>
      </c>
      <c r="Z3501" s="144"/>
    </row>
    <row r="3502" spans="1:26" x14ac:dyDescent="0.2">
      <c r="A3502" s="3"/>
      <c r="B3502" s="3"/>
      <c r="C3502" s="3"/>
      <c r="D3502" s="3"/>
      <c r="E3502" s="3"/>
      <c r="F3502" s="3"/>
      <c r="G3502" s="3"/>
      <c r="I3502" s="143"/>
      <c r="J3502" s="143"/>
      <c r="K3502" s="143"/>
      <c r="L3502" s="143"/>
      <c r="M3502" s="237"/>
      <c r="N3502" s="143"/>
      <c r="O3502" s="143"/>
      <c r="P3502" s="143"/>
      <c r="Q3502" s="143"/>
      <c r="R3502" s="143"/>
      <c r="S3502" s="143"/>
      <c r="T3502" s="143"/>
      <c r="U3502" s="143"/>
      <c r="V3502" s="143"/>
      <c r="W3502" s="90">
        <f>IF(AND($AM$17&gt;=$X3502,$AM$17&lt;=$Y3502),'TARIFA ENTREGA A DIRECCION USD'!A3502,$W3503)</f>
        <v>0</v>
      </c>
      <c r="X3502" s="90">
        <v>3493.0010000000002</v>
      </c>
      <c r="Y3502" s="90">
        <v>3494</v>
      </c>
      <c r="Z3502" s="144"/>
    </row>
    <row r="3503" spans="1:26" x14ac:dyDescent="0.2">
      <c r="A3503" s="3"/>
      <c r="B3503" s="3"/>
      <c r="C3503" s="3"/>
      <c r="D3503" s="3"/>
      <c r="E3503" s="3"/>
      <c r="F3503" s="3"/>
      <c r="G3503" s="3"/>
      <c r="I3503" s="143"/>
      <c r="J3503" s="143"/>
      <c r="K3503" s="143"/>
      <c r="L3503" s="143"/>
      <c r="M3503" s="237"/>
      <c r="N3503" s="143"/>
      <c r="O3503" s="143"/>
      <c r="P3503" s="143"/>
      <c r="Q3503" s="143"/>
      <c r="R3503" s="143"/>
      <c r="S3503" s="143"/>
      <c r="T3503" s="143"/>
      <c r="U3503" s="143"/>
      <c r="V3503" s="143"/>
      <c r="W3503" s="90">
        <f>IF(AND($AM$17&gt;=$X3503,$AM$17&lt;=$Y3503),'TARIFA ENTREGA A DIRECCION USD'!A3503,$W3504)</f>
        <v>0</v>
      </c>
      <c r="X3503" s="90">
        <v>3494.0010000000002</v>
      </c>
      <c r="Y3503" s="90">
        <v>3495</v>
      </c>
      <c r="Z3503" s="144"/>
    </row>
    <row r="3504" spans="1:26" x14ac:dyDescent="0.2">
      <c r="A3504" s="3"/>
      <c r="B3504" s="3"/>
      <c r="C3504" s="3"/>
      <c r="D3504" s="3"/>
      <c r="E3504" s="3"/>
      <c r="F3504" s="3"/>
      <c r="G3504" s="3"/>
      <c r="I3504" s="143"/>
      <c r="J3504" s="143"/>
      <c r="K3504" s="143"/>
      <c r="L3504" s="143"/>
      <c r="M3504" s="237"/>
      <c r="N3504" s="143"/>
      <c r="O3504" s="143"/>
      <c r="P3504" s="143"/>
      <c r="Q3504" s="143"/>
      <c r="R3504" s="143"/>
      <c r="S3504" s="143"/>
      <c r="T3504" s="143"/>
      <c r="U3504" s="143"/>
      <c r="V3504" s="143"/>
      <c r="W3504" s="90">
        <f>IF(AND($AM$17&gt;=$X3504,$AM$17&lt;=$Y3504),'TARIFA ENTREGA A DIRECCION USD'!A3504,$W3505)</f>
        <v>0</v>
      </c>
      <c r="X3504" s="90">
        <v>3495.0010000000002</v>
      </c>
      <c r="Y3504" s="90">
        <v>3496</v>
      </c>
      <c r="Z3504" s="144"/>
    </row>
    <row r="3505" spans="1:26" x14ac:dyDescent="0.2">
      <c r="A3505" s="3"/>
      <c r="B3505" s="3"/>
      <c r="C3505" s="3"/>
      <c r="D3505" s="3"/>
      <c r="E3505" s="3"/>
      <c r="F3505" s="3"/>
      <c r="G3505" s="3"/>
      <c r="I3505" s="143"/>
      <c r="J3505" s="143"/>
      <c r="K3505" s="143"/>
      <c r="L3505" s="143"/>
      <c r="M3505" s="237"/>
      <c r="N3505" s="143"/>
      <c r="O3505" s="143"/>
      <c r="P3505" s="143"/>
      <c r="Q3505" s="143"/>
      <c r="R3505" s="143"/>
      <c r="S3505" s="143"/>
      <c r="T3505" s="143"/>
      <c r="U3505" s="143"/>
      <c r="V3505" s="143"/>
      <c r="W3505" s="90">
        <f>IF(AND($AM$17&gt;=$X3505,$AM$17&lt;=$Y3505),'TARIFA ENTREGA A DIRECCION USD'!A3505,$W3506)</f>
        <v>0</v>
      </c>
      <c r="X3505" s="90">
        <v>3496.0010000000002</v>
      </c>
      <c r="Y3505" s="90">
        <v>3497</v>
      </c>
      <c r="Z3505" s="144"/>
    </row>
    <row r="3506" spans="1:26" x14ac:dyDescent="0.2">
      <c r="A3506" s="3"/>
      <c r="B3506" s="3"/>
      <c r="C3506" s="3"/>
      <c r="D3506" s="3"/>
      <c r="E3506" s="3"/>
      <c r="F3506" s="3"/>
      <c r="G3506" s="3"/>
      <c r="I3506" s="143"/>
      <c r="J3506" s="143"/>
      <c r="K3506" s="143"/>
      <c r="L3506" s="143"/>
      <c r="M3506" s="237"/>
      <c r="N3506" s="143"/>
      <c r="O3506" s="143"/>
      <c r="P3506" s="143"/>
      <c r="Q3506" s="143"/>
      <c r="R3506" s="143"/>
      <c r="S3506" s="143"/>
      <c r="T3506" s="143"/>
      <c r="U3506" s="143"/>
      <c r="V3506" s="143"/>
      <c r="W3506" s="90">
        <f>IF(AND($AM$17&gt;=$X3506,$AM$17&lt;=$Y3506),'TARIFA ENTREGA A DIRECCION USD'!A3506,$W3507)</f>
        <v>0</v>
      </c>
      <c r="X3506" s="90">
        <v>3497.0010000000002</v>
      </c>
      <c r="Y3506" s="90">
        <v>3498</v>
      </c>
      <c r="Z3506" s="144"/>
    </row>
    <row r="3507" spans="1:26" x14ac:dyDescent="0.2">
      <c r="A3507" s="3"/>
      <c r="B3507" s="3"/>
      <c r="C3507" s="3"/>
      <c r="D3507" s="3"/>
      <c r="E3507" s="3"/>
      <c r="F3507" s="3"/>
      <c r="G3507" s="3"/>
      <c r="I3507" s="143"/>
      <c r="J3507" s="143"/>
      <c r="K3507" s="143"/>
      <c r="L3507" s="143"/>
      <c r="M3507" s="237"/>
      <c r="N3507" s="143"/>
      <c r="O3507" s="143"/>
      <c r="P3507" s="143"/>
      <c r="Q3507" s="143"/>
      <c r="R3507" s="143"/>
      <c r="S3507" s="143"/>
      <c r="T3507" s="143"/>
      <c r="U3507" s="143"/>
      <c r="V3507" s="143"/>
      <c r="W3507" s="90">
        <f>IF(AND($AM$17&gt;=$X3507,$AM$17&lt;=$Y3507),'TARIFA ENTREGA A DIRECCION USD'!A3507,$W3508)</f>
        <v>0</v>
      </c>
      <c r="X3507" s="90">
        <v>3498.0010000000002</v>
      </c>
      <c r="Y3507" s="90">
        <v>3499</v>
      </c>
      <c r="Z3507" s="144"/>
    </row>
    <row r="3508" spans="1:26" x14ac:dyDescent="0.2">
      <c r="A3508" s="3"/>
      <c r="B3508" s="3"/>
      <c r="C3508" s="3"/>
      <c r="D3508" s="3"/>
      <c r="E3508" s="3"/>
      <c r="F3508" s="3"/>
      <c r="G3508" s="3"/>
      <c r="I3508" s="143"/>
      <c r="J3508" s="143"/>
      <c r="K3508" s="143"/>
      <c r="L3508" s="143"/>
      <c r="M3508" s="237"/>
      <c r="N3508" s="143"/>
      <c r="O3508" s="143"/>
      <c r="P3508" s="143"/>
      <c r="Q3508" s="143"/>
      <c r="R3508" s="143"/>
      <c r="S3508" s="143"/>
      <c r="T3508" s="143"/>
      <c r="U3508" s="143"/>
      <c r="V3508" s="143"/>
      <c r="W3508" s="90">
        <f>IF(AND($AM$17&gt;=$X3508,$AM$17&lt;=$Y3508),'TARIFA ENTREGA A DIRECCION USD'!A3508,$W3509)</f>
        <v>0</v>
      </c>
      <c r="X3508" s="90">
        <v>3499.0010000000002</v>
      </c>
      <c r="Y3508" s="90">
        <v>3500</v>
      </c>
      <c r="Z3508" s="144"/>
    </row>
    <row r="3509" spans="1:26" x14ac:dyDescent="0.2">
      <c r="A3509" s="3"/>
      <c r="B3509" s="3"/>
      <c r="C3509" s="3"/>
      <c r="D3509" s="3"/>
      <c r="E3509" s="3"/>
      <c r="F3509" s="3"/>
      <c r="G3509" s="3"/>
      <c r="I3509" s="143"/>
      <c r="J3509" s="143"/>
      <c r="K3509" s="143"/>
      <c r="L3509" s="143"/>
      <c r="M3509" s="237"/>
      <c r="N3509" s="143"/>
      <c r="O3509" s="143"/>
      <c r="P3509" s="143"/>
      <c r="Q3509" s="143"/>
      <c r="R3509" s="143"/>
      <c r="S3509" s="143"/>
      <c r="T3509" s="143"/>
      <c r="U3509" s="143"/>
      <c r="V3509" s="143"/>
      <c r="W3509" s="90">
        <f>IF(AND($AM$17&gt;=$X3509,$AM$17&lt;=$Y3509),'TARIFA ENTREGA A DIRECCION USD'!A3509,$W3510)</f>
        <v>0</v>
      </c>
      <c r="X3509" s="90">
        <v>3500.0010000000002</v>
      </c>
      <c r="Y3509" s="90">
        <v>3501</v>
      </c>
      <c r="Z3509" s="144"/>
    </row>
    <row r="3510" spans="1:26" x14ac:dyDescent="0.2">
      <c r="A3510" s="3"/>
      <c r="B3510" s="3"/>
      <c r="C3510" s="3"/>
      <c r="D3510" s="3"/>
      <c r="E3510" s="3"/>
      <c r="F3510" s="3"/>
      <c r="G3510" s="3"/>
      <c r="I3510" s="143"/>
      <c r="J3510" s="143"/>
      <c r="K3510" s="143"/>
      <c r="L3510" s="143"/>
      <c r="M3510" s="237"/>
      <c r="N3510" s="143"/>
      <c r="O3510" s="143"/>
      <c r="P3510" s="143"/>
      <c r="Q3510" s="143"/>
      <c r="R3510" s="143"/>
      <c r="S3510" s="143"/>
      <c r="T3510" s="143"/>
      <c r="U3510" s="143"/>
      <c r="V3510" s="143"/>
      <c r="W3510" s="90">
        <f>IF(AND($AM$17&gt;=$X3510,$AM$17&lt;=$Y3510),'TARIFA ENTREGA A DIRECCION USD'!A3510,$W3511)</f>
        <v>0</v>
      </c>
      <c r="X3510" s="90">
        <v>3501.0010000000002</v>
      </c>
      <c r="Y3510" s="90">
        <v>3502</v>
      </c>
      <c r="Z3510" s="144"/>
    </row>
    <row r="3511" spans="1:26" x14ac:dyDescent="0.2">
      <c r="A3511" s="3"/>
      <c r="B3511" s="3"/>
      <c r="C3511" s="3"/>
      <c r="D3511" s="3"/>
      <c r="E3511" s="3"/>
      <c r="F3511" s="3"/>
      <c r="G3511" s="3"/>
      <c r="I3511" s="143"/>
      <c r="J3511" s="143"/>
      <c r="K3511" s="143"/>
      <c r="L3511" s="143"/>
      <c r="M3511" s="237"/>
      <c r="N3511" s="143"/>
      <c r="O3511" s="143"/>
      <c r="P3511" s="143"/>
      <c r="Q3511" s="143"/>
      <c r="R3511" s="143"/>
      <c r="S3511" s="143"/>
      <c r="T3511" s="143"/>
      <c r="U3511" s="143"/>
      <c r="V3511" s="143"/>
      <c r="W3511" s="90">
        <f>IF(AND($AM$17&gt;=$X3511,$AM$17&lt;=$Y3511),'TARIFA ENTREGA A DIRECCION USD'!A3511,$W3512)</f>
        <v>0</v>
      </c>
      <c r="X3511" s="90">
        <v>3502.0010000000002</v>
      </c>
      <c r="Y3511" s="90">
        <v>3503</v>
      </c>
      <c r="Z3511" s="144"/>
    </row>
    <row r="3512" spans="1:26" x14ac:dyDescent="0.2">
      <c r="A3512" s="3"/>
      <c r="B3512" s="3"/>
      <c r="C3512" s="3"/>
      <c r="D3512" s="3"/>
      <c r="E3512" s="3"/>
      <c r="F3512" s="3"/>
      <c r="G3512" s="3"/>
      <c r="I3512" s="143"/>
      <c r="J3512" s="143"/>
      <c r="K3512" s="143"/>
      <c r="L3512" s="143"/>
      <c r="M3512" s="237"/>
      <c r="N3512" s="143"/>
      <c r="O3512" s="143"/>
      <c r="P3512" s="143"/>
      <c r="Q3512" s="143"/>
      <c r="R3512" s="143"/>
      <c r="S3512" s="143"/>
      <c r="T3512" s="143"/>
      <c r="U3512" s="143"/>
      <c r="V3512" s="143"/>
      <c r="W3512" s="90">
        <f>IF(AND($AM$17&gt;=$X3512,$AM$17&lt;=$Y3512),'TARIFA ENTREGA A DIRECCION USD'!A3512,$W3513)</f>
        <v>0</v>
      </c>
      <c r="X3512" s="90">
        <v>3503.0010000000002</v>
      </c>
      <c r="Y3512" s="90">
        <v>3504</v>
      </c>
      <c r="Z3512" s="144"/>
    </row>
    <row r="3513" spans="1:26" x14ac:dyDescent="0.2">
      <c r="A3513" s="3"/>
      <c r="B3513" s="3"/>
      <c r="C3513" s="3"/>
      <c r="D3513" s="3"/>
      <c r="E3513" s="3"/>
      <c r="F3513" s="3"/>
      <c r="G3513" s="3"/>
      <c r="I3513" s="143"/>
      <c r="J3513" s="143"/>
      <c r="K3513" s="143"/>
      <c r="L3513" s="143"/>
      <c r="M3513" s="237"/>
      <c r="N3513" s="143"/>
      <c r="O3513" s="143"/>
      <c r="P3513" s="143"/>
      <c r="Q3513" s="143"/>
      <c r="R3513" s="143"/>
      <c r="S3513" s="143"/>
      <c r="T3513" s="143"/>
      <c r="U3513" s="143"/>
      <c r="V3513" s="143"/>
      <c r="W3513" s="90">
        <f>IF(AND($AM$17&gt;=$X3513,$AM$17&lt;=$Y3513),'TARIFA ENTREGA A DIRECCION USD'!A3513,$W3514)</f>
        <v>0</v>
      </c>
      <c r="X3513" s="90">
        <v>3504.0010000000002</v>
      </c>
      <c r="Y3513" s="90">
        <v>3505</v>
      </c>
      <c r="Z3513" s="144"/>
    </row>
    <row r="3514" spans="1:26" x14ac:dyDescent="0.2">
      <c r="A3514" s="3"/>
      <c r="B3514" s="3"/>
      <c r="C3514" s="3"/>
      <c r="D3514" s="3"/>
      <c r="E3514" s="3"/>
      <c r="F3514" s="3"/>
      <c r="G3514" s="3"/>
      <c r="I3514" s="143"/>
      <c r="J3514" s="143"/>
      <c r="K3514" s="143"/>
      <c r="L3514" s="143"/>
      <c r="M3514" s="237"/>
      <c r="N3514" s="143"/>
      <c r="O3514" s="143"/>
      <c r="P3514" s="143"/>
      <c r="Q3514" s="143"/>
      <c r="R3514" s="143"/>
      <c r="S3514" s="143"/>
      <c r="T3514" s="143"/>
      <c r="U3514" s="143"/>
      <c r="V3514" s="143"/>
      <c r="W3514" s="90">
        <f>IF(AND($AM$17&gt;=$X3514,$AM$17&lt;=$Y3514),'TARIFA ENTREGA A DIRECCION USD'!A3514,$W3515)</f>
        <v>0</v>
      </c>
      <c r="X3514" s="90">
        <v>3505.0010000000002</v>
      </c>
      <c r="Y3514" s="90">
        <v>3506</v>
      </c>
      <c r="Z3514" s="144"/>
    </row>
    <row r="3515" spans="1:26" x14ac:dyDescent="0.2">
      <c r="A3515" s="3"/>
      <c r="B3515" s="3"/>
      <c r="C3515" s="3"/>
      <c r="D3515" s="3"/>
      <c r="E3515" s="3"/>
      <c r="F3515" s="3"/>
      <c r="G3515" s="3"/>
      <c r="I3515" s="143"/>
      <c r="J3515" s="143"/>
      <c r="K3515" s="143"/>
      <c r="L3515" s="143"/>
      <c r="M3515" s="237"/>
      <c r="N3515" s="143"/>
      <c r="O3515" s="143"/>
      <c r="P3515" s="143"/>
      <c r="Q3515" s="143"/>
      <c r="R3515" s="143"/>
      <c r="S3515" s="143"/>
      <c r="T3515" s="143"/>
      <c r="U3515" s="143"/>
      <c r="V3515" s="143"/>
      <c r="W3515" s="90">
        <f>IF(AND($AM$17&gt;=$X3515,$AM$17&lt;=$Y3515),'TARIFA ENTREGA A DIRECCION USD'!A3515,$W3516)</f>
        <v>0</v>
      </c>
      <c r="X3515" s="90">
        <v>3506.0010000000002</v>
      </c>
      <c r="Y3515" s="90">
        <v>3507</v>
      </c>
      <c r="Z3515" s="144"/>
    </row>
    <row r="3516" spans="1:26" x14ac:dyDescent="0.2">
      <c r="A3516" s="3"/>
      <c r="B3516" s="3"/>
      <c r="C3516" s="3"/>
      <c r="D3516" s="3"/>
      <c r="E3516" s="3"/>
      <c r="F3516" s="3"/>
      <c r="G3516" s="3"/>
      <c r="I3516" s="143"/>
      <c r="J3516" s="143"/>
      <c r="K3516" s="143"/>
      <c r="L3516" s="143"/>
      <c r="M3516" s="237"/>
      <c r="N3516" s="143"/>
      <c r="O3516" s="143"/>
      <c r="P3516" s="143"/>
      <c r="Q3516" s="143"/>
      <c r="R3516" s="143"/>
      <c r="S3516" s="143"/>
      <c r="T3516" s="143"/>
      <c r="U3516" s="143"/>
      <c r="V3516" s="143"/>
      <c r="W3516" s="90">
        <f>IF(AND($AM$17&gt;=$X3516,$AM$17&lt;=$Y3516),'TARIFA ENTREGA A DIRECCION USD'!A3516,$W3517)</f>
        <v>0</v>
      </c>
      <c r="X3516" s="90">
        <v>3507.0010000000002</v>
      </c>
      <c r="Y3516" s="90">
        <v>3508</v>
      </c>
      <c r="Z3516" s="144"/>
    </row>
    <row r="3517" spans="1:26" x14ac:dyDescent="0.2">
      <c r="A3517" s="3"/>
      <c r="B3517" s="3"/>
      <c r="C3517" s="3"/>
      <c r="D3517" s="3"/>
      <c r="E3517" s="3"/>
      <c r="F3517" s="3"/>
      <c r="G3517" s="3"/>
      <c r="I3517" s="143"/>
      <c r="J3517" s="143"/>
      <c r="K3517" s="143"/>
      <c r="L3517" s="143"/>
      <c r="M3517" s="237"/>
      <c r="N3517" s="143"/>
      <c r="O3517" s="143"/>
      <c r="P3517" s="143"/>
      <c r="Q3517" s="143"/>
      <c r="R3517" s="143"/>
      <c r="S3517" s="143"/>
      <c r="T3517" s="143"/>
      <c r="U3517" s="143"/>
      <c r="V3517" s="143"/>
      <c r="W3517" s="90">
        <f>IF(AND($AM$17&gt;=$X3517,$AM$17&lt;=$Y3517),'TARIFA ENTREGA A DIRECCION USD'!A3517,$W3518)</f>
        <v>0</v>
      </c>
      <c r="X3517" s="90">
        <v>3508.0010000000002</v>
      </c>
      <c r="Y3517" s="90">
        <v>3509</v>
      </c>
      <c r="Z3517" s="144"/>
    </row>
    <row r="3518" spans="1:26" x14ac:dyDescent="0.2">
      <c r="A3518" s="3"/>
      <c r="B3518" s="3"/>
      <c r="C3518" s="3"/>
      <c r="D3518" s="3"/>
      <c r="E3518" s="3"/>
      <c r="F3518" s="3"/>
      <c r="G3518" s="3"/>
      <c r="I3518" s="143"/>
      <c r="J3518" s="143"/>
      <c r="K3518" s="143"/>
      <c r="L3518" s="143"/>
      <c r="M3518" s="237"/>
      <c r="N3518" s="143"/>
      <c r="O3518" s="143"/>
      <c r="P3518" s="143"/>
      <c r="Q3518" s="143"/>
      <c r="R3518" s="143"/>
      <c r="S3518" s="143"/>
      <c r="T3518" s="143"/>
      <c r="U3518" s="143"/>
      <c r="V3518" s="143"/>
      <c r="W3518" s="90">
        <f>IF(AND($AM$17&gt;=$X3518,$AM$17&lt;=$Y3518),'TARIFA ENTREGA A DIRECCION USD'!A3518,$W3519)</f>
        <v>0</v>
      </c>
      <c r="X3518" s="90">
        <v>3509.0010000000002</v>
      </c>
      <c r="Y3518" s="90">
        <v>3510</v>
      </c>
      <c r="Z3518" s="144"/>
    </row>
    <row r="3519" spans="1:26" x14ac:dyDescent="0.2">
      <c r="A3519" s="3"/>
      <c r="B3519" s="3"/>
      <c r="C3519" s="3"/>
      <c r="D3519" s="3"/>
      <c r="E3519" s="3"/>
      <c r="F3519" s="3"/>
      <c r="G3519" s="3"/>
      <c r="I3519" s="143"/>
      <c r="J3519" s="143"/>
      <c r="K3519" s="143"/>
      <c r="L3519" s="143"/>
      <c r="M3519" s="237"/>
      <c r="N3519" s="143"/>
      <c r="O3519" s="143"/>
      <c r="P3519" s="143"/>
      <c r="Q3519" s="143"/>
      <c r="R3519" s="143"/>
      <c r="S3519" s="143"/>
      <c r="T3519" s="143"/>
      <c r="U3519" s="143"/>
      <c r="V3519" s="143"/>
      <c r="W3519" s="90">
        <f>IF(AND($AM$17&gt;=$X3519,$AM$17&lt;=$Y3519),'TARIFA ENTREGA A DIRECCION USD'!A3519,$W3520)</f>
        <v>0</v>
      </c>
      <c r="X3519" s="90">
        <v>3510.0010000000002</v>
      </c>
      <c r="Y3519" s="90">
        <v>3511</v>
      </c>
      <c r="Z3519" s="144"/>
    </row>
    <row r="3520" spans="1:26" x14ac:dyDescent="0.2">
      <c r="A3520" s="3"/>
      <c r="B3520" s="3"/>
      <c r="C3520" s="3"/>
      <c r="D3520" s="3"/>
      <c r="E3520" s="3"/>
      <c r="F3520" s="3"/>
      <c r="G3520" s="3"/>
      <c r="I3520" s="143"/>
      <c r="J3520" s="143"/>
      <c r="K3520" s="143"/>
      <c r="L3520" s="143"/>
      <c r="M3520" s="237"/>
      <c r="N3520" s="143"/>
      <c r="O3520" s="143"/>
      <c r="P3520" s="143"/>
      <c r="Q3520" s="143"/>
      <c r="R3520" s="143"/>
      <c r="S3520" s="143"/>
      <c r="T3520" s="143"/>
      <c r="U3520" s="143"/>
      <c r="V3520" s="143"/>
      <c r="W3520" s="90">
        <f>IF(AND($AM$17&gt;=$X3520,$AM$17&lt;=$Y3520),'TARIFA ENTREGA A DIRECCION USD'!A3520,$W3521)</f>
        <v>0</v>
      </c>
      <c r="X3520" s="90">
        <v>3511.0010000000002</v>
      </c>
      <c r="Y3520" s="90">
        <v>3512</v>
      </c>
      <c r="Z3520" s="144"/>
    </row>
    <row r="3521" spans="1:26" x14ac:dyDescent="0.2">
      <c r="A3521" s="3"/>
      <c r="B3521" s="3"/>
      <c r="C3521" s="3"/>
      <c r="D3521" s="3"/>
      <c r="E3521" s="3"/>
      <c r="F3521" s="3"/>
      <c r="G3521" s="3"/>
      <c r="I3521" s="143"/>
      <c r="J3521" s="143"/>
      <c r="K3521" s="143"/>
      <c r="L3521" s="143"/>
      <c r="M3521" s="237"/>
      <c r="N3521" s="143"/>
      <c r="O3521" s="143"/>
      <c r="P3521" s="143"/>
      <c r="Q3521" s="143"/>
      <c r="R3521" s="143"/>
      <c r="S3521" s="143"/>
      <c r="T3521" s="143"/>
      <c r="U3521" s="143"/>
      <c r="V3521" s="143"/>
      <c r="W3521" s="90">
        <f>IF(AND($AM$17&gt;=$X3521,$AM$17&lt;=$Y3521),'TARIFA ENTREGA A DIRECCION USD'!A3521,$W3522)</f>
        <v>0</v>
      </c>
      <c r="X3521" s="90">
        <v>3512.0010000000002</v>
      </c>
      <c r="Y3521" s="90">
        <v>3513</v>
      </c>
      <c r="Z3521" s="144"/>
    </row>
    <row r="3522" spans="1:26" x14ac:dyDescent="0.2">
      <c r="A3522" s="3"/>
      <c r="B3522" s="3"/>
      <c r="C3522" s="3"/>
      <c r="D3522" s="3"/>
      <c r="E3522" s="3"/>
      <c r="F3522" s="3"/>
      <c r="G3522" s="3"/>
      <c r="I3522" s="143"/>
      <c r="J3522" s="143"/>
      <c r="K3522" s="143"/>
      <c r="L3522" s="143"/>
      <c r="M3522" s="237"/>
      <c r="N3522" s="143"/>
      <c r="O3522" s="143"/>
      <c r="P3522" s="143"/>
      <c r="Q3522" s="143"/>
      <c r="R3522" s="143"/>
      <c r="S3522" s="143"/>
      <c r="T3522" s="143"/>
      <c r="U3522" s="143"/>
      <c r="V3522" s="143"/>
      <c r="W3522" s="90">
        <f>IF(AND($AM$17&gt;=$X3522,$AM$17&lt;=$Y3522),'TARIFA ENTREGA A DIRECCION USD'!A3522,$W3523)</f>
        <v>0</v>
      </c>
      <c r="X3522" s="90">
        <v>3513.0010000000002</v>
      </c>
      <c r="Y3522" s="90">
        <v>3514</v>
      </c>
      <c r="Z3522" s="144"/>
    </row>
    <row r="3523" spans="1:26" x14ac:dyDescent="0.2">
      <c r="A3523" s="3"/>
      <c r="B3523" s="3"/>
      <c r="C3523" s="3"/>
      <c r="D3523" s="3"/>
      <c r="E3523" s="3"/>
      <c r="F3523" s="3"/>
      <c r="G3523" s="3"/>
      <c r="I3523" s="143"/>
      <c r="J3523" s="143"/>
      <c r="K3523" s="143"/>
      <c r="L3523" s="143"/>
      <c r="M3523" s="237"/>
      <c r="N3523" s="143"/>
      <c r="O3523" s="143"/>
      <c r="P3523" s="143"/>
      <c r="Q3523" s="143"/>
      <c r="R3523" s="143"/>
      <c r="S3523" s="143"/>
      <c r="T3523" s="143"/>
      <c r="U3523" s="143"/>
      <c r="V3523" s="143"/>
      <c r="W3523" s="90">
        <f>IF(AND($AM$17&gt;=$X3523,$AM$17&lt;=$Y3523),'TARIFA ENTREGA A DIRECCION USD'!A3523,$W3524)</f>
        <v>0</v>
      </c>
      <c r="X3523" s="90">
        <v>3514.0010000000002</v>
      </c>
      <c r="Y3523" s="90">
        <v>3515</v>
      </c>
      <c r="Z3523" s="144"/>
    </row>
    <row r="3524" spans="1:26" x14ac:dyDescent="0.2">
      <c r="A3524" s="3"/>
      <c r="B3524" s="3"/>
      <c r="C3524" s="3"/>
      <c r="D3524" s="3"/>
      <c r="E3524" s="3"/>
      <c r="F3524" s="3"/>
      <c r="G3524" s="3"/>
      <c r="I3524" s="143"/>
      <c r="J3524" s="143"/>
      <c r="K3524" s="143"/>
      <c r="L3524" s="143"/>
      <c r="M3524" s="237"/>
      <c r="N3524" s="143"/>
      <c r="O3524" s="143"/>
      <c r="P3524" s="143"/>
      <c r="Q3524" s="143"/>
      <c r="R3524" s="143"/>
      <c r="S3524" s="143"/>
      <c r="T3524" s="143"/>
      <c r="U3524" s="143"/>
      <c r="V3524" s="143"/>
      <c r="W3524" s="90">
        <f>IF(AND($AM$17&gt;=$X3524,$AM$17&lt;=$Y3524),'TARIFA ENTREGA A DIRECCION USD'!A3524,$W3525)</f>
        <v>0</v>
      </c>
      <c r="X3524" s="90">
        <v>3515.0010000000002</v>
      </c>
      <c r="Y3524" s="90">
        <v>3516</v>
      </c>
      <c r="Z3524" s="144"/>
    </row>
    <row r="3525" spans="1:26" x14ac:dyDescent="0.2">
      <c r="A3525" s="3"/>
      <c r="B3525" s="3"/>
      <c r="C3525" s="3"/>
      <c r="D3525" s="3"/>
      <c r="E3525" s="3"/>
      <c r="F3525" s="3"/>
      <c r="G3525" s="3"/>
      <c r="I3525" s="143"/>
      <c r="J3525" s="143"/>
      <c r="K3525" s="143"/>
      <c r="L3525" s="143"/>
      <c r="M3525" s="237"/>
      <c r="N3525" s="143"/>
      <c r="O3525" s="143"/>
      <c r="P3525" s="143"/>
      <c r="Q3525" s="143"/>
      <c r="R3525" s="143"/>
      <c r="S3525" s="143"/>
      <c r="T3525" s="143"/>
      <c r="U3525" s="143"/>
      <c r="V3525" s="143"/>
      <c r="W3525" s="90">
        <f>IF(AND($AM$17&gt;=$X3525,$AM$17&lt;=$Y3525),'TARIFA ENTREGA A DIRECCION USD'!A3525,$W3526)</f>
        <v>0</v>
      </c>
      <c r="X3525" s="90">
        <v>3516.0010000000002</v>
      </c>
      <c r="Y3525" s="90">
        <v>3517</v>
      </c>
      <c r="Z3525" s="144"/>
    </row>
    <row r="3526" spans="1:26" x14ac:dyDescent="0.2">
      <c r="A3526" s="3"/>
      <c r="B3526" s="3"/>
      <c r="C3526" s="3"/>
      <c r="D3526" s="3"/>
      <c r="E3526" s="3"/>
      <c r="F3526" s="3"/>
      <c r="G3526" s="3"/>
      <c r="I3526" s="143"/>
      <c r="J3526" s="143"/>
      <c r="K3526" s="143"/>
      <c r="L3526" s="143"/>
      <c r="M3526" s="237"/>
      <c r="N3526" s="143"/>
      <c r="O3526" s="143"/>
      <c r="P3526" s="143"/>
      <c r="Q3526" s="143"/>
      <c r="R3526" s="143"/>
      <c r="S3526" s="143"/>
      <c r="T3526" s="143"/>
      <c r="U3526" s="143"/>
      <c r="V3526" s="143"/>
      <c r="W3526" s="90">
        <f>IF(AND($AM$17&gt;=$X3526,$AM$17&lt;=$Y3526),'TARIFA ENTREGA A DIRECCION USD'!A3526,$W3527)</f>
        <v>0</v>
      </c>
      <c r="X3526" s="90">
        <v>3517.0010000000002</v>
      </c>
      <c r="Y3526" s="90">
        <v>3518</v>
      </c>
      <c r="Z3526" s="144"/>
    </row>
    <row r="3527" spans="1:26" x14ac:dyDescent="0.2">
      <c r="A3527" s="3"/>
      <c r="B3527" s="3"/>
      <c r="C3527" s="3"/>
      <c r="D3527" s="3"/>
      <c r="E3527" s="3"/>
      <c r="F3527" s="3"/>
      <c r="G3527" s="3"/>
      <c r="I3527" s="143"/>
      <c r="J3527" s="143"/>
      <c r="K3527" s="143"/>
      <c r="L3527" s="143"/>
      <c r="M3527" s="237"/>
      <c r="N3527" s="143"/>
      <c r="O3527" s="143"/>
      <c r="P3527" s="143"/>
      <c r="Q3527" s="143"/>
      <c r="R3527" s="143"/>
      <c r="S3527" s="143"/>
      <c r="T3527" s="143"/>
      <c r="U3527" s="143"/>
      <c r="V3527" s="143"/>
      <c r="W3527" s="90">
        <f>IF(AND($AM$17&gt;=$X3527,$AM$17&lt;=$Y3527),'TARIFA ENTREGA A DIRECCION USD'!A3527,$W3528)</f>
        <v>0</v>
      </c>
      <c r="X3527" s="90">
        <v>3518.0010000000002</v>
      </c>
      <c r="Y3527" s="90">
        <v>3519</v>
      </c>
      <c r="Z3527" s="144"/>
    </row>
    <row r="3528" spans="1:26" x14ac:dyDescent="0.2">
      <c r="A3528" s="3"/>
      <c r="B3528" s="3"/>
      <c r="C3528" s="3"/>
      <c r="D3528" s="3"/>
      <c r="E3528" s="3"/>
      <c r="F3528" s="3"/>
      <c r="G3528" s="3"/>
      <c r="I3528" s="143"/>
      <c r="J3528" s="143"/>
      <c r="K3528" s="143"/>
      <c r="L3528" s="143"/>
      <c r="M3528" s="237"/>
      <c r="N3528" s="143"/>
      <c r="O3528" s="143"/>
      <c r="P3528" s="143"/>
      <c r="Q3528" s="143"/>
      <c r="R3528" s="143"/>
      <c r="S3528" s="143"/>
      <c r="T3528" s="143"/>
      <c r="U3528" s="143"/>
      <c r="V3528" s="143"/>
      <c r="W3528" s="90">
        <f>IF(AND($AM$17&gt;=$X3528,$AM$17&lt;=$Y3528),'TARIFA ENTREGA A DIRECCION USD'!A3528,$W3529)</f>
        <v>0</v>
      </c>
      <c r="X3528" s="90">
        <v>3519.0010000000002</v>
      </c>
      <c r="Y3528" s="90">
        <v>3520</v>
      </c>
      <c r="Z3528" s="144"/>
    </row>
    <row r="3529" spans="1:26" x14ac:dyDescent="0.2">
      <c r="A3529" s="3"/>
      <c r="B3529" s="3"/>
      <c r="C3529" s="3"/>
      <c r="D3529" s="3"/>
      <c r="E3529" s="3"/>
      <c r="F3529" s="3"/>
      <c r="G3529" s="3"/>
      <c r="I3529" s="143"/>
      <c r="J3529" s="143"/>
      <c r="K3529" s="143"/>
      <c r="L3529" s="143"/>
      <c r="M3529" s="237"/>
      <c r="N3529" s="143"/>
      <c r="O3529" s="143"/>
      <c r="P3529" s="143"/>
      <c r="Q3529" s="143"/>
      <c r="R3529" s="143"/>
      <c r="S3529" s="143"/>
      <c r="T3529" s="143"/>
      <c r="U3529" s="143"/>
      <c r="V3529" s="143"/>
      <c r="W3529" s="90">
        <f>IF(AND($AM$17&gt;=$X3529,$AM$17&lt;=$Y3529),'TARIFA ENTREGA A DIRECCION USD'!A3529,$W3530)</f>
        <v>0</v>
      </c>
      <c r="X3529" s="90">
        <v>3520.0010000000002</v>
      </c>
      <c r="Y3529" s="90">
        <v>3521</v>
      </c>
      <c r="Z3529" s="144"/>
    </row>
    <row r="3530" spans="1:26" x14ac:dyDescent="0.2">
      <c r="A3530" s="3"/>
      <c r="B3530" s="3"/>
      <c r="C3530" s="3"/>
      <c r="D3530" s="3"/>
      <c r="E3530" s="3"/>
      <c r="F3530" s="3"/>
      <c r="G3530" s="3"/>
      <c r="I3530" s="143"/>
      <c r="J3530" s="143"/>
      <c r="K3530" s="143"/>
      <c r="L3530" s="143"/>
      <c r="M3530" s="237"/>
      <c r="N3530" s="143"/>
      <c r="O3530" s="143"/>
      <c r="P3530" s="143"/>
      <c r="Q3530" s="143"/>
      <c r="R3530" s="143"/>
      <c r="S3530" s="143"/>
      <c r="T3530" s="143"/>
      <c r="U3530" s="143"/>
      <c r="V3530" s="143"/>
      <c r="W3530" s="90">
        <f>IF(AND($AM$17&gt;=$X3530,$AM$17&lt;=$Y3530),'TARIFA ENTREGA A DIRECCION USD'!A3530,$W3531)</f>
        <v>0</v>
      </c>
      <c r="X3530" s="90">
        <v>3521.0010000000002</v>
      </c>
      <c r="Y3530" s="90">
        <v>3522</v>
      </c>
      <c r="Z3530" s="144"/>
    </row>
    <row r="3531" spans="1:26" x14ac:dyDescent="0.2">
      <c r="A3531" s="3"/>
      <c r="B3531" s="3"/>
      <c r="C3531" s="3"/>
      <c r="D3531" s="3"/>
      <c r="E3531" s="3"/>
      <c r="F3531" s="3"/>
      <c r="G3531" s="3"/>
      <c r="I3531" s="143"/>
      <c r="J3531" s="143"/>
      <c r="K3531" s="143"/>
      <c r="L3531" s="143"/>
      <c r="M3531" s="237"/>
      <c r="N3531" s="143"/>
      <c r="O3531" s="143"/>
      <c r="P3531" s="143"/>
      <c r="Q3531" s="143"/>
      <c r="R3531" s="143"/>
      <c r="S3531" s="143"/>
      <c r="T3531" s="143"/>
      <c r="U3531" s="143"/>
      <c r="V3531" s="143"/>
      <c r="W3531" s="90">
        <f>IF(AND($AM$17&gt;=$X3531,$AM$17&lt;=$Y3531),'TARIFA ENTREGA A DIRECCION USD'!A3531,$W3532)</f>
        <v>0</v>
      </c>
      <c r="X3531" s="90">
        <v>3522.0010000000002</v>
      </c>
      <c r="Y3531" s="90">
        <v>3523</v>
      </c>
      <c r="Z3531" s="144"/>
    </row>
    <row r="3532" spans="1:26" x14ac:dyDescent="0.2">
      <c r="A3532" s="3"/>
      <c r="B3532" s="3"/>
      <c r="C3532" s="3"/>
      <c r="D3532" s="3"/>
      <c r="E3532" s="3"/>
      <c r="F3532" s="3"/>
      <c r="G3532" s="3"/>
      <c r="I3532" s="143"/>
      <c r="J3532" s="143"/>
      <c r="K3532" s="143"/>
      <c r="L3532" s="143"/>
      <c r="M3532" s="237"/>
      <c r="N3532" s="143"/>
      <c r="O3532" s="143"/>
      <c r="P3532" s="143"/>
      <c r="Q3532" s="143"/>
      <c r="R3532" s="143"/>
      <c r="S3532" s="143"/>
      <c r="T3532" s="143"/>
      <c r="U3532" s="143"/>
      <c r="V3532" s="143"/>
      <c r="W3532" s="90">
        <f>IF(AND($AM$17&gt;=$X3532,$AM$17&lt;=$Y3532),'TARIFA ENTREGA A DIRECCION USD'!A3532,$W3533)</f>
        <v>0</v>
      </c>
      <c r="X3532" s="90">
        <v>3523.0010000000002</v>
      </c>
      <c r="Y3532" s="90">
        <v>3524</v>
      </c>
      <c r="Z3532" s="144"/>
    </row>
    <row r="3533" spans="1:26" x14ac:dyDescent="0.2">
      <c r="A3533" s="3"/>
      <c r="B3533" s="3"/>
      <c r="C3533" s="3"/>
      <c r="D3533" s="3"/>
      <c r="E3533" s="3"/>
      <c r="F3533" s="3"/>
      <c r="G3533" s="3"/>
      <c r="I3533" s="143"/>
      <c r="J3533" s="143"/>
      <c r="K3533" s="143"/>
      <c r="L3533" s="143"/>
      <c r="M3533" s="237"/>
      <c r="N3533" s="143"/>
      <c r="O3533" s="143"/>
      <c r="P3533" s="143"/>
      <c r="Q3533" s="143"/>
      <c r="R3533" s="143"/>
      <c r="S3533" s="143"/>
      <c r="T3533" s="143"/>
      <c r="U3533" s="143"/>
      <c r="V3533" s="143"/>
      <c r="W3533" s="90">
        <f>IF(AND($AM$17&gt;=$X3533,$AM$17&lt;=$Y3533),'TARIFA ENTREGA A DIRECCION USD'!A3533,$W3534)</f>
        <v>0</v>
      </c>
      <c r="X3533" s="90">
        <v>3524.0010000000002</v>
      </c>
      <c r="Y3533" s="90">
        <v>3525</v>
      </c>
      <c r="Z3533" s="144"/>
    </row>
    <row r="3534" spans="1:26" x14ac:dyDescent="0.2">
      <c r="A3534" s="3"/>
      <c r="B3534" s="3"/>
      <c r="C3534" s="3"/>
      <c r="D3534" s="3"/>
      <c r="E3534" s="3"/>
      <c r="F3534" s="3"/>
      <c r="G3534" s="3"/>
      <c r="I3534" s="143"/>
      <c r="J3534" s="143"/>
      <c r="K3534" s="143"/>
      <c r="L3534" s="143"/>
      <c r="M3534" s="237"/>
      <c r="N3534" s="143"/>
      <c r="O3534" s="143"/>
      <c r="P3534" s="143"/>
      <c r="Q3534" s="143"/>
      <c r="R3534" s="143"/>
      <c r="S3534" s="143"/>
      <c r="T3534" s="143"/>
      <c r="U3534" s="143"/>
      <c r="V3534" s="143"/>
      <c r="W3534" s="90">
        <f>IF(AND($AM$17&gt;=$X3534,$AM$17&lt;=$Y3534),'TARIFA ENTREGA A DIRECCION USD'!A3534,$W3535)</f>
        <v>0</v>
      </c>
      <c r="X3534" s="90">
        <v>3525.0010000000002</v>
      </c>
      <c r="Y3534" s="90">
        <v>3526</v>
      </c>
      <c r="Z3534" s="144"/>
    </row>
    <row r="3535" spans="1:26" x14ac:dyDescent="0.2">
      <c r="A3535" s="3"/>
      <c r="B3535" s="3"/>
      <c r="C3535" s="3"/>
      <c r="D3535" s="3"/>
      <c r="E3535" s="3"/>
      <c r="F3535" s="3"/>
      <c r="G3535" s="3"/>
      <c r="I3535" s="143"/>
      <c r="J3535" s="143"/>
      <c r="K3535" s="143"/>
      <c r="L3535" s="143"/>
      <c r="M3535" s="237"/>
      <c r="N3535" s="143"/>
      <c r="O3535" s="143"/>
      <c r="P3535" s="143"/>
      <c r="Q3535" s="143"/>
      <c r="R3535" s="143"/>
      <c r="S3535" s="143"/>
      <c r="T3535" s="143"/>
      <c r="U3535" s="143"/>
      <c r="V3535" s="143"/>
      <c r="W3535" s="90">
        <f>IF(AND($AM$17&gt;=$X3535,$AM$17&lt;=$Y3535),'TARIFA ENTREGA A DIRECCION USD'!A3535,$W3536)</f>
        <v>0</v>
      </c>
      <c r="X3535" s="90">
        <v>3526.0010000000002</v>
      </c>
      <c r="Y3535" s="90">
        <v>3527</v>
      </c>
      <c r="Z3535" s="144"/>
    </row>
    <row r="3536" spans="1:26" x14ac:dyDescent="0.2">
      <c r="A3536" s="3"/>
      <c r="B3536" s="3"/>
      <c r="C3536" s="3"/>
      <c r="D3536" s="3"/>
      <c r="E3536" s="3"/>
      <c r="F3536" s="3"/>
      <c r="G3536" s="3"/>
      <c r="I3536" s="143"/>
      <c r="J3536" s="143"/>
      <c r="K3536" s="143"/>
      <c r="L3536" s="143"/>
      <c r="M3536" s="237"/>
      <c r="N3536" s="143"/>
      <c r="O3536" s="143"/>
      <c r="P3536" s="143"/>
      <c r="Q3536" s="143"/>
      <c r="R3536" s="143"/>
      <c r="S3536" s="143"/>
      <c r="T3536" s="143"/>
      <c r="U3536" s="143"/>
      <c r="V3536" s="143"/>
      <c r="W3536" s="90">
        <f>IF(AND($AM$17&gt;=$X3536,$AM$17&lt;=$Y3536),'TARIFA ENTREGA A DIRECCION USD'!A3536,$W3537)</f>
        <v>0</v>
      </c>
      <c r="X3536" s="90">
        <v>3527.0010000000002</v>
      </c>
      <c r="Y3536" s="90">
        <v>3528</v>
      </c>
      <c r="Z3536" s="144"/>
    </row>
    <row r="3537" spans="1:26" x14ac:dyDescent="0.2">
      <c r="A3537" s="3"/>
      <c r="B3537" s="3"/>
      <c r="C3537" s="3"/>
      <c r="D3537" s="3"/>
      <c r="E3537" s="3"/>
      <c r="F3537" s="3"/>
      <c r="G3537" s="3"/>
      <c r="I3537" s="143"/>
      <c r="J3537" s="143"/>
      <c r="K3537" s="143"/>
      <c r="L3537" s="143"/>
      <c r="M3537" s="237"/>
      <c r="N3537" s="143"/>
      <c r="O3537" s="143"/>
      <c r="P3537" s="143"/>
      <c r="Q3537" s="143"/>
      <c r="R3537" s="143"/>
      <c r="S3537" s="143"/>
      <c r="T3537" s="143"/>
      <c r="U3537" s="143"/>
      <c r="V3537" s="143"/>
      <c r="W3537" s="90">
        <f>IF(AND($AM$17&gt;=$X3537,$AM$17&lt;=$Y3537),'TARIFA ENTREGA A DIRECCION USD'!A3537,$W3538)</f>
        <v>0</v>
      </c>
      <c r="X3537" s="90">
        <v>3528.0010000000002</v>
      </c>
      <c r="Y3537" s="90">
        <v>3529</v>
      </c>
      <c r="Z3537" s="144"/>
    </row>
    <row r="3538" spans="1:26" x14ac:dyDescent="0.2">
      <c r="A3538" s="3"/>
      <c r="B3538" s="3"/>
      <c r="C3538" s="3"/>
      <c r="D3538" s="3"/>
      <c r="E3538" s="3"/>
      <c r="F3538" s="3"/>
      <c r="G3538" s="3"/>
      <c r="I3538" s="143"/>
      <c r="J3538" s="143"/>
      <c r="K3538" s="143"/>
      <c r="L3538" s="143"/>
      <c r="M3538" s="237"/>
      <c r="N3538" s="143"/>
      <c r="O3538" s="143"/>
      <c r="P3538" s="143"/>
      <c r="Q3538" s="143"/>
      <c r="R3538" s="143"/>
      <c r="S3538" s="143"/>
      <c r="T3538" s="143"/>
      <c r="U3538" s="143"/>
      <c r="V3538" s="143"/>
      <c r="W3538" s="90">
        <f>IF(AND($AM$17&gt;=$X3538,$AM$17&lt;=$Y3538),'TARIFA ENTREGA A DIRECCION USD'!A3538,$W3539)</f>
        <v>0</v>
      </c>
      <c r="X3538" s="90">
        <v>3529.0010000000002</v>
      </c>
      <c r="Y3538" s="90">
        <v>3530</v>
      </c>
      <c r="Z3538" s="144"/>
    </row>
    <row r="3539" spans="1:26" x14ac:dyDescent="0.2">
      <c r="A3539" s="3"/>
      <c r="B3539" s="3"/>
      <c r="C3539" s="3"/>
      <c r="D3539" s="3"/>
      <c r="E3539" s="3"/>
      <c r="F3539" s="3"/>
      <c r="G3539" s="3"/>
      <c r="I3539" s="143"/>
      <c r="J3539" s="143"/>
      <c r="K3539" s="143"/>
      <c r="L3539" s="143"/>
      <c r="M3539" s="237"/>
      <c r="N3539" s="143"/>
      <c r="O3539" s="143"/>
      <c r="P3539" s="143"/>
      <c r="Q3539" s="143"/>
      <c r="R3539" s="143"/>
      <c r="S3539" s="143"/>
      <c r="T3539" s="143"/>
      <c r="U3539" s="143"/>
      <c r="V3539" s="143"/>
      <c r="W3539" s="90">
        <f>IF(AND($AM$17&gt;=$X3539,$AM$17&lt;=$Y3539),'TARIFA ENTREGA A DIRECCION USD'!A3539,$W3540)</f>
        <v>0</v>
      </c>
      <c r="X3539" s="90">
        <v>3530.0010000000002</v>
      </c>
      <c r="Y3539" s="90">
        <v>3531</v>
      </c>
      <c r="Z3539" s="144"/>
    </row>
    <row r="3540" spans="1:26" x14ac:dyDescent="0.2">
      <c r="A3540" s="3"/>
      <c r="B3540" s="3"/>
      <c r="C3540" s="3"/>
      <c r="D3540" s="3"/>
      <c r="E3540" s="3"/>
      <c r="F3540" s="3"/>
      <c r="G3540" s="3"/>
      <c r="I3540" s="143"/>
      <c r="J3540" s="143"/>
      <c r="K3540" s="143"/>
      <c r="L3540" s="143"/>
      <c r="M3540" s="237"/>
      <c r="N3540" s="143"/>
      <c r="O3540" s="143"/>
      <c r="P3540" s="143"/>
      <c r="Q3540" s="143"/>
      <c r="R3540" s="143"/>
      <c r="S3540" s="143"/>
      <c r="T3540" s="143"/>
      <c r="U3540" s="143"/>
      <c r="V3540" s="143"/>
      <c r="W3540" s="90">
        <f>IF(AND($AM$17&gt;=$X3540,$AM$17&lt;=$Y3540),'TARIFA ENTREGA A DIRECCION USD'!A3540,$W3541)</f>
        <v>0</v>
      </c>
      <c r="X3540" s="90">
        <v>3531.0010000000002</v>
      </c>
      <c r="Y3540" s="90">
        <v>3532</v>
      </c>
      <c r="Z3540" s="144"/>
    </row>
    <row r="3541" spans="1:26" x14ac:dyDescent="0.2">
      <c r="A3541" s="3"/>
      <c r="B3541" s="3"/>
      <c r="C3541" s="3"/>
      <c r="D3541" s="3"/>
      <c r="E3541" s="3"/>
      <c r="F3541" s="3"/>
      <c r="G3541" s="3"/>
      <c r="I3541" s="143"/>
      <c r="J3541" s="143"/>
      <c r="K3541" s="143"/>
      <c r="L3541" s="143"/>
      <c r="M3541" s="237"/>
      <c r="N3541" s="143"/>
      <c r="O3541" s="143"/>
      <c r="P3541" s="143"/>
      <c r="Q3541" s="143"/>
      <c r="R3541" s="143"/>
      <c r="S3541" s="143"/>
      <c r="T3541" s="143"/>
      <c r="U3541" s="143"/>
      <c r="V3541" s="143"/>
      <c r="W3541" s="90">
        <f>IF(AND($AM$17&gt;=$X3541,$AM$17&lt;=$Y3541),'TARIFA ENTREGA A DIRECCION USD'!A3541,$W3542)</f>
        <v>0</v>
      </c>
      <c r="X3541" s="90">
        <v>3532.0010000000002</v>
      </c>
      <c r="Y3541" s="90">
        <v>3533</v>
      </c>
      <c r="Z3541" s="144"/>
    </row>
    <row r="3542" spans="1:26" x14ac:dyDescent="0.2">
      <c r="A3542" s="3"/>
      <c r="B3542" s="3"/>
      <c r="C3542" s="3"/>
      <c r="D3542" s="3"/>
      <c r="E3542" s="3"/>
      <c r="F3542" s="3"/>
      <c r="G3542" s="3"/>
      <c r="I3542" s="143"/>
      <c r="J3542" s="143"/>
      <c r="K3542" s="143"/>
      <c r="L3542" s="143"/>
      <c r="M3542" s="237"/>
      <c r="N3542" s="143"/>
      <c r="O3542" s="143"/>
      <c r="P3542" s="143"/>
      <c r="Q3542" s="143"/>
      <c r="R3542" s="143"/>
      <c r="S3542" s="143"/>
      <c r="T3542" s="143"/>
      <c r="U3542" s="143"/>
      <c r="V3542" s="143"/>
      <c r="W3542" s="90">
        <f>IF(AND($AM$17&gt;=$X3542,$AM$17&lt;=$Y3542),'TARIFA ENTREGA A DIRECCION USD'!A3542,$W3543)</f>
        <v>0</v>
      </c>
      <c r="X3542" s="90">
        <v>3533.0010000000002</v>
      </c>
      <c r="Y3542" s="90">
        <v>3534</v>
      </c>
      <c r="Z3542" s="144"/>
    </row>
    <row r="3543" spans="1:26" x14ac:dyDescent="0.2">
      <c r="A3543" s="3"/>
      <c r="B3543" s="3"/>
      <c r="C3543" s="3"/>
      <c r="D3543" s="3"/>
      <c r="E3543" s="3"/>
      <c r="F3543" s="3"/>
      <c r="G3543" s="3"/>
      <c r="I3543" s="143"/>
      <c r="J3543" s="143"/>
      <c r="K3543" s="143"/>
      <c r="L3543" s="143"/>
      <c r="M3543" s="237"/>
      <c r="N3543" s="143"/>
      <c r="O3543" s="143"/>
      <c r="P3543" s="143"/>
      <c r="Q3543" s="143"/>
      <c r="R3543" s="143"/>
      <c r="S3543" s="143"/>
      <c r="T3543" s="143"/>
      <c r="U3543" s="143"/>
      <c r="V3543" s="143"/>
      <c r="W3543" s="90">
        <f>IF(AND($AM$17&gt;=$X3543,$AM$17&lt;=$Y3543),'TARIFA ENTREGA A DIRECCION USD'!A3543,$W3544)</f>
        <v>0</v>
      </c>
      <c r="X3543" s="90">
        <v>3534.0010000000002</v>
      </c>
      <c r="Y3543" s="90">
        <v>3535</v>
      </c>
      <c r="Z3543" s="144"/>
    </row>
    <row r="3544" spans="1:26" x14ac:dyDescent="0.2">
      <c r="A3544" s="3"/>
      <c r="B3544" s="3"/>
      <c r="C3544" s="3"/>
      <c r="D3544" s="3"/>
      <c r="E3544" s="3"/>
      <c r="F3544" s="3"/>
      <c r="G3544" s="3"/>
      <c r="I3544" s="143"/>
      <c r="J3544" s="143"/>
      <c r="K3544" s="143"/>
      <c r="L3544" s="143"/>
      <c r="M3544" s="237"/>
      <c r="N3544" s="143"/>
      <c r="O3544" s="143"/>
      <c r="P3544" s="143"/>
      <c r="Q3544" s="143"/>
      <c r="R3544" s="143"/>
      <c r="S3544" s="143"/>
      <c r="T3544" s="143"/>
      <c r="U3544" s="143"/>
      <c r="V3544" s="143"/>
      <c r="W3544" s="90">
        <f>IF(AND($AM$17&gt;=$X3544,$AM$17&lt;=$Y3544),'TARIFA ENTREGA A DIRECCION USD'!A3544,$W3545)</f>
        <v>0</v>
      </c>
      <c r="X3544" s="90">
        <v>3535.0010000000002</v>
      </c>
      <c r="Y3544" s="90">
        <v>3536</v>
      </c>
      <c r="Z3544" s="144"/>
    </row>
    <row r="3545" spans="1:26" x14ac:dyDescent="0.2">
      <c r="A3545" s="3"/>
      <c r="B3545" s="3"/>
      <c r="C3545" s="3"/>
      <c r="D3545" s="3"/>
      <c r="E3545" s="3"/>
      <c r="F3545" s="3"/>
      <c r="G3545" s="3"/>
      <c r="I3545" s="143"/>
      <c r="J3545" s="143"/>
      <c r="K3545" s="143"/>
      <c r="L3545" s="143"/>
      <c r="M3545" s="237"/>
      <c r="N3545" s="143"/>
      <c r="O3545" s="143"/>
      <c r="P3545" s="143"/>
      <c r="Q3545" s="143"/>
      <c r="R3545" s="143"/>
      <c r="S3545" s="143"/>
      <c r="T3545" s="143"/>
      <c r="U3545" s="143"/>
      <c r="V3545" s="143"/>
      <c r="W3545" s="90">
        <f>IF(AND($AM$17&gt;=$X3545,$AM$17&lt;=$Y3545),'TARIFA ENTREGA A DIRECCION USD'!A3545,$W3546)</f>
        <v>0</v>
      </c>
      <c r="X3545" s="90">
        <v>3536.0010000000002</v>
      </c>
      <c r="Y3545" s="90">
        <v>3537</v>
      </c>
      <c r="Z3545" s="144"/>
    </row>
    <row r="3546" spans="1:26" x14ac:dyDescent="0.2">
      <c r="A3546" s="3"/>
      <c r="B3546" s="3"/>
      <c r="C3546" s="3"/>
      <c r="D3546" s="3"/>
      <c r="E3546" s="3"/>
      <c r="F3546" s="3"/>
      <c r="G3546" s="3"/>
      <c r="I3546" s="143"/>
      <c r="J3546" s="143"/>
      <c r="K3546" s="143"/>
      <c r="L3546" s="143"/>
      <c r="M3546" s="237"/>
      <c r="N3546" s="143"/>
      <c r="O3546" s="143"/>
      <c r="P3546" s="143"/>
      <c r="Q3546" s="143"/>
      <c r="R3546" s="143"/>
      <c r="S3546" s="143"/>
      <c r="T3546" s="143"/>
      <c r="U3546" s="143"/>
      <c r="V3546" s="143"/>
      <c r="W3546" s="90">
        <f>IF(AND($AM$17&gt;=$X3546,$AM$17&lt;=$Y3546),'TARIFA ENTREGA A DIRECCION USD'!A3546,$W3547)</f>
        <v>0</v>
      </c>
      <c r="X3546" s="90">
        <v>3537.0010000000002</v>
      </c>
      <c r="Y3546" s="90">
        <v>3538</v>
      </c>
      <c r="Z3546" s="144"/>
    </row>
    <row r="3547" spans="1:26" x14ac:dyDescent="0.2">
      <c r="A3547" s="3"/>
      <c r="B3547" s="3"/>
      <c r="C3547" s="3"/>
      <c r="D3547" s="3"/>
      <c r="E3547" s="3"/>
      <c r="F3547" s="3"/>
      <c r="G3547" s="3"/>
      <c r="I3547" s="143"/>
      <c r="J3547" s="143"/>
      <c r="K3547" s="143"/>
      <c r="L3547" s="143"/>
      <c r="M3547" s="237"/>
      <c r="N3547" s="143"/>
      <c r="O3547" s="143"/>
      <c r="P3547" s="143"/>
      <c r="Q3547" s="143"/>
      <c r="R3547" s="143"/>
      <c r="S3547" s="143"/>
      <c r="T3547" s="143"/>
      <c r="U3547" s="143"/>
      <c r="V3547" s="143"/>
      <c r="W3547" s="90">
        <f>IF(AND($AM$17&gt;=$X3547,$AM$17&lt;=$Y3547),'TARIFA ENTREGA A DIRECCION USD'!A3547,$W3548)</f>
        <v>0</v>
      </c>
      <c r="X3547" s="90">
        <v>3538.0010000000002</v>
      </c>
      <c r="Y3547" s="90">
        <v>3539</v>
      </c>
      <c r="Z3547" s="144"/>
    </row>
    <row r="3548" spans="1:26" x14ac:dyDescent="0.2">
      <c r="A3548" s="3"/>
      <c r="B3548" s="3"/>
      <c r="C3548" s="3"/>
      <c r="D3548" s="3"/>
      <c r="E3548" s="3"/>
      <c r="F3548" s="3"/>
      <c r="G3548" s="3"/>
      <c r="I3548" s="143"/>
      <c r="J3548" s="143"/>
      <c r="K3548" s="143"/>
      <c r="L3548" s="143"/>
      <c r="M3548" s="237"/>
      <c r="N3548" s="143"/>
      <c r="O3548" s="143"/>
      <c r="P3548" s="143"/>
      <c r="Q3548" s="143"/>
      <c r="R3548" s="143"/>
      <c r="S3548" s="143"/>
      <c r="T3548" s="143"/>
      <c r="U3548" s="143"/>
      <c r="V3548" s="143"/>
      <c r="W3548" s="90">
        <f>IF(AND($AM$17&gt;=$X3548,$AM$17&lt;=$Y3548),'TARIFA ENTREGA A DIRECCION USD'!A3548,$W3549)</f>
        <v>0</v>
      </c>
      <c r="X3548" s="90">
        <v>3539.0010000000002</v>
      </c>
      <c r="Y3548" s="90">
        <v>3540</v>
      </c>
      <c r="Z3548" s="144"/>
    </row>
    <row r="3549" spans="1:26" x14ac:dyDescent="0.2">
      <c r="A3549" s="3"/>
      <c r="B3549" s="3"/>
      <c r="C3549" s="3"/>
      <c r="D3549" s="3"/>
      <c r="E3549" s="3"/>
      <c r="F3549" s="3"/>
      <c r="G3549" s="3"/>
      <c r="I3549" s="143"/>
      <c r="J3549" s="143"/>
      <c r="K3549" s="143"/>
      <c r="L3549" s="143"/>
      <c r="M3549" s="237"/>
      <c r="N3549" s="143"/>
      <c r="O3549" s="143"/>
      <c r="P3549" s="143"/>
      <c r="Q3549" s="143"/>
      <c r="R3549" s="143"/>
      <c r="S3549" s="143"/>
      <c r="T3549" s="143"/>
      <c r="U3549" s="143"/>
      <c r="V3549" s="143"/>
      <c r="W3549" s="90">
        <f>IF(AND($AM$17&gt;=$X3549,$AM$17&lt;=$Y3549),'TARIFA ENTREGA A DIRECCION USD'!A3549,$W3550)</f>
        <v>0</v>
      </c>
      <c r="X3549" s="90">
        <v>3540.0010000000002</v>
      </c>
      <c r="Y3549" s="90">
        <v>3541</v>
      </c>
      <c r="Z3549" s="144"/>
    </row>
    <row r="3550" spans="1:26" x14ac:dyDescent="0.2">
      <c r="A3550" s="3"/>
      <c r="B3550" s="3"/>
      <c r="C3550" s="3"/>
      <c r="D3550" s="3"/>
      <c r="E3550" s="3"/>
      <c r="F3550" s="3"/>
      <c r="G3550" s="3"/>
      <c r="I3550" s="143"/>
      <c r="J3550" s="143"/>
      <c r="K3550" s="143"/>
      <c r="L3550" s="143"/>
      <c r="M3550" s="237"/>
      <c r="N3550" s="143"/>
      <c r="O3550" s="143"/>
      <c r="P3550" s="143"/>
      <c r="Q3550" s="143"/>
      <c r="R3550" s="143"/>
      <c r="S3550" s="143"/>
      <c r="T3550" s="143"/>
      <c r="U3550" s="143"/>
      <c r="V3550" s="143"/>
      <c r="W3550" s="90">
        <f>IF(AND($AM$17&gt;=$X3550,$AM$17&lt;=$Y3550),'TARIFA ENTREGA A DIRECCION USD'!A3550,$W3551)</f>
        <v>0</v>
      </c>
      <c r="X3550" s="90">
        <v>3541.0010000000002</v>
      </c>
      <c r="Y3550" s="90">
        <v>3542</v>
      </c>
      <c r="Z3550" s="144"/>
    </row>
    <row r="3551" spans="1:26" x14ac:dyDescent="0.2">
      <c r="A3551" s="3"/>
      <c r="B3551" s="3"/>
      <c r="C3551" s="3"/>
      <c r="D3551" s="3"/>
      <c r="E3551" s="3"/>
      <c r="F3551" s="3"/>
      <c r="G3551" s="3"/>
      <c r="I3551" s="143"/>
      <c r="J3551" s="143"/>
      <c r="K3551" s="143"/>
      <c r="L3551" s="143"/>
      <c r="M3551" s="237"/>
      <c r="N3551" s="143"/>
      <c r="O3551" s="143"/>
      <c r="P3551" s="143"/>
      <c r="Q3551" s="143"/>
      <c r="R3551" s="143"/>
      <c r="S3551" s="143"/>
      <c r="T3551" s="143"/>
      <c r="U3551" s="143"/>
      <c r="V3551" s="143"/>
      <c r="W3551" s="90">
        <f>IF(AND($AM$17&gt;=$X3551,$AM$17&lt;=$Y3551),'TARIFA ENTREGA A DIRECCION USD'!A3551,$W3552)</f>
        <v>0</v>
      </c>
      <c r="X3551" s="90">
        <v>3542.0010000000002</v>
      </c>
      <c r="Y3551" s="90">
        <v>3543</v>
      </c>
      <c r="Z3551" s="144"/>
    </row>
    <row r="3552" spans="1:26" x14ac:dyDescent="0.2">
      <c r="A3552" s="3"/>
      <c r="B3552" s="3"/>
      <c r="C3552" s="3"/>
      <c r="D3552" s="3"/>
      <c r="E3552" s="3"/>
      <c r="F3552" s="3"/>
      <c r="G3552" s="3"/>
      <c r="I3552" s="143"/>
      <c r="J3552" s="143"/>
      <c r="K3552" s="143"/>
      <c r="L3552" s="143"/>
      <c r="M3552" s="237"/>
      <c r="N3552" s="143"/>
      <c r="O3552" s="143"/>
      <c r="P3552" s="143"/>
      <c r="Q3552" s="143"/>
      <c r="R3552" s="143"/>
      <c r="S3552" s="143"/>
      <c r="T3552" s="143"/>
      <c r="U3552" s="143"/>
      <c r="V3552" s="143"/>
      <c r="W3552" s="90">
        <f>IF(AND($AM$17&gt;=$X3552,$AM$17&lt;=$Y3552),'TARIFA ENTREGA A DIRECCION USD'!A3552,$W3553)</f>
        <v>0</v>
      </c>
      <c r="X3552" s="90">
        <v>3543.0010000000002</v>
      </c>
      <c r="Y3552" s="90">
        <v>3544</v>
      </c>
      <c r="Z3552" s="144"/>
    </row>
    <row r="3553" spans="1:26" x14ac:dyDescent="0.2">
      <c r="A3553" s="3"/>
      <c r="B3553" s="3"/>
      <c r="C3553" s="3"/>
      <c r="D3553" s="3"/>
      <c r="E3553" s="3"/>
      <c r="F3553" s="3"/>
      <c r="G3553" s="3"/>
      <c r="I3553" s="143"/>
      <c r="J3553" s="143"/>
      <c r="K3553" s="143"/>
      <c r="L3553" s="143"/>
      <c r="M3553" s="237"/>
      <c r="N3553" s="143"/>
      <c r="O3553" s="143"/>
      <c r="P3553" s="143"/>
      <c r="Q3553" s="143"/>
      <c r="R3553" s="143"/>
      <c r="S3553" s="143"/>
      <c r="T3553" s="143"/>
      <c r="U3553" s="143"/>
      <c r="V3553" s="143"/>
      <c r="W3553" s="90">
        <f>IF(AND($AM$17&gt;=$X3553,$AM$17&lt;=$Y3553),'TARIFA ENTREGA A DIRECCION USD'!A3553,$W3554)</f>
        <v>0</v>
      </c>
      <c r="X3553" s="90">
        <v>3544.0010000000002</v>
      </c>
      <c r="Y3553" s="90">
        <v>3545</v>
      </c>
      <c r="Z3553" s="144"/>
    </row>
    <row r="3554" spans="1:26" x14ac:dyDescent="0.2">
      <c r="A3554" s="3"/>
      <c r="B3554" s="3"/>
      <c r="C3554" s="3"/>
      <c r="D3554" s="3"/>
      <c r="E3554" s="3"/>
      <c r="F3554" s="3"/>
      <c r="G3554" s="3"/>
      <c r="I3554" s="143"/>
      <c r="J3554" s="143"/>
      <c r="K3554" s="143"/>
      <c r="L3554" s="143"/>
      <c r="M3554" s="237"/>
      <c r="N3554" s="143"/>
      <c r="O3554" s="143"/>
      <c r="P3554" s="143"/>
      <c r="Q3554" s="143"/>
      <c r="R3554" s="143"/>
      <c r="S3554" s="143"/>
      <c r="T3554" s="143"/>
      <c r="U3554" s="143"/>
      <c r="V3554" s="143"/>
      <c r="W3554" s="90">
        <f>IF(AND($AM$17&gt;=$X3554,$AM$17&lt;=$Y3554),'TARIFA ENTREGA A DIRECCION USD'!A3554,$W3555)</f>
        <v>0</v>
      </c>
      <c r="X3554" s="90">
        <v>3545.0010000000002</v>
      </c>
      <c r="Y3554" s="90">
        <v>3546</v>
      </c>
      <c r="Z3554" s="144"/>
    </row>
    <row r="3555" spans="1:26" x14ac:dyDescent="0.2">
      <c r="A3555" s="3"/>
      <c r="B3555" s="3"/>
      <c r="C3555" s="3"/>
      <c r="D3555" s="3"/>
      <c r="E3555" s="3"/>
      <c r="F3555" s="3"/>
      <c r="G3555" s="3"/>
      <c r="I3555" s="143"/>
      <c r="J3555" s="143"/>
      <c r="K3555" s="143"/>
      <c r="L3555" s="143"/>
      <c r="M3555" s="237"/>
      <c r="N3555" s="143"/>
      <c r="O3555" s="143"/>
      <c r="P3555" s="143"/>
      <c r="Q3555" s="143"/>
      <c r="R3555" s="143"/>
      <c r="S3555" s="143"/>
      <c r="T3555" s="143"/>
      <c r="U3555" s="143"/>
      <c r="V3555" s="143"/>
      <c r="W3555" s="90">
        <f>IF(AND($AM$17&gt;=$X3555,$AM$17&lt;=$Y3555),'TARIFA ENTREGA A DIRECCION USD'!A3555,$W3556)</f>
        <v>0</v>
      </c>
      <c r="X3555" s="90">
        <v>3546.0010000000002</v>
      </c>
      <c r="Y3555" s="90">
        <v>3547</v>
      </c>
      <c r="Z3555" s="144"/>
    </row>
    <row r="3556" spans="1:26" x14ac:dyDescent="0.2">
      <c r="A3556" s="3"/>
      <c r="B3556" s="3"/>
      <c r="C3556" s="3"/>
      <c r="D3556" s="3"/>
      <c r="E3556" s="3"/>
      <c r="F3556" s="3"/>
      <c r="G3556" s="3"/>
      <c r="I3556" s="143"/>
      <c r="J3556" s="143"/>
      <c r="K3556" s="143"/>
      <c r="L3556" s="143"/>
      <c r="M3556" s="237"/>
      <c r="N3556" s="143"/>
      <c r="O3556" s="143"/>
      <c r="P3556" s="143"/>
      <c r="Q3556" s="143"/>
      <c r="R3556" s="143"/>
      <c r="S3556" s="143"/>
      <c r="T3556" s="143"/>
      <c r="U3556" s="143"/>
      <c r="V3556" s="143"/>
      <c r="W3556" s="90">
        <f>IF(AND($AM$17&gt;=$X3556,$AM$17&lt;=$Y3556),'TARIFA ENTREGA A DIRECCION USD'!A3556,$W3557)</f>
        <v>0</v>
      </c>
      <c r="X3556" s="90">
        <v>3547.0010000000002</v>
      </c>
      <c r="Y3556" s="90">
        <v>3548</v>
      </c>
      <c r="Z3556" s="144"/>
    </row>
    <row r="3557" spans="1:26" x14ac:dyDescent="0.2">
      <c r="A3557" s="3"/>
      <c r="B3557" s="3"/>
      <c r="C3557" s="3"/>
      <c r="D3557" s="3"/>
      <c r="E3557" s="3"/>
      <c r="F3557" s="3"/>
      <c r="G3557" s="3"/>
      <c r="I3557" s="143"/>
      <c r="J3557" s="143"/>
      <c r="K3557" s="143"/>
      <c r="L3557" s="143"/>
      <c r="M3557" s="237"/>
      <c r="N3557" s="143"/>
      <c r="O3557" s="143"/>
      <c r="P3557" s="143"/>
      <c r="Q3557" s="143"/>
      <c r="R3557" s="143"/>
      <c r="S3557" s="143"/>
      <c r="T3557" s="143"/>
      <c r="U3557" s="143"/>
      <c r="V3557" s="143"/>
      <c r="W3557" s="90">
        <f>IF(AND($AM$17&gt;=$X3557,$AM$17&lt;=$Y3557),'TARIFA ENTREGA A DIRECCION USD'!A3557,$W3558)</f>
        <v>0</v>
      </c>
      <c r="X3557" s="90">
        <v>3548.0010000000002</v>
      </c>
      <c r="Y3557" s="90">
        <v>3549</v>
      </c>
      <c r="Z3557" s="144"/>
    </row>
    <row r="3558" spans="1:26" x14ac:dyDescent="0.2">
      <c r="A3558" s="3"/>
      <c r="B3558" s="3"/>
      <c r="C3558" s="3"/>
      <c r="D3558" s="3"/>
      <c r="E3558" s="3"/>
      <c r="F3558" s="3"/>
      <c r="G3558" s="3"/>
      <c r="I3558" s="143"/>
      <c r="J3558" s="143"/>
      <c r="K3558" s="143"/>
      <c r="L3558" s="143"/>
      <c r="M3558" s="237"/>
      <c r="N3558" s="143"/>
      <c r="O3558" s="143"/>
      <c r="P3558" s="143"/>
      <c r="Q3558" s="143"/>
      <c r="R3558" s="143"/>
      <c r="S3558" s="143"/>
      <c r="T3558" s="143"/>
      <c r="U3558" s="143"/>
      <c r="V3558" s="143"/>
      <c r="W3558" s="90">
        <f>IF(AND($AM$17&gt;=$X3558,$AM$17&lt;=$Y3558),'TARIFA ENTREGA A DIRECCION USD'!A3558,$W3559)</f>
        <v>0</v>
      </c>
      <c r="X3558" s="90">
        <v>3549.0010000000002</v>
      </c>
      <c r="Y3558" s="90">
        <v>3550</v>
      </c>
      <c r="Z3558" s="144"/>
    </row>
    <row r="3559" spans="1:26" x14ac:dyDescent="0.2">
      <c r="A3559" s="3"/>
      <c r="B3559" s="3"/>
      <c r="C3559" s="3"/>
      <c r="D3559" s="3"/>
      <c r="E3559" s="3"/>
      <c r="F3559" s="3"/>
      <c r="G3559" s="3"/>
      <c r="I3559" s="143"/>
      <c r="J3559" s="143"/>
      <c r="K3559" s="143"/>
      <c r="L3559" s="143"/>
      <c r="M3559" s="237"/>
      <c r="N3559" s="143"/>
      <c r="O3559" s="143"/>
      <c r="P3559" s="143"/>
      <c r="Q3559" s="143"/>
      <c r="R3559" s="143"/>
      <c r="S3559" s="143"/>
      <c r="T3559" s="143"/>
      <c r="U3559" s="143"/>
      <c r="V3559" s="143"/>
      <c r="W3559" s="90">
        <f>IF(AND($AM$17&gt;=$X3559,$AM$17&lt;=$Y3559),'TARIFA ENTREGA A DIRECCION USD'!A3559,$W3560)</f>
        <v>0</v>
      </c>
      <c r="X3559" s="90">
        <v>3550.0010000000002</v>
      </c>
      <c r="Y3559" s="90">
        <v>3551</v>
      </c>
      <c r="Z3559" s="144"/>
    </row>
    <row r="3560" spans="1:26" x14ac:dyDescent="0.2">
      <c r="A3560" s="3"/>
      <c r="B3560" s="3"/>
      <c r="C3560" s="3"/>
      <c r="D3560" s="3"/>
      <c r="E3560" s="3"/>
      <c r="F3560" s="3"/>
      <c r="G3560" s="3"/>
      <c r="I3560" s="143"/>
      <c r="J3560" s="143"/>
      <c r="K3560" s="143"/>
      <c r="L3560" s="143"/>
      <c r="M3560" s="237"/>
      <c r="N3560" s="143"/>
      <c r="O3560" s="143"/>
      <c r="P3560" s="143"/>
      <c r="Q3560" s="143"/>
      <c r="R3560" s="143"/>
      <c r="S3560" s="143"/>
      <c r="T3560" s="143"/>
      <c r="U3560" s="143"/>
      <c r="V3560" s="143"/>
      <c r="W3560" s="90">
        <f>IF(AND($AM$17&gt;=$X3560,$AM$17&lt;=$Y3560),'TARIFA ENTREGA A DIRECCION USD'!A3560,$W3561)</f>
        <v>0</v>
      </c>
      <c r="X3560" s="90">
        <v>3551.0010000000002</v>
      </c>
      <c r="Y3560" s="90">
        <v>3552</v>
      </c>
      <c r="Z3560" s="144"/>
    </row>
    <row r="3561" spans="1:26" x14ac:dyDescent="0.2">
      <c r="A3561" s="3"/>
      <c r="B3561" s="3"/>
      <c r="C3561" s="3"/>
      <c r="D3561" s="3"/>
      <c r="E3561" s="3"/>
      <c r="F3561" s="3"/>
      <c r="G3561" s="3"/>
      <c r="I3561" s="143"/>
      <c r="J3561" s="143"/>
      <c r="K3561" s="143"/>
      <c r="L3561" s="143"/>
      <c r="M3561" s="237"/>
      <c r="N3561" s="143"/>
      <c r="O3561" s="143"/>
      <c r="P3561" s="143"/>
      <c r="Q3561" s="143"/>
      <c r="R3561" s="143"/>
      <c r="S3561" s="143"/>
      <c r="T3561" s="143"/>
      <c r="U3561" s="143"/>
      <c r="V3561" s="143"/>
      <c r="W3561" s="90">
        <f>IF(AND($AM$17&gt;=$X3561,$AM$17&lt;=$Y3561),'TARIFA ENTREGA A DIRECCION USD'!A3561,$W3562)</f>
        <v>0</v>
      </c>
      <c r="X3561" s="90">
        <v>3552.0010000000002</v>
      </c>
      <c r="Y3561" s="90">
        <v>3553</v>
      </c>
      <c r="Z3561" s="144"/>
    </row>
    <row r="3562" spans="1:26" x14ac:dyDescent="0.2">
      <c r="A3562" s="3"/>
      <c r="B3562" s="3"/>
      <c r="C3562" s="3"/>
      <c r="D3562" s="3"/>
      <c r="E3562" s="3"/>
      <c r="F3562" s="3"/>
      <c r="G3562" s="3"/>
      <c r="I3562" s="143"/>
      <c r="J3562" s="143"/>
      <c r="K3562" s="143"/>
      <c r="L3562" s="143"/>
      <c r="M3562" s="237"/>
      <c r="N3562" s="143"/>
      <c r="O3562" s="143"/>
      <c r="P3562" s="143"/>
      <c r="Q3562" s="143"/>
      <c r="R3562" s="143"/>
      <c r="S3562" s="143"/>
      <c r="T3562" s="143"/>
      <c r="U3562" s="143"/>
      <c r="V3562" s="143"/>
      <c r="W3562" s="90">
        <f>IF(AND($AM$17&gt;=$X3562,$AM$17&lt;=$Y3562),'TARIFA ENTREGA A DIRECCION USD'!A3562,$W3563)</f>
        <v>0</v>
      </c>
      <c r="X3562" s="90">
        <v>3553.0010000000002</v>
      </c>
      <c r="Y3562" s="90">
        <v>3554</v>
      </c>
      <c r="Z3562" s="144"/>
    </row>
    <row r="3563" spans="1:26" x14ac:dyDescent="0.2">
      <c r="A3563" s="3"/>
      <c r="B3563" s="3"/>
      <c r="C3563" s="3"/>
      <c r="D3563" s="3"/>
      <c r="E3563" s="3"/>
      <c r="F3563" s="3"/>
      <c r="G3563" s="3"/>
      <c r="I3563" s="143"/>
      <c r="J3563" s="143"/>
      <c r="K3563" s="143"/>
      <c r="L3563" s="143"/>
      <c r="M3563" s="237"/>
      <c r="N3563" s="143"/>
      <c r="O3563" s="143"/>
      <c r="P3563" s="143"/>
      <c r="Q3563" s="143"/>
      <c r="R3563" s="143"/>
      <c r="S3563" s="143"/>
      <c r="T3563" s="143"/>
      <c r="U3563" s="143"/>
      <c r="V3563" s="143"/>
      <c r="W3563" s="90">
        <f>IF(AND($AM$17&gt;=$X3563,$AM$17&lt;=$Y3563),'TARIFA ENTREGA A DIRECCION USD'!A3563,$W3564)</f>
        <v>0</v>
      </c>
      <c r="X3563" s="90">
        <v>3554.0010000000002</v>
      </c>
      <c r="Y3563" s="90">
        <v>3555</v>
      </c>
      <c r="Z3563" s="144"/>
    </row>
    <row r="3564" spans="1:26" x14ac:dyDescent="0.2">
      <c r="A3564" s="3"/>
      <c r="B3564" s="3"/>
      <c r="C3564" s="3"/>
      <c r="D3564" s="3"/>
      <c r="E3564" s="3"/>
      <c r="F3564" s="3"/>
      <c r="G3564" s="3"/>
      <c r="I3564" s="143"/>
      <c r="J3564" s="143"/>
      <c r="K3564" s="143"/>
      <c r="L3564" s="143"/>
      <c r="M3564" s="237"/>
      <c r="N3564" s="143"/>
      <c r="O3564" s="143"/>
      <c r="P3564" s="143"/>
      <c r="Q3564" s="143"/>
      <c r="R3564" s="143"/>
      <c r="S3564" s="143"/>
      <c r="T3564" s="143"/>
      <c r="U3564" s="143"/>
      <c r="V3564" s="143"/>
      <c r="W3564" s="90">
        <f>IF(AND($AM$17&gt;=$X3564,$AM$17&lt;=$Y3564),'TARIFA ENTREGA A DIRECCION USD'!A3564,$W3565)</f>
        <v>0</v>
      </c>
      <c r="X3564" s="90">
        <v>3555.0010000000002</v>
      </c>
      <c r="Y3564" s="90">
        <v>3556</v>
      </c>
      <c r="Z3564" s="144"/>
    </row>
    <row r="3565" spans="1:26" x14ac:dyDescent="0.2">
      <c r="A3565" s="3"/>
      <c r="B3565" s="3"/>
      <c r="C3565" s="3"/>
      <c r="D3565" s="3"/>
      <c r="E3565" s="3"/>
      <c r="F3565" s="3"/>
      <c r="G3565" s="3"/>
      <c r="I3565" s="143"/>
      <c r="J3565" s="143"/>
      <c r="K3565" s="143"/>
      <c r="L3565" s="143"/>
      <c r="M3565" s="237"/>
      <c r="N3565" s="143"/>
      <c r="O3565" s="143"/>
      <c r="P3565" s="143"/>
      <c r="Q3565" s="143"/>
      <c r="R3565" s="143"/>
      <c r="S3565" s="143"/>
      <c r="T3565" s="143"/>
      <c r="U3565" s="143"/>
      <c r="V3565" s="143"/>
      <c r="W3565" s="90">
        <f>IF(AND($AM$17&gt;=$X3565,$AM$17&lt;=$Y3565),'TARIFA ENTREGA A DIRECCION USD'!A3565,$W3566)</f>
        <v>0</v>
      </c>
      <c r="X3565" s="90">
        <v>3556.0010000000002</v>
      </c>
      <c r="Y3565" s="90">
        <v>3557</v>
      </c>
      <c r="Z3565" s="144"/>
    </row>
    <row r="3566" spans="1:26" x14ac:dyDescent="0.2">
      <c r="A3566" s="3"/>
      <c r="B3566" s="3"/>
      <c r="C3566" s="3"/>
      <c r="D3566" s="3"/>
      <c r="E3566" s="3"/>
      <c r="F3566" s="3"/>
      <c r="G3566" s="3"/>
      <c r="I3566" s="143"/>
      <c r="J3566" s="143"/>
      <c r="K3566" s="143"/>
      <c r="L3566" s="143"/>
      <c r="M3566" s="237"/>
      <c r="N3566" s="143"/>
      <c r="O3566" s="143"/>
      <c r="P3566" s="143"/>
      <c r="Q3566" s="143"/>
      <c r="R3566" s="143"/>
      <c r="S3566" s="143"/>
      <c r="T3566" s="143"/>
      <c r="U3566" s="143"/>
      <c r="V3566" s="143"/>
      <c r="W3566" s="90">
        <f>IF(AND($AM$17&gt;=$X3566,$AM$17&lt;=$Y3566),'TARIFA ENTREGA A DIRECCION USD'!A3566,$W3567)</f>
        <v>0</v>
      </c>
      <c r="X3566" s="90">
        <v>3557.0010000000002</v>
      </c>
      <c r="Y3566" s="90">
        <v>3558</v>
      </c>
      <c r="Z3566" s="144"/>
    </row>
    <row r="3567" spans="1:26" x14ac:dyDescent="0.2">
      <c r="A3567" s="3"/>
      <c r="B3567" s="3"/>
      <c r="C3567" s="3"/>
      <c r="D3567" s="3"/>
      <c r="E3567" s="3"/>
      <c r="F3567" s="3"/>
      <c r="G3567" s="3"/>
      <c r="I3567" s="143"/>
      <c r="J3567" s="143"/>
      <c r="K3567" s="143"/>
      <c r="L3567" s="143"/>
      <c r="M3567" s="237"/>
      <c r="N3567" s="143"/>
      <c r="O3567" s="143"/>
      <c r="P3567" s="143"/>
      <c r="Q3567" s="143"/>
      <c r="R3567" s="143"/>
      <c r="S3567" s="143"/>
      <c r="T3567" s="143"/>
      <c r="U3567" s="143"/>
      <c r="V3567" s="143"/>
      <c r="W3567" s="90">
        <f>IF(AND($AM$17&gt;=$X3567,$AM$17&lt;=$Y3567),'TARIFA ENTREGA A DIRECCION USD'!A3567,$W3568)</f>
        <v>0</v>
      </c>
      <c r="X3567" s="90">
        <v>3558.0010000000002</v>
      </c>
      <c r="Y3567" s="90">
        <v>3559</v>
      </c>
      <c r="Z3567" s="144"/>
    </row>
    <row r="3568" spans="1:26" x14ac:dyDescent="0.2">
      <c r="A3568" s="3"/>
      <c r="B3568" s="3"/>
      <c r="C3568" s="3"/>
      <c r="D3568" s="3"/>
      <c r="E3568" s="3"/>
      <c r="F3568" s="3"/>
      <c r="G3568" s="3"/>
      <c r="I3568" s="143"/>
      <c r="J3568" s="143"/>
      <c r="K3568" s="143"/>
      <c r="L3568" s="143"/>
      <c r="M3568" s="237"/>
      <c r="N3568" s="143"/>
      <c r="O3568" s="143"/>
      <c r="P3568" s="143"/>
      <c r="Q3568" s="143"/>
      <c r="R3568" s="143"/>
      <c r="S3568" s="143"/>
      <c r="T3568" s="143"/>
      <c r="U3568" s="143"/>
      <c r="V3568" s="143"/>
      <c r="W3568" s="90">
        <f>IF(AND($AM$17&gt;=$X3568,$AM$17&lt;=$Y3568),'TARIFA ENTREGA A DIRECCION USD'!A3568,$W3569)</f>
        <v>0</v>
      </c>
      <c r="X3568" s="90">
        <v>3559.0010000000002</v>
      </c>
      <c r="Y3568" s="90">
        <v>3560</v>
      </c>
      <c r="Z3568" s="144"/>
    </row>
    <row r="3569" spans="1:26" x14ac:dyDescent="0.2">
      <c r="A3569" s="3"/>
      <c r="B3569" s="3"/>
      <c r="C3569" s="3"/>
      <c r="D3569" s="3"/>
      <c r="E3569" s="3"/>
      <c r="F3569" s="3"/>
      <c r="G3569" s="3"/>
      <c r="I3569" s="143"/>
      <c r="J3569" s="143"/>
      <c r="K3569" s="143"/>
      <c r="L3569" s="143"/>
      <c r="M3569" s="237"/>
      <c r="N3569" s="143"/>
      <c r="O3569" s="143"/>
      <c r="P3569" s="143"/>
      <c r="Q3569" s="143"/>
      <c r="R3569" s="143"/>
      <c r="S3569" s="143"/>
      <c r="T3569" s="143"/>
      <c r="U3569" s="143"/>
      <c r="V3569" s="143"/>
      <c r="W3569" s="90">
        <f>IF(AND($AM$17&gt;=$X3569,$AM$17&lt;=$Y3569),'TARIFA ENTREGA A DIRECCION USD'!A3569,$W3570)</f>
        <v>0</v>
      </c>
      <c r="X3569" s="90">
        <v>3560.0010000000002</v>
      </c>
      <c r="Y3569" s="90">
        <v>3561</v>
      </c>
      <c r="Z3569" s="144"/>
    </row>
    <row r="3570" spans="1:26" x14ac:dyDescent="0.2">
      <c r="A3570" s="3"/>
      <c r="B3570" s="3"/>
      <c r="C3570" s="3"/>
      <c r="D3570" s="3"/>
      <c r="E3570" s="3"/>
      <c r="F3570" s="3"/>
      <c r="G3570" s="3"/>
      <c r="I3570" s="143"/>
      <c r="J3570" s="143"/>
      <c r="K3570" s="143"/>
      <c r="L3570" s="143"/>
      <c r="M3570" s="237"/>
      <c r="N3570" s="143"/>
      <c r="O3570" s="143"/>
      <c r="P3570" s="143"/>
      <c r="Q3570" s="143"/>
      <c r="R3570" s="143"/>
      <c r="S3570" s="143"/>
      <c r="T3570" s="143"/>
      <c r="U3570" s="143"/>
      <c r="V3570" s="143"/>
      <c r="W3570" s="90">
        <f>IF(AND($AM$17&gt;=$X3570,$AM$17&lt;=$Y3570),'TARIFA ENTREGA A DIRECCION USD'!A3570,$W3571)</f>
        <v>0</v>
      </c>
      <c r="X3570" s="90">
        <v>3561.0010000000002</v>
      </c>
      <c r="Y3570" s="90">
        <v>3562</v>
      </c>
      <c r="Z3570" s="144"/>
    </row>
    <row r="3571" spans="1:26" x14ac:dyDescent="0.2">
      <c r="A3571" s="3"/>
      <c r="B3571" s="3"/>
      <c r="C3571" s="3"/>
      <c r="D3571" s="3"/>
      <c r="E3571" s="3"/>
      <c r="F3571" s="3"/>
      <c r="G3571" s="3"/>
      <c r="I3571" s="143"/>
      <c r="J3571" s="143"/>
      <c r="K3571" s="143"/>
      <c r="L3571" s="143"/>
      <c r="M3571" s="237"/>
      <c r="N3571" s="143"/>
      <c r="O3571" s="143"/>
      <c r="P3571" s="143"/>
      <c r="Q3571" s="143"/>
      <c r="R3571" s="143"/>
      <c r="S3571" s="143"/>
      <c r="T3571" s="143"/>
      <c r="U3571" s="143"/>
      <c r="V3571" s="143"/>
      <c r="W3571" s="90">
        <f>IF(AND($AM$17&gt;=$X3571,$AM$17&lt;=$Y3571),'TARIFA ENTREGA A DIRECCION USD'!A3571,$W3572)</f>
        <v>0</v>
      </c>
      <c r="X3571" s="90">
        <v>3562.0010000000002</v>
      </c>
      <c r="Y3571" s="90">
        <v>3563</v>
      </c>
      <c r="Z3571" s="144"/>
    </row>
    <row r="3572" spans="1:26" x14ac:dyDescent="0.2">
      <c r="A3572" s="3"/>
      <c r="B3572" s="3"/>
      <c r="C3572" s="3"/>
      <c r="D3572" s="3"/>
      <c r="E3572" s="3"/>
      <c r="F3572" s="3"/>
      <c r="G3572" s="3"/>
      <c r="I3572" s="143"/>
      <c r="J3572" s="143"/>
      <c r="K3572" s="143"/>
      <c r="L3572" s="143"/>
      <c r="M3572" s="237"/>
      <c r="N3572" s="143"/>
      <c r="O3572" s="143"/>
      <c r="P3572" s="143"/>
      <c r="Q3572" s="143"/>
      <c r="R3572" s="143"/>
      <c r="S3572" s="143"/>
      <c r="T3572" s="143"/>
      <c r="U3572" s="143"/>
      <c r="V3572" s="143"/>
      <c r="W3572" s="90">
        <f>IF(AND($AM$17&gt;=$X3572,$AM$17&lt;=$Y3572),'TARIFA ENTREGA A DIRECCION USD'!A3572,$W3573)</f>
        <v>0</v>
      </c>
      <c r="X3572" s="90">
        <v>3563.0010000000002</v>
      </c>
      <c r="Y3572" s="90">
        <v>3564</v>
      </c>
      <c r="Z3572" s="144"/>
    </row>
    <row r="3573" spans="1:26" x14ac:dyDescent="0.2">
      <c r="A3573" s="3"/>
      <c r="B3573" s="3"/>
      <c r="C3573" s="3"/>
      <c r="D3573" s="3"/>
      <c r="E3573" s="3"/>
      <c r="F3573" s="3"/>
      <c r="G3573" s="3"/>
      <c r="I3573" s="143"/>
      <c r="J3573" s="143"/>
      <c r="K3573" s="143"/>
      <c r="L3573" s="143"/>
      <c r="M3573" s="237"/>
      <c r="N3573" s="143"/>
      <c r="O3573" s="143"/>
      <c r="P3573" s="143"/>
      <c r="Q3573" s="143"/>
      <c r="R3573" s="143"/>
      <c r="S3573" s="143"/>
      <c r="T3573" s="143"/>
      <c r="U3573" s="143"/>
      <c r="V3573" s="143"/>
      <c r="W3573" s="90">
        <f>IF(AND($AM$17&gt;=$X3573,$AM$17&lt;=$Y3573),'TARIFA ENTREGA A DIRECCION USD'!A3573,$W3574)</f>
        <v>0</v>
      </c>
      <c r="X3573" s="90">
        <v>3564.0010000000002</v>
      </c>
      <c r="Y3573" s="90">
        <v>3565</v>
      </c>
      <c r="Z3573" s="144"/>
    </row>
    <row r="3574" spans="1:26" x14ac:dyDescent="0.2">
      <c r="A3574" s="3"/>
      <c r="B3574" s="3"/>
      <c r="C3574" s="3"/>
      <c r="D3574" s="3"/>
      <c r="E3574" s="3"/>
      <c r="F3574" s="3"/>
      <c r="G3574" s="3"/>
      <c r="I3574" s="143"/>
      <c r="J3574" s="143"/>
      <c r="K3574" s="143"/>
      <c r="L3574" s="143"/>
      <c r="M3574" s="237"/>
      <c r="N3574" s="143"/>
      <c r="O3574" s="143"/>
      <c r="P3574" s="143"/>
      <c r="Q3574" s="143"/>
      <c r="R3574" s="143"/>
      <c r="S3574" s="143"/>
      <c r="T3574" s="143"/>
      <c r="U3574" s="143"/>
      <c r="V3574" s="143"/>
      <c r="W3574" s="90">
        <f>IF(AND($AM$17&gt;=$X3574,$AM$17&lt;=$Y3574),'TARIFA ENTREGA A DIRECCION USD'!A3574,$W3575)</f>
        <v>0</v>
      </c>
      <c r="X3574" s="90">
        <v>3565.0010000000002</v>
      </c>
      <c r="Y3574" s="90">
        <v>3566</v>
      </c>
      <c r="Z3574" s="144"/>
    </row>
    <row r="3575" spans="1:26" x14ac:dyDescent="0.2">
      <c r="A3575" s="3"/>
      <c r="B3575" s="3"/>
      <c r="C3575" s="3"/>
      <c r="D3575" s="3"/>
      <c r="E3575" s="3"/>
      <c r="F3575" s="3"/>
      <c r="G3575" s="3"/>
      <c r="I3575" s="143"/>
      <c r="J3575" s="143"/>
      <c r="K3575" s="143"/>
      <c r="L3575" s="143"/>
      <c r="M3575" s="237"/>
      <c r="N3575" s="143"/>
      <c r="O3575" s="143"/>
      <c r="P3575" s="143"/>
      <c r="Q3575" s="143"/>
      <c r="R3575" s="143"/>
      <c r="S3575" s="143"/>
      <c r="T3575" s="143"/>
      <c r="U3575" s="143"/>
      <c r="V3575" s="143"/>
      <c r="W3575" s="90">
        <f>IF(AND($AM$17&gt;=$X3575,$AM$17&lt;=$Y3575),'TARIFA ENTREGA A DIRECCION USD'!A3575,$W3576)</f>
        <v>0</v>
      </c>
      <c r="X3575" s="90">
        <v>3566.0010000000002</v>
      </c>
      <c r="Y3575" s="90">
        <v>3567</v>
      </c>
      <c r="Z3575" s="144"/>
    </row>
    <row r="3576" spans="1:26" x14ac:dyDescent="0.2">
      <c r="A3576" s="3"/>
      <c r="B3576" s="3"/>
      <c r="C3576" s="3"/>
      <c r="D3576" s="3"/>
      <c r="E3576" s="3"/>
      <c r="F3576" s="3"/>
      <c r="G3576" s="3"/>
      <c r="I3576" s="143"/>
      <c r="J3576" s="143"/>
      <c r="K3576" s="143"/>
      <c r="L3576" s="143"/>
      <c r="M3576" s="237"/>
      <c r="N3576" s="143"/>
      <c r="O3576" s="143"/>
      <c r="P3576" s="143"/>
      <c r="Q3576" s="143"/>
      <c r="R3576" s="143"/>
      <c r="S3576" s="143"/>
      <c r="T3576" s="143"/>
      <c r="U3576" s="143"/>
      <c r="V3576" s="143"/>
      <c r="W3576" s="90">
        <f>IF(AND($AM$17&gt;=$X3576,$AM$17&lt;=$Y3576),'TARIFA ENTREGA A DIRECCION USD'!A3576,$W3577)</f>
        <v>0</v>
      </c>
      <c r="X3576" s="90">
        <v>3567.0010000000002</v>
      </c>
      <c r="Y3576" s="90">
        <v>3568</v>
      </c>
      <c r="Z3576" s="144"/>
    </row>
    <row r="3577" spans="1:26" x14ac:dyDescent="0.2">
      <c r="A3577" s="3"/>
      <c r="B3577" s="3"/>
      <c r="C3577" s="3"/>
      <c r="D3577" s="3"/>
      <c r="E3577" s="3"/>
      <c r="F3577" s="3"/>
      <c r="G3577" s="3"/>
      <c r="I3577" s="143"/>
      <c r="J3577" s="143"/>
      <c r="K3577" s="143"/>
      <c r="L3577" s="143"/>
      <c r="M3577" s="237"/>
      <c r="N3577" s="143"/>
      <c r="O3577" s="143"/>
      <c r="P3577" s="143"/>
      <c r="Q3577" s="143"/>
      <c r="R3577" s="143"/>
      <c r="S3577" s="143"/>
      <c r="T3577" s="143"/>
      <c r="U3577" s="143"/>
      <c r="V3577" s="143"/>
      <c r="W3577" s="90">
        <f>IF(AND($AM$17&gt;=$X3577,$AM$17&lt;=$Y3577),'TARIFA ENTREGA A DIRECCION USD'!A3577,$W3578)</f>
        <v>0</v>
      </c>
      <c r="X3577" s="90">
        <v>3568.0010000000002</v>
      </c>
      <c r="Y3577" s="90">
        <v>3569</v>
      </c>
      <c r="Z3577" s="144"/>
    </row>
    <row r="3578" spans="1:26" x14ac:dyDescent="0.2">
      <c r="A3578" s="3"/>
      <c r="B3578" s="3"/>
      <c r="C3578" s="3"/>
      <c r="D3578" s="3"/>
      <c r="E3578" s="3"/>
      <c r="F3578" s="3"/>
      <c r="G3578" s="3"/>
      <c r="I3578" s="143"/>
      <c r="J3578" s="143"/>
      <c r="K3578" s="143"/>
      <c r="L3578" s="143"/>
      <c r="M3578" s="237"/>
      <c r="N3578" s="143"/>
      <c r="O3578" s="143"/>
      <c r="P3578" s="143"/>
      <c r="Q3578" s="143"/>
      <c r="R3578" s="143"/>
      <c r="S3578" s="143"/>
      <c r="T3578" s="143"/>
      <c r="U3578" s="143"/>
      <c r="V3578" s="143"/>
      <c r="W3578" s="90">
        <f>IF(AND($AM$17&gt;=$X3578,$AM$17&lt;=$Y3578),'TARIFA ENTREGA A DIRECCION USD'!A3578,$W3579)</f>
        <v>0</v>
      </c>
      <c r="X3578" s="90">
        <v>3569.0010000000002</v>
      </c>
      <c r="Y3578" s="90">
        <v>3570</v>
      </c>
      <c r="Z3578" s="144"/>
    </row>
    <row r="3579" spans="1:26" x14ac:dyDescent="0.2">
      <c r="A3579" s="3"/>
      <c r="B3579" s="3"/>
      <c r="C3579" s="3"/>
      <c r="D3579" s="3"/>
      <c r="E3579" s="3"/>
      <c r="F3579" s="3"/>
      <c r="G3579" s="3"/>
      <c r="I3579" s="143"/>
      <c r="J3579" s="143"/>
      <c r="K3579" s="143"/>
      <c r="L3579" s="143"/>
      <c r="M3579" s="237"/>
      <c r="N3579" s="143"/>
      <c r="O3579" s="143"/>
      <c r="P3579" s="143"/>
      <c r="Q3579" s="143"/>
      <c r="R3579" s="143"/>
      <c r="S3579" s="143"/>
      <c r="T3579" s="143"/>
      <c r="U3579" s="143"/>
      <c r="V3579" s="143"/>
      <c r="W3579" s="90">
        <f>IF(AND($AM$17&gt;=$X3579,$AM$17&lt;=$Y3579),'TARIFA ENTREGA A DIRECCION USD'!A3579,$W3580)</f>
        <v>0</v>
      </c>
      <c r="X3579" s="90">
        <v>3570.0010000000002</v>
      </c>
      <c r="Y3579" s="90">
        <v>3571</v>
      </c>
      <c r="Z3579" s="144"/>
    </row>
    <row r="3580" spans="1:26" x14ac:dyDescent="0.2">
      <c r="A3580" s="3"/>
      <c r="B3580" s="3"/>
      <c r="C3580" s="3"/>
      <c r="D3580" s="3"/>
      <c r="E3580" s="3"/>
      <c r="F3580" s="3"/>
      <c r="G3580" s="3"/>
      <c r="I3580" s="143"/>
      <c r="J3580" s="143"/>
      <c r="K3580" s="143"/>
      <c r="L3580" s="143"/>
      <c r="M3580" s="237"/>
      <c r="N3580" s="143"/>
      <c r="O3580" s="143"/>
      <c r="P3580" s="143"/>
      <c r="Q3580" s="143"/>
      <c r="R3580" s="143"/>
      <c r="S3580" s="143"/>
      <c r="T3580" s="143"/>
      <c r="U3580" s="143"/>
      <c r="V3580" s="143"/>
      <c r="W3580" s="90">
        <f>IF(AND($AM$17&gt;=$X3580,$AM$17&lt;=$Y3580),'TARIFA ENTREGA A DIRECCION USD'!A3580,$W3581)</f>
        <v>0</v>
      </c>
      <c r="X3580" s="90">
        <v>3571.0010000000002</v>
      </c>
      <c r="Y3580" s="90">
        <v>3572</v>
      </c>
      <c r="Z3580" s="144"/>
    </row>
    <row r="3581" spans="1:26" x14ac:dyDescent="0.2">
      <c r="A3581" s="3"/>
      <c r="B3581" s="3"/>
      <c r="C3581" s="3"/>
      <c r="D3581" s="3"/>
      <c r="E3581" s="3"/>
      <c r="F3581" s="3"/>
      <c r="G3581" s="3"/>
      <c r="I3581" s="143"/>
      <c r="J3581" s="143"/>
      <c r="K3581" s="143"/>
      <c r="L3581" s="143"/>
      <c r="M3581" s="237"/>
      <c r="N3581" s="143"/>
      <c r="O3581" s="143"/>
      <c r="P3581" s="143"/>
      <c r="Q3581" s="143"/>
      <c r="R3581" s="143"/>
      <c r="S3581" s="143"/>
      <c r="T3581" s="143"/>
      <c r="U3581" s="143"/>
      <c r="V3581" s="143"/>
      <c r="W3581" s="90">
        <f>IF(AND($AM$17&gt;=$X3581,$AM$17&lt;=$Y3581),'TARIFA ENTREGA A DIRECCION USD'!A3581,$W3582)</f>
        <v>0</v>
      </c>
      <c r="X3581" s="90">
        <v>3572.0010000000002</v>
      </c>
      <c r="Y3581" s="90">
        <v>3573</v>
      </c>
      <c r="Z3581" s="144"/>
    </row>
    <row r="3582" spans="1:26" x14ac:dyDescent="0.2">
      <c r="A3582" s="3"/>
      <c r="B3582" s="3"/>
      <c r="C3582" s="3"/>
      <c r="D3582" s="3"/>
      <c r="E3582" s="3"/>
      <c r="F3582" s="3"/>
      <c r="G3582" s="3"/>
      <c r="I3582" s="143"/>
      <c r="J3582" s="143"/>
      <c r="K3582" s="143"/>
      <c r="L3582" s="143"/>
      <c r="M3582" s="237"/>
      <c r="N3582" s="143"/>
      <c r="O3582" s="143"/>
      <c r="P3582" s="143"/>
      <c r="Q3582" s="143"/>
      <c r="R3582" s="143"/>
      <c r="S3582" s="143"/>
      <c r="T3582" s="143"/>
      <c r="U3582" s="143"/>
      <c r="V3582" s="143"/>
      <c r="W3582" s="90">
        <f>IF(AND($AM$17&gt;=$X3582,$AM$17&lt;=$Y3582),'TARIFA ENTREGA A DIRECCION USD'!A3582,$W3583)</f>
        <v>0</v>
      </c>
      <c r="X3582" s="90">
        <v>3573.0010000000002</v>
      </c>
      <c r="Y3582" s="90">
        <v>3574</v>
      </c>
      <c r="Z3582" s="144"/>
    </row>
    <row r="3583" spans="1:26" x14ac:dyDescent="0.2">
      <c r="A3583" s="3"/>
      <c r="B3583" s="3"/>
      <c r="C3583" s="3"/>
      <c r="D3583" s="3"/>
      <c r="E3583" s="3"/>
      <c r="F3583" s="3"/>
      <c r="G3583" s="3"/>
      <c r="I3583" s="143"/>
      <c r="J3583" s="143"/>
      <c r="K3583" s="143"/>
      <c r="L3583" s="143"/>
      <c r="M3583" s="237"/>
      <c r="N3583" s="143"/>
      <c r="O3583" s="143"/>
      <c r="P3583" s="143"/>
      <c r="Q3583" s="143"/>
      <c r="R3583" s="143"/>
      <c r="S3583" s="143"/>
      <c r="T3583" s="143"/>
      <c r="U3583" s="143"/>
      <c r="V3583" s="143"/>
      <c r="W3583" s="90">
        <f>IF(AND($AM$17&gt;=$X3583,$AM$17&lt;=$Y3583),'TARIFA ENTREGA A DIRECCION USD'!A3583,$W3584)</f>
        <v>0</v>
      </c>
      <c r="X3583" s="90">
        <v>3574.0010000000002</v>
      </c>
      <c r="Y3583" s="90">
        <v>3575</v>
      </c>
      <c r="Z3583" s="144"/>
    </row>
    <row r="3584" spans="1:26" x14ac:dyDescent="0.2">
      <c r="A3584" s="3"/>
      <c r="B3584" s="3"/>
      <c r="C3584" s="3"/>
      <c r="D3584" s="3"/>
      <c r="E3584" s="3"/>
      <c r="F3584" s="3"/>
      <c r="G3584" s="3"/>
      <c r="I3584" s="143"/>
      <c r="J3584" s="143"/>
      <c r="K3584" s="143"/>
      <c r="L3584" s="143"/>
      <c r="M3584" s="237"/>
      <c r="N3584" s="143"/>
      <c r="O3584" s="143"/>
      <c r="P3584" s="143"/>
      <c r="Q3584" s="143"/>
      <c r="R3584" s="143"/>
      <c r="S3584" s="143"/>
      <c r="T3584" s="143"/>
      <c r="U3584" s="143"/>
      <c r="V3584" s="143"/>
      <c r="W3584" s="90">
        <f>IF(AND($AM$17&gt;=$X3584,$AM$17&lt;=$Y3584),'TARIFA ENTREGA A DIRECCION USD'!A3584,$W3585)</f>
        <v>0</v>
      </c>
      <c r="X3584" s="90">
        <v>3575.0010000000002</v>
      </c>
      <c r="Y3584" s="90">
        <v>3576</v>
      </c>
      <c r="Z3584" s="144"/>
    </row>
    <row r="3585" spans="1:26" x14ac:dyDescent="0.2">
      <c r="A3585" s="3"/>
      <c r="B3585" s="3"/>
      <c r="C3585" s="3"/>
      <c r="D3585" s="3"/>
      <c r="E3585" s="3"/>
      <c r="F3585" s="3"/>
      <c r="G3585" s="3"/>
      <c r="I3585" s="143"/>
      <c r="J3585" s="143"/>
      <c r="K3585" s="143"/>
      <c r="L3585" s="143"/>
      <c r="M3585" s="237"/>
      <c r="N3585" s="143"/>
      <c r="O3585" s="143"/>
      <c r="P3585" s="143"/>
      <c r="Q3585" s="143"/>
      <c r="R3585" s="143"/>
      <c r="S3585" s="143"/>
      <c r="T3585" s="143"/>
      <c r="U3585" s="143"/>
      <c r="V3585" s="143"/>
      <c r="W3585" s="90">
        <f>IF(AND($AM$17&gt;=$X3585,$AM$17&lt;=$Y3585),'TARIFA ENTREGA A DIRECCION USD'!A3585,$W3586)</f>
        <v>0</v>
      </c>
      <c r="X3585" s="90">
        <v>3576.0010000000002</v>
      </c>
      <c r="Y3585" s="90">
        <v>3577</v>
      </c>
      <c r="Z3585" s="144"/>
    </row>
    <row r="3586" spans="1:26" x14ac:dyDescent="0.2">
      <c r="A3586" s="3"/>
      <c r="B3586" s="3"/>
      <c r="C3586" s="3"/>
      <c r="D3586" s="3"/>
      <c r="E3586" s="3"/>
      <c r="F3586" s="3"/>
      <c r="G3586" s="3"/>
      <c r="I3586" s="143"/>
      <c r="J3586" s="143"/>
      <c r="K3586" s="143"/>
      <c r="L3586" s="143"/>
      <c r="M3586" s="237"/>
      <c r="N3586" s="143"/>
      <c r="O3586" s="143"/>
      <c r="P3586" s="143"/>
      <c r="Q3586" s="143"/>
      <c r="R3586" s="143"/>
      <c r="S3586" s="143"/>
      <c r="T3586" s="143"/>
      <c r="U3586" s="143"/>
      <c r="V3586" s="143"/>
      <c r="W3586" s="90">
        <f>IF(AND($AM$17&gt;=$X3586,$AM$17&lt;=$Y3586),'TARIFA ENTREGA A DIRECCION USD'!A3586,$W3587)</f>
        <v>0</v>
      </c>
      <c r="X3586" s="90">
        <v>3577.0010000000002</v>
      </c>
      <c r="Y3586" s="90">
        <v>3578</v>
      </c>
      <c r="Z3586" s="144"/>
    </row>
    <row r="3587" spans="1:26" x14ac:dyDescent="0.2">
      <c r="A3587" s="3"/>
      <c r="B3587" s="3"/>
      <c r="C3587" s="3"/>
      <c r="D3587" s="3"/>
      <c r="E3587" s="3"/>
      <c r="F3587" s="3"/>
      <c r="G3587" s="3"/>
      <c r="I3587" s="143"/>
      <c r="J3587" s="143"/>
      <c r="K3587" s="143"/>
      <c r="L3587" s="143"/>
      <c r="M3587" s="237"/>
      <c r="N3587" s="143"/>
      <c r="O3587" s="143"/>
      <c r="P3587" s="143"/>
      <c r="Q3587" s="143"/>
      <c r="R3587" s="143"/>
      <c r="S3587" s="143"/>
      <c r="T3587" s="143"/>
      <c r="U3587" s="143"/>
      <c r="V3587" s="143"/>
      <c r="W3587" s="90">
        <f>IF(AND($AM$17&gt;=$X3587,$AM$17&lt;=$Y3587),'TARIFA ENTREGA A DIRECCION USD'!A3587,$W3588)</f>
        <v>0</v>
      </c>
      <c r="X3587" s="90">
        <v>3578.0010000000002</v>
      </c>
      <c r="Y3587" s="90">
        <v>3579</v>
      </c>
      <c r="Z3587" s="144"/>
    </row>
    <row r="3588" spans="1:26" x14ac:dyDescent="0.2">
      <c r="A3588" s="3"/>
      <c r="B3588" s="3"/>
      <c r="C3588" s="3"/>
      <c r="D3588" s="3"/>
      <c r="E3588" s="3"/>
      <c r="F3588" s="3"/>
      <c r="G3588" s="3"/>
      <c r="I3588" s="143"/>
      <c r="J3588" s="143"/>
      <c r="K3588" s="143"/>
      <c r="L3588" s="143"/>
      <c r="M3588" s="237"/>
      <c r="N3588" s="143"/>
      <c r="O3588" s="143"/>
      <c r="P3588" s="143"/>
      <c r="Q3588" s="143"/>
      <c r="R3588" s="143"/>
      <c r="S3588" s="143"/>
      <c r="T3588" s="143"/>
      <c r="U3588" s="143"/>
      <c r="V3588" s="143"/>
      <c r="W3588" s="90">
        <f>IF(AND($AM$17&gt;=$X3588,$AM$17&lt;=$Y3588),'TARIFA ENTREGA A DIRECCION USD'!A3588,$W3589)</f>
        <v>0</v>
      </c>
      <c r="X3588" s="90">
        <v>3579.0010000000002</v>
      </c>
      <c r="Y3588" s="90">
        <v>3580</v>
      </c>
      <c r="Z3588" s="144"/>
    </row>
    <row r="3589" spans="1:26" x14ac:dyDescent="0.2">
      <c r="A3589" s="3"/>
      <c r="B3589" s="3"/>
      <c r="C3589" s="3"/>
      <c r="D3589" s="3"/>
      <c r="E3589" s="3"/>
      <c r="F3589" s="3"/>
      <c r="G3589" s="3"/>
      <c r="I3589" s="143"/>
      <c r="J3589" s="143"/>
      <c r="K3589" s="143"/>
      <c r="L3589" s="143"/>
      <c r="M3589" s="237"/>
      <c r="N3589" s="143"/>
      <c r="O3589" s="143"/>
      <c r="P3589" s="143"/>
      <c r="Q3589" s="143"/>
      <c r="R3589" s="143"/>
      <c r="S3589" s="143"/>
      <c r="T3589" s="143"/>
      <c r="U3589" s="143"/>
      <c r="V3589" s="143"/>
      <c r="W3589" s="90">
        <f>IF(AND($AM$17&gt;=$X3589,$AM$17&lt;=$Y3589),'TARIFA ENTREGA A DIRECCION USD'!A3589,$W3590)</f>
        <v>0</v>
      </c>
      <c r="X3589" s="90">
        <v>3580.0010000000002</v>
      </c>
      <c r="Y3589" s="90">
        <v>3581</v>
      </c>
      <c r="Z3589" s="144"/>
    </row>
    <row r="3590" spans="1:26" x14ac:dyDescent="0.2">
      <c r="A3590" s="3"/>
      <c r="B3590" s="3"/>
      <c r="C3590" s="3"/>
      <c r="D3590" s="3"/>
      <c r="E3590" s="3"/>
      <c r="F3590" s="3"/>
      <c r="G3590" s="3"/>
      <c r="I3590" s="143"/>
      <c r="J3590" s="143"/>
      <c r="K3590" s="143"/>
      <c r="L3590" s="143"/>
      <c r="M3590" s="237"/>
      <c r="N3590" s="143"/>
      <c r="O3590" s="143"/>
      <c r="P3590" s="143"/>
      <c r="Q3590" s="143"/>
      <c r="R3590" s="143"/>
      <c r="S3590" s="143"/>
      <c r="T3590" s="143"/>
      <c r="U3590" s="143"/>
      <c r="V3590" s="143"/>
      <c r="W3590" s="90">
        <f>IF(AND($AM$17&gt;=$X3590,$AM$17&lt;=$Y3590),'TARIFA ENTREGA A DIRECCION USD'!A3590,$W3591)</f>
        <v>0</v>
      </c>
      <c r="X3590" s="90">
        <v>3581.0010000000002</v>
      </c>
      <c r="Y3590" s="90">
        <v>3582</v>
      </c>
      <c r="Z3590" s="144"/>
    </row>
    <row r="3591" spans="1:26" x14ac:dyDescent="0.2">
      <c r="A3591" s="3"/>
      <c r="B3591" s="3"/>
      <c r="C3591" s="3"/>
      <c r="D3591" s="3"/>
      <c r="E3591" s="3"/>
      <c r="F3591" s="3"/>
      <c r="G3591" s="3"/>
      <c r="I3591" s="143"/>
      <c r="J3591" s="143"/>
      <c r="K3591" s="143"/>
      <c r="L3591" s="143"/>
      <c r="M3591" s="237"/>
      <c r="N3591" s="143"/>
      <c r="O3591" s="143"/>
      <c r="P3591" s="143"/>
      <c r="Q3591" s="143"/>
      <c r="R3591" s="143"/>
      <c r="S3591" s="143"/>
      <c r="T3591" s="143"/>
      <c r="U3591" s="143"/>
      <c r="V3591" s="143"/>
      <c r="W3591" s="90">
        <f>IF(AND($AM$17&gt;=$X3591,$AM$17&lt;=$Y3591),'TARIFA ENTREGA A DIRECCION USD'!A3591,$W3592)</f>
        <v>0</v>
      </c>
      <c r="X3591" s="90">
        <v>3582.0010000000002</v>
      </c>
      <c r="Y3591" s="90">
        <v>3583</v>
      </c>
      <c r="Z3591" s="144"/>
    </row>
    <row r="3592" spans="1:26" x14ac:dyDescent="0.2">
      <c r="A3592" s="3"/>
      <c r="B3592" s="3"/>
      <c r="C3592" s="3"/>
      <c r="D3592" s="3"/>
      <c r="E3592" s="3"/>
      <c r="F3592" s="3"/>
      <c r="G3592" s="3"/>
      <c r="I3592" s="143"/>
      <c r="J3592" s="143"/>
      <c r="K3592" s="143"/>
      <c r="L3592" s="143"/>
      <c r="M3592" s="237"/>
      <c r="N3592" s="143"/>
      <c r="O3592" s="143"/>
      <c r="P3592" s="143"/>
      <c r="Q3592" s="143"/>
      <c r="R3592" s="143"/>
      <c r="S3592" s="143"/>
      <c r="T3592" s="143"/>
      <c r="U3592" s="143"/>
      <c r="V3592" s="143"/>
      <c r="W3592" s="90">
        <f>IF(AND($AM$17&gt;=$X3592,$AM$17&lt;=$Y3592),'TARIFA ENTREGA A DIRECCION USD'!A3592,$W3593)</f>
        <v>0</v>
      </c>
      <c r="X3592" s="90">
        <v>3583.0010000000002</v>
      </c>
      <c r="Y3592" s="90">
        <v>3584</v>
      </c>
      <c r="Z3592" s="144"/>
    </row>
    <row r="3593" spans="1:26" x14ac:dyDescent="0.2">
      <c r="A3593" s="3"/>
      <c r="B3593" s="3"/>
      <c r="C3593" s="3"/>
      <c r="D3593" s="3"/>
      <c r="E3593" s="3"/>
      <c r="F3593" s="3"/>
      <c r="G3593" s="3"/>
      <c r="I3593" s="143"/>
      <c r="J3593" s="143"/>
      <c r="K3593" s="143"/>
      <c r="L3593" s="143"/>
      <c r="M3593" s="237"/>
      <c r="N3593" s="143"/>
      <c r="O3593" s="143"/>
      <c r="P3593" s="143"/>
      <c r="Q3593" s="143"/>
      <c r="R3593" s="143"/>
      <c r="S3593" s="143"/>
      <c r="T3593" s="143"/>
      <c r="U3593" s="143"/>
      <c r="V3593" s="143"/>
      <c r="W3593" s="90">
        <f>IF(AND($AM$17&gt;=$X3593,$AM$17&lt;=$Y3593),'TARIFA ENTREGA A DIRECCION USD'!A3593,$W3594)</f>
        <v>0</v>
      </c>
      <c r="X3593" s="90">
        <v>3584.0010000000002</v>
      </c>
      <c r="Y3593" s="90">
        <v>3585</v>
      </c>
      <c r="Z3593" s="144"/>
    </row>
    <row r="3594" spans="1:26" x14ac:dyDescent="0.2">
      <c r="A3594" s="3"/>
      <c r="B3594" s="3"/>
      <c r="C3594" s="3"/>
      <c r="D3594" s="3"/>
      <c r="E3594" s="3"/>
      <c r="F3594" s="3"/>
      <c r="G3594" s="3"/>
      <c r="I3594" s="143"/>
      <c r="J3594" s="143"/>
      <c r="K3594" s="143"/>
      <c r="L3594" s="143"/>
      <c r="M3594" s="237"/>
      <c r="N3594" s="143"/>
      <c r="O3594" s="143"/>
      <c r="P3594" s="143"/>
      <c r="Q3594" s="143"/>
      <c r="R3594" s="143"/>
      <c r="S3594" s="143"/>
      <c r="T3594" s="143"/>
      <c r="U3594" s="143"/>
      <c r="V3594" s="143"/>
      <c r="W3594" s="90">
        <f>IF(AND($AM$17&gt;=$X3594,$AM$17&lt;=$Y3594),'TARIFA ENTREGA A DIRECCION USD'!A3594,$W3595)</f>
        <v>0</v>
      </c>
      <c r="X3594" s="90">
        <v>3585.0010000000002</v>
      </c>
      <c r="Y3594" s="90">
        <v>3586</v>
      </c>
      <c r="Z3594" s="144"/>
    </row>
    <row r="3595" spans="1:26" x14ac:dyDescent="0.2">
      <c r="A3595" s="3"/>
      <c r="B3595" s="3"/>
      <c r="C3595" s="3"/>
      <c r="D3595" s="3"/>
      <c r="E3595" s="3"/>
      <c r="F3595" s="3"/>
      <c r="G3595" s="3"/>
      <c r="I3595" s="143"/>
      <c r="J3595" s="143"/>
      <c r="K3595" s="143"/>
      <c r="L3595" s="143"/>
      <c r="M3595" s="237"/>
      <c r="N3595" s="143"/>
      <c r="O3595" s="143"/>
      <c r="P3595" s="143"/>
      <c r="Q3595" s="143"/>
      <c r="R3595" s="143"/>
      <c r="S3595" s="143"/>
      <c r="T3595" s="143"/>
      <c r="U3595" s="143"/>
      <c r="V3595" s="143"/>
      <c r="W3595" s="90">
        <f>IF(AND($AM$17&gt;=$X3595,$AM$17&lt;=$Y3595),'TARIFA ENTREGA A DIRECCION USD'!A3595,$W3596)</f>
        <v>0</v>
      </c>
      <c r="X3595" s="90">
        <v>3586.0010000000002</v>
      </c>
      <c r="Y3595" s="90">
        <v>3587</v>
      </c>
      <c r="Z3595" s="144"/>
    </row>
    <row r="3596" spans="1:26" x14ac:dyDescent="0.2">
      <c r="A3596" s="3"/>
      <c r="B3596" s="3"/>
      <c r="C3596" s="3"/>
      <c r="D3596" s="3"/>
      <c r="E3596" s="3"/>
      <c r="F3596" s="3"/>
      <c r="G3596" s="3"/>
      <c r="I3596" s="143"/>
      <c r="J3596" s="143"/>
      <c r="K3596" s="143"/>
      <c r="L3596" s="143"/>
      <c r="M3596" s="237"/>
      <c r="N3596" s="143"/>
      <c r="O3596" s="143"/>
      <c r="P3596" s="143"/>
      <c r="Q3596" s="143"/>
      <c r="R3596" s="143"/>
      <c r="S3596" s="143"/>
      <c r="T3596" s="143"/>
      <c r="U3596" s="143"/>
      <c r="V3596" s="143"/>
      <c r="W3596" s="90">
        <f>IF(AND($AM$17&gt;=$X3596,$AM$17&lt;=$Y3596),'TARIFA ENTREGA A DIRECCION USD'!A3596,$W3597)</f>
        <v>0</v>
      </c>
      <c r="X3596" s="90">
        <v>3587.0010000000002</v>
      </c>
      <c r="Y3596" s="90">
        <v>3588</v>
      </c>
      <c r="Z3596" s="144"/>
    </row>
    <row r="3597" spans="1:26" x14ac:dyDescent="0.2">
      <c r="A3597" s="3"/>
      <c r="B3597" s="3"/>
      <c r="C3597" s="3"/>
      <c r="D3597" s="3"/>
      <c r="E3597" s="3"/>
      <c r="F3597" s="3"/>
      <c r="G3597" s="3"/>
      <c r="I3597" s="143"/>
      <c r="J3597" s="143"/>
      <c r="K3597" s="143"/>
      <c r="L3597" s="143"/>
      <c r="M3597" s="237"/>
      <c r="N3597" s="143"/>
      <c r="O3597" s="143"/>
      <c r="P3597" s="143"/>
      <c r="Q3597" s="143"/>
      <c r="R3597" s="143"/>
      <c r="S3597" s="143"/>
      <c r="T3597" s="143"/>
      <c r="U3597" s="143"/>
      <c r="V3597" s="143"/>
      <c r="W3597" s="90">
        <f>IF(AND($AM$17&gt;=$X3597,$AM$17&lt;=$Y3597),'TARIFA ENTREGA A DIRECCION USD'!A3597,$W3598)</f>
        <v>0</v>
      </c>
      <c r="X3597" s="90">
        <v>3588.0010000000002</v>
      </c>
      <c r="Y3597" s="90">
        <v>3589</v>
      </c>
      <c r="Z3597" s="144"/>
    </row>
    <row r="3598" spans="1:26" x14ac:dyDescent="0.2">
      <c r="A3598" s="3"/>
      <c r="B3598" s="3"/>
      <c r="C3598" s="3"/>
      <c r="D3598" s="3"/>
      <c r="E3598" s="3"/>
      <c r="F3598" s="3"/>
      <c r="G3598" s="3"/>
      <c r="I3598" s="143"/>
      <c r="J3598" s="143"/>
      <c r="K3598" s="143"/>
      <c r="L3598" s="143"/>
      <c r="M3598" s="237"/>
      <c r="N3598" s="143"/>
      <c r="O3598" s="143"/>
      <c r="P3598" s="143"/>
      <c r="Q3598" s="143"/>
      <c r="R3598" s="143"/>
      <c r="S3598" s="143"/>
      <c r="T3598" s="143"/>
      <c r="U3598" s="143"/>
      <c r="V3598" s="143"/>
      <c r="W3598" s="90">
        <f>IF(AND($AM$17&gt;=$X3598,$AM$17&lt;=$Y3598),'TARIFA ENTREGA A DIRECCION USD'!A3598,$W3599)</f>
        <v>0</v>
      </c>
      <c r="X3598" s="90">
        <v>3589.0010000000002</v>
      </c>
      <c r="Y3598" s="90">
        <v>3590</v>
      </c>
      <c r="Z3598" s="144"/>
    </row>
    <row r="3599" spans="1:26" x14ac:dyDescent="0.2">
      <c r="A3599" s="3"/>
      <c r="B3599" s="3"/>
      <c r="C3599" s="3"/>
      <c r="D3599" s="3"/>
      <c r="E3599" s="3"/>
      <c r="F3599" s="3"/>
      <c r="G3599" s="3"/>
      <c r="I3599" s="143"/>
      <c r="J3599" s="143"/>
      <c r="K3599" s="143"/>
      <c r="L3599" s="143"/>
      <c r="M3599" s="237"/>
      <c r="N3599" s="143"/>
      <c r="O3599" s="143"/>
      <c r="P3599" s="143"/>
      <c r="Q3599" s="143"/>
      <c r="R3599" s="143"/>
      <c r="S3599" s="143"/>
      <c r="T3599" s="143"/>
      <c r="U3599" s="143"/>
      <c r="V3599" s="143"/>
      <c r="W3599" s="90">
        <f>IF(AND($AM$17&gt;=$X3599,$AM$17&lt;=$Y3599),'TARIFA ENTREGA A DIRECCION USD'!A3599,$W3600)</f>
        <v>0</v>
      </c>
      <c r="X3599" s="90">
        <v>3590.0010000000002</v>
      </c>
      <c r="Y3599" s="90">
        <v>3591</v>
      </c>
      <c r="Z3599" s="144"/>
    </row>
    <row r="3600" spans="1:26" x14ac:dyDescent="0.2">
      <c r="A3600" s="3"/>
      <c r="B3600" s="3"/>
      <c r="C3600" s="3"/>
      <c r="D3600" s="3"/>
      <c r="E3600" s="3"/>
      <c r="F3600" s="3"/>
      <c r="G3600" s="3"/>
      <c r="I3600" s="143"/>
      <c r="J3600" s="143"/>
      <c r="K3600" s="143"/>
      <c r="L3600" s="143"/>
      <c r="M3600" s="237"/>
      <c r="N3600" s="143"/>
      <c r="O3600" s="143"/>
      <c r="P3600" s="143"/>
      <c r="Q3600" s="143"/>
      <c r="R3600" s="143"/>
      <c r="S3600" s="143"/>
      <c r="T3600" s="143"/>
      <c r="U3600" s="143"/>
      <c r="V3600" s="143"/>
      <c r="W3600" s="90">
        <f>IF(AND($AM$17&gt;=$X3600,$AM$17&lt;=$Y3600),'TARIFA ENTREGA A DIRECCION USD'!A3600,$W3601)</f>
        <v>0</v>
      </c>
      <c r="X3600" s="90">
        <v>3591.0010000000002</v>
      </c>
      <c r="Y3600" s="90">
        <v>3592</v>
      </c>
      <c r="Z3600" s="144"/>
    </row>
    <row r="3601" spans="1:26" x14ac:dyDescent="0.2">
      <c r="A3601" s="3"/>
      <c r="B3601" s="3"/>
      <c r="C3601" s="3"/>
      <c r="D3601" s="3"/>
      <c r="E3601" s="3"/>
      <c r="F3601" s="3"/>
      <c r="G3601" s="3"/>
      <c r="I3601" s="143"/>
      <c r="J3601" s="143"/>
      <c r="K3601" s="143"/>
      <c r="L3601" s="143"/>
      <c r="M3601" s="237"/>
      <c r="N3601" s="143"/>
      <c r="O3601" s="143"/>
      <c r="P3601" s="143"/>
      <c r="Q3601" s="143"/>
      <c r="R3601" s="143"/>
      <c r="S3601" s="143"/>
      <c r="T3601" s="143"/>
      <c r="U3601" s="143"/>
      <c r="V3601" s="143"/>
      <c r="W3601" s="90">
        <f>IF(AND($AM$17&gt;=$X3601,$AM$17&lt;=$Y3601),'TARIFA ENTREGA A DIRECCION USD'!A3601,$W3602)</f>
        <v>0</v>
      </c>
      <c r="X3601" s="90">
        <v>3592.0010000000002</v>
      </c>
      <c r="Y3601" s="90">
        <v>3593</v>
      </c>
      <c r="Z3601" s="144"/>
    </row>
    <row r="3602" spans="1:26" x14ac:dyDescent="0.2">
      <c r="A3602" s="3"/>
      <c r="B3602" s="3"/>
      <c r="C3602" s="3"/>
      <c r="D3602" s="3"/>
      <c r="E3602" s="3"/>
      <c r="F3602" s="3"/>
      <c r="G3602" s="3"/>
      <c r="I3602" s="143"/>
      <c r="J3602" s="143"/>
      <c r="K3602" s="143"/>
      <c r="L3602" s="143"/>
      <c r="M3602" s="237"/>
      <c r="N3602" s="143"/>
      <c r="O3602" s="143"/>
      <c r="P3602" s="143"/>
      <c r="Q3602" s="143"/>
      <c r="R3602" s="143"/>
      <c r="S3602" s="143"/>
      <c r="T3602" s="143"/>
      <c r="U3602" s="143"/>
      <c r="V3602" s="143"/>
      <c r="W3602" s="90">
        <f>IF(AND($AM$17&gt;=$X3602,$AM$17&lt;=$Y3602),'TARIFA ENTREGA A DIRECCION USD'!A3602,$W3603)</f>
        <v>0</v>
      </c>
      <c r="X3602" s="90">
        <v>3593.0010000000002</v>
      </c>
      <c r="Y3602" s="90">
        <v>3594</v>
      </c>
      <c r="Z3602" s="144"/>
    </row>
    <row r="3603" spans="1:26" x14ac:dyDescent="0.2">
      <c r="A3603" s="3"/>
      <c r="B3603" s="3"/>
      <c r="C3603" s="3"/>
      <c r="D3603" s="3"/>
      <c r="E3603" s="3"/>
      <c r="F3603" s="3"/>
      <c r="G3603" s="3"/>
      <c r="I3603" s="143"/>
      <c r="J3603" s="143"/>
      <c r="K3603" s="143"/>
      <c r="L3603" s="143"/>
      <c r="M3603" s="237"/>
      <c r="N3603" s="143"/>
      <c r="O3603" s="143"/>
      <c r="P3603" s="143"/>
      <c r="Q3603" s="143"/>
      <c r="R3603" s="143"/>
      <c r="S3603" s="143"/>
      <c r="T3603" s="143"/>
      <c r="U3603" s="143"/>
      <c r="V3603" s="143"/>
      <c r="W3603" s="90">
        <f>IF(AND($AM$17&gt;=$X3603,$AM$17&lt;=$Y3603),'TARIFA ENTREGA A DIRECCION USD'!A3603,$W3604)</f>
        <v>0</v>
      </c>
      <c r="X3603" s="90">
        <v>3594.0010000000002</v>
      </c>
      <c r="Y3603" s="90">
        <v>3595</v>
      </c>
      <c r="Z3603" s="144"/>
    </row>
    <row r="3604" spans="1:26" x14ac:dyDescent="0.2">
      <c r="A3604" s="3"/>
      <c r="B3604" s="3"/>
      <c r="C3604" s="3"/>
      <c r="D3604" s="3"/>
      <c r="E3604" s="3"/>
      <c r="F3604" s="3"/>
      <c r="G3604" s="3"/>
      <c r="I3604" s="143"/>
      <c r="J3604" s="143"/>
      <c r="K3604" s="143"/>
      <c r="L3604" s="143"/>
      <c r="M3604" s="237"/>
      <c r="N3604" s="143"/>
      <c r="O3604" s="143"/>
      <c r="P3604" s="143"/>
      <c r="Q3604" s="143"/>
      <c r="R3604" s="143"/>
      <c r="S3604" s="143"/>
      <c r="T3604" s="143"/>
      <c r="U3604" s="143"/>
      <c r="V3604" s="143"/>
      <c r="W3604" s="90">
        <f>IF(AND($AM$17&gt;=$X3604,$AM$17&lt;=$Y3604),'TARIFA ENTREGA A DIRECCION USD'!A3604,$W3605)</f>
        <v>0</v>
      </c>
      <c r="X3604" s="90">
        <v>3595.0010000000002</v>
      </c>
      <c r="Y3604" s="90">
        <v>3596</v>
      </c>
      <c r="Z3604" s="144"/>
    </row>
    <row r="3605" spans="1:26" x14ac:dyDescent="0.2">
      <c r="A3605" s="3"/>
      <c r="B3605" s="3"/>
      <c r="C3605" s="3"/>
      <c r="D3605" s="3"/>
      <c r="E3605" s="3"/>
      <c r="F3605" s="3"/>
      <c r="G3605" s="3"/>
      <c r="I3605" s="143"/>
      <c r="J3605" s="143"/>
      <c r="K3605" s="143"/>
      <c r="L3605" s="143"/>
      <c r="M3605" s="237"/>
      <c r="N3605" s="143"/>
      <c r="O3605" s="143"/>
      <c r="P3605" s="143"/>
      <c r="Q3605" s="143"/>
      <c r="R3605" s="143"/>
      <c r="S3605" s="143"/>
      <c r="T3605" s="143"/>
      <c r="U3605" s="143"/>
      <c r="V3605" s="143"/>
      <c r="W3605" s="90">
        <f>IF(AND($AM$17&gt;=$X3605,$AM$17&lt;=$Y3605),'TARIFA ENTREGA A DIRECCION USD'!A3605,$W3606)</f>
        <v>0</v>
      </c>
      <c r="X3605" s="90">
        <v>3596.0010000000002</v>
      </c>
      <c r="Y3605" s="90">
        <v>3597</v>
      </c>
      <c r="Z3605" s="144"/>
    </row>
    <row r="3606" spans="1:26" x14ac:dyDescent="0.2">
      <c r="A3606" s="3"/>
      <c r="B3606" s="3"/>
      <c r="C3606" s="3"/>
      <c r="D3606" s="3"/>
      <c r="E3606" s="3"/>
      <c r="F3606" s="3"/>
      <c r="G3606" s="3"/>
      <c r="I3606" s="143"/>
      <c r="J3606" s="143"/>
      <c r="K3606" s="143"/>
      <c r="L3606" s="143"/>
      <c r="M3606" s="237"/>
      <c r="N3606" s="143"/>
      <c r="O3606" s="143"/>
      <c r="P3606" s="143"/>
      <c r="Q3606" s="143"/>
      <c r="R3606" s="143"/>
      <c r="S3606" s="143"/>
      <c r="T3606" s="143"/>
      <c r="U3606" s="143"/>
      <c r="V3606" s="143"/>
      <c r="W3606" s="90">
        <f>IF(AND($AM$17&gt;=$X3606,$AM$17&lt;=$Y3606),'TARIFA ENTREGA A DIRECCION USD'!A3606,$W3607)</f>
        <v>0</v>
      </c>
      <c r="X3606" s="90">
        <v>3597.0010000000002</v>
      </c>
      <c r="Y3606" s="90">
        <v>3598</v>
      </c>
      <c r="Z3606" s="144"/>
    </row>
    <row r="3607" spans="1:26" x14ac:dyDescent="0.2">
      <c r="A3607" s="3"/>
      <c r="B3607" s="3"/>
      <c r="C3607" s="3"/>
      <c r="D3607" s="3"/>
      <c r="E3607" s="3"/>
      <c r="F3607" s="3"/>
      <c r="G3607" s="3"/>
      <c r="I3607" s="143"/>
      <c r="J3607" s="143"/>
      <c r="K3607" s="143"/>
      <c r="L3607" s="143"/>
      <c r="M3607" s="237"/>
      <c r="N3607" s="143"/>
      <c r="O3607" s="143"/>
      <c r="P3607" s="143"/>
      <c r="Q3607" s="143"/>
      <c r="R3607" s="143"/>
      <c r="S3607" s="143"/>
      <c r="T3607" s="143"/>
      <c r="U3607" s="143"/>
      <c r="V3607" s="143"/>
      <c r="W3607" s="90">
        <f>IF(AND($AM$17&gt;=$X3607,$AM$17&lt;=$Y3607),'TARIFA ENTREGA A DIRECCION USD'!A3607,$W3608)</f>
        <v>0</v>
      </c>
      <c r="X3607" s="90">
        <v>3598.0010000000002</v>
      </c>
      <c r="Y3607" s="90">
        <v>3599</v>
      </c>
      <c r="Z3607" s="144"/>
    </row>
    <row r="3608" spans="1:26" x14ac:dyDescent="0.2">
      <c r="A3608" s="3"/>
      <c r="B3608" s="3"/>
      <c r="C3608" s="3"/>
      <c r="D3608" s="3"/>
      <c r="E3608" s="3"/>
      <c r="F3608" s="3"/>
      <c r="G3608" s="3"/>
      <c r="I3608" s="143"/>
      <c r="J3608" s="143"/>
      <c r="K3608" s="143"/>
      <c r="L3608" s="143"/>
      <c r="M3608" s="237"/>
      <c r="N3608" s="143"/>
      <c r="O3608" s="143"/>
      <c r="P3608" s="143"/>
      <c r="Q3608" s="143"/>
      <c r="R3608" s="143"/>
      <c r="S3608" s="143"/>
      <c r="T3608" s="143"/>
      <c r="U3608" s="143"/>
      <c r="V3608" s="143"/>
      <c r="W3608" s="90">
        <f>IF(AND($AM$17&gt;=$X3608,$AM$17&lt;=$Y3608),'TARIFA ENTREGA A DIRECCION USD'!A3608,$W3609)</f>
        <v>0</v>
      </c>
      <c r="X3608" s="90">
        <v>3599.0010000000002</v>
      </c>
      <c r="Y3608" s="90">
        <v>3600</v>
      </c>
      <c r="Z3608" s="144"/>
    </row>
    <row r="3609" spans="1:26" x14ac:dyDescent="0.2">
      <c r="A3609" s="3"/>
      <c r="B3609" s="3"/>
      <c r="C3609" s="3"/>
      <c r="D3609" s="3"/>
      <c r="E3609" s="3"/>
      <c r="F3609" s="3"/>
      <c r="G3609" s="3"/>
      <c r="I3609" s="143"/>
      <c r="J3609" s="143"/>
      <c r="K3609" s="143"/>
      <c r="L3609" s="143"/>
      <c r="M3609" s="237"/>
      <c r="N3609" s="143"/>
      <c r="O3609" s="143"/>
      <c r="P3609" s="143"/>
      <c r="Q3609" s="143"/>
      <c r="R3609" s="143"/>
      <c r="S3609" s="143"/>
      <c r="T3609" s="143"/>
      <c r="U3609" s="143"/>
      <c r="V3609" s="143"/>
      <c r="W3609" s="90">
        <f>IF(AND($AM$17&gt;=$X3609,$AM$17&lt;=$Y3609),'TARIFA ENTREGA A DIRECCION USD'!A3609,$W3610)</f>
        <v>0</v>
      </c>
      <c r="X3609" s="90">
        <v>3600.0010000000002</v>
      </c>
      <c r="Y3609" s="90">
        <v>3601</v>
      </c>
      <c r="Z3609" s="144"/>
    </row>
    <row r="3610" spans="1:26" x14ac:dyDescent="0.2">
      <c r="A3610" s="3"/>
      <c r="B3610" s="3"/>
      <c r="C3610" s="3"/>
      <c r="D3610" s="3"/>
      <c r="E3610" s="3"/>
      <c r="F3610" s="3"/>
      <c r="G3610" s="3"/>
      <c r="I3610" s="143"/>
      <c r="J3610" s="143"/>
      <c r="K3610" s="143"/>
      <c r="L3610" s="143"/>
      <c r="M3610" s="237"/>
      <c r="N3610" s="143"/>
      <c r="O3610" s="143"/>
      <c r="P3610" s="143"/>
      <c r="Q3610" s="143"/>
      <c r="R3610" s="143"/>
      <c r="S3610" s="143"/>
      <c r="T3610" s="143"/>
      <c r="U3610" s="143"/>
      <c r="V3610" s="143"/>
      <c r="W3610" s="90">
        <f>IF(AND($AM$17&gt;=$X3610,$AM$17&lt;=$Y3610),'TARIFA ENTREGA A DIRECCION USD'!A3610,$W3611)</f>
        <v>0</v>
      </c>
      <c r="X3610" s="90">
        <v>3601.0010000000002</v>
      </c>
      <c r="Y3610" s="90">
        <v>3602</v>
      </c>
      <c r="Z3610" s="144"/>
    </row>
    <row r="3611" spans="1:26" x14ac:dyDescent="0.2">
      <c r="A3611" s="3"/>
      <c r="B3611" s="3"/>
      <c r="C3611" s="3"/>
      <c r="D3611" s="3"/>
      <c r="E3611" s="3"/>
      <c r="F3611" s="3"/>
      <c r="G3611" s="3"/>
      <c r="I3611" s="143"/>
      <c r="J3611" s="143"/>
      <c r="K3611" s="143"/>
      <c r="L3611" s="143"/>
      <c r="M3611" s="237"/>
      <c r="N3611" s="143"/>
      <c r="O3611" s="143"/>
      <c r="P3611" s="143"/>
      <c r="Q3611" s="143"/>
      <c r="R3611" s="143"/>
      <c r="S3611" s="143"/>
      <c r="T3611" s="143"/>
      <c r="U3611" s="143"/>
      <c r="V3611" s="143"/>
      <c r="W3611" s="90">
        <f>IF(AND($AM$17&gt;=$X3611,$AM$17&lt;=$Y3611),'TARIFA ENTREGA A DIRECCION USD'!A3611,$W3612)</f>
        <v>0</v>
      </c>
      <c r="X3611" s="90">
        <v>3602.0010000000002</v>
      </c>
      <c r="Y3611" s="90">
        <v>3603</v>
      </c>
      <c r="Z3611" s="144"/>
    </row>
    <row r="3612" spans="1:26" x14ac:dyDescent="0.2">
      <c r="A3612" s="3"/>
      <c r="B3612" s="3"/>
      <c r="C3612" s="3"/>
      <c r="D3612" s="3"/>
      <c r="E3612" s="3"/>
      <c r="F3612" s="3"/>
      <c r="G3612" s="3"/>
      <c r="I3612" s="143"/>
      <c r="J3612" s="143"/>
      <c r="K3612" s="143"/>
      <c r="L3612" s="143"/>
      <c r="M3612" s="237"/>
      <c r="N3612" s="143"/>
      <c r="O3612" s="143"/>
      <c r="P3612" s="143"/>
      <c r="Q3612" s="143"/>
      <c r="R3612" s="143"/>
      <c r="S3612" s="143"/>
      <c r="T3612" s="143"/>
      <c r="U3612" s="143"/>
      <c r="V3612" s="143"/>
      <c r="W3612" s="90">
        <f>IF(AND($AM$17&gt;=$X3612,$AM$17&lt;=$Y3612),'TARIFA ENTREGA A DIRECCION USD'!A3612,$W3613)</f>
        <v>0</v>
      </c>
      <c r="X3612" s="90">
        <v>3603.0010000000002</v>
      </c>
      <c r="Y3612" s="90">
        <v>3604</v>
      </c>
      <c r="Z3612" s="144"/>
    </row>
    <row r="3613" spans="1:26" x14ac:dyDescent="0.2">
      <c r="A3613" s="3"/>
      <c r="B3613" s="3"/>
      <c r="C3613" s="3"/>
      <c r="D3613" s="3"/>
      <c r="E3613" s="3"/>
      <c r="F3613" s="3"/>
      <c r="G3613" s="3"/>
      <c r="I3613" s="143"/>
      <c r="J3613" s="143"/>
      <c r="K3613" s="143"/>
      <c r="L3613" s="143"/>
      <c r="M3613" s="237"/>
      <c r="N3613" s="143"/>
      <c r="O3613" s="143"/>
      <c r="P3613" s="143"/>
      <c r="Q3613" s="143"/>
      <c r="R3613" s="143"/>
      <c r="S3613" s="143"/>
      <c r="T3613" s="143"/>
      <c r="U3613" s="143"/>
      <c r="V3613" s="143"/>
      <c r="W3613" s="90">
        <f>IF(AND($AM$17&gt;=$X3613,$AM$17&lt;=$Y3613),'TARIFA ENTREGA A DIRECCION USD'!A3613,$W3614)</f>
        <v>0</v>
      </c>
      <c r="X3613" s="90">
        <v>3604.0010000000002</v>
      </c>
      <c r="Y3613" s="90">
        <v>3605</v>
      </c>
      <c r="Z3613" s="144"/>
    </row>
    <row r="3614" spans="1:26" x14ac:dyDescent="0.2">
      <c r="A3614" s="3"/>
      <c r="B3614" s="3"/>
      <c r="C3614" s="3"/>
      <c r="D3614" s="3"/>
      <c r="E3614" s="3"/>
      <c r="F3614" s="3"/>
      <c r="G3614" s="3"/>
      <c r="I3614" s="143"/>
      <c r="J3614" s="143"/>
      <c r="K3614" s="143"/>
      <c r="L3614" s="143"/>
      <c r="M3614" s="237"/>
      <c r="N3614" s="143"/>
      <c r="O3614" s="143"/>
      <c r="P3614" s="143"/>
      <c r="Q3614" s="143"/>
      <c r="R3614" s="143"/>
      <c r="S3614" s="143"/>
      <c r="T3614" s="143"/>
      <c r="U3614" s="143"/>
      <c r="V3614" s="143"/>
      <c r="W3614" s="90">
        <f>IF(AND($AM$17&gt;=$X3614,$AM$17&lt;=$Y3614),'TARIFA ENTREGA A DIRECCION USD'!A3614,$W3615)</f>
        <v>0</v>
      </c>
      <c r="X3614" s="90">
        <v>3605.0010000000002</v>
      </c>
      <c r="Y3614" s="90">
        <v>3606</v>
      </c>
      <c r="Z3614" s="144"/>
    </row>
    <row r="3615" spans="1:26" x14ac:dyDescent="0.2">
      <c r="A3615" s="3"/>
      <c r="B3615" s="3"/>
      <c r="C3615" s="3"/>
      <c r="D3615" s="3"/>
      <c r="E3615" s="3"/>
      <c r="F3615" s="3"/>
      <c r="G3615" s="3"/>
      <c r="I3615" s="143"/>
      <c r="J3615" s="143"/>
      <c r="K3615" s="143"/>
      <c r="L3615" s="143"/>
      <c r="M3615" s="237"/>
      <c r="N3615" s="143"/>
      <c r="O3615" s="143"/>
      <c r="P3615" s="143"/>
      <c r="Q3615" s="143"/>
      <c r="R3615" s="143"/>
      <c r="S3615" s="143"/>
      <c r="T3615" s="143"/>
      <c r="U3615" s="143"/>
      <c r="V3615" s="143"/>
      <c r="W3615" s="90">
        <f>IF(AND($AM$17&gt;=$X3615,$AM$17&lt;=$Y3615),'TARIFA ENTREGA A DIRECCION USD'!A3615,$W3616)</f>
        <v>0</v>
      </c>
      <c r="X3615" s="90">
        <v>3606.0010000000002</v>
      </c>
      <c r="Y3615" s="90">
        <v>3607</v>
      </c>
      <c r="Z3615" s="144"/>
    </row>
    <row r="3616" spans="1:26" x14ac:dyDescent="0.2">
      <c r="A3616" s="3"/>
      <c r="B3616" s="3"/>
      <c r="C3616" s="3"/>
      <c r="D3616" s="3"/>
      <c r="E3616" s="3"/>
      <c r="F3616" s="3"/>
      <c r="G3616" s="3"/>
      <c r="I3616" s="143"/>
      <c r="J3616" s="143"/>
      <c r="K3616" s="143"/>
      <c r="L3616" s="143"/>
      <c r="M3616" s="237"/>
      <c r="N3616" s="143"/>
      <c r="O3616" s="143"/>
      <c r="P3616" s="143"/>
      <c r="Q3616" s="143"/>
      <c r="R3616" s="143"/>
      <c r="S3616" s="143"/>
      <c r="T3616" s="143"/>
      <c r="U3616" s="143"/>
      <c r="V3616" s="143"/>
      <c r="W3616" s="90">
        <f>IF(AND($AM$17&gt;=$X3616,$AM$17&lt;=$Y3616),'TARIFA ENTREGA A DIRECCION USD'!A3616,$W3617)</f>
        <v>0</v>
      </c>
      <c r="X3616" s="90">
        <v>3607.0010000000002</v>
      </c>
      <c r="Y3616" s="90">
        <v>3608</v>
      </c>
      <c r="Z3616" s="144"/>
    </row>
    <row r="3617" spans="1:26" x14ac:dyDescent="0.2">
      <c r="A3617" s="3"/>
      <c r="B3617" s="3"/>
      <c r="C3617" s="3"/>
      <c r="D3617" s="3"/>
      <c r="E3617" s="3"/>
      <c r="F3617" s="3"/>
      <c r="G3617" s="3"/>
      <c r="I3617" s="143"/>
      <c r="J3617" s="143"/>
      <c r="K3617" s="143"/>
      <c r="L3617" s="143"/>
      <c r="M3617" s="237"/>
      <c r="N3617" s="143"/>
      <c r="O3617" s="143"/>
      <c r="P3617" s="143"/>
      <c r="Q3617" s="143"/>
      <c r="R3617" s="143"/>
      <c r="S3617" s="143"/>
      <c r="T3617" s="143"/>
      <c r="U3617" s="143"/>
      <c r="V3617" s="143"/>
      <c r="W3617" s="90">
        <f>IF(AND($AM$17&gt;=$X3617,$AM$17&lt;=$Y3617),'TARIFA ENTREGA A DIRECCION USD'!A3617,$W3618)</f>
        <v>0</v>
      </c>
      <c r="X3617" s="90">
        <v>3608.0010000000002</v>
      </c>
      <c r="Y3617" s="90">
        <v>3609</v>
      </c>
      <c r="Z3617" s="144"/>
    </row>
    <row r="3618" spans="1:26" x14ac:dyDescent="0.2">
      <c r="A3618" s="3"/>
      <c r="B3618" s="3"/>
      <c r="C3618" s="3"/>
      <c r="D3618" s="3"/>
      <c r="E3618" s="3"/>
      <c r="F3618" s="3"/>
      <c r="G3618" s="3"/>
      <c r="I3618" s="143"/>
      <c r="J3618" s="143"/>
      <c r="K3618" s="143"/>
      <c r="L3618" s="143"/>
      <c r="M3618" s="237"/>
      <c r="N3618" s="143"/>
      <c r="O3618" s="143"/>
      <c r="P3618" s="143"/>
      <c r="Q3618" s="143"/>
      <c r="R3618" s="143"/>
      <c r="S3618" s="143"/>
      <c r="T3618" s="143"/>
      <c r="U3618" s="143"/>
      <c r="V3618" s="143"/>
      <c r="W3618" s="90">
        <f>IF(AND($AM$17&gt;=$X3618,$AM$17&lt;=$Y3618),'TARIFA ENTREGA A DIRECCION USD'!A3618,$W3619)</f>
        <v>0</v>
      </c>
      <c r="X3618" s="90">
        <v>3609.0010000000002</v>
      </c>
      <c r="Y3618" s="90">
        <v>3610</v>
      </c>
      <c r="Z3618" s="144"/>
    </row>
    <row r="3619" spans="1:26" x14ac:dyDescent="0.2">
      <c r="A3619" s="3"/>
      <c r="B3619" s="3"/>
      <c r="C3619" s="3"/>
      <c r="D3619" s="3"/>
      <c r="E3619" s="3"/>
      <c r="F3619" s="3"/>
      <c r="G3619" s="3"/>
      <c r="I3619" s="143"/>
      <c r="J3619" s="143"/>
      <c r="K3619" s="143"/>
      <c r="L3619" s="143"/>
      <c r="M3619" s="237"/>
      <c r="N3619" s="143"/>
      <c r="O3619" s="143"/>
      <c r="P3619" s="143"/>
      <c r="Q3619" s="143"/>
      <c r="R3619" s="143"/>
      <c r="S3619" s="143"/>
      <c r="T3619" s="143"/>
      <c r="U3619" s="143"/>
      <c r="V3619" s="143"/>
      <c r="W3619" s="90">
        <f>IF(AND($AM$17&gt;=$X3619,$AM$17&lt;=$Y3619),'TARIFA ENTREGA A DIRECCION USD'!A3619,$W3620)</f>
        <v>0</v>
      </c>
      <c r="X3619" s="90">
        <v>3610.0010000000002</v>
      </c>
      <c r="Y3619" s="90">
        <v>3611</v>
      </c>
      <c r="Z3619" s="144"/>
    </row>
    <row r="3620" spans="1:26" x14ac:dyDescent="0.2">
      <c r="A3620" s="3"/>
      <c r="B3620" s="3"/>
      <c r="C3620" s="3"/>
      <c r="D3620" s="3"/>
      <c r="E3620" s="3"/>
      <c r="F3620" s="3"/>
      <c r="G3620" s="3"/>
      <c r="I3620" s="143"/>
      <c r="J3620" s="143"/>
      <c r="K3620" s="143"/>
      <c r="L3620" s="143"/>
      <c r="M3620" s="237"/>
      <c r="N3620" s="143"/>
      <c r="O3620" s="143"/>
      <c r="P3620" s="143"/>
      <c r="Q3620" s="143"/>
      <c r="R3620" s="143"/>
      <c r="S3620" s="143"/>
      <c r="T3620" s="143"/>
      <c r="U3620" s="143"/>
      <c r="V3620" s="143"/>
      <c r="W3620" s="90">
        <f>IF(AND($AM$17&gt;=$X3620,$AM$17&lt;=$Y3620),'TARIFA ENTREGA A DIRECCION USD'!A3620,$W3621)</f>
        <v>0</v>
      </c>
      <c r="X3620" s="90">
        <v>3611.0010000000002</v>
      </c>
      <c r="Y3620" s="90">
        <v>3612</v>
      </c>
      <c r="Z3620" s="144"/>
    </row>
    <row r="3621" spans="1:26" x14ac:dyDescent="0.2">
      <c r="A3621" s="3"/>
      <c r="B3621" s="3"/>
      <c r="C3621" s="3"/>
      <c r="D3621" s="3"/>
      <c r="E3621" s="3"/>
      <c r="F3621" s="3"/>
      <c r="G3621" s="3"/>
      <c r="I3621" s="143"/>
      <c r="J3621" s="143"/>
      <c r="K3621" s="143"/>
      <c r="L3621" s="143"/>
      <c r="M3621" s="237"/>
      <c r="N3621" s="143"/>
      <c r="O3621" s="143"/>
      <c r="P3621" s="143"/>
      <c r="Q3621" s="143"/>
      <c r="R3621" s="143"/>
      <c r="S3621" s="143"/>
      <c r="T3621" s="143"/>
      <c r="U3621" s="143"/>
      <c r="V3621" s="143"/>
      <c r="W3621" s="90">
        <f>IF(AND($AM$17&gt;=$X3621,$AM$17&lt;=$Y3621),'TARIFA ENTREGA A DIRECCION USD'!A3621,$W3622)</f>
        <v>0</v>
      </c>
      <c r="X3621" s="90">
        <v>3612.0010000000002</v>
      </c>
      <c r="Y3621" s="90">
        <v>3613</v>
      </c>
      <c r="Z3621" s="144"/>
    </row>
    <row r="3622" spans="1:26" x14ac:dyDescent="0.2">
      <c r="A3622" s="3"/>
      <c r="B3622" s="3"/>
      <c r="C3622" s="3"/>
      <c r="D3622" s="3"/>
      <c r="E3622" s="3"/>
      <c r="F3622" s="3"/>
      <c r="G3622" s="3"/>
      <c r="I3622" s="143"/>
      <c r="J3622" s="143"/>
      <c r="K3622" s="143"/>
      <c r="L3622" s="143"/>
      <c r="M3622" s="237"/>
      <c r="N3622" s="143"/>
      <c r="O3622" s="143"/>
      <c r="P3622" s="143"/>
      <c r="Q3622" s="143"/>
      <c r="R3622" s="143"/>
      <c r="S3622" s="143"/>
      <c r="T3622" s="143"/>
      <c r="U3622" s="143"/>
      <c r="V3622" s="143"/>
      <c r="W3622" s="90">
        <f>IF(AND($AM$17&gt;=$X3622,$AM$17&lt;=$Y3622),'TARIFA ENTREGA A DIRECCION USD'!A3622,$W3623)</f>
        <v>0</v>
      </c>
      <c r="X3622" s="90">
        <v>3613.0010000000002</v>
      </c>
      <c r="Y3622" s="90">
        <v>3614</v>
      </c>
      <c r="Z3622" s="144"/>
    </row>
    <row r="3623" spans="1:26" x14ac:dyDescent="0.2">
      <c r="A3623" s="3"/>
      <c r="B3623" s="3"/>
      <c r="C3623" s="3"/>
      <c r="D3623" s="3"/>
      <c r="E3623" s="3"/>
      <c r="F3623" s="3"/>
      <c r="G3623" s="3"/>
      <c r="I3623" s="143"/>
      <c r="J3623" s="143"/>
      <c r="K3623" s="143"/>
      <c r="L3623" s="143"/>
      <c r="M3623" s="237"/>
      <c r="N3623" s="143"/>
      <c r="O3623" s="143"/>
      <c r="P3623" s="143"/>
      <c r="Q3623" s="143"/>
      <c r="R3623" s="143"/>
      <c r="S3623" s="143"/>
      <c r="T3623" s="143"/>
      <c r="U3623" s="143"/>
      <c r="V3623" s="143"/>
      <c r="W3623" s="90">
        <f>IF(AND($AM$17&gt;=$X3623,$AM$17&lt;=$Y3623),'TARIFA ENTREGA A DIRECCION USD'!A3623,$W3624)</f>
        <v>0</v>
      </c>
      <c r="X3623" s="90">
        <v>3614.0010000000002</v>
      </c>
      <c r="Y3623" s="90">
        <v>3615</v>
      </c>
      <c r="Z3623" s="144"/>
    </row>
    <row r="3624" spans="1:26" x14ac:dyDescent="0.2">
      <c r="A3624" s="3"/>
      <c r="B3624" s="3"/>
      <c r="C3624" s="3"/>
      <c r="D3624" s="3"/>
      <c r="E3624" s="3"/>
      <c r="F3624" s="3"/>
      <c r="G3624" s="3"/>
      <c r="I3624" s="143"/>
      <c r="J3624" s="143"/>
      <c r="K3624" s="143"/>
      <c r="L3624" s="143"/>
      <c r="M3624" s="237"/>
      <c r="N3624" s="143"/>
      <c r="O3624" s="143"/>
      <c r="P3624" s="143"/>
      <c r="Q3624" s="143"/>
      <c r="R3624" s="143"/>
      <c r="S3624" s="143"/>
      <c r="T3624" s="143"/>
      <c r="U3624" s="143"/>
      <c r="V3624" s="143"/>
      <c r="W3624" s="90">
        <f>IF(AND($AM$17&gt;=$X3624,$AM$17&lt;=$Y3624),'TARIFA ENTREGA A DIRECCION USD'!A3624,$W3625)</f>
        <v>0</v>
      </c>
      <c r="X3624" s="90">
        <v>3615.0010000000002</v>
      </c>
      <c r="Y3624" s="90">
        <v>3616</v>
      </c>
      <c r="Z3624" s="144"/>
    </row>
    <row r="3625" spans="1:26" x14ac:dyDescent="0.2">
      <c r="A3625" s="3"/>
      <c r="B3625" s="3"/>
      <c r="C3625" s="3"/>
      <c r="D3625" s="3"/>
      <c r="E3625" s="3"/>
      <c r="F3625" s="3"/>
      <c r="G3625" s="3"/>
      <c r="I3625" s="143"/>
      <c r="J3625" s="143"/>
      <c r="K3625" s="143"/>
      <c r="L3625" s="143"/>
      <c r="M3625" s="237"/>
      <c r="N3625" s="143"/>
      <c r="O3625" s="143"/>
      <c r="P3625" s="143"/>
      <c r="Q3625" s="143"/>
      <c r="R3625" s="143"/>
      <c r="S3625" s="143"/>
      <c r="T3625" s="143"/>
      <c r="U3625" s="143"/>
      <c r="V3625" s="143"/>
      <c r="W3625" s="90">
        <f>IF(AND($AM$17&gt;=$X3625,$AM$17&lt;=$Y3625),'TARIFA ENTREGA A DIRECCION USD'!A3625,$W3626)</f>
        <v>0</v>
      </c>
      <c r="X3625" s="90">
        <v>3616.0010000000002</v>
      </c>
      <c r="Y3625" s="90">
        <v>3617</v>
      </c>
      <c r="Z3625" s="144"/>
    </row>
    <row r="3626" spans="1:26" x14ac:dyDescent="0.2">
      <c r="A3626" s="3"/>
      <c r="B3626" s="3"/>
      <c r="C3626" s="3"/>
      <c r="D3626" s="3"/>
      <c r="E3626" s="3"/>
      <c r="F3626" s="3"/>
      <c r="G3626" s="3"/>
      <c r="I3626" s="143"/>
      <c r="J3626" s="143"/>
      <c r="K3626" s="143"/>
      <c r="L3626" s="143"/>
      <c r="M3626" s="237"/>
      <c r="N3626" s="143"/>
      <c r="O3626" s="143"/>
      <c r="P3626" s="143"/>
      <c r="Q3626" s="143"/>
      <c r="R3626" s="143"/>
      <c r="S3626" s="143"/>
      <c r="T3626" s="143"/>
      <c r="U3626" s="143"/>
      <c r="V3626" s="143"/>
      <c r="W3626" s="90">
        <f>IF(AND($AM$17&gt;=$X3626,$AM$17&lt;=$Y3626),'TARIFA ENTREGA A DIRECCION USD'!A3626,$W3627)</f>
        <v>0</v>
      </c>
      <c r="X3626" s="90">
        <v>3617.0010000000002</v>
      </c>
      <c r="Y3626" s="90">
        <v>3618</v>
      </c>
      <c r="Z3626" s="144"/>
    </row>
    <row r="3627" spans="1:26" x14ac:dyDescent="0.2">
      <c r="A3627" s="3"/>
      <c r="B3627" s="3"/>
      <c r="C3627" s="3"/>
      <c r="D3627" s="3"/>
      <c r="E3627" s="3"/>
      <c r="F3627" s="3"/>
      <c r="G3627" s="3"/>
      <c r="I3627" s="143"/>
      <c r="J3627" s="143"/>
      <c r="K3627" s="143"/>
      <c r="L3627" s="143"/>
      <c r="M3627" s="237"/>
      <c r="N3627" s="143"/>
      <c r="O3627" s="143"/>
      <c r="P3627" s="143"/>
      <c r="Q3627" s="143"/>
      <c r="R3627" s="143"/>
      <c r="S3627" s="143"/>
      <c r="T3627" s="143"/>
      <c r="U3627" s="143"/>
      <c r="V3627" s="143"/>
      <c r="W3627" s="90">
        <f>IF(AND($AM$17&gt;=$X3627,$AM$17&lt;=$Y3627),'TARIFA ENTREGA A DIRECCION USD'!A3627,$W3628)</f>
        <v>0</v>
      </c>
      <c r="X3627" s="90">
        <v>3618.0010000000002</v>
      </c>
      <c r="Y3627" s="90">
        <v>3619</v>
      </c>
      <c r="Z3627" s="144"/>
    </row>
    <row r="3628" spans="1:26" x14ac:dyDescent="0.2">
      <c r="A3628" s="3"/>
      <c r="B3628" s="3"/>
      <c r="C3628" s="3"/>
      <c r="D3628" s="3"/>
      <c r="E3628" s="3"/>
      <c r="F3628" s="3"/>
      <c r="G3628" s="3"/>
      <c r="I3628" s="143"/>
      <c r="J3628" s="143"/>
      <c r="K3628" s="143"/>
      <c r="L3628" s="143"/>
      <c r="M3628" s="237"/>
      <c r="N3628" s="143"/>
      <c r="O3628" s="143"/>
      <c r="P3628" s="143"/>
      <c r="Q3628" s="143"/>
      <c r="R3628" s="143"/>
      <c r="S3628" s="143"/>
      <c r="T3628" s="143"/>
      <c r="U3628" s="143"/>
      <c r="V3628" s="143"/>
      <c r="W3628" s="90">
        <f>IF(AND($AM$17&gt;=$X3628,$AM$17&lt;=$Y3628),'TARIFA ENTREGA A DIRECCION USD'!A3628,$W3629)</f>
        <v>0</v>
      </c>
      <c r="X3628" s="90">
        <v>3619.0010000000002</v>
      </c>
      <c r="Y3628" s="90">
        <v>3620</v>
      </c>
      <c r="Z3628" s="144"/>
    </row>
    <row r="3629" spans="1:26" x14ac:dyDescent="0.2">
      <c r="A3629" s="3"/>
      <c r="B3629" s="3"/>
      <c r="C3629" s="3"/>
      <c r="D3629" s="3"/>
      <c r="E3629" s="3"/>
      <c r="F3629" s="3"/>
      <c r="G3629" s="3"/>
      <c r="I3629" s="143"/>
      <c r="J3629" s="143"/>
      <c r="K3629" s="143"/>
      <c r="L3629" s="143"/>
      <c r="M3629" s="237"/>
      <c r="N3629" s="143"/>
      <c r="O3629" s="143"/>
      <c r="P3629" s="143"/>
      <c r="Q3629" s="143"/>
      <c r="R3629" s="143"/>
      <c r="S3629" s="143"/>
      <c r="T3629" s="143"/>
      <c r="U3629" s="143"/>
      <c r="V3629" s="143"/>
      <c r="W3629" s="90">
        <f>IF(AND($AM$17&gt;=$X3629,$AM$17&lt;=$Y3629),'TARIFA ENTREGA A DIRECCION USD'!A3629,$W3630)</f>
        <v>0</v>
      </c>
      <c r="X3629" s="90">
        <v>3620.0010000000002</v>
      </c>
      <c r="Y3629" s="90">
        <v>3621</v>
      </c>
      <c r="Z3629" s="144"/>
    </row>
    <row r="3630" spans="1:26" x14ac:dyDescent="0.2">
      <c r="A3630" s="3"/>
      <c r="B3630" s="3"/>
      <c r="C3630" s="3"/>
      <c r="D3630" s="3"/>
      <c r="E3630" s="3"/>
      <c r="F3630" s="3"/>
      <c r="G3630" s="3"/>
      <c r="I3630" s="143"/>
      <c r="J3630" s="143"/>
      <c r="K3630" s="143"/>
      <c r="L3630" s="143"/>
      <c r="M3630" s="237"/>
      <c r="N3630" s="143"/>
      <c r="O3630" s="143"/>
      <c r="P3630" s="143"/>
      <c r="Q3630" s="143"/>
      <c r="R3630" s="143"/>
      <c r="S3630" s="143"/>
      <c r="T3630" s="143"/>
      <c r="U3630" s="143"/>
      <c r="V3630" s="143"/>
      <c r="W3630" s="90">
        <f>IF(AND($AM$17&gt;=$X3630,$AM$17&lt;=$Y3630),'TARIFA ENTREGA A DIRECCION USD'!A3630,$W3631)</f>
        <v>0</v>
      </c>
      <c r="X3630" s="90">
        <v>3621.0010000000002</v>
      </c>
      <c r="Y3630" s="90">
        <v>3622</v>
      </c>
      <c r="Z3630" s="144"/>
    </row>
    <row r="3631" spans="1:26" x14ac:dyDescent="0.2">
      <c r="A3631" s="3"/>
      <c r="B3631" s="3"/>
      <c r="C3631" s="3"/>
      <c r="D3631" s="3"/>
      <c r="E3631" s="3"/>
      <c r="F3631" s="3"/>
      <c r="G3631" s="3"/>
      <c r="I3631" s="143"/>
      <c r="J3631" s="143"/>
      <c r="K3631" s="143"/>
      <c r="L3631" s="143"/>
      <c r="M3631" s="237"/>
      <c r="N3631" s="143"/>
      <c r="O3631" s="143"/>
      <c r="P3631" s="143"/>
      <c r="Q3631" s="143"/>
      <c r="R3631" s="143"/>
      <c r="S3631" s="143"/>
      <c r="T3631" s="143"/>
      <c r="U3631" s="143"/>
      <c r="V3631" s="143"/>
      <c r="W3631" s="90">
        <f>IF(AND($AM$17&gt;=$X3631,$AM$17&lt;=$Y3631),'TARIFA ENTREGA A DIRECCION USD'!A3631,$W3632)</f>
        <v>0</v>
      </c>
      <c r="X3631" s="90">
        <v>3622.0010000000002</v>
      </c>
      <c r="Y3631" s="90">
        <v>3623</v>
      </c>
      <c r="Z3631" s="144"/>
    </row>
    <row r="3632" spans="1:26" x14ac:dyDescent="0.2">
      <c r="A3632" s="3"/>
      <c r="B3632" s="3"/>
      <c r="C3632" s="3"/>
      <c r="D3632" s="3"/>
      <c r="E3632" s="3"/>
      <c r="F3632" s="3"/>
      <c r="G3632" s="3"/>
      <c r="I3632" s="143"/>
      <c r="J3632" s="143"/>
      <c r="K3632" s="143"/>
      <c r="L3632" s="143"/>
      <c r="M3632" s="237"/>
      <c r="N3632" s="143"/>
      <c r="O3632" s="143"/>
      <c r="P3632" s="143"/>
      <c r="Q3632" s="143"/>
      <c r="R3632" s="143"/>
      <c r="S3632" s="143"/>
      <c r="T3632" s="143"/>
      <c r="U3632" s="143"/>
      <c r="V3632" s="143"/>
      <c r="W3632" s="90">
        <f>IF(AND($AM$17&gt;=$X3632,$AM$17&lt;=$Y3632),'TARIFA ENTREGA A DIRECCION USD'!A3632,$W3633)</f>
        <v>0</v>
      </c>
      <c r="X3632" s="90">
        <v>3623.0010000000002</v>
      </c>
      <c r="Y3632" s="90">
        <v>3624</v>
      </c>
      <c r="Z3632" s="144"/>
    </row>
    <row r="3633" spans="1:26" x14ac:dyDescent="0.2">
      <c r="A3633" s="3"/>
      <c r="B3633" s="3"/>
      <c r="C3633" s="3"/>
      <c r="D3633" s="3"/>
      <c r="E3633" s="3"/>
      <c r="F3633" s="3"/>
      <c r="G3633" s="3"/>
      <c r="I3633" s="143"/>
      <c r="J3633" s="143"/>
      <c r="K3633" s="143"/>
      <c r="L3633" s="143"/>
      <c r="M3633" s="237"/>
      <c r="N3633" s="143"/>
      <c r="O3633" s="143"/>
      <c r="P3633" s="143"/>
      <c r="Q3633" s="143"/>
      <c r="R3633" s="143"/>
      <c r="S3633" s="143"/>
      <c r="T3633" s="143"/>
      <c r="U3633" s="143"/>
      <c r="V3633" s="143"/>
      <c r="W3633" s="90">
        <f>IF(AND($AM$17&gt;=$X3633,$AM$17&lt;=$Y3633),'TARIFA ENTREGA A DIRECCION USD'!A3633,$W3634)</f>
        <v>0</v>
      </c>
      <c r="X3633" s="90">
        <v>3624.0010000000002</v>
      </c>
      <c r="Y3633" s="90">
        <v>3625</v>
      </c>
      <c r="Z3633" s="144"/>
    </row>
    <row r="3634" spans="1:26" x14ac:dyDescent="0.2">
      <c r="A3634" s="3"/>
      <c r="B3634" s="3"/>
      <c r="C3634" s="3"/>
      <c r="D3634" s="3"/>
      <c r="E3634" s="3"/>
      <c r="F3634" s="3"/>
      <c r="G3634" s="3"/>
      <c r="I3634" s="143"/>
      <c r="J3634" s="143"/>
      <c r="K3634" s="143"/>
      <c r="L3634" s="143"/>
      <c r="M3634" s="237"/>
      <c r="N3634" s="143"/>
      <c r="O3634" s="143"/>
      <c r="P3634" s="143"/>
      <c r="Q3634" s="143"/>
      <c r="R3634" s="143"/>
      <c r="S3634" s="143"/>
      <c r="T3634" s="143"/>
      <c r="U3634" s="143"/>
      <c r="V3634" s="143"/>
      <c r="W3634" s="90">
        <f>IF(AND($AM$17&gt;=$X3634,$AM$17&lt;=$Y3634),'TARIFA ENTREGA A DIRECCION USD'!A3634,$W3635)</f>
        <v>0</v>
      </c>
      <c r="X3634" s="90">
        <v>3625.0010000000002</v>
      </c>
      <c r="Y3634" s="90">
        <v>3626</v>
      </c>
      <c r="Z3634" s="144"/>
    </row>
    <row r="3635" spans="1:26" x14ac:dyDescent="0.2">
      <c r="A3635" s="3"/>
      <c r="B3635" s="3"/>
      <c r="C3635" s="3"/>
      <c r="D3635" s="3"/>
      <c r="E3635" s="3"/>
      <c r="F3635" s="3"/>
      <c r="G3635" s="3"/>
      <c r="I3635" s="143"/>
      <c r="J3635" s="143"/>
      <c r="K3635" s="143"/>
      <c r="L3635" s="143"/>
      <c r="M3635" s="237"/>
      <c r="N3635" s="143"/>
      <c r="O3635" s="143"/>
      <c r="P3635" s="143"/>
      <c r="Q3635" s="143"/>
      <c r="R3635" s="143"/>
      <c r="S3635" s="143"/>
      <c r="T3635" s="143"/>
      <c r="U3635" s="143"/>
      <c r="V3635" s="143"/>
      <c r="W3635" s="90">
        <f>IF(AND($AM$17&gt;=$X3635,$AM$17&lt;=$Y3635),'TARIFA ENTREGA A DIRECCION USD'!A3635,$W3636)</f>
        <v>0</v>
      </c>
      <c r="X3635" s="90">
        <v>3626.0010000000002</v>
      </c>
      <c r="Y3635" s="90">
        <v>3627</v>
      </c>
      <c r="Z3635" s="144"/>
    </row>
    <row r="3636" spans="1:26" x14ac:dyDescent="0.2">
      <c r="A3636" s="3"/>
      <c r="B3636" s="3"/>
      <c r="C3636" s="3"/>
      <c r="D3636" s="3"/>
      <c r="E3636" s="3"/>
      <c r="F3636" s="3"/>
      <c r="G3636" s="3"/>
      <c r="I3636" s="143"/>
      <c r="J3636" s="143"/>
      <c r="K3636" s="143"/>
      <c r="L3636" s="143"/>
      <c r="M3636" s="237"/>
      <c r="N3636" s="143"/>
      <c r="O3636" s="143"/>
      <c r="P3636" s="143"/>
      <c r="Q3636" s="143"/>
      <c r="R3636" s="143"/>
      <c r="S3636" s="143"/>
      <c r="T3636" s="143"/>
      <c r="U3636" s="143"/>
      <c r="V3636" s="143"/>
      <c r="W3636" s="90">
        <f>IF(AND($AM$17&gt;=$X3636,$AM$17&lt;=$Y3636),'TARIFA ENTREGA A DIRECCION USD'!A3636,$W3637)</f>
        <v>0</v>
      </c>
      <c r="X3636" s="90">
        <v>3627.0010000000002</v>
      </c>
      <c r="Y3636" s="90">
        <v>3628</v>
      </c>
      <c r="Z3636" s="144"/>
    </row>
    <row r="3637" spans="1:26" x14ac:dyDescent="0.2">
      <c r="A3637" s="3"/>
      <c r="B3637" s="3"/>
      <c r="C3637" s="3"/>
      <c r="D3637" s="3"/>
      <c r="E3637" s="3"/>
      <c r="F3637" s="3"/>
      <c r="G3637" s="3"/>
      <c r="I3637" s="143"/>
      <c r="J3637" s="143"/>
      <c r="K3637" s="143"/>
      <c r="L3637" s="143"/>
      <c r="M3637" s="237"/>
      <c r="N3637" s="143"/>
      <c r="O3637" s="143"/>
      <c r="P3637" s="143"/>
      <c r="Q3637" s="143"/>
      <c r="R3637" s="143"/>
      <c r="S3637" s="143"/>
      <c r="T3637" s="143"/>
      <c r="U3637" s="143"/>
      <c r="V3637" s="143"/>
      <c r="W3637" s="90">
        <f>IF(AND($AM$17&gt;=$X3637,$AM$17&lt;=$Y3637),'TARIFA ENTREGA A DIRECCION USD'!A3637,$W3638)</f>
        <v>0</v>
      </c>
      <c r="X3637" s="90">
        <v>3628.0010000000002</v>
      </c>
      <c r="Y3637" s="90">
        <v>3629</v>
      </c>
      <c r="Z3637" s="144"/>
    </row>
    <row r="3638" spans="1:26" x14ac:dyDescent="0.2">
      <c r="A3638" s="3"/>
      <c r="B3638" s="3"/>
      <c r="C3638" s="3"/>
      <c r="D3638" s="3"/>
      <c r="E3638" s="3"/>
      <c r="F3638" s="3"/>
      <c r="G3638" s="3"/>
      <c r="I3638" s="143"/>
      <c r="J3638" s="143"/>
      <c r="K3638" s="143"/>
      <c r="L3638" s="143"/>
      <c r="M3638" s="237"/>
      <c r="N3638" s="143"/>
      <c r="O3638" s="143"/>
      <c r="P3638" s="143"/>
      <c r="Q3638" s="143"/>
      <c r="R3638" s="143"/>
      <c r="S3638" s="143"/>
      <c r="T3638" s="143"/>
      <c r="U3638" s="143"/>
      <c r="V3638" s="143"/>
      <c r="W3638" s="90">
        <f>IF(AND($AM$17&gt;=$X3638,$AM$17&lt;=$Y3638),'TARIFA ENTREGA A DIRECCION USD'!A3638,$W3639)</f>
        <v>0</v>
      </c>
      <c r="X3638" s="90">
        <v>3629.0010000000002</v>
      </c>
      <c r="Y3638" s="90">
        <v>3630</v>
      </c>
      <c r="Z3638" s="144"/>
    </row>
    <row r="3639" spans="1:26" x14ac:dyDescent="0.2">
      <c r="A3639" s="3"/>
      <c r="B3639" s="3"/>
      <c r="C3639" s="3"/>
      <c r="D3639" s="3"/>
      <c r="E3639" s="3"/>
      <c r="F3639" s="3"/>
      <c r="G3639" s="3"/>
      <c r="I3639" s="143"/>
      <c r="J3639" s="143"/>
      <c r="K3639" s="143"/>
      <c r="L3639" s="143"/>
      <c r="M3639" s="237"/>
      <c r="N3639" s="143"/>
      <c r="O3639" s="143"/>
      <c r="P3639" s="143"/>
      <c r="Q3639" s="143"/>
      <c r="R3639" s="143"/>
      <c r="S3639" s="143"/>
      <c r="T3639" s="143"/>
      <c r="U3639" s="143"/>
      <c r="V3639" s="143"/>
      <c r="W3639" s="90">
        <f>IF(AND($AM$17&gt;=$X3639,$AM$17&lt;=$Y3639),'TARIFA ENTREGA A DIRECCION USD'!A3639,$W3640)</f>
        <v>0</v>
      </c>
      <c r="X3639" s="90">
        <v>3630.0010000000002</v>
      </c>
      <c r="Y3639" s="90">
        <v>3631</v>
      </c>
      <c r="Z3639" s="144"/>
    </row>
    <row r="3640" spans="1:26" x14ac:dyDescent="0.2">
      <c r="A3640" s="3"/>
      <c r="B3640" s="3"/>
      <c r="C3640" s="3"/>
      <c r="D3640" s="3"/>
      <c r="E3640" s="3"/>
      <c r="F3640" s="3"/>
      <c r="G3640" s="3"/>
      <c r="I3640" s="143"/>
      <c r="J3640" s="143"/>
      <c r="K3640" s="143"/>
      <c r="L3640" s="143"/>
      <c r="M3640" s="237"/>
      <c r="N3640" s="143"/>
      <c r="O3640" s="143"/>
      <c r="P3640" s="143"/>
      <c r="Q3640" s="143"/>
      <c r="R3640" s="143"/>
      <c r="S3640" s="143"/>
      <c r="T3640" s="143"/>
      <c r="U3640" s="143"/>
      <c r="V3640" s="143"/>
      <c r="W3640" s="90">
        <f>IF(AND($AM$17&gt;=$X3640,$AM$17&lt;=$Y3640),'TARIFA ENTREGA A DIRECCION USD'!A3640,$W3641)</f>
        <v>0</v>
      </c>
      <c r="X3640" s="90">
        <v>3631.0010000000002</v>
      </c>
      <c r="Y3640" s="90">
        <v>3632</v>
      </c>
      <c r="Z3640" s="144"/>
    </row>
    <row r="3641" spans="1:26" x14ac:dyDescent="0.2">
      <c r="A3641" s="3"/>
      <c r="B3641" s="3"/>
      <c r="C3641" s="3"/>
      <c r="D3641" s="3"/>
      <c r="E3641" s="3"/>
      <c r="F3641" s="3"/>
      <c r="G3641" s="3"/>
      <c r="I3641" s="143"/>
      <c r="J3641" s="143"/>
      <c r="K3641" s="143"/>
      <c r="L3641" s="143"/>
      <c r="M3641" s="237"/>
      <c r="N3641" s="143"/>
      <c r="O3641" s="143"/>
      <c r="P3641" s="143"/>
      <c r="Q3641" s="143"/>
      <c r="R3641" s="143"/>
      <c r="S3641" s="143"/>
      <c r="T3641" s="143"/>
      <c r="U3641" s="143"/>
      <c r="V3641" s="143"/>
      <c r="W3641" s="90">
        <f>IF(AND($AM$17&gt;=$X3641,$AM$17&lt;=$Y3641),'TARIFA ENTREGA A DIRECCION USD'!A3641,$W3642)</f>
        <v>0</v>
      </c>
      <c r="X3641" s="90">
        <v>3632.0010000000002</v>
      </c>
      <c r="Y3641" s="90">
        <v>3633</v>
      </c>
      <c r="Z3641" s="144"/>
    </row>
    <row r="3642" spans="1:26" x14ac:dyDescent="0.2">
      <c r="A3642" s="3"/>
      <c r="B3642" s="3"/>
      <c r="C3642" s="3"/>
      <c r="D3642" s="3"/>
      <c r="E3642" s="3"/>
      <c r="F3642" s="3"/>
      <c r="G3642" s="3"/>
      <c r="I3642" s="143"/>
      <c r="J3642" s="143"/>
      <c r="K3642" s="143"/>
      <c r="L3642" s="143"/>
      <c r="M3642" s="237"/>
      <c r="N3642" s="143"/>
      <c r="O3642" s="143"/>
      <c r="P3642" s="143"/>
      <c r="Q3642" s="143"/>
      <c r="R3642" s="143"/>
      <c r="S3642" s="143"/>
      <c r="T3642" s="143"/>
      <c r="U3642" s="143"/>
      <c r="V3642" s="143"/>
      <c r="W3642" s="90">
        <f>IF(AND($AM$17&gt;=$X3642,$AM$17&lt;=$Y3642),'TARIFA ENTREGA A DIRECCION USD'!A3642,$W3643)</f>
        <v>0</v>
      </c>
      <c r="X3642" s="90">
        <v>3633.0010000000002</v>
      </c>
      <c r="Y3642" s="90">
        <v>3634</v>
      </c>
      <c r="Z3642" s="144"/>
    </row>
    <row r="3643" spans="1:26" x14ac:dyDescent="0.2">
      <c r="A3643" s="3"/>
      <c r="B3643" s="3"/>
      <c r="C3643" s="3"/>
      <c r="D3643" s="3"/>
      <c r="E3643" s="3"/>
      <c r="F3643" s="3"/>
      <c r="G3643" s="3"/>
      <c r="I3643" s="143"/>
      <c r="J3643" s="143"/>
      <c r="K3643" s="143"/>
      <c r="L3643" s="143"/>
      <c r="M3643" s="237"/>
      <c r="N3643" s="143"/>
      <c r="O3643" s="143"/>
      <c r="P3643" s="143"/>
      <c r="Q3643" s="143"/>
      <c r="R3643" s="143"/>
      <c r="S3643" s="143"/>
      <c r="T3643" s="143"/>
      <c r="U3643" s="143"/>
      <c r="V3643" s="143"/>
      <c r="W3643" s="90">
        <f>IF(AND($AM$17&gt;=$X3643,$AM$17&lt;=$Y3643),'TARIFA ENTREGA A DIRECCION USD'!A3643,$W3644)</f>
        <v>0</v>
      </c>
      <c r="X3643" s="90">
        <v>3634.0010000000002</v>
      </c>
      <c r="Y3643" s="90">
        <v>3635</v>
      </c>
      <c r="Z3643" s="144"/>
    </row>
    <row r="3644" spans="1:26" x14ac:dyDescent="0.2">
      <c r="A3644" s="3"/>
      <c r="B3644" s="3"/>
      <c r="C3644" s="3"/>
      <c r="D3644" s="3"/>
      <c r="E3644" s="3"/>
      <c r="F3644" s="3"/>
      <c r="G3644" s="3"/>
      <c r="I3644" s="143"/>
      <c r="J3644" s="143"/>
      <c r="K3644" s="143"/>
      <c r="L3644" s="143"/>
      <c r="M3644" s="237"/>
      <c r="N3644" s="143"/>
      <c r="O3644" s="143"/>
      <c r="P3644" s="143"/>
      <c r="Q3644" s="143"/>
      <c r="R3644" s="143"/>
      <c r="S3644" s="143"/>
      <c r="T3644" s="143"/>
      <c r="U3644" s="143"/>
      <c r="V3644" s="143"/>
      <c r="W3644" s="90">
        <f>IF(AND($AM$17&gt;=$X3644,$AM$17&lt;=$Y3644),'TARIFA ENTREGA A DIRECCION USD'!A3644,$W3645)</f>
        <v>0</v>
      </c>
      <c r="X3644" s="90">
        <v>3635.0010000000002</v>
      </c>
      <c r="Y3644" s="90">
        <v>3636</v>
      </c>
      <c r="Z3644" s="144"/>
    </row>
    <row r="3645" spans="1:26" x14ac:dyDescent="0.2">
      <c r="A3645" s="3"/>
      <c r="B3645" s="3"/>
      <c r="C3645" s="3"/>
      <c r="D3645" s="3"/>
      <c r="E3645" s="3"/>
      <c r="F3645" s="3"/>
      <c r="G3645" s="3"/>
      <c r="I3645" s="143"/>
      <c r="J3645" s="143"/>
      <c r="K3645" s="143"/>
      <c r="L3645" s="143"/>
      <c r="M3645" s="237"/>
      <c r="N3645" s="143"/>
      <c r="O3645" s="143"/>
      <c r="P3645" s="143"/>
      <c r="Q3645" s="143"/>
      <c r="R3645" s="143"/>
      <c r="S3645" s="143"/>
      <c r="T3645" s="143"/>
      <c r="U3645" s="143"/>
      <c r="V3645" s="143"/>
      <c r="W3645" s="90">
        <f>IF(AND($AM$17&gt;=$X3645,$AM$17&lt;=$Y3645),'TARIFA ENTREGA A DIRECCION USD'!A3645,$W3646)</f>
        <v>0</v>
      </c>
      <c r="X3645" s="90">
        <v>3636.0010000000002</v>
      </c>
      <c r="Y3645" s="90">
        <v>3637</v>
      </c>
      <c r="Z3645" s="144"/>
    </row>
    <row r="3646" spans="1:26" x14ac:dyDescent="0.2">
      <c r="A3646" s="3"/>
      <c r="B3646" s="3"/>
      <c r="C3646" s="3"/>
      <c r="D3646" s="3"/>
      <c r="E3646" s="3"/>
      <c r="F3646" s="3"/>
      <c r="G3646" s="3"/>
      <c r="I3646" s="143"/>
      <c r="J3646" s="143"/>
      <c r="K3646" s="143"/>
      <c r="L3646" s="143"/>
      <c r="M3646" s="237"/>
      <c r="N3646" s="143"/>
      <c r="O3646" s="143"/>
      <c r="P3646" s="143"/>
      <c r="Q3646" s="143"/>
      <c r="R3646" s="143"/>
      <c r="S3646" s="143"/>
      <c r="T3646" s="143"/>
      <c r="U3646" s="143"/>
      <c r="V3646" s="143"/>
      <c r="W3646" s="90">
        <f>IF(AND($AM$17&gt;=$X3646,$AM$17&lt;=$Y3646),'TARIFA ENTREGA A DIRECCION USD'!A3646,$W3647)</f>
        <v>0</v>
      </c>
      <c r="X3646" s="90">
        <v>3637.0010000000002</v>
      </c>
      <c r="Y3646" s="90">
        <v>3638</v>
      </c>
      <c r="Z3646" s="144"/>
    </row>
    <row r="3647" spans="1:26" x14ac:dyDescent="0.2">
      <c r="A3647" s="3"/>
      <c r="B3647" s="3"/>
      <c r="C3647" s="3"/>
      <c r="D3647" s="3"/>
      <c r="E3647" s="3"/>
      <c r="F3647" s="3"/>
      <c r="G3647" s="3"/>
      <c r="I3647" s="143"/>
      <c r="J3647" s="143"/>
      <c r="K3647" s="143"/>
      <c r="L3647" s="143"/>
      <c r="M3647" s="237"/>
      <c r="N3647" s="143"/>
      <c r="O3647" s="143"/>
      <c r="P3647" s="143"/>
      <c r="Q3647" s="143"/>
      <c r="R3647" s="143"/>
      <c r="S3647" s="143"/>
      <c r="T3647" s="143"/>
      <c r="U3647" s="143"/>
      <c r="V3647" s="143"/>
      <c r="W3647" s="90">
        <f>IF(AND($AM$17&gt;=$X3647,$AM$17&lt;=$Y3647),'TARIFA ENTREGA A DIRECCION USD'!A3647,$W3648)</f>
        <v>0</v>
      </c>
      <c r="X3647" s="90">
        <v>3638.0010000000002</v>
      </c>
      <c r="Y3647" s="90">
        <v>3639</v>
      </c>
      <c r="Z3647" s="144"/>
    </row>
    <row r="3648" spans="1:26" x14ac:dyDescent="0.2">
      <c r="A3648" s="3"/>
      <c r="B3648" s="3"/>
      <c r="C3648" s="3"/>
      <c r="D3648" s="3"/>
      <c r="E3648" s="3"/>
      <c r="F3648" s="3"/>
      <c r="G3648" s="3"/>
      <c r="I3648" s="143"/>
      <c r="J3648" s="143"/>
      <c r="K3648" s="143"/>
      <c r="L3648" s="143"/>
      <c r="M3648" s="237"/>
      <c r="N3648" s="143"/>
      <c r="O3648" s="143"/>
      <c r="P3648" s="143"/>
      <c r="Q3648" s="143"/>
      <c r="R3648" s="143"/>
      <c r="S3648" s="143"/>
      <c r="T3648" s="143"/>
      <c r="U3648" s="143"/>
      <c r="V3648" s="143"/>
      <c r="W3648" s="90">
        <f>IF(AND($AM$17&gt;=$X3648,$AM$17&lt;=$Y3648),'TARIFA ENTREGA A DIRECCION USD'!A3648,$W3649)</f>
        <v>0</v>
      </c>
      <c r="X3648" s="90">
        <v>3639.0010000000002</v>
      </c>
      <c r="Y3648" s="90">
        <v>3640</v>
      </c>
      <c r="Z3648" s="144"/>
    </row>
    <row r="3649" spans="1:26" x14ac:dyDescent="0.2">
      <c r="A3649" s="3"/>
      <c r="B3649" s="3"/>
      <c r="C3649" s="3"/>
      <c r="D3649" s="3"/>
      <c r="E3649" s="3"/>
      <c r="F3649" s="3"/>
      <c r="G3649" s="3"/>
      <c r="I3649" s="143"/>
      <c r="J3649" s="143"/>
      <c r="K3649" s="143"/>
      <c r="L3649" s="143"/>
      <c r="M3649" s="237"/>
      <c r="N3649" s="143"/>
      <c r="O3649" s="143"/>
      <c r="P3649" s="143"/>
      <c r="Q3649" s="143"/>
      <c r="R3649" s="143"/>
      <c r="S3649" s="143"/>
      <c r="T3649" s="143"/>
      <c r="U3649" s="143"/>
      <c r="V3649" s="143"/>
      <c r="W3649" s="90">
        <f>IF(AND($AM$17&gt;=$X3649,$AM$17&lt;=$Y3649),'TARIFA ENTREGA A DIRECCION USD'!A3649,$W3650)</f>
        <v>0</v>
      </c>
      <c r="X3649" s="90">
        <v>3640.0010000000002</v>
      </c>
      <c r="Y3649" s="90">
        <v>3641</v>
      </c>
      <c r="Z3649" s="144"/>
    </row>
    <row r="3650" spans="1:26" x14ac:dyDescent="0.2">
      <c r="A3650" s="3"/>
      <c r="B3650" s="3"/>
      <c r="C3650" s="3"/>
      <c r="D3650" s="3"/>
      <c r="E3650" s="3"/>
      <c r="F3650" s="3"/>
      <c r="G3650" s="3"/>
      <c r="I3650" s="143"/>
      <c r="J3650" s="143"/>
      <c r="K3650" s="143"/>
      <c r="L3650" s="143"/>
      <c r="M3650" s="237"/>
      <c r="N3650" s="143"/>
      <c r="O3650" s="143"/>
      <c r="P3650" s="143"/>
      <c r="Q3650" s="143"/>
      <c r="R3650" s="143"/>
      <c r="S3650" s="143"/>
      <c r="T3650" s="143"/>
      <c r="U3650" s="143"/>
      <c r="V3650" s="143"/>
      <c r="W3650" s="90">
        <f>IF(AND($AM$17&gt;=$X3650,$AM$17&lt;=$Y3650),'TARIFA ENTREGA A DIRECCION USD'!A3650,$W3651)</f>
        <v>0</v>
      </c>
      <c r="X3650" s="90">
        <v>3641.0010000000002</v>
      </c>
      <c r="Y3650" s="90">
        <v>3642</v>
      </c>
      <c r="Z3650" s="144"/>
    </row>
    <row r="3651" spans="1:26" x14ac:dyDescent="0.2">
      <c r="A3651" s="3"/>
      <c r="B3651" s="3"/>
      <c r="C3651" s="3"/>
      <c r="D3651" s="3"/>
      <c r="E3651" s="3"/>
      <c r="F3651" s="3"/>
      <c r="G3651" s="3"/>
      <c r="I3651" s="143"/>
      <c r="J3651" s="143"/>
      <c r="K3651" s="143"/>
      <c r="L3651" s="143"/>
      <c r="M3651" s="237"/>
      <c r="N3651" s="143"/>
      <c r="O3651" s="143"/>
      <c r="P3651" s="143"/>
      <c r="Q3651" s="143"/>
      <c r="R3651" s="143"/>
      <c r="S3651" s="143"/>
      <c r="T3651" s="143"/>
      <c r="U3651" s="143"/>
      <c r="V3651" s="143"/>
      <c r="W3651" s="90">
        <f>IF(AND($AM$17&gt;=$X3651,$AM$17&lt;=$Y3651),'TARIFA ENTREGA A DIRECCION USD'!A3651,$W3652)</f>
        <v>0</v>
      </c>
      <c r="X3651" s="90">
        <v>3642.0010000000002</v>
      </c>
      <c r="Y3651" s="90">
        <v>3643</v>
      </c>
      <c r="Z3651" s="144"/>
    </row>
    <row r="3652" spans="1:26" x14ac:dyDescent="0.2">
      <c r="A3652" s="3"/>
      <c r="B3652" s="3"/>
      <c r="C3652" s="3"/>
      <c r="D3652" s="3"/>
      <c r="E3652" s="3"/>
      <c r="F3652" s="3"/>
      <c r="G3652" s="3"/>
      <c r="I3652" s="143"/>
      <c r="J3652" s="143"/>
      <c r="K3652" s="143"/>
      <c r="L3652" s="143"/>
      <c r="M3652" s="237"/>
      <c r="N3652" s="143"/>
      <c r="O3652" s="143"/>
      <c r="P3652" s="143"/>
      <c r="Q3652" s="143"/>
      <c r="R3652" s="143"/>
      <c r="S3652" s="143"/>
      <c r="T3652" s="143"/>
      <c r="U3652" s="143"/>
      <c r="V3652" s="143"/>
      <c r="W3652" s="90">
        <f>IF(AND($AM$17&gt;=$X3652,$AM$17&lt;=$Y3652),'TARIFA ENTREGA A DIRECCION USD'!A3652,$W3653)</f>
        <v>0</v>
      </c>
      <c r="X3652" s="90">
        <v>3643.0010000000002</v>
      </c>
      <c r="Y3652" s="90">
        <v>3644</v>
      </c>
      <c r="Z3652" s="144"/>
    </row>
    <row r="3653" spans="1:26" x14ac:dyDescent="0.2">
      <c r="A3653" s="3"/>
      <c r="B3653" s="3"/>
      <c r="C3653" s="3"/>
      <c r="D3653" s="3"/>
      <c r="E3653" s="3"/>
      <c r="F3653" s="3"/>
      <c r="G3653" s="3"/>
      <c r="I3653" s="143"/>
      <c r="J3653" s="143"/>
      <c r="K3653" s="143"/>
      <c r="L3653" s="143"/>
      <c r="M3653" s="237"/>
      <c r="N3653" s="143"/>
      <c r="O3653" s="143"/>
      <c r="P3653" s="143"/>
      <c r="Q3653" s="143"/>
      <c r="R3653" s="143"/>
      <c r="S3653" s="143"/>
      <c r="T3653" s="143"/>
      <c r="U3653" s="143"/>
      <c r="V3653" s="143"/>
      <c r="W3653" s="90">
        <f>IF(AND($AM$17&gt;=$X3653,$AM$17&lt;=$Y3653),'TARIFA ENTREGA A DIRECCION USD'!A3653,$W3654)</f>
        <v>0</v>
      </c>
      <c r="X3653" s="90">
        <v>3644.0010000000002</v>
      </c>
      <c r="Y3653" s="90">
        <v>3645</v>
      </c>
      <c r="Z3653" s="144"/>
    </row>
    <row r="3654" spans="1:26" x14ac:dyDescent="0.2">
      <c r="A3654" s="3"/>
      <c r="B3654" s="3"/>
      <c r="C3654" s="3"/>
      <c r="D3654" s="3"/>
      <c r="E3654" s="3"/>
      <c r="F3654" s="3"/>
      <c r="G3654" s="3"/>
      <c r="I3654" s="143"/>
      <c r="J3654" s="143"/>
      <c r="K3654" s="143"/>
      <c r="L3654" s="143"/>
      <c r="M3654" s="237"/>
      <c r="N3654" s="143"/>
      <c r="O3654" s="143"/>
      <c r="P3654" s="143"/>
      <c r="Q3654" s="143"/>
      <c r="R3654" s="143"/>
      <c r="S3654" s="143"/>
      <c r="T3654" s="143"/>
      <c r="U3654" s="143"/>
      <c r="V3654" s="143"/>
      <c r="W3654" s="90">
        <f>IF(AND($AM$17&gt;=$X3654,$AM$17&lt;=$Y3654),'TARIFA ENTREGA A DIRECCION USD'!A3654,$W3655)</f>
        <v>0</v>
      </c>
      <c r="X3654" s="90">
        <v>3645.0010000000002</v>
      </c>
      <c r="Y3654" s="90">
        <v>3646</v>
      </c>
      <c r="Z3654" s="144"/>
    </row>
    <row r="3655" spans="1:26" x14ac:dyDescent="0.2">
      <c r="A3655" s="3"/>
      <c r="B3655" s="3"/>
      <c r="C3655" s="3"/>
      <c r="D3655" s="3"/>
      <c r="E3655" s="3"/>
      <c r="F3655" s="3"/>
      <c r="G3655" s="3"/>
      <c r="I3655" s="143"/>
      <c r="J3655" s="143"/>
      <c r="K3655" s="143"/>
      <c r="L3655" s="143"/>
      <c r="M3655" s="237"/>
      <c r="N3655" s="143"/>
      <c r="O3655" s="143"/>
      <c r="P3655" s="143"/>
      <c r="Q3655" s="143"/>
      <c r="R3655" s="143"/>
      <c r="S3655" s="143"/>
      <c r="T3655" s="143"/>
      <c r="U3655" s="143"/>
      <c r="V3655" s="143"/>
      <c r="W3655" s="90">
        <f>IF(AND($AM$17&gt;=$X3655,$AM$17&lt;=$Y3655),'TARIFA ENTREGA A DIRECCION USD'!A3655,$W3656)</f>
        <v>0</v>
      </c>
      <c r="X3655" s="90">
        <v>3646.0010000000002</v>
      </c>
      <c r="Y3655" s="90">
        <v>3647</v>
      </c>
      <c r="Z3655" s="144"/>
    </row>
    <row r="3656" spans="1:26" x14ac:dyDescent="0.2">
      <c r="A3656" s="3"/>
      <c r="B3656" s="3"/>
      <c r="C3656" s="3"/>
      <c r="D3656" s="3"/>
      <c r="E3656" s="3"/>
      <c r="F3656" s="3"/>
      <c r="G3656" s="3"/>
      <c r="I3656" s="143"/>
      <c r="J3656" s="143"/>
      <c r="K3656" s="143"/>
      <c r="L3656" s="143"/>
      <c r="M3656" s="237"/>
      <c r="N3656" s="143"/>
      <c r="O3656" s="143"/>
      <c r="P3656" s="143"/>
      <c r="Q3656" s="143"/>
      <c r="R3656" s="143"/>
      <c r="S3656" s="143"/>
      <c r="T3656" s="143"/>
      <c r="U3656" s="143"/>
      <c r="V3656" s="143"/>
      <c r="W3656" s="90">
        <f>IF(AND($AM$17&gt;=$X3656,$AM$17&lt;=$Y3656),'TARIFA ENTREGA A DIRECCION USD'!A3656,$W3657)</f>
        <v>0</v>
      </c>
      <c r="X3656" s="90">
        <v>3647.0010000000002</v>
      </c>
      <c r="Y3656" s="90">
        <v>3648</v>
      </c>
      <c r="Z3656" s="144"/>
    </row>
    <row r="3657" spans="1:26" x14ac:dyDescent="0.2">
      <c r="A3657" s="3"/>
      <c r="B3657" s="3"/>
      <c r="C3657" s="3"/>
      <c r="D3657" s="3"/>
      <c r="E3657" s="3"/>
      <c r="F3657" s="3"/>
      <c r="G3657" s="3"/>
      <c r="I3657" s="143"/>
      <c r="J3657" s="143"/>
      <c r="K3657" s="143"/>
      <c r="L3657" s="143"/>
      <c r="M3657" s="237"/>
      <c r="N3657" s="143"/>
      <c r="O3657" s="143"/>
      <c r="P3657" s="143"/>
      <c r="Q3657" s="143"/>
      <c r="R3657" s="143"/>
      <c r="S3657" s="143"/>
      <c r="T3657" s="143"/>
      <c r="U3657" s="143"/>
      <c r="V3657" s="143"/>
      <c r="W3657" s="90">
        <f>IF(AND($AM$17&gt;=$X3657,$AM$17&lt;=$Y3657),'TARIFA ENTREGA A DIRECCION USD'!A3657,$W3658)</f>
        <v>0</v>
      </c>
      <c r="X3657" s="90">
        <v>3648.0010000000002</v>
      </c>
      <c r="Y3657" s="90">
        <v>3649</v>
      </c>
      <c r="Z3657" s="144"/>
    </row>
    <row r="3658" spans="1:26" x14ac:dyDescent="0.2">
      <c r="A3658" s="3"/>
      <c r="B3658" s="3"/>
      <c r="C3658" s="3"/>
      <c r="D3658" s="3"/>
      <c r="E3658" s="3"/>
      <c r="F3658" s="3"/>
      <c r="G3658" s="3"/>
      <c r="I3658" s="143"/>
      <c r="J3658" s="143"/>
      <c r="K3658" s="143"/>
      <c r="L3658" s="143"/>
      <c r="M3658" s="237"/>
      <c r="N3658" s="143"/>
      <c r="O3658" s="143"/>
      <c r="P3658" s="143"/>
      <c r="Q3658" s="143"/>
      <c r="R3658" s="143"/>
      <c r="S3658" s="143"/>
      <c r="T3658" s="143"/>
      <c r="U3658" s="143"/>
      <c r="V3658" s="143"/>
      <c r="W3658" s="90">
        <f>IF(AND($AM$17&gt;=$X3658,$AM$17&lt;=$Y3658),'TARIFA ENTREGA A DIRECCION USD'!A3658,$W3659)</f>
        <v>0</v>
      </c>
      <c r="X3658" s="90">
        <v>3649.0010000000002</v>
      </c>
      <c r="Y3658" s="90">
        <v>3650</v>
      </c>
      <c r="Z3658" s="144"/>
    </row>
    <row r="3659" spans="1:26" x14ac:dyDescent="0.2">
      <c r="A3659" s="3"/>
      <c r="B3659" s="3"/>
      <c r="C3659" s="3"/>
      <c r="D3659" s="3"/>
      <c r="E3659" s="3"/>
      <c r="F3659" s="3"/>
      <c r="G3659" s="3"/>
      <c r="I3659" s="143"/>
      <c r="J3659" s="143"/>
      <c r="K3659" s="143"/>
      <c r="L3659" s="143"/>
      <c r="M3659" s="237"/>
      <c r="N3659" s="143"/>
      <c r="O3659" s="143"/>
      <c r="P3659" s="143"/>
      <c r="Q3659" s="143"/>
      <c r="R3659" s="143"/>
      <c r="S3659" s="143"/>
      <c r="T3659" s="143"/>
      <c r="U3659" s="143"/>
      <c r="V3659" s="143"/>
      <c r="W3659" s="90">
        <f>IF(AND($AM$17&gt;=$X3659,$AM$17&lt;=$Y3659),'TARIFA ENTREGA A DIRECCION USD'!A3659,$W3660)</f>
        <v>0</v>
      </c>
      <c r="X3659" s="90">
        <v>3650.0010000000002</v>
      </c>
      <c r="Y3659" s="90">
        <v>3651</v>
      </c>
      <c r="Z3659" s="144"/>
    </row>
    <row r="3660" spans="1:26" x14ac:dyDescent="0.2">
      <c r="A3660" s="3"/>
      <c r="B3660" s="3"/>
      <c r="C3660" s="3"/>
      <c r="D3660" s="3"/>
      <c r="E3660" s="3"/>
      <c r="F3660" s="3"/>
      <c r="G3660" s="3"/>
      <c r="I3660" s="143"/>
      <c r="J3660" s="143"/>
      <c r="K3660" s="143"/>
      <c r="L3660" s="143"/>
      <c r="M3660" s="237"/>
      <c r="N3660" s="143"/>
      <c r="O3660" s="143"/>
      <c r="P3660" s="143"/>
      <c r="Q3660" s="143"/>
      <c r="R3660" s="143"/>
      <c r="S3660" s="143"/>
      <c r="T3660" s="143"/>
      <c r="U3660" s="143"/>
      <c r="V3660" s="143"/>
      <c r="W3660" s="90">
        <f>IF(AND($AM$17&gt;=$X3660,$AM$17&lt;=$Y3660),'TARIFA ENTREGA A DIRECCION USD'!A3660,$W3661)</f>
        <v>0</v>
      </c>
      <c r="X3660" s="90">
        <v>3651.0010000000002</v>
      </c>
      <c r="Y3660" s="90">
        <v>3652</v>
      </c>
      <c r="Z3660" s="144"/>
    </row>
    <row r="3661" spans="1:26" x14ac:dyDescent="0.2">
      <c r="A3661" s="3"/>
      <c r="B3661" s="3"/>
      <c r="C3661" s="3"/>
      <c r="D3661" s="3"/>
      <c r="E3661" s="3"/>
      <c r="F3661" s="3"/>
      <c r="G3661" s="3"/>
      <c r="I3661" s="143"/>
      <c r="J3661" s="143"/>
      <c r="K3661" s="143"/>
      <c r="L3661" s="143"/>
      <c r="M3661" s="237"/>
      <c r="N3661" s="143"/>
      <c r="O3661" s="143"/>
      <c r="P3661" s="143"/>
      <c r="Q3661" s="143"/>
      <c r="R3661" s="143"/>
      <c r="S3661" s="143"/>
      <c r="T3661" s="143"/>
      <c r="U3661" s="143"/>
      <c r="V3661" s="143"/>
      <c r="W3661" s="90">
        <f>IF(AND($AM$17&gt;=$X3661,$AM$17&lt;=$Y3661),'TARIFA ENTREGA A DIRECCION USD'!A3661,$W3662)</f>
        <v>0</v>
      </c>
      <c r="X3661" s="90">
        <v>3652.0010000000002</v>
      </c>
      <c r="Y3661" s="90">
        <v>3653</v>
      </c>
      <c r="Z3661" s="144"/>
    </row>
    <row r="3662" spans="1:26" x14ac:dyDescent="0.2">
      <c r="A3662" s="3"/>
      <c r="B3662" s="3"/>
      <c r="C3662" s="3"/>
      <c r="D3662" s="3"/>
      <c r="E3662" s="3"/>
      <c r="F3662" s="3"/>
      <c r="G3662" s="3"/>
      <c r="I3662" s="143"/>
      <c r="J3662" s="143"/>
      <c r="K3662" s="143"/>
      <c r="L3662" s="143"/>
      <c r="M3662" s="237"/>
      <c r="N3662" s="143"/>
      <c r="O3662" s="143"/>
      <c r="P3662" s="143"/>
      <c r="Q3662" s="143"/>
      <c r="R3662" s="143"/>
      <c r="S3662" s="143"/>
      <c r="T3662" s="143"/>
      <c r="U3662" s="143"/>
      <c r="V3662" s="143"/>
      <c r="W3662" s="90">
        <f>IF(AND($AM$17&gt;=$X3662,$AM$17&lt;=$Y3662),'TARIFA ENTREGA A DIRECCION USD'!A3662,$W3663)</f>
        <v>0</v>
      </c>
      <c r="X3662" s="90">
        <v>3653.0010000000002</v>
      </c>
      <c r="Y3662" s="90">
        <v>3654</v>
      </c>
      <c r="Z3662" s="144"/>
    </row>
    <row r="3663" spans="1:26" x14ac:dyDescent="0.2">
      <c r="A3663" s="3"/>
      <c r="B3663" s="3"/>
      <c r="C3663" s="3"/>
      <c r="D3663" s="3"/>
      <c r="E3663" s="3"/>
      <c r="F3663" s="3"/>
      <c r="G3663" s="3"/>
      <c r="I3663" s="143"/>
      <c r="J3663" s="143"/>
      <c r="K3663" s="143"/>
      <c r="L3663" s="143"/>
      <c r="M3663" s="237"/>
      <c r="N3663" s="143"/>
      <c r="O3663" s="143"/>
      <c r="P3663" s="143"/>
      <c r="Q3663" s="143"/>
      <c r="R3663" s="143"/>
      <c r="S3663" s="143"/>
      <c r="T3663" s="143"/>
      <c r="U3663" s="143"/>
      <c r="V3663" s="143"/>
      <c r="W3663" s="90">
        <f>IF(AND($AM$17&gt;=$X3663,$AM$17&lt;=$Y3663),'TARIFA ENTREGA A DIRECCION USD'!A3663,$W3664)</f>
        <v>0</v>
      </c>
      <c r="X3663" s="90">
        <v>3654.0010000000002</v>
      </c>
      <c r="Y3663" s="90">
        <v>3655</v>
      </c>
      <c r="Z3663" s="144"/>
    </row>
    <row r="3664" spans="1:26" x14ac:dyDescent="0.2">
      <c r="A3664" s="3"/>
      <c r="B3664" s="3"/>
      <c r="C3664" s="3"/>
      <c r="D3664" s="3"/>
      <c r="E3664" s="3"/>
      <c r="F3664" s="3"/>
      <c r="G3664" s="3"/>
      <c r="I3664" s="143"/>
      <c r="J3664" s="143"/>
      <c r="K3664" s="143"/>
      <c r="L3664" s="143"/>
      <c r="M3664" s="237"/>
      <c r="N3664" s="143"/>
      <c r="O3664" s="143"/>
      <c r="P3664" s="143"/>
      <c r="Q3664" s="143"/>
      <c r="R3664" s="143"/>
      <c r="S3664" s="143"/>
      <c r="T3664" s="143"/>
      <c r="U3664" s="143"/>
      <c r="V3664" s="143"/>
      <c r="W3664" s="90">
        <f>IF(AND($AM$17&gt;=$X3664,$AM$17&lt;=$Y3664),'TARIFA ENTREGA A DIRECCION USD'!A3664,$W3665)</f>
        <v>0</v>
      </c>
      <c r="X3664" s="90">
        <v>3655.0010000000002</v>
      </c>
      <c r="Y3664" s="90">
        <v>3656</v>
      </c>
      <c r="Z3664" s="144"/>
    </row>
    <row r="3665" spans="1:26" x14ac:dyDescent="0.2">
      <c r="A3665" s="3"/>
      <c r="B3665" s="3"/>
      <c r="C3665" s="3"/>
      <c r="D3665" s="3"/>
      <c r="E3665" s="3"/>
      <c r="F3665" s="3"/>
      <c r="G3665" s="3"/>
      <c r="I3665" s="143"/>
      <c r="J3665" s="143"/>
      <c r="K3665" s="143"/>
      <c r="L3665" s="143"/>
      <c r="M3665" s="237"/>
      <c r="N3665" s="143"/>
      <c r="O3665" s="143"/>
      <c r="P3665" s="143"/>
      <c r="Q3665" s="143"/>
      <c r="R3665" s="143"/>
      <c r="S3665" s="143"/>
      <c r="T3665" s="143"/>
      <c r="U3665" s="143"/>
      <c r="V3665" s="143"/>
      <c r="W3665" s="90">
        <f>IF(AND($AM$17&gt;=$X3665,$AM$17&lt;=$Y3665),'TARIFA ENTREGA A DIRECCION USD'!A3665,$W3666)</f>
        <v>0</v>
      </c>
      <c r="X3665" s="90">
        <v>3656.0010000000002</v>
      </c>
      <c r="Y3665" s="90">
        <v>3657</v>
      </c>
      <c r="Z3665" s="144"/>
    </row>
    <row r="3666" spans="1:26" x14ac:dyDescent="0.2">
      <c r="A3666" s="3"/>
      <c r="B3666" s="3"/>
      <c r="C3666" s="3"/>
      <c r="D3666" s="3"/>
      <c r="E3666" s="3"/>
      <c r="F3666" s="3"/>
      <c r="G3666" s="3"/>
      <c r="I3666" s="143"/>
      <c r="J3666" s="143"/>
      <c r="K3666" s="143"/>
      <c r="L3666" s="143"/>
      <c r="M3666" s="237"/>
      <c r="N3666" s="143"/>
      <c r="O3666" s="143"/>
      <c r="P3666" s="143"/>
      <c r="Q3666" s="143"/>
      <c r="R3666" s="143"/>
      <c r="S3666" s="143"/>
      <c r="T3666" s="143"/>
      <c r="U3666" s="143"/>
      <c r="V3666" s="143"/>
      <c r="W3666" s="90">
        <f>IF(AND($AM$17&gt;=$X3666,$AM$17&lt;=$Y3666),'TARIFA ENTREGA A DIRECCION USD'!A3666,$W3667)</f>
        <v>0</v>
      </c>
      <c r="X3666" s="90">
        <v>3657.0010000000002</v>
      </c>
      <c r="Y3666" s="90">
        <v>3658</v>
      </c>
      <c r="Z3666" s="144"/>
    </row>
    <row r="3667" spans="1:26" x14ac:dyDescent="0.2">
      <c r="A3667" s="3"/>
      <c r="B3667" s="3"/>
      <c r="C3667" s="3"/>
      <c r="D3667" s="3"/>
      <c r="E3667" s="3"/>
      <c r="F3667" s="3"/>
      <c r="G3667" s="3"/>
      <c r="I3667" s="143"/>
      <c r="J3667" s="143"/>
      <c r="K3667" s="143"/>
      <c r="L3667" s="143"/>
      <c r="M3667" s="237"/>
      <c r="N3667" s="143"/>
      <c r="O3667" s="143"/>
      <c r="P3667" s="143"/>
      <c r="Q3667" s="143"/>
      <c r="R3667" s="143"/>
      <c r="S3667" s="143"/>
      <c r="T3667" s="143"/>
      <c r="U3667" s="143"/>
      <c r="V3667" s="143"/>
      <c r="W3667" s="90">
        <f>IF(AND($AM$17&gt;=$X3667,$AM$17&lt;=$Y3667),'TARIFA ENTREGA A DIRECCION USD'!A3667,$W3668)</f>
        <v>0</v>
      </c>
      <c r="X3667" s="90">
        <v>3658.0010000000002</v>
      </c>
      <c r="Y3667" s="90">
        <v>3659</v>
      </c>
      <c r="Z3667" s="144"/>
    </row>
    <row r="3668" spans="1:26" x14ac:dyDescent="0.2">
      <c r="A3668" s="3"/>
      <c r="B3668" s="3"/>
      <c r="C3668" s="3"/>
      <c r="D3668" s="3"/>
      <c r="E3668" s="3"/>
      <c r="F3668" s="3"/>
      <c r="G3668" s="3"/>
      <c r="I3668" s="143"/>
      <c r="J3668" s="143"/>
      <c r="K3668" s="143"/>
      <c r="L3668" s="143"/>
      <c r="M3668" s="237"/>
      <c r="N3668" s="143"/>
      <c r="O3668" s="143"/>
      <c r="P3668" s="143"/>
      <c r="Q3668" s="143"/>
      <c r="R3668" s="143"/>
      <c r="S3668" s="143"/>
      <c r="T3668" s="143"/>
      <c r="U3668" s="143"/>
      <c r="V3668" s="143"/>
      <c r="W3668" s="90">
        <f>IF(AND($AM$17&gt;=$X3668,$AM$17&lt;=$Y3668),'TARIFA ENTREGA A DIRECCION USD'!A3668,$W3669)</f>
        <v>0</v>
      </c>
      <c r="X3668" s="90">
        <v>3659.0010000000002</v>
      </c>
      <c r="Y3668" s="90">
        <v>3660</v>
      </c>
      <c r="Z3668" s="144"/>
    </row>
    <row r="3669" spans="1:26" x14ac:dyDescent="0.2">
      <c r="A3669" s="3"/>
      <c r="B3669" s="3"/>
      <c r="C3669" s="3"/>
      <c r="D3669" s="3"/>
      <c r="E3669" s="3"/>
      <c r="F3669" s="3"/>
      <c r="G3669" s="3"/>
      <c r="I3669" s="143"/>
      <c r="J3669" s="143"/>
      <c r="K3669" s="143"/>
      <c r="L3669" s="143"/>
      <c r="M3669" s="237"/>
      <c r="N3669" s="143"/>
      <c r="O3669" s="143"/>
      <c r="P3669" s="143"/>
      <c r="Q3669" s="143"/>
      <c r="R3669" s="143"/>
      <c r="S3669" s="143"/>
      <c r="T3669" s="143"/>
      <c r="U3669" s="143"/>
      <c r="V3669" s="143"/>
      <c r="W3669" s="90">
        <f>IF(AND($AM$17&gt;=$X3669,$AM$17&lt;=$Y3669),'TARIFA ENTREGA A DIRECCION USD'!A3669,$W3670)</f>
        <v>0</v>
      </c>
      <c r="X3669" s="90">
        <v>3660.0010000000002</v>
      </c>
      <c r="Y3669" s="90">
        <v>3661</v>
      </c>
      <c r="Z3669" s="144"/>
    </row>
    <row r="3670" spans="1:26" x14ac:dyDescent="0.2">
      <c r="A3670" s="3"/>
      <c r="B3670" s="3"/>
      <c r="C3670" s="3"/>
      <c r="D3670" s="3"/>
      <c r="E3670" s="3"/>
      <c r="F3670" s="3"/>
      <c r="G3670" s="3"/>
      <c r="I3670" s="143"/>
      <c r="J3670" s="143"/>
      <c r="K3670" s="143"/>
      <c r="L3670" s="143"/>
      <c r="M3670" s="237"/>
      <c r="N3670" s="143"/>
      <c r="O3670" s="143"/>
      <c r="P3670" s="143"/>
      <c r="Q3670" s="143"/>
      <c r="R3670" s="143"/>
      <c r="S3670" s="143"/>
      <c r="T3670" s="143"/>
      <c r="U3670" s="143"/>
      <c r="V3670" s="143"/>
      <c r="W3670" s="90">
        <f>IF(AND($AM$17&gt;=$X3670,$AM$17&lt;=$Y3670),'TARIFA ENTREGA A DIRECCION USD'!A3670,$W3671)</f>
        <v>0</v>
      </c>
      <c r="X3670" s="90">
        <v>3661.0010000000002</v>
      </c>
      <c r="Y3670" s="90">
        <v>3662</v>
      </c>
      <c r="Z3670" s="144"/>
    </row>
    <row r="3671" spans="1:26" x14ac:dyDescent="0.2">
      <c r="A3671" s="3"/>
      <c r="B3671" s="3"/>
      <c r="C3671" s="3"/>
      <c r="D3671" s="3"/>
      <c r="E3671" s="3"/>
      <c r="F3671" s="3"/>
      <c r="G3671" s="3"/>
      <c r="I3671" s="143"/>
      <c r="J3671" s="143"/>
      <c r="K3671" s="143"/>
      <c r="L3671" s="143"/>
      <c r="M3671" s="237"/>
      <c r="N3671" s="143"/>
      <c r="O3671" s="143"/>
      <c r="P3671" s="143"/>
      <c r="Q3671" s="143"/>
      <c r="R3671" s="143"/>
      <c r="S3671" s="143"/>
      <c r="T3671" s="143"/>
      <c r="U3671" s="143"/>
      <c r="V3671" s="143"/>
      <c r="W3671" s="90">
        <f>IF(AND($AM$17&gt;=$X3671,$AM$17&lt;=$Y3671),'TARIFA ENTREGA A DIRECCION USD'!A3671,$W3672)</f>
        <v>0</v>
      </c>
      <c r="X3671" s="90">
        <v>3662.0010000000002</v>
      </c>
      <c r="Y3671" s="90">
        <v>3663</v>
      </c>
      <c r="Z3671" s="144"/>
    </row>
    <row r="3672" spans="1:26" x14ac:dyDescent="0.2">
      <c r="A3672" s="3"/>
      <c r="B3672" s="3"/>
      <c r="C3672" s="3"/>
      <c r="D3672" s="3"/>
      <c r="E3672" s="3"/>
      <c r="F3672" s="3"/>
      <c r="G3672" s="3"/>
      <c r="I3672" s="143"/>
      <c r="J3672" s="143"/>
      <c r="K3672" s="143"/>
      <c r="L3672" s="143"/>
      <c r="M3672" s="237"/>
      <c r="N3672" s="143"/>
      <c r="O3672" s="143"/>
      <c r="P3672" s="143"/>
      <c r="Q3672" s="143"/>
      <c r="R3672" s="143"/>
      <c r="S3672" s="143"/>
      <c r="T3672" s="143"/>
      <c r="U3672" s="143"/>
      <c r="V3672" s="143"/>
      <c r="W3672" s="90">
        <f>IF(AND($AM$17&gt;=$X3672,$AM$17&lt;=$Y3672),'TARIFA ENTREGA A DIRECCION USD'!A3672,$W3673)</f>
        <v>0</v>
      </c>
      <c r="X3672" s="90">
        <v>3663.0010000000002</v>
      </c>
      <c r="Y3672" s="90">
        <v>3664</v>
      </c>
      <c r="Z3672" s="144"/>
    </row>
    <row r="3673" spans="1:26" x14ac:dyDescent="0.2">
      <c r="A3673" s="3"/>
      <c r="B3673" s="3"/>
      <c r="C3673" s="3"/>
      <c r="D3673" s="3"/>
      <c r="E3673" s="3"/>
      <c r="F3673" s="3"/>
      <c r="G3673" s="3"/>
      <c r="I3673" s="143"/>
      <c r="J3673" s="143"/>
      <c r="K3673" s="143"/>
      <c r="L3673" s="143"/>
      <c r="M3673" s="237"/>
      <c r="N3673" s="143"/>
      <c r="O3673" s="143"/>
      <c r="P3673" s="143"/>
      <c r="Q3673" s="143"/>
      <c r="R3673" s="143"/>
      <c r="S3673" s="143"/>
      <c r="T3673" s="143"/>
      <c r="U3673" s="143"/>
      <c r="V3673" s="143"/>
      <c r="W3673" s="90">
        <f>IF(AND($AM$17&gt;=$X3673,$AM$17&lt;=$Y3673),'TARIFA ENTREGA A DIRECCION USD'!A3673,$W3674)</f>
        <v>0</v>
      </c>
      <c r="X3673" s="90">
        <v>3664.0010000000002</v>
      </c>
      <c r="Y3673" s="90">
        <v>3665</v>
      </c>
      <c r="Z3673" s="144"/>
    </row>
    <row r="3674" spans="1:26" x14ac:dyDescent="0.2">
      <c r="A3674" s="3"/>
      <c r="B3674" s="3"/>
      <c r="C3674" s="3"/>
      <c r="D3674" s="3"/>
      <c r="E3674" s="3"/>
      <c r="F3674" s="3"/>
      <c r="G3674" s="3"/>
      <c r="I3674" s="143"/>
      <c r="J3674" s="143"/>
      <c r="K3674" s="143"/>
      <c r="L3674" s="143"/>
      <c r="M3674" s="237"/>
      <c r="N3674" s="143"/>
      <c r="O3674" s="143"/>
      <c r="P3674" s="143"/>
      <c r="Q3674" s="143"/>
      <c r="R3674" s="143"/>
      <c r="S3674" s="143"/>
      <c r="T3674" s="143"/>
      <c r="U3674" s="143"/>
      <c r="V3674" s="143"/>
      <c r="W3674" s="90">
        <f>IF(AND($AM$17&gt;=$X3674,$AM$17&lt;=$Y3674),'TARIFA ENTREGA A DIRECCION USD'!A3674,$W3675)</f>
        <v>0</v>
      </c>
      <c r="X3674" s="90">
        <v>3665.0010000000002</v>
      </c>
      <c r="Y3674" s="90">
        <v>3666</v>
      </c>
      <c r="Z3674" s="144"/>
    </row>
    <row r="3675" spans="1:26" x14ac:dyDescent="0.2">
      <c r="A3675" s="3"/>
      <c r="B3675" s="3"/>
      <c r="C3675" s="3"/>
      <c r="D3675" s="3"/>
      <c r="E3675" s="3"/>
      <c r="F3675" s="3"/>
      <c r="G3675" s="3"/>
      <c r="I3675" s="143"/>
      <c r="J3675" s="143"/>
      <c r="K3675" s="143"/>
      <c r="L3675" s="143"/>
      <c r="M3675" s="237"/>
      <c r="N3675" s="143"/>
      <c r="O3675" s="143"/>
      <c r="P3675" s="143"/>
      <c r="Q3675" s="143"/>
      <c r="R3675" s="143"/>
      <c r="S3675" s="143"/>
      <c r="T3675" s="143"/>
      <c r="U3675" s="143"/>
      <c r="V3675" s="143"/>
      <c r="W3675" s="90">
        <f>IF(AND($AM$17&gt;=$X3675,$AM$17&lt;=$Y3675),'TARIFA ENTREGA A DIRECCION USD'!A3675,$W3676)</f>
        <v>0</v>
      </c>
      <c r="X3675" s="90">
        <v>3666.0010000000002</v>
      </c>
      <c r="Y3675" s="90">
        <v>3667</v>
      </c>
      <c r="Z3675" s="144"/>
    </row>
    <row r="3676" spans="1:26" x14ac:dyDescent="0.2">
      <c r="A3676" s="3"/>
      <c r="B3676" s="3"/>
      <c r="C3676" s="3"/>
      <c r="D3676" s="3"/>
      <c r="E3676" s="3"/>
      <c r="F3676" s="3"/>
      <c r="G3676" s="3"/>
      <c r="I3676" s="143"/>
      <c r="J3676" s="143"/>
      <c r="K3676" s="143"/>
      <c r="L3676" s="143"/>
      <c r="M3676" s="237"/>
      <c r="N3676" s="143"/>
      <c r="O3676" s="143"/>
      <c r="P3676" s="143"/>
      <c r="Q3676" s="143"/>
      <c r="R3676" s="143"/>
      <c r="S3676" s="143"/>
      <c r="T3676" s="143"/>
      <c r="U3676" s="143"/>
      <c r="V3676" s="143"/>
      <c r="W3676" s="90">
        <f>IF(AND($AM$17&gt;=$X3676,$AM$17&lt;=$Y3676),'TARIFA ENTREGA A DIRECCION USD'!A3676,$W3677)</f>
        <v>0</v>
      </c>
      <c r="X3676" s="90">
        <v>3667.0010000000002</v>
      </c>
      <c r="Y3676" s="90">
        <v>3668</v>
      </c>
      <c r="Z3676" s="144"/>
    </row>
    <row r="3677" spans="1:26" x14ac:dyDescent="0.2">
      <c r="A3677" s="3"/>
      <c r="B3677" s="3"/>
      <c r="C3677" s="3"/>
      <c r="D3677" s="3"/>
      <c r="E3677" s="3"/>
      <c r="F3677" s="3"/>
      <c r="G3677" s="3"/>
      <c r="I3677" s="143"/>
      <c r="J3677" s="143"/>
      <c r="K3677" s="143"/>
      <c r="L3677" s="143"/>
      <c r="M3677" s="237"/>
      <c r="N3677" s="143"/>
      <c r="O3677" s="143"/>
      <c r="P3677" s="143"/>
      <c r="Q3677" s="143"/>
      <c r="R3677" s="143"/>
      <c r="S3677" s="143"/>
      <c r="T3677" s="143"/>
      <c r="U3677" s="143"/>
      <c r="V3677" s="143"/>
      <c r="W3677" s="90">
        <f>IF(AND($AM$17&gt;=$X3677,$AM$17&lt;=$Y3677),'TARIFA ENTREGA A DIRECCION USD'!A3677,$W3678)</f>
        <v>0</v>
      </c>
      <c r="X3677" s="90">
        <v>3668.0010000000002</v>
      </c>
      <c r="Y3677" s="90">
        <v>3669</v>
      </c>
      <c r="Z3677" s="144"/>
    </row>
    <row r="3678" spans="1:26" x14ac:dyDescent="0.2">
      <c r="A3678" s="3"/>
      <c r="B3678" s="3"/>
      <c r="C3678" s="3"/>
      <c r="D3678" s="3"/>
      <c r="E3678" s="3"/>
      <c r="F3678" s="3"/>
      <c r="G3678" s="3"/>
      <c r="I3678" s="143"/>
      <c r="J3678" s="143"/>
      <c r="K3678" s="143"/>
      <c r="L3678" s="143"/>
      <c r="M3678" s="237"/>
      <c r="N3678" s="143"/>
      <c r="O3678" s="143"/>
      <c r="P3678" s="143"/>
      <c r="Q3678" s="143"/>
      <c r="R3678" s="143"/>
      <c r="S3678" s="143"/>
      <c r="T3678" s="143"/>
      <c r="U3678" s="143"/>
      <c r="V3678" s="143"/>
      <c r="W3678" s="90">
        <f>IF(AND($AM$17&gt;=$X3678,$AM$17&lt;=$Y3678),'TARIFA ENTREGA A DIRECCION USD'!A3678,$W3679)</f>
        <v>0</v>
      </c>
      <c r="X3678" s="90">
        <v>3669.0010000000002</v>
      </c>
      <c r="Y3678" s="90">
        <v>3670</v>
      </c>
      <c r="Z3678" s="144"/>
    </row>
    <row r="3679" spans="1:26" x14ac:dyDescent="0.2">
      <c r="A3679" s="3"/>
      <c r="B3679" s="3"/>
      <c r="C3679" s="3"/>
      <c r="D3679" s="3"/>
      <c r="E3679" s="3"/>
      <c r="F3679" s="3"/>
      <c r="G3679" s="3"/>
      <c r="I3679" s="143"/>
      <c r="J3679" s="143"/>
      <c r="K3679" s="143"/>
      <c r="L3679" s="143"/>
      <c r="M3679" s="237"/>
      <c r="N3679" s="143"/>
      <c r="O3679" s="143"/>
      <c r="P3679" s="143"/>
      <c r="Q3679" s="143"/>
      <c r="R3679" s="143"/>
      <c r="S3679" s="143"/>
      <c r="T3679" s="143"/>
      <c r="U3679" s="143"/>
      <c r="V3679" s="143"/>
      <c r="W3679" s="90">
        <f>IF(AND($AM$17&gt;=$X3679,$AM$17&lt;=$Y3679),'TARIFA ENTREGA A DIRECCION USD'!A3679,$W3680)</f>
        <v>0</v>
      </c>
      <c r="X3679" s="90">
        <v>3670.0010000000002</v>
      </c>
      <c r="Y3679" s="90">
        <v>3671</v>
      </c>
      <c r="Z3679" s="144"/>
    </row>
    <row r="3680" spans="1:26" x14ac:dyDescent="0.2">
      <c r="A3680" s="3"/>
      <c r="B3680" s="3"/>
      <c r="C3680" s="3"/>
      <c r="D3680" s="3"/>
      <c r="E3680" s="3"/>
      <c r="F3680" s="3"/>
      <c r="G3680" s="3"/>
      <c r="I3680" s="143"/>
      <c r="J3680" s="143"/>
      <c r="K3680" s="143"/>
      <c r="L3680" s="143"/>
      <c r="M3680" s="237"/>
      <c r="N3680" s="143"/>
      <c r="O3680" s="143"/>
      <c r="P3680" s="143"/>
      <c r="Q3680" s="143"/>
      <c r="R3680" s="143"/>
      <c r="S3680" s="143"/>
      <c r="T3680" s="143"/>
      <c r="U3680" s="143"/>
      <c r="V3680" s="143"/>
      <c r="W3680" s="90">
        <f>IF(AND($AM$17&gt;=$X3680,$AM$17&lt;=$Y3680),'TARIFA ENTREGA A DIRECCION USD'!A3680,$W3681)</f>
        <v>0</v>
      </c>
      <c r="X3680" s="90">
        <v>3671.0010000000002</v>
      </c>
      <c r="Y3680" s="90">
        <v>3672</v>
      </c>
      <c r="Z3680" s="144"/>
    </row>
    <row r="3681" spans="1:26" x14ac:dyDescent="0.2">
      <c r="A3681" s="3"/>
      <c r="B3681" s="3"/>
      <c r="C3681" s="3"/>
      <c r="D3681" s="3"/>
      <c r="E3681" s="3"/>
      <c r="F3681" s="3"/>
      <c r="G3681" s="3"/>
      <c r="I3681" s="143"/>
      <c r="J3681" s="143"/>
      <c r="K3681" s="143"/>
      <c r="L3681" s="143"/>
      <c r="M3681" s="237"/>
      <c r="N3681" s="143"/>
      <c r="O3681" s="143"/>
      <c r="P3681" s="143"/>
      <c r="Q3681" s="143"/>
      <c r="R3681" s="143"/>
      <c r="S3681" s="143"/>
      <c r="T3681" s="143"/>
      <c r="U3681" s="143"/>
      <c r="V3681" s="143"/>
      <c r="W3681" s="90">
        <f>IF(AND($AM$17&gt;=$X3681,$AM$17&lt;=$Y3681),'TARIFA ENTREGA A DIRECCION USD'!A3681,$W3682)</f>
        <v>0</v>
      </c>
      <c r="X3681" s="90">
        <v>3672.0010000000002</v>
      </c>
      <c r="Y3681" s="90">
        <v>3673</v>
      </c>
      <c r="Z3681" s="144"/>
    </row>
    <row r="3682" spans="1:26" x14ac:dyDescent="0.2">
      <c r="A3682" s="3"/>
      <c r="B3682" s="3"/>
      <c r="C3682" s="3"/>
      <c r="D3682" s="3"/>
      <c r="E3682" s="3"/>
      <c r="F3682" s="3"/>
      <c r="G3682" s="3"/>
      <c r="I3682" s="143"/>
      <c r="J3682" s="143"/>
      <c r="K3682" s="143"/>
      <c r="L3682" s="143"/>
      <c r="M3682" s="237"/>
      <c r="N3682" s="143"/>
      <c r="O3682" s="143"/>
      <c r="P3682" s="143"/>
      <c r="Q3682" s="143"/>
      <c r="R3682" s="143"/>
      <c r="S3682" s="143"/>
      <c r="T3682" s="143"/>
      <c r="U3682" s="143"/>
      <c r="V3682" s="143"/>
      <c r="W3682" s="90">
        <f>IF(AND($AM$17&gt;=$X3682,$AM$17&lt;=$Y3682),'TARIFA ENTREGA A DIRECCION USD'!A3682,$W3683)</f>
        <v>0</v>
      </c>
      <c r="X3682" s="90">
        <v>3673.0010000000002</v>
      </c>
      <c r="Y3682" s="90">
        <v>3674</v>
      </c>
      <c r="Z3682" s="144"/>
    </row>
    <row r="3683" spans="1:26" x14ac:dyDescent="0.2">
      <c r="A3683" s="3"/>
      <c r="B3683" s="3"/>
      <c r="C3683" s="3"/>
      <c r="D3683" s="3"/>
      <c r="E3683" s="3"/>
      <c r="F3683" s="3"/>
      <c r="G3683" s="3"/>
      <c r="I3683" s="143"/>
      <c r="J3683" s="143"/>
      <c r="K3683" s="143"/>
      <c r="L3683" s="143"/>
      <c r="M3683" s="237"/>
      <c r="N3683" s="143"/>
      <c r="O3683" s="143"/>
      <c r="P3683" s="143"/>
      <c r="Q3683" s="143"/>
      <c r="R3683" s="143"/>
      <c r="S3683" s="143"/>
      <c r="T3683" s="143"/>
      <c r="U3683" s="143"/>
      <c r="V3683" s="143"/>
      <c r="W3683" s="90">
        <f>IF(AND($AM$17&gt;=$X3683,$AM$17&lt;=$Y3683),'TARIFA ENTREGA A DIRECCION USD'!A3683,$W3684)</f>
        <v>0</v>
      </c>
      <c r="X3683" s="90">
        <v>3674.0010000000002</v>
      </c>
      <c r="Y3683" s="90">
        <v>3675</v>
      </c>
      <c r="Z3683" s="144"/>
    </row>
    <row r="3684" spans="1:26" x14ac:dyDescent="0.2">
      <c r="A3684" s="3"/>
      <c r="B3684" s="3"/>
      <c r="C3684" s="3"/>
      <c r="D3684" s="3"/>
      <c r="E3684" s="3"/>
      <c r="F3684" s="3"/>
      <c r="G3684" s="3"/>
      <c r="I3684" s="143"/>
      <c r="J3684" s="143"/>
      <c r="K3684" s="143"/>
      <c r="L3684" s="143"/>
      <c r="M3684" s="237"/>
      <c r="N3684" s="143"/>
      <c r="O3684" s="143"/>
      <c r="P3684" s="143"/>
      <c r="Q3684" s="143"/>
      <c r="R3684" s="143"/>
      <c r="S3684" s="143"/>
      <c r="T3684" s="143"/>
      <c r="U3684" s="143"/>
      <c r="V3684" s="143"/>
      <c r="W3684" s="90">
        <f>IF(AND($AM$17&gt;=$X3684,$AM$17&lt;=$Y3684),'TARIFA ENTREGA A DIRECCION USD'!A3684,$W3685)</f>
        <v>0</v>
      </c>
      <c r="X3684" s="90">
        <v>3675.0010000000002</v>
      </c>
      <c r="Y3684" s="90">
        <v>3676</v>
      </c>
      <c r="Z3684" s="144"/>
    </row>
    <row r="3685" spans="1:26" x14ac:dyDescent="0.2">
      <c r="A3685" s="3"/>
      <c r="B3685" s="3"/>
      <c r="C3685" s="3"/>
      <c r="D3685" s="3"/>
      <c r="E3685" s="3"/>
      <c r="F3685" s="3"/>
      <c r="G3685" s="3"/>
      <c r="I3685" s="143"/>
      <c r="J3685" s="143"/>
      <c r="K3685" s="143"/>
      <c r="L3685" s="143"/>
      <c r="M3685" s="237"/>
      <c r="N3685" s="143"/>
      <c r="O3685" s="143"/>
      <c r="P3685" s="143"/>
      <c r="Q3685" s="143"/>
      <c r="R3685" s="143"/>
      <c r="S3685" s="143"/>
      <c r="T3685" s="143"/>
      <c r="U3685" s="143"/>
      <c r="V3685" s="143"/>
      <c r="W3685" s="90">
        <f>IF(AND($AM$17&gt;=$X3685,$AM$17&lt;=$Y3685),'TARIFA ENTREGA A DIRECCION USD'!A3685,$W3686)</f>
        <v>0</v>
      </c>
      <c r="X3685" s="90">
        <v>3676.0010000000002</v>
      </c>
      <c r="Y3685" s="90">
        <v>3677</v>
      </c>
      <c r="Z3685" s="144"/>
    </row>
    <row r="3686" spans="1:26" x14ac:dyDescent="0.2">
      <c r="A3686" s="3"/>
      <c r="B3686" s="3"/>
      <c r="C3686" s="3"/>
      <c r="D3686" s="3"/>
      <c r="E3686" s="3"/>
      <c r="F3686" s="3"/>
      <c r="G3686" s="3"/>
      <c r="I3686" s="143"/>
      <c r="J3686" s="143"/>
      <c r="K3686" s="143"/>
      <c r="L3686" s="143"/>
      <c r="M3686" s="237"/>
      <c r="N3686" s="143"/>
      <c r="O3686" s="143"/>
      <c r="P3686" s="143"/>
      <c r="Q3686" s="143"/>
      <c r="R3686" s="143"/>
      <c r="S3686" s="143"/>
      <c r="T3686" s="143"/>
      <c r="U3686" s="143"/>
      <c r="V3686" s="143"/>
      <c r="W3686" s="90">
        <f>IF(AND($AM$17&gt;=$X3686,$AM$17&lt;=$Y3686),'TARIFA ENTREGA A DIRECCION USD'!A3686,$W3687)</f>
        <v>0</v>
      </c>
      <c r="X3686" s="90">
        <v>3677.0010000000002</v>
      </c>
      <c r="Y3686" s="90">
        <v>3678</v>
      </c>
      <c r="Z3686" s="144"/>
    </row>
    <row r="3687" spans="1:26" x14ac:dyDescent="0.2">
      <c r="A3687" s="3"/>
      <c r="B3687" s="3"/>
      <c r="C3687" s="3"/>
      <c r="D3687" s="3"/>
      <c r="E3687" s="3"/>
      <c r="F3687" s="3"/>
      <c r="G3687" s="3"/>
      <c r="I3687" s="143"/>
      <c r="J3687" s="143"/>
      <c r="K3687" s="143"/>
      <c r="L3687" s="143"/>
      <c r="M3687" s="237"/>
      <c r="N3687" s="143"/>
      <c r="O3687" s="143"/>
      <c r="P3687" s="143"/>
      <c r="Q3687" s="143"/>
      <c r="R3687" s="143"/>
      <c r="S3687" s="143"/>
      <c r="T3687" s="143"/>
      <c r="U3687" s="143"/>
      <c r="V3687" s="143"/>
      <c r="W3687" s="90">
        <f>IF(AND($AM$17&gt;=$X3687,$AM$17&lt;=$Y3687),'TARIFA ENTREGA A DIRECCION USD'!A3687,$W3688)</f>
        <v>0</v>
      </c>
      <c r="X3687" s="90">
        <v>3678.0010000000002</v>
      </c>
      <c r="Y3687" s="90">
        <v>3679</v>
      </c>
      <c r="Z3687" s="144"/>
    </row>
    <row r="3688" spans="1:26" x14ac:dyDescent="0.2">
      <c r="A3688" s="3"/>
      <c r="B3688" s="3"/>
      <c r="C3688" s="3"/>
      <c r="D3688" s="3"/>
      <c r="E3688" s="3"/>
      <c r="F3688" s="3"/>
      <c r="G3688" s="3"/>
      <c r="I3688" s="143"/>
      <c r="J3688" s="143"/>
      <c r="K3688" s="143"/>
      <c r="L3688" s="143"/>
      <c r="M3688" s="237"/>
      <c r="N3688" s="143"/>
      <c r="O3688" s="143"/>
      <c r="P3688" s="143"/>
      <c r="Q3688" s="143"/>
      <c r="R3688" s="143"/>
      <c r="S3688" s="143"/>
      <c r="T3688" s="143"/>
      <c r="U3688" s="143"/>
      <c r="V3688" s="143"/>
      <c r="W3688" s="90">
        <f>IF(AND($AM$17&gt;=$X3688,$AM$17&lt;=$Y3688),'TARIFA ENTREGA A DIRECCION USD'!A3688,$W3689)</f>
        <v>0</v>
      </c>
      <c r="X3688" s="90">
        <v>3679.0010000000002</v>
      </c>
      <c r="Y3688" s="90">
        <v>3680</v>
      </c>
      <c r="Z3688" s="144"/>
    </row>
    <row r="3689" spans="1:26" x14ac:dyDescent="0.2">
      <c r="A3689" s="3"/>
      <c r="B3689" s="3"/>
      <c r="C3689" s="3"/>
      <c r="D3689" s="3"/>
      <c r="E3689" s="3"/>
      <c r="F3689" s="3"/>
      <c r="G3689" s="3"/>
      <c r="I3689" s="143"/>
      <c r="J3689" s="143"/>
      <c r="K3689" s="143"/>
      <c r="L3689" s="143"/>
      <c r="M3689" s="237"/>
      <c r="N3689" s="143"/>
      <c r="O3689" s="143"/>
      <c r="P3689" s="143"/>
      <c r="Q3689" s="143"/>
      <c r="R3689" s="143"/>
      <c r="S3689" s="143"/>
      <c r="T3689" s="143"/>
      <c r="U3689" s="143"/>
      <c r="V3689" s="143"/>
      <c r="W3689" s="90">
        <f>IF(AND($AM$17&gt;=$X3689,$AM$17&lt;=$Y3689),'TARIFA ENTREGA A DIRECCION USD'!A3689,$W3690)</f>
        <v>0</v>
      </c>
      <c r="X3689" s="90">
        <v>3680.0010000000002</v>
      </c>
      <c r="Y3689" s="90">
        <v>3681</v>
      </c>
      <c r="Z3689" s="144"/>
    </row>
    <row r="3690" spans="1:26" x14ac:dyDescent="0.2">
      <c r="A3690" s="3"/>
      <c r="B3690" s="3"/>
      <c r="C3690" s="3"/>
      <c r="D3690" s="3"/>
      <c r="E3690" s="3"/>
      <c r="F3690" s="3"/>
      <c r="G3690" s="3"/>
      <c r="I3690" s="143"/>
      <c r="J3690" s="143"/>
      <c r="K3690" s="143"/>
      <c r="L3690" s="143"/>
      <c r="M3690" s="237"/>
      <c r="N3690" s="143"/>
      <c r="O3690" s="143"/>
      <c r="P3690" s="143"/>
      <c r="Q3690" s="143"/>
      <c r="R3690" s="143"/>
      <c r="S3690" s="143"/>
      <c r="T3690" s="143"/>
      <c r="U3690" s="143"/>
      <c r="V3690" s="143"/>
      <c r="W3690" s="90">
        <f>IF(AND($AM$17&gt;=$X3690,$AM$17&lt;=$Y3690),'TARIFA ENTREGA A DIRECCION USD'!A3690,$W3691)</f>
        <v>0</v>
      </c>
      <c r="X3690" s="90">
        <v>3681.0010000000002</v>
      </c>
      <c r="Y3690" s="90">
        <v>3682</v>
      </c>
      <c r="Z3690" s="144"/>
    </row>
    <row r="3691" spans="1:26" x14ac:dyDescent="0.2">
      <c r="A3691" s="3"/>
      <c r="B3691" s="3"/>
      <c r="C3691" s="3"/>
      <c r="D3691" s="3"/>
      <c r="E3691" s="3"/>
      <c r="F3691" s="3"/>
      <c r="G3691" s="3"/>
      <c r="I3691" s="143"/>
      <c r="J3691" s="143"/>
      <c r="K3691" s="143"/>
      <c r="L3691" s="143"/>
      <c r="M3691" s="237"/>
      <c r="N3691" s="143"/>
      <c r="O3691" s="143"/>
      <c r="P3691" s="143"/>
      <c r="Q3691" s="143"/>
      <c r="R3691" s="143"/>
      <c r="S3691" s="143"/>
      <c r="T3691" s="143"/>
      <c r="U3691" s="143"/>
      <c r="V3691" s="143"/>
      <c r="W3691" s="90">
        <f>IF(AND($AM$17&gt;=$X3691,$AM$17&lt;=$Y3691),'TARIFA ENTREGA A DIRECCION USD'!A3691,$W3692)</f>
        <v>0</v>
      </c>
      <c r="X3691" s="90">
        <v>3682.0010000000002</v>
      </c>
      <c r="Y3691" s="90">
        <v>3683</v>
      </c>
      <c r="Z3691" s="144"/>
    </row>
    <row r="3692" spans="1:26" x14ac:dyDescent="0.2">
      <c r="A3692" s="3"/>
      <c r="B3692" s="3"/>
      <c r="C3692" s="3"/>
      <c r="D3692" s="3"/>
      <c r="E3692" s="3"/>
      <c r="F3692" s="3"/>
      <c r="G3692" s="3"/>
      <c r="I3692" s="143"/>
      <c r="J3692" s="143"/>
      <c r="K3692" s="143"/>
      <c r="L3692" s="143"/>
      <c r="M3692" s="237"/>
      <c r="N3692" s="143"/>
      <c r="O3692" s="143"/>
      <c r="P3692" s="143"/>
      <c r="Q3692" s="143"/>
      <c r="R3692" s="143"/>
      <c r="S3692" s="143"/>
      <c r="T3692" s="143"/>
      <c r="U3692" s="143"/>
      <c r="V3692" s="143"/>
      <c r="W3692" s="90">
        <f>IF(AND($AM$17&gt;=$X3692,$AM$17&lt;=$Y3692),'TARIFA ENTREGA A DIRECCION USD'!A3692,$W3693)</f>
        <v>0</v>
      </c>
      <c r="X3692" s="90">
        <v>3683.0010000000002</v>
      </c>
      <c r="Y3692" s="90">
        <v>3684</v>
      </c>
      <c r="Z3692" s="144"/>
    </row>
    <row r="3693" spans="1:26" x14ac:dyDescent="0.2">
      <c r="A3693" s="3"/>
      <c r="B3693" s="3"/>
      <c r="C3693" s="3"/>
      <c r="D3693" s="3"/>
      <c r="E3693" s="3"/>
      <c r="F3693" s="3"/>
      <c r="G3693" s="3"/>
      <c r="I3693" s="143"/>
      <c r="J3693" s="143"/>
      <c r="K3693" s="143"/>
      <c r="L3693" s="143"/>
      <c r="M3693" s="237"/>
      <c r="N3693" s="143"/>
      <c r="O3693" s="143"/>
      <c r="P3693" s="143"/>
      <c r="Q3693" s="143"/>
      <c r="R3693" s="143"/>
      <c r="S3693" s="143"/>
      <c r="T3693" s="143"/>
      <c r="U3693" s="143"/>
      <c r="V3693" s="143"/>
      <c r="W3693" s="90">
        <f>IF(AND($AM$17&gt;=$X3693,$AM$17&lt;=$Y3693),'TARIFA ENTREGA A DIRECCION USD'!A3693,$W3694)</f>
        <v>0</v>
      </c>
      <c r="X3693" s="90">
        <v>3684.0010000000002</v>
      </c>
      <c r="Y3693" s="90">
        <v>3685</v>
      </c>
      <c r="Z3693" s="144"/>
    </row>
    <row r="3694" spans="1:26" x14ac:dyDescent="0.2">
      <c r="A3694" s="3"/>
      <c r="B3694" s="3"/>
      <c r="C3694" s="3"/>
      <c r="D3694" s="3"/>
      <c r="E3694" s="3"/>
      <c r="F3694" s="3"/>
      <c r="G3694" s="3"/>
      <c r="I3694" s="143"/>
      <c r="J3694" s="143"/>
      <c r="K3694" s="143"/>
      <c r="L3694" s="143"/>
      <c r="M3694" s="237"/>
      <c r="N3694" s="143"/>
      <c r="O3694" s="143"/>
      <c r="P3694" s="143"/>
      <c r="Q3694" s="143"/>
      <c r="R3694" s="143"/>
      <c r="S3694" s="143"/>
      <c r="T3694" s="143"/>
      <c r="U3694" s="143"/>
      <c r="V3694" s="143"/>
      <c r="W3694" s="90">
        <f>IF(AND($AM$17&gt;=$X3694,$AM$17&lt;=$Y3694),'TARIFA ENTREGA A DIRECCION USD'!A3694,$W3695)</f>
        <v>0</v>
      </c>
      <c r="X3694" s="90">
        <v>3685.0010000000002</v>
      </c>
      <c r="Y3694" s="90">
        <v>3686</v>
      </c>
      <c r="Z3694" s="144"/>
    </row>
    <row r="3695" spans="1:26" x14ac:dyDescent="0.2">
      <c r="A3695" s="3"/>
      <c r="B3695" s="3"/>
      <c r="C3695" s="3"/>
      <c r="D3695" s="3"/>
      <c r="E3695" s="3"/>
      <c r="F3695" s="3"/>
      <c r="G3695" s="3"/>
      <c r="I3695" s="143"/>
      <c r="J3695" s="143"/>
      <c r="K3695" s="143"/>
      <c r="L3695" s="143"/>
      <c r="M3695" s="237"/>
      <c r="N3695" s="143"/>
      <c r="O3695" s="143"/>
      <c r="P3695" s="143"/>
      <c r="Q3695" s="143"/>
      <c r="R3695" s="143"/>
      <c r="S3695" s="143"/>
      <c r="T3695" s="143"/>
      <c r="U3695" s="143"/>
      <c r="V3695" s="143"/>
      <c r="W3695" s="90">
        <f>IF(AND($AM$17&gt;=$X3695,$AM$17&lt;=$Y3695),'TARIFA ENTREGA A DIRECCION USD'!A3695,$W3696)</f>
        <v>0</v>
      </c>
      <c r="X3695" s="90">
        <v>3686.0010000000002</v>
      </c>
      <c r="Y3695" s="90">
        <v>3687</v>
      </c>
      <c r="Z3695" s="144"/>
    </row>
    <row r="3696" spans="1:26" x14ac:dyDescent="0.2">
      <c r="A3696" s="3"/>
      <c r="B3696" s="3"/>
      <c r="C3696" s="3"/>
      <c r="D3696" s="3"/>
      <c r="E3696" s="3"/>
      <c r="F3696" s="3"/>
      <c r="G3696" s="3"/>
      <c r="I3696" s="143"/>
      <c r="J3696" s="143"/>
      <c r="K3696" s="143"/>
      <c r="L3696" s="143"/>
      <c r="M3696" s="237"/>
      <c r="N3696" s="143"/>
      <c r="O3696" s="143"/>
      <c r="P3696" s="143"/>
      <c r="Q3696" s="143"/>
      <c r="R3696" s="143"/>
      <c r="S3696" s="143"/>
      <c r="T3696" s="143"/>
      <c r="U3696" s="143"/>
      <c r="V3696" s="143"/>
      <c r="W3696" s="90">
        <f>IF(AND($AM$17&gt;=$X3696,$AM$17&lt;=$Y3696),'TARIFA ENTREGA A DIRECCION USD'!A3696,$W3697)</f>
        <v>0</v>
      </c>
      <c r="X3696" s="90">
        <v>3687.0010000000002</v>
      </c>
      <c r="Y3696" s="90">
        <v>3688</v>
      </c>
      <c r="Z3696" s="144"/>
    </row>
    <row r="3697" spans="1:26" x14ac:dyDescent="0.2">
      <c r="A3697" s="3"/>
      <c r="B3697" s="3"/>
      <c r="C3697" s="3"/>
      <c r="D3697" s="3"/>
      <c r="E3697" s="3"/>
      <c r="F3697" s="3"/>
      <c r="G3697" s="3"/>
      <c r="I3697" s="143"/>
      <c r="J3697" s="143"/>
      <c r="K3697" s="143"/>
      <c r="L3697" s="143"/>
      <c r="M3697" s="237"/>
      <c r="N3697" s="143"/>
      <c r="O3697" s="143"/>
      <c r="P3697" s="143"/>
      <c r="Q3697" s="143"/>
      <c r="R3697" s="143"/>
      <c r="S3697" s="143"/>
      <c r="T3697" s="143"/>
      <c r="U3697" s="143"/>
      <c r="V3697" s="143"/>
      <c r="W3697" s="90">
        <f>IF(AND($AM$17&gt;=$X3697,$AM$17&lt;=$Y3697),'TARIFA ENTREGA A DIRECCION USD'!A3697,$W3698)</f>
        <v>0</v>
      </c>
      <c r="X3697" s="90">
        <v>3688.0010000000002</v>
      </c>
      <c r="Y3697" s="90">
        <v>3689</v>
      </c>
      <c r="Z3697" s="144"/>
    </row>
    <row r="3698" spans="1:26" x14ac:dyDescent="0.2">
      <c r="A3698" s="3"/>
      <c r="B3698" s="3"/>
      <c r="C3698" s="3"/>
      <c r="D3698" s="3"/>
      <c r="E3698" s="3"/>
      <c r="F3698" s="3"/>
      <c r="G3698" s="3"/>
      <c r="I3698" s="143"/>
      <c r="J3698" s="143"/>
      <c r="K3698" s="143"/>
      <c r="L3698" s="143"/>
      <c r="M3698" s="237"/>
      <c r="N3698" s="143"/>
      <c r="O3698" s="143"/>
      <c r="P3698" s="143"/>
      <c r="Q3698" s="143"/>
      <c r="R3698" s="143"/>
      <c r="S3698" s="143"/>
      <c r="T3698" s="143"/>
      <c r="U3698" s="143"/>
      <c r="V3698" s="143"/>
      <c r="W3698" s="90">
        <f>IF(AND($AM$17&gt;=$X3698,$AM$17&lt;=$Y3698),'TARIFA ENTREGA A DIRECCION USD'!A3698,$W3699)</f>
        <v>0</v>
      </c>
      <c r="X3698" s="90">
        <v>3689.0010000000002</v>
      </c>
      <c r="Y3698" s="90">
        <v>3690</v>
      </c>
      <c r="Z3698" s="144"/>
    </row>
    <row r="3699" spans="1:26" x14ac:dyDescent="0.2">
      <c r="A3699" s="3"/>
      <c r="B3699" s="3"/>
      <c r="C3699" s="3"/>
      <c r="D3699" s="3"/>
      <c r="E3699" s="3"/>
      <c r="F3699" s="3"/>
      <c r="G3699" s="3"/>
      <c r="I3699" s="143"/>
      <c r="J3699" s="143"/>
      <c r="K3699" s="143"/>
      <c r="L3699" s="143"/>
      <c r="M3699" s="237"/>
      <c r="N3699" s="143"/>
      <c r="O3699" s="143"/>
      <c r="P3699" s="143"/>
      <c r="Q3699" s="143"/>
      <c r="R3699" s="143"/>
      <c r="S3699" s="143"/>
      <c r="T3699" s="143"/>
      <c r="U3699" s="143"/>
      <c r="V3699" s="143"/>
      <c r="W3699" s="90">
        <f>IF(AND($AM$17&gt;=$X3699,$AM$17&lt;=$Y3699),'TARIFA ENTREGA A DIRECCION USD'!A3699,$W3700)</f>
        <v>0</v>
      </c>
      <c r="X3699" s="90">
        <v>3690.0010000000002</v>
      </c>
      <c r="Y3699" s="90">
        <v>3691</v>
      </c>
      <c r="Z3699" s="144"/>
    </row>
    <row r="3700" spans="1:26" x14ac:dyDescent="0.2">
      <c r="A3700" s="3"/>
      <c r="B3700" s="3"/>
      <c r="C3700" s="3"/>
      <c r="D3700" s="3"/>
      <c r="E3700" s="3"/>
      <c r="F3700" s="3"/>
      <c r="G3700" s="3"/>
      <c r="I3700" s="143"/>
      <c r="J3700" s="143"/>
      <c r="K3700" s="143"/>
      <c r="L3700" s="143"/>
      <c r="M3700" s="237"/>
      <c r="N3700" s="143"/>
      <c r="O3700" s="143"/>
      <c r="P3700" s="143"/>
      <c r="Q3700" s="143"/>
      <c r="R3700" s="143"/>
      <c r="S3700" s="143"/>
      <c r="T3700" s="143"/>
      <c r="U3700" s="143"/>
      <c r="V3700" s="143"/>
      <c r="W3700" s="90">
        <f>IF(AND($AM$17&gt;=$X3700,$AM$17&lt;=$Y3700),'TARIFA ENTREGA A DIRECCION USD'!A3700,$W3701)</f>
        <v>0</v>
      </c>
      <c r="X3700" s="90">
        <v>3691.0010000000002</v>
      </c>
      <c r="Y3700" s="90">
        <v>3692</v>
      </c>
      <c r="Z3700" s="144"/>
    </row>
    <row r="3701" spans="1:26" x14ac:dyDescent="0.2">
      <c r="A3701" s="3"/>
      <c r="B3701" s="3"/>
      <c r="C3701" s="3"/>
      <c r="D3701" s="3"/>
      <c r="E3701" s="3"/>
      <c r="F3701" s="3"/>
      <c r="G3701" s="3"/>
      <c r="I3701" s="143"/>
      <c r="J3701" s="143"/>
      <c r="K3701" s="143"/>
      <c r="L3701" s="143"/>
      <c r="M3701" s="237"/>
      <c r="N3701" s="143"/>
      <c r="O3701" s="143"/>
      <c r="P3701" s="143"/>
      <c r="Q3701" s="143"/>
      <c r="R3701" s="143"/>
      <c r="S3701" s="143"/>
      <c r="T3701" s="143"/>
      <c r="U3701" s="143"/>
      <c r="V3701" s="143"/>
      <c r="W3701" s="90">
        <f>IF(AND($AM$17&gt;=$X3701,$AM$17&lt;=$Y3701),'TARIFA ENTREGA A DIRECCION USD'!A3701,$W3702)</f>
        <v>0</v>
      </c>
      <c r="X3701" s="90">
        <v>3692.0010000000002</v>
      </c>
      <c r="Y3701" s="90">
        <v>3693</v>
      </c>
      <c r="Z3701" s="144"/>
    </row>
    <row r="3702" spans="1:26" x14ac:dyDescent="0.2">
      <c r="A3702" s="3"/>
      <c r="B3702" s="3"/>
      <c r="C3702" s="3"/>
      <c r="D3702" s="3"/>
      <c r="E3702" s="3"/>
      <c r="F3702" s="3"/>
      <c r="G3702" s="3"/>
      <c r="I3702" s="143"/>
      <c r="J3702" s="143"/>
      <c r="K3702" s="143"/>
      <c r="L3702" s="143"/>
      <c r="M3702" s="237"/>
      <c r="N3702" s="143"/>
      <c r="O3702" s="143"/>
      <c r="P3702" s="143"/>
      <c r="Q3702" s="143"/>
      <c r="R3702" s="143"/>
      <c r="S3702" s="143"/>
      <c r="T3702" s="143"/>
      <c r="U3702" s="143"/>
      <c r="V3702" s="143"/>
      <c r="W3702" s="90">
        <f>IF(AND($AM$17&gt;=$X3702,$AM$17&lt;=$Y3702),'TARIFA ENTREGA A DIRECCION USD'!A3702,$W3703)</f>
        <v>0</v>
      </c>
      <c r="X3702" s="90">
        <v>3693.0010000000002</v>
      </c>
      <c r="Y3702" s="90">
        <v>3694</v>
      </c>
      <c r="Z3702" s="144"/>
    </row>
    <row r="3703" spans="1:26" x14ac:dyDescent="0.2">
      <c r="A3703" s="3"/>
      <c r="B3703" s="3"/>
      <c r="C3703" s="3"/>
      <c r="D3703" s="3"/>
      <c r="E3703" s="3"/>
      <c r="F3703" s="3"/>
      <c r="G3703" s="3"/>
      <c r="I3703" s="143"/>
      <c r="J3703" s="143"/>
      <c r="K3703" s="143"/>
      <c r="L3703" s="143"/>
      <c r="M3703" s="237"/>
      <c r="N3703" s="143"/>
      <c r="O3703" s="143"/>
      <c r="P3703" s="143"/>
      <c r="Q3703" s="143"/>
      <c r="R3703" s="143"/>
      <c r="S3703" s="143"/>
      <c r="T3703" s="143"/>
      <c r="U3703" s="143"/>
      <c r="V3703" s="143"/>
      <c r="W3703" s="90">
        <f>IF(AND($AM$17&gt;=$X3703,$AM$17&lt;=$Y3703),'TARIFA ENTREGA A DIRECCION USD'!A3703,$W3704)</f>
        <v>0</v>
      </c>
      <c r="X3703" s="90">
        <v>3694.0010000000002</v>
      </c>
      <c r="Y3703" s="90">
        <v>3695</v>
      </c>
      <c r="Z3703" s="144"/>
    </row>
    <row r="3704" spans="1:26" x14ac:dyDescent="0.2">
      <c r="A3704" s="3"/>
      <c r="B3704" s="3"/>
      <c r="C3704" s="3"/>
      <c r="D3704" s="3"/>
      <c r="E3704" s="3"/>
      <c r="F3704" s="3"/>
      <c r="G3704" s="3"/>
      <c r="I3704" s="143"/>
      <c r="J3704" s="143"/>
      <c r="K3704" s="143"/>
      <c r="L3704" s="143"/>
      <c r="M3704" s="237"/>
      <c r="N3704" s="143"/>
      <c r="O3704" s="143"/>
      <c r="P3704" s="143"/>
      <c r="Q3704" s="143"/>
      <c r="R3704" s="143"/>
      <c r="S3704" s="143"/>
      <c r="T3704" s="143"/>
      <c r="U3704" s="143"/>
      <c r="V3704" s="143"/>
      <c r="W3704" s="90">
        <f>IF(AND($AM$17&gt;=$X3704,$AM$17&lt;=$Y3704),'TARIFA ENTREGA A DIRECCION USD'!A3704,$W3705)</f>
        <v>0</v>
      </c>
      <c r="X3704" s="90">
        <v>3695.0010000000002</v>
      </c>
      <c r="Y3704" s="90">
        <v>3696</v>
      </c>
      <c r="Z3704" s="144"/>
    </row>
    <row r="3705" spans="1:26" x14ac:dyDescent="0.2">
      <c r="A3705" s="3"/>
      <c r="B3705" s="3"/>
      <c r="C3705" s="3"/>
      <c r="D3705" s="3"/>
      <c r="E3705" s="3"/>
      <c r="F3705" s="3"/>
      <c r="G3705" s="3"/>
      <c r="I3705" s="143"/>
      <c r="J3705" s="143"/>
      <c r="K3705" s="143"/>
      <c r="L3705" s="143"/>
      <c r="M3705" s="237"/>
      <c r="N3705" s="143"/>
      <c r="O3705" s="143"/>
      <c r="P3705" s="143"/>
      <c r="Q3705" s="143"/>
      <c r="R3705" s="143"/>
      <c r="S3705" s="143"/>
      <c r="T3705" s="143"/>
      <c r="U3705" s="143"/>
      <c r="V3705" s="143"/>
      <c r="W3705" s="90">
        <f>IF(AND($AM$17&gt;=$X3705,$AM$17&lt;=$Y3705),'TARIFA ENTREGA A DIRECCION USD'!A3705,$W3706)</f>
        <v>0</v>
      </c>
      <c r="X3705" s="90">
        <v>3696.0010000000002</v>
      </c>
      <c r="Y3705" s="90">
        <v>3697</v>
      </c>
      <c r="Z3705" s="144"/>
    </row>
    <row r="3706" spans="1:26" x14ac:dyDescent="0.2">
      <c r="A3706" s="3"/>
      <c r="B3706" s="3"/>
      <c r="C3706" s="3"/>
      <c r="D3706" s="3"/>
      <c r="E3706" s="3"/>
      <c r="F3706" s="3"/>
      <c r="G3706" s="3"/>
      <c r="I3706" s="143"/>
      <c r="J3706" s="143"/>
      <c r="K3706" s="143"/>
      <c r="L3706" s="143"/>
      <c r="M3706" s="237"/>
      <c r="N3706" s="143"/>
      <c r="O3706" s="143"/>
      <c r="P3706" s="143"/>
      <c r="Q3706" s="143"/>
      <c r="R3706" s="143"/>
      <c r="S3706" s="143"/>
      <c r="T3706" s="143"/>
      <c r="U3706" s="143"/>
      <c r="V3706" s="143"/>
      <c r="W3706" s="90">
        <f>IF(AND($AM$17&gt;=$X3706,$AM$17&lt;=$Y3706),'TARIFA ENTREGA A DIRECCION USD'!A3706,$W3707)</f>
        <v>0</v>
      </c>
      <c r="X3706" s="90">
        <v>3697.0010000000002</v>
      </c>
      <c r="Y3706" s="90">
        <v>3698</v>
      </c>
      <c r="Z3706" s="144"/>
    </row>
    <row r="3707" spans="1:26" x14ac:dyDescent="0.2">
      <c r="A3707" s="3"/>
      <c r="B3707" s="3"/>
      <c r="C3707" s="3"/>
      <c r="D3707" s="3"/>
      <c r="E3707" s="3"/>
      <c r="F3707" s="3"/>
      <c r="G3707" s="3"/>
      <c r="I3707" s="143"/>
      <c r="J3707" s="143"/>
      <c r="K3707" s="143"/>
      <c r="L3707" s="143"/>
      <c r="M3707" s="237"/>
      <c r="N3707" s="143"/>
      <c r="O3707" s="143"/>
      <c r="P3707" s="143"/>
      <c r="Q3707" s="143"/>
      <c r="R3707" s="143"/>
      <c r="S3707" s="143"/>
      <c r="T3707" s="143"/>
      <c r="U3707" s="143"/>
      <c r="V3707" s="143"/>
      <c r="W3707" s="90">
        <f>IF(AND($AM$17&gt;=$X3707,$AM$17&lt;=$Y3707),'TARIFA ENTREGA A DIRECCION USD'!A3707,$W3708)</f>
        <v>0</v>
      </c>
      <c r="X3707" s="90">
        <v>3698.0010000000002</v>
      </c>
      <c r="Y3707" s="90">
        <v>3699</v>
      </c>
      <c r="Z3707" s="144"/>
    </row>
    <row r="3708" spans="1:26" x14ac:dyDescent="0.2">
      <c r="A3708" s="3"/>
      <c r="B3708" s="3"/>
      <c r="C3708" s="3"/>
      <c r="D3708" s="3"/>
      <c r="E3708" s="3"/>
      <c r="F3708" s="3"/>
      <c r="G3708" s="3"/>
      <c r="I3708" s="143"/>
      <c r="J3708" s="143"/>
      <c r="K3708" s="143"/>
      <c r="L3708" s="143"/>
      <c r="M3708" s="237"/>
      <c r="N3708" s="143"/>
      <c r="O3708" s="143"/>
      <c r="P3708" s="143"/>
      <c r="Q3708" s="143"/>
      <c r="R3708" s="143"/>
      <c r="S3708" s="143"/>
      <c r="T3708" s="143"/>
      <c r="U3708" s="143"/>
      <c r="V3708" s="143"/>
      <c r="W3708" s="90">
        <f>IF(AND($AM$17&gt;=$X3708,$AM$17&lt;=$Y3708),'TARIFA ENTREGA A DIRECCION USD'!A3708,$W3709)</f>
        <v>0</v>
      </c>
      <c r="X3708" s="90">
        <v>3699.0010000000002</v>
      </c>
      <c r="Y3708" s="90">
        <v>3700</v>
      </c>
      <c r="Z3708" s="144"/>
    </row>
    <row r="3709" spans="1:26" x14ac:dyDescent="0.2">
      <c r="A3709" s="3"/>
      <c r="B3709" s="3"/>
      <c r="C3709" s="3"/>
      <c r="D3709" s="3"/>
      <c r="E3709" s="3"/>
      <c r="F3709" s="3"/>
      <c r="G3709" s="3"/>
      <c r="I3709" s="143"/>
      <c r="J3709" s="143"/>
      <c r="K3709" s="143"/>
      <c r="L3709" s="143"/>
      <c r="M3709" s="237"/>
      <c r="N3709" s="143"/>
      <c r="O3709" s="143"/>
      <c r="P3709" s="143"/>
      <c r="Q3709" s="143"/>
      <c r="R3709" s="143"/>
      <c r="S3709" s="143"/>
      <c r="T3709" s="143"/>
      <c r="U3709" s="143"/>
      <c r="V3709" s="143"/>
      <c r="W3709" s="90">
        <f>IF(AND($AM$17&gt;=$X3709,$AM$17&lt;=$Y3709),'TARIFA ENTREGA A DIRECCION USD'!A3709,$W3710)</f>
        <v>0</v>
      </c>
      <c r="X3709" s="90">
        <v>3700.0010000000002</v>
      </c>
      <c r="Y3709" s="90">
        <v>3701</v>
      </c>
      <c r="Z3709" s="144"/>
    </row>
    <row r="3710" spans="1:26" x14ac:dyDescent="0.2">
      <c r="A3710" s="3"/>
      <c r="B3710" s="3"/>
      <c r="C3710" s="3"/>
      <c r="D3710" s="3"/>
      <c r="E3710" s="3"/>
      <c r="F3710" s="3"/>
      <c r="G3710" s="3"/>
      <c r="I3710" s="143"/>
      <c r="J3710" s="143"/>
      <c r="K3710" s="143"/>
      <c r="L3710" s="143"/>
      <c r="M3710" s="237"/>
      <c r="N3710" s="143"/>
      <c r="O3710" s="143"/>
      <c r="P3710" s="143"/>
      <c r="Q3710" s="143"/>
      <c r="R3710" s="143"/>
      <c r="S3710" s="143"/>
      <c r="T3710" s="143"/>
      <c r="U3710" s="143"/>
      <c r="V3710" s="143"/>
      <c r="W3710" s="90">
        <f>IF(AND($AM$17&gt;=$X3710,$AM$17&lt;=$Y3710),'TARIFA ENTREGA A DIRECCION USD'!A3710,$W3711)</f>
        <v>0</v>
      </c>
      <c r="X3710" s="90">
        <v>3701.0010000000002</v>
      </c>
      <c r="Y3710" s="90">
        <v>3702</v>
      </c>
      <c r="Z3710" s="144"/>
    </row>
    <row r="3711" spans="1:26" x14ac:dyDescent="0.2">
      <c r="A3711" s="3"/>
      <c r="B3711" s="3"/>
      <c r="C3711" s="3"/>
      <c r="D3711" s="3"/>
      <c r="E3711" s="3"/>
      <c r="F3711" s="3"/>
      <c r="G3711" s="3"/>
      <c r="I3711" s="143"/>
      <c r="J3711" s="143"/>
      <c r="K3711" s="143"/>
      <c r="L3711" s="143"/>
      <c r="M3711" s="237"/>
      <c r="N3711" s="143"/>
      <c r="O3711" s="143"/>
      <c r="P3711" s="143"/>
      <c r="Q3711" s="143"/>
      <c r="R3711" s="143"/>
      <c r="S3711" s="143"/>
      <c r="T3711" s="143"/>
      <c r="U3711" s="143"/>
      <c r="V3711" s="143"/>
      <c r="W3711" s="90">
        <f>IF(AND($AM$17&gt;=$X3711,$AM$17&lt;=$Y3711),'TARIFA ENTREGA A DIRECCION USD'!A3711,$W3712)</f>
        <v>0</v>
      </c>
      <c r="X3711" s="90">
        <v>3702.0010000000002</v>
      </c>
      <c r="Y3711" s="90">
        <v>3703</v>
      </c>
      <c r="Z3711" s="144"/>
    </row>
    <row r="3712" spans="1:26" x14ac:dyDescent="0.2">
      <c r="A3712" s="3"/>
      <c r="B3712" s="3"/>
      <c r="C3712" s="3"/>
      <c r="D3712" s="3"/>
      <c r="E3712" s="3"/>
      <c r="F3712" s="3"/>
      <c r="G3712" s="3"/>
      <c r="I3712" s="143"/>
      <c r="J3712" s="143"/>
      <c r="K3712" s="143"/>
      <c r="L3712" s="143"/>
      <c r="M3712" s="237"/>
      <c r="N3712" s="143"/>
      <c r="O3712" s="143"/>
      <c r="P3712" s="143"/>
      <c r="Q3712" s="143"/>
      <c r="R3712" s="143"/>
      <c r="S3712" s="143"/>
      <c r="T3712" s="143"/>
      <c r="U3712" s="143"/>
      <c r="V3712" s="143"/>
      <c r="W3712" s="90">
        <f>IF(AND($AM$17&gt;=$X3712,$AM$17&lt;=$Y3712),'TARIFA ENTREGA A DIRECCION USD'!A3712,$W3713)</f>
        <v>0</v>
      </c>
      <c r="X3712" s="90">
        <v>3703.0010000000002</v>
      </c>
      <c r="Y3712" s="90">
        <v>3704</v>
      </c>
      <c r="Z3712" s="144"/>
    </row>
    <row r="3713" spans="1:26" x14ac:dyDescent="0.2">
      <c r="A3713" s="3"/>
      <c r="B3713" s="3"/>
      <c r="C3713" s="3"/>
      <c r="D3713" s="3"/>
      <c r="E3713" s="3"/>
      <c r="F3713" s="3"/>
      <c r="G3713" s="3"/>
      <c r="I3713" s="143"/>
      <c r="J3713" s="143"/>
      <c r="K3713" s="143"/>
      <c r="L3713" s="143"/>
      <c r="M3713" s="237"/>
      <c r="N3713" s="143"/>
      <c r="O3713" s="143"/>
      <c r="P3713" s="143"/>
      <c r="Q3713" s="143"/>
      <c r="R3713" s="143"/>
      <c r="S3713" s="143"/>
      <c r="T3713" s="143"/>
      <c r="U3713" s="143"/>
      <c r="V3713" s="143"/>
      <c r="W3713" s="90">
        <f>IF(AND($AM$17&gt;=$X3713,$AM$17&lt;=$Y3713),'TARIFA ENTREGA A DIRECCION USD'!A3713,$W3714)</f>
        <v>0</v>
      </c>
      <c r="X3713" s="90">
        <v>3704.0010000000002</v>
      </c>
      <c r="Y3713" s="90">
        <v>3705</v>
      </c>
      <c r="Z3713" s="144"/>
    </row>
    <row r="3714" spans="1:26" x14ac:dyDescent="0.2">
      <c r="A3714" s="3"/>
      <c r="B3714" s="3"/>
      <c r="C3714" s="3"/>
      <c r="D3714" s="3"/>
      <c r="E3714" s="3"/>
      <c r="F3714" s="3"/>
      <c r="G3714" s="3"/>
      <c r="I3714" s="143"/>
      <c r="J3714" s="143"/>
      <c r="K3714" s="143"/>
      <c r="L3714" s="143"/>
      <c r="M3714" s="237"/>
      <c r="N3714" s="143"/>
      <c r="O3714" s="143"/>
      <c r="P3714" s="143"/>
      <c r="Q3714" s="143"/>
      <c r="R3714" s="143"/>
      <c r="S3714" s="143"/>
      <c r="T3714" s="143"/>
      <c r="U3714" s="143"/>
      <c r="V3714" s="143"/>
      <c r="W3714" s="90">
        <f>IF(AND($AM$17&gt;=$X3714,$AM$17&lt;=$Y3714),'TARIFA ENTREGA A DIRECCION USD'!A3714,$W3715)</f>
        <v>0</v>
      </c>
      <c r="X3714" s="90">
        <v>3705.0010000000002</v>
      </c>
      <c r="Y3714" s="90">
        <v>3706</v>
      </c>
      <c r="Z3714" s="144"/>
    </row>
    <row r="3715" spans="1:26" x14ac:dyDescent="0.2">
      <c r="A3715" s="3"/>
      <c r="B3715" s="3"/>
      <c r="C3715" s="3"/>
      <c r="D3715" s="3"/>
      <c r="E3715" s="3"/>
      <c r="F3715" s="3"/>
      <c r="G3715" s="3"/>
      <c r="I3715" s="143"/>
      <c r="J3715" s="143"/>
      <c r="K3715" s="143"/>
      <c r="L3715" s="143"/>
      <c r="M3715" s="237"/>
      <c r="N3715" s="143"/>
      <c r="O3715" s="143"/>
      <c r="P3715" s="143"/>
      <c r="Q3715" s="143"/>
      <c r="R3715" s="143"/>
      <c r="S3715" s="143"/>
      <c r="T3715" s="143"/>
      <c r="U3715" s="143"/>
      <c r="V3715" s="143"/>
      <c r="W3715" s="90">
        <f>IF(AND($AM$17&gt;=$X3715,$AM$17&lt;=$Y3715),'TARIFA ENTREGA A DIRECCION USD'!A3715,$W3716)</f>
        <v>0</v>
      </c>
      <c r="X3715" s="90">
        <v>3706.0010000000002</v>
      </c>
      <c r="Y3715" s="90">
        <v>3707</v>
      </c>
      <c r="Z3715" s="144"/>
    </row>
    <row r="3716" spans="1:26" x14ac:dyDescent="0.2">
      <c r="A3716" s="3"/>
      <c r="B3716" s="3"/>
      <c r="C3716" s="3"/>
      <c r="D3716" s="3"/>
      <c r="E3716" s="3"/>
      <c r="F3716" s="3"/>
      <c r="G3716" s="3"/>
      <c r="I3716" s="143"/>
      <c r="J3716" s="143"/>
      <c r="K3716" s="143"/>
      <c r="L3716" s="143"/>
      <c r="M3716" s="237"/>
      <c r="N3716" s="143"/>
      <c r="O3716" s="143"/>
      <c r="P3716" s="143"/>
      <c r="Q3716" s="143"/>
      <c r="R3716" s="143"/>
      <c r="S3716" s="143"/>
      <c r="T3716" s="143"/>
      <c r="U3716" s="143"/>
      <c r="V3716" s="143"/>
      <c r="W3716" s="90">
        <f>IF(AND($AM$17&gt;=$X3716,$AM$17&lt;=$Y3716),'TARIFA ENTREGA A DIRECCION USD'!A3716,$W3717)</f>
        <v>0</v>
      </c>
      <c r="X3716" s="90">
        <v>3707.0010000000002</v>
      </c>
      <c r="Y3716" s="90">
        <v>3708</v>
      </c>
      <c r="Z3716" s="144"/>
    </row>
    <row r="3717" spans="1:26" x14ac:dyDescent="0.2">
      <c r="A3717" s="3"/>
      <c r="B3717" s="3"/>
      <c r="C3717" s="3"/>
      <c r="D3717" s="3"/>
      <c r="E3717" s="3"/>
      <c r="F3717" s="3"/>
      <c r="G3717" s="3"/>
      <c r="I3717" s="143"/>
      <c r="J3717" s="143"/>
      <c r="K3717" s="143"/>
      <c r="L3717" s="143"/>
      <c r="M3717" s="237"/>
      <c r="N3717" s="143"/>
      <c r="O3717" s="143"/>
      <c r="P3717" s="143"/>
      <c r="Q3717" s="143"/>
      <c r="R3717" s="143"/>
      <c r="S3717" s="143"/>
      <c r="T3717" s="143"/>
      <c r="U3717" s="143"/>
      <c r="V3717" s="143"/>
      <c r="W3717" s="90">
        <f>IF(AND($AM$17&gt;=$X3717,$AM$17&lt;=$Y3717),'TARIFA ENTREGA A DIRECCION USD'!A3717,$W3718)</f>
        <v>0</v>
      </c>
      <c r="X3717" s="90">
        <v>3708.0010000000002</v>
      </c>
      <c r="Y3717" s="90">
        <v>3709</v>
      </c>
      <c r="Z3717" s="144"/>
    </row>
    <row r="3718" spans="1:26" x14ac:dyDescent="0.2">
      <c r="A3718" s="3"/>
      <c r="B3718" s="3"/>
      <c r="C3718" s="3"/>
      <c r="D3718" s="3"/>
      <c r="E3718" s="3"/>
      <c r="F3718" s="3"/>
      <c r="G3718" s="3"/>
      <c r="I3718" s="143"/>
      <c r="J3718" s="143"/>
      <c r="K3718" s="143"/>
      <c r="L3718" s="143"/>
      <c r="M3718" s="237"/>
      <c r="N3718" s="143"/>
      <c r="O3718" s="143"/>
      <c r="P3718" s="143"/>
      <c r="Q3718" s="143"/>
      <c r="R3718" s="143"/>
      <c r="S3718" s="143"/>
      <c r="T3718" s="143"/>
      <c r="U3718" s="143"/>
      <c r="V3718" s="143"/>
      <c r="W3718" s="90">
        <f>IF(AND($AM$17&gt;=$X3718,$AM$17&lt;=$Y3718),'TARIFA ENTREGA A DIRECCION USD'!A3718,$W3719)</f>
        <v>0</v>
      </c>
      <c r="X3718" s="90">
        <v>3709.0010000000002</v>
      </c>
      <c r="Y3718" s="90">
        <v>3710</v>
      </c>
      <c r="Z3718" s="144"/>
    </row>
    <row r="3719" spans="1:26" x14ac:dyDescent="0.2">
      <c r="A3719" s="3"/>
      <c r="B3719" s="3"/>
      <c r="C3719" s="3"/>
      <c r="D3719" s="3"/>
      <c r="E3719" s="3"/>
      <c r="F3719" s="3"/>
      <c r="G3719" s="3"/>
      <c r="I3719" s="143"/>
      <c r="J3719" s="143"/>
      <c r="K3719" s="143"/>
      <c r="L3719" s="143"/>
      <c r="M3719" s="237"/>
      <c r="N3719" s="143"/>
      <c r="O3719" s="143"/>
      <c r="P3719" s="143"/>
      <c r="Q3719" s="143"/>
      <c r="R3719" s="143"/>
      <c r="S3719" s="143"/>
      <c r="T3719" s="143"/>
      <c r="U3719" s="143"/>
      <c r="V3719" s="143"/>
      <c r="W3719" s="90">
        <f>IF(AND($AM$17&gt;=$X3719,$AM$17&lt;=$Y3719),'TARIFA ENTREGA A DIRECCION USD'!A3719,$W3720)</f>
        <v>0</v>
      </c>
      <c r="X3719" s="90">
        <v>3710.0010000000002</v>
      </c>
      <c r="Y3719" s="90">
        <v>3711</v>
      </c>
      <c r="Z3719" s="144"/>
    </row>
    <row r="3720" spans="1:26" x14ac:dyDescent="0.2">
      <c r="A3720" s="3"/>
      <c r="B3720" s="3"/>
      <c r="C3720" s="3"/>
      <c r="D3720" s="3"/>
      <c r="E3720" s="3"/>
      <c r="F3720" s="3"/>
      <c r="G3720" s="3"/>
      <c r="I3720" s="143"/>
      <c r="J3720" s="143"/>
      <c r="K3720" s="143"/>
      <c r="L3720" s="143"/>
      <c r="M3720" s="237"/>
      <c r="N3720" s="143"/>
      <c r="O3720" s="143"/>
      <c r="P3720" s="143"/>
      <c r="Q3720" s="143"/>
      <c r="R3720" s="143"/>
      <c r="S3720" s="143"/>
      <c r="T3720" s="143"/>
      <c r="U3720" s="143"/>
      <c r="V3720" s="143"/>
      <c r="W3720" s="90">
        <f>IF(AND($AM$17&gt;=$X3720,$AM$17&lt;=$Y3720),'TARIFA ENTREGA A DIRECCION USD'!A3720,$W3721)</f>
        <v>0</v>
      </c>
      <c r="X3720" s="90">
        <v>3711.0010000000002</v>
      </c>
      <c r="Y3720" s="90">
        <v>3712</v>
      </c>
      <c r="Z3720" s="144"/>
    </row>
    <row r="3721" spans="1:26" x14ac:dyDescent="0.2">
      <c r="A3721" s="3"/>
      <c r="B3721" s="3"/>
      <c r="C3721" s="3"/>
      <c r="D3721" s="3"/>
      <c r="E3721" s="3"/>
      <c r="F3721" s="3"/>
      <c r="G3721" s="3"/>
      <c r="I3721" s="143"/>
      <c r="J3721" s="143"/>
      <c r="K3721" s="143"/>
      <c r="L3721" s="143"/>
      <c r="M3721" s="237"/>
      <c r="N3721" s="143"/>
      <c r="O3721" s="143"/>
      <c r="P3721" s="143"/>
      <c r="Q3721" s="143"/>
      <c r="R3721" s="143"/>
      <c r="S3721" s="143"/>
      <c r="T3721" s="143"/>
      <c r="U3721" s="143"/>
      <c r="V3721" s="143"/>
      <c r="W3721" s="90">
        <f>IF(AND($AM$17&gt;=$X3721,$AM$17&lt;=$Y3721),'TARIFA ENTREGA A DIRECCION USD'!A3721,$W3722)</f>
        <v>0</v>
      </c>
      <c r="X3721" s="90">
        <v>3712.0010000000002</v>
      </c>
      <c r="Y3721" s="90">
        <v>3713</v>
      </c>
      <c r="Z3721" s="144"/>
    </row>
    <row r="3722" spans="1:26" x14ac:dyDescent="0.2">
      <c r="A3722" s="3"/>
      <c r="B3722" s="3"/>
      <c r="C3722" s="3"/>
      <c r="D3722" s="3"/>
      <c r="E3722" s="3"/>
      <c r="F3722" s="3"/>
      <c r="G3722" s="3"/>
      <c r="I3722" s="143"/>
      <c r="J3722" s="143"/>
      <c r="K3722" s="143"/>
      <c r="L3722" s="143"/>
      <c r="M3722" s="237"/>
      <c r="N3722" s="143"/>
      <c r="O3722" s="143"/>
      <c r="P3722" s="143"/>
      <c r="Q3722" s="143"/>
      <c r="R3722" s="143"/>
      <c r="S3722" s="143"/>
      <c r="T3722" s="143"/>
      <c r="U3722" s="143"/>
      <c r="V3722" s="143"/>
      <c r="W3722" s="90">
        <f>IF(AND($AM$17&gt;=$X3722,$AM$17&lt;=$Y3722),'TARIFA ENTREGA A DIRECCION USD'!A3722,$W3723)</f>
        <v>0</v>
      </c>
      <c r="X3722" s="90">
        <v>3713.0010000000002</v>
      </c>
      <c r="Y3722" s="90">
        <v>3714</v>
      </c>
      <c r="Z3722" s="144"/>
    </row>
    <row r="3723" spans="1:26" x14ac:dyDescent="0.2">
      <c r="A3723" s="3"/>
      <c r="B3723" s="3"/>
      <c r="C3723" s="3"/>
      <c r="D3723" s="3"/>
      <c r="E3723" s="3"/>
      <c r="F3723" s="3"/>
      <c r="G3723" s="3"/>
      <c r="I3723" s="143"/>
      <c r="J3723" s="143"/>
      <c r="K3723" s="143"/>
      <c r="L3723" s="143"/>
      <c r="M3723" s="237"/>
      <c r="N3723" s="143"/>
      <c r="O3723" s="143"/>
      <c r="P3723" s="143"/>
      <c r="Q3723" s="143"/>
      <c r="R3723" s="143"/>
      <c r="S3723" s="143"/>
      <c r="T3723" s="143"/>
      <c r="U3723" s="143"/>
      <c r="V3723" s="143"/>
      <c r="W3723" s="90">
        <f>IF(AND($AM$17&gt;=$X3723,$AM$17&lt;=$Y3723),'TARIFA ENTREGA A DIRECCION USD'!A3723,$W3724)</f>
        <v>0</v>
      </c>
      <c r="X3723" s="90">
        <v>3714.0010000000002</v>
      </c>
      <c r="Y3723" s="90">
        <v>3715</v>
      </c>
      <c r="Z3723" s="144"/>
    </row>
    <row r="3724" spans="1:26" x14ac:dyDescent="0.2">
      <c r="A3724" s="3"/>
      <c r="B3724" s="3"/>
      <c r="C3724" s="3"/>
      <c r="D3724" s="3"/>
      <c r="E3724" s="3"/>
      <c r="F3724" s="3"/>
      <c r="G3724" s="3"/>
      <c r="I3724" s="143"/>
      <c r="J3724" s="143"/>
      <c r="K3724" s="143"/>
      <c r="L3724" s="143"/>
      <c r="M3724" s="237"/>
      <c r="N3724" s="143"/>
      <c r="O3724" s="143"/>
      <c r="P3724" s="143"/>
      <c r="Q3724" s="143"/>
      <c r="R3724" s="143"/>
      <c r="S3724" s="143"/>
      <c r="T3724" s="143"/>
      <c r="U3724" s="143"/>
      <c r="V3724" s="143"/>
      <c r="W3724" s="90">
        <f>IF(AND($AM$17&gt;=$X3724,$AM$17&lt;=$Y3724),'TARIFA ENTREGA A DIRECCION USD'!A3724,$W3725)</f>
        <v>0</v>
      </c>
      <c r="X3724" s="90">
        <v>3715.0010000000002</v>
      </c>
      <c r="Y3724" s="90">
        <v>3716</v>
      </c>
      <c r="Z3724" s="144"/>
    </row>
    <row r="3725" spans="1:26" x14ac:dyDescent="0.2">
      <c r="A3725" s="3"/>
      <c r="B3725" s="3"/>
      <c r="C3725" s="3"/>
      <c r="D3725" s="3"/>
      <c r="E3725" s="3"/>
      <c r="F3725" s="3"/>
      <c r="G3725" s="3"/>
      <c r="I3725" s="143"/>
      <c r="J3725" s="143"/>
      <c r="K3725" s="143"/>
      <c r="L3725" s="143"/>
      <c r="M3725" s="237"/>
      <c r="N3725" s="143"/>
      <c r="O3725" s="143"/>
      <c r="P3725" s="143"/>
      <c r="Q3725" s="143"/>
      <c r="R3725" s="143"/>
      <c r="S3725" s="143"/>
      <c r="T3725" s="143"/>
      <c r="U3725" s="143"/>
      <c r="V3725" s="143"/>
      <c r="W3725" s="90">
        <f>IF(AND($AM$17&gt;=$X3725,$AM$17&lt;=$Y3725),'TARIFA ENTREGA A DIRECCION USD'!A3725,$W3726)</f>
        <v>0</v>
      </c>
      <c r="X3725" s="90">
        <v>3716.0010000000002</v>
      </c>
      <c r="Y3725" s="90">
        <v>3717</v>
      </c>
      <c r="Z3725" s="144"/>
    </row>
    <row r="3726" spans="1:26" x14ac:dyDescent="0.2">
      <c r="A3726" s="3"/>
      <c r="B3726" s="3"/>
      <c r="C3726" s="3"/>
      <c r="D3726" s="3"/>
      <c r="E3726" s="3"/>
      <c r="F3726" s="3"/>
      <c r="G3726" s="3"/>
      <c r="I3726" s="143"/>
      <c r="J3726" s="143"/>
      <c r="K3726" s="143"/>
      <c r="L3726" s="143"/>
      <c r="M3726" s="237"/>
      <c r="N3726" s="143"/>
      <c r="O3726" s="143"/>
      <c r="P3726" s="143"/>
      <c r="Q3726" s="143"/>
      <c r="R3726" s="143"/>
      <c r="S3726" s="143"/>
      <c r="T3726" s="143"/>
      <c r="U3726" s="143"/>
      <c r="V3726" s="143"/>
      <c r="W3726" s="90">
        <f>IF(AND($AM$17&gt;=$X3726,$AM$17&lt;=$Y3726),'TARIFA ENTREGA A DIRECCION USD'!A3726,$W3727)</f>
        <v>0</v>
      </c>
      <c r="X3726" s="90">
        <v>3717.0010000000002</v>
      </c>
      <c r="Y3726" s="90">
        <v>3718</v>
      </c>
      <c r="Z3726" s="144"/>
    </row>
    <row r="3727" spans="1:26" x14ac:dyDescent="0.2">
      <c r="A3727" s="3"/>
      <c r="B3727" s="3"/>
      <c r="C3727" s="3"/>
      <c r="D3727" s="3"/>
      <c r="E3727" s="3"/>
      <c r="F3727" s="3"/>
      <c r="G3727" s="3"/>
      <c r="I3727" s="143"/>
      <c r="J3727" s="143"/>
      <c r="K3727" s="143"/>
      <c r="L3727" s="143"/>
      <c r="M3727" s="237"/>
      <c r="N3727" s="143"/>
      <c r="O3727" s="143"/>
      <c r="P3727" s="143"/>
      <c r="Q3727" s="143"/>
      <c r="R3727" s="143"/>
      <c r="S3727" s="143"/>
      <c r="T3727" s="143"/>
      <c r="U3727" s="143"/>
      <c r="V3727" s="143"/>
      <c r="W3727" s="90">
        <f>IF(AND($AM$17&gt;=$X3727,$AM$17&lt;=$Y3727),'TARIFA ENTREGA A DIRECCION USD'!A3727,$W3728)</f>
        <v>0</v>
      </c>
      <c r="X3727" s="90">
        <v>3718.0010000000002</v>
      </c>
      <c r="Y3727" s="90">
        <v>3719</v>
      </c>
      <c r="Z3727" s="144"/>
    </row>
    <row r="3728" spans="1:26" x14ac:dyDescent="0.2">
      <c r="A3728" s="3"/>
      <c r="B3728" s="3"/>
      <c r="C3728" s="3"/>
      <c r="D3728" s="3"/>
      <c r="E3728" s="3"/>
      <c r="F3728" s="3"/>
      <c r="G3728" s="3"/>
      <c r="I3728" s="143"/>
      <c r="J3728" s="143"/>
      <c r="K3728" s="143"/>
      <c r="L3728" s="143"/>
      <c r="M3728" s="237"/>
      <c r="N3728" s="143"/>
      <c r="O3728" s="143"/>
      <c r="P3728" s="143"/>
      <c r="Q3728" s="143"/>
      <c r="R3728" s="143"/>
      <c r="S3728" s="143"/>
      <c r="T3728" s="143"/>
      <c r="U3728" s="143"/>
      <c r="V3728" s="143"/>
      <c r="W3728" s="90">
        <f>IF(AND($AM$17&gt;=$X3728,$AM$17&lt;=$Y3728),'TARIFA ENTREGA A DIRECCION USD'!A3728,$W3729)</f>
        <v>0</v>
      </c>
      <c r="X3728" s="90">
        <v>3719.0010000000002</v>
      </c>
      <c r="Y3728" s="90">
        <v>3720</v>
      </c>
      <c r="Z3728" s="144"/>
    </row>
    <row r="3729" spans="1:26" x14ac:dyDescent="0.2">
      <c r="A3729" s="3"/>
      <c r="B3729" s="3"/>
      <c r="C3729" s="3"/>
      <c r="D3729" s="3"/>
      <c r="E3729" s="3"/>
      <c r="F3729" s="3"/>
      <c r="G3729" s="3"/>
      <c r="I3729" s="143"/>
      <c r="J3729" s="143"/>
      <c r="K3729" s="143"/>
      <c r="L3729" s="143"/>
      <c r="M3729" s="237"/>
      <c r="N3729" s="143"/>
      <c r="O3729" s="143"/>
      <c r="P3729" s="143"/>
      <c r="Q3729" s="143"/>
      <c r="R3729" s="143"/>
      <c r="S3729" s="143"/>
      <c r="T3729" s="143"/>
      <c r="U3729" s="143"/>
      <c r="V3729" s="143"/>
      <c r="W3729" s="90">
        <f>IF(AND($AM$17&gt;=$X3729,$AM$17&lt;=$Y3729),'TARIFA ENTREGA A DIRECCION USD'!A3729,$W3730)</f>
        <v>0</v>
      </c>
      <c r="X3729" s="90">
        <v>3720.0010000000002</v>
      </c>
      <c r="Y3729" s="90">
        <v>3721</v>
      </c>
      <c r="Z3729" s="144"/>
    </row>
    <row r="3730" spans="1:26" x14ac:dyDescent="0.2">
      <c r="A3730" s="3"/>
      <c r="B3730" s="3"/>
      <c r="C3730" s="3"/>
      <c r="D3730" s="3"/>
      <c r="E3730" s="3"/>
      <c r="F3730" s="3"/>
      <c r="G3730" s="3"/>
      <c r="I3730" s="143"/>
      <c r="J3730" s="143"/>
      <c r="K3730" s="143"/>
      <c r="L3730" s="143"/>
      <c r="M3730" s="237"/>
      <c r="N3730" s="143"/>
      <c r="O3730" s="143"/>
      <c r="P3730" s="143"/>
      <c r="Q3730" s="143"/>
      <c r="R3730" s="143"/>
      <c r="S3730" s="143"/>
      <c r="T3730" s="143"/>
      <c r="U3730" s="143"/>
      <c r="V3730" s="143"/>
      <c r="W3730" s="90">
        <f>IF(AND($AM$17&gt;=$X3730,$AM$17&lt;=$Y3730),'TARIFA ENTREGA A DIRECCION USD'!A3730,$W3731)</f>
        <v>0</v>
      </c>
      <c r="X3730" s="90">
        <v>3721.0010000000002</v>
      </c>
      <c r="Y3730" s="90">
        <v>3722</v>
      </c>
      <c r="Z3730" s="144"/>
    </row>
    <row r="3731" spans="1:26" x14ac:dyDescent="0.2">
      <c r="A3731" s="3"/>
      <c r="B3731" s="3"/>
      <c r="C3731" s="3"/>
      <c r="D3731" s="3"/>
      <c r="E3731" s="3"/>
      <c r="F3731" s="3"/>
      <c r="G3731" s="3"/>
      <c r="I3731" s="143"/>
      <c r="J3731" s="143"/>
      <c r="K3731" s="143"/>
      <c r="L3731" s="143"/>
      <c r="M3731" s="237"/>
      <c r="N3731" s="143"/>
      <c r="O3731" s="143"/>
      <c r="P3731" s="143"/>
      <c r="Q3731" s="143"/>
      <c r="R3731" s="143"/>
      <c r="S3731" s="143"/>
      <c r="T3731" s="143"/>
      <c r="U3731" s="143"/>
      <c r="V3731" s="143"/>
      <c r="W3731" s="90">
        <f>IF(AND($AM$17&gt;=$X3731,$AM$17&lt;=$Y3731),'TARIFA ENTREGA A DIRECCION USD'!A3731,$W3732)</f>
        <v>0</v>
      </c>
      <c r="X3731" s="90">
        <v>3722.0010000000002</v>
      </c>
      <c r="Y3731" s="90">
        <v>3723</v>
      </c>
      <c r="Z3731" s="144"/>
    </row>
    <row r="3732" spans="1:26" x14ac:dyDescent="0.2">
      <c r="A3732" s="3"/>
      <c r="B3732" s="3"/>
      <c r="C3732" s="3"/>
      <c r="D3732" s="3"/>
      <c r="E3732" s="3"/>
      <c r="F3732" s="3"/>
      <c r="G3732" s="3"/>
      <c r="I3732" s="143"/>
      <c r="J3732" s="143"/>
      <c r="K3732" s="143"/>
      <c r="L3732" s="143"/>
      <c r="M3732" s="237"/>
      <c r="N3732" s="143"/>
      <c r="O3732" s="143"/>
      <c r="P3732" s="143"/>
      <c r="Q3732" s="143"/>
      <c r="R3732" s="143"/>
      <c r="S3732" s="143"/>
      <c r="T3732" s="143"/>
      <c r="U3732" s="143"/>
      <c r="V3732" s="143"/>
      <c r="W3732" s="90">
        <f>IF(AND($AM$17&gt;=$X3732,$AM$17&lt;=$Y3732),'TARIFA ENTREGA A DIRECCION USD'!A3732,$W3733)</f>
        <v>0</v>
      </c>
      <c r="X3732" s="90">
        <v>3723.0010000000002</v>
      </c>
      <c r="Y3732" s="90">
        <v>3724</v>
      </c>
      <c r="Z3732" s="144"/>
    </row>
    <row r="3733" spans="1:26" x14ac:dyDescent="0.2">
      <c r="A3733" s="3"/>
      <c r="B3733" s="3"/>
      <c r="C3733" s="3"/>
      <c r="D3733" s="3"/>
      <c r="E3733" s="3"/>
      <c r="F3733" s="3"/>
      <c r="G3733" s="3"/>
      <c r="I3733" s="143"/>
      <c r="J3733" s="143"/>
      <c r="K3733" s="143"/>
      <c r="L3733" s="143"/>
      <c r="M3733" s="237"/>
      <c r="N3733" s="143"/>
      <c r="O3733" s="143"/>
      <c r="P3733" s="143"/>
      <c r="Q3733" s="143"/>
      <c r="R3733" s="143"/>
      <c r="S3733" s="143"/>
      <c r="T3733" s="143"/>
      <c r="U3733" s="143"/>
      <c r="V3733" s="143"/>
      <c r="W3733" s="90">
        <f>IF(AND($AM$17&gt;=$X3733,$AM$17&lt;=$Y3733),'TARIFA ENTREGA A DIRECCION USD'!A3733,$W3734)</f>
        <v>0</v>
      </c>
      <c r="X3733" s="90">
        <v>3724.0010000000002</v>
      </c>
      <c r="Y3733" s="90">
        <v>3725</v>
      </c>
      <c r="Z3733" s="144"/>
    </row>
    <row r="3734" spans="1:26" x14ac:dyDescent="0.2">
      <c r="A3734" s="3"/>
      <c r="B3734" s="3"/>
      <c r="C3734" s="3"/>
      <c r="D3734" s="3"/>
      <c r="E3734" s="3"/>
      <c r="F3734" s="3"/>
      <c r="G3734" s="3"/>
      <c r="I3734" s="143"/>
      <c r="J3734" s="143"/>
      <c r="K3734" s="143"/>
      <c r="L3734" s="143"/>
      <c r="M3734" s="237"/>
      <c r="N3734" s="143"/>
      <c r="O3734" s="143"/>
      <c r="P3734" s="143"/>
      <c r="Q3734" s="143"/>
      <c r="R3734" s="143"/>
      <c r="S3734" s="143"/>
      <c r="T3734" s="143"/>
      <c r="U3734" s="143"/>
      <c r="V3734" s="143"/>
      <c r="W3734" s="90">
        <f>IF(AND($AM$17&gt;=$X3734,$AM$17&lt;=$Y3734),'TARIFA ENTREGA A DIRECCION USD'!A3734,$W3735)</f>
        <v>0</v>
      </c>
      <c r="X3734" s="90">
        <v>3725.0010000000002</v>
      </c>
      <c r="Y3734" s="90">
        <v>3726</v>
      </c>
      <c r="Z3734" s="144"/>
    </row>
    <row r="3735" spans="1:26" x14ac:dyDescent="0.2">
      <c r="A3735" s="3"/>
      <c r="B3735" s="3"/>
      <c r="C3735" s="3"/>
      <c r="D3735" s="3"/>
      <c r="E3735" s="3"/>
      <c r="F3735" s="3"/>
      <c r="G3735" s="3"/>
      <c r="I3735" s="143"/>
      <c r="J3735" s="143"/>
      <c r="K3735" s="143"/>
      <c r="L3735" s="143"/>
      <c r="M3735" s="237"/>
      <c r="N3735" s="143"/>
      <c r="O3735" s="143"/>
      <c r="P3735" s="143"/>
      <c r="Q3735" s="143"/>
      <c r="R3735" s="143"/>
      <c r="S3735" s="143"/>
      <c r="T3735" s="143"/>
      <c r="U3735" s="143"/>
      <c r="V3735" s="143"/>
      <c r="W3735" s="90">
        <f>IF(AND($AM$17&gt;=$X3735,$AM$17&lt;=$Y3735),'TARIFA ENTREGA A DIRECCION USD'!A3735,$W3736)</f>
        <v>0</v>
      </c>
      <c r="X3735" s="90">
        <v>3726.0010000000002</v>
      </c>
      <c r="Y3735" s="90">
        <v>3727</v>
      </c>
      <c r="Z3735" s="144"/>
    </row>
    <row r="3736" spans="1:26" x14ac:dyDescent="0.2">
      <c r="A3736" s="3"/>
      <c r="B3736" s="3"/>
      <c r="C3736" s="3"/>
      <c r="D3736" s="3"/>
      <c r="E3736" s="3"/>
      <c r="F3736" s="3"/>
      <c r="G3736" s="3"/>
      <c r="I3736" s="143"/>
      <c r="J3736" s="143"/>
      <c r="K3736" s="143"/>
      <c r="L3736" s="143"/>
      <c r="M3736" s="237"/>
      <c r="N3736" s="143"/>
      <c r="O3736" s="143"/>
      <c r="P3736" s="143"/>
      <c r="Q3736" s="143"/>
      <c r="R3736" s="143"/>
      <c r="S3736" s="143"/>
      <c r="T3736" s="143"/>
      <c r="U3736" s="143"/>
      <c r="V3736" s="143"/>
      <c r="W3736" s="90">
        <f>IF(AND($AM$17&gt;=$X3736,$AM$17&lt;=$Y3736),'TARIFA ENTREGA A DIRECCION USD'!A3736,$W3737)</f>
        <v>0</v>
      </c>
      <c r="X3736" s="90">
        <v>3727.0010000000002</v>
      </c>
      <c r="Y3736" s="90">
        <v>3728</v>
      </c>
      <c r="Z3736" s="144"/>
    </row>
    <row r="3737" spans="1:26" x14ac:dyDescent="0.2">
      <c r="A3737" s="3"/>
      <c r="B3737" s="3"/>
      <c r="C3737" s="3"/>
      <c r="D3737" s="3"/>
      <c r="E3737" s="3"/>
      <c r="F3737" s="3"/>
      <c r="G3737" s="3"/>
      <c r="I3737" s="143"/>
      <c r="J3737" s="143"/>
      <c r="K3737" s="143"/>
      <c r="L3737" s="143"/>
      <c r="M3737" s="237"/>
      <c r="N3737" s="143"/>
      <c r="O3737" s="143"/>
      <c r="P3737" s="143"/>
      <c r="Q3737" s="143"/>
      <c r="R3737" s="143"/>
      <c r="S3737" s="143"/>
      <c r="T3737" s="143"/>
      <c r="U3737" s="143"/>
      <c r="V3737" s="143"/>
      <c r="W3737" s="90">
        <f>IF(AND($AM$17&gt;=$X3737,$AM$17&lt;=$Y3737),'TARIFA ENTREGA A DIRECCION USD'!A3737,$W3738)</f>
        <v>0</v>
      </c>
      <c r="X3737" s="90">
        <v>3728.0010000000002</v>
      </c>
      <c r="Y3737" s="90">
        <v>3729</v>
      </c>
      <c r="Z3737" s="144"/>
    </row>
    <row r="3738" spans="1:26" x14ac:dyDescent="0.2">
      <c r="A3738" s="3"/>
      <c r="B3738" s="3"/>
      <c r="C3738" s="3"/>
      <c r="D3738" s="3"/>
      <c r="E3738" s="3"/>
      <c r="F3738" s="3"/>
      <c r="G3738" s="3"/>
      <c r="I3738" s="143"/>
      <c r="J3738" s="143"/>
      <c r="K3738" s="143"/>
      <c r="L3738" s="143"/>
      <c r="M3738" s="237"/>
      <c r="N3738" s="143"/>
      <c r="O3738" s="143"/>
      <c r="P3738" s="143"/>
      <c r="Q3738" s="143"/>
      <c r="R3738" s="143"/>
      <c r="S3738" s="143"/>
      <c r="T3738" s="143"/>
      <c r="U3738" s="143"/>
      <c r="V3738" s="143"/>
      <c r="W3738" s="90">
        <f>IF(AND($AM$17&gt;=$X3738,$AM$17&lt;=$Y3738),'TARIFA ENTREGA A DIRECCION USD'!A3738,$W3739)</f>
        <v>0</v>
      </c>
      <c r="X3738" s="90">
        <v>3729.0010000000002</v>
      </c>
      <c r="Y3738" s="90">
        <v>3730</v>
      </c>
      <c r="Z3738" s="144"/>
    </row>
    <row r="3739" spans="1:26" x14ac:dyDescent="0.2">
      <c r="A3739" s="3"/>
      <c r="B3739" s="3"/>
      <c r="C3739" s="3"/>
      <c r="D3739" s="3"/>
      <c r="E3739" s="3"/>
      <c r="F3739" s="3"/>
      <c r="G3739" s="3"/>
      <c r="I3739" s="143"/>
      <c r="J3739" s="143"/>
      <c r="K3739" s="143"/>
      <c r="L3739" s="143"/>
      <c r="M3739" s="237"/>
      <c r="N3739" s="143"/>
      <c r="O3739" s="143"/>
      <c r="P3739" s="143"/>
      <c r="Q3739" s="143"/>
      <c r="R3739" s="143"/>
      <c r="S3739" s="143"/>
      <c r="T3739" s="143"/>
      <c r="U3739" s="143"/>
      <c r="V3739" s="143"/>
      <c r="W3739" s="90">
        <f>IF(AND($AM$17&gt;=$X3739,$AM$17&lt;=$Y3739),'TARIFA ENTREGA A DIRECCION USD'!A3739,$W3740)</f>
        <v>0</v>
      </c>
      <c r="X3739" s="90">
        <v>3730.0010000000002</v>
      </c>
      <c r="Y3739" s="90">
        <v>3731</v>
      </c>
      <c r="Z3739" s="144"/>
    </row>
    <row r="3740" spans="1:26" x14ac:dyDescent="0.2">
      <c r="A3740" s="3"/>
      <c r="B3740" s="3"/>
      <c r="C3740" s="3"/>
      <c r="D3740" s="3"/>
      <c r="E3740" s="3"/>
      <c r="F3740" s="3"/>
      <c r="G3740" s="3"/>
      <c r="I3740" s="143"/>
      <c r="J3740" s="143"/>
      <c r="K3740" s="143"/>
      <c r="L3740" s="143"/>
      <c r="M3740" s="237"/>
      <c r="N3740" s="143"/>
      <c r="O3740" s="143"/>
      <c r="P3740" s="143"/>
      <c r="Q3740" s="143"/>
      <c r="R3740" s="143"/>
      <c r="S3740" s="143"/>
      <c r="T3740" s="143"/>
      <c r="U3740" s="143"/>
      <c r="V3740" s="143"/>
      <c r="W3740" s="90">
        <f>IF(AND($AM$17&gt;=$X3740,$AM$17&lt;=$Y3740),'TARIFA ENTREGA A DIRECCION USD'!A3740,$W3741)</f>
        <v>0</v>
      </c>
      <c r="X3740" s="90">
        <v>3731.0010000000002</v>
      </c>
      <c r="Y3740" s="90">
        <v>3732</v>
      </c>
      <c r="Z3740" s="144"/>
    </row>
    <row r="3741" spans="1:26" x14ac:dyDescent="0.2">
      <c r="A3741" s="3"/>
      <c r="B3741" s="3"/>
      <c r="C3741" s="3"/>
      <c r="D3741" s="3"/>
      <c r="E3741" s="3"/>
      <c r="F3741" s="3"/>
      <c r="G3741" s="3"/>
      <c r="I3741" s="143"/>
      <c r="J3741" s="143"/>
      <c r="K3741" s="143"/>
      <c r="L3741" s="143"/>
      <c r="M3741" s="237"/>
      <c r="N3741" s="143"/>
      <c r="O3741" s="143"/>
      <c r="P3741" s="143"/>
      <c r="Q3741" s="143"/>
      <c r="R3741" s="143"/>
      <c r="S3741" s="143"/>
      <c r="T3741" s="143"/>
      <c r="U3741" s="143"/>
      <c r="V3741" s="143"/>
      <c r="W3741" s="90">
        <f>IF(AND($AM$17&gt;=$X3741,$AM$17&lt;=$Y3741),'TARIFA ENTREGA A DIRECCION USD'!A3741,$W3742)</f>
        <v>0</v>
      </c>
      <c r="X3741" s="90">
        <v>3732.0010000000002</v>
      </c>
      <c r="Y3741" s="90">
        <v>3733</v>
      </c>
      <c r="Z3741" s="144"/>
    </row>
    <row r="3742" spans="1:26" x14ac:dyDescent="0.2">
      <c r="A3742" s="3"/>
      <c r="B3742" s="3"/>
      <c r="C3742" s="3"/>
      <c r="D3742" s="3"/>
      <c r="E3742" s="3"/>
      <c r="F3742" s="3"/>
      <c r="G3742" s="3"/>
      <c r="I3742" s="143"/>
      <c r="J3742" s="143"/>
      <c r="K3742" s="143"/>
      <c r="L3742" s="143"/>
      <c r="M3742" s="237"/>
      <c r="N3742" s="143"/>
      <c r="O3742" s="143"/>
      <c r="P3742" s="143"/>
      <c r="Q3742" s="143"/>
      <c r="R3742" s="143"/>
      <c r="S3742" s="143"/>
      <c r="T3742" s="143"/>
      <c r="U3742" s="143"/>
      <c r="V3742" s="143"/>
      <c r="W3742" s="90">
        <f>IF(AND($AM$17&gt;=$X3742,$AM$17&lt;=$Y3742),'TARIFA ENTREGA A DIRECCION USD'!A3742,$W3743)</f>
        <v>0</v>
      </c>
      <c r="X3742" s="90">
        <v>3733.0010000000002</v>
      </c>
      <c r="Y3742" s="90">
        <v>3734</v>
      </c>
      <c r="Z3742" s="144"/>
    </row>
    <row r="3743" spans="1:26" x14ac:dyDescent="0.2">
      <c r="A3743" s="3"/>
      <c r="B3743" s="3"/>
      <c r="C3743" s="3"/>
      <c r="D3743" s="3"/>
      <c r="E3743" s="3"/>
      <c r="F3743" s="3"/>
      <c r="G3743" s="3"/>
      <c r="I3743" s="143"/>
      <c r="J3743" s="143"/>
      <c r="K3743" s="143"/>
      <c r="L3743" s="143"/>
      <c r="M3743" s="237"/>
      <c r="N3743" s="143"/>
      <c r="O3743" s="143"/>
      <c r="P3743" s="143"/>
      <c r="Q3743" s="143"/>
      <c r="R3743" s="143"/>
      <c r="S3743" s="143"/>
      <c r="T3743" s="143"/>
      <c r="U3743" s="143"/>
      <c r="V3743" s="143"/>
      <c r="W3743" s="90">
        <f>IF(AND($AM$17&gt;=$X3743,$AM$17&lt;=$Y3743),'TARIFA ENTREGA A DIRECCION USD'!A3743,$W3744)</f>
        <v>0</v>
      </c>
      <c r="X3743" s="90">
        <v>3734.0010000000002</v>
      </c>
      <c r="Y3743" s="90">
        <v>3735</v>
      </c>
      <c r="Z3743" s="144"/>
    </row>
    <row r="3744" spans="1:26" x14ac:dyDescent="0.2">
      <c r="A3744" s="3"/>
      <c r="B3744" s="3"/>
      <c r="C3744" s="3"/>
      <c r="D3744" s="3"/>
      <c r="E3744" s="3"/>
      <c r="F3744" s="3"/>
      <c r="G3744" s="3"/>
      <c r="I3744" s="143"/>
      <c r="J3744" s="143"/>
      <c r="K3744" s="143"/>
      <c r="L3744" s="143"/>
      <c r="M3744" s="237"/>
      <c r="N3744" s="143"/>
      <c r="O3744" s="143"/>
      <c r="P3744" s="143"/>
      <c r="Q3744" s="143"/>
      <c r="R3744" s="143"/>
      <c r="S3744" s="143"/>
      <c r="T3744" s="143"/>
      <c r="U3744" s="143"/>
      <c r="V3744" s="143"/>
      <c r="W3744" s="90">
        <f>IF(AND($AM$17&gt;=$X3744,$AM$17&lt;=$Y3744),'TARIFA ENTREGA A DIRECCION USD'!A3744,$W3745)</f>
        <v>0</v>
      </c>
      <c r="X3744" s="90">
        <v>3735.0010000000002</v>
      </c>
      <c r="Y3744" s="90">
        <v>3736</v>
      </c>
      <c r="Z3744" s="144"/>
    </row>
    <row r="3745" spans="1:26" x14ac:dyDescent="0.2">
      <c r="A3745" s="3"/>
      <c r="B3745" s="3"/>
      <c r="C3745" s="3"/>
      <c r="D3745" s="3"/>
      <c r="E3745" s="3"/>
      <c r="F3745" s="3"/>
      <c r="G3745" s="3"/>
      <c r="I3745" s="143"/>
      <c r="J3745" s="143"/>
      <c r="K3745" s="143"/>
      <c r="L3745" s="143"/>
      <c r="M3745" s="237"/>
      <c r="N3745" s="143"/>
      <c r="O3745" s="143"/>
      <c r="P3745" s="143"/>
      <c r="Q3745" s="143"/>
      <c r="R3745" s="143"/>
      <c r="S3745" s="143"/>
      <c r="T3745" s="143"/>
      <c r="U3745" s="143"/>
      <c r="V3745" s="143"/>
      <c r="W3745" s="90">
        <f>IF(AND($AM$17&gt;=$X3745,$AM$17&lt;=$Y3745),'TARIFA ENTREGA A DIRECCION USD'!A3745,$W3746)</f>
        <v>0</v>
      </c>
      <c r="X3745" s="90">
        <v>3736.0010000000002</v>
      </c>
      <c r="Y3745" s="90">
        <v>3737</v>
      </c>
      <c r="Z3745" s="144"/>
    </row>
    <row r="3746" spans="1:26" x14ac:dyDescent="0.2">
      <c r="A3746" s="3"/>
      <c r="B3746" s="3"/>
      <c r="C3746" s="3"/>
      <c r="D3746" s="3"/>
      <c r="E3746" s="3"/>
      <c r="F3746" s="3"/>
      <c r="G3746" s="3"/>
      <c r="I3746" s="143"/>
      <c r="J3746" s="143"/>
      <c r="K3746" s="143"/>
      <c r="L3746" s="143"/>
      <c r="M3746" s="237"/>
      <c r="N3746" s="143"/>
      <c r="O3746" s="143"/>
      <c r="P3746" s="143"/>
      <c r="Q3746" s="143"/>
      <c r="R3746" s="143"/>
      <c r="S3746" s="143"/>
      <c r="T3746" s="143"/>
      <c r="U3746" s="143"/>
      <c r="V3746" s="143"/>
      <c r="W3746" s="90">
        <f>IF(AND($AM$17&gt;=$X3746,$AM$17&lt;=$Y3746),'TARIFA ENTREGA A DIRECCION USD'!A3746,$W3747)</f>
        <v>0</v>
      </c>
      <c r="X3746" s="90">
        <v>3737.0010000000002</v>
      </c>
      <c r="Y3746" s="90">
        <v>3738</v>
      </c>
      <c r="Z3746" s="144"/>
    </row>
    <row r="3747" spans="1:26" x14ac:dyDescent="0.2">
      <c r="A3747" s="3"/>
      <c r="B3747" s="3"/>
      <c r="C3747" s="3"/>
      <c r="D3747" s="3"/>
      <c r="E3747" s="3"/>
      <c r="F3747" s="3"/>
      <c r="G3747" s="3"/>
      <c r="I3747" s="143"/>
      <c r="J3747" s="143"/>
      <c r="K3747" s="143"/>
      <c r="L3747" s="143"/>
      <c r="M3747" s="237"/>
      <c r="N3747" s="143"/>
      <c r="O3747" s="143"/>
      <c r="P3747" s="143"/>
      <c r="Q3747" s="143"/>
      <c r="R3747" s="143"/>
      <c r="S3747" s="143"/>
      <c r="T3747" s="143"/>
      <c r="U3747" s="143"/>
      <c r="V3747" s="143"/>
      <c r="W3747" s="90">
        <f>IF(AND($AM$17&gt;=$X3747,$AM$17&lt;=$Y3747),'TARIFA ENTREGA A DIRECCION USD'!A3747,$W3748)</f>
        <v>0</v>
      </c>
      <c r="X3747" s="90">
        <v>3738.0010000000002</v>
      </c>
      <c r="Y3747" s="90">
        <v>3739</v>
      </c>
      <c r="Z3747" s="144"/>
    </row>
    <row r="3748" spans="1:26" x14ac:dyDescent="0.2">
      <c r="A3748" s="3"/>
      <c r="B3748" s="3"/>
      <c r="C3748" s="3"/>
      <c r="D3748" s="3"/>
      <c r="E3748" s="3"/>
      <c r="F3748" s="3"/>
      <c r="G3748" s="3"/>
      <c r="I3748" s="143"/>
      <c r="J3748" s="143"/>
      <c r="K3748" s="143"/>
      <c r="L3748" s="143"/>
      <c r="M3748" s="237"/>
      <c r="N3748" s="143"/>
      <c r="O3748" s="143"/>
      <c r="P3748" s="143"/>
      <c r="Q3748" s="143"/>
      <c r="R3748" s="143"/>
      <c r="S3748" s="143"/>
      <c r="T3748" s="143"/>
      <c r="U3748" s="143"/>
      <c r="V3748" s="143"/>
      <c r="W3748" s="90">
        <f>IF(AND($AM$17&gt;=$X3748,$AM$17&lt;=$Y3748),'TARIFA ENTREGA A DIRECCION USD'!A3748,$W3749)</f>
        <v>0</v>
      </c>
      <c r="X3748" s="90">
        <v>3739.0010000000002</v>
      </c>
      <c r="Y3748" s="90">
        <v>3740</v>
      </c>
      <c r="Z3748" s="144"/>
    </row>
    <row r="3749" spans="1:26" x14ac:dyDescent="0.2">
      <c r="A3749" s="3"/>
      <c r="B3749" s="3"/>
      <c r="C3749" s="3"/>
      <c r="D3749" s="3"/>
      <c r="E3749" s="3"/>
      <c r="F3749" s="3"/>
      <c r="G3749" s="3"/>
      <c r="I3749" s="143"/>
      <c r="J3749" s="143"/>
      <c r="K3749" s="143"/>
      <c r="L3749" s="143"/>
      <c r="M3749" s="237"/>
      <c r="N3749" s="143"/>
      <c r="O3749" s="143"/>
      <c r="P3749" s="143"/>
      <c r="Q3749" s="143"/>
      <c r="R3749" s="143"/>
      <c r="S3749" s="143"/>
      <c r="T3749" s="143"/>
      <c r="U3749" s="143"/>
      <c r="V3749" s="143"/>
      <c r="W3749" s="90">
        <f>IF(AND($AM$17&gt;=$X3749,$AM$17&lt;=$Y3749),'TARIFA ENTREGA A DIRECCION USD'!A3749,$W3750)</f>
        <v>0</v>
      </c>
      <c r="X3749" s="90">
        <v>3740.0010000000002</v>
      </c>
      <c r="Y3749" s="90">
        <v>3741</v>
      </c>
      <c r="Z3749" s="144"/>
    </row>
    <row r="3750" spans="1:26" x14ac:dyDescent="0.2">
      <c r="A3750" s="3"/>
      <c r="B3750" s="3"/>
      <c r="C3750" s="3"/>
      <c r="D3750" s="3"/>
      <c r="E3750" s="3"/>
      <c r="F3750" s="3"/>
      <c r="G3750" s="3"/>
      <c r="I3750" s="143"/>
      <c r="J3750" s="143"/>
      <c r="K3750" s="143"/>
      <c r="L3750" s="143"/>
      <c r="M3750" s="237"/>
      <c r="N3750" s="143"/>
      <c r="O3750" s="143"/>
      <c r="P3750" s="143"/>
      <c r="Q3750" s="143"/>
      <c r="R3750" s="143"/>
      <c r="S3750" s="143"/>
      <c r="T3750" s="143"/>
      <c r="U3750" s="143"/>
      <c r="V3750" s="143"/>
      <c r="W3750" s="90">
        <f>IF(AND($AM$17&gt;=$X3750,$AM$17&lt;=$Y3750),'TARIFA ENTREGA A DIRECCION USD'!A3750,$W3751)</f>
        <v>0</v>
      </c>
      <c r="X3750" s="90">
        <v>3741.0010000000002</v>
      </c>
      <c r="Y3750" s="90">
        <v>3742</v>
      </c>
      <c r="Z3750" s="144"/>
    </row>
    <row r="3751" spans="1:26" x14ac:dyDescent="0.2">
      <c r="A3751" s="3"/>
      <c r="B3751" s="3"/>
      <c r="C3751" s="3"/>
      <c r="D3751" s="3"/>
      <c r="E3751" s="3"/>
      <c r="F3751" s="3"/>
      <c r="G3751" s="3"/>
      <c r="I3751" s="143"/>
      <c r="J3751" s="143"/>
      <c r="K3751" s="143"/>
      <c r="L3751" s="143"/>
      <c r="M3751" s="237"/>
      <c r="N3751" s="143"/>
      <c r="O3751" s="143"/>
      <c r="P3751" s="143"/>
      <c r="Q3751" s="143"/>
      <c r="R3751" s="143"/>
      <c r="S3751" s="143"/>
      <c r="T3751" s="143"/>
      <c r="U3751" s="143"/>
      <c r="V3751" s="143"/>
      <c r="W3751" s="90">
        <f>IF(AND($AM$17&gt;=$X3751,$AM$17&lt;=$Y3751),'TARIFA ENTREGA A DIRECCION USD'!A3751,$W3752)</f>
        <v>0</v>
      </c>
      <c r="X3751" s="90">
        <v>3742.0010000000002</v>
      </c>
      <c r="Y3751" s="90">
        <v>3743</v>
      </c>
      <c r="Z3751" s="144"/>
    </row>
    <row r="3752" spans="1:26" x14ac:dyDescent="0.2">
      <c r="A3752" s="3"/>
      <c r="B3752" s="3"/>
      <c r="C3752" s="3"/>
      <c r="D3752" s="3"/>
      <c r="E3752" s="3"/>
      <c r="F3752" s="3"/>
      <c r="G3752" s="3"/>
      <c r="I3752" s="143"/>
      <c r="J3752" s="143"/>
      <c r="K3752" s="143"/>
      <c r="L3752" s="143"/>
      <c r="M3752" s="237"/>
      <c r="N3752" s="143"/>
      <c r="O3752" s="143"/>
      <c r="P3752" s="143"/>
      <c r="Q3752" s="143"/>
      <c r="R3752" s="143"/>
      <c r="S3752" s="143"/>
      <c r="T3752" s="143"/>
      <c r="U3752" s="143"/>
      <c r="V3752" s="143"/>
      <c r="W3752" s="90">
        <f>IF(AND($AM$17&gt;=$X3752,$AM$17&lt;=$Y3752),'TARIFA ENTREGA A DIRECCION USD'!A3752,$W3753)</f>
        <v>0</v>
      </c>
      <c r="X3752" s="90">
        <v>3743.0010000000002</v>
      </c>
      <c r="Y3752" s="90">
        <v>3744</v>
      </c>
      <c r="Z3752" s="144"/>
    </row>
    <row r="3753" spans="1:26" x14ac:dyDescent="0.2">
      <c r="A3753" s="3"/>
      <c r="B3753" s="3"/>
      <c r="C3753" s="3"/>
      <c r="D3753" s="3"/>
      <c r="E3753" s="3"/>
      <c r="F3753" s="3"/>
      <c r="G3753" s="3"/>
      <c r="I3753" s="143"/>
      <c r="J3753" s="143"/>
      <c r="K3753" s="143"/>
      <c r="L3753" s="143"/>
      <c r="M3753" s="237"/>
      <c r="N3753" s="143"/>
      <c r="O3753" s="143"/>
      <c r="P3753" s="143"/>
      <c r="Q3753" s="143"/>
      <c r="R3753" s="143"/>
      <c r="S3753" s="143"/>
      <c r="T3753" s="143"/>
      <c r="U3753" s="143"/>
      <c r="V3753" s="143"/>
      <c r="W3753" s="90">
        <f>IF(AND($AM$17&gt;=$X3753,$AM$17&lt;=$Y3753),'TARIFA ENTREGA A DIRECCION USD'!A3753,$W3754)</f>
        <v>0</v>
      </c>
      <c r="X3753" s="90">
        <v>3744.0010000000002</v>
      </c>
      <c r="Y3753" s="90">
        <v>3745</v>
      </c>
      <c r="Z3753" s="144"/>
    </row>
    <row r="3754" spans="1:26" x14ac:dyDescent="0.2">
      <c r="A3754" s="3"/>
      <c r="B3754" s="3"/>
      <c r="C3754" s="3"/>
      <c r="D3754" s="3"/>
      <c r="E3754" s="3"/>
      <c r="F3754" s="3"/>
      <c r="G3754" s="3"/>
      <c r="I3754" s="143"/>
      <c r="J3754" s="143"/>
      <c r="K3754" s="143"/>
      <c r="L3754" s="143"/>
      <c r="M3754" s="237"/>
      <c r="N3754" s="143"/>
      <c r="O3754" s="143"/>
      <c r="P3754" s="143"/>
      <c r="Q3754" s="143"/>
      <c r="R3754" s="143"/>
      <c r="S3754" s="143"/>
      <c r="T3754" s="143"/>
      <c r="U3754" s="143"/>
      <c r="V3754" s="143"/>
      <c r="W3754" s="90">
        <f>IF(AND($AM$17&gt;=$X3754,$AM$17&lt;=$Y3754),'TARIFA ENTREGA A DIRECCION USD'!A3754,$W3755)</f>
        <v>0</v>
      </c>
      <c r="X3754" s="90">
        <v>3745.0010000000002</v>
      </c>
      <c r="Y3754" s="90">
        <v>3746</v>
      </c>
      <c r="Z3754" s="144"/>
    </row>
    <row r="3755" spans="1:26" x14ac:dyDescent="0.2">
      <c r="A3755" s="3"/>
      <c r="B3755" s="3"/>
      <c r="C3755" s="3"/>
      <c r="D3755" s="3"/>
      <c r="E3755" s="3"/>
      <c r="F3755" s="3"/>
      <c r="G3755" s="3"/>
      <c r="I3755" s="143"/>
      <c r="J3755" s="143"/>
      <c r="K3755" s="143"/>
      <c r="L3755" s="143"/>
      <c r="M3755" s="237"/>
      <c r="N3755" s="143"/>
      <c r="O3755" s="143"/>
      <c r="P3755" s="143"/>
      <c r="Q3755" s="143"/>
      <c r="R3755" s="143"/>
      <c r="S3755" s="143"/>
      <c r="T3755" s="143"/>
      <c r="U3755" s="143"/>
      <c r="V3755" s="143"/>
      <c r="W3755" s="90">
        <f>IF(AND($AM$17&gt;=$X3755,$AM$17&lt;=$Y3755),'TARIFA ENTREGA A DIRECCION USD'!A3755,$W3756)</f>
        <v>0</v>
      </c>
      <c r="X3755" s="90">
        <v>3746.0010000000002</v>
      </c>
      <c r="Y3755" s="90">
        <v>3747</v>
      </c>
      <c r="Z3755" s="144"/>
    </row>
    <row r="3756" spans="1:26" x14ac:dyDescent="0.2">
      <c r="A3756" s="3"/>
      <c r="B3756" s="3"/>
      <c r="C3756" s="3"/>
      <c r="D3756" s="3"/>
      <c r="E3756" s="3"/>
      <c r="F3756" s="3"/>
      <c r="G3756" s="3"/>
      <c r="I3756" s="143"/>
      <c r="J3756" s="143"/>
      <c r="K3756" s="143"/>
      <c r="L3756" s="143"/>
      <c r="M3756" s="237"/>
      <c r="N3756" s="143"/>
      <c r="O3756" s="143"/>
      <c r="P3756" s="143"/>
      <c r="Q3756" s="143"/>
      <c r="R3756" s="143"/>
      <c r="S3756" s="143"/>
      <c r="T3756" s="143"/>
      <c r="U3756" s="143"/>
      <c r="V3756" s="143"/>
      <c r="W3756" s="90">
        <f>IF(AND($AM$17&gt;=$X3756,$AM$17&lt;=$Y3756),'TARIFA ENTREGA A DIRECCION USD'!A3756,$W3757)</f>
        <v>0</v>
      </c>
      <c r="X3756" s="90">
        <v>3747.0010000000002</v>
      </c>
      <c r="Y3756" s="90">
        <v>3748</v>
      </c>
      <c r="Z3756" s="144"/>
    </row>
    <row r="3757" spans="1:26" x14ac:dyDescent="0.2">
      <c r="A3757" s="3"/>
      <c r="B3757" s="3"/>
      <c r="C3757" s="3"/>
      <c r="D3757" s="3"/>
      <c r="E3757" s="3"/>
      <c r="F3757" s="3"/>
      <c r="G3757" s="3"/>
      <c r="I3757" s="143"/>
      <c r="J3757" s="143"/>
      <c r="K3757" s="143"/>
      <c r="L3757" s="143"/>
      <c r="M3757" s="237"/>
      <c r="N3757" s="143"/>
      <c r="O3757" s="143"/>
      <c r="P3757" s="143"/>
      <c r="Q3757" s="143"/>
      <c r="R3757" s="143"/>
      <c r="S3757" s="143"/>
      <c r="T3757" s="143"/>
      <c r="U3757" s="143"/>
      <c r="V3757" s="143"/>
      <c r="W3757" s="90">
        <f>IF(AND($AM$17&gt;=$X3757,$AM$17&lt;=$Y3757),'TARIFA ENTREGA A DIRECCION USD'!A3757,$W3758)</f>
        <v>0</v>
      </c>
      <c r="X3757" s="90">
        <v>3748.0010000000002</v>
      </c>
      <c r="Y3757" s="90">
        <v>3749</v>
      </c>
      <c r="Z3757" s="144"/>
    </row>
    <row r="3758" spans="1:26" x14ac:dyDescent="0.2">
      <c r="A3758" s="3"/>
      <c r="B3758" s="3"/>
      <c r="C3758" s="3"/>
      <c r="D3758" s="3"/>
      <c r="E3758" s="3"/>
      <c r="F3758" s="3"/>
      <c r="G3758" s="3"/>
      <c r="I3758" s="143"/>
      <c r="J3758" s="143"/>
      <c r="K3758" s="143"/>
      <c r="L3758" s="143"/>
      <c r="M3758" s="237"/>
      <c r="N3758" s="143"/>
      <c r="O3758" s="143"/>
      <c r="P3758" s="143"/>
      <c r="Q3758" s="143"/>
      <c r="R3758" s="143"/>
      <c r="S3758" s="143"/>
      <c r="T3758" s="143"/>
      <c r="U3758" s="143"/>
      <c r="V3758" s="143"/>
      <c r="W3758" s="90">
        <f>IF(AND($AM$17&gt;=$X3758,$AM$17&lt;=$Y3758),'TARIFA ENTREGA A DIRECCION USD'!A3758,$W3759)</f>
        <v>0</v>
      </c>
      <c r="X3758" s="90">
        <v>3749.0010000000002</v>
      </c>
      <c r="Y3758" s="90">
        <v>3750</v>
      </c>
      <c r="Z3758" s="144"/>
    </row>
    <row r="3759" spans="1:26" x14ac:dyDescent="0.2">
      <c r="A3759" s="3"/>
      <c r="B3759" s="3"/>
      <c r="C3759" s="3"/>
      <c r="D3759" s="3"/>
      <c r="E3759" s="3"/>
      <c r="F3759" s="3"/>
      <c r="G3759" s="3"/>
      <c r="I3759" s="143"/>
      <c r="J3759" s="143"/>
      <c r="K3759" s="143"/>
      <c r="L3759" s="143"/>
      <c r="M3759" s="237"/>
      <c r="N3759" s="143"/>
      <c r="O3759" s="143"/>
      <c r="P3759" s="143"/>
      <c r="Q3759" s="143"/>
      <c r="R3759" s="143"/>
      <c r="S3759" s="143"/>
      <c r="T3759" s="143"/>
      <c r="U3759" s="143"/>
      <c r="V3759" s="143"/>
      <c r="W3759" s="90">
        <f>IF(AND($AM$17&gt;=$X3759,$AM$17&lt;=$Y3759),'TARIFA ENTREGA A DIRECCION USD'!A3759,$W3760)</f>
        <v>0</v>
      </c>
      <c r="X3759" s="90">
        <v>3750.0010000000002</v>
      </c>
      <c r="Y3759" s="90">
        <v>3751</v>
      </c>
      <c r="Z3759" s="144"/>
    </row>
    <row r="3760" spans="1:26" x14ac:dyDescent="0.2">
      <c r="A3760" s="3"/>
      <c r="B3760" s="3"/>
      <c r="C3760" s="3"/>
      <c r="D3760" s="3"/>
      <c r="E3760" s="3"/>
      <c r="F3760" s="3"/>
      <c r="G3760" s="3"/>
      <c r="I3760" s="143"/>
      <c r="J3760" s="143"/>
      <c r="K3760" s="143"/>
      <c r="L3760" s="143"/>
      <c r="M3760" s="237"/>
      <c r="N3760" s="143"/>
      <c r="O3760" s="143"/>
      <c r="P3760" s="143"/>
      <c r="Q3760" s="143"/>
      <c r="R3760" s="143"/>
      <c r="S3760" s="143"/>
      <c r="T3760" s="143"/>
      <c r="U3760" s="143"/>
      <c r="V3760" s="143"/>
      <c r="W3760" s="90">
        <f>IF(AND($AM$17&gt;=$X3760,$AM$17&lt;=$Y3760),'TARIFA ENTREGA A DIRECCION USD'!A3760,$W3761)</f>
        <v>0</v>
      </c>
      <c r="X3760" s="90">
        <v>3751.0010000000002</v>
      </c>
      <c r="Y3760" s="90">
        <v>3752</v>
      </c>
      <c r="Z3760" s="144"/>
    </row>
    <row r="3761" spans="1:26" x14ac:dyDescent="0.2">
      <c r="A3761" s="3"/>
      <c r="B3761" s="3"/>
      <c r="C3761" s="3"/>
      <c r="D3761" s="3"/>
      <c r="E3761" s="3"/>
      <c r="F3761" s="3"/>
      <c r="G3761" s="3"/>
      <c r="I3761" s="143"/>
      <c r="J3761" s="143"/>
      <c r="K3761" s="143"/>
      <c r="L3761" s="143"/>
      <c r="M3761" s="237"/>
      <c r="N3761" s="143"/>
      <c r="O3761" s="143"/>
      <c r="P3761" s="143"/>
      <c r="Q3761" s="143"/>
      <c r="R3761" s="143"/>
      <c r="S3761" s="143"/>
      <c r="T3761" s="143"/>
      <c r="U3761" s="143"/>
      <c r="V3761" s="143"/>
      <c r="W3761" s="90">
        <f>IF(AND($AM$17&gt;=$X3761,$AM$17&lt;=$Y3761),'TARIFA ENTREGA A DIRECCION USD'!A3761,$W3762)</f>
        <v>0</v>
      </c>
      <c r="X3761" s="90">
        <v>3752.0010000000002</v>
      </c>
      <c r="Y3761" s="90">
        <v>3753</v>
      </c>
      <c r="Z3761" s="144"/>
    </row>
    <row r="3762" spans="1:26" x14ac:dyDescent="0.2">
      <c r="A3762" s="3"/>
      <c r="B3762" s="3"/>
      <c r="C3762" s="3"/>
      <c r="D3762" s="3"/>
      <c r="E3762" s="3"/>
      <c r="F3762" s="3"/>
      <c r="G3762" s="3"/>
      <c r="I3762" s="143"/>
      <c r="J3762" s="143"/>
      <c r="K3762" s="143"/>
      <c r="L3762" s="143"/>
      <c r="M3762" s="237"/>
      <c r="N3762" s="143"/>
      <c r="O3762" s="143"/>
      <c r="P3762" s="143"/>
      <c r="Q3762" s="143"/>
      <c r="R3762" s="143"/>
      <c r="S3762" s="143"/>
      <c r="T3762" s="143"/>
      <c r="U3762" s="143"/>
      <c r="V3762" s="143"/>
      <c r="W3762" s="90">
        <f>IF(AND($AM$17&gt;=$X3762,$AM$17&lt;=$Y3762),'TARIFA ENTREGA A DIRECCION USD'!A3762,$W3763)</f>
        <v>0</v>
      </c>
      <c r="X3762" s="90">
        <v>3753.0010000000002</v>
      </c>
      <c r="Y3762" s="90">
        <v>3754</v>
      </c>
      <c r="Z3762" s="144"/>
    </row>
    <row r="3763" spans="1:26" x14ac:dyDescent="0.2">
      <c r="A3763" s="3"/>
      <c r="B3763" s="3"/>
      <c r="C3763" s="3"/>
      <c r="D3763" s="3"/>
      <c r="E3763" s="3"/>
      <c r="F3763" s="3"/>
      <c r="G3763" s="3"/>
      <c r="I3763" s="143"/>
      <c r="J3763" s="143"/>
      <c r="K3763" s="143"/>
      <c r="L3763" s="143"/>
      <c r="M3763" s="237"/>
      <c r="N3763" s="143"/>
      <c r="O3763" s="143"/>
      <c r="P3763" s="143"/>
      <c r="Q3763" s="143"/>
      <c r="R3763" s="143"/>
      <c r="S3763" s="143"/>
      <c r="T3763" s="143"/>
      <c r="U3763" s="143"/>
      <c r="V3763" s="143"/>
      <c r="W3763" s="90">
        <f>IF(AND($AM$17&gt;=$X3763,$AM$17&lt;=$Y3763),'TARIFA ENTREGA A DIRECCION USD'!A3763,$W3764)</f>
        <v>0</v>
      </c>
      <c r="X3763" s="90">
        <v>3754.0010000000002</v>
      </c>
      <c r="Y3763" s="90">
        <v>3755</v>
      </c>
      <c r="Z3763" s="144"/>
    </row>
    <row r="3764" spans="1:26" x14ac:dyDescent="0.2">
      <c r="A3764" s="3"/>
      <c r="B3764" s="3"/>
      <c r="C3764" s="3"/>
      <c r="D3764" s="3"/>
      <c r="E3764" s="3"/>
      <c r="F3764" s="3"/>
      <c r="G3764" s="3"/>
      <c r="I3764" s="143"/>
      <c r="J3764" s="143"/>
      <c r="K3764" s="143"/>
      <c r="L3764" s="143"/>
      <c r="M3764" s="237"/>
      <c r="N3764" s="143"/>
      <c r="O3764" s="143"/>
      <c r="P3764" s="143"/>
      <c r="Q3764" s="143"/>
      <c r="R3764" s="143"/>
      <c r="S3764" s="143"/>
      <c r="T3764" s="143"/>
      <c r="U3764" s="143"/>
      <c r="V3764" s="143"/>
      <c r="W3764" s="90">
        <f>IF(AND($AM$17&gt;=$X3764,$AM$17&lt;=$Y3764),'TARIFA ENTREGA A DIRECCION USD'!A3764,$W3765)</f>
        <v>0</v>
      </c>
      <c r="X3764" s="90">
        <v>3755.0010000000002</v>
      </c>
      <c r="Y3764" s="90">
        <v>3756</v>
      </c>
      <c r="Z3764" s="144"/>
    </row>
    <row r="3765" spans="1:26" x14ac:dyDescent="0.2">
      <c r="A3765" s="3"/>
      <c r="B3765" s="3"/>
      <c r="C3765" s="3"/>
      <c r="D3765" s="3"/>
      <c r="E3765" s="3"/>
      <c r="F3765" s="3"/>
      <c r="G3765" s="3"/>
      <c r="I3765" s="143"/>
      <c r="J3765" s="143"/>
      <c r="K3765" s="143"/>
      <c r="L3765" s="143"/>
      <c r="M3765" s="237"/>
      <c r="N3765" s="143"/>
      <c r="O3765" s="143"/>
      <c r="P3765" s="143"/>
      <c r="Q3765" s="143"/>
      <c r="R3765" s="143"/>
      <c r="S3765" s="143"/>
      <c r="T3765" s="143"/>
      <c r="U3765" s="143"/>
      <c r="V3765" s="143"/>
      <c r="W3765" s="90">
        <f>IF(AND($AM$17&gt;=$X3765,$AM$17&lt;=$Y3765),'TARIFA ENTREGA A DIRECCION USD'!A3765,$W3766)</f>
        <v>0</v>
      </c>
      <c r="X3765" s="90">
        <v>3756.0010000000002</v>
      </c>
      <c r="Y3765" s="90">
        <v>3757</v>
      </c>
      <c r="Z3765" s="144"/>
    </row>
    <row r="3766" spans="1:26" x14ac:dyDescent="0.2">
      <c r="A3766" s="3"/>
      <c r="B3766" s="3"/>
      <c r="C3766" s="3"/>
      <c r="D3766" s="3"/>
      <c r="E3766" s="3"/>
      <c r="F3766" s="3"/>
      <c r="G3766" s="3"/>
      <c r="I3766" s="143"/>
      <c r="J3766" s="143"/>
      <c r="K3766" s="143"/>
      <c r="L3766" s="143"/>
      <c r="M3766" s="237"/>
      <c r="N3766" s="143"/>
      <c r="O3766" s="143"/>
      <c r="P3766" s="143"/>
      <c r="Q3766" s="143"/>
      <c r="R3766" s="143"/>
      <c r="S3766" s="143"/>
      <c r="T3766" s="143"/>
      <c r="U3766" s="143"/>
      <c r="V3766" s="143"/>
      <c r="W3766" s="90">
        <f>IF(AND($AM$17&gt;=$X3766,$AM$17&lt;=$Y3766),'TARIFA ENTREGA A DIRECCION USD'!A3766,$W3767)</f>
        <v>0</v>
      </c>
      <c r="X3766" s="90">
        <v>3757.0010000000002</v>
      </c>
      <c r="Y3766" s="90">
        <v>3758</v>
      </c>
      <c r="Z3766" s="144"/>
    </row>
    <row r="3767" spans="1:26" x14ac:dyDescent="0.2">
      <c r="A3767" s="3"/>
      <c r="B3767" s="3"/>
      <c r="C3767" s="3"/>
      <c r="D3767" s="3"/>
      <c r="E3767" s="3"/>
      <c r="F3767" s="3"/>
      <c r="G3767" s="3"/>
      <c r="I3767" s="143"/>
      <c r="J3767" s="143"/>
      <c r="K3767" s="143"/>
      <c r="L3767" s="143"/>
      <c r="M3767" s="237"/>
      <c r="N3767" s="143"/>
      <c r="O3767" s="143"/>
      <c r="P3767" s="143"/>
      <c r="Q3767" s="143"/>
      <c r="R3767" s="143"/>
      <c r="S3767" s="143"/>
      <c r="T3767" s="143"/>
      <c r="U3767" s="143"/>
      <c r="V3767" s="143"/>
      <c r="W3767" s="90">
        <f>IF(AND($AM$17&gt;=$X3767,$AM$17&lt;=$Y3767),'TARIFA ENTREGA A DIRECCION USD'!A3767,$W3768)</f>
        <v>0</v>
      </c>
      <c r="X3767" s="90">
        <v>3758.0010000000002</v>
      </c>
      <c r="Y3767" s="90">
        <v>3759</v>
      </c>
      <c r="Z3767" s="144"/>
    </row>
    <row r="3768" spans="1:26" x14ac:dyDescent="0.2">
      <c r="A3768" s="3"/>
      <c r="B3768" s="3"/>
      <c r="C3768" s="3"/>
      <c r="D3768" s="3"/>
      <c r="E3768" s="3"/>
      <c r="F3768" s="3"/>
      <c r="G3768" s="3"/>
      <c r="I3768" s="143"/>
      <c r="J3768" s="143"/>
      <c r="K3768" s="143"/>
      <c r="L3768" s="143"/>
      <c r="M3768" s="237"/>
      <c r="N3768" s="143"/>
      <c r="O3768" s="143"/>
      <c r="P3768" s="143"/>
      <c r="Q3768" s="143"/>
      <c r="R3768" s="143"/>
      <c r="S3768" s="143"/>
      <c r="T3768" s="143"/>
      <c r="U3768" s="143"/>
      <c r="V3768" s="143"/>
      <c r="W3768" s="90">
        <f>IF(AND($AM$17&gt;=$X3768,$AM$17&lt;=$Y3768),'TARIFA ENTREGA A DIRECCION USD'!A3768,$W3769)</f>
        <v>0</v>
      </c>
      <c r="X3768" s="90">
        <v>3759.0010000000002</v>
      </c>
      <c r="Y3768" s="90">
        <v>3760</v>
      </c>
      <c r="Z3768" s="144"/>
    </row>
    <row r="3769" spans="1:26" x14ac:dyDescent="0.2">
      <c r="A3769" s="3"/>
      <c r="B3769" s="3"/>
      <c r="C3769" s="3"/>
      <c r="D3769" s="3"/>
      <c r="E3769" s="3"/>
      <c r="F3769" s="3"/>
      <c r="G3769" s="3"/>
      <c r="I3769" s="143"/>
      <c r="J3769" s="143"/>
      <c r="K3769" s="143"/>
      <c r="L3769" s="143"/>
      <c r="M3769" s="237"/>
      <c r="N3769" s="143"/>
      <c r="O3769" s="143"/>
      <c r="P3769" s="143"/>
      <c r="Q3769" s="143"/>
      <c r="R3769" s="143"/>
      <c r="S3769" s="143"/>
      <c r="T3769" s="143"/>
      <c r="U3769" s="143"/>
      <c r="V3769" s="143"/>
      <c r="W3769" s="90">
        <f>IF(AND($AM$17&gt;=$X3769,$AM$17&lt;=$Y3769),'TARIFA ENTREGA A DIRECCION USD'!A3769,$W3770)</f>
        <v>0</v>
      </c>
      <c r="X3769" s="90">
        <v>3760.0010000000002</v>
      </c>
      <c r="Y3769" s="90">
        <v>3761</v>
      </c>
      <c r="Z3769" s="144"/>
    </row>
    <row r="3770" spans="1:26" x14ac:dyDescent="0.2">
      <c r="A3770" s="3"/>
      <c r="B3770" s="3"/>
      <c r="C3770" s="3"/>
      <c r="D3770" s="3"/>
      <c r="E3770" s="3"/>
      <c r="F3770" s="3"/>
      <c r="G3770" s="3"/>
      <c r="I3770" s="143"/>
      <c r="J3770" s="143"/>
      <c r="K3770" s="143"/>
      <c r="L3770" s="143"/>
      <c r="M3770" s="237"/>
      <c r="N3770" s="143"/>
      <c r="O3770" s="143"/>
      <c r="P3770" s="143"/>
      <c r="Q3770" s="143"/>
      <c r="R3770" s="143"/>
      <c r="S3770" s="143"/>
      <c r="T3770" s="143"/>
      <c r="U3770" s="143"/>
      <c r="V3770" s="143"/>
      <c r="W3770" s="90">
        <f>IF(AND($AM$17&gt;=$X3770,$AM$17&lt;=$Y3770),'TARIFA ENTREGA A DIRECCION USD'!A3770,$W3771)</f>
        <v>0</v>
      </c>
      <c r="X3770" s="90">
        <v>3761.0010000000002</v>
      </c>
      <c r="Y3770" s="90">
        <v>3762</v>
      </c>
      <c r="Z3770" s="144"/>
    </row>
    <row r="3771" spans="1:26" x14ac:dyDescent="0.2">
      <c r="A3771" s="3"/>
      <c r="B3771" s="3"/>
      <c r="C3771" s="3"/>
      <c r="D3771" s="3"/>
      <c r="E3771" s="3"/>
      <c r="F3771" s="3"/>
      <c r="G3771" s="3"/>
      <c r="I3771" s="143"/>
      <c r="J3771" s="143"/>
      <c r="K3771" s="143"/>
      <c r="L3771" s="143"/>
      <c r="M3771" s="237"/>
      <c r="N3771" s="143"/>
      <c r="O3771" s="143"/>
      <c r="P3771" s="143"/>
      <c r="Q3771" s="143"/>
      <c r="R3771" s="143"/>
      <c r="S3771" s="143"/>
      <c r="T3771" s="143"/>
      <c r="U3771" s="143"/>
      <c r="V3771" s="143"/>
      <c r="W3771" s="90">
        <f>IF(AND($AM$17&gt;=$X3771,$AM$17&lt;=$Y3771),'TARIFA ENTREGA A DIRECCION USD'!A3771,$W3772)</f>
        <v>0</v>
      </c>
      <c r="X3771" s="90">
        <v>3762.0010000000002</v>
      </c>
      <c r="Y3771" s="90">
        <v>3763</v>
      </c>
      <c r="Z3771" s="144"/>
    </row>
    <row r="3772" spans="1:26" x14ac:dyDescent="0.2">
      <c r="A3772" s="3"/>
      <c r="B3772" s="3"/>
      <c r="C3772" s="3"/>
      <c r="D3772" s="3"/>
      <c r="E3772" s="3"/>
      <c r="F3772" s="3"/>
      <c r="G3772" s="3"/>
      <c r="I3772" s="143"/>
      <c r="J3772" s="143"/>
      <c r="K3772" s="143"/>
      <c r="L3772" s="143"/>
      <c r="M3772" s="237"/>
      <c r="N3772" s="143"/>
      <c r="O3772" s="143"/>
      <c r="P3772" s="143"/>
      <c r="Q3772" s="143"/>
      <c r="R3772" s="143"/>
      <c r="S3772" s="143"/>
      <c r="T3772" s="143"/>
      <c r="U3772" s="143"/>
      <c r="V3772" s="143"/>
      <c r="W3772" s="90">
        <f>IF(AND($AM$17&gt;=$X3772,$AM$17&lt;=$Y3772),'TARIFA ENTREGA A DIRECCION USD'!A3772,$W3773)</f>
        <v>0</v>
      </c>
      <c r="X3772" s="90">
        <v>3763.0010000000002</v>
      </c>
      <c r="Y3772" s="90">
        <v>3764</v>
      </c>
      <c r="Z3772" s="144"/>
    </row>
    <row r="3773" spans="1:26" x14ac:dyDescent="0.2">
      <c r="A3773" s="3"/>
      <c r="B3773" s="3"/>
      <c r="C3773" s="3"/>
      <c r="D3773" s="3"/>
      <c r="E3773" s="3"/>
      <c r="F3773" s="3"/>
      <c r="G3773" s="3"/>
      <c r="I3773" s="143"/>
      <c r="J3773" s="143"/>
      <c r="K3773" s="143"/>
      <c r="L3773" s="143"/>
      <c r="M3773" s="237"/>
      <c r="N3773" s="143"/>
      <c r="O3773" s="143"/>
      <c r="P3773" s="143"/>
      <c r="Q3773" s="143"/>
      <c r="R3773" s="143"/>
      <c r="S3773" s="143"/>
      <c r="T3773" s="143"/>
      <c r="U3773" s="143"/>
      <c r="V3773" s="143"/>
      <c r="W3773" s="90">
        <f>IF(AND($AM$17&gt;=$X3773,$AM$17&lt;=$Y3773),'TARIFA ENTREGA A DIRECCION USD'!A3773,$W3774)</f>
        <v>0</v>
      </c>
      <c r="X3773" s="90">
        <v>3764.0010000000002</v>
      </c>
      <c r="Y3773" s="90">
        <v>3765</v>
      </c>
      <c r="Z3773" s="144"/>
    </row>
    <row r="3774" spans="1:26" x14ac:dyDescent="0.2">
      <c r="A3774" s="3"/>
      <c r="B3774" s="3"/>
      <c r="C3774" s="3"/>
      <c r="D3774" s="3"/>
      <c r="E3774" s="3"/>
      <c r="F3774" s="3"/>
      <c r="G3774" s="3"/>
      <c r="I3774" s="143"/>
      <c r="J3774" s="143"/>
      <c r="K3774" s="143"/>
      <c r="L3774" s="143"/>
      <c r="M3774" s="237"/>
      <c r="N3774" s="143"/>
      <c r="O3774" s="143"/>
      <c r="P3774" s="143"/>
      <c r="Q3774" s="143"/>
      <c r="R3774" s="143"/>
      <c r="S3774" s="143"/>
      <c r="T3774" s="143"/>
      <c r="U3774" s="143"/>
      <c r="V3774" s="143"/>
      <c r="W3774" s="90">
        <f>IF(AND($AM$17&gt;=$X3774,$AM$17&lt;=$Y3774),'TARIFA ENTREGA A DIRECCION USD'!A3774,$W3775)</f>
        <v>0</v>
      </c>
      <c r="X3774" s="90">
        <v>3765.0010000000002</v>
      </c>
      <c r="Y3774" s="90">
        <v>3766</v>
      </c>
      <c r="Z3774" s="144"/>
    </row>
    <row r="3775" spans="1:26" x14ac:dyDescent="0.2">
      <c r="A3775" s="3"/>
      <c r="B3775" s="3"/>
      <c r="C3775" s="3"/>
      <c r="D3775" s="3"/>
      <c r="E3775" s="3"/>
      <c r="F3775" s="3"/>
      <c r="G3775" s="3"/>
      <c r="I3775" s="143"/>
      <c r="J3775" s="143"/>
      <c r="K3775" s="143"/>
      <c r="L3775" s="143"/>
      <c r="M3775" s="237"/>
      <c r="N3775" s="143"/>
      <c r="O3775" s="143"/>
      <c r="P3775" s="143"/>
      <c r="Q3775" s="143"/>
      <c r="R3775" s="143"/>
      <c r="S3775" s="143"/>
      <c r="T3775" s="143"/>
      <c r="U3775" s="143"/>
      <c r="V3775" s="143"/>
      <c r="W3775" s="90">
        <f>IF(AND($AM$17&gt;=$X3775,$AM$17&lt;=$Y3775),'TARIFA ENTREGA A DIRECCION USD'!A3775,$W3776)</f>
        <v>0</v>
      </c>
      <c r="X3775" s="90">
        <v>3766.0010000000002</v>
      </c>
      <c r="Y3775" s="90">
        <v>3767</v>
      </c>
      <c r="Z3775" s="144"/>
    </row>
    <row r="3776" spans="1:26" x14ac:dyDescent="0.2">
      <c r="A3776" s="3"/>
      <c r="B3776" s="3"/>
      <c r="C3776" s="3"/>
      <c r="D3776" s="3"/>
      <c r="E3776" s="3"/>
      <c r="F3776" s="3"/>
      <c r="G3776" s="3"/>
      <c r="I3776" s="143"/>
      <c r="J3776" s="143"/>
      <c r="K3776" s="143"/>
      <c r="L3776" s="143"/>
      <c r="M3776" s="237"/>
      <c r="N3776" s="143"/>
      <c r="O3776" s="143"/>
      <c r="P3776" s="143"/>
      <c r="Q3776" s="143"/>
      <c r="R3776" s="143"/>
      <c r="S3776" s="143"/>
      <c r="T3776" s="143"/>
      <c r="U3776" s="143"/>
      <c r="V3776" s="143"/>
      <c r="W3776" s="90">
        <f>IF(AND($AM$17&gt;=$X3776,$AM$17&lt;=$Y3776),'TARIFA ENTREGA A DIRECCION USD'!A3776,$W3777)</f>
        <v>0</v>
      </c>
      <c r="X3776" s="90">
        <v>3767.0010000000002</v>
      </c>
      <c r="Y3776" s="90">
        <v>3768</v>
      </c>
      <c r="Z3776" s="144"/>
    </row>
    <row r="3777" spans="1:26" x14ac:dyDescent="0.2">
      <c r="A3777" s="3"/>
      <c r="B3777" s="3"/>
      <c r="C3777" s="3"/>
      <c r="D3777" s="3"/>
      <c r="E3777" s="3"/>
      <c r="F3777" s="3"/>
      <c r="G3777" s="3"/>
      <c r="I3777" s="143"/>
      <c r="J3777" s="143"/>
      <c r="K3777" s="143"/>
      <c r="L3777" s="143"/>
      <c r="M3777" s="237"/>
      <c r="N3777" s="143"/>
      <c r="O3777" s="143"/>
      <c r="P3777" s="143"/>
      <c r="Q3777" s="143"/>
      <c r="R3777" s="143"/>
      <c r="S3777" s="143"/>
      <c r="T3777" s="143"/>
      <c r="U3777" s="143"/>
      <c r="V3777" s="143"/>
      <c r="W3777" s="90">
        <f>IF(AND($AM$17&gt;=$X3777,$AM$17&lt;=$Y3777),'TARIFA ENTREGA A DIRECCION USD'!A3777,$W3778)</f>
        <v>0</v>
      </c>
      <c r="X3777" s="90">
        <v>3768.0010000000002</v>
      </c>
      <c r="Y3777" s="90">
        <v>3769</v>
      </c>
      <c r="Z3777" s="144"/>
    </row>
    <row r="3778" spans="1:26" x14ac:dyDescent="0.2">
      <c r="A3778" s="3"/>
      <c r="B3778" s="3"/>
      <c r="C3778" s="3"/>
      <c r="D3778" s="3"/>
      <c r="E3778" s="3"/>
      <c r="F3778" s="3"/>
      <c r="G3778" s="3"/>
      <c r="I3778" s="143"/>
      <c r="J3778" s="143"/>
      <c r="K3778" s="143"/>
      <c r="L3778" s="143"/>
      <c r="M3778" s="237"/>
      <c r="N3778" s="143"/>
      <c r="O3778" s="143"/>
      <c r="P3778" s="143"/>
      <c r="Q3778" s="143"/>
      <c r="R3778" s="143"/>
      <c r="S3778" s="143"/>
      <c r="T3778" s="143"/>
      <c r="U3778" s="143"/>
      <c r="V3778" s="143"/>
      <c r="W3778" s="90">
        <f>IF(AND($AM$17&gt;=$X3778,$AM$17&lt;=$Y3778),'TARIFA ENTREGA A DIRECCION USD'!A3778,$W3779)</f>
        <v>0</v>
      </c>
      <c r="X3778" s="90">
        <v>3769.0010000000002</v>
      </c>
      <c r="Y3778" s="90">
        <v>3770</v>
      </c>
      <c r="Z3778" s="144"/>
    </row>
    <row r="3779" spans="1:26" x14ac:dyDescent="0.2">
      <c r="A3779" s="3"/>
      <c r="B3779" s="3"/>
      <c r="C3779" s="3"/>
      <c r="D3779" s="3"/>
      <c r="E3779" s="3"/>
      <c r="F3779" s="3"/>
      <c r="G3779" s="3"/>
      <c r="I3779" s="143"/>
      <c r="J3779" s="143"/>
      <c r="K3779" s="143"/>
      <c r="L3779" s="143"/>
      <c r="M3779" s="237"/>
      <c r="N3779" s="143"/>
      <c r="O3779" s="143"/>
      <c r="P3779" s="143"/>
      <c r="Q3779" s="143"/>
      <c r="R3779" s="143"/>
      <c r="S3779" s="143"/>
      <c r="T3779" s="143"/>
      <c r="U3779" s="143"/>
      <c r="V3779" s="143"/>
      <c r="W3779" s="90">
        <f>IF(AND($AM$17&gt;=$X3779,$AM$17&lt;=$Y3779),'TARIFA ENTREGA A DIRECCION USD'!A3779,$W3780)</f>
        <v>0</v>
      </c>
      <c r="X3779" s="90">
        <v>3770.0010000000002</v>
      </c>
      <c r="Y3779" s="90">
        <v>3771</v>
      </c>
      <c r="Z3779" s="144"/>
    </row>
    <row r="3780" spans="1:26" x14ac:dyDescent="0.2">
      <c r="A3780" s="3"/>
      <c r="B3780" s="3"/>
      <c r="C3780" s="3"/>
      <c r="D3780" s="3"/>
      <c r="E3780" s="3"/>
      <c r="F3780" s="3"/>
      <c r="G3780" s="3"/>
      <c r="I3780" s="143"/>
      <c r="J3780" s="143"/>
      <c r="K3780" s="143"/>
      <c r="L3780" s="143"/>
      <c r="M3780" s="237"/>
      <c r="N3780" s="143"/>
      <c r="O3780" s="143"/>
      <c r="P3780" s="143"/>
      <c r="Q3780" s="143"/>
      <c r="R3780" s="143"/>
      <c r="S3780" s="143"/>
      <c r="T3780" s="143"/>
      <c r="U3780" s="143"/>
      <c r="V3780" s="143"/>
      <c r="W3780" s="90">
        <f>IF(AND($AM$17&gt;=$X3780,$AM$17&lt;=$Y3780),'TARIFA ENTREGA A DIRECCION USD'!A3780,$W3781)</f>
        <v>0</v>
      </c>
      <c r="X3780" s="90">
        <v>3771.0010000000002</v>
      </c>
      <c r="Y3780" s="90">
        <v>3772</v>
      </c>
      <c r="Z3780" s="144"/>
    </row>
    <row r="3781" spans="1:26" x14ac:dyDescent="0.2">
      <c r="A3781" s="3"/>
      <c r="B3781" s="3"/>
      <c r="C3781" s="3"/>
      <c r="D3781" s="3"/>
      <c r="E3781" s="3"/>
      <c r="F3781" s="3"/>
      <c r="G3781" s="3"/>
      <c r="I3781" s="143"/>
      <c r="J3781" s="143"/>
      <c r="K3781" s="143"/>
      <c r="L3781" s="143"/>
      <c r="M3781" s="367"/>
      <c r="N3781" s="367"/>
      <c r="O3781" s="143"/>
      <c r="P3781" s="143"/>
      <c r="Q3781" s="143"/>
      <c r="R3781" s="143"/>
      <c r="S3781" s="143"/>
      <c r="T3781" s="143"/>
      <c r="U3781" s="143"/>
      <c r="V3781" s="143"/>
      <c r="W3781" s="90">
        <f>IF(AND($AM$17&gt;=$X3781,$AM$17&lt;=$Y3781),'TARIFA ENTREGA A DIRECCION USD'!A3781,$W3782)</f>
        <v>0</v>
      </c>
      <c r="X3781" s="90">
        <v>3772.0010000000002</v>
      </c>
      <c r="Y3781" s="90">
        <v>3773</v>
      </c>
      <c r="Z3781" s="144"/>
    </row>
    <row r="3782" spans="1:26" x14ac:dyDescent="0.2">
      <c r="A3782" s="3"/>
      <c r="B3782" s="3"/>
      <c r="C3782" s="3"/>
      <c r="D3782" s="3"/>
      <c r="E3782" s="3"/>
      <c r="F3782" s="3"/>
      <c r="G3782" s="3"/>
      <c r="I3782" s="143"/>
      <c r="J3782" s="143"/>
      <c r="K3782" s="143"/>
      <c r="L3782" s="143"/>
      <c r="M3782" s="367"/>
      <c r="N3782" s="367"/>
      <c r="O3782" s="143"/>
      <c r="P3782" s="143"/>
      <c r="Q3782" s="143"/>
      <c r="R3782" s="143"/>
      <c r="S3782" s="143"/>
      <c r="T3782" s="143"/>
      <c r="U3782" s="143"/>
      <c r="V3782" s="143"/>
      <c r="W3782" s="90">
        <f>IF(AND($AM$17&gt;=$X3782,$AM$17&lt;=$Y3782),'TARIFA ENTREGA A DIRECCION USD'!A3782,$W3783)</f>
        <v>0</v>
      </c>
      <c r="X3782" s="90">
        <v>3773.0010000000002</v>
      </c>
      <c r="Y3782" s="90">
        <v>3774</v>
      </c>
      <c r="Z3782" s="144"/>
    </row>
    <row r="3783" spans="1:26" x14ac:dyDescent="0.2">
      <c r="A3783" s="3"/>
      <c r="B3783" s="3"/>
      <c r="C3783" s="3"/>
      <c r="D3783" s="3"/>
      <c r="E3783" s="3"/>
      <c r="F3783" s="3"/>
      <c r="G3783" s="3"/>
      <c r="I3783" s="143"/>
      <c r="J3783" s="143"/>
      <c r="K3783" s="143"/>
      <c r="L3783" s="143"/>
      <c r="M3783" s="367"/>
      <c r="N3783" s="367"/>
      <c r="O3783" s="143"/>
      <c r="P3783" s="143"/>
      <c r="Q3783" s="143"/>
      <c r="R3783" s="143"/>
      <c r="S3783" s="143"/>
      <c r="T3783" s="143"/>
      <c r="U3783" s="143"/>
      <c r="V3783" s="143"/>
      <c r="W3783" s="90">
        <f>IF(AND($AM$17&gt;=$X3783,$AM$17&lt;=$Y3783),'TARIFA ENTREGA A DIRECCION USD'!A3783,$W3784)</f>
        <v>0</v>
      </c>
      <c r="X3783" s="90">
        <v>3774.0010000000002</v>
      </c>
      <c r="Y3783" s="90">
        <v>3775</v>
      </c>
      <c r="Z3783" s="144"/>
    </row>
    <row r="3784" spans="1:26" x14ac:dyDescent="0.2">
      <c r="A3784" s="3"/>
      <c r="B3784" s="3"/>
      <c r="C3784" s="3"/>
      <c r="D3784" s="3"/>
      <c r="E3784" s="3"/>
      <c r="F3784" s="3"/>
      <c r="G3784" s="3"/>
      <c r="I3784" s="143"/>
      <c r="J3784" s="143"/>
      <c r="K3784" s="143"/>
      <c r="L3784" s="143"/>
      <c r="M3784" s="367"/>
      <c r="N3784" s="367"/>
      <c r="O3784" s="143"/>
      <c r="P3784" s="143"/>
      <c r="Q3784" s="143"/>
      <c r="R3784" s="143"/>
      <c r="S3784" s="143"/>
      <c r="T3784" s="143"/>
      <c r="U3784" s="143"/>
      <c r="V3784" s="143"/>
      <c r="W3784" s="90">
        <f>IF(AND($AM$17&gt;=$X3784,$AM$17&lt;=$Y3784),'TARIFA ENTREGA A DIRECCION USD'!A3784,$W3785)</f>
        <v>0</v>
      </c>
      <c r="X3784" s="90">
        <v>3775.0010000000002</v>
      </c>
      <c r="Y3784" s="90">
        <v>3776</v>
      </c>
      <c r="Z3784" s="144"/>
    </row>
    <row r="3785" spans="1:26" x14ac:dyDescent="0.2">
      <c r="A3785" s="3"/>
      <c r="B3785" s="3"/>
      <c r="C3785" s="3"/>
      <c r="D3785" s="3"/>
      <c r="E3785" s="3"/>
      <c r="F3785" s="3"/>
      <c r="G3785" s="3"/>
      <c r="I3785" s="143"/>
      <c r="J3785" s="143"/>
      <c r="K3785" s="143"/>
      <c r="L3785" s="143"/>
      <c r="M3785" s="367"/>
      <c r="N3785" s="367"/>
      <c r="O3785" s="143"/>
      <c r="P3785" s="143"/>
      <c r="Q3785" s="143"/>
      <c r="R3785" s="143"/>
      <c r="S3785" s="143"/>
      <c r="T3785" s="143"/>
      <c r="U3785" s="143"/>
      <c r="V3785" s="143"/>
      <c r="W3785" s="90">
        <f>IF(AND($AM$17&gt;=$X3785,$AM$17&lt;=$Y3785),'TARIFA ENTREGA A DIRECCION USD'!A3785,$W3786)</f>
        <v>0</v>
      </c>
      <c r="X3785" s="90">
        <v>3776.0010000000002</v>
      </c>
      <c r="Y3785" s="90">
        <v>3777</v>
      </c>
      <c r="Z3785" s="144"/>
    </row>
    <row r="3786" spans="1:26" x14ac:dyDescent="0.2">
      <c r="A3786" s="3"/>
      <c r="B3786" s="3"/>
      <c r="C3786" s="3"/>
      <c r="D3786" s="3"/>
      <c r="E3786" s="3"/>
      <c r="F3786" s="3"/>
      <c r="G3786" s="3"/>
      <c r="I3786" s="143"/>
      <c r="J3786" s="143"/>
      <c r="K3786" s="143"/>
      <c r="L3786" s="143"/>
      <c r="M3786" s="367"/>
      <c r="N3786" s="367"/>
      <c r="O3786" s="143"/>
      <c r="P3786" s="143"/>
      <c r="Q3786" s="143"/>
      <c r="R3786" s="143"/>
      <c r="S3786" s="143"/>
      <c r="T3786" s="143"/>
      <c r="U3786" s="143"/>
      <c r="V3786" s="143"/>
      <c r="W3786" s="90">
        <f>IF(AND($AM$17&gt;=$X3786,$AM$17&lt;=$Y3786),'TARIFA ENTREGA A DIRECCION USD'!A3786,$W3787)</f>
        <v>0</v>
      </c>
      <c r="X3786" s="90">
        <v>3777.0010000000002</v>
      </c>
      <c r="Y3786" s="90">
        <v>3778</v>
      </c>
      <c r="Z3786" s="144"/>
    </row>
    <row r="3787" spans="1:26" x14ac:dyDescent="0.2">
      <c r="A3787" s="3"/>
      <c r="B3787" s="3"/>
      <c r="C3787" s="3"/>
      <c r="D3787" s="3"/>
      <c r="E3787" s="3"/>
      <c r="F3787" s="3"/>
      <c r="G3787" s="3"/>
      <c r="I3787" s="143"/>
      <c r="J3787" s="143"/>
      <c r="K3787" s="143"/>
      <c r="L3787" s="143"/>
      <c r="M3787" s="367"/>
      <c r="N3787" s="367"/>
      <c r="O3787" s="143"/>
      <c r="P3787" s="143"/>
      <c r="Q3787" s="143"/>
      <c r="R3787" s="143"/>
      <c r="S3787" s="143"/>
      <c r="T3787" s="143"/>
      <c r="U3787" s="143"/>
      <c r="V3787" s="143"/>
      <c r="W3787" s="90">
        <f>IF(AND($AM$17&gt;=$X3787,$AM$17&lt;=$Y3787),'TARIFA ENTREGA A DIRECCION USD'!A3787,$W3788)</f>
        <v>0</v>
      </c>
      <c r="X3787" s="90">
        <v>3778.0010000000002</v>
      </c>
      <c r="Y3787" s="90">
        <v>3779</v>
      </c>
      <c r="Z3787" s="144"/>
    </row>
    <row r="3788" spans="1:26" x14ac:dyDescent="0.2">
      <c r="A3788" s="3"/>
      <c r="B3788" s="3"/>
      <c r="C3788" s="3"/>
      <c r="D3788" s="3"/>
      <c r="E3788" s="3"/>
      <c r="F3788" s="3"/>
      <c r="G3788" s="3"/>
      <c r="I3788" s="143"/>
      <c r="J3788" s="143"/>
      <c r="K3788" s="143"/>
      <c r="L3788" s="143"/>
      <c r="M3788" s="367"/>
      <c r="N3788" s="367"/>
      <c r="O3788" s="367"/>
      <c r="P3788" s="143"/>
      <c r="Q3788" s="143"/>
      <c r="R3788" s="143"/>
      <c r="S3788" s="143"/>
      <c r="T3788" s="143"/>
      <c r="U3788" s="143"/>
      <c r="V3788" s="143"/>
      <c r="W3788" s="90">
        <f>IF(AND($AM$17&gt;=$X3788,$AM$17&lt;=$Y3788),'TARIFA ENTREGA A DIRECCION USD'!A3788,$W3789)</f>
        <v>0</v>
      </c>
      <c r="X3788" s="90">
        <v>3779.0010000000002</v>
      </c>
      <c r="Y3788" s="90">
        <v>3780</v>
      </c>
      <c r="Z3788" s="144"/>
    </row>
    <row r="3789" spans="1:26" x14ac:dyDescent="0.2">
      <c r="A3789" s="3"/>
      <c r="B3789" s="3"/>
      <c r="C3789" s="3"/>
      <c r="D3789" s="3"/>
      <c r="E3789" s="3"/>
      <c r="F3789" s="3"/>
      <c r="G3789" s="3"/>
      <c r="I3789" s="329"/>
      <c r="J3789" s="367"/>
      <c r="K3789" s="143"/>
      <c r="L3789" s="367"/>
      <c r="M3789" s="367"/>
      <c r="N3789" s="367"/>
      <c r="O3789" s="367"/>
      <c r="P3789" s="143"/>
      <c r="Q3789" s="143"/>
      <c r="R3789" s="143"/>
      <c r="S3789" s="143"/>
      <c r="T3789" s="143"/>
      <c r="U3789" s="143"/>
      <c r="V3789" s="143"/>
      <c r="W3789" s="90">
        <f>IF(AND($AM$17&gt;=$X3789,$AM$17&lt;=$Y3789),'TARIFA ENTREGA A DIRECCION USD'!A3789,$W3790)</f>
        <v>0</v>
      </c>
      <c r="X3789" s="90">
        <v>3780.0010000000002</v>
      </c>
      <c r="Y3789" s="90">
        <v>3781</v>
      </c>
      <c r="Z3789" s="144"/>
    </row>
    <row r="3790" spans="1:26" x14ac:dyDescent="0.2">
      <c r="A3790" s="3"/>
      <c r="B3790" s="3"/>
      <c r="C3790" s="3"/>
      <c r="D3790" s="3"/>
      <c r="E3790" s="3"/>
      <c r="F3790" s="3"/>
      <c r="G3790" s="3"/>
      <c r="I3790" s="329"/>
      <c r="J3790" s="367"/>
      <c r="K3790" s="367"/>
      <c r="L3790" s="367"/>
      <c r="M3790" s="367"/>
      <c r="N3790" s="367"/>
      <c r="O3790" s="367"/>
      <c r="P3790" s="143"/>
      <c r="Q3790" s="143"/>
      <c r="R3790" s="143"/>
      <c r="S3790" s="143"/>
      <c r="T3790" s="143"/>
      <c r="U3790" s="143"/>
      <c r="V3790" s="143"/>
      <c r="W3790" s="90">
        <f>IF(AND($AM$17&gt;=$X3790,$AM$17&lt;=$Y3790),'TARIFA ENTREGA A DIRECCION USD'!A3790,$W3791)</f>
        <v>0</v>
      </c>
      <c r="X3790" s="90">
        <v>3781.0010000000002</v>
      </c>
      <c r="Y3790" s="90">
        <v>3782</v>
      </c>
      <c r="Z3790" s="144"/>
    </row>
    <row r="3791" spans="1:26" x14ac:dyDescent="0.2">
      <c r="A3791" s="3"/>
      <c r="B3791" s="3"/>
      <c r="C3791" s="3"/>
      <c r="D3791" s="3"/>
      <c r="E3791" s="3"/>
      <c r="F3791" s="3"/>
      <c r="G3791" s="3"/>
      <c r="I3791" s="329"/>
      <c r="J3791" s="367"/>
      <c r="K3791" s="367"/>
      <c r="L3791" s="367"/>
      <c r="M3791" s="367"/>
      <c r="N3791" s="367"/>
      <c r="O3791" s="367"/>
      <c r="P3791" s="143"/>
      <c r="Q3791" s="143"/>
      <c r="R3791" s="143"/>
      <c r="S3791" s="143"/>
      <c r="T3791" s="143"/>
      <c r="U3791" s="143"/>
      <c r="V3791" s="143"/>
      <c r="W3791" s="90">
        <f>IF(AND($AM$17&gt;=$X3791,$AM$17&lt;=$Y3791),'TARIFA ENTREGA A DIRECCION USD'!A3791,$W3792)</f>
        <v>0</v>
      </c>
      <c r="X3791" s="90">
        <v>3782.0010000000002</v>
      </c>
      <c r="Y3791" s="90">
        <v>3783</v>
      </c>
      <c r="Z3791" s="144"/>
    </row>
    <row r="3792" spans="1:26" x14ac:dyDescent="0.2">
      <c r="A3792" s="3"/>
      <c r="B3792" s="3"/>
      <c r="C3792" s="3"/>
      <c r="D3792" s="3"/>
      <c r="E3792" s="3"/>
      <c r="F3792" s="3"/>
      <c r="G3792" s="3"/>
      <c r="I3792" s="329"/>
      <c r="J3792" s="367"/>
      <c r="K3792" s="367"/>
      <c r="L3792" s="367"/>
      <c r="M3792" s="367"/>
      <c r="N3792" s="367"/>
      <c r="O3792" s="367"/>
      <c r="P3792" s="143"/>
      <c r="Q3792" s="143"/>
      <c r="R3792" s="143"/>
      <c r="S3792" s="143"/>
      <c r="T3792" s="143"/>
      <c r="U3792" s="143"/>
      <c r="V3792" s="143"/>
      <c r="W3792" s="90">
        <f>IF(AND($AM$17&gt;=$X3792,$AM$17&lt;=$Y3792),'TARIFA ENTREGA A DIRECCION USD'!A3792,$W3793)</f>
        <v>0</v>
      </c>
      <c r="X3792" s="90">
        <v>3783.0010000000002</v>
      </c>
      <c r="Y3792" s="90">
        <v>3784</v>
      </c>
      <c r="Z3792" s="144"/>
    </row>
    <row r="3793" spans="1:26" x14ac:dyDescent="0.2">
      <c r="A3793" s="3"/>
      <c r="B3793" s="3"/>
      <c r="C3793" s="3"/>
      <c r="D3793" s="3"/>
      <c r="E3793" s="3"/>
      <c r="F3793" s="3"/>
      <c r="G3793" s="3"/>
      <c r="I3793" s="329"/>
      <c r="J3793" s="367"/>
      <c r="K3793" s="367"/>
      <c r="L3793" s="367"/>
      <c r="M3793" s="367"/>
      <c r="N3793" s="367"/>
      <c r="O3793" s="367"/>
      <c r="P3793" s="143"/>
      <c r="Q3793" s="143"/>
      <c r="R3793" s="143"/>
      <c r="S3793" s="143"/>
      <c r="T3793" s="143"/>
      <c r="U3793" s="143"/>
      <c r="V3793" s="143"/>
      <c r="W3793" s="90">
        <f>IF(AND($AM$17&gt;=$X3793,$AM$17&lt;=$Y3793),'TARIFA ENTREGA A DIRECCION USD'!A3793,$W3794)</f>
        <v>0</v>
      </c>
      <c r="X3793" s="90">
        <v>3784.0010000000002</v>
      </c>
      <c r="Y3793" s="90">
        <v>3785</v>
      </c>
      <c r="Z3793" s="144"/>
    </row>
    <row r="3794" spans="1:26" x14ac:dyDescent="0.2">
      <c r="A3794" s="3"/>
      <c r="B3794" s="3"/>
      <c r="C3794" s="3"/>
      <c r="D3794" s="3"/>
      <c r="E3794" s="3"/>
      <c r="F3794" s="3"/>
      <c r="G3794" s="3"/>
      <c r="I3794" s="329"/>
      <c r="J3794" s="367"/>
      <c r="K3794" s="367"/>
      <c r="L3794" s="367"/>
      <c r="M3794" s="367"/>
      <c r="N3794" s="367"/>
      <c r="O3794" s="367"/>
      <c r="P3794" s="143"/>
      <c r="Q3794" s="143"/>
      <c r="R3794" s="143"/>
      <c r="S3794" s="143"/>
      <c r="T3794" s="143"/>
      <c r="U3794" s="143"/>
      <c r="V3794" s="143"/>
      <c r="W3794" s="90">
        <f>IF(AND($AM$17&gt;=$X3794,$AM$17&lt;=$Y3794),'TARIFA ENTREGA A DIRECCION USD'!A3794,$W3795)</f>
        <v>0</v>
      </c>
      <c r="X3794" s="90">
        <v>3785.0010000000002</v>
      </c>
      <c r="Y3794" s="90">
        <v>3786</v>
      </c>
      <c r="Z3794" s="144"/>
    </row>
    <row r="3795" spans="1:26" x14ac:dyDescent="0.2">
      <c r="A3795" s="3"/>
      <c r="B3795" s="3"/>
      <c r="C3795" s="3"/>
      <c r="D3795" s="3"/>
      <c r="E3795" s="3"/>
      <c r="F3795" s="3"/>
      <c r="G3795" s="3"/>
      <c r="I3795" s="329"/>
      <c r="J3795" s="367"/>
      <c r="K3795" s="367"/>
      <c r="L3795" s="367"/>
      <c r="M3795" s="367"/>
      <c r="N3795" s="367"/>
      <c r="O3795" s="367"/>
      <c r="P3795" s="143"/>
      <c r="Q3795" s="143"/>
      <c r="R3795" s="143"/>
      <c r="S3795" s="143"/>
      <c r="T3795" s="143"/>
      <c r="U3795" s="143"/>
      <c r="V3795" s="143"/>
      <c r="W3795" s="90">
        <f>IF(AND($AM$17&gt;=$X3795,$AM$17&lt;=$Y3795),'TARIFA ENTREGA A DIRECCION USD'!A3795,$W3796)</f>
        <v>0</v>
      </c>
      <c r="X3795" s="90">
        <v>3786.0010000000002</v>
      </c>
      <c r="Y3795" s="90">
        <v>3787</v>
      </c>
      <c r="Z3795" s="144"/>
    </row>
    <row r="3796" spans="1:26" x14ac:dyDescent="0.2">
      <c r="A3796" s="3"/>
      <c r="B3796" s="3"/>
      <c r="C3796" s="3"/>
      <c r="D3796" s="3"/>
      <c r="E3796" s="3"/>
      <c r="F3796" s="3"/>
      <c r="G3796" s="3"/>
      <c r="I3796" s="329"/>
      <c r="J3796" s="367"/>
      <c r="K3796" s="367"/>
      <c r="L3796" s="367"/>
      <c r="M3796" s="367"/>
      <c r="N3796" s="367"/>
      <c r="O3796" s="367"/>
      <c r="P3796" s="143"/>
      <c r="Q3796" s="143"/>
      <c r="R3796" s="143"/>
      <c r="S3796" s="143"/>
      <c r="T3796" s="143"/>
      <c r="U3796" s="143"/>
      <c r="V3796" s="143"/>
      <c r="W3796" s="90">
        <f>IF(AND($AM$17&gt;=$X3796,$AM$17&lt;=$Y3796),'TARIFA ENTREGA A DIRECCION USD'!A3796,$W3797)</f>
        <v>0</v>
      </c>
      <c r="X3796" s="90">
        <v>3787.0010000000002</v>
      </c>
      <c r="Y3796" s="90">
        <v>3788</v>
      </c>
      <c r="Z3796" s="144"/>
    </row>
    <row r="3797" spans="1:26" x14ac:dyDescent="0.2">
      <c r="A3797" s="3"/>
      <c r="B3797" s="3"/>
      <c r="C3797" s="3"/>
      <c r="D3797" s="3"/>
      <c r="E3797" s="3"/>
      <c r="F3797" s="3"/>
      <c r="G3797" s="3"/>
      <c r="I3797" s="329"/>
      <c r="J3797" s="367"/>
      <c r="K3797" s="367"/>
      <c r="L3797" s="367"/>
      <c r="M3797" s="367"/>
      <c r="N3797" s="367"/>
      <c r="O3797" s="367"/>
      <c r="P3797" s="143"/>
      <c r="Q3797" s="143"/>
      <c r="R3797" s="143"/>
      <c r="S3797" s="143"/>
      <c r="T3797" s="143"/>
      <c r="U3797" s="143"/>
      <c r="V3797" s="143"/>
      <c r="W3797" s="90">
        <f>IF(AND($AM$17&gt;=$X3797,$AM$17&lt;=$Y3797),'TARIFA ENTREGA A DIRECCION USD'!A3797,$W3798)</f>
        <v>0</v>
      </c>
      <c r="X3797" s="90">
        <v>3788.0010000000002</v>
      </c>
      <c r="Y3797" s="90">
        <v>3789</v>
      </c>
      <c r="Z3797" s="144"/>
    </row>
    <row r="3798" spans="1:26" x14ac:dyDescent="0.2">
      <c r="A3798" s="3"/>
      <c r="B3798" s="3"/>
      <c r="C3798" s="3"/>
      <c r="D3798" s="3"/>
      <c r="E3798" s="3"/>
      <c r="F3798" s="3"/>
      <c r="G3798" s="3"/>
      <c r="I3798" s="329"/>
      <c r="J3798" s="367"/>
      <c r="K3798" s="367"/>
      <c r="L3798" s="367"/>
      <c r="M3798" s="367"/>
      <c r="N3798" s="367"/>
      <c r="O3798" s="367"/>
      <c r="P3798" s="143"/>
      <c r="Q3798" s="143"/>
      <c r="R3798" s="143"/>
      <c r="S3798" s="143"/>
      <c r="T3798" s="143"/>
      <c r="U3798" s="143"/>
      <c r="V3798" s="143"/>
      <c r="W3798" s="90">
        <f>IF(AND($AM$17&gt;=$X3798,$AM$17&lt;=$Y3798),'TARIFA ENTREGA A DIRECCION USD'!A3798,$W3799)</f>
        <v>0</v>
      </c>
      <c r="X3798" s="90">
        <v>3789.0010000000002</v>
      </c>
      <c r="Y3798" s="90">
        <v>3790</v>
      </c>
      <c r="Z3798" s="144"/>
    </row>
    <row r="3799" spans="1:26" x14ac:dyDescent="0.2">
      <c r="A3799" s="3"/>
      <c r="B3799" s="3"/>
      <c r="C3799" s="3"/>
      <c r="D3799" s="3"/>
      <c r="E3799" s="3"/>
      <c r="F3799" s="3"/>
      <c r="G3799" s="3"/>
      <c r="I3799" s="329"/>
      <c r="J3799" s="367"/>
      <c r="K3799" s="367"/>
      <c r="L3799" s="367"/>
      <c r="M3799" s="367"/>
      <c r="N3799" s="367"/>
      <c r="O3799" s="367"/>
      <c r="P3799" s="143"/>
      <c r="Q3799" s="143"/>
      <c r="R3799" s="143"/>
      <c r="S3799" s="143"/>
      <c r="T3799" s="143"/>
      <c r="U3799" s="143"/>
      <c r="V3799" s="143"/>
      <c r="W3799" s="90">
        <f>IF(AND($AM$17&gt;=$X3799,$AM$17&lt;=$Y3799),'TARIFA ENTREGA A DIRECCION USD'!A3799,$W3800)</f>
        <v>0</v>
      </c>
      <c r="X3799" s="90">
        <v>3790.0010000000002</v>
      </c>
      <c r="Y3799" s="90">
        <v>3791</v>
      </c>
      <c r="Z3799" s="144"/>
    </row>
    <row r="3800" spans="1:26" x14ac:dyDescent="0.2">
      <c r="A3800" s="3"/>
      <c r="B3800" s="3"/>
      <c r="C3800" s="3"/>
      <c r="D3800" s="3"/>
      <c r="E3800" s="3"/>
      <c r="F3800" s="3"/>
      <c r="G3800" s="3"/>
      <c r="I3800" s="329"/>
      <c r="J3800" s="367"/>
      <c r="K3800" s="367"/>
      <c r="L3800" s="367"/>
      <c r="M3800" s="367"/>
      <c r="N3800" s="367"/>
      <c r="O3800" s="367"/>
      <c r="P3800" s="143"/>
      <c r="Q3800" s="143"/>
      <c r="R3800" s="143"/>
      <c r="S3800" s="143"/>
      <c r="T3800" s="143"/>
      <c r="U3800" s="143"/>
      <c r="V3800" s="143"/>
      <c r="W3800" s="90">
        <f>IF(AND($AM$17&gt;=$X3800,$AM$17&lt;=$Y3800),'TARIFA ENTREGA A DIRECCION USD'!A3800,$W3801)</f>
        <v>0</v>
      </c>
      <c r="X3800" s="90">
        <v>3791.0010000000002</v>
      </c>
      <c r="Y3800" s="90">
        <v>3792</v>
      </c>
      <c r="Z3800" s="144"/>
    </row>
    <row r="3801" spans="1:26" x14ac:dyDescent="0.2">
      <c r="A3801" s="3"/>
      <c r="B3801" s="3"/>
      <c r="C3801" s="3"/>
      <c r="D3801" s="3"/>
      <c r="E3801" s="3"/>
      <c r="F3801" s="3"/>
      <c r="G3801" s="3"/>
      <c r="I3801" s="329"/>
      <c r="J3801" s="367"/>
      <c r="K3801" s="367"/>
      <c r="L3801" s="367"/>
      <c r="M3801" s="367"/>
      <c r="N3801" s="367"/>
      <c r="O3801" s="367"/>
      <c r="P3801" s="143"/>
      <c r="Q3801" s="143"/>
      <c r="R3801" s="143"/>
      <c r="S3801" s="143"/>
      <c r="T3801" s="143"/>
      <c r="U3801" s="143"/>
      <c r="V3801" s="143"/>
      <c r="W3801" s="90">
        <f>IF(AND($AM$17&gt;=$X3801,$AM$17&lt;=$Y3801),'TARIFA ENTREGA A DIRECCION USD'!A3801,$W3802)</f>
        <v>0</v>
      </c>
      <c r="X3801" s="90">
        <v>3792.0010000000002</v>
      </c>
      <c r="Y3801" s="90">
        <v>3793</v>
      </c>
      <c r="Z3801" s="144"/>
    </row>
    <row r="3802" spans="1:26" x14ac:dyDescent="0.2">
      <c r="A3802" s="3"/>
      <c r="B3802" s="3"/>
      <c r="C3802" s="3"/>
      <c r="D3802" s="3"/>
      <c r="E3802" s="3"/>
      <c r="F3802" s="3"/>
      <c r="G3802" s="3"/>
      <c r="I3802" s="329"/>
      <c r="J3802" s="367"/>
      <c r="K3802" s="367"/>
      <c r="L3802" s="367"/>
      <c r="M3802" s="367"/>
      <c r="N3802" s="367"/>
      <c r="O3802" s="367"/>
      <c r="P3802" s="143"/>
      <c r="Q3802" s="143"/>
      <c r="R3802" s="143"/>
      <c r="S3802" s="143"/>
      <c r="T3802" s="143"/>
      <c r="U3802" s="143"/>
      <c r="V3802" s="143"/>
      <c r="W3802" s="90">
        <f>IF(AND($AM$17&gt;=$X3802,$AM$17&lt;=$Y3802),'TARIFA ENTREGA A DIRECCION USD'!A3802,$W3803)</f>
        <v>0</v>
      </c>
      <c r="X3802" s="90">
        <v>3793.0010000000002</v>
      </c>
      <c r="Y3802" s="90">
        <v>3794</v>
      </c>
      <c r="Z3802" s="144"/>
    </row>
    <row r="3803" spans="1:26" x14ac:dyDescent="0.2">
      <c r="A3803" s="3"/>
      <c r="B3803" s="3"/>
      <c r="C3803" s="3"/>
      <c r="D3803" s="3"/>
      <c r="E3803" s="3"/>
      <c r="F3803" s="3"/>
      <c r="G3803" s="3"/>
      <c r="I3803" s="329"/>
      <c r="J3803" s="367"/>
      <c r="K3803" s="367"/>
      <c r="L3803" s="367"/>
      <c r="M3803" s="367"/>
      <c r="N3803" s="367"/>
      <c r="O3803" s="367"/>
      <c r="P3803" s="143"/>
      <c r="Q3803" s="143"/>
      <c r="R3803" s="143"/>
      <c r="S3803" s="143"/>
      <c r="T3803" s="143"/>
      <c r="U3803" s="143"/>
      <c r="V3803" s="143"/>
      <c r="W3803" s="90">
        <f>IF(AND($AM$17&gt;=$X3803,$AM$17&lt;=$Y3803),'TARIFA ENTREGA A DIRECCION USD'!A3803,$W3804)</f>
        <v>0</v>
      </c>
      <c r="X3803" s="90">
        <v>3794.0010000000002</v>
      </c>
      <c r="Y3803" s="90">
        <v>3795</v>
      </c>
      <c r="Z3803" s="144"/>
    </row>
    <row r="3804" spans="1:26" x14ac:dyDescent="0.2">
      <c r="A3804" s="3"/>
      <c r="B3804" s="3"/>
      <c r="C3804" s="3"/>
      <c r="D3804" s="3"/>
      <c r="E3804" s="3"/>
      <c r="F3804" s="3"/>
      <c r="G3804" s="3"/>
      <c r="I3804" s="329"/>
      <c r="J3804" s="367"/>
      <c r="K3804" s="367"/>
      <c r="L3804" s="367"/>
      <c r="M3804" s="367"/>
      <c r="N3804" s="367"/>
      <c r="O3804" s="367"/>
      <c r="P3804" s="143"/>
      <c r="Q3804" s="143"/>
      <c r="R3804" s="143"/>
      <c r="S3804" s="143"/>
      <c r="T3804" s="143"/>
      <c r="U3804" s="143"/>
      <c r="V3804" s="143"/>
      <c r="W3804" s="90">
        <f>IF(AND($AM$17&gt;=$X3804,$AM$17&lt;=$Y3804),'TARIFA ENTREGA A DIRECCION USD'!A3804,$W3805)</f>
        <v>0</v>
      </c>
      <c r="X3804" s="90">
        <v>3795.0010000000002</v>
      </c>
      <c r="Y3804" s="90">
        <v>3796</v>
      </c>
      <c r="Z3804" s="144"/>
    </row>
    <row r="3805" spans="1:26" x14ac:dyDescent="0.2">
      <c r="A3805" s="3"/>
      <c r="B3805" s="3"/>
      <c r="C3805" s="3"/>
      <c r="D3805" s="3"/>
      <c r="E3805" s="3"/>
      <c r="F3805" s="3"/>
      <c r="G3805" s="3"/>
      <c r="I3805" s="329"/>
      <c r="J3805" s="367"/>
      <c r="K3805" s="367"/>
      <c r="L3805" s="367"/>
      <c r="M3805" s="367"/>
      <c r="N3805" s="367"/>
      <c r="O3805" s="367"/>
      <c r="P3805" s="143"/>
      <c r="Q3805" s="143"/>
      <c r="R3805" s="143"/>
      <c r="S3805" s="143"/>
      <c r="T3805" s="143"/>
      <c r="U3805" s="143"/>
      <c r="V3805" s="143"/>
      <c r="W3805" s="90">
        <f>IF(AND($AM$17&gt;=$X3805,$AM$17&lt;=$Y3805),'TARIFA ENTREGA A DIRECCION USD'!A3805,$W3806)</f>
        <v>0</v>
      </c>
      <c r="X3805" s="90">
        <v>3796.0010000000002</v>
      </c>
      <c r="Y3805" s="90">
        <v>3797</v>
      </c>
      <c r="Z3805" s="144"/>
    </row>
    <row r="3806" spans="1:26" x14ac:dyDescent="0.2">
      <c r="A3806" s="3"/>
      <c r="B3806" s="3"/>
      <c r="C3806" s="3"/>
      <c r="D3806" s="3"/>
      <c r="E3806" s="3"/>
      <c r="F3806" s="3"/>
      <c r="G3806" s="3"/>
      <c r="I3806" s="329"/>
      <c r="J3806" s="367"/>
      <c r="K3806" s="367"/>
      <c r="L3806" s="367"/>
      <c r="M3806" s="367"/>
      <c r="N3806" s="367"/>
      <c r="O3806" s="367"/>
      <c r="P3806" s="143"/>
      <c r="Q3806" s="143"/>
      <c r="R3806" s="143"/>
      <c r="S3806" s="143"/>
      <c r="T3806" s="143"/>
      <c r="U3806" s="143"/>
      <c r="V3806" s="143"/>
      <c r="W3806" s="90">
        <f>IF(AND($AM$17&gt;=$X3806,$AM$17&lt;=$Y3806),'TARIFA ENTREGA A DIRECCION USD'!A3806,$W3807)</f>
        <v>0</v>
      </c>
      <c r="X3806" s="90">
        <v>3797.0010000000002</v>
      </c>
      <c r="Y3806" s="90">
        <v>3798</v>
      </c>
      <c r="Z3806" s="144"/>
    </row>
    <row r="3807" spans="1:26" x14ac:dyDescent="0.2">
      <c r="A3807" s="3"/>
      <c r="B3807" s="3"/>
      <c r="C3807" s="3"/>
      <c r="D3807" s="3"/>
      <c r="E3807" s="3"/>
      <c r="F3807" s="3"/>
      <c r="G3807" s="3"/>
      <c r="I3807" s="329"/>
      <c r="J3807" s="367"/>
      <c r="K3807" s="367"/>
      <c r="L3807" s="367"/>
      <c r="M3807" s="367"/>
      <c r="N3807" s="367"/>
      <c r="O3807" s="367"/>
      <c r="P3807" s="143"/>
      <c r="Q3807" s="143"/>
      <c r="R3807" s="143"/>
      <c r="S3807" s="143"/>
      <c r="T3807" s="143"/>
      <c r="U3807" s="143"/>
      <c r="V3807" s="143"/>
      <c r="W3807" s="90">
        <f>IF(AND($AM$17&gt;=$X3807,$AM$17&lt;=$Y3807),'TARIFA ENTREGA A DIRECCION USD'!A3807,$W3808)</f>
        <v>0</v>
      </c>
      <c r="X3807" s="90">
        <v>3798.0010000000002</v>
      </c>
      <c r="Y3807" s="90">
        <v>3799</v>
      </c>
      <c r="Z3807" s="144"/>
    </row>
    <row r="3808" spans="1:26" x14ac:dyDescent="0.2">
      <c r="A3808" s="3"/>
      <c r="B3808" s="3"/>
      <c r="C3808" s="3"/>
      <c r="D3808" s="3"/>
      <c r="E3808" s="3"/>
      <c r="F3808" s="3"/>
      <c r="G3808" s="3"/>
      <c r="I3808" s="329"/>
      <c r="J3808" s="367"/>
      <c r="K3808" s="367"/>
      <c r="L3808" s="367"/>
      <c r="M3808" s="367"/>
      <c r="N3808" s="367"/>
      <c r="O3808" s="367"/>
      <c r="P3808" s="143"/>
      <c r="Q3808" s="143"/>
      <c r="R3808" s="143"/>
      <c r="S3808" s="143"/>
      <c r="T3808" s="143"/>
      <c r="U3808" s="143"/>
      <c r="V3808" s="143"/>
      <c r="W3808" s="90">
        <f>IF(AND($AM$17&gt;=$X3808,$AM$17&lt;=$Y3808),'TARIFA ENTREGA A DIRECCION USD'!A3808,$W3809)</f>
        <v>0</v>
      </c>
      <c r="X3808" s="90">
        <v>3799.0010000000002</v>
      </c>
      <c r="Y3808" s="90">
        <v>3800</v>
      </c>
      <c r="Z3808" s="144"/>
    </row>
    <row r="3809" spans="1:26" x14ac:dyDescent="0.2">
      <c r="A3809" s="3"/>
      <c r="B3809" s="3"/>
      <c r="C3809" s="3"/>
      <c r="D3809" s="3"/>
      <c r="E3809" s="3"/>
      <c r="F3809" s="3"/>
      <c r="G3809" s="3"/>
      <c r="I3809" s="329"/>
      <c r="J3809" s="367"/>
      <c r="K3809" s="367"/>
      <c r="L3809" s="367"/>
      <c r="M3809" s="367"/>
      <c r="N3809" s="367"/>
      <c r="O3809" s="367"/>
      <c r="P3809" s="143"/>
      <c r="Q3809" s="143"/>
      <c r="R3809" s="143"/>
      <c r="S3809" s="143"/>
      <c r="T3809" s="143"/>
      <c r="U3809" s="143"/>
      <c r="V3809" s="143"/>
      <c r="W3809" s="90">
        <f>IF(AND($AM$17&gt;=$X3809,$AM$17&lt;=$Y3809),'TARIFA ENTREGA A DIRECCION USD'!A3809,$W3810)</f>
        <v>0</v>
      </c>
      <c r="X3809" s="90">
        <v>3800.0010000000002</v>
      </c>
      <c r="Y3809" s="90">
        <v>3801</v>
      </c>
      <c r="Z3809" s="144"/>
    </row>
    <row r="3810" spans="1:26" x14ac:dyDescent="0.2">
      <c r="A3810" s="3"/>
      <c r="B3810" s="3"/>
      <c r="C3810" s="3"/>
      <c r="D3810" s="3"/>
      <c r="E3810" s="3"/>
      <c r="F3810" s="3"/>
      <c r="G3810" s="3"/>
      <c r="I3810" s="329"/>
      <c r="J3810" s="367"/>
      <c r="K3810" s="367"/>
      <c r="L3810" s="367"/>
      <c r="M3810" s="367"/>
      <c r="N3810" s="367"/>
      <c r="O3810" s="367"/>
      <c r="P3810" s="143"/>
      <c r="Q3810" s="143"/>
      <c r="R3810" s="143"/>
      <c r="S3810" s="143"/>
      <c r="T3810" s="143"/>
      <c r="U3810" s="143"/>
      <c r="V3810" s="143"/>
      <c r="W3810" s="90">
        <f>IF(AND($AM$17&gt;=$X3810,$AM$17&lt;=$Y3810),'TARIFA ENTREGA A DIRECCION USD'!A3810,$W3811)</f>
        <v>0</v>
      </c>
      <c r="X3810" s="90">
        <v>3801.0010000000002</v>
      </c>
      <c r="Y3810" s="90">
        <v>3802</v>
      </c>
      <c r="Z3810" s="144"/>
    </row>
    <row r="3811" spans="1:26" x14ac:dyDescent="0.2">
      <c r="A3811" s="3"/>
      <c r="B3811" s="3"/>
      <c r="C3811" s="3"/>
      <c r="D3811" s="3"/>
      <c r="E3811" s="3"/>
      <c r="F3811" s="3"/>
      <c r="G3811" s="3"/>
      <c r="I3811" s="329"/>
      <c r="J3811" s="367"/>
      <c r="K3811" s="367"/>
      <c r="L3811" s="367"/>
      <c r="M3811" s="367"/>
      <c r="N3811" s="367"/>
      <c r="O3811" s="367"/>
      <c r="P3811" s="143"/>
      <c r="Q3811" s="143"/>
      <c r="R3811" s="143"/>
      <c r="S3811" s="143"/>
      <c r="T3811" s="143"/>
      <c r="U3811" s="143"/>
      <c r="V3811" s="143"/>
      <c r="W3811" s="90">
        <f>IF(AND($AM$17&gt;=$X3811,$AM$17&lt;=$Y3811),'TARIFA ENTREGA A DIRECCION USD'!A3811,$W3812)</f>
        <v>0</v>
      </c>
      <c r="X3811" s="90">
        <v>3802.0010000000002</v>
      </c>
      <c r="Y3811" s="90">
        <v>3803</v>
      </c>
      <c r="Z3811" s="144"/>
    </row>
    <row r="3812" spans="1:26" x14ac:dyDescent="0.2">
      <c r="A3812" s="3"/>
      <c r="B3812" s="3"/>
      <c r="C3812" s="3"/>
      <c r="D3812" s="3"/>
      <c r="E3812" s="3"/>
      <c r="F3812" s="3"/>
      <c r="G3812" s="3"/>
      <c r="I3812" s="329"/>
      <c r="J3812" s="367"/>
      <c r="K3812" s="367"/>
      <c r="L3812" s="367"/>
      <c r="M3812" s="367"/>
      <c r="N3812" s="367"/>
      <c r="O3812" s="367"/>
      <c r="P3812" s="143"/>
      <c r="Q3812" s="143"/>
      <c r="R3812" s="143"/>
      <c r="S3812" s="143"/>
      <c r="T3812" s="143"/>
      <c r="U3812" s="143"/>
      <c r="V3812" s="143"/>
      <c r="W3812" s="90">
        <f>IF(AND($AM$17&gt;=$X3812,$AM$17&lt;=$Y3812),'TARIFA ENTREGA A DIRECCION USD'!A3812,$W3813)</f>
        <v>0</v>
      </c>
      <c r="X3812" s="90">
        <v>3803.0010000000002</v>
      </c>
      <c r="Y3812" s="90">
        <v>3804</v>
      </c>
      <c r="Z3812" s="144"/>
    </row>
    <row r="3813" spans="1:26" x14ac:dyDescent="0.2">
      <c r="A3813" s="3"/>
      <c r="B3813" s="3"/>
      <c r="C3813" s="3"/>
      <c r="D3813" s="3"/>
      <c r="E3813" s="3"/>
      <c r="F3813" s="3"/>
      <c r="G3813" s="3"/>
      <c r="I3813" s="329"/>
      <c r="J3813" s="367"/>
      <c r="K3813" s="367"/>
      <c r="L3813" s="367"/>
      <c r="M3813" s="367"/>
      <c r="N3813" s="367"/>
      <c r="O3813" s="367"/>
      <c r="P3813" s="143"/>
      <c r="Q3813" s="143"/>
      <c r="R3813" s="143"/>
      <c r="S3813" s="143"/>
      <c r="T3813" s="143"/>
      <c r="U3813" s="143"/>
      <c r="V3813" s="143"/>
      <c r="W3813" s="90">
        <f>IF(AND($AM$17&gt;=$X3813,$AM$17&lt;=$Y3813),'TARIFA ENTREGA A DIRECCION USD'!A3813,$W3814)</f>
        <v>0</v>
      </c>
      <c r="X3813" s="90">
        <v>3804.0010000000002</v>
      </c>
      <c r="Y3813" s="90">
        <v>3805</v>
      </c>
      <c r="Z3813" s="144"/>
    </row>
    <row r="3814" spans="1:26" x14ac:dyDescent="0.2">
      <c r="A3814" s="3"/>
      <c r="B3814" s="3"/>
      <c r="C3814" s="3"/>
      <c r="D3814" s="3"/>
      <c r="E3814" s="3"/>
      <c r="F3814" s="3"/>
      <c r="G3814" s="3"/>
      <c r="I3814" s="329"/>
      <c r="J3814" s="367"/>
      <c r="K3814" s="367"/>
      <c r="L3814" s="367"/>
      <c r="M3814" s="367"/>
      <c r="N3814" s="367"/>
      <c r="O3814" s="367"/>
      <c r="P3814" s="143"/>
      <c r="Q3814" s="143"/>
      <c r="R3814" s="143"/>
      <c r="S3814" s="143"/>
      <c r="T3814" s="143"/>
      <c r="U3814" s="143"/>
      <c r="V3814" s="143"/>
      <c r="W3814" s="90">
        <f>IF(AND($AM$17&gt;=$X3814,$AM$17&lt;=$Y3814),'TARIFA ENTREGA A DIRECCION USD'!A3814,$W3815)</f>
        <v>0</v>
      </c>
      <c r="X3814" s="90">
        <v>3805.0010000000002</v>
      </c>
      <c r="Y3814" s="90">
        <v>3806</v>
      </c>
      <c r="Z3814" s="144"/>
    </row>
    <row r="3815" spans="1:26" x14ac:dyDescent="0.2">
      <c r="A3815" s="3"/>
      <c r="B3815" s="3"/>
      <c r="C3815" s="3"/>
      <c r="D3815" s="3"/>
      <c r="E3815" s="3"/>
      <c r="F3815" s="3"/>
      <c r="G3815" s="3"/>
      <c r="I3815" s="329"/>
      <c r="J3815" s="367"/>
      <c r="K3815" s="367"/>
      <c r="L3815" s="367"/>
      <c r="M3815" s="367"/>
      <c r="N3815" s="367"/>
      <c r="O3815" s="367"/>
      <c r="P3815" s="143"/>
      <c r="Q3815" s="143"/>
      <c r="R3815" s="143"/>
      <c r="S3815" s="143"/>
      <c r="T3815" s="143"/>
      <c r="U3815" s="143"/>
      <c r="V3815" s="143"/>
      <c r="W3815" s="90">
        <f>IF(AND($AM$17&gt;=$X3815,$AM$17&lt;=$Y3815),'TARIFA ENTREGA A DIRECCION USD'!A3815,$W3816)</f>
        <v>0</v>
      </c>
      <c r="X3815" s="90">
        <v>3806.0010000000002</v>
      </c>
      <c r="Y3815" s="90">
        <v>3807</v>
      </c>
      <c r="Z3815" s="144"/>
    </row>
    <row r="3816" spans="1:26" x14ac:dyDescent="0.2">
      <c r="A3816" s="3"/>
      <c r="B3816" s="3"/>
      <c r="C3816" s="3"/>
      <c r="D3816" s="3"/>
      <c r="E3816" s="3"/>
      <c r="F3816" s="3"/>
      <c r="G3816" s="3"/>
      <c r="I3816" s="329"/>
      <c r="J3816" s="367"/>
      <c r="K3816" s="367"/>
      <c r="L3816" s="367"/>
      <c r="M3816" s="367"/>
      <c r="N3816" s="367"/>
      <c r="O3816" s="367"/>
      <c r="P3816" s="143"/>
      <c r="Q3816" s="143"/>
      <c r="R3816" s="143"/>
      <c r="S3816" s="143"/>
      <c r="T3816" s="143"/>
      <c r="U3816" s="143"/>
      <c r="V3816" s="143"/>
      <c r="W3816" s="90">
        <f>IF(AND($AM$17&gt;=$X3816,$AM$17&lt;=$Y3816),'TARIFA ENTREGA A DIRECCION USD'!A3816,$W3817)</f>
        <v>0</v>
      </c>
      <c r="X3816" s="90">
        <v>3807.0010000000002</v>
      </c>
      <c r="Y3816" s="90">
        <v>3808</v>
      </c>
      <c r="Z3816" s="144"/>
    </row>
    <row r="3817" spans="1:26" x14ac:dyDescent="0.2">
      <c r="A3817" s="3"/>
      <c r="B3817" s="3"/>
      <c r="C3817" s="3"/>
      <c r="D3817" s="3"/>
      <c r="E3817" s="3"/>
      <c r="F3817" s="3"/>
      <c r="G3817" s="3"/>
      <c r="I3817" s="329"/>
      <c r="J3817" s="367"/>
      <c r="K3817" s="367"/>
      <c r="L3817" s="367"/>
      <c r="M3817" s="367"/>
      <c r="N3817" s="367"/>
      <c r="O3817" s="367"/>
      <c r="P3817" s="143"/>
      <c r="Q3817" s="143"/>
      <c r="R3817" s="143"/>
      <c r="S3817" s="143"/>
      <c r="T3817" s="143"/>
      <c r="U3817" s="143"/>
      <c r="V3817" s="143"/>
      <c r="W3817" s="90">
        <f>IF(AND($AM$17&gt;=$X3817,$AM$17&lt;=$Y3817),'TARIFA ENTREGA A DIRECCION USD'!A3817,$W3818)</f>
        <v>0</v>
      </c>
      <c r="X3817" s="90">
        <v>3808.0010000000002</v>
      </c>
      <c r="Y3817" s="90">
        <v>3809</v>
      </c>
      <c r="Z3817" s="144"/>
    </row>
    <row r="3818" spans="1:26" x14ac:dyDescent="0.2">
      <c r="A3818" s="3"/>
      <c r="B3818" s="3"/>
      <c r="C3818" s="3"/>
      <c r="D3818" s="3"/>
      <c r="E3818" s="3"/>
      <c r="F3818" s="3"/>
      <c r="G3818" s="3"/>
      <c r="I3818" s="329"/>
      <c r="J3818" s="367"/>
      <c r="K3818" s="367"/>
      <c r="L3818" s="367"/>
      <c r="M3818" s="367"/>
      <c r="N3818" s="367"/>
      <c r="O3818" s="367"/>
      <c r="P3818" s="143"/>
      <c r="Q3818" s="143"/>
      <c r="R3818" s="143"/>
      <c r="S3818" s="143"/>
      <c r="T3818" s="143"/>
      <c r="U3818" s="143"/>
      <c r="V3818" s="143"/>
      <c r="W3818" s="90">
        <f>IF(AND($AM$17&gt;=$X3818,$AM$17&lt;=$Y3818),'TARIFA ENTREGA A DIRECCION USD'!A3818,$W3819)</f>
        <v>0</v>
      </c>
      <c r="X3818" s="90">
        <v>3809.0010000000002</v>
      </c>
      <c r="Y3818" s="90">
        <v>3810</v>
      </c>
      <c r="Z3818" s="144"/>
    </row>
    <row r="3819" spans="1:26" x14ac:dyDescent="0.2">
      <c r="A3819" s="3"/>
      <c r="B3819" s="3"/>
      <c r="C3819" s="3"/>
      <c r="D3819" s="3"/>
      <c r="E3819" s="3"/>
      <c r="F3819" s="3"/>
      <c r="G3819" s="3"/>
      <c r="I3819" s="329"/>
      <c r="J3819" s="367"/>
      <c r="K3819" s="367"/>
      <c r="L3819" s="367"/>
      <c r="M3819" s="367"/>
      <c r="N3819" s="367"/>
      <c r="O3819" s="367"/>
      <c r="P3819" s="143"/>
      <c r="Q3819" s="143"/>
      <c r="R3819" s="143"/>
      <c r="S3819" s="143"/>
      <c r="T3819" s="143"/>
      <c r="U3819" s="143"/>
      <c r="V3819" s="143"/>
      <c r="W3819" s="90">
        <f>IF(AND($AM$17&gt;=$X3819,$AM$17&lt;=$Y3819),'TARIFA ENTREGA A DIRECCION USD'!A3819,$W3820)</f>
        <v>0</v>
      </c>
      <c r="X3819" s="90">
        <v>3810.0010000000002</v>
      </c>
      <c r="Y3819" s="90">
        <v>3811</v>
      </c>
      <c r="Z3819" s="144"/>
    </row>
    <row r="3820" spans="1:26" x14ac:dyDescent="0.2">
      <c r="A3820" s="3"/>
      <c r="B3820" s="3"/>
      <c r="C3820" s="3"/>
      <c r="D3820" s="3"/>
      <c r="E3820" s="3"/>
      <c r="F3820" s="3"/>
      <c r="G3820" s="3"/>
      <c r="I3820" s="329"/>
      <c r="J3820" s="367"/>
      <c r="K3820" s="367"/>
      <c r="L3820" s="367"/>
      <c r="M3820" s="367"/>
      <c r="N3820" s="367"/>
      <c r="O3820" s="367"/>
      <c r="P3820" s="143"/>
      <c r="Q3820" s="143"/>
      <c r="R3820" s="143"/>
      <c r="S3820" s="143"/>
      <c r="T3820" s="143"/>
      <c r="U3820" s="143"/>
      <c r="V3820" s="143"/>
      <c r="W3820" s="90">
        <f>IF(AND($AM$17&gt;=$X3820,$AM$17&lt;=$Y3820),'TARIFA ENTREGA A DIRECCION USD'!A3820,$W3821)</f>
        <v>0</v>
      </c>
      <c r="X3820" s="90">
        <v>3811.0010000000002</v>
      </c>
      <c r="Y3820" s="90">
        <v>3812</v>
      </c>
      <c r="Z3820" s="144"/>
    </row>
    <row r="3821" spans="1:26" x14ac:dyDescent="0.2">
      <c r="A3821" s="3"/>
      <c r="B3821" s="3"/>
      <c r="C3821" s="3"/>
      <c r="D3821" s="3"/>
      <c r="E3821" s="3"/>
      <c r="F3821" s="3"/>
      <c r="G3821" s="3"/>
      <c r="I3821" s="329"/>
      <c r="J3821" s="367"/>
      <c r="K3821" s="367"/>
      <c r="L3821" s="367"/>
      <c r="M3821" s="367"/>
      <c r="N3821" s="367"/>
      <c r="O3821" s="367"/>
      <c r="P3821" s="143"/>
      <c r="Q3821" s="143"/>
      <c r="R3821" s="143"/>
      <c r="S3821" s="143"/>
      <c r="T3821" s="143"/>
      <c r="U3821" s="143"/>
      <c r="V3821" s="143"/>
      <c r="W3821" s="90">
        <f>IF(AND($AM$17&gt;=$X3821,$AM$17&lt;=$Y3821),'TARIFA ENTREGA A DIRECCION USD'!A3821,$W3822)</f>
        <v>0</v>
      </c>
      <c r="X3821" s="90">
        <v>3812.0010000000002</v>
      </c>
      <c r="Y3821" s="90">
        <v>3813</v>
      </c>
      <c r="Z3821" s="144"/>
    </row>
    <row r="3822" spans="1:26" x14ac:dyDescent="0.2">
      <c r="A3822" s="3"/>
      <c r="B3822" s="3"/>
      <c r="C3822" s="3"/>
      <c r="D3822" s="3"/>
      <c r="E3822" s="3"/>
      <c r="F3822" s="3"/>
      <c r="G3822" s="3"/>
      <c r="I3822" s="329"/>
      <c r="J3822" s="367"/>
      <c r="K3822" s="367"/>
      <c r="L3822" s="367"/>
      <c r="M3822" s="367"/>
      <c r="N3822" s="367"/>
      <c r="O3822" s="367"/>
      <c r="P3822" s="143"/>
      <c r="Q3822" s="143"/>
      <c r="R3822" s="143"/>
      <c r="S3822" s="143"/>
      <c r="T3822" s="143"/>
      <c r="U3822" s="143"/>
      <c r="V3822" s="143"/>
      <c r="W3822" s="90">
        <f>IF(AND($AM$17&gt;=$X3822,$AM$17&lt;=$Y3822),'TARIFA ENTREGA A DIRECCION USD'!A3822,$W3823)</f>
        <v>0</v>
      </c>
      <c r="X3822" s="90">
        <v>3813.0010000000002</v>
      </c>
      <c r="Y3822" s="90">
        <v>3814</v>
      </c>
      <c r="Z3822" s="144"/>
    </row>
    <row r="3823" spans="1:26" x14ac:dyDescent="0.2">
      <c r="A3823" s="3"/>
      <c r="B3823" s="3"/>
      <c r="C3823" s="3"/>
      <c r="D3823" s="3"/>
      <c r="E3823" s="3"/>
      <c r="F3823" s="3"/>
      <c r="G3823" s="3"/>
      <c r="I3823" s="329"/>
      <c r="J3823" s="367"/>
      <c r="K3823" s="367"/>
      <c r="L3823" s="367"/>
      <c r="M3823" s="367"/>
      <c r="N3823" s="367"/>
      <c r="O3823" s="367"/>
      <c r="P3823" s="143"/>
      <c r="Q3823" s="143"/>
      <c r="R3823" s="143"/>
      <c r="S3823" s="143"/>
      <c r="T3823" s="143"/>
      <c r="U3823" s="143"/>
      <c r="V3823" s="143"/>
      <c r="W3823" s="90">
        <f>IF(AND($AM$17&gt;=$X3823,$AM$17&lt;=$Y3823),'TARIFA ENTREGA A DIRECCION USD'!A3823,$W3824)</f>
        <v>0</v>
      </c>
      <c r="X3823" s="90">
        <v>3814.0010000000002</v>
      </c>
      <c r="Y3823" s="90">
        <v>3815</v>
      </c>
      <c r="Z3823" s="144"/>
    </row>
    <row r="3824" spans="1:26" x14ac:dyDescent="0.2">
      <c r="A3824" s="3"/>
      <c r="B3824" s="3"/>
      <c r="C3824" s="3"/>
      <c r="D3824" s="3"/>
      <c r="E3824" s="3"/>
      <c r="F3824" s="3"/>
      <c r="G3824" s="3"/>
      <c r="I3824" s="329"/>
      <c r="J3824" s="367"/>
      <c r="K3824" s="367"/>
      <c r="L3824" s="367"/>
      <c r="M3824" s="367"/>
      <c r="N3824" s="367"/>
      <c r="O3824" s="367"/>
      <c r="P3824" s="143"/>
      <c r="Q3824" s="143"/>
      <c r="R3824" s="143"/>
      <c r="S3824" s="143"/>
      <c r="T3824" s="143"/>
      <c r="U3824" s="143"/>
      <c r="V3824" s="143"/>
      <c r="W3824" s="90">
        <f>IF(AND($AM$17&gt;=$X3824,$AM$17&lt;=$Y3824),'TARIFA ENTREGA A DIRECCION USD'!A3824,$W3825)</f>
        <v>0</v>
      </c>
      <c r="X3824" s="90">
        <v>3815.0010000000002</v>
      </c>
      <c r="Y3824" s="90">
        <v>3816</v>
      </c>
      <c r="Z3824" s="144"/>
    </row>
    <row r="3825" spans="1:26" x14ac:dyDescent="0.2">
      <c r="A3825" s="3"/>
      <c r="B3825" s="3"/>
      <c r="C3825" s="3"/>
      <c r="D3825" s="3"/>
      <c r="E3825" s="3"/>
      <c r="F3825" s="3"/>
      <c r="G3825" s="3"/>
      <c r="I3825" s="329"/>
      <c r="J3825" s="367"/>
      <c r="K3825" s="367"/>
      <c r="L3825" s="367"/>
      <c r="M3825" s="367"/>
      <c r="N3825" s="367"/>
      <c r="O3825" s="367"/>
      <c r="P3825" s="143"/>
      <c r="Q3825" s="143"/>
      <c r="R3825" s="143"/>
      <c r="S3825" s="143"/>
      <c r="T3825" s="143"/>
      <c r="U3825" s="143"/>
      <c r="V3825" s="143"/>
      <c r="W3825" s="90">
        <f>IF(AND($AM$17&gt;=$X3825,$AM$17&lt;=$Y3825),'TARIFA ENTREGA A DIRECCION USD'!A3825,$W3826)</f>
        <v>0</v>
      </c>
      <c r="X3825" s="90">
        <v>3816.0010000000002</v>
      </c>
      <c r="Y3825" s="90">
        <v>3817</v>
      </c>
      <c r="Z3825" s="144"/>
    </row>
    <row r="3826" spans="1:26" x14ac:dyDescent="0.2">
      <c r="A3826" s="3"/>
      <c r="B3826" s="3"/>
      <c r="C3826" s="3"/>
      <c r="D3826" s="3"/>
      <c r="E3826" s="3"/>
      <c r="F3826" s="3"/>
      <c r="G3826" s="3"/>
      <c r="I3826" s="329"/>
      <c r="J3826" s="367"/>
      <c r="K3826" s="367"/>
      <c r="L3826" s="367"/>
      <c r="M3826" s="367"/>
      <c r="N3826" s="367"/>
      <c r="O3826" s="367"/>
      <c r="P3826" s="143"/>
      <c r="Q3826" s="143"/>
      <c r="R3826" s="143"/>
      <c r="S3826" s="143"/>
      <c r="T3826" s="143"/>
      <c r="U3826" s="143"/>
      <c r="V3826" s="143"/>
      <c r="W3826" s="90">
        <f>IF(AND($AM$17&gt;=$X3826,$AM$17&lt;=$Y3826),'TARIFA ENTREGA A DIRECCION USD'!A3826,$W3827)</f>
        <v>0</v>
      </c>
      <c r="X3826" s="90">
        <v>3817.0010000000002</v>
      </c>
      <c r="Y3826" s="90">
        <v>3818</v>
      </c>
      <c r="Z3826" s="144"/>
    </row>
    <row r="3827" spans="1:26" x14ac:dyDescent="0.2">
      <c r="A3827" s="3"/>
      <c r="B3827" s="3"/>
      <c r="C3827" s="3"/>
      <c r="D3827" s="3"/>
      <c r="E3827" s="3"/>
      <c r="F3827" s="3"/>
      <c r="G3827" s="3"/>
      <c r="I3827" s="329"/>
      <c r="J3827" s="367"/>
      <c r="K3827" s="367"/>
      <c r="L3827" s="367"/>
      <c r="M3827" s="367"/>
      <c r="N3827" s="367"/>
      <c r="O3827" s="367"/>
      <c r="P3827" s="143"/>
      <c r="Q3827" s="143"/>
      <c r="R3827" s="143"/>
      <c r="S3827" s="143"/>
      <c r="T3827" s="143"/>
      <c r="U3827" s="143"/>
      <c r="V3827" s="143"/>
      <c r="W3827" s="90">
        <f>IF(AND($AM$17&gt;=$X3827,$AM$17&lt;=$Y3827),'TARIFA ENTREGA A DIRECCION USD'!A3827,$W3828)</f>
        <v>0</v>
      </c>
      <c r="X3827" s="90">
        <v>3818.0010000000002</v>
      </c>
      <c r="Y3827" s="90">
        <v>3819</v>
      </c>
      <c r="Z3827" s="144"/>
    </row>
    <row r="3828" spans="1:26" x14ac:dyDescent="0.2">
      <c r="A3828" s="3"/>
      <c r="B3828" s="3"/>
      <c r="C3828" s="3"/>
      <c r="D3828" s="3"/>
      <c r="E3828" s="3"/>
      <c r="F3828" s="3"/>
      <c r="G3828" s="3"/>
      <c r="I3828" s="329"/>
      <c r="J3828" s="367"/>
      <c r="K3828" s="367"/>
      <c r="L3828" s="367"/>
      <c r="M3828" s="367"/>
      <c r="N3828" s="367"/>
      <c r="O3828" s="367"/>
      <c r="P3828" s="143"/>
      <c r="Q3828" s="143"/>
      <c r="R3828" s="143"/>
      <c r="S3828" s="143"/>
      <c r="T3828" s="143"/>
      <c r="U3828" s="143"/>
      <c r="V3828" s="143"/>
      <c r="W3828" s="90">
        <f>IF(AND($AM$17&gt;=$X3828,$AM$17&lt;=$Y3828),'TARIFA ENTREGA A DIRECCION USD'!A3828,$W3829)</f>
        <v>0</v>
      </c>
      <c r="X3828" s="90">
        <v>3819.0010000000002</v>
      </c>
      <c r="Y3828" s="90">
        <v>3820</v>
      </c>
      <c r="Z3828" s="144"/>
    </row>
    <row r="3829" spans="1:26" x14ac:dyDescent="0.2">
      <c r="A3829" s="3"/>
      <c r="B3829" s="3"/>
      <c r="C3829" s="3"/>
      <c r="D3829" s="3"/>
      <c r="E3829" s="3"/>
      <c r="F3829" s="3"/>
      <c r="G3829" s="3"/>
      <c r="I3829" s="329"/>
      <c r="J3829" s="367"/>
      <c r="K3829" s="367"/>
      <c r="L3829" s="367"/>
      <c r="M3829" s="367"/>
      <c r="N3829" s="367"/>
      <c r="O3829" s="367"/>
      <c r="P3829" s="143"/>
      <c r="Q3829" s="143"/>
      <c r="R3829" s="143"/>
      <c r="S3829" s="143"/>
      <c r="T3829" s="143"/>
      <c r="U3829" s="143"/>
      <c r="V3829" s="143"/>
      <c r="W3829" s="90">
        <f>IF(AND($AM$17&gt;=$X3829,$AM$17&lt;=$Y3829),'TARIFA ENTREGA A DIRECCION USD'!A3829,$W3830)</f>
        <v>0</v>
      </c>
      <c r="X3829" s="90">
        <v>3820.0010000000002</v>
      </c>
      <c r="Y3829" s="90">
        <v>3821</v>
      </c>
      <c r="Z3829" s="144"/>
    </row>
    <row r="3830" spans="1:26" x14ac:dyDescent="0.2">
      <c r="A3830" s="3"/>
      <c r="B3830" s="3"/>
      <c r="C3830" s="3"/>
      <c r="D3830" s="3"/>
      <c r="E3830" s="3"/>
      <c r="F3830" s="3"/>
      <c r="G3830" s="3"/>
      <c r="I3830" s="329"/>
      <c r="J3830" s="367"/>
      <c r="K3830" s="367"/>
      <c r="L3830" s="367"/>
      <c r="M3830" s="367"/>
      <c r="N3830" s="367"/>
      <c r="O3830" s="367"/>
      <c r="P3830" s="143"/>
      <c r="Q3830" s="143"/>
      <c r="R3830" s="143"/>
      <c r="S3830" s="143"/>
      <c r="T3830" s="143"/>
      <c r="U3830" s="143"/>
      <c r="V3830" s="143"/>
      <c r="W3830" s="90">
        <f>IF(AND($AM$17&gt;=$X3830,$AM$17&lt;=$Y3830),'TARIFA ENTREGA A DIRECCION USD'!A3830,$W3831)</f>
        <v>0</v>
      </c>
      <c r="X3830" s="90">
        <v>3821.0010000000002</v>
      </c>
      <c r="Y3830" s="90">
        <v>3822</v>
      </c>
      <c r="Z3830" s="144"/>
    </row>
    <row r="3831" spans="1:26" x14ac:dyDescent="0.2">
      <c r="A3831" s="3"/>
      <c r="B3831" s="3"/>
      <c r="C3831" s="3"/>
      <c r="D3831" s="3"/>
      <c r="E3831" s="3"/>
      <c r="F3831" s="3"/>
      <c r="G3831" s="3"/>
      <c r="I3831" s="329"/>
      <c r="J3831" s="367"/>
      <c r="K3831" s="367"/>
      <c r="L3831" s="367"/>
      <c r="M3831" s="367"/>
      <c r="N3831" s="367"/>
      <c r="O3831" s="367"/>
      <c r="P3831" s="143"/>
      <c r="Q3831" s="143"/>
      <c r="R3831" s="143"/>
      <c r="S3831" s="143"/>
      <c r="T3831" s="143"/>
      <c r="U3831" s="143"/>
      <c r="V3831" s="143"/>
      <c r="W3831" s="90">
        <f>IF(AND($AM$17&gt;=$X3831,$AM$17&lt;=$Y3831),'TARIFA ENTREGA A DIRECCION USD'!A3831,$W3832)</f>
        <v>0</v>
      </c>
      <c r="X3831" s="90">
        <v>3822.0010000000002</v>
      </c>
      <c r="Y3831" s="90">
        <v>3823</v>
      </c>
      <c r="Z3831" s="144"/>
    </row>
    <row r="3832" spans="1:26" x14ac:dyDescent="0.2">
      <c r="A3832" s="3"/>
      <c r="B3832" s="3"/>
      <c r="C3832" s="3"/>
      <c r="D3832" s="3"/>
      <c r="E3832" s="3"/>
      <c r="F3832" s="3"/>
      <c r="G3832" s="3"/>
      <c r="I3832" s="329"/>
      <c r="J3832" s="367"/>
      <c r="K3832" s="367"/>
      <c r="L3832" s="367"/>
      <c r="M3832" s="367"/>
      <c r="N3832" s="367"/>
      <c r="O3832" s="367"/>
      <c r="P3832" s="143"/>
      <c r="Q3832" s="143"/>
      <c r="R3832" s="143"/>
      <c r="S3832" s="143"/>
      <c r="T3832" s="143"/>
      <c r="U3832" s="143"/>
      <c r="V3832" s="143"/>
      <c r="W3832" s="90">
        <f>IF(AND($AM$17&gt;=$X3832,$AM$17&lt;=$Y3832),'TARIFA ENTREGA A DIRECCION USD'!A3832,$W3833)</f>
        <v>0</v>
      </c>
      <c r="X3832" s="90">
        <v>3823.0010000000002</v>
      </c>
      <c r="Y3832" s="90">
        <v>3824</v>
      </c>
      <c r="Z3832" s="144"/>
    </row>
    <row r="3833" spans="1:26" x14ac:dyDescent="0.2">
      <c r="A3833" s="3"/>
      <c r="B3833" s="3"/>
      <c r="C3833" s="3"/>
      <c r="D3833" s="3"/>
      <c r="E3833" s="3"/>
      <c r="F3833" s="3"/>
      <c r="G3833" s="3"/>
      <c r="I3833" s="329"/>
      <c r="J3833" s="367"/>
      <c r="K3833" s="367"/>
      <c r="L3833" s="367"/>
      <c r="M3833" s="367"/>
      <c r="N3833" s="367"/>
      <c r="O3833" s="367"/>
      <c r="P3833" s="143"/>
      <c r="Q3833" s="143"/>
      <c r="R3833" s="143"/>
      <c r="S3833" s="143"/>
      <c r="T3833" s="143"/>
      <c r="U3833" s="143"/>
      <c r="V3833" s="143"/>
      <c r="W3833" s="90">
        <f>IF(AND($AM$17&gt;=$X3833,$AM$17&lt;=$Y3833),'TARIFA ENTREGA A DIRECCION USD'!A3833,$W3834)</f>
        <v>0</v>
      </c>
      <c r="X3833" s="90">
        <v>3824.0010000000002</v>
      </c>
      <c r="Y3833" s="90">
        <v>3825</v>
      </c>
      <c r="Z3833" s="144"/>
    </row>
    <row r="3834" spans="1:26" x14ac:dyDescent="0.2">
      <c r="A3834" s="3"/>
      <c r="B3834" s="3"/>
      <c r="C3834" s="3"/>
      <c r="D3834" s="3"/>
      <c r="E3834" s="3"/>
      <c r="F3834" s="3"/>
      <c r="G3834" s="3"/>
      <c r="I3834" s="329"/>
      <c r="J3834" s="367"/>
      <c r="K3834" s="367"/>
      <c r="L3834" s="367"/>
      <c r="M3834" s="367"/>
      <c r="N3834" s="367"/>
      <c r="O3834" s="367"/>
      <c r="P3834" s="143"/>
      <c r="Q3834" s="143"/>
      <c r="R3834" s="143"/>
      <c r="S3834" s="143"/>
      <c r="T3834" s="143"/>
      <c r="U3834" s="143"/>
      <c r="V3834" s="143"/>
      <c r="W3834" s="90">
        <f>IF(AND($AM$17&gt;=$X3834,$AM$17&lt;=$Y3834),'TARIFA ENTREGA A DIRECCION USD'!A3834,$W3835)</f>
        <v>0</v>
      </c>
      <c r="X3834" s="90">
        <v>3825.0010000000002</v>
      </c>
      <c r="Y3834" s="90">
        <v>3826</v>
      </c>
      <c r="Z3834" s="144"/>
    </row>
    <row r="3835" spans="1:26" x14ac:dyDescent="0.2">
      <c r="A3835" s="3"/>
      <c r="B3835" s="3"/>
      <c r="C3835" s="3"/>
      <c r="D3835" s="3"/>
      <c r="E3835" s="3"/>
      <c r="F3835" s="3"/>
      <c r="G3835" s="3"/>
      <c r="I3835" s="329"/>
      <c r="J3835" s="367"/>
      <c r="K3835" s="367"/>
      <c r="L3835" s="367"/>
      <c r="M3835" s="367"/>
      <c r="N3835" s="367"/>
      <c r="O3835" s="367"/>
      <c r="P3835" s="143"/>
      <c r="Q3835" s="143"/>
      <c r="R3835" s="143"/>
      <c r="S3835" s="143"/>
      <c r="T3835" s="143"/>
      <c r="U3835" s="143"/>
      <c r="V3835" s="143"/>
      <c r="W3835" s="90">
        <f>IF(AND($AM$17&gt;=$X3835,$AM$17&lt;=$Y3835),'TARIFA ENTREGA A DIRECCION USD'!A3835,$W3836)</f>
        <v>0</v>
      </c>
      <c r="X3835" s="90">
        <v>3826.0010000000002</v>
      </c>
      <c r="Y3835" s="90">
        <v>3827</v>
      </c>
      <c r="Z3835" s="144"/>
    </row>
    <row r="3836" spans="1:26" x14ac:dyDescent="0.2">
      <c r="A3836" s="3"/>
      <c r="B3836" s="3"/>
      <c r="C3836" s="3"/>
      <c r="D3836" s="3"/>
      <c r="E3836" s="3"/>
      <c r="F3836" s="3"/>
      <c r="G3836" s="3"/>
      <c r="I3836" s="329"/>
      <c r="J3836" s="367"/>
      <c r="K3836" s="367"/>
      <c r="L3836" s="367"/>
      <c r="M3836" s="367"/>
      <c r="N3836" s="367"/>
      <c r="O3836" s="367"/>
      <c r="P3836" s="143"/>
      <c r="Q3836" s="143"/>
      <c r="R3836" s="143"/>
      <c r="S3836" s="143"/>
      <c r="T3836" s="143"/>
      <c r="U3836" s="143"/>
      <c r="V3836" s="143"/>
      <c r="W3836" s="90">
        <f>IF(AND($AM$17&gt;=$X3836,$AM$17&lt;=$Y3836),'TARIFA ENTREGA A DIRECCION USD'!A3836,$W3837)</f>
        <v>0</v>
      </c>
      <c r="X3836" s="90">
        <v>3827.0010000000002</v>
      </c>
      <c r="Y3836" s="90">
        <v>3828</v>
      </c>
      <c r="Z3836" s="144"/>
    </row>
    <row r="3837" spans="1:26" x14ac:dyDescent="0.2">
      <c r="A3837" s="3"/>
      <c r="B3837" s="3"/>
      <c r="C3837" s="3"/>
      <c r="D3837" s="3"/>
      <c r="E3837" s="3"/>
      <c r="F3837" s="3"/>
      <c r="G3837" s="3"/>
      <c r="I3837" s="329"/>
      <c r="J3837" s="367"/>
      <c r="K3837" s="367"/>
      <c r="L3837" s="367"/>
      <c r="M3837" s="367"/>
      <c r="N3837" s="367"/>
      <c r="O3837" s="367"/>
      <c r="P3837" s="143"/>
      <c r="Q3837" s="143"/>
      <c r="R3837" s="143"/>
      <c r="S3837" s="143"/>
      <c r="T3837" s="143"/>
      <c r="U3837" s="143"/>
      <c r="V3837" s="143"/>
      <c r="W3837" s="90">
        <f>IF(AND($AM$17&gt;=$X3837,$AM$17&lt;=$Y3837),'TARIFA ENTREGA A DIRECCION USD'!A3837,$W3838)</f>
        <v>0</v>
      </c>
      <c r="X3837" s="90">
        <v>3828.0010000000002</v>
      </c>
      <c r="Y3837" s="90">
        <v>3829</v>
      </c>
      <c r="Z3837" s="144"/>
    </row>
    <row r="3838" spans="1:26" x14ac:dyDescent="0.2">
      <c r="A3838" s="3"/>
      <c r="B3838" s="3"/>
      <c r="C3838" s="3"/>
      <c r="D3838" s="3"/>
      <c r="E3838" s="3"/>
      <c r="F3838" s="3"/>
      <c r="G3838" s="3"/>
      <c r="I3838" s="329"/>
      <c r="J3838" s="367"/>
      <c r="K3838" s="367"/>
      <c r="L3838" s="367"/>
      <c r="M3838" s="367"/>
      <c r="N3838" s="367"/>
      <c r="O3838" s="367"/>
      <c r="P3838" s="143"/>
      <c r="Q3838" s="143"/>
      <c r="R3838" s="143"/>
      <c r="S3838" s="143"/>
      <c r="T3838" s="143"/>
      <c r="U3838" s="143"/>
      <c r="V3838" s="143"/>
      <c r="W3838" s="90">
        <f>IF(AND($AM$17&gt;=$X3838,$AM$17&lt;=$Y3838),'TARIFA ENTREGA A DIRECCION USD'!A3838,$W3839)</f>
        <v>0</v>
      </c>
      <c r="X3838" s="90">
        <v>3829.0010000000002</v>
      </c>
      <c r="Y3838" s="90">
        <v>3830</v>
      </c>
      <c r="Z3838" s="144"/>
    </row>
    <row r="3839" spans="1:26" x14ac:dyDescent="0.2">
      <c r="A3839" s="3"/>
      <c r="B3839" s="3"/>
      <c r="C3839" s="3"/>
      <c r="D3839" s="3"/>
      <c r="E3839" s="3"/>
      <c r="F3839" s="3"/>
      <c r="G3839" s="3"/>
      <c r="I3839" s="329"/>
      <c r="J3839" s="367"/>
      <c r="K3839" s="367"/>
      <c r="L3839" s="367"/>
      <c r="M3839" s="367"/>
      <c r="N3839" s="367"/>
      <c r="O3839" s="367"/>
      <c r="P3839" s="143"/>
      <c r="Q3839" s="143"/>
      <c r="R3839" s="143"/>
      <c r="S3839" s="143"/>
      <c r="T3839" s="143"/>
      <c r="U3839" s="143"/>
      <c r="V3839" s="143"/>
      <c r="W3839" s="90">
        <f>IF(AND($AM$17&gt;=$X3839,$AM$17&lt;=$Y3839),'TARIFA ENTREGA A DIRECCION USD'!A3839,$W3840)</f>
        <v>0</v>
      </c>
      <c r="X3839" s="90">
        <v>3830.0010000000002</v>
      </c>
      <c r="Y3839" s="90">
        <v>3831</v>
      </c>
      <c r="Z3839" s="144"/>
    </row>
    <row r="3840" spans="1:26" x14ac:dyDescent="0.2">
      <c r="A3840" s="3"/>
      <c r="B3840" s="3"/>
      <c r="C3840" s="3"/>
      <c r="D3840" s="3"/>
      <c r="E3840" s="3"/>
      <c r="F3840" s="3"/>
      <c r="G3840" s="3"/>
      <c r="I3840" s="329"/>
      <c r="J3840" s="367"/>
      <c r="K3840" s="367"/>
      <c r="L3840" s="367"/>
      <c r="M3840" s="367"/>
      <c r="N3840" s="367"/>
      <c r="O3840" s="367"/>
      <c r="P3840" s="143"/>
      <c r="Q3840" s="143"/>
      <c r="R3840" s="143"/>
      <c r="S3840" s="143"/>
      <c r="T3840" s="143"/>
      <c r="U3840" s="143"/>
      <c r="V3840" s="143"/>
      <c r="W3840" s="90">
        <f>IF(AND($AM$17&gt;=$X3840,$AM$17&lt;=$Y3840),'TARIFA ENTREGA A DIRECCION USD'!A3840,$W3841)</f>
        <v>0</v>
      </c>
      <c r="X3840" s="90">
        <v>3831.0010000000002</v>
      </c>
      <c r="Y3840" s="90">
        <v>3832</v>
      </c>
      <c r="Z3840" s="144"/>
    </row>
    <row r="3841" spans="1:26" x14ac:dyDescent="0.2">
      <c r="A3841" s="3"/>
      <c r="B3841" s="3"/>
      <c r="C3841" s="3"/>
      <c r="D3841" s="3"/>
      <c r="E3841" s="3"/>
      <c r="F3841" s="3"/>
      <c r="G3841" s="3"/>
      <c r="I3841" s="329"/>
      <c r="J3841" s="367"/>
      <c r="K3841" s="367"/>
      <c r="L3841" s="367"/>
      <c r="M3841" s="367"/>
      <c r="N3841" s="367"/>
      <c r="O3841" s="367"/>
      <c r="P3841" s="143"/>
      <c r="Q3841" s="143"/>
      <c r="R3841" s="143"/>
      <c r="S3841" s="143"/>
      <c r="T3841" s="143"/>
      <c r="U3841" s="143"/>
      <c r="V3841" s="143"/>
      <c r="W3841" s="90">
        <f>IF(AND($AM$17&gt;=$X3841,$AM$17&lt;=$Y3841),'TARIFA ENTREGA A DIRECCION USD'!A3841,$W3842)</f>
        <v>0</v>
      </c>
      <c r="X3841" s="90">
        <v>3832.0010000000002</v>
      </c>
      <c r="Y3841" s="90">
        <v>3833</v>
      </c>
      <c r="Z3841" s="144"/>
    </row>
    <row r="3842" spans="1:26" x14ac:dyDescent="0.2">
      <c r="A3842" s="3"/>
      <c r="B3842" s="3"/>
      <c r="C3842" s="3"/>
      <c r="D3842" s="3"/>
      <c r="E3842" s="3"/>
      <c r="F3842" s="3"/>
      <c r="G3842" s="3"/>
      <c r="I3842" s="329"/>
      <c r="J3842" s="367"/>
      <c r="K3842" s="367"/>
      <c r="L3842" s="367"/>
      <c r="M3842" s="367"/>
      <c r="N3842" s="367"/>
      <c r="O3842" s="367"/>
      <c r="P3842" s="143"/>
      <c r="Q3842" s="143"/>
      <c r="R3842" s="143"/>
      <c r="S3842" s="143"/>
      <c r="T3842" s="143"/>
      <c r="U3842" s="143"/>
      <c r="V3842" s="143"/>
      <c r="W3842" s="90">
        <f>IF(AND($AM$17&gt;=$X3842,$AM$17&lt;=$Y3842),'TARIFA ENTREGA A DIRECCION USD'!A3842,$W3843)</f>
        <v>0</v>
      </c>
      <c r="X3842" s="90">
        <v>3833.0010000000002</v>
      </c>
      <c r="Y3842" s="90">
        <v>3834</v>
      </c>
      <c r="Z3842" s="144"/>
    </row>
    <row r="3843" spans="1:26" x14ac:dyDescent="0.2">
      <c r="A3843" s="3"/>
      <c r="B3843" s="3"/>
      <c r="C3843" s="3"/>
      <c r="D3843" s="3"/>
      <c r="E3843" s="3"/>
      <c r="F3843" s="3"/>
      <c r="G3843" s="3"/>
      <c r="I3843" s="329"/>
      <c r="J3843" s="367"/>
      <c r="K3843" s="367"/>
      <c r="L3843" s="367"/>
      <c r="M3843" s="367"/>
      <c r="N3843" s="367"/>
      <c r="O3843" s="367"/>
      <c r="P3843" s="143"/>
      <c r="Q3843" s="143"/>
      <c r="R3843" s="143"/>
      <c r="S3843" s="143"/>
      <c r="T3843" s="143"/>
      <c r="U3843" s="143"/>
      <c r="V3843" s="143"/>
      <c r="W3843" s="90">
        <f>IF(AND($AM$17&gt;=$X3843,$AM$17&lt;=$Y3843),'TARIFA ENTREGA A DIRECCION USD'!A3843,$W3844)</f>
        <v>0</v>
      </c>
      <c r="X3843" s="90">
        <v>3834.0010000000002</v>
      </c>
      <c r="Y3843" s="90">
        <v>3835</v>
      </c>
      <c r="Z3843" s="144"/>
    </row>
    <row r="3844" spans="1:26" x14ac:dyDescent="0.2">
      <c r="A3844" s="3"/>
      <c r="B3844" s="3"/>
      <c r="C3844" s="3"/>
      <c r="D3844" s="3"/>
      <c r="E3844" s="3"/>
      <c r="F3844" s="3"/>
      <c r="G3844" s="3"/>
      <c r="I3844" s="329"/>
      <c r="J3844" s="367"/>
      <c r="K3844" s="367"/>
      <c r="L3844" s="367"/>
      <c r="M3844" s="367"/>
      <c r="N3844" s="367"/>
      <c r="O3844" s="367"/>
      <c r="P3844" s="143"/>
      <c r="Q3844" s="143"/>
      <c r="R3844" s="143"/>
      <c r="S3844" s="143"/>
      <c r="T3844" s="143"/>
      <c r="U3844" s="143"/>
      <c r="V3844" s="143"/>
      <c r="W3844" s="90">
        <f>IF(AND($AM$17&gt;=$X3844,$AM$17&lt;=$Y3844),'TARIFA ENTREGA A DIRECCION USD'!A3844,$W3845)</f>
        <v>0</v>
      </c>
      <c r="X3844" s="90">
        <v>3835.0010000000002</v>
      </c>
      <c r="Y3844" s="90">
        <v>3836</v>
      </c>
      <c r="Z3844" s="144"/>
    </row>
    <row r="3845" spans="1:26" x14ac:dyDescent="0.2">
      <c r="A3845" s="3"/>
      <c r="B3845" s="3"/>
      <c r="C3845" s="3"/>
      <c r="D3845" s="3"/>
      <c r="E3845" s="3"/>
      <c r="F3845" s="3"/>
      <c r="G3845" s="3"/>
      <c r="I3845" s="329"/>
      <c r="J3845" s="367"/>
      <c r="K3845" s="367"/>
      <c r="L3845" s="367"/>
      <c r="M3845" s="367"/>
      <c r="N3845" s="367"/>
      <c r="O3845" s="367"/>
      <c r="P3845" s="143"/>
      <c r="Q3845" s="143"/>
      <c r="R3845" s="143"/>
      <c r="S3845" s="143"/>
      <c r="T3845" s="143"/>
      <c r="U3845" s="143"/>
      <c r="V3845" s="143"/>
      <c r="W3845" s="90">
        <f>IF(AND($AM$17&gt;=$X3845,$AM$17&lt;=$Y3845),'TARIFA ENTREGA A DIRECCION USD'!A3845,$W3846)</f>
        <v>0</v>
      </c>
      <c r="X3845" s="90">
        <v>3836.0010000000002</v>
      </c>
      <c r="Y3845" s="90">
        <v>3837</v>
      </c>
      <c r="Z3845" s="144"/>
    </row>
    <row r="3846" spans="1:26" x14ac:dyDescent="0.2">
      <c r="A3846" s="3"/>
      <c r="B3846" s="3"/>
      <c r="C3846" s="3"/>
      <c r="D3846" s="3"/>
      <c r="E3846" s="3"/>
      <c r="F3846" s="3"/>
      <c r="G3846" s="3"/>
      <c r="I3846" s="329"/>
      <c r="J3846" s="367"/>
      <c r="K3846" s="367"/>
      <c r="L3846" s="367"/>
      <c r="M3846" s="367"/>
      <c r="N3846" s="367"/>
      <c r="O3846" s="367"/>
      <c r="P3846" s="143"/>
      <c r="Q3846" s="143"/>
      <c r="R3846" s="143"/>
      <c r="S3846" s="143"/>
      <c r="T3846" s="143"/>
      <c r="U3846" s="143"/>
      <c r="V3846" s="143"/>
      <c r="W3846" s="90">
        <f>IF(AND($AM$17&gt;=$X3846,$AM$17&lt;=$Y3846),'TARIFA ENTREGA A DIRECCION USD'!A3846,$W3847)</f>
        <v>0</v>
      </c>
      <c r="X3846" s="90">
        <v>3837.0010000000002</v>
      </c>
      <c r="Y3846" s="90">
        <v>3838</v>
      </c>
      <c r="Z3846" s="144"/>
    </row>
    <row r="3847" spans="1:26" x14ac:dyDescent="0.2">
      <c r="A3847" s="3"/>
      <c r="B3847" s="3"/>
      <c r="C3847" s="3"/>
      <c r="D3847" s="3"/>
      <c r="E3847" s="3"/>
      <c r="F3847" s="3"/>
      <c r="G3847" s="3"/>
      <c r="I3847" s="329"/>
      <c r="J3847" s="367"/>
      <c r="K3847" s="367"/>
      <c r="L3847" s="367"/>
      <c r="M3847" s="367"/>
      <c r="N3847" s="367"/>
      <c r="O3847" s="367"/>
      <c r="P3847" s="143"/>
      <c r="Q3847" s="143"/>
      <c r="R3847" s="143"/>
      <c r="S3847" s="143"/>
      <c r="T3847" s="143"/>
      <c r="U3847" s="143"/>
      <c r="V3847" s="143"/>
      <c r="W3847" s="90">
        <f>IF(AND($AM$17&gt;=$X3847,$AM$17&lt;=$Y3847),'TARIFA ENTREGA A DIRECCION USD'!A3847,$W3848)</f>
        <v>0</v>
      </c>
      <c r="X3847" s="90">
        <v>3838.0010000000002</v>
      </c>
      <c r="Y3847" s="90">
        <v>3839</v>
      </c>
      <c r="Z3847" s="144"/>
    </row>
    <row r="3848" spans="1:26" x14ac:dyDescent="0.2">
      <c r="A3848" s="3"/>
      <c r="B3848" s="3"/>
      <c r="C3848" s="3"/>
      <c r="D3848" s="3"/>
      <c r="E3848" s="3"/>
      <c r="F3848" s="3"/>
      <c r="G3848" s="3"/>
      <c r="I3848" s="329"/>
      <c r="J3848" s="367"/>
      <c r="K3848" s="367"/>
      <c r="L3848" s="367"/>
      <c r="M3848" s="237"/>
      <c r="N3848" s="143"/>
      <c r="O3848" s="367"/>
      <c r="P3848" s="143"/>
      <c r="Q3848" s="143"/>
      <c r="R3848" s="143"/>
      <c r="S3848" s="143"/>
      <c r="T3848" s="143"/>
      <c r="U3848" s="143"/>
      <c r="V3848" s="143"/>
      <c r="W3848" s="90">
        <f>IF(AND($AM$17&gt;=$X3848,$AM$17&lt;=$Y3848),'TARIFA ENTREGA A DIRECCION USD'!A3848,$W3849)</f>
        <v>0</v>
      </c>
      <c r="X3848" s="90">
        <v>3839.0010000000002</v>
      </c>
      <c r="Y3848" s="90">
        <v>3840</v>
      </c>
      <c r="Z3848" s="144"/>
    </row>
    <row r="3849" spans="1:26" x14ac:dyDescent="0.2">
      <c r="A3849" s="3"/>
      <c r="B3849" s="3"/>
      <c r="C3849" s="3"/>
      <c r="D3849" s="3"/>
      <c r="E3849" s="3"/>
      <c r="F3849" s="3"/>
      <c r="G3849" s="3"/>
      <c r="I3849" s="329"/>
      <c r="J3849" s="367"/>
      <c r="K3849" s="367"/>
      <c r="L3849" s="367"/>
      <c r="M3849" s="237"/>
      <c r="N3849" s="143"/>
      <c r="O3849" s="367"/>
      <c r="P3849" s="143"/>
      <c r="Q3849" s="143"/>
      <c r="R3849" s="143"/>
      <c r="S3849" s="143"/>
      <c r="T3849" s="143"/>
      <c r="U3849" s="143"/>
      <c r="V3849" s="143"/>
      <c r="W3849" s="90">
        <f>IF(AND($AM$17&gt;=$X3849,$AM$17&lt;=$Y3849),'TARIFA ENTREGA A DIRECCION USD'!A3849,$W3850)</f>
        <v>0</v>
      </c>
      <c r="X3849" s="90">
        <v>3840.0010000000002</v>
      </c>
      <c r="Y3849" s="90">
        <v>3841</v>
      </c>
      <c r="Z3849" s="144"/>
    </row>
    <row r="3850" spans="1:26" x14ac:dyDescent="0.2">
      <c r="A3850" s="3"/>
      <c r="B3850" s="3"/>
      <c r="C3850" s="3"/>
      <c r="D3850" s="3"/>
      <c r="E3850" s="3"/>
      <c r="F3850" s="3"/>
      <c r="G3850" s="3"/>
      <c r="I3850" s="329"/>
      <c r="J3850" s="367"/>
      <c r="K3850" s="367"/>
      <c r="L3850" s="367"/>
      <c r="M3850" s="237"/>
      <c r="N3850" s="143"/>
      <c r="O3850" s="367"/>
      <c r="P3850" s="143"/>
      <c r="Q3850" s="143"/>
      <c r="R3850" s="143"/>
      <c r="S3850" s="143"/>
      <c r="T3850" s="143"/>
      <c r="U3850" s="143"/>
      <c r="V3850" s="143"/>
      <c r="W3850" s="90">
        <f>IF(AND($AM$17&gt;=$X3850,$AM$17&lt;=$Y3850),'TARIFA ENTREGA A DIRECCION USD'!A3850,$W3851)</f>
        <v>0</v>
      </c>
      <c r="X3850" s="90">
        <v>3841.0010000000002</v>
      </c>
      <c r="Y3850" s="90">
        <v>3842</v>
      </c>
      <c r="Z3850" s="144"/>
    </row>
    <row r="3851" spans="1:26" x14ac:dyDescent="0.2">
      <c r="A3851" s="3"/>
      <c r="B3851" s="3"/>
      <c r="C3851" s="3"/>
      <c r="D3851" s="3"/>
      <c r="E3851" s="3"/>
      <c r="F3851" s="3"/>
      <c r="G3851" s="3"/>
      <c r="I3851" s="329"/>
      <c r="J3851" s="367"/>
      <c r="K3851" s="367"/>
      <c r="L3851" s="367"/>
      <c r="M3851" s="237"/>
      <c r="N3851" s="143"/>
      <c r="O3851" s="367"/>
      <c r="P3851" s="143"/>
      <c r="Q3851" s="143"/>
      <c r="R3851" s="143"/>
      <c r="S3851" s="143"/>
      <c r="T3851" s="143"/>
      <c r="U3851" s="143"/>
      <c r="V3851" s="143"/>
      <c r="W3851" s="90">
        <f>IF(AND($AM$17&gt;=$X3851,$AM$17&lt;=$Y3851),'TARIFA ENTREGA A DIRECCION USD'!A3851,$W3852)</f>
        <v>0</v>
      </c>
      <c r="X3851" s="90">
        <v>3842.0010000000002</v>
      </c>
      <c r="Y3851" s="90">
        <v>3843</v>
      </c>
      <c r="Z3851" s="144"/>
    </row>
    <row r="3852" spans="1:26" x14ac:dyDescent="0.2">
      <c r="A3852" s="3"/>
      <c r="B3852" s="3"/>
      <c r="C3852" s="3"/>
      <c r="D3852" s="3"/>
      <c r="E3852" s="3"/>
      <c r="F3852" s="3"/>
      <c r="G3852" s="3"/>
      <c r="I3852" s="329"/>
      <c r="J3852" s="367"/>
      <c r="K3852" s="367"/>
      <c r="L3852" s="367"/>
      <c r="M3852" s="237"/>
      <c r="N3852" s="143"/>
      <c r="O3852" s="367"/>
      <c r="P3852" s="143"/>
      <c r="Q3852" s="143"/>
      <c r="R3852" s="143"/>
      <c r="S3852" s="143"/>
      <c r="T3852" s="143"/>
      <c r="U3852" s="143"/>
      <c r="V3852" s="143"/>
      <c r="W3852" s="90">
        <f>IF(AND($AM$17&gt;=$X3852,$AM$17&lt;=$Y3852),'TARIFA ENTREGA A DIRECCION USD'!A3852,$W3853)</f>
        <v>0</v>
      </c>
      <c r="X3852" s="90">
        <v>3843.0010000000002</v>
      </c>
      <c r="Y3852" s="90">
        <v>3844</v>
      </c>
      <c r="Z3852" s="144"/>
    </row>
    <row r="3853" spans="1:26" x14ac:dyDescent="0.2">
      <c r="A3853" s="3"/>
      <c r="B3853" s="3"/>
      <c r="C3853" s="3"/>
      <c r="D3853" s="3"/>
      <c r="E3853" s="3"/>
      <c r="F3853" s="3"/>
      <c r="G3853" s="3"/>
      <c r="I3853" s="329"/>
      <c r="J3853" s="367"/>
      <c r="K3853" s="367"/>
      <c r="L3853" s="367"/>
      <c r="M3853" s="237"/>
      <c r="N3853" s="143"/>
      <c r="O3853" s="367"/>
      <c r="P3853" s="143"/>
      <c r="Q3853" s="143"/>
      <c r="R3853" s="143"/>
      <c r="S3853" s="143"/>
      <c r="T3853" s="143"/>
      <c r="U3853" s="143"/>
      <c r="V3853" s="143"/>
      <c r="W3853" s="90">
        <f>IF(AND($AM$17&gt;=$X3853,$AM$17&lt;=$Y3853),'TARIFA ENTREGA A DIRECCION USD'!A3853,$W3854)</f>
        <v>0</v>
      </c>
      <c r="X3853" s="90">
        <v>3844.0010000000002</v>
      </c>
      <c r="Y3853" s="90">
        <v>3845</v>
      </c>
      <c r="Z3853" s="144"/>
    </row>
    <row r="3854" spans="1:26" x14ac:dyDescent="0.2">
      <c r="A3854" s="3"/>
      <c r="B3854" s="3"/>
      <c r="C3854" s="3"/>
      <c r="D3854" s="3"/>
      <c r="E3854" s="3"/>
      <c r="F3854" s="3"/>
      <c r="G3854" s="3"/>
      <c r="I3854" s="329"/>
      <c r="J3854" s="367"/>
      <c r="K3854" s="367"/>
      <c r="L3854" s="367"/>
      <c r="M3854" s="237"/>
      <c r="N3854" s="143"/>
      <c r="O3854" s="367"/>
      <c r="P3854" s="143"/>
      <c r="Q3854" s="143"/>
      <c r="R3854" s="143"/>
      <c r="S3854" s="143"/>
      <c r="T3854" s="143"/>
      <c r="U3854" s="143"/>
      <c r="V3854" s="143"/>
      <c r="W3854" s="90">
        <f>IF(AND($AM$17&gt;=$X3854,$AM$17&lt;=$Y3854),'TARIFA ENTREGA A DIRECCION USD'!A3854,$W3855)</f>
        <v>0</v>
      </c>
      <c r="X3854" s="90">
        <v>3845.0010000000002</v>
      </c>
      <c r="Y3854" s="90">
        <v>3846</v>
      </c>
      <c r="Z3854" s="144"/>
    </row>
    <row r="3855" spans="1:26" x14ac:dyDescent="0.2">
      <c r="A3855" s="3"/>
      <c r="B3855" s="3"/>
      <c r="C3855" s="3"/>
      <c r="D3855" s="3"/>
      <c r="E3855" s="3"/>
      <c r="F3855" s="3"/>
      <c r="G3855" s="3"/>
      <c r="I3855" s="329"/>
      <c r="J3855" s="367"/>
      <c r="K3855" s="367"/>
      <c r="L3855" s="367"/>
      <c r="M3855" s="237"/>
      <c r="N3855" s="143"/>
      <c r="O3855" s="143"/>
      <c r="P3855" s="143"/>
      <c r="Q3855" s="143"/>
      <c r="R3855" s="143"/>
      <c r="S3855" s="143"/>
      <c r="T3855" s="143"/>
      <c r="U3855" s="143"/>
      <c r="V3855" s="143"/>
      <c r="W3855" s="90">
        <f>IF(AND($AM$17&gt;=$X3855,$AM$17&lt;=$Y3855),'TARIFA ENTREGA A DIRECCION USD'!A3855,$W3856)</f>
        <v>0</v>
      </c>
      <c r="X3855" s="90">
        <v>3846.0010000000002</v>
      </c>
      <c r="Y3855" s="90">
        <v>3847</v>
      </c>
      <c r="Z3855" s="144"/>
    </row>
    <row r="3856" spans="1:26" x14ac:dyDescent="0.2">
      <c r="A3856" s="3"/>
      <c r="B3856" s="3"/>
      <c r="C3856" s="3"/>
      <c r="D3856" s="3"/>
      <c r="E3856" s="3"/>
      <c r="F3856" s="3"/>
      <c r="G3856" s="3"/>
      <c r="I3856" s="143"/>
      <c r="J3856" s="143"/>
      <c r="K3856" s="367"/>
      <c r="L3856" s="143"/>
      <c r="M3856" s="237"/>
      <c r="N3856" s="143"/>
      <c r="O3856" s="143"/>
      <c r="P3856" s="143"/>
      <c r="Q3856" s="143"/>
      <c r="R3856" s="143"/>
      <c r="S3856" s="143"/>
      <c r="T3856" s="143"/>
      <c r="U3856" s="143"/>
      <c r="V3856" s="143"/>
      <c r="W3856" s="90">
        <f>IF(AND($AM$17&gt;=$X3856,$AM$17&lt;=$Y3856),'TARIFA ENTREGA A DIRECCION USD'!A3856,$W3857)</f>
        <v>0</v>
      </c>
      <c r="X3856" s="90">
        <v>3847.0010000000002</v>
      </c>
      <c r="Y3856" s="90">
        <v>3848</v>
      </c>
      <c r="Z3856" s="144"/>
    </row>
    <row r="3857" spans="1:26" x14ac:dyDescent="0.2">
      <c r="A3857" s="3"/>
      <c r="B3857" s="3"/>
      <c r="C3857" s="3"/>
      <c r="D3857" s="3"/>
      <c r="E3857" s="3"/>
      <c r="F3857" s="3"/>
      <c r="G3857" s="3"/>
      <c r="I3857" s="143"/>
      <c r="J3857" s="143"/>
      <c r="K3857" s="143"/>
      <c r="L3857" s="143"/>
      <c r="M3857" s="237"/>
      <c r="N3857" s="143"/>
      <c r="O3857" s="143"/>
      <c r="P3857" s="143"/>
      <c r="Q3857" s="143"/>
      <c r="R3857" s="143"/>
      <c r="S3857" s="143"/>
      <c r="T3857" s="143"/>
      <c r="U3857" s="143"/>
      <c r="V3857" s="143"/>
      <c r="W3857" s="90">
        <f>IF(AND($AM$17&gt;=$X3857,$AM$17&lt;=$Y3857),'TARIFA ENTREGA A DIRECCION USD'!A3857,$W3858)</f>
        <v>0</v>
      </c>
      <c r="X3857" s="90">
        <v>3848.0010000000002</v>
      </c>
      <c r="Y3857" s="90">
        <v>3849</v>
      </c>
      <c r="Z3857" s="144"/>
    </row>
    <row r="3858" spans="1:26" x14ac:dyDescent="0.2">
      <c r="A3858" s="3"/>
      <c r="B3858" s="3"/>
      <c r="C3858" s="3"/>
      <c r="D3858" s="3"/>
      <c r="E3858" s="3"/>
      <c r="F3858" s="3"/>
      <c r="G3858" s="3"/>
      <c r="I3858" s="143"/>
      <c r="J3858" s="143"/>
      <c r="K3858" s="143"/>
      <c r="L3858" s="143"/>
      <c r="M3858" s="237"/>
      <c r="N3858" s="143"/>
      <c r="O3858" s="143"/>
      <c r="P3858" s="143"/>
      <c r="Q3858" s="143"/>
      <c r="R3858" s="143"/>
      <c r="S3858" s="143"/>
      <c r="T3858" s="143"/>
      <c r="U3858" s="143"/>
      <c r="V3858" s="143"/>
      <c r="W3858" s="90">
        <f>IF(AND($AM$17&gt;=$X3858,$AM$17&lt;=$Y3858),'TARIFA ENTREGA A DIRECCION USD'!A3858,$W3859)</f>
        <v>0</v>
      </c>
      <c r="X3858" s="90">
        <v>3849.0010000000002</v>
      </c>
      <c r="Y3858" s="90">
        <v>3850</v>
      </c>
      <c r="Z3858" s="144"/>
    </row>
    <row r="3859" spans="1:26" x14ac:dyDescent="0.2">
      <c r="A3859" s="3"/>
      <c r="B3859" s="3"/>
      <c r="C3859" s="3"/>
      <c r="D3859" s="3"/>
      <c r="E3859" s="3"/>
      <c r="F3859" s="3"/>
      <c r="G3859" s="3"/>
      <c r="I3859" s="143"/>
      <c r="J3859" s="143"/>
      <c r="K3859" s="143"/>
      <c r="L3859" s="143"/>
      <c r="M3859" s="237"/>
      <c r="N3859" s="143"/>
      <c r="O3859" s="143"/>
      <c r="P3859" s="143"/>
      <c r="Q3859" s="143"/>
      <c r="R3859" s="143"/>
      <c r="S3859" s="143"/>
      <c r="T3859" s="143"/>
      <c r="U3859" s="143"/>
      <c r="V3859" s="143"/>
      <c r="W3859" s="90">
        <f>IF(AND($AM$17&gt;=$X3859,$AM$17&lt;=$Y3859),'TARIFA ENTREGA A DIRECCION USD'!A3859,$W3860)</f>
        <v>0</v>
      </c>
      <c r="X3859" s="90">
        <v>3850.0010000000002</v>
      </c>
      <c r="Y3859" s="90">
        <v>3851</v>
      </c>
      <c r="Z3859" s="144"/>
    </row>
    <row r="3860" spans="1:26" x14ac:dyDescent="0.2">
      <c r="A3860" s="3"/>
      <c r="B3860" s="3"/>
      <c r="C3860" s="3"/>
      <c r="D3860" s="3"/>
      <c r="E3860" s="3"/>
      <c r="F3860" s="3"/>
      <c r="G3860" s="3"/>
      <c r="I3860" s="143"/>
      <c r="J3860" s="143"/>
      <c r="K3860" s="143"/>
      <c r="L3860" s="143"/>
      <c r="M3860" s="237"/>
      <c r="N3860" s="143"/>
      <c r="O3860" s="143"/>
      <c r="P3860" s="143"/>
      <c r="Q3860" s="143"/>
      <c r="R3860" s="143"/>
      <c r="S3860" s="143"/>
      <c r="T3860" s="143"/>
      <c r="U3860" s="143"/>
      <c r="V3860" s="143"/>
      <c r="W3860" s="90">
        <f>IF(AND($AM$17&gt;=$X3860,$AM$17&lt;=$Y3860),'TARIFA ENTREGA A DIRECCION USD'!A3860,$W3861)</f>
        <v>0</v>
      </c>
      <c r="X3860" s="90">
        <v>3851.0010000000002</v>
      </c>
      <c r="Y3860" s="90">
        <v>3852</v>
      </c>
      <c r="Z3860" s="144"/>
    </row>
    <row r="3861" spans="1:26" x14ac:dyDescent="0.2">
      <c r="A3861" s="3"/>
      <c r="B3861" s="3"/>
      <c r="C3861" s="3"/>
      <c r="D3861" s="3"/>
      <c r="E3861" s="3"/>
      <c r="F3861" s="3"/>
      <c r="G3861" s="3"/>
      <c r="I3861" s="143"/>
      <c r="J3861" s="143"/>
      <c r="K3861" s="143"/>
      <c r="L3861" s="143"/>
      <c r="M3861" s="237"/>
      <c r="N3861" s="143"/>
      <c r="O3861" s="143"/>
      <c r="P3861" s="143"/>
      <c r="Q3861" s="143"/>
      <c r="R3861" s="143"/>
      <c r="S3861" s="143"/>
      <c r="T3861" s="143"/>
      <c r="U3861" s="143"/>
      <c r="V3861" s="143"/>
      <c r="W3861" s="90">
        <f>IF(AND($AM$17&gt;=$X3861,$AM$17&lt;=$Y3861),'TARIFA ENTREGA A DIRECCION USD'!A3861,$W3862)</f>
        <v>0</v>
      </c>
      <c r="X3861" s="90">
        <v>3852.0010000000002</v>
      </c>
      <c r="Y3861" s="90">
        <v>3853</v>
      </c>
      <c r="Z3861" s="144"/>
    </row>
    <row r="3862" spans="1:26" x14ac:dyDescent="0.2">
      <c r="A3862" s="3"/>
      <c r="B3862" s="3"/>
      <c r="C3862" s="3"/>
      <c r="D3862" s="3"/>
      <c r="E3862" s="3"/>
      <c r="F3862" s="3"/>
      <c r="G3862" s="3"/>
      <c r="I3862" s="143"/>
      <c r="J3862" s="143"/>
      <c r="K3862" s="143"/>
      <c r="L3862" s="143"/>
      <c r="M3862" s="237"/>
      <c r="N3862" s="143"/>
      <c r="O3862" s="143"/>
      <c r="P3862" s="143"/>
      <c r="Q3862" s="143"/>
      <c r="R3862" s="143"/>
      <c r="S3862" s="143"/>
      <c r="T3862" s="143"/>
      <c r="U3862" s="143"/>
      <c r="V3862" s="143"/>
      <c r="W3862" s="90">
        <f>IF(AND($AM$17&gt;=$X3862,$AM$17&lt;=$Y3862),'TARIFA ENTREGA A DIRECCION USD'!A3862,$W3863)</f>
        <v>0</v>
      </c>
      <c r="X3862" s="90">
        <v>3853.0010000000002</v>
      </c>
      <c r="Y3862" s="90">
        <v>3854</v>
      </c>
      <c r="Z3862" s="144"/>
    </row>
    <row r="3863" spans="1:26" x14ac:dyDescent="0.2">
      <c r="A3863" s="3"/>
      <c r="B3863" s="3"/>
      <c r="C3863" s="3"/>
      <c r="D3863" s="3"/>
      <c r="E3863" s="3"/>
      <c r="F3863" s="3"/>
      <c r="G3863" s="3"/>
      <c r="I3863" s="143"/>
      <c r="J3863" s="143"/>
      <c r="K3863" s="143"/>
      <c r="L3863" s="143"/>
      <c r="M3863" s="237"/>
      <c r="N3863" s="143"/>
      <c r="O3863" s="143"/>
      <c r="P3863" s="143"/>
      <c r="Q3863" s="143"/>
      <c r="R3863" s="143"/>
      <c r="S3863" s="143"/>
      <c r="T3863" s="143"/>
      <c r="U3863" s="143"/>
      <c r="V3863" s="143"/>
      <c r="W3863" s="90">
        <f>IF(AND($AM$17&gt;=$X3863,$AM$17&lt;=$Y3863),'TARIFA ENTREGA A DIRECCION USD'!A3863,$W3864)</f>
        <v>0</v>
      </c>
      <c r="X3863" s="90">
        <v>3854.0010000000002</v>
      </c>
      <c r="Y3863" s="90">
        <v>3855</v>
      </c>
      <c r="Z3863" s="144"/>
    </row>
    <row r="3864" spans="1:26" x14ac:dyDescent="0.2">
      <c r="A3864" s="3"/>
      <c r="B3864" s="3"/>
      <c r="C3864" s="3"/>
      <c r="D3864" s="3"/>
      <c r="E3864" s="3"/>
      <c r="F3864" s="3"/>
      <c r="G3864" s="3"/>
      <c r="I3864" s="143"/>
      <c r="J3864" s="143"/>
      <c r="K3864" s="143"/>
      <c r="L3864" s="143"/>
      <c r="M3864" s="237"/>
      <c r="N3864" s="143"/>
      <c r="O3864" s="143"/>
      <c r="P3864" s="143"/>
      <c r="Q3864" s="143"/>
      <c r="R3864" s="143"/>
      <c r="S3864" s="143"/>
      <c r="T3864" s="143"/>
      <c r="U3864" s="143"/>
      <c r="V3864" s="143"/>
      <c r="W3864" s="90">
        <f>IF(AND($AM$17&gt;=$X3864,$AM$17&lt;=$Y3864),'TARIFA ENTREGA A DIRECCION USD'!A3864,$W3865)</f>
        <v>0</v>
      </c>
      <c r="X3864" s="90">
        <v>3855.0010000000002</v>
      </c>
      <c r="Y3864" s="90">
        <v>3856</v>
      </c>
      <c r="Z3864" s="144"/>
    </row>
    <row r="3865" spans="1:26" x14ac:dyDescent="0.2">
      <c r="A3865" s="3"/>
      <c r="B3865" s="3"/>
      <c r="C3865" s="3"/>
      <c r="D3865" s="3"/>
      <c r="E3865" s="3"/>
      <c r="F3865" s="3"/>
      <c r="G3865" s="3"/>
      <c r="I3865" s="143"/>
      <c r="J3865" s="143"/>
      <c r="K3865" s="143"/>
      <c r="L3865" s="143"/>
      <c r="M3865" s="237"/>
      <c r="N3865" s="143"/>
      <c r="O3865" s="143"/>
      <c r="P3865" s="143"/>
      <c r="Q3865" s="143"/>
      <c r="R3865" s="143"/>
      <c r="S3865" s="143"/>
      <c r="T3865" s="143"/>
      <c r="U3865" s="143"/>
      <c r="V3865" s="143"/>
      <c r="W3865" s="90">
        <f>IF(AND($AM$17&gt;=$X3865,$AM$17&lt;=$Y3865),'TARIFA ENTREGA A DIRECCION USD'!A3865,$W3866)</f>
        <v>0</v>
      </c>
      <c r="X3865" s="90">
        <v>3856.0010000000002</v>
      </c>
      <c r="Y3865" s="90">
        <v>3857</v>
      </c>
      <c r="Z3865" s="144"/>
    </row>
    <row r="3866" spans="1:26" x14ac:dyDescent="0.2">
      <c r="A3866" s="3"/>
      <c r="B3866" s="3"/>
      <c r="C3866" s="3"/>
      <c r="D3866" s="3"/>
      <c r="E3866" s="3"/>
      <c r="F3866" s="3"/>
      <c r="G3866" s="3"/>
      <c r="I3866" s="143"/>
      <c r="J3866" s="143"/>
      <c r="K3866" s="143"/>
      <c r="L3866" s="143"/>
      <c r="M3866" s="237"/>
      <c r="N3866" s="143"/>
      <c r="O3866" s="143"/>
      <c r="P3866" s="143"/>
      <c r="Q3866" s="143"/>
      <c r="R3866" s="143"/>
      <c r="S3866" s="143"/>
      <c r="T3866" s="143"/>
      <c r="U3866" s="143"/>
      <c r="V3866" s="143"/>
      <c r="W3866" s="90">
        <f>IF(AND($AM$17&gt;=$X3866,$AM$17&lt;=$Y3866),'TARIFA ENTREGA A DIRECCION USD'!A3866,$W3867)</f>
        <v>0</v>
      </c>
      <c r="X3866" s="90">
        <v>3857.0010000000002</v>
      </c>
      <c r="Y3866" s="90">
        <v>3858</v>
      </c>
      <c r="Z3866" s="144"/>
    </row>
    <row r="3867" spans="1:26" x14ac:dyDescent="0.2">
      <c r="A3867" s="3"/>
      <c r="B3867" s="3"/>
      <c r="C3867" s="3"/>
      <c r="D3867" s="3"/>
      <c r="E3867" s="3"/>
      <c r="F3867" s="3"/>
      <c r="G3867" s="3"/>
      <c r="I3867" s="143"/>
      <c r="J3867" s="143"/>
      <c r="K3867" s="143"/>
      <c r="L3867" s="143"/>
      <c r="M3867" s="237"/>
      <c r="N3867" s="143"/>
      <c r="O3867" s="143"/>
      <c r="P3867" s="143"/>
      <c r="Q3867" s="143"/>
      <c r="R3867" s="143"/>
      <c r="S3867" s="143"/>
      <c r="T3867" s="143"/>
      <c r="U3867" s="143"/>
      <c r="V3867" s="143"/>
      <c r="W3867" s="90">
        <f>IF(AND($AM$17&gt;=$X3867,$AM$17&lt;=$Y3867),'TARIFA ENTREGA A DIRECCION USD'!A3867,$W3868)</f>
        <v>0</v>
      </c>
      <c r="X3867" s="90">
        <v>3858.0010000000002</v>
      </c>
      <c r="Y3867" s="90">
        <v>3859</v>
      </c>
      <c r="Z3867" s="144"/>
    </row>
    <row r="3868" spans="1:26" x14ac:dyDescent="0.2">
      <c r="A3868" s="3"/>
      <c r="B3868" s="3"/>
      <c r="C3868" s="3"/>
      <c r="D3868" s="3"/>
      <c r="E3868" s="3"/>
      <c r="F3868" s="3"/>
      <c r="G3868" s="3"/>
      <c r="I3868" s="143"/>
      <c r="J3868" s="143"/>
      <c r="K3868" s="143"/>
      <c r="L3868" s="143"/>
      <c r="M3868" s="237"/>
      <c r="N3868" s="143"/>
      <c r="O3868" s="143"/>
      <c r="P3868" s="143"/>
      <c r="Q3868" s="143"/>
      <c r="R3868" s="143"/>
      <c r="S3868" s="143"/>
      <c r="T3868" s="143"/>
      <c r="U3868" s="143"/>
      <c r="V3868" s="143"/>
      <c r="W3868" s="90">
        <f>IF(AND($AM$17&gt;=$X3868,$AM$17&lt;=$Y3868),'TARIFA ENTREGA A DIRECCION USD'!A3868,$W3869)</f>
        <v>0</v>
      </c>
      <c r="X3868" s="90">
        <v>3859.0010000000002</v>
      </c>
      <c r="Y3868" s="90">
        <v>3860</v>
      </c>
      <c r="Z3868" s="144"/>
    </row>
    <row r="3869" spans="1:26" x14ac:dyDescent="0.2">
      <c r="A3869" s="3"/>
      <c r="B3869" s="3"/>
      <c r="C3869" s="3"/>
      <c r="D3869" s="3"/>
      <c r="E3869" s="3"/>
      <c r="F3869" s="3"/>
      <c r="G3869" s="3"/>
      <c r="I3869" s="143"/>
      <c r="J3869" s="143"/>
      <c r="K3869" s="143"/>
      <c r="L3869" s="143"/>
      <c r="M3869" s="237"/>
      <c r="N3869" s="143"/>
      <c r="O3869" s="143"/>
      <c r="P3869" s="143"/>
      <c r="Q3869" s="143"/>
      <c r="R3869" s="143"/>
      <c r="S3869" s="143"/>
      <c r="T3869" s="143"/>
      <c r="U3869" s="143"/>
      <c r="V3869" s="143"/>
      <c r="W3869" s="90">
        <f>IF(AND($AM$17&gt;=$X3869,$AM$17&lt;=$Y3869),'TARIFA ENTREGA A DIRECCION USD'!A3869,$W3870)</f>
        <v>0</v>
      </c>
      <c r="X3869" s="90">
        <v>3860.0010000000002</v>
      </c>
      <c r="Y3869" s="90">
        <v>3861</v>
      </c>
      <c r="Z3869" s="144"/>
    </row>
    <row r="3870" spans="1:26" x14ac:dyDescent="0.2">
      <c r="A3870" s="3"/>
      <c r="B3870" s="3"/>
      <c r="C3870" s="3"/>
      <c r="D3870" s="3"/>
      <c r="E3870" s="3"/>
      <c r="F3870" s="3"/>
      <c r="G3870" s="3"/>
      <c r="I3870" s="143"/>
      <c r="J3870" s="143"/>
      <c r="K3870" s="143"/>
      <c r="L3870" s="143"/>
      <c r="M3870" s="237"/>
      <c r="N3870" s="143"/>
      <c r="O3870" s="143"/>
      <c r="P3870" s="143"/>
      <c r="Q3870" s="143"/>
      <c r="R3870" s="143"/>
      <c r="S3870" s="143"/>
      <c r="T3870" s="143"/>
      <c r="U3870" s="143"/>
      <c r="V3870" s="143"/>
      <c r="W3870" s="90">
        <f>IF(AND($AM$17&gt;=$X3870,$AM$17&lt;=$Y3870),'TARIFA ENTREGA A DIRECCION USD'!A3870,$W3871)</f>
        <v>0</v>
      </c>
      <c r="X3870" s="90">
        <v>3861.0010000000002</v>
      </c>
      <c r="Y3870" s="90">
        <v>3862</v>
      </c>
      <c r="Z3870" s="144"/>
    </row>
    <row r="3871" spans="1:26" x14ac:dyDescent="0.2">
      <c r="A3871" s="3"/>
      <c r="B3871" s="3"/>
      <c r="C3871" s="3"/>
      <c r="D3871" s="3"/>
      <c r="E3871" s="3"/>
      <c r="F3871" s="3"/>
      <c r="G3871" s="3"/>
      <c r="I3871" s="143"/>
      <c r="J3871" s="143"/>
      <c r="K3871" s="143"/>
      <c r="L3871" s="143"/>
      <c r="M3871" s="237"/>
      <c r="N3871" s="143"/>
      <c r="O3871" s="143"/>
      <c r="P3871" s="143"/>
      <c r="Q3871" s="143"/>
      <c r="R3871" s="143"/>
      <c r="S3871" s="143"/>
      <c r="T3871" s="143"/>
      <c r="U3871" s="143"/>
      <c r="V3871" s="143"/>
      <c r="W3871" s="90">
        <f>IF(AND($AM$17&gt;=$X3871,$AM$17&lt;=$Y3871),'TARIFA ENTREGA A DIRECCION USD'!A3871,$W3872)</f>
        <v>0</v>
      </c>
      <c r="X3871" s="90">
        <v>3862.0010000000002</v>
      </c>
      <c r="Y3871" s="90">
        <v>3863</v>
      </c>
      <c r="Z3871" s="144"/>
    </row>
    <row r="3872" spans="1:26" x14ac:dyDescent="0.2">
      <c r="A3872" s="3"/>
      <c r="B3872" s="3"/>
      <c r="C3872" s="3"/>
      <c r="D3872" s="3"/>
      <c r="E3872" s="3"/>
      <c r="F3872" s="3"/>
      <c r="G3872" s="3"/>
      <c r="I3872" s="143"/>
      <c r="J3872" s="143"/>
      <c r="K3872" s="143"/>
      <c r="L3872" s="143"/>
      <c r="M3872" s="237"/>
      <c r="N3872" s="143"/>
      <c r="O3872" s="143"/>
      <c r="P3872" s="143"/>
      <c r="Q3872" s="143"/>
      <c r="R3872" s="143"/>
      <c r="S3872" s="143"/>
      <c r="T3872" s="143"/>
      <c r="U3872" s="143"/>
      <c r="V3872" s="143"/>
      <c r="W3872" s="90">
        <f>IF(AND($AM$17&gt;=$X3872,$AM$17&lt;=$Y3872),'TARIFA ENTREGA A DIRECCION USD'!A3872,$W3873)</f>
        <v>0</v>
      </c>
      <c r="X3872" s="90">
        <v>3863.0010000000002</v>
      </c>
      <c r="Y3872" s="90">
        <v>3864</v>
      </c>
      <c r="Z3872" s="144"/>
    </row>
    <row r="3873" spans="1:26" x14ac:dyDescent="0.2">
      <c r="A3873" s="3"/>
      <c r="B3873" s="3"/>
      <c r="C3873" s="3"/>
      <c r="D3873" s="3"/>
      <c r="E3873" s="3"/>
      <c r="F3873" s="3"/>
      <c r="G3873" s="3"/>
      <c r="I3873" s="143"/>
      <c r="J3873" s="143"/>
      <c r="K3873" s="143"/>
      <c r="L3873" s="143"/>
      <c r="M3873" s="237"/>
      <c r="N3873" s="143"/>
      <c r="O3873" s="143"/>
      <c r="P3873" s="143"/>
      <c r="Q3873" s="143"/>
      <c r="R3873" s="143"/>
      <c r="S3873" s="143"/>
      <c r="T3873" s="143"/>
      <c r="U3873" s="143"/>
      <c r="V3873" s="143"/>
      <c r="W3873" s="90">
        <f>IF(AND($AM$17&gt;=$X3873,$AM$17&lt;=$Y3873),'TARIFA ENTREGA A DIRECCION USD'!A3873,$W3874)</f>
        <v>0</v>
      </c>
      <c r="X3873" s="90">
        <v>3864.0010000000002</v>
      </c>
      <c r="Y3873" s="90">
        <v>3865</v>
      </c>
      <c r="Z3873" s="144"/>
    </row>
    <row r="3874" spans="1:26" x14ac:dyDescent="0.2">
      <c r="A3874" s="3"/>
      <c r="B3874" s="3"/>
      <c r="C3874" s="3"/>
      <c r="D3874" s="3"/>
      <c r="E3874" s="3"/>
      <c r="F3874" s="3"/>
      <c r="G3874" s="3"/>
      <c r="I3874" s="143"/>
      <c r="J3874" s="143"/>
      <c r="K3874" s="143"/>
      <c r="L3874" s="143"/>
      <c r="M3874" s="237"/>
      <c r="N3874" s="143"/>
      <c r="O3874" s="143"/>
      <c r="P3874" s="143"/>
      <c r="Q3874" s="143"/>
      <c r="R3874" s="143"/>
      <c r="S3874" s="143"/>
      <c r="T3874" s="143"/>
      <c r="U3874" s="143"/>
      <c r="V3874" s="143"/>
      <c r="W3874" s="90">
        <f>IF(AND($AM$17&gt;=$X3874,$AM$17&lt;=$Y3874),'TARIFA ENTREGA A DIRECCION USD'!A3874,$W3875)</f>
        <v>0</v>
      </c>
      <c r="X3874" s="90">
        <v>3865.0010000000002</v>
      </c>
      <c r="Y3874" s="90">
        <v>3866</v>
      </c>
      <c r="Z3874" s="144"/>
    </row>
    <row r="3875" spans="1:26" x14ac:dyDescent="0.2">
      <c r="A3875" s="3"/>
      <c r="B3875" s="3"/>
      <c r="C3875" s="3"/>
      <c r="D3875" s="3"/>
      <c r="E3875" s="3"/>
      <c r="F3875" s="3"/>
      <c r="G3875" s="3"/>
      <c r="I3875" s="143"/>
      <c r="J3875" s="143"/>
      <c r="K3875" s="143"/>
      <c r="L3875" s="143"/>
      <c r="M3875" s="237"/>
      <c r="N3875" s="143"/>
      <c r="O3875" s="143"/>
      <c r="P3875" s="143"/>
      <c r="Q3875" s="143"/>
      <c r="R3875" s="143"/>
      <c r="S3875" s="143"/>
      <c r="T3875" s="143"/>
      <c r="U3875" s="143"/>
      <c r="V3875" s="143"/>
      <c r="W3875" s="90">
        <f>IF(AND($AM$17&gt;=$X3875,$AM$17&lt;=$Y3875),'TARIFA ENTREGA A DIRECCION USD'!A3875,$W3876)</f>
        <v>0</v>
      </c>
      <c r="X3875" s="90">
        <v>3866.0010000000002</v>
      </c>
      <c r="Y3875" s="90">
        <v>3867</v>
      </c>
      <c r="Z3875" s="144"/>
    </row>
    <row r="3876" spans="1:26" x14ac:dyDescent="0.2">
      <c r="A3876" s="3"/>
      <c r="B3876" s="3"/>
      <c r="C3876" s="3"/>
      <c r="D3876" s="3"/>
      <c r="E3876" s="3"/>
      <c r="F3876" s="3"/>
      <c r="G3876" s="3"/>
      <c r="I3876" s="143"/>
      <c r="J3876" s="143"/>
      <c r="K3876" s="143"/>
      <c r="L3876" s="143"/>
      <c r="M3876" s="237"/>
      <c r="N3876" s="143"/>
      <c r="O3876" s="143"/>
      <c r="P3876" s="143"/>
      <c r="Q3876" s="143"/>
      <c r="R3876" s="143"/>
      <c r="S3876" s="143"/>
      <c r="T3876" s="143"/>
      <c r="U3876" s="143"/>
      <c r="V3876" s="143"/>
      <c r="W3876" s="90">
        <f>IF(AND($AM$17&gt;=$X3876,$AM$17&lt;=$Y3876),'TARIFA ENTREGA A DIRECCION USD'!A3876,$W3877)</f>
        <v>0</v>
      </c>
      <c r="X3876" s="90">
        <v>3867.0010000000002</v>
      </c>
      <c r="Y3876" s="90">
        <v>3868</v>
      </c>
      <c r="Z3876" s="144"/>
    </row>
    <row r="3877" spans="1:26" x14ac:dyDescent="0.2">
      <c r="A3877" s="3"/>
      <c r="B3877" s="3"/>
      <c r="C3877" s="3"/>
      <c r="D3877" s="3"/>
      <c r="E3877" s="3"/>
      <c r="F3877" s="3"/>
      <c r="G3877" s="3"/>
      <c r="I3877" s="143"/>
      <c r="J3877" s="143"/>
      <c r="K3877" s="143"/>
      <c r="L3877" s="143"/>
      <c r="M3877" s="237"/>
      <c r="N3877" s="143"/>
      <c r="O3877" s="143"/>
      <c r="P3877" s="143"/>
      <c r="Q3877" s="143"/>
      <c r="R3877" s="143"/>
      <c r="S3877" s="143"/>
      <c r="T3877" s="143"/>
      <c r="U3877" s="143"/>
      <c r="V3877" s="143"/>
      <c r="W3877" s="90">
        <f>IF(AND($AM$17&gt;=$X3877,$AM$17&lt;=$Y3877),'TARIFA ENTREGA A DIRECCION USD'!A3877,$W3878)</f>
        <v>0</v>
      </c>
      <c r="X3877" s="90">
        <v>3868.0010000000002</v>
      </c>
      <c r="Y3877" s="90">
        <v>3869</v>
      </c>
      <c r="Z3877" s="144"/>
    </row>
    <row r="3878" spans="1:26" x14ac:dyDescent="0.2">
      <c r="A3878" s="3"/>
      <c r="B3878" s="3"/>
      <c r="C3878" s="3"/>
      <c r="D3878" s="3"/>
      <c r="E3878" s="3"/>
      <c r="F3878" s="3"/>
      <c r="G3878" s="3"/>
      <c r="I3878" s="143"/>
      <c r="J3878" s="143"/>
      <c r="K3878" s="143"/>
      <c r="L3878" s="143"/>
      <c r="M3878" s="237"/>
      <c r="N3878" s="143"/>
      <c r="O3878" s="143"/>
      <c r="P3878" s="143"/>
      <c r="Q3878" s="143"/>
      <c r="R3878" s="143"/>
      <c r="S3878" s="143"/>
      <c r="T3878" s="143"/>
      <c r="U3878" s="143"/>
      <c r="V3878" s="143"/>
      <c r="W3878" s="90">
        <f>IF(AND($AM$17&gt;=$X3878,$AM$17&lt;=$Y3878),'TARIFA ENTREGA A DIRECCION USD'!A3878,$W3879)</f>
        <v>0</v>
      </c>
      <c r="X3878" s="90">
        <v>3869.0010000000002</v>
      </c>
      <c r="Y3878" s="90">
        <v>3870</v>
      </c>
      <c r="Z3878" s="144"/>
    </row>
    <row r="3879" spans="1:26" x14ac:dyDescent="0.2">
      <c r="A3879" s="3"/>
      <c r="B3879" s="3"/>
      <c r="C3879" s="3"/>
      <c r="D3879" s="3"/>
      <c r="E3879" s="3"/>
      <c r="F3879" s="3"/>
      <c r="G3879" s="3"/>
      <c r="I3879" s="143"/>
      <c r="J3879" s="143"/>
      <c r="K3879" s="143"/>
      <c r="L3879" s="143"/>
      <c r="M3879" s="237"/>
      <c r="N3879" s="143"/>
      <c r="O3879" s="143"/>
      <c r="P3879" s="143"/>
      <c r="Q3879" s="143"/>
      <c r="R3879" s="143"/>
      <c r="S3879" s="143"/>
      <c r="T3879" s="143"/>
      <c r="U3879" s="143"/>
      <c r="V3879" s="143"/>
      <c r="W3879" s="90">
        <f>IF(AND($AM$17&gt;=$X3879,$AM$17&lt;=$Y3879),'TARIFA ENTREGA A DIRECCION USD'!A3879,$W3880)</f>
        <v>0</v>
      </c>
      <c r="X3879" s="90">
        <v>3870.0010000000002</v>
      </c>
      <c r="Y3879" s="90">
        <v>3871</v>
      </c>
      <c r="Z3879" s="144"/>
    </row>
    <row r="3880" spans="1:26" x14ac:dyDescent="0.2">
      <c r="A3880" s="3"/>
      <c r="B3880" s="3"/>
      <c r="C3880" s="3"/>
      <c r="D3880" s="3"/>
      <c r="E3880" s="3"/>
      <c r="F3880" s="3"/>
      <c r="G3880" s="3"/>
      <c r="I3880" s="143"/>
      <c r="J3880" s="143"/>
      <c r="K3880" s="143"/>
      <c r="L3880" s="143"/>
      <c r="M3880" s="237"/>
      <c r="N3880" s="143"/>
      <c r="O3880" s="143"/>
      <c r="P3880" s="143"/>
      <c r="Q3880" s="143"/>
      <c r="R3880" s="143"/>
      <c r="S3880" s="143"/>
      <c r="T3880" s="143"/>
      <c r="U3880" s="143"/>
      <c r="V3880" s="143"/>
      <c r="W3880" s="90">
        <f>IF(AND($AM$17&gt;=$X3880,$AM$17&lt;=$Y3880),'TARIFA ENTREGA A DIRECCION USD'!A3880,$W3881)</f>
        <v>0</v>
      </c>
      <c r="X3880" s="90">
        <v>3871.0010000000002</v>
      </c>
      <c r="Y3880" s="90">
        <v>3872</v>
      </c>
      <c r="Z3880" s="144"/>
    </row>
    <row r="3881" spans="1:26" x14ac:dyDescent="0.2">
      <c r="A3881" s="3"/>
      <c r="B3881" s="3"/>
      <c r="C3881" s="3"/>
      <c r="D3881" s="3"/>
      <c r="E3881" s="3"/>
      <c r="F3881" s="3"/>
      <c r="G3881" s="3"/>
      <c r="I3881" s="143"/>
      <c r="J3881" s="143"/>
      <c r="K3881" s="143"/>
      <c r="L3881" s="143"/>
      <c r="M3881" s="237"/>
      <c r="N3881" s="143"/>
      <c r="O3881" s="143"/>
      <c r="P3881" s="143"/>
      <c r="Q3881" s="143"/>
      <c r="R3881" s="143"/>
      <c r="S3881" s="143"/>
      <c r="T3881" s="143"/>
      <c r="U3881" s="143"/>
      <c r="V3881" s="143"/>
      <c r="W3881" s="90">
        <f>IF(AND($AM$17&gt;=$X3881,$AM$17&lt;=$Y3881),'TARIFA ENTREGA A DIRECCION USD'!A3881,$W3882)</f>
        <v>0</v>
      </c>
      <c r="X3881" s="90">
        <v>3872.0010000000002</v>
      </c>
      <c r="Y3881" s="90">
        <v>3873</v>
      </c>
      <c r="Z3881" s="144"/>
    </row>
    <row r="3882" spans="1:26" x14ac:dyDescent="0.2">
      <c r="A3882" s="3"/>
      <c r="B3882" s="3"/>
      <c r="C3882" s="3"/>
      <c r="D3882" s="3"/>
      <c r="E3882" s="3"/>
      <c r="F3882" s="3"/>
      <c r="G3882" s="3"/>
      <c r="I3882" s="143"/>
      <c r="J3882" s="143"/>
      <c r="K3882" s="143"/>
      <c r="L3882" s="143"/>
      <c r="M3882" s="237"/>
      <c r="N3882" s="143"/>
      <c r="O3882" s="143"/>
      <c r="P3882" s="143"/>
      <c r="Q3882" s="143"/>
      <c r="R3882" s="143"/>
      <c r="S3882" s="143"/>
      <c r="T3882" s="143"/>
      <c r="U3882" s="143"/>
      <c r="V3882" s="143"/>
      <c r="W3882" s="90">
        <f>IF(AND($AM$17&gt;=$X3882,$AM$17&lt;=$Y3882),'TARIFA ENTREGA A DIRECCION USD'!A3882,$W3883)</f>
        <v>0</v>
      </c>
      <c r="X3882" s="90">
        <v>3873.0010000000002</v>
      </c>
      <c r="Y3882" s="90">
        <v>3874</v>
      </c>
      <c r="Z3882" s="144"/>
    </row>
    <row r="3883" spans="1:26" x14ac:dyDescent="0.2">
      <c r="A3883" s="3"/>
      <c r="B3883" s="3"/>
      <c r="C3883" s="3"/>
      <c r="D3883" s="3"/>
      <c r="E3883" s="3"/>
      <c r="F3883" s="3"/>
      <c r="G3883" s="3"/>
      <c r="I3883" s="143"/>
      <c r="J3883" s="143"/>
      <c r="K3883" s="143"/>
      <c r="L3883" s="143"/>
      <c r="M3883" s="237"/>
      <c r="N3883" s="143"/>
      <c r="O3883" s="143"/>
      <c r="P3883" s="143"/>
      <c r="Q3883" s="143"/>
      <c r="R3883" s="143"/>
      <c r="S3883" s="143"/>
      <c r="T3883" s="143"/>
      <c r="U3883" s="143"/>
      <c r="V3883" s="143"/>
      <c r="W3883" s="90">
        <f>IF(AND($AM$17&gt;=$X3883,$AM$17&lt;=$Y3883),'TARIFA ENTREGA A DIRECCION USD'!A3883,$W3884)</f>
        <v>0</v>
      </c>
      <c r="X3883" s="90">
        <v>3874.0010000000002</v>
      </c>
      <c r="Y3883" s="90">
        <v>3875</v>
      </c>
      <c r="Z3883" s="144"/>
    </row>
    <row r="3884" spans="1:26" x14ac:dyDescent="0.2">
      <c r="A3884" s="3"/>
      <c r="B3884" s="3"/>
      <c r="C3884" s="3"/>
      <c r="D3884" s="3"/>
      <c r="E3884" s="3"/>
      <c r="F3884" s="3"/>
      <c r="G3884" s="3"/>
      <c r="I3884" s="143"/>
      <c r="J3884" s="143"/>
      <c r="K3884" s="143"/>
      <c r="L3884" s="143"/>
      <c r="M3884" s="237"/>
      <c r="N3884" s="143"/>
      <c r="O3884" s="143"/>
      <c r="P3884" s="143"/>
      <c r="Q3884" s="143"/>
      <c r="R3884" s="143"/>
      <c r="S3884" s="143"/>
      <c r="T3884" s="143"/>
      <c r="U3884" s="143"/>
      <c r="V3884" s="143"/>
      <c r="W3884" s="90">
        <f>IF(AND($AM$17&gt;=$X3884,$AM$17&lt;=$Y3884),'TARIFA ENTREGA A DIRECCION USD'!A3884,$W3885)</f>
        <v>0</v>
      </c>
      <c r="X3884" s="90">
        <v>3875.0010000000002</v>
      </c>
      <c r="Y3884" s="90">
        <v>3876</v>
      </c>
      <c r="Z3884" s="144"/>
    </row>
    <row r="3885" spans="1:26" x14ac:dyDescent="0.2">
      <c r="A3885" s="3"/>
      <c r="B3885" s="3"/>
      <c r="C3885" s="3"/>
      <c r="D3885" s="3"/>
      <c r="E3885" s="3"/>
      <c r="F3885" s="3"/>
      <c r="G3885" s="3"/>
      <c r="I3885" s="143"/>
      <c r="J3885" s="143"/>
      <c r="K3885" s="143"/>
      <c r="L3885" s="143"/>
      <c r="M3885" s="237"/>
      <c r="N3885" s="143"/>
      <c r="O3885" s="143"/>
      <c r="P3885" s="143"/>
      <c r="Q3885" s="143"/>
      <c r="R3885" s="143"/>
      <c r="S3885" s="143"/>
      <c r="T3885" s="143"/>
      <c r="U3885" s="143"/>
      <c r="V3885" s="143"/>
      <c r="W3885" s="90">
        <f>IF(AND($AM$17&gt;=$X3885,$AM$17&lt;=$Y3885),'TARIFA ENTREGA A DIRECCION USD'!A3885,$W3886)</f>
        <v>0</v>
      </c>
      <c r="X3885" s="90">
        <v>3876.0010000000002</v>
      </c>
      <c r="Y3885" s="90">
        <v>3877</v>
      </c>
      <c r="Z3885" s="144"/>
    </row>
    <row r="3886" spans="1:26" x14ac:dyDescent="0.2">
      <c r="A3886" s="3"/>
      <c r="B3886" s="3"/>
      <c r="C3886" s="3"/>
      <c r="D3886" s="3"/>
      <c r="E3886" s="3"/>
      <c r="F3886" s="3"/>
      <c r="G3886" s="3"/>
      <c r="I3886" s="143"/>
      <c r="J3886" s="143"/>
      <c r="K3886" s="143"/>
      <c r="L3886" s="143"/>
      <c r="M3886" s="237"/>
      <c r="N3886" s="143"/>
      <c r="O3886" s="143"/>
      <c r="P3886" s="143"/>
      <c r="Q3886" s="143"/>
      <c r="R3886" s="143"/>
      <c r="S3886" s="143"/>
      <c r="T3886" s="143"/>
      <c r="U3886" s="143"/>
      <c r="V3886" s="143"/>
      <c r="W3886" s="90">
        <f>IF(AND($AM$17&gt;=$X3886,$AM$17&lt;=$Y3886),'TARIFA ENTREGA A DIRECCION USD'!A3886,$W3887)</f>
        <v>0</v>
      </c>
      <c r="X3886" s="90">
        <v>3877.0010000000002</v>
      </c>
      <c r="Y3886" s="90">
        <v>3878</v>
      </c>
      <c r="Z3886" s="144"/>
    </row>
    <row r="3887" spans="1:26" x14ac:dyDescent="0.2">
      <c r="A3887" s="3"/>
      <c r="B3887" s="3"/>
      <c r="C3887" s="3"/>
      <c r="D3887" s="3"/>
      <c r="E3887" s="3"/>
      <c r="F3887" s="3"/>
      <c r="G3887" s="3"/>
      <c r="I3887" s="143"/>
      <c r="J3887" s="143"/>
      <c r="K3887" s="143"/>
      <c r="L3887" s="143"/>
      <c r="M3887" s="237"/>
      <c r="N3887" s="143"/>
      <c r="O3887" s="143"/>
      <c r="P3887" s="143"/>
      <c r="Q3887" s="143"/>
      <c r="R3887" s="143"/>
      <c r="S3887" s="143"/>
      <c r="T3887" s="143"/>
      <c r="U3887" s="143"/>
      <c r="V3887" s="143"/>
      <c r="W3887" s="90">
        <f>IF(AND($AM$17&gt;=$X3887,$AM$17&lt;=$Y3887),'TARIFA ENTREGA A DIRECCION USD'!A3887,$W3888)</f>
        <v>0</v>
      </c>
      <c r="X3887" s="90">
        <v>3878.0010000000002</v>
      </c>
      <c r="Y3887" s="90">
        <v>3879</v>
      </c>
      <c r="Z3887" s="144"/>
    </row>
    <row r="3888" spans="1:26" x14ac:dyDescent="0.2">
      <c r="A3888" s="3"/>
      <c r="B3888" s="3"/>
      <c r="C3888" s="3"/>
      <c r="D3888" s="3"/>
      <c r="E3888" s="3"/>
      <c r="F3888" s="3"/>
      <c r="G3888" s="3"/>
      <c r="I3888" s="143"/>
      <c r="J3888" s="143"/>
      <c r="K3888" s="143"/>
      <c r="L3888" s="143"/>
      <c r="M3888" s="237"/>
      <c r="N3888" s="143"/>
      <c r="O3888" s="143"/>
      <c r="P3888" s="143"/>
      <c r="Q3888" s="143"/>
      <c r="R3888" s="143"/>
      <c r="S3888" s="143"/>
      <c r="T3888" s="143"/>
      <c r="U3888" s="143"/>
      <c r="V3888" s="143"/>
      <c r="W3888" s="90">
        <f>IF(AND($AM$17&gt;=$X3888,$AM$17&lt;=$Y3888),'TARIFA ENTREGA A DIRECCION USD'!A3888,$W3889)</f>
        <v>0</v>
      </c>
      <c r="X3888" s="90">
        <v>3879.0010000000002</v>
      </c>
      <c r="Y3888" s="90">
        <v>3880</v>
      </c>
      <c r="Z3888" s="144"/>
    </row>
    <row r="3889" spans="1:26" x14ac:dyDescent="0.2">
      <c r="A3889" s="3"/>
      <c r="B3889" s="3"/>
      <c r="C3889" s="3"/>
      <c r="D3889" s="3"/>
      <c r="E3889" s="3"/>
      <c r="F3889" s="3"/>
      <c r="G3889" s="3"/>
      <c r="I3889" s="143"/>
      <c r="J3889" s="143"/>
      <c r="K3889" s="143"/>
      <c r="L3889" s="143"/>
      <c r="M3889" s="237"/>
      <c r="N3889" s="143"/>
      <c r="O3889" s="143"/>
      <c r="P3889" s="143"/>
      <c r="Q3889" s="143"/>
      <c r="R3889" s="143"/>
      <c r="S3889" s="143"/>
      <c r="T3889" s="143"/>
      <c r="U3889" s="143"/>
      <c r="V3889" s="143"/>
      <c r="W3889" s="90">
        <f>IF(AND($AM$17&gt;=$X3889,$AM$17&lt;=$Y3889),'TARIFA ENTREGA A DIRECCION USD'!A3889,$W3890)</f>
        <v>0</v>
      </c>
      <c r="X3889" s="90">
        <v>3880.0010000000002</v>
      </c>
      <c r="Y3889" s="90">
        <v>3881</v>
      </c>
      <c r="Z3889" s="144"/>
    </row>
    <row r="3890" spans="1:26" x14ac:dyDescent="0.2">
      <c r="A3890" s="3"/>
      <c r="B3890" s="3"/>
      <c r="C3890" s="3"/>
      <c r="D3890" s="3"/>
      <c r="E3890" s="3"/>
      <c r="F3890" s="3"/>
      <c r="G3890" s="3"/>
      <c r="I3890" s="143"/>
      <c r="J3890" s="143"/>
      <c r="K3890" s="143"/>
      <c r="L3890" s="143"/>
      <c r="M3890" s="237"/>
      <c r="N3890" s="143"/>
      <c r="O3890" s="143"/>
      <c r="P3890" s="143"/>
      <c r="Q3890" s="143"/>
      <c r="R3890" s="143"/>
      <c r="S3890" s="143"/>
      <c r="T3890" s="143"/>
      <c r="U3890" s="143"/>
      <c r="V3890" s="143"/>
      <c r="W3890" s="90">
        <f>IF(AND($AM$17&gt;=$X3890,$AM$17&lt;=$Y3890),'TARIFA ENTREGA A DIRECCION USD'!A3890,$W3891)</f>
        <v>0</v>
      </c>
      <c r="X3890" s="90">
        <v>3881.0010000000002</v>
      </c>
      <c r="Y3890" s="90">
        <v>3882</v>
      </c>
      <c r="Z3890" s="144"/>
    </row>
    <row r="3891" spans="1:26" x14ac:dyDescent="0.2">
      <c r="A3891" s="3"/>
      <c r="B3891" s="3"/>
      <c r="C3891" s="3"/>
      <c r="D3891" s="3"/>
      <c r="E3891" s="3"/>
      <c r="F3891" s="3"/>
      <c r="G3891" s="3"/>
      <c r="I3891" s="143"/>
      <c r="J3891" s="143"/>
      <c r="K3891" s="143"/>
      <c r="L3891" s="143"/>
      <c r="M3891" s="237"/>
      <c r="N3891" s="143"/>
      <c r="O3891" s="143"/>
      <c r="P3891" s="143"/>
      <c r="Q3891" s="143"/>
      <c r="R3891" s="143"/>
      <c r="S3891" s="143"/>
      <c r="T3891" s="143"/>
      <c r="U3891" s="143"/>
      <c r="V3891" s="143"/>
      <c r="W3891" s="90">
        <f>IF(AND($AM$17&gt;=$X3891,$AM$17&lt;=$Y3891),'TARIFA ENTREGA A DIRECCION USD'!A3891,$W3892)</f>
        <v>0</v>
      </c>
      <c r="X3891" s="90">
        <v>3882.0010000000002</v>
      </c>
      <c r="Y3891" s="90">
        <v>3883</v>
      </c>
      <c r="Z3891" s="144"/>
    </row>
    <row r="3892" spans="1:26" x14ac:dyDescent="0.2">
      <c r="A3892" s="3"/>
      <c r="B3892" s="3"/>
      <c r="C3892" s="3"/>
      <c r="D3892" s="3"/>
      <c r="E3892" s="3"/>
      <c r="F3892" s="3"/>
      <c r="G3892" s="3"/>
      <c r="I3892" s="143"/>
      <c r="J3892" s="143"/>
      <c r="K3892" s="143"/>
      <c r="L3892" s="143"/>
      <c r="M3892" s="237"/>
      <c r="N3892" s="143"/>
      <c r="O3892" s="143"/>
      <c r="P3892" s="143"/>
      <c r="Q3892" s="143"/>
      <c r="R3892" s="143"/>
      <c r="S3892" s="143"/>
      <c r="T3892" s="143"/>
      <c r="U3892" s="143"/>
      <c r="V3892" s="143"/>
      <c r="W3892" s="90">
        <f>IF(AND($AM$17&gt;=$X3892,$AM$17&lt;=$Y3892),'TARIFA ENTREGA A DIRECCION USD'!A3892,$W3893)</f>
        <v>0</v>
      </c>
      <c r="X3892" s="90">
        <v>3883.0010000000002</v>
      </c>
      <c r="Y3892" s="90">
        <v>3884</v>
      </c>
      <c r="Z3892" s="144"/>
    </row>
    <row r="3893" spans="1:26" x14ac:dyDescent="0.2">
      <c r="A3893" s="3"/>
      <c r="B3893" s="3"/>
      <c r="C3893" s="3"/>
      <c r="D3893" s="3"/>
      <c r="E3893" s="3"/>
      <c r="F3893" s="3"/>
      <c r="G3893" s="3"/>
      <c r="I3893" s="143"/>
      <c r="J3893" s="143"/>
      <c r="K3893" s="143"/>
      <c r="L3893" s="143"/>
      <c r="M3893" s="237"/>
      <c r="N3893" s="143"/>
      <c r="O3893" s="143"/>
      <c r="P3893" s="143"/>
      <c r="Q3893" s="143"/>
      <c r="R3893" s="143"/>
      <c r="S3893" s="143"/>
      <c r="T3893" s="143"/>
      <c r="U3893" s="143"/>
      <c r="V3893" s="143"/>
      <c r="W3893" s="90">
        <f>IF(AND($AM$17&gt;=$X3893,$AM$17&lt;=$Y3893),'TARIFA ENTREGA A DIRECCION USD'!A3893,$W3894)</f>
        <v>0</v>
      </c>
      <c r="X3893" s="90">
        <v>3884.0010000000002</v>
      </c>
      <c r="Y3893" s="90">
        <v>3885</v>
      </c>
      <c r="Z3893" s="144"/>
    </row>
    <row r="3894" spans="1:26" x14ac:dyDescent="0.2">
      <c r="A3894" s="3"/>
      <c r="B3894" s="3"/>
      <c r="C3894" s="3"/>
      <c r="D3894" s="3"/>
      <c r="E3894" s="3"/>
      <c r="F3894" s="3"/>
      <c r="G3894" s="3"/>
      <c r="I3894" s="143"/>
      <c r="J3894" s="143"/>
      <c r="K3894" s="143"/>
      <c r="L3894" s="143"/>
      <c r="M3894" s="237"/>
      <c r="N3894" s="143"/>
      <c r="O3894" s="143"/>
      <c r="P3894" s="143"/>
      <c r="Q3894" s="143"/>
      <c r="R3894" s="143"/>
      <c r="S3894" s="143"/>
      <c r="T3894" s="143"/>
      <c r="U3894" s="143"/>
      <c r="V3894" s="143"/>
      <c r="W3894" s="90">
        <f>IF(AND($AM$17&gt;=$X3894,$AM$17&lt;=$Y3894),'TARIFA ENTREGA A DIRECCION USD'!A3894,$W3895)</f>
        <v>0</v>
      </c>
      <c r="X3894" s="90">
        <v>3885.0010000000002</v>
      </c>
      <c r="Y3894" s="90">
        <v>3886</v>
      </c>
      <c r="Z3894" s="144"/>
    </row>
    <row r="3895" spans="1:26" x14ac:dyDescent="0.2">
      <c r="A3895" s="3"/>
      <c r="B3895" s="3"/>
      <c r="C3895" s="3"/>
      <c r="D3895" s="3"/>
      <c r="E3895" s="3"/>
      <c r="F3895" s="3"/>
      <c r="G3895" s="3"/>
      <c r="I3895" s="143"/>
      <c r="J3895" s="143"/>
      <c r="K3895" s="143"/>
      <c r="L3895" s="143"/>
      <c r="M3895" s="237"/>
      <c r="N3895" s="143"/>
      <c r="O3895" s="143"/>
      <c r="P3895" s="143"/>
      <c r="Q3895" s="143"/>
      <c r="R3895" s="143"/>
      <c r="S3895" s="143"/>
      <c r="T3895" s="143"/>
      <c r="U3895" s="143"/>
      <c r="V3895" s="143"/>
      <c r="W3895" s="90">
        <f>IF(AND($AM$17&gt;=$X3895,$AM$17&lt;=$Y3895),'TARIFA ENTREGA A DIRECCION USD'!A3895,$W3896)</f>
        <v>0</v>
      </c>
      <c r="X3895" s="90">
        <v>3886.0010000000002</v>
      </c>
      <c r="Y3895" s="90">
        <v>3887</v>
      </c>
      <c r="Z3895" s="144"/>
    </row>
    <row r="3896" spans="1:26" x14ac:dyDescent="0.2">
      <c r="A3896" s="3"/>
      <c r="B3896" s="3"/>
      <c r="C3896" s="3"/>
      <c r="D3896" s="3"/>
      <c r="E3896" s="3"/>
      <c r="F3896" s="3"/>
      <c r="G3896" s="3"/>
      <c r="I3896" s="143"/>
      <c r="J3896" s="143"/>
      <c r="K3896" s="143"/>
      <c r="L3896" s="143"/>
      <c r="M3896" s="237"/>
      <c r="N3896" s="143"/>
      <c r="O3896" s="143"/>
      <c r="P3896" s="143"/>
      <c r="Q3896" s="143"/>
      <c r="R3896" s="143"/>
      <c r="S3896" s="143"/>
      <c r="T3896" s="143"/>
      <c r="U3896" s="143"/>
      <c r="V3896" s="143"/>
      <c r="W3896" s="90">
        <f>IF(AND($AM$17&gt;=$X3896,$AM$17&lt;=$Y3896),'TARIFA ENTREGA A DIRECCION USD'!A3896,$W3897)</f>
        <v>0</v>
      </c>
      <c r="X3896" s="90">
        <v>3887.0010000000002</v>
      </c>
      <c r="Y3896" s="90">
        <v>3888</v>
      </c>
      <c r="Z3896" s="144"/>
    </row>
    <row r="3897" spans="1:26" x14ac:dyDescent="0.2">
      <c r="A3897" s="3"/>
      <c r="B3897" s="3"/>
      <c r="C3897" s="3"/>
      <c r="D3897" s="3"/>
      <c r="E3897" s="3"/>
      <c r="F3897" s="3"/>
      <c r="G3897" s="3"/>
      <c r="I3897" s="143"/>
      <c r="J3897" s="143"/>
      <c r="K3897" s="143"/>
      <c r="L3897" s="143"/>
      <c r="M3897" s="237"/>
      <c r="N3897" s="143"/>
      <c r="O3897" s="143"/>
      <c r="P3897" s="143"/>
      <c r="Q3897" s="143"/>
      <c r="R3897" s="143"/>
      <c r="S3897" s="143"/>
      <c r="T3897" s="143"/>
      <c r="U3897" s="143"/>
      <c r="V3897" s="143"/>
      <c r="W3897" s="90">
        <f>IF(AND($AM$17&gt;=$X3897,$AM$17&lt;=$Y3897),'TARIFA ENTREGA A DIRECCION USD'!A3897,$W3898)</f>
        <v>0</v>
      </c>
      <c r="X3897" s="90">
        <v>3888.0010000000002</v>
      </c>
      <c r="Y3897" s="90">
        <v>3889</v>
      </c>
      <c r="Z3897" s="144"/>
    </row>
    <row r="3898" spans="1:26" x14ac:dyDescent="0.2">
      <c r="A3898" s="3"/>
      <c r="B3898" s="3"/>
      <c r="C3898" s="3"/>
      <c r="D3898" s="3"/>
      <c r="E3898" s="3"/>
      <c r="F3898" s="3"/>
      <c r="G3898" s="3"/>
      <c r="I3898" s="143"/>
      <c r="J3898" s="143"/>
      <c r="K3898" s="143"/>
      <c r="L3898" s="143"/>
      <c r="M3898" s="237"/>
      <c r="N3898" s="143"/>
      <c r="O3898" s="143"/>
      <c r="P3898" s="143"/>
      <c r="Q3898" s="143"/>
      <c r="R3898" s="143"/>
      <c r="S3898" s="143"/>
      <c r="T3898" s="143"/>
      <c r="U3898" s="143"/>
      <c r="V3898" s="143"/>
      <c r="W3898" s="90">
        <f>IF(AND($AM$17&gt;=$X3898,$AM$17&lt;=$Y3898),'TARIFA ENTREGA A DIRECCION USD'!A3898,$W3899)</f>
        <v>0</v>
      </c>
      <c r="X3898" s="90">
        <v>3889.0010000000002</v>
      </c>
      <c r="Y3898" s="90">
        <v>3890</v>
      </c>
      <c r="Z3898" s="144"/>
    </row>
    <row r="3899" spans="1:26" x14ac:dyDescent="0.2">
      <c r="A3899" s="3"/>
      <c r="B3899" s="3"/>
      <c r="C3899" s="3"/>
      <c r="D3899" s="3"/>
      <c r="E3899" s="3"/>
      <c r="F3899" s="3"/>
      <c r="G3899" s="3"/>
      <c r="I3899" s="143"/>
      <c r="J3899" s="143"/>
      <c r="K3899" s="143"/>
      <c r="L3899" s="143"/>
      <c r="M3899" s="237"/>
      <c r="N3899" s="143"/>
      <c r="O3899" s="143"/>
      <c r="P3899" s="143"/>
      <c r="Q3899" s="143"/>
      <c r="R3899" s="143"/>
      <c r="S3899" s="143"/>
      <c r="T3899" s="143"/>
      <c r="U3899" s="143"/>
      <c r="V3899" s="143"/>
      <c r="W3899" s="90">
        <f>IF(AND($AM$17&gt;=$X3899,$AM$17&lt;=$Y3899),'TARIFA ENTREGA A DIRECCION USD'!A3899,$W3900)</f>
        <v>0</v>
      </c>
      <c r="X3899" s="90">
        <v>3890.0010000000002</v>
      </c>
      <c r="Y3899" s="90">
        <v>3891</v>
      </c>
      <c r="Z3899" s="144"/>
    </row>
    <row r="3900" spans="1:26" x14ac:dyDescent="0.2">
      <c r="A3900" s="3"/>
      <c r="B3900" s="3"/>
      <c r="C3900" s="3"/>
      <c r="D3900" s="3"/>
      <c r="E3900" s="3"/>
      <c r="F3900" s="3"/>
      <c r="G3900" s="3"/>
      <c r="I3900" s="143"/>
      <c r="J3900" s="143"/>
      <c r="K3900" s="143"/>
      <c r="L3900" s="143"/>
      <c r="M3900" s="237"/>
      <c r="N3900" s="143"/>
      <c r="O3900" s="143"/>
      <c r="P3900" s="143"/>
      <c r="Q3900" s="143"/>
      <c r="R3900" s="143"/>
      <c r="S3900" s="143"/>
      <c r="T3900" s="143"/>
      <c r="U3900" s="143"/>
      <c r="V3900" s="143"/>
      <c r="W3900" s="90">
        <f>IF(AND($AM$17&gt;=$X3900,$AM$17&lt;=$Y3900),'TARIFA ENTREGA A DIRECCION USD'!A3900,$W3901)</f>
        <v>0</v>
      </c>
      <c r="X3900" s="90">
        <v>3891.0010000000002</v>
      </c>
      <c r="Y3900" s="90">
        <v>3892</v>
      </c>
      <c r="Z3900" s="144"/>
    </row>
    <row r="3901" spans="1:26" x14ac:dyDescent="0.2">
      <c r="A3901" s="3"/>
      <c r="B3901" s="3"/>
      <c r="C3901" s="3"/>
      <c r="D3901" s="3"/>
      <c r="E3901" s="3"/>
      <c r="F3901" s="3"/>
      <c r="G3901" s="3"/>
      <c r="I3901" s="143"/>
      <c r="J3901" s="143"/>
      <c r="K3901" s="143"/>
      <c r="L3901" s="143"/>
      <c r="M3901" s="237"/>
      <c r="N3901" s="143"/>
      <c r="O3901" s="143"/>
      <c r="P3901" s="143"/>
      <c r="Q3901" s="143"/>
      <c r="R3901" s="143"/>
      <c r="S3901" s="143"/>
      <c r="T3901" s="143"/>
      <c r="U3901" s="143"/>
      <c r="V3901" s="143"/>
      <c r="W3901" s="90">
        <f>IF(AND($AM$17&gt;=$X3901,$AM$17&lt;=$Y3901),'TARIFA ENTREGA A DIRECCION USD'!A3901,$W3902)</f>
        <v>0</v>
      </c>
      <c r="X3901" s="90">
        <v>3892.0010000000002</v>
      </c>
      <c r="Y3901" s="90">
        <v>3893</v>
      </c>
      <c r="Z3901" s="144"/>
    </row>
    <row r="3902" spans="1:26" x14ac:dyDescent="0.2">
      <c r="A3902" s="3"/>
      <c r="B3902" s="3"/>
      <c r="C3902" s="3"/>
      <c r="D3902" s="3"/>
      <c r="E3902" s="3"/>
      <c r="F3902" s="3"/>
      <c r="G3902" s="3"/>
      <c r="I3902" s="143"/>
      <c r="J3902" s="143"/>
      <c r="K3902" s="143"/>
      <c r="L3902" s="143"/>
      <c r="M3902" s="237"/>
      <c r="N3902" s="143"/>
      <c r="O3902" s="143"/>
      <c r="P3902" s="143"/>
      <c r="Q3902" s="143"/>
      <c r="R3902" s="143"/>
      <c r="S3902" s="143"/>
      <c r="T3902" s="143"/>
      <c r="U3902" s="143"/>
      <c r="V3902" s="143"/>
      <c r="W3902" s="90">
        <f>IF(AND($AM$17&gt;=$X3902,$AM$17&lt;=$Y3902),'TARIFA ENTREGA A DIRECCION USD'!A3902,$W3903)</f>
        <v>0</v>
      </c>
      <c r="X3902" s="90">
        <v>3893.0010000000002</v>
      </c>
      <c r="Y3902" s="90">
        <v>3894</v>
      </c>
      <c r="Z3902" s="144"/>
    </row>
    <row r="3903" spans="1:26" x14ac:dyDescent="0.2">
      <c r="A3903" s="3"/>
      <c r="B3903" s="3"/>
      <c r="C3903" s="3"/>
      <c r="D3903" s="3"/>
      <c r="E3903" s="3"/>
      <c r="F3903" s="3"/>
      <c r="G3903" s="3"/>
      <c r="I3903" s="143"/>
      <c r="J3903" s="143"/>
      <c r="K3903" s="143"/>
      <c r="L3903" s="143"/>
      <c r="M3903" s="237"/>
      <c r="N3903" s="143"/>
      <c r="O3903" s="143"/>
      <c r="P3903" s="143"/>
      <c r="Q3903" s="143"/>
      <c r="R3903" s="143"/>
      <c r="S3903" s="143"/>
      <c r="T3903" s="143"/>
      <c r="U3903" s="143"/>
      <c r="V3903" s="143"/>
      <c r="W3903" s="90">
        <f>IF(AND($AM$17&gt;=$X3903,$AM$17&lt;=$Y3903),'TARIFA ENTREGA A DIRECCION USD'!A3903,$W3904)</f>
        <v>0</v>
      </c>
      <c r="X3903" s="90">
        <v>3894.0010000000002</v>
      </c>
      <c r="Y3903" s="90">
        <v>3895</v>
      </c>
      <c r="Z3903" s="144"/>
    </row>
    <row r="3904" spans="1:26" x14ac:dyDescent="0.2">
      <c r="A3904" s="3"/>
      <c r="B3904" s="3"/>
      <c r="C3904" s="3"/>
      <c r="D3904" s="3"/>
      <c r="E3904" s="3"/>
      <c r="F3904" s="3"/>
      <c r="G3904" s="3"/>
      <c r="I3904" s="143"/>
      <c r="J3904" s="143"/>
      <c r="K3904" s="143"/>
      <c r="L3904" s="143"/>
      <c r="M3904" s="237"/>
      <c r="N3904" s="143"/>
      <c r="O3904" s="143"/>
      <c r="P3904" s="143"/>
      <c r="Q3904" s="143"/>
      <c r="R3904" s="143"/>
      <c r="S3904" s="143"/>
      <c r="T3904" s="143"/>
      <c r="U3904" s="143"/>
      <c r="V3904" s="143"/>
      <c r="W3904" s="90">
        <f>IF(AND($AM$17&gt;=$X3904,$AM$17&lt;=$Y3904),'TARIFA ENTREGA A DIRECCION USD'!A3904,$W3905)</f>
        <v>0</v>
      </c>
      <c r="X3904" s="90">
        <v>3895.0010000000002</v>
      </c>
      <c r="Y3904" s="90">
        <v>3896</v>
      </c>
      <c r="Z3904" s="144"/>
    </row>
    <row r="3905" spans="1:26" x14ac:dyDescent="0.2">
      <c r="A3905" s="3"/>
      <c r="B3905" s="3"/>
      <c r="C3905" s="3"/>
      <c r="D3905" s="3"/>
      <c r="E3905" s="3"/>
      <c r="F3905" s="3"/>
      <c r="G3905" s="3"/>
      <c r="I3905" s="143"/>
      <c r="J3905" s="143"/>
      <c r="K3905" s="143"/>
      <c r="L3905" s="143"/>
      <c r="M3905" s="237"/>
      <c r="N3905" s="143"/>
      <c r="O3905" s="143"/>
      <c r="P3905" s="143"/>
      <c r="Q3905" s="143"/>
      <c r="R3905" s="143"/>
      <c r="S3905" s="143"/>
      <c r="T3905" s="143"/>
      <c r="U3905" s="143"/>
      <c r="V3905" s="143"/>
      <c r="W3905" s="90">
        <f>IF(AND($AM$17&gt;=$X3905,$AM$17&lt;=$Y3905),'TARIFA ENTREGA A DIRECCION USD'!A3905,$W3906)</f>
        <v>0</v>
      </c>
      <c r="X3905" s="90">
        <v>3896.0010000000002</v>
      </c>
      <c r="Y3905" s="90">
        <v>3897</v>
      </c>
      <c r="Z3905" s="144"/>
    </row>
    <row r="3906" spans="1:26" x14ac:dyDescent="0.2">
      <c r="A3906" s="3"/>
      <c r="B3906" s="3"/>
      <c r="C3906" s="3"/>
      <c r="D3906" s="3"/>
      <c r="E3906" s="3"/>
      <c r="F3906" s="3"/>
      <c r="G3906" s="3"/>
      <c r="I3906" s="143"/>
      <c r="J3906" s="143"/>
      <c r="K3906" s="143"/>
      <c r="L3906" s="143"/>
      <c r="M3906" s="237"/>
      <c r="N3906" s="143"/>
      <c r="O3906" s="143"/>
      <c r="P3906" s="143"/>
      <c r="Q3906" s="143"/>
      <c r="R3906" s="143"/>
      <c r="S3906" s="143"/>
      <c r="T3906" s="143"/>
      <c r="U3906" s="143"/>
      <c r="V3906" s="143"/>
      <c r="W3906" s="90">
        <f>IF(AND($AM$17&gt;=$X3906,$AM$17&lt;=$Y3906),'TARIFA ENTREGA A DIRECCION USD'!A3906,$W3907)</f>
        <v>0</v>
      </c>
      <c r="X3906" s="90">
        <v>3897.0010000000002</v>
      </c>
      <c r="Y3906" s="90">
        <v>3898</v>
      </c>
      <c r="Z3906" s="144"/>
    </row>
    <row r="3907" spans="1:26" x14ac:dyDescent="0.2">
      <c r="A3907" s="3"/>
      <c r="B3907" s="3"/>
      <c r="C3907" s="3"/>
      <c r="D3907" s="3"/>
      <c r="E3907" s="3"/>
      <c r="F3907" s="3"/>
      <c r="G3907" s="3"/>
      <c r="I3907" s="143"/>
      <c r="J3907" s="143"/>
      <c r="K3907" s="143"/>
      <c r="L3907" s="143"/>
      <c r="M3907" s="237"/>
      <c r="N3907" s="143"/>
      <c r="O3907" s="143"/>
      <c r="P3907" s="143"/>
      <c r="Q3907" s="143"/>
      <c r="R3907" s="143"/>
      <c r="S3907" s="143"/>
      <c r="T3907" s="143"/>
      <c r="U3907" s="143"/>
      <c r="V3907" s="143"/>
      <c r="W3907" s="90">
        <f>IF(AND($AM$17&gt;=$X3907,$AM$17&lt;=$Y3907),'TARIFA ENTREGA A DIRECCION USD'!A3907,$W3908)</f>
        <v>0</v>
      </c>
      <c r="X3907" s="90">
        <v>3898.0010000000002</v>
      </c>
      <c r="Y3907" s="90">
        <v>3899</v>
      </c>
      <c r="Z3907" s="144"/>
    </row>
    <row r="3908" spans="1:26" x14ac:dyDescent="0.2">
      <c r="A3908" s="3"/>
      <c r="B3908" s="3"/>
      <c r="C3908" s="3"/>
      <c r="D3908" s="3"/>
      <c r="E3908" s="3"/>
      <c r="F3908" s="3"/>
      <c r="G3908" s="3"/>
      <c r="I3908" s="143"/>
      <c r="J3908" s="143"/>
      <c r="K3908" s="143"/>
      <c r="L3908" s="143"/>
      <c r="M3908" s="237"/>
      <c r="N3908" s="143"/>
      <c r="O3908" s="143"/>
      <c r="P3908" s="143"/>
      <c r="Q3908" s="143"/>
      <c r="R3908" s="143"/>
      <c r="S3908" s="143"/>
      <c r="T3908" s="143"/>
      <c r="U3908" s="143"/>
      <c r="V3908" s="143"/>
      <c r="W3908" s="90">
        <f>IF(AND($AM$17&gt;=$X3908,$AM$17&lt;=$Y3908),'TARIFA ENTREGA A DIRECCION USD'!A3908,$W3909)</f>
        <v>0</v>
      </c>
      <c r="X3908" s="90">
        <v>3899.0010000000002</v>
      </c>
      <c r="Y3908" s="90">
        <v>3900</v>
      </c>
      <c r="Z3908" s="144"/>
    </row>
    <row r="3909" spans="1:26" x14ac:dyDescent="0.2">
      <c r="A3909" s="3"/>
      <c r="B3909" s="3"/>
      <c r="C3909" s="3"/>
      <c r="D3909" s="3"/>
      <c r="E3909" s="3"/>
      <c r="F3909" s="3"/>
      <c r="G3909" s="3"/>
      <c r="I3909" s="143"/>
      <c r="J3909" s="143"/>
      <c r="K3909" s="143"/>
      <c r="L3909" s="143"/>
      <c r="M3909" s="237"/>
      <c r="N3909" s="143"/>
      <c r="O3909" s="143"/>
      <c r="P3909" s="143"/>
      <c r="Q3909" s="143"/>
      <c r="R3909" s="143"/>
      <c r="S3909" s="143"/>
      <c r="T3909" s="143"/>
      <c r="U3909" s="143"/>
      <c r="V3909" s="143"/>
      <c r="W3909" s="90">
        <f>IF(AND($AM$17&gt;=$X3909,$AM$17&lt;=$Y3909),'TARIFA ENTREGA A DIRECCION USD'!A3909,$W3910)</f>
        <v>0</v>
      </c>
      <c r="X3909" s="90">
        <v>3900.0010000000002</v>
      </c>
      <c r="Y3909" s="90">
        <v>3901</v>
      </c>
      <c r="Z3909" s="144"/>
    </row>
    <row r="3910" spans="1:26" x14ac:dyDescent="0.2">
      <c r="A3910" s="3"/>
      <c r="B3910" s="3"/>
      <c r="C3910" s="3"/>
      <c r="D3910" s="3"/>
      <c r="E3910" s="3"/>
      <c r="F3910" s="3"/>
      <c r="G3910" s="3"/>
      <c r="I3910" s="143"/>
      <c r="J3910" s="143"/>
      <c r="K3910" s="143"/>
      <c r="L3910" s="143"/>
      <c r="M3910" s="237"/>
      <c r="N3910" s="143"/>
      <c r="O3910" s="143"/>
      <c r="P3910" s="143"/>
      <c r="Q3910" s="143"/>
      <c r="R3910" s="143"/>
      <c r="S3910" s="143"/>
      <c r="T3910" s="143"/>
      <c r="U3910" s="143"/>
      <c r="V3910" s="143"/>
      <c r="W3910" s="90">
        <f>IF(AND($AM$17&gt;=$X3910,$AM$17&lt;=$Y3910),'TARIFA ENTREGA A DIRECCION USD'!A3910,$W3911)</f>
        <v>0</v>
      </c>
      <c r="X3910" s="90">
        <v>3901.0010000000002</v>
      </c>
      <c r="Y3910" s="90">
        <v>3902</v>
      </c>
      <c r="Z3910" s="144"/>
    </row>
    <row r="3911" spans="1:26" x14ac:dyDescent="0.2">
      <c r="A3911" s="3"/>
      <c r="B3911" s="3"/>
      <c r="C3911" s="3"/>
      <c r="D3911" s="3"/>
      <c r="E3911" s="3"/>
      <c r="F3911" s="3"/>
      <c r="G3911" s="3"/>
      <c r="I3911" s="143"/>
      <c r="J3911" s="143"/>
      <c r="K3911" s="143"/>
      <c r="L3911" s="143"/>
      <c r="M3911" s="237"/>
      <c r="N3911" s="143"/>
      <c r="O3911" s="143"/>
      <c r="P3911" s="143"/>
      <c r="Q3911" s="143"/>
      <c r="R3911" s="143"/>
      <c r="S3911" s="143"/>
      <c r="T3911" s="143"/>
      <c r="U3911" s="143"/>
      <c r="V3911" s="143"/>
      <c r="W3911" s="90">
        <f>IF(AND($AM$17&gt;=$X3911,$AM$17&lt;=$Y3911),'TARIFA ENTREGA A DIRECCION USD'!A3911,$W3912)</f>
        <v>0</v>
      </c>
      <c r="X3911" s="90">
        <v>3902.0010000000002</v>
      </c>
      <c r="Y3911" s="90">
        <v>3903</v>
      </c>
      <c r="Z3911" s="144"/>
    </row>
    <row r="3912" spans="1:26" x14ac:dyDescent="0.2">
      <c r="A3912" s="3"/>
      <c r="B3912" s="3"/>
      <c r="C3912" s="3"/>
      <c r="D3912" s="3"/>
      <c r="E3912" s="3"/>
      <c r="F3912" s="3"/>
      <c r="G3912" s="3"/>
      <c r="I3912" s="143"/>
      <c r="J3912" s="143"/>
      <c r="K3912" s="143"/>
      <c r="L3912" s="143"/>
      <c r="M3912" s="237"/>
      <c r="N3912" s="143"/>
      <c r="O3912" s="143"/>
      <c r="P3912" s="143"/>
      <c r="Q3912" s="143"/>
      <c r="R3912" s="143"/>
      <c r="S3912" s="143"/>
      <c r="T3912" s="143"/>
      <c r="U3912" s="143"/>
      <c r="V3912" s="143"/>
      <c r="W3912" s="90">
        <f>IF(AND($AM$17&gt;=$X3912,$AM$17&lt;=$Y3912),'TARIFA ENTREGA A DIRECCION USD'!A3912,$W3913)</f>
        <v>0</v>
      </c>
      <c r="X3912" s="90">
        <v>3903.0010000000002</v>
      </c>
      <c r="Y3912" s="90">
        <v>3904</v>
      </c>
      <c r="Z3912" s="144"/>
    </row>
    <row r="3913" spans="1:26" x14ac:dyDescent="0.2">
      <c r="A3913" s="3"/>
      <c r="B3913" s="3"/>
      <c r="C3913" s="3"/>
      <c r="D3913" s="3"/>
      <c r="E3913" s="3"/>
      <c r="F3913" s="3"/>
      <c r="G3913" s="3"/>
      <c r="I3913" s="143"/>
      <c r="J3913" s="143"/>
      <c r="K3913" s="143"/>
      <c r="L3913" s="143"/>
      <c r="M3913" s="237"/>
      <c r="N3913" s="143"/>
      <c r="O3913" s="143"/>
      <c r="P3913" s="143"/>
      <c r="Q3913" s="143"/>
      <c r="R3913" s="143"/>
      <c r="S3913" s="143"/>
      <c r="T3913" s="143"/>
      <c r="U3913" s="143"/>
      <c r="V3913" s="143"/>
      <c r="W3913" s="90">
        <f>IF(AND($AM$17&gt;=$X3913,$AM$17&lt;=$Y3913),'TARIFA ENTREGA A DIRECCION USD'!A3913,$W3914)</f>
        <v>0</v>
      </c>
      <c r="X3913" s="90">
        <v>3904.0010000000002</v>
      </c>
      <c r="Y3913" s="90">
        <v>3905</v>
      </c>
      <c r="Z3913" s="144"/>
    </row>
    <row r="3914" spans="1:26" x14ac:dyDescent="0.2">
      <c r="A3914" s="3"/>
      <c r="B3914" s="3"/>
      <c r="C3914" s="3"/>
      <c r="D3914" s="3"/>
      <c r="E3914" s="3"/>
      <c r="F3914" s="3"/>
      <c r="G3914" s="3"/>
      <c r="I3914" s="143"/>
      <c r="J3914" s="143"/>
      <c r="K3914" s="143"/>
      <c r="L3914" s="143"/>
      <c r="M3914" s="237"/>
      <c r="N3914" s="143"/>
      <c r="O3914" s="143"/>
      <c r="P3914" s="143"/>
      <c r="Q3914" s="143"/>
      <c r="R3914" s="143"/>
      <c r="S3914" s="143"/>
      <c r="T3914" s="143"/>
      <c r="U3914" s="143"/>
      <c r="V3914" s="143"/>
      <c r="W3914" s="90">
        <f>IF(AND($AM$17&gt;=$X3914,$AM$17&lt;=$Y3914),'TARIFA ENTREGA A DIRECCION USD'!A3914,$W3915)</f>
        <v>0</v>
      </c>
      <c r="X3914" s="90">
        <v>3905.0010000000002</v>
      </c>
      <c r="Y3914" s="90">
        <v>3906</v>
      </c>
      <c r="Z3914" s="144"/>
    </row>
    <row r="3915" spans="1:26" x14ac:dyDescent="0.2">
      <c r="A3915" s="3"/>
      <c r="B3915" s="3"/>
      <c r="C3915" s="3"/>
      <c r="D3915" s="3"/>
      <c r="E3915" s="3"/>
      <c r="F3915" s="3"/>
      <c r="G3915" s="3"/>
      <c r="I3915" s="143"/>
      <c r="J3915" s="143"/>
      <c r="K3915" s="143"/>
      <c r="L3915" s="143"/>
      <c r="M3915" s="237"/>
      <c r="N3915" s="143"/>
      <c r="O3915" s="143"/>
      <c r="P3915" s="143"/>
      <c r="Q3915" s="143"/>
      <c r="R3915" s="143"/>
      <c r="S3915" s="143"/>
      <c r="T3915" s="143"/>
      <c r="U3915" s="143"/>
      <c r="V3915" s="143"/>
      <c r="W3915" s="90">
        <f>IF(AND($AM$17&gt;=$X3915,$AM$17&lt;=$Y3915),'TARIFA ENTREGA A DIRECCION USD'!A3915,$W3916)</f>
        <v>0</v>
      </c>
      <c r="X3915" s="90">
        <v>3906.0010000000002</v>
      </c>
      <c r="Y3915" s="90">
        <v>3907</v>
      </c>
      <c r="Z3915" s="144"/>
    </row>
    <row r="3916" spans="1:26" x14ac:dyDescent="0.2">
      <c r="A3916" s="3"/>
      <c r="B3916" s="3"/>
      <c r="C3916" s="3"/>
      <c r="D3916" s="3"/>
      <c r="E3916" s="3"/>
      <c r="F3916" s="3"/>
      <c r="G3916" s="3"/>
      <c r="I3916" s="143"/>
      <c r="J3916" s="143"/>
      <c r="K3916" s="143"/>
      <c r="L3916" s="143"/>
      <c r="M3916" s="237"/>
      <c r="N3916" s="143"/>
      <c r="O3916" s="143"/>
      <c r="P3916" s="143"/>
      <c r="Q3916" s="143"/>
      <c r="R3916" s="143"/>
      <c r="S3916" s="143"/>
      <c r="T3916" s="143"/>
      <c r="U3916" s="143"/>
      <c r="V3916" s="143"/>
      <c r="W3916" s="90">
        <f>IF(AND($AM$17&gt;=$X3916,$AM$17&lt;=$Y3916),'TARIFA ENTREGA A DIRECCION USD'!A3916,$W3917)</f>
        <v>0</v>
      </c>
      <c r="X3916" s="90">
        <v>3907.0010000000002</v>
      </c>
      <c r="Y3916" s="90">
        <v>3908</v>
      </c>
      <c r="Z3916" s="144"/>
    </row>
    <row r="3917" spans="1:26" x14ac:dyDescent="0.2">
      <c r="A3917" s="3"/>
      <c r="B3917" s="3"/>
      <c r="C3917" s="3"/>
      <c r="D3917" s="3"/>
      <c r="E3917" s="3"/>
      <c r="F3917" s="3"/>
      <c r="G3917" s="3"/>
      <c r="I3917" s="143"/>
      <c r="J3917" s="143"/>
      <c r="K3917" s="143"/>
      <c r="L3917" s="143"/>
      <c r="M3917" s="237"/>
      <c r="N3917" s="143"/>
      <c r="O3917" s="143"/>
      <c r="P3917" s="143"/>
      <c r="Q3917" s="143"/>
      <c r="R3917" s="143"/>
      <c r="S3917" s="143"/>
      <c r="T3917" s="143"/>
      <c r="U3917" s="143"/>
      <c r="V3917" s="143"/>
      <c r="W3917" s="90">
        <f>IF(AND($AM$17&gt;=$X3917,$AM$17&lt;=$Y3917),'TARIFA ENTREGA A DIRECCION USD'!A3917,$W3918)</f>
        <v>0</v>
      </c>
      <c r="X3917" s="90">
        <v>3908.0010000000002</v>
      </c>
      <c r="Y3917" s="90">
        <v>3909</v>
      </c>
      <c r="Z3917" s="144"/>
    </row>
    <row r="3918" spans="1:26" x14ac:dyDescent="0.2">
      <c r="A3918" s="3"/>
      <c r="B3918" s="3"/>
      <c r="C3918" s="3"/>
      <c r="D3918" s="3"/>
      <c r="E3918" s="3"/>
      <c r="F3918" s="3"/>
      <c r="G3918" s="3"/>
      <c r="I3918" s="143"/>
      <c r="J3918" s="143"/>
      <c r="K3918" s="143"/>
      <c r="L3918" s="143"/>
      <c r="M3918" s="237"/>
      <c r="N3918" s="143"/>
      <c r="O3918" s="143"/>
      <c r="P3918" s="143"/>
      <c r="Q3918" s="143"/>
      <c r="R3918" s="143"/>
      <c r="S3918" s="143"/>
      <c r="T3918" s="143"/>
      <c r="U3918" s="143"/>
      <c r="V3918" s="143"/>
      <c r="W3918" s="90">
        <f>IF(AND($AM$17&gt;=$X3918,$AM$17&lt;=$Y3918),'TARIFA ENTREGA A DIRECCION USD'!A3918,$W3919)</f>
        <v>0</v>
      </c>
      <c r="X3918" s="90">
        <v>3909.0010000000002</v>
      </c>
      <c r="Y3918" s="90">
        <v>3910</v>
      </c>
      <c r="Z3918" s="144"/>
    </row>
    <row r="3919" spans="1:26" x14ac:dyDescent="0.2">
      <c r="A3919" s="3"/>
      <c r="B3919" s="3"/>
      <c r="C3919" s="3"/>
      <c r="D3919" s="3"/>
      <c r="E3919" s="3"/>
      <c r="F3919" s="3"/>
      <c r="G3919" s="3"/>
      <c r="I3919" s="143"/>
      <c r="J3919" s="143"/>
      <c r="K3919" s="143"/>
      <c r="L3919" s="143"/>
      <c r="M3919" s="237"/>
      <c r="N3919" s="143"/>
      <c r="O3919" s="143"/>
      <c r="P3919" s="143"/>
      <c r="Q3919" s="143"/>
      <c r="R3919" s="143"/>
      <c r="S3919" s="143"/>
      <c r="T3919" s="143"/>
      <c r="U3919" s="143"/>
      <c r="V3919" s="143"/>
      <c r="W3919" s="90">
        <f>IF(AND($AM$17&gt;=$X3919,$AM$17&lt;=$Y3919),'TARIFA ENTREGA A DIRECCION USD'!A3919,$W3920)</f>
        <v>0</v>
      </c>
      <c r="X3919" s="90">
        <v>3910.0010000000002</v>
      </c>
      <c r="Y3919" s="90">
        <v>3911</v>
      </c>
      <c r="Z3919" s="144"/>
    </row>
    <row r="3920" spans="1:26" x14ac:dyDescent="0.2">
      <c r="A3920" s="3"/>
      <c r="B3920" s="3"/>
      <c r="C3920" s="3"/>
      <c r="D3920" s="3"/>
      <c r="E3920" s="3"/>
      <c r="F3920" s="3"/>
      <c r="G3920" s="3"/>
      <c r="I3920" s="143"/>
      <c r="J3920" s="143"/>
      <c r="K3920" s="143"/>
      <c r="L3920" s="143"/>
      <c r="M3920" s="237"/>
      <c r="N3920" s="143"/>
      <c r="O3920" s="143"/>
      <c r="P3920" s="143"/>
      <c r="Q3920" s="143"/>
      <c r="R3920" s="143"/>
      <c r="S3920" s="143"/>
      <c r="T3920" s="143"/>
      <c r="U3920" s="143"/>
      <c r="V3920" s="143"/>
      <c r="W3920" s="90">
        <f>IF(AND($AM$17&gt;=$X3920,$AM$17&lt;=$Y3920),'TARIFA ENTREGA A DIRECCION USD'!A3920,$W3921)</f>
        <v>0</v>
      </c>
      <c r="X3920" s="90">
        <v>3911.0010000000002</v>
      </c>
      <c r="Y3920" s="90">
        <v>3912</v>
      </c>
      <c r="Z3920" s="144"/>
    </row>
    <row r="3921" spans="1:26" x14ac:dyDescent="0.2">
      <c r="A3921" s="3"/>
      <c r="B3921" s="3"/>
      <c r="C3921" s="3"/>
      <c r="D3921" s="3"/>
      <c r="E3921" s="3"/>
      <c r="F3921" s="3"/>
      <c r="G3921" s="3"/>
      <c r="I3921" s="143"/>
      <c r="J3921" s="143"/>
      <c r="K3921" s="143"/>
      <c r="L3921" s="143"/>
      <c r="M3921" s="237"/>
      <c r="N3921" s="143"/>
      <c r="O3921" s="143"/>
      <c r="P3921" s="143"/>
      <c r="Q3921" s="143"/>
      <c r="R3921" s="143"/>
      <c r="S3921" s="143"/>
      <c r="T3921" s="143"/>
      <c r="U3921" s="143"/>
      <c r="V3921" s="143"/>
      <c r="W3921" s="90">
        <f>IF(AND($AM$17&gt;=$X3921,$AM$17&lt;=$Y3921),'TARIFA ENTREGA A DIRECCION USD'!A3921,$W3922)</f>
        <v>0</v>
      </c>
      <c r="X3921" s="90">
        <v>3912.0010000000002</v>
      </c>
      <c r="Y3921" s="90">
        <v>3913</v>
      </c>
      <c r="Z3921" s="144"/>
    </row>
    <row r="3922" spans="1:26" x14ac:dyDescent="0.2">
      <c r="A3922" s="3"/>
      <c r="B3922" s="3"/>
      <c r="C3922" s="3"/>
      <c r="D3922" s="3"/>
      <c r="E3922" s="3"/>
      <c r="F3922" s="3"/>
      <c r="G3922" s="3"/>
      <c r="I3922" s="143"/>
      <c r="J3922" s="143"/>
      <c r="K3922" s="143"/>
      <c r="L3922" s="143"/>
      <c r="M3922" s="237"/>
      <c r="N3922" s="143"/>
      <c r="O3922" s="143"/>
      <c r="P3922" s="143"/>
      <c r="Q3922" s="143"/>
      <c r="R3922" s="143"/>
      <c r="S3922" s="143"/>
      <c r="T3922" s="143"/>
      <c r="U3922" s="143"/>
      <c r="V3922" s="143"/>
      <c r="W3922" s="90">
        <f>IF(AND($AM$17&gt;=$X3922,$AM$17&lt;=$Y3922),'TARIFA ENTREGA A DIRECCION USD'!A3922,$W3923)</f>
        <v>0</v>
      </c>
      <c r="X3922" s="90">
        <v>3913.0010000000002</v>
      </c>
      <c r="Y3922" s="90">
        <v>3914</v>
      </c>
      <c r="Z3922" s="144"/>
    </row>
    <row r="3923" spans="1:26" x14ac:dyDescent="0.2">
      <c r="A3923" s="3"/>
      <c r="B3923" s="3"/>
      <c r="C3923" s="3"/>
      <c r="D3923" s="3"/>
      <c r="E3923" s="3"/>
      <c r="F3923" s="3"/>
      <c r="G3923" s="3"/>
      <c r="I3923" s="143"/>
      <c r="J3923" s="143"/>
      <c r="K3923" s="143"/>
      <c r="L3923" s="143"/>
      <c r="M3923" s="237"/>
      <c r="N3923" s="143"/>
      <c r="O3923" s="143"/>
      <c r="P3923" s="143"/>
      <c r="Q3923" s="143"/>
      <c r="R3923" s="143"/>
      <c r="S3923" s="143"/>
      <c r="T3923" s="143"/>
      <c r="U3923" s="143"/>
      <c r="V3923" s="143"/>
      <c r="W3923" s="90">
        <f>IF(AND($AM$17&gt;=$X3923,$AM$17&lt;=$Y3923),'TARIFA ENTREGA A DIRECCION USD'!A3923,$W3924)</f>
        <v>0</v>
      </c>
      <c r="X3923" s="90">
        <v>3914.0010000000002</v>
      </c>
      <c r="Y3923" s="90">
        <v>3915</v>
      </c>
      <c r="Z3923" s="144"/>
    </row>
    <row r="3924" spans="1:26" x14ac:dyDescent="0.2">
      <c r="A3924" s="3"/>
      <c r="B3924" s="3"/>
      <c r="C3924" s="3"/>
      <c r="D3924" s="3"/>
      <c r="E3924" s="3"/>
      <c r="F3924" s="3"/>
      <c r="G3924" s="3"/>
      <c r="I3924" s="143"/>
      <c r="J3924" s="143"/>
      <c r="K3924" s="143"/>
      <c r="L3924" s="143"/>
      <c r="M3924" s="237"/>
      <c r="N3924" s="143"/>
      <c r="O3924" s="143"/>
      <c r="P3924" s="143"/>
      <c r="Q3924" s="143"/>
      <c r="R3924" s="143"/>
      <c r="S3924" s="143"/>
      <c r="T3924" s="143"/>
      <c r="U3924" s="143"/>
      <c r="V3924" s="143"/>
      <c r="W3924" s="90">
        <f>IF(AND($AM$17&gt;=$X3924,$AM$17&lt;=$Y3924),'TARIFA ENTREGA A DIRECCION USD'!A3924,$W3925)</f>
        <v>0</v>
      </c>
      <c r="X3924" s="90">
        <v>3915.0010000000002</v>
      </c>
      <c r="Y3924" s="90">
        <v>3916</v>
      </c>
      <c r="Z3924" s="144"/>
    </row>
    <row r="3925" spans="1:26" x14ac:dyDescent="0.2">
      <c r="A3925" s="3"/>
      <c r="B3925" s="3"/>
      <c r="C3925" s="3"/>
      <c r="D3925" s="3"/>
      <c r="E3925" s="3"/>
      <c r="F3925" s="3"/>
      <c r="G3925" s="3"/>
      <c r="I3925" s="143"/>
      <c r="J3925" s="143"/>
      <c r="K3925" s="143"/>
      <c r="L3925" s="143"/>
      <c r="M3925" s="237"/>
      <c r="N3925" s="143"/>
      <c r="O3925" s="143"/>
      <c r="P3925" s="143"/>
      <c r="Q3925" s="143"/>
      <c r="R3925" s="143"/>
      <c r="S3925" s="143"/>
      <c r="T3925" s="143"/>
      <c r="U3925" s="143"/>
      <c r="V3925" s="143"/>
      <c r="W3925" s="90">
        <f>IF(AND($AM$17&gt;=$X3925,$AM$17&lt;=$Y3925),'TARIFA ENTREGA A DIRECCION USD'!A3925,$W3926)</f>
        <v>0</v>
      </c>
      <c r="X3925" s="90">
        <v>3916.0010000000002</v>
      </c>
      <c r="Y3925" s="90">
        <v>3917</v>
      </c>
      <c r="Z3925" s="144"/>
    </row>
    <row r="3926" spans="1:26" x14ac:dyDescent="0.2">
      <c r="A3926" s="3"/>
      <c r="B3926" s="3"/>
      <c r="C3926" s="3"/>
      <c r="D3926" s="3"/>
      <c r="E3926" s="3"/>
      <c r="F3926" s="3"/>
      <c r="G3926" s="3"/>
      <c r="I3926" s="143"/>
      <c r="J3926" s="143"/>
      <c r="K3926" s="143"/>
      <c r="L3926" s="143"/>
      <c r="M3926" s="237"/>
      <c r="N3926" s="143"/>
      <c r="O3926" s="143"/>
      <c r="P3926" s="143"/>
      <c r="Q3926" s="143"/>
      <c r="R3926" s="143"/>
      <c r="S3926" s="143"/>
      <c r="T3926" s="143"/>
      <c r="U3926" s="143"/>
      <c r="V3926" s="143"/>
      <c r="W3926" s="90">
        <f>IF(AND($AM$17&gt;=$X3926,$AM$17&lt;=$Y3926),'TARIFA ENTREGA A DIRECCION USD'!A3926,$W3927)</f>
        <v>0</v>
      </c>
      <c r="X3926" s="90">
        <v>3917.0010000000002</v>
      </c>
      <c r="Y3926" s="90">
        <v>3918</v>
      </c>
      <c r="Z3926" s="144"/>
    </row>
    <row r="3927" spans="1:26" x14ac:dyDescent="0.2">
      <c r="A3927" s="3"/>
      <c r="B3927" s="3"/>
      <c r="C3927" s="3"/>
      <c r="D3927" s="3"/>
      <c r="E3927" s="3"/>
      <c r="F3927" s="3"/>
      <c r="G3927" s="3"/>
      <c r="I3927" s="143"/>
      <c r="J3927" s="143"/>
      <c r="K3927" s="143"/>
      <c r="L3927" s="143"/>
      <c r="M3927" s="237"/>
      <c r="N3927" s="143"/>
      <c r="O3927" s="143"/>
      <c r="P3927" s="143"/>
      <c r="Q3927" s="143"/>
      <c r="R3927" s="143"/>
      <c r="S3927" s="143"/>
      <c r="T3927" s="143"/>
      <c r="U3927" s="143"/>
      <c r="V3927" s="143"/>
      <c r="W3927" s="90">
        <f>IF(AND($AM$17&gt;=$X3927,$AM$17&lt;=$Y3927),'TARIFA ENTREGA A DIRECCION USD'!A3927,$W3928)</f>
        <v>0</v>
      </c>
      <c r="X3927" s="90">
        <v>3918.0010000000002</v>
      </c>
      <c r="Y3927" s="90">
        <v>3919</v>
      </c>
      <c r="Z3927" s="144"/>
    </row>
    <row r="3928" spans="1:26" x14ac:dyDescent="0.2">
      <c r="A3928" s="3"/>
      <c r="B3928" s="3"/>
      <c r="C3928" s="3"/>
      <c r="D3928" s="3"/>
      <c r="E3928" s="3"/>
      <c r="F3928" s="3"/>
      <c r="G3928" s="3"/>
      <c r="I3928" s="143"/>
      <c r="J3928" s="143"/>
      <c r="K3928" s="143"/>
      <c r="L3928" s="143"/>
      <c r="M3928" s="237"/>
      <c r="N3928" s="143"/>
      <c r="O3928" s="143"/>
      <c r="P3928" s="143"/>
      <c r="Q3928" s="143"/>
      <c r="R3928" s="143"/>
      <c r="S3928" s="143"/>
      <c r="T3928" s="143"/>
      <c r="U3928" s="143"/>
      <c r="V3928" s="143"/>
      <c r="W3928" s="90">
        <f>IF(AND($AM$17&gt;=$X3928,$AM$17&lt;=$Y3928),'TARIFA ENTREGA A DIRECCION USD'!A3928,$W3929)</f>
        <v>0</v>
      </c>
      <c r="X3928" s="90">
        <v>3919.0010000000002</v>
      </c>
      <c r="Y3928" s="90">
        <v>3920</v>
      </c>
      <c r="Z3928" s="144"/>
    </row>
    <row r="3929" spans="1:26" x14ac:dyDescent="0.2">
      <c r="A3929" s="3"/>
      <c r="B3929" s="3"/>
      <c r="C3929" s="3"/>
      <c r="D3929" s="3"/>
      <c r="E3929" s="3"/>
      <c r="F3929" s="3"/>
      <c r="G3929" s="3"/>
      <c r="I3929" s="143"/>
      <c r="J3929" s="143"/>
      <c r="K3929" s="143"/>
      <c r="L3929" s="143"/>
      <c r="M3929" s="237"/>
      <c r="N3929" s="143"/>
      <c r="O3929" s="143"/>
      <c r="P3929" s="143"/>
      <c r="Q3929" s="143"/>
      <c r="R3929" s="143"/>
      <c r="S3929" s="143"/>
      <c r="T3929" s="143"/>
      <c r="U3929" s="143"/>
      <c r="V3929" s="143"/>
      <c r="W3929" s="90">
        <f>IF(AND($AM$17&gt;=$X3929,$AM$17&lt;=$Y3929),'TARIFA ENTREGA A DIRECCION USD'!A3929,$W3930)</f>
        <v>0</v>
      </c>
      <c r="X3929" s="90">
        <v>3920.0010000000002</v>
      </c>
      <c r="Y3929" s="90">
        <v>3921</v>
      </c>
      <c r="Z3929" s="144"/>
    </row>
    <row r="3930" spans="1:26" x14ac:dyDescent="0.2">
      <c r="A3930" s="3"/>
      <c r="B3930" s="3"/>
      <c r="C3930" s="3"/>
      <c r="D3930" s="3"/>
      <c r="E3930" s="3"/>
      <c r="F3930" s="3"/>
      <c r="G3930" s="3"/>
      <c r="I3930" s="143"/>
      <c r="J3930" s="143"/>
      <c r="K3930" s="143"/>
      <c r="L3930" s="143"/>
      <c r="M3930" s="237"/>
      <c r="N3930" s="143"/>
      <c r="O3930" s="143"/>
      <c r="P3930" s="143"/>
      <c r="Q3930" s="143"/>
      <c r="R3930" s="143"/>
      <c r="S3930" s="143"/>
      <c r="T3930" s="143"/>
      <c r="U3930" s="143"/>
      <c r="V3930" s="143"/>
      <c r="W3930" s="90">
        <f>IF(AND($AM$17&gt;=$X3930,$AM$17&lt;=$Y3930),'TARIFA ENTREGA A DIRECCION USD'!A3930,$W3931)</f>
        <v>0</v>
      </c>
      <c r="X3930" s="90">
        <v>3921.0010000000002</v>
      </c>
      <c r="Y3930" s="90">
        <v>3922</v>
      </c>
      <c r="Z3930" s="144"/>
    </row>
    <row r="3931" spans="1:26" x14ac:dyDescent="0.2">
      <c r="A3931" s="3"/>
      <c r="B3931" s="3"/>
      <c r="C3931" s="3"/>
      <c r="D3931" s="3"/>
      <c r="E3931" s="3"/>
      <c r="F3931" s="3"/>
      <c r="G3931" s="3"/>
      <c r="I3931" s="143"/>
      <c r="J3931" s="143"/>
      <c r="K3931" s="143"/>
      <c r="L3931" s="143"/>
      <c r="M3931" s="237"/>
      <c r="N3931" s="143"/>
      <c r="O3931" s="143"/>
      <c r="P3931" s="143"/>
      <c r="Q3931" s="143"/>
      <c r="R3931" s="143"/>
      <c r="S3931" s="143"/>
      <c r="T3931" s="143"/>
      <c r="U3931" s="143"/>
      <c r="V3931" s="143"/>
      <c r="W3931" s="90">
        <f>IF(AND($AM$17&gt;=$X3931,$AM$17&lt;=$Y3931),'TARIFA ENTREGA A DIRECCION USD'!A3931,$W3932)</f>
        <v>0</v>
      </c>
      <c r="X3931" s="90">
        <v>3922.0010000000002</v>
      </c>
      <c r="Y3931" s="90">
        <v>3923</v>
      </c>
      <c r="Z3931" s="144"/>
    </row>
    <row r="3932" spans="1:26" x14ac:dyDescent="0.2">
      <c r="A3932" s="3"/>
      <c r="B3932" s="3"/>
      <c r="C3932" s="3"/>
      <c r="D3932" s="3"/>
      <c r="E3932" s="3"/>
      <c r="F3932" s="3"/>
      <c r="G3932" s="3"/>
      <c r="I3932" s="143"/>
      <c r="J3932" s="143"/>
      <c r="K3932" s="143"/>
      <c r="L3932" s="143"/>
      <c r="M3932" s="237"/>
      <c r="N3932" s="143"/>
      <c r="O3932" s="143"/>
      <c r="P3932" s="143"/>
      <c r="Q3932" s="143"/>
      <c r="R3932" s="143"/>
      <c r="S3932" s="143"/>
      <c r="T3932" s="143"/>
      <c r="U3932" s="143"/>
      <c r="V3932" s="143"/>
      <c r="W3932" s="90">
        <f>IF(AND($AM$17&gt;=$X3932,$AM$17&lt;=$Y3932),'TARIFA ENTREGA A DIRECCION USD'!A3932,$W3933)</f>
        <v>0</v>
      </c>
      <c r="X3932" s="90">
        <v>3923.0010000000002</v>
      </c>
      <c r="Y3932" s="90">
        <v>3924</v>
      </c>
      <c r="Z3932" s="144"/>
    </row>
    <row r="3933" spans="1:26" x14ac:dyDescent="0.2">
      <c r="A3933" s="3"/>
      <c r="B3933" s="3"/>
      <c r="C3933" s="3"/>
      <c r="D3933" s="3"/>
      <c r="E3933" s="3"/>
      <c r="F3933" s="3"/>
      <c r="G3933" s="3"/>
      <c r="I3933" s="143"/>
      <c r="J3933" s="143"/>
      <c r="K3933" s="143"/>
      <c r="L3933" s="143"/>
      <c r="M3933" s="237"/>
      <c r="N3933" s="143"/>
      <c r="O3933" s="143"/>
      <c r="P3933" s="143"/>
      <c r="Q3933" s="143"/>
      <c r="R3933" s="143"/>
      <c r="S3933" s="143"/>
      <c r="T3933" s="143"/>
      <c r="U3933" s="143"/>
      <c r="V3933" s="143"/>
      <c r="W3933" s="90">
        <f>IF(AND($AM$17&gt;=$X3933,$AM$17&lt;=$Y3933),'TARIFA ENTREGA A DIRECCION USD'!A3933,$W3934)</f>
        <v>0</v>
      </c>
      <c r="X3933" s="90">
        <v>3924.0010000000002</v>
      </c>
      <c r="Y3933" s="90">
        <v>3925</v>
      </c>
      <c r="Z3933" s="144"/>
    </row>
    <row r="3934" spans="1:26" x14ac:dyDescent="0.2">
      <c r="A3934" s="3"/>
      <c r="B3934" s="3"/>
      <c r="C3934" s="3"/>
      <c r="D3934" s="3"/>
      <c r="E3934" s="3"/>
      <c r="F3934" s="3"/>
      <c r="G3934" s="3"/>
      <c r="I3934" s="143"/>
      <c r="J3934" s="143"/>
      <c r="K3934" s="143"/>
      <c r="L3934" s="143"/>
      <c r="M3934" s="237"/>
      <c r="N3934" s="143"/>
      <c r="O3934" s="143"/>
      <c r="P3934" s="143"/>
      <c r="Q3934" s="143"/>
      <c r="R3934" s="143"/>
      <c r="S3934" s="143"/>
      <c r="T3934" s="143"/>
      <c r="U3934" s="143"/>
      <c r="V3934" s="143"/>
      <c r="W3934" s="90">
        <f>IF(AND($AM$17&gt;=$X3934,$AM$17&lt;=$Y3934),'TARIFA ENTREGA A DIRECCION USD'!A3934,$W3935)</f>
        <v>0</v>
      </c>
      <c r="X3934" s="90">
        <v>3925.0010000000002</v>
      </c>
      <c r="Y3934" s="90">
        <v>3926</v>
      </c>
      <c r="Z3934" s="144"/>
    </row>
    <row r="3935" spans="1:26" x14ac:dyDescent="0.2">
      <c r="A3935" s="3"/>
      <c r="B3935" s="3"/>
      <c r="C3935" s="3"/>
      <c r="D3935" s="3"/>
      <c r="E3935" s="3"/>
      <c r="F3935" s="3"/>
      <c r="G3935" s="3"/>
      <c r="I3935" s="143"/>
      <c r="J3935" s="143"/>
      <c r="K3935" s="143"/>
      <c r="L3935" s="143"/>
      <c r="M3935" s="237"/>
      <c r="N3935" s="143"/>
      <c r="O3935" s="143"/>
      <c r="P3935" s="143"/>
      <c r="Q3935" s="143"/>
      <c r="R3935" s="143"/>
      <c r="S3935" s="143"/>
      <c r="T3935" s="143"/>
      <c r="U3935" s="143"/>
      <c r="V3935" s="143"/>
      <c r="W3935" s="90">
        <f>IF(AND($AM$17&gt;=$X3935,$AM$17&lt;=$Y3935),'TARIFA ENTREGA A DIRECCION USD'!A3935,$W3936)</f>
        <v>0</v>
      </c>
      <c r="X3935" s="90">
        <v>3926.0010000000002</v>
      </c>
      <c r="Y3935" s="90">
        <v>3927</v>
      </c>
      <c r="Z3935" s="144"/>
    </row>
    <row r="3936" spans="1:26" x14ac:dyDescent="0.2">
      <c r="A3936" s="3"/>
      <c r="B3936" s="3"/>
      <c r="C3936" s="3"/>
      <c r="D3936" s="3"/>
      <c r="E3936" s="3"/>
      <c r="F3936" s="3"/>
      <c r="G3936" s="3"/>
      <c r="I3936" s="143"/>
      <c r="J3936" s="143"/>
      <c r="K3936" s="143"/>
      <c r="L3936" s="143"/>
      <c r="M3936" s="237"/>
      <c r="N3936" s="143"/>
      <c r="O3936" s="143"/>
      <c r="P3936" s="143"/>
      <c r="Q3936" s="143"/>
      <c r="R3936" s="143"/>
      <c r="S3936" s="143"/>
      <c r="T3936" s="143"/>
      <c r="U3936" s="143"/>
      <c r="V3936" s="143"/>
      <c r="W3936" s="90">
        <f>IF(AND($AM$17&gt;=$X3936,$AM$17&lt;=$Y3936),'TARIFA ENTREGA A DIRECCION USD'!A3936,$W3937)</f>
        <v>0</v>
      </c>
      <c r="X3936" s="90">
        <v>3927.0010000000002</v>
      </c>
      <c r="Y3936" s="90">
        <v>3928</v>
      </c>
      <c r="Z3936" s="144"/>
    </row>
    <row r="3937" spans="1:26" x14ac:dyDescent="0.2">
      <c r="A3937" s="3"/>
      <c r="B3937" s="3"/>
      <c r="C3937" s="3"/>
      <c r="D3937" s="3"/>
      <c r="E3937" s="3"/>
      <c r="F3937" s="3"/>
      <c r="G3937" s="3"/>
      <c r="I3937" s="143"/>
      <c r="J3937" s="143"/>
      <c r="K3937" s="143"/>
      <c r="L3937" s="143"/>
      <c r="M3937" s="237"/>
      <c r="N3937" s="143"/>
      <c r="O3937" s="143"/>
      <c r="P3937" s="143"/>
      <c r="Q3937" s="143"/>
      <c r="R3937" s="143"/>
      <c r="S3937" s="143"/>
      <c r="T3937" s="143"/>
      <c r="U3937" s="143"/>
      <c r="V3937" s="143"/>
      <c r="W3937" s="90">
        <f>IF(AND($AM$17&gt;=$X3937,$AM$17&lt;=$Y3937),'TARIFA ENTREGA A DIRECCION USD'!A3937,$W3938)</f>
        <v>0</v>
      </c>
      <c r="X3937" s="90">
        <v>3928.0010000000002</v>
      </c>
      <c r="Y3937" s="90">
        <v>3929</v>
      </c>
      <c r="Z3937" s="144"/>
    </row>
    <row r="3938" spans="1:26" x14ac:dyDescent="0.2">
      <c r="A3938" s="3"/>
      <c r="B3938" s="3"/>
      <c r="C3938" s="3"/>
      <c r="D3938" s="3"/>
      <c r="E3938" s="3"/>
      <c r="F3938" s="3"/>
      <c r="G3938" s="3"/>
      <c r="I3938" s="143"/>
      <c r="J3938" s="143"/>
      <c r="K3938" s="143"/>
      <c r="L3938" s="143"/>
      <c r="M3938" s="237"/>
      <c r="N3938" s="143"/>
      <c r="O3938" s="143"/>
      <c r="P3938" s="143"/>
      <c r="Q3938" s="143"/>
      <c r="R3938" s="143"/>
      <c r="S3938" s="143"/>
      <c r="T3938" s="143"/>
      <c r="U3938" s="143"/>
      <c r="V3938" s="143"/>
      <c r="W3938" s="90">
        <f>IF(AND($AM$17&gt;=$X3938,$AM$17&lt;=$Y3938),'TARIFA ENTREGA A DIRECCION USD'!A3938,$W3939)</f>
        <v>0</v>
      </c>
      <c r="X3938" s="90">
        <v>3929.0010000000002</v>
      </c>
      <c r="Y3938" s="90">
        <v>3930</v>
      </c>
      <c r="Z3938" s="144"/>
    </row>
    <row r="3939" spans="1:26" x14ac:dyDescent="0.2">
      <c r="A3939" s="3"/>
      <c r="B3939" s="3"/>
      <c r="C3939" s="3"/>
      <c r="D3939" s="3"/>
      <c r="E3939" s="3"/>
      <c r="F3939" s="3"/>
      <c r="G3939" s="3"/>
      <c r="I3939" s="143"/>
      <c r="J3939" s="143"/>
      <c r="K3939" s="143"/>
      <c r="L3939" s="143"/>
      <c r="M3939" s="237"/>
      <c r="N3939" s="143"/>
      <c r="O3939" s="143"/>
      <c r="P3939" s="143"/>
      <c r="Q3939" s="143"/>
      <c r="R3939" s="143"/>
      <c r="S3939" s="143"/>
      <c r="T3939" s="143"/>
      <c r="U3939" s="143"/>
      <c r="V3939" s="143"/>
      <c r="W3939" s="90">
        <f>IF(AND($AM$17&gt;=$X3939,$AM$17&lt;=$Y3939),'TARIFA ENTREGA A DIRECCION USD'!A3939,$W3940)</f>
        <v>0</v>
      </c>
      <c r="X3939" s="90">
        <v>3930.0010000000002</v>
      </c>
      <c r="Y3939" s="90">
        <v>3931</v>
      </c>
      <c r="Z3939" s="144"/>
    </row>
    <row r="3940" spans="1:26" x14ac:dyDescent="0.2">
      <c r="A3940" s="3"/>
      <c r="B3940" s="3"/>
      <c r="C3940" s="3"/>
      <c r="D3940" s="3"/>
      <c r="E3940" s="3"/>
      <c r="F3940" s="3"/>
      <c r="G3940" s="3"/>
      <c r="I3940" s="143"/>
      <c r="J3940" s="143"/>
      <c r="K3940" s="143"/>
      <c r="L3940" s="143"/>
      <c r="M3940" s="237"/>
      <c r="N3940" s="143"/>
      <c r="O3940" s="143"/>
      <c r="P3940" s="143"/>
      <c r="Q3940" s="143"/>
      <c r="R3940" s="143"/>
      <c r="S3940" s="143"/>
      <c r="T3940" s="143"/>
      <c r="U3940" s="143"/>
      <c r="V3940" s="143"/>
      <c r="W3940" s="90">
        <f>IF(AND($AM$17&gt;=$X3940,$AM$17&lt;=$Y3940),'TARIFA ENTREGA A DIRECCION USD'!A3940,$W3941)</f>
        <v>0</v>
      </c>
      <c r="X3940" s="90">
        <v>3931.0010000000002</v>
      </c>
      <c r="Y3940" s="90">
        <v>3932</v>
      </c>
      <c r="Z3940" s="144"/>
    </row>
    <row r="3941" spans="1:26" x14ac:dyDescent="0.2">
      <c r="A3941" s="3"/>
      <c r="B3941" s="3"/>
      <c r="C3941" s="3"/>
      <c r="D3941" s="3"/>
      <c r="E3941" s="3"/>
      <c r="F3941" s="3"/>
      <c r="G3941" s="3"/>
      <c r="I3941" s="143"/>
      <c r="J3941" s="143"/>
      <c r="K3941" s="143"/>
      <c r="L3941" s="143"/>
      <c r="M3941" s="237"/>
      <c r="N3941" s="143"/>
      <c r="O3941" s="143"/>
      <c r="P3941" s="143"/>
      <c r="Q3941" s="143"/>
      <c r="R3941" s="143"/>
      <c r="S3941" s="143"/>
      <c r="T3941" s="143"/>
      <c r="U3941" s="143"/>
      <c r="V3941" s="143"/>
      <c r="W3941" s="90">
        <f>IF(AND($AM$17&gt;=$X3941,$AM$17&lt;=$Y3941),'TARIFA ENTREGA A DIRECCION USD'!A3941,$W3942)</f>
        <v>0</v>
      </c>
      <c r="X3941" s="90">
        <v>3932.0010000000002</v>
      </c>
      <c r="Y3941" s="90">
        <v>3933</v>
      </c>
      <c r="Z3941" s="144"/>
    </row>
    <row r="3942" spans="1:26" x14ac:dyDescent="0.2">
      <c r="A3942" s="3"/>
      <c r="B3942" s="3"/>
      <c r="C3942" s="3"/>
      <c r="D3942" s="3"/>
      <c r="E3942" s="3"/>
      <c r="F3942" s="3"/>
      <c r="G3942" s="3"/>
      <c r="I3942" s="143"/>
      <c r="J3942" s="143"/>
      <c r="K3942" s="143"/>
      <c r="L3942" s="143"/>
      <c r="M3942" s="237"/>
      <c r="N3942" s="143"/>
      <c r="O3942" s="143"/>
      <c r="P3942" s="143"/>
      <c r="Q3942" s="143"/>
      <c r="R3942" s="143"/>
      <c r="S3942" s="143"/>
      <c r="T3942" s="143"/>
      <c r="U3942" s="143"/>
      <c r="V3942" s="143"/>
      <c r="W3942" s="90">
        <f>IF(AND($AM$17&gt;=$X3942,$AM$17&lt;=$Y3942),'TARIFA ENTREGA A DIRECCION USD'!A3942,$W3943)</f>
        <v>0</v>
      </c>
      <c r="X3942" s="90">
        <v>3933.0010000000002</v>
      </c>
      <c r="Y3942" s="90">
        <v>3934</v>
      </c>
      <c r="Z3942" s="144"/>
    </row>
    <row r="3943" spans="1:26" x14ac:dyDescent="0.2">
      <c r="A3943" s="3"/>
      <c r="B3943" s="3"/>
      <c r="C3943" s="3"/>
      <c r="D3943" s="3"/>
      <c r="E3943" s="3"/>
      <c r="F3943" s="3"/>
      <c r="G3943" s="3"/>
      <c r="I3943" s="143"/>
      <c r="J3943" s="143"/>
      <c r="K3943" s="143"/>
      <c r="L3943" s="143"/>
      <c r="M3943" s="237"/>
      <c r="N3943" s="143"/>
      <c r="O3943" s="143"/>
      <c r="P3943" s="143"/>
      <c r="Q3943" s="143"/>
      <c r="R3943" s="143"/>
      <c r="S3943" s="143"/>
      <c r="T3943" s="143"/>
      <c r="U3943" s="143"/>
      <c r="V3943" s="143"/>
      <c r="W3943" s="90">
        <f>IF(AND($AM$17&gt;=$X3943,$AM$17&lt;=$Y3943),'TARIFA ENTREGA A DIRECCION USD'!A3943,$W3944)</f>
        <v>0</v>
      </c>
      <c r="X3943" s="90">
        <v>3934.0010000000002</v>
      </c>
      <c r="Y3943" s="90">
        <v>3935</v>
      </c>
      <c r="Z3943" s="144"/>
    </row>
    <row r="3944" spans="1:26" x14ac:dyDescent="0.2">
      <c r="A3944" s="3"/>
      <c r="B3944" s="3"/>
      <c r="C3944" s="3"/>
      <c r="D3944" s="3"/>
      <c r="E3944" s="3"/>
      <c r="F3944" s="3"/>
      <c r="G3944" s="3"/>
      <c r="I3944" s="143"/>
      <c r="J3944" s="143"/>
      <c r="K3944" s="143"/>
      <c r="L3944" s="143"/>
      <c r="M3944" s="237"/>
      <c r="N3944" s="143"/>
      <c r="O3944" s="143"/>
      <c r="P3944" s="143"/>
      <c r="Q3944" s="143"/>
      <c r="R3944" s="143"/>
      <c r="S3944" s="143"/>
      <c r="T3944" s="143"/>
      <c r="U3944" s="143"/>
      <c r="V3944" s="143"/>
      <c r="W3944" s="90">
        <f>IF(AND($AM$17&gt;=$X3944,$AM$17&lt;=$Y3944),'TARIFA ENTREGA A DIRECCION USD'!A3944,$W3945)</f>
        <v>0</v>
      </c>
      <c r="X3944" s="90">
        <v>3935.0010000000002</v>
      </c>
      <c r="Y3944" s="90">
        <v>3936</v>
      </c>
      <c r="Z3944" s="144"/>
    </row>
    <row r="3945" spans="1:26" x14ac:dyDescent="0.2">
      <c r="A3945" s="3"/>
      <c r="B3945" s="3"/>
      <c r="C3945" s="3"/>
      <c r="D3945" s="3"/>
      <c r="E3945" s="3"/>
      <c r="F3945" s="3"/>
      <c r="G3945" s="3"/>
      <c r="I3945" s="143"/>
      <c r="J3945" s="143"/>
      <c r="K3945" s="143"/>
      <c r="L3945" s="143"/>
      <c r="M3945" s="237"/>
      <c r="N3945" s="143"/>
      <c r="O3945" s="143"/>
      <c r="P3945" s="143"/>
      <c r="Q3945" s="143"/>
      <c r="R3945" s="143"/>
      <c r="S3945" s="143"/>
      <c r="T3945" s="143"/>
      <c r="U3945" s="143"/>
      <c r="V3945" s="143"/>
      <c r="W3945" s="90">
        <f>IF(AND($AM$17&gt;=$X3945,$AM$17&lt;=$Y3945),'TARIFA ENTREGA A DIRECCION USD'!A3945,$W3946)</f>
        <v>0</v>
      </c>
      <c r="X3945" s="90">
        <v>3936.0010000000002</v>
      </c>
      <c r="Y3945" s="90">
        <v>3937</v>
      </c>
      <c r="Z3945" s="144"/>
    </row>
    <row r="3946" spans="1:26" x14ac:dyDescent="0.2">
      <c r="A3946" s="3"/>
      <c r="B3946" s="3"/>
      <c r="C3946" s="3"/>
      <c r="D3946" s="3"/>
      <c r="E3946" s="3"/>
      <c r="F3946" s="3"/>
      <c r="G3946" s="3"/>
      <c r="I3946" s="143"/>
      <c r="J3946" s="143"/>
      <c r="K3946" s="143"/>
      <c r="L3946" s="143"/>
      <c r="M3946" s="237"/>
      <c r="N3946" s="143"/>
      <c r="O3946" s="143"/>
      <c r="P3946" s="143"/>
      <c r="Q3946" s="143"/>
      <c r="R3946" s="143"/>
      <c r="S3946" s="143"/>
      <c r="T3946" s="143"/>
      <c r="U3946" s="143"/>
      <c r="V3946" s="143"/>
      <c r="W3946" s="90">
        <f>IF(AND($AM$17&gt;=$X3946,$AM$17&lt;=$Y3946),'TARIFA ENTREGA A DIRECCION USD'!A3946,$W3947)</f>
        <v>0</v>
      </c>
      <c r="X3946" s="90">
        <v>3937.0010000000002</v>
      </c>
      <c r="Y3946" s="90">
        <v>3938</v>
      </c>
      <c r="Z3946" s="144"/>
    </row>
    <row r="3947" spans="1:26" x14ac:dyDescent="0.2">
      <c r="A3947" s="3"/>
      <c r="B3947" s="3"/>
      <c r="C3947" s="3"/>
      <c r="D3947" s="3"/>
      <c r="E3947" s="3"/>
      <c r="F3947" s="3"/>
      <c r="G3947" s="3"/>
      <c r="I3947" s="143"/>
      <c r="J3947" s="143"/>
      <c r="K3947" s="143"/>
      <c r="L3947" s="143"/>
      <c r="M3947" s="237"/>
      <c r="N3947" s="143"/>
      <c r="O3947" s="143"/>
      <c r="P3947" s="143"/>
      <c r="Q3947" s="143"/>
      <c r="R3947" s="143"/>
      <c r="S3947" s="143"/>
      <c r="T3947" s="143"/>
      <c r="U3947" s="143"/>
      <c r="V3947" s="143"/>
      <c r="W3947" s="90">
        <f>IF(AND($AM$17&gt;=$X3947,$AM$17&lt;=$Y3947),'TARIFA ENTREGA A DIRECCION USD'!A3947,$W3948)</f>
        <v>0</v>
      </c>
      <c r="X3947" s="90">
        <v>3938.0010000000002</v>
      </c>
      <c r="Y3947" s="90">
        <v>3939</v>
      </c>
      <c r="Z3947" s="144"/>
    </row>
    <row r="3948" spans="1:26" x14ac:dyDescent="0.2">
      <c r="A3948" s="3"/>
      <c r="B3948" s="3"/>
      <c r="C3948" s="3"/>
      <c r="D3948" s="3"/>
      <c r="E3948" s="3"/>
      <c r="F3948" s="3"/>
      <c r="G3948" s="3"/>
      <c r="I3948" s="143"/>
      <c r="J3948" s="143"/>
      <c r="K3948" s="143"/>
      <c r="L3948" s="143"/>
      <c r="M3948" s="237"/>
      <c r="N3948" s="143"/>
      <c r="O3948" s="143"/>
      <c r="P3948" s="143"/>
      <c r="Q3948" s="143"/>
      <c r="R3948" s="143"/>
      <c r="S3948" s="143"/>
      <c r="T3948" s="143"/>
      <c r="U3948" s="143"/>
      <c r="V3948" s="143"/>
      <c r="W3948" s="90">
        <f>IF(AND($AM$17&gt;=$X3948,$AM$17&lt;=$Y3948),'TARIFA ENTREGA A DIRECCION USD'!A3948,$W3949)</f>
        <v>0</v>
      </c>
      <c r="X3948" s="90">
        <v>3939.0010000000002</v>
      </c>
      <c r="Y3948" s="90">
        <v>3940</v>
      </c>
      <c r="Z3948" s="144"/>
    </row>
    <row r="3949" spans="1:26" x14ac:dyDescent="0.2">
      <c r="A3949" s="3"/>
      <c r="B3949" s="3"/>
      <c r="C3949" s="3"/>
      <c r="D3949" s="3"/>
      <c r="E3949" s="3"/>
      <c r="F3949" s="3"/>
      <c r="G3949" s="3"/>
      <c r="I3949" s="143"/>
      <c r="J3949" s="143"/>
      <c r="K3949" s="143"/>
      <c r="L3949" s="143"/>
      <c r="M3949" s="237"/>
      <c r="N3949" s="143"/>
      <c r="O3949" s="143"/>
      <c r="P3949" s="143"/>
      <c r="Q3949" s="143"/>
      <c r="R3949" s="143"/>
      <c r="S3949" s="143"/>
      <c r="T3949" s="143"/>
      <c r="U3949" s="143"/>
      <c r="V3949" s="143"/>
      <c r="W3949" s="90">
        <f>IF(AND($AM$17&gt;=$X3949,$AM$17&lt;=$Y3949),'TARIFA ENTREGA A DIRECCION USD'!A3949,$W3950)</f>
        <v>0</v>
      </c>
      <c r="X3949" s="90">
        <v>3940.0010000000002</v>
      </c>
      <c r="Y3949" s="90">
        <v>3941</v>
      </c>
      <c r="Z3949" s="144"/>
    </row>
    <row r="3950" spans="1:26" x14ac:dyDescent="0.2">
      <c r="A3950" s="3"/>
      <c r="B3950" s="3"/>
      <c r="C3950" s="3"/>
      <c r="D3950" s="3"/>
      <c r="E3950" s="3"/>
      <c r="F3950" s="3"/>
      <c r="G3950" s="3"/>
      <c r="I3950" s="143"/>
      <c r="J3950" s="143"/>
      <c r="K3950" s="143"/>
      <c r="L3950" s="143"/>
      <c r="M3950" s="237"/>
      <c r="N3950" s="143"/>
      <c r="O3950" s="143"/>
      <c r="P3950" s="143"/>
      <c r="Q3950" s="143"/>
      <c r="R3950" s="143"/>
      <c r="S3950" s="143"/>
      <c r="T3950" s="143"/>
      <c r="U3950" s="143"/>
      <c r="V3950" s="143"/>
      <c r="W3950" s="90">
        <f>IF(AND($AM$17&gt;=$X3950,$AM$17&lt;=$Y3950),'TARIFA ENTREGA A DIRECCION USD'!A3950,$W3951)</f>
        <v>0</v>
      </c>
      <c r="X3950" s="90">
        <v>3941.0010000000002</v>
      </c>
      <c r="Y3950" s="90">
        <v>3942</v>
      </c>
      <c r="Z3950" s="144"/>
    </row>
    <row r="3951" spans="1:26" x14ac:dyDescent="0.2">
      <c r="A3951" s="3"/>
      <c r="B3951" s="3"/>
      <c r="C3951" s="3"/>
      <c r="D3951" s="3"/>
      <c r="E3951" s="3"/>
      <c r="F3951" s="3"/>
      <c r="G3951" s="3"/>
      <c r="I3951" s="143"/>
      <c r="J3951" s="143"/>
      <c r="K3951" s="143"/>
      <c r="L3951" s="143"/>
      <c r="M3951" s="237"/>
      <c r="N3951" s="143"/>
      <c r="O3951" s="143"/>
      <c r="P3951" s="143"/>
      <c r="Q3951" s="143"/>
      <c r="R3951" s="143"/>
      <c r="S3951" s="143"/>
      <c r="T3951" s="143"/>
      <c r="U3951" s="143"/>
      <c r="V3951" s="143"/>
      <c r="W3951" s="90">
        <f>IF(AND($AM$17&gt;=$X3951,$AM$17&lt;=$Y3951),'TARIFA ENTREGA A DIRECCION USD'!A3951,$W3952)</f>
        <v>0</v>
      </c>
      <c r="X3951" s="90">
        <v>3942.0010000000002</v>
      </c>
      <c r="Y3951" s="90">
        <v>3943</v>
      </c>
      <c r="Z3951" s="144"/>
    </row>
    <row r="3952" spans="1:26" x14ac:dyDescent="0.2">
      <c r="A3952" s="3"/>
      <c r="B3952" s="3"/>
      <c r="C3952" s="3"/>
      <c r="D3952" s="3"/>
      <c r="E3952" s="3"/>
      <c r="F3952" s="3"/>
      <c r="G3952" s="3"/>
      <c r="I3952" s="143"/>
      <c r="J3952" s="143"/>
      <c r="K3952" s="143"/>
      <c r="L3952" s="143"/>
      <c r="M3952" s="237"/>
      <c r="N3952" s="143"/>
      <c r="O3952" s="143"/>
      <c r="P3952" s="143"/>
      <c r="Q3952" s="143"/>
      <c r="R3952" s="143"/>
      <c r="S3952" s="143"/>
      <c r="T3952" s="143"/>
      <c r="U3952" s="143"/>
      <c r="V3952" s="143"/>
      <c r="W3952" s="90">
        <f>IF(AND($AM$17&gt;=$X3952,$AM$17&lt;=$Y3952),'TARIFA ENTREGA A DIRECCION USD'!A3952,$W3953)</f>
        <v>0</v>
      </c>
      <c r="X3952" s="90">
        <v>3943.0010000000002</v>
      </c>
      <c r="Y3952" s="90">
        <v>3944</v>
      </c>
      <c r="Z3952" s="144"/>
    </row>
    <row r="3953" spans="1:26" x14ac:dyDescent="0.2">
      <c r="A3953" s="3"/>
      <c r="B3953" s="3"/>
      <c r="C3953" s="3"/>
      <c r="D3953" s="3"/>
      <c r="E3953" s="3"/>
      <c r="F3953" s="3"/>
      <c r="G3953" s="3"/>
      <c r="I3953" s="143"/>
      <c r="J3953" s="143"/>
      <c r="K3953" s="143"/>
      <c r="L3953" s="143"/>
      <c r="M3953" s="237"/>
      <c r="N3953" s="143"/>
      <c r="O3953" s="143"/>
      <c r="P3953" s="143"/>
      <c r="Q3953" s="143"/>
      <c r="R3953" s="143"/>
      <c r="S3953" s="143"/>
      <c r="T3953" s="143"/>
      <c r="U3953" s="143"/>
      <c r="V3953" s="143"/>
      <c r="W3953" s="90">
        <f>IF(AND($AM$17&gt;=$X3953,$AM$17&lt;=$Y3953),'TARIFA ENTREGA A DIRECCION USD'!A3953,$W3954)</f>
        <v>0</v>
      </c>
      <c r="X3953" s="90">
        <v>3944.0010000000002</v>
      </c>
      <c r="Y3953" s="90">
        <v>3945</v>
      </c>
      <c r="Z3953" s="144"/>
    </row>
    <row r="3954" spans="1:26" x14ac:dyDescent="0.2">
      <c r="A3954" s="3"/>
      <c r="B3954" s="3"/>
      <c r="C3954" s="3"/>
      <c r="D3954" s="3"/>
      <c r="E3954" s="3"/>
      <c r="F3954" s="3"/>
      <c r="G3954" s="3"/>
      <c r="I3954" s="143"/>
      <c r="J3954" s="143"/>
      <c r="K3954" s="143"/>
      <c r="L3954" s="143"/>
      <c r="M3954" s="237"/>
      <c r="N3954" s="143"/>
      <c r="O3954" s="143"/>
      <c r="P3954" s="143"/>
      <c r="Q3954" s="143"/>
      <c r="R3954" s="143"/>
      <c r="S3954" s="143"/>
      <c r="T3954" s="143"/>
      <c r="U3954" s="143"/>
      <c r="V3954" s="143"/>
      <c r="W3954" s="90">
        <f>IF(AND($AM$17&gt;=$X3954,$AM$17&lt;=$Y3954),'TARIFA ENTREGA A DIRECCION USD'!A3954,$W3955)</f>
        <v>0</v>
      </c>
      <c r="X3954" s="90">
        <v>3945.0010000000002</v>
      </c>
      <c r="Y3954" s="90">
        <v>3946</v>
      </c>
      <c r="Z3954" s="144"/>
    </row>
    <row r="3955" spans="1:26" x14ac:dyDescent="0.2">
      <c r="A3955" s="3"/>
      <c r="B3955" s="3"/>
      <c r="C3955" s="3"/>
      <c r="D3955" s="3"/>
      <c r="E3955" s="3"/>
      <c r="F3955" s="3"/>
      <c r="G3955" s="3"/>
      <c r="I3955" s="143"/>
      <c r="J3955" s="143"/>
      <c r="K3955" s="143"/>
      <c r="L3955" s="143"/>
      <c r="M3955" s="237"/>
      <c r="N3955" s="143"/>
      <c r="O3955" s="143"/>
      <c r="P3955" s="143"/>
      <c r="Q3955" s="143"/>
      <c r="R3955" s="143"/>
      <c r="S3955" s="143"/>
      <c r="T3955" s="143"/>
      <c r="U3955" s="143"/>
      <c r="V3955" s="143"/>
      <c r="W3955" s="90">
        <f>IF(AND($AM$17&gt;=$X3955,$AM$17&lt;=$Y3955),'TARIFA ENTREGA A DIRECCION USD'!A3955,$W3956)</f>
        <v>0</v>
      </c>
      <c r="X3955" s="90">
        <v>3946.0010000000002</v>
      </c>
      <c r="Y3955" s="90">
        <v>3947</v>
      </c>
      <c r="Z3955" s="144"/>
    </row>
    <row r="3956" spans="1:26" x14ac:dyDescent="0.2">
      <c r="A3956" s="3"/>
      <c r="B3956" s="3"/>
      <c r="C3956" s="3"/>
      <c r="D3956" s="3"/>
      <c r="E3956" s="3"/>
      <c r="F3956" s="3"/>
      <c r="G3956" s="3"/>
      <c r="I3956" s="143"/>
      <c r="J3956" s="143"/>
      <c r="K3956" s="143"/>
      <c r="L3956" s="143"/>
      <c r="M3956" s="237"/>
      <c r="N3956" s="143"/>
      <c r="O3956" s="143"/>
      <c r="P3956" s="143"/>
      <c r="Q3956" s="143"/>
      <c r="R3956" s="143"/>
      <c r="S3956" s="143"/>
      <c r="T3956" s="143"/>
      <c r="U3956" s="143"/>
      <c r="V3956" s="143"/>
      <c r="W3956" s="90">
        <f>IF(AND($AM$17&gt;=$X3956,$AM$17&lt;=$Y3956),'TARIFA ENTREGA A DIRECCION USD'!A3956,$W3957)</f>
        <v>0</v>
      </c>
      <c r="X3956" s="90">
        <v>3947.0010000000002</v>
      </c>
      <c r="Y3956" s="90">
        <v>3948</v>
      </c>
      <c r="Z3956" s="144"/>
    </row>
    <row r="3957" spans="1:26" x14ac:dyDescent="0.2">
      <c r="A3957" s="3"/>
      <c r="B3957" s="3"/>
      <c r="C3957" s="3"/>
      <c r="D3957" s="3"/>
      <c r="E3957" s="3"/>
      <c r="F3957" s="3"/>
      <c r="G3957" s="3"/>
      <c r="I3957" s="143"/>
      <c r="J3957" s="143"/>
      <c r="K3957" s="143"/>
      <c r="L3957" s="143"/>
      <c r="M3957" s="237"/>
      <c r="N3957" s="143"/>
      <c r="O3957" s="143"/>
      <c r="P3957" s="143"/>
      <c r="Q3957" s="143"/>
      <c r="R3957" s="143"/>
      <c r="S3957" s="143"/>
      <c r="T3957" s="143"/>
      <c r="U3957" s="143"/>
      <c r="V3957" s="143"/>
      <c r="W3957" s="90">
        <f>IF(AND($AM$17&gt;=$X3957,$AM$17&lt;=$Y3957),'TARIFA ENTREGA A DIRECCION USD'!A3957,$W3958)</f>
        <v>0</v>
      </c>
      <c r="X3957" s="90">
        <v>3948.0010000000002</v>
      </c>
      <c r="Y3957" s="90">
        <v>3949</v>
      </c>
      <c r="Z3957" s="144"/>
    </row>
    <row r="3958" spans="1:26" x14ac:dyDescent="0.2">
      <c r="A3958" s="3"/>
      <c r="B3958" s="3"/>
      <c r="C3958" s="3"/>
      <c r="D3958" s="3"/>
      <c r="E3958" s="3"/>
      <c r="F3958" s="3"/>
      <c r="G3958" s="3"/>
      <c r="I3958" s="143"/>
      <c r="J3958" s="143"/>
      <c r="K3958" s="143"/>
      <c r="L3958" s="143"/>
      <c r="M3958" s="237"/>
      <c r="N3958" s="143"/>
      <c r="O3958" s="143"/>
      <c r="P3958" s="143"/>
      <c r="Q3958" s="143"/>
      <c r="R3958" s="143"/>
      <c r="S3958" s="143"/>
      <c r="T3958" s="143"/>
      <c r="U3958" s="143"/>
      <c r="V3958" s="143"/>
      <c r="W3958" s="90">
        <f>IF(AND($AM$17&gt;=$X3958,$AM$17&lt;=$Y3958),'TARIFA ENTREGA A DIRECCION USD'!A3958,$W3959)</f>
        <v>0</v>
      </c>
      <c r="X3958" s="90">
        <v>3949.0010000000002</v>
      </c>
      <c r="Y3958" s="90">
        <v>3950</v>
      </c>
      <c r="Z3958" s="144"/>
    </row>
    <row r="3959" spans="1:26" x14ac:dyDescent="0.2">
      <c r="A3959" s="3"/>
      <c r="B3959" s="3"/>
      <c r="C3959" s="3"/>
      <c r="D3959" s="3"/>
      <c r="E3959" s="3"/>
      <c r="F3959" s="3"/>
      <c r="G3959" s="3"/>
      <c r="I3959" s="143"/>
      <c r="J3959" s="143"/>
      <c r="K3959" s="143"/>
      <c r="L3959" s="143"/>
      <c r="M3959" s="237"/>
      <c r="N3959" s="143"/>
      <c r="O3959" s="143"/>
      <c r="P3959" s="143"/>
      <c r="Q3959" s="143"/>
      <c r="R3959" s="143"/>
      <c r="S3959" s="143"/>
      <c r="T3959" s="143"/>
      <c r="U3959" s="143"/>
      <c r="V3959" s="143"/>
      <c r="W3959" s="90">
        <f>IF(AND($AM$17&gt;=$X3959,$AM$17&lt;=$Y3959),'TARIFA ENTREGA A DIRECCION USD'!A3959,$W3960)</f>
        <v>0</v>
      </c>
      <c r="X3959" s="90">
        <v>3950.0010000000002</v>
      </c>
      <c r="Y3959" s="90">
        <v>3951</v>
      </c>
      <c r="Z3959" s="144"/>
    </row>
    <row r="3960" spans="1:26" x14ac:dyDescent="0.2">
      <c r="A3960" s="3"/>
      <c r="B3960" s="3"/>
      <c r="C3960" s="3"/>
      <c r="D3960" s="3"/>
      <c r="E3960" s="3"/>
      <c r="F3960" s="3"/>
      <c r="G3960" s="3"/>
      <c r="I3960" s="143"/>
      <c r="J3960" s="143"/>
      <c r="K3960" s="143"/>
      <c r="L3960" s="143"/>
      <c r="M3960" s="237"/>
      <c r="N3960" s="143"/>
      <c r="O3960" s="143"/>
      <c r="P3960" s="143"/>
      <c r="Q3960" s="143"/>
      <c r="R3960" s="143"/>
      <c r="S3960" s="143"/>
      <c r="T3960" s="143"/>
      <c r="U3960" s="143"/>
      <c r="V3960" s="143"/>
      <c r="W3960" s="90">
        <f>IF(AND($AM$17&gt;=$X3960,$AM$17&lt;=$Y3960),'TARIFA ENTREGA A DIRECCION USD'!A3960,$W3961)</f>
        <v>0</v>
      </c>
      <c r="X3960" s="90">
        <v>3951.0010000000002</v>
      </c>
      <c r="Y3960" s="90">
        <v>3952</v>
      </c>
      <c r="Z3960" s="144"/>
    </row>
    <row r="3961" spans="1:26" x14ac:dyDescent="0.2">
      <c r="A3961" s="3"/>
      <c r="B3961" s="3"/>
      <c r="C3961" s="3"/>
      <c r="D3961" s="3"/>
      <c r="E3961" s="3"/>
      <c r="F3961" s="3"/>
      <c r="G3961" s="3"/>
      <c r="I3961" s="143"/>
      <c r="J3961" s="143"/>
      <c r="K3961" s="143"/>
      <c r="L3961" s="143"/>
      <c r="M3961" s="237"/>
      <c r="N3961" s="143"/>
      <c r="O3961" s="143"/>
      <c r="P3961" s="143"/>
      <c r="Q3961" s="143"/>
      <c r="R3961" s="143"/>
      <c r="S3961" s="143"/>
      <c r="T3961" s="143"/>
      <c r="U3961" s="143"/>
      <c r="V3961" s="143"/>
      <c r="W3961" s="90">
        <f>IF(AND($AM$17&gt;=$X3961,$AM$17&lt;=$Y3961),'TARIFA ENTREGA A DIRECCION USD'!A3961,$W3962)</f>
        <v>0</v>
      </c>
      <c r="X3961" s="90">
        <v>3952.0010000000002</v>
      </c>
      <c r="Y3961" s="90">
        <v>3953</v>
      </c>
      <c r="Z3961" s="144"/>
    </row>
    <row r="3962" spans="1:26" x14ac:dyDescent="0.2">
      <c r="A3962" s="3"/>
      <c r="B3962" s="3"/>
      <c r="C3962" s="3"/>
      <c r="D3962" s="3"/>
      <c r="E3962" s="3"/>
      <c r="F3962" s="3"/>
      <c r="G3962" s="3"/>
      <c r="I3962" s="143"/>
      <c r="J3962" s="143"/>
      <c r="K3962" s="143"/>
      <c r="L3962" s="143"/>
      <c r="M3962" s="237"/>
      <c r="N3962" s="143"/>
      <c r="O3962" s="143"/>
      <c r="P3962" s="143"/>
      <c r="Q3962" s="143"/>
      <c r="R3962" s="143"/>
      <c r="S3962" s="143"/>
      <c r="T3962" s="143"/>
      <c r="U3962" s="143"/>
      <c r="V3962" s="143"/>
      <c r="W3962" s="90">
        <f>IF(AND($AM$17&gt;=$X3962,$AM$17&lt;=$Y3962),'TARIFA ENTREGA A DIRECCION USD'!A3962,$W3963)</f>
        <v>0</v>
      </c>
      <c r="X3962" s="90">
        <v>3953.0010000000002</v>
      </c>
      <c r="Y3962" s="90">
        <v>3954</v>
      </c>
      <c r="Z3962" s="144"/>
    </row>
    <row r="3963" spans="1:26" x14ac:dyDescent="0.2">
      <c r="A3963" s="3"/>
      <c r="B3963" s="3"/>
      <c r="C3963" s="3"/>
      <c r="D3963" s="3"/>
      <c r="E3963" s="3"/>
      <c r="F3963" s="3"/>
      <c r="G3963" s="3"/>
      <c r="I3963" s="143"/>
      <c r="J3963" s="143"/>
      <c r="K3963" s="143"/>
      <c r="L3963" s="143"/>
      <c r="M3963" s="237"/>
      <c r="N3963" s="143"/>
      <c r="O3963" s="143"/>
      <c r="P3963" s="143"/>
      <c r="Q3963" s="143"/>
      <c r="R3963" s="143"/>
      <c r="S3963" s="143"/>
      <c r="T3963" s="143"/>
      <c r="U3963" s="143"/>
      <c r="V3963" s="143"/>
      <c r="W3963" s="90">
        <f>IF(AND($AM$17&gt;=$X3963,$AM$17&lt;=$Y3963),'TARIFA ENTREGA A DIRECCION USD'!A3963,$W3964)</f>
        <v>0</v>
      </c>
      <c r="X3963" s="90">
        <v>3954.0010000000002</v>
      </c>
      <c r="Y3963" s="90">
        <v>3955</v>
      </c>
      <c r="Z3963" s="144"/>
    </row>
    <row r="3964" spans="1:26" x14ac:dyDescent="0.2">
      <c r="A3964" s="3"/>
      <c r="B3964" s="3"/>
      <c r="C3964" s="3"/>
      <c r="D3964" s="3"/>
      <c r="E3964" s="3"/>
      <c r="F3964" s="3"/>
      <c r="G3964" s="3"/>
      <c r="I3964" s="143"/>
      <c r="J3964" s="143"/>
      <c r="K3964" s="143"/>
      <c r="L3964" s="143"/>
      <c r="M3964" s="237"/>
      <c r="N3964" s="143"/>
      <c r="O3964" s="143"/>
      <c r="P3964" s="143"/>
      <c r="Q3964" s="143"/>
      <c r="R3964" s="143"/>
      <c r="S3964" s="143"/>
      <c r="T3964" s="143"/>
      <c r="U3964" s="143"/>
      <c r="V3964" s="143"/>
      <c r="W3964" s="90">
        <f>IF(AND($AM$17&gt;=$X3964,$AM$17&lt;=$Y3964),'TARIFA ENTREGA A DIRECCION USD'!A3964,$W3965)</f>
        <v>0</v>
      </c>
      <c r="X3964" s="90">
        <v>3955.0010000000002</v>
      </c>
      <c r="Y3964" s="90">
        <v>3956</v>
      </c>
      <c r="Z3964" s="144"/>
    </row>
    <row r="3965" spans="1:26" x14ac:dyDescent="0.2">
      <c r="A3965" s="3"/>
      <c r="B3965" s="3"/>
      <c r="C3965" s="3"/>
      <c r="D3965" s="3"/>
      <c r="E3965" s="3"/>
      <c r="F3965" s="3"/>
      <c r="G3965" s="3"/>
      <c r="I3965" s="143"/>
      <c r="J3965" s="143"/>
      <c r="K3965" s="143"/>
      <c r="L3965" s="143"/>
      <c r="M3965" s="237"/>
      <c r="N3965" s="143"/>
      <c r="O3965" s="143"/>
      <c r="P3965" s="143"/>
      <c r="Q3965" s="143"/>
      <c r="R3965" s="143"/>
      <c r="S3965" s="143"/>
      <c r="T3965" s="143"/>
      <c r="U3965" s="143"/>
      <c r="V3965" s="143"/>
      <c r="W3965" s="90">
        <f>IF(AND($AM$17&gt;=$X3965,$AM$17&lt;=$Y3965),'TARIFA ENTREGA A DIRECCION USD'!A3965,$W3966)</f>
        <v>0</v>
      </c>
      <c r="X3965" s="90">
        <v>3956.0010000000002</v>
      </c>
      <c r="Y3965" s="90">
        <v>3957</v>
      </c>
      <c r="Z3965" s="144"/>
    </row>
    <row r="3966" spans="1:26" x14ac:dyDescent="0.2">
      <c r="A3966" s="3"/>
      <c r="B3966" s="3"/>
      <c r="C3966" s="3"/>
      <c r="D3966" s="3"/>
      <c r="E3966" s="3"/>
      <c r="F3966" s="3"/>
      <c r="G3966" s="3"/>
      <c r="I3966" s="143"/>
      <c r="J3966" s="143"/>
      <c r="K3966" s="143"/>
      <c r="L3966" s="143"/>
      <c r="M3966" s="237"/>
      <c r="N3966" s="143"/>
      <c r="O3966" s="143"/>
      <c r="P3966" s="143"/>
      <c r="Q3966" s="143"/>
      <c r="R3966" s="143"/>
      <c r="S3966" s="143"/>
      <c r="T3966" s="143"/>
      <c r="U3966" s="143"/>
      <c r="V3966" s="143"/>
      <c r="W3966" s="90">
        <f>IF(AND($AM$17&gt;=$X3966,$AM$17&lt;=$Y3966),'TARIFA ENTREGA A DIRECCION USD'!A3966,$W3967)</f>
        <v>0</v>
      </c>
      <c r="X3966" s="90">
        <v>3957.0010000000002</v>
      </c>
      <c r="Y3966" s="90">
        <v>3958</v>
      </c>
      <c r="Z3966" s="144"/>
    </row>
    <row r="3967" spans="1:26" x14ac:dyDescent="0.2">
      <c r="A3967" s="3"/>
      <c r="B3967" s="3"/>
      <c r="C3967" s="3"/>
      <c r="D3967" s="3"/>
      <c r="E3967" s="3"/>
      <c r="F3967" s="3"/>
      <c r="G3967" s="3"/>
      <c r="I3967" s="143"/>
      <c r="J3967" s="143"/>
      <c r="K3967" s="143"/>
      <c r="L3967" s="143"/>
      <c r="M3967" s="237"/>
      <c r="N3967" s="143"/>
      <c r="O3967" s="143"/>
      <c r="P3967" s="143"/>
      <c r="Q3967" s="143"/>
      <c r="R3967" s="143"/>
      <c r="S3967" s="143"/>
      <c r="T3967" s="143"/>
      <c r="U3967" s="143"/>
      <c r="V3967" s="143"/>
      <c r="W3967" s="90">
        <f>IF(AND($AM$17&gt;=$X3967,$AM$17&lt;=$Y3967),'TARIFA ENTREGA A DIRECCION USD'!A3967,$W3968)</f>
        <v>0</v>
      </c>
      <c r="X3967" s="90">
        <v>3958.0010000000002</v>
      </c>
      <c r="Y3967" s="90">
        <v>3959</v>
      </c>
      <c r="Z3967" s="144"/>
    </row>
    <row r="3968" spans="1:26" x14ac:dyDescent="0.2">
      <c r="A3968" s="3"/>
      <c r="B3968" s="3"/>
      <c r="C3968" s="3"/>
      <c r="D3968" s="3"/>
      <c r="E3968" s="3"/>
      <c r="F3968" s="3"/>
      <c r="G3968" s="3"/>
      <c r="I3968" s="143"/>
      <c r="J3968" s="143"/>
      <c r="K3968" s="143"/>
      <c r="L3968" s="143"/>
      <c r="M3968" s="237"/>
      <c r="N3968" s="143"/>
      <c r="O3968" s="143"/>
      <c r="P3968" s="143"/>
      <c r="Q3968" s="143"/>
      <c r="R3968" s="143"/>
      <c r="S3968" s="143"/>
      <c r="T3968" s="143"/>
      <c r="U3968" s="143"/>
      <c r="V3968" s="143"/>
      <c r="W3968" s="90">
        <f>IF(AND($AM$17&gt;=$X3968,$AM$17&lt;=$Y3968),'TARIFA ENTREGA A DIRECCION USD'!A3968,$W3969)</f>
        <v>0</v>
      </c>
      <c r="X3968" s="90">
        <v>3959.0010000000002</v>
      </c>
      <c r="Y3968" s="90">
        <v>3960</v>
      </c>
      <c r="Z3968" s="144"/>
    </row>
    <row r="3969" spans="1:26" x14ac:dyDescent="0.2">
      <c r="A3969" s="3"/>
      <c r="B3969" s="3"/>
      <c r="C3969" s="3"/>
      <c r="D3969" s="3"/>
      <c r="E3969" s="3"/>
      <c r="F3969" s="3"/>
      <c r="G3969" s="3"/>
      <c r="I3969" s="143"/>
      <c r="J3969" s="143"/>
      <c r="K3969" s="143"/>
      <c r="L3969" s="143"/>
      <c r="M3969" s="237"/>
      <c r="N3969" s="143"/>
      <c r="O3969" s="143"/>
      <c r="P3969" s="143"/>
      <c r="Q3969" s="143"/>
      <c r="R3969" s="143"/>
      <c r="S3969" s="143"/>
      <c r="T3969" s="143"/>
      <c r="U3969" s="143"/>
      <c r="V3969" s="143"/>
      <c r="W3969" s="90">
        <f>IF(AND($AM$17&gt;=$X3969,$AM$17&lt;=$Y3969),'TARIFA ENTREGA A DIRECCION USD'!A3969,$W3970)</f>
        <v>0</v>
      </c>
      <c r="X3969" s="90">
        <v>3960.0010000000002</v>
      </c>
      <c r="Y3969" s="90">
        <v>3961</v>
      </c>
      <c r="Z3969" s="144"/>
    </row>
    <row r="3970" spans="1:26" x14ac:dyDescent="0.2">
      <c r="A3970" s="3"/>
      <c r="B3970" s="3"/>
      <c r="C3970" s="3"/>
      <c r="D3970" s="3"/>
      <c r="E3970" s="3"/>
      <c r="F3970" s="3"/>
      <c r="G3970" s="3"/>
      <c r="I3970" s="143"/>
      <c r="J3970" s="143"/>
      <c r="K3970" s="143"/>
      <c r="L3970" s="143"/>
      <c r="M3970" s="237"/>
      <c r="N3970" s="143"/>
      <c r="O3970" s="143"/>
      <c r="P3970" s="143"/>
      <c r="Q3970" s="143"/>
      <c r="R3970" s="143"/>
      <c r="S3970" s="143"/>
      <c r="T3970" s="143"/>
      <c r="U3970" s="143"/>
      <c r="V3970" s="143"/>
      <c r="W3970" s="90">
        <f>IF(AND($AM$17&gt;=$X3970,$AM$17&lt;=$Y3970),'TARIFA ENTREGA A DIRECCION USD'!A3970,$W3971)</f>
        <v>0</v>
      </c>
      <c r="X3970" s="90">
        <v>3961.0010000000002</v>
      </c>
      <c r="Y3970" s="90">
        <v>3962</v>
      </c>
      <c r="Z3970" s="144"/>
    </row>
    <row r="3971" spans="1:26" x14ac:dyDescent="0.2">
      <c r="A3971" s="3"/>
      <c r="B3971" s="3"/>
      <c r="C3971" s="3"/>
      <c r="D3971" s="3"/>
      <c r="E3971" s="3"/>
      <c r="F3971" s="3"/>
      <c r="G3971" s="3"/>
      <c r="I3971" s="143"/>
      <c r="J3971" s="143"/>
      <c r="K3971" s="143"/>
      <c r="L3971" s="143"/>
      <c r="M3971" s="237"/>
      <c r="N3971" s="143"/>
      <c r="O3971" s="143"/>
      <c r="P3971" s="143"/>
      <c r="Q3971" s="143"/>
      <c r="R3971" s="143"/>
      <c r="S3971" s="143"/>
      <c r="T3971" s="143"/>
      <c r="U3971" s="143"/>
      <c r="V3971" s="143"/>
      <c r="W3971" s="90">
        <f>IF(AND($AM$17&gt;=$X3971,$AM$17&lt;=$Y3971),'TARIFA ENTREGA A DIRECCION USD'!A3971,$W3972)</f>
        <v>0</v>
      </c>
      <c r="X3971" s="90">
        <v>3962.0010000000002</v>
      </c>
      <c r="Y3971" s="90">
        <v>3963</v>
      </c>
      <c r="Z3971" s="144"/>
    </row>
    <row r="3972" spans="1:26" x14ac:dyDescent="0.2">
      <c r="A3972" s="3"/>
      <c r="B3972" s="3"/>
      <c r="C3972" s="3"/>
      <c r="D3972" s="3"/>
      <c r="E3972" s="3"/>
      <c r="F3972" s="3"/>
      <c r="G3972" s="3"/>
      <c r="I3972" s="143"/>
      <c r="J3972" s="143"/>
      <c r="K3972" s="143"/>
      <c r="L3972" s="143"/>
      <c r="M3972" s="237"/>
      <c r="N3972" s="143"/>
      <c r="O3972" s="143"/>
      <c r="P3972" s="143"/>
      <c r="Q3972" s="143"/>
      <c r="R3972" s="143"/>
      <c r="S3972" s="143"/>
      <c r="T3972" s="143"/>
      <c r="U3972" s="143"/>
      <c r="V3972" s="143"/>
      <c r="W3972" s="90">
        <f>IF(AND($AM$17&gt;=$X3972,$AM$17&lt;=$Y3972),'TARIFA ENTREGA A DIRECCION USD'!A3972,$W3973)</f>
        <v>0</v>
      </c>
      <c r="X3972" s="90">
        <v>3963.0010000000002</v>
      </c>
      <c r="Y3972" s="90">
        <v>3964</v>
      </c>
      <c r="Z3972" s="144"/>
    </row>
    <row r="3973" spans="1:26" x14ac:dyDescent="0.2">
      <c r="A3973" s="3"/>
      <c r="B3973" s="3"/>
      <c r="C3973" s="3"/>
      <c r="D3973" s="3"/>
      <c r="E3973" s="3"/>
      <c r="F3973" s="3"/>
      <c r="G3973" s="3"/>
      <c r="I3973" s="143"/>
      <c r="J3973" s="143"/>
      <c r="K3973" s="143"/>
      <c r="L3973" s="143"/>
      <c r="M3973" s="237"/>
      <c r="N3973" s="143"/>
      <c r="O3973" s="143"/>
      <c r="P3973" s="143"/>
      <c r="Q3973" s="143"/>
      <c r="R3973" s="143"/>
      <c r="S3973" s="143"/>
      <c r="T3973" s="143"/>
      <c r="U3973" s="143"/>
      <c r="V3973" s="143"/>
      <c r="W3973" s="90">
        <f>IF(AND($AM$17&gt;=$X3973,$AM$17&lt;=$Y3973),'TARIFA ENTREGA A DIRECCION USD'!A3973,$W3974)</f>
        <v>0</v>
      </c>
      <c r="X3973" s="90">
        <v>3964.0010000000002</v>
      </c>
      <c r="Y3973" s="90">
        <v>3965</v>
      </c>
      <c r="Z3973" s="144"/>
    </row>
    <row r="3974" spans="1:26" x14ac:dyDescent="0.2">
      <c r="A3974" s="3"/>
      <c r="B3974" s="3"/>
      <c r="C3974" s="3"/>
      <c r="D3974" s="3"/>
      <c r="E3974" s="3"/>
      <c r="F3974" s="3"/>
      <c r="G3974" s="3"/>
      <c r="I3974" s="143"/>
      <c r="J3974" s="143"/>
      <c r="K3974" s="143"/>
      <c r="L3974" s="143"/>
      <c r="M3974" s="237"/>
      <c r="N3974" s="143"/>
      <c r="O3974" s="143"/>
      <c r="P3974" s="143"/>
      <c r="Q3974" s="143"/>
      <c r="R3974" s="143"/>
      <c r="S3974" s="143"/>
      <c r="T3974" s="143"/>
      <c r="U3974" s="143"/>
      <c r="V3974" s="143"/>
      <c r="W3974" s="90">
        <f>IF(AND($AM$17&gt;=$X3974,$AM$17&lt;=$Y3974),'TARIFA ENTREGA A DIRECCION USD'!A3974,$W3975)</f>
        <v>0</v>
      </c>
      <c r="X3974" s="90">
        <v>3965.0010000000002</v>
      </c>
      <c r="Y3974" s="90">
        <v>3966</v>
      </c>
      <c r="Z3974" s="144"/>
    </row>
    <row r="3975" spans="1:26" x14ac:dyDescent="0.2">
      <c r="A3975" s="3"/>
      <c r="B3975" s="3"/>
      <c r="C3975" s="3"/>
      <c r="D3975" s="3"/>
      <c r="E3975" s="3"/>
      <c r="F3975" s="3"/>
      <c r="G3975" s="3"/>
      <c r="I3975" s="143"/>
      <c r="J3975" s="143"/>
      <c r="K3975" s="143"/>
      <c r="L3975" s="143"/>
      <c r="M3975" s="237"/>
      <c r="N3975" s="143"/>
      <c r="O3975" s="143"/>
      <c r="P3975" s="143"/>
      <c r="Q3975" s="143"/>
      <c r="R3975" s="143"/>
      <c r="S3975" s="143"/>
      <c r="T3975" s="143"/>
      <c r="U3975" s="143"/>
      <c r="V3975" s="143"/>
      <c r="W3975" s="90">
        <f>IF(AND($AM$17&gt;=$X3975,$AM$17&lt;=$Y3975),'TARIFA ENTREGA A DIRECCION USD'!A3975,$W3976)</f>
        <v>0</v>
      </c>
      <c r="X3975" s="90">
        <v>3966.0010000000002</v>
      </c>
      <c r="Y3975" s="90">
        <v>3967</v>
      </c>
      <c r="Z3975" s="144"/>
    </row>
    <row r="3976" spans="1:26" x14ac:dyDescent="0.2">
      <c r="A3976" s="3"/>
      <c r="B3976" s="3"/>
      <c r="C3976" s="3"/>
      <c r="D3976" s="3"/>
      <c r="E3976" s="3"/>
      <c r="F3976" s="3"/>
      <c r="G3976" s="3"/>
      <c r="I3976" s="143"/>
      <c r="J3976" s="143"/>
      <c r="K3976" s="143"/>
      <c r="L3976" s="143"/>
      <c r="M3976" s="237"/>
      <c r="N3976" s="143"/>
      <c r="O3976" s="143"/>
      <c r="P3976" s="143"/>
      <c r="Q3976" s="143"/>
      <c r="R3976" s="143"/>
      <c r="S3976" s="143"/>
      <c r="T3976" s="143"/>
      <c r="U3976" s="143"/>
      <c r="V3976" s="143"/>
      <c r="W3976" s="90">
        <f>IF(AND($AM$17&gt;=$X3976,$AM$17&lt;=$Y3976),'TARIFA ENTREGA A DIRECCION USD'!A3976,$W3977)</f>
        <v>0</v>
      </c>
      <c r="X3976" s="90">
        <v>3967.0010000000002</v>
      </c>
      <c r="Y3976" s="90">
        <v>3968</v>
      </c>
      <c r="Z3976" s="144"/>
    </row>
    <row r="3977" spans="1:26" x14ac:dyDescent="0.2">
      <c r="A3977" s="3"/>
      <c r="B3977" s="3"/>
      <c r="C3977" s="3"/>
      <c r="D3977" s="3"/>
      <c r="E3977" s="3"/>
      <c r="F3977" s="3"/>
      <c r="G3977" s="3"/>
      <c r="I3977" s="143"/>
      <c r="J3977" s="143"/>
      <c r="K3977" s="143"/>
      <c r="L3977" s="143"/>
      <c r="M3977" s="237"/>
      <c r="N3977" s="143"/>
      <c r="O3977" s="143"/>
      <c r="P3977" s="143"/>
      <c r="Q3977" s="143"/>
      <c r="R3977" s="143"/>
      <c r="S3977" s="143"/>
      <c r="T3977" s="143"/>
      <c r="U3977" s="143"/>
      <c r="V3977" s="143"/>
      <c r="W3977" s="90">
        <f>IF(AND($AM$17&gt;=$X3977,$AM$17&lt;=$Y3977),'TARIFA ENTREGA A DIRECCION USD'!A3977,$W3978)</f>
        <v>0</v>
      </c>
      <c r="X3977" s="90">
        <v>3968.0010000000002</v>
      </c>
      <c r="Y3977" s="90">
        <v>3969</v>
      </c>
      <c r="Z3977" s="144"/>
    </row>
    <row r="3978" spans="1:26" x14ac:dyDescent="0.2">
      <c r="A3978" s="3"/>
      <c r="B3978" s="3"/>
      <c r="C3978" s="3"/>
      <c r="D3978" s="3"/>
      <c r="E3978" s="3"/>
      <c r="F3978" s="3"/>
      <c r="G3978" s="3"/>
      <c r="I3978" s="143"/>
      <c r="J3978" s="143"/>
      <c r="K3978" s="143"/>
      <c r="L3978" s="143"/>
      <c r="M3978" s="237"/>
      <c r="N3978" s="143"/>
      <c r="O3978" s="143"/>
      <c r="P3978" s="143"/>
      <c r="Q3978" s="143"/>
      <c r="R3978" s="143"/>
      <c r="S3978" s="143"/>
      <c r="T3978" s="143"/>
      <c r="U3978" s="143"/>
      <c r="V3978" s="143"/>
      <c r="W3978" s="90">
        <f>IF(AND($AM$17&gt;=$X3978,$AM$17&lt;=$Y3978),'TARIFA ENTREGA A DIRECCION USD'!A3978,$W3979)</f>
        <v>0</v>
      </c>
      <c r="X3978" s="90">
        <v>3969.0010000000002</v>
      </c>
      <c r="Y3978" s="90">
        <v>3970</v>
      </c>
      <c r="Z3978" s="144"/>
    </row>
    <row r="3979" spans="1:26" x14ac:dyDescent="0.2">
      <c r="A3979" s="3"/>
      <c r="B3979" s="3"/>
      <c r="C3979" s="3"/>
      <c r="D3979" s="3"/>
      <c r="E3979" s="3"/>
      <c r="F3979" s="3"/>
      <c r="G3979" s="3"/>
      <c r="I3979" s="143"/>
      <c r="J3979" s="143"/>
      <c r="K3979" s="143"/>
      <c r="L3979" s="143"/>
      <c r="M3979" s="237"/>
      <c r="N3979" s="143"/>
      <c r="O3979" s="143"/>
      <c r="P3979" s="143"/>
      <c r="Q3979" s="143"/>
      <c r="R3979" s="143"/>
      <c r="S3979" s="143"/>
      <c r="T3979" s="143"/>
      <c r="U3979" s="143"/>
      <c r="V3979" s="143"/>
      <c r="W3979" s="90">
        <f>IF(AND($AM$17&gt;=$X3979,$AM$17&lt;=$Y3979),'TARIFA ENTREGA A DIRECCION USD'!A3979,$W3980)</f>
        <v>0</v>
      </c>
      <c r="X3979" s="90">
        <v>3970.0010000000002</v>
      </c>
      <c r="Y3979" s="90">
        <v>3971</v>
      </c>
      <c r="Z3979" s="144"/>
    </row>
    <row r="3980" spans="1:26" x14ac:dyDescent="0.2">
      <c r="A3980" s="3"/>
      <c r="B3980" s="3"/>
      <c r="C3980" s="3"/>
      <c r="D3980" s="3"/>
      <c r="E3980" s="3"/>
      <c r="F3980" s="3"/>
      <c r="G3980" s="3"/>
      <c r="I3980" s="143"/>
      <c r="J3980" s="143"/>
      <c r="K3980" s="143"/>
      <c r="L3980" s="143"/>
      <c r="M3980" s="237"/>
      <c r="N3980" s="143"/>
      <c r="O3980" s="143"/>
      <c r="P3980" s="143"/>
      <c r="Q3980" s="143"/>
      <c r="R3980" s="143"/>
      <c r="S3980" s="143"/>
      <c r="T3980" s="143"/>
      <c r="U3980" s="143"/>
      <c r="V3980" s="143"/>
      <c r="W3980" s="90">
        <f>IF(AND($AM$17&gt;=$X3980,$AM$17&lt;=$Y3980),'TARIFA ENTREGA A DIRECCION USD'!A3980,$W3981)</f>
        <v>0</v>
      </c>
      <c r="X3980" s="90">
        <v>3971.0010000000002</v>
      </c>
      <c r="Y3980" s="90">
        <v>3972</v>
      </c>
      <c r="Z3980" s="144"/>
    </row>
    <row r="3981" spans="1:26" x14ac:dyDescent="0.2">
      <c r="A3981" s="3"/>
      <c r="B3981" s="3"/>
      <c r="C3981" s="3"/>
      <c r="D3981" s="3"/>
      <c r="E3981" s="3"/>
      <c r="F3981" s="3"/>
      <c r="G3981" s="3"/>
      <c r="I3981" s="143"/>
      <c r="J3981" s="143"/>
      <c r="K3981" s="143"/>
      <c r="L3981" s="143"/>
      <c r="M3981" s="237"/>
      <c r="N3981" s="143"/>
      <c r="O3981" s="143"/>
      <c r="P3981" s="143"/>
      <c r="Q3981" s="143"/>
      <c r="R3981" s="143"/>
      <c r="S3981" s="143"/>
      <c r="T3981" s="143"/>
      <c r="U3981" s="143"/>
      <c r="V3981" s="143"/>
      <c r="W3981" s="90">
        <f>IF(AND($AM$17&gt;=$X3981,$AM$17&lt;=$Y3981),'TARIFA ENTREGA A DIRECCION USD'!A3981,$W3982)</f>
        <v>0</v>
      </c>
      <c r="X3981" s="90">
        <v>3972.0010000000002</v>
      </c>
      <c r="Y3981" s="90">
        <v>3973</v>
      </c>
      <c r="Z3981" s="144"/>
    </row>
    <row r="3982" spans="1:26" x14ac:dyDescent="0.2">
      <c r="A3982" s="3"/>
      <c r="B3982" s="3"/>
      <c r="C3982" s="3"/>
      <c r="D3982" s="3"/>
      <c r="E3982" s="3"/>
      <c r="F3982" s="3"/>
      <c r="G3982" s="3"/>
      <c r="I3982" s="143"/>
      <c r="J3982" s="143"/>
      <c r="K3982" s="143"/>
      <c r="L3982" s="143"/>
      <c r="M3982" s="237"/>
      <c r="N3982" s="143"/>
      <c r="O3982" s="143"/>
      <c r="P3982" s="143"/>
      <c r="Q3982" s="143"/>
      <c r="R3982" s="143"/>
      <c r="S3982" s="143"/>
      <c r="T3982" s="143"/>
      <c r="U3982" s="143"/>
      <c r="V3982" s="143"/>
      <c r="W3982" s="90">
        <f>IF(AND($AM$17&gt;=$X3982,$AM$17&lt;=$Y3982),'TARIFA ENTREGA A DIRECCION USD'!A3982,$W3983)</f>
        <v>0</v>
      </c>
      <c r="X3982" s="90">
        <v>3973.0010000000002</v>
      </c>
      <c r="Y3982" s="90">
        <v>3974</v>
      </c>
      <c r="Z3982" s="144"/>
    </row>
    <row r="3983" spans="1:26" x14ac:dyDescent="0.2">
      <c r="A3983" s="3"/>
      <c r="B3983" s="3"/>
      <c r="C3983" s="3"/>
      <c r="D3983" s="3"/>
      <c r="E3983" s="3"/>
      <c r="F3983" s="3"/>
      <c r="G3983" s="3"/>
      <c r="I3983" s="143"/>
      <c r="J3983" s="143"/>
      <c r="K3983" s="143"/>
      <c r="L3983" s="143"/>
      <c r="M3983" s="237"/>
      <c r="N3983" s="143"/>
      <c r="O3983" s="143"/>
      <c r="P3983" s="143"/>
      <c r="Q3983" s="143"/>
      <c r="R3983" s="143"/>
      <c r="S3983" s="143"/>
      <c r="T3983" s="143"/>
      <c r="U3983" s="143"/>
      <c r="V3983" s="143"/>
      <c r="W3983" s="90">
        <f>IF(AND($AM$17&gt;=$X3983,$AM$17&lt;=$Y3983),'TARIFA ENTREGA A DIRECCION USD'!A3983,$W3984)</f>
        <v>0</v>
      </c>
      <c r="X3983" s="90">
        <v>3974.0010000000002</v>
      </c>
      <c r="Y3983" s="90">
        <v>3975</v>
      </c>
      <c r="Z3983" s="144"/>
    </row>
    <row r="3984" spans="1:26" x14ac:dyDescent="0.2">
      <c r="A3984" s="3"/>
      <c r="B3984" s="3"/>
      <c r="C3984" s="3"/>
      <c r="D3984" s="3"/>
      <c r="E3984" s="3"/>
      <c r="F3984" s="3"/>
      <c r="G3984" s="3"/>
      <c r="I3984" s="143"/>
      <c r="J3984" s="143"/>
      <c r="K3984" s="143"/>
      <c r="L3984" s="143"/>
      <c r="M3984" s="237"/>
      <c r="N3984" s="143"/>
      <c r="O3984" s="143"/>
      <c r="P3984" s="143"/>
      <c r="Q3984" s="143"/>
      <c r="R3984" s="143"/>
      <c r="S3984" s="143"/>
      <c r="T3984" s="143"/>
      <c r="U3984" s="143"/>
      <c r="V3984" s="143"/>
      <c r="W3984" s="90">
        <f>IF(AND($AM$17&gt;=$X3984,$AM$17&lt;=$Y3984),'TARIFA ENTREGA A DIRECCION USD'!A3984,$W3985)</f>
        <v>0</v>
      </c>
      <c r="X3984" s="90">
        <v>3975.0010000000002</v>
      </c>
      <c r="Y3984" s="90">
        <v>3976</v>
      </c>
      <c r="Z3984" s="144"/>
    </row>
    <row r="3985" spans="1:26" x14ac:dyDescent="0.2">
      <c r="A3985" s="3"/>
      <c r="B3985" s="3"/>
      <c r="C3985" s="3"/>
      <c r="D3985" s="3"/>
      <c r="E3985" s="3"/>
      <c r="F3985" s="3"/>
      <c r="G3985" s="3"/>
      <c r="I3985" s="143"/>
      <c r="J3985" s="143"/>
      <c r="K3985" s="143"/>
      <c r="L3985" s="143"/>
      <c r="M3985" s="237"/>
      <c r="N3985" s="143"/>
      <c r="O3985" s="143"/>
      <c r="P3985" s="143"/>
      <c r="Q3985" s="143"/>
      <c r="R3985" s="143"/>
      <c r="S3985" s="143"/>
      <c r="T3985" s="143"/>
      <c r="U3985" s="143"/>
      <c r="V3985" s="143"/>
      <c r="W3985" s="90">
        <f>IF(AND($AM$17&gt;=$X3985,$AM$17&lt;=$Y3985),'TARIFA ENTREGA A DIRECCION USD'!A3985,$W3986)</f>
        <v>0</v>
      </c>
      <c r="X3985" s="90">
        <v>3976.0010000000002</v>
      </c>
      <c r="Y3985" s="90">
        <v>3977</v>
      </c>
      <c r="Z3985" s="144"/>
    </row>
    <row r="3986" spans="1:26" x14ac:dyDescent="0.2">
      <c r="A3986" s="3"/>
      <c r="B3986" s="3"/>
      <c r="C3986" s="3"/>
      <c r="D3986" s="3"/>
      <c r="E3986" s="3"/>
      <c r="F3986" s="3"/>
      <c r="G3986" s="3"/>
      <c r="I3986" s="143"/>
      <c r="J3986" s="143"/>
      <c r="K3986" s="143"/>
      <c r="L3986" s="143"/>
      <c r="M3986" s="237"/>
      <c r="N3986" s="143"/>
      <c r="O3986" s="143"/>
      <c r="P3986" s="143"/>
      <c r="Q3986" s="143"/>
      <c r="R3986" s="143"/>
      <c r="S3986" s="143"/>
      <c r="T3986" s="143"/>
      <c r="U3986" s="143"/>
      <c r="V3986" s="143"/>
      <c r="W3986" s="90">
        <f>IF(AND($AM$17&gt;=$X3986,$AM$17&lt;=$Y3986),'TARIFA ENTREGA A DIRECCION USD'!A3986,$W3987)</f>
        <v>0</v>
      </c>
      <c r="X3986" s="90">
        <v>3977.0010000000002</v>
      </c>
      <c r="Y3986" s="90">
        <v>3978</v>
      </c>
      <c r="Z3986" s="144"/>
    </row>
    <row r="3987" spans="1:26" x14ac:dyDescent="0.2">
      <c r="A3987" s="3"/>
      <c r="B3987" s="3"/>
      <c r="C3987" s="3"/>
      <c r="D3987" s="3"/>
      <c r="E3987" s="3"/>
      <c r="F3987" s="3"/>
      <c r="G3987" s="3"/>
      <c r="I3987" s="143"/>
      <c r="J3987" s="143"/>
      <c r="K3987" s="143"/>
      <c r="L3987" s="143"/>
      <c r="M3987" s="237"/>
      <c r="N3987" s="143"/>
      <c r="O3987" s="143"/>
      <c r="P3987" s="143"/>
      <c r="Q3987" s="143"/>
      <c r="R3987" s="143"/>
      <c r="S3987" s="143"/>
      <c r="T3987" s="143"/>
      <c r="U3987" s="143"/>
      <c r="V3987" s="143"/>
      <c r="W3987" s="90">
        <f>IF(AND($AM$17&gt;=$X3987,$AM$17&lt;=$Y3987),'TARIFA ENTREGA A DIRECCION USD'!A3987,$W3988)</f>
        <v>0</v>
      </c>
      <c r="X3987" s="90">
        <v>3978.0010000000002</v>
      </c>
      <c r="Y3987" s="90">
        <v>3979</v>
      </c>
      <c r="Z3987" s="144"/>
    </row>
    <row r="3988" spans="1:26" x14ac:dyDescent="0.2">
      <c r="A3988" s="3"/>
      <c r="B3988" s="3"/>
      <c r="C3988" s="3"/>
      <c r="D3988" s="3"/>
      <c r="E3988" s="3"/>
      <c r="F3988" s="3"/>
      <c r="G3988" s="3"/>
      <c r="I3988" s="143"/>
      <c r="J3988" s="143"/>
      <c r="K3988" s="143"/>
      <c r="L3988" s="143"/>
      <c r="M3988" s="237"/>
      <c r="N3988" s="143"/>
      <c r="O3988" s="143"/>
      <c r="P3988" s="143"/>
      <c r="Q3988" s="143"/>
      <c r="R3988" s="143"/>
      <c r="S3988" s="143"/>
      <c r="T3988" s="143"/>
      <c r="U3988" s="143"/>
      <c r="V3988" s="143"/>
      <c r="W3988" s="90">
        <f>IF(AND($AM$17&gt;=$X3988,$AM$17&lt;=$Y3988),'TARIFA ENTREGA A DIRECCION USD'!A3988,$W3989)</f>
        <v>0</v>
      </c>
      <c r="X3988" s="90">
        <v>3979.0010000000002</v>
      </c>
      <c r="Y3988" s="90">
        <v>3980</v>
      </c>
      <c r="Z3988" s="144"/>
    </row>
    <row r="3989" spans="1:26" x14ac:dyDescent="0.2">
      <c r="A3989" s="3"/>
      <c r="B3989" s="3"/>
      <c r="C3989" s="3"/>
      <c r="D3989" s="3"/>
      <c r="E3989" s="3"/>
      <c r="F3989" s="3"/>
      <c r="G3989" s="3"/>
      <c r="I3989" s="143"/>
      <c r="J3989" s="143"/>
      <c r="K3989" s="143"/>
      <c r="L3989" s="143"/>
      <c r="M3989" s="237"/>
      <c r="N3989" s="143"/>
      <c r="O3989" s="143"/>
      <c r="P3989" s="143"/>
      <c r="Q3989" s="143"/>
      <c r="R3989" s="143"/>
      <c r="S3989" s="143"/>
      <c r="T3989" s="143"/>
      <c r="U3989" s="143"/>
      <c r="V3989" s="143"/>
      <c r="W3989" s="90">
        <f>IF(AND($AM$17&gt;=$X3989,$AM$17&lt;=$Y3989),'TARIFA ENTREGA A DIRECCION USD'!A3989,$W3990)</f>
        <v>0</v>
      </c>
      <c r="X3989" s="90">
        <v>3980.0010000000002</v>
      </c>
      <c r="Y3989" s="90">
        <v>3981</v>
      </c>
      <c r="Z3989" s="144"/>
    </row>
    <row r="3990" spans="1:26" x14ac:dyDescent="0.2">
      <c r="A3990" s="3"/>
      <c r="B3990" s="3"/>
      <c r="C3990" s="3"/>
      <c r="D3990" s="3"/>
      <c r="E3990" s="3"/>
      <c r="F3990" s="3"/>
      <c r="G3990" s="3"/>
      <c r="I3990" s="143"/>
      <c r="J3990" s="143"/>
      <c r="K3990" s="143"/>
      <c r="L3990" s="143"/>
      <c r="M3990" s="237"/>
      <c r="N3990" s="143"/>
      <c r="O3990" s="143"/>
      <c r="P3990" s="143"/>
      <c r="Q3990" s="143"/>
      <c r="R3990" s="143"/>
      <c r="S3990" s="143"/>
      <c r="T3990" s="143"/>
      <c r="U3990" s="143"/>
      <c r="V3990" s="143"/>
      <c r="W3990" s="90">
        <f>IF(AND($AM$17&gt;=$X3990,$AM$17&lt;=$Y3990),'TARIFA ENTREGA A DIRECCION USD'!A3990,$W3991)</f>
        <v>0</v>
      </c>
      <c r="X3990" s="90">
        <v>3981.0010000000002</v>
      </c>
      <c r="Y3990" s="90">
        <v>3982</v>
      </c>
      <c r="Z3990" s="144"/>
    </row>
    <row r="3991" spans="1:26" x14ac:dyDescent="0.2">
      <c r="A3991" s="3"/>
      <c r="B3991" s="3"/>
      <c r="C3991" s="3"/>
      <c r="D3991" s="3"/>
      <c r="E3991" s="3"/>
      <c r="F3991" s="3"/>
      <c r="G3991" s="3"/>
      <c r="I3991" s="143"/>
      <c r="J3991" s="143"/>
      <c r="K3991" s="143"/>
      <c r="L3991" s="143"/>
      <c r="M3991" s="237"/>
      <c r="N3991" s="143"/>
      <c r="O3991" s="143"/>
      <c r="P3991" s="143"/>
      <c r="Q3991" s="143"/>
      <c r="R3991" s="143"/>
      <c r="S3991" s="143"/>
      <c r="T3991" s="143"/>
      <c r="U3991" s="143"/>
      <c r="V3991" s="143"/>
      <c r="W3991" s="90">
        <f>IF(AND($AM$17&gt;=$X3991,$AM$17&lt;=$Y3991),'TARIFA ENTREGA A DIRECCION USD'!A3991,$W3992)</f>
        <v>0</v>
      </c>
      <c r="X3991" s="90">
        <v>3982.0010000000002</v>
      </c>
      <c r="Y3991" s="90">
        <v>3983</v>
      </c>
      <c r="Z3991" s="144"/>
    </row>
    <row r="3992" spans="1:26" x14ac:dyDescent="0.2">
      <c r="A3992" s="3"/>
      <c r="B3992" s="3"/>
      <c r="C3992" s="3"/>
      <c r="D3992" s="3"/>
      <c r="E3992" s="3"/>
      <c r="F3992" s="3"/>
      <c r="G3992" s="3"/>
      <c r="I3992" s="143"/>
      <c r="J3992" s="143"/>
      <c r="K3992" s="143"/>
      <c r="L3992" s="143"/>
      <c r="M3992" s="237"/>
      <c r="N3992" s="143"/>
      <c r="O3992" s="143"/>
      <c r="P3992" s="143"/>
      <c r="Q3992" s="143"/>
      <c r="R3992" s="143"/>
      <c r="S3992" s="143"/>
      <c r="T3992" s="143"/>
      <c r="U3992" s="143"/>
      <c r="V3992" s="143"/>
      <c r="W3992" s="90">
        <f>IF(AND($AM$17&gt;=$X3992,$AM$17&lt;=$Y3992),'TARIFA ENTREGA A DIRECCION USD'!A3992,$W3993)</f>
        <v>0</v>
      </c>
      <c r="X3992" s="90">
        <v>3983.0010000000002</v>
      </c>
      <c r="Y3992" s="90">
        <v>3984</v>
      </c>
      <c r="Z3992" s="144"/>
    </row>
    <row r="3993" spans="1:26" x14ac:dyDescent="0.2">
      <c r="A3993" s="3"/>
      <c r="B3993" s="3"/>
      <c r="C3993" s="3"/>
      <c r="D3993" s="3"/>
      <c r="E3993" s="3"/>
      <c r="F3993" s="3"/>
      <c r="G3993" s="3"/>
      <c r="I3993" s="143"/>
      <c r="J3993" s="143"/>
      <c r="K3993" s="143"/>
      <c r="L3993" s="143"/>
      <c r="M3993" s="237"/>
      <c r="N3993" s="143"/>
      <c r="O3993" s="143"/>
      <c r="P3993" s="143"/>
      <c r="Q3993" s="143"/>
      <c r="R3993" s="143"/>
      <c r="S3993" s="143"/>
      <c r="T3993" s="143"/>
      <c r="U3993" s="143"/>
      <c r="V3993" s="143"/>
      <c r="W3993" s="90">
        <f>IF(AND($AM$17&gt;=$X3993,$AM$17&lt;=$Y3993),'TARIFA ENTREGA A DIRECCION USD'!A3993,$W3994)</f>
        <v>0</v>
      </c>
      <c r="X3993" s="90">
        <v>3984.0010000000002</v>
      </c>
      <c r="Y3993" s="90">
        <v>3985</v>
      </c>
      <c r="Z3993" s="144"/>
    </row>
    <row r="3994" spans="1:26" x14ac:dyDescent="0.2">
      <c r="A3994" s="3"/>
      <c r="B3994" s="3"/>
      <c r="C3994" s="3"/>
      <c r="D3994" s="3"/>
      <c r="E3994" s="3"/>
      <c r="F3994" s="3"/>
      <c r="G3994" s="3"/>
      <c r="I3994" s="143"/>
      <c r="J3994" s="143"/>
      <c r="K3994" s="143"/>
      <c r="L3994" s="143"/>
      <c r="M3994" s="237"/>
      <c r="N3994" s="143"/>
      <c r="O3994" s="143"/>
      <c r="P3994" s="143"/>
      <c r="Q3994" s="143"/>
      <c r="R3994" s="143"/>
      <c r="S3994" s="143"/>
      <c r="T3994" s="143"/>
      <c r="U3994" s="143"/>
      <c r="V3994" s="143"/>
      <c r="W3994" s="90">
        <f>IF(AND($AM$17&gt;=$X3994,$AM$17&lt;=$Y3994),'TARIFA ENTREGA A DIRECCION USD'!A3994,$W3995)</f>
        <v>0</v>
      </c>
      <c r="X3994" s="90">
        <v>3985.0010000000002</v>
      </c>
      <c r="Y3994" s="90">
        <v>3986</v>
      </c>
      <c r="Z3994" s="144"/>
    </row>
    <row r="3995" spans="1:26" x14ac:dyDescent="0.2">
      <c r="A3995" s="3"/>
      <c r="B3995" s="3"/>
      <c r="C3995" s="3"/>
      <c r="D3995" s="3"/>
      <c r="E3995" s="3"/>
      <c r="F3995" s="3"/>
      <c r="G3995" s="3"/>
      <c r="I3995" s="143"/>
      <c r="J3995" s="143"/>
      <c r="K3995" s="143"/>
      <c r="L3995" s="143"/>
      <c r="M3995" s="237"/>
      <c r="N3995" s="143"/>
      <c r="O3995" s="143"/>
      <c r="P3995" s="143"/>
      <c r="Q3995" s="143"/>
      <c r="R3995" s="143"/>
      <c r="S3995" s="143"/>
      <c r="T3995" s="143"/>
      <c r="U3995" s="143"/>
      <c r="V3995" s="143"/>
      <c r="W3995" s="90">
        <f>IF(AND($AM$17&gt;=$X3995,$AM$17&lt;=$Y3995),'TARIFA ENTREGA A DIRECCION USD'!A3995,$W3996)</f>
        <v>0</v>
      </c>
      <c r="X3995" s="90">
        <v>3986.0010000000002</v>
      </c>
      <c r="Y3995" s="90">
        <v>3987</v>
      </c>
      <c r="Z3995" s="144"/>
    </row>
    <row r="3996" spans="1:26" x14ac:dyDescent="0.2">
      <c r="A3996" s="3"/>
      <c r="B3996" s="3"/>
      <c r="C3996" s="3"/>
      <c r="D3996" s="3"/>
      <c r="E3996" s="3"/>
      <c r="F3996" s="3"/>
      <c r="G3996" s="3"/>
      <c r="I3996" s="143"/>
      <c r="J3996" s="143"/>
      <c r="K3996" s="143"/>
      <c r="L3996" s="143"/>
      <c r="M3996" s="237"/>
      <c r="N3996" s="143"/>
      <c r="O3996" s="143"/>
      <c r="P3996" s="143"/>
      <c r="Q3996" s="143"/>
      <c r="R3996" s="143"/>
      <c r="S3996" s="143"/>
      <c r="T3996" s="143"/>
      <c r="U3996" s="143"/>
      <c r="V3996" s="143"/>
      <c r="W3996" s="90">
        <f>IF(AND($AM$17&gt;=$X3996,$AM$17&lt;=$Y3996),'TARIFA ENTREGA A DIRECCION USD'!A3996,$W3997)</f>
        <v>0</v>
      </c>
      <c r="X3996" s="90">
        <v>3987.0010000000002</v>
      </c>
      <c r="Y3996" s="90">
        <v>3988</v>
      </c>
      <c r="Z3996" s="144"/>
    </row>
    <row r="3997" spans="1:26" x14ac:dyDescent="0.2">
      <c r="A3997" s="3"/>
      <c r="B3997" s="3"/>
      <c r="C3997" s="3"/>
      <c r="D3997" s="3"/>
      <c r="E3997" s="3"/>
      <c r="F3997" s="3"/>
      <c r="G3997" s="3"/>
      <c r="I3997" s="143"/>
      <c r="J3997" s="143"/>
      <c r="K3997" s="143"/>
      <c r="L3997" s="143"/>
      <c r="M3997" s="237"/>
      <c r="N3997" s="143"/>
      <c r="O3997" s="143"/>
      <c r="P3997" s="143"/>
      <c r="Q3997" s="143"/>
      <c r="R3997" s="143"/>
      <c r="S3997" s="143"/>
      <c r="T3997" s="143"/>
      <c r="U3997" s="143"/>
      <c r="V3997" s="143"/>
      <c r="W3997" s="90">
        <f>IF(AND($AM$17&gt;=$X3997,$AM$17&lt;=$Y3997),'TARIFA ENTREGA A DIRECCION USD'!A3997,$W3998)</f>
        <v>0</v>
      </c>
      <c r="X3997" s="90">
        <v>3988.0010000000002</v>
      </c>
      <c r="Y3997" s="90">
        <v>3989</v>
      </c>
      <c r="Z3997" s="144"/>
    </row>
    <row r="3998" spans="1:26" x14ac:dyDescent="0.2">
      <c r="A3998" s="3"/>
      <c r="B3998" s="3"/>
      <c r="C3998" s="3"/>
      <c r="D3998" s="3"/>
      <c r="E3998" s="3"/>
      <c r="F3998" s="3"/>
      <c r="G3998" s="3"/>
      <c r="I3998" s="143"/>
      <c r="J3998" s="143"/>
      <c r="K3998" s="143"/>
      <c r="L3998" s="143"/>
      <c r="M3998" s="237"/>
      <c r="N3998" s="143"/>
      <c r="O3998" s="143"/>
      <c r="P3998" s="143"/>
      <c r="Q3998" s="143"/>
      <c r="R3998" s="143"/>
      <c r="S3998" s="143"/>
      <c r="T3998" s="143"/>
      <c r="U3998" s="143"/>
      <c r="V3998" s="143"/>
      <c r="W3998" s="90">
        <f>IF(AND($AM$17&gt;=$X3998,$AM$17&lt;=$Y3998),'TARIFA ENTREGA A DIRECCION USD'!A3998,$W3999)</f>
        <v>0</v>
      </c>
      <c r="X3998" s="90">
        <v>3989.0010000000002</v>
      </c>
      <c r="Y3998" s="90">
        <v>3990</v>
      </c>
      <c r="Z3998" s="144"/>
    </row>
    <row r="3999" spans="1:26" x14ac:dyDescent="0.2">
      <c r="A3999" s="3"/>
      <c r="B3999" s="3"/>
      <c r="C3999" s="3"/>
      <c r="D3999" s="3"/>
      <c r="E3999" s="3"/>
      <c r="F3999" s="3"/>
      <c r="G3999" s="3"/>
      <c r="I3999" s="143"/>
      <c r="J3999" s="143"/>
      <c r="K3999" s="143"/>
      <c r="L3999" s="143"/>
      <c r="M3999" s="237"/>
      <c r="N3999" s="143"/>
      <c r="O3999" s="143"/>
      <c r="P3999" s="143"/>
      <c r="Q3999" s="143"/>
      <c r="R3999" s="143"/>
      <c r="S3999" s="143"/>
      <c r="T3999" s="143"/>
      <c r="U3999" s="143"/>
      <c r="V3999" s="143"/>
      <c r="W3999" s="90">
        <f>IF(AND($AM$17&gt;=$X3999,$AM$17&lt;=$Y3999),'TARIFA ENTREGA A DIRECCION USD'!A3999,$W4000)</f>
        <v>0</v>
      </c>
      <c r="X3999" s="90">
        <v>3990.0010000000002</v>
      </c>
      <c r="Y3999" s="90">
        <v>3991</v>
      </c>
      <c r="Z3999" s="144"/>
    </row>
    <row r="4000" spans="1:26" x14ac:dyDescent="0.2">
      <c r="A4000" s="3"/>
      <c r="B4000" s="3"/>
      <c r="C4000" s="3"/>
      <c r="D4000" s="3"/>
      <c r="E4000" s="3"/>
      <c r="F4000" s="3"/>
      <c r="G4000" s="3"/>
      <c r="I4000" s="143"/>
      <c r="J4000" s="143"/>
      <c r="K4000" s="143"/>
      <c r="L4000" s="143"/>
      <c r="M4000" s="237"/>
      <c r="N4000" s="143"/>
      <c r="O4000" s="143"/>
      <c r="P4000" s="143"/>
      <c r="Q4000" s="143"/>
      <c r="R4000" s="143"/>
      <c r="S4000" s="143"/>
      <c r="T4000" s="143"/>
      <c r="U4000" s="143"/>
      <c r="V4000" s="143"/>
      <c r="W4000" s="90">
        <f>IF(AND($AM$17&gt;=$X4000,$AM$17&lt;=$Y4000),'TARIFA ENTREGA A DIRECCION USD'!A4000,$W4001)</f>
        <v>0</v>
      </c>
      <c r="X4000" s="90">
        <v>3991.0010000000002</v>
      </c>
      <c r="Y4000" s="90">
        <v>3992</v>
      </c>
      <c r="Z4000" s="144"/>
    </row>
    <row r="4001" spans="1:26" x14ac:dyDescent="0.2">
      <c r="A4001" s="3"/>
      <c r="B4001" s="3"/>
      <c r="C4001" s="3"/>
      <c r="D4001" s="3"/>
      <c r="E4001" s="3"/>
      <c r="F4001" s="3"/>
      <c r="G4001" s="3"/>
      <c r="I4001" s="143"/>
      <c r="J4001" s="143"/>
      <c r="K4001" s="143"/>
      <c r="L4001" s="143"/>
      <c r="M4001" s="237"/>
      <c r="N4001" s="143"/>
      <c r="O4001" s="143"/>
      <c r="P4001" s="143"/>
      <c r="Q4001" s="143"/>
      <c r="R4001" s="143"/>
      <c r="S4001" s="143"/>
      <c r="T4001" s="143"/>
      <c r="U4001" s="143"/>
      <c r="V4001" s="143"/>
      <c r="W4001" s="90">
        <f>IF(AND($AM$17&gt;=$X4001,$AM$17&lt;=$Y4001),'TARIFA ENTREGA A DIRECCION USD'!A4001,$W4002)</f>
        <v>0</v>
      </c>
      <c r="X4001" s="90">
        <v>3992.0010000000002</v>
      </c>
      <c r="Y4001" s="90">
        <v>3993</v>
      </c>
      <c r="Z4001" s="144"/>
    </row>
    <row r="4002" spans="1:26" x14ac:dyDescent="0.2">
      <c r="A4002" s="3"/>
      <c r="B4002" s="3"/>
      <c r="C4002" s="3"/>
      <c r="D4002" s="3"/>
      <c r="E4002" s="3"/>
      <c r="F4002" s="3"/>
      <c r="G4002" s="3"/>
      <c r="I4002" s="143"/>
      <c r="J4002" s="143"/>
      <c r="K4002" s="143"/>
      <c r="L4002" s="143"/>
      <c r="M4002" s="237"/>
      <c r="N4002" s="143"/>
      <c r="O4002" s="143"/>
      <c r="P4002" s="143"/>
      <c r="Q4002" s="143"/>
      <c r="R4002" s="143"/>
      <c r="S4002" s="143"/>
      <c r="T4002" s="143"/>
      <c r="U4002" s="143"/>
      <c r="V4002" s="143"/>
      <c r="W4002" s="90">
        <f>IF(AND($AM$17&gt;=$X4002,$AM$17&lt;=$Y4002),'TARIFA ENTREGA A DIRECCION USD'!A4002,$W4003)</f>
        <v>0</v>
      </c>
      <c r="X4002" s="90">
        <v>3993.0010000000002</v>
      </c>
      <c r="Y4002" s="90">
        <v>3994</v>
      </c>
      <c r="Z4002" s="144"/>
    </row>
    <row r="4003" spans="1:26" x14ac:dyDescent="0.2">
      <c r="A4003" s="3"/>
      <c r="B4003" s="3"/>
      <c r="C4003" s="3"/>
      <c r="D4003" s="3"/>
      <c r="E4003" s="3"/>
      <c r="F4003" s="3"/>
      <c r="G4003" s="3"/>
      <c r="I4003" s="143"/>
      <c r="J4003" s="143"/>
      <c r="K4003" s="143"/>
      <c r="L4003" s="143"/>
      <c r="M4003" s="237"/>
      <c r="N4003" s="143"/>
      <c r="O4003" s="143"/>
      <c r="P4003" s="143"/>
      <c r="Q4003" s="143"/>
      <c r="R4003" s="143"/>
      <c r="S4003" s="143"/>
      <c r="T4003" s="143"/>
      <c r="U4003" s="143"/>
      <c r="V4003" s="143"/>
      <c r="W4003" s="90">
        <f>IF(AND($AM$17&gt;=$X4003,$AM$17&lt;=$Y4003),'TARIFA ENTREGA A DIRECCION USD'!A4003,$W4004)</f>
        <v>0</v>
      </c>
      <c r="X4003" s="90">
        <v>3994.0010000000002</v>
      </c>
      <c r="Y4003" s="90">
        <v>3995</v>
      </c>
      <c r="Z4003" s="144"/>
    </row>
    <row r="4004" spans="1:26" x14ac:dyDescent="0.2">
      <c r="A4004" s="3"/>
      <c r="B4004" s="3"/>
      <c r="C4004" s="3"/>
      <c r="D4004" s="3"/>
      <c r="E4004" s="3"/>
      <c r="F4004" s="3"/>
      <c r="G4004" s="3"/>
      <c r="I4004" s="143"/>
      <c r="J4004" s="143"/>
      <c r="K4004" s="143"/>
      <c r="L4004" s="143"/>
      <c r="M4004" s="237"/>
      <c r="N4004" s="143"/>
      <c r="O4004" s="143"/>
      <c r="P4004" s="143"/>
      <c r="Q4004" s="143"/>
      <c r="R4004" s="143"/>
      <c r="S4004" s="143"/>
      <c r="T4004" s="143"/>
      <c r="U4004" s="143"/>
      <c r="V4004" s="143"/>
      <c r="W4004" s="90">
        <f>IF(AND($AM$17&gt;=$X4004,$AM$17&lt;=$Y4004),'TARIFA ENTREGA A DIRECCION USD'!A4004,$W4005)</f>
        <v>0</v>
      </c>
      <c r="X4004" s="90">
        <v>3995.0010000000002</v>
      </c>
      <c r="Y4004" s="90">
        <v>3996</v>
      </c>
      <c r="Z4004" s="144"/>
    </row>
    <row r="4005" spans="1:26" x14ac:dyDescent="0.2">
      <c r="A4005" s="3"/>
      <c r="B4005" s="3"/>
      <c r="C4005" s="3"/>
      <c r="D4005" s="3"/>
      <c r="E4005" s="3"/>
      <c r="F4005" s="3"/>
      <c r="G4005" s="3"/>
      <c r="I4005" s="143"/>
      <c r="J4005" s="143"/>
      <c r="K4005" s="143"/>
      <c r="L4005" s="143"/>
      <c r="M4005" s="237"/>
      <c r="N4005" s="143"/>
      <c r="O4005" s="143"/>
      <c r="P4005" s="143"/>
      <c r="Q4005" s="143"/>
      <c r="R4005" s="143"/>
      <c r="S4005" s="143"/>
      <c r="T4005" s="143"/>
      <c r="U4005" s="143"/>
      <c r="V4005" s="143"/>
      <c r="W4005" s="90">
        <f>IF(AND($AM$17&gt;=$X4005,$AM$17&lt;=$Y4005),'TARIFA ENTREGA A DIRECCION USD'!A4005,$W4006)</f>
        <v>0</v>
      </c>
      <c r="X4005" s="90">
        <v>3996.0010000000002</v>
      </c>
      <c r="Y4005" s="90">
        <v>3997</v>
      </c>
      <c r="Z4005" s="144"/>
    </row>
    <row r="4006" spans="1:26" x14ac:dyDescent="0.2">
      <c r="A4006" s="3"/>
      <c r="B4006" s="3"/>
      <c r="C4006" s="3"/>
      <c r="D4006" s="3"/>
      <c r="E4006" s="3"/>
      <c r="F4006" s="3"/>
      <c r="G4006" s="3"/>
      <c r="I4006" s="143"/>
      <c r="J4006" s="143"/>
      <c r="K4006" s="143"/>
      <c r="L4006" s="143"/>
      <c r="M4006" s="237"/>
      <c r="N4006" s="143"/>
      <c r="O4006" s="143"/>
      <c r="P4006" s="143"/>
      <c r="Q4006" s="143"/>
      <c r="R4006" s="143"/>
      <c r="S4006" s="143"/>
      <c r="T4006" s="143"/>
      <c r="U4006" s="143"/>
      <c r="V4006" s="143"/>
      <c r="W4006" s="90">
        <f>IF(AND($AM$17&gt;=$X4006,$AM$17&lt;=$Y4006),'TARIFA ENTREGA A DIRECCION USD'!A4006,$W4007)</f>
        <v>0</v>
      </c>
      <c r="X4006" s="90">
        <v>3997.0010000000002</v>
      </c>
      <c r="Y4006" s="90">
        <v>3998</v>
      </c>
      <c r="Z4006" s="144"/>
    </row>
    <row r="4007" spans="1:26" x14ac:dyDescent="0.2">
      <c r="A4007" s="3"/>
      <c r="B4007" s="3"/>
      <c r="C4007" s="3"/>
      <c r="D4007" s="3"/>
      <c r="E4007" s="3"/>
      <c r="F4007" s="3"/>
      <c r="G4007" s="3"/>
      <c r="I4007" s="143"/>
      <c r="J4007" s="143"/>
      <c r="K4007" s="143"/>
      <c r="L4007" s="143"/>
      <c r="M4007" s="237"/>
      <c r="N4007" s="143"/>
      <c r="O4007" s="143"/>
      <c r="P4007" s="143"/>
      <c r="Q4007" s="143"/>
      <c r="R4007" s="143"/>
      <c r="S4007" s="143"/>
      <c r="T4007" s="143"/>
      <c r="U4007" s="143"/>
      <c r="V4007" s="143"/>
      <c r="W4007" s="90">
        <f>IF(AND($AM$17&gt;=$X4007,$AM$17&lt;=$Y4007),'TARIFA ENTREGA A DIRECCION USD'!A4007,$W4008)</f>
        <v>0</v>
      </c>
      <c r="X4007" s="90">
        <v>3998.0010000000002</v>
      </c>
      <c r="Y4007" s="90">
        <v>3999</v>
      </c>
      <c r="Z4007" s="144"/>
    </row>
    <row r="4008" spans="1:26" x14ac:dyDescent="0.2">
      <c r="A4008" s="3"/>
      <c r="B4008" s="3"/>
      <c r="C4008" s="3"/>
      <c r="D4008" s="3"/>
      <c r="E4008" s="3"/>
      <c r="F4008" s="3"/>
      <c r="G4008" s="3"/>
      <c r="I4008" s="143"/>
      <c r="J4008" s="143"/>
      <c r="K4008" s="143"/>
      <c r="L4008" s="143"/>
      <c r="M4008" s="237"/>
      <c r="N4008" s="143"/>
      <c r="O4008" s="143"/>
      <c r="P4008" s="143"/>
      <c r="Q4008" s="143"/>
      <c r="R4008" s="143"/>
      <c r="S4008" s="143"/>
      <c r="T4008" s="143"/>
      <c r="U4008" s="143"/>
      <c r="V4008" s="143"/>
      <c r="W4008" s="90">
        <f>IF(AND($AM$17&gt;=$X4008,$AM$17&lt;=$Y4008),'TARIFA ENTREGA A DIRECCION USD'!A4008,$W4009)</f>
        <v>0</v>
      </c>
      <c r="X4008" s="90">
        <v>3999.0010000000002</v>
      </c>
      <c r="Y4008" s="90">
        <v>4000</v>
      </c>
      <c r="Z4008" s="144"/>
    </row>
    <row r="4009" spans="1:26" x14ac:dyDescent="0.2">
      <c r="A4009" s="3"/>
      <c r="B4009" s="3"/>
      <c r="C4009" s="3"/>
      <c r="D4009" s="3"/>
      <c r="E4009" s="3"/>
      <c r="F4009" s="3"/>
      <c r="G4009" s="3"/>
      <c r="I4009" s="143"/>
      <c r="J4009" s="143"/>
      <c r="K4009" s="143"/>
      <c r="L4009" s="143"/>
      <c r="M4009" s="237"/>
      <c r="N4009" s="143"/>
      <c r="O4009" s="143"/>
      <c r="P4009" s="143"/>
      <c r="Q4009" s="143"/>
      <c r="R4009" s="143"/>
      <c r="S4009" s="143"/>
      <c r="T4009" s="143"/>
      <c r="U4009" s="143"/>
      <c r="V4009" s="143"/>
      <c r="W4009" s="90">
        <f>IF(AND($AM$17&gt;=$X4009,$AM$17&lt;=$Y4009),'TARIFA ENTREGA A DIRECCION USD'!A4009,$W4010)</f>
        <v>0</v>
      </c>
      <c r="X4009" s="90">
        <v>4000.0010000000002</v>
      </c>
      <c r="Y4009" s="90">
        <v>4001</v>
      </c>
      <c r="Z4009" s="144"/>
    </row>
    <row r="4010" spans="1:26" x14ac:dyDescent="0.2">
      <c r="A4010" s="3"/>
      <c r="B4010" s="3"/>
      <c r="C4010" s="3"/>
      <c r="D4010" s="3"/>
      <c r="E4010" s="3"/>
      <c r="F4010" s="3"/>
      <c r="G4010" s="3"/>
      <c r="I4010" s="143"/>
      <c r="J4010" s="143"/>
      <c r="K4010" s="143"/>
      <c r="L4010" s="143"/>
      <c r="M4010" s="237"/>
      <c r="N4010" s="143"/>
      <c r="O4010" s="143"/>
      <c r="P4010" s="143"/>
      <c r="Q4010" s="143"/>
      <c r="R4010" s="143"/>
      <c r="S4010" s="143"/>
      <c r="T4010" s="143"/>
      <c r="U4010" s="143"/>
      <c r="V4010" s="143"/>
      <c r="W4010" s="90">
        <f>IF(AND($AM$17&gt;=$X4010,$AM$17&lt;=$Y4010),'TARIFA ENTREGA A DIRECCION USD'!A4010,$W4011)</f>
        <v>0</v>
      </c>
      <c r="X4010" s="90">
        <v>4001.0010000000002</v>
      </c>
      <c r="Y4010" s="90">
        <v>4002</v>
      </c>
      <c r="Z4010" s="144"/>
    </row>
    <row r="4011" spans="1:26" x14ac:dyDescent="0.2">
      <c r="A4011" s="3"/>
      <c r="B4011" s="3"/>
      <c r="C4011" s="3"/>
      <c r="D4011" s="3"/>
      <c r="E4011" s="3"/>
      <c r="F4011" s="3"/>
      <c r="G4011" s="3"/>
      <c r="I4011" s="143"/>
      <c r="J4011" s="143"/>
      <c r="K4011" s="143"/>
      <c r="L4011" s="143"/>
      <c r="M4011" s="237"/>
      <c r="N4011" s="143"/>
      <c r="O4011" s="143"/>
      <c r="P4011" s="143"/>
      <c r="Q4011" s="143"/>
      <c r="R4011" s="143"/>
      <c r="S4011" s="143"/>
      <c r="T4011" s="143"/>
      <c r="U4011" s="143"/>
      <c r="V4011" s="143"/>
      <c r="W4011" s="90">
        <f>IF(AND($AM$17&gt;=$X4011,$AM$17&lt;=$Y4011),'TARIFA ENTREGA A DIRECCION USD'!A4011,$W4012)</f>
        <v>0</v>
      </c>
      <c r="X4011" s="90">
        <v>4002.0010000000002</v>
      </c>
      <c r="Y4011" s="90">
        <v>4003</v>
      </c>
      <c r="Z4011" s="144"/>
    </row>
    <row r="4012" spans="1:26" x14ac:dyDescent="0.2">
      <c r="A4012" s="3"/>
      <c r="B4012" s="3"/>
      <c r="C4012" s="3"/>
      <c r="D4012" s="3"/>
      <c r="E4012" s="3"/>
      <c r="F4012" s="3"/>
      <c r="G4012" s="3"/>
      <c r="I4012" s="143"/>
      <c r="J4012" s="143"/>
      <c r="K4012" s="143"/>
      <c r="L4012" s="143"/>
      <c r="M4012" s="237"/>
      <c r="N4012" s="143"/>
      <c r="O4012" s="143"/>
      <c r="P4012" s="143"/>
      <c r="Q4012" s="143"/>
      <c r="R4012" s="143"/>
      <c r="S4012" s="143"/>
      <c r="T4012" s="143"/>
      <c r="U4012" s="143"/>
      <c r="V4012" s="143"/>
      <c r="W4012" s="90">
        <f>IF(AND($AM$17&gt;=$X4012,$AM$17&lt;=$Y4012),'TARIFA ENTREGA A DIRECCION USD'!A4012,$W4013)</f>
        <v>0</v>
      </c>
      <c r="X4012" s="90">
        <v>4003.0010000000002</v>
      </c>
      <c r="Y4012" s="90">
        <v>4004</v>
      </c>
      <c r="Z4012" s="144"/>
    </row>
    <row r="4013" spans="1:26" x14ac:dyDescent="0.2">
      <c r="A4013" s="3"/>
      <c r="B4013" s="3"/>
      <c r="C4013" s="3"/>
      <c r="D4013" s="3"/>
      <c r="E4013" s="3"/>
      <c r="F4013" s="3"/>
      <c r="G4013" s="3"/>
      <c r="I4013" s="143"/>
      <c r="J4013" s="143"/>
      <c r="K4013" s="143"/>
      <c r="L4013" s="143"/>
      <c r="M4013" s="237"/>
      <c r="N4013" s="143"/>
      <c r="O4013" s="143"/>
      <c r="P4013" s="143"/>
      <c r="Q4013" s="143"/>
      <c r="R4013" s="143"/>
      <c r="S4013" s="143"/>
      <c r="T4013" s="143"/>
      <c r="U4013" s="143"/>
      <c r="V4013" s="143"/>
      <c r="W4013" s="90">
        <f>IF(AND($AM$17&gt;=$X4013,$AM$17&lt;=$Y4013),'TARIFA ENTREGA A DIRECCION USD'!A4013,$W4014)</f>
        <v>0</v>
      </c>
      <c r="X4013" s="90">
        <v>4004.0010000000002</v>
      </c>
      <c r="Y4013" s="90">
        <v>4005</v>
      </c>
      <c r="Z4013" s="144"/>
    </row>
    <row r="4014" spans="1:26" x14ac:dyDescent="0.2">
      <c r="A4014" s="3"/>
      <c r="B4014" s="3"/>
      <c r="C4014" s="3"/>
      <c r="D4014" s="3"/>
      <c r="E4014" s="3"/>
      <c r="F4014" s="3"/>
      <c r="G4014" s="3"/>
      <c r="I4014" s="143"/>
      <c r="J4014" s="143"/>
      <c r="K4014" s="143"/>
      <c r="L4014" s="143"/>
      <c r="M4014" s="237"/>
      <c r="N4014" s="143"/>
      <c r="O4014" s="143"/>
      <c r="P4014" s="143"/>
      <c r="Q4014" s="143"/>
      <c r="R4014" s="143"/>
      <c r="S4014" s="143"/>
      <c r="T4014" s="143"/>
      <c r="U4014" s="143"/>
      <c r="V4014" s="143"/>
      <c r="W4014" s="90">
        <f>IF(AND($AM$17&gt;=$X4014,$AM$17&lt;=$Y4014),'TARIFA ENTREGA A DIRECCION USD'!A4014,$W4015)</f>
        <v>0</v>
      </c>
      <c r="X4014" s="90">
        <v>4005.0010000000002</v>
      </c>
      <c r="Y4014" s="90">
        <v>4006</v>
      </c>
      <c r="Z4014" s="144"/>
    </row>
    <row r="4015" spans="1:26" x14ac:dyDescent="0.2">
      <c r="A4015" s="3"/>
      <c r="B4015" s="3"/>
      <c r="C4015" s="3"/>
      <c r="D4015" s="3"/>
      <c r="E4015" s="3"/>
      <c r="F4015" s="3"/>
      <c r="G4015" s="3"/>
      <c r="I4015" s="143"/>
      <c r="J4015" s="143"/>
      <c r="K4015" s="143"/>
      <c r="L4015" s="143"/>
      <c r="M4015" s="237"/>
      <c r="N4015" s="143"/>
      <c r="O4015" s="143"/>
      <c r="P4015" s="143"/>
      <c r="Q4015" s="143"/>
      <c r="R4015" s="143"/>
      <c r="S4015" s="143"/>
      <c r="T4015" s="143"/>
      <c r="U4015" s="143"/>
      <c r="V4015" s="143"/>
      <c r="W4015" s="90">
        <f>IF(AND($AM$17&gt;=$X4015,$AM$17&lt;=$Y4015),'TARIFA ENTREGA A DIRECCION USD'!A4015,$W4016)</f>
        <v>0</v>
      </c>
      <c r="X4015" s="90">
        <v>4006.0010000000002</v>
      </c>
      <c r="Y4015" s="90">
        <v>4007</v>
      </c>
      <c r="Z4015" s="144"/>
    </row>
    <row r="4016" spans="1:26" x14ac:dyDescent="0.2">
      <c r="A4016" s="3"/>
      <c r="B4016" s="3"/>
      <c r="C4016" s="3"/>
      <c r="D4016" s="3"/>
      <c r="E4016" s="3"/>
      <c r="F4016" s="3"/>
      <c r="G4016" s="3"/>
      <c r="I4016" s="143"/>
      <c r="J4016" s="143"/>
      <c r="K4016" s="143"/>
      <c r="L4016" s="143"/>
      <c r="M4016" s="237"/>
      <c r="N4016" s="143"/>
      <c r="O4016" s="143"/>
      <c r="P4016" s="143"/>
      <c r="Q4016" s="143"/>
      <c r="R4016" s="143"/>
      <c r="S4016" s="143"/>
      <c r="T4016" s="143"/>
      <c r="U4016" s="143"/>
      <c r="V4016" s="143"/>
      <c r="W4016" s="90">
        <f>IF(AND($AM$17&gt;=$X4016,$AM$17&lt;=$Y4016),'TARIFA ENTREGA A DIRECCION USD'!A4016,$W4017)</f>
        <v>0</v>
      </c>
      <c r="X4016" s="90">
        <v>4007.0010000000002</v>
      </c>
      <c r="Y4016" s="90">
        <v>4008</v>
      </c>
      <c r="Z4016" s="144"/>
    </row>
    <row r="4017" spans="1:26" x14ac:dyDescent="0.2">
      <c r="A4017" s="3"/>
      <c r="B4017" s="3"/>
      <c r="C4017" s="3"/>
      <c r="D4017" s="3"/>
      <c r="E4017" s="3"/>
      <c r="F4017" s="3"/>
      <c r="G4017" s="3"/>
      <c r="I4017" s="143"/>
      <c r="J4017" s="143"/>
      <c r="K4017" s="143"/>
      <c r="L4017" s="143"/>
      <c r="M4017" s="237"/>
      <c r="N4017" s="143"/>
      <c r="O4017" s="143"/>
      <c r="P4017" s="143"/>
      <c r="Q4017" s="143"/>
      <c r="R4017" s="143"/>
      <c r="S4017" s="143"/>
      <c r="T4017" s="143"/>
      <c r="U4017" s="143"/>
      <c r="V4017" s="143"/>
      <c r="W4017" s="90">
        <f>IF(AND($AM$17&gt;=$X4017,$AM$17&lt;=$Y4017),'TARIFA ENTREGA A DIRECCION USD'!A4017,$W4018)</f>
        <v>0</v>
      </c>
      <c r="X4017" s="90">
        <v>4008.0010000000002</v>
      </c>
      <c r="Y4017" s="90">
        <v>4009</v>
      </c>
      <c r="Z4017" s="144"/>
    </row>
    <row r="4018" spans="1:26" x14ac:dyDescent="0.2">
      <c r="A4018" s="3"/>
      <c r="B4018" s="3"/>
      <c r="C4018" s="3"/>
      <c r="D4018" s="3"/>
      <c r="E4018" s="3"/>
      <c r="F4018" s="3"/>
      <c r="G4018" s="3"/>
      <c r="I4018" s="143"/>
      <c r="J4018" s="143"/>
      <c r="K4018" s="143"/>
      <c r="L4018" s="143"/>
      <c r="M4018" s="237"/>
      <c r="N4018" s="143"/>
      <c r="O4018" s="143"/>
      <c r="P4018" s="143"/>
      <c r="Q4018" s="143"/>
      <c r="R4018" s="143"/>
      <c r="S4018" s="143"/>
      <c r="T4018" s="143"/>
      <c r="U4018" s="143"/>
      <c r="V4018" s="143"/>
      <c r="W4018" s="90">
        <f>IF(AND($AM$17&gt;=$X4018,$AM$17&lt;=$Y4018),'TARIFA ENTREGA A DIRECCION USD'!A4018,$W4019)</f>
        <v>0</v>
      </c>
      <c r="X4018" s="90">
        <v>4009.0010000000002</v>
      </c>
      <c r="Y4018" s="90">
        <v>4010</v>
      </c>
      <c r="Z4018" s="144"/>
    </row>
    <row r="4019" spans="1:26" x14ac:dyDescent="0.2">
      <c r="A4019" s="3"/>
      <c r="B4019" s="3"/>
      <c r="C4019" s="3"/>
      <c r="D4019" s="3"/>
      <c r="E4019" s="3"/>
      <c r="F4019" s="3"/>
      <c r="G4019" s="3"/>
      <c r="I4019" s="143"/>
      <c r="J4019" s="143"/>
      <c r="K4019" s="143"/>
      <c r="L4019" s="143"/>
      <c r="M4019" s="237"/>
      <c r="N4019" s="143"/>
      <c r="O4019" s="143"/>
      <c r="P4019" s="143"/>
      <c r="Q4019" s="143"/>
      <c r="R4019" s="143"/>
      <c r="S4019" s="143"/>
      <c r="T4019" s="143"/>
      <c r="U4019" s="143"/>
      <c r="V4019" s="143"/>
      <c r="W4019" s="90">
        <f>IF(AND($AM$17&gt;=$X4019,$AM$17&lt;=$Y4019),'TARIFA ENTREGA A DIRECCION USD'!A4019,$W4020)</f>
        <v>0</v>
      </c>
      <c r="X4019" s="90">
        <v>4010.0010000000002</v>
      </c>
      <c r="Y4019" s="90">
        <v>4011</v>
      </c>
      <c r="Z4019" s="144"/>
    </row>
    <row r="4020" spans="1:26" x14ac:dyDescent="0.2">
      <c r="A4020" s="3"/>
      <c r="B4020" s="3"/>
      <c r="C4020" s="3"/>
      <c r="D4020" s="3"/>
      <c r="E4020" s="3"/>
      <c r="F4020" s="3"/>
      <c r="G4020" s="3"/>
      <c r="I4020" s="143"/>
      <c r="J4020" s="143"/>
      <c r="K4020" s="143"/>
      <c r="L4020" s="143"/>
      <c r="M4020" s="237"/>
      <c r="N4020" s="143"/>
      <c r="O4020" s="143"/>
      <c r="P4020" s="143"/>
      <c r="Q4020" s="143"/>
      <c r="R4020" s="143"/>
      <c r="S4020" s="143"/>
      <c r="T4020" s="143"/>
      <c r="U4020" s="143"/>
      <c r="V4020" s="143"/>
      <c r="W4020" s="90">
        <f>IF(AND($AM$17&gt;=$X4020,$AM$17&lt;=$Y4020),'TARIFA ENTREGA A DIRECCION USD'!A4020,$W4021)</f>
        <v>0</v>
      </c>
      <c r="X4020" s="90">
        <v>4011.0010000000002</v>
      </c>
      <c r="Y4020" s="90">
        <v>4012</v>
      </c>
      <c r="Z4020" s="144"/>
    </row>
    <row r="4021" spans="1:26" x14ac:dyDescent="0.2">
      <c r="A4021" s="3"/>
      <c r="B4021" s="3"/>
      <c r="C4021" s="3"/>
      <c r="D4021" s="3"/>
      <c r="E4021" s="3"/>
      <c r="F4021" s="3"/>
      <c r="G4021" s="3"/>
      <c r="I4021" s="143"/>
      <c r="J4021" s="143"/>
      <c r="K4021" s="143"/>
      <c r="L4021" s="143"/>
      <c r="M4021" s="237"/>
      <c r="N4021" s="143"/>
      <c r="O4021" s="143"/>
      <c r="P4021" s="143"/>
      <c r="Q4021" s="143"/>
      <c r="R4021" s="143"/>
      <c r="S4021" s="143"/>
      <c r="T4021" s="143"/>
      <c r="U4021" s="143"/>
      <c r="V4021" s="143"/>
      <c r="W4021" s="90">
        <f>IF(AND($AM$17&gt;=$X4021,$AM$17&lt;=$Y4021),'TARIFA ENTREGA A DIRECCION USD'!A4021,$W4022)</f>
        <v>0</v>
      </c>
      <c r="X4021" s="90">
        <v>4012.0010000000002</v>
      </c>
      <c r="Y4021" s="90">
        <v>4013</v>
      </c>
      <c r="Z4021" s="144"/>
    </row>
    <row r="4022" spans="1:26" x14ac:dyDescent="0.2">
      <c r="A4022" s="3"/>
      <c r="B4022" s="3"/>
      <c r="C4022" s="3"/>
      <c r="D4022" s="3"/>
      <c r="E4022" s="3"/>
      <c r="F4022" s="3"/>
      <c r="G4022" s="3"/>
      <c r="I4022" s="143"/>
      <c r="J4022" s="143"/>
      <c r="K4022" s="143"/>
      <c r="L4022" s="143"/>
      <c r="M4022" s="237"/>
      <c r="N4022" s="143"/>
      <c r="O4022" s="143"/>
      <c r="P4022" s="143"/>
      <c r="Q4022" s="143"/>
      <c r="R4022" s="143"/>
      <c r="S4022" s="143"/>
      <c r="T4022" s="143"/>
      <c r="U4022" s="143"/>
      <c r="V4022" s="143"/>
      <c r="W4022" s="90">
        <f>IF(AND($AM$17&gt;=$X4022,$AM$17&lt;=$Y4022),'TARIFA ENTREGA A DIRECCION USD'!A4022,$W4023)</f>
        <v>0</v>
      </c>
      <c r="X4022" s="90">
        <v>4013.0010000000002</v>
      </c>
      <c r="Y4022" s="90">
        <v>4014</v>
      </c>
      <c r="Z4022" s="144"/>
    </row>
    <row r="4023" spans="1:26" x14ac:dyDescent="0.2">
      <c r="A4023" s="3"/>
      <c r="B4023" s="3"/>
      <c r="C4023" s="3"/>
      <c r="D4023" s="3"/>
      <c r="E4023" s="3"/>
      <c r="F4023" s="3"/>
      <c r="G4023" s="3"/>
      <c r="I4023" s="143"/>
      <c r="J4023" s="143"/>
      <c r="K4023" s="143"/>
      <c r="L4023" s="143"/>
      <c r="M4023" s="237"/>
      <c r="N4023" s="143"/>
      <c r="O4023" s="143"/>
      <c r="P4023" s="143"/>
      <c r="Q4023" s="143"/>
      <c r="R4023" s="143"/>
      <c r="S4023" s="143"/>
      <c r="T4023" s="143"/>
      <c r="U4023" s="143"/>
      <c r="V4023" s="143"/>
      <c r="W4023" s="90">
        <f>IF(AND($AM$17&gt;=$X4023,$AM$17&lt;=$Y4023),'TARIFA ENTREGA A DIRECCION USD'!A4023,$W4024)</f>
        <v>0</v>
      </c>
      <c r="X4023" s="90">
        <v>4014.0010000000002</v>
      </c>
      <c r="Y4023" s="90">
        <v>4015</v>
      </c>
      <c r="Z4023" s="144"/>
    </row>
    <row r="4024" spans="1:26" x14ac:dyDescent="0.2">
      <c r="A4024" s="3"/>
      <c r="B4024" s="3"/>
      <c r="C4024" s="3"/>
      <c r="D4024" s="3"/>
      <c r="E4024" s="3"/>
      <c r="F4024" s="3"/>
      <c r="G4024" s="3"/>
      <c r="I4024" s="143"/>
      <c r="J4024" s="143"/>
      <c r="K4024" s="143"/>
      <c r="L4024" s="143"/>
      <c r="M4024" s="237"/>
      <c r="N4024" s="143"/>
      <c r="O4024" s="143"/>
      <c r="P4024" s="143"/>
      <c r="Q4024" s="143"/>
      <c r="R4024" s="143"/>
      <c r="S4024" s="143"/>
      <c r="T4024" s="143"/>
      <c r="U4024" s="143"/>
      <c r="V4024" s="143"/>
      <c r="W4024" s="90">
        <f>IF(AND($AM$17&gt;=$X4024,$AM$17&lt;=$Y4024),'TARIFA ENTREGA A DIRECCION USD'!A4024,$W4025)</f>
        <v>0</v>
      </c>
      <c r="X4024" s="90">
        <v>4015.0010000000002</v>
      </c>
      <c r="Y4024" s="90">
        <v>4016</v>
      </c>
      <c r="Z4024" s="144"/>
    </row>
    <row r="4025" spans="1:26" x14ac:dyDescent="0.2">
      <c r="A4025" s="3"/>
      <c r="B4025" s="3"/>
      <c r="C4025" s="3"/>
      <c r="D4025" s="3"/>
      <c r="E4025" s="3"/>
      <c r="F4025" s="3"/>
      <c r="G4025" s="3"/>
      <c r="I4025" s="143"/>
      <c r="J4025" s="143"/>
      <c r="K4025" s="143"/>
      <c r="L4025" s="143"/>
      <c r="M4025" s="237"/>
      <c r="N4025" s="143"/>
      <c r="O4025" s="143"/>
      <c r="P4025" s="143"/>
      <c r="Q4025" s="143"/>
      <c r="R4025" s="143"/>
      <c r="S4025" s="143"/>
      <c r="T4025" s="143"/>
      <c r="U4025" s="143"/>
      <c r="V4025" s="143"/>
      <c r="W4025" s="90">
        <f>IF(AND($AM$17&gt;=$X4025,$AM$17&lt;=$Y4025),'TARIFA ENTREGA A DIRECCION USD'!A4025,$W4026)</f>
        <v>0</v>
      </c>
      <c r="X4025" s="90">
        <v>4016.0010000000002</v>
      </c>
      <c r="Y4025" s="90">
        <v>4017</v>
      </c>
      <c r="Z4025" s="144"/>
    </row>
    <row r="4026" spans="1:26" x14ac:dyDescent="0.2">
      <c r="A4026" s="3"/>
      <c r="B4026" s="3"/>
      <c r="C4026" s="3"/>
      <c r="D4026" s="3"/>
      <c r="E4026" s="3"/>
      <c r="F4026" s="3"/>
      <c r="G4026" s="3"/>
      <c r="I4026" s="143"/>
      <c r="J4026" s="143"/>
      <c r="K4026" s="143"/>
      <c r="L4026" s="143"/>
      <c r="M4026" s="237"/>
      <c r="N4026" s="143"/>
      <c r="O4026" s="143"/>
      <c r="P4026" s="143"/>
      <c r="Q4026" s="143"/>
      <c r="R4026" s="143"/>
      <c r="S4026" s="143"/>
      <c r="T4026" s="143"/>
      <c r="U4026" s="143"/>
      <c r="V4026" s="143"/>
      <c r="W4026" s="90">
        <f>IF(AND($AM$17&gt;=$X4026,$AM$17&lt;=$Y4026),'TARIFA ENTREGA A DIRECCION USD'!A4026,$W4027)</f>
        <v>0</v>
      </c>
      <c r="X4026" s="90">
        <v>4017.0010000000002</v>
      </c>
      <c r="Y4026" s="90">
        <v>4018</v>
      </c>
      <c r="Z4026" s="144"/>
    </row>
    <row r="4027" spans="1:26" x14ac:dyDescent="0.2">
      <c r="A4027" s="3"/>
      <c r="B4027" s="3"/>
      <c r="C4027" s="3"/>
      <c r="D4027" s="3"/>
      <c r="E4027" s="3"/>
      <c r="F4027" s="3"/>
      <c r="G4027" s="3"/>
      <c r="I4027" s="143"/>
      <c r="J4027" s="143"/>
      <c r="K4027" s="143"/>
      <c r="L4027" s="143"/>
      <c r="M4027" s="237"/>
      <c r="N4027" s="143"/>
      <c r="O4027" s="143"/>
      <c r="P4027" s="143"/>
      <c r="Q4027" s="143"/>
      <c r="R4027" s="143"/>
      <c r="S4027" s="143"/>
      <c r="T4027" s="143"/>
      <c r="U4027" s="143"/>
      <c r="V4027" s="143"/>
      <c r="W4027" s="90">
        <f>IF(AND($AM$17&gt;=$X4027,$AM$17&lt;=$Y4027),'TARIFA ENTREGA A DIRECCION USD'!A4027,$W4028)</f>
        <v>0</v>
      </c>
      <c r="X4027" s="90">
        <v>4018.0010000000002</v>
      </c>
      <c r="Y4027" s="90">
        <v>4019</v>
      </c>
      <c r="Z4027" s="144"/>
    </row>
    <row r="4028" spans="1:26" x14ac:dyDescent="0.2">
      <c r="A4028" s="3"/>
      <c r="B4028" s="3"/>
      <c r="C4028" s="3"/>
      <c r="D4028" s="3"/>
      <c r="E4028" s="3"/>
      <c r="F4028" s="3"/>
      <c r="G4028" s="3"/>
      <c r="I4028" s="143"/>
      <c r="J4028" s="143"/>
      <c r="K4028" s="143"/>
      <c r="L4028" s="143"/>
      <c r="M4028" s="237"/>
      <c r="N4028" s="143"/>
      <c r="O4028" s="143"/>
      <c r="P4028" s="143"/>
      <c r="Q4028" s="143"/>
      <c r="R4028" s="143"/>
      <c r="S4028" s="143"/>
      <c r="T4028" s="143"/>
      <c r="U4028" s="143"/>
      <c r="V4028" s="143"/>
      <c r="W4028" s="90">
        <f>IF(AND($AM$17&gt;=$X4028,$AM$17&lt;=$Y4028),'TARIFA ENTREGA A DIRECCION USD'!A4028,$W4029)</f>
        <v>0</v>
      </c>
      <c r="X4028" s="90">
        <v>4019.0010000000002</v>
      </c>
      <c r="Y4028" s="90">
        <v>4020</v>
      </c>
      <c r="Z4028" s="144"/>
    </row>
    <row r="4029" spans="1:26" x14ac:dyDescent="0.2">
      <c r="A4029" s="3"/>
      <c r="B4029" s="3"/>
      <c r="C4029" s="3"/>
      <c r="D4029" s="3"/>
      <c r="E4029" s="3"/>
      <c r="F4029" s="3"/>
      <c r="G4029" s="3"/>
      <c r="I4029" s="143"/>
      <c r="J4029" s="143"/>
      <c r="K4029" s="143"/>
      <c r="L4029" s="143"/>
      <c r="M4029" s="237"/>
      <c r="N4029" s="143"/>
      <c r="O4029" s="143"/>
      <c r="P4029" s="143"/>
      <c r="Q4029" s="143"/>
      <c r="R4029" s="143"/>
      <c r="S4029" s="143"/>
      <c r="T4029" s="143"/>
      <c r="U4029" s="143"/>
      <c r="V4029" s="143"/>
      <c r="W4029" s="90">
        <f>IF(AND($AM$17&gt;=$X4029,$AM$17&lt;=$Y4029),'TARIFA ENTREGA A DIRECCION USD'!A4029,$W4030)</f>
        <v>0</v>
      </c>
      <c r="X4029" s="90">
        <v>4020.0010000000002</v>
      </c>
      <c r="Y4029" s="90">
        <v>4021</v>
      </c>
      <c r="Z4029" s="144"/>
    </row>
    <row r="4030" spans="1:26" x14ac:dyDescent="0.2">
      <c r="A4030" s="3"/>
      <c r="B4030" s="3"/>
      <c r="C4030" s="3"/>
      <c r="D4030" s="3"/>
      <c r="E4030" s="3"/>
      <c r="F4030" s="3"/>
      <c r="G4030" s="3"/>
      <c r="I4030" s="143"/>
      <c r="J4030" s="143"/>
      <c r="K4030" s="143"/>
      <c r="L4030" s="143"/>
      <c r="M4030" s="237"/>
      <c r="N4030" s="143"/>
      <c r="O4030" s="143"/>
      <c r="P4030" s="143"/>
      <c r="Q4030" s="143"/>
      <c r="R4030" s="143"/>
      <c r="S4030" s="143"/>
      <c r="T4030" s="143"/>
      <c r="U4030" s="143"/>
      <c r="V4030" s="143"/>
      <c r="W4030" s="90">
        <f>IF(AND($AM$17&gt;=$X4030,$AM$17&lt;=$Y4030),'TARIFA ENTREGA A DIRECCION USD'!A4030,$W4031)</f>
        <v>0</v>
      </c>
      <c r="X4030" s="90">
        <v>4021.0010000000002</v>
      </c>
      <c r="Y4030" s="90">
        <v>4022</v>
      </c>
      <c r="Z4030" s="144"/>
    </row>
    <row r="4031" spans="1:26" x14ac:dyDescent="0.2">
      <c r="A4031" s="3"/>
      <c r="B4031" s="3"/>
      <c r="C4031" s="3"/>
      <c r="D4031" s="3"/>
      <c r="E4031" s="3"/>
      <c r="F4031" s="3"/>
      <c r="G4031" s="3"/>
      <c r="I4031" s="143"/>
      <c r="J4031" s="143"/>
      <c r="K4031" s="143"/>
      <c r="L4031" s="143"/>
      <c r="M4031" s="237"/>
      <c r="N4031" s="143"/>
      <c r="O4031" s="143"/>
      <c r="P4031" s="143"/>
      <c r="Q4031" s="143"/>
      <c r="R4031" s="143"/>
      <c r="S4031" s="143"/>
      <c r="T4031" s="143"/>
      <c r="U4031" s="143"/>
      <c r="V4031" s="143"/>
      <c r="W4031" s="90">
        <f>IF(AND($AM$17&gt;=$X4031,$AM$17&lt;=$Y4031),'TARIFA ENTREGA A DIRECCION USD'!A4031,$W4032)</f>
        <v>0</v>
      </c>
      <c r="X4031" s="90">
        <v>4022.0010000000002</v>
      </c>
      <c r="Y4031" s="90">
        <v>4023</v>
      </c>
      <c r="Z4031" s="144"/>
    </row>
    <row r="4032" spans="1:26" x14ac:dyDescent="0.2">
      <c r="A4032" s="3"/>
      <c r="B4032" s="3"/>
      <c r="C4032" s="3"/>
      <c r="D4032" s="3"/>
      <c r="E4032" s="3"/>
      <c r="F4032" s="3"/>
      <c r="G4032" s="3"/>
      <c r="I4032" s="143"/>
      <c r="J4032" s="143"/>
      <c r="K4032" s="143"/>
      <c r="L4032" s="143"/>
      <c r="M4032" s="237"/>
      <c r="N4032" s="143"/>
      <c r="O4032" s="143"/>
      <c r="P4032" s="143"/>
      <c r="Q4032" s="143"/>
      <c r="R4032" s="143"/>
      <c r="S4032" s="143"/>
      <c r="T4032" s="143"/>
      <c r="U4032" s="143"/>
      <c r="V4032" s="143"/>
      <c r="W4032" s="90">
        <f>IF(AND($AM$17&gt;=$X4032,$AM$17&lt;=$Y4032),'TARIFA ENTREGA A DIRECCION USD'!A4032,$W4033)</f>
        <v>0</v>
      </c>
      <c r="X4032" s="90">
        <v>4023.0010000000002</v>
      </c>
      <c r="Y4032" s="90">
        <v>4024</v>
      </c>
      <c r="Z4032" s="144"/>
    </row>
    <row r="4033" spans="1:26" x14ac:dyDescent="0.2">
      <c r="A4033" s="3"/>
      <c r="B4033" s="3"/>
      <c r="C4033" s="3"/>
      <c r="D4033" s="3"/>
      <c r="E4033" s="3"/>
      <c r="F4033" s="3"/>
      <c r="G4033" s="3"/>
      <c r="I4033" s="143"/>
      <c r="J4033" s="143"/>
      <c r="K4033" s="143"/>
      <c r="L4033" s="143"/>
      <c r="M4033" s="237"/>
      <c r="N4033" s="143"/>
      <c r="O4033" s="143"/>
      <c r="P4033" s="143"/>
      <c r="Q4033" s="143"/>
      <c r="R4033" s="143"/>
      <c r="S4033" s="143"/>
      <c r="T4033" s="143"/>
      <c r="U4033" s="143"/>
      <c r="V4033" s="143"/>
      <c r="W4033" s="90">
        <f>IF(AND($AM$17&gt;=$X4033,$AM$17&lt;=$Y4033),'TARIFA ENTREGA A DIRECCION USD'!A4033,$W4034)</f>
        <v>0</v>
      </c>
      <c r="X4033" s="90">
        <v>4024.0010000000002</v>
      </c>
      <c r="Y4033" s="90">
        <v>4025</v>
      </c>
      <c r="Z4033" s="144"/>
    </row>
    <row r="4034" spans="1:26" x14ac:dyDescent="0.2">
      <c r="A4034" s="3"/>
      <c r="B4034" s="3"/>
      <c r="C4034" s="3"/>
      <c r="D4034" s="3"/>
      <c r="E4034" s="3"/>
      <c r="F4034" s="3"/>
      <c r="G4034" s="3"/>
      <c r="I4034" s="143"/>
      <c r="J4034" s="143"/>
      <c r="K4034" s="143"/>
      <c r="L4034" s="143"/>
      <c r="M4034" s="237"/>
      <c r="N4034" s="143"/>
      <c r="O4034" s="143"/>
      <c r="P4034" s="143"/>
      <c r="Q4034" s="143"/>
      <c r="R4034" s="143"/>
      <c r="S4034" s="143"/>
      <c r="T4034" s="143"/>
      <c r="U4034" s="143"/>
      <c r="V4034" s="143"/>
      <c r="W4034" s="90">
        <f>IF(AND($AM$17&gt;=$X4034,$AM$17&lt;=$Y4034),'TARIFA ENTREGA A DIRECCION USD'!A4034,$W4035)</f>
        <v>0</v>
      </c>
      <c r="X4034" s="90">
        <v>4025.0010000000002</v>
      </c>
      <c r="Y4034" s="90">
        <v>4026</v>
      </c>
      <c r="Z4034" s="144"/>
    </row>
    <row r="4035" spans="1:26" x14ac:dyDescent="0.2">
      <c r="A4035" s="3"/>
      <c r="B4035" s="3"/>
      <c r="C4035" s="3"/>
      <c r="D4035" s="3"/>
      <c r="E4035" s="3"/>
      <c r="F4035" s="3"/>
      <c r="G4035" s="3"/>
      <c r="I4035" s="143"/>
      <c r="J4035" s="143"/>
      <c r="K4035" s="143"/>
      <c r="L4035" s="143"/>
      <c r="M4035" s="237"/>
      <c r="N4035" s="143"/>
      <c r="O4035" s="143"/>
      <c r="P4035" s="143"/>
      <c r="Q4035" s="143"/>
      <c r="R4035" s="143"/>
      <c r="S4035" s="143"/>
      <c r="T4035" s="143"/>
      <c r="U4035" s="143"/>
      <c r="V4035" s="143"/>
      <c r="W4035" s="90">
        <f>IF(AND($AM$17&gt;=$X4035,$AM$17&lt;=$Y4035),'TARIFA ENTREGA A DIRECCION USD'!A4035,$W4036)</f>
        <v>0</v>
      </c>
      <c r="X4035" s="90">
        <v>4026.0010000000002</v>
      </c>
      <c r="Y4035" s="90">
        <v>4027</v>
      </c>
      <c r="Z4035" s="144"/>
    </row>
    <row r="4036" spans="1:26" x14ac:dyDescent="0.2">
      <c r="A4036" s="3"/>
      <c r="B4036" s="3"/>
      <c r="C4036" s="3"/>
      <c r="D4036" s="3"/>
      <c r="E4036" s="3"/>
      <c r="F4036" s="3"/>
      <c r="G4036" s="3"/>
      <c r="I4036" s="143"/>
      <c r="J4036" s="143"/>
      <c r="K4036" s="143"/>
      <c r="L4036" s="143"/>
      <c r="M4036" s="237"/>
      <c r="N4036" s="143"/>
      <c r="O4036" s="143"/>
      <c r="P4036" s="143"/>
      <c r="Q4036" s="143"/>
      <c r="R4036" s="143"/>
      <c r="S4036" s="143"/>
      <c r="T4036" s="143"/>
      <c r="U4036" s="143"/>
      <c r="V4036" s="143"/>
      <c r="W4036" s="90">
        <f>IF(AND($AM$17&gt;=$X4036,$AM$17&lt;=$Y4036),'TARIFA ENTREGA A DIRECCION USD'!A4036,$W4037)</f>
        <v>0</v>
      </c>
      <c r="X4036" s="90">
        <v>4027.0010000000002</v>
      </c>
      <c r="Y4036" s="90">
        <v>4028</v>
      </c>
      <c r="Z4036" s="144"/>
    </row>
    <row r="4037" spans="1:26" x14ac:dyDescent="0.2">
      <c r="A4037" s="3"/>
      <c r="B4037" s="3"/>
      <c r="C4037" s="3"/>
      <c r="D4037" s="3"/>
      <c r="E4037" s="3"/>
      <c r="F4037" s="3"/>
      <c r="G4037" s="3"/>
      <c r="I4037" s="143"/>
      <c r="J4037" s="143"/>
      <c r="K4037" s="143"/>
      <c r="L4037" s="143"/>
      <c r="M4037" s="237"/>
      <c r="N4037" s="143"/>
      <c r="O4037" s="143"/>
      <c r="P4037" s="143"/>
      <c r="Q4037" s="143"/>
      <c r="R4037" s="143"/>
      <c r="S4037" s="143"/>
      <c r="T4037" s="143"/>
      <c r="U4037" s="143"/>
      <c r="V4037" s="143"/>
      <c r="W4037" s="90">
        <f>IF(AND($AM$17&gt;=$X4037,$AM$17&lt;=$Y4037),'TARIFA ENTREGA A DIRECCION USD'!A4037,$W4038)</f>
        <v>0</v>
      </c>
      <c r="X4037" s="90">
        <v>4028.0010000000002</v>
      </c>
      <c r="Y4037" s="90">
        <v>4029</v>
      </c>
      <c r="Z4037" s="144"/>
    </row>
    <row r="4038" spans="1:26" x14ac:dyDescent="0.2">
      <c r="A4038" s="3"/>
      <c r="B4038" s="3"/>
      <c r="C4038" s="3"/>
      <c r="D4038" s="3"/>
      <c r="E4038" s="3"/>
      <c r="F4038" s="3"/>
      <c r="G4038" s="3"/>
      <c r="I4038" s="143"/>
      <c r="J4038" s="143"/>
      <c r="K4038" s="143"/>
      <c r="L4038" s="143"/>
      <c r="M4038" s="237"/>
      <c r="N4038" s="143"/>
      <c r="O4038" s="143"/>
      <c r="P4038" s="143"/>
      <c r="Q4038" s="143"/>
      <c r="R4038" s="143"/>
      <c r="S4038" s="143"/>
      <c r="T4038" s="143"/>
      <c r="U4038" s="143"/>
      <c r="V4038" s="143"/>
      <c r="W4038" s="90">
        <f>IF(AND($AM$17&gt;=$X4038,$AM$17&lt;=$Y4038),'TARIFA ENTREGA A DIRECCION USD'!A4038,$W4039)</f>
        <v>0</v>
      </c>
      <c r="X4038" s="90">
        <v>4029.0010000000002</v>
      </c>
      <c r="Y4038" s="90">
        <v>4030</v>
      </c>
      <c r="Z4038" s="144"/>
    </row>
    <row r="4039" spans="1:26" x14ac:dyDescent="0.2">
      <c r="A4039" s="3"/>
      <c r="B4039" s="3"/>
      <c r="C4039" s="3"/>
      <c r="D4039" s="3"/>
      <c r="E4039" s="3"/>
      <c r="F4039" s="3"/>
      <c r="G4039" s="3"/>
      <c r="I4039" s="143"/>
      <c r="J4039" s="143"/>
      <c r="K4039" s="143"/>
      <c r="L4039" s="143"/>
      <c r="M4039" s="237"/>
      <c r="N4039" s="143"/>
      <c r="O4039" s="143"/>
      <c r="P4039" s="143"/>
      <c r="Q4039" s="143"/>
      <c r="R4039" s="143"/>
      <c r="S4039" s="143"/>
      <c r="T4039" s="143"/>
      <c r="U4039" s="143"/>
      <c r="V4039" s="143"/>
      <c r="W4039" s="90">
        <f>IF(AND($AM$17&gt;=$X4039,$AM$17&lt;=$Y4039),'TARIFA ENTREGA A DIRECCION USD'!A4039,$W4040)</f>
        <v>0</v>
      </c>
      <c r="X4039" s="90">
        <v>4030.0010000000002</v>
      </c>
      <c r="Y4039" s="90">
        <v>4031</v>
      </c>
      <c r="Z4039" s="144"/>
    </row>
    <row r="4040" spans="1:26" x14ac:dyDescent="0.2">
      <c r="A4040" s="3"/>
      <c r="B4040" s="3"/>
      <c r="C4040" s="3"/>
      <c r="D4040" s="3"/>
      <c r="E4040" s="3"/>
      <c r="F4040" s="3"/>
      <c r="G4040" s="3"/>
      <c r="I4040" s="143"/>
      <c r="J4040" s="143"/>
      <c r="K4040" s="143"/>
      <c r="L4040" s="143"/>
      <c r="M4040" s="237"/>
      <c r="N4040" s="143"/>
      <c r="O4040" s="143"/>
      <c r="P4040" s="143"/>
      <c r="Q4040" s="143"/>
      <c r="R4040" s="143"/>
      <c r="S4040" s="143"/>
      <c r="T4040" s="143"/>
      <c r="U4040" s="143"/>
      <c r="V4040" s="143"/>
      <c r="W4040" s="90">
        <f>IF(AND($AM$17&gt;=$X4040,$AM$17&lt;=$Y4040),'TARIFA ENTREGA A DIRECCION USD'!A4040,$W4041)</f>
        <v>0</v>
      </c>
      <c r="X4040" s="90">
        <v>4031.0010000000002</v>
      </c>
      <c r="Y4040" s="90">
        <v>4032</v>
      </c>
      <c r="Z4040" s="144"/>
    </row>
    <row r="4041" spans="1:26" x14ac:dyDescent="0.2">
      <c r="A4041" s="3"/>
      <c r="B4041" s="3"/>
      <c r="C4041" s="3"/>
      <c r="D4041" s="3"/>
      <c r="E4041" s="3"/>
      <c r="F4041" s="3"/>
      <c r="G4041" s="3"/>
      <c r="I4041" s="143"/>
      <c r="J4041" s="143"/>
      <c r="K4041" s="143"/>
      <c r="L4041" s="143"/>
      <c r="M4041" s="237"/>
      <c r="N4041" s="143"/>
      <c r="O4041" s="143"/>
      <c r="P4041" s="143"/>
      <c r="Q4041" s="143"/>
      <c r="R4041" s="143"/>
      <c r="S4041" s="143"/>
      <c r="T4041" s="143"/>
      <c r="U4041" s="143"/>
      <c r="V4041" s="143"/>
      <c r="W4041" s="90">
        <f>IF(AND($AM$17&gt;=$X4041,$AM$17&lt;=$Y4041),'TARIFA ENTREGA A DIRECCION USD'!A4041,$W4042)</f>
        <v>0</v>
      </c>
      <c r="X4041" s="90">
        <v>4032.0010000000002</v>
      </c>
      <c r="Y4041" s="90">
        <v>4033</v>
      </c>
      <c r="Z4041" s="144"/>
    </row>
    <row r="4042" spans="1:26" x14ac:dyDescent="0.2">
      <c r="A4042" s="3"/>
      <c r="B4042" s="3"/>
      <c r="C4042" s="3"/>
      <c r="D4042" s="3"/>
      <c r="E4042" s="3"/>
      <c r="F4042" s="3"/>
      <c r="G4042" s="3"/>
      <c r="I4042" s="143"/>
      <c r="J4042" s="143"/>
      <c r="K4042" s="143"/>
      <c r="L4042" s="143"/>
      <c r="M4042" s="237"/>
      <c r="N4042" s="143"/>
      <c r="O4042" s="143"/>
      <c r="P4042" s="143"/>
      <c r="Q4042" s="143"/>
      <c r="R4042" s="143"/>
      <c r="S4042" s="143"/>
      <c r="T4042" s="143"/>
      <c r="U4042" s="143"/>
      <c r="V4042" s="143"/>
      <c r="W4042" s="90">
        <f>IF(AND($AM$17&gt;=$X4042,$AM$17&lt;=$Y4042),'TARIFA ENTREGA A DIRECCION USD'!A4042,$W4043)</f>
        <v>0</v>
      </c>
      <c r="X4042" s="90">
        <v>4033.0010000000002</v>
      </c>
      <c r="Y4042" s="90">
        <v>4034</v>
      </c>
      <c r="Z4042" s="144"/>
    </row>
    <row r="4043" spans="1:26" x14ac:dyDescent="0.2">
      <c r="A4043" s="3"/>
      <c r="B4043" s="3"/>
      <c r="C4043" s="3"/>
      <c r="D4043" s="3"/>
      <c r="E4043" s="3"/>
      <c r="F4043" s="3"/>
      <c r="G4043" s="3"/>
      <c r="I4043" s="143"/>
      <c r="J4043" s="143"/>
      <c r="K4043" s="143"/>
      <c r="L4043" s="143"/>
      <c r="M4043" s="237"/>
      <c r="N4043" s="143"/>
      <c r="O4043" s="143"/>
      <c r="P4043" s="143"/>
      <c r="Q4043" s="143"/>
      <c r="R4043" s="143"/>
      <c r="S4043" s="143"/>
      <c r="T4043" s="143"/>
      <c r="U4043" s="143"/>
      <c r="V4043" s="143"/>
      <c r="W4043" s="90">
        <f>IF(AND($AM$17&gt;=$X4043,$AM$17&lt;=$Y4043),'TARIFA ENTREGA A DIRECCION USD'!A4043,$W4044)</f>
        <v>0</v>
      </c>
      <c r="X4043" s="90">
        <v>4034.0010000000002</v>
      </c>
      <c r="Y4043" s="90">
        <v>4035</v>
      </c>
      <c r="Z4043" s="144"/>
    </row>
    <row r="4044" spans="1:26" x14ac:dyDescent="0.2">
      <c r="A4044" s="3"/>
      <c r="B4044" s="3"/>
      <c r="C4044" s="3"/>
      <c r="D4044" s="3"/>
      <c r="E4044" s="3"/>
      <c r="F4044" s="3"/>
      <c r="G4044" s="3"/>
      <c r="I4044" s="143"/>
      <c r="J4044" s="143"/>
      <c r="K4044" s="143"/>
      <c r="L4044" s="143"/>
      <c r="M4044" s="237"/>
      <c r="N4044" s="143"/>
      <c r="O4044" s="143"/>
      <c r="P4044" s="143"/>
      <c r="Q4044" s="143"/>
      <c r="R4044" s="143"/>
      <c r="S4044" s="143"/>
      <c r="T4044" s="143"/>
      <c r="U4044" s="143"/>
      <c r="V4044" s="143"/>
      <c r="W4044" s="90">
        <f>IF(AND($AM$17&gt;=$X4044,$AM$17&lt;=$Y4044),'TARIFA ENTREGA A DIRECCION USD'!A4044,$W4045)</f>
        <v>0</v>
      </c>
      <c r="X4044" s="90">
        <v>4035.0010000000002</v>
      </c>
      <c r="Y4044" s="90">
        <v>4036</v>
      </c>
      <c r="Z4044" s="144"/>
    </row>
    <row r="4045" spans="1:26" x14ac:dyDescent="0.2">
      <c r="A4045" s="3"/>
      <c r="B4045" s="3"/>
      <c r="C4045" s="3"/>
      <c r="D4045" s="3"/>
      <c r="E4045" s="3"/>
      <c r="F4045" s="3"/>
      <c r="G4045" s="3"/>
      <c r="I4045" s="143"/>
      <c r="J4045" s="143"/>
      <c r="K4045" s="143"/>
      <c r="L4045" s="143"/>
      <c r="M4045" s="237"/>
      <c r="N4045" s="143"/>
      <c r="O4045" s="143"/>
      <c r="P4045" s="143"/>
      <c r="Q4045" s="143"/>
      <c r="R4045" s="143"/>
      <c r="S4045" s="143"/>
      <c r="T4045" s="143"/>
      <c r="U4045" s="143"/>
      <c r="V4045" s="143"/>
      <c r="W4045" s="90">
        <f>IF(AND($AM$17&gt;=$X4045,$AM$17&lt;=$Y4045),'TARIFA ENTREGA A DIRECCION USD'!A4045,$W4046)</f>
        <v>0</v>
      </c>
      <c r="X4045" s="90">
        <v>4036.0010000000002</v>
      </c>
      <c r="Y4045" s="90">
        <v>4037</v>
      </c>
      <c r="Z4045" s="144"/>
    </row>
    <row r="4046" spans="1:26" x14ac:dyDescent="0.2">
      <c r="A4046" s="3"/>
      <c r="B4046" s="3"/>
      <c r="C4046" s="3"/>
      <c r="D4046" s="3"/>
      <c r="E4046" s="3"/>
      <c r="F4046" s="3"/>
      <c r="G4046" s="3"/>
      <c r="I4046" s="143"/>
      <c r="J4046" s="143"/>
      <c r="K4046" s="143"/>
      <c r="L4046" s="143"/>
      <c r="M4046" s="237"/>
      <c r="N4046" s="143"/>
      <c r="O4046" s="143"/>
      <c r="P4046" s="143"/>
      <c r="Q4046" s="143"/>
      <c r="R4046" s="143"/>
      <c r="S4046" s="143"/>
      <c r="T4046" s="143"/>
      <c r="U4046" s="143"/>
      <c r="V4046" s="143"/>
      <c r="W4046" s="90">
        <f>IF(AND($AM$17&gt;=$X4046,$AM$17&lt;=$Y4046),'TARIFA ENTREGA A DIRECCION USD'!A4046,$W4047)</f>
        <v>0</v>
      </c>
      <c r="X4046" s="90">
        <v>4037.0010000000002</v>
      </c>
      <c r="Y4046" s="90">
        <v>4038</v>
      </c>
      <c r="Z4046" s="144"/>
    </row>
    <row r="4047" spans="1:26" x14ac:dyDescent="0.2">
      <c r="A4047" s="3"/>
      <c r="B4047" s="3"/>
      <c r="C4047" s="3"/>
      <c r="D4047" s="3"/>
      <c r="E4047" s="3"/>
      <c r="F4047" s="3"/>
      <c r="G4047" s="3"/>
      <c r="I4047" s="143"/>
      <c r="J4047" s="143"/>
      <c r="K4047" s="143"/>
      <c r="L4047" s="143"/>
      <c r="M4047" s="237"/>
      <c r="N4047" s="143"/>
      <c r="O4047" s="143"/>
      <c r="P4047" s="143"/>
      <c r="Q4047" s="143"/>
      <c r="R4047" s="143"/>
      <c r="S4047" s="143"/>
      <c r="T4047" s="143"/>
      <c r="U4047" s="143"/>
      <c r="V4047" s="143"/>
      <c r="W4047" s="90">
        <f>IF(AND($AM$17&gt;=$X4047,$AM$17&lt;=$Y4047),'TARIFA ENTREGA A DIRECCION USD'!A4047,$W4048)</f>
        <v>0</v>
      </c>
      <c r="X4047" s="90">
        <v>4038.0010000000002</v>
      </c>
      <c r="Y4047" s="90">
        <v>4039</v>
      </c>
      <c r="Z4047" s="144"/>
    </row>
    <row r="4048" spans="1:26" x14ac:dyDescent="0.2">
      <c r="A4048" s="3"/>
      <c r="B4048" s="3"/>
      <c r="C4048" s="3"/>
      <c r="D4048" s="3"/>
      <c r="E4048" s="3"/>
      <c r="F4048" s="3"/>
      <c r="G4048" s="3"/>
      <c r="I4048" s="143"/>
      <c r="J4048" s="143"/>
      <c r="K4048" s="143"/>
      <c r="L4048" s="143"/>
      <c r="M4048" s="237"/>
      <c r="N4048" s="143"/>
      <c r="O4048" s="143"/>
      <c r="P4048" s="143"/>
      <c r="Q4048" s="143"/>
      <c r="R4048" s="143"/>
      <c r="S4048" s="143"/>
      <c r="T4048" s="143"/>
      <c r="U4048" s="143"/>
      <c r="V4048" s="143"/>
      <c r="W4048" s="90">
        <f>IF(AND($AM$17&gt;=$X4048,$AM$17&lt;=$Y4048),'TARIFA ENTREGA A DIRECCION USD'!A4048,$W4049)</f>
        <v>0</v>
      </c>
      <c r="X4048" s="90">
        <v>4039.0010000000002</v>
      </c>
      <c r="Y4048" s="90">
        <v>4040</v>
      </c>
      <c r="Z4048" s="144"/>
    </row>
    <row r="4049" spans="1:26" x14ac:dyDescent="0.2">
      <c r="A4049" s="3"/>
      <c r="B4049" s="3"/>
      <c r="C4049" s="3"/>
      <c r="D4049" s="3"/>
      <c r="E4049" s="3"/>
      <c r="F4049" s="3"/>
      <c r="G4049" s="3"/>
      <c r="I4049" s="143"/>
      <c r="J4049" s="143"/>
      <c r="K4049" s="143"/>
      <c r="L4049" s="143"/>
      <c r="M4049" s="237"/>
      <c r="N4049" s="143"/>
      <c r="O4049" s="143"/>
      <c r="P4049" s="143"/>
      <c r="Q4049" s="143"/>
      <c r="R4049" s="143"/>
      <c r="S4049" s="143"/>
      <c r="T4049" s="143"/>
      <c r="U4049" s="143"/>
      <c r="V4049" s="143"/>
      <c r="W4049" s="90">
        <f>IF(AND($AM$17&gt;=$X4049,$AM$17&lt;=$Y4049),'TARIFA ENTREGA A DIRECCION USD'!A4049,$W4050)</f>
        <v>0</v>
      </c>
      <c r="X4049" s="90">
        <v>4040.0010000000002</v>
      </c>
      <c r="Y4049" s="90">
        <v>4041</v>
      </c>
      <c r="Z4049" s="144"/>
    </row>
    <row r="4050" spans="1:26" x14ac:dyDescent="0.2">
      <c r="A4050" s="3"/>
      <c r="B4050" s="3"/>
      <c r="C4050" s="3"/>
      <c r="D4050" s="3"/>
      <c r="E4050" s="3"/>
      <c r="F4050" s="3"/>
      <c r="G4050" s="3"/>
      <c r="I4050" s="143"/>
      <c r="J4050" s="143"/>
      <c r="K4050" s="143"/>
      <c r="L4050" s="143"/>
      <c r="M4050" s="237"/>
      <c r="N4050" s="143"/>
      <c r="O4050" s="143"/>
      <c r="P4050" s="143"/>
      <c r="Q4050" s="143"/>
      <c r="R4050" s="143"/>
      <c r="S4050" s="143"/>
      <c r="T4050" s="143"/>
      <c r="U4050" s="143"/>
      <c r="V4050" s="143"/>
      <c r="W4050" s="90">
        <f>IF(AND($AM$17&gt;=$X4050,$AM$17&lt;=$Y4050),'TARIFA ENTREGA A DIRECCION USD'!A4050,$W4051)</f>
        <v>0</v>
      </c>
      <c r="X4050" s="90">
        <v>4041.0010000000002</v>
      </c>
      <c r="Y4050" s="90">
        <v>4042</v>
      </c>
      <c r="Z4050" s="144"/>
    </row>
    <row r="4051" spans="1:26" x14ac:dyDescent="0.2">
      <c r="A4051" s="3"/>
      <c r="B4051" s="3"/>
      <c r="C4051" s="3"/>
      <c r="D4051" s="3"/>
      <c r="E4051" s="3"/>
      <c r="F4051" s="3"/>
      <c r="G4051" s="3"/>
      <c r="I4051" s="143"/>
      <c r="J4051" s="143"/>
      <c r="K4051" s="143"/>
      <c r="L4051" s="143"/>
      <c r="M4051" s="237"/>
      <c r="N4051" s="143"/>
      <c r="O4051" s="143"/>
      <c r="P4051" s="143"/>
      <c r="Q4051" s="143"/>
      <c r="R4051" s="143"/>
      <c r="S4051" s="143"/>
      <c r="T4051" s="143"/>
      <c r="U4051" s="143"/>
      <c r="V4051" s="143"/>
      <c r="W4051" s="90">
        <f>IF(AND($AM$17&gt;=$X4051,$AM$17&lt;=$Y4051),'TARIFA ENTREGA A DIRECCION USD'!A4051,$W4052)</f>
        <v>0</v>
      </c>
      <c r="X4051" s="90">
        <v>4042.0010000000002</v>
      </c>
      <c r="Y4051" s="90">
        <v>4043</v>
      </c>
      <c r="Z4051" s="144"/>
    </row>
    <row r="4052" spans="1:26" x14ac:dyDescent="0.2">
      <c r="A4052" s="3"/>
      <c r="B4052" s="3"/>
      <c r="C4052" s="3"/>
      <c r="D4052" s="3"/>
      <c r="E4052" s="3"/>
      <c r="F4052" s="3"/>
      <c r="G4052" s="3"/>
      <c r="I4052" s="143"/>
      <c r="J4052" s="143"/>
      <c r="K4052" s="143"/>
      <c r="L4052" s="143"/>
      <c r="M4052" s="237"/>
      <c r="N4052" s="143"/>
      <c r="O4052" s="143"/>
      <c r="P4052" s="143"/>
      <c r="Q4052" s="143"/>
      <c r="R4052" s="143"/>
      <c r="S4052" s="143"/>
      <c r="T4052" s="143"/>
      <c r="U4052" s="143"/>
      <c r="V4052" s="143"/>
      <c r="W4052" s="90">
        <f>IF(AND($AM$17&gt;=$X4052,$AM$17&lt;=$Y4052),'TARIFA ENTREGA A DIRECCION USD'!A4052,$W4053)</f>
        <v>0</v>
      </c>
      <c r="X4052" s="90">
        <v>4043.0010000000002</v>
      </c>
      <c r="Y4052" s="90">
        <v>4044</v>
      </c>
      <c r="Z4052" s="144"/>
    </row>
    <row r="4053" spans="1:26" x14ac:dyDescent="0.2">
      <c r="A4053" s="3"/>
      <c r="B4053" s="3"/>
      <c r="C4053" s="3"/>
      <c r="D4053" s="3"/>
      <c r="E4053" s="3"/>
      <c r="F4053" s="3"/>
      <c r="G4053" s="3"/>
      <c r="I4053" s="143"/>
      <c r="J4053" s="143"/>
      <c r="K4053" s="143"/>
      <c r="L4053" s="143"/>
      <c r="M4053" s="237"/>
      <c r="N4053" s="143"/>
      <c r="O4053" s="143"/>
      <c r="P4053" s="143"/>
      <c r="Q4053" s="143"/>
      <c r="R4053" s="143"/>
      <c r="S4053" s="143"/>
      <c r="T4053" s="143"/>
      <c r="U4053" s="143"/>
      <c r="V4053" s="143"/>
      <c r="W4053" s="90">
        <f>IF(AND($AM$17&gt;=$X4053,$AM$17&lt;=$Y4053),'TARIFA ENTREGA A DIRECCION USD'!A4053,$W4054)</f>
        <v>0</v>
      </c>
      <c r="X4053" s="90">
        <v>4044.0010000000002</v>
      </c>
      <c r="Y4053" s="90">
        <v>4045</v>
      </c>
      <c r="Z4053" s="144"/>
    </row>
    <row r="4054" spans="1:26" x14ac:dyDescent="0.2">
      <c r="A4054" s="3"/>
      <c r="B4054" s="3"/>
      <c r="C4054" s="3"/>
      <c r="D4054" s="3"/>
      <c r="E4054" s="3"/>
      <c r="F4054" s="3"/>
      <c r="G4054" s="3"/>
      <c r="I4054" s="143"/>
      <c r="J4054" s="143"/>
      <c r="K4054" s="143"/>
      <c r="L4054" s="143"/>
      <c r="M4054" s="237"/>
      <c r="N4054" s="143"/>
      <c r="O4054" s="143"/>
      <c r="P4054" s="143"/>
      <c r="Q4054" s="143"/>
      <c r="R4054" s="143"/>
      <c r="S4054" s="143"/>
      <c r="T4054" s="143"/>
      <c r="U4054" s="143"/>
      <c r="V4054" s="143"/>
      <c r="W4054" s="90">
        <f>IF(AND($AM$17&gt;=$X4054,$AM$17&lt;=$Y4054),'TARIFA ENTREGA A DIRECCION USD'!A4054,$W4055)</f>
        <v>0</v>
      </c>
      <c r="X4054" s="90">
        <v>4045.0010000000002</v>
      </c>
      <c r="Y4054" s="90">
        <v>4046</v>
      </c>
      <c r="Z4054" s="144"/>
    </row>
    <row r="4055" spans="1:26" x14ac:dyDescent="0.2">
      <c r="A4055" s="3"/>
      <c r="B4055" s="3"/>
      <c r="C4055" s="3"/>
      <c r="D4055" s="3"/>
      <c r="E4055" s="3"/>
      <c r="F4055" s="3"/>
      <c r="G4055" s="3"/>
      <c r="I4055" s="143"/>
      <c r="J4055" s="143"/>
      <c r="K4055" s="143"/>
      <c r="L4055" s="143"/>
      <c r="M4055" s="237"/>
      <c r="N4055" s="143"/>
      <c r="O4055" s="143"/>
      <c r="P4055" s="143"/>
      <c r="Q4055" s="143"/>
      <c r="R4055" s="143"/>
      <c r="S4055" s="143"/>
      <c r="T4055" s="143"/>
      <c r="U4055" s="143"/>
      <c r="V4055" s="143"/>
      <c r="W4055" s="90">
        <f>IF(AND($AM$17&gt;=$X4055,$AM$17&lt;=$Y4055),'TARIFA ENTREGA A DIRECCION USD'!A4055,$W4056)</f>
        <v>0</v>
      </c>
      <c r="X4055" s="90">
        <v>4046.0010000000002</v>
      </c>
      <c r="Y4055" s="90">
        <v>4047</v>
      </c>
      <c r="Z4055" s="144"/>
    </row>
    <row r="4056" spans="1:26" x14ac:dyDescent="0.2">
      <c r="A4056" s="3"/>
      <c r="B4056" s="3"/>
      <c r="C4056" s="3"/>
      <c r="D4056" s="3"/>
      <c r="E4056" s="3"/>
      <c r="F4056" s="3"/>
      <c r="G4056" s="3"/>
      <c r="I4056" s="143"/>
      <c r="J4056" s="143"/>
      <c r="K4056" s="143"/>
      <c r="L4056" s="143"/>
      <c r="M4056" s="237"/>
      <c r="N4056" s="143"/>
      <c r="O4056" s="143"/>
      <c r="P4056" s="143"/>
      <c r="Q4056" s="143"/>
      <c r="R4056" s="143"/>
      <c r="S4056" s="143"/>
      <c r="T4056" s="143"/>
      <c r="U4056" s="143"/>
      <c r="V4056" s="143"/>
      <c r="W4056" s="90">
        <f>IF(AND($AM$17&gt;=$X4056,$AM$17&lt;=$Y4056),'TARIFA ENTREGA A DIRECCION USD'!A4056,$W4057)</f>
        <v>0</v>
      </c>
      <c r="X4056" s="90">
        <v>4047.0010000000002</v>
      </c>
      <c r="Y4056" s="90">
        <v>4048</v>
      </c>
      <c r="Z4056" s="144"/>
    </row>
    <row r="4057" spans="1:26" x14ac:dyDescent="0.2">
      <c r="A4057" s="3"/>
      <c r="B4057" s="3"/>
      <c r="C4057" s="3"/>
      <c r="D4057" s="3"/>
      <c r="E4057" s="3"/>
      <c r="F4057" s="3"/>
      <c r="G4057" s="3"/>
      <c r="I4057" s="143"/>
      <c r="J4057" s="143"/>
      <c r="K4057" s="143"/>
      <c r="L4057" s="143"/>
      <c r="M4057" s="237"/>
      <c r="N4057" s="143"/>
      <c r="O4057" s="143"/>
      <c r="P4057" s="143"/>
      <c r="Q4057" s="143"/>
      <c r="R4057" s="143"/>
      <c r="S4057" s="143"/>
      <c r="T4057" s="143"/>
      <c r="U4057" s="143"/>
      <c r="V4057" s="143"/>
      <c r="W4057" s="90">
        <f>IF(AND($AM$17&gt;=$X4057,$AM$17&lt;=$Y4057),'TARIFA ENTREGA A DIRECCION USD'!A4057,$W4058)</f>
        <v>0</v>
      </c>
      <c r="X4057" s="90">
        <v>4048.0010000000002</v>
      </c>
      <c r="Y4057" s="90">
        <v>4049</v>
      </c>
      <c r="Z4057" s="144"/>
    </row>
    <row r="4058" spans="1:26" x14ac:dyDescent="0.2">
      <c r="A4058" s="3"/>
      <c r="B4058" s="3"/>
      <c r="C4058" s="3"/>
      <c r="D4058" s="3"/>
      <c r="E4058" s="3"/>
      <c r="F4058" s="3"/>
      <c r="G4058" s="3"/>
      <c r="I4058" s="143"/>
      <c r="J4058" s="143"/>
      <c r="K4058" s="143"/>
      <c r="L4058" s="143"/>
      <c r="M4058" s="237"/>
      <c r="N4058" s="143"/>
      <c r="O4058" s="143"/>
      <c r="P4058" s="143"/>
      <c r="Q4058" s="143"/>
      <c r="R4058" s="143"/>
      <c r="S4058" s="143"/>
      <c r="T4058" s="143"/>
      <c r="U4058" s="143"/>
      <c r="V4058" s="143"/>
      <c r="W4058" s="90">
        <f>IF(AND($AM$17&gt;=$X4058,$AM$17&lt;=$Y4058),'TARIFA ENTREGA A DIRECCION USD'!A4058,$W4059)</f>
        <v>0</v>
      </c>
      <c r="X4058" s="90">
        <v>4049.0010000000002</v>
      </c>
      <c r="Y4058" s="90">
        <v>4050</v>
      </c>
      <c r="Z4058" s="144"/>
    </row>
    <row r="4059" spans="1:26" x14ac:dyDescent="0.2">
      <c r="A4059" s="3"/>
      <c r="B4059" s="3"/>
      <c r="C4059" s="3"/>
      <c r="D4059" s="3"/>
      <c r="E4059" s="3"/>
      <c r="F4059" s="3"/>
      <c r="G4059" s="3"/>
      <c r="I4059" s="143"/>
      <c r="J4059" s="143"/>
      <c r="K4059" s="143"/>
      <c r="L4059" s="143"/>
      <c r="M4059" s="237"/>
      <c r="N4059" s="143"/>
      <c r="O4059" s="143"/>
      <c r="P4059" s="143"/>
      <c r="Q4059" s="143"/>
      <c r="R4059" s="143"/>
      <c r="S4059" s="143"/>
      <c r="T4059" s="143"/>
      <c r="U4059" s="143"/>
      <c r="V4059" s="143"/>
      <c r="W4059" s="90">
        <f>IF(AND($AM$17&gt;=$X4059,$AM$17&lt;=$Y4059),'TARIFA ENTREGA A DIRECCION USD'!A4059,$W4060)</f>
        <v>0</v>
      </c>
      <c r="X4059" s="90">
        <v>4050.0010000000002</v>
      </c>
      <c r="Y4059" s="90">
        <v>4051</v>
      </c>
      <c r="Z4059" s="144"/>
    </row>
    <row r="4060" spans="1:26" x14ac:dyDescent="0.2">
      <c r="A4060" s="3"/>
      <c r="B4060" s="3"/>
      <c r="C4060" s="3"/>
      <c r="D4060" s="3"/>
      <c r="E4060" s="3"/>
      <c r="F4060" s="3"/>
      <c r="G4060" s="3"/>
      <c r="I4060" s="143"/>
      <c r="J4060" s="143"/>
      <c r="K4060" s="143"/>
      <c r="L4060" s="143"/>
      <c r="M4060" s="237"/>
      <c r="N4060" s="143"/>
      <c r="O4060" s="143"/>
      <c r="P4060" s="143"/>
      <c r="Q4060" s="143"/>
      <c r="R4060" s="143"/>
      <c r="S4060" s="143"/>
      <c r="T4060" s="143"/>
      <c r="U4060" s="143"/>
      <c r="V4060" s="143"/>
      <c r="W4060" s="90">
        <f>IF(AND($AM$17&gt;=$X4060,$AM$17&lt;=$Y4060),'TARIFA ENTREGA A DIRECCION USD'!A4060,$W4061)</f>
        <v>0</v>
      </c>
      <c r="X4060" s="90">
        <v>4051.0010000000002</v>
      </c>
      <c r="Y4060" s="90">
        <v>4052</v>
      </c>
      <c r="Z4060" s="144"/>
    </row>
    <row r="4061" spans="1:26" x14ac:dyDescent="0.2">
      <c r="A4061" s="3"/>
      <c r="B4061" s="3"/>
      <c r="C4061" s="3"/>
      <c r="D4061" s="3"/>
      <c r="E4061" s="3"/>
      <c r="F4061" s="3"/>
      <c r="G4061" s="3"/>
      <c r="I4061" s="143"/>
      <c r="J4061" s="143"/>
      <c r="K4061" s="143"/>
      <c r="L4061" s="143"/>
      <c r="M4061" s="237"/>
      <c r="N4061" s="143"/>
      <c r="O4061" s="143"/>
      <c r="P4061" s="143"/>
      <c r="Q4061" s="143"/>
      <c r="R4061" s="143"/>
      <c r="S4061" s="143"/>
      <c r="T4061" s="143"/>
      <c r="U4061" s="143"/>
      <c r="V4061" s="143"/>
      <c r="W4061" s="90">
        <f>IF(AND($AM$17&gt;=$X4061,$AM$17&lt;=$Y4061),'TARIFA ENTREGA A DIRECCION USD'!A4061,$W4062)</f>
        <v>0</v>
      </c>
      <c r="X4061" s="90">
        <v>4052.0010000000002</v>
      </c>
      <c r="Y4061" s="90">
        <v>4053</v>
      </c>
      <c r="Z4061" s="144"/>
    </row>
    <row r="4062" spans="1:26" x14ac:dyDescent="0.2">
      <c r="A4062" s="3"/>
      <c r="B4062" s="3"/>
      <c r="C4062" s="3"/>
      <c r="D4062" s="3"/>
      <c r="E4062" s="3"/>
      <c r="F4062" s="3"/>
      <c r="G4062" s="3"/>
      <c r="I4062" s="143"/>
      <c r="J4062" s="143"/>
      <c r="K4062" s="143"/>
      <c r="L4062" s="143"/>
      <c r="M4062" s="237"/>
      <c r="N4062" s="143"/>
      <c r="O4062" s="143"/>
      <c r="P4062" s="143"/>
      <c r="Q4062" s="143"/>
      <c r="R4062" s="143"/>
      <c r="S4062" s="143"/>
      <c r="T4062" s="143"/>
      <c r="U4062" s="143"/>
      <c r="V4062" s="143"/>
      <c r="W4062" s="90">
        <f>IF(AND($AM$17&gt;=$X4062,$AM$17&lt;=$Y4062),'TARIFA ENTREGA A DIRECCION USD'!A4062,$W4063)</f>
        <v>0</v>
      </c>
      <c r="X4062" s="90">
        <v>4053.0010000000002</v>
      </c>
      <c r="Y4062" s="90">
        <v>4054</v>
      </c>
      <c r="Z4062" s="144"/>
    </row>
    <row r="4063" spans="1:26" x14ac:dyDescent="0.2">
      <c r="A4063" s="3"/>
      <c r="B4063" s="3"/>
      <c r="C4063" s="3"/>
      <c r="D4063" s="3"/>
      <c r="E4063" s="3"/>
      <c r="F4063" s="3"/>
      <c r="G4063" s="3"/>
      <c r="I4063" s="143"/>
      <c r="J4063" s="143"/>
      <c r="K4063" s="143"/>
      <c r="L4063" s="143"/>
      <c r="M4063" s="237"/>
      <c r="N4063" s="143"/>
      <c r="O4063" s="143"/>
      <c r="P4063" s="143"/>
      <c r="Q4063" s="143"/>
      <c r="R4063" s="143"/>
      <c r="S4063" s="143"/>
      <c r="T4063" s="143"/>
      <c r="U4063" s="143"/>
      <c r="V4063" s="143"/>
      <c r="W4063" s="90">
        <f>IF(AND($AM$17&gt;=$X4063,$AM$17&lt;=$Y4063),'TARIFA ENTREGA A DIRECCION USD'!A4063,$W4064)</f>
        <v>0</v>
      </c>
      <c r="X4063" s="90">
        <v>4054.0010000000002</v>
      </c>
      <c r="Y4063" s="90">
        <v>4055</v>
      </c>
      <c r="Z4063" s="144"/>
    </row>
    <row r="4064" spans="1:26" x14ac:dyDescent="0.2">
      <c r="A4064" s="3"/>
      <c r="B4064" s="3"/>
      <c r="C4064" s="3"/>
      <c r="D4064" s="3"/>
      <c r="E4064" s="3"/>
      <c r="F4064" s="3"/>
      <c r="G4064" s="3"/>
      <c r="I4064" s="143"/>
      <c r="J4064" s="143"/>
      <c r="K4064" s="143"/>
      <c r="L4064" s="143"/>
      <c r="M4064" s="237"/>
      <c r="N4064" s="143"/>
      <c r="O4064" s="143"/>
      <c r="P4064" s="143"/>
      <c r="Q4064" s="143"/>
      <c r="R4064" s="143"/>
      <c r="S4064" s="143"/>
      <c r="T4064" s="143"/>
      <c r="U4064" s="143"/>
      <c r="V4064" s="143"/>
      <c r="W4064" s="90">
        <f>IF(AND($AM$17&gt;=$X4064,$AM$17&lt;=$Y4064),'TARIFA ENTREGA A DIRECCION USD'!A4064,$W4065)</f>
        <v>0</v>
      </c>
      <c r="X4064" s="90">
        <v>4055.0010000000002</v>
      </c>
      <c r="Y4064" s="90">
        <v>4056</v>
      </c>
      <c r="Z4064" s="144"/>
    </row>
    <row r="4065" spans="1:26" x14ac:dyDescent="0.2">
      <c r="A4065" s="3"/>
      <c r="B4065" s="3"/>
      <c r="C4065" s="3"/>
      <c r="D4065" s="3"/>
      <c r="E4065" s="3"/>
      <c r="F4065" s="3"/>
      <c r="G4065" s="3"/>
      <c r="I4065" s="143"/>
      <c r="J4065" s="143"/>
      <c r="K4065" s="143"/>
      <c r="L4065" s="143"/>
      <c r="M4065" s="237"/>
      <c r="N4065" s="143"/>
      <c r="O4065" s="143"/>
      <c r="P4065" s="143"/>
      <c r="Q4065" s="143"/>
      <c r="R4065" s="143"/>
      <c r="S4065" s="143"/>
      <c r="T4065" s="143"/>
      <c r="U4065" s="143"/>
      <c r="V4065" s="143"/>
      <c r="W4065" s="90">
        <f>IF(AND($AM$17&gt;=$X4065,$AM$17&lt;=$Y4065),'TARIFA ENTREGA A DIRECCION USD'!A4065,$W4066)</f>
        <v>0</v>
      </c>
      <c r="X4065" s="90">
        <v>4056.0010000000002</v>
      </c>
      <c r="Y4065" s="90">
        <v>4057</v>
      </c>
      <c r="Z4065" s="144"/>
    </row>
    <row r="4066" spans="1:26" x14ac:dyDescent="0.2">
      <c r="A4066" s="3"/>
      <c r="B4066" s="3"/>
      <c r="C4066" s="3"/>
      <c r="D4066" s="3"/>
      <c r="E4066" s="3"/>
      <c r="F4066" s="3"/>
      <c r="G4066" s="3"/>
      <c r="I4066" s="143"/>
      <c r="J4066" s="143"/>
      <c r="K4066" s="143"/>
      <c r="L4066" s="143"/>
      <c r="M4066" s="237"/>
      <c r="N4066" s="143"/>
      <c r="O4066" s="143"/>
      <c r="P4066" s="143"/>
      <c r="Q4066" s="143"/>
      <c r="R4066" s="143"/>
      <c r="S4066" s="143"/>
      <c r="T4066" s="143"/>
      <c r="U4066" s="143"/>
      <c r="V4066" s="143"/>
      <c r="W4066" s="90">
        <f>IF(AND($AM$17&gt;=$X4066,$AM$17&lt;=$Y4066),'TARIFA ENTREGA A DIRECCION USD'!A4066,$W4067)</f>
        <v>0</v>
      </c>
      <c r="X4066" s="90">
        <v>4057.0010000000002</v>
      </c>
      <c r="Y4066" s="90">
        <v>4058</v>
      </c>
      <c r="Z4066" s="144"/>
    </row>
    <row r="4067" spans="1:26" x14ac:dyDescent="0.2">
      <c r="A4067" s="3"/>
      <c r="B4067" s="3"/>
      <c r="C4067" s="3"/>
      <c r="D4067" s="3"/>
      <c r="E4067" s="3"/>
      <c r="F4067" s="3"/>
      <c r="G4067" s="3"/>
      <c r="I4067" s="143"/>
      <c r="J4067" s="143"/>
      <c r="K4067" s="143"/>
      <c r="L4067" s="143"/>
      <c r="M4067" s="237"/>
      <c r="N4067" s="143"/>
      <c r="O4067" s="143"/>
      <c r="P4067" s="143"/>
      <c r="Q4067" s="143"/>
      <c r="R4067" s="143"/>
      <c r="S4067" s="143"/>
      <c r="T4067" s="143"/>
      <c r="U4067" s="143"/>
      <c r="V4067" s="143"/>
      <c r="W4067" s="90">
        <f>IF(AND($AM$17&gt;=$X4067,$AM$17&lt;=$Y4067),'TARIFA ENTREGA A DIRECCION USD'!A4067,$W4068)</f>
        <v>0</v>
      </c>
      <c r="X4067" s="90">
        <v>4058.0010000000002</v>
      </c>
      <c r="Y4067" s="90">
        <v>4059</v>
      </c>
      <c r="Z4067" s="144"/>
    </row>
    <row r="4068" spans="1:26" x14ac:dyDescent="0.2">
      <c r="A4068" s="3"/>
      <c r="B4068" s="3"/>
      <c r="C4068" s="3"/>
      <c r="D4068" s="3"/>
      <c r="E4068" s="3"/>
      <c r="F4068" s="3"/>
      <c r="G4068" s="3"/>
      <c r="I4068" s="143"/>
      <c r="J4068" s="143"/>
      <c r="K4068" s="143"/>
      <c r="L4068" s="143"/>
      <c r="M4068" s="237"/>
      <c r="N4068" s="143"/>
      <c r="O4068" s="143"/>
      <c r="P4068" s="143"/>
      <c r="Q4068" s="143"/>
      <c r="R4068" s="143"/>
      <c r="S4068" s="143"/>
      <c r="T4068" s="143"/>
      <c r="U4068" s="143"/>
      <c r="V4068" s="143"/>
      <c r="W4068" s="90">
        <f>IF(AND($AM$17&gt;=$X4068,$AM$17&lt;=$Y4068),'TARIFA ENTREGA A DIRECCION USD'!A4068,$W4069)</f>
        <v>0</v>
      </c>
      <c r="X4068" s="90">
        <v>4059.0010000000002</v>
      </c>
      <c r="Y4068" s="90">
        <v>4060</v>
      </c>
      <c r="Z4068" s="144"/>
    </row>
    <row r="4069" spans="1:26" x14ac:dyDescent="0.2">
      <c r="A4069" s="3"/>
      <c r="B4069" s="3"/>
      <c r="C4069" s="3"/>
      <c r="D4069" s="3"/>
      <c r="E4069" s="3"/>
      <c r="F4069" s="3"/>
      <c r="G4069" s="3"/>
      <c r="I4069" s="143"/>
      <c r="J4069" s="143"/>
      <c r="K4069" s="143"/>
      <c r="L4069" s="143"/>
      <c r="M4069" s="237"/>
      <c r="N4069" s="143"/>
      <c r="O4069" s="143"/>
      <c r="P4069" s="143"/>
      <c r="Q4069" s="143"/>
      <c r="R4069" s="143"/>
      <c r="S4069" s="143"/>
      <c r="T4069" s="143"/>
      <c r="U4069" s="143"/>
      <c r="V4069" s="143"/>
      <c r="W4069" s="90">
        <f>IF(AND($AM$17&gt;=$X4069,$AM$17&lt;=$Y4069),'TARIFA ENTREGA A DIRECCION USD'!A4069,$W4070)</f>
        <v>0</v>
      </c>
      <c r="X4069" s="90">
        <v>4060.0010000000002</v>
      </c>
      <c r="Y4069" s="90">
        <v>4061</v>
      </c>
      <c r="Z4069" s="144"/>
    </row>
    <row r="4070" spans="1:26" x14ac:dyDescent="0.2">
      <c r="A4070" s="3"/>
      <c r="B4070" s="3"/>
      <c r="C4070" s="3"/>
      <c r="D4070" s="3"/>
      <c r="E4070" s="3"/>
      <c r="F4070" s="3"/>
      <c r="G4070" s="3"/>
      <c r="I4070" s="143"/>
      <c r="J4070" s="143"/>
      <c r="K4070" s="143"/>
      <c r="L4070" s="143"/>
      <c r="M4070" s="237"/>
      <c r="N4070" s="143"/>
      <c r="O4070" s="143"/>
      <c r="P4070" s="143"/>
      <c r="Q4070" s="143"/>
      <c r="R4070" s="143"/>
      <c r="S4070" s="143"/>
      <c r="T4070" s="143"/>
      <c r="U4070" s="143"/>
      <c r="V4070" s="143"/>
      <c r="W4070" s="90">
        <f>IF(AND($AM$17&gt;=$X4070,$AM$17&lt;=$Y4070),'TARIFA ENTREGA A DIRECCION USD'!A4070,$W4071)</f>
        <v>0</v>
      </c>
      <c r="X4070" s="90">
        <v>4061.0010000000002</v>
      </c>
      <c r="Y4070" s="90">
        <v>4062</v>
      </c>
      <c r="Z4070" s="144"/>
    </row>
    <row r="4071" spans="1:26" x14ac:dyDescent="0.2">
      <c r="A4071" s="3"/>
      <c r="B4071" s="3"/>
      <c r="C4071" s="3"/>
      <c r="D4071" s="3"/>
      <c r="E4071" s="3"/>
      <c r="F4071" s="3"/>
      <c r="G4071" s="3"/>
      <c r="I4071" s="143"/>
      <c r="J4071" s="143"/>
      <c r="K4071" s="143"/>
      <c r="L4071" s="143"/>
      <c r="M4071" s="237"/>
      <c r="N4071" s="143"/>
      <c r="O4071" s="143"/>
      <c r="P4071" s="143"/>
      <c r="Q4071" s="143"/>
      <c r="R4071" s="143"/>
      <c r="S4071" s="143"/>
      <c r="T4071" s="143"/>
      <c r="U4071" s="143"/>
      <c r="V4071" s="143"/>
      <c r="W4071" s="90">
        <f>IF(AND($AM$17&gt;=$X4071,$AM$17&lt;=$Y4071),'TARIFA ENTREGA A DIRECCION USD'!A4071,$W4072)</f>
        <v>0</v>
      </c>
      <c r="X4071" s="90">
        <v>4062.0010000000002</v>
      </c>
      <c r="Y4071" s="90">
        <v>4063</v>
      </c>
      <c r="Z4071" s="144"/>
    </row>
    <row r="4072" spans="1:26" x14ac:dyDescent="0.2">
      <c r="A4072" s="3"/>
      <c r="B4072" s="3"/>
      <c r="C4072" s="3"/>
      <c r="D4072" s="3"/>
      <c r="E4072" s="3"/>
      <c r="F4072" s="3"/>
      <c r="G4072" s="3"/>
      <c r="I4072" s="143"/>
      <c r="J4072" s="143"/>
      <c r="K4072" s="143"/>
      <c r="L4072" s="143"/>
      <c r="M4072" s="237"/>
      <c r="N4072" s="143"/>
      <c r="O4072" s="143"/>
      <c r="P4072" s="143"/>
      <c r="Q4072" s="143"/>
      <c r="R4072" s="143"/>
      <c r="S4072" s="143"/>
      <c r="T4072" s="143"/>
      <c r="U4072" s="143"/>
      <c r="V4072" s="143"/>
      <c r="W4072" s="90">
        <f>IF(AND($AM$17&gt;=$X4072,$AM$17&lt;=$Y4072),'TARIFA ENTREGA A DIRECCION USD'!A4072,$W4073)</f>
        <v>0</v>
      </c>
      <c r="X4072" s="90">
        <v>4063.0010000000002</v>
      </c>
      <c r="Y4072" s="90">
        <v>4064</v>
      </c>
      <c r="Z4072" s="144"/>
    </row>
    <row r="4073" spans="1:26" x14ac:dyDescent="0.2">
      <c r="A4073" s="3"/>
      <c r="B4073" s="3"/>
      <c r="C4073" s="3"/>
      <c r="D4073" s="3"/>
      <c r="E4073" s="3"/>
      <c r="F4073" s="3"/>
      <c r="G4073" s="3"/>
      <c r="I4073" s="143"/>
      <c r="J4073" s="143"/>
      <c r="K4073" s="143"/>
      <c r="L4073" s="143"/>
      <c r="M4073" s="237"/>
      <c r="N4073" s="143"/>
      <c r="O4073" s="143"/>
      <c r="P4073" s="143"/>
      <c r="Q4073" s="143"/>
      <c r="R4073" s="143"/>
      <c r="S4073" s="143"/>
      <c r="T4073" s="143"/>
      <c r="U4073" s="143"/>
      <c r="V4073" s="143"/>
      <c r="W4073" s="90">
        <f>IF(AND($AM$17&gt;=$X4073,$AM$17&lt;=$Y4073),'TARIFA ENTREGA A DIRECCION USD'!A4073,$W4074)</f>
        <v>0</v>
      </c>
      <c r="X4073" s="90">
        <v>4064.0010000000002</v>
      </c>
      <c r="Y4073" s="90">
        <v>4065</v>
      </c>
      <c r="Z4073" s="144"/>
    </row>
    <row r="4074" spans="1:26" x14ac:dyDescent="0.2">
      <c r="A4074" s="3"/>
      <c r="B4074" s="3"/>
      <c r="C4074" s="3"/>
      <c r="D4074" s="3"/>
      <c r="E4074" s="3"/>
      <c r="F4074" s="3"/>
      <c r="G4074" s="3"/>
      <c r="I4074" s="143"/>
      <c r="J4074" s="143"/>
      <c r="K4074" s="143"/>
      <c r="L4074" s="143"/>
      <c r="M4074" s="237"/>
      <c r="N4074" s="143"/>
      <c r="O4074" s="143"/>
      <c r="P4074" s="143"/>
      <c r="Q4074" s="143"/>
      <c r="R4074" s="143"/>
      <c r="S4074" s="143"/>
      <c r="T4074" s="143"/>
      <c r="U4074" s="143"/>
      <c r="V4074" s="143"/>
      <c r="W4074" s="90">
        <f>IF(AND($AM$17&gt;=$X4074,$AM$17&lt;=$Y4074),'TARIFA ENTREGA A DIRECCION USD'!A4074,$W4075)</f>
        <v>0</v>
      </c>
      <c r="X4074" s="90">
        <v>4065.0010000000002</v>
      </c>
      <c r="Y4074" s="90">
        <v>4066</v>
      </c>
      <c r="Z4074" s="144"/>
    </row>
    <row r="4075" spans="1:26" x14ac:dyDescent="0.2">
      <c r="A4075" s="3"/>
      <c r="B4075" s="3"/>
      <c r="C4075" s="3"/>
      <c r="D4075" s="3"/>
      <c r="E4075" s="3"/>
      <c r="F4075" s="3"/>
      <c r="G4075" s="3"/>
      <c r="I4075" s="143"/>
      <c r="J4075" s="143"/>
      <c r="K4075" s="143"/>
      <c r="L4075" s="143"/>
      <c r="M4075" s="237"/>
      <c r="N4075" s="143"/>
      <c r="O4075" s="143"/>
      <c r="P4075" s="143"/>
      <c r="Q4075" s="143"/>
      <c r="R4075" s="143"/>
      <c r="S4075" s="143"/>
      <c r="T4075" s="143"/>
      <c r="U4075" s="143"/>
      <c r="V4075" s="143"/>
      <c r="W4075" s="90">
        <f>IF(AND($AM$17&gt;=$X4075,$AM$17&lt;=$Y4075),'TARIFA ENTREGA A DIRECCION USD'!A4075,$W4076)</f>
        <v>0</v>
      </c>
      <c r="X4075" s="90">
        <v>4066.0010000000002</v>
      </c>
      <c r="Y4075" s="90">
        <v>4067</v>
      </c>
      <c r="Z4075" s="144"/>
    </row>
    <row r="4076" spans="1:26" x14ac:dyDescent="0.2">
      <c r="A4076" s="3"/>
      <c r="B4076" s="3"/>
      <c r="C4076" s="3"/>
      <c r="D4076" s="3"/>
      <c r="E4076" s="3"/>
      <c r="F4076" s="3"/>
      <c r="G4076" s="3"/>
      <c r="I4076" s="143"/>
      <c r="J4076" s="143"/>
      <c r="K4076" s="143"/>
      <c r="L4076" s="143"/>
      <c r="M4076" s="237"/>
      <c r="N4076" s="143"/>
      <c r="O4076" s="143"/>
      <c r="P4076" s="143"/>
      <c r="Q4076" s="143"/>
      <c r="R4076" s="143"/>
      <c r="S4076" s="143"/>
      <c r="T4076" s="143"/>
      <c r="U4076" s="143"/>
      <c r="V4076" s="143"/>
      <c r="W4076" s="90">
        <f>IF(AND($AM$17&gt;=$X4076,$AM$17&lt;=$Y4076),'TARIFA ENTREGA A DIRECCION USD'!A4076,$W4077)</f>
        <v>0</v>
      </c>
      <c r="X4076" s="90">
        <v>4067.0010000000002</v>
      </c>
      <c r="Y4076" s="90">
        <v>4068</v>
      </c>
      <c r="Z4076" s="144"/>
    </row>
    <row r="4077" spans="1:26" x14ac:dyDescent="0.2">
      <c r="A4077" s="3"/>
      <c r="B4077" s="3"/>
      <c r="C4077" s="3"/>
      <c r="D4077" s="3"/>
      <c r="E4077" s="3"/>
      <c r="F4077" s="3"/>
      <c r="G4077" s="3"/>
      <c r="I4077" s="143"/>
      <c r="J4077" s="143"/>
      <c r="K4077" s="143"/>
      <c r="L4077" s="143"/>
      <c r="M4077" s="237"/>
      <c r="N4077" s="143"/>
      <c r="O4077" s="143"/>
      <c r="P4077" s="143"/>
      <c r="Q4077" s="143"/>
      <c r="R4077" s="143"/>
      <c r="S4077" s="143"/>
      <c r="T4077" s="143"/>
      <c r="U4077" s="143"/>
      <c r="V4077" s="143"/>
      <c r="W4077" s="90">
        <f>IF(AND($AM$17&gt;=$X4077,$AM$17&lt;=$Y4077),'TARIFA ENTREGA A DIRECCION USD'!A4077,$W4078)</f>
        <v>0</v>
      </c>
      <c r="X4077" s="90">
        <v>4068.0010000000002</v>
      </c>
      <c r="Y4077" s="90">
        <v>4069</v>
      </c>
      <c r="Z4077" s="144"/>
    </row>
    <row r="4078" spans="1:26" x14ac:dyDescent="0.2">
      <c r="A4078" s="3"/>
      <c r="B4078" s="3"/>
      <c r="C4078" s="3"/>
      <c r="D4078" s="3"/>
      <c r="E4078" s="3"/>
      <c r="F4078" s="3"/>
      <c r="G4078" s="3"/>
      <c r="I4078" s="143"/>
      <c r="J4078" s="143"/>
      <c r="K4078" s="143"/>
      <c r="L4078" s="143"/>
      <c r="M4078" s="237"/>
      <c r="N4078" s="143"/>
      <c r="O4078" s="143"/>
      <c r="P4078" s="143"/>
      <c r="Q4078" s="143"/>
      <c r="R4078" s="143"/>
      <c r="S4078" s="143"/>
      <c r="T4078" s="143"/>
      <c r="U4078" s="143"/>
      <c r="V4078" s="143"/>
      <c r="W4078" s="90">
        <f>IF(AND($AM$17&gt;=$X4078,$AM$17&lt;=$Y4078),'TARIFA ENTREGA A DIRECCION USD'!A4078,$W4079)</f>
        <v>0</v>
      </c>
      <c r="X4078" s="90">
        <v>4069.0010000000002</v>
      </c>
      <c r="Y4078" s="90">
        <v>4070</v>
      </c>
      <c r="Z4078" s="144"/>
    </row>
    <row r="4079" spans="1:26" x14ac:dyDescent="0.2">
      <c r="A4079" s="3"/>
      <c r="B4079" s="3"/>
      <c r="C4079" s="3"/>
      <c r="D4079" s="3"/>
      <c r="E4079" s="3"/>
      <c r="F4079" s="3"/>
      <c r="G4079" s="3"/>
      <c r="I4079" s="143"/>
      <c r="J4079" s="143"/>
      <c r="K4079" s="143"/>
      <c r="L4079" s="143"/>
      <c r="M4079" s="237"/>
      <c r="N4079" s="143"/>
      <c r="O4079" s="143"/>
      <c r="P4079" s="143"/>
      <c r="Q4079" s="143"/>
      <c r="R4079" s="143"/>
      <c r="S4079" s="143"/>
      <c r="T4079" s="143"/>
      <c r="U4079" s="143"/>
      <c r="V4079" s="143"/>
      <c r="W4079" s="90">
        <f>IF(AND($AM$17&gt;=$X4079,$AM$17&lt;=$Y4079),'TARIFA ENTREGA A DIRECCION USD'!A4079,$W4080)</f>
        <v>0</v>
      </c>
      <c r="X4079" s="90">
        <v>4070.0010000000002</v>
      </c>
      <c r="Y4079" s="90">
        <v>4071</v>
      </c>
      <c r="Z4079" s="144"/>
    </row>
    <row r="4080" spans="1:26" x14ac:dyDescent="0.2">
      <c r="A4080" s="3"/>
      <c r="B4080" s="3"/>
      <c r="C4080" s="3"/>
      <c r="D4080" s="3"/>
      <c r="E4080" s="3"/>
      <c r="F4080" s="3"/>
      <c r="G4080" s="3"/>
      <c r="I4080" s="143"/>
      <c r="J4080" s="143"/>
      <c r="K4080" s="143"/>
      <c r="L4080" s="143"/>
      <c r="M4080" s="237"/>
      <c r="N4080" s="143"/>
      <c r="O4080" s="143"/>
      <c r="P4080" s="143"/>
      <c r="Q4080" s="143"/>
      <c r="R4080" s="143"/>
      <c r="S4080" s="143"/>
      <c r="T4080" s="143"/>
      <c r="U4080" s="143"/>
      <c r="V4080" s="143"/>
      <c r="W4080" s="90">
        <f>IF(AND($AM$17&gt;=$X4080,$AM$17&lt;=$Y4080),'TARIFA ENTREGA A DIRECCION USD'!A4080,$W4081)</f>
        <v>0</v>
      </c>
      <c r="X4080" s="90">
        <v>4071.0010000000002</v>
      </c>
      <c r="Y4080" s="90">
        <v>4072</v>
      </c>
      <c r="Z4080" s="144"/>
    </row>
    <row r="4081" spans="1:26" x14ac:dyDescent="0.2">
      <c r="A4081" s="3"/>
      <c r="B4081" s="3"/>
      <c r="C4081" s="3"/>
      <c r="D4081" s="3"/>
      <c r="E4081" s="3"/>
      <c r="F4081" s="3"/>
      <c r="G4081" s="3"/>
      <c r="I4081" s="143"/>
      <c r="J4081" s="143"/>
      <c r="K4081" s="143"/>
      <c r="L4081" s="143"/>
      <c r="M4081" s="237"/>
      <c r="N4081" s="143"/>
      <c r="O4081" s="143"/>
      <c r="P4081" s="143"/>
      <c r="Q4081" s="143"/>
      <c r="R4081" s="143"/>
      <c r="S4081" s="143"/>
      <c r="T4081" s="143"/>
      <c r="U4081" s="143"/>
      <c r="V4081" s="143"/>
      <c r="W4081" s="90">
        <f>IF(AND($AM$17&gt;=$X4081,$AM$17&lt;=$Y4081),'TARIFA ENTREGA A DIRECCION USD'!A4081,$W4082)</f>
        <v>0</v>
      </c>
      <c r="X4081" s="90">
        <v>4072.0010000000002</v>
      </c>
      <c r="Y4081" s="90">
        <v>4073</v>
      </c>
      <c r="Z4081" s="144"/>
    </row>
    <row r="4082" spans="1:26" x14ac:dyDescent="0.2">
      <c r="A4082" s="3"/>
      <c r="B4082" s="3"/>
      <c r="C4082" s="3"/>
      <c r="D4082" s="3"/>
      <c r="E4082" s="3"/>
      <c r="F4082" s="3"/>
      <c r="G4082" s="3"/>
      <c r="I4082" s="143"/>
      <c r="J4082" s="143"/>
      <c r="K4082" s="143"/>
      <c r="L4082" s="143"/>
      <c r="M4082" s="237"/>
      <c r="N4082" s="143"/>
      <c r="O4082" s="143"/>
      <c r="P4082" s="143"/>
      <c r="Q4082" s="143"/>
      <c r="R4082" s="143"/>
      <c r="S4082" s="143"/>
      <c r="T4082" s="143"/>
      <c r="U4082" s="143"/>
      <c r="V4082" s="143"/>
      <c r="W4082" s="90">
        <f>IF(AND($AM$17&gt;=$X4082,$AM$17&lt;=$Y4082),'TARIFA ENTREGA A DIRECCION USD'!A4082,$W4083)</f>
        <v>0</v>
      </c>
      <c r="X4082" s="90">
        <v>4073.0010000000002</v>
      </c>
      <c r="Y4082" s="90">
        <v>4074</v>
      </c>
      <c r="Z4082" s="144"/>
    </row>
    <row r="4083" spans="1:26" x14ac:dyDescent="0.2">
      <c r="A4083" s="3"/>
      <c r="B4083" s="3"/>
      <c r="C4083" s="3"/>
      <c r="D4083" s="3"/>
      <c r="E4083" s="3"/>
      <c r="F4083" s="3"/>
      <c r="G4083" s="3"/>
      <c r="I4083" s="143"/>
      <c r="J4083" s="143"/>
      <c r="K4083" s="143"/>
      <c r="L4083" s="143"/>
      <c r="M4083" s="237"/>
      <c r="N4083" s="143"/>
      <c r="O4083" s="143"/>
      <c r="P4083" s="143"/>
      <c r="Q4083" s="143"/>
      <c r="R4083" s="143"/>
      <c r="S4083" s="143"/>
      <c r="T4083" s="143"/>
      <c r="U4083" s="143"/>
      <c r="V4083" s="143"/>
      <c r="W4083" s="90">
        <f>IF(AND($AM$17&gt;=$X4083,$AM$17&lt;=$Y4083),'TARIFA ENTREGA A DIRECCION USD'!A4083,$W4084)</f>
        <v>0</v>
      </c>
      <c r="X4083" s="90">
        <v>4074.0010000000002</v>
      </c>
      <c r="Y4083" s="90">
        <v>4075</v>
      </c>
      <c r="Z4083" s="144"/>
    </row>
    <row r="4084" spans="1:26" x14ac:dyDescent="0.2">
      <c r="A4084" s="3"/>
      <c r="B4084" s="3"/>
      <c r="C4084" s="3"/>
      <c r="D4084" s="3"/>
      <c r="E4084" s="3"/>
      <c r="F4084" s="3"/>
      <c r="G4084" s="3"/>
      <c r="I4084" s="143"/>
      <c r="J4084" s="143"/>
      <c r="K4084" s="143"/>
      <c r="L4084" s="143"/>
      <c r="M4084" s="237"/>
      <c r="N4084" s="143"/>
      <c r="O4084" s="143"/>
      <c r="P4084" s="143"/>
      <c r="Q4084" s="143"/>
      <c r="R4084" s="143"/>
      <c r="S4084" s="143"/>
      <c r="T4084" s="143"/>
      <c r="U4084" s="143"/>
      <c r="V4084" s="143"/>
      <c r="W4084" s="90">
        <f>IF(AND($AM$17&gt;=$X4084,$AM$17&lt;=$Y4084),'TARIFA ENTREGA A DIRECCION USD'!A4084,$W4085)</f>
        <v>0</v>
      </c>
      <c r="X4084" s="90">
        <v>4075.0010000000002</v>
      </c>
      <c r="Y4084" s="90">
        <v>4076</v>
      </c>
      <c r="Z4084" s="144"/>
    </row>
    <row r="4085" spans="1:26" x14ac:dyDescent="0.2">
      <c r="A4085" s="3"/>
      <c r="B4085" s="3"/>
      <c r="C4085" s="3"/>
      <c r="D4085" s="3"/>
      <c r="E4085" s="3"/>
      <c r="F4085" s="3"/>
      <c r="G4085" s="3"/>
      <c r="I4085" s="143"/>
      <c r="J4085" s="143"/>
      <c r="K4085" s="143"/>
      <c r="L4085" s="143"/>
      <c r="M4085" s="237"/>
      <c r="N4085" s="143"/>
      <c r="O4085" s="143"/>
      <c r="P4085" s="143"/>
      <c r="Q4085" s="143"/>
      <c r="R4085" s="143"/>
      <c r="S4085" s="143"/>
      <c r="T4085" s="143"/>
      <c r="U4085" s="143"/>
      <c r="V4085" s="143"/>
      <c r="W4085" s="90">
        <f>IF(AND($AM$17&gt;=$X4085,$AM$17&lt;=$Y4085),'TARIFA ENTREGA A DIRECCION USD'!A4085,$W4086)</f>
        <v>0</v>
      </c>
      <c r="X4085" s="90">
        <v>4076.0010000000002</v>
      </c>
      <c r="Y4085" s="90">
        <v>4077</v>
      </c>
      <c r="Z4085" s="144"/>
    </row>
    <row r="4086" spans="1:26" x14ac:dyDescent="0.2">
      <c r="A4086" s="3"/>
      <c r="B4086" s="3"/>
      <c r="C4086" s="3"/>
      <c r="D4086" s="3"/>
      <c r="E4086" s="3"/>
      <c r="F4086" s="3"/>
      <c r="G4086" s="3"/>
      <c r="I4086" s="143"/>
      <c r="J4086" s="143"/>
      <c r="K4086" s="143"/>
      <c r="L4086" s="143"/>
      <c r="M4086" s="237"/>
      <c r="N4086" s="143"/>
      <c r="O4086" s="143"/>
      <c r="P4086" s="143"/>
      <c r="Q4086" s="143"/>
      <c r="R4086" s="143"/>
      <c r="S4086" s="143"/>
      <c r="T4086" s="143"/>
      <c r="U4086" s="143"/>
      <c r="V4086" s="143"/>
      <c r="W4086" s="90">
        <f>IF(AND($AM$17&gt;=$X4086,$AM$17&lt;=$Y4086),'TARIFA ENTREGA A DIRECCION USD'!A4086,$W4087)</f>
        <v>0</v>
      </c>
      <c r="X4086" s="90">
        <v>4077.0010000000002</v>
      </c>
      <c r="Y4086" s="90">
        <v>4078</v>
      </c>
      <c r="Z4086" s="144"/>
    </row>
    <row r="4087" spans="1:26" x14ac:dyDescent="0.2">
      <c r="A4087" s="3"/>
      <c r="B4087" s="3"/>
      <c r="C4087" s="3"/>
      <c r="D4087" s="3"/>
      <c r="E4087" s="3"/>
      <c r="F4087" s="3"/>
      <c r="G4087" s="3"/>
      <c r="I4087" s="143"/>
      <c r="J4087" s="143"/>
      <c r="K4087" s="143"/>
      <c r="L4087" s="143"/>
      <c r="M4087" s="237"/>
      <c r="N4087" s="143"/>
      <c r="O4087" s="143"/>
      <c r="P4087" s="143"/>
      <c r="Q4087" s="143"/>
      <c r="R4087" s="143"/>
      <c r="S4087" s="143"/>
      <c r="T4087" s="143"/>
      <c r="U4087" s="143"/>
      <c r="V4087" s="143"/>
      <c r="W4087" s="90">
        <f>IF(AND($AM$17&gt;=$X4087,$AM$17&lt;=$Y4087),'TARIFA ENTREGA A DIRECCION USD'!A4087,$W4088)</f>
        <v>0</v>
      </c>
      <c r="X4087" s="90">
        <v>4078.0010000000002</v>
      </c>
      <c r="Y4087" s="90">
        <v>4079</v>
      </c>
      <c r="Z4087" s="144"/>
    </row>
    <row r="4088" spans="1:26" x14ac:dyDescent="0.2">
      <c r="A4088" s="3"/>
      <c r="B4088" s="3"/>
      <c r="C4088" s="3"/>
      <c r="D4088" s="3"/>
      <c r="E4088" s="3"/>
      <c r="F4088" s="3"/>
      <c r="G4088" s="3"/>
      <c r="I4088" s="143"/>
      <c r="J4088" s="143"/>
      <c r="K4088" s="143"/>
      <c r="L4088" s="143"/>
      <c r="M4088" s="237"/>
      <c r="N4088" s="143"/>
      <c r="O4088" s="143"/>
      <c r="P4088" s="143"/>
      <c r="Q4088" s="143"/>
      <c r="R4088" s="143"/>
      <c r="S4088" s="143"/>
      <c r="T4088" s="143"/>
      <c r="U4088" s="143"/>
      <c r="V4088" s="143"/>
      <c r="W4088" s="90">
        <f>IF(AND($AM$17&gt;=$X4088,$AM$17&lt;=$Y4088),'TARIFA ENTREGA A DIRECCION USD'!A4088,$W4089)</f>
        <v>0</v>
      </c>
      <c r="X4088" s="90">
        <v>4079.0010000000002</v>
      </c>
      <c r="Y4088" s="90">
        <v>4080</v>
      </c>
      <c r="Z4088" s="144"/>
    </row>
    <row r="4089" spans="1:26" x14ac:dyDescent="0.2">
      <c r="A4089" s="3"/>
      <c r="B4089" s="3"/>
      <c r="C4089" s="3"/>
      <c r="D4089" s="3"/>
      <c r="E4089" s="3"/>
      <c r="F4089" s="3"/>
      <c r="G4089" s="3"/>
      <c r="I4089" s="143"/>
      <c r="J4089" s="143"/>
      <c r="K4089" s="143"/>
      <c r="L4089" s="143"/>
      <c r="M4089" s="237"/>
      <c r="N4089" s="143"/>
      <c r="O4089" s="143"/>
      <c r="P4089" s="143"/>
      <c r="Q4089" s="143"/>
      <c r="R4089" s="143"/>
      <c r="S4089" s="143"/>
      <c r="T4089" s="143"/>
      <c r="U4089" s="143"/>
      <c r="V4089" s="143"/>
      <c r="W4089" s="90">
        <f>IF(AND($AM$17&gt;=$X4089,$AM$17&lt;=$Y4089),'TARIFA ENTREGA A DIRECCION USD'!A4089,$W4090)</f>
        <v>0</v>
      </c>
      <c r="X4089" s="90">
        <v>4080.0010000000002</v>
      </c>
      <c r="Y4089" s="90">
        <v>4081</v>
      </c>
      <c r="Z4089" s="144"/>
    </row>
    <row r="4090" spans="1:26" x14ac:dyDescent="0.2">
      <c r="A4090" s="3"/>
      <c r="B4090" s="3"/>
      <c r="C4090" s="3"/>
      <c r="D4090" s="3"/>
      <c r="E4090" s="3"/>
      <c r="F4090" s="3"/>
      <c r="G4090" s="3"/>
      <c r="I4090" s="143"/>
      <c r="J4090" s="143"/>
      <c r="K4090" s="143"/>
      <c r="L4090" s="143"/>
      <c r="M4090" s="237"/>
      <c r="N4090" s="143"/>
      <c r="O4090" s="143"/>
      <c r="P4090" s="143"/>
      <c r="Q4090" s="143"/>
      <c r="R4090" s="143"/>
      <c r="S4090" s="143"/>
      <c r="T4090" s="143"/>
      <c r="U4090" s="143"/>
      <c r="V4090" s="143"/>
      <c r="W4090" s="90">
        <f>IF(AND($AM$17&gt;=$X4090,$AM$17&lt;=$Y4090),'TARIFA ENTREGA A DIRECCION USD'!A4090,$W4091)</f>
        <v>0</v>
      </c>
      <c r="X4090" s="90">
        <v>4081.0010000000002</v>
      </c>
      <c r="Y4090" s="90">
        <v>4082</v>
      </c>
      <c r="Z4090" s="144"/>
    </row>
    <row r="4091" spans="1:26" x14ac:dyDescent="0.2">
      <c r="A4091" s="3"/>
      <c r="B4091" s="3"/>
      <c r="C4091" s="3"/>
      <c r="D4091" s="3"/>
      <c r="E4091" s="3"/>
      <c r="F4091" s="3"/>
      <c r="G4091" s="3"/>
      <c r="I4091" s="143"/>
      <c r="J4091" s="143"/>
      <c r="K4091" s="143"/>
      <c r="L4091" s="143"/>
      <c r="M4091" s="237"/>
      <c r="N4091" s="143"/>
      <c r="O4091" s="143"/>
      <c r="P4091" s="143"/>
      <c r="Q4091" s="143"/>
      <c r="R4091" s="143"/>
      <c r="S4091" s="143"/>
      <c r="T4091" s="143"/>
      <c r="U4091" s="143"/>
      <c r="V4091" s="143"/>
      <c r="W4091" s="90">
        <f>IF(AND($AM$17&gt;=$X4091,$AM$17&lt;=$Y4091),'TARIFA ENTREGA A DIRECCION USD'!A4091,$W4092)</f>
        <v>0</v>
      </c>
      <c r="X4091" s="90">
        <v>4082.0010000000002</v>
      </c>
      <c r="Y4091" s="90">
        <v>4083</v>
      </c>
      <c r="Z4091" s="144"/>
    </row>
    <row r="4092" spans="1:26" x14ac:dyDescent="0.2">
      <c r="A4092" s="3"/>
      <c r="B4092" s="3"/>
      <c r="C4092" s="3"/>
      <c r="D4092" s="3"/>
      <c r="E4092" s="3"/>
      <c r="F4092" s="3"/>
      <c r="G4092" s="3"/>
      <c r="I4092" s="143"/>
      <c r="J4092" s="143"/>
      <c r="K4092" s="143"/>
      <c r="L4092" s="143"/>
      <c r="M4092" s="237"/>
      <c r="N4092" s="143"/>
      <c r="O4092" s="143"/>
      <c r="P4092" s="143"/>
      <c r="Q4092" s="143"/>
      <c r="R4092" s="143"/>
      <c r="S4092" s="143"/>
      <c r="T4092" s="143"/>
      <c r="U4092" s="143"/>
      <c r="V4092" s="143"/>
      <c r="W4092" s="90">
        <f>IF(AND($AM$17&gt;=$X4092,$AM$17&lt;=$Y4092),'TARIFA ENTREGA A DIRECCION USD'!A4092,$W4093)</f>
        <v>0</v>
      </c>
      <c r="X4092" s="90">
        <v>4083.0010000000002</v>
      </c>
      <c r="Y4092" s="90">
        <v>4084</v>
      </c>
      <c r="Z4092" s="144"/>
    </row>
    <row r="4093" spans="1:26" x14ac:dyDescent="0.2">
      <c r="A4093" s="3"/>
      <c r="B4093" s="3"/>
      <c r="C4093" s="3"/>
      <c r="D4093" s="3"/>
      <c r="E4093" s="3"/>
      <c r="F4093" s="3"/>
      <c r="G4093" s="3"/>
      <c r="I4093" s="143"/>
      <c r="J4093" s="143"/>
      <c r="K4093" s="143"/>
      <c r="L4093" s="143"/>
      <c r="M4093" s="237"/>
      <c r="N4093" s="143"/>
      <c r="O4093" s="143"/>
      <c r="P4093" s="143"/>
      <c r="Q4093" s="143"/>
      <c r="R4093" s="143"/>
      <c r="S4093" s="143"/>
      <c r="T4093" s="143"/>
      <c r="U4093" s="143"/>
      <c r="V4093" s="143"/>
      <c r="W4093" s="90">
        <f>IF(AND($AM$17&gt;=$X4093,$AM$17&lt;=$Y4093),'TARIFA ENTREGA A DIRECCION USD'!A4093,$W4094)</f>
        <v>0</v>
      </c>
      <c r="X4093" s="90">
        <v>4084.0010000000002</v>
      </c>
      <c r="Y4093" s="90">
        <v>4085</v>
      </c>
      <c r="Z4093" s="144"/>
    </row>
    <row r="4094" spans="1:26" x14ac:dyDescent="0.2">
      <c r="A4094" s="3"/>
      <c r="B4094" s="3"/>
      <c r="C4094" s="3"/>
      <c r="D4094" s="3"/>
      <c r="E4094" s="3"/>
      <c r="F4094" s="3"/>
      <c r="G4094" s="3"/>
      <c r="I4094" s="143"/>
      <c r="J4094" s="143"/>
      <c r="K4094" s="143"/>
      <c r="L4094" s="143"/>
      <c r="M4094" s="237"/>
      <c r="N4094" s="143"/>
      <c r="O4094" s="143"/>
      <c r="P4094" s="143"/>
      <c r="Q4094" s="143"/>
      <c r="R4094" s="143"/>
      <c r="S4094" s="143"/>
      <c r="T4094" s="143"/>
      <c r="U4094" s="143"/>
      <c r="V4094" s="143"/>
      <c r="W4094" s="90">
        <f>IF(AND($AM$17&gt;=$X4094,$AM$17&lt;=$Y4094),'TARIFA ENTREGA A DIRECCION USD'!A4094,$W4095)</f>
        <v>0</v>
      </c>
      <c r="X4094" s="90">
        <v>4085.0010000000002</v>
      </c>
      <c r="Y4094" s="90">
        <v>4086</v>
      </c>
      <c r="Z4094" s="144"/>
    </row>
    <row r="4095" spans="1:26" x14ac:dyDescent="0.2">
      <c r="A4095" s="3"/>
      <c r="B4095" s="3"/>
      <c r="C4095" s="3"/>
      <c r="D4095" s="3"/>
      <c r="E4095" s="3"/>
      <c r="F4095" s="3"/>
      <c r="G4095" s="3"/>
      <c r="I4095" s="143"/>
      <c r="J4095" s="143"/>
      <c r="K4095" s="143"/>
      <c r="L4095" s="143"/>
      <c r="M4095" s="237"/>
      <c r="N4095" s="143"/>
      <c r="O4095" s="143"/>
      <c r="P4095" s="143"/>
      <c r="Q4095" s="143"/>
      <c r="R4095" s="143"/>
      <c r="S4095" s="143"/>
      <c r="T4095" s="143"/>
      <c r="U4095" s="143"/>
      <c r="V4095" s="143"/>
      <c r="W4095" s="90">
        <f>IF(AND($AM$17&gt;=$X4095,$AM$17&lt;=$Y4095),'TARIFA ENTREGA A DIRECCION USD'!A4095,$W4096)</f>
        <v>0</v>
      </c>
      <c r="X4095" s="90">
        <v>4086.0010000000002</v>
      </c>
      <c r="Y4095" s="90">
        <v>4087</v>
      </c>
      <c r="Z4095" s="144"/>
    </row>
    <row r="4096" spans="1:26" x14ac:dyDescent="0.2">
      <c r="A4096" s="3"/>
      <c r="B4096" s="3"/>
      <c r="C4096" s="3"/>
      <c r="D4096" s="3"/>
      <c r="E4096" s="3"/>
      <c r="F4096" s="3"/>
      <c r="G4096" s="3"/>
      <c r="I4096" s="143"/>
      <c r="J4096" s="143"/>
      <c r="K4096" s="143"/>
      <c r="L4096" s="143"/>
      <c r="M4096" s="237"/>
      <c r="N4096" s="143"/>
      <c r="O4096" s="143"/>
      <c r="P4096" s="143"/>
      <c r="Q4096" s="143"/>
      <c r="R4096" s="143"/>
      <c r="S4096" s="143"/>
      <c r="T4096" s="143"/>
      <c r="U4096" s="143"/>
      <c r="V4096" s="143"/>
      <c r="W4096" s="90">
        <f>IF(AND($AM$17&gt;=$X4096,$AM$17&lt;=$Y4096),'TARIFA ENTREGA A DIRECCION USD'!A4096,$W4097)</f>
        <v>0</v>
      </c>
      <c r="X4096" s="90">
        <v>4087.0010000000002</v>
      </c>
      <c r="Y4096" s="90">
        <v>4088</v>
      </c>
      <c r="Z4096" s="144"/>
    </row>
    <row r="4097" spans="1:26" x14ac:dyDescent="0.2">
      <c r="A4097" s="3"/>
      <c r="B4097" s="3"/>
      <c r="C4097" s="3"/>
      <c r="D4097" s="3"/>
      <c r="E4097" s="3"/>
      <c r="F4097" s="3"/>
      <c r="G4097" s="3"/>
      <c r="I4097" s="143"/>
      <c r="J4097" s="143"/>
      <c r="K4097" s="143"/>
      <c r="L4097" s="143"/>
      <c r="M4097" s="237"/>
      <c r="N4097" s="143"/>
      <c r="O4097" s="143"/>
      <c r="P4097" s="143"/>
      <c r="Q4097" s="143"/>
      <c r="R4097" s="143"/>
      <c r="S4097" s="143"/>
      <c r="T4097" s="143"/>
      <c r="U4097" s="143"/>
      <c r="V4097" s="143"/>
      <c r="W4097" s="90">
        <f>IF(AND($AM$17&gt;=$X4097,$AM$17&lt;=$Y4097),'TARIFA ENTREGA A DIRECCION USD'!A4097,$W4098)</f>
        <v>0</v>
      </c>
      <c r="X4097" s="90">
        <v>4088.0010000000002</v>
      </c>
      <c r="Y4097" s="90">
        <v>4089</v>
      </c>
      <c r="Z4097" s="144"/>
    </row>
    <row r="4098" spans="1:26" x14ac:dyDescent="0.2">
      <c r="A4098" s="3"/>
      <c r="B4098" s="3"/>
      <c r="C4098" s="3"/>
      <c r="D4098" s="3"/>
      <c r="E4098" s="3"/>
      <c r="F4098" s="3"/>
      <c r="G4098" s="3"/>
      <c r="I4098" s="143"/>
      <c r="J4098" s="143"/>
      <c r="K4098" s="143"/>
      <c r="L4098" s="143"/>
      <c r="M4098" s="237"/>
      <c r="N4098" s="143"/>
      <c r="O4098" s="143"/>
      <c r="P4098" s="143"/>
      <c r="Q4098" s="143"/>
      <c r="R4098" s="143"/>
      <c r="S4098" s="143"/>
      <c r="T4098" s="143"/>
      <c r="U4098" s="143"/>
      <c r="V4098" s="143"/>
      <c r="W4098" s="90">
        <f>IF(AND($AM$17&gt;=$X4098,$AM$17&lt;=$Y4098),'TARIFA ENTREGA A DIRECCION USD'!A4098,$W4099)</f>
        <v>0</v>
      </c>
      <c r="X4098" s="90">
        <v>4089.0010000000002</v>
      </c>
      <c r="Y4098" s="90">
        <v>4090</v>
      </c>
      <c r="Z4098" s="144"/>
    </row>
    <row r="4099" spans="1:26" x14ac:dyDescent="0.2">
      <c r="A4099" s="3"/>
      <c r="B4099" s="3"/>
      <c r="C4099" s="3"/>
      <c r="D4099" s="3"/>
      <c r="E4099" s="3"/>
      <c r="F4099" s="3"/>
      <c r="G4099" s="3"/>
      <c r="I4099" s="143"/>
      <c r="J4099" s="143"/>
      <c r="K4099" s="143"/>
      <c r="L4099" s="143"/>
      <c r="M4099" s="237"/>
      <c r="N4099" s="143"/>
      <c r="O4099" s="143"/>
      <c r="P4099" s="143"/>
      <c r="Q4099" s="143"/>
      <c r="R4099" s="143"/>
      <c r="S4099" s="143"/>
      <c r="T4099" s="143"/>
      <c r="U4099" s="143"/>
      <c r="V4099" s="143"/>
      <c r="W4099" s="90">
        <f>IF(AND($AM$17&gt;=$X4099,$AM$17&lt;=$Y4099),'TARIFA ENTREGA A DIRECCION USD'!A4099,$W4100)</f>
        <v>0</v>
      </c>
      <c r="X4099" s="90">
        <v>4090.0010000000002</v>
      </c>
      <c r="Y4099" s="90">
        <v>4091</v>
      </c>
      <c r="Z4099" s="144"/>
    </row>
    <row r="4100" spans="1:26" x14ac:dyDescent="0.2">
      <c r="A4100" s="3"/>
      <c r="B4100" s="3"/>
      <c r="C4100" s="3"/>
      <c r="D4100" s="3"/>
      <c r="E4100" s="3"/>
      <c r="F4100" s="3"/>
      <c r="G4100" s="3"/>
      <c r="I4100" s="143"/>
      <c r="J4100" s="143"/>
      <c r="K4100" s="143"/>
      <c r="L4100" s="143"/>
      <c r="M4100" s="237"/>
      <c r="N4100" s="143"/>
      <c r="O4100" s="143"/>
      <c r="P4100" s="143"/>
      <c r="Q4100" s="143"/>
      <c r="R4100" s="143"/>
      <c r="S4100" s="143"/>
      <c r="T4100" s="143"/>
      <c r="U4100" s="143"/>
      <c r="V4100" s="143"/>
      <c r="W4100" s="90">
        <f>IF(AND($AM$17&gt;=$X4100,$AM$17&lt;=$Y4100),'TARIFA ENTREGA A DIRECCION USD'!A4100,$W4101)</f>
        <v>0</v>
      </c>
      <c r="X4100" s="90">
        <v>4091.0010000000002</v>
      </c>
      <c r="Y4100" s="90">
        <v>4092</v>
      </c>
      <c r="Z4100" s="144"/>
    </row>
    <row r="4101" spans="1:26" x14ac:dyDescent="0.2">
      <c r="A4101" s="3"/>
      <c r="B4101" s="3"/>
      <c r="C4101" s="3"/>
      <c r="D4101" s="3"/>
      <c r="E4101" s="3"/>
      <c r="F4101" s="3"/>
      <c r="G4101" s="3"/>
      <c r="I4101" s="143"/>
      <c r="J4101" s="143"/>
      <c r="K4101" s="143"/>
      <c r="L4101" s="143"/>
      <c r="M4101" s="237"/>
      <c r="N4101" s="143"/>
      <c r="O4101" s="143"/>
      <c r="P4101" s="143"/>
      <c r="Q4101" s="143"/>
      <c r="R4101" s="143"/>
      <c r="S4101" s="143"/>
      <c r="T4101" s="143"/>
      <c r="U4101" s="143"/>
      <c r="V4101" s="143"/>
      <c r="W4101" s="90">
        <f>IF(AND($AM$17&gt;=$X4101,$AM$17&lt;=$Y4101),'TARIFA ENTREGA A DIRECCION USD'!A4101,$W4102)</f>
        <v>0</v>
      </c>
      <c r="X4101" s="90">
        <v>4092.0010000000002</v>
      </c>
      <c r="Y4101" s="90">
        <v>4093</v>
      </c>
      <c r="Z4101" s="144"/>
    </row>
    <row r="4102" spans="1:26" x14ac:dyDescent="0.2">
      <c r="A4102" s="3"/>
      <c r="B4102" s="3"/>
      <c r="C4102" s="3"/>
      <c r="D4102" s="3"/>
      <c r="E4102" s="3"/>
      <c r="F4102" s="3"/>
      <c r="G4102" s="3"/>
      <c r="I4102" s="143"/>
      <c r="J4102" s="143"/>
      <c r="K4102" s="143"/>
      <c r="L4102" s="143"/>
      <c r="M4102" s="237"/>
      <c r="N4102" s="143"/>
      <c r="O4102" s="143"/>
      <c r="P4102" s="143"/>
      <c r="Q4102" s="143"/>
      <c r="R4102" s="143"/>
      <c r="S4102" s="143"/>
      <c r="T4102" s="143"/>
      <c r="U4102" s="143"/>
      <c r="V4102" s="143"/>
      <c r="W4102" s="90">
        <f>IF(AND($AM$17&gt;=$X4102,$AM$17&lt;=$Y4102),'TARIFA ENTREGA A DIRECCION USD'!A4102,$W4103)</f>
        <v>0</v>
      </c>
      <c r="X4102" s="90">
        <v>4093.0010000000002</v>
      </c>
      <c r="Y4102" s="90">
        <v>4094</v>
      </c>
      <c r="Z4102" s="144"/>
    </row>
    <row r="4103" spans="1:26" x14ac:dyDescent="0.2">
      <c r="A4103" s="3"/>
      <c r="B4103" s="3"/>
      <c r="C4103" s="3"/>
      <c r="D4103" s="3"/>
      <c r="E4103" s="3"/>
      <c r="F4103" s="3"/>
      <c r="G4103" s="3"/>
      <c r="I4103" s="143"/>
      <c r="J4103" s="143"/>
      <c r="K4103" s="143"/>
      <c r="L4103" s="143"/>
      <c r="M4103" s="237"/>
      <c r="N4103" s="143"/>
      <c r="O4103" s="143"/>
      <c r="P4103" s="143"/>
      <c r="Q4103" s="143"/>
      <c r="R4103" s="143"/>
      <c r="S4103" s="143"/>
      <c r="T4103" s="143"/>
      <c r="U4103" s="143"/>
      <c r="V4103" s="143"/>
      <c r="W4103" s="90">
        <f>IF(AND($AM$17&gt;=$X4103,$AM$17&lt;=$Y4103),'TARIFA ENTREGA A DIRECCION USD'!A4103,$W4104)</f>
        <v>0</v>
      </c>
      <c r="X4103" s="90">
        <v>4094.0010000000002</v>
      </c>
      <c r="Y4103" s="90">
        <v>4095</v>
      </c>
      <c r="Z4103" s="144"/>
    </row>
    <row r="4104" spans="1:26" x14ac:dyDescent="0.2">
      <c r="A4104" s="3"/>
      <c r="B4104" s="3"/>
      <c r="C4104" s="3"/>
      <c r="D4104" s="3"/>
      <c r="E4104" s="3"/>
      <c r="F4104" s="3"/>
      <c r="G4104" s="3"/>
      <c r="I4104" s="143"/>
      <c r="J4104" s="143"/>
      <c r="K4104" s="143"/>
      <c r="L4104" s="143"/>
      <c r="M4104" s="237"/>
      <c r="N4104" s="143"/>
      <c r="O4104" s="143"/>
      <c r="P4104" s="143"/>
      <c r="Q4104" s="143"/>
      <c r="R4104" s="143"/>
      <c r="S4104" s="143"/>
      <c r="T4104" s="143"/>
      <c r="U4104" s="143"/>
      <c r="V4104" s="143"/>
      <c r="W4104" s="90">
        <f>IF(AND($AM$17&gt;=$X4104,$AM$17&lt;=$Y4104),'TARIFA ENTREGA A DIRECCION USD'!A4104,$W4105)</f>
        <v>0</v>
      </c>
      <c r="X4104" s="90">
        <v>4095.0010000000002</v>
      </c>
      <c r="Y4104" s="90">
        <v>4096</v>
      </c>
      <c r="Z4104" s="144"/>
    </row>
    <row r="4105" spans="1:26" x14ac:dyDescent="0.2">
      <c r="A4105" s="3"/>
      <c r="B4105" s="3"/>
      <c r="C4105" s="3"/>
      <c r="D4105" s="3"/>
      <c r="E4105" s="3"/>
      <c r="F4105" s="3"/>
      <c r="G4105" s="3"/>
      <c r="I4105" s="143"/>
      <c r="J4105" s="143"/>
      <c r="K4105" s="143"/>
      <c r="L4105" s="143"/>
      <c r="M4105" s="237"/>
      <c r="N4105" s="143"/>
      <c r="O4105" s="143"/>
      <c r="P4105" s="143"/>
      <c r="Q4105" s="143"/>
      <c r="R4105" s="143"/>
      <c r="S4105" s="143"/>
      <c r="T4105" s="143"/>
      <c r="U4105" s="143"/>
      <c r="V4105" s="143"/>
      <c r="W4105" s="90">
        <f>IF(AND($AM$17&gt;=$X4105,$AM$17&lt;=$Y4105),'TARIFA ENTREGA A DIRECCION USD'!A4105,$W4106)</f>
        <v>0</v>
      </c>
      <c r="X4105" s="90">
        <v>4096.0010000000002</v>
      </c>
      <c r="Y4105" s="90">
        <v>4097</v>
      </c>
      <c r="Z4105" s="144"/>
    </row>
    <row r="4106" spans="1:26" x14ac:dyDescent="0.2">
      <c r="A4106" s="3"/>
      <c r="B4106" s="3"/>
      <c r="C4106" s="3"/>
      <c r="D4106" s="3"/>
      <c r="E4106" s="3"/>
      <c r="F4106" s="3"/>
      <c r="G4106" s="3"/>
      <c r="I4106" s="143"/>
      <c r="J4106" s="143"/>
      <c r="K4106" s="143"/>
      <c r="L4106" s="143"/>
      <c r="M4106" s="237"/>
      <c r="N4106" s="143"/>
      <c r="O4106" s="143"/>
      <c r="P4106" s="143"/>
      <c r="Q4106" s="143"/>
      <c r="R4106" s="143"/>
      <c r="S4106" s="143"/>
      <c r="T4106" s="143"/>
      <c r="U4106" s="143"/>
      <c r="V4106" s="143"/>
      <c r="W4106" s="90">
        <f>IF(AND($AM$17&gt;=$X4106,$AM$17&lt;=$Y4106),'TARIFA ENTREGA A DIRECCION USD'!A4106,$W4107)</f>
        <v>0</v>
      </c>
      <c r="X4106" s="90">
        <v>4097.0010000000002</v>
      </c>
      <c r="Y4106" s="90">
        <v>4098</v>
      </c>
      <c r="Z4106" s="144"/>
    </row>
    <row r="4107" spans="1:26" x14ac:dyDescent="0.2">
      <c r="A4107" s="3"/>
      <c r="B4107" s="3"/>
      <c r="C4107" s="3"/>
      <c r="D4107" s="3"/>
      <c r="E4107" s="3"/>
      <c r="F4107" s="3"/>
      <c r="G4107" s="3"/>
      <c r="I4107" s="143"/>
      <c r="J4107" s="143"/>
      <c r="K4107" s="143"/>
      <c r="L4107" s="143"/>
      <c r="M4107" s="237"/>
      <c r="N4107" s="143"/>
      <c r="O4107" s="143"/>
      <c r="P4107" s="143"/>
      <c r="Q4107" s="143"/>
      <c r="R4107" s="143"/>
      <c r="S4107" s="143"/>
      <c r="T4107" s="143"/>
      <c r="U4107" s="143"/>
      <c r="V4107" s="143"/>
      <c r="W4107" s="90">
        <f>IF(AND($AM$17&gt;=$X4107,$AM$17&lt;=$Y4107),'TARIFA ENTREGA A DIRECCION USD'!A4107,$W4108)</f>
        <v>0</v>
      </c>
      <c r="X4107" s="90">
        <v>4098.0010000000002</v>
      </c>
      <c r="Y4107" s="90">
        <v>4099</v>
      </c>
      <c r="Z4107" s="144"/>
    </row>
    <row r="4108" spans="1:26" x14ac:dyDescent="0.2">
      <c r="A4108" s="3"/>
      <c r="B4108" s="3"/>
      <c r="C4108" s="3"/>
      <c r="D4108" s="3"/>
      <c r="E4108" s="3"/>
      <c r="F4108" s="3"/>
      <c r="G4108" s="3"/>
      <c r="I4108" s="143"/>
      <c r="J4108" s="143"/>
      <c r="K4108" s="143"/>
      <c r="L4108" s="143"/>
      <c r="M4108" s="237"/>
      <c r="N4108" s="143"/>
      <c r="O4108" s="143"/>
      <c r="P4108" s="143"/>
      <c r="Q4108" s="143"/>
      <c r="R4108" s="143"/>
      <c r="S4108" s="143"/>
      <c r="T4108" s="143"/>
      <c r="U4108" s="143"/>
      <c r="V4108" s="143"/>
      <c r="W4108" s="90">
        <f>IF(AND($AM$17&gt;=$X4108,$AM$17&lt;=$Y4108),'TARIFA ENTREGA A DIRECCION USD'!A4108,$W4109)</f>
        <v>0</v>
      </c>
      <c r="X4108" s="90">
        <v>4099.0010000000002</v>
      </c>
      <c r="Y4108" s="90">
        <v>4100</v>
      </c>
      <c r="Z4108" s="144"/>
    </row>
    <row r="4109" spans="1:26" x14ac:dyDescent="0.2">
      <c r="A4109" s="3"/>
      <c r="B4109" s="3"/>
      <c r="C4109" s="3"/>
      <c r="D4109" s="3"/>
      <c r="E4109" s="3"/>
      <c r="F4109" s="3"/>
      <c r="G4109" s="3"/>
      <c r="I4109" s="143"/>
      <c r="J4109" s="143"/>
      <c r="K4109" s="143"/>
      <c r="L4109" s="143"/>
      <c r="M4109" s="237"/>
      <c r="N4109" s="143"/>
      <c r="O4109" s="143"/>
      <c r="P4109" s="143"/>
      <c r="Q4109" s="143"/>
      <c r="R4109" s="143"/>
      <c r="S4109" s="143"/>
      <c r="T4109" s="143"/>
      <c r="U4109" s="143"/>
      <c r="V4109" s="143"/>
      <c r="W4109" s="90">
        <f>IF(AND($AM$17&gt;=$X4109,$AM$17&lt;=$Y4109),'TARIFA ENTREGA A DIRECCION USD'!A4109,$W4110)</f>
        <v>0</v>
      </c>
      <c r="X4109" s="90">
        <v>4100.0010000000002</v>
      </c>
      <c r="Y4109" s="90">
        <v>4101</v>
      </c>
      <c r="Z4109" s="144"/>
    </row>
    <row r="4110" spans="1:26" x14ac:dyDescent="0.2">
      <c r="A4110" s="3"/>
      <c r="B4110" s="3"/>
      <c r="C4110" s="3"/>
      <c r="D4110" s="3"/>
      <c r="E4110" s="3"/>
      <c r="F4110" s="3"/>
      <c r="G4110" s="3"/>
      <c r="I4110" s="143"/>
      <c r="J4110" s="143"/>
      <c r="K4110" s="143"/>
      <c r="L4110" s="143"/>
      <c r="M4110" s="237"/>
      <c r="N4110" s="143"/>
      <c r="O4110" s="143"/>
      <c r="P4110" s="143"/>
      <c r="Q4110" s="143"/>
      <c r="R4110" s="143"/>
      <c r="S4110" s="143"/>
      <c r="T4110" s="143"/>
      <c r="U4110" s="143"/>
      <c r="V4110" s="143"/>
      <c r="W4110" s="90">
        <f>IF(AND($AM$17&gt;=$X4110,$AM$17&lt;=$Y4110),'TARIFA ENTREGA A DIRECCION USD'!A4110,$W4111)</f>
        <v>0</v>
      </c>
      <c r="X4110" s="90">
        <v>4101.0010000000002</v>
      </c>
      <c r="Y4110" s="90">
        <v>4102</v>
      </c>
      <c r="Z4110" s="144"/>
    </row>
    <row r="4111" spans="1:26" x14ac:dyDescent="0.2">
      <c r="A4111" s="3"/>
      <c r="B4111" s="3"/>
      <c r="C4111" s="3"/>
      <c r="D4111" s="3"/>
      <c r="E4111" s="3"/>
      <c r="F4111" s="3"/>
      <c r="G4111" s="3"/>
      <c r="I4111" s="143"/>
      <c r="J4111" s="143"/>
      <c r="K4111" s="143"/>
      <c r="L4111" s="143"/>
      <c r="M4111" s="237"/>
      <c r="N4111" s="143"/>
      <c r="O4111" s="143"/>
      <c r="P4111" s="143"/>
      <c r="Q4111" s="143"/>
      <c r="R4111" s="143"/>
      <c r="S4111" s="143"/>
      <c r="T4111" s="143"/>
      <c r="U4111" s="143"/>
      <c r="V4111" s="143"/>
      <c r="W4111" s="90">
        <f>IF(AND($AM$17&gt;=$X4111,$AM$17&lt;=$Y4111),'TARIFA ENTREGA A DIRECCION USD'!A4111,$W4112)</f>
        <v>0</v>
      </c>
      <c r="X4111" s="90">
        <v>4102.0010000000002</v>
      </c>
      <c r="Y4111" s="90">
        <v>4103</v>
      </c>
      <c r="Z4111" s="144"/>
    </row>
    <row r="4112" spans="1:26" x14ac:dyDescent="0.2">
      <c r="A4112" s="3"/>
      <c r="B4112" s="3"/>
      <c r="C4112" s="3"/>
      <c r="D4112" s="3"/>
      <c r="E4112" s="3"/>
      <c r="F4112" s="3"/>
      <c r="G4112" s="3"/>
      <c r="I4112" s="143"/>
      <c r="J4112" s="143"/>
      <c r="K4112" s="143"/>
      <c r="L4112" s="143"/>
      <c r="M4112" s="237"/>
      <c r="N4112" s="143"/>
      <c r="O4112" s="143"/>
      <c r="P4112" s="143"/>
      <c r="Q4112" s="143"/>
      <c r="R4112" s="143"/>
      <c r="S4112" s="143"/>
      <c r="T4112" s="143"/>
      <c r="U4112" s="143"/>
      <c r="V4112" s="143"/>
      <c r="W4112" s="90">
        <f>IF(AND($AM$17&gt;=$X4112,$AM$17&lt;=$Y4112),'TARIFA ENTREGA A DIRECCION USD'!A4112,$W4113)</f>
        <v>0</v>
      </c>
      <c r="X4112" s="90">
        <v>4103.0010000000002</v>
      </c>
      <c r="Y4112" s="90">
        <v>4104</v>
      </c>
      <c r="Z4112" s="144"/>
    </row>
    <row r="4113" spans="1:26" x14ac:dyDescent="0.2">
      <c r="A4113" s="3"/>
      <c r="B4113" s="3"/>
      <c r="C4113" s="3"/>
      <c r="D4113" s="3"/>
      <c r="E4113" s="3"/>
      <c r="F4113" s="3"/>
      <c r="G4113" s="3"/>
      <c r="I4113" s="143"/>
      <c r="J4113" s="143"/>
      <c r="K4113" s="143"/>
      <c r="L4113" s="143"/>
      <c r="M4113" s="237"/>
      <c r="N4113" s="143"/>
      <c r="O4113" s="143"/>
      <c r="P4113" s="143"/>
      <c r="Q4113" s="143"/>
      <c r="R4113" s="143"/>
      <c r="S4113" s="143"/>
      <c r="T4113" s="143"/>
      <c r="U4113" s="143"/>
      <c r="V4113" s="143"/>
      <c r="W4113" s="90">
        <f>IF(AND($AM$17&gt;=$X4113,$AM$17&lt;=$Y4113),'TARIFA ENTREGA A DIRECCION USD'!A4113,$W4114)</f>
        <v>0</v>
      </c>
      <c r="X4113" s="90">
        <v>4104.0010000000002</v>
      </c>
      <c r="Y4113" s="90">
        <v>4105</v>
      </c>
      <c r="Z4113" s="144"/>
    </row>
    <row r="4114" spans="1:26" x14ac:dyDescent="0.2">
      <c r="A4114" s="3"/>
      <c r="B4114" s="3"/>
      <c r="C4114" s="3"/>
      <c r="D4114" s="3"/>
      <c r="E4114" s="3"/>
      <c r="F4114" s="3"/>
      <c r="G4114" s="3"/>
      <c r="I4114" s="143"/>
      <c r="J4114" s="143"/>
      <c r="K4114" s="143"/>
      <c r="L4114" s="143"/>
      <c r="M4114" s="237"/>
      <c r="N4114" s="143"/>
      <c r="O4114" s="143"/>
      <c r="P4114" s="143"/>
      <c r="Q4114" s="143"/>
      <c r="R4114" s="143"/>
      <c r="S4114" s="143"/>
      <c r="T4114" s="143"/>
      <c r="U4114" s="143"/>
      <c r="V4114" s="143"/>
      <c r="W4114" s="90">
        <f>IF(AND($AM$17&gt;=$X4114,$AM$17&lt;=$Y4114),'TARIFA ENTREGA A DIRECCION USD'!A4114,$W4115)</f>
        <v>0</v>
      </c>
      <c r="X4114" s="90">
        <v>4105.0010000000002</v>
      </c>
      <c r="Y4114" s="90">
        <v>4106</v>
      </c>
      <c r="Z4114" s="144"/>
    </row>
    <row r="4115" spans="1:26" x14ac:dyDescent="0.2">
      <c r="A4115" s="3"/>
      <c r="B4115" s="3"/>
      <c r="C4115" s="3"/>
      <c r="D4115" s="3"/>
      <c r="E4115" s="3"/>
      <c r="F4115" s="3"/>
      <c r="G4115" s="3"/>
      <c r="I4115" s="143"/>
      <c r="J4115" s="143"/>
      <c r="K4115" s="143"/>
      <c r="L4115" s="143"/>
      <c r="M4115" s="237"/>
      <c r="N4115" s="143"/>
      <c r="O4115" s="143"/>
      <c r="P4115" s="143"/>
      <c r="Q4115" s="143"/>
      <c r="R4115" s="143"/>
      <c r="S4115" s="143"/>
      <c r="T4115" s="143"/>
      <c r="U4115" s="143"/>
      <c r="V4115" s="143"/>
      <c r="W4115" s="90">
        <f>IF(AND($AM$17&gt;=$X4115,$AM$17&lt;=$Y4115),'TARIFA ENTREGA A DIRECCION USD'!A4115,$W4116)</f>
        <v>0</v>
      </c>
      <c r="X4115" s="90">
        <v>4106.0010000000002</v>
      </c>
      <c r="Y4115" s="90">
        <v>4107</v>
      </c>
      <c r="Z4115" s="144"/>
    </row>
    <row r="4116" spans="1:26" x14ac:dyDescent="0.2">
      <c r="A4116" s="3"/>
      <c r="B4116" s="3"/>
      <c r="C4116" s="3"/>
      <c r="D4116" s="3"/>
      <c r="E4116" s="3"/>
      <c r="F4116" s="3"/>
      <c r="G4116" s="3"/>
      <c r="I4116" s="143"/>
      <c r="J4116" s="143"/>
      <c r="K4116" s="143"/>
      <c r="L4116" s="143"/>
      <c r="M4116" s="237"/>
      <c r="N4116" s="143"/>
      <c r="O4116" s="143"/>
      <c r="P4116" s="143"/>
      <c r="Q4116" s="143"/>
      <c r="R4116" s="143"/>
      <c r="S4116" s="143"/>
      <c r="T4116" s="143"/>
      <c r="U4116" s="143"/>
      <c r="V4116" s="143"/>
      <c r="W4116" s="90">
        <f>IF(AND($AM$17&gt;=$X4116,$AM$17&lt;=$Y4116),'TARIFA ENTREGA A DIRECCION USD'!A4116,$W4117)</f>
        <v>0</v>
      </c>
      <c r="X4116" s="90">
        <v>4107.0010000000002</v>
      </c>
      <c r="Y4116" s="90">
        <v>4108</v>
      </c>
      <c r="Z4116" s="144"/>
    </row>
    <row r="4117" spans="1:26" x14ac:dyDescent="0.2">
      <c r="A4117" s="3"/>
      <c r="B4117" s="3"/>
      <c r="C4117" s="3"/>
      <c r="D4117" s="3"/>
      <c r="E4117" s="3"/>
      <c r="F4117" s="3"/>
      <c r="G4117" s="3"/>
      <c r="I4117" s="143"/>
      <c r="J4117" s="143"/>
      <c r="K4117" s="143"/>
      <c r="L4117" s="143"/>
      <c r="M4117" s="237"/>
      <c r="N4117" s="143"/>
      <c r="O4117" s="143"/>
      <c r="P4117" s="143"/>
      <c r="Q4117" s="143"/>
      <c r="R4117" s="143"/>
      <c r="S4117" s="143"/>
      <c r="T4117" s="143"/>
      <c r="U4117" s="143"/>
      <c r="V4117" s="143"/>
      <c r="W4117" s="90">
        <f>IF(AND($AM$17&gt;=$X4117,$AM$17&lt;=$Y4117),'TARIFA ENTREGA A DIRECCION USD'!A4117,$W4118)</f>
        <v>0</v>
      </c>
      <c r="X4117" s="90">
        <v>4108.0010000000002</v>
      </c>
      <c r="Y4117" s="90">
        <v>4109</v>
      </c>
      <c r="Z4117" s="144"/>
    </row>
    <row r="4118" spans="1:26" x14ac:dyDescent="0.2">
      <c r="A4118" s="3"/>
      <c r="B4118" s="3"/>
      <c r="C4118" s="3"/>
      <c r="D4118" s="3"/>
      <c r="E4118" s="3"/>
      <c r="F4118" s="3"/>
      <c r="G4118" s="3"/>
      <c r="I4118" s="143"/>
      <c r="J4118" s="143"/>
      <c r="K4118" s="143"/>
      <c r="L4118" s="143"/>
      <c r="M4118" s="237"/>
      <c r="N4118" s="143"/>
      <c r="O4118" s="143"/>
      <c r="P4118" s="143"/>
      <c r="Q4118" s="143"/>
      <c r="R4118" s="143"/>
      <c r="S4118" s="143"/>
      <c r="T4118" s="143"/>
      <c r="U4118" s="143"/>
      <c r="V4118" s="143"/>
      <c r="W4118" s="90">
        <f>IF(AND($AM$17&gt;=$X4118,$AM$17&lt;=$Y4118),'TARIFA ENTREGA A DIRECCION USD'!A4118,$W4119)</f>
        <v>0</v>
      </c>
      <c r="X4118" s="90">
        <v>4109.0010000000002</v>
      </c>
      <c r="Y4118" s="90">
        <v>4110</v>
      </c>
      <c r="Z4118" s="144"/>
    </row>
    <row r="4119" spans="1:26" x14ac:dyDescent="0.2">
      <c r="A4119" s="3"/>
      <c r="B4119" s="3"/>
      <c r="C4119" s="3"/>
      <c r="D4119" s="3"/>
      <c r="E4119" s="3"/>
      <c r="F4119" s="3"/>
      <c r="G4119" s="3"/>
      <c r="I4119" s="143"/>
      <c r="J4119" s="143"/>
      <c r="K4119" s="143"/>
      <c r="L4119" s="143"/>
      <c r="M4119" s="237"/>
      <c r="N4119" s="143"/>
      <c r="O4119" s="143"/>
      <c r="P4119" s="143"/>
      <c r="Q4119" s="143"/>
      <c r="R4119" s="143"/>
      <c r="S4119" s="143"/>
      <c r="T4119" s="143"/>
      <c r="U4119" s="143"/>
      <c r="V4119" s="143"/>
      <c r="W4119" s="90">
        <f>IF(AND($AM$17&gt;=$X4119,$AM$17&lt;=$Y4119),'TARIFA ENTREGA A DIRECCION USD'!A4119,$W4120)</f>
        <v>0</v>
      </c>
      <c r="X4119" s="90">
        <v>4110.0010000000002</v>
      </c>
      <c r="Y4119" s="90">
        <v>4111</v>
      </c>
      <c r="Z4119" s="144"/>
    </row>
    <row r="4120" spans="1:26" x14ac:dyDescent="0.2">
      <c r="A4120" s="3"/>
      <c r="B4120" s="3"/>
      <c r="C4120" s="3"/>
      <c r="D4120" s="3"/>
      <c r="E4120" s="3"/>
      <c r="F4120" s="3"/>
      <c r="G4120" s="3"/>
      <c r="I4120" s="143"/>
      <c r="J4120" s="143"/>
      <c r="K4120" s="143"/>
      <c r="L4120" s="143"/>
      <c r="M4120" s="237"/>
      <c r="N4120" s="143"/>
      <c r="O4120" s="143"/>
      <c r="P4120" s="143"/>
      <c r="Q4120" s="143"/>
      <c r="R4120" s="143"/>
      <c r="S4120" s="143"/>
      <c r="T4120" s="143"/>
      <c r="U4120" s="143"/>
      <c r="V4120" s="143"/>
      <c r="W4120" s="90">
        <f>IF(AND($AM$17&gt;=$X4120,$AM$17&lt;=$Y4120),'TARIFA ENTREGA A DIRECCION USD'!A4120,$W4121)</f>
        <v>0</v>
      </c>
      <c r="X4120" s="90">
        <v>4111.0010000000002</v>
      </c>
      <c r="Y4120" s="90">
        <v>4112</v>
      </c>
      <c r="Z4120" s="144"/>
    </row>
    <row r="4121" spans="1:26" x14ac:dyDescent="0.2">
      <c r="A4121" s="3"/>
      <c r="B4121" s="3"/>
      <c r="C4121" s="3"/>
      <c r="D4121" s="3"/>
      <c r="E4121" s="3"/>
      <c r="F4121" s="3"/>
      <c r="G4121" s="3"/>
      <c r="I4121" s="143"/>
      <c r="J4121" s="143"/>
      <c r="K4121" s="143"/>
      <c r="L4121" s="143"/>
      <c r="M4121" s="237"/>
      <c r="N4121" s="143"/>
      <c r="O4121" s="143"/>
      <c r="P4121" s="143"/>
      <c r="Q4121" s="143"/>
      <c r="R4121" s="143"/>
      <c r="S4121" s="143"/>
      <c r="T4121" s="143"/>
      <c r="U4121" s="143"/>
      <c r="V4121" s="143"/>
      <c r="W4121" s="90">
        <f>IF(AND($AM$17&gt;=$X4121,$AM$17&lt;=$Y4121),'TARIFA ENTREGA A DIRECCION USD'!A4121,$W4122)</f>
        <v>0</v>
      </c>
      <c r="X4121" s="90">
        <v>4112.0010000000002</v>
      </c>
      <c r="Y4121" s="90">
        <v>4113</v>
      </c>
      <c r="Z4121" s="144"/>
    </row>
    <row r="4122" spans="1:26" x14ac:dyDescent="0.2">
      <c r="A4122" s="3"/>
      <c r="B4122" s="3"/>
      <c r="C4122" s="3"/>
      <c r="D4122" s="3"/>
      <c r="E4122" s="3"/>
      <c r="F4122" s="3"/>
      <c r="G4122" s="3"/>
      <c r="I4122" s="143"/>
      <c r="J4122" s="143"/>
      <c r="K4122" s="143"/>
      <c r="L4122" s="143"/>
      <c r="M4122" s="237"/>
      <c r="N4122" s="143"/>
      <c r="O4122" s="143"/>
      <c r="P4122" s="143"/>
      <c r="Q4122" s="143"/>
      <c r="R4122" s="143"/>
      <c r="S4122" s="143"/>
      <c r="T4122" s="143"/>
      <c r="U4122" s="143"/>
      <c r="V4122" s="143"/>
      <c r="W4122" s="90">
        <f>IF(AND($AM$17&gt;=$X4122,$AM$17&lt;=$Y4122),'TARIFA ENTREGA A DIRECCION USD'!A4122,$W4123)</f>
        <v>0</v>
      </c>
      <c r="X4122" s="90">
        <v>4113.0010000000002</v>
      </c>
      <c r="Y4122" s="90">
        <v>4114</v>
      </c>
      <c r="Z4122" s="144"/>
    </row>
    <row r="4123" spans="1:26" x14ac:dyDescent="0.2">
      <c r="A4123" s="3"/>
      <c r="B4123" s="3"/>
      <c r="C4123" s="3"/>
      <c r="D4123" s="3"/>
      <c r="E4123" s="3"/>
      <c r="F4123" s="3"/>
      <c r="G4123" s="3"/>
      <c r="I4123" s="143"/>
      <c r="J4123" s="143"/>
      <c r="K4123" s="143"/>
      <c r="L4123" s="143"/>
      <c r="M4123" s="237"/>
      <c r="N4123" s="143"/>
      <c r="O4123" s="143"/>
      <c r="P4123" s="143"/>
      <c r="Q4123" s="143"/>
      <c r="R4123" s="143"/>
      <c r="S4123" s="143"/>
      <c r="T4123" s="143"/>
      <c r="U4123" s="143"/>
      <c r="V4123" s="143"/>
      <c r="W4123" s="90">
        <f>IF(AND($AM$17&gt;=$X4123,$AM$17&lt;=$Y4123),'TARIFA ENTREGA A DIRECCION USD'!A4123,$W4124)</f>
        <v>0</v>
      </c>
      <c r="X4123" s="90">
        <v>4114.0010000000002</v>
      </c>
      <c r="Y4123" s="90">
        <v>4115</v>
      </c>
      <c r="Z4123" s="144"/>
    </row>
    <row r="4124" spans="1:26" x14ac:dyDescent="0.2">
      <c r="A4124" s="3"/>
      <c r="B4124" s="3"/>
      <c r="C4124" s="3"/>
      <c r="D4124" s="3"/>
      <c r="E4124" s="3"/>
      <c r="F4124" s="3"/>
      <c r="G4124" s="3"/>
      <c r="I4124" s="143"/>
      <c r="J4124" s="143"/>
      <c r="K4124" s="143"/>
      <c r="L4124" s="143"/>
      <c r="M4124" s="237"/>
      <c r="N4124" s="143"/>
      <c r="O4124" s="143"/>
      <c r="P4124" s="143"/>
      <c r="Q4124" s="143"/>
      <c r="R4124" s="143"/>
      <c r="S4124" s="143"/>
      <c r="T4124" s="143"/>
      <c r="U4124" s="143"/>
      <c r="V4124" s="143"/>
      <c r="W4124" s="90">
        <f>IF(AND($AM$17&gt;=$X4124,$AM$17&lt;=$Y4124),'TARIFA ENTREGA A DIRECCION USD'!A4124,$W4125)</f>
        <v>0</v>
      </c>
      <c r="X4124" s="90">
        <v>4115.0010000000002</v>
      </c>
      <c r="Y4124" s="90">
        <v>4116</v>
      </c>
      <c r="Z4124" s="144"/>
    </row>
    <row r="4125" spans="1:26" x14ac:dyDescent="0.2">
      <c r="A4125" s="3"/>
      <c r="B4125" s="3"/>
      <c r="C4125" s="3"/>
      <c r="D4125" s="3"/>
      <c r="E4125" s="3"/>
      <c r="F4125" s="3"/>
      <c r="G4125" s="3"/>
      <c r="I4125" s="143"/>
      <c r="J4125" s="143"/>
      <c r="K4125" s="143"/>
      <c r="L4125" s="143"/>
      <c r="M4125" s="237"/>
      <c r="N4125" s="143"/>
      <c r="O4125" s="143"/>
      <c r="P4125" s="143"/>
      <c r="Q4125" s="143"/>
      <c r="R4125" s="143"/>
      <c r="S4125" s="143"/>
      <c r="T4125" s="143"/>
      <c r="U4125" s="143"/>
      <c r="V4125" s="143"/>
      <c r="W4125" s="90">
        <f>IF(AND($AM$17&gt;=$X4125,$AM$17&lt;=$Y4125),'TARIFA ENTREGA A DIRECCION USD'!A4125,$W4126)</f>
        <v>0</v>
      </c>
      <c r="X4125" s="90">
        <v>4116.0010000000002</v>
      </c>
      <c r="Y4125" s="90">
        <v>4117</v>
      </c>
      <c r="Z4125" s="144"/>
    </row>
    <row r="4126" spans="1:26" x14ac:dyDescent="0.2">
      <c r="A4126" s="3"/>
      <c r="B4126" s="3"/>
      <c r="C4126" s="3"/>
      <c r="D4126" s="3"/>
      <c r="E4126" s="3"/>
      <c r="F4126" s="3"/>
      <c r="G4126" s="3"/>
      <c r="I4126" s="143"/>
      <c r="J4126" s="143"/>
      <c r="K4126" s="143"/>
      <c r="L4126" s="143"/>
      <c r="M4126" s="237"/>
      <c r="N4126" s="143"/>
      <c r="O4126" s="143"/>
      <c r="P4126" s="143"/>
      <c r="Q4126" s="143"/>
      <c r="R4126" s="143"/>
      <c r="S4126" s="143"/>
      <c r="T4126" s="143"/>
      <c r="U4126" s="143"/>
      <c r="V4126" s="143"/>
      <c r="W4126" s="90">
        <f>IF(AND($AM$17&gt;=$X4126,$AM$17&lt;=$Y4126),'TARIFA ENTREGA A DIRECCION USD'!A4126,$W4127)</f>
        <v>0</v>
      </c>
      <c r="X4126" s="90">
        <v>4117.0010000000002</v>
      </c>
      <c r="Y4126" s="90">
        <v>4118</v>
      </c>
      <c r="Z4126" s="144"/>
    </row>
    <row r="4127" spans="1:26" x14ac:dyDescent="0.2">
      <c r="A4127" s="3"/>
      <c r="B4127" s="3"/>
      <c r="C4127" s="3"/>
      <c r="D4127" s="3"/>
      <c r="E4127" s="3"/>
      <c r="F4127" s="3"/>
      <c r="G4127" s="3"/>
      <c r="I4127" s="143"/>
      <c r="J4127" s="143"/>
      <c r="K4127" s="143"/>
      <c r="L4127" s="143"/>
      <c r="M4127" s="237"/>
      <c r="N4127" s="143"/>
      <c r="O4127" s="143"/>
      <c r="P4127" s="143"/>
      <c r="Q4127" s="143"/>
      <c r="R4127" s="143"/>
      <c r="S4127" s="143"/>
      <c r="T4127" s="143"/>
      <c r="U4127" s="143"/>
      <c r="V4127" s="143"/>
      <c r="W4127" s="90">
        <f>IF(AND($AM$17&gt;=$X4127,$AM$17&lt;=$Y4127),'TARIFA ENTREGA A DIRECCION USD'!A4127,$W4128)</f>
        <v>0</v>
      </c>
      <c r="X4127" s="90">
        <v>4118.0010000000002</v>
      </c>
      <c r="Y4127" s="90">
        <v>4119</v>
      </c>
      <c r="Z4127" s="144"/>
    </row>
    <row r="4128" spans="1:26" x14ac:dyDescent="0.2">
      <c r="A4128" s="3"/>
      <c r="B4128" s="3"/>
      <c r="C4128" s="3"/>
      <c r="D4128" s="3"/>
      <c r="E4128" s="3"/>
      <c r="F4128" s="3"/>
      <c r="G4128" s="3"/>
      <c r="I4128" s="143"/>
      <c r="J4128" s="143"/>
      <c r="K4128" s="143"/>
      <c r="L4128" s="143"/>
      <c r="M4128" s="237"/>
      <c r="N4128" s="143"/>
      <c r="O4128" s="143"/>
      <c r="P4128" s="143"/>
      <c r="Q4128" s="143"/>
      <c r="R4128" s="143"/>
      <c r="S4128" s="143"/>
      <c r="T4128" s="143"/>
      <c r="U4128" s="143"/>
      <c r="V4128" s="143"/>
      <c r="W4128" s="90">
        <f>IF(AND($AM$17&gt;=$X4128,$AM$17&lt;=$Y4128),'TARIFA ENTREGA A DIRECCION USD'!A4128,$W4129)</f>
        <v>0</v>
      </c>
      <c r="X4128" s="90">
        <v>4119.0010000000002</v>
      </c>
      <c r="Y4128" s="90">
        <v>4120</v>
      </c>
      <c r="Z4128" s="144"/>
    </row>
    <row r="4129" spans="1:26" x14ac:dyDescent="0.2">
      <c r="A4129" s="3"/>
      <c r="B4129" s="3"/>
      <c r="C4129" s="3"/>
      <c r="D4129" s="3"/>
      <c r="E4129" s="3"/>
      <c r="F4129" s="3"/>
      <c r="G4129" s="3"/>
      <c r="I4129" s="143"/>
      <c r="J4129" s="143"/>
      <c r="K4129" s="143"/>
      <c r="L4129" s="143"/>
      <c r="M4129" s="237"/>
      <c r="N4129" s="143"/>
      <c r="O4129" s="143"/>
      <c r="P4129" s="143"/>
      <c r="Q4129" s="143"/>
      <c r="R4129" s="143"/>
      <c r="S4129" s="143"/>
      <c r="T4129" s="143"/>
      <c r="U4129" s="143"/>
      <c r="V4129" s="143"/>
      <c r="W4129" s="90">
        <f>IF(AND($AM$17&gt;=$X4129,$AM$17&lt;=$Y4129),'TARIFA ENTREGA A DIRECCION USD'!A4129,$W4130)</f>
        <v>0</v>
      </c>
      <c r="X4129" s="90">
        <v>4120.0010000000002</v>
      </c>
      <c r="Y4129" s="90">
        <v>4121</v>
      </c>
      <c r="Z4129" s="144"/>
    </row>
    <row r="4130" spans="1:26" x14ac:dyDescent="0.2">
      <c r="A4130" s="3"/>
      <c r="B4130" s="3"/>
      <c r="C4130" s="3"/>
      <c r="D4130" s="3"/>
      <c r="E4130" s="3"/>
      <c r="F4130" s="3"/>
      <c r="G4130" s="3"/>
      <c r="I4130" s="143"/>
      <c r="J4130" s="143"/>
      <c r="K4130" s="143"/>
      <c r="L4130" s="143"/>
      <c r="M4130" s="237"/>
      <c r="N4130" s="143"/>
      <c r="O4130" s="143"/>
      <c r="P4130" s="143"/>
      <c r="Q4130" s="143"/>
      <c r="R4130" s="143"/>
      <c r="S4130" s="143"/>
      <c r="T4130" s="143"/>
      <c r="U4130" s="143"/>
      <c r="V4130" s="143"/>
      <c r="W4130" s="90">
        <f>IF(AND($AM$17&gt;=$X4130,$AM$17&lt;=$Y4130),'TARIFA ENTREGA A DIRECCION USD'!A4130,$W4131)</f>
        <v>0</v>
      </c>
      <c r="X4130" s="90">
        <v>4121.0010000000002</v>
      </c>
      <c r="Y4130" s="90">
        <v>4122</v>
      </c>
      <c r="Z4130" s="144"/>
    </row>
    <row r="4131" spans="1:26" x14ac:dyDescent="0.2">
      <c r="A4131" s="3"/>
      <c r="B4131" s="3"/>
      <c r="C4131" s="3"/>
      <c r="D4131" s="3"/>
      <c r="E4131" s="3"/>
      <c r="F4131" s="3"/>
      <c r="G4131" s="3"/>
      <c r="I4131" s="143"/>
      <c r="J4131" s="143"/>
      <c r="K4131" s="143"/>
      <c r="L4131" s="143"/>
      <c r="M4131" s="237"/>
      <c r="N4131" s="143"/>
      <c r="O4131" s="143"/>
      <c r="P4131" s="143"/>
      <c r="Q4131" s="143"/>
      <c r="R4131" s="143"/>
      <c r="S4131" s="143"/>
      <c r="T4131" s="143"/>
      <c r="U4131" s="143"/>
      <c r="V4131" s="143"/>
      <c r="W4131" s="90">
        <f>IF(AND($AM$17&gt;=$X4131,$AM$17&lt;=$Y4131),'TARIFA ENTREGA A DIRECCION USD'!A4131,$W4132)</f>
        <v>0</v>
      </c>
      <c r="X4131" s="90">
        <v>4122.0010000000002</v>
      </c>
      <c r="Y4131" s="90">
        <v>4123</v>
      </c>
      <c r="Z4131" s="144"/>
    </row>
    <row r="4132" spans="1:26" x14ac:dyDescent="0.2">
      <c r="A4132" s="3"/>
      <c r="B4132" s="3"/>
      <c r="C4132" s="3"/>
      <c r="D4132" s="3"/>
      <c r="E4132" s="3"/>
      <c r="F4132" s="3"/>
      <c r="G4132" s="3"/>
      <c r="I4132" s="143"/>
      <c r="J4132" s="143"/>
      <c r="K4132" s="143"/>
      <c r="L4132" s="143"/>
      <c r="M4132" s="237"/>
      <c r="N4132" s="143"/>
      <c r="O4132" s="143"/>
      <c r="P4132" s="143"/>
      <c r="Q4132" s="143"/>
      <c r="R4132" s="143"/>
      <c r="S4132" s="143"/>
      <c r="T4132" s="143"/>
      <c r="U4132" s="143"/>
      <c r="V4132" s="143"/>
      <c r="W4132" s="90">
        <f>IF(AND($AM$17&gt;=$X4132,$AM$17&lt;=$Y4132),'TARIFA ENTREGA A DIRECCION USD'!A4132,$W4133)</f>
        <v>0</v>
      </c>
      <c r="X4132" s="90">
        <v>4123.0010000000002</v>
      </c>
      <c r="Y4132" s="90">
        <v>4124</v>
      </c>
      <c r="Z4132" s="144"/>
    </row>
    <row r="4133" spans="1:26" x14ac:dyDescent="0.2">
      <c r="A4133" s="3"/>
      <c r="B4133" s="3"/>
      <c r="C4133" s="3"/>
      <c r="D4133" s="3"/>
      <c r="E4133" s="3"/>
      <c r="F4133" s="3"/>
      <c r="G4133" s="3"/>
      <c r="I4133" s="143"/>
      <c r="J4133" s="143"/>
      <c r="K4133" s="143"/>
      <c r="L4133" s="143"/>
      <c r="M4133" s="237"/>
      <c r="N4133" s="143"/>
      <c r="O4133" s="143"/>
      <c r="P4133" s="143"/>
      <c r="Q4133" s="143"/>
      <c r="R4133" s="143"/>
      <c r="S4133" s="143"/>
      <c r="T4133" s="143"/>
      <c r="U4133" s="143"/>
      <c r="V4133" s="143"/>
      <c r="W4133" s="90">
        <f>IF(AND($AM$17&gt;=$X4133,$AM$17&lt;=$Y4133),'TARIFA ENTREGA A DIRECCION USD'!A4133,$W4134)</f>
        <v>0</v>
      </c>
      <c r="X4133" s="90">
        <v>4124.0010000000002</v>
      </c>
      <c r="Y4133" s="90">
        <v>4125</v>
      </c>
      <c r="Z4133" s="144"/>
    </row>
    <row r="4134" spans="1:26" x14ac:dyDescent="0.2">
      <c r="A4134" s="3"/>
      <c r="B4134" s="3"/>
      <c r="C4134" s="3"/>
      <c r="D4134" s="3"/>
      <c r="E4134" s="3"/>
      <c r="F4134" s="3"/>
      <c r="G4134" s="3"/>
      <c r="I4134" s="143"/>
      <c r="J4134" s="143"/>
      <c r="K4134" s="143"/>
      <c r="L4134" s="143"/>
      <c r="M4134" s="237"/>
      <c r="N4134" s="143"/>
      <c r="O4134" s="143"/>
      <c r="P4134" s="143"/>
      <c r="Q4134" s="143"/>
      <c r="R4134" s="143"/>
      <c r="S4134" s="143"/>
      <c r="T4134" s="143"/>
      <c r="U4134" s="143"/>
      <c r="V4134" s="143"/>
      <c r="W4134" s="90">
        <f>IF(AND($AM$17&gt;=$X4134,$AM$17&lt;=$Y4134),'TARIFA ENTREGA A DIRECCION USD'!A4134,$W4135)</f>
        <v>0</v>
      </c>
      <c r="X4134" s="90">
        <v>4125.0010000000002</v>
      </c>
      <c r="Y4134" s="90">
        <v>4126</v>
      </c>
      <c r="Z4134" s="144"/>
    </row>
    <row r="4135" spans="1:26" x14ac:dyDescent="0.2">
      <c r="A4135" s="3"/>
      <c r="B4135" s="3"/>
      <c r="C4135" s="3"/>
      <c r="D4135" s="3"/>
      <c r="E4135" s="3"/>
      <c r="F4135" s="3"/>
      <c r="G4135" s="3"/>
      <c r="I4135" s="143"/>
      <c r="J4135" s="143"/>
      <c r="K4135" s="143"/>
      <c r="L4135" s="143"/>
      <c r="M4135" s="237"/>
      <c r="N4135" s="143"/>
      <c r="O4135" s="143"/>
      <c r="P4135" s="143"/>
      <c r="Q4135" s="143"/>
      <c r="R4135" s="143"/>
      <c r="S4135" s="143"/>
      <c r="T4135" s="143"/>
      <c r="U4135" s="143"/>
      <c r="V4135" s="143"/>
      <c r="W4135" s="90">
        <f>IF(AND($AM$17&gt;=$X4135,$AM$17&lt;=$Y4135),'TARIFA ENTREGA A DIRECCION USD'!A4135,$W4136)</f>
        <v>0</v>
      </c>
      <c r="X4135" s="90">
        <v>4126.0010000000002</v>
      </c>
      <c r="Y4135" s="90">
        <v>4127</v>
      </c>
      <c r="Z4135" s="144"/>
    </row>
    <row r="4136" spans="1:26" x14ac:dyDescent="0.2">
      <c r="A4136" s="3"/>
      <c r="B4136" s="3"/>
      <c r="C4136" s="3"/>
      <c r="D4136" s="3"/>
      <c r="E4136" s="3"/>
      <c r="F4136" s="3"/>
      <c r="G4136" s="3"/>
      <c r="I4136" s="143"/>
      <c r="J4136" s="143"/>
      <c r="K4136" s="143"/>
      <c r="L4136" s="143"/>
      <c r="M4136" s="237"/>
      <c r="N4136" s="143"/>
      <c r="O4136" s="143"/>
      <c r="P4136" s="143"/>
      <c r="Q4136" s="143"/>
      <c r="R4136" s="143"/>
      <c r="S4136" s="143"/>
      <c r="T4136" s="143"/>
      <c r="U4136" s="143"/>
      <c r="V4136" s="143"/>
      <c r="W4136" s="90">
        <f>IF(AND($AM$17&gt;=$X4136,$AM$17&lt;=$Y4136),'TARIFA ENTREGA A DIRECCION USD'!A4136,$W4137)</f>
        <v>0</v>
      </c>
      <c r="X4136" s="90">
        <v>4127.0010000000002</v>
      </c>
      <c r="Y4136" s="90">
        <v>4128</v>
      </c>
      <c r="Z4136" s="144"/>
    </row>
    <row r="4137" spans="1:26" x14ac:dyDescent="0.2">
      <c r="A4137" s="3"/>
      <c r="B4137" s="3"/>
      <c r="C4137" s="3"/>
      <c r="D4137" s="3"/>
      <c r="E4137" s="3"/>
      <c r="F4137" s="3"/>
      <c r="G4137" s="3"/>
      <c r="I4137" s="143"/>
      <c r="J4137" s="143"/>
      <c r="K4137" s="143"/>
      <c r="L4137" s="143"/>
      <c r="M4137" s="237"/>
      <c r="N4137" s="143"/>
      <c r="O4137" s="143"/>
      <c r="P4137" s="143"/>
      <c r="Q4137" s="143"/>
      <c r="R4137" s="143"/>
      <c r="S4137" s="143"/>
      <c r="T4137" s="143"/>
      <c r="U4137" s="143"/>
      <c r="V4137" s="143"/>
      <c r="W4137" s="90">
        <f>IF(AND($AM$17&gt;=$X4137,$AM$17&lt;=$Y4137),'TARIFA ENTREGA A DIRECCION USD'!A4137,$W4138)</f>
        <v>0</v>
      </c>
      <c r="X4137" s="90">
        <v>4128.0010000000002</v>
      </c>
      <c r="Y4137" s="90">
        <v>4129</v>
      </c>
      <c r="Z4137" s="144"/>
    </row>
    <row r="4138" spans="1:26" x14ac:dyDescent="0.2">
      <c r="A4138" s="3"/>
      <c r="B4138" s="3"/>
      <c r="C4138" s="3"/>
      <c r="D4138" s="3"/>
      <c r="E4138" s="3"/>
      <c r="F4138" s="3"/>
      <c r="G4138" s="3"/>
      <c r="I4138" s="143"/>
      <c r="J4138" s="143"/>
      <c r="K4138" s="143"/>
      <c r="L4138" s="143"/>
      <c r="M4138" s="237"/>
      <c r="N4138" s="143"/>
      <c r="O4138" s="143"/>
      <c r="P4138" s="143"/>
      <c r="Q4138" s="143"/>
      <c r="R4138" s="143"/>
      <c r="S4138" s="143"/>
      <c r="T4138" s="143"/>
      <c r="U4138" s="143"/>
      <c r="V4138" s="143"/>
      <c r="W4138" s="90">
        <f>IF(AND($AM$17&gt;=$X4138,$AM$17&lt;=$Y4138),'TARIFA ENTREGA A DIRECCION USD'!A4138,$W4139)</f>
        <v>0</v>
      </c>
      <c r="X4138" s="90">
        <v>4129.0010000000002</v>
      </c>
      <c r="Y4138" s="90">
        <v>4130</v>
      </c>
      <c r="Z4138" s="144"/>
    </row>
    <row r="4139" spans="1:26" x14ac:dyDescent="0.2">
      <c r="A4139" s="3"/>
      <c r="B4139" s="3"/>
      <c r="C4139" s="3"/>
      <c r="D4139" s="3"/>
      <c r="E4139" s="3"/>
      <c r="F4139" s="3"/>
      <c r="G4139" s="3"/>
      <c r="I4139" s="143"/>
      <c r="J4139" s="143"/>
      <c r="K4139" s="143"/>
      <c r="L4139" s="143"/>
      <c r="M4139" s="237"/>
      <c r="N4139" s="143"/>
      <c r="O4139" s="143"/>
      <c r="P4139" s="143"/>
      <c r="Q4139" s="143"/>
      <c r="R4139" s="143"/>
      <c r="S4139" s="143"/>
      <c r="T4139" s="143"/>
      <c r="U4139" s="143"/>
      <c r="V4139" s="143"/>
      <c r="W4139" s="90">
        <f>IF(AND($AM$17&gt;=$X4139,$AM$17&lt;=$Y4139),'TARIFA ENTREGA A DIRECCION USD'!A4139,$W4140)</f>
        <v>0</v>
      </c>
      <c r="X4139" s="90">
        <v>4130.0010000000002</v>
      </c>
      <c r="Y4139" s="90">
        <v>4131</v>
      </c>
      <c r="Z4139" s="144"/>
    </row>
    <row r="4140" spans="1:26" x14ac:dyDescent="0.2">
      <c r="A4140" s="3"/>
      <c r="B4140" s="3"/>
      <c r="C4140" s="3"/>
      <c r="D4140" s="3"/>
      <c r="E4140" s="3"/>
      <c r="F4140" s="3"/>
      <c r="G4140" s="3"/>
      <c r="I4140" s="143"/>
      <c r="J4140" s="143"/>
      <c r="K4140" s="143"/>
      <c r="L4140" s="143"/>
      <c r="M4140" s="237"/>
      <c r="N4140" s="143"/>
      <c r="O4140" s="143"/>
      <c r="P4140" s="143"/>
      <c r="Q4140" s="143"/>
      <c r="R4140" s="143"/>
      <c r="S4140" s="143"/>
      <c r="T4140" s="143"/>
      <c r="U4140" s="143"/>
      <c r="V4140" s="143"/>
      <c r="W4140" s="90">
        <f>IF(AND($AM$17&gt;=$X4140,$AM$17&lt;=$Y4140),'TARIFA ENTREGA A DIRECCION USD'!A4140,$W4141)</f>
        <v>0</v>
      </c>
      <c r="X4140" s="90">
        <v>4131.0010000000002</v>
      </c>
      <c r="Y4140" s="90">
        <v>4132</v>
      </c>
      <c r="Z4140" s="144"/>
    </row>
    <row r="4141" spans="1:26" x14ac:dyDescent="0.2">
      <c r="A4141" s="3"/>
      <c r="B4141" s="3"/>
      <c r="C4141" s="3"/>
      <c r="D4141" s="3"/>
      <c r="E4141" s="3"/>
      <c r="F4141" s="3"/>
      <c r="G4141" s="3"/>
      <c r="I4141" s="143"/>
      <c r="J4141" s="143"/>
      <c r="K4141" s="143"/>
      <c r="L4141" s="143"/>
      <c r="M4141" s="237"/>
      <c r="N4141" s="143"/>
      <c r="O4141" s="143"/>
      <c r="P4141" s="143"/>
      <c r="Q4141" s="143"/>
      <c r="R4141" s="143"/>
      <c r="S4141" s="143"/>
      <c r="T4141" s="143"/>
      <c r="U4141" s="143"/>
      <c r="V4141" s="143"/>
      <c r="W4141" s="90">
        <f>IF(AND($AM$17&gt;=$X4141,$AM$17&lt;=$Y4141),'TARIFA ENTREGA A DIRECCION USD'!A4141,$W4142)</f>
        <v>0</v>
      </c>
      <c r="X4141" s="90">
        <v>4132.0010000000002</v>
      </c>
      <c r="Y4141" s="90">
        <v>4133</v>
      </c>
      <c r="Z4141" s="144"/>
    </row>
    <row r="4142" spans="1:26" x14ac:dyDescent="0.2">
      <c r="A4142" s="3"/>
      <c r="B4142" s="3"/>
      <c r="C4142" s="3"/>
      <c r="D4142" s="3"/>
      <c r="E4142" s="3"/>
      <c r="F4142" s="3"/>
      <c r="G4142" s="3"/>
      <c r="I4142" s="143"/>
      <c r="J4142" s="143"/>
      <c r="K4142" s="143"/>
      <c r="L4142" s="143"/>
      <c r="M4142" s="237"/>
      <c r="N4142" s="143"/>
      <c r="O4142" s="143"/>
      <c r="P4142" s="143"/>
      <c r="Q4142" s="143"/>
      <c r="R4142" s="143"/>
      <c r="S4142" s="143"/>
      <c r="T4142" s="143"/>
      <c r="U4142" s="143"/>
      <c r="V4142" s="143"/>
      <c r="W4142" s="90">
        <f>IF(AND($AM$17&gt;=$X4142,$AM$17&lt;=$Y4142),'TARIFA ENTREGA A DIRECCION USD'!A4142,$W4143)</f>
        <v>0</v>
      </c>
      <c r="X4142" s="90">
        <v>4133.0010000000002</v>
      </c>
      <c r="Y4142" s="90">
        <v>4134</v>
      </c>
      <c r="Z4142" s="144"/>
    </row>
    <row r="4143" spans="1:26" x14ac:dyDescent="0.2">
      <c r="A4143" s="3"/>
      <c r="B4143" s="3"/>
      <c r="C4143" s="3"/>
      <c r="D4143" s="3"/>
      <c r="E4143" s="3"/>
      <c r="F4143" s="3"/>
      <c r="G4143" s="3"/>
      <c r="I4143" s="143"/>
      <c r="J4143" s="143"/>
      <c r="K4143" s="143"/>
      <c r="L4143" s="143"/>
      <c r="M4143" s="237"/>
      <c r="N4143" s="143"/>
      <c r="O4143" s="143"/>
      <c r="P4143" s="143"/>
      <c r="Q4143" s="143"/>
      <c r="R4143" s="143"/>
      <c r="S4143" s="143"/>
      <c r="T4143" s="143"/>
      <c r="U4143" s="143"/>
      <c r="V4143" s="143"/>
      <c r="W4143" s="90">
        <f>IF(AND($AM$17&gt;=$X4143,$AM$17&lt;=$Y4143),'TARIFA ENTREGA A DIRECCION USD'!A4143,$W4144)</f>
        <v>0</v>
      </c>
      <c r="X4143" s="90">
        <v>4134.0010000000002</v>
      </c>
      <c r="Y4143" s="90">
        <v>4135</v>
      </c>
      <c r="Z4143" s="144"/>
    </row>
    <row r="4144" spans="1:26" x14ac:dyDescent="0.2">
      <c r="A4144" s="3"/>
      <c r="B4144" s="3"/>
      <c r="C4144" s="3"/>
      <c r="D4144" s="3"/>
      <c r="E4144" s="3"/>
      <c r="F4144" s="3"/>
      <c r="G4144" s="3"/>
      <c r="I4144" s="143"/>
      <c r="J4144" s="143"/>
      <c r="K4144" s="143"/>
      <c r="L4144" s="143"/>
      <c r="M4144" s="237"/>
      <c r="N4144" s="143"/>
      <c r="O4144" s="143"/>
      <c r="P4144" s="143"/>
      <c r="Q4144" s="143"/>
      <c r="R4144" s="143"/>
      <c r="S4144" s="143"/>
      <c r="T4144" s="143"/>
      <c r="U4144" s="143"/>
      <c r="V4144" s="143"/>
      <c r="W4144" s="90">
        <f>IF(AND($AM$17&gt;=$X4144,$AM$17&lt;=$Y4144),'TARIFA ENTREGA A DIRECCION USD'!A4144,$W4145)</f>
        <v>0</v>
      </c>
      <c r="X4144" s="90">
        <v>4135.0010000000002</v>
      </c>
      <c r="Y4144" s="90">
        <v>4136</v>
      </c>
      <c r="Z4144" s="144"/>
    </row>
    <row r="4145" spans="1:26" x14ac:dyDescent="0.2">
      <c r="A4145" s="3"/>
      <c r="B4145" s="3"/>
      <c r="C4145" s="3"/>
      <c r="D4145" s="3"/>
      <c r="E4145" s="3"/>
      <c r="F4145" s="3"/>
      <c r="G4145" s="3"/>
      <c r="I4145" s="143"/>
      <c r="J4145" s="143"/>
      <c r="K4145" s="143"/>
      <c r="L4145" s="143"/>
      <c r="M4145" s="237"/>
      <c r="N4145" s="143"/>
      <c r="O4145" s="143"/>
      <c r="P4145" s="143"/>
      <c r="Q4145" s="143"/>
      <c r="R4145" s="143"/>
      <c r="S4145" s="143"/>
      <c r="T4145" s="143"/>
      <c r="U4145" s="143"/>
      <c r="V4145" s="143"/>
      <c r="W4145" s="90">
        <f>IF(AND($AM$17&gt;=$X4145,$AM$17&lt;=$Y4145),'TARIFA ENTREGA A DIRECCION USD'!A4145,$W4146)</f>
        <v>0</v>
      </c>
      <c r="X4145" s="90">
        <v>4136.0010000000002</v>
      </c>
      <c r="Y4145" s="90">
        <v>4137</v>
      </c>
      <c r="Z4145" s="144"/>
    </row>
    <row r="4146" spans="1:26" x14ac:dyDescent="0.2">
      <c r="A4146" s="3"/>
      <c r="B4146" s="3"/>
      <c r="C4146" s="3"/>
      <c r="D4146" s="3"/>
      <c r="E4146" s="3"/>
      <c r="F4146" s="3"/>
      <c r="G4146" s="3"/>
      <c r="I4146" s="143"/>
      <c r="J4146" s="143"/>
      <c r="K4146" s="143"/>
      <c r="L4146" s="143"/>
      <c r="M4146" s="237"/>
      <c r="N4146" s="143"/>
      <c r="O4146" s="143"/>
      <c r="P4146" s="143"/>
      <c r="Q4146" s="143"/>
      <c r="R4146" s="143"/>
      <c r="S4146" s="143"/>
      <c r="T4146" s="143"/>
      <c r="U4146" s="143"/>
      <c r="V4146" s="143"/>
      <c r="W4146" s="90">
        <f>IF(AND($AM$17&gt;=$X4146,$AM$17&lt;=$Y4146),'TARIFA ENTREGA A DIRECCION USD'!A4146,$W4147)</f>
        <v>0</v>
      </c>
      <c r="X4146" s="90">
        <v>4137.0010000000002</v>
      </c>
      <c r="Y4146" s="90">
        <v>4138</v>
      </c>
      <c r="Z4146" s="144"/>
    </row>
    <row r="4147" spans="1:26" x14ac:dyDescent="0.2">
      <c r="A4147" s="3"/>
      <c r="B4147" s="3"/>
      <c r="C4147" s="3"/>
      <c r="D4147" s="3"/>
      <c r="E4147" s="3"/>
      <c r="F4147" s="3"/>
      <c r="G4147" s="3"/>
      <c r="I4147" s="143"/>
      <c r="J4147" s="143"/>
      <c r="K4147" s="143"/>
      <c r="L4147" s="143"/>
      <c r="M4147" s="237"/>
      <c r="N4147" s="143"/>
      <c r="O4147" s="143"/>
      <c r="P4147" s="143"/>
      <c r="Q4147" s="143"/>
      <c r="R4147" s="143"/>
      <c r="S4147" s="143"/>
      <c r="T4147" s="143"/>
      <c r="U4147" s="143"/>
      <c r="V4147" s="143"/>
      <c r="W4147" s="90">
        <f>IF(AND($AM$17&gt;=$X4147,$AM$17&lt;=$Y4147),'TARIFA ENTREGA A DIRECCION USD'!A4147,$W4148)</f>
        <v>0</v>
      </c>
      <c r="X4147" s="90">
        <v>4138.0010000000002</v>
      </c>
      <c r="Y4147" s="90">
        <v>4139</v>
      </c>
      <c r="Z4147" s="144"/>
    </row>
    <row r="4148" spans="1:26" x14ac:dyDescent="0.2">
      <c r="A4148" s="3"/>
      <c r="B4148" s="3"/>
      <c r="C4148" s="3"/>
      <c r="D4148" s="3"/>
      <c r="E4148" s="3"/>
      <c r="F4148" s="3"/>
      <c r="G4148" s="3"/>
      <c r="I4148" s="143"/>
      <c r="J4148" s="143"/>
      <c r="K4148" s="143"/>
      <c r="L4148" s="143"/>
      <c r="M4148" s="237"/>
      <c r="N4148" s="143"/>
      <c r="O4148" s="143"/>
      <c r="P4148" s="143"/>
      <c r="Q4148" s="143"/>
      <c r="R4148" s="143"/>
      <c r="S4148" s="143"/>
      <c r="T4148" s="143"/>
      <c r="U4148" s="143"/>
      <c r="V4148" s="143"/>
      <c r="W4148" s="90">
        <f>IF(AND($AM$17&gt;=$X4148,$AM$17&lt;=$Y4148),'TARIFA ENTREGA A DIRECCION USD'!A4148,$W4149)</f>
        <v>0</v>
      </c>
      <c r="X4148" s="90">
        <v>4139.0010000000002</v>
      </c>
      <c r="Y4148" s="90">
        <v>4140</v>
      </c>
      <c r="Z4148" s="144"/>
    </row>
    <row r="4149" spans="1:26" x14ac:dyDescent="0.2">
      <c r="A4149" s="3"/>
      <c r="B4149" s="3"/>
      <c r="C4149" s="3"/>
      <c r="D4149" s="3"/>
      <c r="E4149" s="3"/>
      <c r="F4149" s="3"/>
      <c r="G4149" s="3"/>
      <c r="I4149" s="143"/>
      <c r="J4149" s="143"/>
      <c r="K4149" s="143"/>
      <c r="L4149" s="143"/>
      <c r="M4149" s="237"/>
      <c r="N4149" s="143"/>
      <c r="O4149" s="143"/>
      <c r="P4149" s="143"/>
      <c r="Q4149" s="143"/>
      <c r="R4149" s="143"/>
      <c r="S4149" s="143"/>
      <c r="T4149" s="143"/>
      <c r="U4149" s="143"/>
      <c r="V4149" s="143"/>
      <c r="W4149" s="90">
        <f>IF(AND($AM$17&gt;=$X4149,$AM$17&lt;=$Y4149),'TARIFA ENTREGA A DIRECCION USD'!A4149,$W4150)</f>
        <v>0</v>
      </c>
      <c r="X4149" s="90">
        <v>4140.0010000000002</v>
      </c>
      <c r="Y4149" s="90">
        <v>4141</v>
      </c>
      <c r="Z4149" s="144"/>
    </row>
    <row r="4150" spans="1:26" x14ac:dyDescent="0.2">
      <c r="A4150" s="3"/>
      <c r="B4150" s="3"/>
      <c r="C4150" s="3"/>
      <c r="D4150" s="3"/>
      <c r="E4150" s="3"/>
      <c r="F4150" s="3"/>
      <c r="G4150" s="3"/>
      <c r="I4150" s="143"/>
      <c r="J4150" s="143"/>
      <c r="K4150" s="143"/>
      <c r="L4150" s="143"/>
      <c r="M4150" s="237"/>
      <c r="N4150" s="143"/>
      <c r="O4150" s="143"/>
      <c r="P4150" s="143"/>
      <c r="Q4150" s="143"/>
      <c r="R4150" s="143"/>
      <c r="S4150" s="143"/>
      <c r="T4150" s="143"/>
      <c r="U4150" s="143"/>
      <c r="V4150" s="143"/>
      <c r="W4150" s="90">
        <f>IF(AND($AM$17&gt;=$X4150,$AM$17&lt;=$Y4150),'TARIFA ENTREGA A DIRECCION USD'!A4150,$W4151)</f>
        <v>0</v>
      </c>
      <c r="X4150" s="90">
        <v>4141.0010000000002</v>
      </c>
      <c r="Y4150" s="90">
        <v>4142</v>
      </c>
      <c r="Z4150" s="144"/>
    </row>
    <row r="4151" spans="1:26" x14ac:dyDescent="0.2">
      <c r="A4151" s="3"/>
      <c r="B4151" s="3"/>
      <c r="C4151" s="3"/>
      <c r="D4151" s="3"/>
      <c r="E4151" s="3"/>
      <c r="F4151" s="3"/>
      <c r="G4151" s="3"/>
      <c r="I4151" s="143"/>
      <c r="J4151" s="143"/>
      <c r="K4151" s="143"/>
      <c r="L4151" s="143"/>
      <c r="M4151" s="237"/>
      <c r="N4151" s="143"/>
      <c r="O4151" s="143"/>
      <c r="P4151" s="143"/>
      <c r="Q4151" s="143"/>
      <c r="R4151" s="143"/>
      <c r="S4151" s="143"/>
      <c r="T4151" s="143"/>
      <c r="U4151" s="143"/>
      <c r="V4151" s="143"/>
      <c r="W4151" s="90">
        <f>IF(AND($AM$17&gt;=$X4151,$AM$17&lt;=$Y4151),'TARIFA ENTREGA A DIRECCION USD'!A4151,$W4152)</f>
        <v>0</v>
      </c>
      <c r="X4151" s="90">
        <v>4142.0010000000002</v>
      </c>
      <c r="Y4151" s="90">
        <v>4143</v>
      </c>
      <c r="Z4151" s="144"/>
    </row>
    <row r="4152" spans="1:26" x14ac:dyDescent="0.2">
      <c r="A4152" s="3"/>
      <c r="B4152" s="3"/>
      <c r="C4152" s="3"/>
      <c r="D4152" s="3"/>
      <c r="E4152" s="3"/>
      <c r="F4152" s="3"/>
      <c r="G4152" s="3"/>
      <c r="I4152" s="143"/>
      <c r="J4152" s="143"/>
      <c r="K4152" s="143"/>
      <c r="L4152" s="143"/>
      <c r="M4152" s="237"/>
      <c r="N4152" s="143"/>
      <c r="O4152" s="143"/>
      <c r="P4152" s="143"/>
      <c r="Q4152" s="143"/>
      <c r="R4152" s="143"/>
      <c r="S4152" s="143"/>
      <c r="T4152" s="143"/>
      <c r="U4152" s="143"/>
      <c r="V4152" s="143"/>
      <c r="W4152" s="90">
        <f>IF(AND($AM$17&gt;=$X4152,$AM$17&lt;=$Y4152),'TARIFA ENTREGA A DIRECCION USD'!A4152,$W4153)</f>
        <v>0</v>
      </c>
      <c r="X4152" s="90">
        <v>4143.0010000000002</v>
      </c>
      <c r="Y4152" s="90">
        <v>4144</v>
      </c>
      <c r="Z4152" s="144"/>
    </row>
    <row r="4153" spans="1:26" x14ac:dyDescent="0.2">
      <c r="A4153" s="3"/>
      <c r="B4153" s="3"/>
      <c r="C4153" s="3"/>
      <c r="D4153" s="3"/>
      <c r="E4153" s="3"/>
      <c r="F4153" s="3"/>
      <c r="G4153" s="3"/>
      <c r="I4153" s="143"/>
      <c r="J4153" s="143"/>
      <c r="K4153" s="143"/>
      <c r="L4153" s="143"/>
      <c r="M4153" s="237"/>
      <c r="N4153" s="143"/>
      <c r="O4153" s="143"/>
      <c r="P4153" s="143"/>
      <c r="Q4153" s="143"/>
      <c r="R4153" s="143"/>
      <c r="S4153" s="143"/>
      <c r="T4153" s="143"/>
      <c r="U4153" s="143"/>
      <c r="V4153" s="143"/>
      <c r="W4153" s="90">
        <f>IF(AND($AM$17&gt;=$X4153,$AM$17&lt;=$Y4153),'TARIFA ENTREGA A DIRECCION USD'!A4153,$W4154)</f>
        <v>0</v>
      </c>
      <c r="X4153" s="90">
        <v>4144.0010000000002</v>
      </c>
      <c r="Y4153" s="90">
        <v>4145</v>
      </c>
      <c r="Z4153" s="144"/>
    </row>
    <row r="4154" spans="1:26" x14ac:dyDescent="0.2">
      <c r="A4154" s="3"/>
      <c r="B4154" s="3"/>
      <c r="C4154" s="3"/>
      <c r="D4154" s="3"/>
      <c r="E4154" s="3"/>
      <c r="F4154" s="3"/>
      <c r="G4154" s="3"/>
      <c r="I4154" s="143"/>
      <c r="J4154" s="143"/>
      <c r="K4154" s="143"/>
      <c r="L4154" s="143"/>
      <c r="M4154" s="237"/>
      <c r="N4154" s="143"/>
      <c r="O4154" s="143"/>
      <c r="P4154" s="143"/>
      <c r="Q4154" s="143"/>
      <c r="R4154" s="143"/>
      <c r="S4154" s="143"/>
      <c r="T4154" s="143"/>
      <c r="U4154" s="143"/>
      <c r="V4154" s="143"/>
      <c r="W4154" s="90">
        <f>IF(AND($AM$17&gt;=$X4154,$AM$17&lt;=$Y4154),'TARIFA ENTREGA A DIRECCION USD'!A4154,$W4155)</f>
        <v>0</v>
      </c>
      <c r="X4154" s="90">
        <v>4145.0010000000002</v>
      </c>
      <c r="Y4154" s="90">
        <v>4146</v>
      </c>
      <c r="Z4154" s="144"/>
    </row>
    <row r="4155" spans="1:26" x14ac:dyDescent="0.2">
      <c r="A4155" s="3"/>
      <c r="B4155" s="3"/>
      <c r="C4155" s="3"/>
      <c r="D4155" s="3"/>
      <c r="E4155" s="3"/>
      <c r="F4155" s="3"/>
      <c r="G4155" s="3"/>
      <c r="I4155" s="143"/>
      <c r="J4155" s="143"/>
      <c r="K4155" s="143"/>
      <c r="L4155" s="143"/>
      <c r="M4155" s="237"/>
      <c r="N4155" s="143"/>
      <c r="O4155" s="143"/>
      <c r="P4155" s="143"/>
      <c r="Q4155" s="143"/>
      <c r="R4155" s="143"/>
      <c r="S4155" s="143"/>
      <c r="T4155" s="143"/>
      <c r="U4155" s="143"/>
      <c r="V4155" s="143"/>
      <c r="W4155" s="90">
        <f>IF(AND($AM$17&gt;=$X4155,$AM$17&lt;=$Y4155),'TARIFA ENTREGA A DIRECCION USD'!A4155,$W4156)</f>
        <v>0</v>
      </c>
      <c r="X4155" s="90">
        <v>4146.0010000000002</v>
      </c>
      <c r="Y4155" s="90">
        <v>4147</v>
      </c>
      <c r="Z4155" s="144"/>
    </row>
    <row r="4156" spans="1:26" x14ac:dyDescent="0.2">
      <c r="A4156" s="3"/>
      <c r="B4156" s="3"/>
      <c r="C4156" s="3"/>
      <c r="D4156" s="3"/>
      <c r="E4156" s="3"/>
      <c r="F4156" s="3"/>
      <c r="G4156" s="3"/>
      <c r="I4156" s="143"/>
      <c r="J4156" s="143"/>
      <c r="K4156" s="143"/>
      <c r="L4156" s="143"/>
      <c r="M4156" s="237"/>
      <c r="N4156" s="143"/>
      <c r="O4156" s="143"/>
      <c r="P4156" s="143"/>
      <c r="Q4156" s="143"/>
      <c r="R4156" s="143"/>
      <c r="S4156" s="143"/>
      <c r="T4156" s="143"/>
      <c r="U4156" s="143"/>
      <c r="V4156" s="143"/>
      <c r="W4156" s="90">
        <f>IF(AND($AM$17&gt;=$X4156,$AM$17&lt;=$Y4156),'TARIFA ENTREGA A DIRECCION USD'!A4156,$W4157)</f>
        <v>0</v>
      </c>
      <c r="X4156" s="90">
        <v>4147.0010000000002</v>
      </c>
      <c r="Y4156" s="90">
        <v>4148</v>
      </c>
      <c r="Z4156" s="144"/>
    </row>
    <row r="4157" spans="1:26" x14ac:dyDescent="0.2">
      <c r="A4157" s="3"/>
      <c r="B4157" s="3"/>
      <c r="C4157" s="3"/>
      <c r="D4157" s="3"/>
      <c r="E4157" s="3"/>
      <c r="F4157" s="3"/>
      <c r="G4157" s="3"/>
      <c r="I4157" s="143"/>
      <c r="J4157" s="143"/>
      <c r="K4157" s="143"/>
      <c r="L4157" s="143"/>
      <c r="M4157" s="237"/>
      <c r="N4157" s="143"/>
      <c r="O4157" s="143"/>
      <c r="P4157" s="143"/>
      <c r="Q4157" s="143"/>
      <c r="R4157" s="143"/>
      <c r="S4157" s="143"/>
      <c r="T4157" s="143"/>
      <c r="U4157" s="143"/>
      <c r="V4157" s="143"/>
      <c r="W4157" s="90">
        <f>IF(AND($AM$17&gt;=$X4157,$AM$17&lt;=$Y4157),'TARIFA ENTREGA A DIRECCION USD'!A4157,$W4158)</f>
        <v>0</v>
      </c>
      <c r="X4157" s="90">
        <v>4148.0010000000002</v>
      </c>
      <c r="Y4157" s="90">
        <v>4149</v>
      </c>
      <c r="Z4157" s="144"/>
    </row>
    <row r="4158" spans="1:26" x14ac:dyDescent="0.2">
      <c r="A4158" s="3"/>
      <c r="B4158" s="3"/>
      <c r="C4158" s="3"/>
      <c r="D4158" s="3"/>
      <c r="E4158" s="3"/>
      <c r="F4158" s="3"/>
      <c r="G4158" s="3"/>
      <c r="I4158" s="143"/>
      <c r="J4158" s="143"/>
      <c r="K4158" s="143"/>
      <c r="L4158" s="143"/>
      <c r="M4158" s="237"/>
      <c r="N4158" s="143"/>
      <c r="O4158" s="143"/>
      <c r="P4158" s="143"/>
      <c r="Q4158" s="143"/>
      <c r="R4158" s="143"/>
      <c r="S4158" s="143"/>
      <c r="T4158" s="143"/>
      <c r="U4158" s="143"/>
      <c r="V4158" s="143"/>
      <c r="W4158" s="90">
        <f>IF(AND($AM$17&gt;=$X4158,$AM$17&lt;=$Y4158),'TARIFA ENTREGA A DIRECCION USD'!A4158,$W4159)</f>
        <v>0</v>
      </c>
      <c r="X4158" s="90">
        <v>4149.0010000000002</v>
      </c>
      <c r="Y4158" s="90">
        <v>4150</v>
      </c>
      <c r="Z4158" s="144"/>
    </row>
    <row r="4159" spans="1:26" x14ac:dyDescent="0.2">
      <c r="A4159" s="3"/>
      <c r="B4159" s="3"/>
      <c r="C4159" s="3"/>
      <c r="D4159" s="3"/>
      <c r="E4159" s="3"/>
      <c r="F4159" s="3"/>
      <c r="G4159" s="3"/>
      <c r="I4159" s="143"/>
      <c r="J4159" s="143"/>
      <c r="K4159" s="143"/>
      <c r="L4159" s="143"/>
      <c r="M4159" s="237"/>
      <c r="N4159" s="143"/>
      <c r="O4159" s="143"/>
      <c r="P4159" s="143"/>
      <c r="Q4159" s="143"/>
      <c r="R4159" s="143"/>
      <c r="S4159" s="143"/>
      <c r="T4159" s="143"/>
      <c r="U4159" s="143"/>
      <c r="V4159" s="143"/>
      <c r="W4159" s="90">
        <f>IF(AND($AM$17&gt;=$X4159,$AM$17&lt;=$Y4159),'TARIFA ENTREGA A DIRECCION USD'!A4159,$W4160)</f>
        <v>0</v>
      </c>
      <c r="X4159" s="90">
        <v>4150.0010000000002</v>
      </c>
      <c r="Y4159" s="90">
        <v>4151</v>
      </c>
      <c r="Z4159" s="144"/>
    </row>
    <row r="4160" spans="1:26" x14ac:dyDescent="0.2">
      <c r="A4160" s="3"/>
      <c r="B4160" s="3"/>
      <c r="C4160" s="3"/>
      <c r="D4160" s="3"/>
      <c r="E4160" s="3"/>
      <c r="F4160" s="3"/>
      <c r="G4160" s="3"/>
      <c r="I4160" s="143"/>
      <c r="J4160" s="143"/>
      <c r="K4160" s="143"/>
      <c r="L4160" s="143"/>
      <c r="M4160" s="237"/>
      <c r="N4160" s="143"/>
      <c r="O4160" s="143"/>
      <c r="P4160" s="143"/>
      <c r="Q4160" s="143"/>
      <c r="R4160" s="143"/>
      <c r="S4160" s="143"/>
      <c r="T4160" s="143"/>
      <c r="U4160" s="143"/>
      <c r="V4160" s="143"/>
      <c r="W4160" s="90">
        <f>IF(AND($AM$17&gt;=$X4160,$AM$17&lt;=$Y4160),'TARIFA ENTREGA A DIRECCION USD'!A4160,$W4161)</f>
        <v>0</v>
      </c>
      <c r="X4160" s="90">
        <v>4151.0010000000002</v>
      </c>
      <c r="Y4160" s="90">
        <v>4152</v>
      </c>
      <c r="Z4160" s="144"/>
    </row>
    <row r="4161" spans="1:26" x14ac:dyDescent="0.2">
      <c r="A4161" s="3"/>
      <c r="B4161" s="3"/>
      <c r="C4161" s="3"/>
      <c r="D4161" s="3"/>
      <c r="E4161" s="3"/>
      <c r="F4161" s="3"/>
      <c r="G4161" s="3"/>
      <c r="I4161" s="143"/>
      <c r="J4161" s="143"/>
      <c r="K4161" s="143"/>
      <c r="L4161" s="143"/>
      <c r="M4161" s="237"/>
      <c r="N4161" s="143"/>
      <c r="O4161" s="143"/>
      <c r="P4161" s="143"/>
      <c r="Q4161" s="143"/>
      <c r="R4161" s="143"/>
      <c r="S4161" s="143"/>
      <c r="T4161" s="143"/>
      <c r="U4161" s="143"/>
      <c r="V4161" s="143"/>
      <c r="W4161" s="90">
        <f>IF(AND($AM$17&gt;=$X4161,$AM$17&lt;=$Y4161),'TARIFA ENTREGA A DIRECCION USD'!A4161,$W4162)</f>
        <v>0</v>
      </c>
      <c r="X4161" s="90">
        <v>4152.0010000000002</v>
      </c>
      <c r="Y4161" s="90">
        <v>4153</v>
      </c>
      <c r="Z4161" s="144"/>
    </row>
    <row r="4162" spans="1:26" x14ac:dyDescent="0.2">
      <c r="A4162" s="3"/>
      <c r="B4162" s="3"/>
      <c r="C4162" s="3"/>
      <c r="D4162" s="3"/>
      <c r="E4162" s="3"/>
      <c r="F4162" s="3"/>
      <c r="G4162" s="3"/>
      <c r="I4162" s="143"/>
      <c r="J4162" s="143"/>
      <c r="K4162" s="143"/>
      <c r="L4162" s="143"/>
      <c r="M4162" s="237"/>
      <c r="N4162" s="143"/>
      <c r="O4162" s="143"/>
      <c r="P4162" s="143"/>
      <c r="Q4162" s="143"/>
      <c r="R4162" s="143"/>
      <c r="S4162" s="143"/>
      <c r="T4162" s="143"/>
      <c r="U4162" s="143"/>
      <c r="V4162" s="143"/>
      <c r="W4162" s="90">
        <f>IF(AND($AM$17&gt;=$X4162,$AM$17&lt;=$Y4162),'TARIFA ENTREGA A DIRECCION USD'!A4162,$W4163)</f>
        <v>0</v>
      </c>
      <c r="X4162" s="90">
        <v>4153.0010000000002</v>
      </c>
      <c r="Y4162" s="90">
        <v>4154</v>
      </c>
      <c r="Z4162" s="144"/>
    </row>
    <row r="4163" spans="1:26" x14ac:dyDescent="0.2">
      <c r="A4163" s="3"/>
      <c r="B4163" s="3"/>
      <c r="C4163" s="3"/>
      <c r="D4163" s="3"/>
      <c r="E4163" s="3"/>
      <c r="F4163" s="3"/>
      <c r="G4163" s="3"/>
      <c r="I4163" s="143"/>
      <c r="J4163" s="143"/>
      <c r="K4163" s="143"/>
      <c r="L4163" s="143"/>
      <c r="M4163" s="237"/>
      <c r="N4163" s="143"/>
      <c r="O4163" s="143"/>
      <c r="P4163" s="143"/>
      <c r="Q4163" s="143"/>
      <c r="R4163" s="143"/>
      <c r="S4163" s="143"/>
      <c r="T4163" s="143"/>
      <c r="U4163" s="143"/>
      <c r="V4163" s="143"/>
      <c r="W4163" s="90">
        <f>IF(AND($AM$17&gt;=$X4163,$AM$17&lt;=$Y4163),'TARIFA ENTREGA A DIRECCION USD'!A4163,$W4164)</f>
        <v>0</v>
      </c>
      <c r="X4163" s="90">
        <v>4154.0010000000002</v>
      </c>
      <c r="Y4163" s="90">
        <v>4155</v>
      </c>
      <c r="Z4163" s="144"/>
    </row>
    <row r="4164" spans="1:26" x14ac:dyDescent="0.2">
      <c r="A4164" s="3"/>
      <c r="B4164" s="3"/>
      <c r="C4164" s="3"/>
      <c r="D4164" s="3"/>
      <c r="E4164" s="3"/>
      <c r="F4164" s="3"/>
      <c r="G4164" s="3"/>
      <c r="I4164" s="143"/>
      <c r="J4164" s="143"/>
      <c r="K4164" s="143"/>
      <c r="L4164" s="143"/>
      <c r="M4164" s="237"/>
      <c r="N4164" s="143"/>
      <c r="O4164" s="143"/>
      <c r="P4164" s="143"/>
      <c r="Q4164" s="143"/>
      <c r="R4164" s="143"/>
      <c r="S4164" s="143"/>
      <c r="T4164" s="143"/>
      <c r="U4164" s="143"/>
      <c r="V4164" s="143"/>
      <c r="W4164" s="90">
        <f>IF(AND($AM$17&gt;=$X4164,$AM$17&lt;=$Y4164),'TARIFA ENTREGA A DIRECCION USD'!A4164,$W4165)</f>
        <v>0</v>
      </c>
      <c r="X4164" s="90">
        <v>4155.0010000000002</v>
      </c>
      <c r="Y4164" s="90">
        <v>4156</v>
      </c>
      <c r="Z4164" s="144"/>
    </row>
    <row r="4165" spans="1:26" x14ac:dyDescent="0.2">
      <c r="A4165" s="3"/>
      <c r="B4165" s="3"/>
      <c r="C4165" s="3"/>
      <c r="D4165" s="3"/>
      <c r="E4165" s="3"/>
      <c r="F4165" s="3"/>
      <c r="G4165" s="3"/>
      <c r="I4165" s="143"/>
      <c r="J4165" s="143"/>
      <c r="K4165" s="143"/>
      <c r="L4165" s="143"/>
      <c r="M4165" s="237"/>
      <c r="N4165" s="143"/>
      <c r="O4165" s="143"/>
      <c r="P4165" s="143"/>
      <c r="Q4165" s="143"/>
      <c r="R4165" s="143"/>
      <c r="S4165" s="143"/>
      <c r="T4165" s="143"/>
      <c r="U4165" s="143"/>
      <c r="V4165" s="143"/>
      <c r="W4165" s="90">
        <f>IF(AND($AM$17&gt;=$X4165,$AM$17&lt;=$Y4165),'TARIFA ENTREGA A DIRECCION USD'!A4165,$W4166)</f>
        <v>0</v>
      </c>
      <c r="X4165" s="90">
        <v>4156.0010000000002</v>
      </c>
      <c r="Y4165" s="90">
        <v>4157</v>
      </c>
      <c r="Z4165" s="144"/>
    </row>
    <row r="4166" spans="1:26" x14ac:dyDescent="0.2">
      <c r="A4166" s="3"/>
      <c r="B4166" s="3"/>
      <c r="C4166" s="3"/>
      <c r="D4166" s="3"/>
      <c r="E4166" s="3"/>
      <c r="F4166" s="3"/>
      <c r="G4166" s="3"/>
      <c r="I4166" s="143"/>
      <c r="J4166" s="143"/>
      <c r="K4166" s="143"/>
      <c r="L4166" s="143"/>
      <c r="M4166" s="237"/>
      <c r="N4166" s="143"/>
      <c r="O4166" s="143"/>
      <c r="P4166" s="143"/>
      <c r="Q4166" s="143"/>
      <c r="R4166" s="143"/>
      <c r="S4166" s="143"/>
      <c r="T4166" s="143"/>
      <c r="U4166" s="143"/>
      <c r="V4166" s="143"/>
      <c r="W4166" s="90">
        <f>IF(AND($AM$17&gt;=$X4166,$AM$17&lt;=$Y4166),'TARIFA ENTREGA A DIRECCION USD'!A4166,$W4167)</f>
        <v>0</v>
      </c>
      <c r="X4166" s="90">
        <v>4157.0010000000002</v>
      </c>
      <c r="Y4166" s="90">
        <v>4158</v>
      </c>
      <c r="Z4166" s="144"/>
    </row>
    <row r="4167" spans="1:26" x14ac:dyDescent="0.2">
      <c r="A4167" s="3"/>
      <c r="B4167" s="3"/>
      <c r="C4167" s="3"/>
      <c r="D4167" s="3"/>
      <c r="E4167" s="3"/>
      <c r="F4167" s="3"/>
      <c r="G4167" s="3"/>
      <c r="I4167" s="143"/>
      <c r="J4167" s="143"/>
      <c r="K4167" s="143"/>
      <c r="L4167" s="143"/>
      <c r="M4167" s="237"/>
      <c r="N4167" s="143"/>
      <c r="O4167" s="143"/>
      <c r="P4167" s="143"/>
      <c r="Q4167" s="143"/>
      <c r="R4167" s="143"/>
      <c r="S4167" s="143"/>
      <c r="T4167" s="143"/>
      <c r="U4167" s="143"/>
      <c r="V4167" s="143"/>
      <c r="W4167" s="90">
        <f>IF(AND($AM$17&gt;=$X4167,$AM$17&lt;=$Y4167),'TARIFA ENTREGA A DIRECCION USD'!A4167,$W4168)</f>
        <v>0</v>
      </c>
      <c r="X4167" s="90">
        <v>4158.0010000000002</v>
      </c>
      <c r="Y4167" s="90">
        <v>4159</v>
      </c>
      <c r="Z4167" s="144"/>
    </row>
    <row r="4168" spans="1:26" x14ac:dyDescent="0.2">
      <c r="A4168" s="3"/>
      <c r="B4168" s="3"/>
      <c r="C4168" s="3"/>
      <c r="D4168" s="3"/>
      <c r="E4168" s="3"/>
      <c r="F4168" s="3"/>
      <c r="G4168" s="3"/>
      <c r="I4168" s="143"/>
      <c r="J4168" s="143"/>
      <c r="K4168" s="143"/>
      <c r="L4168" s="143"/>
      <c r="M4168" s="237"/>
      <c r="N4168" s="143"/>
      <c r="O4168" s="143"/>
      <c r="P4168" s="143"/>
      <c r="Q4168" s="143"/>
      <c r="R4168" s="143"/>
      <c r="S4168" s="143"/>
      <c r="T4168" s="143"/>
      <c r="U4168" s="143"/>
      <c r="V4168" s="143"/>
      <c r="W4168" s="90">
        <f>IF(AND($AM$17&gt;=$X4168,$AM$17&lt;=$Y4168),'TARIFA ENTREGA A DIRECCION USD'!A4168,$W4169)</f>
        <v>0</v>
      </c>
      <c r="X4168" s="90">
        <v>4159.0010000000002</v>
      </c>
      <c r="Y4168" s="90">
        <v>4160</v>
      </c>
      <c r="Z4168" s="144"/>
    </row>
    <row r="4169" spans="1:26" x14ac:dyDescent="0.2">
      <c r="A4169" s="3"/>
      <c r="B4169" s="3"/>
      <c r="C4169" s="3"/>
      <c r="D4169" s="3"/>
      <c r="E4169" s="3"/>
      <c r="F4169" s="3"/>
      <c r="G4169" s="3"/>
      <c r="I4169" s="143"/>
      <c r="J4169" s="143"/>
      <c r="K4169" s="143"/>
      <c r="L4169" s="143"/>
      <c r="M4169" s="237"/>
      <c r="N4169" s="143"/>
      <c r="O4169" s="143"/>
      <c r="P4169" s="143"/>
      <c r="Q4169" s="143"/>
      <c r="R4169" s="143"/>
      <c r="S4169" s="143"/>
      <c r="T4169" s="143"/>
      <c r="U4169" s="143"/>
      <c r="V4169" s="143"/>
      <c r="W4169" s="90">
        <f>IF(AND($AM$17&gt;=$X4169,$AM$17&lt;=$Y4169),'TARIFA ENTREGA A DIRECCION USD'!A4169,$W4170)</f>
        <v>0</v>
      </c>
      <c r="X4169" s="90">
        <v>4160.0010000000002</v>
      </c>
      <c r="Y4169" s="90">
        <v>4161</v>
      </c>
      <c r="Z4169" s="144"/>
    </row>
    <row r="4170" spans="1:26" x14ac:dyDescent="0.2">
      <c r="A4170" s="3"/>
      <c r="B4170" s="3"/>
      <c r="C4170" s="3"/>
      <c r="D4170" s="3"/>
      <c r="E4170" s="3"/>
      <c r="F4170" s="3"/>
      <c r="G4170" s="3"/>
      <c r="I4170" s="143"/>
      <c r="J4170" s="143"/>
      <c r="K4170" s="143"/>
      <c r="L4170" s="143"/>
      <c r="M4170" s="237"/>
      <c r="N4170" s="143"/>
      <c r="O4170" s="143"/>
      <c r="P4170" s="143"/>
      <c r="Q4170" s="143"/>
      <c r="R4170" s="143"/>
      <c r="S4170" s="143"/>
      <c r="T4170" s="143"/>
      <c r="U4170" s="143"/>
      <c r="V4170" s="143"/>
      <c r="W4170" s="90">
        <f>IF(AND($AM$17&gt;=$X4170,$AM$17&lt;=$Y4170),'TARIFA ENTREGA A DIRECCION USD'!A4170,$W4171)</f>
        <v>0</v>
      </c>
      <c r="X4170" s="90">
        <v>4161.0010000000002</v>
      </c>
      <c r="Y4170" s="90">
        <v>4162</v>
      </c>
      <c r="Z4170" s="144"/>
    </row>
    <row r="4171" spans="1:26" x14ac:dyDescent="0.2">
      <c r="A4171" s="3"/>
      <c r="B4171" s="3"/>
      <c r="C4171" s="3"/>
      <c r="D4171" s="3"/>
      <c r="E4171" s="3"/>
      <c r="F4171" s="3"/>
      <c r="G4171" s="3"/>
      <c r="I4171" s="143"/>
      <c r="J4171" s="143"/>
      <c r="K4171" s="143"/>
      <c r="L4171" s="143"/>
      <c r="M4171" s="237"/>
      <c r="N4171" s="143"/>
      <c r="O4171" s="143"/>
      <c r="P4171" s="143"/>
      <c r="Q4171" s="143"/>
      <c r="R4171" s="143"/>
      <c r="S4171" s="143"/>
      <c r="T4171" s="143"/>
      <c r="U4171" s="143"/>
      <c r="V4171" s="143"/>
      <c r="W4171" s="90">
        <f>IF(AND($AM$17&gt;=$X4171,$AM$17&lt;=$Y4171),'TARIFA ENTREGA A DIRECCION USD'!A4171,$W4172)</f>
        <v>0</v>
      </c>
      <c r="X4171" s="90">
        <v>4162.0010000000002</v>
      </c>
      <c r="Y4171" s="90">
        <v>4163</v>
      </c>
      <c r="Z4171" s="144"/>
    </row>
    <row r="4172" spans="1:26" x14ac:dyDescent="0.2">
      <c r="A4172" s="3"/>
      <c r="B4172" s="3"/>
      <c r="C4172" s="3"/>
      <c r="D4172" s="3"/>
      <c r="E4172" s="3"/>
      <c r="F4172" s="3"/>
      <c r="G4172" s="3"/>
      <c r="I4172" s="143"/>
      <c r="J4172" s="143"/>
      <c r="K4172" s="143"/>
      <c r="L4172" s="143"/>
      <c r="M4172" s="237"/>
      <c r="N4172" s="143"/>
      <c r="O4172" s="143"/>
      <c r="P4172" s="143"/>
      <c r="Q4172" s="143"/>
      <c r="R4172" s="143"/>
      <c r="S4172" s="143"/>
      <c r="T4172" s="143"/>
      <c r="U4172" s="143"/>
      <c r="V4172" s="143"/>
      <c r="W4172" s="90">
        <f>IF(AND($AM$17&gt;=$X4172,$AM$17&lt;=$Y4172),'TARIFA ENTREGA A DIRECCION USD'!A4172,$W4173)</f>
        <v>0</v>
      </c>
      <c r="X4172" s="90">
        <v>4163.0010000000002</v>
      </c>
      <c r="Y4172" s="90">
        <v>4164</v>
      </c>
      <c r="Z4172" s="144"/>
    </row>
    <row r="4173" spans="1:26" x14ac:dyDescent="0.2">
      <c r="A4173" s="3"/>
      <c r="B4173" s="3"/>
      <c r="C4173" s="3"/>
      <c r="D4173" s="3"/>
      <c r="E4173" s="3"/>
      <c r="F4173" s="3"/>
      <c r="G4173" s="3"/>
      <c r="I4173" s="143"/>
      <c r="J4173" s="143"/>
      <c r="K4173" s="143"/>
      <c r="L4173" s="143"/>
      <c r="M4173" s="237"/>
      <c r="N4173" s="143"/>
      <c r="O4173" s="143"/>
      <c r="P4173" s="143"/>
      <c r="Q4173" s="143"/>
      <c r="R4173" s="143"/>
      <c r="S4173" s="143"/>
      <c r="T4173" s="143"/>
      <c r="U4173" s="143"/>
      <c r="V4173" s="143"/>
      <c r="W4173" s="90">
        <f>IF(AND($AM$17&gt;=$X4173,$AM$17&lt;=$Y4173),'TARIFA ENTREGA A DIRECCION USD'!A4173,$W4174)</f>
        <v>0</v>
      </c>
      <c r="X4173" s="90">
        <v>4164.0010000000002</v>
      </c>
      <c r="Y4173" s="90">
        <v>4165</v>
      </c>
      <c r="Z4173" s="144"/>
    </row>
    <row r="4174" spans="1:26" x14ac:dyDescent="0.2">
      <c r="A4174" s="3"/>
      <c r="B4174" s="3"/>
      <c r="C4174" s="3"/>
      <c r="D4174" s="3"/>
      <c r="E4174" s="3"/>
      <c r="F4174" s="3"/>
      <c r="G4174" s="3"/>
      <c r="I4174" s="143"/>
      <c r="J4174" s="143"/>
      <c r="K4174" s="143"/>
      <c r="L4174" s="143"/>
      <c r="M4174" s="237"/>
      <c r="N4174" s="143"/>
      <c r="O4174" s="143"/>
      <c r="P4174" s="143"/>
      <c r="Q4174" s="143"/>
      <c r="R4174" s="143"/>
      <c r="S4174" s="143"/>
      <c r="T4174" s="143"/>
      <c r="U4174" s="143"/>
      <c r="V4174" s="143"/>
      <c r="W4174" s="90">
        <f>IF(AND($AM$17&gt;=$X4174,$AM$17&lt;=$Y4174),'TARIFA ENTREGA A DIRECCION USD'!A4174,$W4175)</f>
        <v>0</v>
      </c>
      <c r="X4174" s="90">
        <v>4165.0010000000002</v>
      </c>
      <c r="Y4174" s="90">
        <v>4166</v>
      </c>
      <c r="Z4174" s="144"/>
    </row>
    <row r="4175" spans="1:26" x14ac:dyDescent="0.2">
      <c r="A4175" s="3"/>
      <c r="B4175" s="3"/>
      <c r="C4175" s="3"/>
      <c r="D4175" s="3"/>
      <c r="E4175" s="3"/>
      <c r="F4175" s="3"/>
      <c r="G4175" s="3"/>
      <c r="I4175" s="143"/>
      <c r="J4175" s="143"/>
      <c r="K4175" s="143"/>
      <c r="L4175" s="143"/>
      <c r="M4175" s="237"/>
      <c r="N4175" s="143"/>
      <c r="O4175" s="143"/>
      <c r="P4175" s="143"/>
      <c r="Q4175" s="143"/>
      <c r="R4175" s="143"/>
      <c r="S4175" s="143"/>
      <c r="T4175" s="143"/>
      <c r="U4175" s="143"/>
      <c r="V4175" s="143"/>
      <c r="W4175" s="90">
        <f>IF(AND($AM$17&gt;=$X4175,$AM$17&lt;=$Y4175),'TARIFA ENTREGA A DIRECCION USD'!A4175,$W4176)</f>
        <v>0</v>
      </c>
      <c r="X4175" s="90">
        <v>4166.0010000000002</v>
      </c>
      <c r="Y4175" s="90">
        <v>4167</v>
      </c>
      <c r="Z4175" s="144"/>
    </row>
    <row r="4176" spans="1:26" x14ac:dyDescent="0.2">
      <c r="A4176" s="3"/>
      <c r="B4176" s="3"/>
      <c r="C4176" s="3"/>
      <c r="D4176" s="3"/>
      <c r="E4176" s="3"/>
      <c r="F4176" s="3"/>
      <c r="G4176" s="3"/>
      <c r="I4176" s="143"/>
      <c r="J4176" s="143"/>
      <c r="K4176" s="143"/>
      <c r="L4176" s="143"/>
      <c r="M4176" s="237"/>
      <c r="N4176" s="143"/>
      <c r="O4176" s="143"/>
      <c r="P4176" s="143"/>
      <c r="Q4176" s="143"/>
      <c r="R4176" s="143"/>
      <c r="S4176" s="143"/>
      <c r="T4176" s="143"/>
      <c r="U4176" s="143"/>
      <c r="V4176" s="143"/>
      <c r="W4176" s="90">
        <f>IF(AND($AM$17&gt;=$X4176,$AM$17&lt;=$Y4176),'TARIFA ENTREGA A DIRECCION USD'!A4176,$W4177)</f>
        <v>0</v>
      </c>
      <c r="X4176" s="90">
        <v>4167.0010000000002</v>
      </c>
      <c r="Y4176" s="90">
        <v>4168</v>
      </c>
      <c r="Z4176" s="144"/>
    </row>
    <row r="4177" spans="1:26" x14ac:dyDescent="0.2">
      <c r="A4177" s="3"/>
      <c r="B4177" s="3"/>
      <c r="C4177" s="3"/>
      <c r="D4177" s="3"/>
      <c r="E4177" s="3"/>
      <c r="F4177" s="3"/>
      <c r="G4177" s="3"/>
      <c r="I4177" s="143"/>
      <c r="J4177" s="143"/>
      <c r="K4177" s="143"/>
      <c r="L4177" s="143"/>
      <c r="M4177" s="237"/>
      <c r="N4177" s="143"/>
      <c r="O4177" s="143"/>
      <c r="P4177" s="143"/>
      <c r="Q4177" s="143"/>
      <c r="R4177" s="143"/>
      <c r="S4177" s="143"/>
      <c r="T4177" s="143"/>
      <c r="U4177" s="143"/>
      <c r="V4177" s="143"/>
      <c r="W4177" s="90">
        <f>IF(AND($AM$17&gt;=$X4177,$AM$17&lt;=$Y4177),'TARIFA ENTREGA A DIRECCION USD'!A4177,$W4178)</f>
        <v>0</v>
      </c>
      <c r="X4177" s="90">
        <v>4168.0010000000002</v>
      </c>
      <c r="Y4177" s="90">
        <v>4169</v>
      </c>
      <c r="Z4177" s="144"/>
    </row>
    <row r="4178" spans="1:26" x14ac:dyDescent="0.2">
      <c r="A4178" s="3"/>
      <c r="B4178" s="3"/>
      <c r="C4178" s="3"/>
      <c r="D4178" s="3"/>
      <c r="E4178" s="3"/>
      <c r="F4178" s="3"/>
      <c r="G4178" s="3"/>
      <c r="I4178" s="143"/>
      <c r="J4178" s="143"/>
      <c r="K4178" s="143"/>
      <c r="L4178" s="143"/>
      <c r="M4178" s="237"/>
      <c r="N4178" s="143"/>
      <c r="O4178" s="143"/>
      <c r="P4178" s="143"/>
      <c r="Q4178" s="143"/>
      <c r="R4178" s="143"/>
      <c r="S4178" s="143"/>
      <c r="T4178" s="143"/>
      <c r="U4178" s="143"/>
      <c r="V4178" s="143"/>
      <c r="W4178" s="90">
        <f>IF(AND($AM$17&gt;=$X4178,$AM$17&lt;=$Y4178),'TARIFA ENTREGA A DIRECCION USD'!A4178,$W4179)</f>
        <v>0</v>
      </c>
      <c r="X4178" s="90">
        <v>4169.0010000000002</v>
      </c>
      <c r="Y4178" s="90">
        <v>4170</v>
      </c>
      <c r="Z4178" s="144"/>
    </row>
    <row r="4179" spans="1:26" x14ac:dyDescent="0.2">
      <c r="A4179" s="3"/>
      <c r="B4179" s="3"/>
      <c r="C4179" s="3"/>
      <c r="D4179" s="3"/>
      <c r="E4179" s="3"/>
      <c r="F4179" s="3"/>
      <c r="G4179" s="3"/>
      <c r="I4179" s="143"/>
      <c r="J4179" s="143"/>
      <c r="K4179" s="143"/>
      <c r="L4179" s="143"/>
      <c r="M4179" s="237"/>
      <c r="N4179" s="143"/>
      <c r="O4179" s="143"/>
      <c r="P4179" s="143"/>
      <c r="Q4179" s="143"/>
      <c r="R4179" s="143"/>
      <c r="S4179" s="143"/>
      <c r="T4179" s="143"/>
      <c r="U4179" s="143"/>
      <c r="V4179" s="143"/>
      <c r="W4179" s="90">
        <f>IF(AND($AM$17&gt;=$X4179,$AM$17&lt;=$Y4179),'TARIFA ENTREGA A DIRECCION USD'!A4179,$W4180)</f>
        <v>0</v>
      </c>
      <c r="X4179" s="90">
        <v>4170.0010000000002</v>
      </c>
      <c r="Y4179" s="90">
        <v>4171</v>
      </c>
      <c r="Z4179" s="144"/>
    </row>
    <row r="4180" spans="1:26" x14ac:dyDescent="0.2">
      <c r="A4180" s="3"/>
      <c r="B4180" s="3"/>
      <c r="C4180" s="3"/>
      <c r="D4180" s="3"/>
      <c r="E4180" s="3"/>
      <c r="F4180" s="3"/>
      <c r="G4180" s="3"/>
      <c r="I4180" s="143"/>
      <c r="J4180" s="143"/>
      <c r="K4180" s="143"/>
      <c r="L4180" s="143"/>
      <c r="M4180" s="237"/>
      <c r="N4180" s="143"/>
      <c r="O4180" s="143"/>
      <c r="P4180" s="143"/>
      <c r="Q4180" s="143"/>
      <c r="R4180" s="143"/>
      <c r="S4180" s="143"/>
      <c r="T4180" s="143"/>
      <c r="U4180" s="143"/>
      <c r="V4180" s="143"/>
      <c r="W4180" s="90">
        <f>IF(AND($AM$17&gt;=$X4180,$AM$17&lt;=$Y4180),'TARIFA ENTREGA A DIRECCION USD'!A4180,$W4181)</f>
        <v>0</v>
      </c>
      <c r="X4180" s="90">
        <v>4171.0010000000002</v>
      </c>
      <c r="Y4180" s="90">
        <v>4172</v>
      </c>
      <c r="Z4180" s="144"/>
    </row>
    <row r="4181" spans="1:26" x14ac:dyDescent="0.2">
      <c r="A4181" s="3"/>
      <c r="B4181" s="3"/>
      <c r="C4181" s="3"/>
      <c r="D4181" s="3"/>
      <c r="E4181" s="3"/>
      <c r="F4181" s="3"/>
      <c r="G4181" s="3"/>
      <c r="I4181" s="143"/>
      <c r="J4181" s="143"/>
      <c r="K4181" s="143"/>
      <c r="L4181" s="143"/>
      <c r="M4181" s="237"/>
      <c r="N4181" s="143"/>
      <c r="O4181" s="143"/>
      <c r="P4181" s="143"/>
      <c r="Q4181" s="143"/>
      <c r="R4181" s="143"/>
      <c r="S4181" s="143"/>
      <c r="T4181" s="143"/>
      <c r="U4181" s="143"/>
      <c r="V4181" s="143"/>
      <c r="W4181" s="90">
        <f>IF(AND($AM$17&gt;=$X4181,$AM$17&lt;=$Y4181),'TARIFA ENTREGA A DIRECCION USD'!A4181,$W4182)</f>
        <v>0</v>
      </c>
      <c r="X4181" s="90">
        <v>4172.0010000000002</v>
      </c>
      <c r="Y4181" s="90">
        <v>4173</v>
      </c>
      <c r="Z4181" s="144"/>
    </row>
    <row r="4182" spans="1:26" x14ac:dyDescent="0.2">
      <c r="A4182" s="3"/>
      <c r="B4182" s="3"/>
      <c r="C4182" s="3"/>
      <c r="D4182" s="3"/>
      <c r="E4182" s="3"/>
      <c r="F4182" s="3"/>
      <c r="G4182" s="3"/>
      <c r="I4182" s="143"/>
      <c r="J4182" s="143"/>
      <c r="K4182" s="143"/>
      <c r="L4182" s="143"/>
      <c r="M4182" s="237"/>
      <c r="N4182" s="143"/>
      <c r="O4182" s="143"/>
      <c r="P4182" s="143"/>
      <c r="Q4182" s="143"/>
      <c r="R4182" s="143"/>
      <c r="S4182" s="143"/>
      <c r="T4182" s="143"/>
      <c r="U4182" s="143"/>
      <c r="V4182" s="143"/>
      <c r="W4182" s="90">
        <f>IF(AND($AM$17&gt;=$X4182,$AM$17&lt;=$Y4182),'TARIFA ENTREGA A DIRECCION USD'!A4182,$W4183)</f>
        <v>0</v>
      </c>
      <c r="X4182" s="90">
        <v>4173.0010000000002</v>
      </c>
      <c r="Y4182" s="90">
        <v>4174</v>
      </c>
      <c r="Z4182" s="144"/>
    </row>
    <row r="4183" spans="1:26" x14ac:dyDescent="0.2">
      <c r="A4183" s="3"/>
      <c r="B4183" s="3"/>
      <c r="C4183" s="3"/>
      <c r="D4183" s="3"/>
      <c r="E4183" s="3"/>
      <c r="F4183" s="3"/>
      <c r="G4183" s="3"/>
      <c r="I4183" s="143"/>
      <c r="J4183" s="143"/>
      <c r="K4183" s="143"/>
      <c r="L4183" s="143"/>
      <c r="M4183" s="237"/>
      <c r="N4183" s="143"/>
      <c r="O4183" s="143"/>
      <c r="P4183" s="143"/>
      <c r="Q4183" s="143"/>
      <c r="R4183" s="143"/>
      <c r="S4183" s="143"/>
      <c r="T4183" s="143"/>
      <c r="U4183" s="143"/>
      <c r="V4183" s="143"/>
      <c r="W4183" s="90">
        <f>IF(AND($AM$17&gt;=$X4183,$AM$17&lt;=$Y4183),'TARIFA ENTREGA A DIRECCION USD'!A4183,$W4184)</f>
        <v>0</v>
      </c>
      <c r="X4183" s="90">
        <v>4174.0010000000002</v>
      </c>
      <c r="Y4183" s="90">
        <v>4175</v>
      </c>
      <c r="Z4183" s="144"/>
    </row>
    <row r="4184" spans="1:26" x14ac:dyDescent="0.2">
      <c r="A4184" s="3"/>
      <c r="B4184" s="3"/>
      <c r="C4184" s="3"/>
      <c r="D4184" s="3"/>
      <c r="E4184" s="3"/>
      <c r="F4184" s="3"/>
      <c r="G4184" s="3"/>
      <c r="I4184" s="143"/>
      <c r="J4184" s="143"/>
      <c r="K4184" s="143"/>
      <c r="L4184" s="143"/>
      <c r="M4184" s="237"/>
      <c r="N4184" s="143"/>
      <c r="O4184" s="143"/>
      <c r="P4184" s="143"/>
      <c r="Q4184" s="143"/>
      <c r="R4184" s="143"/>
      <c r="S4184" s="143"/>
      <c r="T4184" s="143"/>
      <c r="U4184" s="143"/>
      <c r="V4184" s="143"/>
      <c r="W4184" s="90">
        <f>IF(AND($AM$17&gt;=$X4184,$AM$17&lt;=$Y4184),'TARIFA ENTREGA A DIRECCION USD'!A4184,$W4185)</f>
        <v>0</v>
      </c>
      <c r="X4184" s="90">
        <v>4175.0010000000002</v>
      </c>
      <c r="Y4184" s="90">
        <v>4176</v>
      </c>
      <c r="Z4184" s="144"/>
    </row>
    <row r="4185" spans="1:26" x14ac:dyDescent="0.2">
      <c r="A4185" s="3"/>
      <c r="B4185" s="3"/>
      <c r="C4185" s="3"/>
      <c r="D4185" s="3"/>
      <c r="E4185" s="3"/>
      <c r="F4185" s="3"/>
      <c r="G4185" s="3"/>
      <c r="I4185" s="143"/>
      <c r="J4185" s="143"/>
      <c r="K4185" s="143"/>
      <c r="L4185" s="143"/>
      <c r="M4185" s="237"/>
      <c r="N4185" s="143"/>
      <c r="O4185" s="143"/>
      <c r="P4185" s="143"/>
      <c r="Q4185" s="143"/>
      <c r="R4185" s="143"/>
      <c r="S4185" s="143"/>
      <c r="T4185" s="143"/>
      <c r="U4185" s="143"/>
      <c r="V4185" s="143"/>
      <c r="W4185" s="90">
        <f>IF(AND($AM$17&gt;=$X4185,$AM$17&lt;=$Y4185),'TARIFA ENTREGA A DIRECCION USD'!A4185,$W4186)</f>
        <v>0</v>
      </c>
      <c r="X4185" s="90">
        <v>4176.0010000000002</v>
      </c>
      <c r="Y4185" s="90">
        <v>4177</v>
      </c>
      <c r="Z4185" s="144"/>
    </row>
    <row r="4186" spans="1:26" x14ac:dyDescent="0.2">
      <c r="A4186" s="3"/>
      <c r="B4186" s="3"/>
      <c r="C4186" s="3"/>
      <c r="D4186" s="3"/>
      <c r="E4186" s="3"/>
      <c r="F4186" s="3"/>
      <c r="G4186" s="3"/>
      <c r="I4186" s="143"/>
      <c r="J4186" s="143"/>
      <c r="K4186" s="143"/>
      <c r="L4186" s="143"/>
      <c r="M4186" s="237"/>
      <c r="N4186" s="143"/>
      <c r="O4186" s="143"/>
      <c r="P4186" s="143"/>
      <c r="Q4186" s="143"/>
      <c r="R4186" s="143"/>
      <c r="S4186" s="143"/>
      <c r="T4186" s="143"/>
      <c r="U4186" s="143"/>
      <c r="V4186" s="143"/>
      <c r="W4186" s="90">
        <f>IF(AND($AM$17&gt;=$X4186,$AM$17&lt;=$Y4186),'TARIFA ENTREGA A DIRECCION USD'!A4186,$W4187)</f>
        <v>0</v>
      </c>
      <c r="X4186" s="90">
        <v>4177.0010000000002</v>
      </c>
      <c r="Y4186" s="90">
        <v>4178</v>
      </c>
      <c r="Z4186" s="144"/>
    </row>
    <row r="4187" spans="1:26" x14ac:dyDescent="0.2">
      <c r="A4187" s="3"/>
      <c r="B4187" s="3"/>
      <c r="C4187" s="3"/>
      <c r="D4187" s="3"/>
      <c r="E4187" s="3"/>
      <c r="F4187" s="3"/>
      <c r="G4187" s="3"/>
      <c r="I4187" s="143"/>
      <c r="J4187" s="143"/>
      <c r="K4187" s="143"/>
      <c r="L4187" s="143"/>
      <c r="M4187" s="237"/>
      <c r="N4187" s="143"/>
      <c r="O4187" s="143"/>
      <c r="P4187" s="143"/>
      <c r="Q4187" s="143"/>
      <c r="R4187" s="143"/>
      <c r="S4187" s="143"/>
      <c r="T4187" s="143"/>
      <c r="U4187" s="143"/>
      <c r="V4187" s="143"/>
      <c r="W4187" s="90">
        <f>IF(AND($AM$17&gt;=$X4187,$AM$17&lt;=$Y4187),'TARIFA ENTREGA A DIRECCION USD'!A4187,$W4188)</f>
        <v>0</v>
      </c>
      <c r="X4187" s="90">
        <v>4178.0010000000002</v>
      </c>
      <c r="Y4187" s="90">
        <v>4179</v>
      </c>
      <c r="Z4187" s="144"/>
    </row>
    <row r="4188" spans="1:26" x14ac:dyDescent="0.2">
      <c r="A4188" s="3"/>
      <c r="B4188" s="3"/>
      <c r="C4188" s="3"/>
      <c r="D4188" s="3"/>
      <c r="E4188" s="3"/>
      <c r="F4188" s="3"/>
      <c r="G4188" s="3"/>
      <c r="I4188" s="143"/>
      <c r="J4188" s="143"/>
      <c r="K4188" s="143"/>
      <c r="L4188" s="143"/>
      <c r="M4188" s="237"/>
      <c r="N4188" s="143"/>
      <c r="O4188" s="143"/>
      <c r="P4188" s="143"/>
      <c r="Q4188" s="143"/>
      <c r="R4188" s="143"/>
      <c r="S4188" s="143"/>
      <c r="T4188" s="143"/>
      <c r="U4188" s="143"/>
      <c r="V4188" s="143"/>
      <c r="W4188" s="90">
        <f>IF(AND($AM$17&gt;=$X4188,$AM$17&lt;=$Y4188),'TARIFA ENTREGA A DIRECCION USD'!A4188,$W4189)</f>
        <v>0</v>
      </c>
      <c r="X4188" s="90">
        <v>4179.0010000000002</v>
      </c>
      <c r="Y4188" s="90">
        <v>4180</v>
      </c>
      <c r="Z4188" s="144"/>
    </row>
    <row r="4189" spans="1:26" x14ac:dyDescent="0.2">
      <c r="A4189" s="3"/>
      <c r="B4189" s="3"/>
      <c r="C4189" s="3"/>
      <c r="D4189" s="3"/>
      <c r="E4189" s="3"/>
      <c r="F4189" s="3"/>
      <c r="G4189" s="3"/>
      <c r="I4189" s="143"/>
      <c r="J4189" s="143"/>
      <c r="K4189" s="143"/>
      <c r="L4189" s="143"/>
      <c r="M4189" s="237"/>
      <c r="N4189" s="143"/>
      <c r="O4189" s="143"/>
      <c r="P4189" s="143"/>
      <c r="Q4189" s="143"/>
      <c r="R4189" s="143"/>
      <c r="S4189" s="143"/>
      <c r="T4189" s="143"/>
      <c r="U4189" s="143"/>
      <c r="V4189" s="143"/>
      <c r="W4189" s="90">
        <f>IF(AND($AM$17&gt;=$X4189,$AM$17&lt;=$Y4189),'TARIFA ENTREGA A DIRECCION USD'!A4189,$W4190)</f>
        <v>0</v>
      </c>
      <c r="X4189" s="90">
        <v>4180.0010000000002</v>
      </c>
      <c r="Y4189" s="90">
        <v>4181</v>
      </c>
      <c r="Z4189" s="144"/>
    </row>
    <row r="4190" spans="1:26" x14ac:dyDescent="0.2">
      <c r="A4190" s="3"/>
      <c r="B4190" s="3"/>
      <c r="C4190" s="3"/>
      <c r="D4190" s="3"/>
      <c r="E4190" s="3"/>
      <c r="F4190" s="3"/>
      <c r="G4190" s="3"/>
      <c r="I4190" s="143"/>
      <c r="J4190" s="143"/>
      <c r="K4190" s="143"/>
      <c r="L4190" s="143"/>
      <c r="M4190" s="237"/>
      <c r="N4190" s="143"/>
      <c r="O4190" s="143"/>
      <c r="P4190" s="143"/>
      <c r="Q4190" s="143"/>
      <c r="R4190" s="143"/>
      <c r="S4190" s="143"/>
      <c r="T4190" s="143"/>
      <c r="U4190" s="143"/>
      <c r="V4190" s="143"/>
      <c r="W4190" s="90">
        <f>IF(AND($AM$17&gt;=$X4190,$AM$17&lt;=$Y4190),'TARIFA ENTREGA A DIRECCION USD'!A4190,$W4191)</f>
        <v>0</v>
      </c>
      <c r="X4190" s="90">
        <v>4181.0010000000002</v>
      </c>
      <c r="Y4190" s="90">
        <v>4182</v>
      </c>
      <c r="Z4190" s="144"/>
    </row>
    <row r="4191" spans="1:26" x14ac:dyDescent="0.2">
      <c r="A4191" s="3"/>
      <c r="B4191" s="3"/>
      <c r="C4191" s="3"/>
      <c r="D4191" s="3"/>
      <c r="E4191" s="3"/>
      <c r="F4191" s="3"/>
      <c r="G4191" s="3"/>
      <c r="I4191" s="143"/>
      <c r="J4191" s="143"/>
      <c r="K4191" s="143"/>
      <c r="L4191" s="143"/>
      <c r="M4191" s="237"/>
      <c r="N4191" s="143"/>
      <c r="O4191" s="143"/>
      <c r="P4191" s="143"/>
      <c r="Q4191" s="143"/>
      <c r="R4191" s="143"/>
      <c r="S4191" s="143"/>
      <c r="T4191" s="143"/>
      <c r="U4191" s="143"/>
      <c r="V4191" s="143"/>
      <c r="W4191" s="90">
        <f>IF(AND($AM$17&gt;=$X4191,$AM$17&lt;=$Y4191),'TARIFA ENTREGA A DIRECCION USD'!A4191,$W4192)</f>
        <v>0</v>
      </c>
      <c r="X4191" s="90">
        <v>4182.0010000000002</v>
      </c>
      <c r="Y4191" s="90">
        <v>4183</v>
      </c>
      <c r="Z4191" s="144"/>
    </row>
    <row r="4192" spans="1:26" x14ac:dyDescent="0.2">
      <c r="A4192" s="3"/>
      <c r="B4192" s="3"/>
      <c r="C4192" s="3"/>
      <c r="D4192" s="3"/>
      <c r="E4192" s="3"/>
      <c r="F4192" s="3"/>
      <c r="G4192" s="3"/>
      <c r="I4192" s="143"/>
      <c r="J4192" s="143"/>
      <c r="K4192" s="143"/>
      <c r="L4192" s="143"/>
      <c r="M4192" s="237"/>
      <c r="N4192" s="143"/>
      <c r="O4192" s="143"/>
      <c r="P4192" s="143"/>
      <c r="Q4192" s="143"/>
      <c r="R4192" s="143"/>
      <c r="S4192" s="143"/>
      <c r="T4192" s="143"/>
      <c r="U4192" s="143"/>
      <c r="V4192" s="143"/>
      <c r="W4192" s="90">
        <f>IF(AND($AM$17&gt;=$X4192,$AM$17&lt;=$Y4192),'TARIFA ENTREGA A DIRECCION USD'!A4192,$W4193)</f>
        <v>0</v>
      </c>
      <c r="X4192" s="90">
        <v>4183.0010000000002</v>
      </c>
      <c r="Y4192" s="90">
        <v>4184</v>
      </c>
      <c r="Z4192" s="144"/>
    </row>
    <row r="4193" spans="1:26" x14ac:dyDescent="0.2">
      <c r="A4193" s="3"/>
      <c r="B4193" s="3"/>
      <c r="C4193" s="3"/>
      <c r="D4193" s="3"/>
      <c r="E4193" s="3"/>
      <c r="F4193" s="3"/>
      <c r="G4193" s="3"/>
      <c r="I4193" s="143"/>
      <c r="J4193" s="143"/>
      <c r="K4193" s="143"/>
      <c r="L4193" s="143"/>
      <c r="M4193" s="237"/>
      <c r="N4193" s="143"/>
      <c r="O4193" s="143"/>
      <c r="P4193" s="143"/>
      <c r="Q4193" s="143"/>
      <c r="R4193" s="143"/>
      <c r="S4193" s="143"/>
      <c r="T4193" s="143"/>
      <c r="U4193" s="143"/>
      <c r="V4193" s="143"/>
      <c r="W4193" s="90">
        <f>IF(AND($AM$17&gt;=$X4193,$AM$17&lt;=$Y4193),'TARIFA ENTREGA A DIRECCION USD'!A4193,$W4194)</f>
        <v>0</v>
      </c>
      <c r="X4193" s="90">
        <v>4184.0010000000002</v>
      </c>
      <c r="Y4193" s="90">
        <v>4185</v>
      </c>
      <c r="Z4193" s="144"/>
    </row>
    <row r="4194" spans="1:26" x14ac:dyDescent="0.2">
      <c r="A4194" s="3"/>
      <c r="B4194" s="3"/>
      <c r="C4194" s="3"/>
      <c r="D4194" s="3"/>
      <c r="E4194" s="3"/>
      <c r="F4194" s="3"/>
      <c r="G4194" s="3"/>
      <c r="I4194" s="143"/>
      <c r="J4194" s="143"/>
      <c r="K4194" s="143"/>
      <c r="L4194" s="143"/>
      <c r="M4194" s="237"/>
      <c r="N4194" s="143"/>
      <c r="O4194" s="143"/>
      <c r="P4194" s="143"/>
      <c r="Q4194" s="143"/>
      <c r="R4194" s="143"/>
      <c r="S4194" s="143"/>
      <c r="T4194" s="143"/>
      <c r="U4194" s="143"/>
      <c r="V4194" s="143"/>
      <c r="W4194" s="90">
        <f>IF(AND($AM$17&gt;=$X4194,$AM$17&lt;=$Y4194),'TARIFA ENTREGA A DIRECCION USD'!A4194,$W4195)</f>
        <v>0</v>
      </c>
      <c r="X4194" s="90">
        <v>4185.0010000000002</v>
      </c>
      <c r="Y4194" s="90">
        <v>4186</v>
      </c>
      <c r="Z4194" s="144"/>
    </row>
    <row r="4195" spans="1:26" x14ac:dyDescent="0.2">
      <c r="A4195" s="3"/>
      <c r="B4195" s="3"/>
      <c r="C4195" s="3"/>
      <c r="D4195" s="3"/>
      <c r="E4195" s="3"/>
      <c r="F4195" s="3"/>
      <c r="G4195" s="3"/>
      <c r="I4195" s="143"/>
      <c r="J4195" s="143"/>
      <c r="K4195" s="143"/>
      <c r="L4195" s="143"/>
      <c r="M4195" s="237"/>
      <c r="N4195" s="143"/>
      <c r="O4195" s="143"/>
      <c r="P4195" s="143"/>
      <c r="Q4195" s="143"/>
      <c r="R4195" s="143"/>
      <c r="S4195" s="143"/>
      <c r="T4195" s="143"/>
      <c r="U4195" s="143"/>
      <c r="V4195" s="143"/>
      <c r="W4195" s="90">
        <f>IF(AND($AM$17&gt;=$X4195,$AM$17&lt;=$Y4195),'TARIFA ENTREGA A DIRECCION USD'!A4195,$W4196)</f>
        <v>0</v>
      </c>
      <c r="X4195" s="90">
        <v>4186.0010000000002</v>
      </c>
      <c r="Y4195" s="90">
        <v>4187</v>
      </c>
      <c r="Z4195" s="144"/>
    </row>
    <row r="4196" spans="1:26" x14ac:dyDescent="0.2">
      <c r="A4196" s="3"/>
      <c r="B4196" s="3"/>
      <c r="C4196" s="3"/>
      <c r="D4196" s="3"/>
      <c r="E4196" s="3"/>
      <c r="F4196" s="3"/>
      <c r="G4196" s="3"/>
      <c r="I4196" s="143"/>
      <c r="J4196" s="143"/>
      <c r="K4196" s="143"/>
      <c r="L4196" s="143"/>
      <c r="M4196" s="237"/>
      <c r="N4196" s="143"/>
      <c r="O4196" s="143"/>
      <c r="P4196" s="143"/>
      <c r="Q4196" s="143"/>
      <c r="R4196" s="143"/>
      <c r="S4196" s="143"/>
      <c r="T4196" s="143"/>
      <c r="U4196" s="143"/>
      <c r="V4196" s="143"/>
      <c r="W4196" s="90">
        <f>IF(AND($AM$17&gt;=$X4196,$AM$17&lt;=$Y4196),'TARIFA ENTREGA A DIRECCION USD'!A4196,$W4197)</f>
        <v>0</v>
      </c>
      <c r="X4196" s="90">
        <v>4187.0010000000002</v>
      </c>
      <c r="Y4196" s="90">
        <v>4188</v>
      </c>
      <c r="Z4196" s="144"/>
    </row>
    <row r="4197" spans="1:26" x14ac:dyDescent="0.2">
      <c r="A4197" s="3"/>
      <c r="B4197" s="3"/>
      <c r="C4197" s="3"/>
      <c r="D4197" s="3"/>
      <c r="E4197" s="3"/>
      <c r="F4197" s="3"/>
      <c r="G4197" s="3"/>
      <c r="I4197" s="143"/>
      <c r="J4197" s="143"/>
      <c r="K4197" s="143"/>
      <c r="L4197" s="143"/>
      <c r="M4197" s="237"/>
      <c r="N4197" s="143"/>
      <c r="O4197" s="143"/>
      <c r="P4197" s="143"/>
      <c r="Q4197" s="143"/>
      <c r="R4197" s="143"/>
      <c r="S4197" s="143"/>
      <c r="T4197" s="143"/>
      <c r="U4197" s="143"/>
      <c r="V4197" s="143"/>
      <c r="W4197" s="90">
        <f>IF(AND($AM$17&gt;=$X4197,$AM$17&lt;=$Y4197),'TARIFA ENTREGA A DIRECCION USD'!A4197,$W4198)</f>
        <v>0</v>
      </c>
      <c r="X4197" s="90">
        <v>4188.0010000000002</v>
      </c>
      <c r="Y4197" s="90">
        <v>4189</v>
      </c>
      <c r="Z4197" s="144"/>
    </row>
    <row r="4198" spans="1:26" x14ac:dyDescent="0.2">
      <c r="A4198" s="3"/>
      <c r="B4198" s="3"/>
      <c r="C4198" s="3"/>
      <c r="D4198" s="3"/>
      <c r="E4198" s="3"/>
      <c r="F4198" s="3"/>
      <c r="G4198" s="3"/>
      <c r="I4198" s="143"/>
      <c r="J4198" s="143"/>
      <c r="K4198" s="143"/>
      <c r="L4198" s="143"/>
      <c r="M4198" s="237"/>
      <c r="N4198" s="143"/>
      <c r="O4198" s="143"/>
      <c r="P4198" s="143"/>
      <c r="Q4198" s="143"/>
      <c r="R4198" s="143"/>
      <c r="S4198" s="143"/>
      <c r="T4198" s="143"/>
      <c r="U4198" s="143"/>
      <c r="V4198" s="143"/>
      <c r="W4198" s="90">
        <f>IF(AND($AM$17&gt;=$X4198,$AM$17&lt;=$Y4198),'TARIFA ENTREGA A DIRECCION USD'!A4198,$W4199)</f>
        <v>0</v>
      </c>
      <c r="X4198" s="90">
        <v>4189.0010000000002</v>
      </c>
      <c r="Y4198" s="90">
        <v>4190</v>
      </c>
      <c r="Z4198" s="144"/>
    </row>
    <row r="4199" spans="1:26" x14ac:dyDescent="0.2">
      <c r="A4199" s="3"/>
      <c r="B4199" s="3"/>
      <c r="C4199" s="3"/>
      <c r="D4199" s="3"/>
      <c r="E4199" s="3"/>
      <c r="F4199" s="3"/>
      <c r="G4199" s="3"/>
      <c r="I4199" s="143"/>
      <c r="J4199" s="143"/>
      <c r="K4199" s="143"/>
      <c r="L4199" s="143"/>
      <c r="M4199" s="237"/>
      <c r="N4199" s="143"/>
      <c r="O4199" s="143"/>
      <c r="P4199" s="143"/>
      <c r="Q4199" s="143"/>
      <c r="R4199" s="143"/>
      <c r="S4199" s="143"/>
      <c r="T4199" s="143"/>
      <c r="U4199" s="143"/>
      <c r="V4199" s="143"/>
      <c r="W4199" s="90">
        <f>IF(AND($AM$17&gt;=$X4199,$AM$17&lt;=$Y4199),'TARIFA ENTREGA A DIRECCION USD'!A4199,$W4200)</f>
        <v>0</v>
      </c>
      <c r="X4199" s="90">
        <v>4190.0010000000002</v>
      </c>
      <c r="Y4199" s="90">
        <v>4191</v>
      </c>
      <c r="Z4199" s="144"/>
    </row>
    <row r="4200" spans="1:26" x14ac:dyDescent="0.2">
      <c r="A4200" s="3"/>
      <c r="B4200" s="3"/>
      <c r="C4200" s="3"/>
      <c r="D4200" s="3"/>
      <c r="E4200" s="3"/>
      <c r="F4200" s="3"/>
      <c r="G4200" s="3"/>
      <c r="I4200" s="143"/>
      <c r="J4200" s="143"/>
      <c r="K4200" s="143"/>
      <c r="L4200" s="143"/>
      <c r="M4200" s="237"/>
      <c r="N4200" s="143"/>
      <c r="O4200" s="143"/>
      <c r="P4200" s="143"/>
      <c r="Q4200" s="143"/>
      <c r="R4200" s="143"/>
      <c r="S4200" s="143"/>
      <c r="T4200" s="143"/>
      <c r="U4200" s="143"/>
      <c r="V4200" s="143"/>
      <c r="W4200" s="90">
        <f>IF(AND($AM$17&gt;=$X4200,$AM$17&lt;=$Y4200),'TARIFA ENTREGA A DIRECCION USD'!A4200,$W4201)</f>
        <v>0</v>
      </c>
      <c r="X4200" s="90">
        <v>4191.0010000000002</v>
      </c>
      <c r="Y4200" s="90">
        <v>4192</v>
      </c>
      <c r="Z4200" s="144"/>
    </row>
    <row r="4201" spans="1:26" x14ac:dyDescent="0.2">
      <c r="A4201" s="3"/>
      <c r="B4201" s="3"/>
      <c r="C4201" s="3"/>
      <c r="D4201" s="3"/>
      <c r="E4201" s="3"/>
      <c r="F4201" s="3"/>
      <c r="G4201" s="3"/>
      <c r="I4201" s="143"/>
      <c r="J4201" s="143"/>
      <c r="K4201" s="143"/>
      <c r="L4201" s="143"/>
      <c r="M4201" s="237"/>
      <c r="N4201" s="143"/>
      <c r="O4201" s="143"/>
      <c r="P4201" s="143"/>
      <c r="Q4201" s="143"/>
      <c r="R4201" s="143"/>
      <c r="S4201" s="143"/>
      <c r="T4201" s="143"/>
      <c r="U4201" s="143"/>
      <c r="V4201" s="143"/>
      <c r="W4201" s="90">
        <f>IF(AND($AM$17&gt;=$X4201,$AM$17&lt;=$Y4201),'TARIFA ENTREGA A DIRECCION USD'!A4201,$W4202)</f>
        <v>0</v>
      </c>
      <c r="X4201" s="90">
        <v>4192.0010000000002</v>
      </c>
      <c r="Y4201" s="90">
        <v>4193</v>
      </c>
      <c r="Z4201" s="144"/>
    </row>
    <row r="4202" spans="1:26" x14ac:dyDescent="0.2">
      <c r="A4202" s="3"/>
      <c r="B4202" s="3"/>
      <c r="C4202" s="3"/>
      <c r="D4202" s="3"/>
      <c r="E4202" s="3"/>
      <c r="F4202" s="3"/>
      <c r="G4202" s="3"/>
      <c r="I4202" s="143"/>
      <c r="J4202" s="143"/>
      <c r="K4202" s="143"/>
      <c r="L4202" s="143"/>
      <c r="M4202" s="237"/>
      <c r="N4202" s="143"/>
      <c r="O4202" s="143"/>
      <c r="P4202" s="143"/>
      <c r="Q4202" s="143"/>
      <c r="R4202" s="143"/>
      <c r="S4202" s="143"/>
      <c r="T4202" s="143"/>
      <c r="U4202" s="143"/>
      <c r="V4202" s="143"/>
      <c r="W4202" s="90">
        <f>IF(AND($AM$17&gt;=$X4202,$AM$17&lt;=$Y4202),'TARIFA ENTREGA A DIRECCION USD'!A4202,$W4203)</f>
        <v>0</v>
      </c>
      <c r="X4202" s="90">
        <v>4193.0010000000002</v>
      </c>
      <c r="Y4202" s="90">
        <v>4194</v>
      </c>
      <c r="Z4202" s="144"/>
    </row>
    <row r="4203" spans="1:26" x14ac:dyDescent="0.2">
      <c r="A4203" s="3"/>
      <c r="B4203" s="3"/>
      <c r="C4203" s="3"/>
      <c r="D4203" s="3"/>
      <c r="E4203" s="3"/>
      <c r="F4203" s="3"/>
      <c r="G4203" s="3"/>
      <c r="I4203" s="143"/>
      <c r="J4203" s="143"/>
      <c r="K4203" s="143"/>
      <c r="L4203" s="143"/>
      <c r="M4203" s="237"/>
      <c r="N4203" s="143"/>
      <c r="O4203" s="143"/>
      <c r="P4203" s="143"/>
      <c r="Q4203" s="143"/>
      <c r="R4203" s="143"/>
      <c r="S4203" s="143"/>
      <c r="T4203" s="143"/>
      <c r="U4203" s="143"/>
      <c r="V4203" s="143"/>
      <c r="W4203" s="90">
        <f>IF(AND($AM$17&gt;=$X4203,$AM$17&lt;=$Y4203),'TARIFA ENTREGA A DIRECCION USD'!A4203,$W4204)</f>
        <v>0</v>
      </c>
      <c r="X4203" s="90">
        <v>4194.0010000000002</v>
      </c>
      <c r="Y4203" s="90">
        <v>4195</v>
      </c>
      <c r="Z4203" s="144"/>
    </row>
    <row r="4204" spans="1:26" x14ac:dyDescent="0.2">
      <c r="A4204" s="3"/>
      <c r="B4204" s="3"/>
      <c r="C4204" s="3"/>
      <c r="D4204" s="3"/>
      <c r="E4204" s="3"/>
      <c r="F4204" s="3"/>
      <c r="G4204" s="3"/>
      <c r="I4204" s="143"/>
      <c r="J4204" s="143"/>
      <c r="K4204" s="143"/>
      <c r="L4204" s="143"/>
      <c r="M4204" s="237"/>
      <c r="N4204" s="143"/>
      <c r="O4204" s="143"/>
      <c r="P4204" s="143"/>
      <c r="Q4204" s="143"/>
      <c r="R4204" s="143"/>
      <c r="S4204" s="143"/>
      <c r="T4204" s="143"/>
      <c r="U4204" s="143"/>
      <c r="V4204" s="143"/>
      <c r="W4204" s="90">
        <f>IF(AND($AM$17&gt;=$X4204,$AM$17&lt;=$Y4204),'TARIFA ENTREGA A DIRECCION USD'!A4204,$W4205)</f>
        <v>0</v>
      </c>
      <c r="X4204" s="90">
        <v>4195.0010000000002</v>
      </c>
      <c r="Y4204" s="90">
        <v>4196</v>
      </c>
      <c r="Z4204" s="144"/>
    </row>
    <row r="4205" spans="1:26" x14ac:dyDescent="0.2">
      <c r="A4205" s="3"/>
      <c r="B4205" s="3"/>
      <c r="C4205" s="3"/>
      <c r="D4205" s="3"/>
      <c r="E4205" s="3"/>
      <c r="F4205" s="3"/>
      <c r="G4205" s="3"/>
      <c r="I4205" s="143"/>
      <c r="J4205" s="143"/>
      <c r="K4205" s="143"/>
      <c r="L4205" s="143"/>
      <c r="M4205" s="237"/>
      <c r="N4205" s="143"/>
      <c r="O4205" s="143"/>
      <c r="P4205" s="143"/>
      <c r="Q4205" s="143"/>
      <c r="R4205" s="143"/>
      <c r="S4205" s="143"/>
      <c r="T4205" s="143"/>
      <c r="U4205" s="143"/>
      <c r="V4205" s="143"/>
      <c r="W4205" s="90">
        <f>IF(AND($AM$17&gt;=$X4205,$AM$17&lt;=$Y4205),'TARIFA ENTREGA A DIRECCION USD'!A4205,$W4206)</f>
        <v>0</v>
      </c>
      <c r="X4205" s="90">
        <v>4196.0010000000002</v>
      </c>
      <c r="Y4205" s="90">
        <v>4197</v>
      </c>
      <c r="Z4205" s="144"/>
    </row>
    <row r="4206" spans="1:26" x14ac:dyDescent="0.2">
      <c r="A4206" s="3"/>
      <c r="B4206" s="3"/>
      <c r="C4206" s="3"/>
      <c r="D4206" s="3"/>
      <c r="E4206" s="3"/>
      <c r="F4206" s="3"/>
      <c r="G4206" s="3"/>
      <c r="I4206" s="143"/>
      <c r="J4206" s="143"/>
      <c r="K4206" s="143"/>
      <c r="L4206" s="143"/>
      <c r="M4206" s="237"/>
      <c r="N4206" s="143"/>
      <c r="O4206" s="143"/>
      <c r="P4206" s="143"/>
      <c r="Q4206" s="143"/>
      <c r="R4206" s="143"/>
      <c r="S4206" s="143"/>
      <c r="T4206" s="143"/>
      <c r="U4206" s="143"/>
      <c r="V4206" s="143"/>
      <c r="W4206" s="90">
        <f>IF(AND($AM$17&gt;=$X4206,$AM$17&lt;=$Y4206),'TARIFA ENTREGA A DIRECCION USD'!A4206,$W4207)</f>
        <v>0</v>
      </c>
      <c r="X4206" s="90">
        <v>4197.0010000000002</v>
      </c>
      <c r="Y4206" s="90">
        <v>4198</v>
      </c>
      <c r="Z4206" s="144"/>
    </row>
    <row r="4207" spans="1:26" x14ac:dyDescent="0.2">
      <c r="A4207" s="3"/>
      <c r="B4207" s="3"/>
      <c r="C4207" s="3"/>
      <c r="D4207" s="3"/>
      <c r="E4207" s="3"/>
      <c r="F4207" s="3"/>
      <c r="G4207" s="3"/>
      <c r="I4207" s="143"/>
      <c r="J4207" s="143"/>
      <c r="K4207" s="143"/>
      <c r="L4207" s="143"/>
      <c r="M4207" s="237"/>
      <c r="N4207" s="143"/>
      <c r="O4207" s="143"/>
      <c r="P4207" s="143"/>
      <c r="Q4207" s="143"/>
      <c r="R4207" s="143"/>
      <c r="S4207" s="143"/>
      <c r="T4207" s="143"/>
      <c r="U4207" s="143"/>
      <c r="V4207" s="143"/>
      <c r="W4207" s="90">
        <f>IF(AND($AM$17&gt;=$X4207,$AM$17&lt;=$Y4207),'TARIFA ENTREGA A DIRECCION USD'!A4207,$W4208)</f>
        <v>0</v>
      </c>
      <c r="X4207" s="90">
        <v>4198.0010000000002</v>
      </c>
      <c r="Y4207" s="90">
        <v>4199</v>
      </c>
      <c r="Z4207" s="144"/>
    </row>
    <row r="4208" spans="1:26" x14ac:dyDescent="0.2">
      <c r="A4208" s="3"/>
      <c r="B4208" s="3"/>
      <c r="C4208" s="3"/>
      <c r="D4208" s="3"/>
      <c r="E4208" s="3"/>
      <c r="F4208" s="3"/>
      <c r="G4208" s="3"/>
      <c r="I4208" s="143"/>
      <c r="J4208" s="143"/>
      <c r="K4208" s="143"/>
      <c r="L4208" s="143"/>
      <c r="M4208" s="237"/>
      <c r="N4208" s="143"/>
      <c r="O4208" s="143"/>
      <c r="P4208" s="143"/>
      <c r="Q4208" s="143"/>
      <c r="R4208" s="143"/>
      <c r="S4208" s="143"/>
      <c r="T4208" s="143"/>
      <c r="U4208" s="143"/>
      <c r="V4208" s="143"/>
      <c r="W4208" s="90">
        <f>IF(AND($AM$17&gt;=$X4208,$AM$17&lt;=$Y4208),'TARIFA ENTREGA A DIRECCION USD'!A4208,$W4209)</f>
        <v>0</v>
      </c>
      <c r="X4208" s="90">
        <v>4199.0010000000002</v>
      </c>
      <c r="Y4208" s="90">
        <v>4200</v>
      </c>
      <c r="Z4208" s="144"/>
    </row>
    <row r="4209" spans="1:26" x14ac:dyDescent="0.2">
      <c r="A4209" s="3"/>
      <c r="B4209" s="3"/>
      <c r="C4209" s="3"/>
      <c r="D4209" s="3"/>
      <c r="E4209" s="3"/>
      <c r="F4209" s="3"/>
      <c r="G4209" s="3"/>
      <c r="I4209" s="143"/>
      <c r="J4209" s="143"/>
      <c r="K4209" s="143"/>
      <c r="L4209" s="143"/>
      <c r="M4209" s="237"/>
      <c r="N4209" s="143"/>
      <c r="O4209" s="143"/>
      <c r="P4209" s="143"/>
      <c r="Q4209" s="143"/>
      <c r="R4209" s="143"/>
      <c r="S4209" s="143"/>
      <c r="T4209" s="143"/>
      <c r="U4209" s="143"/>
      <c r="V4209" s="143"/>
      <c r="W4209" s="90">
        <f>IF(AND($AM$17&gt;=$X4209,$AM$17&lt;=$Y4209),'TARIFA ENTREGA A DIRECCION USD'!A4209,$W4210)</f>
        <v>0</v>
      </c>
      <c r="X4209" s="90">
        <v>4200.0010000000002</v>
      </c>
      <c r="Y4209" s="90">
        <v>4201</v>
      </c>
      <c r="Z4209" s="144"/>
    </row>
    <row r="4210" spans="1:26" x14ac:dyDescent="0.2">
      <c r="A4210" s="3"/>
      <c r="B4210" s="3"/>
      <c r="C4210" s="3"/>
      <c r="D4210" s="3"/>
      <c r="E4210" s="3"/>
      <c r="F4210" s="3"/>
      <c r="G4210" s="3"/>
      <c r="I4210" s="143"/>
      <c r="J4210" s="143"/>
      <c r="K4210" s="143"/>
      <c r="L4210" s="143"/>
      <c r="M4210" s="237"/>
      <c r="N4210" s="143"/>
      <c r="O4210" s="143"/>
      <c r="P4210" s="143"/>
      <c r="Q4210" s="143"/>
      <c r="R4210" s="143"/>
      <c r="S4210" s="143"/>
      <c r="T4210" s="143"/>
      <c r="U4210" s="143"/>
      <c r="V4210" s="143"/>
      <c r="W4210" s="90">
        <f>IF(AND($AM$17&gt;=$X4210,$AM$17&lt;=$Y4210),'TARIFA ENTREGA A DIRECCION USD'!A4210,$W4211)</f>
        <v>0</v>
      </c>
      <c r="X4210" s="90">
        <v>4201.0010000000002</v>
      </c>
      <c r="Y4210" s="90">
        <v>4202</v>
      </c>
      <c r="Z4210" s="144"/>
    </row>
    <row r="4211" spans="1:26" x14ac:dyDescent="0.2">
      <c r="A4211" s="3"/>
      <c r="B4211" s="3"/>
      <c r="C4211" s="3"/>
      <c r="D4211" s="3"/>
      <c r="E4211" s="3"/>
      <c r="F4211" s="3"/>
      <c r="G4211" s="3"/>
      <c r="I4211" s="143"/>
      <c r="J4211" s="143"/>
      <c r="K4211" s="143"/>
      <c r="L4211" s="143"/>
      <c r="M4211" s="237"/>
      <c r="N4211" s="143"/>
      <c r="O4211" s="143"/>
      <c r="P4211" s="143"/>
      <c r="Q4211" s="143"/>
      <c r="R4211" s="143"/>
      <c r="S4211" s="143"/>
      <c r="T4211" s="143"/>
      <c r="U4211" s="143"/>
      <c r="V4211" s="143"/>
      <c r="W4211" s="90">
        <f>IF(AND($AM$17&gt;=$X4211,$AM$17&lt;=$Y4211),'TARIFA ENTREGA A DIRECCION USD'!A4211,$W4212)</f>
        <v>0</v>
      </c>
      <c r="X4211" s="90">
        <v>4202.0010000000002</v>
      </c>
      <c r="Y4211" s="90">
        <v>4203</v>
      </c>
      <c r="Z4211" s="144"/>
    </row>
    <row r="4212" spans="1:26" x14ac:dyDescent="0.2">
      <c r="A4212" s="3"/>
      <c r="B4212" s="3"/>
      <c r="C4212" s="3"/>
      <c r="D4212" s="3"/>
      <c r="E4212" s="3"/>
      <c r="F4212" s="3"/>
      <c r="G4212" s="3"/>
      <c r="I4212" s="143"/>
      <c r="J4212" s="143"/>
      <c r="K4212" s="143"/>
      <c r="L4212" s="143"/>
      <c r="M4212" s="237"/>
      <c r="N4212" s="143"/>
      <c r="O4212" s="143"/>
      <c r="P4212" s="143"/>
      <c r="Q4212" s="143"/>
      <c r="R4212" s="143"/>
      <c r="S4212" s="143"/>
      <c r="T4212" s="143"/>
      <c r="U4212" s="143"/>
      <c r="V4212" s="143"/>
      <c r="W4212" s="90">
        <f>IF(AND($AM$17&gt;=$X4212,$AM$17&lt;=$Y4212),'TARIFA ENTREGA A DIRECCION USD'!A4212,$W4213)</f>
        <v>0</v>
      </c>
      <c r="X4212" s="90">
        <v>4203.0010000000002</v>
      </c>
      <c r="Y4212" s="90">
        <v>4204</v>
      </c>
      <c r="Z4212" s="144"/>
    </row>
    <row r="4213" spans="1:26" x14ac:dyDescent="0.2">
      <c r="A4213" s="3"/>
      <c r="B4213" s="3"/>
      <c r="C4213" s="3"/>
      <c r="D4213" s="3"/>
      <c r="E4213" s="3"/>
      <c r="F4213" s="3"/>
      <c r="G4213" s="3"/>
      <c r="I4213" s="143"/>
      <c r="J4213" s="143"/>
      <c r="K4213" s="143"/>
      <c r="L4213" s="143"/>
      <c r="M4213" s="237"/>
      <c r="N4213" s="143"/>
      <c r="O4213" s="143"/>
      <c r="P4213" s="143"/>
      <c r="Q4213" s="143"/>
      <c r="R4213" s="143"/>
      <c r="S4213" s="143"/>
      <c r="T4213" s="143"/>
      <c r="U4213" s="143"/>
      <c r="V4213" s="143"/>
      <c r="W4213" s="90">
        <f>IF(AND($AM$17&gt;=$X4213,$AM$17&lt;=$Y4213),'TARIFA ENTREGA A DIRECCION USD'!A4213,$W4214)</f>
        <v>0</v>
      </c>
      <c r="X4213" s="90">
        <v>4204.0010000000002</v>
      </c>
      <c r="Y4213" s="90">
        <v>4205</v>
      </c>
      <c r="Z4213" s="144"/>
    </row>
    <row r="4214" spans="1:26" x14ac:dyDescent="0.2">
      <c r="A4214" s="3"/>
      <c r="B4214" s="3"/>
      <c r="C4214" s="3"/>
      <c r="D4214" s="3"/>
      <c r="E4214" s="3"/>
      <c r="F4214" s="3"/>
      <c r="G4214" s="3"/>
      <c r="I4214" s="143"/>
      <c r="J4214" s="143"/>
      <c r="K4214" s="143"/>
      <c r="L4214" s="143"/>
      <c r="M4214" s="237"/>
      <c r="N4214" s="143"/>
      <c r="O4214" s="143"/>
      <c r="P4214" s="143"/>
      <c r="Q4214" s="143"/>
      <c r="R4214" s="143"/>
      <c r="S4214" s="143"/>
      <c r="T4214" s="143"/>
      <c r="U4214" s="143"/>
      <c r="V4214" s="143"/>
      <c r="W4214" s="90">
        <f>IF(AND($AM$17&gt;=$X4214,$AM$17&lt;=$Y4214),'TARIFA ENTREGA A DIRECCION USD'!A4214,$W4215)</f>
        <v>0</v>
      </c>
      <c r="X4214" s="90">
        <v>4205.0010000000002</v>
      </c>
      <c r="Y4214" s="90">
        <v>4206</v>
      </c>
      <c r="Z4214" s="144"/>
    </row>
    <row r="4215" spans="1:26" x14ac:dyDescent="0.2">
      <c r="A4215" s="3"/>
      <c r="B4215" s="3"/>
      <c r="C4215" s="3"/>
      <c r="D4215" s="3"/>
      <c r="E4215" s="3"/>
      <c r="F4215" s="3"/>
      <c r="G4215" s="3"/>
      <c r="I4215" s="143"/>
      <c r="J4215" s="143"/>
      <c r="K4215" s="143"/>
      <c r="L4215" s="143"/>
      <c r="M4215" s="237"/>
      <c r="N4215" s="143"/>
      <c r="O4215" s="143"/>
      <c r="P4215" s="143"/>
      <c r="Q4215" s="143"/>
      <c r="R4215" s="143"/>
      <c r="S4215" s="143"/>
      <c r="T4215" s="143"/>
      <c r="U4215" s="143"/>
      <c r="V4215" s="143"/>
      <c r="W4215" s="90">
        <f>IF(AND($AM$17&gt;=$X4215,$AM$17&lt;=$Y4215),'TARIFA ENTREGA A DIRECCION USD'!A4215,$W4216)</f>
        <v>0</v>
      </c>
      <c r="X4215" s="90">
        <v>4206.0010000000002</v>
      </c>
      <c r="Y4215" s="90">
        <v>4207</v>
      </c>
      <c r="Z4215" s="144"/>
    </row>
    <row r="4216" spans="1:26" x14ac:dyDescent="0.2">
      <c r="A4216" s="3"/>
      <c r="B4216" s="3"/>
      <c r="C4216" s="3"/>
      <c r="D4216" s="3"/>
      <c r="E4216" s="3"/>
      <c r="F4216" s="3"/>
      <c r="G4216" s="3"/>
      <c r="I4216" s="143"/>
      <c r="J4216" s="143"/>
      <c r="K4216" s="143"/>
      <c r="L4216" s="143"/>
      <c r="M4216" s="237"/>
      <c r="N4216" s="143"/>
      <c r="O4216" s="143"/>
      <c r="P4216" s="143"/>
      <c r="Q4216" s="143"/>
      <c r="R4216" s="143"/>
      <c r="S4216" s="143"/>
      <c r="T4216" s="143"/>
      <c r="U4216" s="143"/>
      <c r="V4216" s="143"/>
      <c r="W4216" s="90">
        <f>IF(AND($AM$17&gt;=$X4216,$AM$17&lt;=$Y4216),'TARIFA ENTREGA A DIRECCION USD'!A4216,$W4217)</f>
        <v>0</v>
      </c>
      <c r="X4216" s="90">
        <v>4207.0010000000002</v>
      </c>
      <c r="Y4216" s="90">
        <v>4208</v>
      </c>
      <c r="Z4216" s="144"/>
    </row>
    <row r="4217" spans="1:26" x14ac:dyDescent="0.2">
      <c r="A4217" s="3"/>
      <c r="B4217" s="3"/>
      <c r="C4217" s="3"/>
      <c r="D4217" s="3"/>
      <c r="E4217" s="3"/>
      <c r="F4217" s="3"/>
      <c r="G4217" s="3"/>
      <c r="I4217" s="143"/>
      <c r="J4217" s="143"/>
      <c r="K4217" s="143"/>
      <c r="L4217" s="143"/>
      <c r="M4217" s="237"/>
      <c r="N4217" s="143"/>
      <c r="O4217" s="143"/>
      <c r="P4217" s="143"/>
      <c r="Q4217" s="143"/>
      <c r="R4217" s="143"/>
      <c r="S4217" s="143"/>
      <c r="T4217" s="143"/>
      <c r="U4217" s="143"/>
      <c r="V4217" s="143"/>
      <c r="W4217" s="90">
        <f>IF(AND($AM$17&gt;=$X4217,$AM$17&lt;=$Y4217),'TARIFA ENTREGA A DIRECCION USD'!A4217,$W4218)</f>
        <v>0</v>
      </c>
      <c r="X4217" s="90">
        <v>4208.0010000000002</v>
      </c>
      <c r="Y4217" s="90">
        <v>4209</v>
      </c>
      <c r="Z4217" s="144"/>
    </row>
    <row r="4218" spans="1:26" x14ac:dyDescent="0.2">
      <c r="A4218" s="3"/>
      <c r="B4218" s="3"/>
      <c r="C4218" s="3"/>
      <c r="D4218" s="3"/>
      <c r="E4218" s="3"/>
      <c r="F4218" s="3"/>
      <c r="G4218" s="3"/>
      <c r="I4218" s="143"/>
      <c r="J4218" s="143"/>
      <c r="K4218" s="143"/>
      <c r="L4218" s="143"/>
      <c r="M4218" s="237"/>
      <c r="N4218" s="143"/>
      <c r="O4218" s="143"/>
      <c r="P4218" s="143"/>
      <c r="Q4218" s="143"/>
      <c r="R4218" s="143"/>
      <c r="S4218" s="143"/>
      <c r="T4218" s="143"/>
      <c r="U4218" s="143"/>
      <c r="V4218" s="143"/>
      <c r="W4218" s="90">
        <f>IF(AND($AM$17&gt;=$X4218,$AM$17&lt;=$Y4218),'TARIFA ENTREGA A DIRECCION USD'!A4218,$W4219)</f>
        <v>0</v>
      </c>
      <c r="X4218" s="90">
        <v>4209.0010000000002</v>
      </c>
      <c r="Y4218" s="90">
        <v>4210</v>
      </c>
      <c r="Z4218" s="144"/>
    </row>
    <row r="4219" spans="1:26" x14ac:dyDescent="0.2">
      <c r="A4219" s="3"/>
      <c r="B4219" s="3"/>
      <c r="C4219" s="3"/>
      <c r="D4219" s="3"/>
      <c r="E4219" s="3"/>
      <c r="F4219" s="3"/>
      <c r="G4219" s="3"/>
      <c r="I4219" s="143"/>
      <c r="J4219" s="143"/>
      <c r="K4219" s="143"/>
      <c r="L4219" s="143"/>
      <c r="M4219" s="237"/>
      <c r="N4219" s="143"/>
      <c r="O4219" s="143"/>
      <c r="P4219" s="143"/>
      <c r="Q4219" s="143"/>
      <c r="R4219" s="143"/>
      <c r="S4219" s="143"/>
      <c r="T4219" s="143"/>
      <c r="U4219" s="143"/>
      <c r="V4219" s="143"/>
      <c r="W4219" s="90">
        <f>IF(AND($AM$17&gt;=$X4219,$AM$17&lt;=$Y4219),'TARIFA ENTREGA A DIRECCION USD'!A4219,$W4220)</f>
        <v>0</v>
      </c>
      <c r="X4219" s="90">
        <v>4210.0010000000002</v>
      </c>
      <c r="Y4219" s="90">
        <v>4211</v>
      </c>
      <c r="Z4219" s="144"/>
    </row>
    <row r="4220" spans="1:26" x14ac:dyDescent="0.2">
      <c r="A4220" s="3"/>
      <c r="B4220" s="3"/>
      <c r="C4220" s="3"/>
      <c r="D4220" s="3"/>
      <c r="E4220" s="3"/>
      <c r="F4220" s="3"/>
      <c r="G4220" s="3"/>
      <c r="I4220" s="143"/>
      <c r="J4220" s="143"/>
      <c r="K4220" s="143"/>
      <c r="L4220" s="143"/>
      <c r="M4220" s="237"/>
      <c r="N4220" s="143"/>
      <c r="O4220" s="143"/>
      <c r="P4220" s="143"/>
      <c r="Q4220" s="143"/>
      <c r="R4220" s="143"/>
      <c r="S4220" s="143"/>
      <c r="T4220" s="143"/>
      <c r="U4220" s="143"/>
      <c r="V4220" s="143"/>
      <c r="W4220" s="90">
        <f>IF(AND($AM$17&gt;=$X4220,$AM$17&lt;=$Y4220),'TARIFA ENTREGA A DIRECCION USD'!A4220,$W4221)</f>
        <v>0</v>
      </c>
      <c r="X4220" s="90">
        <v>4211.0010000000002</v>
      </c>
      <c r="Y4220" s="90">
        <v>4212</v>
      </c>
      <c r="Z4220" s="144"/>
    </row>
    <row r="4221" spans="1:26" x14ac:dyDescent="0.2">
      <c r="A4221" s="3"/>
      <c r="B4221" s="3"/>
      <c r="C4221" s="3"/>
      <c r="D4221" s="3"/>
      <c r="E4221" s="3"/>
      <c r="F4221" s="3"/>
      <c r="G4221" s="3"/>
      <c r="I4221" s="143"/>
      <c r="J4221" s="143"/>
      <c r="K4221" s="143"/>
      <c r="L4221" s="143"/>
      <c r="M4221" s="237"/>
      <c r="N4221" s="143"/>
      <c r="O4221" s="143"/>
      <c r="P4221" s="143"/>
      <c r="Q4221" s="143"/>
      <c r="R4221" s="143"/>
      <c r="S4221" s="143"/>
      <c r="T4221" s="143"/>
      <c r="U4221" s="143"/>
      <c r="V4221" s="143"/>
      <c r="W4221" s="90">
        <f>IF(AND($AM$17&gt;=$X4221,$AM$17&lt;=$Y4221),'TARIFA ENTREGA A DIRECCION USD'!A4221,$W4222)</f>
        <v>0</v>
      </c>
      <c r="X4221" s="90">
        <v>4212.0010000000002</v>
      </c>
      <c r="Y4221" s="90">
        <v>4213</v>
      </c>
      <c r="Z4221" s="144"/>
    </row>
    <row r="4222" spans="1:26" x14ac:dyDescent="0.2">
      <c r="A4222" s="3"/>
      <c r="B4222" s="3"/>
      <c r="C4222" s="3"/>
      <c r="D4222" s="3"/>
      <c r="E4222" s="3"/>
      <c r="F4222" s="3"/>
      <c r="G4222" s="3"/>
      <c r="I4222" s="143"/>
      <c r="J4222" s="143"/>
      <c r="K4222" s="143"/>
      <c r="L4222" s="143"/>
      <c r="M4222" s="237"/>
      <c r="N4222" s="143"/>
      <c r="O4222" s="143"/>
      <c r="P4222" s="143"/>
      <c r="Q4222" s="143"/>
      <c r="R4222" s="143"/>
      <c r="S4222" s="143"/>
      <c r="T4222" s="143"/>
      <c r="U4222" s="143"/>
      <c r="V4222" s="143"/>
      <c r="W4222" s="90">
        <f>IF(AND($AM$17&gt;=$X4222,$AM$17&lt;=$Y4222),'TARIFA ENTREGA A DIRECCION USD'!A4222,$W4223)</f>
        <v>0</v>
      </c>
      <c r="X4222" s="90">
        <v>4213.0010000000002</v>
      </c>
      <c r="Y4222" s="90">
        <v>4214</v>
      </c>
      <c r="Z4222" s="144"/>
    </row>
    <row r="4223" spans="1:26" x14ac:dyDescent="0.2">
      <c r="A4223" s="3"/>
      <c r="B4223" s="3"/>
      <c r="C4223" s="3"/>
      <c r="D4223" s="3"/>
      <c r="E4223" s="3"/>
      <c r="F4223" s="3"/>
      <c r="G4223" s="3"/>
      <c r="I4223" s="143"/>
      <c r="J4223" s="143"/>
      <c r="K4223" s="143"/>
      <c r="L4223" s="143"/>
      <c r="M4223" s="237"/>
      <c r="N4223" s="143"/>
      <c r="O4223" s="143"/>
      <c r="P4223" s="143"/>
      <c r="Q4223" s="143"/>
      <c r="R4223" s="143"/>
      <c r="S4223" s="143"/>
      <c r="T4223" s="143"/>
      <c r="U4223" s="143"/>
      <c r="V4223" s="143"/>
      <c r="W4223" s="90">
        <f>IF(AND($AM$17&gt;=$X4223,$AM$17&lt;=$Y4223),'TARIFA ENTREGA A DIRECCION USD'!A4223,$W4224)</f>
        <v>0</v>
      </c>
      <c r="X4223" s="90">
        <v>4214.0010000000002</v>
      </c>
      <c r="Y4223" s="90">
        <v>4215</v>
      </c>
      <c r="Z4223" s="144"/>
    </row>
    <row r="4224" spans="1:26" x14ac:dyDescent="0.2">
      <c r="A4224" s="3"/>
      <c r="B4224" s="3"/>
      <c r="C4224" s="3"/>
      <c r="D4224" s="3"/>
      <c r="E4224" s="3"/>
      <c r="F4224" s="3"/>
      <c r="G4224" s="3"/>
      <c r="I4224" s="143"/>
      <c r="J4224" s="143"/>
      <c r="K4224" s="143"/>
      <c r="L4224" s="143"/>
      <c r="M4224" s="237"/>
      <c r="N4224" s="143"/>
      <c r="O4224" s="143"/>
      <c r="P4224" s="143"/>
      <c r="Q4224" s="143"/>
      <c r="R4224" s="143"/>
      <c r="S4224" s="143"/>
      <c r="T4224" s="143"/>
      <c r="U4224" s="143"/>
      <c r="V4224" s="143"/>
      <c r="W4224" s="90">
        <f>IF(AND($AM$17&gt;=$X4224,$AM$17&lt;=$Y4224),'TARIFA ENTREGA A DIRECCION USD'!A4224,$W4225)</f>
        <v>0</v>
      </c>
      <c r="X4224" s="90">
        <v>4215.0010000000002</v>
      </c>
      <c r="Y4224" s="90">
        <v>4216</v>
      </c>
      <c r="Z4224" s="144"/>
    </row>
    <row r="4225" spans="1:26" x14ac:dyDescent="0.2">
      <c r="A4225" s="3"/>
      <c r="B4225" s="3"/>
      <c r="C4225" s="3"/>
      <c r="D4225" s="3"/>
      <c r="E4225" s="3"/>
      <c r="F4225" s="3"/>
      <c r="G4225" s="3"/>
      <c r="I4225" s="143"/>
      <c r="J4225" s="143"/>
      <c r="K4225" s="143"/>
      <c r="L4225" s="143"/>
      <c r="M4225" s="237"/>
      <c r="N4225" s="143"/>
      <c r="O4225" s="143"/>
      <c r="P4225" s="143"/>
      <c r="Q4225" s="143"/>
      <c r="R4225" s="143"/>
      <c r="S4225" s="143"/>
      <c r="T4225" s="143"/>
      <c r="U4225" s="143"/>
      <c r="V4225" s="143"/>
      <c r="W4225" s="90">
        <f>IF(AND($AM$17&gt;=$X4225,$AM$17&lt;=$Y4225),'TARIFA ENTREGA A DIRECCION USD'!A4225,$W4226)</f>
        <v>0</v>
      </c>
      <c r="X4225" s="90">
        <v>4216.0010000000002</v>
      </c>
      <c r="Y4225" s="90">
        <v>4217</v>
      </c>
      <c r="Z4225" s="144"/>
    </row>
    <row r="4226" spans="1:26" x14ac:dyDescent="0.2">
      <c r="A4226" s="3"/>
      <c r="B4226" s="3"/>
      <c r="C4226" s="3"/>
      <c r="D4226" s="3"/>
      <c r="E4226" s="3"/>
      <c r="F4226" s="3"/>
      <c r="G4226" s="3"/>
      <c r="I4226" s="143"/>
      <c r="J4226" s="143"/>
      <c r="K4226" s="143"/>
      <c r="L4226" s="143"/>
      <c r="M4226" s="237"/>
      <c r="N4226" s="143"/>
      <c r="O4226" s="143"/>
      <c r="P4226" s="143"/>
      <c r="Q4226" s="143"/>
      <c r="R4226" s="143"/>
      <c r="S4226" s="143"/>
      <c r="T4226" s="143"/>
      <c r="U4226" s="143"/>
      <c r="V4226" s="143"/>
      <c r="W4226" s="90">
        <f>IF(AND($AM$17&gt;=$X4226,$AM$17&lt;=$Y4226),'TARIFA ENTREGA A DIRECCION USD'!A4226,$W4227)</f>
        <v>0</v>
      </c>
      <c r="X4226" s="90">
        <v>4217.0010000000002</v>
      </c>
      <c r="Y4226" s="90">
        <v>4218</v>
      </c>
      <c r="Z4226" s="144"/>
    </row>
    <row r="4227" spans="1:26" x14ac:dyDescent="0.2">
      <c r="A4227" s="3"/>
      <c r="B4227" s="3"/>
      <c r="C4227" s="3"/>
      <c r="D4227" s="3"/>
      <c r="E4227" s="3"/>
      <c r="F4227" s="3"/>
      <c r="G4227" s="3"/>
      <c r="I4227" s="143"/>
      <c r="J4227" s="143"/>
      <c r="K4227" s="143"/>
      <c r="L4227" s="143"/>
      <c r="M4227" s="237"/>
      <c r="N4227" s="143"/>
      <c r="O4227" s="143"/>
      <c r="P4227" s="143"/>
      <c r="Q4227" s="143"/>
      <c r="R4227" s="143"/>
      <c r="S4227" s="143"/>
      <c r="T4227" s="143"/>
      <c r="U4227" s="143"/>
      <c r="V4227" s="143"/>
      <c r="W4227" s="90">
        <f>IF(AND($AM$17&gt;=$X4227,$AM$17&lt;=$Y4227),'TARIFA ENTREGA A DIRECCION USD'!A4227,$W4228)</f>
        <v>0</v>
      </c>
      <c r="X4227" s="90">
        <v>4218.0010000000002</v>
      </c>
      <c r="Y4227" s="90">
        <v>4219</v>
      </c>
      <c r="Z4227" s="144"/>
    </row>
    <row r="4228" spans="1:26" x14ac:dyDescent="0.2">
      <c r="A4228" s="3"/>
      <c r="B4228" s="3"/>
      <c r="C4228" s="3"/>
      <c r="D4228" s="3"/>
      <c r="E4228" s="3"/>
      <c r="F4228" s="3"/>
      <c r="G4228" s="3"/>
      <c r="I4228" s="143"/>
      <c r="J4228" s="143"/>
      <c r="K4228" s="143"/>
      <c r="L4228" s="143"/>
      <c r="M4228" s="237"/>
      <c r="N4228" s="143"/>
      <c r="O4228" s="143"/>
      <c r="P4228" s="143"/>
      <c r="Q4228" s="143"/>
      <c r="R4228" s="143"/>
      <c r="S4228" s="143"/>
      <c r="T4228" s="143"/>
      <c r="U4228" s="143"/>
      <c r="V4228" s="143"/>
      <c r="W4228" s="90">
        <f>IF(AND($AM$17&gt;=$X4228,$AM$17&lt;=$Y4228),'TARIFA ENTREGA A DIRECCION USD'!A4228,$W4229)</f>
        <v>0</v>
      </c>
      <c r="X4228" s="90">
        <v>4219.0010000000002</v>
      </c>
      <c r="Y4228" s="90">
        <v>4220</v>
      </c>
      <c r="Z4228" s="144"/>
    </row>
    <row r="4229" spans="1:26" x14ac:dyDescent="0.2">
      <c r="A4229" s="3"/>
      <c r="B4229" s="3"/>
      <c r="C4229" s="3"/>
      <c r="D4229" s="3"/>
      <c r="E4229" s="3"/>
      <c r="F4229" s="3"/>
      <c r="G4229" s="3"/>
      <c r="I4229" s="143"/>
      <c r="J4229" s="143"/>
      <c r="K4229" s="143"/>
      <c r="L4229" s="143"/>
      <c r="M4229" s="237"/>
      <c r="N4229" s="143"/>
      <c r="O4229" s="143"/>
      <c r="P4229" s="143"/>
      <c r="Q4229" s="143"/>
      <c r="R4229" s="143"/>
      <c r="S4229" s="143"/>
      <c r="T4229" s="143"/>
      <c r="U4229" s="143"/>
      <c r="V4229" s="143"/>
      <c r="W4229" s="90">
        <f>IF(AND($AM$17&gt;=$X4229,$AM$17&lt;=$Y4229),'TARIFA ENTREGA A DIRECCION USD'!A4229,$W4230)</f>
        <v>0</v>
      </c>
      <c r="X4229" s="90">
        <v>4220.0010000000002</v>
      </c>
      <c r="Y4229" s="90">
        <v>4221</v>
      </c>
      <c r="Z4229" s="144"/>
    </row>
    <row r="4230" spans="1:26" x14ac:dyDescent="0.2">
      <c r="A4230" s="3"/>
      <c r="B4230" s="3"/>
      <c r="C4230" s="3"/>
      <c r="D4230" s="3"/>
      <c r="E4230" s="3"/>
      <c r="F4230" s="3"/>
      <c r="G4230" s="3"/>
      <c r="I4230" s="143"/>
      <c r="J4230" s="143"/>
      <c r="K4230" s="143"/>
      <c r="L4230" s="143"/>
      <c r="M4230" s="237"/>
      <c r="N4230" s="143"/>
      <c r="O4230" s="143"/>
      <c r="P4230" s="143"/>
      <c r="Q4230" s="143"/>
      <c r="R4230" s="143"/>
      <c r="S4230" s="143"/>
      <c r="T4230" s="143"/>
      <c r="U4230" s="143"/>
      <c r="V4230" s="143"/>
      <c r="W4230" s="90">
        <f>IF(AND($AM$17&gt;=$X4230,$AM$17&lt;=$Y4230),'TARIFA ENTREGA A DIRECCION USD'!A4230,$W4231)</f>
        <v>0</v>
      </c>
      <c r="X4230" s="90">
        <v>4221.0010000000002</v>
      </c>
      <c r="Y4230" s="90">
        <v>4222</v>
      </c>
      <c r="Z4230" s="144"/>
    </row>
    <row r="4231" spans="1:26" x14ac:dyDescent="0.2">
      <c r="A4231" s="3"/>
      <c r="B4231" s="3"/>
      <c r="C4231" s="3"/>
      <c r="D4231" s="3"/>
      <c r="E4231" s="3"/>
      <c r="F4231" s="3"/>
      <c r="G4231" s="3"/>
      <c r="I4231" s="143"/>
      <c r="J4231" s="143"/>
      <c r="K4231" s="143"/>
      <c r="L4231" s="143"/>
      <c r="M4231" s="237"/>
      <c r="N4231" s="143"/>
      <c r="O4231" s="143"/>
      <c r="P4231" s="143"/>
      <c r="Q4231" s="143"/>
      <c r="R4231" s="143"/>
      <c r="S4231" s="143"/>
      <c r="T4231" s="143"/>
      <c r="U4231" s="143"/>
      <c r="V4231" s="143"/>
      <c r="W4231" s="90">
        <f>IF(AND($AM$17&gt;=$X4231,$AM$17&lt;=$Y4231),'TARIFA ENTREGA A DIRECCION USD'!A4231,$W4232)</f>
        <v>0</v>
      </c>
      <c r="X4231" s="90">
        <v>4222.0010000000002</v>
      </c>
      <c r="Y4231" s="90">
        <v>4223</v>
      </c>
      <c r="Z4231" s="144"/>
    </row>
    <row r="4232" spans="1:26" x14ac:dyDescent="0.2">
      <c r="A4232" s="3"/>
      <c r="B4232" s="3"/>
      <c r="C4232" s="3"/>
      <c r="D4232" s="3"/>
      <c r="E4232" s="3"/>
      <c r="F4232" s="3"/>
      <c r="G4232" s="3"/>
      <c r="I4232" s="143"/>
      <c r="J4232" s="143"/>
      <c r="K4232" s="143"/>
      <c r="L4232" s="143"/>
      <c r="M4232" s="237"/>
      <c r="N4232" s="143"/>
      <c r="O4232" s="143"/>
      <c r="P4232" s="143"/>
      <c r="Q4232" s="143"/>
      <c r="R4232" s="143"/>
      <c r="S4232" s="143"/>
      <c r="T4232" s="143"/>
      <c r="U4232" s="143"/>
      <c r="V4232" s="143"/>
      <c r="W4232" s="90">
        <f>IF(AND($AM$17&gt;=$X4232,$AM$17&lt;=$Y4232),'TARIFA ENTREGA A DIRECCION USD'!A4232,$W4233)</f>
        <v>0</v>
      </c>
      <c r="X4232" s="90">
        <v>4223.0010000000002</v>
      </c>
      <c r="Y4232" s="90">
        <v>4224</v>
      </c>
      <c r="Z4232" s="144"/>
    </row>
    <row r="4233" spans="1:26" x14ac:dyDescent="0.2">
      <c r="A4233" s="3"/>
      <c r="B4233" s="3"/>
      <c r="C4233" s="3"/>
      <c r="D4233" s="3"/>
      <c r="E4233" s="3"/>
      <c r="F4233" s="3"/>
      <c r="G4233" s="3"/>
      <c r="I4233" s="143"/>
      <c r="J4233" s="143"/>
      <c r="K4233" s="143"/>
      <c r="L4233" s="143"/>
      <c r="M4233" s="237"/>
      <c r="N4233" s="143"/>
      <c r="O4233" s="143"/>
      <c r="P4233" s="143"/>
      <c r="Q4233" s="143"/>
      <c r="R4233" s="143"/>
      <c r="S4233" s="143"/>
      <c r="T4233" s="143"/>
      <c r="U4233" s="143"/>
      <c r="V4233" s="143"/>
      <c r="W4233" s="90">
        <f>IF(AND($AM$17&gt;=$X4233,$AM$17&lt;=$Y4233),'TARIFA ENTREGA A DIRECCION USD'!A4233,$W4234)</f>
        <v>0</v>
      </c>
      <c r="X4233" s="90">
        <v>4224.0010000000002</v>
      </c>
      <c r="Y4233" s="90">
        <v>4225</v>
      </c>
      <c r="Z4233" s="144"/>
    </row>
    <row r="4234" spans="1:26" x14ac:dyDescent="0.2">
      <c r="A4234" s="3"/>
      <c r="B4234" s="3"/>
      <c r="C4234" s="3"/>
      <c r="D4234" s="3"/>
      <c r="E4234" s="3"/>
      <c r="F4234" s="3"/>
      <c r="G4234" s="3"/>
      <c r="I4234" s="143"/>
      <c r="J4234" s="143"/>
      <c r="K4234" s="143"/>
      <c r="L4234" s="143"/>
      <c r="M4234" s="237"/>
      <c r="N4234" s="143"/>
      <c r="O4234" s="143"/>
      <c r="P4234" s="143"/>
      <c r="Q4234" s="143"/>
      <c r="R4234" s="143"/>
      <c r="S4234" s="143"/>
      <c r="T4234" s="143"/>
      <c r="U4234" s="143"/>
      <c r="V4234" s="143"/>
      <c r="W4234" s="90">
        <f>IF(AND($AM$17&gt;=$X4234,$AM$17&lt;=$Y4234),'TARIFA ENTREGA A DIRECCION USD'!A4234,$W4235)</f>
        <v>0</v>
      </c>
      <c r="X4234" s="90">
        <v>4225.0010000000002</v>
      </c>
      <c r="Y4234" s="90">
        <v>4226</v>
      </c>
      <c r="Z4234" s="144"/>
    </row>
    <row r="4235" spans="1:26" x14ac:dyDescent="0.2">
      <c r="A4235" s="3"/>
      <c r="B4235" s="3"/>
      <c r="C4235" s="3"/>
      <c r="D4235" s="3"/>
      <c r="E4235" s="3"/>
      <c r="F4235" s="3"/>
      <c r="G4235" s="3"/>
      <c r="I4235" s="143"/>
      <c r="J4235" s="143"/>
      <c r="K4235" s="143"/>
      <c r="L4235" s="143"/>
      <c r="M4235" s="237"/>
      <c r="N4235" s="143"/>
      <c r="O4235" s="143"/>
      <c r="P4235" s="143"/>
      <c r="Q4235" s="143"/>
      <c r="R4235" s="143"/>
      <c r="S4235" s="143"/>
      <c r="T4235" s="143"/>
      <c r="U4235" s="143"/>
      <c r="V4235" s="143"/>
      <c r="W4235" s="90">
        <f>IF(AND($AM$17&gt;=$X4235,$AM$17&lt;=$Y4235),'TARIFA ENTREGA A DIRECCION USD'!A4235,$W4236)</f>
        <v>0</v>
      </c>
      <c r="X4235" s="90">
        <v>4226.0010000000002</v>
      </c>
      <c r="Y4235" s="90">
        <v>4227</v>
      </c>
      <c r="Z4235" s="144"/>
    </row>
    <row r="4236" spans="1:26" x14ac:dyDescent="0.2">
      <c r="A4236" s="3"/>
      <c r="B4236" s="3"/>
      <c r="C4236" s="3"/>
      <c r="D4236" s="3"/>
      <c r="E4236" s="3"/>
      <c r="F4236" s="3"/>
      <c r="G4236" s="3"/>
      <c r="I4236" s="143"/>
      <c r="J4236" s="143"/>
      <c r="K4236" s="143"/>
      <c r="L4236" s="143"/>
      <c r="M4236" s="237"/>
      <c r="N4236" s="143"/>
      <c r="O4236" s="143"/>
      <c r="P4236" s="143"/>
      <c r="Q4236" s="143"/>
      <c r="R4236" s="143"/>
      <c r="S4236" s="143"/>
      <c r="T4236" s="143"/>
      <c r="U4236" s="143"/>
      <c r="V4236" s="143"/>
      <c r="W4236" s="90">
        <f>IF(AND($AM$17&gt;=$X4236,$AM$17&lt;=$Y4236),'TARIFA ENTREGA A DIRECCION USD'!A4236,$W4237)</f>
        <v>0</v>
      </c>
      <c r="X4236" s="90">
        <v>4227.0010000000002</v>
      </c>
      <c r="Y4236" s="90">
        <v>4228</v>
      </c>
      <c r="Z4236" s="144"/>
    </row>
    <row r="4237" spans="1:26" x14ac:dyDescent="0.2">
      <c r="A4237" s="3"/>
      <c r="B4237" s="3"/>
      <c r="C4237" s="3"/>
      <c r="D4237" s="3"/>
      <c r="E4237" s="3"/>
      <c r="F4237" s="3"/>
      <c r="G4237" s="3"/>
      <c r="I4237" s="143"/>
      <c r="J4237" s="143"/>
      <c r="K4237" s="143"/>
      <c r="L4237" s="143"/>
      <c r="M4237" s="237"/>
      <c r="N4237" s="143"/>
      <c r="O4237" s="143"/>
      <c r="P4237" s="143"/>
      <c r="Q4237" s="143"/>
      <c r="R4237" s="143"/>
      <c r="S4237" s="143"/>
      <c r="T4237" s="143"/>
      <c r="U4237" s="143"/>
      <c r="V4237" s="143"/>
      <c r="W4237" s="90">
        <f>IF(AND($AM$17&gt;=$X4237,$AM$17&lt;=$Y4237),'TARIFA ENTREGA A DIRECCION USD'!A4237,$W4238)</f>
        <v>0</v>
      </c>
      <c r="X4237" s="90">
        <v>4228.0010000000002</v>
      </c>
      <c r="Y4237" s="90">
        <v>4229</v>
      </c>
      <c r="Z4237" s="144"/>
    </row>
    <row r="4238" spans="1:26" x14ac:dyDescent="0.2">
      <c r="A4238" s="3"/>
      <c r="B4238" s="3"/>
      <c r="C4238" s="3"/>
      <c r="D4238" s="3"/>
      <c r="E4238" s="3"/>
      <c r="F4238" s="3"/>
      <c r="G4238" s="3"/>
      <c r="I4238" s="143"/>
      <c r="J4238" s="143"/>
      <c r="K4238" s="143"/>
      <c r="L4238" s="143"/>
      <c r="M4238" s="237"/>
      <c r="N4238" s="143"/>
      <c r="O4238" s="143"/>
      <c r="P4238" s="143"/>
      <c r="Q4238" s="143"/>
      <c r="R4238" s="143"/>
      <c r="S4238" s="143"/>
      <c r="T4238" s="143"/>
      <c r="U4238" s="143"/>
      <c r="V4238" s="143"/>
      <c r="W4238" s="90">
        <f>IF(AND($AM$17&gt;=$X4238,$AM$17&lt;=$Y4238),'TARIFA ENTREGA A DIRECCION USD'!A4238,$W4239)</f>
        <v>0</v>
      </c>
      <c r="X4238" s="90">
        <v>4229.0010000000002</v>
      </c>
      <c r="Y4238" s="90">
        <v>4230</v>
      </c>
      <c r="Z4238" s="144"/>
    </row>
    <row r="4239" spans="1:26" x14ac:dyDescent="0.2">
      <c r="A4239" s="3"/>
      <c r="B4239" s="3"/>
      <c r="C4239" s="3"/>
      <c r="D4239" s="3"/>
      <c r="E4239" s="3"/>
      <c r="F4239" s="3"/>
      <c r="G4239" s="3"/>
      <c r="I4239" s="143"/>
      <c r="J4239" s="143"/>
      <c r="K4239" s="143"/>
      <c r="L4239" s="143"/>
      <c r="M4239" s="237"/>
      <c r="N4239" s="143"/>
      <c r="O4239" s="143"/>
      <c r="P4239" s="143"/>
      <c r="Q4239" s="143"/>
      <c r="R4239" s="143"/>
      <c r="S4239" s="143"/>
      <c r="T4239" s="143"/>
      <c r="U4239" s="143"/>
      <c r="V4239" s="143"/>
      <c r="W4239" s="90">
        <f>IF(AND($AM$17&gt;=$X4239,$AM$17&lt;=$Y4239),'TARIFA ENTREGA A DIRECCION USD'!A4239,$W4240)</f>
        <v>0</v>
      </c>
      <c r="X4239" s="90">
        <v>4230.0010000000002</v>
      </c>
      <c r="Y4239" s="90">
        <v>4231</v>
      </c>
      <c r="Z4239" s="144"/>
    </row>
    <row r="4240" spans="1:26" x14ac:dyDescent="0.2">
      <c r="A4240" s="3"/>
      <c r="B4240" s="3"/>
      <c r="C4240" s="3"/>
      <c r="D4240" s="3"/>
      <c r="E4240" s="3"/>
      <c r="F4240" s="3"/>
      <c r="G4240" s="3"/>
      <c r="I4240" s="143"/>
      <c r="J4240" s="143"/>
      <c r="K4240" s="143"/>
      <c r="L4240" s="143"/>
      <c r="M4240" s="237"/>
      <c r="N4240" s="143"/>
      <c r="O4240" s="143"/>
      <c r="P4240" s="143"/>
      <c r="Q4240" s="143"/>
      <c r="R4240" s="143"/>
      <c r="S4240" s="143"/>
      <c r="T4240" s="143"/>
      <c r="U4240" s="143"/>
      <c r="V4240" s="143"/>
      <c r="W4240" s="90">
        <f>IF(AND($AM$17&gt;=$X4240,$AM$17&lt;=$Y4240),'TARIFA ENTREGA A DIRECCION USD'!A4240,$W4241)</f>
        <v>0</v>
      </c>
      <c r="X4240" s="90">
        <v>4231.0010000000002</v>
      </c>
      <c r="Y4240" s="90">
        <v>4232</v>
      </c>
      <c r="Z4240" s="144"/>
    </row>
    <row r="4241" spans="1:26" x14ac:dyDescent="0.2">
      <c r="A4241" s="3"/>
      <c r="B4241" s="3"/>
      <c r="C4241" s="3"/>
      <c r="D4241" s="3"/>
      <c r="E4241" s="3"/>
      <c r="F4241" s="3"/>
      <c r="G4241" s="3"/>
      <c r="I4241" s="143"/>
      <c r="J4241" s="143"/>
      <c r="K4241" s="143"/>
      <c r="L4241" s="143"/>
      <c r="M4241" s="237"/>
      <c r="N4241" s="143"/>
      <c r="O4241" s="143"/>
      <c r="P4241" s="143"/>
      <c r="Q4241" s="143"/>
      <c r="R4241" s="143"/>
      <c r="S4241" s="143"/>
      <c r="T4241" s="143"/>
      <c r="U4241" s="143"/>
      <c r="V4241" s="143"/>
      <c r="W4241" s="90">
        <f>IF(AND($AM$17&gt;=$X4241,$AM$17&lt;=$Y4241),'TARIFA ENTREGA A DIRECCION USD'!A4241,$W4242)</f>
        <v>0</v>
      </c>
      <c r="X4241" s="90">
        <v>4232.0010000000002</v>
      </c>
      <c r="Y4241" s="90">
        <v>4233</v>
      </c>
      <c r="Z4241" s="144"/>
    </row>
    <row r="4242" spans="1:26" x14ac:dyDescent="0.2">
      <c r="A4242" s="3"/>
      <c r="B4242" s="3"/>
      <c r="C4242" s="3"/>
      <c r="D4242" s="3"/>
      <c r="E4242" s="3"/>
      <c r="F4242" s="3"/>
      <c r="G4242" s="3"/>
      <c r="I4242" s="143"/>
      <c r="J4242" s="143"/>
      <c r="K4242" s="143"/>
      <c r="L4242" s="143"/>
      <c r="M4242" s="237"/>
      <c r="N4242" s="143"/>
      <c r="O4242" s="143"/>
      <c r="P4242" s="143"/>
      <c r="Q4242" s="143"/>
      <c r="R4242" s="143"/>
      <c r="S4242" s="143"/>
      <c r="T4242" s="143"/>
      <c r="U4242" s="143"/>
      <c r="V4242" s="143"/>
      <c r="W4242" s="90">
        <f>IF(AND($AM$17&gt;=$X4242,$AM$17&lt;=$Y4242),'TARIFA ENTREGA A DIRECCION USD'!A4242,$W4243)</f>
        <v>0</v>
      </c>
      <c r="X4242" s="90">
        <v>4233.0010000000002</v>
      </c>
      <c r="Y4242" s="90">
        <v>4234</v>
      </c>
      <c r="Z4242" s="144"/>
    </row>
    <row r="4243" spans="1:26" x14ac:dyDescent="0.2">
      <c r="A4243" s="3"/>
      <c r="B4243" s="3"/>
      <c r="C4243" s="3"/>
      <c r="D4243" s="3"/>
      <c r="E4243" s="3"/>
      <c r="F4243" s="3"/>
      <c r="G4243" s="3"/>
      <c r="I4243" s="143"/>
      <c r="J4243" s="143"/>
      <c r="K4243" s="143"/>
      <c r="L4243" s="143"/>
      <c r="M4243" s="237"/>
      <c r="N4243" s="143"/>
      <c r="O4243" s="143"/>
      <c r="P4243" s="143"/>
      <c r="Q4243" s="143"/>
      <c r="R4243" s="143"/>
      <c r="S4243" s="143"/>
      <c r="T4243" s="143"/>
      <c r="U4243" s="143"/>
      <c r="V4243" s="143"/>
      <c r="W4243" s="90">
        <f>IF(AND($AM$17&gt;=$X4243,$AM$17&lt;=$Y4243),'TARIFA ENTREGA A DIRECCION USD'!A4243,$W4244)</f>
        <v>0</v>
      </c>
      <c r="X4243" s="90">
        <v>4234.0010000000002</v>
      </c>
      <c r="Y4243" s="90">
        <v>4235</v>
      </c>
      <c r="Z4243" s="144"/>
    </row>
    <row r="4244" spans="1:26" x14ac:dyDescent="0.2">
      <c r="A4244" s="3"/>
      <c r="B4244" s="3"/>
      <c r="C4244" s="3"/>
      <c r="D4244" s="3"/>
      <c r="E4244" s="3"/>
      <c r="F4244" s="3"/>
      <c r="G4244" s="3"/>
      <c r="I4244" s="143"/>
      <c r="J4244" s="143"/>
      <c r="K4244" s="143"/>
      <c r="L4244" s="143"/>
      <c r="M4244" s="237"/>
      <c r="N4244" s="143"/>
      <c r="O4244" s="143"/>
      <c r="P4244" s="143"/>
      <c r="Q4244" s="143"/>
      <c r="R4244" s="143"/>
      <c r="S4244" s="143"/>
      <c r="T4244" s="143"/>
      <c r="U4244" s="143"/>
      <c r="V4244" s="143"/>
      <c r="W4244" s="90">
        <f>IF(AND($AM$17&gt;=$X4244,$AM$17&lt;=$Y4244),'TARIFA ENTREGA A DIRECCION USD'!A4244,$W4245)</f>
        <v>0</v>
      </c>
      <c r="X4244" s="90">
        <v>4235.0010000000002</v>
      </c>
      <c r="Y4244" s="90">
        <v>4236</v>
      </c>
      <c r="Z4244" s="144"/>
    </row>
    <row r="4245" spans="1:26" x14ac:dyDescent="0.2">
      <c r="A4245" s="3"/>
      <c r="B4245" s="3"/>
      <c r="C4245" s="3"/>
      <c r="D4245" s="3"/>
      <c r="E4245" s="3"/>
      <c r="F4245" s="3"/>
      <c r="G4245" s="3"/>
      <c r="I4245" s="143"/>
      <c r="J4245" s="143"/>
      <c r="K4245" s="143"/>
      <c r="L4245" s="143"/>
      <c r="M4245" s="237"/>
      <c r="N4245" s="143"/>
      <c r="O4245" s="143"/>
      <c r="P4245" s="143"/>
      <c r="Q4245" s="143"/>
      <c r="R4245" s="143"/>
      <c r="S4245" s="143"/>
      <c r="T4245" s="143"/>
      <c r="U4245" s="143"/>
      <c r="V4245" s="143"/>
      <c r="W4245" s="90">
        <f>IF(AND($AM$17&gt;=$X4245,$AM$17&lt;=$Y4245),'TARIFA ENTREGA A DIRECCION USD'!A4245,$W4246)</f>
        <v>0</v>
      </c>
      <c r="X4245" s="90">
        <v>4236.0010000000002</v>
      </c>
      <c r="Y4245" s="90">
        <v>4237</v>
      </c>
      <c r="Z4245" s="144"/>
    </row>
    <row r="4246" spans="1:26" x14ac:dyDescent="0.2">
      <c r="A4246" s="3"/>
      <c r="B4246" s="3"/>
      <c r="C4246" s="3"/>
      <c r="D4246" s="3"/>
      <c r="E4246" s="3"/>
      <c r="F4246" s="3"/>
      <c r="G4246" s="3"/>
      <c r="I4246" s="143"/>
      <c r="J4246" s="143"/>
      <c r="K4246" s="143"/>
      <c r="L4246" s="143"/>
      <c r="M4246" s="237"/>
      <c r="N4246" s="143"/>
      <c r="O4246" s="143"/>
      <c r="P4246" s="143"/>
      <c r="Q4246" s="143"/>
      <c r="R4246" s="143"/>
      <c r="S4246" s="143"/>
      <c r="T4246" s="143"/>
      <c r="U4246" s="143"/>
      <c r="V4246" s="143"/>
      <c r="W4246" s="90">
        <f>IF(AND($AM$17&gt;=$X4246,$AM$17&lt;=$Y4246),'TARIFA ENTREGA A DIRECCION USD'!A4246,$W4247)</f>
        <v>0</v>
      </c>
      <c r="X4246" s="90">
        <v>4237.0010000000002</v>
      </c>
      <c r="Y4246" s="90">
        <v>4238</v>
      </c>
      <c r="Z4246" s="144"/>
    </row>
    <row r="4247" spans="1:26" x14ac:dyDescent="0.2">
      <c r="A4247" s="3"/>
      <c r="B4247" s="3"/>
      <c r="C4247" s="3"/>
      <c r="D4247" s="3"/>
      <c r="E4247" s="3"/>
      <c r="F4247" s="3"/>
      <c r="G4247" s="3"/>
      <c r="I4247" s="143"/>
      <c r="J4247" s="143"/>
      <c r="K4247" s="143"/>
      <c r="L4247" s="143"/>
      <c r="M4247" s="237"/>
      <c r="N4247" s="143"/>
      <c r="O4247" s="143"/>
      <c r="P4247" s="143"/>
      <c r="Q4247" s="143"/>
      <c r="R4247" s="143"/>
      <c r="S4247" s="143"/>
      <c r="T4247" s="143"/>
      <c r="U4247" s="143"/>
      <c r="V4247" s="143"/>
      <c r="W4247" s="90">
        <f>IF(AND($AM$17&gt;=$X4247,$AM$17&lt;=$Y4247),'TARIFA ENTREGA A DIRECCION USD'!A4247,$W4248)</f>
        <v>0</v>
      </c>
      <c r="X4247" s="90">
        <v>4238.0010000000002</v>
      </c>
      <c r="Y4247" s="90">
        <v>4239</v>
      </c>
      <c r="Z4247" s="144"/>
    </row>
    <row r="4248" spans="1:26" x14ac:dyDescent="0.2">
      <c r="A4248" s="3"/>
      <c r="B4248" s="3"/>
      <c r="C4248" s="3"/>
      <c r="D4248" s="3"/>
      <c r="E4248" s="3"/>
      <c r="F4248" s="3"/>
      <c r="G4248" s="3"/>
      <c r="I4248" s="143"/>
      <c r="J4248" s="143"/>
      <c r="K4248" s="143"/>
      <c r="L4248" s="143"/>
      <c r="M4248" s="237"/>
      <c r="N4248" s="143"/>
      <c r="O4248" s="143"/>
      <c r="P4248" s="143"/>
      <c r="Q4248" s="143"/>
      <c r="R4248" s="143"/>
      <c r="S4248" s="143"/>
      <c r="T4248" s="143"/>
      <c r="U4248" s="143"/>
      <c r="V4248" s="143"/>
      <c r="W4248" s="90">
        <f>IF(AND($AM$17&gt;=$X4248,$AM$17&lt;=$Y4248),'TARIFA ENTREGA A DIRECCION USD'!A4248,$W4249)</f>
        <v>0</v>
      </c>
      <c r="X4248" s="90">
        <v>4239.0010000000002</v>
      </c>
      <c r="Y4248" s="90">
        <v>4240</v>
      </c>
      <c r="Z4248" s="144"/>
    </row>
    <row r="4249" spans="1:26" x14ac:dyDescent="0.2">
      <c r="A4249" s="3"/>
      <c r="B4249" s="3"/>
      <c r="C4249" s="3"/>
      <c r="D4249" s="3"/>
      <c r="E4249" s="3"/>
      <c r="F4249" s="3"/>
      <c r="G4249" s="3"/>
      <c r="I4249" s="143"/>
      <c r="J4249" s="143"/>
      <c r="K4249" s="143"/>
      <c r="L4249" s="143"/>
      <c r="M4249" s="237"/>
      <c r="N4249" s="143"/>
      <c r="O4249" s="143"/>
      <c r="P4249" s="143"/>
      <c r="Q4249" s="143"/>
      <c r="R4249" s="143"/>
      <c r="S4249" s="143"/>
      <c r="T4249" s="143"/>
      <c r="U4249" s="143"/>
      <c r="V4249" s="143"/>
      <c r="W4249" s="90">
        <f>IF(AND($AM$17&gt;=$X4249,$AM$17&lt;=$Y4249),'TARIFA ENTREGA A DIRECCION USD'!A4249,$W4250)</f>
        <v>0</v>
      </c>
      <c r="X4249" s="90">
        <v>4240.0010000000002</v>
      </c>
      <c r="Y4249" s="90">
        <v>4241</v>
      </c>
      <c r="Z4249" s="144"/>
    </row>
    <row r="4250" spans="1:26" x14ac:dyDescent="0.2">
      <c r="A4250" s="3"/>
      <c r="B4250" s="3"/>
      <c r="C4250" s="3"/>
      <c r="D4250" s="3"/>
      <c r="E4250" s="3"/>
      <c r="F4250" s="3"/>
      <c r="G4250" s="3"/>
      <c r="I4250" s="143"/>
      <c r="J4250" s="143"/>
      <c r="K4250" s="143"/>
      <c r="L4250" s="143"/>
      <c r="M4250" s="237"/>
      <c r="N4250" s="143"/>
      <c r="O4250" s="143"/>
      <c r="P4250" s="143"/>
      <c r="Q4250" s="143"/>
      <c r="R4250" s="143"/>
      <c r="S4250" s="143"/>
      <c r="T4250" s="143"/>
      <c r="U4250" s="143"/>
      <c r="V4250" s="143"/>
      <c r="W4250" s="90">
        <f>IF(AND($AM$17&gt;=$X4250,$AM$17&lt;=$Y4250),'TARIFA ENTREGA A DIRECCION USD'!A4250,$W4251)</f>
        <v>0</v>
      </c>
      <c r="X4250" s="90">
        <v>4241.0010000000002</v>
      </c>
      <c r="Y4250" s="90">
        <v>4242</v>
      </c>
      <c r="Z4250" s="144"/>
    </row>
    <row r="4251" spans="1:26" x14ac:dyDescent="0.2">
      <c r="A4251" s="3"/>
      <c r="B4251" s="3"/>
      <c r="C4251" s="3"/>
      <c r="D4251" s="3"/>
      <c r="E4251" s="3"/>
      <c r="F4251" s="3"/>
      <c r="G4251" s="3"/>
      <c r="I4251" s="143"/>
      <c r="J4251" s="143"/>
      <c r="K4251" s="143"/>
      <c r="L4251" s="143"/>
      <c r="M4251" s="237"/>
      <c r="N4251" s="143"/>
      <c r="O4251" s="143"/>
      <c r="P4251" s="143"/>
      <c r="Q4251" s="143"/>
      <c r="R4251" s="143"/>
      <c r="S4251" s="143"/>
      <c r="T4251" s="143"/>
      <c r="U4251" s="143"/>
      <c r="V4251" s="143"/>
      <c r="W4251" s="90">
        <f>IF(AND($AM$17&gt;=$X4251,$AM$17&lt;=$Y4251),'TARIFA ENTREGA A DIRECCION USD'!A4251,$W4252)</f>
        <v>0</v>
      </c>
      <c r="X4251" s="90">
        <v>4242.0010000000002</v>
      </c>
      <c r="Y4251" s="90">
        <v>4243</v>
      </c>
      <c r="Z4251" s="144"/>
    </row>
    <row r="4252" spans="1:26" x14ac:dyDescent="0.2">
      <c r="A4252" s="3"/>
      <c r="B4252" s="3"/>
      <c r="C4252" s="3"/>
      <c r="D4252" s="3"/>
      <c r="E4252" s="3"/>
      <c r="F4252" s="3"/>
      <c r="G4252" s="3"/>
      <c r="I4252" s="143"/>
      <c r="J4252" s="143"/>
      <c r="K4252" s="143"/>
      <c r="L4252" s="143"/>
      <c r="M4252" s="237"/>
      <c r="N4252" s="143"/>
      <c r="O4252" s="143"/>
      <c r="P4252" s="143"/>
      <c r="Q4252" s="143"/>
      <c r="R4252" s="143"/>
      <c r="S4252" s="143"/>
      <c r="T4252" s="143"/>
      <c r="U4252" s="143"/>
      <c r="V4252" s="143"/>
      <c r="W4252" s="90">
        <f>IF(AND($AM$17&gt;=$X4252,$AM$17&lt;=$Y4252),'TARIFA ENTREGA A DIRECCION USD'!A4252,$W4253)</f>
        <v>0</v>
      </c>
      <c r="X4252" s="90">
        <v>4243.0010000000002</v>
      </c>
      <c r="Y4252" s="90">
        <v>4244</v>
      </c>
      <c r="Z4252" s="144"/>
    </row>
    <row r="4253" spans="1:26" x14ac:dyDescent="0.2">
      <c r="A4253" s="3"/>
      <c r="B4253" s="3"/>
      <c r="C4253" s="3"/>
      <c r="D4253" s="3"/>
      <c r="E4253" s="3"/>
      <c r="F4253" s="3"/>
      <c r="G4253" s="3"/>
      <c r="I4253" s="143"/>
      <c r="J4253" s="143"/>
      <c r="K4253" s="143"/>
      <c r="L4253" s="143"/>
      <c r="M4253" s="237"/>
      <c r="N4253" s="143"/>
      <c r="O4253" s="143"/>
      <c r="P4253" s="143"/>
      <c r="Q4253" s="143"/>
      <c r="R4253" s="143"/>
      <c r="S4253" s="143"/>
      <c r="T4253" s="143"/>
      <c r="U4253" s="143"/>
      <c r="V4253" s="143"/>
      <c r="W4253" s="90">
        <f>IF(AND($AM$17&gt;=$X4253,$AM$17&lt;=$Y4253),'TARIFA ENTREGA A DIRECCION USD'!A4253,$W4254)</f>
        <v>0</v>
      </c>
      <c r="X4253" s="90">
        <v>4244.0010000000002</v>
      </c>
      <c r="Y4253" s="90">
        <v>4245</v>
      </c>
      <c r="Z4253" s="144"/>
    </row>
    <row r="4254" spans="1:26" x14ac:dyDescent="0.2">
      <c r="A4254" s="3"/>
      <c r="B4254" s="3"/>
      <c r="C4254" s="3"/>
      <c r="D4254" s="3"/>
      <c r="E4254" s="3"/>
      <c r="F4254" s="3"/>
      <c r="G4254" s="3"/>
      <c r="I4254" s="143"/>
      <c r="J4254" s="143"/>
      <c r="K4254" s="143"/>
      <c r="L4254" s="143"/>
      <c r="M4254" s="237"/>
      <c r="N4254" s="143"/>
      <c r="O4254" s="143"/>
      <c r="P4254" s="143"/>
      <c r="Q4254" s="143"/>
      <c r="R4254" s="143"/>
      <c r="S4254" s="143"/>
      <c r="T4254" s="143"/>
      <c r="U4254" s="143"/>
      <c r="V4254" s="143"/>
      <c r="W4254" s="90">
        <f>IF(AND($AM$17&gt;=$X4254,$AM$17&lt;=$Y4254),'TARIFA ENTREGA A DIRECCION USD'!A4254,$W4255)</f>
        <v>0</v>
      </c>
      <c r="X4254" s="90">
        <v>4245.0010000000002</v>
      </c>
      <c r="Y4254" s="90">
        <v>4246</v>
      </c>
      <c r="Z4254" s="144"/>
    </row>
    <row r="4255" spans="1:26" x14ac:dyDescent="0.2">
      <c r="A4255" s="3"/>
      <c r="B4255" s="3"/>
      <c r="C4255" s="3"/>
      <c r="D4255" s="3"/>
      <c r="E4255" s="3"/>
      <c r="F4255" s="3"/>
      <c r="G4255" s="3"/>
      <c r="I4255" s="143"/>
      <c r="J4255" s="143"/>
      <c r="K4255" s="143"/>
      <c r="L4255" s="143"/>
      <c r="M4255" s="237"/>
      <c r="N4255" s="143"/>
      <c r="O4255" s="143"/>
      <c r="P4255" s="143"/>
      <c r="Q4255" s="143"/>
      <c r="R4255" s="143"/>
      <c r="S4255" s="143"/>
      <c r="T4255" s="143"/>
      <c r="U4255" s="143"/>
      <c r="V4255" s="143"/>
      <c r="W4255" s="90">
        <f>IF(AND($AM$17&gt;=$X4255,$AM$17&lt;=$Y4255),'TARIFA ENTREGA A DIRECCION USD'!A4255,$W4256)</f>
        <v>0</v>
      </c>
      <c r="X4255" s="90">
        <v>4246.0010000000002</v>
      </c>
      <c r="Y4255" s="90">
        <v>4247</v>
      </c>
      <c r="Z4255" s="144"/>
    </row>
    <row r="4256" spans="1:26" x14ac:dyDescent="0.2">
      <c r="A4256" s="3"/>
      <c r="B4256" s="3"/>
      <c r="C4256" s="3"/>
      <c r="D4256" s="3"/>
      <c r="E4256" s="3"/>
      <c r="F4256" s="3"/>
      <c r="G4256" s="3"/>
      <c r="I4256" s="143"/>
      <c r="J4256" s="143"/>
      <c r="K4256" s="143"/>
      <c r="L4256" s="143"/>
      <c r="M4256" s="237"/>
      <c r="N4256" s="143"/>
      <c r="O4256" s="143"/>
      <c r="P4256" s="143"/>
      <c r="Q4256" s="143"/>
      <c r="R4256" s="143"/>
      <c r="S4256" s="143"/>
      <c r="T4256" s="143"/>
      <c r="U4256" s="143"/>
      <c r="V4256" s="143"/>
      <c r="W4256" s="90">
        <f>IF(AND($AM$17&gt;=$X4256,$AM$17&lt;=$Y4256),'TARIFA ENTREGA A DIRECCION USD'!A4256,$W4257)</f>
        <v>0</v>
      </c>
      <c r="X4256" s="90">
        <v>4247.0010000000002</v>
      </c>
      <c r="Y4256" s="90">
        <v>4248</v>
      </c>
      <c r="Z4256" s="144"/>
    </row>
    <row r="4257" spans="1:26" x14ac:dyDescent="0.2">
      <c r="A4257" s="3"/>
      <c r="B4257" s="3"/>
      <c r="C4257" s="3"/>
      <c r="D4257" s="3"/>
      <c r="E4257" s="3"/>
      <c r="F4257" s="3"/>
      <c r="G4257" s="3"/>
      <c r="I4257" s="143"/>
      <c r="J4257" s="143"/>
      <c r="K4257" s="143"/>
      <c r="L4257" s="143"/>
      <c r="M4257" s="237"/>
      <c r="N4257" s="143"/>
      <c r="O4257" s="143"/>
      <c r="P4257" s="143"/>
      <c r="Q4257" s="143"/>
      <c r="R4257" s="143"/>
      <c r="S4257" s="143"/>
      <c r="T4257" s="143"/>
      <c r="U4257" s="143"/>
      <c r="V4257" s="143"/>
      <c r="W4257" s="90">
        <f>IF(AND($AM$17&gt;=$X4257,$AM$17&lt;=$Y4257),'TARIFA ENTREGA A DIRECCION USD'!A4257,$W4258)</f>
        <v>0</v>
      </c>
      <c r="X4257" s="90">
        <v>4248.0010000000002</v>
      </c>
      <c r="Y4257" s="90">
        <v>4249</v>
      </c>
      <c r="Z4257" s="144"/>
    </row>
    <row r="4258" spans="1:26" x14ac:dyDescent="0.2">
      <c r="A4258" s="3"/>
      <c r="B4258" s="3"/>
      <c r="C4258" s="3"/>
      <c r="D4258" s="3"/>
      <c r="E4258" s="3"/>
      <c r="F4258" s="3"/>
      <c r="G4258" s="3"/>
      <c r="I4258" s="143"/>
      <c r="J4258" s="143"/>
      <c r="K4258" s="143"/>
      <c r="L4258" s="143"/>
      <c r="M4258" s="237"/>
      <c r="N4258" s="143"/>
      <c r="O4258" s="143"/>
      <c r="P4258" s="143"/>
      <c r="Q4258" s="143"/>
      <c r="R4258" s="143"/>
      <c r="S4258" s="143"/>
      <c r="T4258" s="143"/>
      <c r="U4258" s="143"/>
      <c r="V4258" s="143"/>
      <c r="W4258" s="90">
        <f>IF(AND($AM$17&gt;=$X4258,$AM$17&lt;=$Y4258),'TARIFA ENTREGA A DIRECCION USD'!A4258,$W4259)</f>
        <v>0</v>
      </c>
      <c r="X4258" s="90">
        <v>4249.0010000000002</v>
      </c>
      <c r="Y4258" s="90">
        <v>4250</v>
      </c>
      <c r="Z4258" s="144"/>
    </row>
    <row r="4259" spans="1:26" x14ac:dyDescent="0.2">
      <c r="A4259" s="3"/>
      <c r="B4259" s="3"/>
      <c r="C4259" s="3"/>
      <c r="D4259" s="3"/>
      <c r="E4259" s="3"/>
      <c r="F4259" s="3"/>
      <c r="G4259" s="3"/>
      <c r="I4259" s="143"/>
      <c r="J4259" s="143"/>
      <c r="K4259" s="143"/>
      <c r="L4259" s="143"/>
      <c r="M4259" s="237"/>
      <c r="N4259" s="143"/>
      <c r="O4259" s="143"/>
      <c r="P4259" s="143"/>
      <c r="Q4259" s="143"/>
      <c r="R4259" s="143"/>
      <c r="S4259" s="143"/>
      <c r="T4259" s="143"/>
      <c r="U4259" s="143"/>
      <c r="V4259" s="143"/>
      <c r="W4259" s="90">
        <f>IF(AND($AM$17&gt;=$X4259,$AM$17&lt;=$Y4259),'TARIFA ENTREGA A DIRECCION USD'!A4259,$W4260)</f>
        <v>0</v>
      </c>
      <c r="X4259" s="90">
        <v>4250.0010000000002</v>
      </c>
      <c r="Y4259" s="90">
        <v>4251</v>
      </c>
      <c r="Z4259" s="144"/>
    </row>
    <row r="4260" spans="1:26" x14ac:dyDescent="0.2">
      <c r="A4260" s="3"/>
      <c r="B4260" s="3"/>
      <c r="C4260" s="3"/>
      <c r="D4260" s="3"/>
      <c r="E4260" s="3"/>
      <c r="F4260" s="3"/>
      <c r="G4260" s="3"/>
      <c r="I4260" s="143"/>
      <c r="J4260" s="143"/>
      <c r="K4260" s="143"/>
      <c r="L4260" s="143"/>
      <c r="M4260" s="237"/>
      <c r="N4260" s="143"/>
      <c r="O4260" s="143"/>
      <c r="P4260" s="143"/>
      <c r="Q4260" s="143"/>
      <c r="R4260" s="143"/>
      <c r="S4260" s="143"/>
      <c r="T4260" s="143"/>
      <c r="U4260" s="143"/>
      <c r="V4260" s="143"/>
      <c r="W4260" s="90">
        <f>IF(AND($AM$17&gt;=$X4260,$AM$17&lt;=$Y4260),'TARIFA ENTREGA A DIRECCION USD'!A4260,$W4261)</f>
        <v>0</v>
      </c>
      <c r="X4260" s="90">
        <v>4251.0010000000002</v>
      </c>
      <c r="Y4260" s="90">
        <v>4252</v>
      </c>
      <c r="Z4260" s="144"/>
    </row>
    <row r="4261" spans="1:26" x14ac:dyDescent="0.2">
      <c r="A4261" s="3"/>
      <c r="B4261" s="3"/>
      <c r="C4261" s="3"/>
      <c r="D4261" s="3"/>
      <c r="E4261" s="3"/>
      <c r="F4261" s="3"/>
      <c r="G4261" s="3"/>
      <c r="I4261" s="143"/>
      <c r="J4261" s="143"/>
      <c r="K4261" s="143"/>
      <c r="L4261" s="143"/>
      <c r="M4261" s="237"/>
      <c r="N4261" s="143"/>
      <c r="O4261" s="143"/>
      <c r="P4261" s="143"/>
      <c r="Q4261" s="143"/>
      <c r="R4261" s="143"/>
      <c r="S4261" s="143"/>
      <c r="T4261" s="143"/>
      <c r="U4261" s="143"/>
      <c r="V4261" s="143"/>
      <c r="W4261" s="90">
        <f>IF(AND($AM$17&gt;=$X4261,$AM$17&lt;=$Y4261),'TARIFA ENTREGA A DIRECCION USD'!A4261,$W4262)</f>
        <v>0</v>
      </c>
      <c r="X4261" s="90">
        <v>4252.0010000000002</v>
      </c>
      <c r="Y4261" s="90">
        <v>4253</v>
      </c>
      <c r="Z4261" s="144"/>
    </row>
    <row r="4262" spans="1:26" x14ac:dyDescent="0.2">
      <c r="A4262" s="3"/>
      <c r="B4262" s="3"/>
      <c r="C4262" s="3"/>
      <c r="D4262" s="3"/>
      <c r="E4262" s="3"/>
      <c r="F4262" s="3"/>
      <c r="G4262" s="3"/>
      <c r="I4262" s="143"/>
      <c r="J4262" s="143"/>
      <c r="K4262" s="143"/>
      <c r="L4262" s="143"/>
      <c r="M4262" s="237"/>
      <c r="N4262" s="143"/>
      <c r="O4262" s="143"/>
      <c r="P4262" s="143"/>
      <c r="Q4262" s="143"/>
      <c r="R4262" s="143"/>
      <c r="S4262" s="143"/>
      <c r="T4262" s="143"/>
      <c r="U4262" s="143"/>
      <c r="V4262" s="143"/>
      <c r="W4262" s="90">
        <f>IF(AND($AM$17&gt;=$X4262,$AM$17&lt;=$Y4262),'TARIFA ENTREGA A DIRECCION USD'!A4262,$W4263)</f>
        <v>0</v>
      </c>
      <c r="X4262" s="90">
        <v>4253.0010000000002</v>
      </c>
      <c r="Y4262" s="90">
        <v>4254</v>
      </c>
      <c r="Z4262" s="144"/>
    </row>
    <row r="4263" spans="1:26" x14ac:dyDescent="0.2">
      <c r="A4263" s="3"/>
      <c r="B4263" s="3"/>
      <c r="C4263" s="3"/>
      <c r="D4263" s="3"/>
      <c r="E4263" s="3"/>
      <c r="F4263" s="3"/>
      <c r="G4263" s="3"/>
      <c r="I4263" s="143"/>
      <c r="J4263" s="143"/>
      <c r="K4263" s="143"/>
      <c r="L4263" s="143"/>
      <c r="M4263" s="237"/>
      <c r="N4263" s="143"/>
      <c r="O4263" s="143"/>
      <c r="P4263" s="143"/>
      <c r="Q4263" s="143"/>
      <c r="R4263" s="143"/>
      <c r="S4263" s="143"/>
      <c r="T4263" s="143"/>
      <c r="U4263" s="143"/>
      <c r="V4263" s="143"/>
      <c r="W4263" s="90">
        <f>IF(AND($AM$17&gt;=$X4263,$AM$17&lt;=$Y4263),'TARIFA ENTREGA A DIRECCION USD'!A4263,$W4264)</f>
        <v>0</v>
      </c>
      <c r="X4263" s="90">
        <v>4254.0010000000002</v>
      </c>
      <c r="Y4263" s="90">
        <v>4255</v>
      </c>
      <c r="Z4263" s="144"/>
    </row>
    <row r="4264" spans="1:26" x14ac:dyDescent="0.2">
      <c r="A4264" s="3"/>
      <c r="B4264" s="3"/>
      <c r="C4264" s="3"/>
      <c r="D4264" s="3"/>
      <c r="E4264" s="3"/>
      <c r="F4264" s="3"/>
      <c r="G4264" s="3"/>
      <c r="I4264" s="143"/>
      <c r="J4264" s="143"/>
      <c r="K4264" s="143"/>
      <c r="L4264" s="143"/>
      <c r="M4264" s="237"/>
      <c r="N4264" s="143"/>
      <c r="O4264" s="143"/>
      <c r="P4264" s="143"/>
      <c r="Q4264" s="143"/>
      <c r="R4264" s="143"/>
      <c r="S4264" s="143"/>
      <c r="T4264" s="143"/>
      <c r="U4264" s="143"/>
      <c r="V4264" s="143"/>
      <c r="W4264" s="90">
        <f>IF(AND($AM$17&gt;=$X4264,$AM$17&lt;=$Y4264),'TARIFA ENTREGA A DIRECCION USD'!A4264,$W4265)</f>
        <v>0</v>
      </c>
      <c r="X4264" s="90">
        <v>4255.0010000000002</v>
      </c>
      <c r="Y4264" s="90">
        <v>4256</v>
      </c>
      <c r="Z4264" s="144"/>
    </row>
    <row r="4265" spans="1:26" x14ac:dyDescent="0.2">
      <c r="A4265" s="3"/>
      <c r="B4265" s="3"/>
      <c r="C4265" s="3"/>
      <c r="D4265" s="3"/>
      <c r="E4265" s="3"/>
      <c r="F4265" s="3"/>
      <c r="G4265" s="3"/>
      <c r="I4265" s="143"/>
      <c r="J4265" s="143"/>
      <c r="K4265" s="143"/>
      <c r="L4265" s="143"/>
      <c r="M4265" s="237"/>
      <c r="N4265" s="143"/>
      <c r="O4265" s="143"/>
      <c r="P4265" s="143"/>
      <c r="Q4265" s="143"/>
      <c r="R4265" s="143"/>
      <c r="S4265" s="143"/>
      <c r="T4265" s="143"/>
      <c r="U4265" s="143"/>
      <c r="V4265" s="143"/>
      <c r="W4265" s="90">
        <f>IF(AND($AM$17&gt;=$X4265,$AM$17&lt;=$Y4265),'TARIFA ENTREGA A DIRECCION USD'!A4265,$W4266)</f>
        <v>0</v>
      </c>
      <c r="X4265" s="90">
        <v>4256.0010000000002</v>
      </c>
      <c r="Y4265" s="90">
        <v>4257</v>
      </c>
      <c r="Z4265" s="144"/>
    </row>
    <row r="4266" spans="1:26" x14ac:dyDescent="0.2">
      <c r="A4266" s="3"/>
      <c r="B4266" s="3"/>
      <c r="C4266" s="3"/>
      <c r="D4266" s="3"/>
      <c r="E4266" s="3"/>
      <c r="F4266" s="3"/>
      <c r="G4266" s="3"/>
      <c r="I4266" s="143"/>
      <c r="J4266" s="143"/>
      <c r="K4266" s="143"/>
      <c r="L4266" s="143"/>
      <c r="M4266" s="237"/>
      <c r="N4266" s="143"/>
      <c r="O4266" s="143"/>
      <c r="P4266" s="143"/>
      <c r="Q4266" s="143"/>
      <c r="R4266" s="143"/>
      <c r="S4266" s="143"/>
      <c r="T4266" s="143"/>
      <c r="U4266" s="143"/>
      <c r="V4266" s="143"/>
      <c r="W4266" s="90">
        <f>IF(AND($AM$17&gt;=$X4266,$AM$17&lt;=$Y4266),'TARIFA ENTREGA A DIRECCION USD'!A4266,$W4267)</f>
        <v>0</v>
      </c>
      <c r="X4266" s="90">
        <v>4257.0010000000002</v>
      </c>
      <c r="Y4266" s="90">
        <v>4258</v>
      </c>
      <c r="Z4266" s="144"/>
    </row>
    <row r="4267" spans="1:26" x14ac:dyDescent="0.2">
      <c r="A4267" s="3"/>
      <c r="B4267" s="3"/>
      <c r="C4267" s="3"/>
      <c r="D4267" s="3"/>
      <c r="E4267" s="3"/>
      <c r="F4267" s="3"/>
      <c r="G4267" s="3"/>
      <c r="I4267" s="143"/>
      <c r="J4267" s="143"/>
      <c r="K4267" s="143"/>
      <c r="L4267" s="143"/>
      <c r="M4267" s="237"/>
      <c r="N4267" s="143"/>
      <c r="O4267" s="143"/>
      <c r="P4267" s="143"/>
      <c r="Q4267" s="143"/>
      <c r="R4267" s="143"/>
      <c r="S4267" s="143"/>
      <c r="T4267" s="143"/>
      <c r="U4267" s="143"/>
      <c r="V4267" s="143"/>
      <c r="W4267" s="90">
        <f>IF(AND($AM$17&gt;=$X4267,$AM$17&lt;=$Y4267),'TARIFA ENTREGA A DIRECCION USD'!A4267,$W4268)</f>
        <v>0</v>
      </c>
      <c r="X4267" s="90">
        <v>4258.0010000000002</v>
      </c>
      <c r="Y4267" s="90">
        <v>4259</v>
      </c>
      <c r="Z4267" s="144"/>
    </row>
    <row r="4268" spans="1:26" x14ac:dyDescent="0.2">
      <c r="A4268" s="3"/>
      <c r="B4268" s="3"/>
      <c r="C4268" s="3"/>
      <c r="D4268" s="3"/>
      <c r="E4268" s="3"/>
      <c r="F4268" s="3"/>
      <c r="G4268" s="3"/>
      <c r="I4268" s="143"/>
      <c r="J4268" s="143"/>
      <c r="K4268" s="143"/>
      <c r="L4268" s="143"/>
      <c r="M4268" s="237"/>
      <c r="N4268" s="143"/>
      <c r="O4268" s="143"/>
      <c r="P4268" s="143"/>
      <c r="Q4268" s="143"/>
      <c r="R4268" s="143"/>
      <c r="S4268" s="143"/>
      <c r="T4268" s="143"/>
      <c r="U4268" s="143"/>
      <c r="V4268" s="143"/>
      <c r="W4268" s="90">
        <f>IF(AND($AM$17&gt;=$X4268,$AM$17&lt;=$Y4268),'TARIFA ENTREGA A DIRECCION USD'!A4268,$W4269)</f>
        <v>0</v>
      </c>
      <c r="X4268" s="90">
        <v>4259.0010000000002</v>
      </c>
      <c r="Y4268" s="90">
        <v>4260</v>
      </c>
      <c r="Z4268" s="144"/>
    </row>
    <row r="4269" spans="1:26" x14ac:dyDescent="0.2">
      <c r="A4269" s="3"/>
      <c r="B4269" s="3"/>
      <c r="C4269" s="3"/>
      <c r="D4269" s="3"/>
      <c r="E4269" s="3"/>
      <c r="F4269" s="3"/>
      <c r="G4269" s="3"/>
      <c r="I4269" s="143"/>
      <c r="J4269" s="143"/>
      <c r="K4269" s="143"/>
      <c r="L4269" s="143"/>
      <c r="M4269" s="237"/>
      <c r="N4269" s="143"/>
      <c r="O4269" s="143"/>
      <c r="P4269" s="143"/>
      <c r="Q4269" s="143"/>
      <c r="R4269" s="143"/>
      <c r="S4269" s="143"/>
      <c r="T4269" s="143"/>
      <c r="U4269" s="143"/>
      <c r="V4269" s="143"/>
      <c r="W4269" s="90">
        <f>IF(AND($AM$17&gt;=$X4269,$AM$17&lt;=$Y4269),'TARIFA ENTREGA A DIRECCION USD'!A4269,$W4270)</f>
        <v>0</v>
      </c>
      <c r="X4269" s="90">
        <v>4260.0010000000002</v>
      </c>
      <c r="Y4269" s="90">
        <v>4261</v>
      </c>
      <c r="Z4269" s="144"/>
    </row>
    <row r="4270" spans="1:26" x14ac:dyDescent="0.2">
      <c r="A4270" s="3"/>
      <c r="B4270" s="3"/>
      <c r="C4270" s="3"/>
      <c r="D4270" s="3"/>
      <c r="E4270" s="3"/>
      <c r="F4270" s="3"/>
      <c r="G4270" s="3"/>
      <c r="I4270" s="143"/>
      <c r="J4270" s="143"/>
      <c r="K4270" s="143"/>
      <c r="L4270" s="143"/>
      <c r="M4270" s="237"/>
      <c r="N4270" s="143"/>
      <c r="O4270" s="143"/>
      <c r="P4270" s="143"/>
      <c r="Q4270" s="143"/>
      <c r="R4270" s="143"/>
      <c r="S4270" s="143"/>
      <c r="T4270" s="143"/>
      <c r="U4270" s="143"/>
      <c r="V4270" s="143"/>
      <c r="W4270" s="90">
        <f>IF(AND($AM$17&gt;=$X4270,$AM$17&lt;=$Y4270),'TARIFA ENTREGA A DIRECCION USD'!A4270,$W4271)</f>
        <v>0</v>
      </c>
      <c r="X4270" s="90">
        <v>4261.0010000000002</v>
      </c>
      <c r="Y4270" s="90">
        <v>4262</v>
      </c>
      <c r="Z4270" s="144"/>
    </row>
    <row r="4271" spans="1:26" x14ac:dyDescent="0.2">
      <c r="A4271" s="3"/>
      <c r="B4271" s="3"/>
      <c r="C4271" s="3"/>
      <c r="D4271" s="3"/>
      <c r="E4271" s="3"/>
      <c r="F4271" s="3"/>
      <c r="G4271" s="3"/>
      <c r="I4271" s="143"/>
      <c r="J4271" s="143"/>
      <c r="K4271" s="143"/>
      <c r="L4271" s="143"/>
      <c r="M4271" s="237"/>
      <c r="N4271" s="143"/>
      <c r="O4271" s="143"/>
      <c r="P4271" s="143"/>
      <c r="Q4271" s="143"/>
      <c r="R4271" s="143"/>
      <c r="S4271" s="143"/>
      <c r="T4271" s="143"/>
      <c r="U4271" s="143"/>
      <c r="V4271" s="143"/>
      <c r="W4271" s="90">
        <f>IF(AND($AM$17&gt;=$X4271,$AM$17&lt;=$Y4271),'TARIFA ENTREGA A DIRECCION USD'!A4271,$W4272)</f>
        <v>0</v>
      </c>
      <c r="X4271" s="90">
        <v>4262.0010000000002</v>
      </c>
      <c r="Y4271" s="90">
        <v>4263</v>
      </c>
      <c r="Z4271" s="144"/>
    </row>
    <row r="4272" spans="1:26" x14ac:dyDescent="0.2">
      <c r="A4272" s="3"/>
      <c r="B4272" s="3"/>
      <c r="C4272" s="3"/>
      <c r="D4272" s="3"/>
      <c r="E4272" s="3"/>
      <c r="F4272" s="3"/>
      <c r="G4272" s="3"/>
      <c r="I4272" s="143"/>
      <c r="J4272" s="143"/>
      <c r="K4272" s="143"/>
      <c r="L4272" s="143"/>
      <c r="M4272" s="237"/>
      <c r="N4272" s="143"/>
      <c r="O4272" s="143"/>
      <c r="P4272" s="143"/>
      <c r="Q4272" s="143"/>
      <c r="R4272" s="143"/>
      <c r="S4272" s="143"/>
      <c r="T4272" s="143"/>
      <c r="U4272" s="143"/>
      <c r="V4272" s="143"/>
      <c r="W4272" s="90">
        <f>IF(AND($AM$17&gt;=$X4272,$AM$17&lt;=$Y4272),'TARIFA ENTREGA A DIRECCION USD'!A4272,$W4273)</f>
        <v>0</v>
      </c>
      <c r="X4272" s="90">
        <v>4263.0010000000002</v>
      </c>
      <c r="Y4272" s="90">
        <v>4264</v>
      </c>
      <c r="Z4272" s="144"/>
    </row>
    <row r="4273" spans="1:26" x14ac:dyDescent="0.2">
      <c r="A4273" s="3"/>
      <c r="B4273" s="3"/>
      <c r="C4273" s="3"/>
      <c r="D4273" s="3"/>
      <c r="E4273" s="3"/>
      <c r="F4273" s="3"/>
      <c r="G4273" s="3"/>
      <c r="I4273" s="143"/>
      <c r="J4273" s="143"/>
      <c r="K4273" s="143"/>
      <c r="L4273" s="143"/>
      <c r="M4273" s="237"/>
      <c r="N4273" s="143"/>
      <c r="O4273" s="143"/>
      <c r="P4273" s="143"/>
      <c r="Q4273" s="143"/>
      <c r="R4273" s="143"/>
      <c r="S4273" s="143"/>
      <c r="T4273" s="143"/>
      <c r="U4273" s="143"/>
      <c r="V4273" s="143"/>
      <c r="W4273" s="90">
        <f>IF(AND($AM$17&gt;=$X4273,$AM$17&lt;=$Y4273),'TARIFA ENTREGA A DIRECCION USD'!A4273,$W4274)</f>
        <v>0</v>
      </c>
      <c r="X4273" s="90">
        <v>4264.0010000000002</v>
      </c>
      <c r="Y4273" s="90">
        <v>4265</v>
      </c>
      <c r="Z4273" s="144"/>
    </row>
    <row r="4274" spans="1:26" x14ac:dyDescent="0.2">
      <c r="A4274" s="3"/>
      <c r="B4274" s="3"/>
      <c r="C4274" s="3"/>
      <c r="D4274" s="3"/>
      <c r="E4274" s="3"/>
      <c r="F4274" s="3"/>
      <c r="G4274" s="3"/>
      <c r="I4274" s="143"/>
      <c r="J4274" s="143"/>
      <c r="K4274" s="143"/>
      <c r="L4274" s="143"/>
      <c r="M4274" s="237"/>
      <c r="N4274" s="143"/>
      <c r="O4274" s="143"/>
      <c r="P4274" s="143"/>
      <c r="Q4274" s="143"/>
      <c r="R4274" s="143"/>
      <c r="S4274" s="143"/>
      <c r="T4274" s="143"/>
      <c r="U4274" s="143"/>
      <c r="V4274" s="143"/>
      <c r="W4274" s="90">
        <f>IF(AND($AM$17&gt;=$X4274,$AM$17&lt;=$Y4274),'TARIFA ENTREGA A DIRECCION USD'!A4274,$W4275)</f>
        <v>0</v>
      </c>
      <c r="X4274" s="90">
        <v>4265.0010000000002</v>
      </c>
      <c r="Y4274" s="90">
        <v>4266</v>
      </c>
      <c r="Z4274" s="144"/>
    </row>
    <row r="4275" spans="1:26" x14ac:dyDescent="0.2">
      <c r="A4275" s="3"/>
      <c r="B4275" s="3"/>
      <c r="C4275" s="3"/>
      <c r="D4275" s="3"/>
      <c r="E4275" s="3"/>
      <c r="F4275" s="3"/>
      <c r="G4275" s="3"/>
      <c r="I4275" s="143"/>
      <c r="J4275" s="143"/>
      <c r="K4275" s="143"/>
      <c r="L4275" s="143"/>
      <c r="M4275" s="237"/>
      <c r="N4275" s="143"/>
      <c r="O4275" s="143"/>
      <c r="P4275" s="143"/>
      <c r="Q4275" s="143"/>
      <c r="R4275" s="143"/>
      <c r="S4275" s="143"/>
      <c r="T4275" s="143"/>
      <c r="U4275" s="143"/>
      <c r="V4275" s="143"/>
      <c r="W4275" s="90">
        <f>IF(AND($AM$17&gt;=$X4275,$AM$17&lt;=$Y4275),'TARIFA ENTREGA A DIRECCION USD'!A4275,$W4276)</f>
        <v>0</v>
      </c>
      <c r="X4275" s="90">
        <v>4266.0010000000002</v>
      </c>
      <c r="Y4275" s="90">
        <v>4267</v>
      </c>
      <c r="Z4275" s="144"/>
    </row>
    <row r="4276" spans="1:26" x14ac:dyDescent="0.2">
      <c r="A4276" s="3"/>
      <c r="B4276" s="3"/>
      <c r="C4276" s="3"/>
      <c r="D4276" s="3"/>
      <c r="E4276" s="3"/>
      <c r="F4276" s="3"/>
      <c r="G4276" s="3"/>
      <c r="I4276" s="143"/>
      <c r="J4276" s="143"/>
      <c r="K4276" s="143"/>
      <c r="L4276" s="143"/>
      <c r="M4276" s="237"/>
      <c r="N4276" s="143"/>
      <c r="O4276" s="143"/>
      <c r="P4276" s="143"/>
      <c r="Q4276" s="143"/>
      <c r="R4276" s="143"/>
      <c r="S4276" s="143"/>
      <c r="T4276" s="143"/>
      <c r="U4276" s="143"/>
      <c r="V4276" s="143"/>
      <c r="W4276" s="90">
        <f>IF(AND($AM$17&gt;=$X4276,$AM$17&lt;=$Y4276),'TARIFA ENTREGA A DIRECCION USD'!A4276,$W4277)</f>
        <v>0</v>
      </c>
      <c r="X4276" s="90">
        <v>4267.0010000000002</v>
      </c>
      <c r="Y4276" s="90">
        <v>4268</v>
      </c>
      <c r="Z4276" s="144"/>
    </row>
    <row r="4277" spans="1:26" x14ac:dyDescent="0.2">
      <c r="A4277" s="3"/>
      <c r="B4277" s="3"/>
      <c r="C4277" s="3"/>
      <c r="D4277" s="3"/>
      <c r="E4277" s="3"/>
      <c r="F4277" s="3"/>
      <c r="G4277" s="3"/>
      <c r="I4277" s="143"/>
      <c r="J4277" s="143"/>
      <c r="K4277" s="143"/>
      <c r="L4277" s="143"/>
      <c r="M4277" s="237"/>
      <c r="N4277" s="143"/>
      <c r="O4277" s="143"/>
      <c r="P4277" s="143"/>
      <c r="Q4277" s="143"/>
      <c r="R4277" s="143"/>
      <c r="S4277" s="143"/>
      <c r="T4277" s="143"/>
      <c r="U4277" s="143"/>
      <c r="V4277" s="143"/>
      <c r="W4277" s="90">
        <f>IF(AND($AM$17&gt;=$X4277,$AM$17&lt;=$Y4277),'TARIFA ENTREGA A DIRECCION USD'!A4277,$W4278)</f>
        <v>0</v>
      </c>
      <c r="X4277" s="90">
        <v>4268.0010000000002</v>
      </c>
      <c r="Y4277" s="90">
        <v>4269</v>
      </c>
      <c r="Z4277" s="144"/>
    </row>
    <row r="4278" spans="1:26" x14ac:dyDescent="0.2">
      <c r="A4278" s="3"/>
      <c r="B4278" s="3"/>
      <c r="C4278" s="3"/>
      <c r="D4278" s="3"/>
      <c r="E4278" s="3"/>
      <c r="F4278" s="3"/>
      <c r="G4278" s="3"/>
      <c r="I4278" s="143"/>
      <c r="J4278" s="143"/>
      <c r="K4278" s="143"/>
      <c r="L4278" s="143"/>
      <c r="M4278" s="237"/>
      <c r="N4278" s="143"/>
      <c r="O4278" s="143"/>
      <c r="P4278" s="143"/>
      <c r="Q4278" s="143"/>
      <c r="R4278" s="143"/>
      <c r="S4278" s="143"/>
      <c r="T4278" s="143"/>
      <c r="U4278" s="143"/>
      <c r="V4278" s="143"/>
      <c r="W4278" s="90">
        <f>IF(AND($AM$17&gt;=$X4278,$AM$17&lt;=$Y4278),'TARIFA ENTREGA A DIRECCION USD'!A4278,$W4279)</f>
        <v>0</v>
      </c>
      <c r="X4278" s="90">
        <v>4269.0010000000002</v>
      </c>
      <c r="Y4278" s="90">
        <v>4270</v>
      </c>
      <c r="Z4278" s="144"/>
    </row>
    <row r="4279" spans="1:26" x14ac:dyDescent="0.2">
      <c r="A4279" s="3"/>
      <c r="B4279" s="3"/>
      <c r="C4279" s="3"/>
      <c r="D4279" s="3"/>
      <c r="E4279" s="3"/>
      <c r="F4279" s="3"/>
      <c r="G4279" s="3"/>
      <c r="I4279" s="143"/>
      <c r="J4279" s="143"/>
      <c r="K4279" s="143"/>
      <c r="L4279" s="143"/>
      <c r="M4279" s="237"/>
      <c r="N4279" s="143"/>
      <c r="O4279" s="143"/>
      <c r="P4279" s="143"/>
      <c r="Q4279" s="143"/>
      <c r="R4279" s="143"/>
      <c r="S4279" s="143"/>
      <c r="T4279" s="143"/>
      <c r="U4279" s="143"/>
      <c r="V4279" s="143"/>
      <c r="W4279" s="90">
        <f>IF(AND($AM$17&gt;=$X4279,$AM$17&lt;=$Y4279),'TARIFA ENTREGA A DIRECCION USD'!A4279,$W4280)</f>
        <v>0</v>
      </c>
      <c r="X4279" s="90">
        <v>4270.0010000000002</v>
      </c>
      <c r="Y4279" s="90">
        <v>4271</v>
      </c>
      <c r="Z4279" s="144"/>
    </row>
    <row r="4280" spans="1:26" x14ac:dyDescent="0.2">
      <c r="A4280" s="3"/>
      <c r="B4280" s="3"/>
      <c r="C4280" s="3"/>
      <c r="D4280" s="3"/>
      <c r="E4280" s="3"/>
      <c r="F4280" s="3"/>
      <c r="G4280" s="3"/>
      <c r="I4280" s="143"/>
      <c r="J4280" s="143"/>
      <c r="K4280" s="143"/>
      <c r="L4280" s="143"/>
      <c r="M4280" s="237"/>
      <c r="N4280" s="143"/>
      <c r="O4280" s="143"/>
      <c r="P4280" s="143"/>
      <c r="Q4280" s="143"/>
      <c r="R4280" s="143"/>
      <c r="S4280" s="143"/>
      <c r="T4280" s="143"/>
      <c r="U4280" s="143"/>
      <c r="V4280" s="143"/>
      <c r="W4280" s="90">
        <f>IF(AND($AM$17&gt;=$X4280,$AM$17&lt;=$Y4280),'TARIFA ENTREGA A DIRECCION USD'!A4280,$W4281)</f>
        <v>0</v>
      </c>
      <c r="X4280" s="90">
        <v>4271.0010000000002</v>
      </c>
      <c r="Y4280" s="90">
        <v>4272</v>
      </c>
      <c r="Z4280" s="144"/>
    </row>
    <row r="4281" spans="1:26" x14ac:dyDescent="0.2">
      <c r="A4281" s="3"/>
      <c r="B4281" s="3"/>
      <c r="C4281" s="3"/>
      <c r="D4281" s="3"/>
      <c r="E4281" s="3"/>
      <c r="F4281" s="3"/>
      <c r="G4281" s="3"/>
      <c r="I4281" s="143"/>
      <c r="J4281" s="143"/>
      <c r="K4281" s="143"/>
      <c r="L4281" s="143"/>
      <c r="M4281" s="237"/>
      <c r="N4281" s="143"/>
      <c r="O4281" s="143"/>
      <c r="P4281" s="143"/>
      <c r="Q4281" s="143"/>
      <c r="R4281" s="143"/>
      <c r="S4281" s="143"/>
      <c r="T4281" s="143"/>
      <c r="U4281" s="143"/>
      <c r="V4281" s="143"/>
      <c r="W4281" s="90">
        <f>IF(AND($AM$17&gt;=$X4281,$AM$17&lt;=$Y4281),'TARIFA ENTREGA A DIRECCION USD'!A4281,$W4282)</f>
        <v>0</v>
      </c>
      <c r="X4281" s="90">
        <v>4272.0010000000002</v>
      </c>
      <c r="Y4281" s="90">
        <v>4273</v>
      </c>
      <c r="Z4281" s="144"/>
    </row>
    <row r="4282" spans="1:26" x14ac:dyDescent="0.2">
      <c r="A4282" s="3"/>
      <c r="B4282" s="3"/>
      <c r="C4282" s="3"/>
      <c r="D4282" s="3"/>
      <c r="E4282" s="3"/>
      <c r="F4282" s="3"/>
      <c r="G4282" s="3"/>
      <c r="I4282" s="143"/>
      <c r="J4282" s="143"/>
      <c r="K4282" s="143"/>
      <c r="L4282" s="143"/>
      <c r="M4282" s="237"/>
      <c r="N4282" s="143"/>
      <c r="O4282" s="143"/>
      <c r="P4282" s="143"/>
      <c r="Q4282" s="143"/>
      <c r="R4282" s="143"/>
      <c r="S4282" s="143"/>
      <c r="T4282" s="143"/>
      <c r="U4282" s="143"/>
      <c r="V4282" s="143"/>
      <c r="W4282" s="90">
        <f>IF(AND($AM$17&gt;=$X4282,$AM$17&lt;=$Y4282),'TARIFA ENTREGA A DIRECCION USD'!A4282,$W4283)</f>
        <v>0</v>
      </c>
      <c r="X4282" s="90">
        <v>4273.0010000000002</v>
      </c>
      <c r="Y4282" s="90">
        <v>4274</v>
      </c>
      <c r="Z4282" s="144"/>
    </row>
    <row r="4283" spans="1:26" x14ac:dyDescent="0.2">
      <c r="A4283" s="3"/>
      <c r="B4283" s="3"/>
      <c r="C4283" s="3"/>
      <c r="D4283" s="3"/>
      <c r="E4283" s="3"/>
      <c r="F4283" s="3"/>
      <c r="G4283" s="3"/>
      <c r="I4283" s="143"/>
      <c r="J4283" s="143"/>
      <c r="K4283" s="143"/>
      <c r="L4283" s="143"/>
      <c r="M4283" s="237"/>
      <c r="N4283" s="143"/>
      <c r="O4283" s="143"/>
      <c r="P4283" s="143"/>
      <c r="Q4283" s="143"/>
      <c r="R4283" s="143"/>
      <c r="S4283" s="143"/>
      <c r="T4283" s="143"/>
      <c r="U4283" s="143"/>
      <c r="V4283" s="143"/>
      <c r="W4283" s="90">
        <f>IF(AND($AM$17&gt;=$X4283,$AM$17&lt;=$Y4283),'TARIFA ENTREGA A DIRECCION USD'!A4283,$W4284)</f>
        <v>0</v>
      </c>
      <c r="X4283" s="90">
        <v>4274.0010000000002</v>
      </c>
      <c r="Y4283" s="90">
        <v>4275</v>
      </c>
      <c r="Z4283" s="144"/>
    </row>
    <row r="4284" spans="1:26" x14ac:dyDescent="0.2">
      <c r="A4284" s="3"/>
      <c r="B4284" s="3"/>
      <c r="C4284" s="3"/>
      <c r="D4284" s="3"/>
      <c r="E4284" s="3"/>
      <c r="F4284" s="3"/>
      <c r="G4284" s="3"/>
      <c r="I4284" s="143"/>
      <c r="J4284" s="143"/>
      <c r="K4284" s="143"/>
      <c r="L4284" s="143"/>
      <c r="M4284" s="237"/>
      <c r="N4284" s="143"/>
      <c r="O4284" s="143"/>
      <c r="P4284" s="143"/>
      <c r="Q4284" s="143"/>
      <c r="R4284" s="143"/>
      <c r="S4284" s="143"/>
      <c r="T4284" s="143"/>
      <c r="U4284" s="143"/>
      <c r="V4284" s="143"/>
      <c r="W4284" s="90">
        <f>IF(AND($AM$17&gt;=$X4284,$AM$17&lt;=$Y4284),'TARIFA ENTREGA A DIRECCION USD'!A4284,$W4285)</f>
        <v>0</v>
      </c>
      <c r="X4284" s="90">
        <v>4275.0010000000002</v>
      </c>
      <c r="Y4284" s="90">
        <v>4276</v>
      </c>
      <c r="Z4284" s="144"/>
    </row>
    <row r="4285" spans="1:26" x14ac:dyDescent="0.2">
      <c r="A4285" s="3"/>
      <c r="B4285" s="3"/>
      <c r="C4285" s="3"/>
      <c r="D4285" s="3"/>
      <c r="E4285" s="3"/>
      <c r="F4285" s="3"/>
      <c r="G4285" s="3"/>
      <c r="I4285" s="143"/>
      <c r="J4285" s="143"/>
      <c r="K4285" s="143"/>
      <c r="L4285" s="143"/>
      <c r="M4285" s="237"/>
      <c r="N4285" s="143"/>
      <c r="O4285" s="143"/>
      <c r="P4285" s="143"/>
      <c r="Q4285" s="143"/>
      <c r="R4285" s="143"/>
      <c r="S4285" s="143"/>
      <c r="T4285" s="143"/>
      <c r="U4285" s="143"/>
      <c r="V4285" s="143"/>
      <c r="W4285" s="90">
        <f>IF(AND($AM$17&gt;=$X4285,$AM$17&lt;=$Y4285),'TARIFA ENTREGA A DIRECCION USD'!A4285,$W4286)</f>
        <v>0</v>
      </c>
      <c r="X4285" s="90">
        <v>4276.0010000000002</v>
      </c>
      <c r="Y4285" s="90">
        <v>4277</v>
      </c>
      <c r="Z4285" s="144"/>
    </row>
    <row r="4286" spans="1:26" x14ac:dyDescent="0.2">
      <c r="A4286" s="3"/>
      <c r="B4286" s="3"/>
      <c r="C4286" s="3"/>
      <c r="D4286" s="3"/>
      <c r="E4286" s="3"/>
      <c r="F4286" s="3"/>
      <c r="G4286" s="3"/>
      <c r="I4286" s="143"/>
      <c r="J4286" s="143"/>
      <c r="K4286" s="143"/>
      <c r="L4286" s="143"/>
      <c r="M4286" s="237"/>
      <c r="N4286" s="143"/>
      <c r="O4286" s="143"/>
      <c r="P4286" s="143"/>
      <c r="Q4286" s="143"/>
      <c r="R4286" s="143"/>
      <c r="S4286" s="143"/>
      <c r="T4286" s="143"/>
      <c r="U4286" s="143"/>
      <c r="V4286" s="143"/>
      <c r="W4286" s="90">
        <f>IF(AND($AM$17&gt;=$X4286,$AM$17&lt;=$Y4286),'TARIFA ENTREGA A DIRECCION USD'!A4286,$W4287)</f>
        <v>0</v>
      </c>
      <c r="X4286" s="90">
        <v>4277.0010000000002</v>
      </c>
      <c r="Y4286" s="90">
        <v>4278</v>
      </c>
      <c r="Z4286" s="144"/>
    </row>
    <row r="4287" spans="1:26" x14ac:dyDescent="0.2">
      <c r="A4287" s="3"/>
      <c r="B4287" s="3"/>
      <c r="C4287" s="3"/>
      <c r="D4287" s="3"/>
      <c r="E4287" s="3"/>
      <c r="F4287" s="3"/>
      <c r="G4287" s="3"/>
      <c r="I4287" s="143"/>
      <c r="J4287" s="143"/>
      <c r="K4287" s="143"/>
      <c r="L4287" s="143"/>
      <c r="M4287" s="237"/>
      <c r="N4287" s="143"/>
      <c r="O4287" s="143"/>
      <c r="P4287" s="143"/>
      <c r="Q4287" s="143"/>
      <c r="R4287" s="143"/>
      <c r="S4287" s="143"/>
      <c r="T4287" s="143"/>
      <c r="U4287" s="143"/>
      <c r="V4287" s="143"/>
      <c r="W4287" s="90">
        <f>IF(AND($AM$17&gt;=$X4287,$AM$17&lt;=$Y4287),'TARIFA ENTREGA A DIRECCION USD'!A4287,$W4288)</f>
        <v>0</v>
      </c>
      <c r="X4287" s="90">
        <v>4278.0010000000002</v>
      </c>
      <c r="Y4287" s="90">
        <v>4279</v>
      </c>
      <c r="Z4287" s="144"/>
    </row>
    <row r="4288" spans="1:26" x14ac:dyDescent="0.2">
      <c r="A4288" s="3"/>
      <c r="B4288" s="3"/>
      <c r="C4288" s="3"/>
      <c r="D4288" s="3"/>
      <c r="E4288" s="3"/>
      <c r="F4288" s="3"/>
      <c r="G4288" s="3"/>
      <c r="I4288" s="143"/>
      <c r="J4288" s="143"/>
      <c r="K4288" s="143"/>
      <c r="L4288" s="143"/>
      <c r="M4288" s="237"/>
      <c r="N4288" s="143"/>
      <c r="O4288" s="143"/>
      <c r="P4288" s="143"/>
      <c r="Q4288" s="143"/>
      <c r="R4288" s="143"/>
      <c r="S4288" s="143"/>
      <c r="T4288" s="143"/>
      <c r="U4288" s="143"/>
      <c r="V4288" s="143"/>
      <c r="W4288" s="90">
        <f>IF(AND($AM$17&gt;=$X4288,$AM$17&lt;=$Y4288),'TARIFA ENTREGA A DIRECCION USD'!A4288,$W4289)</f>
        <v>0</v>
      </c>
      <c r="X4288" s="90">
        <v>4279.0010000000002</v>
      </c>
      <c r="Y4288" s="90">
        <v>4280</v>
      </c>
      <c r="Z4288" s="144"/>
    </row>
    <row r="4289" spans="1:26" x14ac:dyDescent="0.2">
      <c r="A4289" s="3"/>
      <c r="B4289" s="3"/>
      <c r="C4289" s="3"/>
      <c r="D4289" s="3"/>
      <c r="E4289" s="3"/>
      <c r="F4289" s="3"/>
      <c r="G4289" s="3"/>
      <c r="I4289" s="143"/>
      <c r="J4289" s="143"/>
      <c r="K4289" s="143"/>
      <c r="L4289" s="143"/>
      <c r="M4289" s="237"/>
      <c r="N4289" s="143"/>
      <c r="O4289" s="143"/>
      <c r="P4289" s="143"/>
      <c r="Q4289" s="143"/>
      <c r="R4289" s="143"/>
      <c r="S4289" s="143"/>
      <c r="T4289" s="143"/>
      <c r="U4289" s="143"/>
      <c r="V4289" s="143"/>
      <c r="W4289" s="90">
        <f>IF(AND($AM$17&gt;=$X4289,$AM$17&lt;=$Y4289),'TARIFA ENTREGA A DIRECCION USD'!A4289,$W4290)</f>
        <v>0</v>
      </c>
      <c r="X4289" s="90">
        <v>4280.0010000000002</v>
      </c>
      <c r="Y4289" s="90">
        <v>4281</v>
      </c>
      <c r="Z4289" s="144"/>
    </row>
    <row r="4290" spans="1:26" x14ac:dyDescent="0.2">
      <c r="A4290" s="3"/>
      <c r="B4290" s="3"/>
      <c r="C4290" s="3"/>
      <c r="D4290" s="3"/>
      <c r="E4290" s="3"/>
      <c r="F4290" s="3"/>
      <c r="G4290" s="3"/>
      <c r="I4290" s="143"/>
      <c r="J4290" s="143"/>
      <c r="K4290" s="143"/>
      <c r="L4290" s="143"/>
      <c r="M4290" s="237"/>
      <c r="N4290" s="143"/>
      <c r="O4290" s="143"/>
      <c r="P4290" s="143"/>
      <c r="Q4290" s="143"/>
      <c r="R4290" s="143"/>
      <c r="S4290" s="143"/>
      <c r="T4290" s="143"/>
      <c r="U4290" s="143"/>
      <c r="V4290" s="143"/>
      <c r="W4290" s="90">
        <f>IF(AND($AM$17&gt;=$X4290,$AM$17&lt;=$Y4290),'TARIFA ENTREGA A DIRECCION USD'!A4290,$W4291)</f>
        <v>0</v>
      </c>
      <c r="X4290" s="90">
        <v>4281.0010000000002</v>
      </c>
      <c r="Y4290" s="90">
        <v>4282</v>
      </c>
      <c r="Z4290" s="144"/>
    </row>
    <row r="4291" spans="1:26" x14ac:dyDescent="0.2">
      <c r="A4291" s="3"/>
      <c r="B4291" s="3"/>
      <c r="C4291" s="3"/>
      <c r="D4291" s="3"/>
      <c r="E4291" s="3"/>
      <c r="F4291" s="3"/>
      <c r="G4291" s="3"/>
      <c r="I4291" s="143"/>
      <c r="J4291" s="143"/>
      <c r="K4291" s="143"/>
      <c r="L4291" s="143"/>
      <c r="M4291" s="237"/>
      <c r="N4291" s="143"/>
      <c r="O4291" s="143"/>
      <c r="P4291" s="143"/>
      <c r="Q4291" s="143"/>
      <c r="R4291" s="143"/>
      <c r="S4291" s="143"/>
      <c r="T4291" s="143"/>
      <c r="U4291" s="143"/>
      <c r="V4291" s="143"/>
      <c r="W4291" s="90">
        <f>IF(AND($AM$17&gt;=$X4291,$AM$17&lt;=$Y4291),'TARIFA ENTREGA A DIRECCION USD'!A4291,$W4292)</f>
        <v>0</v>
      </c>
      <c r="X4291" s="90">
        <v>4282.0010000000002</v>
      </c>
      <c r="Y4291" s="90">
        <v>4283</v>
      </c>
      <c r="Z4291" s="144"/>
    </row>
    <row r="4292" spans="1:26" x14ac:dyDescent="0.2">
      <c r="A4292" s="3"/>
      <c r="B4292" s="3"/>
      <c r="C4292" s="3"/>
      <c r="D4292" s="3"/>
      <c r="E4292" s="3"/>
      <c r="F4292" s="3"/>
      <c r="G4292" s="3"/>
      <c r="I4292" s="143"/>
      <c r="J4292" s="143"/>
      <c r="K4292" s="143"/>
      <c r="L4292" s="143"/>
      <c r="M4292" s="237"/>
      <c r="N4292" s="143"/>
      <c r="O4292" s="143"/>
      <c r="P4292" s="143"/>
      <c r="Q4292" s="143"/>
      <c r="R4292" s="143"/>
      <c r="S4292" s="143"/>
      <c r="T4292" s="143"/>
      <c r="U4292" s="143"/>
      <c r="V4292" s="143"/>
      <c r="W4292" s="90">
        <f>IF(AND($AM$17&gt;=$X4292,$AM$17&lt;=$Y4292),'TARIFA ENTREGA A DIRECCION USD'!A4292,$W4293)</f>
        <v>0</v>
      </c>
      <c r="X4292" s="90">
        <v>4283.0010000000002</v>
      </c>
      <c r="Y4292" s="90">
        <v>4284</v>
      </c>
      <c r="Z4292" s="144"/>
    </row>
    <row r="4293" spans="1:26" x14ac:dyDescent="0.2">
      <c r="A4293" s="3"/>
      <c r="B4293" s="3"/>
      <c r="C4293" s="3"/>
      <c r="D4293" s="3"/>
      <c r="E4293" s="3"/>
      <c r="F4293" s="3"/>
      <c r="G4293" s="3"/>
      <c r="I4293" s="143"/>
      <c r="J4293" s="143"/>
      <c r="K4293" s="143"/>
      <c r="L4293" s="143"/>
      <c r="M4293" s="237"/>
      <c r="N4293" s="143"/>
      <c r="O4293" s="143"/>
      <c r="P4293" s="143"/>
      <c r="Q4293" s="143"/>
      <c r="R4293" s="143"/>
      <c r="S4293" s="143"/>
      <c r="T4293" s="143"/>
      <c r="U4293" s="143"/>
      <c r="V4293" s="143"/>
      <c r="W4293" s="90">
        <f>IF(AND($AM$17&gt;=$X4293,$AM$17&lt;=$Y4293),'TARIFA ENTREGA A DIRECCION USD'!A4293,$W4294)</f>
        <v>0</v>
      </c>
      <c r="X4293" s="90">
        <v>4284.0010000000002</v>
      </c>
      <c r="Y4293" s="90">
        <v>4285</v>
      </c>
      <c r="Z4293" s="144"/>
    </row>
    <row r="4294" spans="1:26" x14ac:dyDescent="0.2">
      <c r="A4294" s="3"/>
      <c r="B4294" s="3"/>
      <c r="C4294" s="3"/>
      <c r="D4294" s="3"/>
      <c r="E4294" s="3"/>
      <c r="F4294" s="3"/>
      <c r="G4294" s="3"/>
      <c r="I4294" s="143"/>
      <c r="J4294" s="143"/>
      <c r="K4294" s="143"/>
      <c r="L4294" s="143"/>
      <c r="M4294" s="237"/>
      <c r="N4294" s="143"/>
      <c r="O4294" s="143"/>
      <c r="P4294" s="143"/>
      <c r="Q4294" s="143"/>
      <c r="R4294" s="143"/>
      <c r="S4294" s="143"/>
      <c r="T4294" s="143"/>
      <c r="U4294" s="143"/>
      <c r="V4294" s="143"/>
      <c r="W4294" s="90">
        <f>IF(AND($AM$17&gt;=$X4294,$AM$17&lt;=$Y4294),'TARIFA ENTREGA A DIRECCION USD'!A4294,$W4295)</f>
        <v>0</v>
      </c>
      <c r="X4294" s="90">
        <v>4285.0010000000002</v>
      </c>
      <c r="Y4294" s="90">
        <v>4286</v>
      </c>
      <c r="Z4294" s="144"/>
    </row>
    <row r="4295" spans="1:26" x14ac:dyDescent="0.2">
      <c r="A4295" s="3"/>
      <c r="B4295" s="3"/>
      <c r="C4295" s="3"/>
      <c r="D4295" s="3"/>
      <c r="E4295" s="3"/>
      <c r="F4295" s="3"/>
      <c r="G4295" s="3"/>
      <c r="I4295" s="143"/>
      <c r="J4295" s="143"/>
      <c r="K4295" s="143"/>
      <c r="L4295" s="143"/>
      <c r="M4295" s="237"/>
      <c r="N4295" s="143"/>
      <c r="O4295" s="143"/>
      <c r="P4295" s="143"/>
      <c r="Q4295" s="143"/>
      <c r="R4295" s="143"/>
      <c r="S4295" s="143"/>
      <c r="T4295" s="143"/>
      <c r="U4295" s="143"/>
      <c r="V4295" s="143"/>
      <c r="W4295" s="90">
        <f>IF(AND($AM$17&gt;=$X4295,$AM$17&lt;=$Y4295),'TARIFA ENTREGA A DIRECCION USD'!A4295,$W4296)</f>
        <v>0</v>
      </c>
      <c r="X4295" s="90">
        <v>4286.0010000000002</v>
      </c>
      <c r="Y4295" s="90">
        <v>4287</v>
      </c>
      <c r="Z4295" s="144"/>
    </row>
    <row r="4296" spans="1:26" x14ac:dyDescent="0.2">
      <c r="A4296" s="3"/>
      <c r="B4296" s="3"/>
      <c r="C4296" s="3"/>
      <c r="D4296" s="3"/>
      <c r="E4296" s="3"/>
      <c r="F4296" s="3"/>
      <c r="G4296" s="3"/>
      <c r="I4296" s="143"/>
      <c r="J4296" s="143"/>
      <c r="K4296" s="143"/>
      <c r="L4296" s="143"/>
      <c r="M4296" s="237"/>
      <c r="N4296" s="143"/>
      <c r="O4296" s="143"/>
      <c r="P4296" s="143"/>
      <c r="Q4296" s="143"/>
      <c r="R4296" s="143"/>
      <c r="S4296" s="143"/>
      <c r="T4296" s="143"/>
      <c r="U4296" s="143"/>
      <c r="V4296" s="143"/>
      <c r="W4296" s="90">
        <f>IF(AND($AM$17&gt;=$X4296,$AM$17&lt;=$Y4296),'TARIFA ENTREGA A DIRECCION USD'!A4296,$W4297)</f>
        <v>0</v>
      </c>
      <c r="X4296" s="90">
        <v>4287.0010000000002</v>
      </c>
      <c r="Y4296" s="90">
        <v>4288</v>
      </c>
      <c r="Z4296" s="144"/>
    </row>
    <row r="4297" spans="1:26" x14ac:dyDescent="0.2">
      <c r="A4297" s="3"/>
      <c r="B4297" s="3"/>
      <c r="C4297" s="3"/>
      <c r="D4297" s="3"/>
      <c r="E4297" s="3"/>
      <c r="F4297" s="3"/>
      <c r="G4297" s="3"/>
      <c r="I4297" s="143"/>
      <c r="J4297" s="143"/>
      <c r="K4297" s="143"/>
      <c r="L4297" s="143"/>
      <c r="M4297" s="237"/>
      <c r="N4297" s="143"/>
      <c r="O4297" s="143"/>
      <c r="P4297" s="143"/>
      <c r="Q4297" s="143"/>
      <c r="R4297" s="143"/>
      <c r="S4297" s="143"/>
      <c r="T4297" s="143"/>
      <c r="U4297" s="143"/>
      <c r="V4297" s="143"/>
      <c r="W4297" s="90">
        <f>IF(AND($AM$17&gt;=$X4297,$AM$17&lt;=$Y4297),'TARIFA ENTREGA A DIRECCION USD'!A4297,$W4298)</f>
        <v>0</v>
      </c>
      <c r="X4297" s="90">
        <v>4288.0010000000002</v>
      </c>
      <c r="Y4297" s="90">
        <v>4289</v>
      </c>
      <c r="Z4297" s="144"/>
    </row>
    <row r="4298" spans="1:26" x14ac:dyDescent="0.2">
      <c r="A4298" s="3"/>
      <c r="B4298" s="3"/>
      <c r="C4298" s="3"/>
      <c r="D4298" s="3"/>
      <c r="E4298" s="3"/>
      <c r="F4298" s="3"/>
      <c r="G4298" s="3"/>
      <c r="I4298" s="143"/>
      <c r="J4298" s="143"/>
      <c r="K4298" s="143"/>
      <c r="L4298" s="143"/>
      <c r="M4298" s="237"/>
      <c r="N4298" s="143"/>
      <c r="O4298" s="143"/>
      <c r="P4298" s="143"/>
      <c r="Q4298" s="143"/>
      <c r="R4298" s="143"/>
      <c r="S4298" s="143"/>
      <c r="T4298" s="143"/>
      <c r="U4298" s="143"/>
      <c r="V4298" s="143"/>
      <c r="W4298" s="90">
        <f>IF(AND($AM$17&gt;=$X4298,$AM$17&lt;=$Y4298),'TARIFA ENTREGA A DIRECCION USD'!A4298,$W4299)</f>
        <v>0</v>
      </c>
      <c r="X4298" s="90">
        <v>4289.0010000000002</v>
      </c>
      <c r="Y4298" s="90">
        <v>4290</v>
      </c>
      <c r="Z4298" s="144"/>
    </row>
    <row r="4299" spans="1:26" x14ac:dyDescent="0.2">
      <c r="A4299" s="3"/>
      <c r="B4299" s="3"/>
      <c r="C4299" s="3"/>
      <c r="D4299" s="3"/>
      <c r="E4299" s="3"/>
      <c r="F4299" s="3"/>
      <c r="G4299" s="3"/>
      <c r="I4299" s="143"/>
      <c r="J4299" s="143"/>
      <c r="K4299" s="143"/>
      <c r="L4299" s="143"/>
      <c r="M4299" s="237"/>
      <c r="N4299" s="143"/>
      <c r="O4299" s="143"/>
      <c r="P4299" s="143"/>
      <c r="Q4299" s="143"/>
      <c r="R4299" s="143"/>
      <c r="S4299" s="143"/>
      <c r="T4299" s="143"/>
      <c r="U4299" s="143"/>
      <c r="V4299" s="143"/>
      <c r="W4299" s="90">
        <f>IF(AND($AM$17&gt;=$X4299,$AM$17&lt;=$Y4299),'TARIFA ENTREGA A DIRECCION USD'!A4299,$W4300)</f>
        <v>0</v>
      </c>
      <c r="X4299" s="90">
        <v>4290.0010000000002</v>
      </c>
      <c r="Y4299" s="90">
        <v>4291</v>
      </c>
      <c r="Z4299" s="144"/>
    </row>
    <row r="4300" spans="1:26" x14ac:dyDescent="0.2">
      <c r="A4300" s="3"/>
      <c r="B4300" s="3"/>
      <c r="C4300" s="3"/>
      <c r="D4300" s="3"/>
      <c r="E4300" s="3"/>
      <c r="F4300" s="3"/>
      <c r="G4300" s="3"/>
      <c r="I4300" s="143"/>
      <c r="J4300" s="143"/>
      <c r="K4300" s="143"/>
      <c r="L4300" s="143"/>
      <c r="M4300" s="237"/>
      <c r="N4300" s="143"/>
      <c r="O4300" s="143"/>
      <c r="P4300" s="143"/>
      <c r="Q4300" s="143"/>
      <c r="R4300" s="143"/>
      <c r="S4300" s="143"/>
      <c r="T4300" s="143"/>
      <c r="U4300" s="143"/>
      <c r="V4300" s="143"/>
      <c r="W4300" s="90">
        <f>IF(AND($AM$17&gt;=$X4300,$AM$17&lt;=$Y4300),'TARIFA ENTREGA A DIRECCION USD'!A4300,$W4301)</f>
        <v>0</v>
      </c>
      <c r="X4300" s="90">
        <v>4291.0010000000002</v>
      </c>
      <c r="Y4300" s="90">
        <v>4292</v>
      </c>
      <c r="Z4300" s="144"/>
    </row>
    <row r="4301" spans="1:26" x14ac:dyDescent="0.2">
      <c r="A4301" s="3"/>
      <c r="B4301" s="3"/>
      <c r="C4301" s="3"/>
      <c r="D4301" s="3"/>
      <c r="E4301" s="3"/>
      <c r="F4301" s="3"/>
      <c r="G4301" s="3"/>
      <c r="I4301" s="143"/>
      <c r="J4301" s="143"/>
      <c r="K4301" s="143"/>
      <c r="L4301" s="143"/>
      <c r="M4301" s="237"/>
      <c r="N4301" s="143"/>
      <c r="O4301" s="143"/>
      <c r="P4301" s="143"/>
      <c r="Q4301" s="143"/>
      <c r="R4301" s="143"/>
      <c r="S4301" s="143"/>
      <c r="T4301" s="143"/>
      <c r="U4301" s="143"/>
      <c r="V4301" s="143"/>
      <c r="W4301" s="90">
        <f>IF(AND($AM$17&gt;=$X4301,$AM$17&lt;=$Y4301),'TARIFA ENTREGA A DIRECCION USD'!A4301,$W4302)</f>
        <v>0</v>
      </c>
      <c r="X4301" s="90">
        <v>4292.0010000000002</v>
      </c>
      <c r="Y4301" s="90">
        <v>4293</v>
      </c>
      <c r="Z4301" s="144"/>
    </row>
    <row r="4302" spans="1:26" x14ac:dyDescent="0.2">
      <c r="A4302" s="3"/>
      <c r="B4302" s="3"/>
      <c r="C4302" s="3"/>
      <c r="D4302" s="3"/>
      <c r="E4302" s="3"/>
      <c r="F4302" s="3"/>
      <c r="G4302" s="3"/>
      <c r="I4302" s="143"/>
      <c r="J4302" s="143"/>
      <c r="K4302" s="143"/>
      <c r="L4302" s="143"/>
      <c r="M4302" s="237"/>
      <c r="N4302" s="143"/>
      <c r="O4302" s="143"/>
      <c r="P4302" s="143"/>
      <c r="Q4302" s="143"/>
      <c r="R4302" s="143"/>
      <c r="S4302" s="143"/>
      <c r="T4302" s="143"/>
      <c r="U4302" s="143"/>
      <c r="V4302" s="143"/>
      <c r="W4302" s="90">
        <f>IF(AND($AM$17&gt;=$X4302,$AM$17&lt;=$Y4302),'TARIFA ENTREGA A DIRECCION USD'!A4302,$W4303)</f>
        <v>0</v>
      </c>
      <c r="X4302" s="90">
        <v>4293.0010000000002</v>
      </c>
      <c r="Y4302" s="90">
        <v>4294</v>
      </c>
      <c r="Z4302" s="144"/>
    </row>
    <row r="4303" spans="1:26" x14ac:dyDescent="0.2">
      <c r="A4303" s="3"/>
      <c r="B4303" s="3"/>
      <c r="C4303" s="3"/>
      <c r="D4303" s="3"/>
      <c r="E4303" s="3"/>
      <c r="F4303" s="3"/>
      <c r="G4303" s="3"/>
      <c r="I4303" s="143"/>
      <c r="J4303" s="143"/>
      <c r="K4303" s="143"/>
      <c r="L4303" s="143"/>
      <c r="M4303" s="237"/>
      <c r="N4303" s="143"/>
      <c r="O4303" s="143"/>
      <c r="P4303" s="143"/>
      <c r="Q4303" s="143"/>
      <c r="R4303" s="143"/>
      <c r="S4303" s="143"/>
      <c r="T4303" s="143"/>
      <c r="U4303" s="143"/>
      <c r="V4303" s="143"/>
      <c r="W4303" s="90">
        <f>IF(AND($AM$17&gt;=$X4303,$AM$17&lt;=$Y4303),'TARIFA ENTREGA A DIRECCION USD'!A4303,$W4304)</f>
        <v>0</v>
      </c>
      <c r="X4303" s="90">
        <v>4294.0010000000002</v>
      </c>
      <c r="Y4303" s="90">
        <v>4295</v>
      </c>
      <c r="Z4303" s="144"/>
    </row>
    <row r="4304" spans="1:26" x14ac:dyDescent="0.2">
      <c r="A4304" s="3"/>
      <c r="B4304" s="3"/>
      <c r="C4304" s="3"/>
      <c r="D4304" s="3"/>
      <c r="E4304" s="3"/>
      <c r="F4304" s="3"/>
      <c r="G4304" s="3"/>
      <c r="I4304" s="143"/>
      <c r="J4304" s="143"/>
      <c r="K4304" s="143"/>
      <c r="L4304" s="143"/>
      <c r="M4304" s="237"/>
      <c r="N4304" s="143"/>
      <c r="O4304" s="143"/>
      <c r="P4304" s="143"/>
      <c r="Q4304" s="143"/>
      <c r="R4304" s="143"/>
      <c r="S4304" s="143"/>
      <c r="T4304" s="143"/>
      <c r="U4304" s="143"/>
      <c r="V4304" s="143"/>
      <c r="W4304" s="90">
        <f>IF(AND($AM$17&gt;=$X4304,$AM$17&lt;=$Y4304),'TARIFA ENTREGA A DIRECCION USD'!A4304,$W4305)</f>
        <v>0</v>
      </c>
      <c r="X4304" s="90">
        <v>4295.0010000000002</v>
      </c>
      <c r="Y4304" s="90">
        <v>4296</v>
      </c>
      <c r="Z4304" s="144"/>
    </row>
    <row r="4305" spans="1:26" x14ac:dyDescent="0.2">
      <c r="A4305" s="3"/>
      <c r="B4305" s="3"/>
      <c r="C4305" s="3"/>
      <c r="D4305" s="3"/>
      <c r="E4305" s="3"/>
      <c r="F4305" s="3"/>
      <c r="G4305" s="3"/>
      <c r="I4305" s="143"/>
      <c r="J4305" s="143"/>
      <c r="K4305" s="143"/>
      <c r="L4305" s="143"/>
      <c r="M4305" s="237"/>
      <c r="N4305" s="143"/>
      <c r="O4305" s="143"/>
      <c r="P4305" s="143"/>
      <c r="Q4305" s="143"/>
      <c r="R4305" s="143"/>
      <c r="S4305" s="143"/>
      <c r="T4305" s="143"/>
      <c r="U4305" s="143"/>
      <c r="V4305" s="143"/>
      <c r="W4305" s="90">
        <f>IF(AND($AM$17&gt;=$X4305,$AM$17&lt;=$Y4305),'TARIFA ENTREGA A DIRECCION USD'!A4305,$W4306)</f>
        <v>0</v>
      </c>
      <c r="X4305" s="90">
        <v>4296.0010000000002</v>
      </c>
      <c r="Y4305" s="90">
        <v>4297</v>
      </c>
      <c r="Z4305" s="144"/>
    </row>
    <row r="4306" spans="1:26" x14ac:dyDescent="0.2">
      <c r="A4306" s="3"/>
      <c r="B4306" s="3"/>
      <c r="C4306" s="3"/>
      <c r="D4306" s="3"/>
      <c r="E4306" s="3"/>
      <c r="F4306" s="3"/>
      <c r="G4306" s="3"/>
      <c r="I4306" s="143"/>
      <c r="J4306" s="143"/>
      <c r="K4306" s="143"/>
      <c r="L4306" s="143"/>
      <c r="M4306" s="237"/>
      <c r="N4306" s="143"/>
      <c r="O4306" s="143"/>
      <c r="P4306" s="143"/>
      <c r="Q4306" s="143"/>
      <c r="R4306" s="143"/>
      <c r="S4306" s="143"/>
      <c r="T4306" s="143"/>
      <c r="U4306" s="143"/>
      <c r="V4306" s="143"/>
      <c r="W4306" s="90">
        <f>IF(AND($AM$17&gt;=$X4306,$AM$17&lt;=$Y4306),'TARIFA ENTREGA A DIRECCION USD'!A4306,$W4307)</f>
        <v>0</v>
      </c>
      <c r="X4306" s="90">
        <v>4297.0010000000002</v>
      </c>
      <c r="Y4306" s="90">
        <v>4298</v>
      </c>
      <c r="Z4306" s="144"/>
    </row>
    <row r="4307" spans="1:26" x14ac:dyDescent="0.2">
      <c r="A4307" s="3"/>
      <c r="B4307" s="3"/>
      <c r="C4307" s="3"/>
      <c r="D4307" s="3"/>
      <c r="E4307" s="3"/>
      <c r="F4307" s="3"/>
      <c r="G4307" s="3"/>
      <c r="I4307" s="143"/>
      <c r="J4307" s="143"/>
      <c r="K4307" s="143"/>
      <c r="L4307" s="143"/>
      <c r="M4307" s="237"/>
      <c r="N4307" s="143"/>
      <c r="O4307" s="143"/>
      <c r="P4307" s="143"/>
      <c r="Q4307" s="143"/>
      <c r="R4307" s="143"/>
      <c r="S4307" s="143"/>
      <c r="T4307" s="143"/>
      <c r="U4307" s="143"/>
      <c r="V4307" s="143"/>
      <c r="W4307" s="90">
        <f>IF(AND($AM$17&gt;=$X4307,$AM$17&lt;=$Y4307),'TARIFA ENTREGA A DIRECCION USD'!A4307,$W4308)</f>
        <v>0</v>
      </c>
      <c r="X4307" s="90">
        <v>4298.0010000000002</v>
      </c>
      <c r="Y4307" s="90">
        <v>4299</v>
      </c>
      <c r="Z4307" s="144"/>
    </row>
    <row r="4308" spans="1:26" x14ac:dyDescent="0.2">
      <c r="A4308" s="3"/>
      <c r="B4308" s="3"/>
      <c r="C4308" s="3"/>
      <c r="D4308" s="3"/>
      <c r="E4308" s="3"/>
      <c r="F4308" s="3"/>
      <c r="G4308" s="3"/>
      <c r="I4308" s="143"/>
      <c r="J4308" s="143"/>
      <c r="K4308" s="143"/>
      <c r="L4308" s="143"/>
      <c r="M4308" s="237"/>
      <c r="N4308" s="143"/>
      <c r="O4308" s="143"/>
      <c r="P4308" s="143"/>
      <c r="Q4308" s="143"/>
      <c r="R4308" s="143"/>
      <c r="S4308" s="143"/>
      <c r="T4308" s="143"/>
      <c r="U4308" s="143"/>
      <c r="V4308" s="143"/>
      <c r="W4308" s="90">
        <f>IF(AND($AM$17&gt;=$X4308,$AM$17&lt;=$Y4308),'TARIFA ENTREGA A DIRECCION USD'!A4308,$W4309)</f>
        <v>0</v>
      </c>
      <c r="X4308" s="90">
        <v>4299.0010000000002</v>
      </c>
      <c r="Y4308" s="90">
        <v>4300</v>
      </c>
      <c r="Z4308" s="144"/>
    </row>
    <row r="4309" spans="1:26" x14ac:dyDescent="0.2">
      <c r="A4309" s="3"/>
      <c r="B4309" s="3"/>
      <c r="C4309" s="3"/>
      <c r="D4309" s="3"/>
      <c r="E4309" s="3"/>
      <c r="F4309" s="3"/>
      <c r="G4309" s="3"/>
      <c r="I4309" s="143"/>
      <c r="J4309" s="143"/>
      <c r="K4309" s="143"/>
      <c r="L4309" s="143"/>
      <c r="M4309" s="237"/>
      <c r="N4309" s="143"/>
      <c r="O4309" s="143"/>
      <c r="P4309" s="143"/>
      <c r="Q4309" s="143"/>
      <c r="R4309" s="143"/>
      <c r="S4309" s="143"/>
      <c r="T4309" s="143"/>
      <c r="U4309" s="143"/>
      <c r="V4309" s="143"/>
      <c r="W4309" s="90">
        <f>IF(AND($AM$17&gt;=$X4309,$AM$17&lt;=$Y4309),'TARIFA ENTREGA A DIRECCION USD'!A4309,$W4310)</f>
        <v>0</v>
      </c>
      <c r="X4309" s="90">
        <v>4300.0010000000002</v>
      </c>
      <c r="Y4309" s="90">
        <v>4301</v>
      </c>
      <c r="Z4309" s="144"/>
    </row>
    <row r="4310" spans="1:26" x14ac:dyDescent="0.2">
      <c r="A4310" s="3"/>
      <c r="B4310" s="3"/>
      <c r="C4310" s="3"/>
      <c r="D4310" s="3"/>
      <c r="E4310" s="3"/>
      <c r="F4310" s="3"/>
      <c r="G4310" s="3"/>
      <c r="I4310" s="143"/>
      <c r="J4310" s="143"/>
      <c r="K4310" s="143"/>
      <c r="L4310" s="143"/>
      <c r="M4310" s="237"/>
      <c r="N4310" s="143"/>
      <c r="O4310" s="143"/>
      <c r="P4310" s="143"/>
      <c r="Q4310" s="143"/>
      <c r="R4310" s="143"/>
      <c r="S4310" s="143"/>
      <c r="T4310" s="143"/>
      <c r="U4310" s="143"/>
      <c r="V4310" s="143"/>
      <c r="W4310" s="90">
        <f>IF(AND($AM$17&gt;=$X4310,$AM$17&lt;=$Y4310),'TARIFA ENTREGA A DIRECCION USD'!A4310,$W4311)</f>
        <v>0</v>
      </c>
      <c r="X4310" s="90">
        <v>4301.0010000000002</v>
      </c>
      <c r="Y4310" s="90">
        <v>4302</v>
      </c>
      <c r="Z4310" s="144"/>
    </row>
    <row r="4311" spans="1:26" x14ac:dyDescent="0.2">
      <c r="A4311" s="3"/>
      <c r="B4311" s="3"/>
      <c r="C4311" s="3"/>
      <c r="D4311" s="3"/>
      <c r="E4311" s="3"/>
      <c r="F4311" s="3"/>
      <c r="G4311" s="3"/>
      <c r="I4311" s="143"/>
      <c r="J4311" s="143"/>
      <c r="K4311" s="143"/>
      <c r="L4311" s="143"/>
      <c r="M4311" s="237"/>
      <c r="N4311" s="143"/>
      <c r="O4311" s="143"/>
      <c r="P4311" s="143"/>
      <c r="Q4311" s="143"/>
      <c r="R4311" s="143"/>
      <c r="S4311" s="143"/>
      <c r="T4311" s="143"/>
      <c r="U4311" s="143"/>
      <c r="V4311" s="143"/>
      <c r="W4311" s="90">
        <f>IF(AND($AM$17&gt;=$X4311,$AM$17&lt;=$Y4311),'TARIFA ENTREGA A DIRECCION USD'!A4311,$W4312)</f>
        <v>0</v>
      </c>
      <c r="X4311" s="90">
        <v>4302.0010000000002</v>
      </c>
      <c r="Y4311" s="90">
        <v>4303</v>
      </c>
      <c r="Z4311" s="144"/>
    </row>
    <row r="4312" spans="1:26" x14ac:dyDescent="0.2">
      <c r="A4312" s="3"/>
      <c r="B4312" s="3"/>
      <c r="C4312" s="3"/>
      <c r="D4312" s="3"/>
      <c r="E4312" s="3"/>
      <c r="F4312" s="3"/>
      <c r="G4312" s="3"/>
      <c r="I4312" s="143"/>
      <c r="J4312" s="143"/>
      <c r="K4312" s="143"/>
      <c r="L4312" s="143"/>
      <c r="M4312" s="237"/>
      <c r="N4312" s="143"/>
      <c r="O4312" s="143"/>
      <c r="P4312" s="143"/>
      <c r="Q4312" s="143"/>
      <c r="R4312" s="143"/>
      <c r="S4312" s="143"/>
      <c r="T4312" s="143"/>
      <c r="U4312" s="143"/>
      <c r="V4312" s="143"/>
      <c r="W4312" s="90">
        <f>IF(AND($AM$17&gt;=$X4312,$AM$17&lt;=$Y4312),'TARIFA ENTREGA A DIRECCION USD'!A4312,$W4313)</f>
        <v>0</v>
      </c>
      <c r="X4312" s="90">
        <v>4303.0010000000002</v>
      </c>
      <c r="Y4312" s="90">
        <v>4304</v>
      </c>
      <c r="Z4312" s="144"/>
    </row>
    <row r="4313" spans="1:26" x14ac:dyDescent="0.2">
      <c r="A4313" s="3"/>
      <c r="B4313" s="3"/>
      <c r="C4313" s="3"/>
      <c r="D4313" s="3"/>
      <c r="E4313" s="3"/>
      <c r="F4313" s="3"/>
      <c r="G4313" s="3"/>
      <c r="I4313" s="143"/>
      <c r="J4313" s="143"/>
      <c r="K4313" s="143"/>
      <c r="L4313" s="143"/>
      <c r="M4313" s="237"/>
      <c r="N4313" s="143"/>
      <c r="O4313" s="143"/>
      <c r="P4313" s="143"/>
      <c r="Q4313" s="143"/>
      <c r="R4313" s="143"/>
      <c r="S4313" s="143"/>
      <c r="T4313" s="143"/>
      <c r="U4313" s="143"/>
      <c r="V4313" s="143"/>
      <c r="W4313" s="90">
        <f>IF(AND($AM$17&gt;=$X4313,$AM$17&lt;=$Y4313),'TARIFA ENTREGA A DIRECCION USD'!A4313,$W4314)</f>
        <v>0</v>
      </c>
      <c r="X4313" s="90">
        <v>4304.0010000000002</v>
      </c>
      <c r="Y4313" s="90">
        <v>4305</v>
      </c>
      <c r="Z4313" s="144"/>
    </row>
    <row r="4314" spans="1:26" x14ac:dyDescent="0.2">
      <c r="A4314" s="3"/>
      <c r="B4314" s="3"/>
      <c r="C4314" s="3"/>
      <c r="D4314" s="3"/>
      <c r="E4314" s="3"/>
      <c r="F4314" s="3"/>
      <c r="G4314" s="3"/>
      <c r="I4314" s="143"/>
      <c r="J4314" s="143"/>
      <c r="K4314" s="143"/>
      <c r="L4314" s="143"/>
      <c r="M4314" s="237"/>
      <c r="N4314" s="143"/>
      <c r="O4314" s="143"/>
      <c r="P4314" s="143"/>
      <c r="Q4314" s="143"/>
      <c r="R4314" s="143"/>
      <c r="S4314" s="143"/>
      <c r="T4314" s="143"/>
      <c r="U4314" s="143"/>
      <c r="V4314" s="143"/>
      <c r="W4314" s="90">
        <f>IF(AND($AM$17&gt;=$X4314,$AM$17&lt;=$Y4314),'TARIFA ENTREGA A DIRECCION USD'!A4314,$W4315)</f>
        <v>0</v>
      </c>
      <c r="X4314" s="90">
        <v>4305.0010000000002</v>
      </c>
      <c r="Y4314" s="90">
        <v>4306</v>
      </c>
      <c r="Z4314" s="144"/>
    </row>
    <row r="4315" spans="1:26" x14ac:dyDescent="0.2">
      <c r="A4315" s="3"/>
      <c r="B4315" s="3"/>
      <c r="C4315" s="3"/>
      <c r="D4315" s="3"/>
      <c r="E4315" s="3"/>
      <c r="F4315" s="3"/>
      <c r="G4315" s="3"/>
      <c r="I4315" s="143"/>
      <c r="J4315" s="143"/>
      <c r="K4315" s="143"/>
      <c r="L4315" s="143"/>
      <c r="M4315" s="237"/>
      <c r="N4315" s="143"/>
      <c r="O4315" s="143"/>
      <c r="P4315" s="143"/>
      <c r="Q4315" s="143"/>
      <c r="R4315" s="143"/>
      <c r="S4315" s="143"/>
      <c r="T4315" s="143"/>
      <c r="U4315" s="143"/>
      <c r="V4315" s="143"/>
      <c r="W4315" s="90">
        <f>IF(AND($AM$17&gt;=$X4315,$AM$17&lt;=$Y4315),'TARIFA ENTREGA A DIRECCION USD'!A4315,$W4316)</f>
        <v>0</v>
      </c>
      <c r="X4315" s="90">
        <v>4306.0010000000002</v>
      </c>
      <c r="Y4315" s="90">
        <v>4307</v>
      </c>
      <c r="Z4315" s="144"/>
    </row>
    <row r="4316" spans="1:26" x14ac:dyDescent="0.2">
      <c r="A4316" s="3"/>
      <c r="B4316" s="3"/>
      <c r="C4316" s="3"/>
      <c r="D4316" s="3"/>
      <c r="E4316" s="3"/>
      <c r="F4316" s="3"/>
      <c r="G4316" s="3"/>
      <c r="I4316" s="143"/>
      <c r="J4316" s="143"/>
      <c r="K4316" s="143"/>
      <c r="L4316" s="143"/>
      <c r="M4316" s="237"/>
      <c r="N4316" s="143"/>
      <c r="O4316" s="143"/>
      <c r="P4316" s="143"/>
      <c r="Q4316" s="143"/>
      <c r="R4316" s="143"/>
      <c r="S4316" s="143"/>
      <c r="T4316" s="143"/>
      <c r="U4316" s="143"/>
      <c r="V4316" s="143"/>
      <c r="W4316" s="90">
        <f>IF(AND($AM$17&gt;=$X4316,$AM$17&lt;=$Y4316),'TARIFA ENTREGA A DIRECCION USD'!A4316,$W4317)</f>
        <v>0</v>
      </c>
      <c r="X4316" s="90">
        <v>4307.0010000000002</v>
      </c>
      <c r="Y4316" s="90">
        <v>4308</v>
      </c>
      <c r="Z4316" s="144"/>
    </row>
    <row r="4317" spans="1:26" x14ac:dyDescent="0.2">
      <c r="A4317" s="3"/>
      <c r="B4317" s="3"/>
      <c r="C4317" s="3"/>
      <c r="D4317" s="3"/>
      <c r="E4317" s="3"/>
      <c r="F4317" s="3"/>
      <c r="G4317" s="3"/>
      <c r="I4317" s="143"/>
      <c r="J4317" s="143"/>
      <c r="K4317" s="143"/>
      <c r="L4317" s="143"/>
      <c r="M4317" s="237"/>
      <c r="N4317" s="143"/>
      <c r="O4317" s="143"/>
      <c r="P4317" s="143"/>
      <c r="Q4317" s="143"/>
      <c r="R4317" s="143"/>
      <c r="S4317" s="143"/>
      <c r="T4317" s="143"/>
      <c r="U4317" s="143"/>
      <c r="V4317" s="143"/>
      <c r="W4317" s="90">
        <f>IF(AND($AM$17&gt;=$X4317,$AM$17&lt;=$Y4317),'TARIFA ENTREGA A DIRECCION USD'!A4317,$W4318)</f>
        <v>0</v>
      </c>
      <c r="X4317" s="90">
        <v>4308.0010000000002</v>
      </c>
      <c r="Y4317" s="90">
        <v>4309</v>
      </c>
      <c r="Z4317" s="144"/>
    </row>
    <row r="4318" spans="1:26" x14ac:dyDescent="0.2">
      <c r="A4318" s="3"/>
      <c r="B4318" s="3"/>
      <c r="C4318" s="3"/>
      <c r="D4318" s="3"/>
      <c r="E4318" s="3"/>
      <c r="F4318" s="3"/>
      <c r="G4318" s="3"/>
      <c r="I4318" s="143"/>
      <c r="J4318" s="143"/>
      <c r="K4318" s="143"/>
      <c r="L4318" s="143"/>
      <c r="M4318" s="237"/>
      <c r="N4318" s="143"/>
      <c r="O4318" s="143"/>
      <c r="P4318" s="143"/>
      <c r="Q4318" s="143"/>
      <c r="R4318" s="143"/>
      <c r="S4318" s="143"/>
      <c r="T4318" s="143"/>
      <c r="U4318" s="143"/>
      <c r="V4318" s="143"/>
      <c r="W4318" s="90">
        <f>IF(AND($AM$17&gt;=$X4318,$AM$17&lt;=$Y4318),'TARIFA ENTREGA A DIRECCION USD'!A4318,$W4319)</f>
        <v>0</v>
      </c>
      <c r="X4318" s="90">
        <v>4309.0010000000002</v>
      </c>
      <c r="Y4318" s="90">
        <v>4310</v>
      </c>
      <c r="Z4318" s="144"/>
    </row>
    <row r="4319" spans="1:26" x14ac:dyDescent="0.2">
      <c r="A4319" s="3"/>
      <c r="B4319" s="3"/>
      <c r="C4319" s="3"/>
      <c r="D4319" s="3"/>
      <c r="E4319" s="3"/>
      <c r="F4319" s="3"/>
      <c r="G4319" s="3"/>
      <c r="I4319" s="143"/>
      <c r="J4319" s="143"/>
      <c r="K4319" s="143"/>
      <c r="L4319" s="143"/>
      <c r="M4319" s="237"/>
      <c r="N4319" s="143"/>
      <c r="O4319" s="143"/>
      <c r="P4319" s="143"/>
      <c r="Q4319" s="143"/>
      <c r="R4319" s="143"/>
      <c r="S4319" s="143"/>
      <c r="T4319" s="143"/>
      <c r="U4319" s="143"/>
      <c r="V4319" s="143"/>
      <c r="W4319" s="90">
        <f>IF(AND($AM$17&gt;=$X4319,$AM$17&lt;=$Y4319),'TARIFA ENTREGA A DIRECCION USD'!A4319,$W4320)</f>
        <v>0</v>
      </c>
      <c r="X4319" s="90">
        <v>4310.0010000000002</v>
      </c>
      <c r="Y4319" s="90">
        <v>4311</v>
      </c>
      <c r="Z4319" s="144"/>
    </row>
    <row r="4320" spans="1:26" x14ac:dyDescent="0.2">
      <c r="A4320" s="3"/>
      <c r="B4320" s="3"/>
      <c r="C4320" s="3"/>
      <c r="D4320" s="3"/>
      <c r="E4320" s="3"/>
      <c r="F4320" s="3"/>
      <c r="G4320" s="3"/>
      <c r="I4320" s="143"/>
      <c r="J4320" s="143"/>
      <c r="K4320" s="143"/>
      <c r="L4320" s="143"/>
      <c r="M4320" s="237"/>
      <c r="N4320" s="143"/>
      <c r="O4320" s="143"/>
      <c r="P4320" s="143"/>
      <c r="Q4320" s="143"/>
      <c r="R4320" s="143"/>
      <c r="S4320" s="143"/>
      <c r="T4320" s="143"/>
      <c r="U4320" s="143"/>
      <c r="V4320" s="143"/>
      <c r="W4320" s="90">
        <f>IF(AND($AM$17&gt;=$X4320,$AM$17&lt;=$Y4320),'TARIFA ENTREGA A DIRECCION USD'!A4320,$W4321)</f>
        <v>0</v>
      </c>
      <c r="X4320" s="90">
        <v>4311.0010000000002</v>
      </c>
      <c r="Y4320" s="90">
        <v>4312</v>
      </c>
      <c r="Z4320" s="144"/>
    </row>
    <row r="4321" spans="1:26" x14ac:dyDescent="0.2">
      <c r="A4321" s="3"/>
      <c r="B4321" s="3"/>
      <c r="C4321" s="3"/>
      <c r="D4321" s="3"/>
      <c r="E4321" s="3"/>
      <c r="F4321" s="3"/>
      <c r="G4321" s="3"/>
      <c r="I4321" s="143"/>
      <c r="J4321" s="143"/>
      <c r="K4321" s="143"/>
      <c r="L4321" s="143"/>
      <c r="M4321" s="237"/>
      <c r="N4321" s="143"/>
      <c r="O4321" s="143"/>
      <c r="P4321" s="143"/>
      <c r="Q4321" s="143"/>
      <c r="R4321" s="143"/>
      <c r="S4321" s="143"/>
      <c r="T4321" s="143"/>
      <c r="U4321" s="143"/>
      <c r="V4321" s="143"/>
      <c r="W4321" s="90">
        <f>IF(AND($AM$17&gt;=$X4321,$AM$17&lt;=$Y4321),'TARIFA ENTREGA A DIRECCION USD'!A4321,$W4322)</f>
        <v>0</v>
      </c>
      <c r="X4321" s="90">
        <v>4312.0010000000002</v>
      </c>
      <c r="Y4321" s="90">
        <v>4313</v>
      </c>
      <c r="Z4321" s="144"/>
    </row>
    <row r="4322" spans="1:26" x14ac:dyDescent="0.2">
      <c r="A4322" s="3"/>
      <c r="B4322" s="3"/>
      <c r="C4322" s="3"/>
      <c r="D4322" s="3"/>
      <c r="E4322" s="3"/>
      <c r="F4322" s="3"/>
      <c r="G4322" s="3"/>
      <c r="I4322" s="143"/>
      <c r="J4322" s="143"/>
      <c r="K4322" s="143"/>
      <c r="L4322" s="143"/>
      <c r="M4322" s="237"/>
      <c r="N4322" s="143"/>
      <c r="O4322" s="143"/>
      <c r="P4322" s="143"/>
      <c r="Q4322" s="143"/>
      <c r="R4322" s="143"/>
      <c r="S4322" s="143"/>
      <c r="T4322" s="143"/>
      <c r="U4322" s="143"/>
      <c r="V4322" s="143"/>
      <c r="W4322" s="90">
        <f>IF(AND($AM$17&gt;=$X4322,$AM$17&lt;=$Y4322),'TARIFA ENTREGA A DIRECCION USD'!A4322,$W4323)</f>
        <v>0</v>
      </c>
      <c r="X4322" s="90">
        <v>4313.0010000000002</v>
      </c>
      <c r="Y4322" s="90">
        <v>4314</v>
      </c>
      <c r="Z4322" s="144"/>
    </row>
    <row r="4323" spans="1:26" x14ac:dyDescent="0.2">
      <c r="A4323" s="3"/>
      <c r="B4323" s="3"/>
      <c r="C4323" s="3"/>
      <c r="D4323" s="3"/>
      <c r="E4323" s="3"/>
      <c r="F4323" s="3"/>
      <c r="G4323" s="3"/>
      <c r="I4323" s="143"/>
      <c r="J4323" s="143"/>
      <c r="K4323" s="143"/>
      <c r="L4323" s="143"/>
      <c r="M4323" s="237"/>
      <c r="N4323" s="143"/>
      <c r="O4323" s="143"/>
      <c r="P4323" s="143"/>
      <c r="Q4323" s="143"/>
      <c r="R4323" s="143"/>
      <c r="S4323" s="143"/>
      <c r="T4323" s="143"/>
      <c r="U4323" s="143"/>
      <c r="V4323" s="143"/>
      <c r="W4323" s="90">
        <f>IF(AND($AM$17&gt;=$X4323,$AM$17&lt;=$Y4323),'TARIFA ENTREGA A DIRECCION USD'!A4323,$W4324)</f>
        <v>0</v>
      </c>
      <c r="X4323" s="90">
        <v>4314.0010000000002</v>
      </c>
      <c r="Y4323" s="90">
        <v>4315</v>
      </c>
      <c r="Z4323" s="144"/>
    </row>
    <row r="4324" spans="1:26" x14ac:dyDescent="0.2">
      <c r="A4324" s="3"/>
      <c r="B4324" s="3"/>
      <c r="C4324" s="3"/>
      <c r="D4324" s="3"/>
      <c r="E4324" s="3"/>
      <c r="F4324" s="3"/>
      <c r="G4324" s="3"/>
      <c r="I4324" s="143"/>
      <c r="J4324" s="143"/>
      <c r="K4324" s="143"/>
      <c r="L4324" s="143"/>
      <c r="M4324" s="237"/>
      <c r="N4324" s="143"/>
      <c r="O4324" s="143"/>
      <c r="P4324" s="143"/>
      <c r="Q4324" s="143"/>
      <c r="R4324" s="143"/>
      <c r="S4324" s="143"/>
      <c r="T4324" s="143"/>
      <c r="U4324" s="143"/>
      <c r="V4324" s="143"/>
      <c r="W4324" s="90">
        <f>IF(AND($AM$17&gt;=$X4324,$AM$17&lt;=$Y4324),'TARIFA ENTREGA A DIRECCION USD'!A4324,$W4325)</f>
        <v>0</v>
      </c>
      <c r="X4324" s="90">
        <v>4315.0010000000002</v>
      </c>
      <c r="Y4324" s="90">
        <v>4316</v>
      </c>
      <c r="Z4324" s="144"/>
    </row>
    <row r="4325" spans="1:26" x14ac:dyDescent="0.2">
      <c r="A4325" s="3"/>
      <c r="B4325" s="3"/>
      <c r="C4325" s="3"/>
      <c r="D4325" s="3"/>
      <c r="E4325" s="3"/>
      <c r="F4325" s="3"/>
      <c r="G4325" s="3"/>
      <c r="I4325" s="143"/>
      <c r="J4325" s="143"/>
      <c r="K4325" s="143"/>
      <c r="L4325" s="143"/>
      <c r="M4325" s="237"/>
      <c r="N4325" s="143"/>
      <c r="O4325" s="143"/>
      <c r="P4325" s="143"/>
      <c r="Q4325" s="143"/>
      <c r="R4325" s="143"/>
      <c r="S4325" s="143"/>
      <c r="T4325" s="143"/>
      <c r="U4325" s="143"/>
      <c r="V4325" s="143"/>
      <c r="W4325" s="90">
        <f>IF(AND($AM$17&gt;=$X4325,$AM$17&lt;=$Y4325),'TARIFA ENTREGA A DIRECCION USD'!A4325,$W4326)</f>
        <v>0</v>
      </c>
      <c r="X4325" s="90">
        <v>4316.0010000000002</v>
      </c>
      <c r="Y4325" s="90">
        <v>4317</v>
      </c>
      <c r="Z4325" s="144"/>
    </row>
    <row r="4326" spans="1:26" x14ac:dyDescent="0.2">
      <c r="A4326" s="3"/>
      <c r="B4326" s="3"/>
      <c r="C4326" s="3"/>
      <c r="D4326" s="3"/>
      <c r="E4326" s="3"/>
      <c r="F4326" s="3"/>
      <c r="G4326" s="3"/>
      <c r="I4326" s="143"/>
      <c r="J4326" s="143"/>
      <c r="K4326" s="143"/>
      <c r="L4326" s="143"/>
      <c r="M4326" s="237"/>
      <c r="N4326" s="143"/>
      <c r="O4326" s="143"/>
      <c r="P4326" s="143"/>
      <c r="Q4326" s="143"/>
      <c r="R4326" s="143"/>
      <c r="S4326" s="143"/>
      <c r="T4326" s="143"/>
      <c r="U4326" s="143"/>
      <c r="V4326" s="143"/>
      <c r="W4326" s="90">
        <f>IF(AND($AM$17&gt;=$X4326,$AM$17&lt;=$Y4326),'TARIFA ENTREGA A DIRECCION USD'!A4326,$W4327)</f>
        <v>0</v>
      </c>
      <c r="X4326" s="90">
        <v>4317.0010000000002</v>
      </c>
      <c r="Y4326" s="90">
        <v>4318</v>
      </c>
      <c r="Z4326" s="144"/>
    </row>
    <row r="4327" spans="1:26" x14ac:dyDescent="0.2">
      <c r="A4327" s="3"/>
      <c r="B4327" s="3"/>
      <c r="C4327" s="3"/>
      <c r="D4327" s="3"/>
      <c r="E4327" s="3"/>
      <c r="F4327" s="3"/>
      <c r="G4327" s="3"/>
      <c r="I4327" s="143"/>
      <c r="J4327" s="143"/>
      <c r="K4327" s="143"/>
      <c r="L4327" s="143"/>
      <c r="M4327" s="237"/>
      <c r="N4327" s="143"/>
      <c r="O4327" s="143"/>
      <c r="P4327" s="143"/>
      <c r="Q4327" s="143"/>
      <c r="R4327" s="143"/>
      <c r="S4327" s="143"/>
      <c r="T4327" s="143"/>
      <c r="U4327" s="143"/>
      <c r="V4327" s="143"/>
      <c r="W4327" s="90">
        <f>IF(AND($AM$17&gt;=$X4327,$AM$17&lt;=$Y4327),'TARIFA ENTREGA A DIRECCION USD'!A4327,$W4328)</f>
        <v>0</v>
      </c>
      <c r="X4327" s="90">
        <v>4318.0010000000002</v>
      </c>
      <c r="Y4327" s="90">
        <v>4319</v>
      </c>
      <c r="Z4327" s="144"/>
    </row>
    <row r="4328" spans="1:26" x14ac:dyDescent="0.2">
      <c r="A4328" s="3"/>
      <c r="B4328" s="3"/>
      <c r="C4328" s="3"/>
      <c r="D4328" s="3"/>
      <c r="E4328" s="3"/>
      <c r="F4328" s="3"/>
      <c r="G4328" s="3"/>
      <c r="I4328" s="143"/>
      <c r="J4328" s="143"/>
      <c r="K4328" s="143"/>
      <c r="L4328" s="143"/>
      <c r="M4328" s="237"/>
      <c r="N4328" s="143"/>
      <c r="O4328" s="143"/>
      <c r="P4328" s="143"/>
      <c r="Q4328" s="143"/>
      <c r="R4328" s="143"/>
      <c r="S4328" s="143"/>
      <c r="T4328" s="143"/>
      <c r="U4328" s="143"/>
      <c r="V4328" s="143"/>
      <c r="W4328" s="90">
        <f>IF(AND($AM$17&gt;=$X4328,$AM$17&lt;=$Y4328),'TARIFA ENTREGA A DIRECCION USD'!A4328,$W4329)</f>
        <v>0</v>
      </c>
      <c r="X4328" s="90">
        <v>4319.0010000000002</v>
      </c>
      <c r="Y4328" s="90">
        <v>4320</v>
      </c>
      <c r="Z4328" s="144"/>
    </row>
    <row r="4329" spans="1:26" x14ac:dyDescent="0.2">
      <c r="A4329" s="3"/>
      <c r="B4329" s="3"/>
      <c r="C4329" s="3"/>
      <c r="D4329" s="3"/>
      <c r="E4329" s="3"/>
      <c r="F4329" s="3"/>
      <c r="G4329" s="3"/>
      <c r="I4329" s="143"/>
      <c r="J4329" s="143"/>
      <c r="K4329" s="143"/>
      <c r="L4329" s="143"/>
      <c r="M4329" s="237"/>
      <c r="N4329" s="143"/>
      <c r="O4329" s="143"/>
      <c r="P4329" s="143"/>
      <c r="Q4329" s="143"/>
      <c r="R4329" s="143"/>
      <c r="S4329" s="143"/>
      <c r="T4329" s="143"/>
      <c r="U4329" s="143"/>
      <c r="V4329" s="143"/>
      <c r="W4329" s="90">
        <f>IF(AND($AM$17&gt;=$X4329,$AM$17&lt;=$Y4329),'TARIFA ENTREGA A DIRECCION USD'!A4329,$W4330)</f>
        <v>0</v>
      </c>
      <c r="X4329" s="90">
        <v>4320.0010000000002</v>
      </c>
      <c r="Y4329" s="90">
        <v>4321</v>
      </c>
      <c r="Z4329" s="144"/>
    </row>
    <row r="4330" spans="1:26" x14ac:dyDescent="0.2">
      <c r="A4330" s="3"/>
      <c r="B4330" s="3"/>
      <c r="C4330" s="3"/>
      <c r="D4330" s="3"/>
      <c r="E4330" s="3"/>
      <c r="F4330" s="3"/>
      <c r="G4330" s="3"/>
      <c r="I4330" s="143"/>
      <c r="J4330" s="143"/>
      <c r="K4330" s="143"/>
      <c r="L4330" s="143"/>
      <c r="M4330" s="237"/>
      <c r="N4330" s="143"/>
      <c r="O4330" s="143"/>
      <c r="P4330" s="143"/>
      <c r="Q4330" s="143"/>
      <c r="R4330" s="143"/>
      <c r="S4330" s="143"/>
      <c r="T4330" s="143"/>
      <c r="U4330" s="143"/>
      <c r="V4330" s="143"/>
      <c r="W4330" s="90">
        <f>IF(AND($AM$17&gt;=$X4330,$AM$17&lt;=$Y4330),'TARIFA ENTREGA A DIRECCION USD'!A4330,$W4331)</f>
        <v>0</v>
      </c>
      <c r="X4330" s="90">
        <v>4321.0010000000002</v>
      </c>
      <c r="Y4330" s="90">
        <v>4322</v>
      </c>
      <c r="Z4330" s="144"/>
    </row>
    <row r="4331" spans="1:26" x14ac:dyDescent="0.2">
      <c r="A4331" s="3"/>
      <c r="B4331" s="3"/>
      <c r="C4331" s="3"/>
      <c r="D4331" s="3"/>
      <c r="E4331" s="3"/>
      <c r="F4331" s="3"/>
      <c r="G4331" s="3"/>
      <c r="I4331" s="143"/>
      <c r="J4331" s="143"/>
      <c r="K4331" s="143"/>
      <c r="L4331" s="143"/>
      <c r="M4331" s="237"/>
      <c r="N4331" s="143"/>
      <c r="O4331" s="143"/>
      <c r="P4331" s="143"/>
      <c r="Q4331" s="143"/>
      <c r="R4331" s="143"/>
      <c r="S4331" s="143"/>
      <c r="T4331" s="143"/>
      <c r="U4331" s="143"/>
      <c r="V4331" s="143"/>
      <c r="W4331" s="90">
        <f>IF(AND($AM$17&gt;=$X4331,$AM$17&lt;=$Y4331),'TARIFA ENTREGA A DIRECCION USD'!A4331,$W4332)</f>
        <v>0</v>
      </c>
      <c r="X4331" s="90">
        <v>4322.0010000000002</v>
      </c>
      <c r="Y4331" s="90">
        <v>4323</v>
      </c>
      <c r="Z4331" s="144"/>
    </row>
    <row r="4332" spans="1:26" x14ac:dyDescent="0.2">
      <c r="A4332" s="3"/>
      <c r="B4332" s="3"/>
      <c r="C4332" s="3"/>
      <c r="D4332" s="3"/>
      <c r="E4332" s="3"/>
      <c r="F4332" s="3"/>
      <c r="G4332" s="3"/>
      <c r="I4332" s="143"/>
      <c r="J4332" s="143"/>
      <c r="K4332" s="143"/>
      <c r="L4332" s="143"/>
      <c r="M4332" s="237"/>
      <c r="N4332" s="143"/>
      <c r="O4332" s="143"/>
      <c r="P4332" s="143"/>
      <c r="Q4332" s="143"/>
      <c r="R4332" s="143"/>
      <c r="S4332" s="143"/>
      <c r="T4332" s="143"/>
      <c r="U4332" s="143"/>
      <c r="V4332" s="143"/>
      <c r="W4332" s="90">
        <f>IF(AND($AM$17&gt;=$X4332,$AM$17&lt;=$Y4332),'TARIFA ENTREGA A DIRECCION USD'!A4332,$W4333)</f>
        <v>0</v>
      </c>
      <c r="X4332" s="90">
        <v>4323.0010000000002</v>
      </c>
      <c r="Y4332" s="90">
        <v>4324</v>
      </c>
      <c r="Z4332" s="144"/>
    </row>
    <row r="4333" spans="1:26" x14ac:dyDescent="0.2">
      <c r="A4333" s="3"/>
      <c r="B4333" s="3"/>
      <c r="C4333" s="3"/>
      <c r="D4333" s="3"/>
      <c r="E4333" s="3"/>
      <c r="F4333" s="3"/>
      <c r="G4333" s="3"/>
      <c r="I4333" s="143"/>
      <c r="J4333" s="143"/>
      <c r="K4333" s="143"/>
      <c r="L4333" s="143"/>
      <c r="M4333" s="237"/>
      <c r="N4333" s="143"/>
      <c r="O4333" s="143"/>
      <c r="P4333" s="143"/>
      <c r="Q4333" s="143"/>
      <c r="R4333" s="143"/>
      <c r="S4333" s="143"/>
      <c r="T4333" s="143"/>
      <c r="U4333" s="143"/>
      <c r="V4333" s="143"/>
      <c r="W4333" s="90">
        <f>IF(AND($AM$17&gt;=$X4333,$AM$17&lt;=$Y4333),'TARIFA ENTREGA A DIRECCION USD'!A4333,$W4334)</f>
        <v>0</v>
      </c>
      <c r="X4333" s="90">
        <v>4324.0010000000002</v>
      </c>
      <c r="Y4333" s="90">
        <v>4325</v>
      </c>
      <c r="Z4333" s="144"/>
    </row>
    <row r="4334" spans="1:26" x14ac:dyDescent="0.2">
      <c r="A4334" s="3"/>
      <c r="B4334" s="3"/>
      <c r="C4334" s="3"/>
      <c r="D4334" s="3"/>
      <c r="E4334" s="3"/>
      <c r="F4334" s="3"/>
      <c r="G4334" s="3"/>
      <c r="I4334" s="143"/>
      <c r="J4334" s="143"/>
      <c r="K4334" s="143"/>
      <c r="L4334" s="143"/>
      <c r="M4334" s="237"/>
      <c r="N4334" s="143"/>
      <c r="O4334" s="143"/>
      <c r="P4334" s="143"/>
      <c r="Q4334" s="143"/>
      <c r="R4334" s="143"/>
      <c r="S4334" s="143"/>
      <c r="T4334" s="143"/>
      <c r="U4334" s="143"/>
      <c r="V4334" s="143"/>
      <c r="W4334" s="90">
        <f>IF(AND($AM$17&gt;=$X4334,$AM$17&lt;=$Y4334),'TARIFA ENTREGA A DIRECCION USD'!A4334,$W4335)</f>
        <v>0</v>
      </c>
      <c r="X4334" s="90">
        <v>4325.0010000000002</v>
      </c>
      <c r="Y4334" s="90">
        <v>4326</v>
      </c>
      <c r="Z4334" s="144"/>
    </row>
    <row r="4335" spans="1:26" x14ac:dyDescent="0.2">
      <c r="A4335" s="3"/>
      <c r="B4335" s="3"/>
      <c r="C4335" s="3"/>
      <c r="D4335" s="3"/>
      <c r="E4335" s="3"/>
      <c r="F4335" s="3"/>
      <c r="G4335" s="3"/>
      <c r="I4335" s="143"/>
      <c r="J4335" s="143"/>
      <c r="K4335" s="143"/>
      <c r="L4335" s="143"/>
      <c r="M4335" s="237"/>
      <c r="N4335" s="143"/>
      <c r="O4335" s="143"/>
      <c r="P4335" s="143"/>
      <c r="Q4335" s="143"/>
      <c r="R4335" s="143"/>
      <c r="S4335" s="143"/>
      <c r="T4335" s="143"/>
      <c r="U4335" s="143"/>
      <c r="V4335" s="143"/>
      <c r="W4335" s="90">
        <f>IF(AND($AM$17&gt;=$X4335,$AM$17&lt;=$Y4335),'TARIFA ENTREGA A DIRECCION USD'!A4335,$W4336)</f>
        <v>0</v>
      </c>
      <c r="X4335" s="90">
        <v>4326.0010000000002</v>
      </c>
      <c r="Y4335" s="90">
        <v>4327</v>
      </c>
      <c r="Z4335" s="144"/>
    </row>
    <row r="4336" spans="1:26" x14ac:dyDescent="0.2">
      <c r="A4336" s="3"/>
      <c r="B4336" s="3"/>
      <c r="C4336" s="3"/>
      <c r="D4336" s="3"/>
      <c r="E4336" s="3"/>
      <c r="F4336" s="3"/>
      <c r="G4336" s="3"/>
      <c r="I4336" s="143"/>
      <c r="J4336" s="143"/>
      <c r="K4336" s="143"/>
      <c r="L4336" s="143"/>
      <c r="M4336" s="237"/>
      <c r="N4336" s="143"/>
      <c r="O4336" s="143"/>
      <c r="P4336" s="143"/>
      <c r="Q4336" s="143"/>
      <c r="R4336" s="143"/>
      <c r="S4336" s="143"/>
      <c r="T4336" s="143"/>
      <c r="U4336" s="143"/>
      <c r="V4336" s="143"/>
      <c r="W4336" s="90">
        <f>IF(AND($AM$17&gt;=$X4336,$AM$17&lt;=$Y4336),'TARIFA ENTREGA A DIRECCION USD'!A4336,$W4337)</f>
        <v>0</v>
      </c>
      <c r="X4336" s="90">
        <v>4327.0010000000002</v>
      </c>
      <c r="Y4336" s="90">
        <v>4328</v>
      </c>
      <c r="Z4336" s="144"/>
    </row>
    <row r="4337" spans="1:26" x14ac:dyDescent="0.2">
      <c r="A4337" s="3"/>
      <c r="B4337" s="3"/>
      <c r="C4337" s="3"/>
      <c r="D4337" s="3"/>
      <c r="E4337" s="3"/>
      <c r="F4337" s="3"/>
      <c r="G4337" s="3"/>
      <c r="I4337" s="143"/>
      <c r="J4337" s="143"/>
      <c r="K4337" s="143"/>
      <c r="L4337" s="143"/>
      <c r="M4337" s="237"/>
      <c r="N4337" s="143"/>
      <c r="O4337" s="143"/>
      <c r="P4337" s="143"/>
      <c r="Q4337" s="143"/>
      <c r="R4337" s="143"/>
      <c r="S4337" s="143"/>
      <c r="T4337" s="143"/>
      <c r="U4337" s="143"/>
      <c r="V4337" s="143"/>
      <c r="W4337" s="90">
        <f>IF(AND($AM$17&gt;=$X4337,$AM$17&lt;=$Y4337),'TARIFA ENTREGA A DIRECCION USD'!A4337,$W4338)</f>
        <v>0</v>
      </c>
      <c r="X4337" s="90">
        <v>4328.0010000000002</v>
      </c>
      <c r="Y4337" s="90">
        <v>4329</v>
      </c>
      <c r="Z4337" s="144"/>
    </row>
    <row r="4338" spans="1:26" x14ac:dyDescent="0.2">
      <c r="A4338" s="3"/>
      <c r="B4338" s="3"/>
      <c r="C4338" s="3"/>
      <c r="D4338" s="3"/>
      <c r="E4338" s="3"/>
      <c r="F4338" s="3"/>
      <c r="G4338" s="3"/>
      <c r="I4338" s="143"/>
      <c r="J4338" s="143"/>
      <c r="K4338" s="143"/>
      <c r="L4338" s="143"/>
      <c r="M4338" s="237"/>
      <c r="N4338" s="143"/>
      <c r="O4338" s="143"/>
      <c r="P4338" s="143"/>
      <c r="Q4338" s="143"/>
      <c r="R4338" s="143"/>
      <c r="S4338" s="143"/>
      <c r="T4338" s="143"/>
      <c r="U4338" s="143"/>
      <c r="V4338" s="143"/>
      <c r="W4338" s="90">
        <f>IF(AND($AM$17&gt;=$X4338,$AM$17&lt;=$Y4338),'TARIFA ENTREGA A DIRECCION USD'!A4338,$W4339)</f>
        <v>0</v>
      </c>
      <c r="X4338" s="90">
        <v>4329.0010000000002</v>
      </c>
      <c r="Y4338" s="90">
        <v>4330</v>
      </c>
      <c r="Z4338" s="144"/>
    </row>
    <row r="4339" spans="1:26" x14ac:dyDescent="0.2">
      <c r="A4339" s="3"/>
      <c r="B4339" s="3"/>
      <c r="C4339" s="3"/>
      <c r="D4339" s="3"/>
      <c r="E4339" s="3"/>
      <c r="F4339" s="3"/>
      <c r="G4339" s="3"/>
      <c r="I4339" s="143"/>
      <c r="J4339" s="143"/>
      <c r="K4339" s="143"/>
      <c r="L4339" s="143"/>
      <c r="M4339" s="237"/>
      <c r="N4339" s="143"/>
      <c r="O4339" s="143"/>
      <c r="P4339" s="143"/>
      <c r="Q4339" s="143"/>
      <c r="R4339" s="143"/>
      <c r="S4339" s="143"/>
      <c r="T4339" s="143"/>
      <c r="U4339" s="143"/>
      <c r="V4339" s="143"/>
      <c r="W4339" s="90">
        <f>IF(AND($AM$17&gt;=$X4339,$AM$17&lt;=$Y4339),'TARIFA ENTREGA A DIRECCION USD'!A4339,$W4340)</f>
        <v>0</v>
      </c>
      <c r="X4339" s="90">
        <v>4330.0010000000002</v>
      </c>
      <c r="Y4339" s="90">
        <v>4331</v>
      </c>
      <c r="Z4339" s="144"/>
    </row>
    <row r="4340" spans="1:26" x14ac:dyDescent="0.2">
      <c r="A4340" s="3"/>
      <c r="B4340" s="3"/>
      <c r="C4340" s="3"/>
      <c r="D4340" s="3"/>
      <c r="E4340" s="3"/>
      <c r="F4340" s="3"/>
      <c r="G4340" s="3"/>
      <c r="I4340" s="143"/>
      <c r="J4340" s="143"/>
      <c r="K4340" s="143"/>
      <c r="L4340" s="143"/>
      <c r="M4340" s="237"/>
      <c r="N4340" s="143"/>
      <c r="O4340" s="143"/>
      <c r="P4340" s="143"/>
      <c r="Q4340" s="143"/>
      <c r="R4340" s="143"/>
      <c r="S4340" s="143"/>
      <c r="T4340" s="143"/>
      <c r="U4340" s="143"/>
      <c r="V4340" s="143"/>
      <c r="W4340" s="90">
        <f>IF(AND($AM$17&gt;=$X4340,$AM$17&lt;=$Y4340),'TARIFA ENTREGA A DIRECCION USD'!A4340,$W4341)</f>
        <v>0</v>
      </c>
      <c r="X4340" s="90">
        <v>4331.0010000000002</v>
      </c>
      <c r="Y4340" s="90">
        <v>4332</v>
      </c>
      <c r="Z4340" s="144"/>
    </row>
    <row r="4341" spans="1:26" x14ac:dyDescent="0.2">
      <c r="A4341" s="3"/>
      <c r="B4341" s="3"/>
      <c r="C4341" s="3"/>
      <c r="D4341" s="3"/>
      <c r="E4341" s="3"/>
      <c r="F4341" s="3"/>
      <c r="G4341" s="3"/>
      <c r="I4341" s="143"/>
      <c r="J4341" s="143"/>
      <c r="K4341" s="143"/>
      <c r="L4341" s="143"/>
      <c r="M4341" s="237"/>
      <c r="N4341" s="143"/>
      <c r="O4341" s="143"/>
      <c r="P4341" s="143"/>
      <c r="Q4341" s="143"/>
      <c r="R4341" s="143"/>
      <c r="S4341" s="143"/>
      <c r="T4341" s="143"/>
      <c r="U4341" s="143"/>
      <c r="V4341" s="143"/>
      <c r="W4341" s="90">
        <f>IF(AND($AM$17&gt;=$X4341,$AM$17&lt;=$Y4341),'TARIFA ENTREGA A DIRECCION USD'!A4341,$W4342)</f>
        <v>0</v>
      </c>
      <c r="X4341" s="90">
        <v>4332.0010000000002</v>
      </c>
      <c r="Y4341" s="90">
        <v>4333</v>
      </c>
      <c r="Z4341" s="144"/>
    </row>
    <row r="4342" spans="1:26" x14ac:dyDescent="0.2">
      <c r="A4342" s="3"/>
      <c r="B4342" s="3"/>
      <c r="C4342" s="3"/>
      <c r="D4342" s="3"/>
      <c r="E4342" s="3"/>
      <c r="F4342" s="3"/>
      <c r="G4342" s="3"/>
      <c r="I4342" s="143"/>
      <c r="J4342" s="143"/>
      <c r="K4342" s="143"/>
      <c r="L4342" s="143"/>
      <c r="M4342" s="237"/>
      <c r="N4342" s="143"/>
      <c r="O4342" s="143"/>
      <c r="P4342" s="143"/>
      <c r="Q4342" s="143"/>
      <c r="R4342" s="143"/>
      <c r="S4342" s="143"/>
      <c r="T4342" s="143"/>
      <c r="U4342" s="143"/>
      <c r="V4342" s="143"/>
      <c r="W4342" s="90">
        <f>IF(AND($AM$17&gt;=$X4342,$AM$17&lt;=$Y4342),'TARIFA ENTREGA A DIRECCION USD'!A4342,$W4343)</f>
        <v>0</v>
      </c>
      <c r="X4342" s="90">
        <v>4333.0010000000002</v>
      </c>
      <c r="Y4342" s="90">
        <v>4334</v>
      </c>
      <c r="Z4342" s="144"/>
    </row>
    <row r="4343" spans="1:26" x14ac:dyDescent="0.2">
      <c r="A4343" s="3"/>
      <c r="B4343" s="3"/>
      <c r="C4343" s="3"/>
      <c r="D4343" s="3"/>
      <c r="E4343" s="3"/>
      <c r="F4343" s="3"/>
      <c r="G4343" s="3"/>
      <c r="I4343" s="143"/>
      <c r="J4343" s="143"/>
      <c r="K4343" s="143"/>
      <c r="L4343" s="143"/>
      <c r="M4343" s="237"/>
      <c r="N4343" s="143"/>
      <c r="O4343" s="143"/>
      <c r="P4343" s="143"/>
      <c r="Q4343" s="143"/>
      <c r="R4343" s="143"/>
      <c r="S4343" s="143"/>
      <c r="T4343" s="143"/>
      <c r="U4343" s="143"/>
      <c r="V4343" s="143"/>
      <c r="W4343" s="90">
        <f>IF(AND($AM$17&gt;=$X4343,$AM$17&lt;=$Y4343),'TARIFA ENTREGA A DIRECCION USD'!A4343,$W4344)</f>
        <v>0</v>
      </c>
      <c r="X4343" s="90">
        <v>4334.0010000000002</v>
      </c>
      <c r="Y4343" s="90">
        <v>4335</v>
      </c>
      <c r="Z4343" s="144"/>
    </row>
    <row r="4344" spans="1:26" x14ac:dyDescent="0.2">
      <c r="A4344" s="3"/>
      <c r="B4344" s="3"/>
      <c r="C4344" s="3"/>
      <c r="D4344" s="3"/>
      <c r="E4344" s="3"/>
      <c r="F4344" s="3"/>
      <c r="G4344" s="3"/>
      <c r="I4344" s="143"/>
      <c r="J4344" s="143"/>
      <c r="K4344" s="143"/>
      <c r="L4344" s="143"/>
      <c r="M4344" s="237"/>
      <c r="N4344" s="143"/>
      <c r="O4344" s="143"/>
      <c r="P4344" s="143"/>
      <c r="Q4344" s="143"/>
      <c r="R4344" s="143"/>
      <c r="S4344" s="143"/>
      <c r="T4344" s="143"/>
      <c r="U4344" s="143"/>
      <c r="V4344" s="143"/>
      <c r="W4344" s="90">
        <f>IF(AND($AM$17&gt;=$X4344,$AM$17&lt;=$Y4344),'TARIFA ENTREGA A DIRECCION USD'!A4344,$W4345)</f>
        <v>0</v>
      </c>
      <c r="X4344" s="90">
        <v>4335.0010000000002</v>
      </c>
      <c r="Y4344" s="90">
        <v>4336</v>
      </c>
      <c r="Z4344" s="144"/>
    </row>
    <row r="4345" spans="1:26" x14ac:dyDescent="0.2">
      <c r="A4345" s="3"/>
      <c r="B4345" s="3"/>
      <c r="C4345" s="3"/>
      <c r="D4345" s="3"/>
      <c r="E4345" s="3"/>
      <c r="F4345" s="3"/>
      <c r="G4345" s="3"/>
      <c r="I4345" s="143"/>
      <c r="J4345" s="143"/>
      <c r="K4345" s="143"/>
      <c r="L4345" s="143"/>
      <c r="M4345" s="237"/>
      <c r="N4345" s="143"/>
      <c r="O4345" s="143"/>
      <c r="P4345" s="143"/>
      <c r="Q4345" s="143"/>
      <c r="R4345" s="143"/>
      <c r="S4345" s="143"/>
      <c r="T4345" s="143"/>
      <c r="U4345" s="143"/>
      <c r="V4345" s="143"/>
      <c r="W4345" s="90">
        <f>IF(AND($AM$17&gt;=$X4345,$AM$17&lt;=$Y4345),'TARIFA ENTREGA A DIRECCION USD'!A4345,$W4346)</f>
        <v>0</v>
      </c>
      <c r="X4345" s="90">
        <v>4336.0010000000002</v>
      </c>
      <c r="Y4345" s="90">
        <v>4337</v>
      </c>
      <c r="Z4345" s="144"/>
    </row>
    <row r="4346" spans="1:26" x14ac:dyDescent="0.2">
      <c r="A4346" s="3"/>
      <c r="B4346" s="3"/>
      <c r="C4346" s="3"/>
      <c r="D4346" s="3"/>
      <c r="E4346" s="3"/>
      <c r="F4346" s="3"/>
      <c r="G4346" s="3"/>
      <c r="I4346" s="143"/>
      <c r="J4346" s="143"/>
      <c r="K4346" s="143"/>
      <c r="L4346" s="143"/>
      <c r="M4346" s="237"/>
      <c r="N4346" s="143"/>
      <c r="O4346" s="143"/>
      <c r="P4346" s="143"/>
      <c r="Q4346" s="143"/>
      <c r="R4346" s="143"/>
      <c r="S4346" s="143"/>
      <c r="T4346" s="143"/>
      <c r="U4346" s="143"/>
      <c r="V4346" s="143"/>
      <c r="W4346" s="90">
        <f>IF(AND($AM$17&gt;=$X4346,$AM$17&lt;=$Y4346),'TARIFA ENTREGA A DIRECCION USD'!A4346,$W4347)</f>
        <v>0</v>
      </c>
      <c r="X4346" s="90">
        <v>4337.0010000000002</v>
      </c>
      <c r="Y4346" s="90">
        <v>4338</v>
      </c>
      <c r="Z4346" s="144"/>
    </row>
    <row r="4347" spans="1:26" x14ac:dyDescent="0.2">
      <c r="A4347" s="3"/>
      <c r="B4347" s="3"/>
      <c r="C4347" s="3"/>
      <c r="D4347" s="3"/>
      <c r="E4347" s="3"/>
      <c r="F4347" s="3"/>
      <c r="G4347" s="3"/>
      <c r="I4347" s="143"/>
      <c r="J4347" s="143"/>
      <c r="K4347" s="143"/>
      <c r="L4347" s="143"/>
      <c r="M4347" s="237"/>
      <c r="N4347" s="143"/>
      <c r="O4347" s="143"/>
      <c r="P4347" s="143"/>
      <c r="Q4347" s="143"/>
      <c r="R4347" s="143"/>
      <c r="S4347" s="143"/>
      <c r="T4347" s="143"/>
      <c r="U4347" s="143"/>
      <c r="V4347" s="143"/>
      <c r="W4347" s="90">
        <f>IF(AND($AM$17&gt;=$X4347,$AM$17&lt;=$Y4347),'TARIFA ENTREGA A DIRECCION USD'!A4347,$W4348)</f>
        <v>0</v>
      </c>
      <c r="X4347" s="90">
        <v>4338.0010000000002</v>
      </c>
      <c r="Y4347" s="90">
        <v>4339</v>
      </c>
      <c r="Z4347" s="144"/>
    </row>
    <row r="4348" spans="1:26" x14ac:dyDescent="0.2">
      <c r="A4348" s="3"/>
      <c r="B4348" s="3"/>
      <c r="C4348" s="3"/>
      <c r="D4348" s="3"/>
      <c r="E4348" s="3"/>
      <c r="F4348" s="3"/>
      <c r="G4348" s="3"/>
      <c r="I4348" s="143"/>
      <c r="J4348" s="143"/>
      <c r="K4348" s="143"/>
      <c r="L4348" s="143"/>
      <c r="M4348" s="237"/>
      <c r="N4348" s="143"/>
      <c r="O4348" s="143"/>
      <c r="P4348" s="143"/>
      <c r="Q4348" s="143"/>
      <c r="R4348" s="143"/>
      <c r="S4348" s="143"/>
      <c r="T4348" s="143"/>
      <c r="U4348" s="143"/>
      <c r="V4348" s="143"/>
      <c r="W4348" s="90">
        <f>IF(AND($AM$17&gt;=$X4348,$AM$17&lt;=$Y4348),'TARIFA ENTREGA A DIRECCION USD'!A4348,$W4349)</f>
        <v>0</v>
      </c>
      <c r="X4348" s="90">
        <v>4339.0010000000002</v>
      </c>
      <c r="Y4348" s="90">
        <v>4340</v>
      </c>
      <c r="Z4348" s="144"/>
    </row>
    <row r="4349" spans="1:26" x14ac:dyDescent="0.2">
      <c r="A4349" s="3"/>
      <c r="B4349" s="3"/>
      <c r="C4349" s="3"/>
      <c r="D4349" s="3"/>
      <c r="E4349" s="3"/>
      <c r="F4349" s="3"/>
      <c r="G4349" s="3"/>
      <c r="I4349" s="143"/>
      <c r="J4349" s="143"/>
      <c r="K4349" s="143"/>
      <c r="L4349" s="143"/>
      <c r="M4349" s="237"/>
      <c r="N4349" s="143"/>
      <c r="O4349" s="143"/>
      <c r="P4349" s="143"/>
      <c r="Q4349" s="143"/>
      <c r="R4349" s="143"/>
      <c r="S4349" s="143"/>
      <c r="T4349" s="143"/>
      <c r="U4349" s="143"/>
      <c r="V4349" s="143"/>
      <c r="W4349" s="90">
        <f>IF(AND($AM$17&gt;=$X4349,$AM$17&lt;=$Y4349),'TARIFA ENTREGA A DIRECCION USD'!A4349,$W4350)</f>
        <v>0</v>
      </c>
      <c r="X4349" s="90">
        <v>4340.0010000000002</v>
      </c>
      <c r="Y4349" s="90">
        <v>4341</v>
      </c>
      <c r="Z4349" s="144"/>
    </row>
    <row r="4350" spans="1:26" x14ac:dyDescent="0.2">
      <c r="A4350" s="3"/>
      <c r="B4350" s="3"/>
      <c r="C4350" s="3"/>
      <c r="D4350" s="3"/>
      <c r="E4350" s="3"/>
      <c r="F4350" s="3"/>
      <c r="G4350" s="3"/>
      <c r="I4350" s="143"/>
      <c r="J4350" s="143"/>
      <c r="K4350" s="143"/>
      <c r="L4350" s="143"/>
      <c r="M4350" s="237"/>
      <c r="N4350" s="143"/>
      <c r="O4350" s="143"/>
      <c r="P4350" s="143"/>
      <c r="Q4350" s="143"/>
      <c r="R4350" s="143"/>
      <c r="S4350" s="143"/>
      <c r="T4350" s="143"/>
      <c r="U4350" s="143"/>
      <c r="V4350" s="143"/>
      <c r="W4350" s="90">
        <f>IF(AND($AM$17&gt;=$X4350,$AM$17&lt;=$Y4350),'TARIFA ENTREGA A DIRECCION USD'!A4350,$W4351)</f>
        <v>0</v>
      </c>
      <c r="X4350" s="90">
        <v>4341.0010000000002</v>
      </c>
      <c r="Y4350" s="90">
        <v>4342</v>
      </c>
      <c r="Z4350" s="144"/>
    </row>
    <row r="4351" spans="1:26" x14ac:dyDescent="0.2">
      <c r="A4351" s="3"/>
      <c r="B4351" s="3"/>
      <c r="C4351" s="3"/>
      <c r="D4351" s="3"/>
      <c r="E4351" s="3"/>
      <c r="F4351" s="3"/>
      <c r="G4351" s="3"/>
      <c r="I4351" s="143"/>
      <c r="J4351" s="143"/>
      <c r="K4351" s="143"/>
      <c r="L4351" s="143"/>
      <c r="M4351" s="237"/>
      <c r="N4351" s="143"/>
      <c r="O4351" s="143"/>
      <c r="P4351" s="143"/>
      <c r="Q4351" s="143"/>
      <c r="R4351" s="143"/>
      <c r="S4351" s="143"/>
      <c r="T4351" s="143"/>
      <c r="U4351" s="143"/>
      <c r="V4351" s="143"/>
      <c r="W4351" s="90">
        <f>IF(AND($AM$17&gt;=$X4351,$AM$17&lt;=$Y4351),'TARIFA ENTREGA A DIRECCION USD'!A4351,$W4352)</f>
        <v>0</v>
      </c>
      <c r="X4351" s="90">
        <v>4342.0010000000002</v>
      </c>
      <c r="Y4351" s="90">
        <v>4343</v>
      </c>
      <c r="Z4351" s="144"/>
    </row>
    <row r="4352" spans="1:26" x14ac:dyDescent="0.2">
      <c r="A4352" s="3"/>
      <c r="B4352" s="3"/>
      <c r="C4352" s="3"/>
      <c r="D4352" s="3"/>
      <c r="E4352" s="3"/>
      <c r="F4352" s="3"/>
      <c r="G4352" s="3"/>
      <c r="I4352" s="143"/>
      <c r="J4352" s="143"/>
      <c r="K4352" s="143"/>
      <c r="L4352" s="143"/>
      <c r="M4352" s="237"/>
      <c r="N4352" s="143"/>
      <c r="O4352" s="143"/>
      <c r="P4352" s="143"/>
      <c r="Q4352" s="143"/>
      <c r="R4352" s="143"/>
      <c r="S4352" s="143"/>
      <c r="T4352" s="143"/>
      <c r="U4352" s="143"/>
      <c r="V4352" s="143"/>
      <c r="W4352" s="90">
        <f>IF(AND($AM$17&gt;=$X4352,$AM$17&lt;=$Y4352),'TARIFA ENTREGA A DIRECCION USD'!A4352,$W4353)</f>
        <v>0</v>
      </c>
      <c r="X4352" s="90">
        <v>4343.0010000000002</v>
      </c>
      <c r="Y4352" s="90">
        <v>4344</v>
      </c>
      <c r="Z4352" s="144"/>
    </row>
    <row r="4353" spans="1:26" x14ac:dyDescent="0.2">
      <c r="A4353" s="3"/>
      <c r="B4353" s="3"/>
      <c r="C4353" s="3"/>
      <c r="D4353" s="3"/>
      <c r="E4353" s="3"/>
      <c r="F4353" s="3"/>
      <c r="G4353" s="3"/>
      <c r="I4353" s="143"/>
      <c r="J4353" s="143"/>
      <c r="K4353" s="143"/>
      <c r="L4353" s="143"/>
      <c r="M4353" s="237"/>
      <c r="N4353" s="143"/>
      <c r="O4353" s="143"/>
      <c r="P4353" s="143"/>
      <c r="Q4353" s="143"/>
      <c r="R4353" s="143"/>
      <c r="S4353" s="143"/>
      <c r="T4353" s="143"/>
      <c r="U4353" s="143"/>
      <c r="V4353" s="143"/>
      <c r="W4353" s="90">
        <f>IF(AND($AM$17&gt;=$X4353,$AM$17&lt;=$Y4353),'TARIFA ENTREGA A DIRECCION USD'!A4353,$W4354)</f>
        <v>0</v>
      </c>
      <c r="X4353" s="90">
        <v>4344.0010000000002</v>
      </c>
      <c r="Y4353" s="90">
        <v>4345</v>
      </c>
      <c r="Z4353" s="144"/>
    </row>
    <row r="4354" spans="1:26" x14ac:dyDescent="0.2">
      <c r="A4354" s="3"/>
      <c r="B4354" s="3"/>
      <c r="C4354" s="3"/>
      <c r="D4354" s="3"/>
      <c r="E4354" s="3"/>
      <c r="F4354" s="3"/>
      <c r="G4354" s="3"/>
      <c r="I4354" s="143"/>
      <c r="J4354" s="143"/>
      <c r="K4354" s="143"/>
      <c r="L4354" s="143"/>
      <c r="M4354" s="237"/>
      <c r="N4354" s="143"/>
      <c r="O4354" s="143"/>
      <c r="P4354" s="143"/>
      <c r="Q4354" s="143"/>
      <c r="R4354" s="143"/>
      <c r="S4354" s="143"/>
      <c r="T4354" s="143"/>
      <c r="U4354" s="143"/>
      <c r="V4354" s="143"/>
      <c r="W4354" s="90">
        <f>IF(AND($AM$17&gt;=$X4354,$AM$17&lt;=$Y4354),'TARIFA ENTREGA A DIRECCION USD'!A4354,$W4355)</f>
        <v>0</v>
      </c>
      <c r="X4354" s="90">
        <v>4345.0010000000002</v>
      </c>
      <c r="Y4354" s="90">
        <v>4346</v>
      </c>
      <c r="Z4354" s="144"/>
    </row>
    <row r="4355" spans="1:26" x14ac:dyDescent="0.2">
      <c r="A4355" s="3"/>
      <c r="B4355" s="3"/>
      <c r="C4355" s="3"/>
      <c r="D4355" s="3"/>
      <c r="E4355" s="3"/>
      <c r="F4355" s="3"/>
      <c r="G4355" s="3"/>
      <c r="I4355" s="143"/>
      <c r="J4355" s="143"/>
      <c r="K4355" s="143"/>
      <c r="L4355" s="143"/>
      <c r="M4355" s="237"/>
      <c r="N4355" s="143"/>
      <c r="O4355" s="143"/>
      <c r="P4355" s="143"/>
      <c r="Q4355" s="143"/>
      <c r="R4355" s="143"/>
      <c r="S4355" s="143"/>
      <c r="T4355" s="143"/>
      <c r="U4355" s="143"/>
      <c r="V4355" s="143"/>
      <c r="W4355" s="90">
        <f>IF(AND($AM$17&gt;=$X4355,$AM$17&lt;=$Y4355),'TARIFA ENTREGA A DIRECCION USD'!A4355,$W4356)</f>
        <v>0</v>
      </c>
      <c r="X4355" s="90">
        <v>4346.0010000000002</v>
      </c>
      <c r="Y4355" s="90">
        <v>4347</v>
      </c>
      <c r="Z4355" s="144"/>
    </row>
    <row r="4356" spans="1:26" x14ac:dyDescent="0.2">
      <c r="A4356" s="3"/>
      <c r="B4356" s="3"/>
      <c r="C4356" s="3"/>
      <c r="D4356" s="3"/>
      <c r="E4356" s="3"/>
      <c r="F4356" s="3"/>
      <c r="G4356" s="3"/>
      <c r="I4356" s="143"/>
      <c r="J4356" s="143"/>
      <c r="K4356" s="143"/>
      <c r="L4356" s="143"/>
      <c r="M4356" s="237"/>
      <c r="N4356" s="143"/>
      <c r="O4356" s="143"/>
      <c r="P4356" s="143"/>
      <c r="Q4356" s="143"/>
      <c r="R4356" s="143"/>
      <c r="S4356" s="143"/>
      <c r="T4356" s="143"/>
      <c r="U4356" s="143"/>
      <c r="V4356" s="143"/>
      <c r="W4356" s="90">
        <f>IF(AND($AM$17&gt;=$X4356,$AM$17&lt;=$Y4356),'TARIFA ENTREGA A DIRECCION USD'!A4356,$W4357)</f>
        <v>0</v>
      </c>
      <c r="X4356" s="90">
        <v>4347.0010000000002</v>
      </c>
      <c r="Y4356" s="90">
        <v>4348</v>
      </c>
      <c r="Z4356" s="144"/>
    </row>
    <row r="4357" spans="1:26" x14ac:dyDescent="0.2">
      <c r="A4357" s="3"/>
      <c r="B4357" s="3"/>
      <c r="C4357" s="3"/>
      <c r="D4357" s="3"/>
      <c r="E4357" s="3"/>
      <c r="F4357" s="3"/>
      <c r="G4357" s="3"/>
      <c r="I4357" s="143"/>
      <c r="J4357" s="143"/>
      <c r="K4357" s="143"/>
      <c r="L4357" s="143"/>
      <c r="M4357" s="237"/>
      <c r="N4357" s="143"/>
      <c r="O4357" s="143"/>
      <c r="P4357" s="143"/>
      <c r="Q4357" s="143"/>
      <c r="R4357" s="143"/>
      <c r="S4357" s="143"/>
      <c r="T4357" s="143"/>
      <c r="U4357" s="143"/>
      <c r="V4357" s="143"/>
      <c r="W4357" s="90">
        <f>IF(AND($AM$17&gt;=$X4357,$AM$17&lt;=$Y4357),'TARIFA ENTREGA A DIRECCION USD'!A4357,$W4358)</f>
        <v>0</v>
      </c>
      <c r="X4357" s="90">
        <v>4348.0010000000002</v>
      </c>
      <c r="Y4357" s="90">
        <v>4349</v>
      </c>
      <c r="Z4357" s="144"/>
    </row>
    <row r="4358" spans="1:26" x14ac:dyDescent="0.2">
      <c r="A4358" s="3"/>
      <c r="B4358" s="3"/>
      <c r="C4358" s="3"/>
      <c r="D4358" s="3"/>
      <c r="E4358" s="3"/>
      <c r="F4358" s="3"/>
      <c r="G4358" s="3"/>
      <c r="I4358" s="143"/>
      <c r="J4358" s="143"/>
      <c r="K4358" s="143"/>
      <c r="L4358" s="143"/>
      <c r="M4358" s="237"/>
      <c r="N4358" s="143"/>
      <c r="O4358" s="143"/>
      <c r="P4358" s="143"/>
      <c r="Q4358" s="143"/>
      <c r="R4358" s="143"/>
      <c r="S4358" s="143"/>
      <c r="T4358" s="143"/>
      <c r="U4358" s="143"/>
      <c r="V4358" s="143"/>
      <c r="W4358" s="90">
        <f>IF(AND($AM$17&gt;=$X4358,$AM$17&lt;=$Y4358),'TARIFA ENTREGA A DIRECCION USD'!A4358,$W4359)</f>
        <v>0</v>
      </c>
      <c r="X4358" s="90">
        <v>4349.0010000000002</v>
      </c>
      <c r="Y4358" s="90">
        <v>4350</v>
      </c>
      <c r="Z4358" s="144"/>
    </row>
    <row r="4359" spans="1:26" x14ac:dyDescent="0.2">
      <c r="A4359" s="3"/>
      <c r="B4359" s="3"/>
      <c r="C4359" s="3"/>
      <c r="D4359" s="3"/>
      <c r="E4359" s="3"/>
      <c r="F4359" s="3"/>
      <c r="G4359" s="3"/>
      <c r="I4359" s="143"/>
      <c r="J4359" s="143"/>
      <c r="K4359" s="143"/>
      <c r="L4359" s="143"/>
      <c r="M4359" s="237"/>
      <c r="N4359" s="143"/>
      <c r="O4359" s="143"/>
      <c r="P4359" s="143"/>
      <c r="Q4359" s="143"/>
      <c r="R4359" s="143"/>
      <c r="S4359" s="143"/>
      <c r="T4359" s="143"/>
      <c r="U4359" s="143"/>
      <c r="V4359" s="143"/>
      <c r="W4359" s="90">
        <f>IF(AND($AM$17&gt;=$X4359,$AM$17&lt;=$Y4359),'TARIFA ENTREGA A DIRECCION USD'!A4359,$W4360)</f>
        <v>0</v>
      </c>
      <c r="X4359" s="90">
        <v>4350.0010000000002</v>
      </c>
      <c r="Y4359" s="90">
        <v>4351</v>
      </c>
      <c r="Z4359" s="144"/>
    </row>
    <row r="4360" spans="1:26" x14ac:dyDescent="0.2">
      <c r="A4360" s="3"/>
      <c r="B4360" s="3"/>
      <c r="C4360" s="3"/>
      <c r="D4360" s="3"/>
      <c r="E4360" s="3"/>
      <c r="F4360" s="3"/>
      <c r="G4360" s="3"/>
      <c r="I4360" s="143"/>
      <c r="J4360" s="143"/>
      <c r="K4360" s="143"/>
      <c r="L4360" s="143"/>
      <c r="M4360" s="237"/>
      <c r="N4360" s="143"/>
      <c r="O4360" s="143"/>
      <c r="P4360" s="143"/>
      <c r="Q4360" s="143"/>
      <c r="R4360" s="143"/>
      <c r="S4360" s="143"/>
      <c r="T4360" s="143"/>
      <c r="U4360" s="143"/>
      <c r="V4360" s="143"/>
      <c r="W4360" s="90">
        <f>IF(AND($AM$17&gt;=$X4360,$AM$17&lt;=$Y4360),'TARIFA ENTREGA A DIRECCION USD'!A4360,$W4361)</f>
        <v>0</v>
      </c>
      <c r="X4360" s="90">
        <v>4351.0010000000002</v>
      </c>
      <c r="Y4360" s="90">
        <v>4352</v>
      </c>
      <c r="Z4360" s="144"/>
    </row>
    <row r="4361" spans="1:26" x14ac:dyDescent="0.2">
      <c r="A4361" s="3"/>
      <c r="B4361" s="3"/>
      <c r="C4361" s="3"/>
      <c r="D4361" s="3"/>
      <c r="E4361" s="3"/>
      <c r="F4361" s="3"/>
      <c r="G4361" s="3"/>
      <c r="I4361" s="143"/>
      <c r="J4361" s="143"/>
      <c r="K4361" s="143"/>
      <c r="L4361" s="143"/>
      <c r="M4361" s="237"/>
      <c r="N4361" s="143"/>
      <c r="O4361" s="143"/>
      <c r="P4361" s="143"/>
      <c r="Q4361" s="143"/>
      <c r="R4361" s="143"/>
      <c r="S4361" s="143"/>
      <c r="T4361" s="143"/>
      <c r="U4361" s="143"/>
      <c r="V4361" s="143"/>
      <c r="W4361" s="90">
        <f>IF(AND($AM$17&gt;=$X4361,$AM$17&lt;=$Y4361),'TARIFA ENTREGA A DIRECCION USD'!A4361,$W4362)</f>
        <v>0</v>
      </c>
      <c r="X4361" s="90">
        <v>4352.0010000000002</v>
      </c>
      <c r="Y4361" s="90">
        <v>4353</v>
      </c>
      <c r="Z4361" s="144"/>
    </row>
    <row r="4362" spans="1:26" x14ac:dyDescent="0.2">
      <c r="A4362" s="3"/>
      <c r="B4362" s="3"/>
      <c r="C4362" s="3"/>
      <c r="D4362" s="3"/>
      <c r="E4362" s="3"/>
      <c r="F4362" s="3"/>
      <c r="G4362" s="3"/>
      <c r="I4362" s="143"/>
      <c r="J4362" s="143"/>
      <c r="K4362" s="143"/>
      <c r="L4362" s="143"/>
      <c r="M4362" s="237"/>
      <c r="N4362" s="143"/>
      <c r="O4362" s="143"/>
      <c r="P4362" s="143"/>
      <c r="Q4362" s="143"/>
      <c r="R4362" s="143"/>
      <c r="S4362" s="143"/>
      <c r="T4362" s="143"/>
      <c r="U4362" s="143"/>
      <c r="V4362" s="143"/>
      <c r="W4362" s="90">
        <f>IF(AND($AM$17&gt;=$X4362,$AM$17&lt;=$Y4362),'TARIFA ENTREGA A DIRECCION USD'!A4362,$W4363)</f>
        <v>0</v>
      </c>
      <c r="X4362" s="90">
        <v>4353.0010000000002</v>
      </c>
      <c r="Y4362" s="90">
        <v>4354</v>
      </c>
      <c r="Z4362" s="144"/>
    </row>
    <row r="4363" spans="1:26" x14ac:dyDescent="0.2">
      <c r="A4363" s="3"/>
      <c r="B4363" s="3"/>
      <c r="C4363" s="3"/>
      <c r="D4363" s="3"/>
      <c r="E4363" s="3"/>
      <c r="F4363" s="3"/>
      <c r="G4363" s="3"/>
      <c r="I4363" s="143"/>
      <c r="J4363" s="143"/>
      <c r="K4363" s="143"/>
      <c r="L4363" s="143"/>
      <c r="M4363" s="237"/>
      <c r="N4363" s="143"/>
      <c r="O4363" s="143"/>
      <c r="P4363" s="143"/>
      <c r="Q4363" s="143"/>
      <c r="R4363" s="143"/>
      <c r="S4363" s="143"/>
      <c r="T4363" s="143"/>
      <c r="U4363" s="143"/>
      <c r="V4363" s="143"/>
      <c r="W4363" s="90">
        <f>IF(AND($AM$17&gt;=$X4363,$AM$17&lt;=$Y4363),'TARIFA ENTREGA A DIRECCION USD'!A4363,$W4364)</f>
        <v>0</v>
      </c>
      <c r="X4363" s="90">
        <v>4354.0010000000002</v>
      </c>
      <c r="Y4363" s="90">
        <v>4355</v>
      </c>
      <c r="Z4363" s="144"/>
    </row>
    <row r="4364" spans="1:26" x14ac:dyDescent="0.2">
      <c r="A4364" s="3"/>
      <c r="B4364" s="3"/>
      <c r="C4364" s="3"/>
      <c r="D4364" s="3"/>
      <c r="E4364" s="3"/>
      <c r="F4364" s="3"/>
      <c r="G4364" s="3"/>
      <c r="I4364" s="143"/>
      <c r="J4364" s="143"/>
      <c r="K4364" s="143"/>
      <c r="L4364" s="143"/>
      <c r="M4364" s="237"/>
      <c r="N4364" s="143"/>
      <c r="O4364" s="143"/>
      <c r="P4364" s="143"/>
      <c r="Q4364" s="143"/>
      <c r="R4364" s="143"/>
      <c r="S4364" s="143"/>
      <c r="T4364" s="143"/>
      <c r="U4364" s="143"/>
      <c r="V4364" s="143"/>
      <c r="W4364" s="90">
        <f>IF(AND($AM$17&gt;=$X4364,$AM$17&lt;=$Y4364),'TARIFA ENTREGA A DIRECCION USD'!A4364,$W4365)</f>
        <v>0</v>
      </c>
      <c r="X4364" s="90">
        <v>4355.0010000000002</v>
      </c>
      <c r="Y4364" s="90">
        <v>4356</v>
      </c>
      <c r="Z4364" s="144"/>
    </row>
    <row r="4365" spans="1:26" x14ac:dyDescent="0.2">
      <c r="A4365" s="3"/>
      <c r="B4365" s="3"/>
      <c r="C4365" s="3"/>
      <c r="D4365" s="3"/>
      <c r="E4365" s="3"/>
      <c r="F4365" s="3"/>
      <c r="G4365" s="3"/>
      <c r="I4365" s="143"/>
      <c r="J4365" s="143"/>
      <c r="K4365" s="143"/>
      <c r="L4365" s="143"/>
      <c r="M4365" s="237"/>
      <c r="N4365" s="143"/>
      <c r="O4365" s="143"/>
      <c r="P4365" s="143"/>
      <c r="Q4365" s="143"/>
      <c r="R4365" s="143"/>
      <c r="S4365" s="143"/>
      <c r="T4365" s="143"/>
      <c r="U4365" s="143"/>
      <c r="V4365" s="143"/>
      <c r="W4365" s="90">
        <f>IF(AND($AM$17&gt;=$X4365,$AM$17&lt;=$Y4365),'TARIFA ENTREGA A DIRECCION USD'!A4365,$W4366)</f>
        <v>0</v>
      </c>
      <c r="X4365" s="90">
        <v>4356.0010000000002</v>
      </c>
      <c r="Y4365" s="90">
        <v>4357</v>
      </c>
      <c r="Z4365" s="144"/>
    </row>
    <row r="4366" spans="1:26" x14ac:dyDescent="0.2">
      <c r="A4366" s="3"/>
      <c r="B4366" s="3"/>
      <c r="C4366" s="3"/>
      <c r="D4366" s="3"/>
      <c r="E4366" s="3"/>
      <c r="F4366" s="3"/>
      <c r="G4366" s="3"/>
      <c r="I4366" s="143"/>
      <c r="J4366" s="143"/>
      <c r="K4366" s="143"/>
      <c r="L4366" s="143"/>
      <c r="M4366" s="237"/>
      <c r="N4366" s="143"/>
      <c r="O4366" s="143"/>
      <c r="P4366" s="143"/>
      <c r="Q4366" s="143"/>
      <c r="R4366" s="143"/>
      <c r="S4366" s="143"/>
      <c r="T4366" s="143"/>
      <c r="U4366" s="143"/>
      <c r="V4366" s="143"/>
      <c r="W4366" s="90">
        <f>IF(AND($AM$17&gt;=$X4366,$AM$17&lt;=$Y4366),'TARIFA ENTREGA A DIRECCION USD'!A4366,$W4367)</f>
        <v>0</v>
      </c>
      <c r="X4366" s="90">
        <v>4357.0010000000002</v>
      </c>
      <c r="Y4366" s="90">
        <v>4358</v>
      </c>
      <c r="Z4366" s="144"/>
    </row>
    <row r="4367" spans="1:26" x14ac:dyDescent="0.2">
      <c r="A4367" s="3"/>
      <c r="B4367" s="3"/>
      <c r="C4367" s="3"/>
      <c r="D4367" s="3"/>
      <c r="E4367" s="3"/>
      <c r="F4367" s="3"/>
      <c r="G4367" s="3"/>
      <c r="I4367" s="143"/>
      <c r="J4367" s="143"/>
      <c r="K4367" s="143"/>
      <c r="L4367" s="143"/>
      <c r="M4367" s="237"/>
      <c r="N4367" s="143"/>
      <c r="O4367" s="143"/>
      <c r="P4367" s="143"/>
      <c r="Q4367" s="143"/>
      <c r="R4367" s="143"/>
      <c r="S4367" s="143"/>
      <c r="T4367" s="143"/>
      <c r="U4367" s="143"/>
      <c r="V4367" s="143"/>
      <c r="W4367" s="90">
        <f>IF(AND($AM$17&gt;=$X4367,$AM$17&lt;=$Y4367),'TARIFA ENTREGA A DIRECCION USD'!A4367,$W4368)</f>
        <v>0</v>
      </c>
      <c r="X4367" s="90">
        <v>4358.0010000000002</v>
      </c>
      <c r="Y4367" s="90">
        <v>4359</v>
      </c>
      <c r="Z4367" s="144"/>
    </row>
    <row r="4368" spans="1:26" x14ac:dyDescent="0.2">
      <c r="A4368" s="3"/>
      <c r="B4368" s="3"/>
      <c r="C4368" s="3"/>
      <c r="D4368" s="3"/>
      <c r="E4368" s="3"/>
      <c r="F4368" s="3"/>
      <c r="G4368" s="3"/>
      <c r="I4368" s="143"/>
      <c r="J4368" s="143"/>
      <c r="K4368" s="143"/>
      <c r="L4368" s="143"/>
      <c r="M4368" s="237"/>
      <c r="N4368" s="143"/>
      <c r="O4368" s="143"/>
      <c r="P4368" s="143"/>
      <c r="Q4368" s="143"/>
      <c r="R4368" s="143"/>
      <c r="S4368" s="143"/>
      <c r="T4368" s="143"/>
      <c r="U4368" s="143"/>
      <c r="V4368" s="143"/>
      <c r="W4368" s="90">
        <f>IF(AND($AM$17&gt;=$X4368,$AM$17&lt;=$Y4368),'TARIFA ENTREGA A DIRECCION USD'!A4368,$W4369)</f>
        <v>0</v>
      </c>
      <c r="X4368" s="90">
        <v>4359.0010000000002</v>
      </c>
      <c r="Y4368" s="90">
        <v>4360</v>
      </c>
      <c r="Z4368" s="144"/>
    </row>
    <row r="4369" spans="1:26" x14ac:dyDescent="0.2">
      <c r="A4369" s="3"/>
      <c r="B4369" s="3"/>
      <c r="C4369" s="3"/>
      <c r="D4369" s="3"/>
      <c r="E4369" s="3"/>
      <c r="F4369" s="3"/>
      <c r="G4369" s="3"/>
      <c r="I4369" s="143"/>
      <c r="J4369" s="143"/>
      <c r="K4369" s="143"/>
      <c r="L4369" s="143"/>
      <c r="M4369" s="237"/>
      <c r="N4369" s="143"/>
      <c r="O4369" s="143"/>
      <c r="P4369" s="143"/>
      <c r="Q4369" s="143"/>
      <c r="R4369" s="143"/>
      <c r="S4369" s="143"/>
      <c r="T4369" s="143"/>
      <c r="U4369" s="143"/>
      <c r="V4369" s="143"/>
      <c r="W4369" s="90">
        <f>IF(AND($AM$17&gt;=$X4369,$AM$17&lt;=$Y4369),'TARIFA ENTREGA A DIRECCION USD'!A4369,$W4370)</f>
        <v>0</v>
      </c>
      <c r="X4369" s="90">
        <v>4360.0010000000002</v>
      </c>
      <c r="Y4369" s="90">
        <v>4361</v>
      </c>
      <c r="Z4369" s="144"/>
    </row>
    <row r="4370" spans="1:26" x14ac:dyDescent="0.2">
      <c r="A4370" s="3"/>
      <c r="B4370" s="3"/>
      <c r="C4370" s="3"/>
      <c r="D4370" s="3"/>
      <c r="E4370" s="3"/>
      <c r="F4370" s="3"/>
      <c r="G4370" s="3"/>
      <c r="I4370" s="143"/>
      <c r="J4370" s="143"/>
      <c r="K4370" s="143"/>
      <c r="L4370" s="143"/>
      <c r="M4370" s="237"/>
      <c r="N4370" s="143"/>
      <c r="O4370" s="143"/>
      <c r="P4370" s="143"/>
      <c r="Q4370" s="143"/>
      <c r="R4370" s="143"/>
      <c r="S4370" s="143"/>
      <c r="T4370" s="143"/>
      <c r="U4370" s="143"/>
      <c r="V4370" s="143"/>
      <c r="W4370" s="90">
        <f>IF(AND($AM$17&gt;=$X4370,$AM$17&lt;=$Y4370),'TARIFA ENTREGA A DIRECCION USD'!A4370,$W4371)</f>
        <v>0</v>
      </c>
      <c r="X4370" s="90">
        <v>4361.0010000000002</v>
      </c>
      <c r="Y4370" s="90">
        <v>4362</v>
      </c>
      <c r="Z4370" s="144"/>
    </row>
    <row r="4371" spans="1:26" x14ac:dyDescent="0.2">
      <c r="A4371" s="3"/>
      <c r="B4371" s="3"/>
      <c r="C4371" s="3"/>
      <c r="D4371" s="3"/>
      <c r="E4371" s="3"/>
      <c r="F4371" s="3"/>
      <c r="G4371" s="3"/>
      <c r="I4371" s="143"/>
      <c r="J4371" s="143"/>
      <c r="K4371" s="143"/>
      <c r="L4371" s="143"/>
      <c r="M4371" s="237"/>
      <c r="N4371" s="143"/>
      <c r="O4371" s="143"/>
      <c r="P4371" s="143"/>
      <c r="Q4371" s="143"/>
      <c r="R4371" s="143"/>
      <c r="S4371" s="143"/>
      <c r="T4371" s="143"/>
      <c r="U4371" s="143"/>
      <c r="V4371" s="143"/>
      <c r="W4371" s="90">
        <f>IF(AND($AM$17&gt;=$X4371,$AM$17&lt;=$Y4371),'TARIFA ENTREGA A DIRECCION USD'!A4371,$W4372)</f>
        <v>0</v>
      </c>
      <c r="X4371" s="90">
        <v>4362.0010000000002</v>
      </c>
      <c r="Y4371" s="90">
        <v>4363</v>
      </c>
      <c r="Z4371" s="144"/>
    </row>
    <row r="4372" spans="1:26" x14ac:dyDescent="0.2">
      <c r="A4372" s="3"/>
      <c r="B4372" s="3"/>
      <c r="C4372" s="3"/>
      <c r="D4372" s="3"/>
      <c r="E4372" s="3"/>
      <c r="F4372" s="3"/>
      <c r="G4372" s="3"/>
      <c r="I4372" s="143"/>
      <c r="J4372" s="143"/>
      <c r="K4372" s="143"/>
      <c r="L4372" s="143"/>
      <c r="M4372" s="237"/>
      <c r="N4372" s="143"/>
      <c r="O4372" s="143"/>
      <c r="P4372" s="143"/>
      <c r="Q4372" s="143"/>
      <c r="R4372" s="143"/>
      <c r="S4372" s="143"/>
      <c r="T4372" s="143"/>
      <c r="U4372" s="143"/>
      <c r="V4372" s="143"/>
      <c r="W4372" s="90">
        <f>IF(AND($AM$17&gt;=$X4372,$AM$17&lt;=$Y4372),'TARIFA ENTREGA A DIRECCION USD'!A4372,$W4373)</f>
        <v>0</v>
      </c>
      <c r="X4372" s="90">
        <v>4363.0010000000002</v>
      </c>
      <c r="Y4372" s="90">
        <v>4364</v>
      </c>
      <c r="Z4372" s="144"/>
    </row>
    <row r="4373" spans="1:26" x14ac:dyDescent="0.2">
      <c r="A4373" s="3"/>
      <c r="B4373" s="3"/>
      <c r="C4373" s="3"/>
      <c r="D4373" s="3"/>
      <c r="E4373" s="3"/>
      <c r="F4373" s="3"/>
      <c r="G4373" s="3"/>
      <c r="I4373" s="143"/>
      <c r="J4373" s="143"/>
      <c r="K4373" s="143"/>
      <c r="L4373" s="143"/>
      <c r="M4373" s="237"/>
      <c r="N4373" s="143"/>
      <c r="O4373" s="143"/>
      <c r="P4373" s="143"/>
      <c r="Q4373" s="143"/>
      <c r="R4373" s="143"/>
      <c r="S4373" s="143"/>
      <c r="T4373" s="143"/>
      <c r="U4373" s="143"/>
      <c r="V4373" s="143"/>
      <c r="W4373" s="90">
        <f>IF(AND($AM$17&gt;=$X4373,$AM$17&lt;=$Y4373),'TARIFA ENTREGA A DIRECCION USD'!A4373,$W4374)</f>
        <v>0</v>
      </c>
      <c r="X4373" s="90">
        <v>4364.0010000000002</v>
      </c>
      <c r="Y4373" s="90">
        <v>4365</v>
      </c>
      <c r="Z4373" s="144"/>
    </row>
    <row r="4374" spans="1:26" x14ac:dyDescent="0.2">
      <c r="A4374" s="3"/>
      <c r="B4374" s="3"/>
      <c r="C4374" s="3"/>
      <c r="D4374" s="3"/>
      <c r="E4374" s="3"/>
      <c r="F4374" s="3"/>
      <c r="G4374" s="3"/>
      <c r="I4374" s="143"/>
      <c r="J4374" s="143"/>
      <c r="K4374" s="143"/>
      <c r="L4374" s="143"/>
      <c r="M4374" s="237"/>
      <c r="N4374" s="143"/>
      <c r="O4374" s="143"/>
      <c r="P4374" s="143"/>
      <c r="Q4374" s="143"/>
      <c r="R4374" s="143"/>
      <c r="S4374" s="143"/>
      <c r="T4374" s="143"/>
      <c r="U4374" s="143"/>
      <c r="V4374" s="143"/>
      <c r="W4374" s="90">
        <f>IF(AND($AM$17&gt;=$X4374,$AM$17&lt;=$Y4374),'TARIFA ENTREGA A DIRECCION USD'!A4374,$W4375)</f>
        <v>0</v>
      </c>
      <c r="X4374" s="90">
        <v>4365.0010000000002</v>
      </c>
      <c r="Y4374" s="90">
        <v>4366</v>
      </c>
      <c r="Z4374" s="144"/>
    </row>
    <row r="4375" spans="1:26" x14ac:dyDescent="0.2">
      <c r="A4375" s="3"/>
      <c r="B4375" s="3"/>
      <c r="C4375" s="3"/>
      <c r="D4375" s="3"/>
      <c r="E4375" s="3"/>
      <c r="F4375" s="3"/>
      <c r="G4375" s="3"/>
      <c r="I4375" s="143"/>
      <c r="J4375" s="143"/>
      <c r="K4375" s="143"/>
      <c r="L4375" s="143"/>
      <c r="M4375" s="237"/>
      <c r="N4375" s="143"/>
      <c r="O4375" s="143"/>
      <c r="P4375" s="143"/>
      <c r="Q4375" s="143"/>
      <c r="R4375" s="143"/>
      <c r="S4375" s="143"/>
      <c r="T4375" s="143"/>
      <c r="U4375" s="143"/>
      <c r="V4375" s="143"/>
      <c r="W4375" s="90">
        <f>IF(AND($AM$17&gt;=$X4375,$AM$17&lt;=$Y4375),'TARIFA ENTREGA A DIRECCION USD'!A4375,$W4376)</f>
        <v>0</v>
      </c>
      <c r="X4375" s="90">
        <v>4366.0010000000002</v>
      </c>
      <c r="Y4375" s="90">
        <v>4367</v>
      </c>
      <c r="Z4375" s="144"/>
    </row>
    <row r="4376" spans="1:26" x14ac:dyDescent="0.2">
      <c r="A4376" s="3"/>
      <c r="B4376" s="3"/>
      <c r="C4376" s="3"/>
      <c r="D4376" s="3"/>
      <c r="E4376" s="3"/>
      <c r="F4376" s="3"/>
      <c r="G4376" s="3"/>
      <c r="I4376" s="143"/>
      <c r="J4376" s="143"/>
      <c r="K4376" s="143"/>
      <c r="L4376" s="143"/>
      <c r="M4376" s="237"/>
      <c r="N4376" s="143"/>
      <c r="O4376" s="143"/>
      <c r="P4376" s="143"/>
      <c r="Q4376" s="143"/>
      <c r="R4376" s="143"/>
      <c r="S4376" s="143"/>
      <c r="T4376" s="143"/>
      <c r="U4376" s="143"/>
      <c r="V4376" s="143"/>
      <c r="W4376" s="90">
        <f>IF(AND($AM$17&gt;=$X4376,$AM$17&lt;=$Y4376),'TARIFA ENTREGA A DIRECCION USD'!A4376,$W4377)</f>
        <v>0</v>
      </c>
      <c r="X4376" s="90">
        <v>4367.0010000000002</v>
      </c>
      <c r="Y4376" s="90">
        <v>4368</v>
      </c>
      <c r="Z4376" s="144"/>
    </row>
    <row r="4377" spans="1:26" x14ac:dyDescent="0.2">
      <c r="A4377" s="3"/>
      <c r="B4377" s="3"/>
      <c r="C4377" s="3"/>
      <c r="D4377" s="3"/>
      <c r="E4377" s="3"/>
      <c r="F4377" s="3"/>
      <c r="G4377" s="3"/>
      <c r="I4377" s="143"/>
      <c r="J4377" s="143"/>
      <c r="K4377" s="143"/>
      <c r="L4377" s="143"/>
      <c r="M4377" s="237"/>
      <c r="N4377" s="143"/>
      <c r="O4377" s="143"/>
      <c r="P4377" s="143"/>
      <c r="Q4377" s="143"/>
      <c r="R4377" s="143"/>
      <c r="S4377" s="143"/>
      <c r="T4377" s="143"/>
      <c r="U4377" s="143"/>
      <c r="V4377" s="143"/>
      <c r="W4377" s="90">
        <f>IF(AND($AM$17&gt;=$X4377,$AM$17&lt;=$Y4377),'TARIFA ENTREGA A DIRECCION USD'!A4377,$W4378)</f>
        <v>0</v>
      </c>
      <c r="X4377" s="90">
        <v>4368.0010000000002</v>
      </c>
      <c r="Y4377" s="90">
        <v>4369</v>
      </c>
      <c r="Z4377" s="144"/>
    </row>
    <row r="4378" spans="1:26" x14ac:dyDescent="0.2">
      <c r="A4378" s="3"/>
      <c r="B4378" s="3"/>
      <c r="C4378" s="3"/>
      <c r="D4378" s="3"/>
      <c r="E4378" s="3"/>
      <c r="F4378" s="3"/>
      <c r="G4378" s="3"/>
      <c r="I4378" s="143"/>
      <c r="J4378" s="143"/>
      <c r="K4378" s="143"/>
      <c r="L4378" s="143"/>
      <c r="M4378" s="237"/>
      <c r="N4378" s="143"/>
      <c r="O4378" s="143"/>
      <c r="P4378" s="143"/>
      <c r="Q4378" s="143"/>
      <c r="R4378" s="143"/>
      <c r="S4378" s="143"/>
      <c r="T4378" s="143"/>
      <c r="U4378" s="143"/>
      <c r="V4378" s="143"/>
      <c r="W4378" s="90">
        <f>IF(AND($AM$17&gt;=$X4378,$AM$17&lt;=$Y4378),'TARIFA ENTREGA A DIRECCION USD'!A4378,$W4379)</f>
        <v>0</v>
      </c>
      <c r="X4378" s="90">
        <v>4369.0010000000002</v>
      </c>
      <c r="Y4378" s="90">
        <v>4370</v>
      </c>
      <c r="Z4378" s="144"/>
    </row>
    <row r="4379" spans="1:26" x14ac:dyDescent="0.2">
      <c r="A4379" s="3"/>
      <c r="B4379" s="3"/>
      <c r="C4379" s="3"/>
      <c r="D4379" s="3"/>
      <c r="E4379" s="3"/>
      <c r="F4379" s="3"/>
      <c r="G4379" s="3"/>
      <c r="I4379" s="143"/>
      <c r="J4379" s="143"/>
      <c r="K4379" s="143"/>
      <c r="L4379" s="143"/>
      <c r="M4379" s="237"/>
      <c r="N4379" s="143"/>
      <c r="O4379" s="143"/>
      <c r="P4379" s="143"/>
      <c r="Q4379" s="143"/>
      <c r="R4379" s="143"/>
      <c r="S4379" s="143"/>
      <c r="T4379" s="143"/>
      <c r="U4379" s="143"/>
      <c r="V4379" s="143"/>
      <c r="W4379" s="90">
        <f>IF(AND($AM$17&gt;=$X4379,$AM$17&lt;=$Y4379),'TARIFA ENTREGA A DIRECCION USD'!A4379,$W4380)</f>
        <v>0</v>
      </c>
      <c r="X4379" s="90">
        <v>4370.0010000000002</v>
      </c>
      <c r="Y4379" s="90">
        <v>4371</v>
      </c>
      <c r="Z4379" s="144"/>
    </row>
    <row r="4380" spans="1:26" x14ac:dyDescent="0.2">
      <c r="A4380" s="3"/>
      <c r="B4380" s="3"/>
      <c r="C4380" s="3"/>
      <c r="D4380" s="3"/>
      <c r="E4380" s="3"/>
      <c r="F4380" s="3"/>
      <c r="G4380" s="3"/>
      <c r="I4380" s="143"/>
      <c r="J4380" s="143"/>
      <c r="K4380" s="143"/>
      <c r="L4380" s="143"/>
      <c r="M4380" s="237"/>
      <c r="N4380" s="143"/>
      <c r="O4380" s="143"/>
      <c r="P4380" s="143"/>
      <c r="Q4380" s="143"/>
      <c r="R4380" s="143"/>
      <c r="S4380" s="143"/>
      <c r="T4380" s="143"/>
      <c r="U4380" s="143"/>
      <c r="V4380" s="143"/>
      <c r="W4380" s="90">
        <f>IF(AND($AM$17&gt;=$X4380,$AM$17&lt;=$Y4380),'TARIFA ENTREGA A DIRECCION USD'!A4380,$W4381)</f>
        <v>0</v>
      </c>
      <c r="X4380" s="90">
        <v>4371.0010000000002</v>
      </c>
      <c r="Y4380" s="90">
        <v>4372</v>
      </c>
      <c r="Z4380" s="144"/>
    </row>
    <row r="4381" spans="1:26" x14ac:dyDescent="0.2">
      <c r="A4381" s="3"/>
      <c r="B4381" s="3"/>
      <c r="C4381" s="3"/>
      <c r="D4381" s="3"/>
      <c r="E4381" s="3"/>
      <c r="F4381" s="3"/>
      <c r="G4381" s="3"/>
      <c r="I4381" s="143"/>
      <c r="J4381" s="143"/>
      <c r="K4381" s="143"/>
      <c r="L4381" s="143"/>
      <c r="M4381" s="237"/>
      <c r="N4381" s="143"/>
      <c r="O4381" s="143"/>
      <c r="P4381" s="143"/>
      <c r="Q4381" s="143"/>
      <c r="R4381" s="143"/>
      <c r="S4381" s="143"/>
      <c r="T4381" s="143"/>
      <c r="U4381" s="143"/>
      <c r="V4381" s="143"/>
      <c r="W4381" s="90">
        <f>IF(AND($AM$17&gt;=$X4381,$AM$17&lt;=$Y4381),'TARIFA ENTREGA A DIRECCION USD'!A4381,$W4382)</f>
        <v>0</v>
      </c>
      <c r="X4381" s="90">
        <v>4372.0010000000002</v>
      </c>
      <c r="Y4381" s="90">
        <v>4373</v>
      </c>
      <c r="Z4381" s="144"/>
    </row>
    <row r="4382" spans="1:26" x14ac:dyDescent="0.2">
      <c r="A4382" s="3"/>
      <c r="B4382" s="3"/>
      <c r="C4382" s="3"/>
      <c r="D4382" s="3"/>
      <c r="E4382" s="3"/>
      <c r="F4382" s="3"/>
      <c r="G4382" s="3"/>
      <c r="I4382" s="143"/>
      <c r="J4382" s="143"/>
      <c r="K4382" s="143"/>
      <c r="L4382" s="143"/>
      <c r="M4382" s="237"/>
      <c r="N4382" s="143"/>
      <c r="O4382" s="143"/>
      <c r="P4382" s="143"/>
      <c r="Q4382" s="143"/>
      <c r="R4382" s="143"/>
      <c r="S4382" s="143"/>
      <c r="T4382" s="143"/>
      <c r="U4382" s="143"/>
      <c r="V4382" s="143"/>
      <c r="W4382" s="90">
        <f>IF(AND($AM$17&gt;=$X4382,$AM$17&lt;=$Y4382),'TARIFA ENTREGA A DIRECCION USD'!A4382,$W4383)</f>
        <v>0</v>
      </c>
      <c r="X4382" s="90">
        <v>4373.0010000000002</v>
      </c>
      <c r="Y4382" s="90">
        <v>4374</v>
      </c>
      <c r="Z4382" s="144"/>
    </row>
    <row r="4383" spans="1:26" x14ac:dyDescent="0.2">
      <c r="A4383" s="3"/>
      <c r="B4383" s="3"/>
      <c r="C4383" s="3"/>
      <c r="D4383" s="3"/>
      <c r="E4383" s="3"/>
      <c r="F4383" s="3"/>
      <c r="G4383" s="3"/>
      <c r="I4383" s="143"/>
      <c r="J4383" s="143"/>
      <c r="K4383" s="143"/>
      <c r="L4383" s="143"/>
      <c r="M4383" s="237"/>
      <c r="N4383" s="143"/>
      <c r="O4383" s="143"/>
      <c r="P4383" s="143"/>
      <c r="Q4383" s="143"/>
      <c r="R4383" s="143"/>
      <c r="S4383" s="143"/>
      <c r="T4383" s="143"/>
      <c r="U4383" s="143"/>
      <c r="V4383" s="143"/>
      <c r="W4383" s="90">
        <f>IF(AND($AM$17&gt;=$X4383,$AM$17&lt;=$Y4383),'TARIFA ENTREGA A DIRECCION USD'!A4383,$W4384)</f>
        <v>0</v>
      </c>
      <c r="X4383" s="90">
        <v>4374.0010000000002</v>
      </c>
      <c r="Y4383" s="90">
        <v>4375</v>
      </c>
      <c r="Z4383" s="144"/>
    </row>
    <row r="4384" spans="1:26" x14ac:dyDescent="0.2">
      <c r="A4384" s="3"/>
      <c r="B4384" s="3"/>
      <c r="C4384" s="3"/>
      <c r="D4384" s="3"/>
      <c r="E4384" s="3"/>
      <c r="F4384" s="3"/>
      <c r="G4384" s="3"/>
      <c r="I4384" s="143"/>
      <c r="J4384" s="143"/>
      <c r="K4384" s="143"/>
      <c r="L4384" s="143"/>
      <c r="M4384" s="237"/>
      <c r="N4384" s="143"/>
      <c r="O4384" s="143"/>
      <c r="P4384" s="143"/>
      <c r="Q4384" s="143"/>
      <c r="R4384" s="143"/>
      <c r="S4384" s="143"/>
      <c r="T4384" s="143"/>
      <c r="U4384" s="143"/>
      <c r="V4384" s="143"/>
      <c r="W4384" s="90">
        <f>IF(AND($AM$17&gt;=$X4384,$AM$17&lt;=$Y4384),'TARIFA ENTREGA A DIRECCION USD'!A4384,$W4385)</f>
        <v>0</v>
      </c>
      <c r="X4384" s="90">
        <v>4375.0010000000002</v>
      </c>
      <c r="Y4384" s="90">
        <v>4376</v>
      </c>
      <c r="Z4384" s="144"/>
    </row>
    <row r="4385" spans="1:26" x14ac:dyDescent="0.2">
      <c r="A4385" s="3"/>
      <c r="B4385" s="3"/>
      <c r="C4385" s="3"/>
      <c r="D4385" s="3"/>
      <c r="E4385" s="3"/>
      <c r="F4385" s="3"/>
      <c r="G4385" s="3"/>
      <c r="I4385" s="143"/>
      <c r="J4385" s="143"/>
      <c r="K4385" s="143"/>
      <c r="L4385" s="143"/>
      <c r="M4385" s="237"/>
      <c r="N4385" s="143"/>
      <c r="O4385" s="143"/>
      <c r="P4385" s="143"/>
      <c r="Q4385" s="143"/>
      <c r="R4385" s="143"/>
      <c r="S4385" s="143"/>
      <c r="T4385" s="143"/>
      <c r="U4385" s="143"/>
      <c r="V4385" s="143"/>
      <c r="W4385" s="90">
        <f>IF(AND($AM$17&gt;=$X4385,$AM$17&lt;=$Y4385),'TARIFA ENTREGA A DIRECCION USD'!A4385,$W4386)</f>
        <v>0</v>
      </c>
      <c r="X4385" s="90">
        <v>4376.0010000000002</v>
      </c>
      <c r="Y4385" s="90">
        <v>4377</v>
      </c>
      <c r="Z4385" s="144"/>
    </row>
    <row r="4386" spans="1:26" x14ac:dyDescent="0.2">
      <c r="A4386" s="3"/>
      <c r="B4386" s="3"/>
      <c r="C4386" s="3"/>
      <c r="D4386" s="3"/>
      <c r="E4386" s="3"/>
      <c r="F4386" s="3"/>
      <c r="G4386" s="3"/>
      <c r="I4386" s="143"/>
      <c r="J4386" s="143"/>
      <c r="K4386" s="143"/>
      <c r="L4386" s="143"/>
      <c r="M4386" s="237"/>
      <c r="N4386" s="143"/>
      <c r="O4386" s="143"/>
      <c r="P4386" s="143"/>
      <c r="Q4386" s="143"/>
      <c r="R4386" s="143"/>
      <c r="S4386" s="143"/>
      <c r="T4386" s="143"/>
      <c r="U4386" s="143"/>
      <c r="V4386" s="143"/>
      <c r="W4386" s="90">
        <f>IF(AND($AM$17&gt;=$X4386,$AM$17&lt;=$Y4386),'TARIFA ENTREGA A DIRECCION USD'!A4386,$W4387)</f>
        <v>0</v>
      </c>
      <c r="X4386" s="90">
        <v>4377.0010000000002</v>
      </c>
      <c r="Y4386" s="90">
        <v>4378</v>
      </c>
      <c r="Z4386" s="144"/>
    </row>
    <row r="4387" spans="1:26" x14ac:dyDescent="0.2">
      <c r="A4387" s="3"/>
      <c r="B4387" s="3"/>
      <c r="C4387" s="3"/>
      <c r="D4387" s="3"/>
      <c r="E4387" s="3"/>
      <c r="F4387" s="3"/>
      <c r="G4387" s="3"/>
      <c r="I4387" s="143"/>
      <c r="J4387" s="143"/>
      <c r="K4387" s="143"/>
      <c r="L4387" s="143"/>
      <c r="M4387" s="237"/>
      <c r="N4387" s="143"/>
      <c r="O4387" s="143"/>
      <c r="P4387" s="143"/>
      <c r="Q4387" s="143"/>
      <c r="R4387" s="143"/>
      <c r="S4387" s="143"/>
      <c r="T4387" s="143"/>
      <c r="U4387" s="143"/>
      <c r="V4387" s="143"/>
      <c r="W4387" s="90">
        <f>IF(AND($AM$17&gt;=$X4387,$AM$17&lt;=$Y4387),'TARIFA ENTREGA A DIRECCION USD'!A4387,$W4388)</f>
        <v>0</v>
      </c>
      <c r="X4387" s="90">
        <v>4378.0010000000002</v>
      </c>
      <c r="Y4387" s="90">
        <v>4379</v>
      </c>
      <c r="Z4387" s="144"/>
    </row>
    <row r="4388" spans="1:26" x14ac:dyDescent="0.2">
      <c r="A4388" s="3"/>
      <c r="B4388" s="3"/>
      <c r="C4388" s="3"/>
      <c r="D4388" s="3"/>
      <c r="E4388" s="3"/>
      <c r="F4388" s="3"/>
      <c r="G4388" s="3"/>
      <c r="I4388" s="143"/>
      <c r="J4388" s="143"/>
      <c r="K4388" s="143"/>
      <c r="L4388" s="143"/>
      <c r="M4388" s="237"/>
      <c r="N4388" s="143"/>
      <c r="O4388" s="143"/>
      <c r="P4388" s="143"/>
      <c r="Q4388" s="143"/>
      <c r="R4388" s="143"/>
      <c r="S4388" s="143"/>
      <c r="T4388" s="143"/>
      <c r="U4388" s="143"/>
      <c r="V4388" s="143"/>
      <c r="W4388" s="90">
        <f>IF(AND($AM$17&gt;=$X4388,$AM$17&lt;=$Y4388),'TARIFA ENTREGA A DIRECCION USD'!A4388,$W4389)</f>
        <v>0</v>
      </c>
      <c r="X4388" s="90">
        <v>4379.0010000000002</v>
      </c>
      <c r="Y4388" s="90">
        <v>4380</v>
      </c>
      <c r="Z4388" s="144"/>
    </row>
    <row r="4389" spans="1:26" x14ac:dyDescent="0.2">
      <c r="A4389" s="3"/>
      <c r="B4389" s="3"/>
      <c r="C4389" s="3"/>
      <c r="D4389" s="3"/>
      <c r="E4389" s="3"/>
      <c r="F4389" s="3"/>
      <c r="G4389" s="3"/>
      <c r="I4389" s="143"/>
      <c r="J4389" s="143"/>
      <c r="K4389" s="143"/>
      <c r="L4389" s="143"/>
      <c r="M4389" s="237"/>
      <c r="N4389" s="143"/>
      <c r="O4389" s="143"/>
      <c r="P4389" s="143"/>
      <c r="Q4389" s="143"/>
      <c r="R4389" s="143"/>
      <c r="S4389" s="143"/>
      <c r="T4389" s="143"/>
      <c r="U4389" s="143"/>
      <c r="V4389" s="143"/>
      <c r="W4389" s="90">
        <f>IF(AND($AM$17&gt;=$X4389,$AM$17&lt;=$Y4389),'TARIFA ENTREGA A DIRECCION USD'!A4389,$W4390)</f>
        <v>0</v>
      </c>
      <c r="X4389" s="90">
        <v>4380.0010000000002</v>
      </c>
      <c r="Y4389" s="90">
        <v>4381</v>
      </c>
      <c r="Z4389" s="144"/>
    </row>
    <row r="4390" spans="1:26" x14ac:dyDescent="0.2">
      <c r="A4390" s="3"/>
      <c r="B4390" s="3"/>
      <c r="C4390" s="3"/>
      <c r="D4390" s="3"/>
      <c r="E4390" s="3"/>
      <c r="F4390" s="3"/>
      <c r="G4390" s="3"/>
      <c r="I4390" s="143"/>
      <c r="J4390" s="143"/>
      <c r="K4390" s="143"/>
      <c r="L4390" s="143"/>
      <c r="M4390" s="237"/>
      <c r="N4390" s="143"/>
      <c r="O4390" s="143"/>
      <c r="P4390" s="143"/>
      <c r="Q4390" s="143"/>
      <c r="R4390" s="143"/>
      <c r="S4390" s="143"/>
      <c r="T4390" s="143"/>
      <c r="U4390" s="143"/>
      <c r="V4390" s="143"/>
      <c r="W4390" s="90">
        <f>IF(AND($AM$17&gt;=$X4390,$AM$17&lt;=$Y4390),'TARIFA ENTREGA A DIRECCION USD'!A4390,$W4391)</f>
        <v>0</v>
      </c>
      <c r="X4390" s="90">
        <v>4381.0010000000002</v>
      </c>
      <c r="Y4390" s="90">
        <v>4382</v>
      </c>
      <c r="Z4390" s="144"/>
    </row>
    <row r="4391" spans="1:26" x14ac:dyDescent="0.2">
      <c r="A4391" s="3"/>
      <c r="B4391" s="3"/>
      <c r="C4391" s="3"/>
      <c r="D4391" s="3"/>
      <c r="E4391" s="3"/>
      <c r="F4391" s="3"/>
      <c r="G4391" s="3"/>
      <c r="I4391" s="143"/>
      <c r="J4391" s="143"/>
      <c r="K4391" s="143"/>
      <c r="L4391" s="143"/>
      <c r="M4391" s="237"/>
      <c r="N4391" s="143"/>
      <c r="O4391" s="143"/>
      <c r="P4391" s="143"/>
      <c r="Q4391" s="143"/>
      <c r="R4391" s="143"/>
      <c r="S4391" s="143"/>
      <c r="T4391" s="143"/>
      <c r="U4391" s="143"/>
      <c r="V4391" s="143"/>
      <c r="W4391" s="90">
        <f>IF(AND($AM$17&gt;=$X4391,$AM$17&lt;=$Y4391),'TARIFA ENTREGA A DIRECCION USD'!A4391,$W4392)</f>
        <v>0</v>
      </c>
      <c r="X4391" s="90">
        <v>4382.0010000000002</v>
      </c>
      <c r="Y4391" s="90">
        <v>4383</v>
      </c>
      <c r="Z4391" s="144"/>
    </row>
    <row r="4392" spans="1:26" x14ac:dyDescent="0.2">
      <c r="A4392" s="3"/>
      <c r="B4392" s="3"/>
      <c r="C4392" s="3"/>
      <c r="D4392" s="3"/>
      <c r="E4392" s="3"/>
      <c r="F4392" s="3"/>
      <c r="G4392" s="3"/>
      <c r="I4392" s="143"/>
      <c r="J4392" s="143"/>
      <c r="K4392" s="143"/>
      <c r="L4392" s="143"/>
      <c r="M4392" s="237"/>
      <c r="N4392" s="143"/>
      <c r="O4392" s="143"/>
      <c r="P4392" s="143"/>
      <c r="Q4392" s="143"/>
      <c r="R4392" s="143"/>
      <c r="S4392" s="143"/>
      <c r="T4392" s="143"/>
      <c r="U4392" s="143"/>
      <c r="V4392" s="143"/>
      <c r="W4392" s="90">
        <f>IF(AND($AM$17&gt;=$X4392,$AM$17&lt;=$Y4392),'TARIFA ENTREGA A DIRECCION USD'!A4392,$W4393)</f>
        <v>0</v>
      </c>
      <c r="X4392" s="90">
        <v>4383.0010000000002</v>
      </c>
      <c r="Y4392" s="90">
        <v>4384</v>
      </c>
      <c r="Z4392" s="144"/>
    </row>
    <row r="4393" spans="1:26" x14ac:dyDescent="0.2">
      <c r="A4393" s="3"/>
      <c r="B4393" s="3"/>
      <c r="C4393" s="3"/>
      <c r="D4393" s="3"/>
      <c r="E4393" s="3"/>
      <c r="F4393" s="3"/>
      <c r="G4393" s="3"/>
      <c r="I4393" s="143"/>
      <c r="J4393" s="143"/>
      <c r="K4393" s="143"/>
      <c r="L4393" s="143"/>
      <c r="M4393" s="237"/>
      <c r="N4393" s="143"/>
      <c r="O4393" s="143"/>
      <c r="P4393" s="143"/>
      <c r="Q4393" s="143"/>
      <c r="R4393" s="143"/>
      <c r="S4393" s="143"/>
      <c r="T4393" s="143"/>
      <c r="U4393" s="143"/>
      <c r="V4393" s="143"/>
      <c r="W4393" s="90">
        <f>IF(AND($AM$17&gt;=$X4393,$AM$17&lt;=$Y4393),'TARIFA ENTREGA A DIRECCION USD'!A4393,$W4394)</f>
        <v>0</v>
      </c>
      <c r="X4393" s="90">
        <v>4384.0010000000002</v>
      </c>
      <c r="Y4393" s="90">
        <v>4385</v>
      </c>
      <c r="Z4393" s="144"/>
    </row>
    <row r="4394" spans="1:26" x14ac:dyDescent="0.2">
      <c r="A4394" s="3"/>
      <c r="B4394" s="3"/>
      <c r="C4394" s="3"/>
      <c r="D4394" s="3"/>
      <c r="E4394" s="3"/>
      <c r="F4394" s="3"/>
      <c r="G4394" s="3"/>
      <c r="I4394" s="143"/>
      <c r="J4394" s="143"/>
      <c r="K4394" s="143"/>
      <c r="L4394" s="143"/>
      <c r="M4394" s="237"/>
      <c r="N4394" s="143"/>
      <c r="O4394" s="143"/>
      <c r="P4394" s="143"/>
      <c r="Q4394" s="143"/>
      <c r="R4394" s="143"/>
      <c r="S4394" s="143"/>
      <c r="T4394" s="143"/>
      <c r="U4394" s="143"/>
      <c r="V4394" s="143"/>
      <c r="W4394" s="90">
        <f>IF(AND($AM$17&gt;=$X4394,$AM$17&lt;=$Y4394),'TARIFA ENTREGA A DIRECCION USD'!A4394,$W4395)</f>
        <v>0</v>
      </c>
      <c r="X4394" s="90">
        <v>4385.0010000000002</v>
      </c>
      <c r="Y4394" s="90">
        <v>4386</v>
      </c>
      <c r="Z4394" s="144"/>
    </row>
    <row r="4395" spans="1:26" x14ac:dyDescent="0.2">
      <c r="A4395" s="3"/>
      <c r="B4395" s="3"/>
      <c r="C4395" s="3"/>
      <c r="D4395" s="3"/>
      <c r="E4395" s="3"/>
      <c r="F4395" s="3"/>
      <c r="G4395" s="3"/>
      <c r="I4395" s="143"/>
      <c r="J4395" s="143"/>
      <c r="K4395" s="143"/>
      <c r="L4395" s="143"/>
      <c r="M4395" s="237"/>
      <c r="N4395" s="143"/>
      <c r="O4395" s="143"/>
      <c r="P4395" s="143"/>
      <c r="Q4395" s="143"/>
      <c r="R4395" s="143"/>
      <c r="S4395" s="143"/>
      <c r="T4395" s="143"/>
      <c r="U4395" s="143"/>
      <c r="V4395" s="143"/>
      <c r="W4395" s="90">
        <f>IF(AND($AM$17&gt;=$X4395,$AM$17&lt;=$Y4395),'TARIFA ENTREGA A DIRECCION USD'!A4395,$W4396)</f>
        <v>0</v>
      </c>
      <c r="X4395" s="90">
        <v>4386.0010000000002</v>
      </c>
      <c r="Y4395" s="90">
        <v>4387</v>
      </c>
      <c r="Z4395" s="144"/>
    </row>
    <row r="4396" spans="1:26" x14ac:dyDescent="0.2">
      <c r="A4396" s="3"/>
      <c r="B4396" s="3"/>
      <c r="C4396" s="3"/>
      <c r="D4396" s="3"/>
      <c r="E4396" s="3"/>
      <c r="F4396" s="3"/>
      <c r="G4396" s="3"/>
      <c r="I4396" s="143"/>
      <c r="J4396" s="143"/>
      <c r="K4396" s="143"/>
      <c r="L4396" s="143"/>
      <c r="M4396" s="237"/>
      <c r="N4396" s="143"/>
      <c r="O4396" s="143"/>
      <c r="P4396" s="143"/>
      <c r="Q4396" s="143"/>
      <c r="R4396" s="143"/>
      <c r="S4396" s="143"/>
      <c r="T4396" s="143"/>
      <c r="U4396" s="143"/>
      <c r="V4396" s="143"/>
      <c r="W4396" s="90">
        <f>IF(AND($AM$17&gt;=$X4396,$AM$17&lt;=$Y4396),'TARIFA ENTREGA A DIRECCION USD'!A4396,$W4397)</f>
        <v>0</v>
      </c>
      <c r="X4396" s="90">
        <v>4387.0010000000002</v>
      </c>
      <c r="Y4396" s="90">
        <v>4388</v>
      </c>
      <c r="Z4396" s="144"/>
    </row>
    <row r="4397" spans="1:26" x14ac:dyDescent="0.2">
      <c r="A4397" s="3"/>
      <c r="B4397" s="3"/>
      <c r="C4397" s="3"/>
      <c r="D4397" s="3"/>
      <c r="E4397" s="3"/>
      <c r="F4397" s="3"/>
      <c r="G4397" s="3"/>
      <c r="I4397" s="143"/>
      <c r="J4397" s="143"/>
      <c r="K4397" s="143"/>
      <c r="L4397" s="143"/>
      <c r="M4397" s="237"/>
      <c r="N4397" s="143"/>
      <c r="O4397" s="143"/>
      <c r="P4397" s="143"/>
      <c r="Q4397" s="143"/>
      <c r="R4397" s="143"/>
      <c r="S4397" s="143"/>
      <c r="T4397" s="143"/>
      <c r="U4397" s="143"/>
      <c r="V4397" s="143"/>
      <c r="W4397" s="90">
        <f>IF(AND($AM$17&gt;=$X4397,$AM$17&lt;=$Y4397),'TARIFA ENTREGA A DIRECCION USD'!A4397,$W4398)</f>
        <v>0</v>
      </c>
      <c r="X4397" s="90">
        <v>4388.0010000000002</v>
      </c>
      <c r="Y4397" s="90">
        <v>4389</v>
      </c>
      <c r="Z4397" s="144"/>
    </row>
    <row r="4398" spans="1:26" x14ac:dyDescent="0.2">
      <c r="A4398" s="3"/>
      <c r="B4398" s="3"/>
      <c r="C4398" s="3"/>
      <c r="D4398" s="3"/>
      <c r="E4398" s="3"/>
      <c r="F4398" s="3"/>
      <c r="G4398" s="3"/>
      <c r="I4398" s="143"/>
      <c r="J4398" s="143"/>
      <c r="K4398" s="143"/>
      <c r="L4398" s="143"/>
      <c r="M4398" s="237"/>
      <c r="N4398" s="143"/>
      <c r="O4398" s="143"/>
      <c r="P4398" s="143"/>
      <c r="Q4398" s="143"/>
      <c r="R4398" s="143"/>
      <c r="S4398" s="143"/>
      <c r="T4398" s="143"/>
      <c r="U4398" s="143"/>
      <c r="V4398" s="143"/>
      <c r="W4398" s="90">
        <f>IF(AND($AM$17&gt;=$X4398,$AM$17&lt;=$Y4398),'TARIFA ENTREGA A DIRECCION USD'!A4398,$W4399)</f>
        <v>0</v>
      </c>
      <c r="X4398" s="90">
        <v>4389.0010000000002</v>
      </c>
      <c r="Y4398" s="90">
        <v>4390</v>
      </c>
      <c r="Z4398" s="144"/>
    </row>
    <row r="4399" spans="1:26" x14ac:dyDescent="0.2">
      <c r="A4399" s="3"/>
      <c r="B4399" s="3"/>
      <c r="C4399" s="3"/>
      <c r="D4399" s="3"/>
      <c r="E4399" s="3"/>
      <c r="F4399" s="3"/>
      <c r="G4399" s="3"/>
      <c r="I4399" s="143"/>
      <c r="J4399" s="143"/>
      <c r="K4399" s="143"/>
      <c r="L4399" s="143"/>
      <c r="M4399" s="237"/>
      <c r="N4399" s="143"/>
      <c r="O4399" s="143"/>
      <c r="P4399" s="143"/>
      <c r="Q4399" s="143"/>
      <c r="R4399" s="143"/>
      <c r="S4399" s="143"/>
      <c r="T4399" s="143"/>
      <c r="U4399" s="143"/>
      <c r="V4399" s="143"/>
      <c r="W4399" s="90">
        <f>IF(AND($AM$17&gt;=$X4399,$AM$17&lt;=$Y4399),'TARIFA ENTREGA A DIRECCION USD'!A4399,$W4400)</f>
        <v>0</v>
      </c>
      <c r="X4399" s="90">
        <v>4390.0010000000002</v>
      </c>
      <c r="Y4399" s="90">
        <v>4391</v>
      </c>
      <c r="Z4399" s="144"/>
    </row>
    <row r="4400" spans="1:26" x14ac:dyDescent="0.2">
      <c r="A4400" s="3"/>
      <c r="B4400" s="3"/>
      <c r="C4400" s="3"/>
      <c r="D4400" s="3"/>
      <c r="E4400" s="3"/>
      <c r="F4400" s="3"/>
      <c r="G4400" s="3"/>
      <c r="I4400" s="143"/>
      <c r="J4400" s="143"/>
      <c r="K4400" s="143"/>
      <c r="L4400" s="143"/>
      <c r="M4400" s="237"/>
      <c r="N4400" s="143"/>
      <c r="O4400" s="143"/>
      <c r="P4400" s="143"/>
      <c r="Q4400" s="143"/>
      <c r="R4400" s="143"/>
      <c r="S4400" s="143"/>
      <c r="T4400" s="143"/>
      <c r="U4400" s="143"/>
      <c r="V4400" s="143"/>
      <c r="W4400" s="90">
        <f>IF(AND($AM$17&gt;=$X4400,$AM$17&lt;=$Y4400),'TARIFA ENTREGA A DIRECCION USD'!A4400,$W4401)</f>
        <v>0</v>
      </c>
      <c r="X4400" s="90">
        <v>4391.0010000000002</v>
      </c>
      <c r="Y4400" s="90">
        <v>4392</v>
      </c>
      <c r="Z4400" s="144"/>
    </row>
    <row r="4401" spans="1:26" x14ac:dyDescent="0.2">
      <c r="A4401" s="3"/>
      <c r="B4401" s="3"/>
      <c r="C4401" s="3"/>
      <c r="D4401" s="3"/>
      <c r="E4401" s="3"/>
      <c r="F4401" s="3"/>
      <c r="G4401" s="3"/>
      <c r="I4401" s="143"/>
      <c r="J4401" s="143"/>
      <c r="K4401" s="143"/>
      <c r="L4401" s="143"/>
      <c r="M4401" s="237"/>
      <c r="N4401" s="143"/>
      <c r="O4401" s="143"/>
      <c r="P4401" s="143"/>
      <c r="Q4401" s="143"/>
      <c r="R4401" s="143"/>
      <c r="S4401" s="143"/>
      <c r="T4401" s="143"/>
      <c r="U4401" s="143"/>
      <c r="V4401" s="143"/>
      <c r="W4401" s="90">
        <f>IF(AND($AM$17&gt;=$X4401,$AM$17&lt;=$Y4401),'TARIFA ENTREGA A DIRECCION USD'!A4401,$W4402)</f>
        <v>0</v>
      </c>
      <c r="X4401" s="90">
        <v>4392.0010000000002</v>
      </c>
      <c r="Y4401" s="90">
        <v>4393</v>
      </c>
      <c r="Z4401" s="144"/>
    </row>
    <row r="4402" spans="1:26" x14ac:dyDescent="0.2">
      <c r="A4402" s="3"/>
      <c r="B4402" s="3"/>
      <c r="C4402" s="3"/>
      <c r="D4402" s="3"/>
      <c r="E4402" s="3"/>
      <c r="F4402" s="3"/>
      <c r="G4402" s="3"/>
      <c r="I4402" s="143"/>
      <c r="J4402" s="143"/>
      <c r="K4402" s="143"/>
      <c r="L4402" s="143"/>
      <c r="M4402" s="237"/>
      <c r="N4402" s="143"/>
      <c r="O4402" s="143"/>
      <c r="P4402" s="143"/>
      <c r="Q4402" s="143"/>
      <c r="R4402" s="143"/>
      <c r="S4402" s="143"/>
      <c r="T4402" s="143"/>
      <c r="U4402" s="143"/>
      <c r="V4402" s="143"/>
      <c r="W4402" s="90">
        <f>IF(AND($AM$17&gt;=$X4402,$AM$17&lt;=$Y4402),'TARIFA ENTREGA A DIRECCION USD'!A4402,$W4403)</f>
        <v>0</v>
      </c>
      <c r="X4402" s="90">
        <v>4393.0010000000002</v>
      </c>
      <c r="Y4402" s="90">
        <v>4394</v>
      </c>
      <c r="Z4402" s="144"/>
    </row>
    <row r="4403" spans="1:26" x14ac:dyDescent="0.2">
      <c r="A4403" s="3"/>
      <c r="B4403" s="3"/>
      <c r="C4403" s="3"/>
      <c r="D4403" s="3"/>
      <c r="E4403" s="3"/>
      <c r="F4403" s="3"/>
      <c r="G4403" s="3"/>
      <c r="I4403" s="143"/>
      <c r="J4403" s="143"/>
      <c r="K4403" s="143"/>
      <c r="L4403" s="143"/>
      <c r="M4403" s="237"/>
      <c r="N4403" s="143"/>
      <c r="O4403" s="143"/>
      <c r="P4403" s="143"/>
      <c r="Q4403" s="143"/>
      <c r="R4403" s="143"/>
      <c r="S4403" s="143"/>
      <c r="T4403" s="143"/>
      <c r="U4403" s="143"/>
      <c r="V4403" s="143"/>
      <c r="W4403" s="90">
        <f>IF(AND($AM$17&gt;=$X4403,$AM$17&lt;=$Y4403),'TARIFA ENTREGA A DIRECCION USD'!A4403,$W4404)</f>
        <v>0</v>
      </c>
      <c r="X4403" s="90">
        <v>4394.0010000000002</v>
      </c>
      <c r="Y4403" s="90">
        <v>4395</v>
      </c>
      <c r="Z4403" s="144"/>
    </row>
    <row r="4404" spans="1:26" x14ac:dyDescent="0.2">
      <c r="A4404" s="3"/>
      <c r="B4404" s="3"/>
      <c r="C4404" s="3"/>
      <c r="D4404" s="3"/>
      <c r="E4404" s="3"/>
      <c r="F4404" s="3"/>
      <c r="G4404" s="3"/>
      <c r="I4404" s="143"/>
      <c r="J4404" s="143"/>
      <c r="K4404" s="143"/>
      <c r="L4404" s="143"/>
      <c r="M4404" s="237"/>
      <c r="N4404" s="143"/>
      <c r="O4404" s="143"/>
      <c r="P4404" s="143"/>
      <c r="Q4404" s="143"/>
      <c r="R4404" s="143"/>
      <c r="S4404" s="143"/>
      <c r="T4404" s="143"/>
      <c r="U4404" s="143"/>
      <c r="V4404" s="143"/>
      <c r="W4404" s="90">
        <f>IF(AND($AM$17&gt;=$X4404,$AM$17&lt;=$Y4404),'TARIFA ENTREGA A DIRECCION USD'!A4404,$W4405)</f>
        <v>0</v>
      </c>
      <c r="X4404" s="90">
        <v>4395.0010000000002</v>
      </c>
      <c r="Y4404" s="90">
        <v>4396</v>
      </c>
      <c r="Z4404" s="144"/>
    </row>
    <row r="4405" spans="1:26" x14ac:dyDescent="0.2">
      <c r="A4405" s="3"/>
      <c r="B4405" s="3"/>
      <c r="C4405" s="3"/>
      <c r="D4405" s="3"/>
      <c r="E4405" s="3"/>
      <c r="F4405" s="3"/>
      <c r="G4405" s="3"/>
      <c r="I4405" s="143"/>
      <c r="J4405" s="143"/>
      <c r="K4405" s="143"/>
      <c r="L4405" s="143"/>
      <c r="M4405" s="237"/>
      <c r="N4405" s="143"/>
      <c r="O4405" s="143"/>
      <c r="P4405" s="143"/>
      <c r="Q4405" s="143"/>
      <c r="R4405" s="143"/>
      <c r="S4405" s="143"/>
      <c r="T4405" s="143"/>
      <c r="U4405" s="143"/>
      <c r="V4405" s="143"/>
      <c r="W4405" s="90">
        <f>IF(AND($AM$17&gt;=$X4405,$AM$17&lt;=$Y4405),'TARIFA ENTREGA A DIRECCION USD'!A4405,$W4406)</f>
        <v>0</v>
      </c>
      <c r="X4405" s="90">
        <v>4396.0010000000002</v>
      </c>
      <c r="Y4405" s="90">
        <v>4397</v>
      </c>
      <c r="Z4405" s="144"/>
    </row>
    <row r="4406" spans="1:26" x14ac:dyDescent="0.2">
      <c r="A4406" s="3"/>
      <c r="B4406" s="3"/>
      <c r="C4406" s="3"/>
      <c r="D4406" s="3"/>
      <c r="E4406" s="3"/>
      <c r="F4406" s="3"/>
      <c r="G4406" s="3"/>
      <c r="I4406" s="143"/>
      <c r="J4406" s="143"/>
      <c r="K4406" s="143"/>
      <c r="L4406" s="143"/>
      <c r="M4406" s="237"/>
      <c r="N4406" s="143"/>
      <c r="O4406" s="143"/>
      <c r="P4406" s="143"/>
      <c r="Q4406" s="143"/>
      <c r="R4406" s="143"/>
      <c r="S4406" s="143"/>
      <c r="T4406" s="143"/>
      <c r="U4406" s="143"/>
      <c r="V4406" s="143"/>
      <c r="W4406" s="90">
        <f>IF(AND($AM$17&gt;=$X4406,$AM$17&lt;=$Y4406),'TARIFA ENTREGA A DIRECCION USD'!A4406,$W4407)</f>
        <v>0</v>
      </c>
      <c r="X4406" s="90">
        <v>4397.0010000000002</v>
      </c>
      <c r="Y4406" s="90">
        <v>4398</v>
      </c>
      <c r="Z4406" s="144"/>
    </row>
    <row r="4407" spans="1:26" x14ac:dyDescent="0.2">
      <c r="A4407" s="3"/>
      <c r="B4407" s="3"/>
      <c r="C4407" s="3"/>
      <c r="D4407" s="3"/>
      <c r="E4407" s="3"/>
      <c r="F4407" s="3"/>
      <c r="G4407" s="3"/>
      <c r="I4407" s="143"/>
      <c r="J4407" s="143"/>
      <c r="K4407" s="143"/>
      <c r="L4407" s="143"/>
      <c r="M4407" s="237"/>
      <c r="N4407" s="143"/>
      <c r="O4407" s="143"/>
      <c r="P4407" s="143"/>
      <c r="Q4407" s="143"/>
      <c r="R4407" s="143"/>
      <c r="S4407" s="143"/>
      <c r="T4407" s="143"/>
      <c r="U4407" s="143"/>
      <c r="V4407" s="143"/>
      <c r="W4407" s="90">
        <f>IF(AND($AM$17&gt;=$X4407,$AM$17&lt;=$Y4407),'TARIFA ENTREGA A DIRECCION USD'!A4407,$W4408)</f>
        <v>0</v>
      </c>
      <c r="X4407" s="90">
        <v>4398.0010000000002</v>
      </c>
      <c r="Y4407" s="90">
        <v>4399</v>
      </c>
      <c r="Z4407" s="144"/>
    </row>
    <row r="4408" spans="1:26" x14ac:dyDescent="0.2">
      <c r="A4408" s="3"/>
      <c r="B4408" s="3"/>
      <c r="C4408" s="3"/>
      <c r="D4408" s="3"/>
      <c r="E4408" s="3"/>
      <c r="F4408" s="3"/>
      <c r="G4408" s="3"/>
      <c r="I4408" s="143"/>
      <c r="J4408" s="143"/>
      <c r="K4408" s="143"/>
      <c r="L4408" s="143"/>
      <c r="M4408" s="237"/>
      <c r="N4408" s="143"/>
      <c r="O4408" s="143"/>
      <c r="P4408" s="143"/>
      <c r="Q4408" s="143"/>
      <c r="R4408" s="143"/>
      <c r="S4408" s="143"/>
      <c r="T4408" s="143"/>
      <c r="U4408" s="143"/>
      <c r="V4408" s="143"/>
      <c r="W4408" s="90">
        <f>IF(AND($AM$17&gt;=$X4408,$AM$17&lt;=$Y4408),'TARIFA ENTREGA A DIRECCION USD'!A4408,$W4409)</f>
        <v>0</v>
      </c>
      <c r="X4408" s="90">
        <v>4399.0010000000002</v>
      </c>
      <c r="Y4408" s="90">
        <v>4400</v>
      </c>
      <c r="Z4408" s="144"/>
    </row>
    <row r="4409" spans="1:26" x14ac:dyDescent="0.2">
      <c r="A4409" s="3"/>
      <c r="B4409" s="3"/>
      <c r="C4409" s="3"/>
      <c r="D4409" s="3"/>
      <c r="E4409" s="3"/>
      <c r="F4409" s="3"/>
      <c r="G4409" s="3"/>
      <c r="I4409" s="143"/>
      <c r="J4409" s="143"/>
      <c r="K4409" s="143"/>
      <c r="L4409" s="143"/>
      <c r="M4409" s="237"/>
      <c r="N4409" s="143"/>
      <c r="O4409" s="143"/>
      <c r="P4409" s="143"/>
      <c r="Q4409" s="143"/>
      <c r="R4409" s="143"/>
      <c r="S4409" s="143"/>
      <c r="T4409" s="143"/>
      <c r="U4409" s="143"/>
      <c r="V4409" s="143"/>
      <c r="W4409" s="90">
        <f>IF(AND($AM$17&gt;=$X4409,$AM$17&lt;=$Y4409),'TARIFA ENTREGA A DIRECCION USD'!A4409,$W4410)</f>
        <v>0</v>
      </c>
      <c r="X4409" s="90">
        <v>4400.0010000000002</v>
      </c>
      <c r="Y4409" s="90">
        <v>4401</v>
      </c>
      <c r="Z4409" s="144"/>
    </row>
    <row r="4410" spans="1:26" x14ac:dyDescent="0.2">
      <c r="A4410" s="3"/>
      <c r="B4410" s="3"/>
      <c r="C4410" s="3"/>
      <c r="D4410" s="3"/>
      <c r="E4410" s="3"/>
      <c r="F4410" s="3"/>
      <c r="G4410" s="3"/>
      <c r="I4410" s="143"/>
      <c r="J4410" s="143"/>
      <c r="K4410" s="143"/>
      <c r="L4410" s="143"/>
      <c r="M4410" s="237"/>
      <c r="N4410" s="143"/>
      <c r="O4410" s="143"/>
      <c r="P4410" s="143"/>
      <c r="Q4410" s="143"/>
      <c r="R4410" s="143"/>
      <c r="S4410" s="143"/>
      <c r="T4410" s="143"/>
      <c r="U4410" s="143"/>
      <c r="V4410" s="143"/>
      <c r="W4410" s="90">
        <f>IF(AND($AM$17&gt;=$X4410,$AM$17&lt;=$Y4410),'TARIFA ENTREGA A DIRECCION USD'!A4410,$W4411)</f>
        <v>0</v>
      </c>
      <c r="X4410" s="90">
        <v>4401.0010000000002</v>
      </c>
      <c r="Y4410" s="90">
        <v>4402</v>
      </c>
      <c r="Z4410" s="144"/>
    </row>
    <row r="4411" spans="1:26" x14ac:dyDescent="0.2">
      <c r="A4411" s="3"/>
      <c r="B4411" s="3"/>
      <c r="C4411" s="3"/>
      <c r="D4411" s="3"/>
      <c r="E4411" s="3"/>
      <c r="F4411" s="3"/>
      <c r="G4411" s="3"/>
      <c r="I4411" s="143"/>
      <c r="J4411" s="143"/>
      <c r="K4411" s="143"/>
      <c r="L4411" s="143"/>
      <c r="M4411" s="237"/>
      <c r="N4411" s="143"/>
      <c r="O4411" s="143"/>
      <c r="P4411" s="143"/>
      <c r="Q4411" s="143"/>
      <c r="R4411" s="143"/>
      <c r="S4411" s="143"/>
      <c r="T4411" s="143"/>
      <c r="U4411" s="143"/>
      <c r="V4411" s="143"/>
      <c r="W4411" s="90">
        <f>IF(AND($AM$17&gt;=$X4411,$AM$17&lt;=$Y4411),'TARIFA ENTREGA A DIRECCION USD'!A4411,$W4412)</f>
        <v>0</v>
      </c>
      <c r="X4411" s="90">
        <v>4402.0010000000002</v>
      </c>
      <c r="Y4411" s="90">
        <v>4403</v>
      </c>
      <c r="Z4411" s="144"/>
    </row>
    <row r="4412" spans="1:26" x14ac:dyDescent="0.2">
      <c r="A4412" s="3"/>
      <c r="B4412" s="3"/>
      <c r="C4412" s="3"/>
      <c r="D4412" s="3"/>
      <c r="E4412" s="3"/>
      <c r="F4412" s="3"/>
      <c r="G4412" s="3"/>
      <c r="I4412" s="143"/>
      <c r="J4412" s="143"/>
      <c r="K4412" s="143"/>
      <c r="L4412" s="143"/>
      <c r="M4412" s="237"/>
      <c r="N4412" s="143"/>
      <c r="O4412" s="143"/>
      <c r="P4412" s="143"/>
      <c r="Q4412" s="143"/>
      <c r="R4412" s="143"/>
      <c r="S4412" s="143"/>
      <c r="T4412" s="143"/>
      <c r="U4412" s="143"/>
      <c r="V4412" s="143"/>
      <c r="W4412" s="90">
        <f>IF(AND($AM$17&gt;=$X4412,$AM$17&lt;=$Y4412),'TARIFA ENTREGA A DIRECCION USD'!A4412,$W4413)</f>
        <v>0</v>
      </c>
      <c r="X4412" s="90">
        <v>4403.0010000000002</v>
      </c>
      <c r="Y4412" s="90">
        <v>4404</v>
      </c>
      <c r="Z4412" s="144"/>
    </row>
    <row r="4413" spans="1:26" x14ac:dyDescent="0.2">
      <c r="A4413" s="3"/>
      <c r="B4413" s="3"/>
      <c r="C4413" s="3"/>
      <c r="D4413" s="3"/>
      <c r="E4413" s="3"/>
      <c r="F4413" s="3"/>
      <c r="G4413" s="3"/>
      <c r="I4413" s="143"/>
      <c r="J4413" s="143"/>
      <c r="K4413" s="143"/>
      <c r="L4413" s="143"/>
      <c r="M4413" s="237"/>
      <c r="N4413" s="143"/>
      <c r="O4413" s="143"/>
      <c r="P4413" s="143"/>
      <c r="Q4413" s="143"/>
      <c r="R4413" s="143"/>
      <c r="S4413" s="143"/>
      <c r="T4413" s="143"/>
      <c r="U4413" s="143"/>
      <c r="V4413" s="143"/>
      <c r="W4413" s="90">
        <f>IF(AND($AM$17&gt;=$X4413,$AM$17&lt;=$Y4413),'TARIFA ENTREGA A DIRECCION USD'!A4413,$W4414)</f>
        <v>0</v>
      </c>
      <c r="X4413" s="90">
        <v>4404.0010000000002</v>
      </c>
      <c r="Y4413" s="90">
        <v>4405</v>
      </c>
      <c r="Z4413" s="144"/>
    </row>
    <row r="4414" spans="1:26" x14ac:dyDescent="0.2">
      <c r="A4414" s="3"/>
      <c r="B4414" s="3"/>
      <c r="C4414" s="3"/>
      <c r="D4414" s="3"/>
      <c r="E4414" s="3"/>
      <c r="F4414" s="3"/>
      <c r="G4414" s="3"/>
      <c r="I4414" s="143"/>
      <c r="J4414" s="143"/>
      <c r="K4414" s="143"/>
      <c r="L4414" s="143"/>
      <c r="M4414" s="237"/>
      <c r="N4414" s="143"/>
      <c r="O4414" s="143"/>
      <c r="P4414" s="143"/>
      <c r="Q4414" s="143"/>
      <c r="R4414" s="143"/>
      <c r="S4414" s="143"/>
      <c r="T4414" s="143"/>
      <c r="U4414" s="143"/>
      <c r="V4414" s="143"/>
      <c r="W4414" s="90">
        <f>IF(AND($AM$17&gt;=$X4414,$AM$17&lt;=$Y4414),'TARIFA ENTREGA A DIRECCION USD'!A4414,$W4415)</f>
        <v>0</v>
      </c>
      <c r="X4414" s="90">
        <v>4405.0010000000002</v>
      </c>
      <c r="Y4414" s="90">
        <v>4406</v>
      </c>
      <c r="Z4414" s="144"/>
    </row>
    <row r="4415" spans="1:26" x14ac:dyDescent="0.2">
      <c r="A4415" s="3"/>
      <c r="B4415" s="3"/>
      <c r="C4415" s="3"/>
      <c r="D4415" s="3"/>
      <c r="E4415" s="3"/>
      <c r="F4415" s="3"/>
      <c r="G4415" s="3"/>
      <c r="I4415" s="143"/>
      <c r="J4415" s="143"/>
      <c r="K4415" s="143"/>
      <c r="L4415" s="143"/>
      <c r="M4415" s="237"/>
      <c r="N4415" s="143"/>
      <c r="O4415" s="143"/>
      <c r="P4415" s="143"/>
      <c r="Q4415" s="143"/>
      <c r="R4415" s="143"/>
      <c r="S4415" s="143"/>
      <c r="T4415" s="143"/>
      <c r="U4415" s="143"/>
      <c r="V4415" s="143"/>
      <c r="W4415" s="90">
        <f>IF(AND($AM$17&gt;=$X4415,$AM$17&lt;=$Y4415),'TARIFA ENTREGA A DIRECCION USD'!A4415,$W4416)</f>
        <v>0</v>
      </c>
      <c r="X4415" s="90">
        <v>4406.0010000000002</v>
      </c>
      <c r="Y4415" s="90">
        <v>4407</v>
      </c>
      <c r="Z4415" s="144"/>
    </row>
    <row r="4416" spans="1:26" x14ac:dyDescent="0.2">
      <c r="A4416" s="3"/>
      <c r="B4416" s="3"/>
      <c r="C4416" s="3"/>
      <c r="D4416" s="3"/>
      <c r="E4416" s="3"/>
      <c r="F4416" s="3"/>
      <c r="G4416" s="3"/>
      <c r="I4416" s="143"/>
      <c r="J4416" s="143"/>
      <c r="K4416" s="143"/>
      <c r="L4416" s="143"/>
      <c r="M4416" s="237"/>
      <c r="N4416" s="143"/>
      <c r="O4416" s="143"/>
      <c r="P4416" s="143"/>
      <c r="Q4416" s="143"/>
      <c r="R4416" s="143"/>
      <c r="S4416" s="143"/>
      <c r="T4416" s="143"/>
      <c r="U4416" s="143"/>
      <c r="V4416" s="143"/>
      <c r="W4416" s="90">
        <f>IF(AND($AM$17&gt;=$X4416,$AM$17&lt;=$Y4416),'TARIFA ENTREGA A DIRECCION USD'!A4416,$W4417)</f>
        <v>0</v>
      </c>
      <c r="X4416" s="90">
        <v>4407.0010000000002</v>
      </c>
      <c r="Y4416" s="90">
        <v>4408</v>
      </c>
      <c r="Z4416" s="144"/>
    </row>
    <row r="4417" spans="1:26" x14ac:dyDescent="0.2">
      <c r="A4417" s="3"/>
      <c r="B4417" s="3"/>
      <c r="C4417" s="3"/>
      <c r="D4417" s="3"/>
      <c r="E4417" s="3"/>
      <c r="F4417" s="3"/>
      <c r="G4417" s="3"/>
      <c r="I4417" s="143"/>
      <c r="J4417" s="143"/>
      <c r="K4417" s="143"/>
      <c r="L4417" s="143"/>
      <c r="M4417" s="237"/>
      <c r="N4417" s="143"/>
      <c r="O4417" s="143"/>
      <c r="P4417" s="143"/>
      <c r="Q4417" s="143"/>
      <c r="R4417" s="143"/>
      <c r="S4417" s="143"/>
      <c r="T4417" s="143"/>
      <c r="U4417" s="143"/>
      <c r="V4417" s="143"/>
      <c r="W4417" s="90">
        <f>IF(AND($AM$17&gt;=$X4417,$AM$17&lt;=$Y4417),'TARIFA ENTREGA A DIRECCION USD'!A4417,$W4418)</f>
        <v>0</v>
      </c>
      <c r="X4417" s="90">
        <v>4408.0010000000002</v>
      </c>
      <c r="Y4417" s="90">
        <v>4409</v>
      </c>
      <c r="Z4417" s="144"/>
    </row>
    <row r="4418" spans="1:26" x14ac:dyDescent="0.2">
      <c r="A4418" s="3"/>
      <c r="B4418" s="3"/>
      <c r="C4418" s="3"/>
      <c r="D4418" s="3"/>
      <c r="E4418" s="3"/>
      <c r="F4418" s="3"/>
      <c r="G4418" s="3"/>
      <c r="I4418" s="143"/>
      <c r="J4418" s="143"/>
      <c r="K4418" s="143"/>
      <c r="L4418" s="143"/>
      <c r="M4418" s="237"/>
      <c r="N4418" s="143"/>
      <c r="O4418" s="143"/>
      <c r="P4418" s="143"/>
      <c r="Q4418" s="143"/>
      <c r="R4418" s="143"/>
      <c r="S4418" s="143"/>
      <c r="T4418" s="143"/>
      <c r="U4418" s="143"/>
      <c r="V4418" s="143"/>
      <c r="W4418" s="90">
        <f>IF(AND($AM$17&gt;=$X4418,$AM$17&lt;=$Y4418),'TARIFA ENTREGA A DIRECCION USD'!A4418,$W4419)</f>
        <v>0</v>
      </c>
      <c r="X4418" s="90">
        <v>4409.0010000000002</v>
      </c>
      <c r="Y4418" s="90">
        <v>4410</v>
      </c>
      <c r="Z4418" s="144"/>
    </row>
    <row r="4419" spans="1:26" x14ac:dyDescent="0.2">
      <c r="A4419" s="3"/>
      <c r="B4419" s="3"/>
      <c r="C4419" s="3"/>
      <c r="D4419" s="3"/>
      <c r="E4419" s="3"/>
      <c r="F4419" s="3"/>
      <c r="G4419" s="3"/>
      <c r="I4419" s="143"/>
      <c r="J4419" s="143"/>
      <c r="K4419" s="143"/>
      <c r="L4419" s="143"/>
      <c r="M4419" s="237"/>
      <c r="N4419" s="143"/>
      <c r="O4419" s="143"/>
      <c r="P4419" s="143"/>
      <c r="Q4419" s="143"/>
      <c r="R4419" s="143"/>
      <c r="S4419" s="143"/>
      <c r="T4419" s="143"/>
      <c r="U4419" s="143"/>
      <c r="V4419" s="143"/>
      <c r="W4419" s="90">
        <f>IF(AND($AM$17&gt;=$X4419,$AM$17&lt;=$Y4419),'TARIFA ENTREGA A DIRECCION USD'!A4419,$W4420)</f>
        <v>0</v>
      </c>
      <c r="X4419" s="90">
        <v>4410.0010000000002</v>
      </c>
      <c r="Y4419" s="90">
        <v>4411</v>
      </c>
      <c r="Z4419" s="144"/>
    </row>
    <row r="4420" spans="1:26" x14ac:dyDescent="0.2">
      <c r="A4420" s="3"/>
      <c r="B4420" s="3"/>
      <c r="C4420" s="3"/>
      <c r="D4420" s="3"/>
      <c r="E4420" s="3"/>
      <c r="F4420" s="3"/>
      <c r="G4420" s="3"/>
      <c r="I4420" s="143"/>
      <c r="J4420" s="143"/>
      <c r="K4420" s="143"/>
      <c r="L4420" s="143"/>
      <c r="M4420" s="237"/>
      <c r="N4420" s="143"/>
      <c r="O4420" s="143"/>
      <c r="P4420" s="143"/>
      <c r="Q4420" s="143"/>
      <c r="R4420" s="143"/>
      <c r="S4420" s="143"/>
      <c r="T4420" s="143"/>
      <c r="U4420" s="143"/>
      <c r="V4420" s="143"/>
      <c r="W4420" s="90">
        <f>IF(AND($AM$17&gt;=$X4420,$AM$17&lt;=$Y4420),'TARIFA ENTREGA A DIRECCION USD'!A4420,$W4421)</f>
        <v>0</v>
      </c>
      <c r="X4420" s="90">
        <v>4411.0010000000002</v>
      </c>
      <c r="Y4420" s="90">
        <v>4412</v>
      </c>
      <c r="Z4420" s="144"/>
    </row>
    <row r="4421" spans="1:26" x14ac:dyDescent="0.2">
      <c r="A4421" s="3"/>
      <c r="B4421" s="3"/>
      <c r="C4421" s="3"/>
      <c r="D4421" s="3"/>
      <c r="E4421" s="3"/>
      <c r="F4421" s="3"/>
      <c r="G4421" s="3"/>
      <c r="I4421" s="143"/>
      <c r="J4421" s="143"/>
      <c r="K4421" s="143"/>
      <c r="L4421" s="143"/>
      <c r="M4421" s="237"/>
      <c r="N4421" s="143"/>
      <c r="O4421" s="143"/>
      <c r="P4421" s="143"/>
      <c r="Q4421" s="143"/>
      <c r="R4421" s="143"/>
      <c r="S4421" s="143"/>
      <c r="T4421" s="143"/>
      <c r="U4421" s="143"/>
      <c r="V4421" s="143"/>
      <c r="W4421" s="90">
        <f>IF(AND($AM$17&gt;=$X4421,$AM$17&lt;=$Y4421),'TARIFA ENTREGA A DIRECCION USD'!A4421,$W4422)</f>
        <v>0</v>
      </c>
      <c r="X4421" s="90">
        <v>4412.0010000000002</v>
      </c>
      <c r="Y4421" s="90">
        <v>4413</v>
      </c>
      <c r="Z4421" s="144"/>
    </row>
    <row r="4422" spans="1:26" x14ac:dyDescent="0.2">
      <c r="A4422" s="3"/>
      <c r="B4422" s="3"/>
      <c r="C4422" s="3"/>
      <c r="D4422" s="3"/>
      <c r="E4422" s="3"/>
      <c r="F4422" s="3"/>
      <c r="G4422" s="3"/>
      <c r="I4422" s="143"/>
      <c r="J4422" s="143"/>
      <c r="K4422" s="143"/>
      <c r="L4422" s="143"/>
      <c r="M4422" s="237"/>
      <c r="N4422" s="143"/>
      <c r="O4422" s="143"/>
      <c r="P4422" s="143"/>
      <c r="Q4422" s="143"/>
      <c r="R4422" s="143"/>
      <c r="S4422" s="143"/>
      <c r="T4422" s="143"/>
      <c r="U4422" s="143"/>
      <c r="V4422" s="143"/>
      <c r="W4422" s="90">
        <f>IF(AND($AM$17&gt;=$X4422,$AM$17&lt;=$Y4422),'TARIFA ENTREGA A DIRECCION USD'!A4422,$W4423)</f>
        <v>0</v>
      </c>
      <c r="X4422" s="90">
        <v>4413.0010000000002</v>
      </c>
      <c r="Y4422" s="90">
        <v>4414</v>
      </c>
      <c r="Z4422" s="144"/>
    </row>
    <row r="4423" spans="1:26" x14ac:dyDescent="0.2">
      <c r="A4423" s="3"/>
      <c r="B4423" s="3"/>
      <c r="C4423" s="3"/>
      <c r="D4423" s="3"/>
      <c r="E4423" s="3"/>
      <c r="F4423" s="3"/>
      <c r="G4423" s="3"/>
      <c r="I4423" s="143"/>
      <c r="J4423" s="143"/>
      <c r="K4423" s="143"/>
      <c r="L4423" s="143"/>
      <c r="M4423" s="237"/>
      <c r="N4423" s="143"/>
      <c r="O4423" s="143"/>
      <c r="P4423" s="143"/>
      <c r="Q4423" s="143"/>
      <c r="R4423" s="143"/>
      <c r="S4423" s="143"/>
      <c r="T4423" s="143"/>
      <c r="U4423" s="143"/>
      <c r="V4423" s="143"/>
      <c r="W4423" s="90">
        <f>IF(AND($AM$17&gt;=$X4423,$AM$17&lt;=$Y4423),'TARIFA ENTREGA A DIRECCION USD'!A4423,$W4424)</f>
        <v>0</v>
      </c>
      <c r="X4423" s="90">
        <v>4414.0010000000002</v>
      </c>
      <c r="Y4423" s="90">
        <v>4415</v>
      </c>
      <c r="Z4423" s="144"/>
    </row>
    <row r="4424" spans="1:26" x14ac:dyDescent="0.2">
      <c r="A4424" s="3"/>
      <c r="B4424" s="3"/>
      <c r="C4424" s="3"/>
      <c r="D4424" s="3"/>
      <c r="E4424" s="3"/>
      <c r="F4424" s="3"/>
      <c r="G4424" s="3"/>
      <c r="I4424" s="143"/>
      <c r="J4424" s="143"/>
      <c r="K4424" s="143"/>
      <c r="L4424" s="143"/>
      <c r="M4424" s="237"/>
      <c r="N4424" s="143"/>
      <c r="O4424" s="143"/>
      <c r="P4424" s="143"/>
      <c r="Q4424" s="143"/>
      <c r="R4424" s="143"/>
      <c r="S4424" s="143"/>
      <c r="T4424" s="143"/>
      <c r="U4424" s="143"/>
      <c r="V4424" s="143"/>
      <c r="W4424" s="90">
        <f>IF(AND($AM$17&gt;=$X4424,$AM$17&lt;=$Y4424),'TARIFA ENTREGA A DIRECCION USD'!A4424,$W4425)</f>
        <v>0</v>
      </c>
      <c r="X4424" s="90">
        <v>4415.0010000000002</v>
      </c>
      <c r="Y4424" s="90">
        <v>4416</v>
      </c>
      <c r="Z4424" s="144"/>
    </row>
    <row r="4425" spans="1:26" x14ac:dyDescent="0.2">
      <c r="A4425" s="3"/>
      <c r="B4425" s="3"/>
      <c r="C4425" s="3"/>
      <c r="D4425" s="3"/>
      <c r="E4425" s="3"/>
      <c r="F4425" s="3"/>
      <c r="G4425" s="3"/>
      <c r="I4425" s="143"/>
      <c r="J4425" s="143"/>
      <c r="K4425" s="143"/>
      <c r="L4425" s="143"/>
      <c r="M4425" s="237"/>
      <c r="N4425" s="143"/>
      <c r="O4425" s="143"/>
      <c r="P4425" s="143"/>
      <c r="Q4425" s="143"/>
      <c r="R4425" s="143"/>
      <c r="S4425" s="143"/>
      <c r="T4425" s="143"/>
      <c r="U4425" s="143"/>
      <c r="V4425" s="143"/>
      <c r="W4425" s="90">
        <f>IF(AND($AM$17&gt;=$X4425,$AM$17&lt;=$Y4425),'TARIFA ENTREGA A DIRECCION USD'!A4425,$W4426)</f>
        <v>0</v>
      </c>
      <c r="X4425" s="90">
        <v>4416.0010000000002</v>
      </c>
      <c r="Y4425" s="90">
        <v>4417</v>
      </c>
      <c r="Z4425" s="144"/>
    </row>
    <row r="4426" spans="1:26" x14ac:dyDescent="0.2">
      <c r="A4426" s="3"/>
      <c r="B4426" s="3"/>
      <c r="C4426" s="3"/>
      <c r="D4426" s="3"/>
      <c r="E4426" s="3"/>
      <c r="F4426" s="3"/>
      <c r="G4426" s="3"/>
      <c r="I4426" s="143"/>
      <c r="J4426" s="143"/>
      <c r="K4426" s="143"/>
      <c r="L4426" s="143"/>
      <c r="M4426" s="237"/>
      <c r="N4426" s="143"/>
      <c r="O4426" s="143"/>
      <c r="P4426" s="143"/>
      <c r="Q4426" s="143"/>
      <c r="R4426" s="143"/>
      <c r="S4426" s="143"/>
      <c r="T4426" s="143"/>
      <c r="U4426" s="143"/>
      <c r="V4426" s="143"/>
      <c r="W4426" s="90">
        <f>IF(AND($AM$17&gt;=$X4426,$AM$17&lt;=$Y4426),'TARIFA ENTREGA A DIRECCION USD'!A4426,$W4427)</f>
        <v>0</v>
      </c>
      <c r="X4426" s="90">
        <v>4417.0010000000002</v>
      </c>
      <c r="Y4426" s="90">
        <v>4418</v>
      </c>
      <c r="Z4426" s="144"/>
    </row>
    <row r="4427" spans="1:26" x14ac:dyDescent="0.2">
      <c r="A4427" s="3"/>
      <c r="B4427" s="3"/>
      <c r="C4427" s="3"/>
      <c r="D4427" s="3"/>
      <c r="E4427" s="3"/>
      <c r="F4427" s="3"/>
      <c r="G4427" s="3"/>
      <c r="I4427" s="143"/>
      <c r="J4427" s="143"/>
      <c r="K4427" s="143"/>
      <c r="L4427" s="143"/>
      <c r="M4427" s="237"/>
      <c r="N4427" s="143"/>
      <c r="O4427" s="143"/>
      <c r="P4427" s="143"/>
      <c r="Q4427" s="143"/>
      <c r="R4427" s="143"/>
      <c r="S4427" s="143"/>
      <c r="T4427" s="143"/>
      <c r="U4427" s="143"/>
      <c r="V4427" s="143"/>
      <c r="W4427" s="90">
        <f>IF(AND($AM$17&gt;=$X4427,$AM$17&lt;=$Y4427),'TARIFA ENTREGA A DIRECCION USD'!A4427,$W4428)</f>
        <v>0</v>
      </c>
      <c r="X4427" s="90">
        <v>4418.0010000000002</v>
      </c>
      <c r="Y4427" s="90">
        <v>4419</v>
      </c>
      <c r="Z4427" s="144"/>
    </row>
    <row r="4428" spans="1:26" x14ac:dyDescent="0.2">
      <c r="A4428" s="3"/>
      <c r="B4428" s="3"/>
      <c r="C4428" s="3"/>
      <c r="D4428" s="3"/>
      <c r="E4428" s="3"/>
      <c r="F4428" s="3"/>
      <c r="G4428" s="3"/>
      <c r="I4428" s="143"/>
      <c r="J4428" s="143"/>
      <c r="K4428" s="143"/>
      <c r="L4428" s="143"/>
      <c r="M4428" s="237"/>
      <c r="N4428" s="143"/>
      <c r="O4428" s="143"/>
      <c r="P4428" s="143"/>
      <c r="Q4428" s="143"/>
      <c r="R4428" s="143"/>
      <c r="S4428" s="143"/>
      <c r="T4428" s="143"/>
      <c r="U4428" s="143"/>
      <c r="V4428" s="143"/>
      <c r="W4428" s="90">
        <f>IF(AND($AM$17&gt;=$X4428,$AM$17&lt;=$Y4428),'TARIFA ENTREGA A DIRECCION USD'!A4428,$W4429)</f>
        <v>0</v>
      </c>
      <c r="X4428" s="90">
        <v>4419.0010000000002</v>
      </c>
      <c r="Y4428" s="90">
        <v>4420</v>
      </c>
      <c r="Z4428" s="144"/>
    </row>
    <row r="4429" spans="1:26" x14ac:dyDescent="0.2">
      <c r="A4429" s="3"/>
      <c r="B4429" s="3"/>
      <c r="C4429" s="3"/>
      <c r="D4429" s="3"/>
      <c r="E4429" s="3"/>
      <c r="F4429" s="3"/>
      <c r="G4429" s="3"/>
      <c r="I4429" s="143"/>
      <c r="J4429" s="143"/>
      <c r="K4429" s="143"/>
      <c r="L4429" s="143"/>
      <c r="M4429" s="237"/>
      <c r="N4429" s="143"/>
      <c r="O4429" s="143"/>
      <c r="P4429" s="143"/>
      <c r="Q4429" s="143"/>
      <c r="R4429" s="143"/>
      <c r="S4429" s="143"/>
      <c r="T4429" s="143"/>
      <c r="U4429" s="143"/>
      <c r="V4429" s="143"/>
      <c r="W4429" s="90">
        <f>IF(AND($AM$17&gt;=$X4429,$AM$17&lt;=$Y4429),'TARIFA ENTREGA A DIRECCION USD'!A4429,$W4430)</f>
        <v>0</v>
      </c>
      <c r="X4429" s="90">
        <v>4420.0010000000002</v>
      </c>
      <c r="Y4429" s="90">
        <v>4421</v>
      </c>
      <c r="Z4429" s="144"/>
    </row>
    <row r="4430" spans="1:26" x14ac:dyDescent="0.2">
      <c r="A4430" s="3"/>
      <c r="B4430" s="3"/>
      <c r="C4430" s="3"/>
      <c r="D4430" s="3"/>
      <c r="E4430" s="3"/>
      <c r="F4430" s="3"/>
      <c r="G4430" s="3"/>
      <c r="I4430" s="143"/>
      <c r="J4430" s="143"/>
      <c r="K4430" s="143"/>
      <c r="L4430" s="143"/>
      <c r="M4430" s="237"/>
      <c r="N4430" s="143"/>
      <c r="O4430" s="143"/>
      <c r="P4430" s="143"/>
      <c r="Q4430" s="143"/>
      <c r="R4430" s="143"/>
      <c r="S4430" s="143"/>
      <c r="T4430" s="143"/>
      <c r="U4430" s="143"/>
      <c r="V4430" s="143"/>
      <c r="W4430" s="90">
        <f>IF(AND($AM$17&gt;=$X4430,$AM$17&lt;=$Y4430),'TARIFA ENTREGA A DIRECCION USD'!A4430,$W4431)</f>
        <v>0</v>
      </c>
      <c r="X4430" s="90">
        <v>4421.0010000000002</v>
      </c>
      <c r="Y4430" s="90">
        <v>4422</v>
      </c>
      <c r="Z4430" s="144"/>
    </row>
    <row r="4431" spans="1:26" x14ac:dyDescent="0.2">
      <c r="A4431" s="3"/>
      <c r="B4431" s="3"/>
      <c r="C4431" s="3"/>
      <c r="D4431" s="3"/>
      <c r="E4431" s="3"/>
      <c r="F4431" s="3"/>
      <c r="G4431" s="3"/>
      <c r="I4431" s="143"/>
      <c r="J4431" s="143"/>
      <c r="K4431" s="143"/>
      <c r="L4431" s="143"/>
      <c r="M4431" s="237"/>
      <c r="N4431" s="143"/>
      <c r="O4431" s="143"/>
      <c r="P4431" s="143"/>
      <c r="Q4431" s="143"/>
      <c r="R4431" s="143"/>
      <c r="S4431" s="143"/>
      <c r="T4431" s="143"/>
      <c r="U4431" s="143"/>
      <c r="V4431" s="143"/>
      <c r="W4431" s="90">
        <f>IF(AND($AM$17&gt;=$X4431,$AM$17&lt;=$Y4431),'TARIFA ENTREGA A DIRECCION USD'!A4431,$W4432)</f>
        <v>0</v>
      </c>
      <c r="X4431" s="90">
        <v>4422.0010000000002</v>
      </c>
      <c r="Y4431" s="90">
        <v>4423</v>
      </c>
      <c r="Z4431" s="144"/>
    </row>
    <row r="4432" spans="1:26" x14ac:dyDescent="0.2">
      <c r="A4432" s="3"/>
      <c r="B4432" s="3"/>
      <c r="C4432" s="3"/>
      <c r="D4432" s="3"/>
      <c r="E4432" s="3"/>
      <c r="F4432" s="3"/>
      <c r="G4432" s="3"/>
      <c r="I4432" s="143"/>
      <c r="J4432" s="143"/>
      <c r="K4432" s="143"/>
      <c r="L4432" s="143"/>
      <c r="M4432" s="237"/>
      <c r="N4432" s="143"/>
      <c r="O4432" s="143"/>
      <c r="P4432" s="143"/>
      <c r="Q4432" s="143"/>
      <c r="R4432" s="143"/>
      <c r="S4432" s="143"/>
      <c r="T4432" s="143"/>
      <c r="U4432" s="143"/>
      <c r="V4432" s="143"/>
      <c r="W4432" s="90">
        <f>IF(AND($AM$17&gt;=$X4432,$AM$17&lt;=$Y4432),'TARIFA ENTREGA A DIRECCION USD'!A4432,$W4433)</f>
        <v>0</v>
      </c>
      <c r="X4432" s="90">
        <v>4423.0010000000002</v>
      </c>
      <c r="Y4432" s="90">
        <v>4424</v>
      </c>
      <c r="Z4432" s="144"/>
    </row>
    <row r="4433" spans="1:26" x14ac:dyDescent="0.2">
      <c r="A4433" s="3"/>
      <c r="B4433" s="3"/>
      <c r="C4433" s="3"/>
      <c r="D4433" s="3"/>
      <c r="E4433" s="3"/>
      <c r="F4433" s="3"/>
      <c r="G4433" s="3"/>
      <c r="I4433" s="143"/>
      <c r="J4433" s="143"/>
      <c r="K4433" s="143"/>
      <c r="L4433" s="143"/>
      <c r="M4433" s="237"/>
      <c r="N4433" s="143"/>
      <c r="O4433" s="143"/>
      <c r="P4433" s="143"/>
      <c r="Q4433" s="143"/>
      <c r="R4433" s="143"/>
      <c r="S4433" s="143"/>
      <c r="T4433" s="143"/>
      <c r="U4433" s="143"/>
      <c r="V4433" s="143"/>
      <c r="W4433" s="90">
        <f>IF(AND($AM$17&gt;=$X4433,$AM$17&lt;=$Y4433),'TARIFA ENTREGA A DIRECCION USD'!A4433,$W4434)</f>
        <v>0</v>
      </c>
      <c r="X4433" s="90">
        <v>4424.0010000000002</v>
      </c>
      <c r="Y4433" s="90">
        <v>4425</v>
      </c>
      <c r="Z4433" s="144"/>
    </row>
    <row r="4434" spans="1:26" x14ac:dyDescent="0.2">
      <c r="A4434" s="3"/>
      <c r="B4434" s="3"/>
      <c r="C4434" s="3"/>
      <c r="D4434" s="3"/>
      <c r="E4434" s="3"/>
      <c r="F4434" s="3"/>
      <c r="G4434" s="3"/>
      <c r="I4434" s="143"/>
      <c r="J4434" s="143"/>
      <c r="K4434" s="143"/>
      <c r="L4434" s="143"/>
      <c r="M4434" s="237"/>
      <c r="N4434" s="143"/>
      <c r="O4434" s="143"/>
      <c r="P4434" s="143"/>
      <c r="Q4434" s="143"/>
      <c r="R4434" s="143"/>
      <c r="S4434" s="143"/>
      <c r="T4434" s="143"/>
      <c r="U4434" s="143"/>
      <c r="V4434" s="143"/>
      <c r="W4434" s="90">
        <f>IF(AND($AM$17&gt;=$X4434,$AM$17&lt;=$Y4434),'TARIFA ENTREGA A DIRECCION USD'!A4434,$W4435)</f>
        <v>0</v>
      </c>
      <c r="X4434" s="90">
        <v>4425.0010000000002</v>
      </c>
      <c r="Y4434" s="90">
        <v>4426</v>
      </c>
      <c r="Z4434" s="144"/>
    </row>
    <row r="4435" spans="1:26" x14ac:dyDescent="0.2">
      <c r="A4435" s="3"/>
      <c r="B4435" s="3"/>
      <c r="C4435" s="3"/>
      <c r="D4435" s="3"/>
      <c r="E4435" s="3"/>
      <c r="F4435" s="3"/>
      <c r="G4435" s="3"/>
      <c r="I4435" s="143"/>
      <c r="J4435" s="143"/>
      <c r="K4435" s="143"/>
      <c r="L4435" s="143"/>
      <c r="M4435" s="237"/>
      <c r="N4435" s="143"/>
      <c r="O4435" s="143"/>
      <c r="P4435" s="143"/>
      <c r="Q4435" s="143"/>
      <c r="R4435" s="143"/>
      <c r="S4435" s="143"/>
      <c r="T4435" s="143"/>
      <c r="U4435" s="143"/>
      <c r="V4435" s="143"/>
      <c r="W4435" s="90">
        <f>IF(AND($AM$17&gt;=$X4435,$AM$17&lt;=$Y4435),'TARIFA ENTREGA A DIRECCION USD'!A4435,$W4436)</f>
        <v>0</v>
      </c>
      <c r="X4435" s="90">
        <v>4426.0010000000002</v>
      </c>
      <c r="Y4435" s="90">
        <v>4427</v>
      </c>
      <c r="Z4435" s="144"/>
    </row>
    <row r="4436" spans="1:26" x14ac:dyDescent="0.2">
      <c r="A4436" s="3"/>
      <c r="B4436" s="3"/>
      <c r="C4436" s="3"/>
      <c r="D4436" s="3"/>
      <c r="E4436" s="3"/>
      <c r="F4436" s="3"/>
      <c r="G4436" s="3"/>
      <c r="I4436" s="143"/>
      <c r="J4436" s="143"/>
      <c r="K4436" s="143"/>
      <c r="L4436" s="143"/>
      <c r="M4436" s="237"/>
      <c r="N4436" s="143"/>
      <c r="O4436" s="143"/>
      <c r="P4436" s="143"/>
      <c r="Q4436" s="143"/>
      <c r="R4436" s="143"/>
      <c r="S4436" s="143"/>
      <c r="T4436" s="143"/>
      <c r="U4436" s="143"/>
      <c r="V4436" s="143"/>
      <c r="W4436" s="90">
        <f>IF(AND($AM$17&gt;=$X4436,$AM$17&lt;=$Y4436),'TARIFA ENTREGA A DIRECCION USD'!A4436,$W4437)</f>
        <v>0</v>
      </c>
      <c r="X4436" s="90">
        <v>4427.0010000000002</v>
      </c>
      <c r="Y4436" s="90">
        <v>4428</v>
      </c>
      <c r="Z4436" s="144"/>
    </row>
    <row r="4437" spans="1:26" x14ac:dyDescent="0.2">
      <c r="A4437" s="3"/>
      <c r="B4437" s="3"/>
      <c r="C4437" s="3"/>
      <c r="D4437" s="3"/>
      <c r="E4437" s="3"/>
      <c r="F4437" s="3"/>
      <c r="G4437" s="3"/>
      <c r="I4437" s="143"/>
      <c r="J4437" s="143"/>
      <c r="K4437" s="143"/>
      <c r="L4437" s="143"/>
      <c r="M4437" s="237"/>
      <c r="N4437" s="143"/>
      <c r="O4437" s="143"/>
      <c r="P4437" s="143"/>
      <c r="Q4437" s="143"/>
      <c r="R4437" s="143"/>
      <c r="S4437" s="143"/>
      <c r="T4437" s="143"/>
      <c r="U4437" s="143"/>
      <c r="V4437" s="143"/>
      <c r="W4437" s="90">
        <f>IF(AND($AM$17&gt;=$X4437,$AM$17&lt;=$Y4437),'TARIFA ENTREGA A DIRECCION USD'!A4437,$W4438)</f>
        <v>0</v>
      </c>
      <c r="X4437" s="90">
        <v>4428.0010000000002</v>
      </c>
      <c r="Y4437" s="90">
        <v>4429</v>
      </c>
      <c r="Z4437" s="144"/>
    </row>
    <row r="4438" spans="1:26" x14ac:dyDescent="0.2">
      <c r="A4438" s="3"/>
      <c r="B4438" s="3"/>
      <c r="C4438" s="3"/>
      <c r="D4438" s="3"/>
      <c r="E4438" s="3"/>
      <c r="F4438" s="3"/>
      <c r="G4438" s="3"/>
      <c r="I4438" s="143"/>
      <c r="J4438" s="143"/>
      <c r="K4438" s="143"/>
      <c r="L4438" s="143"/>
      <c r="M4438" s="237"/>
      <c r="N4438" s="143"/>
      <c r="O4438" s="143"/>
      <c r="P4438" s="143"/>
      <c r="Q4438" s="143"/>
      <c r="R4438" s="143"/>
      <c r="S4438" s="143"/>
      <c r="T4438" s="143"/>
      <c r="U4438" s="143"/>
      <c r="V4438" s="143"/>
      <c r="W4438" s="90">
        <f>IF(AND($AM$17&gt;=$X4438,$AM$17&lt;=$Y4438),'TARIFA ENTREGA A DIRECCION USD'!A4438,$W4439)</f>
        <v>0</v>
      </c>
      <c r="X4438" s="90">
        <v>4429.0010000000002</v>
      </c>
      <c r="Y4438" s="90">
        <v>4430</v>
      </c>
      <c r="Z4438" s="144"/>
    </row>
    <row r="4439" spans="1:26" x14ac:dyDescent="0.2">
      <c r="A4439" s="3"/>
      <c r="B4439" s="3"/>
      <c r="C4439" s="3"/>
      <c r="D4439" s="3"/>
      <c r="E4439" s="3"/>
      <c r="F4439" s="3"/>
      <c r="G4439" s="3"/>
      <c r="I4439" s="143"/>
      <c r="J4439" s="143"/>
      <c r="K4439" s="143"/>
      <c r="L4439" s="143"/>
      <c r="M4439" s="237"/>
      <c r="N4439" s="143"/>
      <c r="O4439" s="143"/>
      <c r="P4439" s="143"/>
      <c r="Q4439" s="143"/>
      <c r="R4439" s="143"/>
      <c r="S4439" s="143"/>
      <c r="T4439" s="143"/>
      <c r="U4439" s="143"/>
      <c r="V4439" s="143"/>
      <c r="W4439" s="90">
        <f>IF(AND($AM$17&gt;=$X4439,$AM$17&lt;=$Y4439),'TARIFA ENTREGA A DIRECCION USD'!A4439,$W4440)</f>
        <v>0</v>
      </c>
      <c r="X4439" s="90">
        <v>4430.0010000000002</v>
      </c>
      <c r="Y4439" s="90">
        <v>4431</v>
      </c>
      <c r="Z4439" s="144"/>
    </row>
    <row r="4440" spans="1:26" x14ac:dyDescent="0.2">
      <c r="A4440" s="3"/>
      <c r="B4440" s="3"/>
      <c r="C4440" s="3"/>
      <c r="D4440" s="3"/>
      <c r="E4440" s="3"/>
      <c r="F4440" s="3"/>
      <c r="G4440" s="3"/>
      <c r="I4440" s="143"/>
      <c r="J4440" s="143"/>
      <c r="K4440" s="143"/>
      <c r="L4440" s="143"/>
      <c r="M4440" s="237"/>
      <c r="N4440" s="143"/>
      <c r="O4440" s="143"/>
      <c r="P4440" s="143"/>
      <c r="Q4440" s="143"/>
      <c r="R4440" s="143"/>
      <c r="S4440" s="143"/>
      <c r="T4440" s="143"/>
      <c r="U4440" s="143"/>
      <c r="V4440" s="143"/>
      <c r="W4440" s="90">
        <f>IF(AND($AM$17&gt;=$X4440,$AM$17&lt;=$Y4440),'TARIFA ENTREGA A DIRECCION USD'!A4440,$W4441)</f>
        <v>0</v>
      </c>
      <c r="X4440" s="90">
        <v>4431.0010000000002</v>
      </c>
      <c r="Y4440" s="90">
        <v>4432</v>
      </c>
      <c r="Z4440" s="144"/>
    </row>
    <row r="4441" spans="1:26" x14ac:dyDescent="0.2">
      <c r="A4441" s="3"/>
      <c r="B4441" s="3"/>
      <c r="C4441" s="3"/>
      <c r="D4441" s="3"/>
      <c r="E4441" s="3"/>
      <c r="F4441" s="3"/>
      <c r="G4441" s="3"/>
      <c r="I4441" s="143"/>
      <c r="J4441" s="143"/>
      <c r="K4441" s="143"/>
      <c r="L4441" s="143"/>
      <c r="M4441" s="237"/>
      <c r="N4441" s="143"/>
      <c r="O4441" s="143"/>
      <c r="P4441" s="143"/>
      <c r="Q4441" s="143"/>
      <c r="R4441" s="143"/>
      <c r="S4441" s="143"/>
      <c r="T4441" s="143"/>
      <c r="U4441" s="143"/>
      <c r="V4441" s="143"/>
      <c r="W4441" s="90">
        <f>IF(AND($AM$17&gt;=$X4441,$AM$17&lt;=$Y4441),'TARIFA ENTREGA A DIRECCION USD'!A4441,$W4442)</f>
        <v>0</v>
      </c>
      <c r="X4441" s="90">
        <v>4432.0010000000002</v>
      </c>
      <c r="Y4441" s="90">
        <v>4433</v>
      </c>
      <c r="Z4441" s="144"/>
    </row>
    <row r="4442" spans="1:26" x14ac:dyDescent="0.2">
      <c r="A4442" s="3"/>
      <c r="B4442" s="3"/>
      <c r="C4442" s="3"/>
      <c r="D4442" s="3"/>
      <c r="E4442" s="3"/>
      <c r="F4442" s="3"/>
      <c r="G4442" s="3"/>
      <c r="I4442" s="143"/>
      <c r="J4442" s="143"/>
      <c r="K4442" s="143"/>
      <c r="L4442" s="143"/>
      <c r="M4442" s="237"/>
      <c r="N4442" s="143"/>
      <c r="O4442" s="143"/>
      <c r="P4442" s="143"/>
      <c r="Q4442" s="143"/>
      <c r="R4442" s="143"/>
      <c r="S4442" s="143"/>
      <c r="T4442" s="143"/>
      <c r="U4442" s="143"/>
      <c r="V4442" s="143"/>
      <c r="W4442" s="90">
        <f>IF(AND($AM$17&gt;=$X4442,$AM$17&lt;=$Y4442),'TARIFA ENTREGA A DIRECCION USD'!A4442,$W4443)</f>
        <v>0</v>
      </c>
      <c r="X4442" s="90">
        <v>4433.0010000000002</v>
      </c>
      <c r="Y4442" s="90">
        <v>4434</v>
      </c>
      <c r="Z4442" s="144"/>
    </row>
    <row r="4443" spans="1:26" x14ac:dyDescent="0.2">
      <c r="A4443" s="3"/>
      <c r="B4443" s="3"/>
      <c r="C4443" s="3"/>
      <c r="D4443" s="3"/>
      <c r="E4443" s="3"/>
      <c r="F4443" s="3"/>
      <c r="G4443" s="3"/>
      <c r="I4443" s="143"/>
      <c r="J4443" s="143"/>
      <c r="K4443" s="143"/>
      <c r="L4443" s="143"/>
      <c r="M4443" s="237"/>
      <c r="N4443" s="143"/>
      <c r="O4443" s="143"/>
      <c r="P4443" s="143"/>
      <c r="Q4443" s="143"/>
      <c r="R4443" s="143"/>
      <c r="S4443" s="143"/>
      <c r="T4443" s="143"/>
      <c r="U4443" s="143"/>
      <c r="V4443" s="143"/>
      <c r="W4443" s="90">
        <f>IF(AND($AM$17&gt;=$X4443,$AM$17&lt;=$Y4443),'TARIFA ENTREGA A DIRECCION USD'!A4443,$W4444)</f>
        <v>0</v>
      </c>
      <c r="X4443" s="90">
        <v>4434.0010000000002</v>
      </c>
      <c r="Y4443" s="90">
        <v>4435</v>
      </c>
      <c r="Z4443" s="144"/>
    </row>
    <row r="4444" spans="1:26" x14ac:dyDescent="0.2">
      <c r="A4444" s="3"/>
      <c r="B4444" s="3"/>
      <c r="C4444" s="3"/>
      <c r="D4444" s="3"/>
      <c r="E4444" s="3"/>
      <c r="F4444" s="3"/>
      <c r="G4444" s="3"/>
      <c r="I4444" s="143"/>
      <c r="J4444" s="143"/>
      <c r="K4444" s="143"/>
      <c r="L4444" s="143"/>
      <c r="M4444" s="237"/>
      <c r="N4444" s="143"/>
      <c r="O4444" s="143"/>
      <c r="P4444" s="143"/>
      <c r="Q4444" s="143"/>
      <c r="R4444" s="143"/>
      <c r="S4444" s="143"/>
      <c r="T4444" s="143"/>
      <c r="U4444" s="143"/>
      <c r="V4444" s="143"/>
      <c r="W4444" s="90">
        <f>IF(AND($AM$17&gt;=$X4444,$AM$17&lt;=$Y4444),'TARIFA ENTREGA A DIRECCION USD'!A4444,$W4445)</f>
        <v>0</v>
      </c>
      <c r="X4444" s="90">
        <v>4435.0010000000002</v>
      </c>
      <c r="Y4444" s="90">
        <v>4436</v>
      </c>
      <c r="Z4444" s="144"/>
    </row>
    <row r="4445" spans="1:26" x14ac:dyDescent="0.2">
      <c r="A4445" s="3"/>
      <c r="B4445" s="3"/>
      <c r="C4445" s="3"/>
      <c r="D4445" s="3"/>
      <c r="E4445" s="3"/>
      <c r="F4445" s="3"/>
      <c r="G4445" s="3"/>
      <c r="I4445" s="143"/>
      <c r="J4445" s="143"/>
      <c r="K4445" s="143"/>
      <c r="L4445" s="143"/>
      <c r="M4445" s="237"/>
      <c r="N4445" s="143"/>
      <c r="O4445" s="143"/>
      <c r="P4445" s="143"/>
      <c r="Q4445" s="143"/>
      <c r="R4445" s="143"/>
      <c r="S4445" s="143"/>
      <c r="T4445" s="143"/>
      <c r="U4445" s="143"/>
      <c r="V4445" s="143"/>
      <c r="W4445" s="90">
        <f>IF(AND($AM$17&gt;=$X4445,$AM$17&lt;=$Y4445),'TARIFA ENTREGA A DIRECCION USD'!A4445,$W4446)</f>
        <v>0</v>
      </c>
      <c r="X4445" s="90">
        <v>4436.0010000000002</v>
      </c>
      <c r="Y4445" s="90">
        <v>4437</v>
      </c>
      <c r="Z4445" s="144"/>
    </row>
    <row r="4446" spans="1:26" x14ac:dyDescent="0.2">
      <c r="A4446" s="3"/>
      <c r="B4446" s="3"/>
      <c r="C4446" s="3"/>
      <c r="D4446" s="3"/>
      <c r="E4446" s="3"/>
      <c r="F4446" s="3"/>
      <c r="G4446" s="3"/>
      <c r="I4446" s="143"/>
      <c r="J4446" s="143"/>
      <c r="K4446" s="143"/>
      <c r="L4446" s="143"/>
      <c r="M4446" s="237"/>
      <c r="N4446" s="143"/>
      <c r="O4446" s="143"/>
      <c r="P4446" s="143"/>
      <c r="Q4446" s="143"/>
      <c r="R4446" s="143"/>
      <c r="S4446" s="143"/>
      <c r="T4446" s="143"/>
      <c r="U4446" s="143"/>
      <c r="V4446" s="143"/>
      <c r="W4446" s="90">
        <f>IF(AND($AM$17&gt;=$X4446,$AM$17&lt;=$Y4446),'TARIFA ENTREGA A DIRECCION USD'!A4446,$W4447)</f>
        <v>0</v>
      </c>
      <c r="X4446" s="90">
        <v>4437.0010000000002</v>
      </c>
      <c r="Y4446" s="90">
        <v>4438</v>
      </c>
      <c r="Z4446" s="144"/>
    </row>
    <row r="4447" spans="1:26" x14ac:dyDescent="0.2">
      <c r="A4447" s="3"/>
      <c r="B4447" s="3"/>
      <c r="C4447" s="3"/>
      <c r="D4447" s="3"/>
      <c r="E4447" s="3"/>
      <c r="F4447" s="3"/>
      <c r="G4447" s="3"/>
      <c r="I4447" s="143"/>
      <c r="J4447" s="143"/>
      <c r="K4447" s="143"/>
      <c r="L4447" s="143"/>
      <c r="M4447" s="237"/>
      <c r="N4447" s="143"/>
      <c r="O4447" s="143"/>
      <c r="P4447" s="143"/>
      <c r="Q4447" s="143"/>
      <c r="R4447" s="143"/>
      <c r="S4447" s="143"/>
      <c r="T4447" s="143"/>
      <c r="U4447" s="143"/>
      <c r="V4447" s="143"/>
      <c r="W4447" s="90">
        <f>IF(AND($AM$17&gt;=$X4447,$AM$17&lt;=$Y4447),'TARIFA ENTREGA A DIRECCION USD'!A4447,$W4448)</f>
        <v>0</v>
      </c>
      <c r="X4447" s="90">
        <v>4438.0010000000002</v>
      </c>
      <c r="Y4447" s="90">
        <v>4439</v>
      </c>
      <c r="Z4447" s="144"/>
    </row>
    <row r="4448" spans="1:26" x14ac:dyDescent="0.2">
      <c r="A4448" s="3"/>
      <c r="B4448" s="3"/>
      <c r="C4448" s="3"/>
      <c r="D4448" s="3"/>
      <c r="E4448" s="3"/>
      <c r="F4448" s="3"/>
      <c r="G4448" s="3"/>
      <c r="I4448" s="143"/>
      <c r="J4448" s="143"/>
      <c r="K4448" s="143"/>
      <c r="L4448" s="143"/>
      <c r="M4448" s="237"/>
      <c r="N4448" s="143"/>
      <c r="O4448" s="143"/>
      <c r="P4448" s="143"/>
      <c r="Q4448" s="143"/>
      <c r="R4448" s="143"/>
      <c r="S4448" s="143"/>
      <c r="T4448" s="143"/>
      <c r="U4448" s="143"/>
      <c r="V4448" s="143"/>
      <c r="W4448" s="90">
        <f>IF(AND($AM$17&gt;=$X4448,$AM$17&lt;=$Y4448),'TARIFA ENTREGA A DIRECCION USD'!A4448,$W4449)</f>
        <v>0</v>
      </c>
      <c r="X4448" s="90">
        <v>4439.0010000000002</v>
      </c>
      <c r="Y4448" s="90">
        <v>4440</v>
      </c>
      <c r="Z4448" s="144"/>
    </row>
    <row r="4449" spans="1:26" x14ac:dyDescent="0.2">
      <c r="A4449" s="3"/>
      <c r="B4449" s="3"/>
      <c r="C4449" s="3"/>
      <c r="D4449" s="3"/>
      <c r="E4449" s="3"/>
      <c r="F4449" s="3"/>
      <c r="G4449" s="3"/>
      <c r="I4449" s="143"/>
      <c r="J4449" s="143"/>
      <c r="K4449" s="143"/>
      <c r="L4449" s="143"/>
      <c r="M4449" s="237"/>
      <c r="N4449" s="143"/>
      <c r="O4449" s="143"/>
      <c r="P4449" s="143"/>
      <c r="Q4449" s="143"/>
      <c r="R4449" s="143"/>
      <c r="S4449" s="143"/>
      <c r="T4449" s="143"/>
      <c r="U4449" s="143"/>
      <c r="V4449" s="143"/>
      <c r="W4449" s="90">
        <f>IF(AND($AM$17&gt;=$X4449,$AM$17&lt;=$Y4449),'TARIFA ENTREGA A DIRECCION USD'!A4449,$W4450)</f>
        <v>0</v>
      </c>
      <c r="X4449" s="90">
        <v>4440.0010000000002</v>
      </c>
      <c r="Y4449" s="90">
        <v>4441</v>
      </c>
      <c r="Z4449" s="144"/>
    </row>
    <row r="4450" spans="1:26" x14ac:dyDescent="0.2">
      <c r="A4450" s="3"/>
      <c r="B4450" s="3"/>
      <c r="C4450" s="3"/>
      <c r="D4450" s="3"/>
      <c r="E4450" s="3"/>
      <c r="F4450" s="3"/>
      <c r="G4450" s="3"/>
      <c r="I4450" s="143"/>
      <c r="J4450" s="143"/>
      <c r="K4450" s="143"/>
      <c r="L4450" s="143"/>
      <c r="M4450" s="237"/>
      <c r="N4450" s="143"/>
      <c r="O4450" s="143"/>
      <c r="P4450" s="143"/>
      <c r="Q4450" s="143"/>
      <c r="R4450" s="143"/>
      <c r="S4450" s="143"/>
      <c r="T4450" s="143"/>
      <c r="U4450" s="143"/>
      <c r="V4450" s="143"/>
      <c r="W4450" s="90">
        <f>IF(AND($AM$17&gt;=$X4450,$AM$17&lt;=$Y4450),'TARIFA ENTREGA A DIRECCION USD'!A4450,$W4451)</f>
        <v>0</v>
      </c>
      <c r="X4450" s="90">
        <v>4441.0010000000002</v>
      </c>
      <c r="Y4450" s="90">
        <v>4442</v>
      </c>
      <c r="Z4450" s="144"/>
    </row>
    <row r="4451" spans="1:26" x14ac:dyDescent="0.2">
      <c r="A4451" s="3"/>
      <c r="B4451" s="3"/>
      <c r="C4451" s="3"/>
      <c r="D4451" s="3"/>
      <c r="E4451" s="3"/>
      <c r="F4451" s="3"/>
      <c r="G4451" s="3"/>
      <c r="I4451" s="143"/>
      <c r="J4451" s="143"/>
      <c r="K4451" s="143"/>
      <c r="L4451" s="143"/>
      <c r="M4451" s="237"/>
      <c r="N4451" s="143"/>
      <c r="O4451" s="143"/>
      <c r="P4451" s="143"/>
      <c r="Q4451" s="143"/>
      <c r="R4451" s="143"/>
      <c r="S4451" s="143"/>
      <c r="T4451" s="143"/>
      <c r="U4451" s="143"/>
      <c r="V4451" s="143"/>
      <c r="W4451" s="90">
        <f>IF(AND($AM$17&gt;=$X4451,$AM$17&lt;=$Y4451),'TARIFA ENTREGA A DIRECCION USD'!A4451,$W4452)</f>
        <v>0</v>
      </c>
      <c r="X4451" s="90">
        <v>4442.0010000000002</v>
      </c>
      <c r="Y4451" s="90">
        <v>4443</v>
      </c>
      <c r="Z4451" s="144"/>
    </row>
    <row r="4452" spans="1:26" x14ac:dyDescent="0.2">
      <c r="A4452" s="3"/>
      <c r="B4452" s="3"/>
      <c r="C4452" s="3"/>
      <c r="D4452" s="3"/>
      <c r="E4452" s="3"/>
      <c r="F4452" s="3"/>
      <c r="G4452" s="3"/>
      <c r="I4452" s="143"/>
      <c r="J4452" s="143"/>
      <c r="K4452" s="143"/>
      <c r="L4452" s="143"/>
      <c r="M4452" s="237"/>
      <c r="N4452" s="143"/>
      <c r="O4452" s="143"/>
      <c r="P4452" s="143"/>
      <c r="Q4452" s="143"/>
      <c r="R4452" s="143"/>
      <c r="S4452" s="143"/>
      <c r="T4452" s="143"/>
      <c r="U4452" s="143"/>
      <c r="V4452" s="143"/>
      <c r="W4452" s="90">
        <f>IF(AND($AM$17&gt;=$X4452,$AM$17&lt;=$Y4452),'TARIFA ENTREGA A DIRECCION USD'!A4452,$W4453)</f>
        <v>0</v>
      </c>
      <c r="X4452" s="90">
        <v>4443.0010000000002</v>
      </c>
      <c r="Y4452" s="90">
        <v>4444</v>
      </c>
      <c r="Z4452" s="144"/>
    </row>
    <row r="4453" spans="1:26" x14ac:dyDescent="0.2">
      <c r="A4453" s="3"/>
      <c r="B4453" s="3"/>
      <c r="C4453" s="3"/>
      <c r="D4453" s="3"/>
      <c r="E4453" s="3"/>
      <c r="F4453" s="3"/>
      <c r="G4453" s="3"/>
      <c r="I4453" s="143"/>
      <c r="J4453" s="143"/>
      <c r="K4453" s="143"/>
      <c r="L4453" s="143"/>
      <c r="M4453" s="237"/>
      <c r="N4453" s="143"/>
      <c r="O4453" s="143"/>
      <c r="P4453" s="143"/>
      <c r="Q4453" s="143"/>
      <c r="R4453" s="143"/>
      <c r="S4453" s="143"/>
      <c r="T4453" s="143"/>
      <c r="U4453" s="143"/>
      <c r="V4453" s="143"/>
      <c r="W4453" s="90">
        <f>IF(AND($AM$17&gt;=$X4453,$AM$17&lt;=$Y4453),'TARIFA ENTREGA A DIRECCION USD'!A4453,$W4454)</f>
        <v>0</v>
      </c>
      <c r="X4453" s="90">
        <v>4444.0010000000002</v>
      </c>
      <c r="Y4453" s="90">
        <v>4445</v>
      </c>
      <c r="Z4453" s="144"/>
    </row>
    <row r="4454" spans="1:26" x14ac:dyDescent="0.2">
      <c r="A4454" s="3"/>
      <c r="B4454" s="3"/>
      <c r="C4454" s="3"/>
      <c r="D4454" s="3"/>
      <c r="E4454" s="3"/>
      <c r="F4454" s="3"/>
      <c r="G4454" s="3"/>
      <c r="I4454" s="143"/>
      <c r="J4454" s="143"/>
      <c r="K4454" s="143"/>
      <c r="L4454" s="143"/>
      <c r="M4454" s="237"/>
      <c r="N4454" s="143"/>
      <c r="O4454" s="143"/>
      <c r="P4454" s="143"/>
      <c r="Q4454" s="143"/>
      <c r="R4454" s="143"/>
      <c r="S4454" s="143"/>
      <c r="T4454" s="143"/>
      <c r="U4454" s="143"/>
      <c r="V4454" s="143"/>
      <c r="W4454" s="90">
        <f>IF(AND($AM$17&gt;=$X4454,$AM$17&lt;=$Y4454),'TARIFA ENTREGA A DIRECCION USD'!A4454,$W4455)</f>
        <v>0</v>
      </c>
      <c r="X4454" s="90">
        <v>4445.0010000000002</v>
      </c>
      <c r="Y4454" s="90">
        <v>4446</v>
      </c>
      <c r="Z4454" s="144"/>
    </row>
    <row r="4455" spans="1:26" x14ac:dyDescent="0.2">
      <c r="A4455" s="3"/>
      <c r="B4455" s="3"/>
      <c r="C4455" s="3"/>
      <c r="D4455" s="3"/>
      <c r="E4455" s="3"/>
      <c r="F4455" s="3"/>
      <c r="G4455" s="3"/>
      <c r="I4455" s="143"/>
      <c r="J4455" s="143"/>
      <c r="K4455" s="143"/>
      <c r="L4455" s="143"/>
      <c r="M4455" s="237"/>
      <c r="N4455" s="143"/>
      <c r="O4455" s="143"/>
      <c r="P4455" s="143"/>
      <c r="Q4455" s="143"/>
      <c r="R4455" s="143"/>
      <c r="S4455" s="143"/>
      <c r="T4455" s="143"/>
      <c r="U4455" s="143"/>
      <c r="V4455" s="143"/>
      <c r="W4455" s="90">
        <f>IF(AND($AM$17&gt;=$X4455,$AM$17&lt;=$Y4455),'TARIFA ENTREGA A DIRECCION USD'!A4455,$W4456)</f>
        <v>0</v>
      </c>
      <c r="X4455" s="90">
        <v>4446.0010000000002</v>
      </c>
      <c r="Y4455" s="90">
        <v>4447</v>
      </c>
      <c r="Z4455" s="144"/>
    </row>
    <row r="4456" spans="1:26" x14ac:dyDescent="0.2">
      <c r="A4456" s="3"/>
      <c r="B4456" s="3"/>
      <c r="C4456" s="3"/>
      <c r="D4456" s="3"/>
      <c r="E4456" s="3"/>
      <c r="F4456" s="3"/>
      <c r="G4456" s="3"/>
      <c r="I4456" s="143"/>
      <c r="J4456" s="143"/>
      <c r="K4456" s="143"/>
      <c r="L4456" s="143"/>
      <c r="M4456" s="237"/>
      <c r="N4456" s="143"/>
      <c r="O4456" s="143"/>
      <c r="P4456" s="143"/>
      <c r="Q4456" s="143"/>
      <c r="R4456" s="143"/>
      <c r="S4456" s="143"/>
      <c r="T4456" s="143"/>
      <c r="U4456" s="143"/>
      <c r="V4456" s="143"/>
      <c r="W4456" s="90">
        <f>IF(AND($AM$17&gt;=$X4456,$AM$17&lt;=$Y4456),'TARIFA ENTREGA A DIRECCION USD'!A4456,$W4457)</f>
        <v>0</v>
      </c>
      <c r="X4456" s="90">
        <v>4447.0010000000002</v>
      </c>
      <c r="Y4456" s="90">
        <v>4448</v>
      </c>
      <c r="Z4456" s="144"/>
    </row>
    <row r="4457" spans="1:26" x14ac:dyDescent="0.2">
      <c r="A4457" s="3"/>
      <c r="B4457" s="3"/>
      <c r="C4457" s="3"/>
      <c r="D4457" s="3"/>
      <c r="E4457" s="3"/>
      <c r="F4457" s="3"/>
      <c r="G4457" s="3"/>
      <c r="I4457" s="143"/>
      <c r="J4457" s="143"/>
      <c r="K4457" s="143"/>
      <c r="L4457" s="143"/>
      <c r="M4457" s="237"/>
      <c r="N4457" s="143"/>
      <c r="O4457" s="143"/>
      <c r="P4457" s="143"/>
      <c r="Q4457" s="143"/>
      <c r="R4457" s="143"/>
      <c r="S4457" s="143"/>
      <c r="T4457" s="143"/>
      <c r="U4457" s="143"/>
      <c r="V4457" s="143"/>
      <c r="W4457" s="90">
        <f>IF(AND($AM$17&gt;=$X4457,$AM$17&lt;=$Y4457),'TARIFA ENTREGA A DIRECCION USD'!A4457,$W4458)</f>
        <v>0</v>
      </c>
      <c r="X4457" s="90">
        <v>4448.0010000000002</v>
      </c>
      <c r="Y4457" s="90">
        <v>4449</v>
      </c>
      <c r="Z4457" s="144"/>
    </row>
    <row r="4458" spans="1:26" x14ac:dyDescent="0.2">
      <c r="A4458" s="3"/>
      <c r="B4458" s="3"/>
      <c r="C4458" s="3"/>
      <c r="D4458" s="3"/>
      <c r="E4458" s="3"/>
      <c r="F4458" s="3"/>
      <c r="G4458" s="3"/>
      <c r="I4458" s="143"/>
      <c r="J4458" s="143"/>
      <c r="K4458" s="143"/>
      <c r="L4458" s="143"/>
      <c r="M4458" s="237"/>
      <c r="N4458" s="143"/>
      <c r="O4458" s="143"/>
      <c r="P4458" s="143"/>
      <c r="Q4458" s="143"/>
      <c r="R4458" s="143"/>
      <c r="S4458" s="143"/>
      <c r="T4458" s="143"/>
      <c r="U4458" s="143"/>
      <c r="V4458" s="143"/>
      <c r="W4458" s="90">
        <f>IF(AND($AM$17&gt;=$X4458,$AM$17&lt;=$Y4458),'TARIFA ENTREGA A DIRECCION USD'!A4458,$W4459)</f>
        <v>0</v>
      </c>
      <c r="X4458" s="90">
        <v>4449.0010000000002</v>
      </c>
      <c r="Y4458" s="90">
        <v>4450</v>
      </c>
      <c r="Z4458" s="144"/>
    </row>
    <row r="4459" spans="1:26" x14ac:dyDescent="0.2">
      <c r="A4459" s="3"/>
      <c r="B4459" s="3"/>
      <c r="C4459" s="3"/>
      <c r="D4459" s="3"/>
      <c r="E4459" s="3"/>
      <c r="F4459" s="3"/>
      <c r="G4459" s="3"/>
      <c r="I4459" s="143"/>
      <c r="J4459" s="143"/>
      <c r="K4459" s="143"/>
      <c r="L4459" s="143"/>
      <c r="M4459" s="237"/>
      <c r="N4459" s="143"/>
      <c r="O4459" s="143"/>
      <c r="P4459" s="143"/>
      <c r="Q4459" s="143"/>
      <c r="R4459" s="143"/>
      <c r="S4459" s="143"/>
      <c r="T4459" s="143"/>
      <c r="U4459" s="143"/>
      <c r="V4459" s="143"/>
      <c r="W4459" s="90">
        <f>IF(AND($AM$17&gt;=$X4459,$AM$17&lt;=$Y4459),'TARIFA ENTREGA A DIRECCION USD'!A4459,$W4460)</f>
        <v>0</v>
      </c>
      <c r="X4459" s="90">
        <v>4450.0010000000002</v>
      </c>
      <c r="Y4459" s="90">
        <v>4451</v>
      </c>
      <c r="Z4459" s="144"/>
    </row>
    <row r="4460" spans="1:26" x14ac:dyDescent="0.2">
      <c r="A4460" s="3"/>
      <c r="B4460" s="3"/>
      <c r="C4460" s="3"/>
      <c r="D4460" s="3"/>
      <c r="E4460" s="3"/>
      <c r="F4460" s="3"/>
      <c r="G4460" s="3"/>
      <c r="I4460" s="143"/>
      <c r="J4460" s="143"/>
      <c r="K4460" s="143"/>
      <c r="L4460" s="143"/>
      <c r="M4460" s="237"/>
      <c r="N4460" s="143"/>
      <c r="O4460" s="143"/>
      <c r="P4460" s="143"/>
      <c r="Q4460" s="143"/>
      <c r="R4460" s="143"/>
      <c r="S4460" s="143"/>
      <c r="T4460" s="143"/>
      <c r="U4460" s="143"/>
      <c r="V4460" s="143"/>
      <c r="W4460" s="90">
        <f>IF(AND($AM$17&gt;=$X4460,$AM$17&lt;=$Y4460),'TARIFA ENTREGA A DIRECCION USD'!A4460,$W4461)</f>
        <v>0</v>
      </c>
      <c r="X4460" s="90">
        <v>4451.0010000000002</v>
      </c>
      <c r="Y4460" s="90">
        <v>4452</v>
      </c>
      <c r="Z4460" s="144"/>
    </row>
    <row r="4461" spans="1:26" x14ac:dyDescent="0.2">
      <c r="A4461" s="3"/>
      <c r="B4461" s="3"/>
      <c r="C4461" s="3"/>
      <c r="D4461" s="3"/>
      <c r="E4461" s="3"/>
      <c r="F4461" s="3"/>
      <c r="G4461" s="3"/>
      <c r="I4461" s="143"/>
      <c r="J4461" s="143"/>
      <c r="K4461" s="143"/>
      <c r="L4461" s="143"/>
      <c r="M4461" s="237"/>
      <c r="N4461" s="143"/>
      <c r="O4461" s="143"/>
      <c r="P4461" s="143"/>
      <c r="Q4461" s="143"/>
      <c r="R4461" s="143"/>
      <c r="S4461" s="143"/>
      <c r="T4461" s="143"/>
      <c r="U4461" s="143"/>
      <c r="V4461" s="143"/>
      <c r="W4461" s="90">
        <f>IF(AND($AM$17&gt;=$X4461,$AM$17&lt;=$Y4461),'TARIFA ENTREGA A DIRECCION USD'!A4461,$W4462)</f>
        <v>0</v>
      </c>
      <c r="X4461" s="90">
        <v>4452.0010000000002</v>
      </c>
      <c r="Y4461" s="90">
        <v>4453</v>
      </c>
      <c r="Z4461" s="144"/>
    </row>
    <row r="4462" spans="1:26" x14ac:dyDescent="0.2">
      <c r="A4462" s="3"/>
      <c r="B4462" s="3"/>
      <c r="C4462" s="3"/>
      <c r="D4462" s="3"/>
      <c r="E4462" s="3"/>
      <c r="F4462" s="3"/>
      <c r="G4462" s="3"/>
      <c r="I4462" s="143"/>
      <c r="J4462" s="143"/>
      <c r="K4462" s="143"/>
      <c r="L4462" s="143"/>
      <c r="M4462" s="237"/>
      <c r="N4462" s="143"/>
      <c r="O4462" s="143"/>
      <c r="P4462" s="143"/>
      <c r="Q4462" s="143"/>
      <c r="R4462" s="143"/>
      <c r="S4462" s="143"/>
      <c r="T4462" s="143"/>
      <c r="U4462" s="143"/>
      <c r="V4462" s="143"/>
      <c r="W4462" s="90">
        <f>IF(AND($AM$17&gt;=$X4462,$AM$17&lt;=$Y4462),'TARIFA ENTREGA A DIRECCION USD'!A4462,$W4463)</f>
        <v>0</v>
      </c>
      <c r="X4462" s="90">
        <v>4453.0010000000002</v>
      </c>
      <c r="Y4462" s="90">
        <v>4454</v>
      </c>
      <c r="Z4462" s="144"/>
    </row>
    <row r="4463" spans="1:26" x14ac:dyDescent="0.2">
      <c r="A4463" s="3"/>
      <c r="B4463" s="3"/>
      <c r="C4463" s="3"/>
      <c r="D4463" s="3"/>
      <c r="E4463" s="3"/>
      <c r="F4463" s="3"/>
      <c r="G4463" s="3"/>
      <c r="I4463" s="143"/>
      <c r="J4463" s="143"/>
      <c r="K4463" s="143"/>
      <c r="L4463" s="143"/>
      <c r="M4463" s="237"/>
      <c r="N4463" s="143"/>
      <c r="O4463" s="143"/>
      <c r="P4463" s="143"/>
      <c r="Q4463" s="143"/>
      <c r="R4463" s="143"/>
      <c r="S4463" s="143"/>
      <c r="T4463" s="143"/>
      <c r="U4463" s="143"/>
      <c r="V4463" s="143"/>
      <c r="W4463" s="90">
        <f>IF(AND($AM$17&gt;=$X4463,$AM$17&lt;=$Y4463),'TARIFA ENTREGA A DIRECCION USD'!A4463,$W4464)</f>
        <v>0</v>
      </c>
      <c r="X4463" s="90">
        <v>4454.0010000000002</v>
      </c>
      <c r="Y4463" s="90">
        <v>4455</v>
      </c>
      <c r="Z4463" s="144"/>
    </row>
    <row r="4464" spans="1:26" x14ac:dyDescent="0.2">
      <c r="A4464" s="3"/>
      <c r="B4464" s="3"/>
      <c r="C4464" s="3"/>
      <c r="D4464" s="3"/>
      <c r="E4464" s="3"/>
      <c r="F4464" s="3"/>
      <c r="G4464" s="3"/>
      <c r="I4464" s="143"/>
      <c r="J4464" s="143"/>
      <c r="K4464" s="143"/>
      <c r="L4464" s="143"/>
      <c r="M4464" s="237"/>
      <c r="N4464" s="143"/>
      <c r="O4464" s="143"/>
      <c r="P4464" s="143"/>
      <c r="Q4464" s="143"/>
      <c r="R4464" s="143"/>
      <c r="S4464" s="143"/>
      <c r="T4464" s="143"/>
      <c r="U4464" s="143"/>
      <c r="V4464" s="143"/>
      <c r="W4464" s="90">
        <f>IF(AND($AM$17&gt;=$X4464,$AM$17&lt;=$Y4464),'TARIFA ENTREGA A DIRECCION USD'!A4464,$W4465)</f>
        <v>0</v>
      </c>
      <c r="X4464" s="90">
        <v>4455.0010000000002</v>
      </c>
      <c r="Y4464" s="90">
        <v>4456</v>
      </c>
      <c r="Z4464" s="144"/>
    </row>
    <row r="4465" spans="1:26" x14ac:dyDescent="0.2">
      <c r="A4465" s="3"/>
      <c r="B4465" s="3"/>
      <c r="C4465" s="3"/>
      <c r="D4465" s="3"/>
      <c r="E4465" s="3"/>
      <c r="F4465" s="3"/>
      <c r="G4465" s="3"/>
      <c r="I4465" s="143"/>
      <c r="J4465" s="143"/>
      <c r="K4465" s="143"/>
      <c r="L4465" s="143"/>
      <c r="M4465" s="237"/>
      <c r="N4465" s="143"/>
      <c r="O4465" s="143"/>
      <c r="P4465" s="143"/>
      <c r="Q4465" s="143"/>
      <c r="R4465" s="143"/>
      <c r="S4465" s="143"/>
      <c r="T4465" s="143"/>
      <c r="U4465" s="143"/>
      <c r="V4465" s="143"/>
      <c r="W4465" s="90">
        <f>IF(AND($AM$17&gt;=$X4465,$AM$17&lt;=$Y4465),'TARIFA ENTREGA A DIRECCION USD'!A4465,$W4466)</f>
        <v>0</v>
      </c>
      <c r="X4465" s="90">
        <v>4456.0010000000002</v>
      </c>
      <c r="Y4465" s="90">
        <v>4457</v>
      </c>
      <c r="Z4465" s="144"/>
    </row>
    <row r="4466" spans="1:26" x14ac:dyDescent="0.2">
      <c r="A4466" s="3"/>
      <c r="B4466" s="3"/>
      <c r="C4466" s="3"/>
      <c r="D4466" s="3"/>
      <c r="E4466" s="3"/>
      <c r="F4466" s="3"/>
      <c r="G4466" s="3"/>
      <c r="I4466" s="143"/>
      <c r="J4466" s="143"/>
      <c r="K4466" s="143"/>
      <c r="L4466" s="143"/>
      <c r="M4466" s="237"/>
      <c r="N4466" s="143"/>
      <c r="O4466" s="143"/>
      <c r="P4466" s="143"/>
      <c r="Q4466" s="143"/>
      <c r="R4466" s="143"/>
      <c r="S4466" s="143"/>
      <c r="T4466" s="143"/>
      <c r="U4466" s="143"/>
      <c r="V4466" s="143"/>
      <c r="W4466" s="90">
        <f>IF(AND($AM$17&gt;=$X4466,$AM$17&lt;=$Y4466),'TARIFA ENTREGA A DIRECCION USD'!A4466,$W4467)</f>
        <v>0</v>
      </c>
      <c r="X4466" s="90">
        <v>4457.0010000000002</v>
      </c>
      <c r="Y4466" s="90">
        <v>4458</v>
      </c>
      <c r="Z4466" s="144"/>
    </row>
    <row r="4467" spans="1:26" x14ac:dyDescent="0.2">
      <c r="A4467" s="3"/>
      <c r="B4467" s="3"/>
      <c r="C4467" s="3"/>
      <c r="D4467" s="3"/>
      <c r="E4467" s="3"/>
      <c r="F4467" s="3"/>
      <c r="G4467" s="3"/>
      <c r="I4467" s="143"/>
      <c r="J4467" s="143"/>
      <c r="K4467" s="143"/>
      <c r="L4467" s="143"/>
      <c r="M4467" s="237"/>
      <c r="N4467" s="143"/>
      <c r="O4467" s="143"/>
      <c r="P4467" s="143"/>
      <c r="Q4467" s="143"/>
      <c r="R4467" s="143"/>
      <c r="S4467" s="143"/>
      <c r="T4467" s="143"/>
      <c r="U4467" s="143"/>
      <c r="V4467" s="143"/>
      <c r="W4467" s="90">
        <f>IF(AND($AM$17&gt;=$X4467,$AM$17&lt;=$Y4467),'TARIFA ENTREGA A DIRECCION USD'!A4467,$W4468)</f>
        <v>0</v>
      </c>
      <c r="X4467" s="90">
        <v>4458.0010000000002</v>
      </c>
      <c r="Y4467" s="90">
        <v>4459</v>
      </c>
      <c r="Z4467" s="144"/>
    </row>
    <row r="4468" spans="1:26" x14ac:dyDescent="0.2">
      <c r="A4468" s="3"/>
      <c r="B4468" s="3"/>
      <c r="C4468" s="3"/>
      <c r="D4468" s="3"/>
      <c r="E4468" s="3"/>
      <c r="F4468" s="3"/>
      <c r="G4468" s="3"/>
      <c r="I4468" s="143"/>
      <c r="J4468" s="143"/>
      <c r="K4468" s="143"/>
      <c r="L4468" s="143"/>
      <c r="M4468" s="237"/>
      <c r="N4468" s="143"/>
      <c r="O4468" s="143"/>
      <c r="P4468" s="143"/>
      <c r="Q4468" s="143"/>
      <c r="R4468" s="143"/>
      <c r="S4468" s="143"/>
      <c r="T4468" s="143"/>
      <c r="U4468" s="143"/>
      <c r="V4468" s="143"/>
      <c r="W4468" s="90">
        <f>IF(AND($AM$17&gt;=$X4468,$AM$17&lt;=$Y4468),'TARIFA ENTREGA A DIRECCION USD'!A4468,$W4469)</f>
        <v>0</v>
      </c>
      <c r="X4468" s="90">
        <v>4459.0010000000002</v>
      </c>
      <c r="Y4468" s="90">
        <v>4460</v>
      </c>
      <c r="Z4468" s="144"/>
    </row>
    <row r="4469" spans="1:26" x14ac:dyDescent="0.2">
      <c r="A4469" s="3"/>
      <c r="B4469" s="3"/>
      <c r="C4469" s="3"/>
      <c r="D4469" s="3"/>
      <c r="E4469" s="3"/>
      <c r="F4469" s="3"/>
      <c r="G4469" s="3"/>
      <c r="I4469" s="143"/>
      <c r="J4469" s="143"/>
      <c r="K4469" s="143"/>
      <c r="L4469" s="143"/>
      <c r="M4469" s="237"/>
      <c r="N4469" s="143"/>
      <c r="O4469" s="143"/>
      <c r="P4469" s="143"/>
      <c r="Q4469" s="143"/>
      <c r="R4469" s="143"/>
      <c r="S4469" s="143"/>
      <c r="T4469" s="143"/>
      <c r="U4469" s="143"/>
      <c r="V4469" s="143"/>
      <c r="W4469" s="90">
        <f>IF(AND($AM$17&gt;=$X4469,$AM$17&lt;=$Y4469),'TARIFA ENTREGA A DIRECCION USD'!A4469,$W4470)</f>
        <v>0</v>
      </c>
      <c r="X4469" s="90">
        <v>4460.0010000000002</v>
      </c>
      <c r="Y4469" s="90">
        <v>4461</v>
      </c>
      <c r="Z4469" s="144"/>
    </row>
    <row r="4470" spans="1:26" x14ac:dyDescent="0.2">
      <c r="A4470" s="3"/>
      <c r="B4470" s="3"/>
      <c r="C4470" s="3"/>
      <c r="D4470" s="3"/>
      <c r="E4470" s="3"/>
      <c r="F4470" s="3"/>
      <c r="G4470" s="3"/>
      <c r="I4470" s="143"/>
      <c r="J4470" s="143"/>
      <c r="K4470" s="143"/>
      <c r="L4470" s="143"/>
      <c r="M4470" s="237"/>
      <c r="N4470" s="143"/>
      <c r="O4470" s="143"/>
      <c r="P4470" s="143"/>
      <c r="Q4470" s="143"/>
      <c r="R4470" s="143"/>
      <c r="S4470" s="143"/>
      <c r="T4470" s="143"/>
      <c r="U4470" s="143"/>
      <c r="V4470" s="143"/>
      <c r="W4470" s="90">
        <f>IF(AND($AM$17&gt;=$X4470,$AM$17&lt;=$Y4470),'TARIFA ENTREGA A DIRECCION USD'!A4470,$W4471)</f>
        <v>0</v>
      </c>
      <c r="X4470" s="90">
        <v>4461.0010000000002</v>
      </c>
      <c r="Y4470" s="90">
        <v>4462</v>
      </c>
      <c r="Z4470" s="144"/>
    </row>
    <row r="4471" spans="1:26" x14ac:dyDescent="0.2">
      <c r="A4471" s="3"/>
      <c r="B4471" s="3"/>
      <c r="C4471" s="3"/>
      <c r="D4471" s="3"/>
      <c r="E4471" s="3"/>
      <c r="F4471" s="3"/>
      <c r="G4471" s="3"/>
      <c r="I4471" s="143"/>
      <c r="J4471" s="143"/>
      <c r="K4471" s="143"/>
      <c r="L4471" s="143"/>
      <c r="M4471" s="237"/>
      <c r="N4471" s="143"/>
      <c r="O4471" s="143"/>
      <c r="P4471" s="143"/>
      <c r="Q4471" s="143"/>
      <c r="R4471" s="143"/>
      <c r="S4471" s="143"/>
      <c r="T4471" s="143"/>
      <c r="U4471" s="143"/>
      <c r="V4471" s="143"/>
      <c r="W4471" s="90">
        <f>IF(AND($AM$17&gt;=$X4471,$AM$17&lt;=$Y4471),'TARIFA ENTREGA A DIRECCION USD'!A4471,$W4472)</f>
        <v>0</v>
      </c>
      <c r="X4471" s="90">
        <v>4462.0010000000002</v>
      </c>
      <c r="Y4471" s="90">
        <v>4463</v>
      </c>
      <c r="Z4471" s="144"/>
    </row>
    <row r="4472" spans="1:26" x14ac:dyDescent="0.2">
      <c r="A4472" s="3"/>
      <c r="B4472" s="3"/>
      <c r="C4472" s="3"/>
      <c r="D4472" s="3"/>
      <c r="E4472" s="3"/>
      <c r="F4472" s="3"/>
      <c r="G4472" s="3"/>
      <c r="I4472" s="143"/>
      <c r="J4472" s="143"/>
      <c r="K4472" s="143"/>
      <c r="L4472" s="143"/>
      <c r="M4472" s="237"/>
      <c r="N4472" s="143"/>
      <c r="O4472" s="143"/>
      <c r="P4472" s="143"/>
      <c r="Q4472" s="143"/>
      <c r="R4472" s="143"/>
      <c r="S4472" s="143"/>
      <c r="T4472" s="143"/>
      <c r="U4472" s="143"/>
      <c r="V4472" s="143"/>
      <c r="W4472" s="90">
        <f>IF(AND($AM$17&gt;=$X4472,$AM$17&lt;=$Y4472),'TARIFA ENTREGA A DIRECCION USD'!A4472,$W4473)</f>
        <v>0</v>
      </c>
      <c r="X4472" s="90">
        <v>4463.0010000000002</v>
      </c>
      <c r="Y4472" s="90">
        <v>4464</v>
      </c>
      <c r="Z4472" s="144"/>
    </row>
    <row r="4473" spans="1:26" x14ac:dyDescent="0.2">
      <c r="A4473" s="3"/>
      <c r="B4473" s="3"/>
      <c r="C4473" s="3"/>
      <c r="D4473" s="3"/>
      <c r="E4473" s="3"/>
      <c r="F4473" s="3"/>
      <c r="G4473" s="3"/>
      <c r="I4473" s="143"/>
      <c r="J4473" s="143"/>
      <c r="K4473" s="143"/>
      <c r="L4473" s="143"/>
      <c r="M4473" s="237"/>
      <c r="N4473" s="143"/>
      <c r="O4473" s="143"/>
      <c r="P4473" s="143"/>
      <c r="Q4473" s="143"/>
      <c r="R4473" s="143"/>
      <c r="S4473" s="143"/>
      <c r="T4473" s="143"/>
      <c r="U4473" s="143"/>
      <c r="V4473" s="143"/>
      <c r="W4473" s="90">
        <f>IF(AND($AM$17&gt;=$X4473,$AM$17&lt;=$Y4473),'TARIFA ENTREGA A DIRECCION USD'!A4473,$W4474)</f>
        <v>0</v>
      </c>
      <c r="X4473" s="90">
        <v>4464.0010000000002</v>
      </c>
      <c r="Y4473" s="90">
        <v>4465</v>
      </c>
      <c r="Z4473" s="144"/>
    </row>
    <row r="4474" spans="1:26" x14ac:dyDescent="0.2">
      <c r="A4474" s="3"/>
      <c r="B4474" s="3"/>
      <c r="C4474" s="3"/>
      <c r="D4474" s="3"/>
      <c r="E4474" s="3"/>
      <c r="F4474" s="3"/>
      <c r="G4474" s="3"/>
      <c r="I4474" s="143"/>
      <c r="J4474" s="143"/>
      <c r="K4474" s="143"/>
      <c r="L4474" s="143"/>
      <c r="M4474" s="237"/>
      <c r="N4474" s="143"/>
      <c r="O4474" s="143"/>
      <c r="P4474" s="143"/>
      <c r="Q4474" s="143"/>
      <c r="R4474" s="143"/>
      <c r="S4474" s="143"/>
      <c r="T4474" s="143"/>
      <c r="U4474" s="143"/>
      <c r="V4474" s="143"/>
      <c r="W4474" s="90">
        <f>IF(AND($AM$17&gt;=$X4474,$AM$17&lt;=$Y4474),'TARIFA ENTREGA A DIRECCION USD'!A4474,$W4475)</f>
        <v>0</v>
      </c>
      <c r="X4474" s="90">
        <v>4465.0010000000002</v>
      </c>
      <c r="Y4474" s="90">
        <v>4466</v>
      </c>
      <c r="Z4474" s="144"/>
    </row>
    <row r="4475" spans="1:26" x14ac:dyDescent="0.2">
      <c r="A4475" s="3"/>
      <c r="B4475" s="3"/>
      <c r="C4475" s="3"/>
      <c r="D4475" s="3"/>
      <c r="E4475" s="3"/>
      <c r="F4475" s="3"/>
      <c r="G4475" s="3"/>
      <c r="I4475" s="143"/>
      <c r="J4475" s="143"/>
      <c r="K4475" s="143"/>
      <c r="L4475" s="143"/>
      <c r="M4475" s="237"/>
      <c r="N4475" s="143"/>
      <c r="O4475" s="143"/>
      <c r="P4475" s="143"/>
      <c r="Q4475" s="143"/>
      <c r="R4475" s="143"/>
      <c r="S4475" s="143"/>
      <c r="T4475" s="143"/>
      <c r="U4475" s="143"/>
      <c r="V4475" s="143"/>
      <c r="W4475" s="90">
        <f>IF(AND($AM$17&gt;=$X4475,$AM$17&lt;=$Y4475),'TARIFA ENTREGA A DIRECCION USD'!A4475,$W4476)</f>
        <v>0</v>
      </c>
      <c r="X4475" s="90">
        <v>4466.0010000000002</v>
      </c>
      <c r="Y4475" s="90">
        <v>4467</v>
      </c>
      <c r="Z4475" s="144"/>
    </row>
    <row r="4476" spans="1:26" x14ac:dyDescent="0.2">
      <c r="A4476" s="3"/>
      <c r="B4476" s="3"/>
      <c r="C4476" s="3"/>
      <c r="D4476" s="3"/>
      <c r="E4476" s="3"/>
      <c r="F4476" s="3"/>
      <c r="G4476" s="3"/>
      <c r="I4476" s="143"/>
      <c r="J4476" s="143"/>
      <c r="K4476" s="143"/>
      <c r="L4476" s="143"/>
      <c r="M4476" s="237"/>
      <c r="N4476" s="143"/>
      <c r="O4476" s="143"/>
      <c r="P4476" s="143"/>
      <c r="Q4476" s="143"/>
      <c r="R4476" s="143"/>
      <c r="S4476" s="143"/>
      <c r="T4476" s="143"/>
      <c r="U4476" s="143"/>
      <c r="V4476" s="143"/>
      <c r="W4476" s="90">
        <f>IF(AND($AM$17&gt;=$X4476,$AM$17&lt;=$Y4476),'TARIFA ENTREGA A DIRECCION USD'!A4476,$W4477)</f>
        <v>0</v>
      </c>
      <c r="X4476" s="90">
        <v>4467.0010000000002</v>
      </c>
      <c r="Y4476" s="90">
        <v>4468</v>
      </c>
      <c r="Z4476" s="144"/>
    </row>
    <row r="4477" spans="1:26" x14ac:dyDescent="0.2">
      <c r="A4477" s="3"/>
      <c r="B4477" s="3"/>
      <c r="C4477" s="3"/>
      <c r="D4477" s="3"/>
      <c r="E4477" s="3"/>
      <c r="F4477" s="3"/>
      <c r="G4477" s="3"/>
      <c r="I4477" s="143"/>
      <c r="J4477" s="143"/>
      <c r="K4477" s="143"/>
      <c r="L4477" s="143"/>
      <c r="M4477" s="237"/>
      <c r="N4477" s="143"/>
      <c r="O4477" s="143"/>
      <c r="P4477" s="143"/>
      <c r="Q4477" s="143"/>
      <c r="R4477" s="143"/>
      <c r="S4477" s="143"/>
      <c r="T4477" s="143"/>
      <c r="U4477" s="143"/>
      <c r="V4477" s="143"/>
      <c r="W4477" s="90">
        <f>IF(AND($AM$17&gt;=$X4477,$AM$17&lt;=$Y4477),'TARIFA ENTREGA A DIRECCION USD'!A4477,$W4478)</f>
        <v>0</v>
      </c>
      <c r="X4477" s="90">
        <v>4468.0010000000002</v>
      </c>
      <c r="Y4477" s="90">
        <v>4469</v>
      </c>
      <c r="Z4477" s="144"/>
    </row>
    <row r="4478" spans="1:26" x14ac:dyDescent="0.2">
      <c r="A4478" s="3"/>
      <c r="B4478" s="3"/>
      <c r="C4478" s="3"/>
      <c r="D4478" s="3"/>
      <c r="E4478" s="3"/>
      <c r="F4478" s="3"/>
      <c r="G4478" s="3"/>
      <c r="I4478" s="143"/>
      <c r="J4478" s="143"/>
      <c r="K4478" s="143"/>
      <c r="L4478" s="143"/>
      <c r="M4478" s="237"/>
      <c r="N4478" s="143"/>
      <c r="O4478" s="143"/>
      <c r="P4478" s="143"/>
      <c r="Q4478" s="143"/>
      <c r="R4478" s="143"/>
      <c r="S4478" s="143"/>
      <c r="T4478" s="143"/>
      <c r="U4478" s="143"/>
      <c r="V4478" s="143"/>
      <c r="W4478" s="90">
        <f>IF(AND($AM$17&gt;=$X4478,$AM$17&lt;=$Y4478),'TARIFA ENTREGA A DIRECCION USD'!A4478,$W4479)</f>
        <v>0</v>
      </c>
      <c r="X4478" s="90">
        <v>4469.0010000000002</v>
      </c>
      <c r="Y4478" s="90">
        <v>4470</v>
      </c>
      <c r="Z4478" s="144"/>
    </row>
    <row r="4479" spans="1:26" x14ac:dyDescent="0.2">
      <c r="A4479" s="3"/>
      <c r="B4479" s="3"/>
      <c r="C4479" s="3"/>
      <c r="D4479" s="3"/>
      <c r="E4479" s="3"/>
      <c r="F4479" s="3"/>
      <c r="G4479" s="3"/>
      <c r="I4479" s="143"/>
      <c r="J4479" s="143"/>
      <c r="K4479" s="143"/>
      <c r="L4479" s="143"/>
      <c r="M4479" s="237"/>
      <c r="N4479" s="143"/>
      <c r="O4479" s="143"/>
      <c r="P4479" s="143"/>
      <c r="Q4479" s="143"/>
      <c r="R4479" s="143"/>
      <c r="S4479" s="143"/>
      <c r="T4479" s="143"/>
      <c r="U4479" s="143"/>
      <c r="V4479" s="143"/>
      <c r="W4479" s="90">
        <f>IF(AND($AM$17&gt;=$X4479,$AM$17&lt;=$Y4479),'TARIFA ENTREGA A DIRECCION USD'!A4479,$W4480)</f>
        <v>0</v>
      </c>
      <c r="X4479" s="90">
        <v>4470.0010000000002</v>
      </c>
      <c r="Y4479" s="90">
        <v>4471</v>
      </c>
      <c r="Z4479" s="144"/>
    </row>
    <row r="4480" spans="1:26" x14ac:dyDescent="0.2">
      <c r="A4480" s="3"/>
      <c r="B4480" s="3"/>
      <c r="C4480" s="3"/>
      <c r="D4480" s="3"/>
      <c r="E4480" s="3"/>
      <c r="F4480" s="3"/>
      <c r="G4480" s="3"/>
      <c r="I4480" s="143"/>
      <c r="J4480" s="143"/>
      <c r="K4480" s="143"/>
      <c r="L4480" s="143"/>
      <c r="M4480" s="237"/>
      <c r="N4480" s="143"/>
      <c r="O4480" s="143"/>
      <c r="P4480" s="143"/>
      <c r="Q4480" s="143"/>
      <c r="R4480" s="143"/>
      <c r="S4480" s="143"/>
      <c r="T4480" s="143"/>
      <c r="U4480" s="143"/>
      <c r="V4480" s="143"/>
      <c r="W4480" s="90">
        <f>IF(AND($AM$17&gt;=$X4480,$AM$17&lt;=$Y4480),'TARIFA ENTREGA A DIRECCION USD'!A4480,$W4481)</f>
        <v>0</v>
      </c>
      <c r="X4480" s="90">
        <v>4471.0010000000002</v>
      </c>
      <c r="Y4480" s="90">
        <v>4472</v>
      </c>
      <c r="Z4480" s="144"/>
    </row>
    <row r="4481" spans="1:26" x14ac:dyDescent="0.2">
      <c r="A4481" s="3"/>
      <c r="B4481" s="3"/>
      <c r="C4481" s="3"/>
      <c r="D4481" s="3"/>
      <c r="E4481" s="3"/>
      <c r="F4481" s="3"/>
      <c r="G4481" s="3"/>
      <c r="I4481" s="143"/>
      <c r="J4481" s="143"/>
      <c r="K4481" s="143"/>
      <c r="L4481" s="143"/>
      <c r="M4481" s="237"/>
      <c r="N4481" s="143"/>
      <c r="O4481" s="143"/>
      <c r="P4481" s="143"/>
      <c r="Q4481" s="143"/>
      <c r="R4481" s="143"/>
      <c r="S4481" s="143"/>
      <c r="T4481" s="143"/>
      <c r="U4481" s="143"/>
      <c r="V4481" s="143"/>
      <c r="W4481" s="90">
        <f>IF(AND($AM$17&gt;=$X4481,$AM$17&lt;=$Y4481),'TARIFA ENTREGA A DIRECCION USD'!A4481,$W4482)</f>
        <v>0</v>
      </c>
      <c r="X4481" s="90">
        <v>4472.0010000000002</v>
      </c>
      <c r="Y4481" s="90">
        <v>4473</v>
      </c>
      <c r="Z4481" s="144"/>
    </row>
    <row r="4482" spans="1:26" x14ac:dyDescent="0.2">
      <c r="A4482" s="3"/>
      <c r="B4482" s="3"/>
      <c r="C4482" s="3"/>
      <c r="D4482" s="3"/>
      <c r="E4482" s="3"/>
      <c r="F4482" s="3"/>
      <c r="G4482" s="3"/>
      <c r="I4482" s="143"/>
      <c r="J4482" s="143"/>
      <c r="K4482" s="143"/>
      <c r="L4482" s="143"/>
      <c r="M4482" s="237"/>
      <c r="N4482" s="143"/>
      <c r="O4482" s="143"/>
      <c r="P4482" s="143"/>
      <c r="Q4482" s="143"/>
      <c r="R4482" s="143"/>
      <c r="S4482" s="143"/>
      <c r="T4482" s="143"/>
      <c r="U4482" s="143"/>
      <c r="V4482" s="143"/>
      <c r="W4482" s="90">
        <f>IF(AND($AM$17&gt;=$X4482,$AM$17&lt;=$Y4482),'TARIFA ENTREGA A DIRECCION USD'!A4482,$W4483)</f>
        <v>0</v>
      </c>
      <c r="X4482" s="90">
        <v>4473.0010000000002</v>
      </c>
      <c r="Y4482" s="90">
        <v>4474</v>
      </c>
      <c r="Z4482" s="144"/>
    </row>
    <row r="4483" spans="1:26" x14ac:dyDescent="0.2">
      <c r="A4483" s="3"/>
      <c r="B4483" s="3"/>
      <c r="C4483" s="3"/>
      <c r="D4483" s="3"/>
      <c r="E4483" s="3"/>
      <c r="F4483" s="3"/>
      <c r="G4483" s="3"/>
      <c r="I4483" s="143"/>
      <c r="J4483" s="143"/>
      <c r="K4483" s="143"/>
      <c r="L4483" s="143"/>
      <c r="M4483" s="237"/>
      <c r="N4483" s="143"/>
      <c r="O4483" s="143"/>
      <c r="P4483" s="143"/>
      <c r="Q4483" s="143"/>
      <c r="R4483" s="143"/>
      <c r="S4483" s="143"/>
      <c r="T4483" s="143"/>
      <c r="U4483" s="143"/>
      <c r="V4483" s="143"/>
      <c r="W4483" s="90">
        <f>IF(AND($AM$17&gt;=$X4483,$AM$17&lt;=$Y4483),'TARIFA ENTREGA A DIRECCION USD'!A4483,$W4484)</f>
        <v>0</v>
      </c>
      <c r="X4483" s="90">
        <v>4474.0010000000002</v>
      </c>
      <c r="Y4483" s="90">
        <v>4475</v>
      </c>
      <c r="Z4483" s="144"/>
    </row>
    <row r="4484" spans="1:26" x14ac:dyDescent="0.2">
      <c r="A4484" s="3"/>
      <c r="B4484" s="3"/>
      <c r="C4484" s="3"/>
      <c r="D4484" s="3"/>
      <c r="E4484" s="3"/>
      <c r="F4484" s="3"/>
      <c r="G4484" s="3"/>
      <c r="I4484" s="143"/>
      <c r="J4484" s="143"/>
      <c r="K4484" s="143"/>
      <c r="L4484" s="143"/>
      <c r="M4484" s="237"/>
      <c r="N4484" s="143"/>
      <c r="O4484" s="143"/>
      <c r="P4484" s="143"/>
      <c r="Q4484" s="143"/>
      <c r="R4484" s="143"/>
      <c r="S4484" s="143"/>
      <c r="T4484" s="143"/>
      <c r="U4484" s="143"/>
      <c r="V4484" s="143"/>
      <c r="W4484" s="90">
        <f>IF(AND($AM$17&gt;=$X4484,$AM$17&lt;=$Y4484),'TARIFA ENTREGA A DIRECCION USD'!A4484,$W4485)</f>
        <v>0</v>
      </c>
      <c r="X4484" s="90">
        <v>4475.0010000000002</v>
      </c>
      <c r="Y4484" s="90">
        <v>4476</v>
      </c>
      <c r="Z4484" s="144"/>
    </row>
    <row r="4485" spans="1:26" x14ac:dyDescent="0.2">
      <c r="A4485" s="3"/>
      <c r="B4485" s="3"/>
      <c r="C4485" s="3"/>
      <c r="D4485" s="3"/>
      <c r="E4485" s="3"/>
      <c r="F4485" s="3"/>
      <c r="G4485" s="3"/>
      <c r="I4485" s="143"/>
      <c r="J4485" s="143"/>
      <c r="K4485" s="143"/>
      <c r="L4485" s="143"/>
      <c r="M4485" s="237"/>
      <c r="N4485" s="143"/>
      <c r="O4485" s="143"/>
      <c r="P4485" s="143"/>
      <c r="Q4485" s="143"/>
      <c r="R4485" s="143"/>
      <c r="S4485" s="143"/>
      <c r="T4485" s="143"/>
      <c r="U4485" s="143"/>
      <c r="V4485" s="143"/>
      <c r="W4485" s="90">
        <f>IF(AND($AM$17&gt;=$X4485,$AM$17&lt;=$Y4485),'TARIFA ENTREGA A DIRECCION USD'!A4485,$W4486)</f>
        <v>0</v>
      </c>
      <c r="X4485" s="90">
        <v>4476.0010000000002</v>
      </c>
      <c r="Y4485" s="90">
        <v>4477</v>
      </c>
      <c r="Z4485" s="144"/>
    </row>
    <row r="4486" spans="1:26" x14ac:dyDescent="0.2">
      <c r="A4486" s="3"/>
      <c r="B4486" s="3"/>
      <c r="C4486" s="3"/>
      <c r="D4486" s="3"/>
      <c r="E4486" s="3"/>
      <c r="F4486" s="3"/>
      <c r="G4486" s="3"/>
      <c r="I4486" s="143"/>
      <c r="J4486" s="143"/>
      <c r="K4486" s="143"/>
      <c r="L4486" s="143"/>
      <c r="M4486" s="237"/>
      <c r="N4486" s="143"/>
      <c r="O4486" s="143"/>
      <c r="P4486" s="143"/>
      <c r="Q4486" s="143"/>
      <c r="R4486" s="143"/>
      <c r="S4486" s="143"/>
      <c r="T4486" s="143"/>
      <c r="U4486" s="143"/>
      <c r="V4486" s="143"/>
      <c r="W4486" s="90">
        <f>IF(AND($AM$17&gt;=$X4486,$AM$17&lt;=$Y4486),'TARIFA ENTREGA A DIRECCION USD'!A4486,$W4487)</f>
        <v>0</v>
      </c>
      <c r="X4486" s="90">
        <v>4477.0010000000002</v>
      </c>
      <c r="Y4486" s="90">
        <v>4478</v>
      </c>
      <c r="Z4486" s="144"/>
    </row>
    <row r="4487" spans="1:26" x14ac:dyDescent="0.2">
      <c r="A4487" s="3"/>
      <c r="B4487" s="3"/>
      <c r="C4487" s="3"/>
      <c r="D4487" s="3"/>
      <c r="E4487" s="3"/>
      <c r="F4487" s="3"/>
      <c r="G4487" s="3"/>
      <c r="I4487" s="143"/>
      <c r="J4487" s="143"/>
      <c r="K4487" s="143"/>
      <c r="L4487" s="143"/>
      <c r="M4487" s="237"/>
      <c r="N4487" s="143"/>
      <c r="O4487" s="143"/>
      <c r="P4487" s="143"/>
      <c r="Q4487" s="143"/>
      <c r="R4487" s="143"/>
      <c r="S4487" s="143"/>
      <c r="T4487" s="143"/>
      <c r="U4487" s="143"/>
      <c r="V4487" s="143"/>
      <c r="W4487" s="90">
        <f>IF(AND($AM$17&gt;=$X4487,$AM$17&lt;=$Y4487),'TARIFA ENTREGA A DIRECCION USD'!A4487,$W4488)</f>
        <v>0</v>
      </c>
      <c r="X4487" s="90">
        <v>4478.0010000000002</v>
      </c>
      <c r="Y4487" s="90">
        <v>4479</v>
      </c>
      <c r="Z4487" s="144"/>
    </row>
    <row r="4488" spans="1:26" x14ac:dyDescent="0.2">
      <c r="A4488" s="3"/>
      <c r="B4488" s="3"/>
      <c r="C4488" s="3"/>
      <c r="D4488" s="3"/>
      <c r="E4488" s="3"/>
      <c r="F4488" s="3"/>
      <c r="G4488" s="3"/>
      <c r="I4488" s="143"/>
      <c r="J4488" s="143"/>
      <c r="K4488" s="143"/>
      <c r="L4488" s="143"/>
      <c r="M4488" s="237"/>
      <c r="N4488" s="143"/>
      <c r="O4488" s="143"/>
      <c r="P4488" s="143"/>
      <c r="Q4488" s="143"/>
      <c r="R4488" s="143"/>
      <c r="S4488" s="143"/>
      <c r="T4488" s="143"/>
      <c r="U4488" s="143"/>
      <c r="V4488" s="143"/>
      <c r="W4488" s="90">
        <f>IF(AND($AM$17&gt;=$X4488,$AM$17&lt;=$Y4488),'TARIFA ENTREGA A DIRECCION USD'!A4488,$W4489)</f>
        <v>0</v>
      </c>
      <c r="X4488" s="90">
        <v>4479.0010000000002</v>
      </c>
      <c r="Y4488" s="90">
        <v>4480</v>
      </c>
      <c r="Z4488" s="144"/>
    </row>
    <row r="4489" spans="1:26" x14ac:dyDescent="0.2">
      <c r="A4489" s="3"/>
      <c r="B4489" s="3"/>
      <c r="C4489" s="3"/>
      <c r="D4489" s="3"/>
      <c r="E4489" s="3"/>
      <c r="F4489" s="3"/>
      <c r="G4489" s="3"/>
      <c r="I4489" s="143"/>
      <c r="J4489" s="143"/>
      <c r="K4489" s="143"/>
      <c r="L4489" s="143"/>
      <c r="M4489" s="237"/>
      <c r="N4489" s="143"/>
      <c r="O4489" s="143"/>
      <c r="P4489" s="143"/>
      <c r="Q4489" s="143"/>
      <c r="R4489" s="143"/>
      <c r="S4489" s="143"/>
      <c r="T4489" s="143"/>
      <c r="U4489" s="143"/>
      <c r="V4489" s="143"/>
      <c r="W4489" s="90">
        <f>IF(AND($AM$17&gt;=$X4489,$AM$17&lt;=$Y4489),'TARIFA ENTREGA A DIRECCION USD'!A4489,$W4490)</f>
        <v>0</v>
      </c>
      <c r="X4489" s="90">
        <v>4480.0010000000002</v>
      </c>
      <c r="Y4489" s="90">
        <v>4481</v>
      </c>
      <c r="Z4489" s="144"/>
    </row>
    <row r="4490" spans="1:26" x14ac:dyDescent="0.2">
      <c r="A4490" s="3"/>
      <c r="B4490" s="3"/>
      <c r="C4490" s="3"/>
      <c r="D4490" s="3"/>
      <c r="E4490" s="3"/>
      <c r="F4490" s="3"/>
      <c r="G4490" s="3"/>
      <c r="I4490" s="143"/>
      <c r="J4490" s="143"/>
      <c r="K4490" s="143"/>
      <c r="L4490" s="143"/>
      <c r="M4490" s="237"/>
      <c r="N4490" s="143"/>
      <c r="O4490" s="143"/>
      <c r="P4490" s="143"/>
      <c r="Q4490" s="143"/>
      <c r="R4490" s="143"/>
      <c r="S4490" s="143"/>
      <c r="T4490" s="143"/>
      <c r="U4490" s="143"/>
      <c r="V4490" s="143"/>
      <c r="W4490" s="90">
        <f>IF(AND($AM$17&gt;=$X4490,$AM$17&lt;=$Y4490),'TARIFA ENTREGA A DIRECCION USD'!A4490,$W4491)</f>
        <v>0</v>
      </c>
      <c r="X4490" s="90">
        <v>4481.0010000000002</v>
      </c>
      <c r="Y4490" s="90">
        <v>4482</v>
      </c>
      <c r="Z4490" s="144"/>
    </row>
    <row r="4491" spans="1:26" x14ac:dyDescent="0.2">
      <c r="A4491" s="3"/>
      <c r="B4491" s="3"/>
      <c r="C4491" s="3"/>
      <c r="D4491" s="3"/>
      <c r="E4491" s="3"/>
      <c r="F4491" s="3"/>
      <c r="G4491" s="3"/>
      <c r="I4491" s="143"/>
      <c r="J4491" s="143"/>
      <c r="K4491" s="143"/>
      <c r="L4491" s="143"/>
      <c r="M4491" s="237"/>
      <c r="N4491" s="143"/>
      <c r="O4491" s="143"/>
      <c r="P4491" s="143"/>
      <c r="Q4491" s="143"/>
      <c r="R4491" s="143"/>
      <c r="S4491" s="143"/>
      <c r="T4491" s="143"/>
      <c r="U4491" s="143"/>
      <c r="V4491" s="143"/>
      <c r="W4491" s="90">
        <f>IF(AND($AM$17&gt;=$X4491,$AM$17&lt;=$Y4491),'TARIFA ENTREGA A DIRECCION USD'!A4491,$W4492)</f>
        <v>0</v>
      </c>
      <c r="X4491" s="90">
        <v>4482.0010000000002</v>
      </c>
      <c r="Y4491" s="90">
        <v>4483</v>
      </c>
      <c r="Z4491" s="144"/>
    </row>
    <row r="4492" spans="1:26" x14ac:dyDescent="0.2">
      <c r="A4492" s="3"/>
      <c r="B4492" s="3"/>
      <c r="C4492" s="3"/>
      <c r="D4492" s="3"/>
      <c r="E4492" s="3"/>
      <c r="F4492" s="3"/>
      <c r="G4492" s="3"/>
      <c r="I4492" s="143"/>
      <c r="J4492" s="143"/>
      <c r="K4492" s="143"/>
      <c r="L4492" s="143"/>
      <c r="M4492" s="237"/>
      <c r="N4492" s="143"/>
      <c r="O4492" s="143"/>
      <c r="P4492" s="143"/>
      <c r="Q4492" s="143"/>
      <c r="R4492" s="143"/>
      <c r="S4492" s="143"/>
      <c r="T4492" s="143"/>
      <c r="U4492" s="143"/>
      <c r="V4492" s="143"/>
      <c r="W4492" s="90">
        <f>IF(AND($AM$17&gt;=$X4492,$AM$17&lt;=$Y4492),'TARIFA ENTREGA A DIRECCION USD'!A4492,$W4493)</f>
        <v>0</v>
      </c>
      <c r="X4492" s="90">
        <v>4483.0010000000002</v>
      </c>
      <c r="Y4492" s="90">
        <v>4484</v>
      </c>
      <c r="Z4492" s="144"/>
    </row>
    <row r="4493" spans="1:26" x14ac:dyDescent="0.2">
      <c r="A4493" s="3"/>
      <c r="B4493" s="3"/>
      <c r="C4493" s="3"/>
      <c r="D4493" s="3"/>
      <c r="E4493" s="3"/>
      <c r="F4493" s="3"/>
      <c r="G4493" s="3"/>
      <c r="I4493" s="143"/>
      <c r="J4493" s="143"/>
      <c r="K4493" s="143"/>
      <c r="L4493" s="143"/>
      <c r="M4493" s="237"/>
      <c r="N4493" s="143"/>
      <c r="O4493" s="143"/>
      <c r="P4493" s="143"/>
      <c r="Q4493" s="143"/>
      <c r="R4493" s="143"/>
      <c r="S4493" s="143"/>
      <c r="T4493" s="143"/>
      <c r="U4493" s="143"/>
      <c r="V4493" s="143"/>
      <c r="W4493" s="90">
        <f>IF(AND($AM$17&gt;=$X4493,$AM$17&lt;=$Y4493),'TARIFA ENTREGA A DIRECCION USD'!A4493,$W4494)</f>
        <v>0</v>
      </c>
      <c r="X4493" s="90">
        <v>4484.0010000000002</v>
      </c>
      <c r="Y4493" s="90">
        <v>4485</v>
      </c>
      <c r="Z4493" s="144"/>
    </row>
    <row r="4494" spans="1:26" x14ac:dyDescent="0.2">
      <c r="A4494" s="3"/>
      <c r="B4494" s="3"/>
      <c r="C4494" s="3"/>
      <c r="D4494" s="3"/>
      <c r="E4494" s="3"/>
      <c r="F4494" s="3"/>
      <c r="G4494" s="3"/>
      <c r="I4494" s="143"/>
      <c r="J4494" s="143"/>
      <c r="K4494" s="143"/>
      <c r="L4494" s="143"/>
      <c r="M4494" s="237"/>
      <c r="N4494" s="143"/>
      <c r="O4494" s="143"/>
      <c r="P4494" s="143"/>
      <c r="Q4494" s="143"/>
      <c r="R4494" s="143"/>
      <c r="S4494" s="143"/>
      <c r="T4494" s="143"/>
      <c r="U4494" s="143"/>
      <c r="V4494" s="143"/>
      <c r="W4494" s="90">
        <f>IF(AND($AM$17&gt;=$X4494,$AM$17&lt;=$Y4494),'TARIFA ENTREGA A DIRECCION USD'!A4494,$W4495)</f>
        <v>0</v>
      </c>
      <c r="X4494" s="90">
        <v>4485.0010000000002</v>
      </c>
      <c r="Y4494" s="90">
        <v>4486</v>
      </c>
      <c r="Z4494" s="144"/>
    </row>
    <row r="4495" spans="1:26" x14ac:dyDescent="0.2">
      <c r="A4495" s="3"/>
      <c r="B4495" s="3"/>
      <c r="C4495" s="3"/>
      <c r="D4495" s="3"/>
      <c r="E4495" s="3"/>
      <c r="F4495" s="3"/>
      <c r="G4495" s="3"/>
      <c r="I4495" s="143"/>
      <c r="J4495" s="143"/>
      <c r="K4495" s="143"/>
      <c r="L4495" s="143"/>
      <c r="M4495" s="237"/>
      <c r="N4495" s="143"/>
      <c r="O4495" s="143"/>
      <c r="P4495" s="143"/>
      <c r="Q4495" s="143"/>
      <c r="R4495" s="143"/>
      <c r="S4495" s="143"/>
      <c r="T4495" s="143"/>
      <c r="U4495" s="143"/>
      <c r="V4495" s="143"/>
      <c r="W4495" s="90">
        <f>IF(AND($AM$17&gt;=$X4495,$AM$17&lt;=$Y4495),'TARIFA ENTREGA A DIRECCION USD'!A4495,$W4496)</f>
        <v>0</v>
      </c>
      <c r="X4495" s="90">
        <v>4486.0010000000002</v>
      </c>
      <c r="Y4495" s="90">
        <v>4487</v>
      </c>
      <c r="Z4495" s="144"/>
    </row>
    <row r="4496" spans="1:26" x14ac:dyDescent="0.2">
      <c r="A4496" s="3"/>
      <c r="B4496" s="3"/>
      <c r="C4496" s="3"/>
      <c r="D4496" s="3"/>
      <c r="E4496" s="3"/>
      <c r="F4496" s="3"/>
      <c r="G4496" s="3"/>
      <c r="I4496" s="143"/>
      <c r="J4496" s="143"/>
      <c r="K4496" s="143"/>
      <c r="L4496" s="143"/>
      <c r="M4496" s="237"/>
      <c r="N4496" s="143"/>
      <c r="O4496" s="143"/>
      <c r="P4496" s="143"/>
      <c r="Q4496" s="143"/>
      <c r="R4496" s="143"/>
      <c r="S4496" s="143"/>
      <c r="T4496" s="143"/>
      <c r="U4496" s="143"/>
      <c r="V4496" s="143"/>
      <c r="W4496" s="90">
        <f>IF(AND($AM$17&gt;=$X4496,$AM$17&lt;=$Y4496),'TARIFA ENTREGA A DIRECCION USD'!A4496,$W4497)</f>
        <v>0</v>
      </c>
      <c r="X4496" s="90">
        <v>4487.0010000000002</v>
      </c>
      <c r="Y4496" s="90">
        <v>4488</v>
      </c>
      <c r="Z4496" s="144"/>
    </row>
    <row r="4497" spans="1:26" x14ac:dyDescent="0.2">
      <c r="A4497" s="3"/>
      <c r="B4497" s="3"/>
      <c r="C4497" s="3"/>
      <c r="D4497" s="3"/>
      <c r="E4497" s="3"/>
      <c r="F4497" s="3"/>
      <c r="G4497" s="3"/>
      <c r="I4497" s="143"/>
      <c r="J4497" s="143"/>
      <c r="K4497" s="143"/>
      <c r="L4497" s="143"/>
      <c r="M4497" s="237"/>
      <c r="N4497" s="143"/>
      <c r="O4497" s="143"/>
      <c r="P4497" s="143"/>
      <c r="Q4497" s="143"/>
      <c r="R4497" s="143"/>
      <c r="S4497" s="143"/>
      <c r="T4497" s="143"/>
      <c r="U4497" s="143"/>
      <c r="V4497" s="143"/>
      <c r="W4497" s="90">
        <f>IF(AND($AM$17&gt;=$X4497,$AM$17&lt;=$Y4497),'TARIFA ENTREGA A DIRECCION USD'!A4497,$W4498)</f>
        <v>0</v>
      </c>
      <c r="X4497" s="90">
        <v>4488.0010000000002</v>
      </c>
      <c r="Y4497" s="90">
        <v>4489</v>
      </c>
      <c r="Z4497" s="144"/>
    </row>
    <row r="4498" spans="1:26" x14ac:dyDescent="0.2">
      <c r="A4498" s="3"/>
      <c r="B4498" s="3"/>
      <c r="C4498" s="3"/>
      <c r="D4498" s="3"/>
      <c r="E4498" s="3"/>
      <c r="F4498" s="3"/>
      <c r="G4498" s="3"/>
      <c r="I4498" s="143"/>
      <c r="J4498" s="143"/>
      <c r="K4498" s="143"/>
      <c r="L4498" s="143"/>
      <c r="M4498" s="237"/>
      <c r="N4498" s="143"/>
      <c r="O4498" s="143"/>
      <c r="P4498" s="143"/>
      <c r="Q4498" s="143"/>
      <c r="R4498" s="143"/>
      <c r="S4498" s="143"/>
      <c r="T4498" s="143"/>
      <c r="U4498" s="143"/>
      <c r="V4498" s="143"/>
      <c r="W4498" s="90">
        <f>IF(AND($AM$17&gt;=$X4498,$AM$17&lt;=$Y4498),'TARIFA ENTREGA A DIRECCION USD'!A4498,$W4499)</f>
        <v>0</v>
      </c>
      <c r="X4498" s="90">
        <v>4489.0010000000002</v>
      </c>
      <c r="Y4498" s="90">
        <v>4490</v>
      </c>
      <c r="Z4498" s="144"/>
    </row>
    <row r="4499" spans="1:26" x14ac:dyDescent="0.2">
      <c r="A4499" s="3"/>
      <c r="B4499" s="3"/>
      <c r="C4499" s="3"/>
      <c r="D4499" s="3"/>
      <c r="E4499" s="3"/>
      <c r="F4499" s="3"/>
      <c r="G4499" s="3"/>
      <c r="I4499" s="143"/>
      <c r="J4499" s="143"/>
      <c r="K4499" s="143"/>
      <c r="L4499" s="143"/>
      <c r="M4499" s="237"/>
      <c r="N4499" s="143"/>
      <c r="O4499" s="143"/>
      <c r="P4499" s="143"/>
      <c r="Q4499" s="143"/>
      <c r="R4499" s="143"/>
      <c r="S4499" s="143"/>
      <c r="T4499" s="143"/>
      <c r="U4499" s="143"/>
      <c r="V4499" s="143"/>
      <c r="W4499" s="90">
        <f>IF(AND($AM$17&gt;=$X4499,$AM$17&lt;=$Y4499),'TARIFA ENTREGA A DIRECCION USD'!A4499,$W4500)</f>
        <v>0</v>
      </c>
      <c r="X4499" s="90">
        <v>4490.0010000000002</v>
      </c>
      <c r="Y4499" s="90">
        <v>4491</v>
      </c>
      <c r="Z4499" s="144"/>
    </row>
    <row r="4500" spans="1:26" x14ac:dyDescent="0.2">
      <c r="A4500" s="3"/>
      <c r="B4500" s="3"/>
      <c r="C4500" s="3"/>
      <c r="D4500" s="3"/>
      <c r="E4500" s="3"/>
      <c r="F4500" s="3"/>
      <c r="G4500" s="3"/>
      <c r="I4500" s="143"/>
      <c r="J4500" s="143"/>
      <c r="K4500" s="143"/>
      <c r="L4500" s="143"/>
      <c r="M4500" s="237"/>
      <c r="N4500" s="143"/>
      <c r="O4500" s="143"/>
      <c r="P4500" s="143"/>
      <c r="Q4500" s="143"/>
      <c r="R4500" s="143"/>
      <c r="S4500" s="143"/>
      <c r="T4500" s="143"/>
      <c r="U4500" s="143"/>
      <c r="V4500" s="143"/>
      <c r="W4500" s="90">
        <f>IF(AND($AM$17&gt;=$X4500,$AM$17&lt;=$Y4500),'TARIFA ENTREGA A DIRECCION USD'!A4500,$W4501)</f>
        <v>0</v>
      </c>
      <c r="X4500" s="90">
        <v>4491.0010000000002</v>
      </c>
      <c r="Y4500" s="90">
        <v>4492</v>
      </c>
      <c r="Z4500" s="144"/>
    </row>
    <row r="4501" spans="1:26" x14ac:dyDescent="0.2">
      <c r="A4501" s="3"/>
      <c r="B4501" s="3"/>
      <c r="C4501" s="3"/>
      <c r="D4501" s="3"/>
      <c r="E4501" s="3"/>
      <c r="F4501" s="3"/>
      <c r="G4501" s="3"/>
      <c r="I4501" s="143"/>
      <c r="J4501" s="143"/>
      <c r="K4501" s="143"/>
      <c r="L4501" s="143"/>
      <c r="M4501" s="237"/>
      <c r="N4501" s="143"/>
      <c r="O4501" s="143"/>
      <c r="P4501" s="143"/>
      <c r="Q4501" s="143"/>
      <c r="R4501" s="143"/>
      <c r="S4501" s="143"/>
      <c r="T4501" s="143"/>
      <c r="U4501" s="143"/>
      <c r="V4501" s="143"/>
      <c r="W4501" s="90">
        <f>IF(AND($AM$17&gt;=$X4501,$AM$17&lt;=$Y4501),'TARIFA ENTREGA A DIRECCION USD'!A4501,$W4502)</f>
        <v>0</v>
      </c>
      <c r="X4501" s="90">
        <v>4492.0010000000002</v>
      </c>
      <c r="Y4501" s="90">
        <v>4493</v>
      </c>
      <c r="Z4501" s="144"/>
    </row>
    <row r="4502" spans="1:26" x14ac:dyDescent="0.2">
      <c r="A4502" s="3"/>
      <c r="B4502" s="3"/>
      <c r="C4502" s="3"/>
      <c r="D4502" s="3"/>
      <c r="E4502" s="3"/>
      <c r="F4502" s="3"/>
      <c r="G4502" s="3"/>
      <c r="I4502" s="143"/>
      <c r="J4502" s="143"/>
      <c r="K4502" s="143"/>
      <c r="L4502" s="143"/>
      <c r="M4502" s="237"/>
      <c r="N4502" s="143"/>
      <c r="O4502" s="143"/>
      <c r="P4502" s="143"/>
      <c r="Q4502" s="143"/>
      <c r="R4502" s="143"/>
      <c r="S4502" s="143"/>
      <c r="T4502" s="143"/>
      <c r="U4502" s="143"/>
      <c r="V4502" s="143"/>
      <c r="W4502" s="90">
        <f>IF(AND($AM$17&gt;=$X4502,$AM$17&lt;=$Y4502),'TARIFA ENTREGA A DIRECCION USD'!A4502,$W4503)</f>
        <v>0</v>
      </c>
      <c r="X4502" s="90">
        <v>4493.0010000000002</v>
      </c>
      <c r="Y4502" s="90">
        <v>4494</v>
      </c>
      <c r="Z4502" s="144"/>
    </row>
    <row r="4503" spans="1:26" x14ac:dyDescent="0.2">
      <c r="A4503" s="3"/>
      <c r="B4503" s="3"/>
      <c r="C4503" s="3"/>
      <c r="D4503" s="3"/>
      <c r="E4503" s="3"/>
      <c r="F4503" s="3"/>
      <c r="G4503" s="3"/>
      <c r="I4503" s="143"/>
      <c r="J4503" s="143"/>
      <c r="K4503" s="143"/>
      <c r="L4503" s="143"/>
      <c r="M4503" s="237"/>
      <c r="N4503" s="143"/>
      <c r="O4503" s="143"/>
      <c r="P4503" s="143"/>
      <c r="Q4503" s="143"/>
      <c r="R4503" s="143"/>
      <c r="S4503" s="143"/>
      <c r="T4503" s="143"/>
      <c r="U4503" s="143"/>
      <c r="V4503" s="143"/>
      <c r="W4503" s="90">
        <f>IF(AND($AM$17&gt;=$X4503,$AM$17&lt;=$Y4503),'TARIFA ENTREGA A DIRECCION USD'!A4503,$W4504)</f>
        <v>0</v>
      </c>
      <c r="X4503" s="90">
        <v>4494.0010000000002</v>
      </c>
      <c r="Y4503" s="90">
        <v>4495</v>
      </c>
      <c r="Z4503" s="144"/>
    </row>
    <row r="4504" spans="1:26" x14ac:dyDescent="0.2">
      <c r="A4504" s="3"/>
      <c r="B4504" s="3"/>
      <c r="C4504" s="3"/>
      <c r="D4504" s="3"/>
      <c r="E4504" s="3"/>
      <c r="F4504" s="3"/>
      <c r="G4504" s="3"/>
      <c r="I4504" s="143"/>
      <c r="J4504" s="143"/>
      <c r="K4504" s="143"/>
      <c r="L4504" s="143"/>
      <c r="M4504" s="237"/>
      <c r="N4504" s="143"/>
      <c r="O4504" s="143"/>
      <c r="P4504" s="143"/>
      <c r="Q4504" s="143"/>
      <c r="R4504" s="143"/>
      <c r="S4504" s="143"/>
      <c r="T4504" s="143"/>
      <c r="U4504" s="143"/>
      <c r="V4504" s="143"/>
      <c r="W4504" s="90">
        <f>IF(AND($AM$17&gt;=$X4504,$AM$17&lt;=$Y4504),'TARIFA ENTREGA A DIRECCION USD'!A4504,$W4505)</f>
        <v>0</v>
      </c>
      <c r="X4504" s="90">
        <v>4495.0010000000002</v>
      </c>
      <c r="Y4504" s="90">
        <v>4496</v>
      </c>
      <c r="Z4504" s="144"/>
    </row>
    <row r="4505" spans="1:26" x14ac:dyDescent="0.2">
      <c r="A4505" s="3"/>
      <c r="B4505" s="3"/>
      <c r="C4505" s="3"/>
      <c r="D4505" s="3"/>
      <c r="E4505" s="3"/>
      <c r="F4505" s="3"/>
      <c r="G4505" s="3"/>
      <c r="I4505" s="143"/>
      <c r="J4505" s="143"/>
      <c r="K4505" s="143"/>
      <c r="L4505" s="143"/>
      <c r="M4505" s="237"/>
      <c r="N4505" s="143"/>
      <c r="O4505" s="143"/>
      <c r="P4505" s="143"/>
      <c r="Q4505" s="143"/>
      <c r="R4505" s="143"/>
      <c r="S4505" s="143"/>
      <c r="T4505" s="143"/>
      <c r="U4505" s="143"/>
      <c r="V4505" s="143"/>
      <c r="W4505" s="90">
        <f>IF(AND($AM$17&gt;=$X4505,$AM$17&lt;=$Y4505),'TARIFA ENTREGA A DIRECCION USD'!A4505,$W4506)</f>
        <v>0</v>
      </c>
      <c r="X4505" s="90">
        <v>4496.0010000000002</v>
      </c>
      <c r="Y4505" s="90">
        <v>4497</v>
      </c>
      <c r="Z4505" s="144"/>
    </row>
    <row r="4506" spans="1:26" x14ac:dyDescent="0.2">
      <c r="A4506" s="3"/>
      <c r="B4506" s="3"/>
      <c r="C4506" s="3"/>
      <c r="D4506" s="3"/>
      <c r="E4506" s="3"/>
      <c r="F4506" s="3"/>
      <c r="G4506" s="3"/>
      <c r="I4506" s="143"/>
      <c r="J4506" s="143"/>
      <c r="K4506" s="143"/>
      <c r="L4506" s="143"/>
      <c r="M4506" s="237"/>
      <c r="N4506" s="143"/>
      <c r="O4506" s="143"/>
      <c r="P4506" s="143"/>
      <c r="Q4506" s="143"/>
      <c r="R4506" s="143"/>
      <c r="S4506" s="143"/>
      <c r="T4506" s="143"/>
      <c r="U4506" s="143"/>
      <c r="V4506" s="143"/>
      <c r="W4506" s="90">
        <f>IF(AND($AM$17&gt;=$X4506,$AM$17&lt;=$Y4506),'TARIFA ENTREGA A DIRECCION USD'!A4506,$W4507)</f>
        <v>0</v>
      </c>
      <c r="X4506" s="90">
        <v>4497.0010000000002</v>
      </c>
      <c r="Y4506" s="90">
        <v>4498</v>
      </c>
      <c r="Z4506" s="144"/>
    </row>
    <row r="4507" spans="1:26" x14ac:dyDescent="0.2">
      <c r="A4507" s="3"/>
      <c r="B4507" s="3"/>
      <c r="C4507" s="3"/>
      <c r="D4507" s="3"/>
      <c r="E4507" s="3"/>
      <c r="F4507" s="3"/>
      <c r="G4507" s="3"/>
      <c r="I4507" s="143"/>
      <c r="J4507" s="143"/>
      <c r="K4507" s="143"/>
      <c r="L4507" s="143"/>
      <c r="M4507" s="237"/>
      <c r="N4507" s="143"/>
      <c r="O4507" s="143"/>
      <c r="P4507" s="143"/>
      <c r="Q4507" s="143"/>
      <c r="R4507" s="143"/>
      <c r="S4507" s="143"/>
      <c r="T4507" s="143"/>
      <c r="U4507" s="143"/>
      <c r="V4507" s="143"/>
      <c r="W4507" s="90">
        <f>IF(AND($AM$17&gt;=$X4507,$AM$17&lt;=$Y4507),'TARIFA ENTREGA A DIRECCION USD'!A4507,$W4508)</f>
        <v>0</v>
      </c>
      <c r="X4507" s="90">
        <v>4498.0010000000002</v>
      </c>
      <c r="Y4507" s="90">
        <v>4499</v>
      </c>
      <c r="Z4507" s="144"/>
    </row>
    <row r="4508" spans="1:26" x14ac:dyDescent="0.2">
      <c r="A4508" s="3"/>
      <c r="B4508" s="3"/>
      <c r="C4508" s="3"/>
      <c r="D4508" s="3"/>
      <c r="E4508" s="3"/>
      <c r="F4508" s="3"/>
      <c r="G4508" s="3"/>
      <c r="I4508" s="143"/>
      <c r="J4508" s="143"/>
      <c r="K4508" s="143"/>
      <c r="L4508" s="143"/>
      <c r="M4508" s="237"/>
      <c r="N4508" s="143"/>
      <c r="O4508" s="143"/>
      <c r="P4508" s="143"/>
      <c r="Q4508" s="143"/>
      <c r="R4508" s="143"/>
      <c r="S4508" s="143"/>
      <c r="T4508" s="143"/>
      <c r="U4508" s="143"/>
      <c r="V4508" s="143"/>
      <c r="W4508" s="90">
        <f>IF(AND($AM$17&gt;=$X4508,$AM$17&lt;=$Y4508),'TARIFA ENTREGA A DIRECCION USD'!A4508,$W4509)</f>
        <v>0</v>
      </c>
      <c r="X4508" s="90">
        <v>4499.0010000000002</v>
      </c>
      <c r="Y4508" s="90">
        <v>4500</v>
      </c>
      <c r="Z4508" s="144"/>
    </row>
    <row r="4509" spans="1:26" x14ac:dyDescent="0.2">
      <c r="A4509" s="3"/>
      <c r="B4509" s="3"/>
      <c r="C4509" s="3"/>
      <c r="D4509" s="3"/>
      <c r="E4509" s="3"/>
      <c r="F4509" s="3"/>
      <c r="G4509" s="3"/>
      <c r="I4509" s="143"/>
      <c r="J4509" s="143"/>
      <c r="K4509" s="143"/>
      <c r="L4509" s="143"/>
      <c r="M4509" s="237"/>
      <c r="N4509" s="143"/>
      <c r="O4509" s="143"/>
      <c r="P4509" s="143"/>
      <c r="Q4509" s="143"/>
      <c r="R4509" s="143"/>
      <c r="S4509" s="143"/>
      <c r="T4509" s="143"/>
      <c r="U4509" s="143"/>
      <c r="V4509" s="143"/>
      <c r="W4509" s="90">
        <f>IF(AND($AM$17&gt;=$X4509,$AM$17&lt;=$Y4509),'TARIFA ENTREGA A DIRECCION USD'!A4509,$W4510)</f>
        <v>0</v>
      </c>
      <c r="X4509" s="90">
        <v>4500.0010000000002</v>
      </c>
      <c r="Y4509" s="90">
        <v>4501</v>
      </c>
      <c r="Z4509" s="144"/>
    </row>
    <row r="4510" spans="1:26" x14ac:dyDescent="0.2">
      <c r="A4510" s="3"/>
      <c r="B4510" s="3"/>
      <c r="C4510" s="3"/>
      <c r="D4510" s="3"/>
      <c r="E4510" s="3"/>
      <c r="F4510" s="3"/>
      <c r="G4510" s="3"/>
      <c r="I4510" s="143"/>
      <c r="J4510" s="143"/>
      <c r="K4510" s="143"/>
      <c r="L4510" s="143"/>
      <c r="M4510" s="237"/>
      <c r="N4510" s="143"/>
      <c r="O4510" s="143"/>
      <c r="P4510" s="143"/>
      <c r="Q4510" s="143"/>
      <c r="R4510" s="143"/>
      <c r="S4510" s="143"/>
      <c r="T4510" s="143"/>
      <c r="U4510" s="143"/>
      <c r="V4510" s="143"/>
      <c r="W4510" s="90">
        <f>IF(AND($AM$17&gt;=$X4510,$AM$17&lt;=$Y4510),'TARIFA ENTREGA A DIRECCION USD'!A4510,$W4511)</f>
        <v>0</v>
      </c>
      <c r="X4510" s="90">
        <v>4501.0010000000002</v>
      </c>
      <c r="Y4510" s="90">
        <v>4502</v>
      </c>
      <c r="Z4510" s="144"/>
    </row>
    <row r="4511" spans="1:26" x14ac:dyDescent="0.2">
      <c r="A4511" s="3"/>
      <c r="B4511" s="3"/>
      <c r="C4511" s="3"/>
      <c r="D4511" s="3"/>
      <c r="E4511" s="3"/>
      <c r="F4511" s="3"/>
      <c r="G4511" s="3"/>
      <c r="I4511" s="143"/>
      <c r="J4511" s="143"/>
      <c r="K4511" s="143"/>
      <c r="L4511" s="143"/>
      <c r="M4511" s="237"/>
      <c r="N4511" s="143"/>
      <c r="O4511" s="143"/>
      <c r="P4511" s="143"/>
      <c r="Q4511" s="143"/>
      <c r="R4511" s="143"/>
      <c r="S4511" s="143"/>
      <c r="T4511" s="143"/>
      <c r="U4511" s="143"/>
      <c r="V4511" s="143"/>
      <c r="W4511" s="90">
        <f>IF(AND($AM$17&gt;=$X4511,$AM$17&lt;=$Y4511),'TARIFA ENTREGA A DIRECCION USD'!A4511,$W4512)</f>
        <v>0</v>
      </c>
      <c r="X4511" s="90">
        <v>4502.0010000000002</v>
      </c>
      <c r="Y4511" s="90">
        <v>4503</v>
      </c>
      <c r="Z4511" s="144"/>
    </row>
    <row r="4512" spans="1:26" x14ac:dyDescent="0.2">
      <c r="A4512" s="3"/>
      <c r="B4512" s="3"/>
      <c r="C4512" s="3"/>
      <c r="D4512" s="3"/>
      <c r="E4512" s="3"/>
      <c r="F4512" s="3"/>
      <c r="G4512" s="3"/>
      <c r="I4512" s="143"/>
      <c r="J4512" s="143"/>
      <c r="K4512" s="143"/>
      <c r="L4512" s="143"/>
      <c r="M4512" s="237"/>
      <c r="N4512" s="143"/>
      <c r="O4512" s="143"/>
      <c r="P4512" s="143"/>
      <c r="Q4512" s="143"/>
      <c r="R4512" s="143"/>
      <c r="S4512" s="143"/>
      <c r="T4512" s="143"/>
      <c r="U4512" s="143"/>
      <c r="V4512" s="143"/>
      <c r="W4512" s="90">
        <f>IF(AND($AM$17&gt;=$X4512,$AM$17&lt;=$Y4512),'TARIFA ENTREGA A DIRECCION USD'!A4512,$W4513)</f>
        <v>0</v>
      </c>
      <c r="X4512" s="90">
        <v>4503.0010000000002</v>
      </c>
      <c r="Y4512" s="90">
        <v>4504</v>
      </c>
      <c r="Z4512" s="144"/>
    </row>
    <row r="4513" spans="1:26" x14ac:dyDescent="0.2">
      <c r="A4513" s="3"/>
      <c r="B4513" s="3"/>
      <c r="C4513" s="3"/>
      <c r="D4513" s="3"/>
      <c r="E4513" s="3"/>
      <c r="F4513" s="3"/>
      <c r="G4513" s="3"/>
      <c r="I4513" s="143"/>
      <c r="J4513" s="143"/>
      <c r="K4513" s="143"/>
      <c r="L4513" s="143"/>
      <c r="M4513" s="237"/>
      <c r="N4513" s="143"/>
      <c r="O4513" s="143"/>
      <c r="P4513" s="143"/>
      <c r="Q4513" s="143"/>
      <c r="R4513" s="143"/>
      <c r="S4513" s="143"/>
      <c r="T4513" s="143"/>
      <c r="U4513" s="143"/>
      <c r="V4513" s="143"/>
      <c r="W4513" s="90">
        <f>IF(AND($AM$17&gt;=$X4513,$AM$17&lt;=$Y4513),'TARIFA ENTREGA A DIRECCION USD'!A4513,$W4514)</f>
        <v>0</v>
      </c>
      <c r="X4513" s="90">
        <v>4504.0010000000002</v>
      </c>
      <c r="Y4513" s="90">
        <v>4505</v>
      </c>
      <c r="Z4513" s="144"/>
    </row>
    <row r="4514" spans="1:26" x14ac:dyDescent="0.2">
      <c r="A4514" s="3"/>
      <c r="B4514" s="3"/>
      <c r="C4514" s="3"/>
      <c r="D4514" s="3"/>
      <c r="E4514" s="3"/>
      <c r="F4514" s="3"/>
      <c r="G4514" s="3"/>
      <c r="I4514" s="143"/>
      <c r="J4514" s="143"/>
      <c r="K4514" s="143"/>
      <c r="L4514" s="143"/>
      <c r="M4514" s="237"/>
      <c r="N4514" s="143"/>
      <c r="O4514" s="143"/>
      <c r="P4514" s="143"/>
      <c r="Q4514" s="143"/>
      <c r="R4514" s="143"/>
      <c r="S4514" s="143"/>
      <c r="T4514" s="143"/>
      <c r="U4514" s="143"/>
      <c r="V4514" s="143"/>
      <c r="W4514" s="90">
        <f>IF(AND($AM$17&gt;=$X4514,$AM$17&lt;=$Y4514),'TARIFA ENTREGA A DIRECCION USD'!A4514,$W4515)</f>
        <v>0</v>
      </c>
      <c r="X4514" s="90">
        <v>4505.0010000000002</v>
      </c>
      <c r="Y4514" s="90">
        <v>4506</v>
      </c>
      <c r="Z4514" s="144"/>
    </row>
    <row r="4515" spans="1:26" x14ac:dyDescent="0.2">
      <c r="A4515" s="3"/>
      <c r="B4515" s="3"/>
      <c r="C4515" s="3"/>
      <c r="D4515" s="3"/>
      <c r="E4515" s="3"/>
      <c r="F4515" s="3"/>
      <c r="G4515" s="3"/>
      <c r="I4515" s="143"/>
      <c r="J4515" s="143"/>
      <c r="K4515" s="143"/>
      <c r="L4515" s="143"/>
      <c r="M4515" s="237"/>
      <c r="N4515" s="143"/>
      <c r="O4515" s="143"/>
      <c r="P4515" s="143"/>
      <c r="Q4515" s="143"/>
      <c r="R4515" s="143"/>
      <c r="S4515" s="143"/>
      <c r="T4515" s="143"/>
      <c r="U4515" s="143"/>
      <c r="V4515" s="143"/>
      <c r="W4515" s="90">
        <f>IF(AND($AM$17&gt;=$X4515,$AM$17&lt;=$Y4515),'TARIFA ENTREGA A DIRECCION USD'!A4515,$W4516)</f>
        <v>0</v>
      </c>
      <c r="X4515" s="90">
        <v>4506.0010000000002</v>
      </c>
      <c r="Y4515" s="90">
        <v>4507</v>
      </c>
      <c r="Z4515" s="144"/>
    </row>
    <row r="4516" spans="1:26" x14ac:dyDescent="0.2">
      <c r="A4516" s="3"/>
      <c r="B4516" s="3"/>
      <c r="C4516" s="3"/>
      <c r="D4516" s="3"/>
      <c r="E4516" s="3"/>
      <c r="F4516" s="3"/>
      <c r="G4516" s="3"/>
      <c r="I4516" s="143"/>
      <c r="J4516" s="143"/>
      <c r="K4516" s="143"/>
      <c r="L4516" s="143"/>
      <c r="M4516" s="237"/>
      <c r="N4516" s="143"/>
      <c r="O4516" s="143"/>
      <c r="P4516" s="143"/>
      <c r="Q4516" s="143"/>
      <c r="R4516" s="143"/>
      <c r="S4516" s="143"/>
      <c r="T4516" s="143"/>
      <c r="U4516" s="143"/>
      <c r="V4516" s="143"/>
      <c r="W4516" s="90">
        <f>IF(AND($AM$17&gt;=$X4516,$AM$17&lt;=$Y4516),'TARIFA ENTREGA A DIRECCION USD'!A4516,$W4517)</f>
        <v>0</v>
      </c>
      <c r="X4516" s="90">
        <v>4507.0010000000002</v>
      </c>
      <c r="Y4516" s="90">
        <v>4508</v>
      </c>
      <c r="Z4516" s="144"/>
    </row>
    <row r="4517" spans="1:26" x14ac:dyDescent="0.2">
      <c r="A4517" s="3"/>
      <c r="B4517" s="3"/>
      <c r="C4517" s="3"/>
      <c r="D4517" s="3"/>
      <c r="E4517" s="3"/>
      <c r="F4517" s="3"/>
      <c r="G4517" s="3"/>
      <c r="I4517" s="143"/>
      <c r="J4517" s="143"/>
      <c r="K4517" s="143"/>
      <c r="L4517" s="143"/>
      <c r="M4517" s="237"/>
      <c r="N4517" s="143"/>
      <c r="O4517" s="143"/>
      <c r="P4517" s="143"/>
      <c r="Q4517" s="143"/>
      <c r="R4517" s="143"/>
      <c r="S4517" s="143"/>
      <c r="T4517" s="143"/>
      <c r="U4517" s="143"/>
      <c r="V4517" s="143"/>
      <c r="W4517" s="90">
        <f>IF(AND($AM$17&gt;=$X4517,$AM$17&lt;=$Y4517),'TARIFA ENTREGA A DIRECCION USD'!A4517,$W4518)</f>
        <v>0</v>
      </c>
      <c r="X4517" s="90">
        <v>4508.0010000000002</v>
      </c>
      <c r="Y4517" s="90">
        <v>4509</v>
      </c>
      <c r="Z4517" s="144"/>
    </row>
    <row r="4518" spans="1:26" x14ac:dyDescent="0.2">
      <c r="A4518" s="3"/>
      <c r="B4518" s="3"/>
      <c r="C4518" s="3"/>
      <c r="D4518" s="3"/>
      <c r="E4518" s="3"/>
      <c r="F4518" s="3"/>
      <c r="G4518" s="3"/>
      <c r="I4518" s="143"/>
      <c r="J4518" s="143"/>
      <c r="K4518" s="143"/>
      <c r="L4518" s="143"/>
      <c r="M4518" s="237"/>
      <c r="N4518" s="143"/>
      <c r="O4518" s="143"/>
      <c r="P4518" s="143"/>
      <c r="Q4518" s="143"/>
      <c r="R4518" s="143"/>
      <c r="S4518" s="143"/>
      <c r="T4518" s="143"/>
      <c r="U4518" s="143"/>
      <c r="V4518" s="143"/>
      <c r="W4518" s="90">
        <f>IF(AND($AM$17&gt;=$X4518,$AM$17&lt;=$Y4518),'TARIFA ENTREGA A DIRECCION USD'!A4518,$W4519)</f>
        <v>0</v>
      </c>
      <c r="X4518" s="90">
        <v>4509.0010000000002</v>
      </c>
      <c r="Y4518" s="90">
        <v>4510</v>
      </c>
      <c r="Z4518" s="144"/>
    </row>
    <row r="4519" spans="1:26" x14ac:dyDescent="0.2">
      <c r="A4519" s="3"/>
      <c r="B4519" s="3"/>
      <c r="C4519" s="3"/>
      <c r="D4519" s="3"/>
      <c r="E4519" s="3"/>
      <c r="F4519" s="3"/>
      <c r="G4519" s="3"/>
      <c r="I4519" s="143"/>
      <c r="J4519" s="143"/>
      <c r="K4519" s="143"/>
      <c r="L4519" s="143"/>
      <c r="M4519" s="237"/>
      <c r="N4519" s="143"/>
      <c r="O4519" s="143"/>
      <c r="P4519" s="143"/>
      <c r="Q4519" s="143"/>
      <c r="R4519" s="143"/>
      <c r="S4519" s="143"/>
      <c r="T4519" s="143"/>
      <c r="U4519" s="143"/>
      <c r="V4519" s="143"/>
      <c r="W4519" s="90">
        <f>IF(AND($AM$17&gt;=$X4519,$AM$17&lt;=$Y4519),'TARIFA ENTREGA A DIRECCION USD'!A4519,$W4520)</f>
        <v>0</v>
      </c>
      <c r="X4519" s="90">
        <v>4510.0010000000002</v>
      </c>
      <c r="Y4519" s="90">
        <v>4511</v>
      </c>
      <c r="Z4519" s="144"/>
    </row>
    <row r="4520" spans="1:26" x14ac:dyDescent="0.2">
      <c r="A4520" s="3"/>
      <c r="B4520" s="3"/>
      <c r="C4520" s="3"/>
      <c r="D4520" s="3"/>
      <c r="E4520" s="3"/>
      <c r="F4520" s="3"/>
      <c r="G4520" s="3"/>
      <c r="I4520" s="143"/>
      <c r="J4520" s="143"/>
      <c r="K4520" s="143"/>
      <c r="L4520" s="143"/>
      <c r="M4520" s="237"/>
      <c r="N4520" s="143"/>
      <c r="O4520" s="143"/>
      <c r="P4520" s="143"/>
      <c r="Q4520" s="143"/>
      <c r="R4520" s="143"/>
      <c r="S4520" s="143"/>
      <c r="T4520" s="143"/>
      <c r="U4520" s="143"/>
      <c r="V4520" s="143"/>
      <c r="W4520" s="90">
        <f>IF(AND($AM$17&gt;=$X4520,$AM$17&lt;=$Y4520),'TARIFA ENTREGA A DIRECCION USD'!A4520,$W4521)</f>
        <v>0</v>
      </c>
      <c r="X4520" s="90">
        <v>4511.0010000000002</v>
      </c>
      <c r="Y4520" s="90">
        <v>4512</v>
      </c>
      <c r="Z4520" s="144"/>
    </row>
    <row r="4521" spans="1:26" x14ac:dyDescent="0.2">
      <c r="A4521" s="3"/>
      <c r="B4521" s="3"/>
      <c r="C4521" s="3"/>
      <c r="D4521" s="3"/>
      <c r="E4521" s="3"/>
      <c r="F4521" s="3"/>
      <c r="G4521" s="3"/>
      <c r="I4521" s="143"/>
      <c r="J4521" s="143"/>
      <c r="K4521" s="143"/>
      <c r="L4521" s="143"/>
      <c r="M4521" s="237"/>
      <c r="N4521" s="143"/>
      <c r="O4521" s="143"/>
      <c r="P4521" s="143"/>
      <c r="Q4521" s="143"/>
      <c r="R4521" s="143"/>
      <c r="S4521" s="143"/>
      <c r="T4521" s="143"/>
      <c r="U4521" s="143"/>
      <c r="V4521" s="143"/>
      <c r="W4521" s="90">
        <f>IF(AND($AM$17&gt;=$X4521,$AM$17&lt;=$Y4521),'TARIFA ENTREGA A DIRECCION USD'!A4521,$W4522)</f>
        <v>0</v>
      </c>
      <c r="X4521" s="90">
        <v>4512.0010000000002</v>
      </c>
      <c r="Y4521" s="90">
        <v>4513</v>
      </c>
      <c r="Z4521" s="144"/>
    </row>
    <row r="4522" spans="1:26" x14ac:dyDescent="0.2">
      <c r="A4522" s="3"/>
      <c r="B4522" s="3"/>
      <c r="C4522" s="3"/>
      <c r="D4522" s="3"/>
      <c r="E4522" s="3"/>
      <c r="F4522" s="3"/>
      <c r="G4522" s="3"/>
      <c r="I4522" s="143"/>
      <c r="J4522" s="143"/>
      <c r="K4522" s="143"/>
      <c r="L4522" s="143"/>
      <c r="M4522" s="237"/>
      <c r="N4522" s="143"/>
      <c r="O4522" s="143"/>
      <c r="P4522" s="143"/>
      <c r="Q4522" s="143"/>
      <c r="R4522" s="143"/>
      <c r="S4522" s="143"/>
      <c r="T4522" s="143"/>
      <c r="U4522" s="143"/>
      <c r="V4522" s="143"/>
      <c r="W4522" s="90">
        <f>IF(AND($AM$17&gt;=$X4522,$AM$17&lt;=$Y4522),'TARIFA ENTREGA A DIRECCION USD'!A4522,$W4523)</f>
        <v>0</v>
      </c>
      <c r="X4522" s="90">
        <v>4513.0010000000002</v>
      </c>
      <c r="Y4522" s="90">
        <v>4514</v>
      </c>
      <c r="Z4522" s="144"/>
    </row>
    <row r="4523" spans="1:26" x14ac:dyDescent="0.2">
      <c r="A4523" s="3"/>
      <c r="B4523" s="3"/>
      <c r="C4523" s="3"/>
      <c r="D4523" s="3"/>
      <c r="E4523" s="3"/>
      <c r="F4523" s="3"/>
      <c r="G4523" s="3"/>
      <c r="I4523" s="143"/>
      <c r="J4523" s="143"/>
      <c r="K4523" s="143"/>
      <c r="L4523" s="143"/>
      <c r="M4523" s="237"/>
      <c r="N4523" s="143"/>
      <c r="O4523" s="143"/>
      <c r="P4523" s="143"/>
      <c r="Q4523" s="143"/>
      <c r="R4523" s="143"/>
      <c r="S4523" s="143"/>
      <c r="T4523" s="143"/>
      <c r="U4523" s="143"/>
      <c r="V4523" s="143"/>
      <c r="W4523" s="90">
        <f>IF(AND($AM$17&gt;=$X4523,$AM$17&lt;=$Y4523),'TARIFA ENTREGA A DIRECCION USD'!A4523,$W4524)</f>
        <v>0</v>
      </c>
      <c r="X4523" s="90">
        <v>4514.0010000000002</v>
      </c>
      <c r="Y4523" s="90">
        <v>4515</v>
      </c>
      <c r="Z4523" s="144"/>
    </row>
    <row r="4524" spans="1:26" x14ac:dyDescent="0.2">
      <c r="A4524" s="3"/>
      <c r="B4524" s="3"/>
      <c r="C4524" s="3"/>
      <c r="D4524" s="3"/>
      <c r="E4524" s="3"/>
      <c r="F4524" s="3"/>
      <c r="G4524" s="3"/>
      <c r="I4524" s="143"/>
      <c r="J4524" s="143"/>
      <c r="K4524" s="143"/>
      <c r="L4524" s="143"/>
      <c r="M4524" s="237"/>
      <c r="N4524" s="143"/>
      <c r="O4524" s="143"/>
      <c r="P4524" s="143"/>
      <c r="Q4524" s="143"/>
      <c r="R4524" s="143"/>
      <c r="S4524" s="143"/>
      <c r="T4524" s="143"/>
      <c r="U4524" s="143"/>
      <c r="V4524" s="143"/>
      <c r="W4524" s="90">
        <f>IF(AND($AM$17&gt;=$X4524,$AM$17&lt;=$Y4524),'TARIFA ENTREGA A DIRECCION USD'!A4524,$W4525)</f>
        <v>0</v>
      </c>
      <c r="X4524" s="90">
        <v>4515.0010000000002</v>
      </c>
      <c r="Y4524" s="90">
        <v>4516</v>
      </c>
      <c r="Z4524" s="144"/>
    </row>
    <row r="4525" spans="1:26" x14ac:dyDescent="0.2">
      <c r="A4525" s="3"/>
      <c r="B4525" s="3"/>
      <c r="C4525" s="3"/>
      <c r="D4525" s="3"/>
      <c r="E4525" s="3"/>
      <c r="F4525" s="3"/>
      <c r="G4525" s="3"/>
      <c r="I4525" s="143"/>
      <c r="J4525" s="143"/>
      <c r="K4525" s="143"/>
      <c r="L4525" s="143"/>
      <c r="M4525" s="237"/>
      <c r="N4525" s="143"/>
      <c r="O4525" s="143"/>
      <c r="P4525" s="143"/>
      <c r="Q4525" s="143"/>
      <c r="R4525" s="143"/>
      <c r="S4525" s="143"/>
      <c r="T4525" s="143"/>
      <c r="U4525" s="143"/>
      <c r="V4525" s="143"/>
      <c r="W4525" s="90">
        <f>IF(AND($AM$17&gt;=$X4525,$AM$17&lt;=$Y4525),'TARIFA ENTREGA A DIRECCION USD'!A4525,$W4526)</f>
        <v>0</v>
      </c>
      <c r="X4525" s="90">
        <v>4516.0010000000002</v>
      </c>
      <c r="Y4525" s="90">
        <v>4517</v>
      </c>
      <c r="Z4525" s="144"/>
    </row>
    <row r="4526" spans="1:26" x14ac:dyDescent="0.2">
      <c r="A4526" s="3"/>
      <c r="B4526" s="3"/>
      <c r="C4526" s="3"/>
      <c r="D4526" s="3"/>
      <c r="E4526" s="3"/>
      <c r="F4526" s="3"/>
      <c r="G4526" s="3"/>
      <c r="I4526" s="143"/>
      <c r="J4526" s="143"/>
      <c r="K4526" s="143"/>
      <c r="L4526" s="143"/>
      <c r="M4526" s="237"/>
      <c r="N4526" s="143"/>
      <c r="O4526" s="143"/>
      <c r="P4526" s="143"/>
      <c r="Q4526" s="143"/>
      <c r="R4526" s="143"/>
      <c r="S4526" s="143"/>
      <c r="T4526" s="143"/>
      <c r="U4526" s="143"/>
      <c r="V4526" s="143"/>
      <c r="W4526" s="90">
        <f>IF(AND($AM$17&gt;=$X4526,$AM$17&lt;=$Y4526),'TARIFA ENTREGA A DIRECCION USD'!A4526,$W4527)</f>
        <v>0</v>
      </c>
      <c r="X4526" s="90">
        <v>4517.0010000000002</v>
      </c>
      <c r="Y4526" s="90">
        <v>4518</v>
      </c>
      <c r="Z4526" s="144"/>
    </row>
    <row r="4527" spans="1:26" x14ac:dyDescent="0.2">
      <c r="A4527" s="3"/>
      <c r="B4527" s="3"/>
      <c r="C4527" s="3"/>
      <c r="D4527" s="3"/>
      <c r="E4527" s="3"/>
      <c r="F4527" s="3"/>
      <c r="G4527" s="3"/>
      <c r="I4527" s="143"/>
      <c r="J4527" s="143"/>
      <c r="K4527" s="143"/>
      <c r="L4527" s="143"/>
      <c r="M4527" s="237"/>
      <c r="N4527" s="143"/>
      <c r="O4527" s="143"/>
      <c r="P4527" s="143"/>
      <c r="Q4527" s="143"/>
      <c r="R4527" s="143"/>
      <c r="S4527" s="143"/>
      <c r="T4527" s="143"/>
      <c r="U4527" s="143"/>
      <c r="V4527" s="143"/>
      <c r="W4527" s="90">
        <f>IF(AND($AM$17&gt;=$X4527,$AM$17&lt;=$Y4527),'TARIFA ENTREGA A DIRECCION USD'!A4527,$W4528)</f>
        <v>0</v>
      </c>
      <c r="X4527" s="90">
        <v>4518.0010000000002</v>
      </c>
      <c r="Y4527" s="90">
        <v>4519</v>
      </c>
      <c r="Z4527" s="144"/>
    </row>
    <row r="4528" spans="1:26" x14ac:dyDescent="0.2">
      <c r="A4528" s="3"/>
      <c r="B4528" s="3"/>
      <c r="C4528" s="3"/>
      <c r="D4528" s="3"/>
      <c r="E4528" s="3"/>
      <c r="F4528" s="3"/>
      <c r="G4528" s="3"/>
      <c r="I4528" s="143"/>
      <c r="J4528" s="143"/>
      <c r="K4528" s="143"/>
      <c r="L4528" s="143"/>
      <c r="M4528" s="237"/>
      <c r="N4528" s="143"/>
      <c r="O4528" s="143"/>
      <c r="P4528" s="143"/>
      <c r="Q4528" s="143"/>
      <c r="R4528" s="143"/>
      <c r="S4528" s="143"/>
      <c r="T4528" s="143"/>
      <c r="U4528" s="143"/>
      <c r="V4528" s="143"/>
      <c r="W4528" s="90">
        <f>IF(AND($AM$17&gt;=$X4528,$AM$17&lt;=$Y4528),'TARIFA ENTREGA A DIRECCION USD'!A4528,$W4529)</f>
        <v>0</v>
      </c>
      <c r="X4528" s="90">
        <v>4519.0010000000002</v>
      </c>
      <c r="Y4528" s="90">
        <v>4520</v>
      </c>
      <c r="Z4528" s="144"/>
    </row>
    <row r="4529" spans="1:26" x14ac:dyDescent="0.2">
      <c r="A4529" s="3"/>
      <c r="B4529" s="3"/>
      <c r="C4529" s="3"/>
      <c r="D4529" s="3"/>
      <c r="E4529" s="3"/>
      <c r="F4529" s="3"/>
      <c r="G4529" s="3"/>
      <c r="I4529" s="143"/>
      <c r="J4529" s="143"/>
      <c r="K4529" s="143"/>
      <c r="L4529" s="143"/>
      <c r="M4529" s="237"/>
      <c r="N4529" s="143"/>
      <c r="O4529" s="143"/>
      <c r="P4529" s="143"/>
      <c r="Q4529" s="143"/>
      <c r="R4529" s="143"/>
      <c r="S4529" s="143"/>
      <c r="T4529" s="143"/>
      <c r="U4529" s="143"/>
      <c r="V4529" s="143"/>
      <c r="W4529" s="90">
        <f>IF(AND($AM$17&gt;=$X4529,$AM$17&lt;=$Y4529),'TARIFA ENTREGA A DIRECCION USD'!A4529,$W4530)</f>
        <v>0</v>
      </c>
      <c r="X4529" s="90">
        <v>4520.0010000000002</v>
      </c>
      <c r="Y4529" s="90">
        <v>4521</v>
      </c>
      <c r="Z4529" s="144"/>
    </row>
    <row r="4530" spans="1:26" x14ac:dyDescent="0.2">
      <c r="A4530" s="3"/>
      <c r="B4530" s="3"/>
      <c r="C4530" s="3"/>
      <c r="D4530" s="3"/>
      <c r="E4530" s="3"/>
      <c r="F4530" s="3"/>
      <c r="G4530" s="3"/>
      <c r="I4530" s="143"/>
      <c r="J4530" s="143"/>
      <c r="K4530" s="143"/>
      <c r="L4530" s="143"/>
      <c r="M4530" s="237"/>
      <c r="N4530" s="143"/>
      <c r="O4530" s="143"/>
      <c r="P4530" s="143"/>
      <c r="Q4530" s="143"/>
      <c r="R4530" s="143"/>
      <c r="S4530" s="143"/>
      <c r="T4530" s="143"/>
      <c r="U4530" s="143"/>
      <c r="V4530" s="143"/>
      <c r="W4530" s="90">
        <f>IF(AND($AM$17&gt;=$X4530,$AM$17&lt;=$Y4530),'TARIFA ENTREGA A DIRECCION USD'!A4530,$W4531)</f>
        <v>0</v>
      </c>
      <c r="X4530" s="90">
        <v>4521.0010000000002</v>
      </c>
      <c r="Y4530" s="90">
        <v>4522</v>
      </c>
      <c r="Z4530" s="144"/>
    </row>
    <row r="4531" spans="1:26" x14ac:dyDescent="0.2">
      <c r="A4531" s="3"/>
      <c r="B4531" s="3"/>
      <c r="C4531" s="3"/>
      <c r="D4531" s="3"/>
      <c r="E4531" s="3"/>
      <c r="F4531" s="3"/>
      <c r="G4531" s="3"/>
      <c r="I4531" s="143"/>
      <c r="J4531" s="143"/>
      <c r="K4531" s="143"/>
      <c r="L4531" s="143"/>
      <c r="M4531" s="237"/>
      <c r="N4531" s="143"/>
      <c r="O4531" s="143"/>
      <c r="P4531" s="143"/>
      <c r="Q4531" s="143"/>
      <c r="R4531" s="143"/>
      <c r="S4531" s="143"/>
      <c r="T4531" s="143"/>
      <c r="U4531" s="143"/>
      <c r="V4531" s="143"/>
      <c r="W4531" s="90">
        <f>IF(AND($AM$17&gt;=$X4531,$AM$17&lt;=$Y4531),'TARIFA ENTREGA A DIRECCION USD'!A4531,$W4532)</f>
        <v>0</v>
      </c>
      <c r="X4531" s="90">
        <v>4522.0010000000002</v>
      </c>
      <c r="Y4531" s="90">
        <v>4523</v>
      </c>
      <c r="Z4531" s="144"/>
    </row>
    <row r="4532" spans="1:26" x14ac:dyDescent="0.2">
      <c r="A4532" s="3"/>
      <c r="B4532" s="3"/>
      <c r="C4532" s="3"/>
      <c r="D4532" s="3"/>
      <c r="E4532" s="3"/>
      <c r="F4532" s="3"/>
      <c r="G4532" s="3"/>
      <c r="I4532" s="143"/>
      <c r="J4532" s="143"/>
      <c r="K4532" s="143"/>
      <c r="L4532" s="143"/>
      <c r="M4532" s="237"/>
      <c r="N4532" s="143"/>
      <c r="O4532" s="143"/>
      <c r="P4532" s="143"/>
      <c r="Q4532" s="143"/>
      <c r="R4532" s="143"/>
      <c r="S4532" s="143"/>
      <c r="T4532" s="143"/>
      <c r="U4532" s="143"/>
      <c r="V4532" s="143"/>
      <c r="W4532" s="90">
        <f>IF(AND($AM$17&gt;=$X4532,$AM$17&lt;=$Y4532),'TARIFA ENTREGA A DIRECCION USD'!A4532,$W4533)</f>
        <v>0</v>
      </c>
      <c r="X4532" s="90">
        <v>4523.0010000000002</v>
      </c>
      <c r="Y4532" s="90">
        <v>4524</v>
      </c>
      <c r="Z4532" s="144"/>
    </row>
    <row r="4533" spans="1:26" x14ac:dyDescent="0.2">
      <c r="A4533" s="3"/>
      <c r="B4533" s="3"/>
      <c r="C4533" s="3"/>
      <c r="D4533" s="3"/>
      <c r="E4533" s="3"/>
      <c r="F4533" s="3"/>
      <c r="G4533" s="3"/>
      <c r="I4533" s="143"/>
      <c r="J4533" s="143"/>
      <c r="K4533" s="143"/>
      <c r="L4533" s="143"/>
      <c r="M4533" s="237"/>
      <c r="N4533" s="143"/>
      <c r="O4533" s="143"/>
      <c r="P4533" s="143"/>
      <c r="Q4533" s="143"/>
      <c r="R4533" s="143"/>
      <c r="S4533" s="143"/>
      <c r="T4533" s="143"/>
      <c r="U4533" s="143"/>
      <c r="V4533" s="143"/>
      <c r="W4533" s="90">
        <f>IF(AND($AM$17&gt;=$X4533,$AM$17&lt;=$Y4533),'TARIFA ENTREGA A DIRECCION USD'!A4533,$W4534)</f>
        <v>0</v>
      </c>
      <c r="X4533" s="90">
        <v>4524.0010000000002</v>
      </c>
      <c r="Y4533" s="90">
        <v>4525</v>
      </c>
      <c r="Z4533" s="144"/>
    </row>
    <row r="4534" spans="1:26" x14ac:dyDescent="0.2">
      <c r="A4534" s="3"/>
      <c r="B4534" s="3"/>
      <c r="C4534" s="3"/>
      <c r="D4534" s="3"/>
      <c r="E4534" s="3"/>
      <c r="F4534" s="3"/>
      <c r="G4534" s="3"/>
      <c r="I4534" s="143"/>
      <c r="J4534" s="143"/>
      <c r="K4534" s="143"/>
      <c r="L4534" s="143"/>
      <c r="M4534" s="237"/>
      <c r="N4534" s="143"/>
      <c r="O4534" s="143"/>
      <c r="P4534" s="143"/>
      <c r="Q4534" s="143"/>
      <c r="R4534" s="143"/>
      <c r="S4534" s="143"/>
      <c r="T4534" s="143"/>
      <c r="U4534" s="143"/>
      <c r="V4534" s="143"/>
      <c r="W4534" s="90">
        <f>IF(AND($AM$17&gt;=$X4534,$AM$17&lt;=$Y4534),'TARIFA ENTREGA A DIRECCION USD'!A4534,$W4535)</f>
        <v>0</v>
      </c>
      <c r="X4534" s="90">
        <v>4525.0010000000002</v>
      </c>
      <c r="Y4534" s="90">
        <v>4526</v>
      </c>
      <c r="Z4534" s="144"/>
    </row>
    <row r="4535" spans="1:26" x14ac:dyDescent="0.2">
      <c r="A4535" s="3"/>
      <c r="B4535" s="3"/>
      <c r="C4535" s="3"/>
      <c r="D4535" s="3"/>
      <c r="E4535" s="3"/>
      <c r="F4535" s="3"/>
      <c r="G4535" s="3"/>
      <c r="I4535" s="143"/>
      <c r="J4535" s="143"/>
      <c r="K4535" s="143"/>
      <c r="L4535" s="143"/>
      <c r="M4535" s="237"/>
      <c r="N4535" s="143"/>
      <c r="O4535" s="143"/>
      <c r="P4535" s="143"/>
      <c r="Q4535" s="143"/>
      <c r="R4535" s="143"/>
      <c r="S4535" s="143"/>
      <c r="T4535" s="143"/>
      <c r="U4535" s="143"/>
      <c r="V4535" s="143"/>
      <c r="W4535" s="90">
        <f>IF(AND($AM$17&gt;=$X4535,$AM$17&lt;=$Y4535),'TARIFA ENTREGA A DIRECCION USD'!A4535,$W4536)</f>
        <v>0</v>
      </c>
      <c r="X4535" s="90">
        <v>4526.0010000000002</v>
      </c>
      <c r="Y4535" s="90">
        <v>4527</v>
      </c>
      <c r="Z4535" s="144"/>
    </row>
    <row r="4536" spans="1:26" x14ac:dyDescent="0.2">
      <c r="A4536" s="3"/>
      <c r="B4536" s="3"/>
      <c r="C4536" s="3"/>
      <c r="D4536" s="3"/>
      <c r="E4536" s="3"/>
      <c r="F4536" s="3"/>
      <c r="G4536" s="3"/>
      <c r="I4536" s="143"/>
      <c r="J4536" s="143"/>
      <c r="K4536" s="143"/>
      <c r="L4536" s="143"/>
      <c r="M4536" s="237"/>
      <c r="N4536" s="143"/>
      <c r="O4536" s="143"/>
      <c r="P4536" s="143"/>
      <c r="Q4536" s="143"/>
      <c r="R4536" s="143"/>
      <c r="S4536" s="143"/>
      <c r="T4536" s="143"/>
      <c r="U4536" s="143"/>
      <c r="V4536" s="143"/>
      <c r="W4536" s="90">
        <f>IF(AND($AM$17&gt;=$X4536,$AM$17&lt;=$Y4536),'TARIFA ENTREGA A DIRECCION USD'!A4536,$W4537)</f>
        <v>0</v>
      </c>
      <c r="X4536" s="90">
        <v>4527.0010000000002</v>
      </c>
      <c r="Y4536" s="90">
        <v>4528</v>
      </c>
      <c r="Z4536" s="144"/>
    </row>
    <row r="4537" spans="1:26" x14ac:dyDescent="0.2">
      <c r="A4537" s="3"/>
      <c r="B4537" s="3"/>
      <c r="C4537" s="3"/>
      <c r="D4537" s="3"/>
      <c r="E4537" s="3"/>
      <c r="F4537" s="3"/>
      <c r="G4537" s="3"/>
      <c r="I4537" s="143"/>
      <c r="J4537" s="143"/>
      <c r="K4537" s="143"/>
      <c r="L4537" s="143"/>
      <c r="M4537" s="237"/>
      <c r="N4537" s="143"/>
      <c r="O4537" s="143"/>
      <c r="P4537" s="143"/>
      <c r="Q4537" s="143"/>
      <c r="R4537" s="143"/>
      <c r="S4537" s="143"/>
      <c r="T4537" s="143"/>
      <c r="U4537" s="143"/>
      <c r="V4537" s="143"/>
      <c r="W4537" s="90">
        <f>IF(AND($AM$17&gt;=$X4537,$AM$17&lt;=$Y4537),'TARIFA ENTREGA A DIRECCION USD'!A4537,$W4538)</f>
        <v>0</v>
      </c>
      <c r="X4537" s="90">
        <v>4528.0010000000002</v>
      </c>
      <c r="Y4537" s="90">
        <v>4529</v>
      </c>
      <c r="Z4537" s="144"/>
    </row>
    <row r="4538" spans="1:26" x14ac:dyDescent="0.2">
      <c r="A4538" s="3"/>
      <c r="B4538" s="3"/>
      <c r="C4538" s="3"/>
      <c r="D4538" s="3"/>
      <c r="E4538" s="3"/>
      <c r="F4538" s="3"/>
      <c r="G4538" s="3"/>
      <c r="I4538" s="143"/>
      <c r="J4538" s="143"/>
      <c r="K4538" s="143"/>
      <c r="L4538" s="143"/>
      <c r="M4538" s="237"/>
      <c r="N4538" s="143"/>
      <c r="O4538" s="143"/>
      <c r="P4538" s="143"/>
      <c r="Q4538" s="143"/>
      <c r="R4538" s="143"/>
      <c r="S4538" s="143"/>
      <c r="T4538" s="143"/>
      <c r="U4538" s="143"/>
      <c r="V4538" s="143"/>
      <c r="W4538" s="90">
        <f>IF(AND($AM$17&gt;=$X4538,$AM$17&lt;=$Y4538),'TARIFA ENTREGA A DIRECCION USD'!A4538,$W4539)</f>
        <v>0</v>
      </c>
      <c r="X4538" s="90">
        <v>4529.0010000000002</v>
      </c>
      <c r="Y4538" s="90">
        <v>4530</v>
      </c>
      <c r="Z4538" s="144"/>
    </row>
    <row r="4539" spans="1:26" x14ac:dyDescent="0.2">
      <c r="A4539" s="3"/>
      <c r="B4539" s="3"/>
      <c r="C4539" s="3"/>
      <c r="D4539" s="3"/>
      <c r="E4539" s="3"/>
      <c r="F4539" s="3"/>
      <c r="G4539" s="3"/>
      <c r="I4539" s="143"/>
      <c r="J4539" s="143"/>
      <c r="K4539" s="143"/>
      <c r="L4539" s="143"/>
      <c r="M4539" s="237"/>
      <c r="N4539" s="143"/>
      <c r="O4539" s="143"/>
      <c r="P4539" s="143"/>
      <c r="Q4539" s="143"/>
      <c r="R4539" s="143"/>
      <c r="S4539" s="143"/>
      <c r="T4539" s="143"/>
      <c r="U4539" s="143"/>
      <c r="V4539" s="143"/>
      <c r="W4539" s="90">
        <f>IF(AND($AM$17&gt;=$X4539,$AM$17&lt;=$Y4539),'TARIFA ENTREGA A DIRECCION USD'!A4539,$W4540)</f>
        <v>0</v>
      </c>
      <c r="X4539" s="90">
        <v>4530.0010000000002</v>
      </c>
      <c r="Y4539" s="90">
        <v>4531</v>
      </c>
      <c r="Z4539" s="144"/>
    </row>
    <row r="4540" spans="1:26" x14ac:dyDescent="0.2">
      <c r="A4540" s="3"/>
      <c r="B4540" s="3"/>
      <c r="C4540" s="3"/>
      <c r="D4540" s="3"/>
      <c r="E4540" s="3"/>
      <c r="F4540" s="3"/>
      <c r="G4540" s="3"/>
      <c r="I4540" s="143"/>
      <c r="J4540" s="143"/>
      <c r="K4540" s="143"/>
      <c r="L4540" s="143"/>
      <c r="M4540" s="237"/>
      <c r="N4540" s="143"/>
      <c r="O4540" s="143"/>
      <c r="P4540" s="143"/>
      <c r="Q4540" s="143"/>
      <c r="R4540" s="143"/>
      <c r="S4540" s="143"/>
      <c r="T4540" s="143"/>
      <c r="U4540" s="143"/>
      <c r="V4540" s="143"/>
      <c r="W4540" s="90">
        <f>IF(AND($AM$17&gt;=$X4540,$AM$17&lt;=$Y4540),'TARIFA ENTREGA A DIRECCION USD'!A4540,$W4541)</f>
        <v>0</v>
      </c>
      <c r="X4540" s="90">
        <v>4531.0010000000002</v>
      </c>
      <c r="Y4540" s="90">
        <v>4532</v>
      </c>
      <c r="Z4540" s="144"/>
    </row>
    <row r="4541" spans="1:26" x14ac:dyDescent="0.2">
      <c r="A4541" s="3"/>
      <c r="B4541" s="3"/>
      <c r="C4541" s="3"/>
      <c r="D4541" s="3"/>
      <c r="E4541" s="3"/>
      <c r="F4541" s="3"/>
      <c r="G4541" s="3"/>
      <c r="I4541" s="143"/>
      <c r="J4541" s="143"/>
      <c r="K4541" s="143"/>
      <c r="L4541" s="143"/>
      <c r="M4541" s="237"/>
      <c r="N4541" s="143"/>
      <c r="O4541" s="143"/>
      <c r="P4541" s="143"/>
      <c r="Q4541" s="143"/>
      <c r="R4541" s="143"/>
      <c r="S4541" s="143"/>
      <c r="T4541" s="143"/>
      <c r="U4541" s="143"/>
      <c r="V4541" s="143"/>
      <c r="W4541" s="90">
        <f>IF(AND($AM$17&gt;=$X4541,$AM$17&lt;=$Y4541),'TARIFA ENTREGA A DIRECCION USD'!A4541,$W4542)</f>
        <v>0</v>
      </c>
      <c r="X4541" s="90">
        <v>4532.0010000000002</v>
      </c>
      <c r="Y4541" s="90">
        <v>4533</v>
      </c>
      <c r="Z4541" s="144"/>
    </row>
    <row r="4542" spans="1:26" x14ac:dyDescent="0.2">
      <c r="A4542" s="3"/>
      <c r="B4542" s="3"/>
      <c r="C4542" s="3"/>
      <c r="D4542" s="3"/>
      <c r="E4542" s="3"/>
      <c r="F4542" s="3"/>
      <c r="G4542" s="3"/>
      <c r="I4542" s="143"/>
      <c r="J4542" s="143"/>
      <c r="K4542" s="143"/>
      <c r="L4542" s="143"/>
      <c r="M4542" s="237"/>
      <c r="N4542" s="143"/>
      <c r="O4542" s="143"/>
      <c r="P4542" s="143"/>
      <c r="Q4542" s="143"/>
      <c r="R4542" s="143"/>
      <c r="S4542" s="143"/>
      <c r="T4542" s="143"/>
      <c r="U4542" s="143"/>
      <c r="V4542" s="143"/>
      <c r="W4542" s="90">
        <f>IF(AND($AM$17&gt;=$X4542,$AM$17&lt;=$Y4542),'TARIFA ENTREGA A DIRECCION USD'!A4542,$W4543)</f>
        <v>0</v>
      </c>
      <c r="X4542" s="90">
        <v>4533.0010000000002</v>
      </c>
      <c r="Y4542" s="90">
        <v>4534</v>
      </c>
      <c r="Z4542" s="144"/>
    </row>
    <row r="4543" spans="1:26" x14ac:dyDescent="0.2">
      <c r="A4543" s="3"/>
      <c r="B4543" s="3"/>
      <c r="C4543" s="3"/>
      <c r="D4543" s="3"/>
      <c r="E4543" s="3"/>
      <c r="F4543" s="3"/>
      <c r="G4543" s="3"/>
      <c r="I4543" s="143"/>
      <c r="J4543" s="143"/>
      <c r="K4543" s="143"/>
      <c r="L4543" s="143"/>
      <c r="M4543" s="237"/>
      <c r="N4543" s="143"/>
      <c r="O4543" s="143"/>
      <c r="P4543" s="143"/>
      <c r="Q4543" s="143"/>
      <c r="R4543" s="143"/>
      <c r="S4543" s="143"/>
      <c r="T4543" s="143"/>
      <c r="U4543" s="143"/>
      <c r="V4543" s="143"/>
      <c r="W4543" s="90">
        <f>IF(AND($AM$17&gt;=$X4543,$AM$17&lt;=$Y4543),'TARIFA ENTREGA A DIRECCION USD'!A4543,$W4544)</f>
        <v>0</v>
      </c>
      <c r="X4543" s="90">
        <v>4534.0010000000002</v>
      </c>
      <c r="Y4543" s="90">
        <v>4535</v>
      </c>
      <c r="Z4543" s="144"/>
    </row>
    <row r="4544" spans="1:26" x14ac:dyDescent="0.2">
      <c r="A4544" s="3"/>
      <c r="B4544" s="3"/>
      <c r="C4544" s="3"/>
      <c r="D4544" s="3"/>
      <c r="E4544" s="3"/>
      <c r="F4544" s="3"/>
      <c r="G4544" s="3"/>
      <c r="I4544" s="143"/>
      <c r="J4544" s="143"/>
      <c r="K4544" s="143"/>
      <c r="L4544" s="143"/>
      <c r="M4544" s="237"/>
      <c r="N4544" s="143"/>
      <c r="O4544" s="143"/>
      <c r="P4544" s="143"/>
      <c r="Q4544" s="143"/>
      <c r="R4544" s="143"/>
      <c r="S4544" s="143"/>
      <c r="T4544" s="143"/>
      <c r="U4544" s="143"/>
      <c r="V4544" s="143"/>
      <c r="W4544" s="90">
        <f>IF(AND($AM$17&gt;=$X4544,$AM$17&lt;=$Y4544),'TARIFA ENTREGA A DIRECCION USD'!A4544,$W4545)</f>
        <v>0</v>
      </c>
      <c r="X4544" s="90">
        <v>4535.0010000000002</v>
      </c>
      <c r="Y4544" s="90">
        <v>4536</v>
      </c>
      <c r="Z4544" s="144"/>
    </row>
    <row r="4545" spans="1:26" x14ac:dyDescent="0.2">
      <c r="A4545" s="3"/>
      <c r="B4545" s="3"/>
      <c r="C4545" s="3"/>
      <c r="D4545" s="3"/>
      <c r="E4545" s="3"/>
      <c r="F4545" s="3"/>
      <c r="G4545" s="3"/>
      <c r="I4545" s="143"/>
      <c r="J4545" s="143"/>
      <c r="K4545" s="143"/>
      <c r="L4545" s="143"/>
      <c r="M4545" s="237"/>
      <c r="N4545" s="143"/>
      <c r="O4545" s="143"/>
      <c r="P4545" s="143"/>
      <c r="Q4545" s="143"/>
      <c r="R4545" s="143"/>
      <c r="S4545" s="143"/>
      <c r="T4545" s="143"/>
      <c r="U4545" s="143"/>
      <c r="V4545" s="143"/>
      <c r="W4545" s="90">
        <f>IF(AND($AM$17&gt;=$X4545,$AM$17&lt;=$Y4545),'TARIFA ENTREGA A DIRECCION USD'!A4545,$W4546)</f>
        <v>0</v>
      </c>
      <c r="X4545" s="90">
        <v>4536.0010000000002</v>
      </c>
      <c r="Y4545" s="90">
        <v>4537</v>
      </c>
      <c r="Z4545" s="144"/>
    </row>
    <row r="4546" spans="1:26" x14ac:dyDescent="0.2">
      <c r="A4546" s="3"/>
      <c r="B4546" s="3"/>
      <c r="C4546" s="3"/>
      <c r="D4546" s="3"/>
      <c r="E4546" s="3"/>
      <c r="F4546" s="3"/>
      <c r="G4546" s="3"/>
      <c r="I4546" s="143"/>
      <c r="J4546" s="143"/>
      <c r="K4546" s="143"/>
      <c r="L4546" s="143"/>
      <c r="M4546" s="237"/>
      <c r="N4546" s="143"/>
      <c r="O4546" s="143"/>
      <c r="P4546" s="143"/>
      <c r="Q4546" s="143"/>
      <c r="R4546" s="143"/>
      <c r="S4546" s="143"/>
      <c r="T4546" s="143"/>
      <c r="U4546" s="143"/>
      <c r="V4546" s="143"/>
      <c r="W4546" s="90">
        <f>IF(AND($AM$17&gt;=$X4546,$AM$17&lt;=$Y4546),'TARIFA ENTREGA A DIRECCION USD'!A4546,$W4547)</f>
        <v>0</v>
      </c>
      <c r="X4546" s="90">
        <v>4537.0010000000002</v>
      </c>
      <c r="Y4546" s="90">
        <v>4538</v>
      </c>
      <c r="Z4546" s="144"/>
    </row>
    <row r="4547" spans="1:26" x14ac:dyDescent="0.2">
      <c r="A4547" s="3"/>
      <c r="B4547" s="3"/>
      <c r="C4547" s="3"/>
      <c r="D4547" s="3"/>
      <c r="E4547" s="3"/>
      <c r="F4547" s="3"/>
      <c r="G4547" s="3"/>
      <c r="I4547" s="143"/>
      <c r="J4547" s="143"/>
      <c r="K4547" s="143"/>
      <c r="L4547" s="143"/>
      <c r="M4547" s="237"/>
      <c r="N4547" s="143"/>
      <c r="O4547" s="143"/>
      <c r="P4547" s="143"/>
      <c r="Q4547" s="143"/>
      <c r="R4547" s="143"/>
      <c r="S4547" s="143"/>
      <c r="T4547" s="143"/>
      <c r="U4547" s="143"/>
      <c r="V4547" s="143"/>
      <c r="W4547" s="90">
        <f>IF(AND($AM$17&gt;=$X4547,$AM$17&lt;=$Y4547),'TARIFA ENTREGA A DIRECCION USD'!A4547,$W4548)</f>
        <v>0</v>
      </c>
      <c r="X4547" s="90">
        <v>4538.0010000000002</v>
      </c>
      <c r="Y4547" s="90">
        <v>4539</v>
      </c>
      <c r="Z4547" s="144"/>
    </row>
    <row r="4548" spans="1:26" x14ac:dyDescent="0.2">
      <c r="A4548" s="3"/>
      <c r="B4548" s="3"/>
      <c r="C4548" s="3"/>
      <c r="D4548" s="3"/>
      <c r="E4548" s="3"/>
      <c r="F4548" s="3"/>
      <c r="G4548" s="3"/>
      <c r="I4548" s="143"/>
      <c r="J4548" s="143"/>
      <c r="K4548" s="143"/>
      <c r="L4548" s="143"/>
      <c r="M4548" s="237"/>
      <c r="N4548" s="143"/>
      <c r="O4548" s="143"/>
      <c r="P4548" s="143"/>
      <c r="Q4548" s="143"/>
      <c r="R4548" s="143"/>
      <c r="S4548" s="143"/>
      <c r="T4548" s="143"/>
      <c r="U4548" s="143"/>
      <c r="V4548" s="143"/>
      <c r="W4548" s="90">
        <f>IF(AND($AM$17&gt;=$X4548,$AM$17&lt;=$Y4548),'TARIFA ENTREGA A DIRECCION USD'!A4548,$W4549)</f>
        <v>0</v>
      </c>
      <c r="X4548" s="90">
        <v>4539.0010000000002</v>
      </c>
      <c r="Y4548" s="90">
        <v>4540</v>
      </c>
      <c r="Z4548" s="144"/>
    </row>
    <row r="4549" spans="1:26" x14ac:dyDescent="0.2">
      <c r="A4549" s="3"/>
      <c r="B4549" s="3"/>
      <c r="C4549" s="3"/>
      <c r="D4549" s="3"/>
      <c r="E4549" s="3"/>
      <c r="F4549" s="3"/>
      <c r="G4549" s="3"/>
      <c r="I4549" s="143"/>
      <c r="J4549" s="143"/>
      <c r="K4549" s="143"/>
      <c r="L4549" s="143"/>
      <c r="M4549" s="237"/>
      <c r="N4549" s="143"/>
      <c r="O4549" s="143"/>
      <c r="P4549" s="143"/>
      <c r="Q4549" s="143"/>
      <c r="R4549" s="143"/>
      <c r="S4549" s="143"/>
      <c r="T4549" s="143"/>
      <c r="U4549" s="143"/>
      <c r="V4549" s="143"/>
      <c r="W4549" s="90">
        <f>IF(AND($AM$17&gt;=$X4549,$AM$17&lt;=$Y4549),'TARIFA ENTREGA A DIRECCION USD'!A4549,$W4550)</f>
        <v>0</v>
      </c>
      <c r="X4549" s="90">
        <v>4540.0010000000002</v>
      </c>
      <c r="Y4549" s="90">
        <v>4541</v>
      </c>
      <c r="Z4549" s="144"/>
    </row>
    <row r="4550" spans="1:26" x14ac:dyDescent="0.2">
      <c r="A4550" s="3"/>
      <c r="B4550" s="3"/>
      <c r="C4550" s="3"/>
      <c r="D4550" s="3"/>
      <c r="E4550" s="3"/>
      <c r="F4550" s="3"/>
      <c r="G4550" s="3"/>
      <c r="I4550" s="143"/>
      <c r="J4550" s="143"/>
      <c r="K4550" s="143"/>
      <c r="L4550" s="143"/>
      <c r="M4550" s="237"/>
      <c r="N4550" s="143"/>
      <c r="O4550" s="143"/>
      <c r="P4550" s="143"/>
      <c r="Q4550" s="143"/>
      <c r="R4550" s="143"/>
      <c r="S4550" s="143"/>
      <c r="T4550" s="143"/>
      <c r="U4550" s="143"/>
      <c r="V4550" s="143"/>
      <c r="W4550" s="90">
        <f>IF(AND($AM$17&gt;=$X4550,$AM$17&lt;=$Y4550),'TARIFA ENTREGA A DIRECCION USD'!A4550,$W4551)</f>
        <v>0</v>
      </c>
      <c r="X4550" s="90">
        <v>4541.0010000000002</v>
      </c>
      <c r="Y4550" s="90">
        <v>4542</v>
      </c>
      <c r="Z4550" s="144"/>
    </row>
    <row r="4551" spans="1:26" x14ac:dyDescent="0.2">
      <c r="A4551" s="3"/>
      <c r="B4551" s="3"/>
      <c r="C4551" s="3"/>
      <c r="D4551" s="3"/>
      <c r="E4551" s="3"/>
      <c r="F4551" s="3"/>
      <c r="G4551" s="3"/>
      <c r="I4551" s="143"/>
      <c r="J4551" s="143"/>
      <c r="K4551" s="143"/>
      <c r="L4551" s="143"/>
      <c r="M4551" s="237"/>
      <c r="N4551" s="143"/>
      <c r="O4551" s="143"/>
      <c r="P4551" s="143"/>
      <c r="Q4551" s="143"/>
      <c r="R4551" s="143"/>
      <c r="S4551" s="143"/>
      <c r="T4551" s="143"/>
      <c r="U4551" s="143"/>
      <c r="V4551" s="143"/>
      <c r="W4551" s="90">
        <f>IF(AND($AM$17&gt;=$X4551,$AM$17&lt;=$Y4551),'TARIFA ENTREGA A DIRECCION USD'!A4551,$W4552)</f>
        <v>0</v>
      </c>
      <c r="X4551" s="90">
        <v>4542.0010000000002</v>
      </c>
      <c r="Y4551" s="90">
        <v>4543</v>
      </c>
      <c r="Z4551" s="144"/>
    </row>
    <row r="4552" spans="1:26" x14ac:dyDescent="0.2">
      <c r="A4552" s="3"/>
      <c r="B4552" s="3"/>
      <c r="C4552" s="3"/>
      <c r="D4552" s="3"/>
      <c r="E4552" s="3"/>
      <c r="F4552" s="3"/>
      <c r="G4552" s="3"/>
      <c r="I4552" s="143"/>
      <c r="J4552" s="143"/>
      <c r="K4552" s="143"/>
      <c r="L4552" s="143"/>
      <c r="M4552" s="237"/>
      <c r="N4552" s="143"/>
      <c r="O4552" s="143"/>
      <c r="P4552" s="143"/>
      <c r="Q4552" s="143"/>
      <c r="R4552" s="143"/>
      <c r="S4552" s="143"/>
      <c r="T4552" s="143"/>
      <c r="U4552" s="143"/>
      <c r="V4552" s="143"/>
      <c r="W4552" s="90">
        <f>IF(AND($AM$17&gt;=$X4552,$AM$17&lt;=$Y4552),'TARIFA ENTREGA A DIRECCION USD'!A4552,$W4553)</f>
        <v>0</v>
      </c>
      <c r="X4552" s="90">
        <v>4543.0010000000002</v>
      </c>
      <c r="Y4552" s="90">
        <v>4544</v>
      </c>
      <c r="Z4552" s="144"/>
    </row>
    <row r="4553" spans="1:26" x14ac:dyDescent="0.2">
      <c r="A4553" s="3"/>
      <c r="B4553" s="3"/>
      <c r="C4553" s="3"/>
      <c r="D4553" s="3"/>
      <c r="E4553" s="3"/>
      <c r="F4553" s="3"/>
      <c r="G4553" s="3"/>
      <c r="I4553" s="143"/>
      <c r="J4553" s="143"/>
      <c r="K4553" s="143"/>
      <c r="L4553" s="143"/>
      <c r="M4553" s="237"/>
      <c r="N4553" s="143"/>
      <c r="O4553" s="143"/>
      <c r="P4553" s="143"/>
      <c r="Q4553" s="143"/>
      <c r="R4553" s="143"/>
      <c r="S4553" s="143"/>
      <c r="T4553" s="143"/>
      <c r="U4553" s="143"/>
      <c r="V4553" s="143"/>
      <c r="W4553" s="90">
        <f>IF(AND($AM$17&gt;=$X4553,$AM$17&lt;=$Y4553),'TARIFA ENTREGA A DIRECCION USD'!A4553,$W4554)</f>
        <v>0</v>
      </c>
      <c r="X4553" s="90">
        <v>4544.0010000000002</v>
      </c>
      <c r="Y4553" s="90">
        <v>4545</v>
      </c>
      <c r="Z4553" s="144"/>
    </row>
    <row r="4554" spans="1:26" x14ac:dyDescent="0.2">
      <c r="A4554" s="3"/>
      <c r="B4554" s="3"/>
      <c r="C4554" s="3"/>
      <c r="D4554" s="3"/>
      <c r="E4554" s="3"/>
      <c r="F4554" s="3"/>
      <c r="G4554" s="3"/>
      <c r="I4554" s="143"/>
      <c r="J4554" s="143"/>
      <c r="K4554" s="143"/>
      <c r="L4554" s="143"/>
      <c r="M4554" s="237"/>
      <c r="N4554" s="143"/>
      <c r="O4554" s="143"/>
      <c r="P4554" s="143"/>
      <c r="Q4554" s="143"/>
      <c r="R4554" s="143"/>
      <c r="S4554" s="143"/>
      <c r="T4554" s="143"/>
      <c r="U4554" s="143"/>
      <c r="V4554" s="143"/>
      <c r="W4554" s="90">
        <f>IF(AND($AM$17&gt;=$X4554,$AM$17&lt;=$Y4554),'TARIFA ENTREGA A DIRECCION USD'!A4554,$W4555)</f>
        <v>0</v>
      </c>
      <c r="X4554" s="90">
        <v>4545.0010000000002</v>
      </c>
      <c r="Y4554" s="90">
        <v>4546</v>
      </c>
      <c r="Z4554" s="144"/>
    </row>
    <row r="4555" spans="1:26" x14ac:dyDescent="0.2">
      <c r="A4555" s="3"/>
      <c r="B4555" s="3"/>
      <c r="C4555" s="3"/>
      <c r="D4555" s="3"/>
      <c r="E4555" s="3"/>
      <c r="F4555" s="3"/>
      <c r="G4555" s="3"/>
      <c r="I4555" s="143"/>
      <c r="J4555" s="143"/>
      <c r="K4555" s="143"/>
      <c r="L4555" s="143"/>
      <c r="M4555" s="237"/>
      <c r="N4555" s="143"/>
      <c r="O4555" s="143"/>
      <c r="P4555" s="143"/>
      <c r="Q4555" s="143"/>
      <c r="R4555" s="143"/>
      <c r="S4555" s="143"/>
      <c r="T4555" s="143"/>
      <c r="U4555" s="143"/>
      <c r="V4555" s="143"/>
      <c r="W4555" s="90">
        <f>IF(AND($AM$17&gt;=$X4555,$AM$17&lt;=$Y4555),'TARIFA ENTREGA A DIRECCION USD'!A4555,$W4556)</f>
        <v>0</v>
      </c>
      <c r="X4555" s="90">
        <v>4546.0010000000002</v>
      </c>
      <c r="Y4555" s="90">
        <v>4547</v>
      </c>
      <c r="Z4555" s="144"/>
    </row>
    <row r="4556" spans="1:26" x14ac:dyDescent="0.2">
      <c r="A4556" s="3"/>
      <c r="B4556" s="3"/>
      <c r="C4556" s="3"/>
      <c r="D4556" s="3"/>
      <c r="E4556" s="3"/>
      <c r="F4556" s="3"/>
      <c r="G4556" s="3"/>
      <c r="I4556" s="143"/>
      <c r="J4556" s="143"/>
      <c r="K4556" s="143"/>
      <c r="L4556" s="143"/>
      <c r="M4556" s="237"/>
      <c r="N4556" s="143"/>
      <c r="O4556" s="143"/>
      <c r="P4556" s="143"/>
      <c r="Q4556" s="143"/>
      <c r="R4556" s="143"/>
      <c r="S4556" s="143"/>
      <c r="T4556" s="143"/>
      <c r="U4556" s="143"/>
      <c r="V4556" s="143"/>
      <c r="W4556" s="90">
        <f>IF(AND($AM$17&gt;=$X4556,$AM$17&lt;=$Y4556),'TARIFA ENTREGA A DIRECCION USD'!A4556,$W4557)</f>
        <v>0</v>
      </c>
      <c r="X4556" s="90">
        <v>4547.0010000000002</v>
      </c>
      <c r="Y4556" s="90">
        <v>4548</v>
      </c>
      <c r="Z4556" s="144"/>
    </row>
    <row r="4557" spans="1:26" x14ac:dyDescent="0.2">
      <c r="A4557" s="3"/>
      <c r="B4557" s="3"/>
      <c r="C4557" s="3"/>
      <c r="D4557" s="3"/>
      <c r="E4557" s="3"/>
      <c r="F4557" s="3"/>
      <c r="G4557" s="3"/>
      <c r="I4557" s="143"/>
      <c r="J4557" s="143"/>
      <c r="K4557" s="143"/>
      <c r="L4557" s="143"/>
      <c r="M4557" s="237"/>
      <c r="N4557" s="143"/>
      <c r="O4557" s="143"/>
      <c r="P4557" s="143"/>
      <c r="Q4557" s="143"/>
      <c r="R4557" s="143"/>
      <c r="S4557" s="143"/>
      <c r="T4557" s="143"/>
      <c r="U4557" s="143"/>
      <c r="V4557" s="143"/>
      <c r="W4557" s="90">
        <f>IF(AND($AM$17&gt;=$X4557,$AM$17&lt;=$Y4557),'TARIFA ENTREGA A DIRECCION USD'!A4557,$W4558)</f>
        <v>0</v>
      </c>
      <c r="X4557" s="90">
        <v>4548.0010000000002</v>
      </c>
      <c r="Y4557" s="90">
        <v>4549</v>
      </c>
      <c r="Z4557" s="144"/>
    </row>
    <row r="4558" spans="1:26" x14ac:dyDescent="0.2">
      <c r="A4558" s="3"/>
      <c r="B4558" s="3"/>
      <c r="C4558" s="3"/>
      <c r="D4558" s="3"/>
      <c r="E4558" s="3"/>
      <c r="F4558" s="3"/>
      <c r="G4558" s="3"/>
      <c r="I4558" s="143"/>
      <c r="J4558" s="143"/>
      <c r="K4558" s="143"/>
      <c r="L4558" s="143"/>
      <c r="M4558" s="237"/>
      <c r="N4558" s="143"/>
      <c r="O4558" s="143"/>
      <c r="P4558" s="143"/>
      <c r="Q4558" s="143"/>
      <c r="R4558" s="143"/>
      <c r="S4558" s="143"/>
      <c r="T4558" s="143"/>
      <c r="U4558" s="143"/>
      <c r="V4558" s="143"/>
      <c r="W4558" s="90">
        <f>IF(AND($AM$17&gt;=$X4558,$AM$17&lt;=$Y4558),'TARIFA ENTREGA A DIRECCION USD'!A4558,$W4559)</f>
        <v>0</v>
      </c>
      <c r="X4558" s="90">
        <v>4549.0010000000002</v>
      </c>
      <c r="Y4558" s="90">
        <v>4550</v>
      </c>
      <c r="Z4558" s="144"/>
    </row>
    <row r="4559" spans="1:26" x14ac:dyDescent="0.2">
      <c r="A4559" s="3"/>
      <c r="B4559" s="3"/>
      <c r="C4559" s="3"/>
      <c r="D4559" s="3"/>
      <c r="E4559" s="3"/>
      <c r="F4559" s="3"/>
      <c r="G4559" s="3"/>
      <c r="I4559" s="143"/>
      <c r="J4559" s="143"/>
      <c r="K4559" s="143"/>
      <c r="L4559" s="143"/>
      <c r="M4559" s="237"/>
      <c r="N4559" s="143"/>
      <c r="O4559" s="143"/>
      <c r="P4559" s="143"/>
      <c r="Q4559" s="143"/>
      <c r="R4559" s="143"/>
      <c r="S4559" s="143"/>
      <c r="T4559" s="143"/>
      <c r="U4559" s="143"/>
      <c r="V4559" s="143"/>
      <c r="W4559" s="90">
        <f>IF(AND($AM$17&gt;=$X4559,$AM$17&lt;=$Y4559),'TARIFA ENTREGA A DIRECCION USD'!A4559,$W4560)</f>
        <v>0</v>
      </c>
      <c r="X4559" s="90">
        <v>4550.0010000000002</v>
      </c>
      <c r="Y4559" s="90">
        <v>4551</v>
      </c>
      <c r="Z4559" s="144"/>
    </row>
    <row r="4560" spans="1:26" x14ac:dyDescent="0.2">
      <c r="A4560" s="3"/>
      <c r="B4560" s="3"/>
      <c r="C4560" s="3"/>
      <c r="D4560" s="3"/>
      <c r="E4560" s="3"/>
      <c r="F4560" s="3"/>
      <c r="G4560" s="3"/>
      <c r="I4560" s="143"/>
      <c r="J4560" s="143"/>
      <c r="K4560" s="143"/>
      <c r="L4560" s="143"/>
      <c r="M4560" s="237"/>
      <c r="N4560" s="143"/>
      <c r="O4560" s="143"/>
      <c r="P4560" s="143"/>
      <c r="Q4560" s="143"/>
      <c r="R4560" s="143"/>
      <c r="S4560" s="143"/>
      <c r="T4560" s="143"/>
      <c r="U4560" s="143"/>
      <c r="V4560" s="143"/>
      <c r="W4560" s="90">
        <f>IF(AND($AM$17&gt;=$X4560,$AM$17&lt;=$Y4560),'TARIFA ENTREGA A DIRECCION USD'!A4560,$W4561)</f>
        <v>0</v>
      </c>
      <c r="X4560" s="90">
        <v>4551.0010000000002</v>
      </c>
      <c r="Y4560" s="90">
        <v>4552</v>
      </c>
      <c r="Z4560" s="144"/>
    </row>
    <row r="4561" spans="1:26" x14ac:dyDescent="0.2">
      <c r="A4561" s="3"/>
      <c r="B4561" s="3"/>
      <c r="C4561" s="3"/>
      <c r="D4561" s="3"/>
      <c r="E4561" s="3"/>
      <c r="F4561" s="3"/>
      <c r="G4561" s="3"/>
      <c r="I4561" s="143"/>
      <c r="J4561" s="143"/>
      <c r="K4561" s="143"/>
      <c r="L4561" s="143"/>
      <c r="M4561" s="237"/>
      <c r="N4561" s="143"/>
      <c r="O4561" s="143"/>
      <c r="P4561" s="143"/>
      <c r="Q4561" s="143"/>
      <c r="R4561" s="143"/>
      <c r="S4561" s="143"/>
      <c r="T4561" s="143"/>
      <c r="U4561" s="143"/>
      <c r="V4561" s="143"/>
      <c r="W4561" s="90">
        <f>IF(AND($AM$17&gt;=$X4561,$AM$17&lt;=$Y4561),'TARIFA ENTREGA A DIRECCION USD'!A4561,$W4562)</f>
        <v>0</v>
      </c>
      <c r="X4561" s="90">
        <v>4552.0010000000002</v>
      </c>
      <c r="Y4561" s="90">
        <v>4553</v>
      </c>
      <c r="Z4561" s="144"/>
    </row>
    <row r="4562" spans="1:26" x14ac:dyDescent="0.2">
      <c r="A4562" s="3"/>
      <c r="B4562" s="3"/>
      <c r="C4562" s="3"/>
      <c r="D4562" s="3"/>
      <c r="E4562" s="3"/>
      <c r="F4562" s="3"/>
      <c r="G4562" s="3"/>
      <c r="I4562" s="143"/>
      <c r="J4562" s="143"/>
      <c r="K4562" s="143"/>
      <c r="L4562" s="143"/>
      <c r="M4562" s="237"/>
      <c r="N4562" s="143"/>
      <c r="O4562" s="143"/>
      <c r="P4562" s="143"/>
      <c r="Q4562" s="143"/>
      <c r="R4562" s="143"/>
      <c r="S4562" s="143"/>
      <c r="T4562" s="143"/>
      <c r="U4562" s="143"/>
      <c r="V4562" s="143"/>
      <c r="W4562" s="90">
        <f>IF(AND($AM$17&gt;=$X4562,$AM$17&lt;=$Y4562),'TARIFA ENTREGA A DIRECCION USD'!A4562,$W4563)</f>
        <v>0</v>
      </c>
      <c r="X4562" s="90">
        <v>4553.0010000000002</v>
      </c>
      <c r="Y4562" s="90">
        <v>4554</v>
      </c>
      <c r="Z4562" s="144"/>
    </row>
    <row r="4563" spans="1:26" x14ac:dyDescent="0.2">
      <c r="A4563" s="3"/>
      <c r="B4563" s="3"/>
      <c r="C4563" s="3"/>
      <c r="D4563" s="3"/>
      <c r="E4563" s="3"/>
      <c r="F4563" s="3"/>
      <c r="G4563" s="3"/>
      <c r="I4563" s="143"/>
      <c r="J4563" s="143"/>
      <c r="K4563" s="143"/>
      <c r="L4563" s="143"/>
      <c r="M4563" s="237"/>
      <c r="N4563" s="143"/>
      <c r="O4563" s="143"/>
      <c r="P4563" s="143"/>
      <c r="Q4563" s="143"/>
      <c r="R4563" s="143"/>
      <c r="S4563" s="143"/>
      <c r="T4563" s="143"/>
      <c r="U4563" s="143"/>
      <c r="V4563" s="143"/>
      <c r="W4563" s="90">
        <f>IF(AND($AM$17&gt;=$X4563,$AM$17&lt;=$Y4563),'TARIFA ENTREGA A DIRECCION USD'!A4563,$W4564)</f>
        <v>0</v>
      </c>
      <c r="X4563" s="90">
        <v>4554.0010000000002</v>
      </c>
      <c r="Y4563" s="90">
        <v>4555</v>
      </c>
      <c r="Z4563" s="144"/>
    </row>
    <row r="4564" spans="1:26" x14ac:dyDescent="0.2">
      <c r="A4564" s="3"/>
      <c r="B4564" s="3"/>
      <c r="C4564" s="3"/>
      <c r="D4564" s="3"/>
      <c r="E4564" s="3"/>
      <c r="F4564" s="3"/>
      <c r="G4564" s="3"/>
      <c r="I4564" s="143"/>
      <c r="J4564" s="143"/>
      <c r="K4564" s="143"/>
      <c r="L4564" s="143"/>
      <c r="M4564" s="237"/>
      <c r="N4564" s="143"/>
      <c r="O4564" s="143"/>
      <c r="P4564" s="143"/>
      <c r="Q4564" s="143"/>
      <c r="R4564" s="143"/>
      <c r="S4564" s="143"/>
      <c r="T4564" s="143"/>
      <c r="U4564" s="143"/>
      <c r="V4564" s="143"/>
      <c r="W4564" s="90">
        <f>IF(AND($AM$17&gt;=$X4564,$AM$17&lt;=$Y4564),'TARIFA ENTREGA A DIRECCION USD'!A4564,$W4565)</f>
        <v>0</v>
      </c>
      <c r="X4564" s="90">
        <v>4555.0010000000002</v>
      </c>
      <c r="Y4564" s="90">
        <v>4556</v>
      </c>
      <c r="Z4564" s="144"/>
    </row>
    <row r="4565" spans="1:26" x14ac:dyDescent="0.2">
      <c r="A4565" s="3"/>
      <c r="B4565" s="3"/>
      <c r="C4565" s="3"/>
      <c r="D4565" s="3"/>
      <c r="E4565" s="3"/>
      <c r="F4565" s="3"/>
      <c r="G4565" s="3"/>
      <c r="I4565" s="143"/>
      <c r="J4565" s="143"/>
      <c r="K4565" s="143"/>
      <c r="L4565" s="143"/>
      <c r="M4565" s="237"/>
      <c r="N4565" s="143"/>
      <c r="O4565" s="143"/>
      <c r="P4565" s="143"/>
      <c r="Q4565" s="143"/>
      <c r="R4565" s="143"/>
      <c r="S4565" s="143"/>
      <c r="T4565" s="143"/>
      <c r="U4565" s="143"/>
      <c r="V4565" s="143"/>
      <c r="W4565" s="90">
        <f>IF(AND($AM$17&gt;=$X4565,$AM$17&lt;=$Y4565),'TARIFA ENTREGA A DIRECCION USD'!A4565,$W4566)</f>
        <v>0</v>
      </c>
      <c r="X4565" s="90">
        <v>4556.0010000000002</v>
      </c>
      <c r="Y4565" s="90">
        <v>4557</v>
      </c>
      <c r="Z4565" s="144"/>
    </row>
    <row r="4566" spans="1:26" x14ac:dyDescent="0.2">
      <c r="A4566" s="3"/>
      <c r="B4566" s="3"/>
      <c r="C4566" s="3"/>
      <c r="D4566" s="3"/>
      <c r="E4566" s="3"/>
      <c r="F4566" s="3"/>
      <c r="G4566" s="3"/>
      <c r="I4566" s="143"/>
      <c r="J4566" s="143"/>
      <c r="K4566" s="143"/>
      <c r="L4566" s="143"/>
      <c r="M4566" s="237"/>
      <c r="N4566" s="143"/>
      <c r="O4566" s="143"/>
      <c r="P4566" s="143"/>
      <c r="Q4566" s="143"/>
      <c r="R4566" s="143"/>
      <c r="S4566" s="143"/>
      <c r="T4566" s="143"/>
      <c r="U4566" s="143"/>
      <c r="V4566" s="143"/>
      <c r="W4566" s="90">
        <f>IF(AND($AM$17&gt;=$X4566,$AM$17&lt;=$Y4566),'TARIFA ENTREGA A DIRECCION USD'!A4566,$W4567)</f>
        <v>0</v>
      </c>
      <c r="X4566" s="90">
        <v>4557.0010000000002</v>
      </c>
      <c r="Y4566" s="90">
        <v>4558</v>
      </c>
      <c r="Z4566" s="144"/>
    </row>
    <row r="4567" spans="1:26" x14ac:dyDescent="0.2">
      <c r="A4567" s="3"/>
      <c r="B4567" s="3"/>
      <c r="C4567" s="3"/>
      <c r="D4567" s="3"/>
      <c r="E4567" s="3"/>
      <c r="F4567" s="3"/>
      <c r="G4567" s="3"/>
      <c r="I4567" s="143"/>
      <c r="J4567" s="143"/>
      <c r="K4567" s="143"/>
      <c r="L4567" s="143"/>
      <c r="M4567" s="237"/>
      <c r="N4567" s="143"/>
      <c r="O4567" s="143"/>
      <c r="P4567" s="143"/>
      <c r="Q4567" s="143"/>
      <c r="R4567" s="143"/>
      <c r="S4567" s="143"/>
      <c r="T4567" s="143"/>
      <c r="U4567" s="143"/>
      <c r="V4567" s="143"/>
      <c r="W4567" s="90">
        <f>IF(AND($AM$17&gt;=$X4567,$AM$17&lt;=$Y4567),'TARIFA ENTREGA A DIRECCION USD'!A4567,$W4568)</f>
        <v>0</v>
      </c>
      <c r="X4567" s="90">
        <v>4558.0010000000002</v>
      </c>
      <c r="Y4567" s="90">
        <v>4559</v>
      </c>
      <c r="Z4567" s="144"/>
    </row>
    <row r="4568" spans="1:26" x14ac:dyDescent="0.2">
      <c r="A4568" s="3"/>
      <c r="B4568" s="3"/>
      <c r="C4568" s="3"/>
      <c r="D4568" s="3"/>
      <c r="E4568" s="3"/>
      <c r="F4568" s="3"/>
      <c r="G4568" s="3"/>
      <c r="I4568" s="143"/>
      <c r="J4568" s="143"/>
      <c r="K4568" s="143"/>
      <c r="L4568" s="143"/>
      <c r="M4568" s="237"/>
      <c r="N4568" s="143"/>
      <c r="O4568" s="143"/>
      <c r="P4568" s="143"/>
      <c r="Q4568" s="143"/>
      <c r="R4568" s="143"/>
      <c r="S4568" s="143"/>
      <c r="T4568" s="143"/>
      <c r="U4568" s="143"/>
      <c r="V4568" s="143"/>
      <c r="W4568" s="90">
        <f>IF(AND($AM$17&gt;=$X4568,$AM$17&lt;=$Y4568),'TARIFA ENTREGA A DIRECCION USD'!A4568,$W4569)</f>
        <v>0</v>
      </c>
      <c r="X4568" s="90">
        <v>4559.0010000000002</v>
      </c>
      <c r="Y4568" s="90">
        <v>4560</v>
      </c>
      <c r="Z4568" s="144"/>
    </row>
    <row r="4569" spans="1:26" x14ac:dyDescent="0.2">
      <c r="A4569" s="3"/>
      <c r="B4569" s="3"/>
      <c r="C4569" s="3"/>
      <c r="D4569" s="3"/>
      <c r="E4569" s="3"/>
      <c r="F4569" s="3"/>
      <c r="G4569" s="3"/>
      <c r="I4569" s="143"/>
      <c r="J4569" s="143"/>
      <c r="K4569" s="143"/>
      <c r="L4569" s="143"/>
      <c r="M4569" s="237"/>
      <c r="N4569" s="143"/>
      <c r="O4569" s="143"/>
      <c r="P4569" s="143"/>
      <c r="Q4569" s="143"/>
      <c r="R4569" s="143"/>
      <c r="S4569" s="143"/>
      <c r="T4569" s="143"/>
      <c r="U4569" s="143"/>
      <c r="V4569" s="143"/>
      <c r="W4569" s="90">
        <f>IF(AND($AM$17&gt;=$X4569,$AM$17&lt;=$Y4569),'TARIFA ENTREGA A DIRECCION USD'!A4569,$W4570)</f>
        <v>0</v>
      </c>
      <c r="X4569" s="90">
        <v>4560.0010000000002</v>
      </c>
      <c r="Y4569" s="90">
        <v>4561</v>
      </c>
      <c r="Z4569" s="144"/>
    </row>
    <row r="4570" spans="1:26" x14ac:dyDescent="0.2">
      <c r="A4570" s="3"/>
      <c r="B4570" s="3"/>
      <c r="C4570" s="3"/>
      <c r="D4570" s="3"/>
      <c r="E4570" s="3"/>
      <c r="F4570" s="3"/>
      <c r="G4570" s="3"/>
      <c r="I4570" s="143"/>
      <c r="J4570" s="143"/>
      <c r="K4570" s="143"/>
      <c r="L4570" s="143"/>
      <c r="M4570" s="237"/>
      <c r="N4570" s="143"/>
      <c r="O4570" s="143"/>
      <c r="P4570" s="143"/>
      <c r="Q4570" s="143"/>
      <c r="R4570" s="143"/>
      <c r="S4570" s="143"/>
      <c r="T4570" s="143"/>
      <c r="U4570" s="143"/>
      <c r="V4570" s="143"/>
      <c r="W4570" s="90">
        <f>IF(AND($AM$17&gt;=$X4570,$AM$17&lt;=$Y4570),'TARIFA ENTREGA A DIRECCION USD'!A4570,$W4571)</f>
        <v>0</v>
      </c>
      <c r="X4570" s="90">
        <v>4561.0010000000002</v>
      </c>
      <c r="Y4570" s="90">
        <v>4562</v>
      </c>
      <c r="Z4570" s="144"/>
    </row>
    <row r="4571" spans="1:26" x14ac:dyDescent="0.2">
      <c r="A4571" s="3"/>
      <c r="B4571" s="3"/>
      <c r="C4571" s="3"/>
      <c r="D4571" s="3"/>
      <c r="E4571" s="3"/>
      <c r="F4571" s="3"/>
      <c r="G4571" s="3"/>
      <c r="I4571" s="143"/>
      <c r="J4571" s="143"/>
      <c r="K4571" s="143"/>
      <c r="L4571" s="143"/>
      <c r="M4571" s="237"/>
      <c r="N4571" s="143"/>
      <c r="O4571" s="143"/>
      <c r="P4571" s="143"/>
      <c r="Q4571" s="143"/>
      <c r="R4571" s="143"/>
      <c r="S4571" s="143"/>
      <c r="T4571" s="143"/>
      <c r="U4571" s="143"/>
      <c r="V4571" s="143"/>
      <c r="W4571" s="90">
        <f>IF(AND($AM$17&gt;=$X4571,$AM$17&lt;=$Y4571),'TARIFA ENTREGA A DIRECCION USD'!A4571,$W4572)</f>
        <v>0</v>
      </c>
      <c r="X4571" s="90">
        <v>4562.0010000000002</v>
      </c>
      <c r="Y4571" s="90">
        <v>4563</v>
      </c>
      <c r="Z4571" s="144"/>
    </row>
    <row r="4572" spans="1:26" x14ac:dyDescent="0.2">
      <c r="A4572" s="3"/>
      <c r="B4572" s="3"/>
      <c r="C4572" s="3"/>
      <c r="D4572" s="3"/>
      <c r="E4572" s="3"/>
      <c r="F4572" s="3"/>
      <c r="G4572" s="3"/>
      <c r="I4572" s="143"/>
      <c r="J4572" s="143"/>
      <c r="K4572" s="143"/>
      <c r="L4572" s="143"/>
      <c r="M4572" s="237"/>
      <c r="N4572" s="143"/>
      <c r="O4572" s="143"/>
      <c r="P4572" s="143"/>
      <c r="Q4572" s="143"/>
      <c r="R4572" s="143"/>
      <c r="S4572" s="143"/>
      <c r="T4572" s="143"/>
      <c r="U4572" s="143"/>
      <c r="V4572" s="143"/>
      <c r="W4572" s="90">
        <f>IF(AND($AM$17&gt;=$X4572,$AM$17&lt;=$Y4572),'TARIFA ENTREGA A DIRECCION USD'!A4572,$W4573)</f>
        <v>0</v>
      </c>
      <c r="X4572" s="90">
        <v>4563.0010000000002</v>
      </c>
      <c r="Y4572" s="90">
        <v>4564</v>
      </c>
      <c r="Z4572" s="144"/>
    </row>
    <row r="4573" spans="1:26" x14ac:dyDescent="0.2">
      <c r="A4573" s="3"/>
      <c r="B4573" s="3"/>
      <c r="C4573" s="3"/>
      <c r="D4573" s="3"/>
      <c r="E4573" s="3"/>
      <c r="F4573" s="3"/>
      <c r="G4573" s="3"/>
      <c r="I4573" s="143"/>
      <c r="J4573" s="143"/>
      <c r="K4573" s="143"/>
      <c r="L4573" s="143"/>
      <c r="M4573" s="237"/>
      <c r="N4573" s="143"/>
      <c r="O4573" s="143"/>
      <c r="P4573" s="143"/>
      <c r="Q4573" s="143"/>
      <c r="R4573" s="143"/>
      <c r="S4573" s="143"/>
      <c r="T4573" s="143"/>
      <c r="U4573" s="143"/>
      <c r="V4573" s="143"/>
      <c r="W4573" s="90">
        <f>IF(AND($AM$17&gt;=$X4573,$AM$17&lt;=$Y4573),'TARIFA ENTREGA A DIRECCION USD'!A4573,$W4574)</f>
        <v>0</v>
      </c>
      <c r="X4573" s="90">
        <v>4564.0010000000002</v>
      </c>
      <c r="Y4573" s="90">
        <v>4565</v>
      </c>
      <c r="Z4573" s="144"/>
    </row>
    <row r="4574" spans="1:26" x14ac:dyDescent="0.2">
      <c r="A4574" s="3"/>
      <c r="B4574" s="3"/>
      <c r="C4574" s="3"/>
      <c r="D4574" s="3"/>
      <c r="E4574" s="3"/>
      <c r="F4574" s="3"/>
      <c r="G4574" s="3"/>
      <c r="I4574" s="143"/>
      <c r="J4574" s="143"/>
      <c r="K4574" s="143"/>
      <c r="L4574" s="143"/>
      <c r="M4574" s="237"/>
      <c r="N4574" s="143"/>
      <c r="O4574" s="143"/>
      <c r="P4574" s="143"/>
      <c r="Q4574" s="143"/>
      <c r="R4574" s="143"/>
      <c r="S4574" s="143"/>
      <c r="T4574" s="143"/>
      <c r="U4574" s="143"/>
      <c r="V4574" s="143"/>
      <c r="W4574" s="90">
        <f>IF(AND($AM$17&gt;=$X4574,$AM$17&lt;=$Y4574),'TARIFA ENTREGA A DIRECCION USD'!A4574,$W4575)</f>
        <v>0</v>
      </c>
      <c r="X4574" s="90">
        <v>4565.0010000000002</v>
      </c>
      <c r="Y4574" s="90">
        <v>4566</v>
      </c>
      <c r="Z4574" s="144"/>
    </row>
    <row r="4575" spans="1:26" x14ac:dyDescent="0.2">
      <c r="A4575" s="3"/>
      <c r="B4575" s="3"/>
      <c r="C4575" s="3"/>
      <c r="D4575" s="3"/>
      <c r="E4575" s="3"/>
      <c r="F4575" s="3"/>
      <c r="G4575" s="3"/>
      <c r="I4575" s="143"/>
      <c r="J4575" s="143"/>
      <c r="K4575" s="143"/>
      <c r="L4575" s="143"/>
      <c r="M4575" s="237"/>
      <c r="N4575" s="143"/>
      <c r="O4575" s="143"/>
      <c r="P4575" s="143"/>
      <c r="Q4575" s="143"/>
      <c r="R4575" s="143"/>
      <c r="S4575" s="143"/>
      <c r="T4575" s="143"/>
      <c r="U4575" s="143"/>
      <c r="V4575" s="143"/>
      <c r="W4575" s="90">
        <f>IF(AND($AM$17&gt;=$X4575,$AM$17&lt;=$Y4575),'TARIFA ENTREGA A DIRECCION USD'!A4575,$W4576)</f>
        <v>0</v>
      </c>
      <c r="X4575" s="90">
        <v>4566.0010000000002</v>
      </c>
      <c r="Y4575" s="90">
        <v>4567</v>
      </c>
      <c r="Z4575" s="144"/>
    </row>
    <row r="4576" spans="1:26" x14ac:dyDescent="0.2">
      <c r="A4576" s="3"/>
      <c r="B4576" s="3"/>
      <c r="C4576" s="3"/>
      <c r="D4576" s="3"/>
      <c r="E4576" s="3"/>
      <c r="F4576" s="3"/>
      <c r="G4576" s="3"/>
      <c r="I4576" s="143"/>
      <c r="J4576" s="143"/>
      <c r="K4576" s="143"/>
      <c r="L4576" s="143"/>
      <c r="M4576" s="237"/>
      <c r="N4576" s="143"/>
      <c r="O4576" s="143"/>
      <c r="P4576" s="143"/>
      <c r="Q4576" s="143"/>
      <c r="R4576" s="143"/>
      <c r="S4576" s="143"/>
      <c r="T4576" s="143"/>
      <c r="U4576" s="143"/>
      <c r="V4576" s="143"/>
      <c r="W4576" s="90">
        <f>IF(AND($AM$17&gt;=$X4576,$AM$17&lt;=$Y4576),'TARIFA ENTREGA A DIRECCION USD'!A4576,$W4577)</f>
        <v>0</v>
      </c>
      <c r="X4576" s="90">
        <v>4567.0010000000002</v>
      </c>
      <c r="Y4576" s="90">
        <v>4568</v>
      </c>
      <c r="Z4576" s="144"/>
    </row>
    <row r="4577" spans="1:26" x14ac:dyDescent="0.2">
      <c r="A4577" s="3"/>
      <c r="B4577" s="3"/>
      <c r="C4577" s="3"/>
      <c r="D4577" s="3"/>
      <c r="E4577" s="3"/>
      <c r="F4577" s="3"/>
      <c r="G4577" s="3"/>
      <c r="I4577" s="143"/>
      <c r="J4577" s="143"/>
      <c r="K4577" s="143"/>
      <c r="L4577" s="143"/>
      <c r="M4577" s="237"/>
      <c r="N4577" s="143"/>
      <c r="O4577" s="143"/>
      <c r="P4577" s="143"/>
      <c r="Q4577" s="143"/>
      <c r="R4577" s="143"/>
      <c r="S4577" s="143"/>
      <c r="T4577" s="143"/>
      <c r="U4577" s="143"/>
      <c r="V4577" s="143"/>
      <c r="W4577" s="90">
        <f>IF(AND($AM$17&gt;=$X4577,$AM$17&lt;=$Y4577),'TARIFA ENTREGA A DIRECCION USD'!A4577,$W4578)</f>
        <v>0</v>
      </c>
      <c r="X4577" s="90">
        <v>4568.0010000000002</v>
      </c>
      <c r="Y4577" s="90">
        <v>4569</v>
      </c>
      <c r="Z4577" s="144"/>
    </row>
    <row r="4578" spans="1:26" x14ac:dyDescent="0.2">
      <c r="A4578" s="3"/>
      <c r="B4578" s="3"/>
      <c r="C4578" s="3"/>
      <c r="D4578" s="3"/>
      <c r="E4578" s="3"/>
      <c r="F4578" s="3"/>
      <c r="G4578" s="3"/>
      <c r="I4578" s="143"/>
      <c r="J4578" s="143"/>
      <c r="K4578" s="143"/>
      <c r="L4578" s="143"/>
      <c r="M4578" s="237"/>
      <c r="N4578" s="143"/>
      <c r="O4578" s="143"/>
      <c r="P4578" s="143"/>
      <c r="Q4578" s="143"/>
      <c r="R4578" s="143"/>
      <c r="S4578" s="143"/>
      <c r="T4578" s="143"/>
      <c r="U4578" s="143"/>
      <c r="V4578" s="143"/>
      <c r="W4578" s="90">
        <f>IF(AND($AM$17&gt;=$X4578,$AM$17&lt;=$Y4578),'TARIFA ENTREGA A DIRECCION USD'!A4578,$W4579)</f>
        <v>0</v>
      </c>
      <c r="X4578" s="90">
        <v>4569.0010000000002</v>
      </c>
      <c r="Y4578" s="90">
        <v>4570</v>
      </c>
      <c r="Z4578" s="144"/>
    </row>
    <row r="4579" spans="1:26" x14ac:dyDescent="0.2">
      <c r="A4579" s="3"/>
      <c r="B4579" s="3"/>
      <c r="C4579" s="3"/>
      <c r="D4579" s="3"/>
      <c r="E4579" s="3"/>
      <c r="F4579" s="3"/>
      <c r="G4579" s="3"/>
      <c r="I4579" s="143"/>
      <c r="J4579" s="143"/>
      <c r="K4579" s="143"/>
      <c r="L4579" s="143"/>
      <c r="M4579" s="237"/>
      <c r="N4579" s="143"/>
      <c r="O4579" s="143"/>
      <c r="P4579" s="143"/>
      <c r="Q4579" s="143"/>
      <c r="R4579" s="143"/>
      <c r="S4579" s="143"/>
      <c r="T4579" s="143"/>
      <c r="U4579" s="143"/>
      <c r="V4579" s="143"/>
      <c r="W4579" s="90">
        <f>IF(AND($AM$17&gt;=$X4579,$AM$17&lt;=$Y4579),'TARIFA ENTREGA A DIRECCION USD'!A4579,$W4580)</f>
        <v>0</v>
      </c>
      <c r="X4579" s="90">
        <v>4570.0010000000002</v>
      </c>
      <c r="Y4579" s="90">
        <v>4571</v>
      </c>
      <c r="Z4579" s="144"/>
    </row>
    <row r="4580" spans="1:26" x14ac:dyDescent="0.2">
      <c r="A4580" s="3"/>
      <c r="B4580" s="3"/>
      <c r="C4580" s="3"/>
      <c r="D4580" s="3"/>
      <c r="E4580" s="3"/>
      <c r="F4580" s="3"/>
      <c r="G4580" s="3"/>
      <c r="I4580" s="143"/>
      <c r="J4580" s="143"/>
      <c r="K4580" s="143"/>
      <c r="L4580" s="143"/>
      <c r="M4580" s="237"/>
      <c r="N4580" s="143"/>
      <c r="O4580" s="143"/>
      <c r="P4580" s="143"/>
      <c r="Q4580" s="143"/>
      <c r="R4580" s="143"/>
      <c r="S4580" s="143"/>
      <c r="T4580" s="143"/>
      <c r="U4580" s="143"/>
      <c r="V4580" s="143"/>
      <c r="W4580" s="90">
        <f>IF(AND($AM$17&gt;=$X4580,$AM$17&lt;=$Y4580),'TARIFA ENTREGA A DIRECCION USD'!A4580,$W4581)</f>
        <v>0</v>
      </c>
      <c r="X4580" s="90">
        <v>4571.0010000000002</v>
      </c>
      <c r="Y4580" s="90">
        <v>4572</v>
      </c>
      <c r="Z4580" s="144"/>
    </row>
    <row r="4581" spans="1:26" x14ac:dyDescent="0.2">
      <c r="A4581" s="3"/>
      <c r="B4581" s="3"/>
      <c r="C4581" s="3"/>
      <c r="D4581" s="3"/>
      <c r="E4581" s="3"/>
      <c r="F4581" s="3"/>
      <c r="G4581" s="3"/>
      <c r="I4581" s="143"/>
      <c r="J4581" s="143"/>
      <c r="K4581" s="143"/>
      <c r="L4581" s="143"/>
      <c r="M4581" s="237"/>
      <c r="N4581" s="143"/>
      <c r="O4581" s="143"/>
      <c r="P4581" s="143"/>
      <c r="Q4581" s="143"/>
      <c r="R4581" s="143"/>
      <c r="S4581" s="143"/>
      <c r="T4581" s="143"/>
      <c r="U4581" s="143"/>
      <c r="V4581" s="143"/>
      <c r="W4581" s="90">
        <f>IF(AND($AM$17&gt;=$X4581,$AM$17&lt;=$Y4581),'TARIFA ENTREGA A DIRECCION USD'!A4581,$W4582)</f>
        <v>0</v>
      </c>
      <c r="X4581" s="90">
        <v>4572.0010000000002</v>
      </c>
      <c r="Y4581" s="90">
        <v>4573</v>
      </c>
      <c r="Z4581" s="144"/>
    </row>
    <row r="4582" spans="1:26" x14ac:dyDescent="0.2">
      <c r="A4582" s="3"/>
      <c r="B4582" s="3"/>
      <c r="C4582" s="3"/>
      <c r="D4582" s="3"/>
      <c r="E4582" s="3"/>
      <c r="F4582" s="3"/>
      <c r="G4582" s="3"/>
      <c r="I4582" s="143"/>
      <c r="J4582" s="143"/>
      <c r="K4582" s="143"/>
      <c r="L4582" s="143"/>
      <c r="M4582" s="237"/>
      <c r="N4582" s="143"/>
      <c r="O4582" s="143"/>
      <c r="P4582" s="143"/>
      <c r="Q4582" s="143"/>
      <c r="R4582" s="143"/>
      <c r="S4582" s="143"/>
      <c r="T4582" s="143"/>
      <c r="U4582" s="143"/>
      <c r="V4582" s="143"/>
      <c r="W4582" s="90">
        <f>IF(AND($AM$17&gt;=$X4582,$AM$17&lt;=$Y4582),'TARIFA ENTREGA A DIRECCION USD'!A4582,$W4583)</f>
        <v>0</v>
      </c>
      <c r="X4582" s="90">
        <v>4573.0010000000002</v>
      </c>
      <c r="Y4582" s="90">
        <v>4574</v>
      </c>
      <c r="Z4582" s="144"/>
    </row>
    <row r="4583" spans="1:26" x14ac:dyDescent="0.2">
      <c r="A4583" s="3"/>
      <c r="B4583" s="3"/>
      <c r="C4583" s="3"/>
      <c r="D4583" s="3"/>
      <c r="E4583" s="3"/>
      <c r="F4583" s="3"/>
      <c r="G4583" s="3"/>
      <c r="I4583" s="143"/>
      <c r="J4583" s="143"/>
      <c r="K4583" s="143"/>
      <c r="L4583" s="143"/>
      <c r="M4583" s="237"/>
      <c r="N4583" s="143"/>
      <c r="O4583" s="143"/>
      <c r="P4583" s="143"/>
      <c r="Q4583" s="143"/>
      <c r="R4583" s="143"/>
      <c r="S4583" s="143"/>
      <c r="T4583" s="143"/>
      <c r="U4583" s="143"/>
      <c r="V4583" s="143"/>
      <c r="W4583" s="90">
        <f>IF(AND($AM$17&gt;=$X4583,$AM$17&lt;=$Y4583),'TARIFA ENTREGA A DIRECCION USD'!A4583,$W4584)</f>
        <v>0</v>
      </c>
      <c r="X4583" s="90">
        <v>4574.0010000000002</v>
      </c>
      <c r="Y4583" s="90">
        <v>4575</v>
      </c>
      <c r="Z4583" s="144"/>
    </row>
    <row r="4584" spans="1:26" x14ac:dyDescent="0.2">
      <c r="A4584" s="3"/>
      <c r="B4584" s="3"/>
      <c r="C4584" s="3"/>
      <c r="D4584" s="3"/>
      <c r="E4584" s="3"/>
      <c r="F4584" s="3"/>
      <c r="G4584" s="3"/>
      <c r="I4584" s="143"/>
      <c r="J4584" s="143"/>
      <c r="K4584" s="143"/>
      <c r="L4584" s="143"/>
      <c r="M4584" s="237"/>
      <c r="N4584" s="143"/>
      <c r="O4584" s="143"/>
      <c r="P4584" s="143"/>
      <c r="Q4584" s="143"/>
      <c r="R4584" s="143"/>
      <c r="S4584" s="143"/>
      <c r="T4584" s="143"/>
      <c r="U4584" s="143"/>
      <c r="V4584" s="143"/>
      <c r="W4584" s="90">
        <f>IF(AND($AM$17&gt;=$X4584,$AM$17&lt;=$Y4584),'TARIFA ENTREGA A DIRECCION USD'!A4584,$W4585)</f>
        <v>0</v>
      </c>
      <c r="X4584" s="90">
        <v>4575.0010000000002</v>
      </c>
      <c r="Y4584" s="90">
        <v>4576</v>
      </c>
      <c r="Z4584" s="144"/>
    </row>
    <row r="4585" spans="1:26" x14ac:dyDescent="0.2">
      <c r="A4585" s="3"/>
      <c r="B4585" s="3"/>
      <c r="C4585" s="3"/>
      <c r="D4585" s="3"/>
      <c r="E4585" s="3"/>
      <c r="F4585" s="3"/>
      <c r="G4585" s="3"/>
      <c r="I4585" s="143"/>
      <c r="J4585" s="143"/>
      <c r="K4585" s="143"/>
      <c r="L4585" s="143"/>
      <c r="M4585" s="237"/>
      <c r="N4585" s="143"/>
      <c r="O4585" s="143"/>
      <c r="P4585" s="143"/>
      <c r="Q4585" s="143"/>
      <c r="R4585" s="143"/>
      <c r="S4585" s="143"/>
      <c r="T4585" s="143"/>
      <c r="U4585" s="143"/>
      <c r="V4585" s="143"/>
      <c r="W4585" s="90">
        <f>IF(AND($AM$17&gt;=$X4585,$AM$17&lt;=$Y4585),'TARIFA ENTREGA A DIRECCION USD'!A4585,$W4586)</f>
        <v>0</v>
      </c>
      <c r="X4585" s="90">
        <v>4576.0010000000002</v>
      </c>
      <c r="Y4585" s="90">
        <v>4577</v>
      </c>
      <c r="Z4585" s="144"/>
    </row>
    <row r="4586" spans="1:26" x14ac:dyDescent="0.2">
      <c r="A4586" s="3"/>
      <c r="B4586" s="3"/>
      <c r="C4586" s="3"/>
      <c r="D4586" s="3"/>
      <c r="E4586" s="3"/>
      <c r="F4586" s="3"/>
      <c r="G4586" s="3"/>
      <c r="I4586" s="143"/>
      <c r="J4586" s="143"/>
      <c r="K4586" s="143"/>
      <c r="L4586" s="143"/>
      <c r="M4586" s="237"/>
      <c r="N4586" s="143"/>
      <c r="O4586" s="143"/>
      <c r="P4586" s="143"/>
      <c r="Q4586" s="143"/>
      <c r="R4586" s="143"/>
      <c r="S4586" s="143"/>
      <c r="T4586" s="143"/>
      <c r="U4586" s="143"/>
      <c r="V4586" s="143"/>
      <c r="W4586" s="90">
        <f>IF(AND($AM$17&gt;=$X4586,$AM$17&lt;=$Y4586),'TARIFA ENTREGA A DIRECCION USD'!A4586,$W4587)</f>
        <v>0</v>
      </c>
      <c r="X4586" s="90">
        <v>4577.0010000000002</v>
      </c>
      <c r="Y4586" s="90">
        <v>4578</v>
      </c>
      <c r="Z4586" s="144"/>
    </row>
    <row r="4587" spans="1:26" x14ac:dyDescent="0.2">
      <c r="A4587" s="3"/>
      <c r="B4587" s="3"/>
      <c r="C4587" s="3"/>
      <c r="D4587" s="3"/>
      <c r="E4587" s="3"/>
      <c r="F4587" s="3"/>
      <c r="G4587" s="3"/>
      <c r="I4587" s="143"/>
      <c r="J4587" s="143"/>
      <c r="K4587" s="143"/>
      <c r="L4587" s="143"/>
      <c r="M4587" s="237"/>
      <c r="N4587" s="143"/>
      <c r="O4587" s="143"/>
      <c r="P4587" s="143"/>
      <c r="Q4587" s="143"/>
      <c r="R4587" s="143"/>
      <c r="S4587" s="143"/>
      <c r="T4587" s="143"/>
      <c r="U4587" s="143"/>
      <c r="V4587" s="143"/>
      <c r="W4587" s="90">
        <f>IF(AND($AM$17&gt;=$X4587,$AM$17&lt;=$Y4587),'TARIFA ENTREGA A DIRECCION USD'!A4587,$W4588)</f>
        <v>0</v>
      </c>
      <c r="X4587" s="90">
        <v>4578.0010000000002</v>
      </c>
      <c r="Y4587" s="90">
        <v>4579</v>
      </c>
      <c r="Z4587" s="144"/>
    </row>
    <row r="4588" spans="1:26" x14ac:dyDescent="0.2">
      <c r="A4588" s="3"/>
      <c r="B4588" s="3"/>
      <c r="C4588" s="3"/>
      <c r="D4588" s="3"/>
      <c r="E4588" s="3"/>
      <c r="F4588" s="3"/>
      <c r="G4588" s="3"/>
      <c r="I4588" s="143"/>
      <c r="J4588" s="143"/>
      <c r="K4588" s="143"/>
      <c r="L4588" s="143"/>
      <c r="M4588" s="237"/>
      <c r="N4588" s="143"/>
      <c r="O4588" s="143"/>
      <c r="P4588" s="143"/>
      <c r="Q4588" s="143"/>
      <c r="R4588" s="143"/>
      <c r="S4588" s="143"/>
      <c r="T4588" s="143"/>
      <c r="U4588" s="143"/>
      <c r="V4588" s="143"/>
      <c r="W4588" s="90">
        <f>IF(AND($AM$17&gt;=$X4588,$AM$17&lt;=$Y4588),'TARIFA ENTREGA A DIRECCION USD'!A4588,$W4589)</f>
        <v>0</v>
      </c>
      <c r="X4588" s="90">
        <v>4579.0010000000002</v>
      </c>
      <c r="Y4588" s="90">
        <v>4580</v>
      </c>
      <c r="Z4588" s="144"/>
    </row>
    <row r="4589" spans="1:26" x14ac:dyDescent="0.2">
      <c r="A4589" s="3"/>
      <c r="B4589" s="3"/>
      <c r="C4589" s="3"/>
      <c r="D4589" s="3"/>
      <c r="E4589" s="3"/>
      <c r="F4589" s="3"/>
      <c r="G4589" s="3"/>
      <c r="I4589" s="143"/>
      <c r="J4589" s="143"/>
      <c r="K4589" s="143"/>
      <c r="L4589" s="143"/>
      <c r="M4589" s="237"/>
      <c r="N4589" s="143"/>
      <c r="O4589" s="143"/>
      <c r="P4589" s="143"/>
      <c r="Q4589" s="143"/>
      <c r="R4589" s="143"/>
      <c r="S4589" s="143"/>
      <c r="T4589" s="143"/>
      <c r="U4589" s="143"/>
      <c r="V4589" s="143"/>
      <c r="W4589" s="90">
        <f>IF(AND($AM$17&gt;=$X4589,$AM$17&lt;=$Y4589),'TARIFA ENTREGA A DIRECCION USD'!A4589,$W4590)</f>
        <v>0</v>
      </c>
      <c r="X4589" s="90">
        <v>4580.0010000000002</v>
      </c>
      <c r="Y4589" s="90">
        <v>4581</v>
      </c>
      <c r="Z4589" s="144"/>
    </row>
    <row r="4590" spans="1:26" x14ac:dyDescent="0.2">
      <c r="A4590" s="3"/>
      <c r="B4590" s="3"/>
      <c r="C4590" s="3"/>
      <c r="D4590" s="3"/>
      <c r="E4590" s="3"/>
      <c r="F4590" s="3"/>
      <c r="G4590" s="3"/>
      <c r="I4590" s="143"/>
      <c r="J4590" s="143"/>
      <c r="K4590" s="143"/>
      <c r="L4590" s="143"/>
      <c r="M4590" s="237"/>
      <c r="N4590" s="143"/>
      <c r="O4590" s="143"/>
      <c r="P4590" s="143"/>
      <c r="Q4590" s="143"/>
      <c r="R4590" s="143"/>
      <c r="S4590" s="143"/>
      <c r="T4590" s="143"/>
      <c r="U4590" s="143"/>
      <c r="V4590" s="143"/>
      <c r="W4590" s="90">
        <f>IF(AND($AM$17&gt;=$X4590,$AM$17&lt;=$Y4590),'TARIFA ENTREGA A DIRECCION USD'!A4590,$W4591)</f>
        <v>0</v>
      </c>
      <c r="X4590" s="90">
        <v>4581.0010000000002</v>
      </c>
      <c r="Y4590" s="90">
        <v>4582</v>
      </c>
      <c r="Z4590" s="144"/>
    </row>
    <row r="4591" spans="1:26" x14ac:dyDescent="0.2">
      <c r="A4591" s="3"/>
      <c r="B4591" s="3"/>
      <c r="C4591" s="3"/>
      <c r="D4591" s="3"/>
      <c r="E4591" s="3"/>
      <c r="F4591" s="3"/>
      <c r="G4591" s="3"/>
      <c r="I4591" s="143"/>
      <c r="J4591" s="143"/>
      <c r="K4591" s="143"/>
      <c r="L4591" s="143"/>
      <c r="M4591" s="237"/>
      <c r="N4591" s="143"/>
      <c r="O4591" s="143"/>
      <c r="P4591" s="143"/>
      <c r="Q4591" s="143"/>
      <c r="R4591" s="143"/>
      <c r="S4591" s="143"/>
      <c r="T4591" s="143"/>
      <c r="U4591" s="143"/>
      <c r="V4591" s="143"/>
      <c r="W4591" s="90">
        <f>IF(AND($AM$17&gt;=$X4591,$AM$17&lt;=$Y4591),'TARIFA ENTREGA A DIRECCION USD'!A4591,$W4592)</f>
        <v>0</v>
      </c>
      <c r="X4591" s="90">
        <v>4582.0010000000002</v>
      </c>
      <c r="Y4591" s="90">
        <v>4583</v>
      </c>
      <c r="Z4591" s="144"/>
    </row>
    <row r="4592" spans="1:26" x14ac:dyDescent="0.2">
      <c r="A4592" s="3"/>
      <c r="B4592" s="3"/>
      <c r="C4592" s="3"/>
      <c r="D4592" s="3"/>
      <c r="E4592" s="3"/>
      <c r="F4592" s="3"/>
      <c r="G4592" s="3"/>
      <c r="I4592" s="143"/>
      <c r="J4592" s="143"/>
      <c r="K4592" s="143"/>
      <c r="L4592" s="143"/>
      <c r="M4592" s="237"/>
      <c r="N4592" s="143"/>
      <c r="O4592" s="143"/>
      <c r="P4592" s="143"/>
      <c r="Q4592" s="143"/>
      <c r="R4592" s="143"/>
      <c r="S4592" s="143"/>
      <c r="T4592" s="143"/>
      <c r="U4592" s="143"/>
      <c r="V4592" s="143"/>
      <c r="W4592" s="90">
        <f>IF(AND($AM$17&gt;=$X4592,$AM$17&lt;=$Y4592),'TARIFA ENTREGA A DIRECCION USD'!A4592,$W4593)</f>
        <v>0</v>
      </c>
      <c r="X4592" s="90">
        <v>4583.0010000000002</v>
      </c>
      <c r="Y4592" s="90">
        <v>4584</v>
      </c>
      <c r="Z4592" s="144"/>
    </row>
    <row r="4593" spans="1:26" x14ac:dyDescent="0.2">
      <c r="A4593" s="3"/>
      <c r="B4593" s="3"/>
      <c r="C4593" s="3"/>
      <c r="D4593" s="3"/>
      <c r="E4593" s="3"/>
      <c r="F4593" s="3"/>
      <c r="G4593" s="3"/>
      <c r="I4593" s="143"/>
      <c r="J4593" s="143"/>
      <c r="K4593" s="143"/>
      <c r="L4593" s="143"/>
      <c r="M4593" s="237"/>
      <c r="N4593" s="143"/>
      <c r="O4593" s="143"/>
      <c r="P4593" s="143"/>
      <c r="Q4593" s="143"/>
      <c r="R4593" s="143"/>
      <c r="S4593" s="143"/>
      <c r="T4593" s="143"/>
      <c r="U4593" s="143"/>
      <c r="V4593" s="143"/>
      <c r="W4593" s="90">
        <f>IF(AND($AM$17&gt;=$X4593,$AM$17&lt;=$Y4593),'TARIFA ENTREGA A DIRECCION USD'!A4593,$W4594)</f>
        <v>0</v>
      </c>
      <c r="X4593" s="90">
        <v>4584.0010000000002</v>
      </c>
      <c r="Y4593" s="90">
        <v>4585</v>
      </c>
      <c r="Z4593" s="144"/>
    </row>
    <row r="4594" spans="1:26" x14ac:dyDescent="0.2">
      <c r="A4594" s="3"/>
      <c r="B4594" s="3"/>
      <c r="C4594" s="3"/>
      <c r="D4594" s="3"/>
      <c r="E4594" s="3"/>
      <c r="F4594" s="3"/>
      <c r="G4594" s="3"/>
      <c r="I4594" s="143"/>
      <c r="J4594" s="143"/>
      <c r="K4594" s="143"/>
      <c r="L4594" s="143"/>
      <c r="M4594" s="237"/>
      <c r="N4594" s="143"/>
      <c r="O4594" s="143"/>
      <c r="P4594" s="143"/>
      <c r="Q4594" s="143"/>
      <c r="R4594" s="143"/>
      <c r="S4594" s="143"/>
      <c r="T4594" s="143"/>
      <c r="U4594" s="143"/>
      <c r="V4594" s="143"/>
      <c r="W4594" s="90">
        <f>IF(AND($AM$17&gt;=$X4594,$AM$17&lt;=$Y4594),'TARIFA ENTREGA A DIRECCION USD'!A4594,$W4595)</f>
        <v>0</v>
      </c>
      <c r="X4594" s="90">
        <v>4585.0010000000002</v>
      </c>
      <c r="Y4594" s="90">
        <v>4586</v>
      </c>
      <c r="Z4594" s="144"/>
    </row>
    <row r="4595" spans="1:26" x14ac:dyDescent="0.2">
      <c r="A4595" s="3"/>
      <c r="B4595" s="3"/>
      <c r="C4595" s="3"/>
      <c r="D4595" s="3"/>
      <c r="E4595" s="3"/>
      <c r="F4595" s="3"/>
      <c r="G4595" s="3"/>
      <c r="I4595" s="143"/>
      <c r="J4595" s="143"/>
      <c r="K4595" s="143"/>
      <c r="L4595" s="143"/>
      <c r="M4595" s="237"/>
      <c r="N4595" s="143"/>
      <c r="O4595" s="143"/>
      <c r="P4595" s="143"/>
      <c r="Q4595" s="143"/>
      <c r="R4595" s="143"/>
      <c r="S4595" s="143"/>
      <c r="T4595" s="143"/>
      <c r="U4595" s="143"/>
      <c r="V4595" s="143"/>
      <c r="W4595" s="90">
        <f>IF(AND($AM$17&gt;=$X4595,$AM$17&lt;=$Y4595),'TARIFA ENTREGA A DIRECCION USD'!A4595,$W4596)</f>
        <v>0</v>
      </c>
      <c r="X4595" s="90">
        <v>4586.0010000000002</v>
      </c>
      <c r="Y4595" s="90">
        <v>4587</v>
      </c>
      <c r="Z4595" s="144"/>
    </row>
    <row r="4596" spans="1:26" x14ac:dyDescent="0.2">
      <c r="A4596" s="3"/>
      <c r="B4596" s="3"/>
      <c r="C4596" s="3"/>
      <c r="D4596" s="3"/>
      <c r="E4596" s="3"/>
      <c r="F4596" s="3"/>
      <c r="G4596" s="3"/>
      <c r="I4596" s="143"/>
      <c r="J4596" s="143"/>
      <c r="K4596" s="143"/>
      <c r="L4596" s="143"/>
      <c r="M4596" s="237"/>
      <c r="N4596" s="143"/>
      <c r="O4596" s="143"/>
      <c r="P4596" s="143"/>
      <c r="Q4596" s="143"/>
      <c r="R4596" s="143"/>
      <c r="S4596" s="143"/>
      <c r="T4596" s="143"/>
      <c r="U4596" s="143"/>
      <c r="V4596" s="143"/>
      <c r="W4596" s="90">
        <f>IF(AND($AM$17&gt;=$X4596,$AM$17&lt;=$Y4596),'TARIFA ENTREGA A DIRECCION USD'!A4596,$W4597)</f>
        <v>0</v>
      </c>
      <c r="X4596" s="90">
        <v>4587.0010000000002</v>
      </c>
      <c r="Y4596" s="90">
        <v>4588</v>
      </c>
      <c r="Z4596" s="144"/>
    </row>
    <row r="4597" spans="1:26" x14ac:dyDescent="0.2">
      <c r="A4597" s="3"/>
      <c r="B4597" s="3"/>
      <c r="C4597" s="3"/>
      <c r="D4597" s="3"/>
      <c r="E4597" s="3"/>
      <c r="F4597" s="3"/>
      <c r="G4597" s="3"/>
      <c r="I4597" s="143"/>
      <c r="J4597" s="143"/>
      <c r="K4597" s="143"/>
      <c r="L4597" s="143"/>
      <c r="M4597" s="237"/>
      <c r="N4597" s="143"/>
      <c r="O4597" s="143"/>
      <c r="P4597" s="143"/>
      <c r="Q4597" s="143"/>
      <c r="R4597" s="143"/>
      <c r="S4597" s="143"/>
      <c r="T4597" s="143"/>
      <c r="U4597" s="143"/>
      <c r="V4597" s="143"/>
      <c r="W4597" s="90">
        <f>IF(AND($AM$17&gt;=$X4597,$AM$17&lt;=$Y4597),'TARIFA ENTREGA A DIRECCION USD'!A4597,$W4598)</f>
        <v>0</v>
      </c>
      <c r="X4597" s="90">
        <v>4588.0010000000002</v>
      </c>
      <c r="Y4597" s="90">
        <v>4589</v>
      </c>
      <c r="Z4597" s="144"/>
    </row>
    <row r="4598" spans="1:26" x14ac:dyDescent="0.2">
      <c r="A4598" s="3"/>
      <c r="B4598" s="3"/>
      <c r="C4598" s="3"/>
      <c r="D4598" s="3"/>
      <c r="E4598" s="3"/>
      <c r="F4598" s="3"/>
      <c r="G4598" s="3"/>
      <c r="I4598" s="143"/>
      <c r="J4598" s="143"/>
      <c r="K4598" s="143"/>
      <c r="L4598" s="143"/>
      <c r="M4598" s="237"/>
      <c r="N4598" s="143"/>
      <c r="O4598" s="143"/>
      <c r="P4598" s="143"/>
      <c r="Q4598" s="143"/>
      <c r="R4598" s="143"/>
      <c r="S4598" s="143"/>
      <c r="T4598" s="143"/>
      <c r="U4598" s="143"/>
      <c r="V4598" s="143"/>
      <c r="W4598" s="90">
        <f>IF(AND($AM$17&gt;=$X4598,$AM$17&lt;=$Y4598),'TARIFA ENTREGA A DIRECCION USD'!A4598,$W4599)</f>
        <v>0</v>
      </c>
      <c r="X4598" s="90">
        <v>4589.0010000000002</v>
      </c>
      <c r="Y4598" s="90">
        <v>4590</v>
      </c>
      <c r="Z4598" s="144"/>
    </row>
    <row r="4599" spans="1:26" x14ac:dyDescent="0.2">
      <c r="A4599" s="3"/>
      <c r="B4599" s="3"/>
      <c r="C4599" s="3"/>
      <c r="D4599" s="3"/>
      <c r="E4599" s="3"/>
      <c r="F4599" s="3"/>
      <c r="G4599" s="3"/>
      <c r="I4599" s="143"/>
      <c r="J4599" s="143"/>
      <c r="K4599" s="143"/>
      <c r="L4599" s="143"/>
      <c r="M4599" s="237"/>
      <c r="N4599" s="143"/>
      <c r="O4599" s="143"/>
      <c r="P4599" s="143"/>
      <c r="Q4599" s="143"/>
      <c r="R4599" s="143"/>
      <c r="S4599" s="143"/>
      <c r="T4599" s="143"/>
      <c r="U4599" s="143"/>
      <c r="V4599" s="143"/>
      <c r="W4599" s="90">
        <f>IF(AND($AM$17&gt;=$X4599,$AM$17&lt;=$Y4599),'TARIFA ENTREGA A DIRECCION USD'!A4599,$W4600)</f>
        <v>0</v>
      </c>
      <c r="X4599" s="90">
        <v>4590.0010000000002</v>
      </c>
      <c r="Y4599" s="90">
        <v>4591</v>
      </c>
      <c r="Z4599" s="144"/>
    </row>
    <row r="4600" spans="1:26" x14ac:dyDescent="0.2">
      <c r="A4600" s="3"/>
      <c r="B4600" s="3"/>
      <c r="C4600" s="3"/>
      <c r="D4600" s="3"/>
      <c r="E4600" s="3"/>
      <c r="F4600" s="3"/>
      <c r="G4600" s="3"/>
      <c r="I4600" s="143"/>
      <c r="J4600" s="143"/>
      <c r="K4600" s="143"/>
      <c r="L4600" s="143"/>
      <c r="M4600" s="237"/>
      <c r="N4600" s="143"/>
      <c r="O4600" s="143"/>
      <c r="P4600" s="143"/>
      <c r="Q4600" s="143"/>
      <c r="R4600" s="143"/>
      <c r="S4600" s="143"/>
      <c r="T4600" s="143"/>
      <c r="U4600" s="143"/>
      <c r="V4600" s="143"/>
      <c r="W4600" s="90">
        <f>IF(AND($AM$17&gt;=$X4600,$AM$17&lt;=$Y4600),'TARIFA ENTREGA A DIRECCION USD'!A4600,$W4601)</f>
        <v>0</v>
      </c>
      <c r="X4600" s="90">
        <v>4591.0010000000002</v>
      </c>
      <c r="Y4600" s="90">
        <v>4592</v>
      </c>
      <c r="Z4600" s="144"/>
    </row>
    <row r="4601" spans="1:26" x14ac:dyDescent="0.2">
      <c r="A4601" s="3"/>
      <c r="B4601" s="3"/>
      <c r="C4601" s="3"/>
      <c r="D4601" s="3"/>
      <c r="E4601" s="3"/>
      <c r="F4601" s="3"/>
      <c r="G4601" s="3"/>
      <c r="I4601" s="143"/>
      <c r="J4601" s="143"/>
      <c r="K4601" s="143"/>
      <c r="L4601" s="143"/>
      <c r="M4601" s="237"/>
      <c r="N4601" s="143"/>
      <c r="O4601" s="143"/>
      <c r="P4601" s="143"/>
      <c r="Q4601" s="143"/>
      <c r="R4601" s="143"/>
      <c r="S4601" s="143"/>
      <c r="T4601" s="143"/>
      <c r="U4601" s="143"/>
      <c r="V4601" s="143"/>
      <c r="W4601" s="90">
        <f>IF(AND($AM$17&gt;=$X4601,$AM$17&lt;=$Y4601),'TARIFA ENTREGA A DIRECCION USD'!A4601,$W4602)</f>
        <v>0</v>
      </c>
      <c r="X4601" s="90">
        <v>4592.0010000000002</v>
      </c>
      <c r="Y4601" s="90">
        <v>4593</v>
      </c>
      <c r="Z4601" s="144"/>
    </row>
    <row r="4602" spans="1:26" x14ac:dyDescent="0.2">
      <c r="A4602" s="3"/>
      <c r="B4602" s="3"/>
      <c r="C4602" s="3"/>
      <c r="D4602" s="3"/>
      <c r="E4602" s="3"/>
      <c r="F4602" s="3"/>
      <c r="G4602" s="3"/>
      <c r="I4602" s="143"/>
      <c r="J4602" s="143"/>
      <c r="K4602" s="143"/>
      <c r="L4602" s="143"/>
      <c r="M4602" s="237"/>
      <c r="N4602" s="143"/>
      <c r="O4602" s="143"/>
      <c r="P4602" s="143"/>
      <c r="Q4602" s="143"/>
      <c r="R4602" s="143"/>
      <c r="S4602" s="143"/>
      <c r="T4602" s="143"/>
      <c r="U4602" s="143"/>
      <c r="V4602" s="143"/>
      <c r="W4602" s="90">
        <f>IF(AND($AM$17&gt;=$X4602,$AM$17&lt;=$Y4602),'TARIFA ENTREGA A DIRECCION USD'!A4602,$W4603)</f>
        <v>0</v>
      </c>
      <c r="X4602" s="90">
        <v>4593.0010000000002</v>
      </c>
      <c r="Y4602" s="90">
        <v>4594</v>
      </c>
      <c r="Z4602" s="144"/>
    </row>
    <row r="4603" spans="1:26" x14ac:dyDescent="0.2">
      <c r="A4603" s="3"/>
      <c r="B4603" s="3"/>
      <c r="C4603" s="3"/>
      <c r="D4603" s="3"/>
      <c r="E4603" s="3"/>
      <c r="F4603" s="3"/>
      <c r="G4603" s="3"/>
      <c r="I4603" s="143"/>
      <c r="J4603" s="143"/>
      <c r="K4603" s="143"/>
      <c r="L4603" s="143"/>
      <c r="M4603" s="237"/>
      <c r="N4603" s="143"/>
      <c r="O4603" s="143"/>
      <c r="P4603" s="143"/>
      <c r="Q4603" s="143"/>
      <c r="R4603" s="143"/>
      <c r="S4603" s="143"/>
      <c r="T4603" s="143"/>
      <c r="U4603" s="143"/>
      <c r="V4603" s="143"/>
      <c r="W4603" s="90">
        <f>IF(AND($AM$17&gt;=$X4603,$AM$17&lt;=$Y4603),'TARIFA ENTREGA A DIRECCION USD'!A4603,$W4604)</f>
        <v>0</v>
      </c>
      <c r="X4603" s="90">
        <v>4594.0010000000002</v>
      </c>
      <c r="Y4603" s="90">
        <v>4595</v>
      </c>
      <c r="Z4603" s="144"/>
    </row>
    <row r="4604" spans="1:26" x14ac:dyDescent="0.2">
      <c r="A4604" s="3"/>
      <c r="B4604" s="3"/>
      <c r="C4604" s="3"/>
      <c r="D4604" s="3"/>
      <c r="E4604" s="3"/>
      <c r="F4604" s="3"/>
      <c r="G4604" s="3"/>
      <c r="I4604" s="143"/>
      <c r="J4604" s="143"/>
      <c r="K4604" s="143"/>
      <c r="L4604" s="143"/>
      <c r="M4604" s="237"/>
      <c r="N4604" s="143"/>
      <c r="O4604" s="143"/>
      <c r="P4604" s="143"/>
      <c r="Q4604" s="143"/>
      <c r="R4604" s="143"/>
      <c r="S4604" s="143"/>
      <c r="T4604" s="143"/>
      <c r="U4604" s="143"/>
      <c r="V4604" s="143"/>
      <c r="W4604" s="90">
        <f>IF(AND($AM$17&gt;=$X4604,$AM$17&lt;=$Y4604),'TARIFA ENTREGA A DIRECCION USD'!A4604,$W4605)</f>
        <v>0</v>
      </c>
      <c r="X4604" s="90">
        <v>4595.0010000000002</v>
      </c>
      <c r="Y4604" s="90">
        <v>4596</v>
      </c>
      <c r="Z4604" s="144"/>
    </row>
    <row r="4605" spans="1:26" x14ac:dyDescent="0.2">
      <c r="A4605" s="3"/>
      <c r="B4605" s="3"/>
      <c r="C4605" s="3"/>
      <c r="D4605" s="3"/>
      <c r="E4605" s="3"/>
      <c r="F4605" s="3"/>
      <c r="G4605" s="3"/>
      <c r="I4605" s="143"/>
      <c r="J4605" s="143"/>
      <c r="K4605" s="143"/>
      <c r="L4605" s="143"/>
      <c r="M4605" s="237"/>
      <c r="N4605" s="143"/>
      <c r="O4605" s="143"/>
      <c r="P4605" s="143"/>
      <c r="Q4605" s="143"/>
      <c r="R4605" s="143"/>
      <c r="S4605" s="143"/>
      <c r="T4605" s="143"/>
      <c r="U4605" s="143"/>
      <c r="V4605" s="143"/>
      <c r="W4605" s="90">
        <f>IF(AND($AM$17&gt;=$X4605,$AM$17&lt;=$Y4605),'TARIFA ENTREGA A DIRECCION USD'!A4605,$W4606)</f>
        <v>0</v>
      </c>
      <c r="X4605" s="90">
        <v>4596.0010000000002</v>
      </c>
      <c r="Y4605" s="90">
        <v>4597</v>
      </c>
      <c r="Z4605" s="144"/>
    </row>
    <row r="4606" spans="1:26" x14ac:dyDescent="0.2">
      <c r="A4606" s="3"/>
      <c r="B4606" s="3"/>
      <c r="C4606" s="3"/>
      <c r="D4606" s="3"/>
      <c r="E4606" s="3"/>
      <c r="F4606" s="3"/>
      <c r="G4606" s="3"/>
      <c r="I4606" s="143"/>
      <c r="J4606" s="143"/>
      <c r="K4606" s="143"/>
      <c r="L4606" s="143"/>
      <c r="M4606" s="237"/>
      <c r="N4606" s="143"/>
      <c r="O4606" s="143"/>
      <c r="P4606" s="143"/>
      <c r="Q4606" s="143"/>
      <c r="R4606" s="143"/>
      <c r="S4606" s="143"/>
      <c r="T4606" s="143"/>
      <c r="U4606" s="143"/>
      <c r="V4606" s="143"/>
      <c r="W4606" s="90">
        <f>IF(AND($AM$17&gt;=$X4606,$AM$17&lt;=$Y4606),'TARIFA ENTREGA A DIRECCION USD'!A4606,$W4607)</f>
        <v>0</v>
      </c>
      <c r="X4606" s="90">
        <v>4597.0010000000002</v>
      </c>
      <c r="Y4606" s="90">
        <v>4598</v>
      </c>
      <c r="Z4606" s="144"/>
    </row>
    <row r="4607" spans="1:26" x14ac:dyDescent="0.2">
      <c r="A4607" s="3"/>
      <c r="B4607" s="3"/>
      <c r="C4607" s="3"/>
      <c r="D4607" s="3"/>
      <c r="E4607" s="3"/>
      <c r="F4607" s="3"/>
      <c r="G4607" s="3"/>
      <c r="I4607" s="143"/>
      <c r="J4607" s="143"/>
      <c r="K4607" s="143"/>
      <c r="L4607" s="143"/>
      <c r="M4607" s="237"/>
      <c r="N4607" s="143"/>
      <c r="O4607" s="143"/>
      <c r="P4607" s="143"/>
      <c r="Q4607" s="143"/>
      <c r="R4607" s="143"/>
      <c r="S4607" s="143"/>
      <c r="T4607" s="143"/>
      <c r="U4607" s="143"/>
      <c r="V4607" s="143"/>
      <c r="W4607" s="90">
        <f>IF(AND($AM$17&gt;=$X4607,$AM$17&lt;=$Y4607),'TARIFA ENTREGA A DIRECCION USD'!A4607,$W4608)</f>
        <v>0</v>
      </c>
      <c r="X4607" s="90">
        <v>4598.0010000000002</v>
      </c>
      <c r="Y4607" s="90">
        <v>4599</v>
      </c>
      <c r="Z4607" s="144"/>
    </row>
    <row r="4608" spans="1:26" x14ac:dyDescent="0.2">
      <c r="A4608" s="3"/>
      <c r="B4608" s="3"/>
      <c r="C4608" s="3"/>
      <c r="D4608" s="3"/>
      <c r="E4608" s="3"/>
      <c r="F4608" s="3"/>
      <c r="G4608" s="3"/>
      <c r="I4608" s="143"/>
      <c r="J4608" s="143"/>
      <c r="K4608" s="143"/>
      <c r="L4608" s="143"/>
      <c r="M4608" s="237"/>
      <c r="N4608" s="143"/>
      <c r="O4608" s="143"/>
      <c r="P4608" s="143"/>
      <c r="Q4608" s="143"/>
      <c r="R4608" s="143"/>
      <c r="S4608" s="143"/>
      <c r="T4608" s="143"/>
      <c r="U4608" s="143"/>
      <c r="V4608" s="143"/>
      <c r="W4608" s="90">
        <f>IF(AND($AM$17&gt;=$X4608,$AM$17&lt;=$Y4608),'TARIFA ENTREGA A DIRECCION USD'!A4608,$W4609)</f>
        <v>0</v>
      </c>
      <c r="X4608" s="90">
        <v>4599.0010000000002</v>
      </c>
      <c r="Y4608" s="90">
        <v>4600</v>
      </c>
      <c r="Z4608" s="144"/>
    </row>
    <row r="4609" spans="1:26" x14ac:dyDescent="0.2">
      <c r="A4609" s="3"/>
      <c r="B4609" s="3"/>
      <c r="C4609" s="3"/>
      <c r="D4609" s="3"/>
      <c r="E4609" s="3"/>
      <c r="F4609" s="3"/>
      <c r="G4609" s="3"/>
      <c r="I4609" s="143"/>
      <c r="J4609" s="143"/>
      <c r="K4609" s="143"/>
      <c r="L4609" s="143"/>
      <c r="M4609" s="237"/>
      <c r="N4609" s="143"/>
      <c r="O4609" s="143"/>
      <c r="P4609" s="143"/>
      <c r="Q4609" s="143"/>
      <c r="R4609" s="143"/>
      <c r="S4609" s="143"/>
      <c r="T4609" s="143"/>
      <c r="U4609" s="143"/>
      <c r="V4609" s="143"/>
      <c r="W4609" s="90">
        <f>IF(AND($AM$17&gt;=$X4609,$AM$17&lt;=$Y4609),'TARIFA ENTREGA A DIRECCION USD'!A4609,$W4610)</f>
        <v>0</v>
      </c>
      <c r="X4609" s="90">
        <v>4600.0010000000002</v>
      </c>
      <c r="Y4609" s="90">
        <v>4601</v>
      </c>
      <c r="Z4609" s="144"/>
    </row>
    <row r="4610" spans="1:26" x14ac:dyDescent="0.2">
      <c r="A4610" s="3"/>
      <c r="B4610" s="3"/>
      <c r="C4610" s="3"/>
      <c r="D4610" s="3"/>
      <c r="E4610" s="3"/>
      <c r="F4610" s="3"/>
      <c r="G4610" s="3"/>
      <c r="I4610" s="143"/>
      <c r="J4610" s="143"/>
      <c r="K4610" s="143"/>
      <c r="L4610" s="143"/>
      <c r="M4610" s="237"/>
      <c r="N4610" s="143"/>
      <c r="O4610" s="143"/>
      <c r="P4610" s="143"/>
      <c r="Q4610" s="143"/>
      <c r="R4610" s="143"/>
      <c r="S4610" s="143"/>
      <c r="T4610" s="143"/>
      <c r="U4610" s="143"/>
      <c r="V4610" s="143"/>
      <c r="W4610" s="90">
        <f>IF(AND($AM$17&gt;=$X4610,$AM$17&lt;=$Y4610),'TARIFA ENTREGA A DIRECCION USD'!A4610,$W4611)</f>
        <v>0</v>
      </c>
      <c r="X4610" s="90">
        <v>4601.0010000000002</v>
      </c>
      <c r="Y4610" s="90">
        <v>4602</v>
      </c>
      <c r="Z4610" s="144"/>
    </row>
    <row r="4611" spans="1:26" x14ac:dyDescent="0.2">
      <c r="A4611" s="3"/>
      <c r="B4611" s="3"/>
      <c r="C4611" s="3"/>
      <c r="D4611" s="3"/>
      <c r="E4611" s="3"/>
      <c r="F4611" s="3"/>
      <c r="G4611" s="3"/>
      <c r="I4611" s="143"/>
      <c r="J4611" s="143"/>
      <c r="K4611" s="143"/>
      <c r="L4611" s="143"/>
      <c r="M4611" s="237"/>
      <c r="N4611" s="143"/>
      <c r="O4611" s="143"/>
      <c r="P4611" s="143"/>
      <c r="Q4611" s="143"/>
      <c r="R4611" s="143"/>
      <c r="S4611" s="143"/>
      <c r="T4611" s="143"/>
      <c r="U4611" s="143"/>
      <c r="V4611" s="143"/>
      <c r="W4611" s="90">
        <f>IF(AND($AM$17&gt;=$X4611,$AM$17&lt;=$Y4611),'TARIFA ENTREGA A DIRECCION USD'!A4611,$W4612)</f>
        <v>0</v>
      </c>
      <c r="X4611" s="90">
        <v>4602.0010000000002</v>
      </c>
      <c r="Y4611" s="90">
        <v>4603</v>
      </c>
      <c r="Z4611" s="144"/>
    </row>
    <row r="4612" spans="1:26" x14ac:dyDescent="0.2">
      <c r="A4612" s="3"/>
      <c r="B4612" s="3"/>
      <c r="C4612" s="3"/>
      <c r="D4612" s="3"/>
      <c r="E4612" s="3"/>
      <c r="F4612" s="3"/>
      <c r="G4612" s="3"/>
      <c r="I4612" s="143"/>
      <c r="J4612" s="143"/>
      <c r="K4612" s="143"/>
      <c r="L4612" s="143"/>
      <c r="M4612" s="237"/>
      <c r="N4612" s="143"/>
      <c r="O4612" s="143"/>
      <c r="P4612" s="143"/>
      <c r="Q4612" s="143"/>
      <c r="R4612" s="143"/>
      <c r="S4612" s="143"/>
      <c r="T4612" s="143"/>
      <c r="U4612" s="143"/>
      <c r="V4612" s="143"/>
      <c r="W4612" s="90">
        <f>IF(AND($AM$17&gt;=$X4612,$AM$17&lt;=$Y4612),'TARIFA ENTREGA A DIRECCION USD'!A4612,$W4613)</f>
        <v>0</v>
      </c>
      <c r="X4612" s="90">
        <v>4603.0010000000002</v>
      </c>
      <c r="Y4612" s="90">
        <v>4604</v>
      </c>
      <c r="Z4612" s="144"/>
    </row>
    <row r="4613" spans="1:26" x14ac:dyDescent="0.2">
      <c r="A4613" s="3"/>
      <c r="B4613" s="3"/>
      <c r="C4613" s="3"/>
      <c r="D4613" s="3"/>
      <c r="E4613" s="3"/>
      <c r="F4613" s="3"/>
      <c r="G4613" s="3"/>
      <c r="I4613" s="143"/>
      <c r="J4613" s="143"/>
      <c r="K4613" s="143"/>
      <c r="L4613" s="143"/>
      <c r="M4613" s="237"/>
      <c r="N4613" s="143"/>
      <c r="O4613" s="143"/>
      <c r="P4613" s="143"/>
      <c r="Q4613" s="143"/>
      <c r="R4613" s="143"/>
      <c r="S4613" s="143"/>
      <c r="T4613" s="143"/>
      <c r="U4613" s="143"/>
      <c r="V4613" s="143"/>
      <c r="W4613" s="90">
        <f>IF(AND($AM$17&gt;=$X4613,$AM$17&lt;=$Y4613),'TARIFA ENTREGA A DIRECCION USD'!A4613,$W4614)</f>
        <v>0</v>
      </c>
      <c r="X4613" s="90">
        <v>4604.0010000000002</v>
      </c>
      <c r="Y4613" s="90">
        <v>4605</v>
      </c>
      <c r="Z4613" s="144"/>
    </row>
    <row r="4614" spans="1:26" x14ac:dyDescent="0.2">
      <c r="A4614" s="3"/>
      <c r="B4614" s="3"/>
      <c r="C4614" s="3"/>
      <c r="D4614" s="3"/>
      <c r="E4614" s="3"/>
      <c r="F4614" s="3"/>
      <c r="G4614" s="3"/>
      <c r="I4614" s="143"/>
      <c r="J4614" s="143"/>
      <c r="K4614" s="143"/>
      <c r="L4614" s="143"/>
      <c r="M4614" s="237"/>
      <c r="N4614" s="143"/>
      <c r="O4614" s="143"/>
      <c r="P4614" s="143"/>
      <c r="Q4614" s="143"/>
      <c r="R4614" s="143"/>
      <c r="S4614" s="143"/>
      <c r="T4614" s="143"/>
      <c r="U4614" s="143"/>
      <c r="V4614" s="143"/>
      <c r="W4614" s="90">
        <f>IF(AND($AM$17&gt;=$X4614,$AM$17&lt;=$Y4614),'TARIFA ENTREGA A DIRECCION USD'!A4614,$W4615)</f>
        <v>0</v>
      </c>
      <c r="X4614" s="90">
        <v>4605.0010000000002</v>
      </c>
      <c r="Y4614" s="90">
        <v>4606</v>
      </c>
      <c r="Z4614" s="144"/>
    </row>
    <row r="4615" spans="1:26" x14ac:dyDescent="0.2">
      <c r="A4615" s="3"/>
      <c r="B4615" s="3"/>
      <c r="C4615" s="3"/>
      <c r="D4615" s="3"/>
      <c r="E4615" s="3"/>
      <c r="F4615" s="3"/>
      <c r="G4615" s="3"/>
      <c r="I4615" s="143"/>
      <c r="J4615" s="143"/>
      <c r="K4615" s="143"/>
      <c r="L4615" s="143"/>
      <c r="M4615" s="237"/>
      <c r="N4615" s="143"/>
      <c r="O4615" s="143"/>
      <c r="P4615" s="143"/>
      <c r="Q4615" s="143"/>
      <c r="R4615" s="143"/>
      <c r="S4615" s="143"/>
      <c r="T4615" s="143"/>
      <c r="U4615" s="143"/>
      <c r="V4615" s="143"/>
      <c r="W4615" s="90">
        <f>IF(AND($AM$17&gt;=$X4615,$AM$17&lt;=$Y4615),'TARIFA ENTREGA A DIRECCION USD'!A4615,$W4616)</f>
        <v>0</v>
      </c>
      <c r="X4615" s="90">
        <v>4606.0010000000002</v>
      </c>
      <c r="Y4615" s="90">
        <v>4607</v>
      </c>
      <c r="Z4615" s="144"/>
    </row>
    <row r="4616" spans="1:26" x14ac:dyDescent="0.2">
      <c r="A4616" s="3"/>
      <c r="B4616" s="3"/>
      <c r="C4616" s="3"/>
      <c r="D4616" s="3"/>
      <c r="E4616" s="3"/>
      <c r="F4616" s="3"/>
      <c r="G4616" s="3"/>
      <c r="I4616" s="143"/>
      <c r="J4616" s="143"/>
      <c r="K4616" s="143"/>
      <c r="L4616" s="143"/>
      <c r="M4616" s="237"/>
      <c r="N4616" s="143"/>
      <c r="O4616" s="143"/>
      <c r="P4616" s="143"/>
      <c r="Q4616" s="143"/>
      <c r="R4616" s="143"/>
      <c r="S4616" s="143"/>
      <c r="T4616" s="143"/>
      <c r="U4616" s="143"/>
      <c r="V4616" s="143"/>
      <c r="W4616" s="90">
        <f>IF(AND($AM$17&gt;=$X4616,$AM$17&lt;=$Y4616),'TARIFA ENTREGA A DIRECCION USD'!A4616,$W4617)</f>
        <v>0</v>
      </c>
      <c r="X4616" s="90">
        <v>4607.0010000000002</v>
      </c>
      <c r="Y4616" s="90">
        <v>4608</v>
      </c>
      <c r="Z4616" s="144"/>
    </row>
    <row r="4617" spans="1:26" x14ac:dyDescent="0.2">
      <c r="A4617" s="3"/>
      <c r="B4617" s="3"/>
      <c r="C4617" s="3"/>
      <c r="D4617" s="3"/>
      <c r="E4617" s="3"/>
      <c r="F4617" s="3"/>
      <c r="G4617" s="3"/>
      <c r="I4617" s="143"/>
      <c r="J4617" s="143"/>
      <c r="K4617" s="143"/>
      <c r="L4617" s="143"/>
      <c r="M4617" s="237"/>
      <c r="N4617" s="143"/>
      <c r="O4617" s="143"/>
      <c r="P4617" s="143"/>
      <c r="Q4617" s="143"/>
      <c r="R4617" s="143"/>
      <c r="S4617" s="143"/>
      <c r="T4617" s="143"/>
      <c r="U4617" s="143"/>
      <c r="V4617" s="143"/>
      <c r="W4617" s="90">
        <f>IF(AND($AM$17&gt;=$X4617,$AM$17&lt;=$Y4617),'TARIFA ENTREGA A DIRECCION USD'!A4617,$W4618)</f>
        <v>0</v>
      </c>
      <c r="X4617" s="90">
        <v>4608.0010000000002</v>
      </c>
      <c r="Y4617" s="90">
        <v>4609</v>
      </c>
      <c r="Z4617" s="144"/>
    </row>
    <row r="4618" spans="1:26" x14ac:dyDescent="0.2">
      <c r="A4618" s="3"/>
      <c r="B4618" s="3"/>
      <c r="C4618" s="3"/>
      <c r="D4618" s="3"/>
      <c r="E4618" s="3"/>
      <c r="F4618" s="3"/>
      <c r="G4618" s="3"/>
      <c r="I4618" s="143"/>
      <c r="J4618" s="143"/>
      <c r="K4618" s="143"/>
      <c r="L4618" s="143"/>
      <c r="M4618" s="237"/>
      <c r="N4618" s="143"/>
      <c r="O4618" s="143"/>
      <c r="P4618" s="143"/>
      <c r="Q4618" s="143"/>
      <c r="R4618" s="143"/>
      <c r="S4618" s="143"/>
      <c r="T4618" s="143"/>
      <c r="U4618" s="143"/>
      <c r="V4618" s="143"/>
      <c r="W4618" s="90">
        <f>IF(AND($AM$17&gt;=$X4618,$AM$17&lt;=$Y4618),'TARIFA ENTREGA A DIRECCION USD'!A4618,$W4619)</f>
        <v>0</v>
      </c>
      <c r="X4618" s="90">
        <v>4609.0010000000002</v>
      </c>
      <c r="Y4618" s="90">
        <v>4610</v>
      </c>
      <c r="Z4618" s="144"/>
    </row>
    <row r="4619" spans="1:26" x14ac:dyDescent="0.2">
      <c r="A4619" s="3"/>
      <c r="B4619" s="3"/>
      <c r="C4619" s="3"/>
      <c r="D4619" s="3"/>
      <c r="E4619" s="3"/>
      <c r="F4619" s="3"/>
      <c r="G4619" s="3"/>
      <c r="I4619" s="143"/>
      <c r="J4619" s="143"/>
      <c r="K4619" s="143"/>
      <c r="L4619" s="143"/>
      <c r="M4619" s="237"/>
      <c r="N4619" s="143"/>
      <c r="O4619" s="143"/>
      <c r="P4619" s="143"/>
      <c r="Q4619" s="143"/>
      <c r="R4619" s="143"/>
      <c r="S4619" s="143"/>
      <c r="T4619" s="143"/>
      <c r="U4619" s="143"/>
      <c r="V4619" s="143"/>
      <c r="W4619" s="90">
        <f>IF(AND($AM$17&gt;=$X4619,$AM$17&lt;=$Y4619),'TARIFA ENTREGA A DIRECCION USD'!A4619,$W4620)</f>
        <v>0</v>
      </c>
      <c r="X4619" s="90">
        <v>4610.0010000000002</v>
      </c>
      <c r="Y4619" s="90">
        <v>4611</v>
      </c>
      <c r="Z4619" s="144"/>
    </row>
    <row r="4620" spans="1:26" x14ac:dyDescent="0.2">
      <c r="A4620" s="3"/>
      <c r="B4620" s="3"/>
      <c r="C4620" s="3"/>
      <c r="D4620" s="3"/>
      <c r="E4620" s="3"/>
      <c r="F4620" s="3"/>
      <c r="G4620" s="3"/>
      <c r="I4620" s="143"/>
      <c r="J4620" s="143"/>
      <c r="K4620" s="143"/>
      <c r="L4620" s="143"/>
      <c r="M4620" s="237"/>
      <c r="N4620" s="143"/>
      <c r="O4620" s="143"/>
      <c r="P4620" s="143"/>
      <c r="Q4620" s="143"/>
      <c r="R4620" s="143"/>
      <c r="S4620" s="143"/>
      <c r="T4620" s="143"/>
      <c r="U4620" s="143"/>
      <c r="V4620" s="143"/>
      <c r="W4620" s="90">
        <f>IF(AND($AM$17&gt;=$X4620,$AM$17&lt;=$Y4620),'TARIFA ENTREGA A DIRECCION USD'!A4620,$W4621)</f>
        <v>0</v>
      </c>
      <c r="X4620" s="90">
        <v>4611.0010000000002</v>
      </c>
      <c r="Y4620" s="90">
        <v>4612</v>
      </c>
      <c r="Z4620" s="144"/>
    </row>
    <row r="4621" spans="1:26" x14ac:dyDescent="0.2">
      <c r="A4621" s="3"/>
      <c r="B4621" s="3"/>
      <c r="C4621" s="3"/>
      <c r="D4621" s="3"/>
      <c r="E4621" s="3"/>
      <c r="F4621" s="3"/>
      <c r="G4621" s="3"/>
      <c r="I4621" s="143"/>
      <c r="J4621" s="143"/>
      <c r="K4621" s="143"/>
      <c r="L4621" s="143"/>
      <c r="M4621" s="237"/>
      <c r="N4621" s="143"/>
      <c r="O4621" s="143"/>
      <c r="P4621" s="143"/>
      <c r="Q4621" s="143"/>
      <c r="R4621" s="143"/>
      <c r="S4621" s="143"/>
      <c r="T4621" s="143"/>
      <c r="U4621" s="143"/>
      <c r="V4621" s="143"/>
      <c r="W4621" s="90">
        <f>IF(AND($AM$17&gt;=$X4621,$AM$17&lt;=$Y4621),'TARIFA ENTREGA A DIRECCION USD'!A4621,$W4622)</f>
        <v>0</v>
      </c>
      <c r="X4621" s="90">
        <v>4612.0010000000002</v>
      </c>
      <c r="Y4621" s="90">
        <v>4613</v>
      </c>
      <c r="Z4621" s="144"/>
    </row>
    <row r="4622" spans="1:26" x14ac:dyDescent="0.2">
      <c r="A4622" s="3"/>
      <c r="B4622" s="3"/>
      <c r="C4622" s="3"/>
      <c r="D4622" s="3"/>
      <c r="E4622" s="3"/>
      <c r="F4622" s="3"/>
      <c r="G4622" s="3"/>
      <c r="I4622" s="143"/>
      <c r="J4622" s="143"/>
      <c r="K4622" s="143"/>
      <c r="L4622" s="143"/>
      <c r="M4622" s="237"/>
      <c r="N4622" s="143"/>
      <c r="O4622" s="143"/>
      <c r="P4622" s="143"/>
      <c r="Q4622" s="143"/>
      <c r="R4622" s="143"/>
      <c r="S4622" s="143"/>
      <c r="T4622" s="143"/>
      <c r="U4622" s="143"/>
      <c r="V4622" s="143"/>
      <c r="W4622" s="90">
        <f>IF(AND($AM$17&gt;=$X4622,$AM$17&lt;=$Y4622),'TARIFA ENTREGA A DIRECCION USD'!A4622,$W4623)</f>
        <v>0</v>
      </c>
      <c r="X4622" s="90">
        <v>4613.0010000000002</v>
      </c>
      <c r="Y4622" s="90">
        <v>4614</v>
      </c>
      <c r="Z4622" s="144"/>
    </row>
    <row r="4623" spans="1:26" x14ac:dyDescent="0.2">
      <c r="A4623" s="3"/>
      <c r="B4623" s="3"/>
      <c r="C4623" s="3"/>
      <c r="D4623" s="3"/>
      <c r="E4623" s="3"/>
      <c r="F4623" s="3"/>
      <c r="G4623" s="3"/>
      <c r="I4623" s="143"/>
      <c r="J4623" s="143"/>
      <c r="K4623" s="143"/>
      <c r="L4623" s="143"/>
      <c r="M4623" s="237"/>
      <c r="N4623" s="143"/>
      <c r="O4623" s="143"/>
      <c r="P4623" s="143"/>
      <c r="Q4623" s="143"/>
      <c r="R4623" s="143"/>
      <c r="S4623" s="143"/>
      <c r="T4623" s="143"/>
      <c r="U4623" s="143"/>
      <c r="V4623" s="143"/>
      <c r="W4623" s="90">
        <f>IF(AND($AM$17&gt;=$X4623,$AM$17&lt;=$Y4623),'TARIFA ENTREGA A DIRECCION USD'!A4623,$W4624)</f>
        <v>0</v>
      </c>
      <c r="X4623" s="90">
        <v>4614.0010000000002</v>
      </c>
      <c r="Y4623" s="90">
        <v>4615</v>
      </c>
      <c r="Z4623" s="144"/>
    </row>
    <row r="4624" spans="1:26" x14ac:dyDescent="0.2">
      <c r="A4624" s="3"/>
      <c r="B4624" s="3"/>
      <c r="C4624" s="3"/>
      <c r="D4624" s="3"/>
      <c r="E4624" s="3"/>
      <c r="F4624" s="3"/>
      <c r="G4624" s="3"/>
      <c r="I4624" s="143"/>
      <c r="J4624" s="143"/>
      <c r="K4624" s="143"/>
      <c r="L4624" s="143"/>
      <c r="M4624" s="237"/>
      <c r="N4624" s="143"/>
      <c r="O4624" s="143"/>
      <c r="P4624" s="143"/>
      <c r="Q4624" s="143"/>
      <c r="R4624" s="143"/>
      <c r="S4624" s="143"/>
      <c r="T4624" s="143"/>
      <c r="U4624" s="143"/>
      <c r="V4624" s="143"/>
      <c r="W4624" s="90">
        <f>IF(AND($AM$17&gt;=$X4624,$AM$17&lt;=$Y4624),'TARIFA ENTREGA A DIRECCION USD'!A4624,$W4625)</f>
        <v>0</v>
      </c>
      <c r="X4624" s="90">
        <v>4615.0010000000002</v>
      </c>
      <c r="Y4624" s="90">
        <v>4616</v>
      </c>
      <c r="Z4624" s="144"/>
    </row>
    <row r="4625" spans="1:26" x14ac:dyDescent="0.2">
      <c r="A4625" s="3"/>
      <c r="B4625" s="3"/>
      <c r="C4625" s="3"/>
      <c r="D4625" s="3"/>
      <c r="E4625" s="3"/>
      <c r="F4625" s="3"/>
      <c r="G4625" s="3"/>
      <c r="I4625" s="143"/>
      <c r="J4625" s="143"/>
      <c r="K4625" s="143"/>
      <c r="L4625" s="143"/>
      <c r="M4625" s="237"/>
      <c r="N4625" s="143"/>
      <c r="O4625" s="143"/>
      <c r="P4625" s="143"/>
      <c r="Q4625" s="143"/>
      <c r="R4625" s="143"/>
      <c r="S4625" s="143"/>
      <c r="T4625" s="143"/>
      <c r="U4625" s="143"/>
      <c r="V4625" s="143"/>
      <c r="W4625" s="90">
        <f>IF(AND($AM$17&gt;=$X4625,$AM$17&lt;=$Y4625),'TARIFA ENTREGA A DIRECCION USD'!A4625,$W4626)</f>
        <v>0</v>
      </c>
      <c r="X4625" s="90">
        <v>4616.0010000000002</v>
      </c>
      <c r="Y4625" s="90">
        <v>4617</v>
      </c>
      <c r="Z4625" s="144"/>
    </row>
    <row r="4626" spans="1:26" x14ac:dyDescent="0.2">
      <c r="A4626" s="3"/>
      <c r="B4626" s="3"/>
      <c r="C4626" s="3"/>
      <c r="D4626" s="3"/>
      <c r="E4626" s="3"/>
      <c r="F4626" s="3"/>
      <c r="G4626" s="3"/>
      <c r="I4626" s="143"/>
      <c r="J4626" s="143"/>
      <c r="K4626" s="143"/>
      <c r="L4626" s="143"/>
      <c r="M4626" s="237"/>
      <c r="N4626" s="143"/>
      <c r="O4626" s="143"/>
      <c r="P4626" s="143"/>
      <c r="Q4626" s="143"/>
      <c r="R4626" s="143"/>
      <c r="S4626" s="143"/>
      <c r="T4626" s="143"/>
      <c r="U4626" s="143"/>
      <c r="V4626" s="143"/>
      <c r="W4626" s="90">
        <f>IF(AND($AM$17&gt;=$X4626,$AM$17&lt;=$Y4626),'TARIFA ENTREGA A DIRECCION USD'!A4626,$W4627)</f>
        <v>0</v>
      </c>
      <c r="X4626" s="90">
        <v>4617.0010000000002</v>
      </c>
      <c r="Y4626" s="90">
        <v>4618</v>
      </c>
      <c r="Z4626" s="144"/>
    </row>
    <row r="4627" spans="1:26" x14ac:dyDescent="0.2">
      <c r="A4627" s="3"/>
      <c r="B4627" s="3"/>
      <c r="C4627" s="3"/>
      <c r="D4627" s="3"/>
      <c r="E4627" s="3"/>
      <c r="F4627" s="3"/>
      <c r="G4627" s="3"/>
      <c r="I4627" s="143"/>
      <c r="J4627" s="143"/>
      <c r="K4627" s="143"/>
      <c r="L4627" s="143"/>
      <c r="M4627" s="237"/>
      <c r="N4627" s="143"/>
      <c r="O4627" s="143"/>
      <c r="P4627" s="143"/>
      <c r="Q4627" s="143"/>
      <c r="R4627" s="143"/>
      <c r="S4627" s="143"/>
      <c r="T4627" s="143"/>
      <c r="U4627" s="143"/>
      <c r="V4627" s="143"/>
      <c r="W4627" s="90">
        <f>IF(AND($AM$17&gt;=$X4627,$AM$17&lt;=$Y4627),'TARIFA ENTREGA A DIRECCION USD'!A4627,$W4628)</f>
        <v>0</v>
      </c>
      <c r="X4627" s="90">
        <v>4618.0010000000002</v>
      </c>
      <c r="Y4627" s="90">
        <v>4619</v>
      </c>
      <c r="Z4627" s="144"/>
    </row>
    <row r="4628" spans="1:26" x14ac:dyDescent="0.2">
      <c r="A4628" s="3"/>
      <c r="B4628" s="3"/>
      <c r="C4628" s="3"/>
      <c r="D4628" s="3"/>
      <c r="E4628" s="3"/>
      <c r="F4628" s="3"/>
      <c r="G4628" s="3"/>
      <c r="I4628" s="143"/>
      <c r="J4628" s="143"/>
      <c r="K4628" s="143"/>
      <c r="L4628" s="143"/>
      <c r="M4628" s="237"/>
      <c r="N4628" s="143"/>
      <c r="O4628" s="143"/>
      <c r="P4628" s="143"/>
      <c r="Q4628" s="143"/>
      <c r="R4628" s="143"/>
      <c r="S4628" s="143"/>
      <c r="T4628" s="143"/>
      <c r="U4628" s="143"/>
      <c r="V4628" s="143"/>
      <c r="W4628" s="90">
        <f>IF(AND($AM$17&gt;=$X4628,$AM$17&lt;=$Y4628),'TARIFA ENTREGA A DIRECCION USD'!A4628,$W4629)</f>
        <v>0</v>
      </c>
      <c r="X4628" s="90">
        <v>4619.0010000000002</v>
      </c>
      <c r="Y4628" s="90">
        <v>4620</v>
      </c>
      <c r="Z4628" s="144"/>
    </row>
    <row r="4629" spans="1:26" x14ac:dyDescent="0.2">
      <c r="A4629" s="3"/>
      <c r="B4629" s="3"/>
      <c r="C4629" s="3"/>
      <c r="D4629" s="3"/>
      <c r="E4629" s="3"/>
      <c r="F4629" s="3"/>
      <c r="G4629" s="3"/>
      <c r="I4629" s="143"/>
      <c r="J4629" s="143"/>
      <c r="K4629" s="143"/>
      <c r="L4629" s="143"/>
      <c r="M4629" s="237"/>
      <c r="N4629" s="143"/>
      <c r="O4629" s="143"/>
      <c r="P4629" s="143"/>
      <c r="Q4629" s="143"/>
      <c r="R4629" s="143"/>
      <c r="S4629" s="143"/>
      <c r="T4629" s="143"/>
      <c r="U4629" s="143"/>
      <c r="V4629" s="143"/>
      <c r="W4629" s="90">
        <f>IF(AND($AM$17&gt;=$X4629,$AM$17&lt;=$Y4629),'TARIFA ENTREGA A DIRECCION USD'!A4629,$W4630)</f>
        <v>0</v>
      </c>
      <c r="X4629" s="90">
        <v>4620.0010000000002</v>
      </c>
      <c r="Y4629" s="90">
        <v>4621</v>
      </c>
      <c r="Z4629" s="144"/>
    </row>
    <row r="4630" spans="1:26" x14ac:dyDescent="0.2">
      <c r="A4630" s="3"/>
      <c r="B4630" s="3"/>
      <c r="C4630" s="3"/>
      <c r="D4630" s="3"/>
      <c r="E4630" s="3"/>
      <c r="F4630" s="3"/>
      <c r="G4630" s="3"/>
      <c r="I4630" s="143"/>
      <c r="J4630" s="143"/>
      <c r="K4630" s="143"/>
      <c r="L4630" s="143"/>
      <c r="M4630" s="237"/>
      <c r="N4630" s="143"/>
      <c r="O4630" s="143"/>
      <c r="P4630" s="143"/>
      <c r="Q4630" s="143"/>
      <c r="R4630" s="143"/>
      <c r="S4630" s="143"/>
      <c r="T4630" s="143"/>
      <c r="U4630" s="143"/>
      <c r="V4630" s="143"/>
      <c r="W4630" s="90">
        <f>IF(AND($AM$17&gt;=$X4630,$AM$17&lt;=$Y4630),'TARIFA ENTREGA A DIRECCION USD'!A4630,$W4631)</f>
        <v>0</v>
      </c>
      <c r="X4630" s="90">
        <v>4621.0010000000002</v>
      </c>
      <c r="Y4630" s="90">
        <v>4622</v>
      </c>
      <c r="Z4630" s="144"/>
    </row>
    <row r="4631" spans="1:26" x14ac:dyDescent="0.2">
      <c r="A4631" s="3"/>
      <c r="B4631" s="3"/>
      <c r="C4631" s="3"/>
      <c r="D4631" s="3"/>
      <c r="E4631" s="3"/>
      <c r="F4631" s="3"/>
      <c r="G4631" s="3"/>
      <c r="I4631" s="143"/>
      <c r="J4631" s="143"/>
      <c r="K4631" s="143"/>
      <c r="L4631" s="143"/>
      <c r="M4631" s="237"/>
      <c r="N4631" s="143"/>
      <c r="O4631" s="143"/>
      <c r="P4631" s="143"/>
      <c r="Q4631" s="143"/>
      <c r="R4631" s="143"/>
      <c r="S4631" s="143"/>
      <c r="T4631" s="143"/>
      <c r="U4631" s="143"/>
      <c r="V4631" s="143"/>
      <c r="W4631" s="90">
        <f>IF(AND($AM$17&gt;=$X4631,$AM$17&lt;=$Y4631),'TARIFA ENTREGA A DIRECCION USD'!A4631,$W4632)</f>
        <v>0</v>
      </c>
      <c r="X4631" s="90">
        <v>4622.0010000000002</v>
      </c>
      <c r="Y4631" s="90">
        <v>4623</v>
      </c>
      <c r="Z4631" s="144"/>
    </row>
    <row r="4632" spans="1:26" x14ac:dyDescent="0.2">
      <c r="A4632" s="3"/>
      <c r="B4632" s="3"/>
      <c r="C4632" s="3"/>
      <c r="D4632" s="3"/>
      <c r="E4632" s="3"/>
      <c r="F4632" s="3"/>
      <c r="G4632" s="3"/>
      <c r="I4632" s="143"/>
      <c r="J4632" s="143"/>
      <c r="K4632" s="143"/>
      <c r="L4632" s="143"/>
      <c r="M4632" s="237"/>
      <c r="N4632" s="143"/>
      <c r="O4632" s="143"/>
      <c r="P4632" s="143"/>
      <c r="Q4632" s="143"/>
      <c r="R4632" s="143"/>
      <c r="S4632" s="143"/>
      <c r="T4632" s="143"/>
      <c r="U4632" s="143"/>
      <c r="V4632" s="143"/>
      <c r="W4632" s="90">
        <f>IF(AND($AM$17&gt;=$X4632,$AM$17&lt;=$Y4632),'TARIFA ENTREGA A DIRECCION USD'!A4632,$W4633)</f>
        <v>0</v>
      </c>
      <c r="X4632" s="90">
        <v>4623.0010000000002</v>
      </c>
      <c r="Y4632" s="90">
        <v>4624</v>
      </c>
      <c r="Z4632" s="144"/>
    </row>
    <row r="4633" spans="1:26" x14ac:dyDescent="0.2">
      <c r="A4633" s="3"/>
      <c r="B4633" s="3"/>
      <c r="C4633" s="3"/>
      <c r="D4633" s="3"/>
      <c r="E4633" s="3"/>
      <c r="F4633" s="3"/>
      <c r="G4633" s="3"/>
      <c r="I4633" s="143"/>
      <c r="J4633" s="143"/>
      <c r="K4633" s="143"/>
      <c r="L4633" s="143"/>
      <c r="M4633" s="237"/>
      <c r="N4633" s="143"/>
      <c r="O4633" s="143"/>
      <c r="P4633" s="143"/>
      <c r="Q4633" s="143"/>
      <c r="R4633" s="143"/>
      <c r="S4633" s="143"/>
      <c r="T4633" s="143"/>
      <c r="U4633" s="143"/>
      <c r="V4633" s="143"/>
      <c r="W4633" s="90">
        <f>IF(AND($AM$17&gt;=$X4633,$AM$17&lt;=$Y4633),'TARIFA ENTREGA A DIRECCION USD'!A4633,$W4634)</f>
        <v>0</v>
      </c>
      <c r="X4633" s="90">
        <v>4624.0010000000002</v>
      </c>
      <c r="Y4633" s="90">
        <v>4625</v>
      </c>
      <c r="Z4633" s="144"/>
    </row>
    <row r="4634" spans="1:26" x14ac:dyDescent="0.2">
      <c r="A4634" s="3"/>
      <c r="B4634" s="3"/>
      <c r="C4634" s="3"/>
      <c r="D4634" s="3"/>
      <c r="E4634" s="3"/>
      <c r="F4634" s="3"/>
      <c r="G4634" s="3"/>
      <c r="I4634" s="143"/>
      <c r="J4634" s="143"/>
      <c r="K4634" s="143"/>
      <c r="L4634" s="143"/>
      <c r="M4634" s="237"/>
      <c r="N4634" s="143"/>
      <c r="O4634" s="143"/>
      <c r="P4634" s="143"/>
      <c r="Q4634" s="143"/>
      <c r="R4634" s="143"/>
      <c r="S4634" s="143"/>
      <c r="T4634" s="143"/>
      <c r="U4634" s="143"/>
      <c r="V4634" s="143"/>
      <c r="W4634" s="90">
        <f>IF(AND($AM$17&gt;=$X4634,$AM$17&lt;=$Y4634),'TARIFA ENTREGA A DIRECCION USD'!A4634,$W4635)</f>
        <v>0</v>
      </c>
      <c r="X4634" s="90">
        <v>4625.0010000000002</v>
      </c>
      <c r="Y4634" s="90">
        <v>4626</v>
      </c>
      <c r="Z4634" s="144"/>
    </row>
    <row r="4635" spans="1:26" x14ac:dyDescent="0.2">
      <c r="A4635" s="3"/>
      <c r="B4635" s="3"/>
      <c r="C4635" s="3"/>
      <c r="D4635" s="3"/>
      <c r="E4635" s="3"/>
      <c r="F4635" s="3"/>
      <c r="G4635" s="3"/>
      <c r="I4635" s="143"/>
      <c r="J4635" s="143"/>
      <c r="K4635" s="143"/>
      <c r="L4635" s="143"/>
      <c r="M4635" s="237"/>
      <c r="N4635" s="143"/>
      <c r="O4635" s="143"/>
      <c r="P4635" s="143"/>
      <c r="Q4635" s="143"/>
      <c r="R4635" s="143"/>
      <c r="S4635" s="143"/>
      <c r="T4635" s="143"/>
      <c r="U4635" s="143"/>
      <c r="V4635" s="143"/>
      <c r="W4635" s="90">
        <f>IF(AND($AM$17&gt;=$X4635,$AM$17&lt;=$Y4635),'TARIFA ENTREGA A DIRECCION USD'!A4635,$W4636)</f>
        <v>0</v>
      </c>
      <c r="X4635" s="90">
        <v>4626.0010000000002</v>
      </c>
      <c r="Y4635" s="90">
        <v>4627</v>
      </c>
      <c r="Z4635" s="144"/>
    </row>
    <row r="4636" spans="1:26" x14ac:dyDescent="0.2">
      <c r="A4636" s="3"/>
      <c r="B4636" s="3"/>
      <c r="C4636" s="3"/>
      <c r="D4636" s="3"/>
      <c r="E4636" s="3"/>
      <c r="F4636" s="3"/>
      <c r="G4636" s="3"/>
      <c r="I4636" s="143"/>
      <c r="J4636" s="143"/>
      <c r="K4636" s="143"/>
      <c r="L4636" s="143"/>
      <c r="M4636" s="237"/>
      <c r="N4636" s="143"/>
      <c r="O4636" s="143"/>
      <c r="P4636" s="143"/>
      <c r="Q4636" s="143"/>
      <c r="R4636" s="143"/>
      <c r="S4636" s="143"/>
      <c r="T4636" s="143"/>
      <c r="U4636" s="143"/>
      <c r="V4636" s="143"/>
      <c r="W4636" s="90">
        <f>IF(AND($AM$17&gt;=$X4636,$AM$17&lt;=$Y4636),'TARIFA ENTREGA A DIRECCION USD'!A4636,$W4637)</f>
        <v>0</v>
      </c>
      <c r="X4636" s="90">
        <v>4627.0010000000002</v>
      </c>
      <c r="Y4636" s="90">
        <v>4628</v>
      </c>
      <c r="Z4636" s="144"/>
    </row>
    <row r="4637" spans="1:26" x14ac:dyDescent="0.2">
      <c r="A4637" s="3"/>
      <c r="B4637" s="3"/>
      <c r="C4637" s="3"/>
      <c r="D4637" s="3"/>
      <c r="E4637" s="3"/>
      <c r="F4637" s="3"/>
      <c r="G4637" s="3"/>
      <c r="I4637" s="143"/>
      <c r="J4637" s="143"/>
      <c r="K4637" s="143"/>
      <c r="L4637" s="143"/>
      <c r="M4637" s="237"/>
      <c r="N4637" s="143"/>
      <c r="O4637" s="143"/>
      <c r="P4637" s="143"/>
      <c r="Q4637" s="143"/>
      <c r="R4637" s="143"/>
      <c r="S4637" s="143"/>
      <c r="T4637" s="143"/>
      <c r="U4637" s="143"/>
      <c r="V4637" s="143"/>
      <c r="W4637" s="90">
        <f>IF(AND($AM$17&gt;=$X4637,$AM$17&lt;=$Y4637),'TARIFA ENTREGA A DIRECCION USD'!A4637,$W4638)</f>
        <v>0</v>
      </c>
      <c r="X4637" s="90">
        <v>4628.0010000000002</v>
      </c>
      <c r="Y4637" s="90">
        <v>4629</v>
      </c>
      <c r="Z4637" s="144"/>
    </row>
    <row r="4638" spans="1:26" x14ac:dyDescent="0.2">
      <c r="A4638" s="3"/>
      <c r="B4638" s="3"/>
      <c r="C4638" s="3"/>
      <c r="D4638" s="3"/>
      <c r="E4638" s="3"/>
      <c r="F4638" s="3"/>
      <c r="G4638" s="3"/>
      <c r="I4638" s="143"/>
      <c r="J4638" s="143"/>
      <c r="K4638" s="143"/>
      <c r="L4638" s="143"/>
      <c r="M4638" s="237"/>
      <c r="N4638" s="143"/>
      <c r="O4638" s="143"/>
      <c r="P4638" s="143"/>
      <c r="Q4638" s="143"/>
      <c r="R4638" s="143"/>
      <c r="S4638" s="143"/>
      <c r="T4638" s="143"/>
      <c r="U4638" s="143"/>
      <c r="V4638" s="143"/>
      <c r="W4638" s="90">
        <f>IF(AND($AM$17&gt;=$X4638,$AM$17&lt;=$Y4638),'TARIFA ENTREGA A DIRECCION USD'!A4638,$W4639)</f>
        <v>0</v>
      </c>
      <c r="X4638" s="90">
        <v>4629.0010000000002</v>
      </c>
      <c r="Y4638" s="90">
        <v>4630</v>
      </c>
      <c r="Z4638" s="144"/>
    </row>
    <row r="4639" spans="1:26" x14ac:dyDescent="0.2">
      <c r="A4639" s="3"/>
      <c r="B4639" s="3"/>
      <c r="C4639" s="3"/>
      <c r="D4639" s="3"/>
      <c r="E4639" s="3"/>
      <c r="F4639" s="3"/>
      <c r="G4639" s="3"/>
      <c r="I4639" s="143"/>
      <c r="J4639" s="143"/>
      <c r="K4639" s="143"/>
      <c r="L4639" s="143"/>
      <c r="M4639" s="237"/>
      <c r="N4639" s="143"/>
      <c r="O4639" s="143"/>
      <c r="P4639" s="143"/>
      <c r="Q4639" s="143"/>
      <c r="R4639" s="143"/>
      <c r="S4639" s="143"/>
      <c r="T4639" s="143"/>
      <c r="U4639" s="143"/>
      <c r="V4639" s="143"/>
      <c r="W4639" s="90">
        <f>IF(AND($AM$17&gt;=$X4639,$AM$17&lt;=$Y4639),'TARIFA ENTREGA A DIRECCION USD'!A4639,$W4640)</f>
        <v>0</v>
      </c>
      <c r="X4639" s="90">
        <v>4630.0010000000002</v>
      </c>
      <c r="Y4639" s="90">
        <v>4631</v>
      </c>
      <c r="Z4639" s="144"/>
    </row>
    <row r="4640" spans="1:26" x14ac:dyDescent="0.2">
      <c r="A4640" s="3"/>
      <c r="B4640" s="3"/>
      <c r="C4640" s="3"/>
      <c r="D4640" s="3"/>
      <c r="E4640" s="3"/>
      <c r="F4640" s="3"/>
      <c r="G4640" s="3"/>
      <c r="I4640" s="143"/>
      <c r="J4640" s="143"/>
      <c r="K4640" s="143"/>
      <c r="L4640" s="143"/>
      <c r="M4640" s="237"/>
      <c r="N4640" s="143"/>
      <c r="O4640" s="143"/>
      <c r="P4640" s="143"/>
      <c r="Q4640" s="143"/>
      <c r="R4640" s="143"/>
      <c r="S4640" s="143"/>
      <c r="T4640" s="143"/>
      <c r="U4640" s="143"/>
      <c r="V4640" s="143"/>
      <c r="W4640" s="90">
        <f>IF(AND($AM$17&gt;=$X4640,$AM$17&lt;=$Y4640),'TARIFA ENTREGA A DIRECCION USD'!A4640,$W4641)</f>
        <v>0</v>
      </c>
      <c r="X4640" s="90">
        <v>4631.0010000000002</v>
      </c>
      <c r="Y4640" s="90">
        <v>4632</v>
      </c>
      <c r="Z4640" s="144"/>
    </row>
    <row r="4641" spans="1:26" x14ac:dyDescent="0.2">
      <c r="A4641" s="3"/>
      <c r="B4641" s="3"/>
      <c r="C4641" s="3"/>
      <c r="D4641" s="3"/>
      <c r="E4641" s="3"/>
      <c r="F4641" s="3"/>
      <c r="G4641" s="3"/>
      <c r="I4641" s="143"/>
      <c r="J4641" s="143"/>
      <c r="K4641" s="143"/>
      <c r="L4641" s="143"/>
      <c r="M4641" s="237"/>
      <c r="N4641" s="143"/>
      <c r="O4641" s="143"/>
      <c r="P4641" s="143"/>
      <c r="Q4641" s="143"/>
      <c r="R4641" s="143"/>
      <c r="S4641" s="143"/>
      <c r="T4641" s="143"/>
      <c r="U4641" s="143"/>
      <c r="V4641" s="143"/>
      <c r="W4641" s="90">
        <f>IF(AND($AM$17&gt;=$X4641,$AM$17&lt;=$Y4641),'TARIFA ENTREGA A DIRECCION USD'!A4641,$W4642)</f>
        <v>0</v>
      </c>
      <c r="X4641" s="90">
        <v>4632.0010000000002</v>
      </c>
      <c r="Y4641" s="90">
        <v>4633</v>
      </c>
      <c r="Z4641" s="144"/>
    </row>
    <row r="4642" spans="1:26" x14ac:dyDescent="0.2">
      <c r="A4642" s="3"/>
      <c r="B4642" s="3"/>
      <c r="C4642" s="3"/>
      <c r="D4642" s="3"/>
      <c r="E4642" s="3"/>
      <c r="F4642" s="3"/>
      <c r="G4642" s="3"/>
      <c r="I4642" s="143"/>
      <c r="J4642" s="143"/>
      <c r="K4642" s="143"/>
      <c r="L4642" s="143"/>
      <c r="M4642" s="237"/>
      <c r="N4642" s="143"/>
      <c r="O4642" s="143"/>
      <c r="P4642" s="143"/>
      <c r="Q4642" s="143"/>
      <c r="R4642" s="143"/>
      <c r="S4642" s="143"/>
      <c r="T4642" s="143"/>
      <c r="U4642" s="143"/>
      <c r="V4642" s="143"/>
      <c r="W4642" s="90">
        <f>IF(AND($AM$17&gt;=$X4642,$AM$17&lt;=$Y4642),'TARIFA ENTREGA A DIRECCION USD'!A4642,$W4643)</f>
        <v>0</v>
      </c>
      <c r="X4642" s="90">
        <v>4633.0010000000002</v>
      </c>
      <c r="Y4642" s="90">
        <v>4634</v>
      </c>
      <c r="Z4642" s="144"/>
    </row>
    <row r="4643" spans="1:26" x14ac:dyDescent="0.2">
      <c r="A4643" s="3"/>
      <c r="B4643" s="3"/>
      <c r="C4643" s="3"/>
      <c r="D4643" s="3"/>
      <c r="E4643" s="3"/>
      <c r="F4643" s="3"/>
      <c r="G4643" s="3"/>
      <c r="I4643" s="143"/>
      <c r="J4643" s="143"/>
      <c r="K4643" s="143"/>
      <c r="L4643" s="143"/>
      <c r="M4643" s="237"/>
      <c r="N4643" s="143"/>
      <c r="O4643" s="143"/>
      <c r="P4643" s="143"/>
      <c r="Q4643" s="143"/>
      <c r="R4643" s="143"/>
      <c r="S4643" s="143"/>
      <c r="T4643" s="143"/>
      <c r="U4643" s="143"/>
      <c r="V4643" s="143"/>
      <c r="W4643" s="90">
        <f>IF(AND($AM$17&gt;=$X4643,$AM$17&lt;=$Y4643),'TARIFA ENTREGA A DIRECCION USD'!A4643,$W4644)</f>
        <v>0</v>
      </c>
      <c r="X4643" s="90">
        <v>4634.0010000000002</v>
      </c>
      <c r="Y4643" s="90">
        <v>4635</v>
      </c>
      <c r="Z4643" s="144"/>
    </row>
    <row r="4644" spans="1:26" x14ac:dyDescent="0.2">
      <c r="A4644" s="3"/>
      <c r="B4644" s="3"/>
      <c r="C4644" s="3"/>
      <c r="D4644" s="3"/>
      <c r="E4644" s="3"/>
      <c r="F4644" s="3"/>
      <c r="G4644" s="3"/>
      <c r="I4644" s="143"/>
      <c r="J4644" s="143"/>
      <c r="K4644" s="143"/>
      <c r="L4644" s="143"/>
      <c r="M4644" s="237"/>
      <c r="N4644" s="143"/>
      <c r="O4644" s="143"/>
      <c r="P4644" s="143"/>
      <c r="Q4644" s="143"/>
      <c r="R4644" s="143"/>
      <c r="S4644" s="143"/>
      <c r="T4644" s="143"/>
      <c r="U4644" s="143"/>
      <c r="V4644" s="143"/>
      <c r="W4644" s="90">
        <f>IF(AND($AM$17&gt;=$X4644,$AM$17&lt;=$Y4644),'TARIFA ENTREGA A DIRECCION USD'!A4644,$W4645)</f>
        <v>0</v>
      </c>
      <c r="X4644" s="90">
        <v>4635.0010000000002</v>
      </c>
      <c r="Y4644" s="90">
        <v>4636</v>
      </c>
      <c r="Z4644" s="144"/>
    </row>
    <row r="4645" spans="1:26" x14ac:dyDescent="0.2">
      <c r="A4645" s="3"/>
      <c r="B4645" s="3"/>
      <c r="C4645" s="3"/>
      <c r="D4645" s="3"/>
      <c r="E4645" s="3"/>
      <c r="F4645" s="3"/>
      <c r="G4645" s="3"/>
      <c r="I4645" s="143"/>
      <c r="J4645" s="143"/>
      <c r="K4645" s="143"/>
      <c r="L4645" s="143"/>
      <c r="M4645" s="237"/>
      <c r="N4645" s="143"/>
      <c r="O4645" s="143"/>
      <c r="P4645" s="143"/>
      <c r="Q4645" s="143"/>
      <c r="R4645" s="143"/>
      <c r="S4645" s="143"/>
      <c r="T4645" s="143"/>
      <c r="U4645" s="143"/>
      <c r="V4645" s="143"/>
      <c r="W4645" s="90">
        <f>IF(AND($AM$17&gt;=$X4645,$AM$17&lt;=$Y4645),'TARIFA ENTREGA A DIRECCION USD'!A4645,$W4646)</f>
        <v>0</v>
      </c>
      <c r="X4645" s="90">
        <v>4636.0010000000002</v>
      </c>
      <c r="Y4645" s="90">
        <v>4637</v>
      </c>
      <c r="Z4645" s="144"/>
    </row>
    <row r="4646" spans="1:26" x14ac:dyDescent="0.2">
      <c r="A4646" s="3"/>
      <c r="B4646" s="3"/>
      <c r="C4646" s="3"/>
      <c r="D4646" s="3"/>
      <c r="E4646" s="3"/>
      <c r="F4646" s="3"/>
      <c r="G4646" s="3"/>
      <c r="I4646" s="143"/>
      <c r="J4646" s="143"/>
      <c r="K4646" s="143"/>
      <c r="L4646" s="143"/>
      <c r="M4646" s="237"/>
      <c r="N4646" s="143"/>
      <c r="O4646" s="143"/>
      <c r="P4646" s="143"/>
      <c r="Q4646" s="143"/>
      <c r="R4646" s="143"/>
      <c r="S4646" s="143"/>
      <c r="T4646" s="143"/>
      <c r="U4646" s="143"/>
      <c r="V4646" s="143"/>
      <c r="W4646" s="90">
        <f>IF(AND($AM$17&gt;=$X4646,$AM$17&lt;=$Y4646),'TARIFA ENTREGA A DIRECCION USD'!A4646,$W4647)</f>
        <v>0</v>
      </c>
      <c r="X4646" s="90">
        <v>4637.0010000000002</v>
      </c>
      <c r="Y4646" s="90">
        <v>4638</v>
      </c>
      <c r="Z4646" s="144"/>
    </row>
    <row r="4647" spans="1:26" x14ac:dyDescent="0.2">
      <c r="A4647" s="3"/>
      <c r="B4647" s="3"/>
      <c r="C4647" s="3"/>
      <c r="D4647" s="3"/>
      <c r="E4647" s="3"/>
      <c r="F4647" s="3"/>
      <c r="G4647" s="3"/>
      <c r="I4647" s="143"/>
      <c r="J4647" s="143"/>
      <c r="K4647" s="143"/>
      <c r="L4647" s="143"/>
      <c r="M4647" s="237"/>
      <c r="N4647" s="143"/>
      <c r="O4647" s="143"/>
      <c r="P4647" s="143"/>
      <c r="Q4647" s="143"/>
      <c r="R4647" s="143"/>
      <c r="S4647" s="143"/>
      <c r="T4647" s="143"/>
      <c r="U4647" s="143"/>
      <c r="V4647" s="143"/>
      <c r="W4647" s="90">
        <f>IF(AND($AM$17&gt;=$X4647,$AM$17&lt;=$Y4647),'TARIFA ENTREGA A DIRECCION USD'!A4647,$W4648)</f>
        <v>0</v>
      </c>
      <c r="X4647" s="90">
        <v>4638.0010000000002</v>
      </c>
      <c r="Y4647" s="90">
        <v>4639</v>
      </c>
      <c r="Z4647" s="144"/>
    </row>
    <row r="4648" spans="1:26" x14ac:dyDescent="0.2">
      <c r="A4648" s="3"/>
      <c r="B4648" s="3"/>
      <c r="C4648" s="3"/>
      <c r="D4648" s="3"/>
      <c r="E4648" s="3"/>
      <c r="F4648" s="3"/>
      <c r="G4648" s="3"/>
      <c r="I4648" s="143"/>
      <c r="J4648" s="143"/>
      <c r="K4648" s="143"/>
      <c r="L4648" s="143"/>
      <c r="M4648" s="237"/>
      <c r="N4648" s="143"/>
      <c r="O4648" s="143"/>
      <c r="P4648" s="143"/>
      <c r="Q4648" s="143"/>
      <c r="R4648" s="143"/>
      <c r="S4648" s="143"/>
      <c r="T4648" s="143"/>
      <c r="U4648" s="143"/>
      <c r="V4648" s="143"/>
      <c r="W4648" s="90">
        <f>IF(AND($AM$17&gt;=$X4648,$AM$17&lt;=$Y4648),'TARIFA ENTREGA A DIRECCION USD'!A4648,$W4649)</f>
        <v>0</v>
      </c>
      <c r="X4648" s="90">
        <v>4639.0010000000002</v>
      </c>
      <c r="Y4648" s="90">
        <v>4640</v>
      </c>
      <c r="Z4648" s="144"/>
    </row>
    <row r="4649" spans="1:26" x14ac:dyDescent="0.2">
      <c r="A4649" s="3"/>
      <c r="B4649" s="3"/>
      <c r="C4649" s="3"/>
      <c r="D4649" s="3"/>
      <c r="E4649" s="3"/>
      <c r="F4649" s="3"/>
      <c r="G4649" s="3"/>
      <c r="I4649" s="143"/>
      <c r="J4649" s="143"/>
      <c r="K4649" s="143"/>
      <c r="L4649" s="143"/>
      <c r="M4649" s="237"/>
      <c r="N4649" s="143"/>
      <c r="O4649" s="143"/>
      <c r="P4649" s="143"/>
      <c r="Q4649" s="143"/>
      <c r="R4649" s="143"/>
      <c r="S4649" s="143"/>
      <c r="T4649" s="143"/>
      <c r="U4649" s="143"/>
      <c r="V4649" s="143"/>
      <c r="W4649" s="90">
        <f>IF(AND($AM$17&gt;=$X4649,$AM$17&lt;=$Y4649),'TARIFA ENTREGA A DIRECCION USD'!A4649,$W4650)</f>
        <v>0</v>
      </c>
      <c r="X4649" s="90">
        <v>4640.0010000000002</v>
      </c>
      <c r="Y4649" s="90">
        <v>4641</v>
      </c>
      <c r="Z4649" s="144"/>
    </row>
    <row r="4650" spans="1:26" x14ac:dyDescent="0.2">
      <c r="A4650" s="3"/>
      <c r="B4650" s="3"/>
      <c r="C4650" s="3"/>
      <c r="D4650" s="3"/>
      <c r="E4650" s="3"/>
      <c r="F4650" s="3"/>
      <c r="G4650" s="3"/>
      <c r="I4650" s="143"/>
      <c r="J4650" s="143"/>
      <c r="K4650" s="143"/>
      <c r="L4650" s="143"/>
      <c r="M4650" s="237"/>
      <c r="N4650" s="143"/>
      <c r="O4650" s="143"/>
      <c r="P4650" s="143"/>
      <c r="Q4650" s="143"/>
      <c r="R4650" s="143"/>
      <c r="S4650" s="143"/>
      <c r="T4650" s="143"/>
      <c r="U4650" s="143"/>
      <c r="V4650" s="143"/>
      <c r="W4650" s="90">
        <f>IF(AND($AM$17&gt;=$X4650,$AM$17&lt;=$Y4650),'TARIFA ENTREGA A DIRECCION USD'!A4650,$W4651)</f>
        <v>0</v>
      </c>
      <c r="X4650" s="90">
        <v>4641.0010000000002</v>
      </c>
      <c r="Y4650" s="90">
        <v>4642</v>
      </c>
      <c r="Z4650" s="144"/>
    </row>
    <row r="4651" spans="1:26" x14ac:dyDescent="0.2">
      <c r="A4651" s="3"/>
      <c r="B4651" s="3"/>
      <c r="C4651" s="3"/>
      <c r="D4651" s="3"/>
      <c r="E4651" s="3"/>
      <c r="F4651" s="3"/>
      <c r="G4651" s="3"/>
      <c r="I4651" s="143"/>
      <c r="J4651" s="143"/>
      <c r="K4651" s="143"/>
      <c r="L4651" s="143"/>
      <c r="M4651" s="237"/>
      <c r="N4651" s="143"/>
      <c r="O4651" s="143"/>
      <c r="P4651" s="143"/>
      <c r="Q4651" s="143"/>
      <c r="R4651" s="143"/>
      <c r="S4651" s="143"/>
      <c r="T4651" s="143"/>
      <c r="U4651" s="143"/>
      <c r="V4651" s="143"/>
      <c r="W4651" s="90">
        <f>IF(AND($AM$17&gt;=$X4651,$AM$17&lt;=$Y4651),'TARIFA ENTREGA A DIRECCION USD'!A4651,$W4652)</f>
        <v>0</v>
      </c>
      <c r="X4651" s="90">
        <v>4642.0010000000002</v>
      </c>
      <c r="Y4651" s="90">
        <v>4643</v>
      </c>
      <c r="Z4651" s="144"/>
    </row>
    <row r="4652" spans="1:26" x14ac:dyDescent="0.2">
      <c r="A4652" s="3"/>
      <c r="B4652" s="3"/>
      <c r="C4652" s="3"/>
      <c r="D4652" s="3"/>
      <c r="E4652" s="3"/>
      <c r="F4652" s="3"/>
      <c r="G4652" s="3"/>
      <c r="I4652" s="143"/>
      <c r="J4652" s="143"/>
      <c r="K4652" s="143"/>
      <c r="L4652" s="143"/>
      <c r="M4652" s="237"/>
      <c r="N4652" s="143"/>
      <c r="O4652" s="143"/>
      <c r="P4652" s="143"/>
      <c r="Q4652" s="143"/>
      <c r="R4652" s="143"/>
      <c r="S4652" s="143"/>
      <c r="T4652" s="143"/>
      <c r="U4652" s="143"/>
      <c r="V4652" s="143"/>
      <c r="W4652" s="90">
        <f>IF(AND($AM$17&gt;=$X4652,$AM$17&lt;=$Y4652),'TARIFA ENTREGA A DIRECCION USD'!A4652,$W4653)</f>
        <v>0</v>
      </c>
      <c r="X4652" s="90">
        <v>4643.0010000000002</v>
      </c>
      <c r="Y4652" s="90">
        <v>4644</v>
      </c>
      <c r="Z4652" s="144"/>
    </row>
    <row r="4653" spans="1:26" x14ac:dyDescent="0.2">
      <c r="A4653" s="3"/>
      <c r="B4653" s="3"/>
      <c r="C4653" s="3"/>
      <c r="D4653" s="3"/>
      <c r="E4653" s="3"/>
      <c r="F4653" s="3"/>
      <c r="G4653" s="3"/>
      <c r="I4653" s="143"/>
      <c r="J4653" s="143"/>
      <c r="K4653" s="143"/>
      <c r="L4653" s="143"/>
      <c r="M4653" s="237"/>
      <c r="N4653" s="143"/>
      <c r="O4653" s="143"/>
      <c r="P4653" s="143"/>
      <c r="Q4653" s="143"/>
      <c r="R4653" s="143"/>
      <c r="S4653" s="143"/>
      <c r="T4653" s="143"/>
      <c r="U4653" s="143"/>
      <c r="V4653" s="143"/>
      <c r="W4653" s="90">
        <f>IF(AND($AM$17&gt;=$X4653,$AM$17&lt;=$Y4653),'TARIFA ENTREGA A DIRECCION USD'!A4653,$W4654)</f>
        <v>0</v>
      </c>
      <c r="X4653" s="90">
        <v>4644.0010000000002</v>
      </c>
      <c r="Y4653" s="90">
        <v>4645</v>
      </c>
      <c r="Z4653" s="144"/>
    </row>
    <row r="4654" spans="1:26" x14ac:dyDescent="0.2">
      <c r="A4654" s="3"/>
      <c r="B4654" s="3"/>
      <c r="C4654" s="3"/>
      <c r="D4654" s="3"/>
      <c r="E4654" s="3"/>
      <c r="F4654" s="3"/>
      <c r="G4654" s="3"/>
      <c r="I4654" s="143"/>
      <c r="J4654" s="143"/>
      <c r="K4654" s="143"/>
      <c r="L4654" s="143"/>
      <c r="M4654" s="237"/>
      <c r="N4654" s="143"/>
      <c r="O4654" s="143"/>
      <c r="P4654" s="143"/>
      <c r="Q4654" s="143"/>
      <c r="R4654" s="143"/>
      <c r="S4654" s="143"/>
      <c r="T4654" s="143"/>
      <c r="U4654" s="143"/>
      <c r="V4654" s="143"/>
      <c r="W4654" s="90">
        <f>IF(AND($AM$17&gt;=$X4654,$AM$17&lt;=$Y4654),'TARIFA ENTREGA A DIRECCION USD'!A4654,$W4655)</f>
        <v>0</v>
      </c>
      <c r="X4654" s="90">
        <v>4645.0010000000002</v>
      </c>
      <c r="Y4654" s="90">
        <v>4646</v>
      </c>
      <c r="Z4654" s="144"/>
    </row>
    <row r="4655" spans="1:26" x14ac:dyDescent="0.2">
      <c r="A4655" s="3"/>
      <c r="B4655" s="3"/>
      <c r="C4655" s="3"/>
      <c r="D4655" s="3"/>
      <c r="E4655" s="3"/>
      <c r="F4655" s="3"/>
      <c r="G4655" s="3"/>
      <c r="I4655" s="143"/>
      <c r="J4655" s="143"/>
      <c r="K4655" s="143"/>
      <c r="L4655" s="143"/>
      <c r="M4655" s="237"/>
      <c r="N4655" s="143"/>
      <c r="O4655" s="143"/>
      <c r="P4655" s="143"/>
      <c r="Q4655" s="143"/>
      <c r="R4655" s="143"/>
      <c r="S4655" s="143"/>
      <c r="T4655" s="143"/>
      <c r="U4655" s="143"/>
      <c r="V4655" s="143"/>
      <c r="W4655" s="90">
        <f>IF(AND($AM$17&gt;=$X4655,$AM$17&lt;=$Y4655),'TARIFA ENTREGA A DIRECCION USD'!A4655,$W4656)</f>
        <v>0</v>
      </c>
      <c r="X4655" s="90">
        <v>4646.0010000000002</v>
      </c>
      <c r="Y4655" s="90">
        <v>4647</v>
      </c>
      <c r="Z4655" s="144"/>
    </row>
    <row r="4656" spans="1:26" x14ac:dyDescent="0.2">
      <c r="A4656" s="3"/>
      <c r="B4656" s="3"/>
      <c r="C4656" s="3"/>
      <c r="D4656" s="3"/>
      <c r="E4656" s="3"/>
      <c r="F4656" s="3"/>
      <c r="G4656" s="3"/>
      <c r="I4656" s="143"/>
      <c r="J4656" s="143"/>
      <c r="K4656" s="143"/>
      <c r="L4656" s="143"/>
      <c r="M4656" s="237"/>
      <c r="N4656" s="143"/>
      <c r="O4656" s="143"/>
      <c r="P4656" s="143"/>
      <c r="Q4656" s="143"/>
      <c r="R4656" s="143"/>
      <c r="S4656" s="143"/>
      <c r="T4656" s="143"/>
      <c r="U4656" s="143"/>
      <c r="V4656" s="143"/>
      <c r="W4656" s="90">
        <f>IF(AND($AM$17&gt;=$X4656,$AM$17&lt;=$Y4656),'TARIFA ENTREGA A DIRECCION USD'!A4656,$W4657)</f>
        <v>0</v>
      </c>
      <c r="X4656" s="90">
        <v>4647.0010000000002</v>
      </c>
      <c r="Y4656" s="90">
        <v>4648</v>
      </c>
      <c r="Z4656" s="144"/>
    </row>
    <row r="4657" spans="1:26" x14ac:dyDescent="0.2">
      <c r="A4657" s="3"/>
      <c r="B4657" s="3"/>
      <c r="C4657" s="3"/>
      <c r="D4657" s="3"/>
      <c r="E4657" s="3"/>
      <c r="F4657" s="3"/>
      <c r="G4657" s="3"/>
      <c r="I4657" s="143"/>
      <c r="J4657" s="143"/>
      <c r="K4657" s="143"/>
      <c r="L4657" s="143"/>
      <c r="M4657" s="237"/>
      <c r="N4657" s="143"/>
      <c r="O4657" s="143"/>
      <c r="P4657" s="143"/>
      <c r="Q4657" s="143"/>
      <c r="R4657" s="143"/>
      <c r="S4657" s="143"/>
      <c r="T4657" s="143"/>
      <c r="U4657" s="143"/>
      <c r="V4657" s="143"/>
      <c r="W4657" s="90">
        <f>IF(AND($AM$17&gt;=$X4657,$AM$17&lt;=$Y4657),'TARIFA ENTREGA A DIRECCION USD'!A4657,$W4658)</f>
        <v>0</v>
      </c>
      <c r="X4657" s="90">
        <v>4648.0010000000002</v>
      </c>
      <c r="Y4657" s="90">
        <v>4649</v>
      </c>
      <c r="Z4657" s="144"/>
    </row>
    <row r="4658" spans="1:26" x14ac:dyDescent="0.2">
      <c r="A4658" s="3"/>
      <c r="B4658" s="3"/>
      <c r="C4658" s="3"/>
      <c r="D4658" s="3"/>
      <c r="E4658" s="3"/>
      <c r="F4658" s="3"/>
      <c r="G4658" s="3"/>
      <c r="I4658" s="143"/>
      <c r="J4658" s="143"/>
      <c r="K4658" s="143"/>
      <c r="L4658" s="143"/>
      <c r="M4658" s="237"/>
      <c r="N4658" s="143"/>
      <c r="O4658" s="143"/>
      <c r="P4658" s="143"/>
      <c r="Q4658" s="143"/>
      <c r="R4658" s="143"/>
      <c r="S4658" s="143"/>
      <c r="T4658" s="143"/>
      <c r="U4658" s="143"/>
      <c r="V4658" s="143"/>
      <c r="W4658" s="90">
        <f>IF(AND($AM$17&gt;=$X4658,$AM$17&lt;=$Y4658),'TARIFA ENTREGA A DIRECCION USD'!A4658,$W4659)</f>
        <v>0</v>
      </c>
      <c r="X4658" s="90">
        <v>4649.0010000000002</v>
      </c>
      <c r="Y4658" s="90">
        <v>4650</v>
      </c>
      <c r="Z4658" s="144"/>
    </row>
    <row r="4659" spans="1:26" x14ac:dyDescent="0.2">
      <c r="A4659" s="3"/>
      <c r="B4659" s="3"/>
      <c r="C4659" s="3"/>
      <c r="D4659" s="3"/>
      <c r="E4659" s="3"/>
      <c r="F4659" s="3"/>
      <c r="G4659" s="3"/>
      <c r="I4659" s="143"/>
      <c r="J4659" s="143"/>
      <c r="K4659" s="143"/>
      <c r="L4659" s="143"/>
      <c r="M4659" s="237"/>
      <c r="N4659" s="143"/>
      <c r="O4659" s="143"/>
      <c r="P4659" s="143"/>
      <c r="Q4659" s="143"/>
      <c r="R4659" s="143"/>
      <c r="S4659" s="143"/>
      <c r="T4659" s="143"/>
      <c r="U4659" s="143"/>
      <c r="V4659" s="143"/>
      <c r="W4659" s="90">
        <f>IF(AND($AM$17&gt;=$X4659,$AM$17&lt;=$Y4659),'TARIFA ENTREGA A DIRECCION USD'!A4659,$W4660)</f>
        <v>0</v>
      </c>
      <c r="X4659" s="90">
        <v>4650.0010000000002</v>
      </c>
      <c r="Y4659" s="90">
        <v>4651</v>
      </c>
      <c r="Z4659" s="144"/>
    </row>
    <row r="4660" spans="1:26" x14ac:dyDescent="0.2">
      <c r="A4660" s="3"/>
      <c r="B4660" s="3"/>
      <c r="C4660" s="3"/>
      <c r="D4660" s="3"/>
      <c r="E4660" s="3"/>
      <c r="F4660" s="3"/>
      <c r="G4660" s="3"/>
      <c r="I4660" s="143"/>
      <c r="J4660" s="143"/>
      <c r="K4660" s="143"/>
      <c r="L4660" s="143"/>
      <c r="M4660" s="237"/>
      <c r="N4660" s="143"/>
      <c r="O4660" s="143"/>
      <c r="P4660" s="143"/>
      <c r="Q4660" s="143"/>
      <c r="R4660" s="143"/>
      <c r="S4660" s="143"/>
      <c r="T4660" s="143"/>
      <c r="U4660" s="143"/>
      <c r="V4660" s="143"/>
      <c r="W4660" s="90">
        <f>IF(AND($AM$17&gt;=$X4660,$AM$17&lt;=$Y4660),'TARIFA ENTREGA A DIRECCION USD'!A4660,$W4661)</f>
        <v>0</v>
      </c>
      <c r="X4660" s="90">
        <v>4651.0010000000002</v>
      </c>
      <c r="Y4660" s="90">
        <v>4652</v>
      </c>
      <c r="Z4660" s="144"/>
    </row>
    <row r="4661" spans="1:26" x14ac:dyDescent="0.2">
      <c r="A4661" s="3"/>
      <c r="B4661" s="3"/>
      <c r="C4661" s="3"/>
      <c r="D4661" s="3"/>
      <c r="E4661" s="3"/>
      <c r="F4661" s="3"/>
      <c r="G4661" s="3"/>
      <c r="I4661" s="143"/>
      <c r="J4661" s="143"/>
      <c r="K4661" s="143"/>
      <c r="L4661" s="143"/>
      <c r="M4661" s="237"/>
      <c r="N4661" s="143"/>
      <c r="O4661" s="143"/>
      <c r="P4661" s="143"/>
      <c r="Q4661" s="143"/>
      <c r="R4661" s="143"/>
      <c r="S4661" s="143"/>
      <c r="T4661" s="143"/>
      <c r="U4661" s="143"/>
      <c r="V4661" s="143"/>
      <c r="W4661" s="90">
        <f>IF(AND($AM$17&gt;=$X4661,$AM$17&lt;=$Y4661),'TARIFA ENTREGA A DIRECCION USD'!A4661,$W4662)</f>
        <v>0</v>
      </c>
      <c r="X4661" s="90">
        <v>4652.0010000000002</v>
      </c>
      <c r="Y4661" s="90">
        <v>4653</v>
      </c>
      <c r="Z4661" s="144"/>
    </row>
    <row r="4662" spans="1:26" x14ac:dyDescent="0.2">
      <c r="A4662" s="3"/>
      <c r="B4662" s="3"/>
      <c r="C4662" s="3"/>
      <c r="D4662" s="3"/>
      <c r="E4662" s="3"/>
      <c r="F4662" s="3"/>
      <c r="G4662" s="3"/>
      <c r="I4662" s="143"/>
      <c r="J4662" s="143"/>
      <c r="K4662" s="143"/>
      <c r="L4662" s="143"/>
      <c r="M4662" s="237"/>
      <c r="N4662" s="143"/>
      <c r="O4662" s="143"/>
      <c r="P4662" s="143"/>
      <c r="Q4662" s="143"/>
      <c r="R4662" s="143"/>
      <c r="S4662" s="143"/>
      <c r="T4662" s="143"/>
      <c r="U4662" s="143"/>
      <c r="V4662" s="143"/>
      <c r="W4662" s="90">
        <f>IF(AND($AM$17&gt;=$X4662,$AM$17&lt;=$Y4662),'TARIFA ENTREGA A DIRECCION USD'!A4662,$W4663)</f>
        <v>0</v>
      </c>
      <c r="X4662" s="90">
        <v>4653.0010000000002</v>
      </c>
      <c r="Y4662" s="90">
        <v>4654</v>
      </c>
      <c r="Z4662" s="144"/>
    </row>
    <row r="4663" spans="1:26" x14ac:dyDescent="0.2">
      <c r="A4663" s="3"/>
      <c r="B4663" s="3"/>
      <c r="C4663" s="3"/>
      <c r="D4663" s="3"/>
      <c r="E4663" s="3"/>
      <c r="F4663" s="3"/>
      <c r="G4663" s="3"/>
      <c r="I4663" s="143"/>
      <c r="J4663" s="143"/>
      <c r="K4663" s="143"/>
      <c r="L4663" s="143"/>
      <c r="M4663" s="237"/>
      <c r="N4663" s="143"/>
      <c r="O4663" s="143"/>
      <c r="P4663" s="143"/>
      <c r="Q4663" s="143"/>
      <c r="R4663" s="143"/>
      <c r="S4663" s="143"/>
      <c r="T4663" s="143"/>
      <c r="U4663" s="143"/>
      <c r="V4663" s="143"/>
      <c r="W4663" s="90">
        <f>IF(AND($AM$17&gt;=$X4663,$AM$17&lt;=$Y4663),'TARIFA ENTREGA A DIRECCION USD'!A4663,$W4664)</f>
        <v>0</v>
      </c>
      <c r="X4663" s="90">
        <v>4654.0010000000002</v>
      </c>
      <c r="Y4663" s="90">
        <v>4655</v>
      </c>
      <c r="Z4663" s="144"/>
    </row>
    <row r="4664" spans="1:26" x14ac:dyDescent="0.2">
      <c r="A4664" s="3"/>
      <c r="B4664" s="3"/>
      <c r="C4664" s="3"/>
      <c r="D4664" s="3"/>
      <c r="E4664" s="3"/>
      <c r="F4664" s="3"/>
      <c r="G4664" s="3"/>
      <c r="I4664" s="143"/>
      <c r="J4664" s="143"/>
      <c r="K4664" s="143"/>
      <c r="L4664" s="143"/>
      <c r="M4664" s="237"/>
      <c r="N4664" s="143"/>
      <c r="O4664" s="143"/>
      <c r="P4664" s="143"/>
      <c r="Q4664" s="143"/>
      <c r="R4664" s="143"/>
      <c r="S4664" s="143"/>
      <c r="T4664" s="143"/>
      <c r="U4664" s="143"/>
      <c r="V4664" s="143"/>
      <c r="W4664" s="90">
        <f>IF(AND($AM$17&gt;=$X4664,$AM$17&lt;=$Y4664),'TARIFA ENTREGA A DIRECCION USD'!A4664,$W4665)</f>
        <v>0</v>
      </c>
      <c r="X4664" s="90">
        <v>4655.0010000000002</v>
      </c>
      <c r="Y4664" s="90">
        <v>4656</v>
      </c>
      <c r="Z4664" s="144"/>
    </row>
    <row r="4665" spans="1:26" x14ac:dyDescent="0.2">
      <c r="A4665" s="3"/>
      <c r="B4665" s="3"/>
      <c r="C4665" s="3"/>
      <c r="D4665" s="3"/>
      <c r="E4665" s="3"/>
      <c r="F4665" s="3"/>
      <c r="G4665" s="3"/>
      <c r="I4665" s="143"/>
      <c r="J4665" s="143"/>
      <c r="K4665" s="143"/>
      <c r="L4665" s="143"/>
      <c r="M4665" s="237"/>
      <c r="N4665" s="143"/>
      <c r="O4665" s="143"/>
      <c r="P4665" s="143"/>
      <c r="Q4665" s="143"/>
      <c r="R4665" s="143"/>
      <c r="S4665" s="143"/>
      <c r="T4665" s="143"/>
      <c r="U4665" s="143"/>
      <c r="V4665" s="143"/>
      <c r="W4665" s="90">
        <f>IF(AND($AM$17&gt;=$X4665,$AM$17&lt;=$Y4665),'TARIFA ENTREGA A DIRECCION USD'!A4665,$W4666)</f>
        <v>0</v>
      </c>
      <c r="X4665" s="90">
        <v>4656.0010000000002</v>
      </c>
      <c r="Y4665" s="90">
        <v>4657</v>
      </c>
      <c r="Z4665" s="144"/>
    </row>
    <row r="4666" spans="1:26" x14ac:dyDescent="0.2">
      <c r="A4666" s="3"/>
      <c r="B4666" s="3"/>
      <c r="C4666" s="3"/>
      <c r="D4666" s="3"/>
      <c r="E4666" s="3"/>
      <c r="F4666" s="3"/>
      <c r="G4666" s="3"/>
      <c r="I4666" s="143"/>
      <c r="J4666" s="143"/>
      <c r="K4666" s="143"/>
      <c r="L4666" s="143"/>
      <c r="M4666" s="237"/>
      <c r="N4666" s="143"/>
      <c r="O4666" s="143"/>
      <c r="P4666" s="143"/>
      <c r="Q4666" s="143"/>
      <c r="R4666" s="143"/>
      <c r="S4666" s="143"/>
      <c r="T4666" s="143"/>
      <c r="U4666" s="143"/>
      <c r="V4666" s="143"/>
      <c r="W4666" s="90">
        <f>IF(AND($AM$17&gt;=$X4666,$AM$17&lt;=$Y4666),'TARIFA ENTREGA A DIRECCION USD'!A4666,$W4667)</f>
        <v>0</v>
      </c>
      <c r="X4666" s="90">
        <v>4657.0010000000002</v>
      </c>
      <c r="Y4666" s="90">
        <v>4658</v>
      </c>
      <c r="Z4666" s="144"/>
    </row>
    <row r="4667" spans="1:26" x14ac:dyDescent="0.2">
      <c r="A4667" s="3"/>
      <c r="B4667" s="3"/>
      <c r="C4667" s="3"/>
      <c r="D4667" s="3"/>
      <c r="E4667" s="3"/>
      <c r="F4667" s="3"/>
      <c r="G4667" s="3"/>
      <c r="I4667" s="143"/>
      <c r="J4667" s="143"/>
      <c r="K4667" s="143"/>
      <c r="L4667" s="143"/>
      <c r="M4667" s="237"/>
      <c r="N4667" s="143"/>
      <c r="O4667" s="143"/>
      <c r="P4667" s="143"/>
      <c r="Q4667" s="143"/>
      <c r="R4667" s="143"/>
      <c r="S4667" s="143"/>
      <c r="T4667" s="143"/>
      <c r="U4667" s="143"/>
      <c r="V4667" s="143"/>
      <c r="W4667" s="90">
        <f>IF(AND($AM$17&gt;=$X4667,$AM$17&lt;=$Y4667),'TARIFA ENTREGA A DIRECCION USD'!A4667,$W4668)</f>
        <v>0</v>
      </c>
      <c r="X4667" s="90">
        <v>4658.0010000000002</v>
      </c>
      <c r="Y4667" s="90">
        <v>4659</v>
      </c>
      <c r="Z4667" s="144"/>
    </row>
    <row r="4668" spans="1:26" x14ac:dyDescent="0.2">
      <c r="A4668" s="3"/>
      <c r="B4668" s="3"/>
      <c r="C4668" s="3"/>
      <c r="D4668" s="3"/>
      <c r="E4668" s="3"/>
      <c r="F4668" s="3"/>
      <c r="G4668" s="3"/>
      <c r="I4668" s="143"/>
      <c r="J4668" s="143"/>
      <c r="K4668" s="143"/>
      <c r="L4668" s="143"/>
      <c r="M4668" s="237"/>
      <c r="N4668" s="143"/>
      <c r="O4668" s="143"/>
      <c r="P4668" s="143"/>
      <c r="Q4668" s="143"/>
      <c r="R4668" s="143"/>
      <c r="S4668" s="143"/>
      <c r="T4668" s="143"/>
      <c r="U4668" s="143"/>
      <c r="V4668" s="143"/>
      <c r="W4668" s="90">
        <f>IF(AND($AM$17&gt;=$X4668,$AM$17&lt;=$Y4668),'TARIFA ENTREGA A DIRECCION USD'!A4668,$W4669)</f>
        <v>0</v>
      </c>
      <c r="X4668" s="90">
        <v>4659.0010000000002</v>
      </c>
      <c r="Y4668" s="90">
        <v>4660</v>
      </c>
      <c r="Z4668" s="144"/>
    </row>
    <row r="4669" spans="1:26" x14ac:dyDescent="0.2">
      <c r="A4669" s="3"/>
      <c r="B4669" s="3"/>
      <c r="C4669" s="3"/>
      <c r="D4669" s="3"/>
      <c r="E4669" s="3"/>
      <c r="F4669" s="3"/>
      <c r="G4669" s="3"/>
      <c r="I4669" s="143"/>
      <c r="J4669" s="143"/>
      <c r="K4669" s="143"/>
      <c r="L4669" s="143"/>
      <c r="M4669" s="237"/>
      <c r="N4669" s="143"/>
      <c r="O4669" s="143"/>
      <c r="P4669" s="143"/>
      <c r="Q4669" s="143"/>
      <c r="R4669" s="143"/>
      <c r="S4669" s="143"/>
      <c r="T4669" s="143"/>
      <c r="U4669" s="143"/>
      <c r="V4669" s="143"/>
      <c r="W4669" s="90">
        <f>IF(AND($AM$17&gt;=$X4669,$AM$17&lt;=$Y4669),'TARIFA ENTREGA A DIRECCION USD'!A4669,$W4670)</f>
        <v>0</v>
      </c>
      <c r="X4669" s="90">
        <v>4660.0010000000002</v>
      </c>
      <c r="Y4669" s="90">
        <v>4661</v>
      </c>
      <c r="Z4669" s="144"/>
    </row>
    <row r="4670" spans="1:26" x14ac:dyDescent="0.2">
      <c r="A4670" s="3"/>
      <c r="B4670" s="3"/>
      <c r="C4670" s="3"/>
      <c r="D4670" s="3"/>
      <c r="E4670" s="3"/>
      <c r="F4670" s="3"/>
      <c r="G4670" s="3"/>
      <c r="I4670" s="143"/>
      <c r="J4670" s="143"/>
      <c r="K4670" s="143"/>
      <c r="L4670" s="143"/>
      <c r="M4670" s="237"/>
      <c r="N4670" s="143"/>
      <c r="O4670" s="143"/>
      <c r="P4670" s="143"/>
      <c r="Q4670" s="143"/>
      <c r="R4670" s="143"/>
      <c r="S4670" s="143"/>
      <c r="T4670" s="143"/>
      <c r="U4670" s="143"/>
      <c r="V4670" s="143"/>
      <c r="W4670" s="90">
        <f>IF(AND($AM$17&gt;=$X4670,$AM$17&lt;=$Y4670),'TARIFA ENTREGA A DIRECCION USD'!A4670,$W4671)</f>
        <v>0</v>
      </c>
      <c r="X4670" s="90">
        <v>4661.0010000000002</v>
      </c>
      <c r="Y4670" s="90">
        <v>4662</v>
      </c>
      <c r="Z4670" s="144"/>
    </row>
    <row r="4671" spans="1:26" x14ac:dyDescent="0.2">
      <c r="A4671" s="3"/>
      <c r="B4671" s="3"/>
      <c r="C4671" s="3"/>
      <c r="D4671" s="3"/>
      <c r="E4671" s="3"/>
      <c r="F4671" s="3"/>
      <c r="G4671" s="3"/>
      <c r="I4671" s="143"/>
      <c r="J4671" s="143"/>
      <c r="K4671" s="143"/>
      <c r="L4671" s="143"/>
      <c r="M4671" s="237"/>
      <c r="N4671" s="143"/>
      <c r="O4671" s="143"/>
      <c r="P4671" s="143"/>
      <c r="Q4671" s="143"/>
      <c r="R4671" s="143"/>
      <c r="S4671" s="143"/>
      <c r="T4671" s="143"/>
      <c r="U4671" s="143"/>
      <c r="V4671" s="143"/>
      <c r="W4671" s="90">
        <f>IF(AND($AM$17&gt;=$X4671,$AM$17&lt;=$Y4671),'TARIFA ENTREGA A DIRECCION USD'!A4671,$W4672)</f>
        <v>0</v>
      </c>
      <c r="X4671" s="90">
        <v>4662.0010000000002</v>
      </c>
      <c r="Y4671" s="90">
        <v>4663</v>
      </c>
      <c r="Z4671" s="144"/>
    </row>
    <row r="4672" spans="1:26" x14ac:dyDescent="0.2">
      <c r="A4672" s="3"/>
      <c r="B4672" s="3"/>
      <c r="C4672" s="3"/>
      <c r="D4672" s="3"/>
      <c r="E4672" s="3"/>
      <c r="F4672" s="3"/>
      <c r="G4672" s="3"/>
      <c r="I4672" s="143"/>
      <c r="J4672" s="143"/>
      <c r="K4672" s="143"/>
      <c r="L4672" s="143"/>
      <c r="M4672" s="237"/>
      <c r="N4672" s="143"/>
      <c r="O4672" s="143"/>
      <c r="P4672" s="143"/>
      <c r="Q4672" s="143"/>
      <c r="R4672" s="143"/>
      <c r="S4672" s="143"/>
      <c r="T4672" s="143"/>
      <c r="U4672" s="143"/>
      <c r="V4672" s="143"/>
      <c r="W4672" s="90">
        <f>IF(AND($AM$17&gt;=$X4672,$AM$17&lt;=$Y4672),'TARIFA ENTREGA A DIRECCION USD'!A4672,$W4673)</f>
        <v>0</v>
      </c>
      <c r="X4672" s="90">
        <v>4663.0010000000002</v>
      </c>
      <c r="Y4672" s="90">
        <v>4664</v>
      </c>
      <c r="Z4672" s="144"/>
    </row>
    <row r="4673" spans="1:26" x14ac:dyDescent="0.2">
      <c r="A4673" s="3"/>
      <c r="B4673" s="3"/>
      <c r="C4673" s="3"/>
      <c r="D4673" s="3"/>
      <c r="E4673" s="3"/>
      <c r="F4673" s="3"/>
      <c r="G4673" s="3"/>
      <c r="I4673" s="143"/>
      <c r="J4673" s="143"/>
      <c r="K4673" s="143"/>
      <c r="L4673" s="143"/>
      <c r="M4673" s="237"/>
      <c r="N4673" s="143"/>
      <c r="O4673" s="143"/>
      <c r="P4673" s="143"/>
      <c r="Q4673" s="143"/>
      <c r="R4673" s="143"/>
      <c r="S4673" s="143"/>
      <c r="T4673" s="143"/>
      <c r="U4673" s="143"/>
      <c r="V4673" s="143"/>
      <c r="W4673" s="90">
        <f>IF(AND($AM$17&gt;=$X4673,$AM$17&lt;=$Y4673),'TARIFA ENTREGA A DIRECCION USD'!A4673,$W4674)</f>
        <v>0</v>
      </c>
      <c r="X4673" s="90">
        <v>4664.0010000000002</v>
      </c>
      <c r="Y4673" s="90">
        <v>4665</v>
      </c>
      <c r="Z4673" s="144"/>
    </row>
    <row r="4674" spans="1:26" x14ac:dyDescent="0.2">
      <c r="A4674" s="3"/>
      <c r="B4674" s="3"/>
      <c r="C4674" s="3"/>
      <c r="D4674" s="3"/>
      <c r="E4674" s="3"/>
      <c r="F4674" s="3"/>
      <c r="G4674" s="3"/>
      <c r="I4674" s="143"/>
      <c r="J4674" s="143"/>
      <c r="K4674" s="143"/>
      <c r="L4674" s="143"/>
      <c r="M4674" s="237"/>
      <c r="N4674" s="143"/>
      <c r="O4674" s="143"/>
      <c r="P4674" s="143"/>
      <c r="Q4674" s="143"/>
      <c r="R4674" s="143"/>
      <c r="S4674" s="143"/>
      <c r="T4674" s="143"/>
      <c r="U4674" s="143"/>
      <c r="V4674" s="143"/>
      <c r="W4674" s="90">
        <f>IF(AND($AM$17&gt;=$X4674,$AM$17&lt;=$Y4674),'TARIFA ENTREGA A DIRECCION USD'!A4674,$W4675)</f>
        <v>0</v>
      </c>
      <c r="X4674" s="90">
        <v>4665.0010000000002</v>
      </c>
      <c r="Y4674" s="90">
        <v>4666</v>
      </c>
      <c r="Z4674" s="144"/>
    </row>
    <row r="4675" spans="1:26" x14ac:dyDescent="0.2">
      <c r="A4675" s="3"/>
      <c r="B4675" s="3"/>
      <c r="C4675" s="3"/>
      <c r="D4675" s="3"/>
      <c r="E4675" s="3"/>
      <c r="F4675" s="3"/>
      <c r="G4675" s="3"/>
      <c r="I4675" s="143"/>
      <c r="J4675" s="143"/>
      <c r="K4675" s="143"/>
      <c r="L4675" s="143"/>
      <c r="M4675" s="237"/>
      <c r="N4675" s="143"/>
      <c r="O4675" s="143"/>
      <c r="P4675" s="143"/>
      <c r="Q4675" s="143"/>
      <c r="R4675" s="143"/>
      <c r="S4675" s="143"/>
      <c r="T4675" s="143"/>
      <c r="U4675" s="143"/>
      <c r="V4675" s="143"/>
      <c r="W4675" s="90">
        <f>IF(AND($AM$17&gt;=$X4675,$AM$17&lt;=$Y4675),'TARIFA ENTREGA A DIRECCION USD'!A4675,$W4676)</f>
        <v>0</v>
      </c>
      <c r="X4675" s="90">
        <v>4666.0010000000002</v>
      </c>
      <c r="Y4675" s="90">
        <v>4667</v>
      </c>
      <c r="Z4675" s="144"/>
    </row>
    <row r="4676" spans="1:26" x14ac:dyDescent="0.2">
      <c r="A4676" s="3"/>
      <c r="B4676" s="3"/>
      <c r="C4676" s="3"/>
      <c r="D4676" s="3"/>
      <c r="E4676" s="3"/>
      <c r="F4676" s="3"/>
      <c r="G4676" s="3"/>
      <c r="I4676" s="143"/>
      <c r="J4676" s="143"/>
      <c r="K4676" s="143"/>
      <c r="L4676" s="143"/>
      <c r="M4676" s="237"/>
      <c r="N4676" s="143"/>
      <c r="O4676" s="143"/>
      <c r="P4676" s="143"/>
      <c r="Q4676" s="143"/>
      <c r="R4676" s="143"/>
      <c r="S4676" s="143"/>
      <c r="T4676" s="143"/>
      <c r="U4676" s="143"/>
      <c r="V4676" s="143"/>
      <c r="W4676" s="90">
        <f>IF(AND($AM$17&gt;=$X4676,$AM$17&lt;=$Y4676),'TARIFA ENTREGA A DIRECCION USD'!A4676,$W4677)</f>
        <v>0</v>
      </c>
      <c r="X4676" s="90">
        <v>4667.0010000000002</v>
      </c>
      <c r="Y4676" s="90">
        <v>4668</v>
      </c>
      <c r="Z4676" s="144"/>
    </row>
    <row r="4677" spans="1:26" x14ac:dyDescent="0.2">
      <c r="A4677" s="3"/>
      <c r="B4677" s="3"/>
      <c r="C4677" s="3"/>
      <c r="D4677" s="3"/>
      <c r="E4677" s="3"/>
      <c r="F4677" s="3"/>
      <c r="G4677" s="3"/>
      <c r="I4677" s="143"/>
      <c r="J4677" s="143"/>
      <c r="K4677" s="143"/>
      <c r="L4677" s="143"/>
      <c r="M4677" s="237"/>
      <c r="N4677" s="143"/>
      <c r="O4677" s="143"/>
      <c r="P4677" s="143"/>
      <c r="Q4677" s="143"/>
      <c r="R4677" s="143"/>
      <c r="S4677" s="143"/>
      <c r="T4677" s="143"/>
      <c r="U4677" s="143"/>
      <c r="V4677" s="143"/>
      <c r="W4677" s="90">
        <f>IF(AND($AM$17&gt;=$X4677,$AM$17&lt;=$Y4677),'TARIFA ENTREGA A DIRECCION USD'!A4677,$W4678)</f>
        <v>0</v>
      </c>
      <c r="X4677" s="90">
        <v>4668.0010000000002</v>
      </c>
      <c r="Y4677" s="90">
        <v>4669</v>
      </c>
      <c r="Z4677" s="144"/>
    </row>
    <row r="4678" spans="1:26" x14ac:dyDescent="0.2">
      <c r="A4678" s="3"/>
      <c r="B4678" s="3"/>
      <c r="C4678" s="3"/>
      <c r="D4678" s="3"/>
      <c r="E4678" s="3"/>
      <c r="F4678" s="3"/>
      <c r="G4678" s="3"/>
      <c r="I4678" s="143"/>
      <c r="J4678" s="143"/>
      <c r="K4678" s="143"/>
      <c r="L4678" s="143"/>
      <c r="M4678" s="237"/>
      <c r="N4678" s="143"/>
      <c r="O4678" s="143"/>
      <c r="P4678" s="143"/>
      <c r="Q4678" s="143"/>
      <c r="R4678" s="143"/>
      <c r="S4678" s="143"/>
      <c r="T4678" s="143"/>
      <c r="U4678" s="143"/>
      <c r="V4678" s="143"/>
      <c r="W4678" s="90">
        <f>IF(AND($AM$17&gt;=$X4678,$AM$17&lt;=$Y4678),'TARIFA ENTREGA A DIRECCION USD'!A4678,$W4679)</f>
        <v>0</v>
      </c>
      <c r="X4678" s="90">
        <v>4669.0010000000002</v>
      </c>
      <c r="Y4678" s="90">
        <v>4670</v>
      </c>
      <c r="Z4678" s="144"/>
    </row>
    <row r="4679" spans="1:26" x14ac:dyDescent="0.2">
      <c r="A4679" s="3"/>
      <c r="B4679" s="3"/>
      <c r="C4679" s="3"/>
      <c r="D4679" s="3"/>
      <c r="E4679" s="3"/>
      <c r="F4679" s="3"/>
      <c r="G4679" s="3"/>
      <c r="I4679" s="143"/>
      <c r="J4679" s="143"/>
      <c r="K4679" s="143"/>
      <c r="L4679" s="143"/>
      <c r="M4679" s="237"/>
      <c r="N4679" s="143"/>
      <c r="O4679" s="143"/>
      <c r="P4679" s="143"/>
      <c r="Q4679" s="143"/>
      <c r="R4679" s="143"/>
      <c r="S4679" s="143"/>
      <c r="T4679" s="143"/>
      <c r="U4679" s="143"/>
      <c r="V4679" s="143"/>
      <c r="W4679" s="90">
        <f>IF(AND($AM$17&gt;=$X4679,$AM$17&lt;=$Y4679),'TARIFA ENTREGA A DIRECCION USD'!A4679,$W4680)</f>
        <v>0</v>
      </c>
      <c r="X4679" s="90">
        <v>4670.0010000000002</v>
      </c>
      <c r="Y4679" s="90">
        <v>4671</v>
      </c>
      <c r="Z4679" s="144"/>
    </row>
    <row r="4680" spans="1:26" x14ac:dyDescent="0.2">
      <c r="A4680" s="3"/>
      <c r="B4680" s="3"/>
      <c r="C4680" s="3"/>
      <c r="D4680" s="3"/>
      <c r="E4680" s="3"/>
      <c r="F4680" s="3"/>
      <c r="G4680" s="3"/>
      <c r="I4680" s="143"/>
      <c r="J4680" s="143"/>
      <c r="K4680" s="143"/>
      <c r="L4680" s="143"/>
      <c r="M4680" s="237"/>
      <c r="N4680" s="143"/>
      <c r="O4680" s="143"/>
      <c r="P4680" s="143"/>
      <c r="Q4680" s="143"/>
      <c r="R4680" s="143"/>
      <c r="S4680" s="143"/>
      <c r="T4680" s="143"/>
      <c r="U4680" s="143"/>
      <c r="V4680" s="143"/>
      <c r="W4680" s="90">
        <f>IF(AND($AM$17&gt;=$X4680,$AM$17&lt;=$Y4680),'TARIFA ENTREGA A DIRECCION USD'!A4680,$W4681)</f>
        <v>0</v>
      </c>
      <c r="X4680" s="90">
        <v>4671.0010000000002</v>
      </c>
      <c r="Y4680" s="90">
        <v>4672</v>
      </c>
      <c r="Z4680" s="144"/>
    </row>
    <row r="4681" spans="1:26" x14ac:dyDescent="0.2">
      <c r="A4681" s="3"/>
      <c r="B4681" s="3"/>
      <c r="C4681" s="3"/>
      <c r="D4681" s="3"/>
      <c r="E4681" s="3"/>
      <c r="F4681" s="3"/>
      <c r="G4681" s="3"/>
      <c r="I4681" s="143"/>
      <c r="J4681" s="143"/>
      <c r="K4681" s="143"/>
      <c r="L4681" s="143"/>
      <c r="M4681" s="237"/>
      <c r="N4681" s="143"/>
      <c r="O4681" s="143"/>
      <c r="P4681" s="143"/>
      <c r="Q4681" s="143"/>
      <c r="R4681" s="143"/>
      <c r="S4681" s="143"/>
      <c r="T4681" s="143"/>
      <c r="U4681" s="143"/>
      <c r="V4681" s="143"/>
      <c r="W4681" s="90">
        <f>IF(AND($AM$17&gt;=$X4681,$AM$17&lt;=$Y4681),'TARIFA ENTREGA A DIRECCION USD'!A4681,$W4682)</f>
        <v>0</v>
      </c>
      <c r="X4681" s="90">
        <v>4672.0010000000002</v>
      </c>
      <c r="Y4681" s="90">
        <v>4673</v>
      </c>
      <c r="Z4681" s="144"/>
    </row>
    <row r="4682" spans="1:26" x14ac:dyDescent="0.2">
      <c r="A4682" s="3"/>
      <c r="B4682" s="3"/>
      <c r="C4682" s="3"/>
      <c r="D4682" s="3"/>
      <c r="E4682" s="3"/>
      <c r="F4682" s="3"/>
      <c r="G4682" s="3"/>
      <c r="I4682" s="143"/>
      <c r="J4682" s="143"/>
      <c r="K4682" s="143"/>
      <c r="L4682" s="143"/>
      <c r="M4682" s="237"/>
      <c r="N4682" s="143"/>
      <c r="O4682" s="143"/>
      <c r="P4682" s="143"/>
      <c r="Q4682" s="143"/>
      <c r="R4682" s="143"/>
      <c r="S4682" s="143"/>
      <c r="T4682" s="143"/>
      <c r="U4682" s="143"/>
      <c r="V4682" s="143"/>
      <c r="W4682" s="90">
        <f>IF(AND($AM$17&gt;=$X4682,$AM$17&lt;=$Y4682),'TARIFA ENTREGA A DIRECCION USD'!A4682,$W4683)</f>
        <v>0</v>
      </c>
      <c r="X4682" s="90">
        <v>4673.0010000000002</v>
      </c>
      <c r="Y4682" s="90">
        <v>4674</v>
      </c>
      <c r="Z4682" s="144"/>
    </row>
    <row r="4683" spans="1:26" x14ac:dyDescent="0.2">
      <c r="A4683" s="3"/>
      <c r="B4683" s="3"/>
      <c r="C4683" s="3"/>
      <c r="D4683" s="3"/>
      <c r="E4683" s="3"/>
      <c r="F4683" s="3"/>
      <c r="G4683" s="3"/>
      <c r="I4683" s="143"/>
      <c r="J4683" s="143"/>
      <c r="K4683" s="143"/>
      <c r="L4683" s="143"/>
      <c r="M4683" s="237"/>
      <c r="N4683" s="143"/>
      <c r="O4683" s="143"/>
      <c r="P4683" s="143"/>
      <c r="Q4683" s="143"/>
      <c r="R4683" s="143"/>
      <c r="S4683" s="143"/>
      <c r="T4683" s="143"/>
      <c r="U4683" s="143"/>
      <c r="V4683" s="143"/>
      <c r="W4683" s="90">
        <f>IF(AND($AM$17&gt;=$X4683,$AM$17&lt;=$Y4683),'TARIFA ENTREGA A DIRECCION USD'!A4683,$W4684)</f>
        <v>0</v>
      </c>
      <c r="X4683" s="90">
        <v>4674.0010000000002</v>
      </c>
      <c r="Y4683" s="90">
        <v>4675</v>
      </c>
      <c r="Z4683" s="144"/>
    </row>
    <row r="4684" spans="1:26" x14ac:dyDescent="0.2">
      <c r="A4684" s="3"/>
      <c r="B4684" s="3"/>
      <c r="C4684" s="3"/>
      <c r="D4684" s="3"/>
      <c r="E4684" s="3"/>
      <c r="F4684" s="3"/>
      <c r="G4684" s="3"/>
      <c r="I4684" s="143"/>
      <c r="J4684" s="143"/>
      <c r="K4684" s="143"/>
      <c r="L4684" s="143"/>
      <c r="M4684" s="237"/>
      <c r="N4684" s="143"/>
      <c r="O4684" s="143"/>
      <c r="P4684" s="143"/>
      <c r="Q4684" s="143"/>
      <c r="R4684" s="143"/>
      <c r="S4684" s="143"/>
      <c r="T4684" s="143"/>
      <c r="U4684" s="143"/>
      <c r="V4684" s="143"/>
      <c r="W4684" s="90">
        <f>IF(AND($AM$17&gt;=$X4684,$AM$17&lt;=$Y4684),'TARIFA ENTREGA A DIRECCION USD'!A4684,$W4685)</f>
        <v>0</v>
      </c>
      <c r="X4684" s="90">
        <v>4675.0010000000002</v>
      </c>
      <c r="Y4684" s="90">
        <v>4676</v>
      </c>
      <c r="Z4684" s="144"/>
    </row>
    <row r="4685" spans="1:26" x14ac:dyDescent="0.2">
      <c r="A4685" s="3"/>
      <c r="B4685" s="3"/>
      <c r="C4685" s="3"/>
      <c r="D4685" s="3"/>
      <c r="E4685" s="3"/>
      <c r="F4685" s="3"/>
      <c r="G4685" s="3"/>
      <c r="I4685" s="143"/>
      <c r="J4685" s="143"/>
      <c r="K4685" s="143"/>
      <c r="L4685" s="143"/>
      <c r="M4685" s="237"/>
      <c r="N4685" s="143"/>
      <c r="O4685" s="143"/>
      <c r="P4685" s="143"/>
      <c r="Q4685" s="143"/>
      <c r="R4685" s="143"/>
      <c r="S4685" s="143"/>
      <c r="T4685" s="143"/>
      <c r="U4685" s="143"/>
      <c r="V4685" s="143"/>
      <c r="W4685" s="90">
        <f>IF(AND($AM$17&gt;=$X4685,$AM$17&lt;=$Y4685),'TARIFA ENTREGA A DIRECCION USD'!A4685,$W4686)</f>
        <v>0</v>
      </c>
      <c r="X4685" s="90">
        <v>4676.0010000000002</v>
      </c>
      <c r="Y4685" s="90">
        <v>4677</v>
      </c>
      <c r="Z4685" s="144"/>
    </row>
    <row r="4686" spans="1:26" x14ac:dyDescent="0.2">
      <c r="A4686" s="3"/>
      <c r="B4686" s="3"/>
      <c r="C4686" s="3"/>
      <c r="D4686" s="3"/>
      <c r="E4686" s="3"/>
      <c r="F4686" s="3"/>
      <c r="G4686" s="3"/>
      <c r="I4686" s="143"/>
      <c r="J4686" s="143"/>
      <c r="K4686" s="143"/>
      <c r="L4686" s="143"/>
      <c r="M4686" s="237"/>
      <c r="N4686" s="143"/>
      <c r="O4686" s="143"/>
      <c r="P4686" s="143"/>
      <c r="Q4686" s="143"/>
      <c r="R4686" s="143"/>
      <c r="S4686" s="143"/>
      <c r="T4686" s="143"/>
      <c r="U4686" s="143"/>
      <c r="V4686" s="143"/>
      <c r="W4686" s="90">
        <f>IF(AND($AM$17&gt;=$X4686,$AM$17&lt;=$Y4686),'TARIFA ENTREGA A DIRECCION USD'!A4686,$W4687)</f>
        <v>0</v>
      </c>
      <c r="X4686" s="90">
        <v>4677.0010000000002</v>
      </c>
      <c r="Y4686" s="90">
        <v>4678</v>
      </c>
      <c r="Z4686" s="144"/>
    </row>
    <row r="4687" spans="1:26" x14ac:dyDescent="0.2">
      <c r="A4687" s="3"/>
      <c r="B4687" s="3"/>
      <c r="C4687" s="3"/>
      <c r="D4687" s="3"/>
      <c r="E4687" s="3"/>
      <c r="F4687" s="3"/>
      <c r="G4687" s="3"/>
      <c r="I4687" s="143"/>
      <c r="J4687" s="143"/>
      <c r="K4687" s="143"/>
      <c r="L4687" s="143"/>
      <c r="M4687" s="237"/>
      <c r="N4687" s="143"/>
      <c r="O4687" s="143"/>
      <c r="P4687" s="143"/>
      <c r="Q4687" s="143"/>
      <c r="R4687" s="143"/>
      <c r="S4687" s="143"/>
      <c r="T4687" s="143"/>
      <c r="U4687" s="143"/>
      <c r="V4687" s="143"/>
      <c r="W4687" s="90">
        <f>IF(AND($AM$17&gt;=$X4687,$AM$17&lt;=$Y4687),'TARIFA ENTREGA A DIRECCION USD'!A4687,$W4688)</f>
        <v>0</v>
      </c>
      <c r="X4687" s="90">
        <v>4678.0010000000002</v>
      </c>
      <c r="Y4687" s="90">
        <v>4679</v>
      </c>
      <c r="Z4687" s="144"/>
    </row>
    <row r="4688" spans="1:26" x14ac:dyDescent="0.2">
      <c r="A4688" s="3"/>
      <c r="B4688" s="3"/>
      <c r="C4688" s="3"/>
      <c r="D4688" s="3"/>
      <c r="E4688" s="3"/>
      <c r="F4688" s="3"/>
      <c r="G4688" s="3"/>
      <c r="I4688" s="143"/>
      <c r="J4688" s="143"/>
      <c r="K4688" s="143"/>
      <c r="L4688" s="143"/>
      <c r="M4688" s="237"/>
      <c r="N4688" s="143"/>
      <c r="O4688" s="143"/>
      <c r="P4688" s="143"/>
      <c r="Q4688" s="143"/>
      <c r="R4688" s="143"/>
      <c r="S4688" s="143"/>
      <c r="T4688" s="143"/>
      <c r="U4688" s="143"/>
      <c r="V4688" s="143"/>
      <c r="W4688" s="90">
        <f>IF(AND($AM$17&gt;=$X4688,$AM$17&lt;=$Y4688),'TARIFA ENTREGA A DIRECCION USD'!A4688,$W4689)</f>
        <v>0</v>
      </c>
      <c r="X4688" s="90">
        <v>4679.0010000000002</v>
      </c>
      <c r="Y4688" s="90">
        <v>4680</v>
      </c>
      <c r="Z4688" s="144"/>
    </row>
    <row r="4689" spans="1:26" x14ac:dyDescent="0.2">
      <c r="A4689" s="3"/>
      <c r="B4689" s="3"/>
      <c r="C4689" s="3"/>
      <c r="D4689" s="3"/>
      <c r="E4689" s="3"/>
      <c r="F4689" s="3"/>
      <c r="G4689" s="3"/>
      <c r="I4689" s="143"/>
      <c r="J4689" s="143"/>
      <c r="K4689" s="143"/>
      <c r="L4689" s="143"/>
      <c r="M4689" s="237"/>
      <c r="N4689" s="143"/>
      <c r="O4689" s="143"/>
      <c r="P4689" s="143"/>
      <c r="Q4689" s="143"/>
      <c r="R4689" s="143"/>
      <c r="S4689" s="143"/>
      <c r="T4689" s="143"/>
      <c r="U4689" s="143"/>
      <c r="V4689" s="143"/>
      <c r="W4689" s="90">
        <f>IF(AND($AM$17&gt;=$X4689,$AM$17&lt;=$Y4689),'TARIFA ENTREGA A DIRECCION USD'!A4689,$W4690)</f>
        <v>0</v>
      </c>
      <c r="X4689" s="90">
        <v>4680.0010000000002</v>
      </c>
      <c r="Y4689" s="90">
        <v>4681</v>
      </c>
      <c r="Z4689" s="144"/>
    </row>
    <row r="4690" spans="1:26" x14ac:dyDescent="0.2">
      <c r="A4690" s="3"/>
      <c r="B4690" s="3"/>
      <c r="C4690" s="3"/>
      <c r="D4690" s="3"/>
      <c r="E4690" s="3"/>
      <c r="F4690" s="3"/>
      <c r="G4690" s="3"/>
      <c r="I4690" s="143"/>
      <c r="J4690" s="143"/>
      <c r="K4690" s="143"/>
      <c r="L4690" s="143"/>
      <c r="M4690" s="237"/>
      <c r="N4690" s="143"/>
      <c r="O4690" s="143"/>
      <c r="P4690" s="143"/>
      <c r="Q4690" s="143"/>
      <c r="R4690" s="143"/>
      <c r="S4690" s="143"/>
      <c r="T4690" s="143"/>
      <c r="U4690" s="143"/>
      <c r="V4690" s="143"/>
      <c r="W4690" s="90">
        <f>IF(AND($AM$17&gt;=$X4690,$AM$17&lt;=$Y4690),'TARIFA ENTREGA A DIRECCION USD'!A4690,$W4691)</f>
        <v>0</v>
      </c>
      <c r="X4690" s="90">
        <v>4681.0010000000002</v>
      </c>
      <c r="Y4690" s="90">
        <v>4682</v>
      </c>
      <c r="Z4690" s="144"/>
    </row>
    <row r="4691" spans="1:26" x14ac:dyDescent="0.2">
      <c r="A4691" s="3"/>
      <c r="B4691" s="3"/>
      <c r="C4691" s="3"/>
      <c r="D4691" s="3"/>
      <c r="E4691" s="3"/>
      <c r="F4691" s="3"/>
      <c r="G4691" s="3"/>
      <c r="I4691" s="143"/>
      <c r="J4691" s="143"/>
      <c r="K4691" s="143"/>
      <c r="L4691" s="143"/>
      <c r="M4691" s="237"/>
      <c r="N4691" s="143"/>
      <c r="O4691" s="143"/>
      <c r="P4691" s="143"/>
      <c r="Q4691" s="143"/>
      <c r="R4691" s="143"/>
      <c r="S4691" s="143"/>
      <c r="T4691" s="143"/>
      <c r="U4691" s="143"/>
      <c r="V4691" s="143"/>
      <c r="W4691" s="90">
        <f>IF(AND($AM$17&gt;=$X4691,$AM$17&lt;=$Y4691),'TARIFA ENTREGA A DIRECCION USD'!A4691,$W4692)</f>
        <v>0</v>
      </c>
      <c r="X4691" s="90">
        <v>4682.0010000000002</v>
      </c>
      <c r="Y4691" s="90">
        <v>4683</v>
      </c>
      <c r="Z4691" s="144"/>
    </row>
    <row r="4692" spans="1:26" x14ac:dyDescent="0.2">
      <c r="A4692" s="3"/>
      <c r="B4692" s="3"/>
      <c r="C4692" s="3"/>
      <c r="D4692" s="3"/>
      <c r="E4692" s="3"/>
      <c r="F4692" s="3"/>
      <c r="G4692" s="3"/>
      <c r="I4692" s="143"/>
      <c r="J4692" s="143"/>
      <c r="K4692" s="143"/>
      <c r="L4692" s="143"/>
      <c r="M4692" s="237"/>
      <c r="N4692" s="143"/>
      <c r="O4692" s="143"/>
      <c r="P4692" s="143"/>
      <c r="Q4692" s="143"/>
      <c r="R4692" s="143"/>
      <c r="S4692" s="143"/>
      <c r="T4692" s="143"/>
      <c r="U4692" s="143"/>
      <c r="V4692" s="143"/>
      <c r="W4692" s="90">
        <f>IF(AND($AM$17&gt;=$X4692,$AM$17&lt;=$Y4692),'TARIFA ENTREGA A DIRECCION USD'!A4692,$W4693)</f>
        <v>0</v>
      </c>
      <c r="X4692" s="90">
        <v>4683.0010000000002</v>
      </c>
      <c r="Y4692" s="90">
        <v>4684</v>
      </c>
      <c r="Z4692" s="144"/>
    </row>
    <row r="4693" spans="1:26" x14ac:dyDescent="0.2">
      <c r="A4693" s="3"/>
      <c r="B4693" s="3"/>
      <c r="C4693" s="3"/>
      <c r="D4693" s="3"/>
      <c r="E4693" s="3"/>
      <c r="F4693" s="3"/>
      <c r="G4693" s="3"/>
      <c r="I4693" s="143"/>
      <c r="J4693" s="143"/>
      <c r="K4693" s="143"/>
      <c r="L4693" s="143"/>
      <c r="M4693" s="237"/>
      <c r="N4693" s="143"/>
      <c r="O4693" s="143"/>
      <c r="P4693" s="143"/>
      <c r="Q4693" s="143"/>
      <c r="R4693" s="143"/>
      <c r="S4693" s="143"/>
      <c r="T4693" s="143"/>
      <c r="U4693" s="143"/>
      <c r="V4693" s="143"/>
      <c r="W4693" s="90">
        <f>IF(AND($AM$17&gt;=$X4693,$AM$17&lt;=$Y4693),'TARIFA ENTREGA A DIRECCION USD'!A4693,$W4694)</f>
        <v>0</v>
      </c>
      <c r="X4693" s="90">
        <v>4684.0010000000002</v>
      </c>
      <c r="Y4693" s="90">
        <v>4685</v>
      </c>
      <c r="Z4693" s="144"/>
    </row>
    <row r="4694" spans="1:26" x14ac:dyDescent="0.2">
      <c r="A4694" s="3"/>
      <c r="B4694" s="3"/>
      <c r="C4694" s="3"/>
      <c r="D4694" s="3"/>
      <c r="E4694" s="3"/>
      <c r="F4694" s="3"/>
      <c r="G4694" s="3"/>
      <c r="I4694" s="143"/>
      <c r="J4694" s="143"/>
      <c r="K4694" s="143"/>
      <c r="L4694" s="143"/>
      <c r="M4694" s="237"/>
      <c r="N4694" s="143"/>
      <c r="O4694" s="143"/>
      <c r="P4694" s="143"/>
      <c r="Q4694" s="143"/>
      <c r="R4694" s="143"/>
      <c r="S4694" s="143"/>
      <c r="T4694" s="143"/>
      <c r="U4694" s="143"/>
      <c r="V4694" s="143"/>
      <c r="W4694" s="90">
        <f>IF(AND($AM$17&gt;=$X4694,$AM$17&lt;=$Y4694),'TARIFA ENTREGA A DIRECCION USD'!A4694,$W4695)</f>
        <v>0</v>
      </c>
      <c r="X4694" s="90">
        <v>4685.0010000000002</v>
      </c>
      <c r="Y4694" s="90">
        <v>4686</v>
      </c>
      <c r="Z4694" s="144"/>
    </row>
    <row r="4695" spans="1:26" x14ac:dyDescent="0.2">
      <c r="A4695" s="3"/>
      <c r="B4695" s="3"/>
      <c r="C4695" s="3"/>
      <c r="D4695" s="3"/>
      <c r="E4695" s="3"/>
      <c r="F4695" s="3"/>
      <c r="G4695" s="3"/>
      <c r="I4695" s="143"/>
      <c r="J4695" s="143"/>
      <c r="K4695" s="143"/>
      <c r="L4695" s="143"/>
      <c r="M4695" s="237"/>
      <c r="N4695" s="143"/>
      <c r="O4695" s="143"/>
      <c r="P4695" s="143"/>
      <c r="Q4695" s="143"/>
      <c r="R4695" s="143"/>
      <c r="S4695" s="143"/>
      <c r="T4695" s="143"/>
      <c r="U4695" s="143"/>
      <c r="V4695" s="143"/>
      <c r="W4695" s="90">
        <f>IF(AND($AM$17&gt;=$X4695,$AM$17&lt;=$Y4695),'TARIFA ENTREGA A DIRECCION USD'!A4695,$W4696)</f>
        <v>0</v>
      </c>
      <c r="X4695" s="90">
        <v>4686.0010000000002</v>
      </c>
      <c r="Y4695" s="90">
        <v>4687</v>
      </c>
      <c r="Z4695" s="144"/>
    </row>
    <row r="4696" spans="1:26" x14ac:dyDescent="0.2">
      <c r="A4696" s="3"/>
      <c r="B4696" s="3"/>
      <c r="C4696" s="3"/>
      <c r="D4696" s="3"/>
      <c r="E4696" s="3"/>
      <c r="F4696" s="3"/>
      <c r="G4696" s="3"/>
      <c r="I4696" s="143"/>
      <c r="J4696" s="143"/>
      <c r="K4696" s="143"/>
      <c r="L4696" s="143"/>
      <c r="M4696" s="237"/>
      <c r="N4696" s="143"/>
      <c r="O4696" s="143"/>
      <c r="P4696" s="143"/>
      <c r="Q4696" s="143"/>
      <c r="R4696" s="143"/>
      <c r="S4696" s="143"/>
      <c r="T4696" s="143"/>
      <c r="U4696" s="143"/>
      <c r="V4696" s="143"/>
      <c r="W4696" s="90">
        <f>IF(AND($AM$17&gt;=$X4696,$AM$17&lt;=$Y4696),'TARIFA ENTREGA A DIRECCION USD'!A4696,$W4697)</f>
        <v>0</v>
      </c>
      <c r="X4696" s="90">
        <v>4687.0010000000002</v>
      </c>
      <c r="Y4696" s="90">
        <v>4688</v>
      </c>
      <c r="Z4696" s="144"/>
    </row>
    <row r="4697" spans="1:26" x14ac:dyDescent="0.2">
      <c r="A4697" s="3"/>
      <c r="B4697" s="3"/>
      <c r="C4697" s="3"/>
      <c r="D4697" s="3"/>
      <c r="E4697" s="3"/>
      <c r="F4697" s="3"/>
      <c r="G4697" s="3"/>
      <c r="I4697" s="143"/>
      <c r="J4697" s="143"/>
      <c r="K4697" s="143"/>
      <c r="L4697" s="143"/>
      <c r="M4697" s="237"/>
      <c r="N4697" s="143"/>
      <c r="O4697" s="143"/>
      <c r="P4697" s="143"/>
      <c r="Q4697" s="143"/>
      <c r="R4697" s="143"/>
      <c r="S4697" s="143"/>
      <c r="T4697" s="143"/>
      <c r="U4697" s="143"/>
      <c r="V4697" s="143"/>
      <c r="W4697" s="90">
        <f>IF(AND($AM$17&gt;=$X4697,$AM$17&lt;=$Y4697),'TARIFA ENTREGA A DIRECCION USD'!A4697,$W4698)</f>
        <v>0</v>
      </c>
      <c r="X4697" s="90">
        <v>4688.0010000000002</v>
      </c>
      <c r="Y4697" s="90">
        <v>4689</v>
      </c>
      <c r="Z4697" s="144"/>
    </row>
    <row r="4698" spans="1:26" x14ac:dyDescent="0.2">
      <c r="A4698" s="3"/>
      <c r="B4698" s="3"/>
      <c r="C4698" s="3"/>
      <c r="D4698" s="3"/>
      <c r="E4698" s="3"/>
      <c r="F4698" s="3"/>
      <c r="G4698" s="3"/>
      <c r="I4698" s="143"/>
      <c r="J4698" s="143"/>
      <c r="K4698" s="143"/>
      <c r="L4698" s="143"/>
      <c r="M4698" s="237"/>
      <c r="N4698" s="143"/>
      <c r="O4698" s="143"/>
      <c r="P4698" s="143"/>
      <c r="Q4698" s="143"/>
      <c r="R4698" s="143"/>
      <c r="S4698" s="143"/>
      <c r="T4698" s="143"/>
      <c r="U4698" s="143"/>
      <c r="V4698" s="143"/>
      <c r="W4698" s="90">
        <f>IF(AND($AM$17&gt;=$X4698,$AM$17&lt;=$Y4698),'TARIFA ENTREGA A DIRECCION USD'!A4698,$W4699)</f>
        <v>0</v>
      </c>
      <c r="X4698" s="90">
        <v>4689.0010000000002</v>
      </c>
      <c r="Y4698" s="90">
        <v>4690</v>
      </c>
      <c r="Z4698" s="144"/>
    </row>
    <row r="4699" spans="1:26" x14ac:dyDescent="0.2">
      <c r="A4699" s="3"/>
      <c r="B4699" s="3"/>
      <c r="C4699" s="3"/>
      <c r="D4699" s="3"/>
      <c r="E4699" s="3"/>
      <c r="F4699" s="3"/>
      <c r="G4699" s="3"/>
      <c r="I4699" s="143"/>
      <c r="J4699" s="143"/>
      <c r="K4699" s="143"/>
      <c r="L4699" s="143"/>
      <c r="M4699" s="237"/>
      <c r="N4699" s="143"/>
      <c r="O4699" s="143"/>
      <c r="P4699" s="143"/>
      <c r="Q4699" s="143"/>
      <c r="R4699" s="143"/>
      <c r="S4699" s="143"/>
      <c r="T4699" s="143"/>
      <c r="U4699" s="143"/>
      <c r="V4699" s="143"/>
      <c r="W4699" s="90">
        <f>IF(AND($AM$17&gt;=$X4699,$AM$17&lt;=$Y4699),'TARIFA ENTREGA A DIRECCION USD'!A4699,$W4700)</f>
        <v>0</v>
      </c>
      <c r="X4699" s="90">
        <v>4690.0010000000002</v>
      </c>
      <c r="Y4699" s="90">
        <v>4691</v>
      </c>
      <c r="Z4699" s="144"/>
    </row>
    <row r="4700" spans="1:26" x14ac:dyDescent="0.2">
      <c r="A4700" s="3"/>
      <c r="B4700" s="3"/>
      <c r="C4700" s="3"/>
      <c r="D4700" s="3"/>
      <c r="E4700" s="3"/>
      <c r="F4700" s="3"/>
      <c r="G4700" s="3"/>
      <c r="I4700" s="143"/>
      <c r="J4700" s="143"/>
      <c r="K4700" s="143"/>
      <c r="L4700" s="143"/>
      <c r="M4700" s="237"/>
      <c r="N4700" s="143"/>
      <c r="O4700" s="143"/>
      <c r="P4700" s="143"/>
      <c r="Q4700" s="143"/>
      <c r="R4700" s="143"/>
      <c r="S4700" s="143"/>
      <c r="T4700" s="143"/>
      <c r="U4700" s="143"/>
      <c r="V4700" s="143"/>
      <c r="W4700" s="90">
        <f>IF(AND($AM$17&gt;=$X4700,$AM$17&lt;=$Y4700),'TARIFA ENTREGA A DIRECCION USD'!A4700,$W4701)</f>
        <v>0</v>
      </c>
      <c r="X4700" s="90">
        <v>4691.0010000000002</v>
      </c>
      <c r="Y4700" s="90">
        <v>4692</v>
      </c>
      <c r="Z4700" s="144"/>
    </row>
    <row r="4701" spans="1:26" x14ac:dyDescent="0.2">
      <c r="A4701" s="3"/>
      <c r="B4701" s="3"/>
      <c r="C4701" s="3"/>
      <c r="D4701" s="3"/>
      <c r="E4701" s="3"/>
      <c r="F4701" s="3"/>
      <c r="G4701" s="3"/>
      <c r="I4701" s="143"/>
      <c r="J4701" s="143"/>
      <c r="K4701" s="143"/>
      <c r="L4701" s="143"/>
      <c r="M4701" s="237"/>
      <c r="N4701" s="143"/>
      <c r="O4701" s="143"/>
      <c r="P4701" s="143"/>
      <c r="Q4701" s="143"/>
      <c r="R4701" s="143"/>
      <c r="S4701" s="143"/>
      <c r="T4701" s="143"/>
      <c r="U4701" s="143"/>
      <c r="V4701" s="143"/>
      <c r="W4701" s="90">
        <f>IF(AND($AM$17&gt;=$X4701,$AM$17&lt;=$Y4701),'TARIFA ENTREGA A DIRECCION USD'!A4701,$W4702)</f>
        <v>0</v>
      </c>
      <c r="X4701" s="90">
        <v>4692.0010000000002</v>
      </c>
      <c r="Y4701" s="90">
        <v>4693</v>
      </c>
      <c r="Z4701" s="144"/>
    </row>
    <row r="4702" spans="1:26" x14ac:dyDescent="0.2">
      <c r="A4702" s="3"/>
      <c r="B4702" s="3"/>
      <c r="C4702" s="3"/>
      <c r="D4702" s="3"/>
      <c r="E4702" s="3"/>
      <c r="F4702" s="3"/>
      <c r="G4702" s="3"/>
      <c r="I4702" s="143"/>
      <c r="J4702" s="143"/>
      <c r="K4702" s="143"/>
      <c r="L4702" s="143"/>
      <c r="M4702" s="237"/>
      <c r="N4702" s="143"/>
      <c r="O4702" s="143"/>
      <c r="P4702" s="143"/>
      <c r="Q4702" s="143"/>
      <c r="R4702" s="143"/>
      <c r="S4702" s="143"/>
      <c r="T4702" s="143"/>
      <c r="U4702" s="143"/>
      <c r="V4702" s="143"/>
      <c r="W4702" s="90">
        <f>IF(AND($AM$17&gt;=$X4702,$AM$17&lt;=$Y4702),'TARIFA ENTREGA A DIRECCION USD'!A4702,$W4703)</f>
        <v>0</v>
      </c>
      <c r="X4702" s="90">
        <v>4693.0010000000002</v>
      </c>
      <c r="Y4702" s="90">
        <v>4694</v>
      </c>
      <c r="Z4702" s="144"/>
    </row>
    <row r="4703" spans="1:26" x14ac:dyDescent="0.2">
      <c r="A4703" s="3"/>
      <c r="B4703" s="3"/>
      <c r="C4703" s="3"/>
      <c r="D4703" s="3"/>
      <c r="E4703" s="3"/>
      <c r="F4703" s="3"/>
      <c r="G4703" s="3"/>
      <c r="I4703" s="143"/>
      <c r="J4703" s="143"/>
      <c r="K4703" s="143"/>
      <c r="L4703" s="143"/>
      <c r="M4703" s="237"/>
      <c r="N4703" s="143"/>
      <c r="O4703" s="143"/>
      <c r="P4703" s="143"/>
      <c r="Q4703" s="143"/>
      <c r="R4703" s="143"/>
      <c r="S4703" s="143"/>
      <c r="T4703" s="143"/>
      <c r="U4703" s="143"/>
      <c r="V4703" s="143"/>
      <c r="W4703" s="90">
        <f>IF(AND($AM$17&gt;=$X4703,$AM$17&lt;=$Y4703),'TARIFA ENTREGA A DIRECCION USD'!A4703,$W4704)</f>
        <v>0</v>
      </c>
      <c r="X4703" s="90">
        <v>4694.0010000000002</v>
      </c>
      <c r="Y4703" s="90">
        <v>4695</v>
      </c>
      <c r="Z4703" s="144"/>
    </row>
    <row r="4704" spans="1:26" x14ac:dyDescent="0.2">
      <c r="A4704" s="3"/>
      <c r="B4704" s="3"/>
      <c r="C4704" s="3"/>
      <c r="D4704" s="3"/>
      <c r="E4704" s="3"/>
      <c r="F4704" s="3"/>
      <c r="G4704" s="3"/>
      <c r="I4704" s="143"/>
      <c r="J4704" s="143"/>
      <c r="K4704" s="143"/>
      <c r="L4704" s="143"/>
      <c r="M4704" s="237"/>
      <c r="N4704" s="143"/>
      <c r="O4704" s="143"/>
      <c r="P4704" s="143"/>
      <c r="Q4704" s="143"/>
      <c r="R4704" s="143"/>
      <c r="S4704" s="143"/>
      <c r="T4704" s="143"/>
      <c r="U4704" s="143"/>
      <c r="V4704" s="143"/>
      <c r="W4704" s="90">
        <f>IF(AND($AM$17&gt;=$X4704,$AM$17&lt;=$Y4704),'TARIFA ENTREGA A DIRECCION USD'!A4704,$W4705)</f>
        <v>0</v>
      </c>
      <c r="X4704" s="90">
        <v>4695.0010000000002</v>
      </c>
      <c r="Y4704" s="90">
        <v>4696</v>
      </c>
      <c r="Z4704" s="144"/>
    </row>
    <row r="4705" spans="1:26" x14ac:dyDescent="0.2">
      <c r="A4705" s="3"/>
      <c r="B4705" s="3"/>
      <c r="C4705" s="3"/>
      <c r="D4705" s="3"/>
      <c r="E4705" s="3"/>
      <c r="F4705" s="3"/>
      <c r="G4705" s="3"/>
      <c r="I4705" s="143"/>
      <c r="J4705" s="143"/>
      <c r="K4705" s="143"/>
      <c r="L4705" s="143"/>
      <c r="M4705" s="237"/>
      <c r="N4705" s="143"/>
      <c r="O4705" s="143"/>
      <c r="P4705" s="143"/>
      <c r="Q4705" s="143"/>
      <c r="R4705" s="143"/>
      <c r="S4705" s="143"/>
      <c r="T4705" s="143"/>
      <c r="U4705" s="143"/>
      <c r="V4705" s="143"/>
      <c r="W4705" s="90">
        <f>IF(AND($AM$17&gt;=$X4705,$AM$17&lt;=$Y4705),'TARIFA ENTREGA A DIRECCION USD'!A4705,$W4706)</f>
        <v>0</v>
      </c>
      <c r="X4705" s="90">
        <v>4696.0010000000002</v>
      </c>
      <c r="Y4705" s="90">
        <v>4697</v>
      </c>
      <c r="Z4705" s="144"/>
    </row>
    <row r="4706" spans="1:26" x14ac:dyDescent="0.2">
      <c r="A4706" s="3"/>
      <c r="B4706" s="3"/>
      <c r="C4706" s="3"/>
      <c r="D4706" s="3"/>
      <c r="E4706" s="3"/>
      <c r="F4706" s="3"/>
      <c r="G4706" s="3"/>
      <c r="I4706" s="143"/>
      <c r="J4706" s="143"/>
      <c r="K4706" s="143"/>
      <c r="L4706" s="143"/>
      <c r="M4706" s="237"/>
      <c r="N4706" s="143"/>
      <c r="O4706" s="143"/>
      <c r="P4706" s="143"/>
      <c r="Q4706" s="143"/>
      <c r="R4706" s="143"/>
      <c r="S4706" s="143"/>
      <c r="T4706" s="143"/>
      <c r="U4706" s="143"/>
      <c r="V4706" s="143"/>
      <c r="W4706" s="90">
        <f>IF(AND($AM$17&gt;=$X4706,$AM$17&lt;=$Y4706),'TARIFA ENTREGA A DIRECCION USD'!A4706,$W4707)</f>
        <v>0</v>
      </c>
      <c r="X4706" s="90">
        <v>4697.0010000000002</v>
      </c>
      <c r="Y4706" s="90">
        <v>4698</v>
      </c>
      <c r="Z4706" s="144"/>
    </row>
    <row r="4707" spans="1:26" x14ac:dyDescent="0.2">
      <c r="A4707" s="3"/>
      <c r="B4707" s="3"/>
      <c r="C4707" s="3"/>
      <c r="D4707" s="3"/>
      <c r="E4707" s="3"/>
      <c r="F4707" s="3"/>
      <c r="G4707" s="3"/>
      <c r="I4707" s="143"/>
      <c r="J4707" s="143"/>
      <c r="K4707" s="143"/>
      <c r="L4707" s="143"/>
      <c r="M4707" s="237"/>
      <c r="N4707" s="143"/>
      <c r="O4707" s="143"/>
      <c r="P4707" s="143"/>
      <c r="Q4707" s="143"/>
      <c r="R4707" s="143"/>
      <c r="S4707" s="143"/>
      <c r="T4707" s="143"/>
      <c r="U4707" s="143"/>
      <c r="V4707" s="143"/>
      <c r="W4707" s="90">
        <f>IF(AND($AM$17&gt;=$X4707,$AM$17&lt;=$Y4707),'TARIFA ENTREGA A DIRECCION USD'!A4707,$W4708)</f>
        <v>0</v>
      </c>
      <c r="X4707" s="90">
        <v>4698.0010000000002</v>
      </c>
      <c r="Y4707" s="90">
        <v>4699</v>
      </c>
      <c r="Z4707" s="144"/>
    </row>
    <row r="4708" spans="1:26" x14ac:dyDescent="0.2">
      <c r="A4708" s="3"/>
      <c r="B4708" s="3"/>
      <c r="C4708" s="3"/>
      <c r="D4708" s="3"/>
      <c r="E4708" s="3"/>
      <c r="F4708" s="3"/>
      <c r="G4708" s="3"/>
      <c r="I4708" s="143"/>
      <c r="J4708" s="143"/>
      <c r="K4708" s="143"/>
      <c r="L4708" s="143"/>
      <c r="M4708" s="237"/>
      <c r="N4708" s="143"/>
      <c r="O4708" s="143"/>
      <c r="P4708" s="143"/>
      <c r="Q4708" s="143"/>
      <c r="R4708" s="143"/>
      <c r="S4708" s="143"/>
      <c r="T4708" s="143"/>
      <c r="U4708" s="143"/>
      <c r="V4708" s="143"/>
      <c r="W4708" s="90">
        <f>IF(AND($AM$17&gt;=$X4708,$AM$17&lt;=$Y4708),'TARIFA ENTREGA A DIRECCION USD'!A4708,$W4709)</f>
        <v>0</v>
      </c>
      <c r="X4708" s="90">
        <v>4699.0010000000002</v>
      </c>
      <c r="Y4708" s="90">
        <v>4700</v>
      </c>
      <c r="Z4708" s="144"/>
    </row>
    <row r="4709" spans="1:26" x14ac:dyDescent="0.2">
      <c r="A4709" s="3"/>
      <c r="B4709" s="3"/>
      <c r="C4709" s="3"/>
      <c r="D4709" s="3"/>
      <c r="E4709" s="3"/>
      <c r="F4709" s="3"/>
      <c r="G4709" s="3"/>
      <c r="I4709" s="143"/>
      <c r="J4709" s="143"/>
      <c r="K4709" s="143"/>
      <c r="L4709" s="143"/>
      <c r="M4709" s="237"/>
      <c r="N4709" s="143"/>
      <c r="O4709" s="143"/>
      <c r="P4709" s="143"/>
      <c r="Q4709" s="143"/>
      <c r="R4709" s="143"/>
      <c r="S4709" s="143"/>
      <c r="T4709" s="143"/>
      <c r="U4709" s="143"/>
      <c r="V4709" s="143"/>
      <c r="W4709" s="90">
        <f>IF(AND($AM$17&gt;=$X4709,$AM$17&lt;=$Y4709),'TARIFA ENTREGA A DIRECCION USD'!A4709,$W4710)</f>
        <v>0</v>
      </c>
      <c r="X4709" s="90">
        <v>4700.0010000000002</v>
      </c>
      <c r="Y4709" s="90">
        <v>4701</v>
      </c>
      <c r="Z4709" s="144"/>
    </row>
    <row r="4710" spans="1:26" x14ac:dyDescent="0.2">
      <c r="A4710" s="3"/>
      <c r="B4710" s="3"/>
      <c r="C4710" s="3"/>
      <c r="D4710" s="3"/>
      <c r="E4710" s="3"/>
      <c r="F4710" s="3"/>
      <c r="G4710" s="3"/>
      <c r="I4710" s="143"/>
      <c r="J4710" s="143"/>
      <c r="K4710" s="143"/>
      <c r="L4710" s="143"/>
      <c r="M4710" s="237"/>
      <c r="N4710" s="143"/>
      <c r="O4710" s="143"/>
      <c r="P4710" s="143"/>
      <c r="Q4710" s="143"/>
      <c r="R4710" s="143"/>
      <c r="S4710" s="143"/>
      <c r="T4710" s="143"/>
      <c r="U4710" s="143"/>
      <c r="V4710" s="143"/>
      <c r="W4710" s="90">
        <f>IF(AND($AM$17&gt;=$X4710,$AM$17&lt;=$Y4710),'TARIFA ENTREGA A DIRECCION USD'!A4710,$W4711)</f>
        <v>0</v>
      </c>
      <c r="X4710" s="90">
        <v>4701.0010000000002</v>
      </c>
      <c r="Y4710" s="90">
        <v>4702</v>
      </c>
      <c r="Z4710" s="144"/>
    </row>
    <row r="4711" spans="1:26" x14ac:dyDescent="0.2">
      <c r="A4711" s="3"/>
      <c r="B4711" s="3"/>
      <c r="C4711" s="3"/>
      <c r="D4711" s="3"/>
      <c r="E4711" s="3"/>
      <c r="F4711" s="3"/>
      <c r="G4711" s="3"/>
      <c r="I4711" s="143"/>
      <c r="J4711" s="143"/>
      <c r="K4711" s="143"/>
      <c r="L4711" s="143"/>
      <c r="M4711" s="237"/>
      <c r="N4711" s="143"/>
      <c r="O4711" s="143"/>
      <c r="P4711" s="143"/>
      <c r="Q4711" s="143"/>
      <c r="R4711" s="143"/>
      <c r="S4711" s="143"/>
      <c r="T4711" s="143"/>
      <c r="U4711" s="143"/>
      <c r="V4711" s="143"/>
      <c r="W4711" s="90">
        <f>IF(AND($AM$17&gt;=$X4711,$AM$17&lt;=$Y4711),'TARIFA ENTREGA A DIRECCION USD'!A4711,$W4712)</f>
        <v>0</v>
      </c>
      <c r="X4711" s="90">
        <v>4702.0010000000002</v>
      </c>
      <c r="Y4711" s="90">
        <v>4703</v>
      </c>
      <c r="Z4711" s="144"/>
    </row>
    <row r="4712" spans="1:26" x14ac:dyDescent="0.2">
      <c r="A4712" s="3"/>
      <c r="B4712" s="3"/>
      <c r="C4712" s="3"/>
      <c r="D4712" s="3"/>
      <c r="E4712" s="3"/>
      <c r="F4712" s="3"/>
      <c r="G4712" s="3"/>
      <c r="I4712" s="143"/>
      <c r="J4712" s="143"/>
      <c r="K4712" s="143"/>
      <c r="L4712" s="143"/>
      <c r="M4712" s="237"/>
      <c r="N4712" s="143"/>
      <c r="O4712" s="143"/>
      <c r="P4712" s="143"/>
      <c r="Q4712" s="143"/>
      <c r="R4712" s="143"/>
      <c r="S4712" s="143"/>
      <c r="T4712" s="143"/>
      <c r="U4712" s="143"/>
      <c r="V4712" s="143"/>
      <c r="W4712" s="90">
        <f>IF(AND($AM$17&gt;=$X4712,$AM$17&lt;=$Y4712),'TARIFA ENTREGA A DIRECCION USD'!A4712,$W4713)</f>
        <v>0</v>
      </c>
      <c r="X4712" s="90">
        <v>4703.0010000000002</v>
      </c>
      <c r="Y4712" s="90">
        <v>4704</v>
      </c>
      <c r="Z4712" s="144"/>
    </row>
    <row r="4713" spans="1:26" x14ac:dyDescent="0.2">
      <c r="A4713" s="3"/>
      <c r="B4713" s="3"/>
      <c r="C4713" s="3"/>
      <c r="D4713" s="3"/>
      <c r="E4713" s="3"/>
      <c r="F4713" s="3"/>
      <c r="G4713" s="3"/>
      <c r="I4713" s="143"/>
      <c r="J4713" s="143"/>
      <c r="K4713" s="143"/>
      <c r="L4713" s="143"/>
      <c r="M4713" s="237"/>
      <c r="N4713" s="143"/>
      <c r="O4713" s="143"/>
      <c r="P4713" s="143"/>
      <c r="Q4713" s="143"/>
      <c r="R4713" s="143"/>
      <c r="S4713" s="143"/>
      <c r="T4713" s="143"/>
      <c r="U4713" s="143"/>
      <c r="V4713" s="143"/>
      <c r="W4713" s="90">
        <f>IF(AND($AM$17&gt;=$X4713,$AM$17&lt;=$Y4713),'TARIFA ENTREGA A DIRECCION USD'!A4713,$W4714)</f>
        <v>0</v>
      </c>
      <c r="X4713" s="90">
        <v>4704.0010000000002</v>
      </c>
      <c r="Y4713" s="90">
        <v>4705</v>
      </c>
      <c r="Z4713" s="144"/>
    </row>
    <row r="4714" spans="1:26" x14ac:dyDescent="0.2">
      <c r="A4714" s="3"/>
      <c r="B4714" s="3"/>
      <c r="C4714" s="3"/>
      <c r="D4714" s="3"/>
      <c r="E4714" s="3"/>
      <c r="F4714" s="3"/>
      <c r="G4714" s="3"/>
      <c r="I4714" s="143"/>
      <c r="J4714" s="143"/>
      <c r="K4714" s="143"/>
      <c r="L4714" s="143"/>
      <c r="M4714" s="237"/>
      <c r="N4714" s="143"/>
      <c r="O4714" s="143"/>
      <c r="P4714" s="143"/>
      <c r="Q4714" s="143"/>
      <c r="R4714" s="143"/>
      <c r="S4714" s="143"/>
      <c r="T4714" s="143"/>
      <c r="U4714" s="143"/>
      <c r="V4714" s="143"/>
      <c r="W4714" s="90">
        <f>IF(AND($AM$17&gt;=$X4714,$AM$17&lt;=$Y4714),'TARIFA ENTREGA A DIRECCION USD'!A4714,$W4715)</f>
        <v>0</v>
      </c>
      <c r="X4714" s="90">
        <v>4705.0010000000002</v>
      </c>
      <c r="Y4714" s="90">
        <v>4706</v>
      </c>
      <c r="Z4714" s="144"/>
    </row>
    <row r="4715" spans="1:26" x14ac:dyDescent="0.2">
      <c r="A4715" s="3"/>
      <c r="B4715" s="3"/>
      <c r="C4715" s="3"/>
      <c r="D4715" s="3"/>
      <c r="E4715" s="3"/>
      <c r="F4715" s="3"/>
      <c r="G4715" s="3"/>
      <c r="I4715" s="143"/>
      <c r="J4715" s="143"/>
      <c r="K4715" s="143"/>
      <c r="L4715" s="143"/>
      <c r="M4715" s="237"/>
      <c r="N4715" s="143"/>
      <c r="O4715" s="143"/>
      <c r="P4715" s="143"/>
      <c r="Q4715" s="143"/>
      <c r="R4715" s="143"/>
      <c r="S4715" s="143"/>
      <c r="T4715" s="143"/>
      <c r="U4715" s="143"/>
      <c r="V4715" s="143"/>
      <c r="W4715" s="90">
        <f>IF(AND($AM$17&gt;=$X4715,$AM$17&lt;=$Y4715),'TARIFA ENTREGA A DIRECCION USD'!A4715,$W4716)</f>
        <v>0</v>
      </c>
      <c r="X4715" s="90">
        <v>4706.0010000000002</v>
      </c>
      <c r="Y4715" s="90">
        <v>4707</v>
      </c>
      <c r="Z4715" s="144"/>
    </row>
    <row r="4716" spans="1:26" x14ac:dyDescent="0.2">
      <c r="A4716" s="3"/>
      <c r="B4716" s="3"/>
      <c r="C4716" s="3"/>
      <c r="D4716" s="3"/>
      <c r="E4716" s="3"/>
      <c r="F4716" s="3"/>
      <c r="G4716" s="3"/>
      <c r="I4716" s="143"/>
      <c r="J4716" s="143"/>
      <c r="K4716" s="143"/>
      <c r="L4716" s="143"/>
      <c r="M4716" s="237"/>
      <c r="N4716" s="143"/>
      <c r="O4716" s="143"/>
      <c r="P4716" s="143"/>
      <c r="Q4716" s="143"/>
      <c r="R4716" s="143"/>
      <c r="S4716" s="143"/>
      <c r="T4716" s="143"/>
      <c r="U4716" s="143"/>
      <c r="V4716" s="143"/>
      <c r="W4716" s="90">
        <f>IF(AND($AM$17&gt;=$X4716,$AM$17&lt;=$Y4716),'TARIFA ENTREGA A DIRECCION USD'!A4716,$W4717)</f>
        <v>0</v>
      </c>
      <c r="X4716" s="90">
        <v>4707.0010000000002</v>
      </c>
      <c r="Y4716" s="90">
        <v>4708</v>
      </c>
      <c r="Z4716" s="144"/>
    </row>
    <row r="4717" spans="1:26" x14ac:dyDescent="0.2">
      <c r="A4717" s="3"/>
      <c r="B4717" s="3"/>
      <c r="C4717" s="3"/>
      <c r="D4717" s="3"/>
      <c r="E4717" s="3"/>
      <c r="F4717" s="3"/>
      <c r="G4717" s="3"/>
      <c r="I4717" s="143"/>
      <c r="J4717" s="143"/>
      <c r="K4717" s="143"/>
      <c r="L4717" s="143"/>
      <c r="M4717" s="237"/>
      <c r="N4717" s="143"/>
      <c r="O4717" s="143"/>
      <c r="P4717" s="143"/>
      <c r="Q4717" s="143"/>
      <c r="R4717" s="143"/>
      <c r="S4717" s="143"/>
      <c r="T4717" s="143"/>
      <c r="U4717" s="143"/>
      <c r="V4717" s="143"/>
      <c r="W4717" s="90">
        <f>IF(AND($AM$17&gt;=$X4717,$AM$17&lt;=$Y4717),'TARIFA ENTREGA A DIRECCION USD'!A4717,$W4718)</f>
        <v>0</v>
      </c>
      <c r="X4717" s="90">
        <v>4708.0010000000002</v>
      </c>
      <c r="Y4717" s="90">
        <v>4709</v>
      </c>
      <c r="Z4717" s="144"/>
    </row>
    <row r="4718" spans="1:26" x14ac:dyDescent="0.2">
      <c r="A4718" s="3"/>
      <c r="B4718" s="3"/>
      <c r="C4718" s="3"/>
      <c r="D4718" s="3"/>
      <c r="E4718" s="3"/>
      <c r="F4718" s="3"/>
      <c r="G4718" s="3"/>
      <c r="I4718" s="143"/>
      <c r="J4718" s="143"/>
      <c r="K4718" s="143"/>
      <c r="L4718" s="143"/>
      <c r="M4718" s="237"/>
      <c r="N4718" s="143"/>
      <c r="O4718" s="143"/>
      <c r="P4718" s="143"/>
      <c r="Q4718" s="143"/>
      <c r="R4718" s="143"/>
      <c r="S4718" s="143"/>
      <c r="T4718" s="143"/>
      <c r="U4718" s="143"/>
      <c r="V4718" s="143"/>
      <c r="W4718" s="90">
        <f>IF(AND($AM$17&gt;=$X4718,$AM$17&lt;=$Y4718),'TARIFA ENTREGA A DIRECCION USD'!A4718,$W4719)</f>
        <v>0</v>
      </c>
      <c r="X4718" s="90">
        <v>4709.0010000000002</v>
      </c>
      <c r="Y4718" s="90">
        <v>4710</v>
      </c>
      <c r="Z4718" s="144"/>
    </row>
    <row r="4719" spans="1:26" x14ac:dyDescent="0.2">
      <c r="A4719" s="3"/>
      <c r="B4719" s="3"/>
      <c r="C4719" s="3"/>
      <c r="D4719" s="3"/>
      <c r="E4719" s="3"/>
      <c r="F4719" s="3"/>
      <c r="G4719" s="3"/>
      <c r="I4719" s="143"/>
      <c r="J4719" s="143"/>
      <c r="K4719" s="143"/>
      <c r="L4719" s="143"/>
      <c r="M4719" s="237"/>
      <c r="N4719" s="143"/>
      <c r="O4719" s="143"/>
      <c r="P4719" s="143"/>
      <c r="Q4719" s="143"/>
      <c r="R4719" s="143"/>
      <c r="S4719" s="143"/>
      <c r="T4719" s="143"/>
      <c r="U4719" s="143"/>
      <c r="V4719" s="143"/>
      <c r="W4719" s="90">
        <f>IF(AND($AM$17&gt;=$X4719,$AM$17&lt;=$Y4719),'TARIFA ENTREGA A DIRECCION USD'!A4719,$W4720)</f>
        <v>0</v>
      </c>
      <c r="X4719" s="90">
        <v>4710.0010000000002</v>
      </c>
      <c r="Y4719" s="90">
        <v>4711</v>
      </c>
      <c r="Z4719" s="144"/>
    </row>
    <row r="4720" spans="1:26" x14ac:dyDescent="0.2">
      <c r="A4720" s="3"/>
      <c r="B4720" s="3"/>
      <c r="C4720" s="3"/>
      <c r="D4720" s="3"/>
      <c r="E4720" s="3"/>
      <c r="F4720" s="3"/>
      <c r="G4720" s="3"/>
      <c r="I4720" s="143"/>
      <c r="J4720" s="143"/>
      <c r="K4720" s="143"/>
      <c r="L4720" s="143"/>
      <c r="M4720" s="237"/>
      <c r="N4720" s="143"/>
      <c r="O4720" s="143"/>
      <c r="P4720" s="143"/>
      <c r="Q4720" s="143"/>
      <c r="R4720" s="143"/>
      <c r="S4720" s="143"/>
      <c r="T4720" s="143"/>
      <c r="U4720" s="143"/>
      <c r="V4720" s="143"/>
      <c r="W4720" s="90">
        <f>IF(AND($AM$17&gt;=$X4720,$AM$17&lt;=$Y4720),'TARIFA ENTREGA A DIRECCION USD'!A4720,$W4721)</f>
        <v>0</v>
      </c>
      <c r="X4720" s="90">
        <v>4711.0010000000002</v>
      </c>
      <c r="Y4720" s="90">
        <v>4712</v>
      </c>
      <c r="Z4720" s="144"/>
    </row>
    <row r="4721" spans="1:26" x14ac:dyDescent="0.2">
      <c r="A4721" s="3"/>
      <c r="B4721" s="3"/>
      <c r="C4721" s="3"/>
      <c r="D4721" s="3"/>
      <c r="E4721" s="3"/>
      <c r="F4721" s="3"/>
      <c r="G4721" s="3"/>
      <c r="I4721" s="143"/>
      <c r="J4721" s="143"/>
      <c r="K4721" s="143"/>
      <c r="L4721" s="143"/>
      <c r="M4721" s="237"/>
      <c r="N4721" s="143"/>
      <c r="O4721" s="143"/>
      <c r="P4721" s="143"/>
      <c r="Q4721" s="143"/>
      <c r="R4721" s="143"/>
      <c r="S4721" s="143"/>
      <c r="T4721" s="143"/>
      <c r="U4721" s="143"/>
      <c r="V4721" s="143"/>
      <c r="W4721" s="90">
        <f>IF(AND($AM$17&gt;=$X4721,$AM$17&lt;=$Y4721),'TARIFA ENTREGA A DIRECCION USD'!A4721,$W4722)</f>
        <v>0</v>
      </c>
      <c r="X4721" s="90">
        <v>4712.0010000000002</v>
      </c>
      <c r="Y4721" s="90">
        <v>4713</v>
      </c>
      <c r="Z4721" s="144"/>
    </row>
    <row r="4722" spans="1:26" x14ac:dyDescent="0.2">
      <c r="A4722" s="3"/>
      <c r="B4722" s="3"/>
      <c r="C4722" s="3"/>
      <c r="D4722" s="3"/>
      <c r="E4722" s="3"/>
      <c r="F4722" s="3"/>
      <c r="G4722" s="3"/>
      <c r="I4722" s="143"/>
      <c r="J4722" s="143"/>
      <c r="K4722" s="143"/>
      <c r="L4722" s="143"/>
      <c r="M4722" s="237"/>
      <c r="N4722" s="143"/>
      <c r="O4722" s="143"/>
      <c r="P4722" s="143"/>
      <c r="Q4722" s="143"/>
      <c r="R4722" s="143"/>
      <c r="S4722" s="143"/>
      <c r="T4722" s="143"/>
      <c r="U4722" s="143"/>
      <c r="V4722" s="143"/>
      <c r="W4722" s="90">
        <f>IF(AND($AM$17&gt;=$X4722,$AM$17&lt;=$Y4722),'TARIFA ENTREGA A DIRECCION USD'!A4722,$W4723)</f>
        <v>0</v>
      </c>
      <c r="X4722" s="90">
        <v>4713.0010000000002</v>
      </c>
      <c r="Y4722" s="90">
        <v>4714</v>
      </c>
      <c r="Z4722" s="144"/>
    </row>
    <row r="4723" spans="1:26" x14ac:dyDescent="0.2">
      <c r="A4723" s="3"/>
      <c r="B4723" s="3"/>
      <c r="C4723" s="3"/>
      <c r="D4723" s="3"/>
      <c r="E4723" s="3"/>
      <c r="F4723" s="3"/>
      <c r="G4723" s="3"/>
      <c r="I4723" s="143"/>
      <c r="J4723" s="143"/>
      <c r="K4723" s="143"/>
      <c r="L4723" s="143"/>
      <c r="M4723" s="237"/>
      <c r="N4723" s="143"/>
      <c r="O4723" s="143"/>
      <c r="P4723" s="143"/>
      <c r="Q4723" s="143"/>
      <c r="R4723" s="143"/>
      <c r="S4723" s="143"/>
      <c r="T4723" s="143"/>
      <c r="U4723" s="143"/>
      <c r="V4723" s="143"/>
      <c r="W4723" s="90">
        <f>IF(AND($AM$17&gt;=$X4723,$AM$17&lt;=$Y4723),'TARIFA ENTREGA A DIRECCION USD'!A4723,$W4724)</f>
        <v>0</v>
      </c>
      <c r="X4723" s="90">
        <v>4714.0010000000002</v>
      </c>
      <c r="Y4723" s="90">
        <v>4715</v>
      </c>
      <c r="Z4723" s="144"/>
    </row>
    <row r="4724" spans="1:26" x14ac:dyDescent="0.2">
      <c r="A4724" s="3"/>
      <c r="B4724" s="3"/>
      <c r="C4724" s="3"/>
      <c r="D4724" s="3"/>
      <c r="E4724" s="3"/>
      <c r="F4724" s="3"/>
      <c r="G4724" s="3"/>
      <c r="I4724" s="143"/>
      <c r="J4724" s="143"/>
      <c r="K4724" s="143"/>
      <c r="L4724" s="143"/>
      <c r="M4724" s="237"/>
      <c r="N4724" s="143"/>
      <c r="O4724" s="143"/>
      <c r="P4724" s="143"/>
      <c r="Q4724" s="143"/>
      <c r="R4724" s="143"/>
      <c r="S4724" s="143"/>
      <c r="T4724" s="143"/>
      <c r="U4724" s="143"/>
      <c r="V4724" s="143"/>
      <c r="W4724" s="90">
        <f>IF(AND($AM$17&gt;=$X4724,$AM$17&lt;=$Y4724),'TARIFA ENTREGA A DIRECCION USD'!A4724,$W4725)</f>
        <v>0</v>
      </c>
      <c r="X4724" s="90">
        <v>4715.0010000000002</v>
      </c>
      <c r="Y4724" s="90">
        <v>4716</v>
      </c>
      <c r="Z4724" s="144"/>
    </row>
    <row r="4725" spans="1:26" x14ac:dyDescent="0.2">
      <c r="A4725" s="3"/>
      <c r="B4725" s="3"/>
      <c r="C4725" s="3"/>
      <c r="D4725" s="3"/>
      <c r="E4725" s="3"/>
      <c r="F4725" s="3"/>
      <c r="G4725" s="3"/>
      <c r="I4725" s="143"/>
      <c r="J4725" s="143"/>
      <c r="K4725" s="143"/>
      <c r="L4725" s="143"/>
      <c r="M4725" s="237"/>
      <c r="N4725" s="143"/>
      <c r="O4725" s="143"/>
      <c r="P4725" s="143"/>
      <c r="Q4725" s="143"/>
      <c r="R4725" s="143"/>
      <c r="S4725" s="143"/>
      <c r="T4725" s="143"/>
      <c r="U4725" s="143"/>
      <c r="V4725" s="143"/>
      <c r="W4725" s="90">
        <f>IF(AND($AM$17&gt;=$X4725,$AM$17&lt;=$Y4725),'TARIFA ENTREGA A DIRECCION USD'!A4725,$W4726)</f>
        <v>0</v>
      </c>
      <c r="X4725" s="90">
        <v>4716.0010000000002</v>
      </c>
      <c r="Y4725" s="90">
        <v>4717</v>
      </c>
      <c r="Z4725" s="144"/>
    </row>
    <row r="4726" spans="1:26" x14ac:dyDescent="0.2">
      <c r="A4726" s="3"/>
      <c r="B4726" s="3"/>
      <c r="C4726" s="3"/>
      <c r="D4726" s="3"/>
      <c r="E4726" s="3"/>
      <c r="F4726" s="3"/>
      <c r="G4726" s="3"/>
      <c r="I4726" s="143"/>
      <c r="J4726" s="143"/>
      <c r="K4726" s="143"/>
      <c r="L4726" s="143"/>
      <c r="M4726" s="237"/>
      <c r="N4726" s="143"/>
      <c r="O4726" s="143"/>
      <c r="P4726" s="143"/>
      <c r="Q4726" s="143"/>
      <c r="R4726" s="143"/>
      <c r="S4726" s="143"/>
      <c r="T4726" s="143"/>
      <c r="U4726" s="143"/>
      <c r="V4726" s="143"/>
      <c r="W4726" s="90">
        <f>IF(AND($AM$17&gt;=$X4726,$AM$17&lt;=$Y4726),'TARIFA ENTREGA A DIRECCION USD'!A4726,$W4727)</f>
        <v>0</v>
      </c>
      <c r="X4726" s="90">
        <v>4717.0010000000002</v>
      </c>
      <c r="Y4726" s="90">
        <v>4718</v>
      </c>
      <c r="Z4726" s="144"/>
    </row>
    <row r="4727" spans="1:26" x14ac:dyDescent="0.2">
      <c r="A4727" s="3"/>
      <c r="B4727" s="3"/>
      <c r="C4727" s="3"/>
      <c r="D4727" s="3"/>
      <c r="E4727" s="3"/>
      <c r="F4727" s="3"/>
      <c r="G4727" s="3"/>
      <c r="I4727" s="143"/>
      <c r="J4727" s="143"/>
      <c r="K4727" s="143"/>
      <c r="L4727" s="143"/>
      <c r="M4727" s="237"/>
      <c r="N4727" s="143"/>
      <c r="O4727" s="143"/>
      <c r="P4727" s="143"/>
      <c r="Q4727" s="143"/>
      <c r="R4727" s="143"/>
      <c r="S4727" s="143"/>
      <c r="T4727" s="143"/>
      <c r="U4727" s="143"/>
      <c r="V4727" s="143"/>
      <c r="W4727" s="90">
        <f>IF(AND($AM$17&gt;=$X4727,$AM$17&lt;=$Y4727),'TARIFA ENTREGA A DIRECCION USD'!A4727,$W4728)</f>
        <v>0</v>
      </c>
      <c r="X4727" s="90">
        <v>4718.0010000000002</v>
      </c>
      <c r="Y4727" s="90">
        <v>4719</v>
      </c>
      <c r="Z4727" s="144"/>
    </row>
    <row r="4728" spans="1:26" x14ac:dyDescent="0.2">
      <c r="A4728" s="3"/>
      <c r="B4728" s="3"/>
      <c r="C4728" s="3"/>
      <c r="D4728" s="3"/>
      <c r="E4728" s="3"/>
      <c r="F4728" s="3"/>
      <c r="G4728" s="3"/>
      <c r="I4728" s="143"/>
      <c r="J4728" s="143"/>
      <c r="K4728" s="143"/>
      <c r="L4728" s="143"/>
      <c r="M4728" s="237"/>
      <c r="N4728" s="143"/>
      <c r="O4728" s="143"/>
      <c r="P4728" s="143"/>
      <c r="Q4728" s="143"/>
      <c r="R4728" s="143"/>
      <c r="S4728" s="143"/>
      <c r="T4728" s="143"/>
      <c r="U4728" s="143"/>
      <c r="V4728" s="143"/>
      <c r="W4728" s="90">
        <f>IF(AND($AM$17&gt;=$X4728,$AM$17&lt;=$Y4728),'TARIFA ENTREGA A DIRECCION USD'!A4728,$W4729)</f>
        <v>0</v>
      </c>
      <c r="X4728" s="90">
        <v>4719.0010000000002</v>
      </c>
      <c r="Y4728" s="90">
        <v>4720</v>
      </c>
      <c r="Z4728" s="144"/>
    </row>
    <row r="4729" spans="1:26" x14ac:dyDescent="0.2">
      <c r="A4729" s="3"/>
      <c r="B4729" s="3"/>
      <c r="C4729" s="3"/>
      <c r="D4729" s="3"/>
      <c r="E4729" s="3"/>
      <c r="F4729" s="3"/>
      <c r="G4729" s="3"/>
      <c r="I4729" s="143"/>
      <c r="J4729" s="143"/>
      <c r="K4729" s="143"/>
      <c r="L4729" s="143"/>
      <c r="M4729" s="237"/>
      <c r="N4729" s="143"/>
      <c r="O4729" s="143"/>
      <c r="P4729" s="143"/>
      <c r="Q4729" s="143"/>
      <c r="R4729" s="143"/>
      <c r="S4729" s="143"/>
      <c r="T4729" s="143"/>
      <c r="U4729" s="143"/>
      <c r="V4729" s="143"/>
      <c r="W4729" s="90">
        <f>IF(AND($AM$17&gt;=$X4729,$AM$17&lt;=$Y4729),'TARIFA ENTREGA A DIRECCION USD'!A4729,$W4730)</f>
        <v>0</v>
      </c>
      <c r="X4729" s="90">
        <v>4720.0010000000002</v>
      </c>
      <c r="Y4729" s="90">
        <v>4721</v>
      </c>
      <c r="Z4729" s="144"/>
    </row>
    <row r="4730" spans="1:26" x14ac:dyDescent="0.2">
      <c r="A4730" s="3"/>
      <c r="B4730" s="3"/>
      <c r="C4730" s="3"/>
      <c r="D4730" s="3"/>
      <c r="E4730" s="3"/>
      <c r="F4730" s="3"/>
      <c r="G4730" s="3"/>
      <c r="I4730" s="143"/>
      <c r="J4730" s="143"/>
      <c r="K4730" s="143"/>
      <c r="L4730" s="143"/>
      <c r="M4730" s="237"/>
      <c r="N4730" s="143"/>
      <c r="O4730" s="143"/>
      <c r="P4730" s="143"/>
      <c r="Q4730" s="143"/>
      <c r="R4730" s="143"/>
      <c r="S4730" s="143"/>
      <c r="T4730" s="143"/>
      <c r="U4730" s="143"/>
      <c r="V4730" s="143"/>
      <c r="W4730" s="90">
        <f>IF(AND($AM$17&gt;=$X4730,$AM$17&lt;=$Y4730),'TARIFA ENTREGA A DIRECCION USD'!A4730,$W4731)</f>
        <v>0</v>
      </c>
      <c r="X4730" s="90">
        <v>4721.0010000000002</v>
      </c>
      <c r="Y4730" s="90">
        <v>4722</v>
      </c>
      <c r="Z4730" s="144"/>
    </row>
    <row r="4731" spans="1:26" x14ac:dyDescent="0.2">
      <c r="A4731" s="3"/>
      <c r="B4731" s="3"/>
      <c r="C4731" s="3"/>
      <c r="D4731" s="3"/>
      <c r="E4731" s="3"/>
      <c r="F4731" s="3"/>
      <c r="G4731" s="3"/>
      <c r="I4731" s="143"/>
      <c r="J4731" s="143"/>
      <c r="K4731" s="143"/>
      <c r="L4731" s="143"/>
      <c r="M4731" s="237"/>
      <c r="N4731" s="143"/>
      <c r="O4731" s="143"/>
      <c r="P4731" s="143"/>
      <c r="Q4731" s="143"/>
      <c r="R4731" s="143"/>
      <c r="S4731" s="143"/>
      <c r="T4731" s="143"/>
      <c r="U4731" s="143"/>
      <c r="V4731" s="143"/>
      <c r="W4731" s="90">
        <f>IF(AND($AM$17&gt;=$X4731,$AM$17&lt;=$Y4731),'TARIFA ENTREGA A DIRECCION USD'!A4731,$W4732)</f>
        <v>0</v>
      </c>
      <c r="X4731" s="90">
        <v>4722.0010000000002</v>
      </c>
      <c r="Y4731" s="90">
        <v>4723</v>
      </c>
      <c r="Z4731" s="144"/>
    </row>
    <row r="4732" spans="1:26" x14ac:dyDescent="0.2">
      <c r="A4732" s="3"/>
      <c r="B4732" s="3"/>
      <c r="C4732" s="3"/>
      <c r="D4732" s="3"/>
      <c r="E4732" s="3"/>
      <c r="F4732" s="3"/>
      <c r="G4732" s="3"/>
      <c r="I4732" s="143"/>
      <c r="J4732" s="143"/>
      <c r="K4732" s="143"/>
      <c r="L4732" s="143"/>
      <c r="M4732" s="237"/>
      <c r="N4732" s="143"/>
      <c r="O4732" s="143"/>
      <c r="P4732" s="143"/>
      <c r="Q4732" s="143"/>
      <c r="R4732" s="143"/>
      <c r="S4732" s="143"/>
      <c r="T4732" s="143"/>
      <c r="U4732" s="143"/>
      <c r="V4732" s="143"/>
      <c r="W4732" s="90">
        <f>IF(AND($AM$17&gt;=$X4732,$AM$17&lt;=$Y4732),'TARIFA ENTREGA A DIRECCION USD'!A4732,$W4733)</f>
        <v>0</v>
      </c>
      <c r="X4732" s="90">
        <v>4723.0010000000002</v>
      </c>
      <c r="Y4732" s="90">
        <v>4724</v>
      </c>
      <c r="Z4732" s="144"/>
    </row>
    <row r="4733" spans="1:26" x14ac:dyDescent="0.2">
      <c r="A4733" s="3"/>
      <c r="B4733" s="3"/>
      <c r="C4733" s="3"/>
      <c r="D4733" s="3"/>
      <c r="E4733" s="3"/>
      <c r="F4733" s="3"/>
      <c r="G4733" s="3"/>
      <c r="I4733" s="143"/>
      <c r="J4733" s="143"/>
      <c r="K4733" s="143"/>
      <c r="L4733" s="143"/>
      <c r="M4733" s="237"/>
      <c r="N4733" s="143"/>
      <c r="O4733" s="143"/>
      <c r="P4733" s="143"/>
      <c r="Q4733" s="143"/>
      <c r="R4733" s="143"/>
      <c r="S4733" s="143"/>
      <c r="T4733" s="143"/>
      <c r="U4733" s="143"/>
      <c r="V4733" s="143"/>
      <c r="W4733" s="90">
        <f>IF(AND($AM$17&gt;=$X4733,$AM$17&lt;=$Y4733),'TARIFA ENTREGA A DIRECCION USD'!A4733,$W4734)</f>
        <v>0</v>
      </c>
      <c r="X4733" s="90">
        <v>4724.0010000000002</v>
      </c>
      <c r="Y4733" s="90">
        <v>4725</v>
      </c>
      <c r="Z4733" s="144"/>
    </row>
    <row r="4734" spans="1:26" x14ac:dyDescent="0.2">
      <c r="A4734" s="3"/>
      <c r="B4734" s="3"/>
      <c r="C4734" s="3"/>
      <c r="D4734" s="3"/>
      <c r="E4734" s="3"/>
      <c r="F4734" s="3"/>
      <c r="G4734" s="3"/>
      <c r="I4734" s="143"/>
      <c r="J4734" s="143"/>
      <c r="K4734" s="143"/>
      <c r="L4734" s="143"/>
      <c r="M4734" s="237"/>
      <c r="N4734" s="143"/>
      <c r="O4734" s="143"/>
      <c r="P4734" s="143"/>
      <c r="Q4734" s="143"/>
      <c r="R4734" s="143"/>
      <c r="S4734" s="143"/>
      <c r="T4734" s="143"/>
      <c r="U4734" s="143"/>
      <c r="V4734" s="143"/>
      <c r="W4734" s="90">
        <f>IF(AND($AM$17&gt;=$X4734,$AM$17&lt;=$Y4734),'TARIFA ENTREGA A DIRECCION USD'!A4734,$W4735)</f>
        <v>0</v>
      </c>
      <c r="X4734" s="90">
        <v>4725.0010000000002</v>
      </c>
      <c r="Y4734" s="90">
        <v>4726</v>
      </c>
      <c r="Z4734" s="144"/>
    </row>
    <row r="4735" spans="1:26" x14ac:dyDescent="0.2">
      <c r="A4735" s="3"/>
      <c r="B4735" s="3"/>
      <c r="C4735" s="3"/>
      <c r="D4735" s="3"/>
      <c r="E4735" s="3"/>
      <c r="F4735" s="3"/>
      <c r="G4735" s="3"/>
      <c r="I4735" s="143"/>
      <c r="J4735" s="143"/>
      <c r="K4735" s="143"/>
      <c r="L4735" s="143"/>
      <c r="M4735" s="237"/>
      <c r="N4735" s="143"/>
      <c r="O4735" s="143"/>
      <c r="P4735" s="143"/>
      <c r="Q4735" s="143"/>
      <c r="R4735" s="143"/>
      <c r="S4735" s="143"/>
      <c r="T4735" s="143"/>
      <c r="U4735" s="143"/>
      <c r="V4735" s="143"/>
      <c r="W4735" s="90">
        <f>IF(AND($AM$17&gt;=$X4735,$AM$17&lt;=$Y4735),'TARIFA ENTREGA A DIRECCION USD'!A4735,$W4736)</f>
        <v>0</v>
      </c>
      <c r="X4735" s="90">
        <v>4726.0010000000002</v>
      </c>
      <c r="Y4735" s="90">
        <v>4727</v>
      </c>
      <c r="Z4735" s="144"/>
    </row>
    <row r="4736" spans="1:26" x14ac:dyDescent="0.2">
      <c r="A4736" s="3"/>
      <c r="B4736" s="3"/>
      <c r="C4736" s="3"/>
      <c r="D4736" s="3"/>
      <c r="E4736" s="3"/>
      <c r="F4736" s="3"/>
      <c r="G4736" s="3"/>
      <c r="I4736" s="143"/>
      <c r="J4736" s="143"/>
      <c r="K4736" s="143"/>
      <c r="L4736" s="143"/>
      <c r="M4736" s="237"/>
      <c r="N4736" s="143"/>
      <c r="O4736" s="143"/>
      <c r="P4736" s="143"/>
      <c r="Q4736" s="143"/>
      <c r="R4736" s="143"/>
      <c r="S4736" s="143"/>
      <c r="T4736" s="143"/>
      <c r="U4736" s="143"/>
      <c r="V4736" s="143"/>
      <c r="W4736" s="90">
        <f>IF(AND($AM$17&gt;=$X4736,$AM$17&lt;=$Y4736),'TARIFA ENTREGA A DIRECCION USD'!A4736,$W4737)</f>
        <v>0</v>
      </c>
      <c r="X4736" s="90">
        <v>4727.0010000000002</v>
      </c>
      <c r="Y4736" s="90">
        <v>4728</v>
      </c>
      <c r="Z4736" s="144"/>
    </row>
    <row r="4737" spans="1:26" x14ac:dyDescent="0.2">
      <c r="A4737" s="3"/>
      <c r="B4737" s="3"/>
      <c r="C4737" s="3"/>
      <c r="D4737" s="3"/>
      <c r="E4737" s="3"/>
      <c r="F4737" s="3"/>
      <c r="G4737" s="3"/>
      <c r="I4737" s="143"/>
      <c r="J4737" s="143"/>
      <c r="K4737" s="143"/>
      <c r="L4737" s="143"/>
      <c r="M4737" s="237"/>
      <c r="N4737" s="143"/>
      <c r="O4737" s="143"/>
      <c r="P4737" s="143"/>
      <c r="Q4737" s="143"/>
      <c r="R4737" s="143"/>
      <c r="S4737" s="143"/>
      <c r="T4737" s="143"/>
      <c r="U4737" s="143"/>
      <c r="V4737" s="143"/>
      <c r="W4737" s="90">
        <f>IF(AND($AM$17&gt;=$X4737,$AM$17&lt;=$Y4737),'TARIFA ENTREGA A DIRECCION USD'!A4737,$W4738)</f>
        <v>0</v>
      </c>
      <c r="X4737" s="90">
        <v>4728.0010000000002</v>
      </c>
      <c r="Y4737" s="90">
        <v>4729</v>
      </c>
      <c r="Z4737" s="144"/>
    </row>
    <row r="4738" spans="1:26" x14ac:dyDescent="0.2">
      <c r="A4738" s="3"/>
      <c r="B4738" s="3"/>
      <c r="C4738" s="3"/>
      <c r="D4738" s="3"/>
      <c r="E4738" s="3"/>
      <c r="F4738" s="3"/>
      <c r="G4738" s="3"/>
      <c r="I4738" s="143"/>
      <c r="J4738" s="143"/>
      <c r="K4738" s="143"/>
      <c r="L4738" s="143"/>
      <c r="M4738" s="237"/>
      <c r="N4738" s="143"/>
      <c r="O4738" s="143"/>
      <c r="P4738" s="143"/>
      <c r="Q4738" s="143"/>
      <c r="R4738" s="143"/>
      <c r="S4738" s="143"/>
      <c r="T4738" s="143"/>
      <c r="U4738" s="143"/>
      <c r="V4738" s="143"/>
      <c r="W4738" s="90">
        <f>IF(AND($AM$17&gt;=$X4738,$AM$17&lt;=$Y4738),'TARIFA ENTREGA A DIRECCION USD'!A4738,$W4739)</f>
        <v>0</v>
      </c>
      <c r="X4738" s="90">
        <v>4729.0010000000002</v>
      </c>
      <c r="Y4738" s="90">
        <v>4730</v>
      </c>
      <c r="Z4738" s="144"/>
    </row>
    <row r="4739" spans="1:26" x14ac:dyDescent="0.2">
      <c r="A4739" s="3"/>
      <c r="B4739" s="3"/>
      <c r="C4739" s="3"/>
      <c r="D4739" s="3"/>
      <c r="E4739" s="3"/>
      <c r="F4739" s="3"/>
      <c r="G4739" s="3"/>
      <c r="I4739" s="143"/>
      <c r="J4739" s="143"/>
      <c r="K4739" s="143"/>
      <c r="L4739" s="143"/>
      <c r="M4739" s="237"/>
      <c r="N4739" s="143"/>
      <c r="O4739" s="143"/>
      <c r="P4739" s="143"/>
      <c r="Q4739" s="143"/>
      <c r="R4739" s="143"/>
      <c r="S4739" s="143"/>
      <c r="T4739" s="143"/>
      <c r="U4739" s="143"/>
      <c r="V4739" s="143"/>
      <c r="W4739" s="90">
        <f>IF(AND($AM$17&gt;=$X4739,$AM$17&lt;=$Y4739),'TARIFA ENTREGA A DIRECCION USD'!A4739,$W4740)</f>
        <v>0</v>
      </c>
      <c r="X4739" s="90">
        <v>4730.0010000000002</v>
      </c>
      <c r="Y4739" s="90">
        <v>4731</v>
      </c>
      <c r="Z4739" s="144"/>
    </row>
    <row r="4740" spans="1:26" x14ac:dyDescent="0.2">
      <c r="A4740" s="3"/>
      <c r="B4740" s="3"/>
      <c r="C4740" s="3"/>
      <c r="D4740" s="3"/>
      <c r="E4740" s="3"/>
      <c r="F4740" s="3"/>
      <c r="G4740" s="3"/>
      <c r="I4740" s="143"/>
      <c r="J4740" s="143"/>
      <c r="K4740" s="143"/>
      <c r="L4740" s="143"/>
      <c r="M4740" s="237"/>
      <c r="N4740" s="143"/>
      <c r="O4740" s="143"/>
      <c r="P4740" s="143"/>
      <c r="Q4740" s="143"/>
      <c r="R4740" s="143"/>
      <c r="S4740" s="143"/>
      <c r="T4740" s="143"/>
      <c r="U4740" s="143"/>
      <c r="V4740" s="143"/>
      <c r="W4740" s="90">
        <f>IF(AND($AM$17&gt;=$X4740,$AM$17&lt;=$Y4740),'TARIFA ENTREGA A DIRECCION USD'!A4740,$W4741)</f>
        <v>0</v>
      </c>
      <c r="X4740" s="90">
        <v>4731.0010000000002</v>
      </c>
      <c r="Y4740" s="90">
        <v>4732</v>
      </c>
      <c r="Z4740" s="144"/>
    </row>
    <row r="4741" spans="1:26" x14ac:dyDescent="0.2">
      <c r="A4741" s="3"/>
      <c r="B4741" s="3"/>
      <c r="C4741" s="3"/>
      <c r="D4741" s="3"/>
      <c r="E4741" s="3"/>
      <c r="F4741" s="3"/>
      <c r="G4741" s="3"/>
      <c r="I4741" s="143"/>
      <c r="J4741" s="143"/>
      <c r="K4741" s="143"/>
      <c r="L4741" s="143"/>
      <c r="M4741" s="237"/>
      <c r="N4741" s="143"/>
      <c r="O4741" s="143"/>
      <c r="P4741" s="143"/>
      <c r="Q4741" s="143"/>
      <c r="R4741" s="143"/>
      <c r="S4741" s="143"/>
      <c r="T4741" s="143"/>
      <c r="U4741" s="143"/>
      <c r="V4741" s="143"/>
      <c r="W4741" s="90">
        <f>IF(AND($AM$17&gt;=$X4741,$AM$17&lt;=$Y4741),'TARIFA ENTREGA A DIRECCION USD'!A4741,$W4742)</f>
        <v>0</v>
      </c>
      <c r="X4741" s="90">
        <v>4732.0010000000002</v>
      </c>
      <c r="Y4741" s="90">
        <v>4733</v>
      </c>
      <c r="Z4741" s="144"/>
    </row>
    <row r="4742" spans="1:26" x14ac:dyDescent="0.2">
      <c r="A4742" s="3"/>
      <c r="B4742" s="3"/>
      <c r="C4742" s="3"/>
      <c r="D4742" s="3"/>
      <c r="E4742" s="3"/>
      <c r="F4742" s="3"/>
      <c r="G4742" s="3"/>
      <c r="I4742" s="143"/>
      <c r="J4742" s="143"/>
      <c r="K4742" s="143"/>
      <c r="L4742" s="143"/>
      <c r="M4742" s="237"/>
      <c r="N4742" s="143"/>
      <c r="O4742" s="143"/>
      <c r="P4742" s="143"/>
      <c r="Q4742" s="143"/>
      <c r="R4742" s="143"/>
      <c r="S4742" s="143"/>
      <c r="T4742" s="143"/>
      <c r="U4742" s="143"/>
      <c r="V4742" s="143"/>
      <c r="W4742" s="90">
        <f>IF(AND($AM$17&gt;=$X4742,$AM$17&lt;=$Y4742),'TARIFA ENTREGA A DIRECCION USD'!A4742,$W4743)</f>
        <v>0</v>
      </c>
      <c r="X4742" s="90">
        <v>4733.0010000000002</v>
      </c>
      <c r="Y4742" s="90">
        <v>4734</v>
      </c>
      <c r="Z4742" s="144"/>
    </row>
    <row r="4743" spans="1:26" x14ac:dyDescent="0.2">
      <c r="A4743" s="3"/>
      <c r="B4743" s="3"/>
      <c r="C4743" s="3"/>
      <c r="D4743" s="3"/>
      <c r="E4743" s="3"/>
      <c r="F4743" s="3"/>
      <c r="G4743" s="3"/>
      <c r="I4743" s="143"/>
      <c r="J4743" s="143"/>
      <c r="K4743" s="143"/>
      <c r="L4743" s="143"/>
      <c r="M4743" s="237"/>
      <c r="N4743" s="143"/>
      <c r="O4743" s="143"/>
      <c r="P4743" s="143"/>
      <c r="Q4743" s="143"/>
      <c r="R4743" s="143"/>
      <c r="S4743" s="143"/>
      <c r="T4743" s="143"/>
      <c r="U4743" s="143"/>
      <c r="V4743" s="143"/>
      <c r="W4743" s="90">
        <f>IF(AND($AM$17&gt;=$X4743,$AM$17&lt;=$Y4743),'TARIFA ENTREGA A DIRECCION USD'!A4743,$W4744)</f>
        <v>0</v>
      </c>
      <c r="X4743" s="90">
        <v>4734.0010000000002</v>
      </c>
      <c r="Y4743" s="90">
        <v>4735</v>
      </c>
      <c r="Z4743" s="144"/>
    </row>
    <row r="4744" spans="1:26" x14ac:dyDescent="0.2">
      <c r="A4744" s="3"/>
      <c r="B4744" s="3"/>
      <c r="C4744" s="3"/>
      <c r="D4744" s="3"/>
      <c r="E4744" s="3"/>
      <c r="F4744" s="3"/>
      <c r="G4744" s="3"/>
      <c r="I4744" s="143"/>
      <c r="J4744" s="143"/>
      <c r="K4744" s="143"/>
      <c r="L4744" s="143"/>
      <c r="M4744" s="237"/>
      <c r="N4744" s="143"/>
      <c r="O4744" s="143"/>
      <c r="P4744" s="143"/>
      <c r="Q4744" s="143"/>
      <c r="R4744" s="143"/>
      <c r="S4744" s="143"/>
      <c r="T4744" s="143"/>
      <c r="U4744" s="143"/>
      <c r="V4744" s="143"/>
      <c r="W4744" s="90">
        <f>IF(AND($AM$17&gt;=$X4744,$AM$17&lt;=$Y4744),'TARIFA ENTREGA A DIRECCION USD'!A4744,$W4745)</f>
        <v>0</v>
      </c>
      <c r="X4744" s="90">
        <v>4735.0010000000002</v>
      </c>
      <c r="Y4744" s="90">
        <v>4736</v>
      </c>
      <c r="Z4744" s="144"/>
    </row>
    <row r="4745" spans="1:26" x14ac:dyDescent="0.2">
      <c r="A4745" s="3"/>
      <c r="B4745" s="3"/>
      <c r="C4745" s="3"/>
      <c r="D4745" s="3"/>
      <c r="E4745" s="3"/>
      <c r="F4745" s="3"/>
      <c r="G4745" s="3"/>
      <c r="I4745" s="143"/>
      <c r="J4745" s="143"/>
      <c r="K4745" s="143"/>
      <c r="L4745" s="143"/>
      <c r="M4745" s="237"/>
      <c r="N4745" s="143"/>
      <c r="O4745" s="143"/>
      <c r="P4745" s="143"/>
      <c r="Q4745" s="143"/>
      <c r="R4745" s="143"/>
      <c r="S4745" s="143"/>
      <c r="T4745" s="143"/>
      <c r="U4745" s="143"/>
      <c r="V4745" s="143"/>
      <c r="W4745" s="90">
        <f>IF(AND($AM$17&gt;=$X4745,$AM$17&lt;=$Y4745),'TARIFA ENTREGA A DIRECCION USD'!A4745,$W4746)</f>
        <v>0</v>
      </c>
      <c r="X4745" s="90">
        <v>4736.0010000000002</v>
      </c>
      <c r="Y4745" s="90">
        <v>4737</v>
      </c>
      <c r="Z4745" s="144"/>
    </row>
    <row r="4746" spans="1:26" x14ac:dyDescent="0.2">
      <c r="A4746" s="3"/>
      <c r="B4746" s="3"/>
      <c r="C4746" s="3"/>
      <c r="D4746" s="3"/>
      <c r="E4746" s="3"/>
      <c r="F4746" s="3"/>
      <c r="G4746" s="3"/>
      <c r="I4746" s="143"/>
      <c r="J4746" s="143"/>
      <c r="K4746" s="143"/>
      <c r="L4746" s="143"/>
      <c r="M4746" s="237"/>
      <c r="N4746" s="143"/>
      <c r="O4746" s="143"/>
      <c r="P4746" s="143"/>
      <c r="Q4746" s="143"/>
      <c r="R4746" s="143"/>
      <c r="S4746" s="143"/>
      <c r="T4746" s="143"/>
      <c r="U4746" s="143"/>
      <c r="V4746" s="143"/>
      <c r="W4746" s="90">
        <f>IF(AND($AM$17&gt;=$X4746,$AM$17&lt;=$Y4746),'TARIFA ENTREGA A DIRECCION USD'!A4746,$W4747)</f>
        <v>0</v>
      </c>
      <c r="X4746" s="90">
        <v>4737.0010000000002</v>
      </c>
      <c r="Y4746" s="90">
        <v>4738</v>
      </c>
      <c r="Z4746" s="144"/>
    </row>
    <row r="4747" spans="1:26" x14ac:dyDescent="0.2">
      <c r="A4747" s="3"/>
      <c r="B4747" s="3"/>
      <c r="C4747" s="3"/>
      <c r="D4747" s="3"/>
      <c r="E4747" s="3"/>
      <c r="F4747" s="3"/>
      <c r="G4747" s="3"/>
      <c r="I4747" s="143"/>
      <c r="J4747" s="143"/>
      <c r="K4747" s="143"/>
      <c r="L4747" s="143"/>
      <c r="M4747" s="237"/>
      <c r="N4747" s="143"/>
      <c r="O4747" s="143"/>
      <c r="P4747" s="143"/>
      <c r="Q4747" s="143"/>
      <c r="R4747" s="143"/>
      <c r="S4747" s="143"/>
      <c r="T4747" s="143"/>
      <c r="U4747" s="143"/>
      <c r="V4747" s="143"/>
      <c r="W4747" s="90">
        <f>IF(AND($AM$17&gt;=$X4747,$AM$17&lt;=$Y4747),'TARIFA ENTREGA A DIRECCION USD'!A4747,$W4748)</f>
        <v>0</v>
      </c>
      <c r="X4747" s="90">
        <v>4738.0010000000002</v>
      </c>
      <c r="Y4747" s="90">
        <v>4739</v>
      </c>
      <c r="Z4747" s="144"/>
    </row>
    <row r="4748" spans="1:26" x14ac:dyDescent="0.2">
      <c r="A4748" s="3"/>
      <c r="B4748" s="3"/>
      <c r="C4748" s="3"/>
      <c r="D4748" s="3"/>
      <c r="E4748" s="3"/>
      <c r="F4748" s="3"/>
      <c r="G4748" s="3"/>
      <c r="I4748" s="143"/>
      <c r="J4748" s="143"/>
      <c r="K4748" s="143"/>
      <c r="L4748" s="143"/>
      <c r="M4748" s="237"/>
      <c r="N4748" s="143"/>
      <c r="O4748" s="143"/>
      <c r="P4748" s="143"/>
      <c r="Q4748" s="143"/>
      <c r="R4748" s="143"/>
      <c r="S4748" s="143"/>
      <c r="T4748" s="143"/>
      <c r="U4748" s="143"/>
      <c r="V4748" s="143"/>
      <c r="W4748" s="90">
        <f>IF(AND($AM$17&gt;=$X4748,$AM$17&lt;=$Y4748),'TARIFA ENTREGA A DIRECCION USD'!A4748,$W4749)</f>
        <v>0</v>
      </c>
      <c r="X4748" s="90">
        <v>4739.0010000000002</v>
      </c>
      <c r="Y4748" s="90">
        <v>4740</v>
      </c>
      <c r="Z4748" s="144"/>
    </row>
    <row r="4749" spans="1:26" x14ac:dyDescent="0.2">
      <c r="A4749" s="3"/>
      <c r="B4749" s="3"/>
      <c r="C4749" s="3"/>
      <c r="D4749" s="3"/>
      <c r="E4749" s="3"/>
      <c r="F4749" s="3"/>
      <c r="G4749" s="3"/>
      <c r="I4749" s="143"/>
      <c r="J4749" s="143"/>
      <c r="K4749" s="143"/>
      <c r="L4749" s="143"/>
      <c r="M4749" s="237"/>
      <c r="N4749" s="143"/>
      <c r="O4749" s="143"/>
      <c r="P4749" s="143"/>
      <c r="Q4749" s="143"/>
      <c r="R4749" s="143"/>
      <c r="S4749" s="143"/>
      <c r="T4749" s="143"/>
      <c r="U4749" s="143"/>
      <c r="V4749" s="143"/>
      <c r="W4749" s="90">
        <f>IF(AND($AM$17&gt;=$X4749,$AM$17&lt;=$Y4749),'TARIFA ENTREGA A DIRECCION USD'!A4749,$W4750)</f>
        <v>0</v>
      </c>
      <c r="X4749" s="90">
        <v>4740.0010000000002</v>
      </c>
      <c r="Y4749" s="90">
        <v>4741</v>
      </c>
      <c r="Z4749" s="144"/>
    </row>
    <row r="4750" spans="1:26" x14ac:dyDescent="0.2">
      <c r="A4750" s="3"/>
      <c r="B4750" s="3"/>
      <c r="C4750" s="3"/>
      <c r="D4750" s="3"/>
      <c r="E4750" s="3"/>
      <c r="F4750" s="3"/>
      <c r="G4750" s="3"/>
      <c r="I4750" s="143"/>
      <c r="J4750" s="143"/>
      <c r="K4750" s="143"/>
      <c r="L4750" s="143"/>
      <c r="M4750" s="237"/>
      <c r="N4750" s="143"/>
      <c r="O4750" s="143"/>
      <c r="P4750" s="143"/>
      <c r="Q4750" s="143"/>
      <c r="R4750" s="143"/>
      <c r="S4750" s="143"/>
      <c r="T4750" s="143"/>
      <c r="U4750" s="143"/>
      <c r="V4750" s="143"/>
      <c r="W4750" s="90">
        <f>IF(AND($AM$17&gt;=$X4750,$AM$17&lt;=$Y4750),'TARIFA ENTREGA A DIRECCION USD'!A4750,$W4751)</f>
        <v>0</v>
      </c>
      <c r="X4750" s="90">
        <v>4741.0010000000002</v>
      </c>
      <c r="Y4750" s="90">
        <v>4742</v>
      </c>
      <c r="Z4750" s="144"/>
    </row>
    <row r="4751" spans="1:26" x14ac:dyDescent="0.2">
      <c r="A4751" s="3"/>
      <c r="B4751" s="3"/>
      <c r="C4751" s="3"/>
      <c r="D4751" s="3"/>
      <c r="E4751" s="3"/>
      <c r="F4751" s="3"/>
      <c r="G4751" s="3"/>
      <c r="I4751" s="143"/>
      <c r="J4751" s="143"/>
      <c r="K4751" s="143"/>
      <c r="L4751" s="143"/>
      <c r="M4751" s="237"/>
      <c r="N4751" s="143"/>
      <c r="O4751" s="143"/>
      <c r="P4751" s="143"/>
      <c r="Q4751" s="143"/>
      <c r="R4751" s="143"/>
      <c r="S4751" s="143"/>
      <c r="T4751" s="143"/>
      <c r="U4751" s="143"/>
      <c r="V4751" s="143"/>
      <c r="W4751" s="90">
        <f>IF(AND($AM$17&gt;=$X4751,$AM$17&lt;=$Y4751),'TARIFA ENTREGA A DIRECCION USD'!A4751,$W4752)</f>
        <v>0</v>
      </c>
      <c r="X4751" s="90">
        <v>4742.0010000000002</v>
      </c>
      <c r="Y4751" s="90">
        <v>4743</v>
      </c>
      <c r="Z4751" s="144"/>
    </row>
    <row r="4752" spans="1:26" x14ac:dyDescent="0.2">
      <c r="A4752" s="3"/>
      <c r="B4752" s="3"/>
      <c r="C4752" s="3"/>
      <c r="D4752" s="3"/>
      <c r="E4752" s="3"/>
      <c r="F4752" s="3"/>
      <c r="G4752" s="3"/>
      <c r="I4752" s="143"/>
      <c r="J4752" s="143"/>
      <c r="K4752" s="143"/>
      <c r="L4752" s="143"/>
      <c r="M4752" s="237"/>
      <c r="N4752" s="143"/>
      <c r="O4752" s="143"/>
      <c r="P4752" s="143"/>
      <c r="Q4752" s="143"/>
      <c r="R4752" s="143"/>
      <c r="S4752" s="143"/>
      <c r="T4752" s="143"/>
      <c r="U4752" s="143"/>
      <c r="V4752" s="143"/>
      <c r="W4752" s="90">
        <f>IF(AND($AM$17&gt;=$X4752,$AM$17&lt;=$Y4752),'TARIFA ENTREGA A DIRECCION USD'!A4752,$W4753)</f>
        <v>0</v>
      </c>
      <c r="X4752" s="90">
        <v>4743.0010000000002</v>
      </c>
      <c r="Y4752" s="90">
        <v>4744</v>
      </c>
      <c r="Z4752" s="144"/>
    </row>
    <row r="4753" spans="1:26" x14ac:dyDescent="0.2">
      <c r="A4753" s="3"/>
      <c r="B4753" s="3"/>
      <c r="C4753" s="3"/>
      <c r="D4753" s="3"/>
      <c r="E4753" s="3"/>
      <c r="F4753" s="3"/>
      <c r="G4753" s="3"/>
      <c r="I4753" s="143"/>
      <c r="J4753" s="143"/>
      <c r="K4753" s="143"/>
      <c r="L4753" s="143"/>
      <c r="M4753" s="237"/>
      <c r="N4753" s="143"/>
      <c r="O4753" s="143"/>
      <c r="P4753" s="143"/>
      <c r="Q4753" s="143"/>
      <c r="R4753" s="143"/>
      <c r="S4753" s="143"/>
      <c r="T4753" s="143"/>
      <c r="U4753" s="143"/>
      <c r="V4753" s="143"/>
      <c r="W4753" s="90">
        <f>IF(AND($AM$17&gt;=$X4753,$AM$17&lt;=$Y4753),'TARIFA ENTREGA A DIRECCION USD'!A4753,$W4754)</f>
        <v>0</v>
      </c>
      <c r="X4753" s="90">
        <v>4744.0010000000002</v>
      </c>
      <c r="Y4753" s="90">
        <v>4745</v>
      </c>
      <c r="Z4753" s="144"/>
    </row>
    <row r="4754" spans="1:26" x14ac:dyDescent="0.2">
      <c r="A4754" s="3"/>
      <c r="B4754" s="3"/>
      <c r="C4754" s="3"/>
      <c r="D4754" s="3"/>
      <c r="E4754" s="3"/>
      <c r="F4754" s="3"/>
      <c r="G4754" s="3"/>
      <c r="I4754" s="143"/>
      <c r="J4754" s="143"/>
      <c r="K4754" s="143"/>
      <c r="L4754" s="143"/>
      <c r="M4754" s="237"/>
      <c r="N4754" s="143"/>
      <c r="O4754" s="143"/>
      <c r="P4754" s="143"/>
      <c r="Q4754" s="143"/>
      <c r="R4754" s="143"/>
      <c r="S4754" s="143"/>
      <c r="T4754" s="143"/>
      <c r="U4754" s="143"/>
      <c r="V4754" s="143"/>
      <c r="W4754" s="90">
        <f>IF(AND($AM$17&gt;=$X4754,$AM$17&lt;=$Y4754),'TARIFA ENTREGA A DIRECCION USD'!A4754,$W4755)</f>
        <v>0</v>
      </c>
      <c r="X4754" s="90">
        <v>4745.0010000000002</v>
      </c>
      <c r="Y4754" s="90">
        <v>4746</v>
      </c>
      <c r="Z4754" s="144"/>
    </row>
    <row r="4755" spans="1:26" x14ac:dyDescent="0.2">
      <c r="A4755" s="3"/>
      <c r="B4755" s="3"/>
      <c r="C4755" s="3"/>
      <c r="D4755" s="3"/>
      <c r="E4755" s="3"/>
      <c r="F4755" s="3"/>
      <c r="G4755" s="3"/>
      <c r="I4755" s="143"/>
      <c r="J4755" s="143"/>
      <c r="K4755" s="143"/>
      <c r="L4755" s="143"/>
      <c r="M4755" s="237"/>
      <c r="N4755" s="143"/>
      <c r="O4755" s="143"/>
      <c r="P4755" s="143"/>
      <c r="Q4755" s="143"/>
      <c r="R4755" s="143"/>
      <c r="S4755" s="143"/>
      <c r="T4755" s="143"/>
      <c r="U4755" s="143"/>
      <c r="V4755" s="143"/>
      <c r="W4755" s="90">
        <f>IF(AND($AM$17&gt;=$X4755,$AM$17&lt;=$Y4755),'TARIFA ENTREGA A DIRECCION USD'!A4755,$W4756)</f>
        <v>0</v>
      </c>
      <c r="X4755" s="90">
        <v>4746.0010000000002</v>
      </c>
      <c r="Y4755" s="90">
        <v>4747</v>
      </c>
      <c r="Z4755" s="144"/>
    </row>
    <row r="4756" spans="1:26" x14ac:dyDescent="0.2">
      <c r="A4756" s="3"/>
      <c r="B4756" s="3"/>
      <c r="C4756" s="3"/>
      <c r="D4756" s="3"/>
      <c r="E4756" s="3"/>
      <c r="F4756" s="3"/>
      <c r="G4756" s="3"/>
      <c r="I4756" s="143"/>
      <c r="J4756" s="143"/>
      <c r="K4756" s="143"/>
      <c r="L4756" s="143"/>
      <c r="M4756" s="237"/>
      <c r="N4756" s="143"/>
      <c r="O4756" s="143"/>
      <c r="P4756" s="143"/>
      <c r="Q4756" s="143"/>
      <c r="R4756" s="143"/>
      <c r="S4756" s="143"/>
      <c r="T4756" s="143"/>
      <c r="U4756" s="143"/>
      <c r="V4756" s="143"/>
      <c r="W4756" s="90">
        <f>IF(AND($AM$17&gt;=$X4756,$AM$17&lt;=$Y4756),'TARIFA ENTREGA A DIRECCION USD'!A4756,$W4757)</f>
        <v>0</v>
      </c>
      <c r="X4756" s="90">
        <v>4747.0010000000002</v>
      </c>
      <c r="Y4756" s="90">
        <v>4748</v>
      </c>
      <c r="Z4756" s="144"/>
    </row>
    <row r="4757" spans="1:26" x14ac:dyDescent="0.2">
      <c r="A4757" s="3"/>
      <c r="B4757" s="3"/>
      <c r="C4757" s="3"/>
      <c r="D4757" s="3"/>
      <c r="E4757" s="3"/>
      <c r="F4757" s="3"/>
      <c r="G4757" s="3"/>
      <c r="I4757" s="143"/>
      <c r="J4757" s="143"/>
      <c r="K4757" s="143"/>
      <c r="L4757" s="143"/>
      <c r="M4757" s="237"/>
      <c r="N4757" s="143"/>
      <c r="O4757" s="143"/>
      <c r="P4757" s="143"/>
      <c r="Q4757" s="143"/>
      <c r="R4757" s="143"/>
      <c r="S4757" s="143"/>
      <c r="T4757" s="143"/>
      <c r="U4757" s="143"/>
      <c r="V4757" s="143"/>
      <c r="W4757" s="90">
        <f>IF(AND($AM$17&gt;=$X4757,$AM$17&lt;=$Y4757),'TARIFA ENTREGA A DIRECCION USD'!A4757,$W4758)</f>
        <v>0</v>
      </c>
      <c r="X4757" s="90">
        <v>4748.0010000000002</v>
      </c>
      <c r="Y4757" s="90">
        <v>4749</v>
      </c>
      <c r="Z4757" s="144"/>
    </row>
    <row r="4758" spans="1:26" x14ac:dyDescent="0.2">
      <c r="A4758" s="3"/>
      <c r="B4758" s="3"/>
      <c r="C4758" s="3"/>
      <c r="D4758" s="3"/>
      <c r="E4758" s="3"/>
      <c r="F4758" s="3"/>
      <c r="G4758" s="3"/>
      <c r="I4758" s="143"/>
      <c r="J4758" s="143"/>
      <c r="K4758" s="143"/>
      <c r="L4758" s="143"/>
      <c r="M4758" s="237"/>
      <c r="N4758" s="143"/>
      <c r="O4758" s="143"/>
      <c r="P4758" s="143"/>
      <c r="Q4758" s="143"/>
      <c r="R4758" s="143"/>
      <c r="S4758" s="143"/>
      <c r="T4758" s="143"/>
      <c r="U4758" s="143"/>
      <c r="V4758" s="143"/>
      <c r="W4758" s="90">
        <f>IF(AND($AM$17&gt;=$X4758,$AM$17&lt;=$Y4758),'TARIFA ENTREGA A DIRECCION USD'!A4758,$W4759)</f>
        <v>0</v>
      </c>
      <c r="X4758" s="90">
        <v>4749.0010000000002</v>
      </c>
      <c r="Y4758" s="90">
        <v>4750</v>
      </c>
      <c r="Z4758" s="144"/>
    </row>
    <row r="4759" spans="1:26" x14ac:dyDescent="0.2">
      <c r="A4759" s="3"/>
      <c r="B4759" s="3"/>
      <c r="C4759" s="3"/>
      <c r="D4759" s="3"/>
      <c r="E4759" s="3"/>
      <c r="F4759" s="3"/>
      <c r="G4759" s="3"/>
      <c r="I4759" s="143"/>
      <c r="J4759" s="143"/>
      <c r="K4759" s="143"/>
      <c r="L4759" s="143"/>
      <c r="M4759" s="237"/>
      <c r="N4759" s="143"/>
      <c r="O4759" s="143"/>
      <c r="P4759" s="143"/>
      <c r="Q4759" s="143"/>
      <c r="R4759" s="143"/>
      <c r="S4759" s="143"/>
      <c r="T4759" s="143"/>
      <c r="U4759" s="143"/>
      <c r="V4759" s="143"/>
      <c r="W4759" s="90">
        <f>IF(AND($AM$17&gt;=$X4759,$AM$17&lt;=$Y4759),'TARIFA ENTREGA A DIRECCION USD'!A4759,$W4760)</f>
        <v>0</v>
      </c>
      <c r="X4759" s="90">
        <v>4750.0010000000002</v>
      </c>
      <c r="Y4759" s="90">
        <v>4751</v>
      </c>
      <c r="Z4759" s="144"/>
    </row>
    <row r="4760" spans="1:26" x14ac:dyDescent="0.2">
      <c r="A4760" s="3"/>
      <c r="B4760" s="3"/>
      <c r="C4760" s="3"/>
      <c r="D4760" s="3"/>
      <c r="E4760" s="3"/>
      <c r="F4760" s="3"/>
      <c r="G4760" s="3"/>
      <c r="I4760" s="143"/>
      <c r="J4760" s="143"/>
      <c r="K4760" s="143"/>
      <c r="L4760" s="143"/>
      <c r="M4760" s="237"/>
      <c r="N4760" s="143"/>
      <c r="O4760" s="143"/>
      <c r="P4760" s="143"/>
      <c r="Q4760" s="143"/>
      <c r="R4760" s="143"/>
      <c r="S4760" s="143"/>
      <c r="T4760" s="143"/>
      <c r="U4760" s="143"/>
      <c r="V4760" s="143"/>
      <c r="W4760" s="90">
        <f>IF(AND($AM$17&gt;=$X4760,$AM$17&lt;=$Y4760),'TARIFA ENTREGA A DIRECCION USD'!A4760,$W4761)</f>
        <v>0</v>
      </c>
      <c r="X4760" s="90">
        <v>4751.0010000000002</v>
      </c>
      <c r="Y4760" s="90">
        <v>4752</v>
      </c>
      <c r="Z4760" s="144"/>
    </row>
    <row r="4761" spans="1:26" x14ac:dyDescent="0.2">
      <c r="A4761" s="3"/>
      <c r="B4761" s="3"/>
      <c r="C4761" s="3"/>
      <c r="D4761" s="3"/>
      <c r="E4761" s="3"/>
      <c r="F4761" s="3"/>
      <c r="G4761" s="3"/>
      <c r="I4761" s="143"/>
      <c r="J4761" s="143"/>
      <c r="K4761" s="143"/>
      <c r="L4761" s="143"/>
      <c r="M4761" s="237"/>
      <c r="N4761" s="143"/>
      <c r="O4761" s="143"/>
      <c r="P4761" s="143"/>
      <c r="Q4761" s="143"/>
      <c r="R4761" s="143"/>
      <c r="S4761" s="143"/>
      <c r="T4761" s="143"/>
      <c r="U4761" s="143"/>
      <c r="V4761" s="143"/>
      <c r="W4761" s="90">
        <f>IF(AND($AM$17&gt;=$X4761,$AM$17&lt;=$Y4761),'TARIFA ENTREGA A DIRECCION USD'!A4761,$W4762)</f>
        <v>0</v>
      </c>
      <c r="X4761" s="90">
        <v>4752.0010000000002</v>
      </c>
      <c r="Y4761" s="90">
        <v>4753</v>
      </c>
      <c r="Z4761" s="144"/>
    </row>
    <row r="4762" spans="1:26" x14ac:dyDescent="0.2">
      <c r="A4762" s="3"/>
      <c r="B4762" s="3"/>
      <c r="C4762" s="3"/>
      <c r="D4762" s="3"/>
      <c r="E4762" s="3"/>
      <c r="F4762" s="3"/>
      <c r="G4762" s="3"/>
      <c r="I4762" s="143"/>
      <c r="J4762" s="143"/>
      <c r="K4762" s="143"/>
      <c r="L4762" s="143"/>
      <c r="M4762" s="237"/>
      <c r="N4762" s="143"/>
      <c r="O4762" s="143"/>
      <c r="P4762" s="143"/>
      <c r="Q4762" s="143"/>
      <c r="R4762" s="143"/>
      <c r="S4762" s="143"/>
      <c r="T4762" s="143"/>
      <c r="U4762" s="143"/>
      <c r="V4762" s="143"/>
      <c r="W4762" s="90">
        <f>IF(AND($AM$17&gt;=$X4762,$AM$17&lt;=$Y4762),'TARIFA ENTREGA A DIRECCION USD'!A4762,$W4763)</f>
        <v>0</v>
      </c>
      <c r="X4762" s="90">
        <v>4753.0010000000002</v>
      </c>
      <c r="Y4762" s="90">
        <v>4754</v>
      </c>
      <c r="Z4762" s="144"/>
    </row>
    <row r="4763" spans="1:26" x14ac:dyDescent="0.2">
      <c r="A4763" s="3"/>
      <c r="B4763" s="3"/>
      <c r="C4763" s="3"/>
      <c r="D4763" s="3"/>
      <c r="E4763" s="3"/>
      <c r="F4763" s="3"/>
      <c r="G4763" s="3"/>
      <c r="I4763" s="143"/>
      <c r="J4763" s="143"/>
      <c r="K4763" s="143"/>
      <c r="L4763" s="143"/>
      <c r="M4763" s="237"/>
      <c r="N4763" s="143"/>
      <c r="O4763" s="143"/>
      <c r="P4763" s="143"/>
      <c r="Q4763" s="143"/>
      <c r="R4763" s="143"/>
      <c r="S4763" s="143"/>
      <c r="T4763" s="143"/>
      <c r="U4763" s="143"/>
      <c r="V4763" s="143"/>
      <c r="W4763" s="90">
        <f>IF(AND($AM$17&gt;=$X4763,$AM$17&lt;=$Y4763),'TARIFA ENTREGA A DIRECCION USD'!A4763,$W4764)</f>
        <v>0</v>
      </c>
      <c r="X4763" s="90">
        <v>4754.0010000000002</v>
      </c>
      <c r="Y4763" s="90">
        <v>4755</v>
      </c>
      <c r="Z4763" s="144"/>
    </row>
    <row r="4764" spans="1:26" x14ac:dyDescent="0.2">
      <c r="A4764" s="3"/>
      <c r="B4764" s="3"/>
      <c r="C4764" s="3"/>
      <c r="D4764" s="3"/>
      <c r="E4764" s="3"/>
      <c r="F4764" s="3"/>
      <c r="G4764" s="3"/>
      <c r="I4764" s="143"/>
      <c r="J4764" s="143"/>
      <c r="K4764" s="143"/>
      <c r="L4764" s="143"/>
      <c r="M4764" s="237"/>
      <c r="N4764" s="143"/>
      <c r="O4764" s="143"/>
      <c r="P4764" s="143"/>
      <c r="Q4764" s="143"/>
      <c r="R4764" s="143"/>
      <c r="S4764" s="143"/>
      <c r="T4764" s="143"/>
      <c r="U4764" s="143"/>
      <c r="V4764" s="143"/>
      <c r="W4764" s="90">
        <f>IF(AND($AM$17&gt;=$X4764,$AM$17&lt;=$Y4764),'TARIFA ENTREGA A DIRECCION USD'!A4764,$W4765)</f>
        <v>0</v>
      </c>
      <c r="X4764" s="90">
        <v>4755.0010000000002</v>
      </c>
      <c r="Y4764" s="90">
        <v>4756</v>
      </c>
      <c r="Z4764" s="144"/>
    </row>
    <row r="4765" spans="1:26" x14ac:dyDescent="0.2">
      <c r="A4765" s="3"/>
      <c r="B4765" s="3"/>
      <c r="C4765" s="3"/>
      <c r="D4765" s="3"/>
      <c r="E4765" s="3"/>
      <c r="F4765" s="3"/>
      <c r="G4765" s="3"/>
      <c r="I4765" s="143"/>
      <c r="J4765" s="143"/>
      <c r="K4765" s="143"/>
      <c r="L4765" s="143"/>
      <c r="M4765" s="237"/>
      <c r="N4765" s="143"/>
      <c r="O4765" s="143"/>
      <c r="P4765" s="143"/>
      <c r="Q4765" s="143"/>
      <c r="R4765" s="143"/>
      <c r="S4765" s="143"/>
      <c r="T4765" s="143"/>
      <c r="U4765" s="143"/>
      <c r="V4765" s="143"/>
      <c r="W4765" s="90">
        <f>IF(AND($AM$17&gt;=$X4765,$AM$17&lt;=$Y4765),'TARIFA ENTREGA A DIRECCION USD'!A4765,$W4766)</f>
        <v>0</v>
      </c>
      <c r="X4765" s="90">
        <v>4756.0010000000002</v>
      </c>
      <c r="Y4765" s="90">
        <v>4757</v>
      </c>
      <c r="Z4765" s="144"/>
    </row>
    <row r="4766" spans="1:26" x14ac:dyDescent="0.2">
      <c r="A4766" s="3"/>
      <c r="B4766" s="3"/>
      <c r="C4766" s="3"/>
      <c r="D4766" s="3"/>
      <c r="E4766" s="3"/>
      <c r="F4766" s="3"/>
      <c r="G4766" s="3"/>
      <c r="I4766" s="143"/>
      <c r="J4766" s="143"/>
      <c r="K4766" s="143"/>
      <c r="L4766" s="143"/>
      <c r="M4766" s="237"/>
      <c r="N4766" s="143"/>
      <c r="O4766" s="143"/>
      <c r="P4766" s="143"/>
      <c r="Q4766" s="143"/>
      <c r="R4766" s="143"/>
      <c r="S4766" s="143"/>
      <c r="T4766" s="143"/>
      <c r="U4766" s="143"/>
      <c r="V4766" s="143"/>
      <c r="W4766" s="90">
        <f>IF(AND($AM$17&gt;=$X4766,$AM$17&lt;=$Y4766),'TARIFA ENTREGA A DIRECCION USD'!A4766,$W4767)</f>
        <v>0</v>
      </c>
      <c r="X4766" s="90">
        <v>4757.0010000000002</v>
      </c>
      <c r="Y4766" s="90">
        <v>4758</v>
      </c>
      <c r="Z4766" s="144"/>
    </row>
    <row r="4767" spans="1:26" x14ac:dyDescent="0.2">
      <c r="A4767" s="3"/>
      <c r="B4767" s="3"/>
      <c r="C4767" s="3"/>
      <c r="D4767" s="3"/>
      <c r="E4767" s="3"/>
      <c r="F4767" s="3"/>
      <c r="G4767" s="3"/>
      <c r="I4767" s="143"/>
      <c r="J4767" s="143"/>
      <c r="K4767" s="143"/>
      <c r="L4767" s="143"/>
      <c r="M4767" s="237"/>
      <c r="N4767" s="143"/>
      <c r="O4767" s="143"/>
      <c r="P4767" s="143"/>
      <c r="Q4767" s="143"/>
      <c r="R4767" s="143"/>
      <c r="S4767" s="143"/>
      <c r="T4767" s="143"/>
      <c r="U4767" s="143"/>
      <c r="V4767" s="143"/>
      <c r="W4767" s="90">
        <f>IF(AND($AM$17&gt;=$X4767,$AM$17&lt;=$Y4767),'TARIFA ENTREGA A DIRECCION USD'!A4767,$W4768)</f>
        <v>0</v>
      </c>
      <c r="X4767" s="90">
        <v>4758.0010000000002</v>
      </c>
      <c r="Y4767" s="90">
        <v>4759</v>
      </c>
      <c r="Z4767" s="144"/>
    </row>
    <row r="4768" spans="1:26" x14ac:dyDescent="0.2">
      <c r="A4768" s="3"/>
      <c r="B4768" s="3"/>
      <c r="C4768" s="3"/>
      <c r="D4768" s="3"/>
      <c r="E4768" s="3"/>
      <c r="F4768" s="3"/>
      <c r="G4768" s="3"/>
      <c r="I4768" s="143"/>
      <c r="J4768" s="143"/>
      <c r="K4768" s="143"/>
      <c r="L4768" s="143"/>
      <c r="M4768" s="237"/>
      <c r="N4768" s="143"/>
      <c r="O4768" s="143"/>
      <c r="P4768" s="143"/>
      <c r="Q4768" s="143"/>
      <c r="R4768" s="143"/>
      <c r="S4768" s="143"/>
      <c r="T4768" s="143"/>
      <c r="U4768" s="143"/>
      <c r="V4768" s="143"/>
      <c r="W4768" s="90">
        <f>IF(AND($AM$17&gt;=$X4768,$AM$17&lt;=$Y4768),'TARIFA ENTREGA A DIRECCION USD'!A4768,$W4769)</f>
        <v>0</v>
      </c>
      <c r="X4768" s="90">
        <v>4759.0010000000002</v>
      </c>
      <c r="Y4768" s="90">
        <v>4760</v>
      </c>
      <c r="Z4768" s="144"/>
    </row>
    <row r="4769" spans="1:26" x14ac:dyDescent="0.2">
      <c r="A4769" s="3"/>
      <c r="B4769" s="3"/>
      <c r="C4769" s="3"/>
      <c r="D4769" s="3"/>
      <c r="E4769" s="3"/>
      <c r="F4769" s="3"/>
      <c r="G4769" s="3"/>
      <c r="I4769" s="143"/>
      <c r="J4769" s="143"/>
      <c r="K4769" s="143"/>
      <c r="L4769" s="143"/>
      <c r="M4769" s="237"/>
      <c r="N4769" s="143"/>
      <c r="O4769" s="143"/>
      <c r="P4769" s="143"/>
      <c r="Q4769" s="143"/>
      <c r="R4769" s="143"/>
      <c r="S4769" s="143"/>
      <c r="T4769" s="143"/>
      <c r="U4769" s="143"/>
      <c r="V4769" s="143"/>
      <c r="W4769" s="90">
        <f>IF(AND($AM$17&gt;=$X4769,$AM$17&lt;=$Y4769),'TARIFA ENTREGA A DIRECCION USD'!A4769,$W4770)</f>
        <v>0</v>
      </c>
      <c r="X4769" s="90">
        <v>4760.0010000000002</v>
      </c>
      <c r="Y4769" s="90">
        <v>4761</v>
      </c>
      <c r="Z4769" s="144"/>
    </row>
    <row r="4770" spans="1:26" x14ac:dyDescent="0.2">
      <c r="A4770" s="3"/>
      <c r="B4770" s="3"/>
      <c r="C4770" s="3"/>
      <c r="D4770" s="3"/>
      <c r="E4770" s="3"/>
      <c r="F4770" s="3"/>
      <c r="G4770" s="3"/>
      <c r="I4770" s="143"/>
      <c r="J4770" s="143"/>
      <c r="K4770" s="143"/>
      <c r="L4770" s="143"/>
      <c r="M4770" s="237"/>
      <c r="N4770" s="143"/>
      <c r="O4770" s="143"/>
      <c r="P4770" s="143"/>
      <c r="Q4770" s="143"/>
      <c r="R4770" s="143"/>
      <c r="S4770" s="143"/>
      <c r="T4770" s="143"/>
      <c r="U4770" s="143"/>
      <c r="V4770" s="143"/>
      <c r="W4770" s="90">
        <f>IF(AND($AM$17&gt;=$X4770,$AM$17&lt;=$Y4770),'TARIFA ENTREGA A DIRECCION USD'!A4770,$W4771)</f>
        <v>0</v>
      </c>
      <c r="X4770" s="90">
        <v>4761.0010000000002</v>
      </c>
      <c r="Y4770" s="90">
        <v>4762</v>
      </c>
      <c r="Z4770" s="144"/>
    </row>
    <row r="4771" spans="1:26" x14ac:dyDescent="0.2">
      <c r="A4771" s="3"/>
      <c r="B4771" s="3"/>
      <c r="C4771" s="3"/>
      <c r="D4771" s="3"/>
      <c r="E4771" s="3"/>
      <c r="F4771" s="3"/>
      <c r="G4771" s="3"/>
      <c r="I4771" s="143"/>
      <c r="J4771" s="143"/>
      <c r="K4771" s="143"/>
      <c r="L4771" s="143"/>
      <c r="M4771" s="237"/>
      <c r="N4771" s="143"/>
      <c r="O4771" s="143"/>
      <c r="P4771" s="143"/>
      <c r="Q4771" s="143"/>
      <c r="R4771" s="143"/>
      <c r="S4771" s="143"/>
      <c r="T4771" s="143"/>
      <c r="U4771" s="143"/>
      <c r="V4771" s="143"/>
      <c r="W4771" s="90">
        <f>IF(AND($AM$17&gt;=$X4771,$AM$17&lt;=$Y4771),'TARIFA ENTREGA A DIRECCION USD'!A4771,$W4772)</f>
        <v>0</v>
      </c>
      <c r="X4771" s="90">
        <v>4762.0010000000002</v>
      </c>
      <c r="Y4771" s="90">
        <v>4763</v>
      </c>
      <c r="Z4771" s="144"/>
    </row>
    <row r="4772" spans="1:26" x14ac:dyDescent="0.2">
      <c r="A4772" s="3"/>
      <c r="B4772" s="3"/>
      <c r="C4772" s="3"/>
      <c r="D4772" s="3"/>
      <c r="E4772" s="3"/>
      <c r="F4772" s="3"/>
      <c r="G4772" s="3"/>
      <c r="I4772" s="143"/>
      <c r="J4772" s="143"/>
      <c r="K4772" s="143"/>
      <c r="L4772" s="143"/>
      <c r="M4772" s="237"/>
      <c r="N4772" s="143"/>
      <c r="O4772" s="143"/>
      <c r="P4772" s="143"/>
      <c r="Q4772" s="143"/>
      <c r="R4772" s="143"/>
      <c r="S4772" s="143"/>
      <c r="T4772" s="143"/>
      <c r="U4772" s="143"/>
      <c r="V4772" s="143"/>
      <c r="W4772" s="90">
        <f>IF(AND($AM$17&gt;=$X4772,$AM$17&lt;=$Y4772),'TARIFA ENTREGA A DIRECCION USD'!A4772,$W4773)</f>
        <v>0</v>
      </c>
      <c r="X4772" s="90">
        <v>4763.0010000000002</v>
      </c>
      <c r="Y4772" s="90">
        <v>4764</v>
      </c>
      <c r="Z4772" s="144"/>
    </row>
    <row r="4773" spans="1:26" x14ac:dyDescent="0.2">
      <c r="A4773" s="3"/>
      <c r="B4773" s="3"/>
      <c r="C4773" s="3"/>
      <c r="D4773" s="3"/>
      <c r="E4773" s="3"/>
      <c r="F4773" s="3"/>
      <c r="G4773" s="3"/>
      <c r="I4773" s="143"/>
      <c r="J4773" s="143"/>
      <c r="K4773" s="143"/>
      <c r="L4773" s="143"/>
      <c r="M4773" s="237"/>
      <c r="N4773" s="143"/>
      <c r="O4773" s="143"/>
      <c r="P4773" s="143"/>
      <c r="Q4773" s="143"/>
      <c r="R4773" s="143"/>
      <c r="S4773" s="143"/>
      <c r="T4773" s="143"/>
      <c r="U4773" s="143"/>
      <c r="V4773" s="143"/>
      <c r="W4773" s="90">
        <f>IF(AND($AM$17&gt;=$X4773,$AM$17&lt;=$Y4773),'TARIFA ENTREGA A DIRECCION USD'!A4773,$W4774)</f>
        <v>0</v>
      </c>
      <c r="X4773" s="90">
        <v>4764.0010000000002</v>
      </c>
      <c r="Y4773" s="90">
        <v>4765</v>
      </c>
      <c r="Z4773" s="144"/>
    </row>
    <row r="4774" spans="1:26" x14ac:dyDescent="0.2">
      <c r="A4774" s="3"/>
      <c r="B4774" s="3"/>
      <c r="C4774" s="3"/>
      <c r="D4774" s="3"/>
      <c r="E4774" s="3"/>
      <c r="F4774" s="3"/>
      <c r="G4774" s="3"/>
      <c r="I4774" s="143"/>
      <c r="J4774" s="143"/>
      <c r="K4774" s="143"/>
      <c r="L4774" s="143"/>
      <c r="M4774" s="237"/>
      <c r="N4774" s="143"/>
      <c r="O4774" s="143"/>
      <c r="P4774" s="143"/>
      <c r="Q4774" s="143"/>
      <c r="R4774" s="143"/>
      <c r="S4774" s="143"/>
      <c r="T4774" s="143"/>
      <c r="U4774" s="143"/>
      <c r="V4774" s="143"/>
      <c r="W4774" s="90">
        <f>IF(AND($AM$17&gt;=$X4774,$AM$17&lt;=$Y4774),'TARIFA ENTREGA A DIRECCION USD'!A4774,$W4775)</f>
        <v>0</v>
      </c>
      <c r="X4774" s="90">
        <v>4765.0010000000002</v>
      </c>
      <c r="Y4774" s="90">
        <v>4766</v>
      </c>
      <c r="Z4774" s="144"/>
    </row>
    <row r="4775" spans="1:26" x14ac:dyDescent="0.2">
      <c r="A4775" s="3"/>
      <c r="B4775" s="3"/>
      <c r="C4775" s="3"/>
      <c r="D4775" s="3"/>
      <c r="E4775" s="3"/>
      <c r="F4775" s="3"/>
      <c r="G4775" s="3"/>
      <c r="I4775" s="143"/>
      <c r="J4775" s="143"/>
      <c r="K4775" s="143"/>
      <c r="L4775" s="143"/>
      <c r="M4775" s="237"/>
      <c r="N4775" s="143"/>
      <c r="O4775" s="143"/>
      <c r="P4775" s="143"/>
      <c r="Q4775" s="143"/>
      <c r="R4775" s="143"/>
      <c r="S4775" s="143"/>
      <c r="T4775" s="143"/>
      <c r="U4775" s="143"/>
      <c r="V4775" s="143"/>
      <c r="W4775" s="90">
        <f>IF(AND($AM$17&gt;=$X4775,$AM$17&lt;=$Y4775),'TARIFA ENTREGA A DIRECCION USD'!A4775,$W4776)</f>
        <v>0</v>
      </c>
      <c r="X4775" s="90">
        <v>4766.0010000000002</v>
      </c>
      <c r="Y4775" s="90">
        <v>4767</v>
      </c>
      <c r="Z4775" s="144"/>
    </row>
    <row r="4776" spans="1:26" x14ac:dyDescent="0.2">
      <c r="A4776" s="3"/>
      <c r="B4776" s="3"/>
      <c r="C4776" s="3"/>
      <c r="D4776" s="3"/>
      <c r="E4776" s="3"/>
      <c r="F4776" s="3"/>
      <c r="G4776" s="3"/>
      <c r="I4776" s="143"/>
      <c r="J4776" s="143"/>
      <c r="K4776" s="143"/>
      <c r="L4776" s="143"/>
      <c r="M4776" s="237"/>
      <c r="N4776" s="143"/>
      <c r="O4776" s="143"/>
      <c r="P4776" s="143"/>
      <c r="Q4776" s="143"/>
      <c r="R4776" s="143"/>
      <c r="S4776" s="143"/>
      <c r="T4776" s="143"/>
      <c r="U4776" s="143"/>
      <c r="V4776" s="143"/>
      <c r="W4776" s="90">
        <f>IF(AND($AM$17&gt;=$X4776,$AM$17&lt;=$Y4776),'TARIFA ENTREGA A DIRECCION USD'!A4776,$W4777)</f>
        <v>0</v>
      </c>
      <c r="X4776" s="90">
        <v>4767.0010000000002</v>
      </c>
      <c r="Y4776" s="90">
        <v>4768</v>
      </c>
      <c r="Z4776" s="144"/>
    </row>
    <row r="4777" spans="1:26" x14ac:dyDescent="0.2">
      <c r="A4777" s="3"/>
      <c r="B4777" s="3"/>
      <c r="C4777" s="3"/>
      <c r="D4777" s="3"/>
      <c r="E4777" s="3"/>
      <c r="F4777" s="3"/>
      <c r="G4777" s="3"/>
      <c r="I4777" s="143"/>
      <c r="J4777" s="143"/>
      <c r="K4777" s="143"/>
      <c r="L4777" s="143"/>
      <c r="M4777" s="237"/>
      <c r="N4777" s="143"/>
      <c r="O4777" s="143"/>
      <c r="P4777" s="143"/>
      <c r="Q4777" s="143"/>
      <c r="R4777" s="143"/>
      <c r="S4777" s="143"/>
      <c r="T4777" s="143"/>
      <c r="U4777" s="143"/>
      <c r="V4777" s="143"/>
      <c r="W4777" s="90">
        <f>IF(AND($AM$17&gt;=$X4777,$AM$17&lt;=$Y4777),'TARIFA ENTREGA A DIRECCION USD'!A4777,$W4778)</f>
        <v>0</v>
      </c>
      <c r="X4777" s="90">
        <v>4768.0010000000002</v>
      </c>
      <c r="Y4777" s="90">
        <v>4769</v>
      </c>
      <c r="Z4777" s="144"/>
    </row>
    <row r="4778" spans="1:26" x14ac:dyDescent="0.2">
      <c r="A4778" s="3"/>
      <c r="B4778" s="3"/>
      <c r="C4778" s="3"/>
      <c r="D4778" s="3"/>
      <c r="E4778" s="3"/>
      <c r="F4778" s="3"/>
      <c r="G4778" s="3"/>
      <c r="I4778" s="143"/>
      <c r="J4778" s="143"/>
      <c r="K4778" s="143"/>
      <c r="L4778" s="143"/>
      <c r="M4778" s="237"/>
      <c r="N4778" s="143"/>
      <c r="O4778" s="143"/>
      <c r="P4778" s="143"/>
      <c r="Q4778" s="143"/>
      <c r="R4778" s="143"/>
      <c r="S4778" s="143"/>
      <c r="T4778" s="143"/>
      <c r="U4778" s="143"/>
      <c r="V4778" s="143"/>
      <c r="W4778" s="90">
        <f>IF(AND($AM$17&gt;=$X4778,$AM$17&lt;=$Y4778),'TARIFA ENTREGA A DIRECCION USD'!A4778,$W4779)</f>
        <v>0</v>
      </c>
      <c r="X4778" s="90">
        <v>4769.0010000000002</v>
      </c>
      <c r="Y4778" s="90">
        <v>4770</v>
      </c>
      <c r="Z4778" s="144"/>
    </row>
    <row r="4779" spans="1:26" x14ac:dyDescent="0.2">
      <c r="A4779" s="3"/>
      <c r="B4779" s="3"/>
      <c r="C4779" s="3"/>
      <c r="D4779" s="3"/>
      <c r="E4779" s="3"/>
      <c r="F4779" s="3"/>
      <c r="G4779" s="3"/>
      <c r="I4779" s="143"/>
      <c r="J4779" s="143"/>
      <c r="K4779" s="143"/>
      <c r="L4779" s="143"/>
      <c r="M4779" s="237"/>
      <c r="N4779" s="143"/>
      <c r="O4779" s="143"/>
      <c r="P4779" s="143"/>
      <c r="Q4779" s="143"/>
      <c r="R4779" s="143"/>
      <c r="S4779" s="143"/>
      <c r="T4779" s="143"/>
      <c r="U4779" s="143"/>
      <c r="V4779" s="143"/>
      <c r="W4779" s="90">
        <f>IF(AND($AM$17&gt;=$X4779,$AM$17&lt;=$Y4779),'TARIFA ENTREGA A DIRECCION USD'!A4779,$W4780)</f>
        <v>0</v>
      </c>
      <c r="X4779" s="90">
        <v>4770.0010000000002</v>
      </c>
      <c r="Y4779" s="90">
        <v>4771</v>
      </c>
      <c r="Z4779" s="144"/>
    </row>
    <row r="4780" spans="1:26" x14ac:dyDescent="0.2">
      <c r="A4780" s="3"/>
      <c r="B4780" s="3"/>
      <c r="C4780" s="3"/>
      <c r="D4780" s="3"/>
      <c r="E4780" s="3"/>
      <c r="F4780" s="3"/>
      <c r="G4780" s="3"/>
      <c r="I4780" s="143"/>
      <c r="J4780" s="143"/>
      <c r="K4780" s="143"/>
      <c r="L4780" s="143"/>
      <c r="M4780" s="237"/>
      <c r="N4780" s="143"/>
      <c r="O4780" s="143"/>
      <c r="P4780" s="143"/>
      <c r="Q4780" s="143"/>
      <c r="R4780" s="143"/>
      <c r="S4780" s="143"/>
      <c r="T4780" s="143"/>
      <c r="U4780" s="143"/>
      <c r="V4780" s="143"/>
      <c r="W4780" s="90">
        <f>IF(AND($AM$17&gt;=$X4780,$AM$17&lt;=$Y4780),'TARIFA ENTREGA A DIRECCION USD'!A4780,$W4781)</f>
        <v>0</v>
      </c>
      <c r="X4780" s="90">
        <v>4771.0010000000002</v>
      </c>
      <c r="Y4780" s="90">
        <v>4772</v>
      </c>
      <c r="Z4780" s="144"/>
    </row>
    <row r="4781" spans="1:26" x14ac:dyDescent="0.2">
      <c r="A4781" s="3"/>
      <c r="B4781" s="3"/>
      <c r="C4781" s="3"/>
      <c r="D4781" s="3"/>
      <c r="E4781" s="3"/>
      <c r="F4781" s="3"/>
      <c r="G4781" s="3"/>
      <c r="I4781" s="143"/>
      <c r="J4781" s="143"/>
      <c r="K4781" s="143"/>
      <c r="L4781" s="143"/>
      <c r="M4781" s="237"/>
      <c r="N4781" s="143"/>
      <c r="O4781" s="143"/>
      <c r="P4781" s="143"/>
      <c r="Q4781" s="143"/>
      <c r="R4781" s="143"/>
      <c r="S4781" s="143"/>
      <c r="T4781" s="143"/>
      <c r="U4781" s="143"/>
      <c r="V4781" s="143"/>
      <c r="W4781" s="90">
        <f>IF(AND($AM$17&gt;=$X4781,$AM$17&lt;=$Y4781),'TARIFA ENTREGA A DIRECCION USD'!A4781,$W4782)</f>
        <v>0</v>
      </c>
      <c r="X4781" s="90">
        <v>4772.0010000000002</v>
      </c>
      <c r="Y4781" s="90">
        <v>4773</v>
      </c>
      <c r="Z4781" s="144"/>
    </row>
    <row r="4782" spans="1:26" x14ac:dyDescent="0.2">
      <c r="A4782" s="3"/>
      <c r="B4782" s="3"/>
      <c r="C4782" s="3"/>
      <c r="D4782" s="3"/>
      <c r="E4782" s="3"/>
      <c r="F4782" s="3"/>
      <c r="G4782" s="3"/>
      <c r="I4782" s="143"/>
      <c r="J4782" s="143"/>
      <c r="K4782" s="143"/>
      <c r="L4782" s="143"/>
      <c r="M4782" s="237"/>
      <c r="N4782" s="143"/>
      <c r="O4782" s="143"/>
      <c r="P4782" s="143"/>
      <c r="Q4782" s="143"/>
      <c r="R4782" s="143"/>
      <c r="S4782" s="143"/>
      <c r="T4782" s="143"/>
      <c r="U4782" s="143"/>
      <c r="V4782" s="143"/>
      <c r="W4782" s="90">
        <f>IF(AND($AM$17&gt;=$X4782,$AM$17&lt;=$Y4782),'TARIFA ENTREGA A DIRECCION USD'!A4782,$W4783)</f>
        <v>0</v>
      </c>
      <c r="X4782" s="90">
        <v>4773.0010000000002</v>
      </c>
      <c r="Y4782" s="90">
        <v>4774</v>
      </c>
      <c r="Z4782" s="144"/>
    </row>
    <row r="4783" spans="1:26" x14ac:dyDescent="0.2">
      <c r="A4783" s="3"/>
      <c r="B4783" s="3"/>
      <c r="C4783" s="3"/>
      <c r="D4783" s="3"/>
      <c r="E4783" s="3"/>
      <c r="F4783" s="3"/>
      <c r="G4783" s="3"/>
      <c r="I4783" s="143"/>
      <c r="J4783" s="143"/>
      <c r="K4783" s="143"/>
      <c r="L4783" s="143"/>
      <c r="M4783" s="237"/>
      <c r="N4783" s="143"/>
      <c r="O4783" s="143"/>
      <c r="P4783" s="143"/>
      <c r="Q4783" s="143"/>
      <c r="R4783" s="143"/>
      <c r="S4783" s="143"/>
      <c r="T4783" s="143"/>
      <c r="U4783" s="143"/>
      <c r="V4783" s="143"/>
      <c r="W4783" s="90">
        <f>IF(AND($AM$17&gt;=$X4783,$AM$17&lt;=$Y4783),'TARIFA ENTREGA A DIRECCION USD'!A4783,$W4784)</f>
        <v>0</v>
      </c>
      <c r="X4783" s="90">
        <v>4774.0010000000002</v>
      </c>
      <c r="Y4783" s="90">
        <v>4775</v>
      </c>
      <c r="Z4783" s="144"/>
    </row>
    <row r="4784" spans="1:26" x14ac:dyDescent="0.2">
      <c r="A4784" s="3"/>
      <c r="B4784" s="3"/>
      <c r="C4784" s="3"/>
      <c r="D4784" s="3"/>
      <c r="E4784" s="3"/>
      <c r="F4784" s="3"/>
      <c r="G4784" s="3"/>
      <c r="I4784" s="143"/>
      <c r="J4784" s="143"/>
      <c r="K4784" s="143"/>
      <c r="L4784" s="143"/>
      <c r="M4784" s="237"/>
      <c r="N4784" s="143"/>
      <c r="O4784" s="143"/>
      <c r="P4784" s="143"/>
      <c r="Q4784" s="143"/>
      <c r="R4784" s="143"/>
      <c r="S4784" s="143"/>
      <c r="T4784" s="143"/>
      <c r="U4784" s="143"/>
      <c r="V4784" s="143"/>
      <c r="W4784" s="90">
        <f>IF(AND($AM$17&gt;=$X4784,$AM$17&lt;=$Y4784),'TARIFA ENTREGA A DIRECCION USD'!A4784,$W4785)</f>
        <v>0</v>
      </c>
      <c r="X4784" s="90">
        <v>4775.0010000000002</v>
      </c>
      <c r="Y4784" s="90">
        <v>4776</v>
      </c>
      <c r="Z4784" s="144"/>
    </row>
    <row r="4785" spans="1:26" x14ac:dyDescent="0.2">
      <c r="A4785" s="3"/>
      <c r="B4785" s="3"/>
      <c r="C4785" s="3"/>
      <c r="D4785" s="3"/>
      <c r="E4785" s="3"/>
      <c r="F4785" s="3"/>
      <c r="G4785" s="3"/>
      <c r="I4785" s="143"/>
      <c r="J4785" s="143"/>
      <c r="K4785" s="143"/>
      <c r="L4785" s="143"/>
      <c r="M4785" s="237"/>
      <c r="N4785" s="143"/>
      <c r="O4785" s="143"/>
      <c r="P4785" s="143"/>
      <c r="Q4785" s="143"/>
      <c r="R4785" s="143"/>
      <c r="S4785" s="143"/>
      <c r="T4785" s="143"/>
      <c r="U4785" s="143"/>
      <c r="V4785" s="143"/>
      <c r="W4785" s="90">
        <f>IF(AND($AM$17&gt;=$X4785,$AM$17&lt;=$Y4785),'TARIFA ENTREGA A DIRECCION USD'!A4785,$W4786)</f>
        <v>0</v>
      </c>
      <c r="X4785" s="90">
        <v>4776.0010000000002</v>
      </c>
      <c r="Y4785" s="90">
        <v>4777</v>
      </c>
      <c r="Z4785" s="144"/>
    </row>
    <row r="4786" spans="1:26" x14ac:dyDescent="0.2">
      <c r="A4786" s="3"/>
      <c r="B4786" s="3"/>
      <c r="C4786" s="3"/>
      <c r="D4786" s="3"/>
      <c r="E4786" s="3"/>
      <c r="F4786" s="3"/>
      <c r="G4786" s="3"/>
      <c r="I4786" s="143"/>
      <c r="J4786" s="143"/>
      <c r="K4786" s="143"/>
      <c r="L4786" s="143"/>
      <c r="M4786" s="237"/>
      <c r="N4786" s="143"/>
      <c r="O4786" s="143"/>
      <c r="P4786" s="143"/>
      <c r="Q4786" s="143"/>
      <c r="R4786" s="143"/>
      <c r="S4786" s="143"/>
      <c r="T4786" s="143"/>
      <c r="U4786" s="143"/>
      <c r="V4786" s="143"/>
      <c r="W4786" s="90">
        <f>IF(AND($AM$17&gt;=$X4786,$AM$17&lt;=$Y4786),'TARIFA ENTREGA A DIRECCION USD'!A4786,$W4787)</f>
        <v>0</v>
      </c>
      <c r="X4786" s="90">
        <v>4777.0010000000002</v>
      </c>
      <c r="Y4786" s="90">
        <v>4778</v>
      </c>
      <c r="Z4786" s="144"/>
    </row>
    <row r="4787" spans="1:26" x14ac:dyDescent="0.2">
      <c r="A4787" s="3"/>
      <c r="B4787" s="3"/>
      <c r="C4787" s="3"/>
      <c r="D4787" s="3"/>
      <c r="E4787" s="3"/>
      <c r="F4787" s="3"/>
      <c r="G4787" s="3"/>
      <c r="I4787" s="143"/>
      <c r="J4787" s="143"/>
      <c r="K4787" s="143"/>
      <c r="L4787" s="143"/>
      <c r="M4787" s="237"/>
      <c r="N4787" s="143"/>
      <c r="O4787" s="143"/>
      <c r="P4787" s="143"/>
      <c r="Q4787" s="143"/>
      <c r="R4787" s="143"/>
      <c r="S4787" s="143"/>
      <c r="T4787" s="143"/>
      <c r="U4787" s="143"/>
      <c r="V4787" s="143"/>
      <c r="W4787" s="90">
        <f>IF(AND($AM$17&gt;=$X4787,$AM$17&lt;=$Y4787),'TARIFA ENTREGA A DIRECCION USD'!A4787,$W4788)</f>
        <v>0</v>
      </c>
      <c r="X4787" s="90">
        <v>4778.0010000000002</v>
      </c>
      <c r="Y4787" s="90">
        <v>4779</v>
      </c>
      <c r="Z4787" s="144"/>
    </row>
    <row r="4788" spans="1:26" x14ac:dyDescent="0.2">
      <c r="A4788" s="3"/>
      <c r="B4788" s="3"/>
      <c r="C4788" s="3"/>
      <c r="D4788" s="3"/>
      <c r="E4788" s="3"/>
      <c r="F4788" s="3"/>
      <c r="G4788" s="3"/>
      <c r="I4788" s="143"/>
      <c r="J4788" s="143"/>
      <c r="K4788" s="143"/>
      <c r="L4788" s="143"/>
      <c r="M4788" s="237"/>
      <c r="N4788" s="143"/>
      <c r="O4788" s="143"/>
      <c r="P4788" s="143"/>
      <c r="Q4788" s="143"/>
      <c r="R4788" s="143"/>
      <c r="S4788" s="143"/>
      <c r="T4788" s="143"/>
      <c r="U4788" s="143"/>
      <c r="V4788" s="143"/>
      <c r="W4788" s="90">
        <f>IF(AND($AM$17&gt;=$X4788,$AM$17&lt;=$Y4788),'TARIFA ENTREGA A DIRECCION USD'!A4788,$W4789)</f>
        <v>0</v>
      </c>
      <c r="X4788" s="90">
        <v>4779.0010000000002</v>
      </c>
      <c r="Y4788" s="90">
        <v>4780</v>
      </c>
      <c r="Z4788" s="144"/>
    </row>
    <row r="4789" spans="1:26" x14ac:dyDescent="0.2">
      <c r="A4789" s="3"/>
      <c r="B4789" s="3"/>
      <c r="C4789" s="3"/>
      <c r="D4789" s="3"/>
      <c r="E4789" s="3"/>
      <c r="F4789" s="3"/>
      <c r="G4789" s="3"/>
      <c r="I4789" s="143"/>
      <c r="J4789" s="143"/>
      <c r="K4789" s="143"/>
      <c r="L4789" s="143"/>
      <c r="M4789" s="237"/>
      <c r="N4789" s="143"/>
      <c r="O4789" s="143"/>
      <c r="P4789" s="143"/>
      <c r="Q4789" s="143"/>
      <c r="R4789" s="143"/>
      <c r="S4789" s="143"/>
      <c r="T4789" s="143"/>
      <c r="U4789" s="143"/>
      <c r="V4789" s="143"/>
      <c r="W4789" s="90">
        <f>IF(AND($AM$17&gt;=$X4789,$AM$17&lt;=$Y4789),'TARIFA ENTREGA A DIRECCION USD'!A4789,$W4790)</f>
        <v>0</v>
      </c>
      <c r="X4789" s="90">
        <v>4780.0010000000002</v>
      </c>
      <c r="Y4789" s="90">
        <v>4781</v>
      </c>
      <c r="Z4789" s="144"/>
    </row>
    <row r="4790" spans="1:26" x14ac:dyDescent="0.2">
      <c r="A4790" s="3"/>
      <c r="B4790" s="3"/>
      <c r="C4790" s="3"/>
      <c r="D4790" s="3"/>
      <c r="E4790" s="3"/>
      <c r="F4790" s="3"/>
      <c r="G4790" s="3"/>
      <c r="I4790" s="143"/>
      <c r="J4790" s="143"/>
      <c r="K4790" s="143"/>
      <c r="L4790" s="143"/>
      <c r="M4790" s="237"/>
      <c r="N4790" s="143"/>
      <c r="O4790" s="143"/>
      <c r="P4790" s="143"/>
      <c r="Q4790" s="143"/>
      <c r="R4790" s="143"/>
      <c r="S4790" s="143"/>
      <c r="T4790" s="143"/>
      <c r="U4790" s="143"/>
      <c r="V4790" s="143"/>
      <c r="W4790" s="90">
        <f>IF(AND($AM$17&gt;=$X4790,$AM$17&lt;=$Y4790),'TARIFA ENTREGA A DIRECCION USD'!A4790,$W4791)</f>
        <v>0</v>
      </c>
      <c r="X4790" s="90">
        <v>4781.0010000000002</v>
      </c>
      <c r="Y4790" s="90">
        <v>4782</v>
      </c>
      <c r="Z4790" s="144"/>
    </row>
    <row r="4791" spans="1:26" x14ac:dyDescent="0.2">
      <c r="A4791" s="3"/>
      <c r="B4791" s="3"/>
      <c r="C4791" s="3"/>
      <c r="D4791" s="3"/>
      <c r="E4791" s="3"/>
      <c r="F4791" s="3"/>
      <c r="G4791" s="3"/>
      <c r="I4791" s="143"/>
      <c r="J4791" s="143"/>
      <c r="K4791" s="143"/>
      <c r="L4791" s="143"/>
      <c r="M4791" s="237"/>
      <c r="N4791" s="143"/>
      <c r="O4791" s="143"/>
      <c r="P4791" s="143"/>
      <c r="Q4791" s="143"/>
      <c r="R4791" s="143"/>
      <c r="S4791" s="143"/>
      <c r="T4791" s="143"/>
      <c r="U4791" s="143"/>
      <c r="V4791" s="143"/>
      <c r="W4791" s="90">
        <f>IF(AND($AM$17&gt;=$X4791,$AM$17&lt;=$Y4791),'TARIFA ENTREGA A DIRECCION USD'!A4791,$W4792)</f>
        <v>0</v>
      </c>
      <c r="X4791" s="90">
        <v>4782.0010000000002</v>
      </c>
      <c r="Y4791" s="90">
        <v>4783</v>
      </c>
      <c r="Z4791" s="144"/>
    </row>
    <row r="4792" spans="1:26" x14ac:dyDescent="0.2">
      <c r="A4792" s="3"/>
      <c r="B4792" s="3"/>
      <c r="C4792" s="3"/>
      <c r="D4792" s="3"/>
      <c r="E4792" s="3"/>
      <c r="F4792" s="3"/>
      <c r="G4792" s="3"/>
      <c r="I4792" s="143"/>
      <c r="J4792" s="143"/>
      <c r="K4792" s="143"/>
      <c r="L4792" s="143"/>
      <c r="M4792" s="237"/>
      <c r="N4792" s="143"/>
      <c r="O4792" s="143"/>
      <c r="P4792" s="143"/>
      <c r="Q4792" s="143"/>
      <c r="R4792" s="143"/>
      <c r="S4792" s="143"/>
      <c r="T4792" s="143"/>
      <c r="U4792" s="143"/>
      <c r="V4792" s="143"/>
      <c r="W4792" s="90">
        <f>IF(AND($AM$17&gt;=$X4792,$AM$17&lt;=$Y4792),'TARIFA ENTREGA A DIRECCION USD'!A4792,$W4793)</f>
        <v>0</v>
      </c>
      <c r="X4792" s="90">
        <v>4783.0010000000002</v>
      </c>
      <c r="Y4792" s="90">
        <v>4784</v>
      </c>
      <c r="Z4792" s="144"/>
    </row>
    <row r="4793" spans="1:26" x14ac:dyDescent="0.2">
      <c r="A4793" s="3"/>
      <c r="B4793" s="3"/>
      <c r="C4793" s="3"/>
      <c r="D4793" s="3"/>
      <c r="E4793" s="3"/>
      <c r="F4793" s="3"/>
      <c r="G4793" s="3"/>
      <c r="I4793" s="143"/>
      <c r="J4793" s="143"/>
      <c r="K4793" s="143"/>
      <c r="L4793" s="143"/>
      <c r="M4793" s="237"/>
      <c r="N4793" s="143"/>
      <c r="O4793" s="143"/>
      <c r="P4793" s="143"/>
      <c r="Q4793" s="143"/>
      <c r="R4793" s="143"/>
      <c r="S4793" s="143"/>
      <c r="T4793" s="143"/>
      <c r="U4793" s="143"/>
      <c r="V4793" s="143"/>
      <c r="W4793" s="90">
        <f>IF(AND($AM$17&gt;=$X4793,$AM$17&lt;=$Y4793),'TARIFA ENTREGA A DIRECCION USD'!A4793,$W4794)</f>
        <v>0</v>
      </c>
      <c r="X4793" s="90">
        <v>4784.0010000000002</v>
      </c>
      <c r="Y4793" s="90">
        <v>4785</v>
      </c>
      <c r="Z4793" s="144"/>
    </row>
    <row r="4794" spans="1:26" x14ac:dyDescent="0.2">
      <c r="A4794" s="3"/>
      <c r="B4794" s="3"/>
      <c r="C4794" s="3"/>
      <c r="D4794" s="3"/>
      <c r="E4794" s="3"/>
      <c r="F4794" s="3"/>
      <c r="G4794" s="3"/>
      <c r="I4794" s="143"/>
      <c r="J4794" s="143"/>
      <c r="K4794" s="143"/>
      <c r="L4794" s="143"/>
      <c r="M4794" s="237"/>
      <c r="N4794" s="143"/>
      <c r="O4794" s="143"/>
      <c r="P4794" s="143"/>
      <c r="Q4794" s="143"/>
      <c r="R4794" s="143"/>
      <c r="S4794" s="143"/>
      <c r="T4794" s="143"/>
      <c r="U4794" s="143"/>
      <c r="V4794" s="143"/>
      <c r="W4794" s="90">
        <f>IF(AND($AM$17&gt;=$X4794,$AM$17&lt;=$Y4794),'TARIFA ENTREGA A DIRECCION USD'!A4794,$W4795)</f>
        <v>0</v>
      </c>
      <c r="X4794" s="90">
        <v>4785.0010000000002</v>
      </c>
      <c r="Y4794" s="90">
        <v>4786</v>
      </c>
      <c r="Z4794" s="144"/>
    </row>
    <row r="4795" spans="1:26" x14ac:dyDescent="0.2">
      <c r="A4795" s="3"/>
      <c r="B4795" s="3"/>
      <c r="C4795" s="3"/>
      <c r="D4795" s="3"/>
      <c r="E4795" s="3"/>
      <c r="F4795" s="3"/>
      <c r="G4795" s="3"/>
      <c r="I4795" s="143"/>
      <c r="J4795" s="143"/>
      <c r="K4795" s="143"/>
      <c r="L4795" s="143"/>
      <c r="M4795" s="237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90">
        <f>IF(AND($AM$17&gt;=$X4795,$AM$17&lt;=$Y4795),'TARIFA ENTREGA A DIRECCION USD'!A4795,$W4796)</f>
        <v>0</v>
      </c>
      <c r="X4795" s="90">
        <v>4786.0010000000002</v>
      </c>
      <c r="Y4795" s="90">
        <v>4787</v>
      </c>
      <c r="Z4795" s="144"/>
    </row>
    <row r="4796" spans="1:26" x14ac:dyDescent="0.2">
      <c r="A4796" s="3"/>
      <c r="B4796" s="3"/>
      <c r="C4796" s="3"/>
      <c r="D4796" s="3"/>
      <c r="E4796" s="3"/>
      <c r="F4796" s="3"/>
      <c r="G4796" s="3"/>
      <c r="I4796" s="143"/>
      <c r="J4796" s="143"/>
      <c r="K4796" s="143"/>
      <c r="L4796" s="143"/>
      <c r="M4796" s="237"/>
      <c r="N4796" s="143"/>
      <c r="O4796" s="143"/>
      <c r="P4796" s="143"/>
      <c r="Q4796" s="143"/>
      <c r="R4796" s="143"/>
      <c r="S4796" s="143"/>
      <c r="T4796" s="143"/>
      <c r="U4796" s="143"/>
      <c r="V4796" s="143"/>
      <c r="W4796" s="90">
        <f>IF(AND($AM$17&gt;=$X4796,$AM$17&lt;=$Y4796),'TARIFA ENTREGA A DIRECCION USD'!A4796,$W4797)</f>
        <v>0</v>
      </c>
      <c r="X4796" s="90">
        <v>4787.0010000000002</v>
      </c>
      <c r="Y4796" s="90">
        <v>4788</v>
      </c>
      <c r="Z4796" s="144"/>
    </row>
    <row r="4797" spans="1:26" x14ac:dyDescent="0.2">
      <c r="A4797" s="3"/>
      <c r="B4797" s="3"/>
      <c r="C4797" s="3"/>
      <c r="D4797" s="3"/>
      <c r="E4797" s="3"/>
      <c r="F4797" s="3"/>
      <c r="G4797" s="3"/>
      <c r="I4797" s="143"/>
      <c r="J4797" s="143"/>
      <c r="K4797" s="143"/>
      <c r="L4797" s="143"/>
      <c r="M4797" s="237"/>
      <c r="N4797" s="143"/>
      <c r="O4797" s="143"/>
      <c r="P4797" s="143"/>
      <c r="Q4797" s="143"/>
      <c r="R4797" s="143"/>
      <c r="S4797" s="143"/>
      <c r="T4797" s="143"/>
      <c r="U4797" s="143"/>
      <c r="V4797" s="143"/>
      <c r="W4797" s="90">
        <f>IF(AND($AM$17&gt;=$X4797,$AM$17&lt;=$Y4797),'TARIFA ENTREGA A DIRECCION USD'!A4797,$W4798)</f>
        <v>0</v>
      </c>
      <c r="X4797" s="90">
        <v>4788.0010000000002</v>
      </c>
      <c r="Y4797" s="90">
        <v>4789</v>
      </c>
      <c r="Z4797" s="144"/>
    </row>
    <row r="4798" spans="1:26" x14ac:dyDescent="0.2">
      <c r="A4798" s="3"/>
      <c r="B4798" s="3"/>
      <c r="C4798" s="3"/>
      <c r="D4798" s="3"/>
      <c r="E4798" s="3"/>
      <c r="F4798" s="3"/>
      <c r="G4798" s="3"/>
      <c r="I4798" s="143"/>
      <c r="J4798" s="143"/>
      <c r="K4798" s="143"/>
      <c r="L4798" s="143"/>
      <c r="M4798" s="237"/>
      <c r="N4798" s="143"/>
      <c r="O4798" s="143"/>
      <c r="P4798" s="143"/>
      <c r="Q4798" s="143"/>
      <c r="R4798" s="143"/>
      <c r="S4798" s="143"/>
      <c r="T4798" s="143"/>
      <c r="U4798" s="143"/>
      <c r="V4798" s="143"/>
      <c r="W4798" s="90">
        <f>IF(AND($AM$17&gt;=$X4798,$AM$17&lt;=$Y4798),'TARIFA ENTREGA A DIRECCION USD'!A4798,$W4799)</f>
        <v>0</v>
      </c>
      <c r="X4798" s="90">
        <v>4789.0010000000002</v>
      </c>
      <c r="Y4798" s="90">
        <v>4790</v>
      </c>
      <c r="Z4798" s="144"/>
    </row>
    <row r="4799" spans="1:26" x14ac:dyDescent="0.2">
      <c r="A4799" s="3"/>
      <c r="B4799" s="3"/>
      <c r="C4799" s="3"/>
      <c r="D4799" s="3"/>
      <c r="E4799" s="3"/>
      <c r="F4799" s="3"/>
      <c r="G4799" s="3"/>
      <c r="I4799" s="143"/>
      <c r="J4799" s="143"/>
      <c r="K4799" s="143"/>
      <c r="L4799" s="143"/>
      <c r="M4799" s="237"/>
      <c r="N4799" s="143"/>
      <c r="O4799" s="143"/>
      <c r="P4799" s="143"/>
      <c r="Q4799" s="143"/>
      <c r="R4799" s="143"/>
      <c r="S4799" s="143"/>
      <c r="T4799" s="143"/>
      <c r="U4799" s="143"/>
      <c r="V4799" s="143"/>
      <c r="W4799" s="90">
        <f>IF(AND($AM$17&gt;=$X4799,$AM$17&lt;=$Y4799),'TARIFA ENTREGA A DIRECCION USD'!A4799,$W4800)</f>
        <v>0</v>
      </c>
      <c r="X4799" s="90">
        <v>4790.0010000000002</v>
      </c>
      <c r="Y4799" s="90">
        <v>4791</v>
      </c>
      <c r="Z4799" s="144"/>
    </row>
    <row r="4800" spans="1:26" x14ac:dyDescent="0.2">
      <c r="A4800" s="3"/>
      <c r="B4800" s="3"/>
      <c r="C4800" s="3"/>
      <c r="D4800" s="3"/>
      <c r="E4800" s="3"/>
      <c r="F4800" s="3"/>
      <c r="G4800" s="3"/>
      <c r="I4800" s="143"/>
      <c r="J4800" s="143"/>
      <c r="K4800" s="143"/>
      <c r="L4800" s="143"/>
      <c r="M4800" s="237"/>
      <c r="N4800" s="143"/>
      <c r="O4800" s="143"/>
      <c r="P4800" s="143"/>
      <c r="Q4800" s="143"/>
      <c r="R4800" s="143"/>
      <c r="S4800" s="143"/>
      <c r="T4800" s="143"/>
      <c r="U4800" s="143"/>
      <c r="V4800" s="143"/>
      <c r="W4800" s="90">
        <f>IF(AND($AM$17&gt;=$X4800,$AM$17&lt;=$Y4800),'TARIFA ENTREGA A DIRECCION USD'!A4800,$W4801)</f>
        <v>0</v>
      </c>
      <c r="X4800" s="90">
        <v>4791.0010000000002</v>
      </c>
      <c r="Y4800" s="90">
        <v>4792</v>
      </c>
      <c r="Z4800" s="144"/>
    </row>
    <row r="4801" spans="1:26" x14ac:dyDescent="0.2">
      <c r="A4801" s="3"/>
      <c r="B4801" s="3"/>
      <c r="C4801" s="3"/>
      <c r="D4801" s="3"/>
      <c r="E4801" s="3"/>
      <c r="F4801" s="3"/>
      <c r="G4801" s="3"/>
      <c r="I4801" s="143"/>
      <c r="J4801" s="143"/>
      <c r="K4801" s="143"/>
      <c r="L4801" s="143"/>
      <c r="M4801" s="237"/>
      <c r="N4801" s="143"/>
      <c r="O4801" s="143"/>
      <c r="P4801" s="143"/>
      <c r="Q4801" s="143"/>
      <c r="R4801" s="143"/>
      <c r="S4801" s="143"/>
      <c r="T4801" s="143"/>
      <c r="U4801" s="143"/>
      <c r="V4801" s="143"/>
      <c r="W4801" s="90">
        <f>IF(AND($AM$17&gt;=$X4801,$AM$17&lt;=$Y4801),'TARIFA ENTREGA A DIRECCION USD'!A4801,$W4802)</f>
        <v>0</v>
      </c>
      <c r="X4801" s="90">
        <v>4792.0010000000002</v>
      </c>
      <c r="Y4801" s="90">
        <v>4793</v>
      </c>
      <c r="Z4801" s="144"/>
    </row>
    <row r="4802" spans="1:26" x14ac:dyDescent="0.2">
      <c r="A4802" s="3"/>
      <c r="B4802" s="3"/>
      <c r="C4802" s="3"/>
      <c r="D4802" s="3"/>
      <c r="E4802" s="3"/>
      <c r="F4802" s="3"/>
      <c r="G4802" s="3"/>
      <c r="I4802" s="143"/>
      <c r="J4802" s="143"/>
      <c r="K4802" s="143"/>
      <c r="L4802" s="143"/>
      <c r="M4802" s="237"/>
      <c r="N4802" s="143"/>
      <c r="O4802" s="143"/>
      <c r="P4802" s="143"/>
      <c r="Q4802" s="143"/>
      <c r="R4802" s="143"/>
      <c r="S4802" s="143"/>
      <c r="T4802" s="143"/>
      <c r="U4802" s="143"/>
      <c r="V4802" s="143"/>
      <c r="W4802" s="90">
        <f>IF(AND($AM$17&gt;=$X4802,$AM$17&lt;=$Y4802),'TARIFA ENTREGA A DIRECCION USD'!A4802,$W4803)</f>
        <v>0</v>
      </c>
      <c r="X4802" s="90">
        <v>4793.0010000000002</v>
      </c>
      <c r="Y4802" s="90">
        <v>4794</v>
      </c>
      <c r="Z4802" s="144"/>
    </row>
    <row r="4803" spans="1:26" x14ac:dyDescent="0.2">
      <c r="A4803" s="3"/>
      <c r="B4803" s="3"/>
      <c r="C4803" s="3"/>
      <c r="D4803" s="3"/>
      <c r="E4803" s="3"/>
      <c r="F4803" s="3"/>
      <c r="G4803" s="3"/>
      <c r="I4803" s="143"/>
      <c r="J4803" s="143"/>
      <c r="K4803" s="143"/>
      <c r="L4803" s="143"/>
      <c r="M4803" s="237"/>
      <c r="N4803" s="143"/>
      <c r="O4803" s="143"/>
      <c r="P4803" s="143"/>
      <c r="Q4803" s="143"/>
      <c r="R4803" s="143"/>
      <c r="S4803" s="143"/>
      <c r="T4803" s="143"/>
      <c r="U4803" s="143"/>
      <c r="V4803" s="143"/>
      <c r="W4803" s="90">
        <f>IF(AND($AM$17&gt;=$X4803,$AM$17&lt;=$Y4803),'TARIFA ENTREGA A DIRECCION USD'!A4803,$W4804)</f>
        <v>0</v>
      </c>
      <c r="X4803" s="90">
        <v>4794.0010000000002</v>
      </c>
      <c r="Y4803" s="90">
        <v>4795</v>
      </c>
      <c r="Z4803" s="144"/>
    </row>
    <row r="4804" spans="1:26" x14ac:dyDescent="0.2">
      <c r="A4804" s="3"/>
      <c r="B4804" s="3"/>
      <c r="C4804" s="3"/>
      <c r="D4804" s="3"/>
      <c r="E4804" s="3"/>
      <c r="F4804" s="3"/>
      <c r="G4804" s="3"/>
      <c r="I4804" s="143"/>
      <c r="J4804" s="143"/>
      <c r="K4804" s="143"/>
      <c r="L4804" s="143"/>
      <c r="M4804" s="237"/>
      <c r="N4804" s="143"/>
      <c r="O4804" s="143"/>
      <c r="P4804" s="143"/>
      <c r="Q4804" s="143"/>
      <c r="R4804" s="143"/>
      <c r="S4804" s="143"/>
      <c r="T4804" s="143"/>
      <c r="U4804" s="143"/>
      <c r="V4804" s="143"/>
      <c r="W4804" s="90">
        <f>IF(AND($AM$17&gt;=$X4804,$AM$17&lt;=$Y4804),'TARIFA ENTREGA A DIRECCION USD'!A4804,$W4805)</f>
        <v>0</v>
      </c>
      <c r="X4804" s="90">
        <v>4795.0010000000002</v>
      </c>
      <c r="Y4804" s="90">
        <v>4796</v>
      </c>
      <c r="Z4804" s="144"/>
    </row>
    <row r="4805" spans="1:26" x14ac:dyDescent="0.2">
      <c r="A4805" s="3"/>
      <c r="B4805" s="3"/>
      <c r="C4805" s="3"/>
      <c r="D4805" s="3"/>
      <c r="E4805" s="3"/>
      <c r="F4805" s="3"/>
      <c r="G4805" s="3"/>
      <c r="I4805" s="143"/>
      <c r="J4805" s="143"/>
      <c r="K4805" s="143"/>
      <c r="L4805" s="143"/>
      <c r="M4805" s="237"/>
      <c r="N4805" s="143"/>
      <c r="O4805" s="143"/>
      <c r="P4805" s="143"/>
      <c r="Q4805" s="143"/>
      <c r="R4805" s="143"/>
      <c r="S4805" s="143"/>
      <c r="T4805" s="143"/>
      <c r="U4805" s="143"/>
      <c r="V4805" s="143"/>
      <c r="W4805" s="90">
        <f>IF(AND($AM$17&gt;=$X4805,$AM$17&lt;=$Y4805),'TARIFA ENTREGA A DIRECCION USD'!A4805,$W4806)</f>
        <v>0</v>
      </c>
      <c r="X4805" s="90">
        <v>4796.0010000000002</v>
      </c>
      <c r="Y4805" s="90">
        <v>4797</v>
      </c>
      <c r="Z4805" s="144"/>
    </row>
    <row r="4806" spans="1:26" x14ac:dyDescent="0.2">
      <c r="A4806" s="3"/>
      <c r="B4806" s="3"/>
      <c r="C4806" s="3"/>
      <c r="D4806" s="3"/>
      <c r="E4806" s="3"/>
      <c r="F4806" s="3"/>
      <c r="G4806" s="3"/>
      <c r="I4806" s="143"/>
      <c r="J4806" s="143"/>
      <c r="K4806" s="143"/>
      <c r="L4806" s="143"/>
      <c r="M4806" s="237"/>
      <c r="N4806" s="143"/>
      <c r="O4806" s="143"/>
      <c r="P4806" s="143"/>
      <c r="Q4806" s="143"/>
      <c r="R4806" s="143"/>
      <c r="S4806" s="143"/>
      <c r="T4806" s="143"/>
      <c r="U4806" s="143"/>
      <c r="V4806" s="143"/>
      <c r="W4806" s="90">
        <f>IF(AND($AM$17&gt;=$X4806,$AM$17&lt;=$Y4806),'TARIFA ENTREGA A DIRECCION USD'!A4806,$W4807)</f>
        <v>0</v>
      </c>
      <c r="X4806" s="90">
        <v>4797.0010000000002</v>
      </c>
      <c r="Y4806" s="90">
        <v>4798</v>
      </c>
      <c r="Z4806" s="144"/>
    </row>
    <row r="4807" spans="1:26" x14ac:dyDescent="0.2">
      <c r="A4807" s="3"/>
      <c r="B4807" s="3"/>
      <c r="C4807" s="3"/>
      <c r="D4807" s="3"/>
      <c r="E4807" s="3"/>
      <c r="F4807" s="3"/>
      <c r="G4807" s="3"/>
      <c r="I4807" s="143"/>
      <c r="J4807" s="143"/>
      <c r="K4807" s="143"/>
      <c r="L4807" s="143"/>
      <c r="M4807" s="237"/>
      <c r="N4807" s="143"/>
      <c r="O4807" s="143"/>
      <c r="P4807" s="143"/>
      <c r="Q4807" s="143"/>
      <c r="R4807" s="143"/>
      <c r="S4807" s="143"/>
      <c r="T4807" s="143"/>
      <c r="U4807" s="143"/>
      <c r="V4807" s="143"/>
      <c r="W4807" s="90">
        <f>IF(AND($AM$17&gt;=$X4807,$AM$17&lt;=$Y4807),'TARIFA ENTREGA A DIRECCION USD'!A4807,$W4808)</f>
        <v>0</v>
      </c>
      <c r="X4807" s="90">
        <v>4798.0010000000002</v>
      </c>
      <c r="Y4807" s="90">
        <v>4799</v>
      </c>
      <c r="Z4807" s="144"/>
    </row>
    <row r="4808" spans="1:26" x14ac:dyDescent="0.2">
      <c r="A4808" s="3"/>
      <c r="B4808" s="3"/>
      <c r="C4808" s="3"/>
      <c r="D4808" s="3"/>
      <c r="E4808" s="3"/>
      <c r="F4808" s="3"/>
      <c r="G4808" s="3"/>
      <c r="I4808" s="143"/>
      <c r="J4808" s="143"/>
      <c r="K4808" s="143"/>
      <c r="L4808" s="143"/>
      <c r="M4808" s="237"/>
      <c r="N4808" s="143"/>
      <c r="O4808" s="143"/>
      <c r="P4808" s="143"/>
      <c r="Q4808" s="143"/>
      <c r="R4808" s="143"/>
      <c r="S4808" s="143"/>
      <c r="T4808" s="143"/>
      <c r="U4808" s="143"/>
      <c r="V4808" s="143"/>
      <c r="W4808" s="90">
        <f>IF(AND($AM$17&gt;=$X4808,$AM$17&lt;=$Y4808),'TARIFA ENTREGA A DIRECCION USD'!A4808,$W4809)</f>
        <v>0</v>
      </c>
      <c r="X4808" s="90">
        <v>4799.0010000000002</v>
      </c>
      <c r="Y4808" s="90">
        <v>4800</v>
      </c>
      <c r="Z4808" s="144"/>
    </row>
    <row r="4809" spans="1:26" x14ac:dyDescent="0.2">
      <c r="A4809" s="3"/>
      <c r="B4809" s="3"/>
      <c r="C4809" s="3"/>
      <c r="D4809" s="3"/>
      <c r="E4809" s="3"/>
      <c r="F4809" s="3"/>
      <c r="G4809" s="3"/>
      <c r="I4809" s="143"/>
      <c r="J4809" s="143"/>
      <c r="K4809" s="143"/>
      <c r="L4809" s="143"/>
      <c r="M4809" s="237"/>
      <c r="N4809" s="143"/>
      <c r="O4809" s="143"/>
      <c r="P4809" s="143"/>
      <c r="Q4809" s="143"/>
      <c r="R4809" s="143"/>
      <c r="S4809" s="143"/>
      <c r="T4809" s="143"/>
      <c r="U4809" s="143"/>
      <c r="V4809" s="143"/>
      <c r="W4809" s="90">
        <f>IF(AND($AM$17&gt;=$X4809,$AM$17&lt;=$Y4809),'TARIFA ENTREGA A DIRECCION USD'!A4809,$W4810)</f>
        <v>0</v>
      </c>
      <c r="X4809" s="90">
        <v>4800.0010000000002</v>
      </c>
      <c r="Y4809" s="90">
        <v>4801</v>
      </c>
      <c r="Z4809" s="144"/>
    </row>
    <row r="4810" spans="1:26" x14ac:dyDescent="0.2">
      <c r="A4810" s="3"/>
      <c r="B4810" s="3"/>
      <c r="C4810" s="3"/>
      <c r="D4810" s="3"/>
      <c r="E4810" s="3"/>
      <c r="F4810" s="3"/>
      <c r="G4810" s="3"/>
      <c r="I4810" s="143"/>
      <c r="J4810" s="143"/>
      <c r="K4810" s="143"/>
      <c r="L4810" s="143"/>
      <c r="M4810" s="237"/>
      <c r="N4810" s="143"/>
      <c r="O4810" s="143"/>
      <c r="P4810" s="143"/>
      <c r="Q4810" s="143"/>
      <c r="R4810" s="143"/>
      <c r="S4810" s="143"/>
      <c r="T4810" s="143"/>
      <c r="U4810" s="143"/>
      <c r="V4810" s="143"/>
      <c r="W4810" s="90">
        <f>IF(AND($AM$17&gt;=$X4810,$AM$17&lt;=$Y4810),'TARIFA ENTREGA A DIRECCION USD'!A4810,$W4811)</f>
        <v>0</v>
      </c>
      <c r="X4810" s="90">
        <v>4801.0010000000002</v>
      </c>
      <c r="Y4810" s="90">
        <v>4802</v>
      </c>
      <c r="Z4810" s="144"/>
    </row>
    <row r="4811" spans="1:26" x14ac:dyDescent="0.2">
      <c r="A4811" s="3"/>
      <c r="B4811" s="3"/>
      <c r="C4811" s="3"/>
      <c r="D4811" s="3"/>
      <c r="E4811" s="3"/>
      <c r="F4811" s="3"/>
      <c r="G4811" s="3"/>
      <c r="I4811" s="143"/>
      <c r="J4811" s="143"/>
      <c r="K4811" s="143"/>
      <c r="L4811" s="143"/>
      <c r="M4811" s="237"/>
      <c r="N4811" s="143"/>
      <c r="O4811" s="143"/>
      <c r="P4811" s="143"/>
      <c r="Q4811" s="143"/>
      <c r="R4811" s="143"/>
      <c r="S4811" s="143"/>
      <c r="T4811" s="143"/>
      <c r="U4811" s="143"/>
      <c r="V4811" s="143"/>
      <c r="W4811" s="90">
        <f>IF(AND($AM$17&gt;=$X4811,$AM$17&lt;=$Y4811),'TARIFA ENTREGA A DIRECCION USD'!A4811,$W4812)</f>
        <v>0</v>
      </c>
      <c r="X4811" s="90">
        <v>4802.0010000000002</v>
      </c>
      <c r="Y4811" s="90">
        <v>4803</v>
      </c>
      <c r="Z4811" s="144"/>
    </row>
    <row r="4812" spans="1:26" x14ac:dyDescent="0.2">
      <c r="A4812" s="3"/>
      <c r="B4812" s="3"/>
      <c r="C4812" s="3"/>
      <c r="D4812" s="3"/>
      <c r="E4812" s="3"/>
      <c r="F4812" s="3"/>
      <c r="G4812" s="3"/>
      <c r="I4812" s="143"/>
      <c r="J4812" s="143"/>
      <c r="K4812" s="143"/>
      <c r="L4812" s="143"/>
      <c r="M4812" s="237"/>
      <c r="N4812" s="143"/>
      <c r="O4812" s="143"/>
      <c r="P4812" s="143"/>
      <c r="Q4812" s="143"/>
      <c r="R4812" s="143"/>
      <c r="S4812" s="143"/>
      <c r="T4812" s="143"/>
      <c r="U4812" s="143"/>
      <c r="V4812" s="143"/>
      <c r="W4812" s="90">
        <f>IF(AND($AM$17&gt;=$X4812,$AM$17&lt;=$Y4812),'TARIFA ENTREGA A DIRECCION USD'!A4812,$W4813)</f>
        <v>0</v>
      </c>
      <c r="X4812" s="90">
        <v>4803.0010000000002</v>
      </c>
      <c r="Y4812" s="90">
        <v>4804</v>
      </c>
      <c r="Z4812" s="144"/>
    </row>
    <row r="4813" spans="1:26" x14ac:dyDescent="0.2">
      <c r="A4813" s="3"/>
      <c r="B4813" s="3"/>
      <c r="C4813" s="3"/>
      <c r="D4813" s="3"/>
      <c r="E4813" s="3"/>
      <c r="F4813" s="3"/>
      <c r="G4813" s="3"/>
      <c r="I4813" s="143"/>
      <c r="J4813" s="143"/>
      <c r="K4813" s="143"/>
      <c r="L4813" s="143"/>
      <c r="M4813" s="237"/>
      <c r="N4813" s="143"/>
      <c r="O4813" s="143"/>
      <c r="P4813" s="143"/>
      <c r="Q4813" s="143"/>
      <c r="R4813" s="143"/>
      <c r="S4813" s="143"/>
      <c r="T4813" s="143"/>
      <c r="U4813" s="143"/>
      <c r="V4813" s="143"/>
      <c r="W4813" s="90">
        <f>IF(AND($AM$17&gt;=$X4813,$AM$17&lt;=$Y4813),'TARIFA ENTREGA A DIRECCION USD'!A4813,$W4814)</f>
        <v>0</v>
      </c>
      <c r="X4813" s="90">
        <v>4804.0010000000002</v>
      </c>
      <c r="Y4813" s="90">
        <v>4805</v>
      </c>
      <c r="Z4813" s="144"/>
    </row>
    <row r="4814" spans="1:26" x14ac:dyDescent="0.2">
      <c r="A4814" s="3"/>
      <c r="B4814" s="3"/>
      <c r="C4814" s="3"/>
      <c r="D4814" s="3"/>
      <c r="E4814" s="3"/>
      <c r="F4814" s="3"/>
      <c r="G4814" s="3"/>
      <c r="I4814" s="143"/>
      <c r="J4814" s="143"/>
      <c r="K4814" s="143"/>
      <c r="L4814" s="143"/>
      <c r="M4814" s="237"/>
      <c r="N4814" s="143"/>
      <c r="O4814" s="143"/>
      <c r="P4814" s="143"/>
      <c r="Q4814" s="143"/>
      <c r="R4814" s="143"/>
      <c r="S4814" s="143"/>
      <c r="T4814" s="143"/>
      <c r="U4814" s="143"/>
      <c r="V4814" s="143"/>
      <c r="W4814" s="90">
        <f>IF(AND($AM$17&gt;=$X4814,$AM$17&lt;=$Y4814),'TARIFA ENTREGA A DIRECCION USD'!A4814,$W4815)</f>
        <v>0</v>
      </c>
      <c r="X4814" s="90">
        <v>4805.0010000000002</v>
      </c>
      <c r="Y4814" s="90">
        <v>4806</v>
      </c>
      <c r="Z4814" s="144"/>
    </row>
    <row r="4815" spans="1:26" x14ac:dyDescent="0.2">
      <c r="A4815" s="3"/>
      <c r="B4815" s="3"/>
      <c r="C4815" s="3"/>
      <c r="D4815" s="3"/>
      <c r="E4815" s="3"/>
      <c r="F4815" s="3"/>
      <c r="G4815" s="3"/>
      <c r="I4815" s="143"/>
      <c r="J4815" s="143"/>
      <c r="K4815" s="143"/>
      <c r="L4815" s="143"/>
      <c r="M4815" s="237"/>
      <c r="N4815" s="143"/>
      <c r="O4815" s="143"/>
      <c r="P4815" s="143"/>
      <c r="Q4815" s="143"/>
      <c r="R4815" s="143"/>
      <c r="S4815" s="143"/>
      <c r="T4815" s="143"/>
      <c r="U4815" s="143"/>
      <c r="V4815" s="143"/>
      <c r="W4815" s="90">
        <f>IF(AND($AM$17&gt;=$X4815,$AM$17&lt;=$Y4815),'TARIFA ENTREGA A DIRECCION USD'!A4815,$W4816)</f>
        <v>0</v>
      </c>
      <c r="X4815" s="90">
        <v>4806.0010000000002</v>
      </c>
      <c r="Y4815" s="90">
        <v>4807</v>
      </c>
      <c r="Z4815" s="144"/>
    </row>
    <row r="4816" spans="1:26" x14ac:dyDescent="0.2">
      <c r="A4816" s="3"/>
      <c r="B4816" s="3"/>
      <c r="C4816" s="3"/>
      <c r="D4816" s="3"/>
      <c r="E4816" s="3"/>
      <c r="F4816" s="3"/>
      <c r="G4816" s="3"/>
      <c r="I4816" s="143"/>
      <c r="J4816" s="143"/>
      <c r="K4816" s="143"/>
      <c r="L4816" s="143"/>
      <c r="M4816" s="237"/>
      <c r="N4816" s="143"/>
      <c r="O4816" s="143"/>
      <c r="P4816" s="143"/>
      <c r="Q4816" s="143"/>
      <c r="R4816" s="143"/>
      <c r="S4816" s="143"/>
      <c r="T4816" s="143"/>
      <c r="U4816" s="143"/>
      <c r="V4816" s="143"/>
      <c r="W4816" s="90">
        <f>IF(AND($AM$17&gt;=$X4816,$AM$17&lt;=$Y4816),'TARIFA ENTREGA A DIRECCION USD'!A4816,$W4817)</f>
        <v>0</v>
      </c>
      <c r="X4816" s="90">
        <v>4807.0010000000002</v>
      </c>
      <c r="Y4816" s="90">
        <v>4808</v>
      </c>
      <c r="Z4816" s="144"/>
    </row>
    <row r="4817" spans="1:26" x14ac:dyDescent="0.2">
      <c r="A4817" s="3"/>
      <c r="B4817" s="3"/>
      <c r="C4817" s="3"/>
      <c r="D4817" s="3"/>
      <c r="E4817" s="3"/>
      <c r="F4817" s="3"/>
      <c r="G4817" s="3"/>
      <c r="I4817" s="143"/>
      <c r="J4817" s="143"/>
      <c r="K4817" s="143"/>
      <c r="L4817" s="143"/>
      <c r="M4817" s="237"/>
      <c r="N4817" s="143"/>
      <c r="O4817" s="143"/>
      <c r="P4817" s="143"/>
      <c r="Q4817" s="143"/>
      <c r="R4817" s="143"/>
      <c r="S4817" s="143"/>
      <c r="T4817" s="143"/>
      <c r="U4817" s="143"/>
      <c r="V4817" s="143"/>
      <c r="W4817" s="90">
        <f>IF(AND($AM$17&gt;=$X4817,$AM$17&lt;=$Y4817),'TARIFA ENTREGA A DIRECCION USD'!A4817,$W4818)</f>
        <v>0</v>
      </c>
      <c r="X4817" s="90">
        <v>4808.0010000000002</v>
      </c>
      <c r="Y4817" s="90">
        <v>4809</v>
      </c>
      <c r="Z4817" s="144"/>
    </row>
    <row r="4818" spans="1:26" x14ac:dyDescent="0.2">
      <c r="A4818" s="3"/>
      <c r="B4818" s="3"/>
      <c r="C4818" s="3"/>
      <c r="D4818" s="3"/>
      <c r="E4818" s="3"/>
      <c r="F4818" s="3"/>
      <c r="G4818" s="3"/>
      <c r="I4818" s="143"/>
      <c r="J4818" s="143"/>
      <c r="K4818" s="143"/>
      <c r="L4818" s="143"/>
      <c r="M4818" s="237"/>
      <c r="N4818" s="143"/>
      <c r="O4818" s="143"/>
      <c r="P4818" s="143"/>
      <c r="Q4818" s="143"/>
      <c r="R4818" s="143"/>
      <c r="S4818" s="143"/>
      <c r="T4818" s="143"/>
      <c r="U4818" s="143"/>
      <c r="V4818" s="143"/>
      <c r="W4818" s="90">
        <f>IF(AND($AM$17&gt;=$X4818,$AM$17&lt;=$Y4818),'TARIFA ENTREGA A DIRECCION USD'!A4818,$W4819)</f>
        <v>0</v>
      </c>
      <c r="X4818" s="90">
        <v>4809.0010000000002</v>
      </c>
      <c r="Y4818" s="90">
        <v>4810</v>
      </c>
      <c r="Z4818" s="144"/>
    </row>
    <row r="4819" spans="1:26" x14ac:dyDescent="0.2">
      <c r="A4819" s="3"/>
      <c r="B4819" s="3"/>
      <c r="C4819" s="3"/>
      <c r="D4819" s="3"/>
      <c r="E4819" s="3"/>
      <c r="F4819" s="3"/>
      <c r="G4819" s="3"/>
      <c r="I4819" s="143"/>
      <c r="J4819" s="143"/>
      <c r="K4819" s="143"/>
      <c r="L4819" s="143"/>
      <c r="M4819" s="237"/>
      <c r="N4819" s="143"/>
      <c r="O4819" s="143"/>
      <c r="P4819" s="143"/>
      <c r="Q4819" s="143"/>
      <c r="R4819" s="143"/>
      <c r="S4819" s="143"/>
      <c r="T4819" s="143"/>
      <c r="U4819" s="143"/>
      <c r="V4819" s="143"/>
      <c r="W4819" s="90">
        <f>IF(AND($AM$17&gt;=$X4819,$AM$17&lt;=$Y4819),'TARIFA ENTREGA A DIRECCION USD'!A4819,$W4820)</f>
        <v>0</v>
      </c>
      <c r="X4819" s="90">
        <v>4810.0010000000002</v>
      </c>
      <c r="Y4819" s="90">
        <v>4811</v>
      </c>
      <c r="Z4819" s="144"/>
    </row>
    <row r="4820" spans="1:26" x14ac:dyDescent="0.2">
      <c r="A4820" s="3"/>
      <c r="B4820" s="3"/>
      <c r="C4820" s="3"/>
      <c r="D4820" s="3"/>
      <c r="E4820" s="3"/>
      <c r="F4820" s="3"/>
      <c r="G4820" s="3"/>
      <c r="I4820" s="143"/>
      <c r="J4820" s="143"/>
      <c r="K4820" s="143"/>
      <c r="L4820" s="143"/>
      <c r="M4820" s="237"/>
      <c r="N4820" s="143"/>
      <c r="O4820" s="143"/>
      <c r="P4820" s="143"/>
      <c r="Q4820" s="143"/>
      <c r="R4820" s="143"/>
      <c r="S4820" s="143"/>
      <c r="T4820" s="143"/>
      <c r="U4820" s="143"/>
      <c r="V4820" s="143"/>
      <c r="W4820" s="90">
        <f>IF(AND($AM$17&gt;=$X4820,$AM$17&lt;=$Y4820),'TARIFA ENTREGA A DIRECCION USD'!A4820,$W4821)</f>
        <v>0</v>
      </c>
      <c r="X4820" s="90">
        <v>4811.0010000000002</v>
      </c>
      <c r="Y4820" s="90">
        <v>4812</v>
      </c>
      <c r="Z4820" s="144"/>
    </row>
    <row r="4821" spans="1:26" x14ac:dyDescent="0.2">
      <c r="A4821" s="3"/>
      <c r="B4821" s="3"/>
      <c r="C4821" s="3"/>
      <c r="D4821" s="3"/>
      <c r="E4821" s="3"/>
      <c r="F4821" s="3"/>
      <c r="G4821" s="3"/>
      <c r="I4821" s="143"/>
      <c r="J4821" s="143"/>
      <c r="K4821" s="143"/>
      <c r="L4821" s="143"/>
      <c r="M4821" s="237"/>
      <c r="N4821" s="143"/>
      <c r="O4821" s="143"/>
      <c r="P4821" s="143"/>
      <c r="Q4821" s="143"/>
      <c r="R4821" s="143"/>
      <c r="S4821" s="143"/>
      <c r="T4821" s="143"/>
      <c r="U4821" s="143"/>
      <c r="V4821" s="143"/>
      <c r="W4821" s="90">
        <f>IF(AND($AM$17&gt;=$X4821,$AM$17&lt;=$Y4821),'TARIFA ENTREGA A DIRECCION USD'!A4821,$W4822)</f>
        <v>0</v>
      </c>
      <c r="X4821" s="90">
        <v>4812.0010000000002</v>
      </c>
      <c r="Y4821" s="90">
        <v>4813</v>
      </c>
      <c r="Z4821" s="144"/>
    </row>
    <row r="4822" spans="1:26" x14ac:dyDescent="0.2">
      <c r="A4822" s="3"/>
      <c r="B4822" s="3"/>
      <c r="C4822" s="3"/>
      <c r="D4822" s="3"/>
      <c r="E4822" s="3"/>
      <c r="F4822" s="3"/>
      <c r="G4822" s="3"/>
      <c r="I4822" s="143"/>
      <c r="J4822" s="143"/>
      <c r="K4822" s="143"/>
      <c r="L4822" s="143"/>
      <c r="M4822" s="237"/>
      <c r="N4822" s="143"/>
      <c r="O4822" s="143"/>
      <c r="P4822" s="143"/>
      <c r="Q4822" s="143"/>
      <c r="R4822" s="143"/>
      <c r="S4822" s="143"/>
      <c r="T4822" s="143"/>
      <c r="U4822" s="143"/>
      <c r="V4822" s="143"/>
      <c r="W4822" s="90">
        <f>IF(AND($AM$17&gt;=$X4822,$AM$17&lt;=$Y4822),'TARIFA ENTREGA A DIRECCION USD'!A4822,$W4823)</f>
        <v>0</v>
      </c>
      <c r="X4822" s="90">
        <v>4813.0010000000002</v>
      </c>
      <c r="Y4822" s="90">
        <v>4814</v>
      </c>
      <c r="Z4822" s="144"/>
    </row>
    <row r="4823" spans="1:26" x14ac:dyDescent="0.2">
      <c r="A4823" s="3"/>
      <c r="B4823" s="3"/>
      <c r="C4823" s="3"/>
      <c r="D4823" s="3"/>
      <c r="E4823" s="3"/>
      <c r="F4823" s="3"/>
      <c r="G4823" s="3"/>
      <c r="I4823" s="143"/>
      <c r="J4823" s="143"/>
      <c r="K4823" s="143"/>
      <c r="L4823" s="143"/>
      <c r="M4823" s="237"/>
      <c r="N4823" s="143"/>
      <c r="O4823" s="143"/>
      <c r="P4823" s="143"/>
      <c r="Q4823" s="143"/>
      <c r="R4823" s="143"/>
      <c r="S4823" s="143"/>
      <c r="T4823" s="143"/>
      <c r="U4823" s="143"/>
      <c r="V4823" s="143"/>
      <c r="W4823" s="90">
        <f>IF(AND($AM$17&gt;=$X4823,$AM$17&lt;=$Y4823),'TARIFA ENTREGA A DIRECCION USD'!A4823,$W4824)</f>
        <v>0</v>
      </c>
      <c r="X4823" s="90">
        <v>4814.0010000000002</v>
      </c>
      <c r="Y4823" s="90">
        <v>4815</v>
      </c>
      <c r="Z4823" s="144"/>
    </row>
    <row r="4824" spans="1:26" x14ac:dyDescent="0.2">
      <c r="A4824" s="3"/>
      <c r="B4824" s="3"/>
      <c r="C4824" s="3"/>
      <c r="D4824" s="3"/>
      <c r="E4824" s="3"/>
      <c r="F4824" s="3"/>
      <c r="G4824" s="3"/>
      <c r="I4824" s="143"/>
      <c r="J4824" s="143"/>
      <c r="K4824" s="143"/>
      <c r="L4824" s="143"/>
      <c r="M4824" s="237"/>
      <c r="N4824" s="143"/>
      <c r="O4824" s="143"/>
      <c r="P4824" s="143"/>
      <c r="Q4824" s="143"/>
      <c r="R4824" s="143"/>
      <c r="S4824" s="143"/>
      <c r="T4824" s="143"/>
      <c r="U4824" s="143"/>
      <c r="V4824" s="143"/>
      <c r="W4824" s="90">
        <f>IF(AND($AM$17&gt;=$X4824,$AM$17&lt;=$Y4824),'TARIFA ENTREGA A DIRECCION USD'!A4824,$W4825)</f>
        <v>0</v>
      </c>
      <c r="X4824" s="90">
        <v>4815.0010000000002</v>
      </c>
      <c r="Y4824" s="90">
        <v>4816</v>
      </c>
      <c r="Z4824" s="144"/>
    </row>
    <row r="4825" spans="1:26" x14ac:dyDescent="0.2">
      <c r="A4825" s="3"/>
      <c r="B4825" s="3"/>
      <c r="C4825" s="3"/>
      <c r="D4825" s="3"/>
      <c r="E4825" s="3"/>
      <c r="F4825" s="3"/>
      <c r="G4825" s="3"/>
      <c r="I4825" s="143"/>
      <c r="J4825" s="143"/>
      <c r="K4825" s="143"/>
      <c r="L4825" s="143"/>
      <c r="M4825" s="237"/>
      <c r="N4825" s="143"/>
      <c r="O4825" s="143"/>
      <c r="P4825" s="143"/>
      <c r="Q4825" s="143"/>
      <c r="R4825" s="143"/>
      <c r="S4825" s="143"/>
      <c r="T4825" s="143"/>
      <c r="U4825" s="143"/>
      <c r="V4825" s="143"/>
      <c r="W4825" s="90">
        <f>IF(AND($AM$17&gt;=$X4825,$AM$17&lt;=$Y4825),'TARIFA ENTREGA A DIRECCION USD'!A4825,$W4826)</f>
        <v>0</v>
      </c>
      <c r="X4825" s="90">
        <v>4816.0010000000002</v>
      </c>
      <c r="Y4825" s="90">
        <v>4817</v>
      </c>
      <c r="Z4825" s="144"/>
    </row>
    <row r="4826" spans="1:26" x14ac:dyDescent="0.2">
      <c r="A4826" s="3"/>
      <c r="B4826" s="3"/>
      <c r="C4826" s="3"/>
      <c r="D4826" s="3"/>
      <c r="E4826" s="3"/>
      <c r="F4826" s="3"/>
      <c r="G4826" s="3"/>
      <c r="I4826" s="143"/>
      <c r="J4826" s="143"/>
      <c r="K4826" s="143"/>
      <c r="L4826" s="143"/>
      <c r="M4826" s="237"/>
      <c r="N4826" s="143"/>
      <c r="O4826" s="143"/>
      <c r="P4826" s="143"/>
      <c r="Q4826" s="143"/>
      <c r="R4826" s="143"/>
      <c r="S4826" s="143"/>
      <c r="T4826" s="143"/>
      <c r="U4826" s="143"/>
      <c r="V4826" s="143"/>
      <c r="W4826" s="90">
        <f>IF(AND($AM$17&gt;=$X4826,$AM$17&lt;=$Y4826),'TARIFA ENTREGA A DIRECCION USD'!A4826,$W4827)</f>
        <v>0</v>
      </c>
      <c r="X4826" s="90">
        <v>4817.0010000000002</v>
      </c>
      <c r="Y4826" s="90">
        <v>4818</v>
      </c>
      <c r="Z4826" s="144"/>
    </row>
    <row r="4827" spans="1:26" x14ac:dyDescent="0.2">
      <c r="A4827" s="3"/>
      <c r="B4827" s="3"/>
      <c r="C4827" s="3"/>
      <c r="D4827" s="3"/>
      <c r="E4827" s="3"/>
      <c r="F4827" s="3"/>
      <c r="G4827" s="3"/>
      <c r="I4827" s="143"/>
      <c r="J4827" s="143"/>
      <c r="K4827" s="143"/>
      <c r="L4827" s="143"/>
      <c r="M4827" s="237"/>
      <c r="N4827" s="143"/>
      <c r="O4827" s="143"/>
      <c r="P4827" s="143"/>
      <c r="Q4827" s="143"/>
      <c r="R4827" s="143"/>
      <c r="S4827" s="143"/>
      <c r="T4827" s="143"/>
      <c r="U4827" s="143"/>
      <c r="V4827" s="143"/>
      <c r="W4827" s="90">
        <f>IF(AND($AM$17&gt;=$X4827,$AM$17&lt;=$Y4827),'TARIFA ENTREGA A DIRECCION USD'!A4827,$W4828)</f>
        <v>0</v>
      </c>
      <c r="X4827" s="90">
        <v>4818.0010000000002</v>
      </c>
      <c r="Y4827" s="90">
        <v>4819</v>
      </c>
      <c r="Z4827" s="144"/>
    </row>
    <row r="4828" spans="1:26" x14ac:dyDescent="0.2">
      <c r="A4828" s="3"/>
      <c r="B4828" s="3"/>
      <c r="C4828" s="3"/>
      <c r="D4828" s="3"/>
      <c r="E4828" s="3"/>
      <c r="F4828" s="3"/>
      <c r="G4828" s="3"/>
      <c r="I4828" s="143"/>
      <c r="J4828" s="143"/>
      <c r="K4828" s="143"/>
      <c r="L4828" s="143"/>
      <c r="M4828" s="237"/>
      <c r="N4828" s="143"/>
      <c r="O4828" s="143"/>
      <c r="P4828" s="143"/>
      <c r="Q4828" s="143"/>
      <c r="R4828" s="143"/>
      <c r="S4828" s="143"/>
      <c r="T4828" s="143"/>
      <c r="U4828" s="143"/>
      <c r="V4828" s="143"/>
      <c r="W4828" s="90">
        <f>IF(AND($AM$17&gt;=$X4828,$AM$17&lt;=$Y4828),'TARIFA ENTREGA A DIRECCION USD'!A4828,$W4829)</f>
        <v>0</v>
      </c>
      <c r="X4828" s="90">
        <v>4819.0010000000002</v>
      </c>
      <c r="Y4828" s="90">
        <v>4820</v>
      </c>
      <c r="Z4828" s="144"/>
    </row>
    <row r="4829" spans="1:26" x14ac:dyDescent="0.2">
      <c r="A4829" s="3"/>
      <c r="B4829" s="3"/>
      <c r="C4829" s="3"/>
      <c r="D4829" s="3"/>
      <c r="E4829" s="3"/>
      <c r="F4829" s="3"/>
      <c r="G4829" s="3"/>
      <c r="I4829" s="143"/>
      <c r="J4829" s="143"/>
      <c r="K4829" s="143"/>
      <c r="L4829" s="143"/>
      <c r="M4829" s="237"/>
      <c r="N4829" s="143"/>
      <c r="O4829" s="143"/>
      <c r="P4829" s="143"/>
      <c r="Q4829" s="143"/>
      <c r="R4829" s="143"/>
      <c r="S4829" s="143"/>
      <c r="T4829" s="143"/>
      <c r="U4829" s="143"/>
      <c r="V4829" s="143"/>
      <c r="W4829" s="90">
        <f>IF(AND($AM$17&gt;=$X4829,$AM$17&lt;=$Y4829),'TARIFA ENTREGA A DIRECCION USD'!A4829,$W4830)</f>
        <v>0</v>
      </c>
      <c r="X4829" s="90">
        <v>4820.0010000000002</v>
      </c>
      <c r="Y4829" s="90">
        <v>4821</v>
      </c>
      <c r="Z4829" s="144"/>
    </row>
    <row r="4830" spans="1:26" x14ac:dyDescent="0.2">
      <c r="A4830" s="3"/>
      <c r="B4830" s="3"/>
      <c r="C4830" s="3"/>
      <c r="D4830" s="3"/>
      <c r="E4830" s="3"/>
      <c r="F4830" s="3"/>
      <c r="G4830" s="3"/>
      <c r="I4830" s="143"/>
      <c r="J4830" s="143"/>
      <c r="K4830" s="143"/>
      <c r="L4830" s="143"/>
      <c r="M4830" s="237"/>
      <c r="N4830" s="143"/>
      <c r="O4830" s="143"/>
      <c r="P4830" s="143"/>
      <c r="Q4830" s="143"/>
      <c r="R4830" s="143"/>
      <c r="S4830" s="143"/>
      <c r="T4830" s="143"/>
      <c r="U4830" s="143"/>
      <c r="V4830" s="143"/>
      <c r="W4830" s="90">
        <f>IF(AND($AM$17&gt;=$X4830,$AM$17&lt;=$Y4830),'TARIFA ENTREGA A DIRECCION USD'!A4830,$W4831)</f>
        <v>0</v>
      </c>
      <c r="X4830" s="90">
        <v>4821.0010000000002</v>
      </c>
      <c r="Y4830" s="90">
        <v>4822</v>
      </c>
      <c r="Z4830" s="144"/>
    </row>
    <row r="4831" spans="1:26" x14ac:dyDescent="0.2">
      <c r="A4831" s="3"/>
      <c r="B4831" s="3"/>
      <c r="C4831" s="3"/>
      <c r="D4831" s="3"/>
      <c r="E4831" s="3"/>
      <c r="F4831" s="3"/>
      <c r="G4831" s="3"/>
      <c r="I4831" s="143"/>
      <c r="J4831" s="143"/>
      <c r="K4831" s="143"/>
      <c r="L4831" s="143"/>
      <c r="M4831" s="237"/>
      <c r="N4831" s="143"/>
      <c r="O4831" s="143"/>
      <c r="P4831" s="143"/>
      <c r="Q4831" s="143"/>
      <c r="R4831" s="143"/>
      <c r="S4831" s="143"/>
      <c r="T4831" s="143"/>
      <c r="U4831" s="143"/>
      <c r="V4831" s="143"/>
      <c r="W4831" s="90">
        <f>IF(AND($AM$17&gt;=$X4831,$AM$17&lt;=$Y4831),'TARIFA ENTREGA A DIRECCION USD'!A4831,$W4832)</f>
        <v>0</v>
      </c>
      <c r="X4831" s="90">
        <v>4822.0010000000002</v>
      </c>
      <c r="Y4831" s="90">
        <v>4823</v>
      </c>
      <c r="Z4831" s="144"/>
    </row>
    <row r="4832" spans="1:26" x14ac:dyDescent="0.2">
      <c r="A4832" s="3"/>
      <c r="B4832" s="3"/>
      <c r="C4832" s="3"/>
      <c r="D4832" s="3"/>
      <c r="E4832" s="3"/>
      <c r="F4832" s="3"/>
      <c r="G4832" s="3"/>
      <c r="I4832" s="143"/>
      <c r="J4832" s="143"/>
      <c r="K4832" s="143"/>
      <c r="L4832" s="143"/>
      <c r="M4832" s="237"/>
      <c r="N4832" s="143"/>
      <c r="O4832" s="143"/>
      <c r="P4832" s="143"/>
      <c r="Q4832" s="143"/>
      <c r="R4832" s="143"/>
      <c r="S4832" s="143"/>
      <c r="T4832" s="143"/>
      <c r="U4832" s="143"/>
      <c r="V4832" s="143"/>
      <c r="W4832" s="90">
        <f>IF(AND($AM$17&gt;=$X4832,$AM$17&lt;=$Y4832),'TARIFA ENTREGA A DIRECCION USD'!A4832,$W4833)</f>
        <v>0</v>
      </c>
      <c r="X4832" s="90">
        <v>4823.0010000000002</v>
      </c>
      <c r="Y4832" s="90">
        <v>4824</v>
      </c>
      <c r="Z4832" s="144"/>
    </row>
    <row r="4833" spans="1:26" x14ac:dyDescent="0.2">
      <c r="A4833" s="3"/>
      <c r="B4833" s="3"/>
      <c r="C4833" s="3"/>
      <c r="D4833" s="3"/>
      <c r="E4833" s="3"/>
      <c r="F4833" s="3"/>
      <c r="G4833" s="3"/>
      <c r="I4833" s="143"/>
      <c r="J4833" s="143"/>
      <c r="K4833" s="143"/>
      <c r="L4833" s="143"/>
      <c r="M4833" s="237"/>
      <c r="N4833" s="143"/>
      <c r="O4833" s="143"/>
      <c r="P4833" s="143"/>
      <c r="Q4833" s="143"/>
      <c r="R4833" s="143"/>
      <c r="S4833" s="143"/>
      <c r="T4833" s="143"/>
      <c r="U4833" s="143"/>
      <c r="V4833" s="143"/>
      <c r="W4833" s="90">
        <f>IF(AND($AM$17&gt;=$X4833,$AM$17&lt;=$Y4833),'TARIFA ENTREGA A DIRECCION USD'!A4833,$W4834)</f>
        <v>0</v>
      </c>
      <c r="X4833" s="90">
        <v>4824.0010000000002</v>
      </c>
      <c r="Y4833" s="90">
        <v>4825</v>
      </c>
      <c r="Z4833" s="144"/>
    </row>
    <row r="4834" spans="1:26" x14ac:dyDescent="0.2">
      <c r="A4834" s="3"/>
      <c r="B4834" s="3"/>
      <c r="C4834" s="3"/>
      <c r="D4834" s="3"/>
      <c r="E4834" s="3"/>
      <c r="F4834" s="3"/>
      <c r="G4834" s="3"/>
      <c r="I4834" s="143"/>
      <c r="J4834" s="143"/>
      <c r="K4834" s="143"/>
      <c r="L4834" s="143"/>
      <c r="M4834" s="237"/>
      <c r="N4834" s="143"/>
      <c r="O4834" s="143"/>
      <c r="P4834" s="143"/>
      <c r="Q4834" s="143"/>
      <c r="R4834" s="143"/>
      <c r="S4834" s="143"/>
      <c r="T4834" s="143"/>
      <c r="U4834" s="143"/>
      <c r="V4834" s="143"/>
      <c r="W4834" s="90">
        <f>IF(AND($AM$17&gt;=$X4834,$AM$17&lt;=$Y4834),'TARIFA ENTREGA A DIRECCION USD'!A4834,$W4835)</f>
        <v>0</v>
      </c>
      <c r="X4834" s="90">
        <v>4825.0010000000002</v>
      </c>
      <c r="Y4834" s="90">
        <v>4826</v>
      </c>
      <c r="Z4834" s="144"/>
    </row>
    <row r="4835" spans="1:26" x14ac:dyDescent="0.2">
      <c r="A4835" s="3"/>
      <c r="B4835" s="3"/>
      <c r="C4835" s="3"/>
      <c r="D4835" s="3"/>
      <c r="E4835" s="3"/>
      <c r="F4835" s="3"/>
      <c r="G4835" s="3"/>
      <c r="I4835" s="143"/>
      <c r="J4835" s="143"/>
      <c r="K4835" s="143"/>
      <c r="L4835" s="143"/>
      <c r="M4835" s="237"/>
      <c r="N4835" s="143"/>
      <c r="O4835" s="143"/>
      <c r="P4835" s="143"/>
      <c r="Q4835" s="143"/>
      <c r="R4835" s="143"/>
      <c r="S4835" s="143"/>
      <c r="T4835" s="143"/>
      <c r="U4835" s="143"/>
      <c r="V4835" s="143"/>
      <c r="W4835" s="90">
        <f>IF(AND($AM$17&gt;=$X4835,$AM$17&lt;=$Y4835),'TARIFA ENTREGA A DIRECCION USD'!A4835,$W4836)</f>
        <v>0</v>
      </c>
      <c r="X4835" s="90">
        <v>4826.0010000000002</v>
      </c>
      <c r="Y4835" s="90">
        <v>4827</v>
      </c>
      <c r="Z4835" s="144"/>
    </row>
    <row r="4836" spans="1:26" x14ac:dyDescent="0.2">
      <c r="A4836" s="3"/>
      <c r="B4836" s="3"/>
      <c r="C4836" s="3"/>
      <c r="D4836" s="3"/>
      <c r="E4836" s="3"/>
      <c r="F4836" s="3"/>
      <c r="G4836" s="3"/>
      <c r="I4836" s="143"/>
      <c r="J4836" s="143"/>
      <c r="K4836" s="143"/>
      <c r="L4836" s="143"/>
      <c r="M4836" s="237"/>
      <c r="N4836" s="143"/>
      <c r="O4836" s="143"/>
      <c r="P4836" s="143"/>
      <c r="Q4836" s="143"/>
      <c r="R4836" s="143"/>
      <c r="S4836" s="143"/>
      <c r="T4836" s="143"/>
      <c r="U4836" s="143"/>
      <c r="V4836" s="143"/>
      <c r="W4836" s="90">
        <f>IF(AND($AM$17&gt;=$X4836,$AM$17&lt;=$Y4836),'TARIFA ENTREGA A DIRECCION USD'!A4836,$W4837)</f>
        <v>0</v>
      </c>
      <c r="X4836" s="90">
        <v>4827.0010000000002</v>
      </c>
      <c r="Y4836" s="90">
        <v>4828</v>
      </c>
      <c r="Z4836" s="144"/>
    </row>
    <row r="4837" spans="1:26" x14ac:dyDescent="0.2">
      <c r="A4837" s="3"/>
      <c r="B4837" s="3"/>
      <c r="C4837" s="3"/>
      <c r="D4837" s="3"/>
      <c r="E4837" s="3"/>
      <c r="F4837" s="3"/>
      <c r="G4837" s="3"/>
      <c r="I4837" s="143"/>
      <c r="J4837" s="143"/>
      <c r="K4837" s="143"/>
      <c r="L4837" s="143"/>
      <c r="M4837" s="237"/>
      <c r="N4837" s="143"/>
      <c r="O4837" s="143"/>
      <c r="P4837" s="143"/>
      <c r="Q4837" s="143"/>
      <c r="R4837" s="143"/>
      <c r="S4837" s="143"/>
      <c r="T4837" s="143"/>
      <c r="U4837" s="143"/>
      <c r="V4837" s="143"/>
      <c r="W4837" s="90">
        <f>IF(AND($AM$17&gt;=$X4837,$AM$17&lt;=$Y4837),'TARIFA ENTREGA A DIRECCION USD'!A4837,$W4838)</f>
        <v>0</v>
      </c>
      <c r="X4837" s="90">
        <v>4828.0010000000002</v>
      </c>
      <c r="Y4837" s="90">
        <v>4829</v>
      </c>
      <c r="Z4837" s="144"/>
    </row>
    <row r="4838" spans="1:26" x14ac:dyDescent="0.2">
      <c r="A4838" s="3"/>
      <c r="B4838" s="3"/>
      <c r="C4838" s="3"/>
      <c r="D4838" s="3"/>
      <c r="E4838" s="3"/>
      <c r="F4838" s="3"/>
      <c r="G4838" s="3"/>
      <c r="I4838" s="143"/>
      <c r="J4838" s="143"/>
      <c r="K4838" s="143"/>
      <c r="L4838" s="143"/>
      <c r="M4838" s="237"/>
      <c r="N4838" s="143"/>
      <c r="O4838" s="143"/>
      <c r="P4838" s="143"/>
      <c r="Q4838" s="143"/>
      <c r="R4838" s="143"/>
      <c r="S4838" s="143"/>
      <c r="T4838" s="143"/>
      <c r="U4838" s="143"/>
      <c r="V4838" s="143"/>
      <c r="W4838" s="90">
        <f>IF(AND($AM$17&gt;=$X4838,$AM$17&lt;=$Y4838),'TARIFA ENTREGA A DIRECCION USD'!A4838,$W4839)</f>
        <v>0</v>
      </c>
      <c r="X4838" s="90">
        <v>4829.0010000000002</v>
      </c>
      <c r="Y4838" s="90">
        <v>4830</v>
      </c>
      <c r="Z4838" s="144"/>
    </row>
    <row r="4839" spans="1:26" x14ac:dyDescent="0.2">
      <c r="A4839" s="3"/>
      <c r="B4839" s="3"/>
      <c r="C4839" s="3"/>
      <c r="D4839" s="3"/>
      <c r="E4839" s="3"/>
      <c r="F4839" s="3"/>
      <c r="G4839" s="3"/>
      <c r="I4839" s="143"/>
      <c r="J4839" s="143"/>
      <c r="K4839" s="143"/>
      <c r="L4839" s="143"/>
      <c r="M4839" s="237"/>
      <c r="N4839" s="143"/>
      <c r="O4839" s="143"/>
      <c r="P4839" s="143"/>
      <c r="Q4839" s="143"/>
      <c r="R4839" s="143"/>
      <c r="S4839" s="143"/>
      <c r="T4839" s="143"/>
      <c r="U4839" s="143"/>
      <c r="V4839" s="143"/>
      <c r="W4839" s="90">
        <f>IF(AND($AM$17&gt;=$X4839,$AM$17&lt;=$Y4839),'TARIFA ENTREGA A DIRECCION USD'!A4839,$W4840)</f>
        <v>0</v>
      </c>
      <c r="X4839" s="90">
        <v>4830.0010000000002</v>
      </c>
      <c r="Y4839" s="90">
        <v>4831</v>
      </c>
      <c r="Z4839" s="144"/>
    </row>
    <row r="4840" spans="1:26" x14ac:dyDescent="0.2">
      <c r="A4840" s="3"/>
      <c r="B4840" s="3"/>
      <c r="C4840" s="3"/>
      <c r="D4840" s="3"/>
      <c r="E4840" s="3"/>
      <c r="F4840" s="3"/>
      <c r="G4840" s="3"/>
      <c r="I4840" s="143"/>
      <c r="J4840" s="143"/>
      <c r="K4840" s="143"/>
      <c r="L4840" s="143"/>
      <c r="M4840" s="237"/>
      <c r="N4840" s="143"/>
      <c r="O4840" s="143"/>
      <c r="P4840" s="143"/>
      <c r="Q4840" s="143"/>
      <c r="R4840" s="143"/>
      <c r="S4840" s="143"/>
      <c r="T4840" s="143"/>
      <c r="U4840" s="143"/>
      <c r="V4840" s="143"/>
      <c r="W4840" s="90">
        <f>IF(AND($AM$17&gt;=$X4840,$AM$17&lt;=$Y4840),'TARIFA ENTREGA A DIRECCION USD'!A4840,$W4841)</f>
        <v>0</v>
      </c>
      <c r="X4840" s="90">
        <v>4831.0010000000002</v>
      </c>
      <c r="Y4840" s="90">
        <v>4832</v>
      </c>
      <c r="Z4840" s="144"/>
    </row>
    <row r="4841" spans="1:26" x14ac:dyDescent="0.2">
      <c r="A4841" s="3"/>
      <c r="B4841" s="3"/>
      <c r="C4841" s="3"/>
      <c r="D4841" s="3"/>
      <c r="E4841" s="3"/>
      <c r="F4841" s="3"/>
      <c r="G4841" s="3"/>
      <c r="I4841" s="143"/>
      <c r="J4841" s="143"/>
      <c r="K4841" s="143"/>
      <c r="L4841" s="143"/>
      <c r="M4841" s="237"/>
      <c r="N4841" s="143"/>
      <c r="O4841" s="143"/>
      <c r="P4841" s="143"/>
      <c r="Q4841" s="143"/>
      <c r="R4841" s="143"/>
      <c r="S4841" s="143"/>
      <c r="T4841" s="143"/>
      <c r="U4841" s="143"/>
      <c r="V4841" s="143"/>
      <c r="W4841" s="90">
        <f>IF(AND($AM$17&gt;=$X4841,$AM$17&lt;=$Y4841),'TARIFA ENTREGA A DIRECCION USD'!A4841,$W4842)</f>
        <v>0</v>
      </c>
      <c r="X4841" s="90">
        <v>4832.0010000000002</v>
      </c>
      <c r="Y4841" s="90">
        <v>4833</v>
      </c>
      <c r="Z4841" s="144"/>
    </row>
    <row r="4842" spans="1:26" x14ac:dyDescent="0.2">
      <c r="A4842" s="3"/>
      <c r="B4842" s="3"/>
      <c r="C4842" s="3"/>
      <c r="D4842" s="3"/>
      <c r="E4842" s="3"/>
      <c r="F4842" s="3"/>
      <c r="G4842" s="3"/>
      <c r="I4842" s="143"/>
      <c r="J4842" s="143"/>
      <c r="K4842" s="143"/>
      <c r="L4842" s="143"/>
      <c r="M4842" s="237"/>
      <c r="N4842" s="143"/>
      <c r="O4842" s="143"/>
      <c r="P4842" s="143"/>
      <c r="Q4842" s="143"/>
      <c r="R4842" s="143"/>
      <c r="S4842" s="143"/>
      <c r="T4842" s="143"/>
      <c r="U4842" s="143"/>
      <c r="V4842" s="143"/>
      <c r="W4842" s="90">
        <f>IF(AND($AM$17&gt;=$X4842,$AM$17&lt;=$Y4842),'TARIFA ENTREGA A DIRECCION USD'!A4842,$W4843)</f>
        <v>0</v>
      </c>
      <c r="X4842" s="90">
        <v>4833.0010000000002</v>
      </c>
      <c r="Y4842" s="90">
        <v>4834</v>
      </c>
      <c r="Z4842" s="144"/>
    </row>
    <row r="4843" spans="1:26" x14ac:dyDescent="0.2">
      <c r="A4843" s="3"/>
      <c r="B4843" s="3"/>
      <c r="C4843" s="3"/>
      <c r="D4843" s="3"/>
      <c r="E4843" s="3"/>
      <c r="F4843" s="3"/>
      <c r="G4843" s="3"/>
      <c r="I4843" s="143"/>
      <c r="J4843" s="143"/>
      <c r="K4843" s="143"/>
      <c r="L4843" s="143"/>
      <c r="M4843" s="237"/>
      <c r="N4843" s="143"/>
      <c r="O4843" s="143"/>
      <c r="P4843" s="143"/>
      <c r="Q4843" s="143"/>
      <c r="R4843" s="143"/>
      <c r="S4843" s="143"/>
      <c r="T4843" s="143"/>
      <c r="U4843" s="143"/>
      <c r="V4843" s="143"/>
      <c r="W4843" s="90">
        <f>IF(AND($AM$17&gt;=$X4843,$AM$17&lt;=$Y4843),'TARIFA ENTREGA A DIRECCION USD'!A4843,$W4844)</f>
        <v>0</v>
      </c>
      <c r="X4843" s="90">
        <v>4834.0010000000002</v>
      </c>
      <c r="Y4843" s="90">
        <v>4835</v>
      </c>
      <c r="Z4843" s="144"/>
    </row>
    <row r="4844" spans="1:26" x14ac:dyDescent="0.2">
      <c r="A4844" s="3"/>
      <c r="B4844" s="3"/>
      <c r="C4844" s="3"/>
      <c r="D4844" s="3"/>
      <c r="E4844" s="3"/>
      <c r="F4844" s="3"/>
      <c r="G4844" s="3"/>
      <c r="I4844" s="143"/>
      <c r="J4844" s="143"/>
      <c r="K4844" s="143"/>
      <c r="L4844" s="143"/>
      <c r="M4844" s="237"/>
      <c r="N4844" s="143"/>
      <c r="O4844" s="143"/>
      <c r="P4844" s="143"/>
      <c r="Q4844" s="143"/>
      <c r="R4844" s="143"/>
      <c r="S4844" s="143"/>
      <c r="T4844" s="143"/>
      <c r="U4844" s="143"/>
      <c r="V4844" s="143"/>
      <c r="W4844" s="90">
        <f>IF(AND($AM$17&gt;=$X4844,$AM$17&lt;=$Y4844),'TARIFA ENTREGA A DIRECCION USD'!A4844,$W4845)</f>
        <v>0</v>
      </c>
      <c r="X4844" s="90">
        <v>4835.0010000000002</v>
      </c>
      <c r="Y4844" s="90">
        <v>4836</v>
      </c>
      <c r="Z4844" s="144"/>
    </row>
    <row r="4845" spans="1:26" x14ac:dyDescent="0.2">
      <c r="A4845" s="3"/>
      <c r="B4845" s="3"/>
      <c r="C4845" s="3"/>
      <c r="D4845" s="3"/>
      <c r="E4845" s="3"/>
      <c r="F4845" s="3"/>
      <c r="G4845" s="3"/>
      <c r="I4845" s="143"/>
      <c r="J4845" s="143"/>
      <c r="K4845" s="143"/>
      <c r="L4845" s="143"/>
      <c r="M4845" s="237"/>
      <c r="N4845" s="143"/>
      <c r="O4845" s="143"/>
      <c r="P4845" s="143"/>
      <c r="Q4845" s="143"/>
      <c r="R4845" s="143"/>
      <c r="S4845" s="143"/>
      <c r="T4845" s="143"/>
      <c r="U4845" s="143"/>
      <c r="V4845" s="143"/>
      <c r="W4845" s="90">
        <f>IF(AND($AM$17&gt;=$X4845,$AM$17&lt;=$Y4845),'TARIFA ENTREGA A DIRECCION USD'!A4845,$W4846)</f>
        <v>0</v>
      </c>
      <c r="X4845" s="90">
        <v>4836.0010000000002</v>
      </c>
      <c r="Y4845" s="90">
        <v>4837</v>
      </c>
      <c r="Z4845" s="144"/>
    </row>
    <row r="4846" spans="1:26" x14ac:dyDescent="0.2">
      <c r="A4846" s="3"/>
      <c r="B4846" s="3"/>
      <c r="C4846" s="3"/>
      <c r="D4846" s="3"/>
      <c r="E4846" s="3"/>
      <c r="F4846" s="3"/>
      <c r="G4846" s="3"/>
      <c r="I4846" s="143"/>
      <c r="J4846" s="143"/>
      <c r="K4846" s="143"/>
      <c r="L4846" s="143"/>
      <c r="M4846" s="237"/>
      <c r="N4846" s="143"/>
      <c r="O4846" s="143"/>
      <c r="P4846" s="143"/>
      <c r="Q4846" s="143"/>
      <c r="R4846" s="143"/>
      <c r="S4846" s="143"/>
      <c r="T4846" s="143"/>
      <c r="U4846" s="143"/>
      <c r="V4846" s="143"/>
      <c r="W4846" s="90">
        <f>IF(AND($AM$17&gt;=$X4846,$AM$17&lt;=$Y4846),'TARIFA ENTREGA A DIRECCION USD'!A4846,$W4847)</f>
        <v>0</v>
      </c>
      <c r="X4846" s="90">
        <v>4837.0010000000002</v>
      </c>
      <c r="Y4846" s="90">
        <v>4838</v>
      </c>
      <c r="Z4846" s="144"/>
    </row>
    <row r="4847" spans="1:26" x14ac:dyDescent="0.2">
      <c r="A4847" s="3"/>
      <c r="B4847" s="3"/>
      <c r="C4847" s="3"/>
      <c r="D4847" s="3"/>
      <c r="E4847" s="3"/>
      <c r="F4847" s="3"/>
      <c r="G4847" s="3"/>
      <c r="I4847" s="143"/>
      <c r="J4847" s="143"/>
      <c r="K4847" s="143"/>
      <c r="L4847" s="143"/>
      <c r="M4847" s="237"/>
      <c r="N4847" s="143"/>
      <c r="O4847" s="143"/>
      <c r="P4847" s="143"/>
      <c r="Q4847" s="143"/>
      <c r="R4847" s="143"/>
      <c r="S4847" s="143"/>
      <c r="T4847" s="143"/>
      <c r="U4847" s="143"/>
      <c r="V4847" s="143"/>
      <c r="W4847" s="90">
        <f>IF(AND($AM$17&gt;=$X4847,$AM$17&lt;=$Y4847),'TARIFA ENTREGA A DIRECCION USD'!A4847,$W4848)</f>
        <v>0</v>
      </c>
      <c r="X4847" s="90">
        <v>4838.0010000000002</v>
      </c>
      <c r="Y4847" s="90">
        <v>4839</v>
      </c>
      <c r="Z4847" s="144"/>
    </row>
    <row r="4848" spans="1:26" x14ac:dyDescent="0.2">
      <c r="A4848" s="3"/>
      <c r="B4848" s="3"/>
      <c r="C4848" s="3"/>
      <c r="D4848" s="3"/>
      <c r="E4848" s="3"/>
      <c r="F4848" s="3"/>
      <c r="G4848" s="3"/>
      <c r="I4848" s="143"/>
      <c r="J4848" s="143"/>
      <c r="K4848" s="143"/>
      <c r="L4848" s="143"/>
      <c r="M4848" s="237"/>
      <c r="N4848" s="143"/>
      <c r="O4848" s="143"/>
      <c r="P4848" s="143"/>
      <c r="Q4848" s="143"/>
      <c r="R4848" s="143"/>
      <c r="S4848" s="143"/>
      <c r="T4848" s="143"/>
      <c r="U4848" s="143"/>
      <c r="V4848" s="143"/>
      <c r="W4848" s="90">
        <f>IF(AND($AM$17&gt;=$X4848,$AM$17&lt;=$Y4848),'TARIFA ENTREGA A DIRECCION USD'!A4848,$W4849)</f>
        <v>0</v>
      </c>
      <c r="X4848" s="90">
        <v>4839.0010000000002</v>
      </c>
      <c r="Y4848" s="90">
        <v>4840</v>
      </c>
      <c r="Z4848" s="144"/>
    </row>
    <row r="4849" spans="1:26" x14ac:dyDescent="0.2">
      <c r="A4849" s="3"/>
      <c r="B4849" s="3"/>
      <c r="C4849" s="3"/>
      <c r="D4849" s="3"/>
      <c r="E4849" s="3"/>
      <c r="F4849" s="3"/>
      <c r="G4849" s="3"/>
      <c r="I4849" s="143"/>
      <c r="J4849" s="143"/>
      <c r="K4849" s="143"/>
      <c r="L4849" s="143"/>
      <c r="M4849" s="237"/>
      <c r="N4849" s="143"/>
      <c r="O4849" s="143"/>
      <c r="P4849" s="143"/>
      <c r="Q4849" s="143"/>
      <c r="R4849" s="143"/>
      <c r="S4849" s="143"/>
      <c r="T4849" s="143"/>
      <c r="U4849" s="143"/>
      <c r="V4849" s="143"/>
      <c r="W4849" s="90">
        <f>IF(AND($AM$17&gt;=$X4849,$AM$17&lt;=$Y4849),'TARIFA ENTREGA A DIRECCION USD'!A4849,$W4850)</f>
        <v>0</v>
      </c>
      <c r="X4849" s="90">
        <v>4840.0010000000002</v>
      </c>
      <c r="Y4849" s="90">
        <v>4841</v>
      </c>
      <c r="Z4849" s="144"/>
    </row>
    <row r="4850" spans="1:26" x14ac:dyDescent="0.2">
      <c r="A4850" s="3"/>
      <c r="B4850" s="3"/>
      <c r="C4850" s="3"/>
      <c r="D4850" s="3"/>
      <c r="E4850" s="3"/>
      <c r="F4850" s="3"/>
      <c r="G4850" s="3"/>
      <c r="I4850" s="143"/>
      <c r="J4850" s="143"/>
      <c r="K4850" s="143"/>
      <c r="L4850" s="143"/>
      <c r="M4850" s="237"/>
      <c r="N4850" s="143"/>
      <c r="O4850" s="143"/>
      <c r="P4850" s="143"/>
      <c r="Q4850" s="143"/>
      <c r="R4850" s="143"/>
      <c r="S4850" s="143"/>
      <c r="T4850" s="143"/>
      <c r="U4850" s="143"/>
      <c r="V4850" s="143"/>
      <c r="W4850" s="90">
        <f>IF(AND($AM$17&gt;=$X4850,$AM$17&lt;=$Y4850),'TARIFA ENTREGA A DIRECCION USD'!A4850,$W4851)</f>
        <v>0</v>
      </c>
      <c r="X4850" s="90">
        <v>4841.0010000000002</v>
      </c>
      <c r="Y4850" s="90">
        <v>4842</v>
      </c>
      <c r="Z4850" s="144"/>
    </row>
    <row r="4851" spans="1:26" x14ac:dyDescent="0.2">
      <c r="A4851" s="3"/>
      <c r="B4851" s="3"/>
      <c r="C4851" s="3"/>
      <c r="D4851" s="3"/>
      <c r="E4851" s="3"/>
      <c r="F4851" s="3"/>
      <c r="G4851" s="3"/>
      <c r="I4851" s="143"/>
      <c r="J4851" s="143"/>
      <c r="K4851" s="143"/>
      <c r="L4851" s="143"/>
      <c r="M4851" s="237"/>
      <c r="N4851" s="143"/>
      <c r="O4851" s="143"/>
      <c r="P4851" s="143"/>
      <c r="Q4851" s="143"/>
      <c r="R4851" s="143"/>
      <c r="S4851" s="143"/>
      <c r="T4851" s="143"/>
      <c r="U4851" s="143"/>
      <c r="V4851" s="143"/>
      <c r="W4851" s="90">
        <f>IF(AND($AM$17&gt;=$X4851,$AM$17&lt;=$Y4851),'TARIFA ENTREGA A DIRECCION USD'!A4851,$W4852)</f>
        <v>0</v>
      </c>
      <c r="X4851" s="90">
        <v>4842.0010000000002</v>
      </c>
      <c r="Y4851" s="90">
        <v>4843</v>
      </c>
      <c r="Z4851" s="144"/>
    </row>
    <row r="4852" spans="1:26" x14ac:dyDescent="0.2">
      <c r="A4852" s="3"/>
      <c r="B4852" s="3"/>
      <c r="C4852" s="3"/>
      <c r="D4852" s="3"/>
      <c r="E4852" s="3"/>
      <c r="F4852" s="3"/>
      <c r="G4852" s="3"/>
      <c r="I4852" s="143"/>
      <c r="J4852" s="143"/>
      <c r="K4852" s="143"/>
      <c r="L4852" s="143"/>
      <c r="M4852" s="237"/>
      <c r="N4852" s="143"/>
      <c r="O4852" s="143"/>
      <c r="P4852" s="143"/>
      <c r="Q4852" s="143"/>
      <c r="R4852" s="143"/>
      <c r="S4852" s="143"/>
      <c r="T4852" s="143"/>
      <c r="U4852" s="143"/>
      <c r="V4852" s="143"/>
      <c r="W4852" s="90">
        <f>IF(AND($AM$17&gt;=$X4852,$AM$17&lt;=$Y4852),'TARIFA ENTREGA A DIRECCION USD'!A4852,$W4853)</f>
        <v>0</v>
      </c>
      <c r="X4852" s="90">
        <v>4843.0010000000002</v>
      </c>
      <c r="Y4852" s="90">
        <v>4844</v>
      </c>
      <c r="Z4852" s="144"/>
    </row>
    <row r="4853" spans="1:26" x14ac:dyDescent="0.2">
      <c r="A4853" s="3"/>
      <c r="B4853" s="3"/>
      <c r="C4853" s="3"/>
      <c r="D4853" s="3"/>
      <c r="E4853" s="3"/>
      <c r="F4853" s="3"/>
      <c r="G4853" s="3"/>
      <c r="I4853" s="143"/>
      <c r="J4853" s="143"/>
      <c r="K4853" s="143"/>
      <c r="L4853" s="143"/>
      <c r="M4853" s="237"/>
      <c r="N4853" s="143"/>
      <c r="O4853" s="143"/>
      <c r="P4853" s="143"/>
      <c r="Q4853" s="143"/>
      <c r="R4853" s="143"/>
      <c r="S4853" s="143"/>
      <c r="T4853" s="143"/>
      <c r="U4853" s="143"/>
      <c r="V4853" s="143"/>
      <c r="W4853" s="90">
        <f>IF(AND($AM$17&gt;=$X4853,$AM$17&lt;=$Y4853),'TARIFA ENTREGA A DIRECCION USD'!A4853,$W4854)</f>
        <v>0</v>
      </c>
      <c r="X4853" s="90">
        <v>4844.0010000000002</v>
      </c>
      <c r="Y4853" s="90">
        <v>4845</v>
      </c>
      <c r="Z4853" s="144"/>
    </row>
    <row r="4854" spans="1:26" x14ac:dyDescent="0.2">
      <c r="A4854" s="3"/>
      <c r="B4854" s="3"/>
      <c r="C4854" s="3"/>
      <c r="D4854" s="3"/>
      <c r="E4854" s="3"/>
      <c r="F4854" s="3"/>
      <c r="G4854" s="3"/>
      <c r="I4854" s="143"/>
      <c r="J4854" s="143"/>
      <c r="K4854" s="143"/>
      <c r="L4854" s="143"/>
      <c r="M4854" s="237"/>
      <c r="N4854" s="143"/>
      <c r="O4854" s="143"/>
      <c r="P4854" s="143"/>
      <c r="Q4854" s="143"/>
      <c r="R4854" s="143"/>
      <c r="S4854" s="143"/>
      <c r="T4854" s="143"/>
      <c r="U4854" s="143"/>
      <c r="V4854" s="143"/>
      <c r="W4854" s="90">
        <f>IF(AND($AM$17&gt;=$X4854,$AM$17&lt;=$Y4854),'TARIFA ENTREGA A DIRECCION USD'!A4854,$W4855)</f>
        <v>0</v>
      </c>
      <c r="X4854" s="90">
        <v>4845.0010000000002</v>
      </c>
      <c r="Y4854" s="90">
        <v>4846</v>
      </c>
      <c r="Z4854" s="144"/>
    </row>
    <row r="4855" spans="1:26" x14ac:dyDescent="0.2">
      <c r="A4855" s="3"/>
      <c r="B4855" s="3"/>
      <c r="C4855" s="3"/>
      <c r="D4855" s="3"/>
      <c r="E4855" s="3"/>
      <c r="F4855" s="3"/>
      <c r="G4855" s="3"/>
      <c r="I4855" s="143"/>
      <c r="J4855" s="143"/>
      <c r="K4855" s="143"/>
      <c r="L4855" s="143"/>
      <c r="M4855" s="237"/>
      <c r="N4855" s="143"/>
      <c r="O4855" s="143"/>
      <c r="P4855" s="143"/>
      <c r="Q4855" s="143"/>
      <c r="R4855" s="143"/>
      <c r="S4855" s="143"/>
      <c r="T4855" s="143"/>
      <c r="U4855" s="143"/>
      <c r="V4855" s="143"/>
      <c r="W4855" s="90">
        <f>IF(AND($AM$17&gt;=$X4855,$AM$17&lt;=$Y4855),'TARIFA ENTREGA A DIRECCION USD'!A4855,$W4856)</f>
        <v>0</v>
      </c>
      <c r="X4855" s="90">
        <v>4846.0010000000002</v>
      </c>
      <c r="Y4855" s="90">
        <v>4847</v>
      </c>
      <c r="Z4855" s="144"/>
    </row>
    <row r="4856" spans="1:26" x14ac:dyDescent="0.2">
      <c r="A4856" s="3"/>
      <c r="B4856" s="3"/>
      <c r="C4856" s="3"/>
      <c r="D4856" s="3"/>
      <c r="E4856" s="3"/>
      <c r="F4856" s="3"/>
      <c r="G4856" s="3"/>
      <c r="I4856" s="143"/>
      <c r="J4856" s="143"/>
      <c r="K4856" s="143"/>
      <c r="L4856" s="143"/>
      <c r="M4856" s="237"/>
      <c r="N4856" s="143"/>
      <c r="O4856" s="143"/>
      <c r="P4856" s="143"/>
      <c r="Q4856" s="143"/>
      <c r="R4856" s="143"/>
      <c r="S4856" s="143"/>
      <c r="T4856" s="143"/>
      <c r="U4856" s="143"/>
      <c r="V4856" s="143"/>
      <c r="W4856" s="90">
        <f>IF(AND($AM$17&gt;=$X4856,$AM$17&lt;=$Y4856),'TARIFA ENTREGA A DIRECCION USD'!A4856,$W4857)</f>
        <v>0</v>
      </c>
      <c r="X4856" s="90">
        <v>4847.0010000000002</v>
      </c>
      <c r="Y4856" s="90">
        <v>4848</v>
      </c>
      <c r="Z4856" s="144"/>
    </row>
    <row r="4857" spans="1:26" x14ac:dyDescent="0.2">
      <c r="A4857" s="3"/>
      <c r="B4857" s="3"/>
      <c r="C4857" s="3"/>
      <c r="D4857" s="3"/>
      <c r="E4857" s="3"/>
      <c r="F4857" s="3"/>
      <c r="G4857" s="3"/>
      <c r="I4857" s="143"/>
      <c r="J4857" s="143"/>
      <c r="K4857" s="143"/>
      <c r="L4857" s="143"/>
      <c r="M4857" s="237"/>
      <c r="N4857" s="143"/>
      <c r="O4857" s="143"/>
      <c r="P4857" s="143"/>
      <c r="Q4857" s="143"/>
      <c r="R4857" s="143"/>
      <c r="S4857" s="143"/>
      <c r="T4857" s="143"/>
      <c r="U4857" s="143"/>
      <c r="V4857" s="143"/>
      <c r="W4857" s="90">
        <f>IF(AND($AM$17&gt;=$X4857,$AM$17&lt;=$Y4857),'TARIFA ENTREGA A DIRECCION USD'!A4857,$W4858)</f>
        <v>0</v>
      </c>
      <c r="X4857" s="90">
        <v>4848.0010000000002</v>
      </c>
      <c r="Y4857" s="90">
        <v>4849</v>
      </c>
      <c r="Z4857" s="144"/>
    </row>
    <row r="4858" spans="1:26" x14ac:dyDescent="0.2">
      <c r="A4858" s="3"/>
      <c r="B4858" s="3"/>
      <c r="C4858" s="3"/>
      <c r="D4858" s="3"/>
      <c r="E4858" s="3"/>
      <c r="F4858" s="3"/>
      <c r="G4858" s="3"/>
      <c r="I4858" s="143"/>
      <c r="J4858" s="143"/>
      <c r="K4858" s="143"/>
      <c r="L4858" s="143"/>
      <c r="M4858" s="237"/>
      <c r="N4858" s="143"/>
      <c r="O4858" s="143"/>
      <c r="P4858" s="143"/>
      <c r="Q4858" s="143"/>
      <c r="R4858" s="143"/>
      <c r="S4858" s="143"/>
      <c r="T4858" s="143"/>
      <c r="U4858" s="143"/>
      <c r="V4858" s="143"/>
      <c r="W4858" s="90">
        <f>IF(AND($AM$17&gt;=$X4858,$AM$17&lt;=$Y4858),'TARIFA ENTREGA A DIRECCION USD'!A4858,$W4859)</f>
        <v>0</v>
      </c>
      <c r="X4858" s="90">
        <v>4849.0010000000002</v>
      </c>
      <c r="Y4858" s="90">
        <v>4850</v>
      </c>
      <c r="Z4858" s="144"/>
    </row>
    <row r="4859" spans="1:26" x14ac:dyDescent="0.2">
      <c r="A4859" s="3"/>
      <c r="B4859" s="3"/>
      <c r="C4859" s="3"/>
      <c r="D4859" s="3"/>
      <c r="E4859" s="3"/>
      <c r="F4859" s="3"/>
      <c r="G4859" s="3"/>
      <c r="I4859" s="143"/>
      <c r="J4859" s="143"/>
      <c r="K4859" s="143"/>
      <c r="L4859" s="143"/>
      <c r="M4859" s="237"/>
      <c r="N4859" s="143"/>
      <c r="O4859" s="143"/>
      <c r="P4859" s="143"/>
      <c r="Q4859" s="143"/>
      <c r="R4859" s="143"/>
      <c r="S4859" s="143"/>
      <c r="T4859" s="143"/>
      <c r="U4859" s="143"/>
      <c r="V4859" s="143"/>
      <c r="W4859" s="90">
        <f>IF(AND($AM$17&gt;=$X4859,$AM$17&lt;=$Y4859),'TARIFA ENTREGA A DIRECCION USD'!A4859,$W4860)</f>
        <v>0</v>
      </c>
      <c r="X4859" s="90">
        <v>4850.0010000000002</v>
      </c>
      <c r="Y4859" s="90">
        <v>4851</v>
      </c>
      <c r="Z4859" s="144"/>
    </row>
    <row r="4860" spans="1:26" x14ac:dyDescent="0.2">
      <c r="A4860" s="3"/>
      <c r="B4860" s="3"/>
      <c r="C4860" s="3"/>
      <c r="D4860" s="3"/>
      <c r="E4860" s="3"/>
      <c r="F4860" s="3"/>
      <c r="G4860" s="3"/>
      <c r="I4860" s="143"/>
      <c r="J4860" s="143"/>
      <c r="K4860" s="143"/>
      <c r="L4860" s="143"/>
      <c r="M4860" s="237"/>
      <c r="N4860" s="143"/>
      <c r="O4860" s="143"/>
      <c r="P4860" s="143"/>
      <c r="Q4860" s="143"/>
      <c r="R4860" s="143"/>
      <c r="S4860" s="143"/>
      <c r="T4860" s="143"/>
      <c r="U4860" s="143"/>
      <c r="V4860" s="143"/>
      <c r="W4860" s="90">
        <f>IF(AND($AM$17&gt;=$X4860,$AM$17&lt;=$Y4860),'TARIFA ENTREGA A DIRECCION USD'!A4860,$W4861)</f>
        <v>0</v>
      </c>
      <c r="X4860" s="90">
        <v>4851.0010000000002</v>
      </c>
      <c r="Y4860" s="90">
        <v>4852</v>
      </c>
      <c r="Z4860" s="144"/>
    </row>
    <row r="4861" spans="1:26" x14ac:dyDescent="0.2">
      <c r="A4861" s="3"/>
      <c r="B4861" s="3"/>
      <c r="C4861" s="3"/>
      <c r="D4861" s="3"/>
      <c r="E4861" s="3"/>
      <c r="F4861" s="3"/>
      <c r="G4861" s="3"/>
      <c r="I4861" s="143"/>
      <c r="J4861" s="143"/>
      <c r="K4861" s="143"/>
      <c r="L4861" s="143"/>
      <c r="M4861" s="237"/>
      <c r="N4861" s="143"/>
      <c r="O4861" s="143"/>
      <c r="P4861" s="143"/>
      <c r="Q4861" s="143"/>
      <c r="R4861" s="143"/>
      <c r="S4861" s="143"/>
      <c r="T4861" s="143"/>
      <c r="U4861" s="143"/>
      <c r="V4861" s="143"/>
      <c r="W4861" s="90">
        <f>IF(AND($AM$17&gt;=$X4861,$AM$17&lt;=$Y4861),'TARIFA ENTREGA A DIRECCION USD'!A4861,$W4862)</f>
        <v>0</v>
      </c>
      <c r="X4861" s="90">
        <v>4852.0010000000002</v>
      </c>
      <c r="Y4861" s="90">
        <v>4853</v>
      </c>
      <c r="Z4861" s="144"/>
    </row>
    <row r="4862" spans="1:26" x14ac:dyDescent="0.2">
      <c r="A4862" s="3"/>
      <c r="B4862" s="3"/>
      <c r="C4862" s="3"/>
      <c r="D4862" s="3"/>
      <c r="E4862" s="3"/>
      <c r="F4862" s="3"/>
      <c r="G4862" s="3"/>
      <c r="I4862" s="143"/>
      <c r="J4862" s="143"/>
      <c r="K4862" s="143"/>
      <c r="L4862" s="143"/>
      <c r="M4862" s="237"/>
      <c r="N4862" s="143"/>
      <c r="O4862" s="143"/>
      <c r="P4862" s="143"/>
      <c r="Q4862" s="143"/>
      <c r="R4862" s="143"/>
      <c r="S4862" s="143"/>
      <c r="T4862" s="143"/>
      <c r="U4862" s="143"/>
      <c r="V4862" s="143"/>
      <c r="W4862" s="90">
        <f>IF(AND($AM$17&gt;=$X4862,$AM$17&lt;=$Y4862),'TARIFA ENTREGA A DIRECCION USD'!A4862,$W4863)</f>
        <v>0</v>
      </c>
      <c r="X4862" s="90">
        <v>4853.0010000000002</v>
      </c>
      <c r="Y4862" s="90">
        <v>4854</v>
      </c>
      <c r="Z4862" s="144"/>
    </row>
    <row r="4863" spans="1:26" x14ac:dyDescent="0.2">
      <c r="A4863" s="3"/>
      <c r="B4863" s="3"/>
      <c r="C4863" s="3"/>
      <c r="D4863" s="3"/>
      <c r="E4863" s="3"/>
      <c r="F4863" s="3"/>
      <c r="G4863" s="3"/>
      <c r="I4863" s="143"/>
      <c r="J4863" s="143"/>
      <c r="K4863" s="143"/>
      <c r="L4863" s="143"/>
      <c r="M4863" s="237"/>
      <c r="N4863" s="143"/>
      <c r="O4863" s="143"/>
      <c r="P4863" s="143"/>
      <c r="Q4863" s="143"/>
      <c r="R4863" s="143"/>
      <c r="S4863" s="143"/>
      <c r="T4863" s="143"/>
      <c r="U4863" s="143"/>
      <c r="V4863" s="143"/>
      <c r="W4863" s="90">
        <f>IF(AND($AM$17&gt;=$X4863,$AM$17&lt;=$Y4863),'TARIFA ENTREGA A DIRECCION USD'!A4863,$W4864)</f>
        <v>0</v>
      </c>
      <c r="X4863" s="90">
        <v>4854.0010000000002</v>
      </c>
      <c r="Y4863" s="90">
        <v>4855</v>
      </c>
      <c r="Z4863" s="144"/>
    </row>
    <row r="4864" spans="1:26" x14ac:dyDescent="0.2">
      <c r="A4864" s="3"/>
      <c r="B4864" s="3"/>
      <c r="C4864" s="3"/>
      <c r="D4864" s="3"/>
      <c r="E4864" s="3"/>
      <c r="F4864" s="3"/>
      <c r="G4864" s="3"/>
      <c r="I4864" s="143"/>
      <c r="J4864" s="143"/>
      <c r="K4864" s="143"/>
      <c r="L4864" s="143"/>
      <c r="M4864" s="237"/>
      <c r="N4864" s="143"/>
      <c r="O4864" s="143"/>
      <c r="P4864" s="143"/>
      <c r="Q4864" s="143"/>
      <c r="R4864" s="143"/>
      <c r="S4864" s="143"/>
      <c r="T4864" s="143"/>
      <c r="U4864" s="143"/>
      <c r="V4864" s="143"/>
      <c r="W4864" s="90">
        <f>IF(AND($AM$17&gt;=$X4864,$AM$17&lt;=$Y4864),'TARIFA ENTREGA A DIRECCION USD'!A4864,$W4865)</f>
        <v>0</v>
      </c>
      <c r="X4864" s="90">
        <v>4855.0010000000002</v>
      </c>
      <c r="Y4864" s="90">
        <v>4856</v>
      </c>
      <c r="Z4864" s="144"/>
    </row>
    <row r="4865" spans="1:26" x14ac:dyDescent="0.2">
      <c r="A4865" s="3"/>
      <c r="B4865" s="3"/>
      <c r="C4865" s="3"/>
      <c r="D4865" s="3"/>
      <c r="E4865" s="3"/>
      <c r="F4865" s="3"/>
      <c r="G4865" s="3"/>
      <c r="I4865" s="143"/>
      <c r="J4865" s="143"/>
      <c r="K4865" s="143"/>
      <c r="L4865" s="143"/>
      <c r="M4865" s="237"/>
      <c r="N4865" s="143"/>
      <c r="O4865" s="143"/>
      <c r="P4865" s="143"/>
      <c r="Q4865" s="143"/>
      <c r="R4865" s="143"/>
      <c r="S4865" s="143"/>
      <c r="T4865" s="143"/>
      <c r="U4865" s="143"/>
      <c r="V4865" s="143"/>
      <c r="W4865" s="90">
        <f>IF(AND($AM$17&gt;=$X4865,$AM$17&lt;=$Y4865),'TARIFA ENTREGA A DIRECCION USD'!A4865,$W4866)</f>
        <v>0</v>
      </c>
      <c r="X4865" s="90">
        <v>4856.0010000000002</v>
      </c>
      <c r="Y4865" s="90">
        <v>4857</v>
      </c>
      <c r="Z4865" s="144"/>
    </row>
    <row r="4866" spans="1:26" x14ac:dyDescent="0.2">
      <c r="A4866" s="3"/>
      <c r="B4866" s="3"/>
      <c r="C4866" s="3"/>
      <c r="D4866" s="3"/>
      <c r="E4866" s="3"/>
      <c r="F4866" s="3"/>
      <c r="G4866" s="3"/>
      <c r="I4866" s="143"/>
      <c r="J4866" s="143"/>
      <c r="K4866" s="143"/>
      <c r="L4866" s="143"/>
      <c r="M4866" s="237"/>
      <c r="N4866" s="143"/>
      <c r="O4866" s="143"/>
      <c r="P4866" s="143"/>
      <c r="Q4866" s="143"/>
      <c r="R4866" s="143"/>
      <c r="S4866" s="143"/>
      <c r="T4866" s="143"/>
      <c r="U4866" s="143"/>
      <c r="V4866" s="143"/>
      <c r="W4866" s="90">
        <f>IF(AND($AM$17&gt;=$X4866,$AM$17&lt;=$Y4866),'TARIFA ENTREGA A DIRECCION USD'!A4866,$W4867)</f>
        <v>0</v>
      </c>
      <c r="X4866" s="90">
        <v>4857.0010000000002</v>
      </c>
      <c r="Y4866" s="90">
        <v>4858</v>
      </c>
      <c r="Z4866" s="144"/>
    </row>
    <row r="4867" spans="1:26" x14ac:dyDescent="0.2">
      <c r="A4867" s="3"/>
      <c r="B4867" s="3"/>
      <c r="C4867" s="3"/>
      <c r="D4867" s="3"/>
      <c r="E4867" s="3"/>
      <c r="F4867" s="3"/>
      <c r="G4867" s="3"/>
      <c r="I4867" s="143"/>
      <c r="J4867" s="143"/>
      <c r="K4867" s="143"/>
      <c r="L4867" s="143"/>
      <c r="M4867" s="237"/>
      <c r="N4867" s="143"/>
      <c r="O4867" s="143"/>
      <c r="P4867" s="143"/>
      <c r="Q4867" s="143"/>
      <c r="R4867" s="143"/>
      <c r="S4867" s="143"/>
      <c r="T4867" s="143"/>
      <c r="U4867" s="143"/>
      <c r="V4867" s="143"/>
      <c r="W4867" s="90">
        <f>IF(AND($AM$17&gt;=$X4867,$AM$17&lt;=$Y4867),'TARIFA ENTREGA A DIRECCION USD'!A4867,$W4868)</f>
        <v>0</v>
      </c>
      <c r="X4867" s="90">
        <v>4858.0010000000002</v>
      </c>
      <c r="Y4867" s="90">
        <v>4859</v>
      </c>
      <c r="Z4867" s="144"/>
    </row>
    <row r="4868" spans="1:26" x14ac:dyDescent="0.2">
      <c r="A4868" s="3"/>
      <c r="B4868" s="3"/>
      <c r="C4868" s="3"/>
      <c r="D4868" s="3"/>
      <c r="E4868" s="3"/>
      <c r="F4868" s="3"/>
      <c r="G4868" s="3"/>
      <c r="I4868" s="143"/>
      <c r="J4868" s="143"/>
      <c r="K4868" s="143"/>
      <c r="L4868" s="143"/>
      <c r="M4868" s="237"/>
      <c r="N4868" s="143"/>
      <c r="O4868" s="143"/>
      <c r="P4868" s="143"/>
      <c r="Q4868" s="143"/>
      <c r="R4868" s="143"/>
      <c r="S4868" s="143"/>
      <c r="T4868" s="143"/>
      <c r="U4868" s="143"/>
      <c r="V4868" s="143"/>
      <c r="W4868" s="90">
        <f>IF(AND($AM$17&gt;=$X4868,$AM$17&lt;=$Y4868),'TARIFA ENTREGA A DIRECCION USD'!A4868,$W4869)</f>
        <v>0</v>
      </c>
      <c r="X4868" s="90">
        <v>4859.0010000000002</v>
      </c>
      <c r="Y4868" s="90">
        <v>4860</v>
      </c>
      <c r="Z4868" s="144"/>
    </row>
    <row r="4869" spans="1:26" x14ac:dyDescent="0.2">
      <c r="A4869" s="3"/>
      <c r="B4869" s="3"/>
      <c r="C4869" s="3"/>
      <c r="D4869" s="3"/>
      <c r="E4869" s="3"/>
      <c r="F4869" s="3"/>
      <c r="G4869" s="3"/>
      <c r="I4869" s="143"/>
      <c r="J4869" s="143"/>
      <c r="K4869" s="143"/>
      <c r="L4869" s="143"/>
      <c r="M4869" s="237"/>
      <c r="N4869" s="143"/>
      <c r="O4869" s="143"/>
      <c r="P4869" s="143"/>
      <c r="Q4869" s="143"/>
      <c r="R4869" s="143"/>
      <c r="S4869" s="143"/>
      <c r="T4869" s="143"/>
      <c r="U4869" s="143"/>
      <c r="V4869" s="143"/>
      <c r="W4869" s="90">
        <f>IF(AND($AM$17&gt;=$X4869,$AM$17&lt;=$Y4869),'TARIFA ENTREGA A DIRECCION USD'!A4869,$W4870)</f>
        <v>0</v>
      </c>
      <c r="X4869" s="90">
        <v>4860.0010000000002</v>
      </c>
      <c r="Y4869" s="90">
        <v>4861</v>
      </c>
      <c r="Z4869" s="144"/>
    </row>
    <row r="4870" spans="1:26" x14ac:dyDescent="0.2">
      <c r="A4870" s="3"/>
      <c r="B4870" s="3"/>
      <c r="C4870" s="3"/>
      <c r="D4870" s="3"/>
      <c r="E4870" s="3"/>
      <c r="F4870" s="3"/>
      <c r="G4870" s="3"/>
      <c r="I4870" s="143"/>
      <c r="J4870" s="143"/>
      <c r="K4870" s="143"/>
      <c r="L4870" s="143"/>
      <c r="M4870" s="237"/>
      <c r="N4870" s="143"/>
      <c r="O4870" s="143"/>
      <c r="P4870" s="143"/>
      <c r="Q4870" s="143"/>
      <c r="R4870" s="143"/>
      <c r="S4870" s="143"/>
      <c r="T4870" s="143"/>
      <c r="U4870" s="143"/>
      <c r="V4870" s="143"/>
      <c r="W4870" s="90">
        <f>IF(AND($AM$17&gt;=$X4870,$AM$17&lt;=$Y4870),'TARIFA ENTREGA A DIRECCION USD'!A4870,$W4871)</f>
        <v>0</v>
      </c>
      <c r="X4870" s="90">
        <v>4861.0010000000002</v>
      </c>
      <c r="Y4870" s="90">
        <v>4862</v>
      </c>
      <c r="Z4870" s="144"/>
    </row>
    <row r="4871" spans="1:26" x14ac:dyDescent="0.2">
      <c r="A4871" s="3"/>
      <c r="B4871" s="3"/>
      <c r="C4871" s="3"/>
      <c r="D4871" s="3"/>
      <c r="E4871" s="3"/>
      <c r="F4871" s="3"/>
      <c r="G4871" s="3"/>
      <c r="I4871" s="143"/>
      <c r="J4871" s="143"/>
      <c r="K4871" s="143"/>
      <c r="L4871" s="143"/>
      <c r="M4871" s="237"/>
      <c r="N4871" s="143"/>
      <c r="O4871" s="143"/>
      <c r="P4871" s="143"/>
      <c r="Q4871" s="143"/>
      <c r="R4871" s="143"/>
      <c r="S4871" s="143"/>
      <c r="T4871" s="143"/>
      <c r="U4871" s="143"/>
      <c r="V4871" s="143"/>
      <c r="W4871" s="90">
        <f>IF(AND($AM$17&gt;=$X4871,$AM$17&lt;=$Y4871),'TARIFA ENTREGA A DIRECCION USD'!A4871,$W4872)</f>
        <v>0</v>
      </c>
      <c r="X4871" s="90">
        <v>4862.0010000000002</v>
      </c>
      <c r="Y4871" s="90">
        <v>4863</v>
      </c>
      <c r="Z4871" s="144"/>
    </row>
    <row r="4872" spans="1:26" x14ac:dyDescent="0.2">
      <c r="A4872" s="3"/>
      <c r="B4872" s="3"/>
      <c r="C4872" s="3"/>
      <c r="D4872" s="3"/>
      <c r="E4872" s="3"/>
      <c r="F4872" s="3"/>
      <c r="G4872" s="3"/>
      <c r="I4872" s="143"/>
      <c r="J4872" s="143"/>
      <c r="K4872" s="143"/>
      <c r="L4872" s="143"/>
      <c r="M4872" s="237"/>
      <c r="N4872" s="143"/>
      <c r="O4872" s="143"/>
      <c r="P4872" s="143"/>
      <c r="Q4872" s="143"/>
      <c r="R4872" s="143"/>
      <c r="S4872" s="143"/>
      <c r="T4872" s="143"/>
      <c r="U4872" s="143"/>
      <c r="V4872" s="143"/>
      <c r="W4872" s="90">
        <f>IF(AND($AM$17&gt;=$X4872,$AM$17&lt;=$Y4872),'TARIFA ENTREGA A DIRECCION USD'!A4872,$W4873)</f>
        <v>0</v>
      </c>
      <c r="X4872" s="90">
        <v>4863.0010000000002</v>
      </c>
      <c r="Y4872" s="90">
        <v>4864</v>
      </c>
      <c r="Z4872" s="144"/>
    </row>
    <row r="4873" spans="1:26" x14ac:dyDescent="0.2">
      <c r="A4873" s="3"/>
      <c r="B4873" s="3"/>
      <c r="C4873" s="3"/>
      <c r="D4873" s="3"/>
      <c r="E4873" s="3"/>
      <c r="F4873" s="3"/>
      <c r="G4873" s="3"/>
      <c r="I4873" s="143"/>
      <c r="J4873" s="143"/>
      <c r="K4873" s="143"/>
      <c r="L4873" s="143"/>
      <c r="M4873" s="237"/>
      <c r="N4873" s="143"/>
      <c r="O4873" s="143"/>
      <c r="P4873" s="143"/>
      <c r="Q4873" s="143"/>
      <c r="R4873" s="143"/>
      <c r="S4873" s="143"/>
      <c r="T4873" s="143"/>
      <c r="U4873" s="143"/>
      <c r="V4873" s="143"/>
      <c r="W4873" s="90">
        <f>IF(AND($AM$17&gt;=$X4873,$AM$17&lt;=$Y4873),'TARIFA ENTREGA A DIRECCION USD'!A4873,$W4874)</f>
        <v>0</v>
      </c>
      <c r="X4873" s="90">
        <v>4864.0010000000002</v>
      </c>
      <c r="Y4873" s="90">
        <v>4865</v>
      </c>
      <c r="Z4873" s="144"/>
    </row>
    <row r="4874" spans="1:26" x14ac:dyDescent="0.2">
      <c r="A4874" s="3"/>
      <c r="B4874" s="3"/>
      <c r="C4874" s="3"/>
      <c r="D4874" s="3"/>
      <c r="E4874" s="3"/>
      <c r="F4874" s="3"/>
      <c r="G4874" s="3"/>
      <c r="I4874" s="143"/>
      <c r="J4874" s="143"/>
      <c r="K4874" s="143"/>
      <c r="L4874" s="143"/>
      <c r="M4874" s="237"/>
      <c r="N4874" s="143"/>
      <c r="O4874" s="143"/>
      <c r="P4874" s="143"/>
      <c r="Q4874" s="143"/>
      <c r="R4874" s="143"/>
      <c r="S4874" s="143"/>
      <c r="T4874" s="143"/>
      <c r="U4874" s="143"/>
      <c r="V4874" s="143"/>
      <c r="W4874" s="90">
        <f>IF(AND($AM$17&gt;=$X4874,$AM$17&lt;=$Y4874),'TARIFA ENTREGA A DIRECCION USD'!A4874,$W4875)</f>
        <v>0</v>
      </c>
      <c r="X4874" s="90">
        <v>4865.0010000000002</v>
      </c>
      <c r="Y4874" s="90">
        <v>4866</v>
      </c>
      <c r="Z4874" s="144"/>
    </row>
    <row r="4875" spans="1:26" x14ac:dyDescent="0.2">
      <c r="A4875" s="3"/>
      <c r="B4875" s="3"/>
      <c r="C4875" s="3"/>
      <c r="D4875" s="3"/>
      <c r="E4875" s="3"/>
      <c r="F4875" s="3"/>
      <c r="G4875" s="3"/>
      <c r="I4875" s="143"/>
      <c r="J4875" s="143"/>
      <c r="K4875" s="143"/>
      <c r="L4875" s="143"/>
      <c r="M4875" s="237"/>
      <c r="N4875" s="143"/>
      <c r="O4875" s="143"/>
      <c r="P4875" s="143"/>
      <c r="Q4875" s="143"/>
      <c r="R4875" s="143"/>
      <c r="S4875" s="143"/>
      <c r="T4875" s="143"/>
      <c r="U4875" s="143"/>
      <c r="V4875" s="143"/>
      <c r="W4875" s="90">
        <f>IF(AND($AM$17&gt;=$X4875,$AM$17&lt;=$Y4875),'TARIFA ENTREGA A DIRECCION USD'!A4875,$W4876)</f>
        <v>0</v>
      </c>
      <c r="X4875" s="90">
        <v>4866.0010000000002</v>
      </c>
      <c r="Y4875" s="90">
        <v>4867</v>
      </c>
      <c r="Z4875" s="144"/>
    </row>
    <row r="4876" spans="1:26" x14ac:dyDescent="0.2">
      <c r="A4876" s="3"/>
      <c r="B4876" s="3"/>
      <c r="C4876" s="3"/>
      <c r="D4876" s="3"/>
      <c r="E4876" s="3"/>
      <c r="F4876" s="3"/>
      <c r="G4876" s="3"/>
      <c r="I4876" s="143"/>
      <c r="J4876" s="143"/>
      <c r="K4876" s="143"/>
      <c r="L4876" s="143"/>
      <c r="M4876" s="237"/>
      <c r="N4876" s="143"/>
      <c r="O4876" s="143"/>
      <c r="P4876" s="143"/>
      <c r="Q4876" s="143"/>
      <c r="R4876" s="143"/>
      <c r="S4876" s="143"/>
      <c r="T4876" s="143"/>
      <c r="U4876" s="143"/>
      <c r="V4876" s="143"/>
      <c r="W4876" s="90">
        <f>IF(AND($AM$17&gt;=$X4876,$AM$17&lt;=$Y4876),'TARIFA ENTREGA A DIRECCION USD'!A4876,$W4877)</f>
        <v>0</v>
      </c>
      <c r="X4876" s="90">
        <v>4867.0010000000002</v>
      </c>
      <c r="Y4876" s="90">
        <v>4868</v>
      </c>
      <c r="Z4876" s="144"/>
    </row>
    <row r="4877" spans="1:26" x14ac:dyDescent="0.2">
      <c r="A4877" s="3"/>
      <c r="B4877" s="3"/>
      <c r="C4877" s="3"/>
      <c r="D4877" s="3"/>
      <c r="E4877" s="3"/>
      <c r="F4877" s="3"/>
      <c r="G4877" s="3"/>
      <c r="I4877" s="143"/>
      <c r="J4877" s="143"/>
      <c r="K4877" s="143"/>
      <c r="L4877" s="143"/>
      <c r="M4877" s="237"/>
      <c r="N4877" s="143"/>
      <c r="O4877" s="143"/>
      <c r="P4877" s="143"/>
      <c r="Q4877" s="143"/>
      <c r="R4877" s="143"/>
      <c r="S4877" s="143"/>
      <c r="T4877" s="143"/>
      <c r="U4877" s="143"/>
      <c r="V4877" s="143"/>
      <c r="W4877" s="90">
        <f>IF(AND($AM$17&gt;=$X4877,$AM$17&lt;=$Y4877),'TARIFA ENTREGA A DIRECCION USD'!A4877,$W4878)</f>
        <v>0</v>
      </c>
      <c r="X4877" s="90">
        <v>4868.0010000000002</v>
      </c>
      <c r="Y4877" s="90">
        <v>4869</v>
      </c>
      <c r="Z4877" s="144"/>
    </row>
    <row r="4878" spans="1:26" x14ac:dyDescent="0.2">
      <c r="A4878" s="3"/>
      <c r="B4878" s="3"/>
      <c r="C4878" s="3"/>
      <c r="D4878" s="3"/>
      <c r="E4878" s="3"/>
      <c r="F4878" s="3"/>
      <c r="G4878" s="3"/>
      <c r="I4878" s="143"/>
      <c r="J4878" s="143"/>
      <c r="K4878" s="143"/>
      <c r="L4878" s="143"/>
      <c r="M4878" s="237"/>
      <c r="N4878" s="143"/>
      <c r="O4878" s="143"/>
      <c r="P4878" s="143"/>
      <c r="Q4878" s="143"/>
      <c r="R4878" s="143"/>
      <c r="S4878" s="143"/>
      <c r="T4878" s="143"/>
      <c r="U4878" s="143"/>
      <c r="V4878" s="143"/>
      <c r="W4878" s="90">
        <f>IF(AND($AM$17&gt;=$X4878,$AM$17&lt;=$Y4878),'TARIFA ENTREGA A DIRECCION USD'!A4878,$W4879)</f>
        <v>0</v>
      </c>
      <c r="X4878" s="90">
        <v>4869.0010000000002</v>
      </c>
      <c r="Y4878" s="90">
        <v>4870</v>
      </c>
      <c r="Z4878" s="144"/>
    </row>
    <row r="4879" spans="1:26" x14ac:dyDescent="0.2">
      <c r="A4879" s="3"/>
      <c r="B4879" s="3"/>
      <c r="C4879" s="3"/>
      <c r="D4879" s="3"/>
      <c r="E4879" s="3"/>
      <c r="F4879" s="3"/>
      <c r="G4879" s="3"/>
      <c r="I4879" s="143"/>
      <c r="J4879" s="143"/>
      <c r="K4879" s="143"/>
      <c r="L4879" s="143"/>
      <c r="M4879" s="237"/>
      <c r="N4879" s="143"/>
      <c r="O4879" s="143"/>
      <c r="P4879" s="143"/>
      <c r="Q4879" s="143"/>
      <c r="R4879" s="143"/>
      <c r="S4879" s="143"/>
      <c r="T4879" s="143"/>
      <c r="U4879" s="143"/>
      <c r="V4879" s="143"/>
      <c r="W4879" s="90">
        <f>IF(AND($AM$17&gt;=$X4879,$AM$17&lt;=$Y4879),'TARIFA ENTREGA A DIRECCION USD'!A4879,$W4880)</f>
        <v>0</v>
      </c>
      <c r="X4879" s="90">
        <v>4870.0010000000002</v>
      </c>
      <c r="Y4879" s="90">
        <v>4871</v>
      </c>
      <c r="Z4879" s="144"/>
    </row>
    <row r="4880" spans="1:26" x14ac:dyDescent="0.2">
      <c r="A4880" s="3"/>
      <c r="B4880" s="3"/>
      <c r="C4880" s="3"/>
      <c r="D4880" s="3"/>
      <c r="E4880" s="3"/>
      <c r="F4880" s="3"/>
      <c r="G4880" s="3"/>
      <c r="I4880" s="143"/>
      <c r="J4880" s="143"/>
      <c r="K4880" s="143"/>
      <c r="L4880" s="143"/>
      <c r="M4880" s="237"/>
      <c r="N4880" s="143"/>
      <c r="O4880" s="143"/>
      <c r="P4880" s="143"/>
      <c r="Q4880" s="143"/>
      <c r="R4880" s="143"/>
      <c r="S4880" s="143"/>
      <c r="T4880" s="143"/>
      <c r="U4880" s="143"/>
      <c r="V4880" s="143"/>
      <c r="W4880" s="90">
        <f>IF(AND($AM$17&gt;=$X4880,$AM$17&lt;=$Y4880),'TARIFA ENTREGA A DIRECCION USD'!A4880,$W4881)</f>
        <v>0</v>
      </c>
      <c r="X4880" s="90">
        <v>4871.0010000000002</v>
      </c>
      <c r="Y4880" s="90">
        <v>4872</v>
      </c>
      <c r="Z4880" s="144"/>
    </row>
    <row r="4881" spans="1:26" x14ac:dyDescent="0.2">
      <c r="A4881" s="3"/>
      <c r="B4881" s="3"/>
      <c r="C4881" s="3"/>
      <c r="D4881" s="3"/>
      <c r="E4881" s="3"/>
      <c r="F4881" s="3"/>
      <c r="G4881" s="3"/>
      <c r="I4881" s="143"/>
      <c r="J4881" s="143"/>
      <c r="K4881" s="143"/>
      <c r="L4881" s="143"/>
      <c r="M4881" s="237"/>
      <c r="N4881" s="143"/>
      <c r="O4881" s="143"/>
      <c r="P4881" s="143"/>
      <c r="Q4881" s="143"/>
      <c r="R4881" s="143"/>
      <c r="S4881" s="143"/>
      <c r="T4881" s="143"/>
      <c r="U4881" s="143"/>
      <c r="V4881" s="143"/>
      <c r="W4881" s="90">
        <f>IF(AND($AM$17&gt;=$X4881,$AM$17&lt;=$Y4881),'TARIFA ENTREGA A DIRECCION USD'!A4881,$W4882)</f>
        <v>0</v>
      </c>
      <c r="X4881" s="90">
        <v>4872.0010000000002</v>
      </c>
      <c r="Y4881" s="90">
        <v>4873</v>
      </c>
      <c r="Z4881" s="144"/>
    </row>
    <row r="4882" spans="1:26" x14ac:dyDescent="0.2">
      <c r="A4882" s="3"/>
      <c r="B4882" s="3"/>
      <c r="C4882" s="3"/>
      <c r="D4882" s="3"/>
      <c r="E4882" s="3"/>
      <c r="F4882" s="3"/>
      <c r="G4882" s="3"/>
      <c r="I4882" s="143"/>
      <c r="J4882" s="143"/>
      <c r="K4882" s="143"/>
      <c r="L4882" s="143"/>
      <c r="M4882" s="237"/>
      <c r="N4882" s="143"/>
      <c r="O4882" s="143"/>
      <c r="P4882" s="143"/>
      <c r="Q4882" s="143"/>
      <c r="R4882" s="143"/>
      <c r="S4882" s="143"/>
      <c r="T4882" s="143"/>
      <c r="U4882" s="143"/>
      <c r="V4882" s="143"/>
      <c r="W4882" s="90">
        <f>IF(AND($AM$17&gt;=$X4882,$AM$17&lt;=$Y4882),'TARIFA ENTREGA A DIRECCION USD'!A4882,$W4883)</f>
        <v>0</v>
      </c>
      <c r="X4882" s="90">
        <v>4873.0010000000002</v>
      </c>
      <c r="Y4882" s="90">
        <v>4874</v>
      </c>
      <c r="Z4882" s="144"/>
    </row>
    <row r="4883" spans="1:26" x14ac:dyDescent="0.2">
      <c r="A4883" s="3"/>
      <c r="B4883" s="3"/>
      <c r="C4883" s="3"/>
      <c r="D4883" s="3"/>
      <c r="E4883" s="3"/>
      <c r="F4883" s="3"/>
      <c r="G4883" s="3"/>
      <c r="I4883" s="143"/>
      <c r="J4883" s="143"/>
      <c r="K4883" s="143"/>
      <c r="L4883" s="143"/>
      <c r="M4883" s="237"/>
      <c r="N4883" s="143"/>
      <c r="O4883" s="143"/>
      <c r="P4883" s="143"/>
      <c r="Q4883" s="143"/>
      <c r="R4883" s="143"/>
      <c r="S4883" s="143"/>
      <c r="T4883" s="143"/>
      <c r="U4883" s="143"/>
      <c r="V4883" s="143"/>
      <c r="W4883" s="90">
        <f>IF(AND($AM$17&gt;=$X4883,$AM$17&lt;=$Y4883),'TARIFA ENTREGA A DIRECCION USD'!A4883,$W4884)</f>
        <v>0</v>
      </c>
      <c r="X4883" s="90">
        <v>4874.0010000000002</v>
      </c>
      <c r="Y4883" s="90">
        <v>4875</v>
      </c>
      <c r="Z4883" s="144"/>
    </row>
    <row r="4884" spans="1:26" x14ac:dyDescent="0.2">
      <c r="A4884" s="3"/>
      <c r="B4884" s="3"/>
      <c r="C4884" s="3"/>
      <c r="D4884" s="3"/>
      <c r="E4884" s="3"/>
      <c r="F4884" s="3"/>
      <c r="G4884" s="3"/>
      <c r="I4884" s="143"/>
      <c r="J4884" s="143"/>
      <c r="K4884" s="143"/>
      <c r="L4884" s="143"/>
      <c r="M4884" s="237"/>
      <c r="N4884" s="143"/>
      <c r="O4884" s="143"/>
      <c r="P4884" s="143"/>
      <c r="Q4884" s="143"/>
      <c r="R4884" s="143"/>
      <c r="S4884" s="143"/>
      <c r="T4884" s="143"/>
      <c r="U4884" s="143"/>
      <c r="V4884" s="143"/>
      <c r="W4884" s="90">
        <f>IF(AND($AM$17&gt;=$X4884,$AM$17&lt;=$Y4884),'TARIFA ENTREGA A DIRECCION USD'!A4884,$W4885)</f>
        <v>0</v>
      </c>
      <c r="X4884" s="90">
        <v>4875.0010000000002</v>
      </c>
      <c r="Y4884" s="90">
        <v>4876</v>
      </c>
      <c r="Z4884" s="144"/>
    </row>
    <row r="4885" spans="1:26" x14ac:dyDescent="0.2">
      <c r="A4885" s="3"/>
      <c r="B4885" s="3"/>
      <c r="C4885" s="3"/>
      <c r="D4885" s="3"/>
      <c r="E4885" s="3"/>
      <c r="F4885" s="3"/>
      <c r="G4885" s="3"/>
      <c r="I4885" s="143"/>
      <c r="J4885" s="143"/>
      <c r="K4885" s="143"/>
      <c r="L4885" s="143"/>
      <c r="M4885" s="237"/>
      <c r="N4885" s="143"/>
      <c r="O4885" s="143"/>
      <c r="P4885" s="143"/>
      <c r="Q4885" s="143"/>
      <c r="R4885" s="143"/>
      <c r="S4885" s="143"/>
      <c r="T4885" s="143"/>
      <c r="U4885" s="143"/>
      <c r="V4885" s="143"/>
      <c r="W4885" s="90">
        <f>IF(AND($AM$17&gt;=$X4885,$AM$17&lt;=$Y4885),'TARIFA ENTREGA A DIRECCION USD'!A4885,$W4886)</f>
        <v>0</v>
      </c>
      <c r="X4885" s="90">
        <v>4876.0010000000002</v>
      </c>
      <c r="Y4885" s="90">
        <v>4877</v>
      </c>
      <c r="Z4885" s="144"/>
    </row>
    <row r="4886" spans="1:26" x14ac:dyDescent="0.2">
      <c r="A4886" s="3"/>
      <c r="B4886" s="3"/>
      <c r="C4886" s="3"/>
      <c r="D4886" s="3"/>
      <c r="E4886" s="3"/>
      <c r="F4886" s="3"/>
      <c r="G4886" s="3"/>
      <c r="I4886" s="143"/>
      <c r="J4886" s="143"/>
      <c r="K4886" s="143"/>
      <c r="L4886" s="143"/>
      <c r="M4886" s="237"/>
      <c r="N4886" s="143"/>
      <c r="O4886" s="143"/>
      <c r="P4886" s="143"/>
      <c r="Q4886" s="143"/>
      <c r="R4886" s="143"/>
      <c r="S4886" s="143"/>
      <c r="T4886" s="143"/>
      <c r="U4886" s="143"/>
      <c r="V4886" s="143"/>
      <c r="W4886" s="90">
        <f>IF(AND($AM$17&gt;=$X4886,$AM$17&lt;=$Y4886),'TARIFA ENTREGA A DIRECCION USD'!A4886,$W4887)</f>
        <v>0</v>
      </c>
      <c r="X4886" s="90">
        <v>4877.0010000000002</v>
      </c>
      <c r="Y4886" s="90">
        <v>4878</v>
      </c>
      <c r="Z4886" s="144"/>
    </row>
    <row r="4887" spans="1:26" x14ac:dyDescent="0.2">
      <c r="A4887" s="3"/>
      <c r="B4887" s="3"/>
      <c r="C4887" s="3"/>
      <c r="D4887" s="3"/>
      <c r="E4887" s="3"/>
      <c r="F4887" s="3"/>
      <c r="G4887" s="3"/>
      <c r="I4887" s="143"/>
      <c r="J4887" s="143"/>
      <c r="K4887" s="143"/>
      <c r="L4887" s="143"/>
      <c r="M4887" s="237"/>
      <c r="N4887" s="143"/>
      <c r="O4887" s="143"/>
      <c r="P4887" s="143"/>
      <c r="Q4887" s="143"/>
      <c r="R4887" s="143"/>
      <c r="S4887" s="143"/>
      <c r="T4887" s="143"/>
      <c r="U4887" s="143"/>
      <c r="V4887" s="143"/>
      <c r="W4887" s="90">
        <f>IF(AND($AM$17&gt;=$X4887,$AM$17&lt;=$Y4887),'TARIFA ENTREGA A DIRECCION USD'!A4887,$W4888)</f>
        <v>0</v>
      </c>
      <c r="X4887" s="90">
        <v>4878.0010000000002</v>
      </c>
      <c r="Y4887" s="90">
        <v>4879</v>
      </c>
      <c r="Z4887" s="144"/>
    </row>
    <row r="4888" spans="1:26" x14ac:dyDescent="0.2">
      <c r="A4888" s="3"/>
      <c r="B4888" s="3"/>
      <c r="C4888" s="3"/>
      <c r="D4888" s="3"/>
      <c r="E4888" s="3"/>
      <c r="F4888" s="3"/>
      <c r="G4888" s="3"/>
      <c r="I4888" s="143"/>
      <c r="J4888" s="143"/>
      <c r="K4888" s="143"/>
      <c r="L4888" s="143"/>
      <c r="M4888" s="237"/>
      <c r="N4888" s="143"/>
      <c r="O4888" s="143"/>
      <c r="P4888" s="143"/>
      <c r="Q4888" s="143"/>
      <c r="R4888" s="143"/>
      <c r="S4888" s="143"/>
      <c r="T4888" s="143"/>
      <c r="U4888" s="143"/>
      <c r="V4888" s="143"/>
      <c r="W4888" s="90">
        <f>IF(AND($AM$17&gt;=$X4888,$AM$17&lt;=$Y4888),'TARIFA ENTREGA A DIRECCION USD'!A4888,$W4889)</f>
        <v>0</v>
      </c>
      <c r="X4888" s="90">
        <v>4879.0010000000002</v>
      </c>
      <c r="Y4888" s="90">
        <v>4880</v>
      </c>
      <c r="Z4888" s="144"/>
    </row>
    <row r="4889" spans="1:26" x14ac:dyDescent="0.2">
      <c r="A4889" s="3"/>
      <c r="B4889" s="3"/>
      <c r="C4889" s="3"/>
      <c r="D4889" s="3"/>
      <c r="E4889" s="3"/>
      <c r="F4889" s="3"/>
      <c r="G4889" s="3"/>
      <c r="I4889" s="143"/>
      <c r="J4889" s="143"/>
      <c r="K4889" s="143"/>
      <c r="L4889" s="143"/>
      <c r="M4889" s="237"/>
      <c r="N4889" s="143"/>
      <c r="O4889" s="143"/>
      <c r="P4889" s="143"/>
      <c r="Q4889" s="143"/>
      <c r="R4889" s="143"/>
      <c r="S4889" s="143"/>
      <c r="T4889" s="143"/>
      <c r="U4889" s="143"/>
      <c r="V4889" s="143"/>
      <c r="W4889" s="90">
        <f>IF(AND($AM$17&gt;=$X4889,$AM$17&lt;=$Y4889),'TARIFA ENTREGA A DIRECCION USD'!A4889,$W4890)</f>
        <v>0</v>
      </c>
      <c r="X4889" s="90">
        <v>4880.0010000000002</v>
      </c>
      <c r="Y4889" s="90">
        <v>4881</v>
      </c>
      <c r="Z4889" s="144"/>
    </row>
    <row r="4890" spans="1:26" x14ac:dyDescent="0.2">
      <c r="A4890" s="3"/>
      <c r="B4890" s="3"/>
      <c r="C4890" s="3"/>
      <c r="D4890" s="3"/>
      <c r="E4890" s="3"/>
      <c r="F4890" s="3"/>
      <c r="G4890" s="3"/>
      <c r="I4890" s="143"/>
      <c r="J4890" s="143"/>
      <c r="K4890" s="143"/>
      <c r="L4890" s="143"/>
      <c r="M4890" s="237"/>
      <c r="N4890" s="143"/>
      <c r="O4890" s="143"/>
      <c r="P4890" s="143"/>
      <c r="Q4890" s="143"/>
      <c r="R4890" s="143"/>
      <c r="S4890" s="143"/>
      <c r="T4890" s="143"/>
      <c r="U4890" s="143"/>
      <c r="V4890" s="143"/>
      <c r="W4890" s="90">
        <f>IF(AND($AM$17&gt;=$X4890,$AM$17&lt;=$Y4890),'TARIFA ENTREGA A DIRECCION USD'!A4890,$W4891)</f>
        <v>0</v>
      </c>
      <c r="X4890" s="90">
        <v>4881.0010000000002</v>
      </c>
      <c r="Y4890" s="90">
        <v>4882</v>
      </c>
      <c r="Z4890" s="144"/>
    </row>
    <row r="4891" spans="1:26" x14ac:dyDescent="0.2">
      <c r="A4891" s="3"/>
      <c r="B4891" s="3"/>
      <c r="C4891" s="3"/>
      <c r="D4891" s="3"/>
      <c r="E4891" s="3"/>
      <c r="F4891" s="3"/>
      <c r="G4891" s="3"/>
      <c r="I4891" s="143"/>
      <c r="J4891" s="143"/>
      <c r="K4891" s="143"/>
      <c r="L4891" s="143"/>
      <c r="M4891" s="237"/>
      <c r="N4891" s="143"/>
      <c r="O4891" s="143"/>
      <c r="P4891" s="143"/>
      <c r="Q4891" s="143"/>
      <c r="R4891" s="143"/>
      <c r="S4891" s="143"/>
      <c r="T4891" s="143"/>
      <c r="U4891" s="143"/>
      <c r="V4891" s="143"/>
      <c r="W4891" s="90">
        <f>IF(AND($AM$17&gt;=$X4891,$AM$17&lt;=$Y4891),'TARIFA ENTREGA A DIRECCION USD'!A4891,$W4892)</f>
        <v>0</v>
      </c>
      <c r="X4891" s="90">
        <v>4882.0010000000002</v>
      </c>
      <c r="Y4891" s="90">
        <v>4883</v>
      </c>
      <c r="Z4891" s="144"/>
    </row>
    <row r="4892" spans="1:26" x14ac:dyDescent="0.2">
      <c r="A4892" s="3"/>
      <c r="B4892" s="3"/>
      <c r="C4892" s="3"/>
      <c r="D4892" s="3"/>
      <c r="E4892" s="3"/>
      <c r="F4892" s="3"/>
      <c r="G4892" s="3"/>
      <c r="I4892" s="143"/>
      <c r="J4892" s="143"/>
      <c r="K4892" s="143"/>
      <c r="L4892" s="143"/>
      <c r="M4892" s="237"/>
      <c r="N4892" s="143"/>
      <c r="O4892" s="143"/>
      <c r="P4892" s="143"/>
      <c r="Q4892" s="143"/>
      <c r="R4892" s="143"/>
      <c r="S4892" s="143"/>
      <c r="T4892" s="143"/>
      <c r="U4892" s="143"/>
      <c r="V4892" s="143"/>
      <c r="W4892" s="90">
        <f>IF(AND($AM$17&gt;=$X4892,$AM$17&lt;=$Y4892),'TARIFA ENTREGA A DIRECCION USD'!A4892,$W4893)</f>
        <v>0</v>
      </c>
      <c r="X4892" s="90">
        <v>4883.0010000000002</v>
      </c>
      <c r="Y4892" s="90">
        <v>4884</v>
      </c>
      <c r="Z4892" s="144"/>
    </row>
    <row r="4893" spans="1:26" x14ac:dyDescent="0.2">
      <c r="A4893" s="3"/>
      <c r="B4893" s="3"/>
      <c r="C4893" s="3"/>
      <c r="D4893" s="3"/>
      <c r="E4893" s="3"/>
      <c r="F4893" s="3"/>
      <c r="G4893" s="3"/>
      <c r="I4893" s="143"/>
      <c r="J4893" s="143"/>
      <c r="K4893" s="143"/>
      <c r="L4893" s="143"/>
      <c r="M4893" s="237"/>
      <c r="N4893" s="143"/>
      <c r="O4893" s="143"/>
      <c r="P4893" s="143"/>
      <c r="Q4893" s="143"/>
      <c r="R4893" s="143"/>
      <c r="S4893" s="143"/>
      <c r="T4893" s="143"/>
      <c r="U4893" s="143"/>
      <c r="V4893" s="143"/>
      <c r="W4893" s="90">
        <f>IF(AND($AM$17&gt;=$X4893,$AM$17&lt;=$Y4893),'TARIFA ENTREGA A DIRECCION USD'!A4893,$W4894)</f>
        <v>0</v>
      </c>
      <c r="X4893" s="90">
        <v>4884.0010000000002</v>
      </c>
      <c r="Y4893" s="90">
        <v>4885</v>
      </c>
      <c r="Z4893" s="144"/>
    </row>
    <row r="4894" spans="1:26" x14ac:dyDescent="0.2">
      <c r="A4894" s="3"/>
      <c r="B4894" s="3"/>
      <c r="C4894" s="3"/>
      <c r="D4894" s="3"/>
      <c r="E4894" s="3"/>
      <c r="F4894" s="3"/>
      <c r="G4894" s="3"/>
      <c r="I4894" s="143"/>
      <c r="J4894" s="143"/>
      <c r="K4894" s="143"/>
      <c r="L4894" s="143"/>
      <c r="M4894" s="237"/>
      <c r="N4894" s="143"/>
      <c r="O4894" s="143"/>
      <c r="P4894" s="143"/>
      <c r="Q4894" s="143"/>
      <c r="R4894" s="143"/>
      <c r="S4894" s="143"/>
      <c r="T4894" s="143"/>
      <c r="U4894" s="143"/>
      <c r="V4894" s="143"/>
      <c r="W4894" s="90">
        <f>IF(AND($AM$17&gt;=$X4894,$AM$17&lt;=$Y4894),'TARIFA ENTREGA A DIRECCION USD'!A4894,$W4895)</f>
        <v>0</v>
      </c>
      <c r="X4894" s="90">
        <v>4885.0010000000002</v>
      </c>
      <c r="Y4894" s="90">
        <v>4886</v>
      </c>
      <c r="Z4894" s="144"/>
    </row>
    <row r="4895" spans="1:26" x14ac:dyDescent="0.2">
      <c r="A4895" s="3"/>
      <c r="B4895" s="3"/>
      <c r="C4895" s="3"/>
      <c r="D4895" s="3"/>
      <c r="E4895" s="3"/>
      <c r="F4895" s="3"/>
      <c r="G4895" s="3"/>
      <c r="I4895" s="143"/>
      <c r="J4895" s="143"/>
      <c r="K4895" s="143"/>
      <c r="L4895" s="143"/>
      <c r="M4895" s="237"/>
      <c r="N4895" s="143"/>
      <c r="O4895" s="143"/>
      <c r="P4895" s="143"/>
      <c r="Q4895" s="143"/>
      <c r="R4895" s="143"/>
      <c r="S4895" s="143"/>
      <c r="T4895" s="143"/>
      <c r="U4895" s="143"/>
      <c r="V4895" s="143"/>
      <c r="W4895" s="90">
        <f>IF(AND($AM$17&gt;=$X4895,$AM$17&lt;=$Y4895),'TARIFA ENTREGA A DIRECCION USD'!A4895,$W4896)</f>
        <v>0</v>
      </c>
      <c r="X4895" s="90">
        <v>4886.0010000000002</v>
      </c>
      <c r="Y4895" s="90">
        <v>4887</v>
      </c>
      <c r="Z4895" s="144"/>
    </row>
    <row r="4896" spans="1:26" x14ac:dyDescent="0.2">
      <c r="A4896" s="3"/>
      <c r="B4896" s="3"/>
      <c r="C4896" s="3"/>
      <c r="D4896" s="3"/>
      <c r="E4896" s="3"/>
      <c r="F4896" s="3"/>
      <c r="G4896" s="3"/>
      <c r="I4896" s="143"/>
      <c r="J4896" s="143"/>
      <c r="K4896" s="143"/>
      <c r="L4896" s="143"/>
      <c r="M4896" s="237"/>
      <c r="N4896" s="143"/>
      <c r="O4896" s="143"/>
      <c r="P4896" s="143"/>
      <c r="Q4896" s="143"/>
      <c r="R4896" s="143"/>
      <c r="S4896" s="143"/>
      <c r="T4896" s="143"/>
      <c r="U4896" s="143"/>
      <c r="V4896" s="143"/>
      <c r="W4896" s="90">
        <f>IF(AND($AM$17&gt;=$X4896,$AM$17&lt;=$Y4896),'TARIFA ENTREGA A DIRECCION USD'!A4896,$W4897)</f>
        <v>0</v>
      </c>
      <c r="X4896" s="90">
        <v>4887.0010000000002</v>
      </c>
      <c r="Y4896" s="90">
        <v>4888</v>
      </c>
      <c r="Z4896" s="144"/>
    </row>
    <row r="4897" spans="1:26" x14ac:dyDescent="0.2">
      <c r="A4897" s="3"/>
      <c r="B4897" s="3"/>
      <c r="C4897" s="3"/>
      <c r="D4897" s="3"/>
      <c r="E4897" s="3"/>
      <c r="F4897" s="3"/>
      <c r="G4897" s="3"/>
      <c r="I4897" s="143"/>
      <c r="J4897" s="143"/>
      <c r="K4897" s="143"/>
      <c r="L4897" s="143"/>
      <c r="M4897" s="237"/>
      <c r="N4897" s="143"/>
      <c r="O4897" s="143"/>
      <c r="P4897" s="143"/>
      <c r="Q4897" s="143"/>
      <c r="R4897" s="143"/>
      <c r="S4897" s="143"/>
      <c r="T4897" s="143"/>
      <c r="U4897" s="143"/>
      <c r="V4897" s="143"/>
      <c r="W4897" s="90">
        <f>IF(AND($AM$17&gt;=$X4897,$AM$17&lt;=$Y4897),'TARIFA ENTREGA A DIRECCION USD'!A4897,$W4898)</f>
        <v>0</v>
      </c>
      <c r="X4897" s="90">
        <v>4888.0010000000002</v>
      </c>
      <c r="Y4897" s="90">
        <v>4889</v>
      </c>
      <c r="Z4897" s="144"/>
    </row>
    <row r="4898" spans="1:26" x14ac:dyDescent="0.2">
      <c r="A4898" s="3"/>
      <c r="B4898" s="3"/>
      <c r="C4898" s="3"/>
      <c r="D4898" s="3"/>
      <c r="E4898" s="3"/>
      <c r="F4898" s="3"/>
      <c r="G4898" s="3"/>
      <c r="I4898" s="143"/>
      <c r="J4898" s="143"/>
      <c r="K4898" s="143"/>
      <c r="L4898" s="143"/>
      <c r="M4898" s="237"/>
      <c r="N4898" s="143"/>
      <c r="O4898" s="143"/>
      <c r="P4898" s="143"/>
      <c r="Q4898" s="143"/>
      <c r="R4898" s="143"/>
      <c r="S4898" s="143"/>
      <c r="T4898" s="143"/>
      <c r="U4898" s="143"/>
      <c r="V4898" s="143"/>
      <c r="W4898" s="90">
        <f>IF(AND($AM$17&gt;=$X4898,$AM$17&lt;=$Y4898),'TARIFA ENTREGA A DIRECCION USD'!A4898,$W4899)</f>
        <v>0</v>
      </c>
      <c r="X4898" s="90">
        <v>4889.0010000000002</v>
      </c>
      <c r="Y4898" s="90">
        <v>4890</v>
      </c>
      <c r="Z4898" s="144"/>
    </row>
    <row r="4899" spans="1:26" x14ac:dyDescent="0.2">
      <c r="A4899" s="3"/>
      <c r="B4899" s="3"/>
      <c r="C4899" s="3"/>
      <c r="D4899" s="3"/>
      <c r="E4899" s="3"/>
      <c r="F4899" s="3"/>
      <c r="G4899" s="3"/>
      <c r="I4899" s="143"/>
      <c r="J4899" s="143"/>
      <c r="K4899" s="143"/>
      <c r="L4899" s="143"/>
      <c r="M4899" s="237"/>
      <c r="N4899" s="143"/>
      <c r="O4899" s="143"/>
      <c r="P4899" s="143"/>
      <c r="Q4899" s="143"/>
      <c r="R4899" s="143"/>
      <c r="S4899" s="143"/>
      <c r="T4899" s="143"/>
      <c r="U4899" s="143"/>
      <c r="V4899" s="143"/>
      <c r="W4899" s="90">
        <f>IF(AND($AM$17&gt;=$X4899,$AM$17&lt;=$Y4899),'TARIFA ENTREGA A DIRECCION USD'!A4899,$W4900)</f>
        <v>0</v>
      </c>
      <c r="X4899" s="90">
        <v>4890.0010000000002</v>
      </c>
      <c r="Y4899" s="90">
        <v>4891</v>
      </c>
      <c r="Z4899" s="144"/>
    </row>
    <row r="4900" spans="1:26" x14ac:dyDescent="0.2">
      <c r="A4900" s="3"/>
      <c r="B4900" s="3"/>
      <c r="C4900" s="3"/>
      <c r="D4900" s="3"/>
      <c r="E4900" s="3"/>
      <c r="F4900" s="3"/>
      <c r="G4900" s="3"/>
      <c r="I4900" s="143"/>
      <c r="J4900" s="143"/>
      <c r="K4900" s="143"/>
      <c r="L4900" s="143"/>
      <c r="M4900" s="237"/>
      <c r="N4900" s="143"/>
      <c r="O4900" s="143"/>
      <c r="P4900" s="143"/>
      <c r="Q4900" s="143"/>
      <c r="R4900" s="143"/>
      <c r="S4900" s="143"/>
      <c r="T4900" s="143"/>
      <c r="U4900" s="143"/>
      <c r="V4900" s="143"/>
      <c r="W4900" s="90">
        <f>IF(AND($AM$17&gt;=$X4900,$AM$17&lt;=$Y4900),'TARIFA ENTREGA A DIRECCION USD'!A4900,$W4901)</f>
        <v>0</v>
      </c>
      <c r="X4900" s="90">
        <v>4891.0010000000002</v>
      </c>
      <c r="Y4900" s="90">
        <v>4892</v>
      </c>
      <c r="Z4900" s="144"/>
    </row>
    <row r="4901" spans="1:26" x14ac:dyDescent="0.2">
      <c r="A4901" s="3"/>
      <c r="B4901" s="3"/>
      <c r="C4901" s="3"/>
      <c r="D4901" s="3"/>
      <c r="E4901" s="3"/>
      <c r="F4901" s="3"/>
      <c r="G4901" s="3"/>
      <c r="I4901" s="143"/>
      <c r="J4901" s="143"/>
      <c r="K4901" s="143"/>
      <c r="L4901" s="143"/>
      <c r="M4901" s="237"/>
      <c r="N4901" s="143"/>
      <c r="O4901" s="143"/>
      <c r="P4901" s="143"/>
      <c r="Q4901" s="143"/>
      <c r="R4901" s="143"/>
      <c r="S4901" s="143"/>
      <c r="T4901" s="143"/>
      <c r="U4901" s="143"/>
      <c r="V4901" s="143"/>
      <c r="W4901" s="90">
        <f>IF(AND($AM$17&gt;=$X4901,$AM$17&lt;=$Y4901),'TARIFA ENTREGA A DIRECCION USD'!A4901,$W4902)</f>
        <v>0</v>
      </c>
      <c r="X4901" s="90">
        <v>4892.0010000000002</v>
      </c>
      <c r="Y4901" s="90">
        <v>4893</v>
      </c>
      <c r="Z4901" s="144"/>
    </row>
    <row r="4902" spans="1:26" x14ac:dyDescent="0.2">
      <c r="A4902" s="3"/>
      <c r="B4902" s="3"/>
      <c r="C4902" s="3"/>
      <c r="D4902" s="3"/>
      <c r="E4902" s="3"/>
      <c r="F4902" s="3"/>
      <c r="G4902" s="3"/>
      <c r="I4902" s="143"/>
      <c r="J4902" s="143"/>
      <c r="K4902" s="143"/>
      <c r="L4902" s="143"/>
      <c r="M4902" s="237"/>
      <c r="N4902" s="143"/>
      <c r="O4902" s="143"/>
      <c r="P4902" s="143"/>
      <c r="Q4902" s="143"/>
      <c r="R4902" s="143"/>
      <c r="S4902" s="143"/>
      <c r="T4902" s="143"/>
      <c r="U4902" s="143"/>
      <c r="V4902" s="143"/>
      <c r="W4902" s="90">
        <f>IF(AND($AM$17&gt;=$X4902,$AM$17&lt;=$Y4902),'TARIFA ENTREGA A DIRECCION USD'!A4902,$W4903)</f>
        <v>0</v>
      </c>
      <c r="X4902" s="90">
        <v>4893.0010000000002</v>
      </c>
      <c r="Y4902" s="90">
        <v>4894</v>
      </c>
      <c r="Z4902" s="144"/>
    </row>
    <row r="4903" spans="1:26" x14ac:dyDescent="0.2">
      <c r="A4903" s="3"/>
      <c r="B4903" s="3"/>
      <c r="C4903" s="3"/>
      <c r="D4903" s="3"/>
      <c r="E4903" s="3"/>
      <c r="F4903" s="3"/>
      <c r="G4903" s="3"/>
      <c r="I4903" s="143"/>
      <c r="J4903" s="143"/>
      <c r="K4903" s="143"/>
      <c r="L4903" s="143"/>
      <c r="M4903" s="237"/>
      <c r="N4903" s="143"/>
      <c r="O4903" s="143"/>
      <c r="P4903" s="143"/>
      <c r="Q4903" s="143"/>
      <c r="R4903" s="143"/>
      <c r="S4903" s="143"/>
      <c r="T4903" s="143"/>
      <c r="U4903" s="143"/>
      <c r="V4903" s="143"/>
      <c r="W4903" s="90">
        <f>IF(AND($AM$17&gt;=$X4903,$AM$17&lt;=$Y4903),'TARIFA ENTREGA A DIRECCION USD'!A4903,$W4904)</f>
        <v>0</v>
      </c>
      <c r="X4903" s="90">
        <v>4894.0010000000002</v>
      </c>
      <c r="Y4903" s="90">
        <v>4895</v>
      </c>
      <c r="Z4903" s="144"/>
    </row>
    <row r="4904" spans="1:26" x14ac:dyDescent="0.2">
      <c r="A4904" s="3"/>
      <c r="B4904" s="3"/>
      <c r="C4904" s="3"/>
      <c r="D4904" s="3"/>
      <c r="E4904" s="3"/>
      <c r="F4904" s="3"/>
      <c r="G4904" s="3"/>
      <c r="I4904" s="143"/>
      <c r="J4904" s="143"/>
      <c r="K4904" s="143"/>
      <c r="L4904" s="143"/>
      <c r="M4904" s="237"/>
      <c r="N4904" s="143"/>
      <c r="O4904" s="143"/>
      <c r="P4904" s="143"/>
      <c r="Q4904" s="143"/>
      <c r="R4904" s="143"/>
      <c r="S4904" s="143"/>
      <c r="T4904" s="143"/>
      <c r="U4904" s="143"/>
      <c r="V4904" s="143"/>
      <c r="W4904" s="90">
        <f>IF(AND($AM$17&gt;=$X4904,$AM$17&lt;=$Y4904),'TARIFA ENTREGA A DIRECCION USD'!A4904,$W4905)</f>
        <v>0</v>
      </c>
      <c r="X4904" s="90">
        <v>4895.0010000000002</v>
      </c>
      <c r="Y4904" s="90">
        <v>4896</v>
      </c>
      <c r="Z4904" s="144"/>
    </row>
    <row r="4905" spans="1:26" x14ac:dyDescent="0.2">
      <c r="A4905" s="3"/>
      <c r="B4905" s="3"/>
      <c r="C4905" s="3"/>
      <c r="D4905" s="3"/>
      <c r="E4905" s="3"/>
      <c r="F4905" s="3"/>
      <c r="G4905" s="3"/>
      <c r="I4905" s="143"/>
      <c r="J4905" s="143"/>
      <c r="K4905" s="143"/>
      <c r="L4905" s="143"/>
      <c r="M4905" s="237"/>
      <c r="N4905" s="143"/>
      <c r="O4905" s="143"/>
      <c r="P4905" s="143"/>
      <c r="Q4905" s="143"/>
      <c r="R4905" s="143"/>
      <c r="S4905" s="143"/>
      <c r="T4905" s="143"/>
      <c r="U4905" s="143"/>
      <c r="V4905" s="143"/>
      <c r="W4905" s="90">
        <f>IF(AND($AM$17&gt;=$X4905,$AM$17&lt;=$Y4905),'TARIFA ENTREGA A DIRECCION USD'!A4905,$W4906)</f>
        <v>0</v>
      </c>
      <c r="X4905" s="90">
        <v>4896.0010000000002</v>
      </c>
      <c r="Y4905" s="90">
        <v>4897</v>
      </c>
      <c r="Z4905" s="144"/>
    </row>
    <row r="4906" spans="1:26" x14ac:dyDescent="0.2">
      <c r="A4906" s="3"/>
      <c r="B4906" s="3"/>
      <c r="C4906" s="3"/>
      <c r="D4906" s="3"/>
      <c r="E4906" s="3"/>
      <c r="F4906" s="3"/>
      <c r="G4906" s="3"/>
      <c r="I4906" s="143"/>
      <c r="J4906" s="143"/>
      <c r="K4906" s="143"/>
      <c r="L4906" s="143"/>
      <c r="M4906" s="237"/>
      <c r="N4906" s="143"/>
      <c r="O4906" s="143"/>
      <c r="P4906" s="143"/>
      <c r="Q4906" s="143"/>
      <c r="R4906" s="143"/>
      <c r="S4906" s="143"/>
      <c r="T4906" s="143"/>
      <c r="U4906" s="143"/>
      <c r="V4906" s="143"/>
      <c r="W4906" s="90">
        <f>IF(AND($AM$17&gt;=$X4906,$AM$17&lt;=$Y4906),'TARIFA ENTREGA A DIRECCION USD'!A4906,$W4907)</f>
        <v>0</v>
      </c>
      <c r="X4906" s="90">
        <v>4897.0010000000002</v>
      </c>
      <c r="Y4906" s="90">
        <v>4898</v>
      </c>
      <c r="Z4906" s="144"/>
    </row>
    <row r="4907" spans="1:26" x14ac:dyDescent="0.2">
      <c r="A4907" s="3"/>
      <c r="B4907" s="3"/>
      <c r="C4907" s="3"/>
      <c r="D4907" s="3"/>
      <c r="E4907" s="3"/>
      <c r="F4907" s="3"/>
      <c r="G4907" s="3"/>
      <c r="I4907" s="143"/>
      <c r="J4907" s="143"/>
      <c r="K4907" s="143"/>
      <c r="L4907" s="143"/>
      <c r="M4907" s="237"/>
      <c r="N4907" s="143"/>
      <c r="O4907" s="143"/>
      <c r="P4907" s="143"/>
      <c r="Q4907" s="143"/>
      <c r="R4907" s="143"/>
      <c r="S4907" s="143"/>
      <c r="T4907" s="143"/>
      <c r="U4907" s="143"/>
      <c r="V4907" s="143"/>
      <c r="W4907" s="90">
        <f>IF(AND($AM$17&gt;=$X4907,$AM$17&lt;=$Y4907),'TARIFA ENTREGA A DIRECCION USD'!A4907,$W4908)</f>
        <v>0</v>
      </c>
      <c r="X4907" s="90">
        <v>4898.0010000000002</v>
      </c>
      <c r="Y4907" s="90">
        <v>4899</v>
      </c>
      <c r="Z4907" s="144"/>
    </row>
    <row r="4908" spans="1:26" x14ac:dyDescent="0.2">
      <c r="A4908" s="3"/>
      <c r="B4908" s="3"/>
      <c r="C4908" s="3"/>
      <c r="D4908" s="3"/>
      <c r="E4908" s="3"/>
      <c r="F4908" s="3"/>
      <c r="G4908" s="3"/>
      <c r="I4908" s="143"/>
      <c r="J4908" s="143"/>
      <c r="K4908" s="143"/>
      <c r="L4908" s="143"/>
      <c r="M4908" s="237"/>
      <c r="N4908" s="143"/>
      <c r="O4908" s="143"/>
      <c r="P4908" s="143"/>
      <c r="Q4908" s="143"/>
      <c r="R4908" s="143"/>
      <c r="S4908" s="143"/>
      <c r="T4908" s="143"/>
      <c r="U4908" s="143"/>
      <c r="V4908" s="143"/>
      <c r="W4908" s="90">
        <f>IF(AND($AM$17&gt;=$X4908,$AM$17&lt;=$Y4908),'TARIFA ENTREGA A DIRECCION USD'!A4908,$W4909)</f>
        <v>0</v>
      </c>
      <c r="X4908" s="90">
        <v>4899.0010000000002</v>
      </c>
      <c r="Y4908" s="90">
        <v>4900</v>
      </c>
      <c r="Z4908" s="144"/>
    </row>
    <row r="4909" spans="1:26" x14ac:dyDescent="0.2">
      <c r="A4909" s="3"/>
      <c r="B4909" s="3"/>
      <c r="C4909" s="3"/>
      <c r="D4909" s="3"/>
      <c r="E4909" s="3"/>
      <c r="F4909" s="3"/>
      <c r="G4909" s="3"/>
      <c r="I4909" s="143"/>
      <c r="J4909" s="143"/>
      <c r="K4909" s="143"/>
      <c r="L4909" s="143"/>
      <c r="M4909" s="237"/>
      <c r="N4909" s="143"/>
      <c r="O4909" s="143"/>
      <c r="P4909" s="143"/>
      <c r="Q4909" s="143"/>
      <c r="R4909" s="143"/>
      <c r="S4909" s="143"/>
      <c r="T4909" s="143"/>
      <c r="U4909" s="143"/>
      <c r="V4909" s="143"/>
      <c r="W4909" s="90">
        <f>IF(AND($AM$17&gt;=$X4909,$AM$17&lt;=$Y4909),'TARIFA ENTREGA A DIRECCION USD'!A4909,$W4910)</f>
        <v>0</v>
      </c>
      <c r="X4909" s="90">
        <v>4900.0010000000002</v>
      </c>
      <c r="Y4909" s="90">
        <v>4901</v>
      </c>
      <c r="Z4909" s="144"/>
    </row>
    <row r="4910" spans="1:26" x14ac:dyDescent="0.2">
      <c r="A4910" s="3"/>
      <c r="B4910" s="3"/>
      <c r="C4910" s="3"/>
      <c r="D4910" s="3"/>
      <c r="E4910" s="3"/>
      <c r="F4910" s="3"/>
      <c r="G4910" s="3"/>
      <c r="I4910" s="143"/>
      <c r="J4910" s="143"/>
      <c r="K4910" s="143"/>
      <c r="L4910" s="143"/>
      <c r="M4910" s="237"/>
      <c r="N4910" s="143"/>
      <c r="O4910" s="143"/>
      <c r="P4910" s="143"/>
      <c r="Q4910" s="143"/>
      <c r="R4910" s="143"/>
      <c r="S4910" s="143"/>
      <c r="T4910" s="143"/>
      <c r="U4910" s="143"/>
      <c r="V4910" s="143"/>
      <c r="W4910" s="90">
        <f>IF(AND($AM$17&gt;=$X4910,$AM$17&lt;=$Y4910),'TARIFA ENTREGA A DIRECCION USD'!A4910,$W4911)</f>
        <v>0</v>
      </c>
      <c r="X4910" s="90">
        <v>4901.0010000000002</v>
      </c>
      <c r="Y4910" s="90">
        <v>4902</v>
      </c>
      <c r="Z4910" s="144"/>
    </row>
    <row r="4911" spans="1:26" x14ac:dyDescent="0.2">
      <c r="A4911" s="3"/>
      <c r="B4911" s="3"/>
      <c r="C4911" s="3"/>
      <c r="D4911" s="3"/>
      <c r="E4911" s="3"/>
      <c r="F4911" s="3"/>
      <c r="G4911" s="3"/>
      <c r="I4911" s="143"/>
      <c r="J4911" s="143"/>
      <c r="K4911" s="143"/>
      <c r="L4911" s="143"/>
      <c r="M4911" s="237"/>
      <c r="N4911" s="143"/>
      <c r="O4911" s="143"/>
      <c r="P4911" s="143"/>
      <c r="Q4911" s="143"/>
      <c r="R4911" s="143"/>
      <c r="S4911" s="143"/>
      <c r="T4911" s="143"/>
      <c r="U4911" s="143"/>
      <c r="V4911" s="143"/>
      <c r="W4911" s="90">
        <f>IF(AND($AM$17&gt;=$X4911,$AM$17&lt;=$Y4911),'TARIFA ENTREGA A DIRECCION USD'!A4911,$W4912)</f>
        <v>0</v>
      </c>
      <c r="X4911" s="90">
        <v>4902.0010000000002</v>
      </c>
      <c r="Y4911" s="90">
        <v>4903</v>
      </c>
      <c r="Z4911" s="144"/>
    </row>
    <row r="4912" spans="1:26" x14ac:dyDescent="0.2">
      <c r="A4912" s="3"/>
      <c r="B4912" s="3"/>
      <c r="C4912" s="3"/>
      <c r="D4912" s="3"/>
      <c r="E4912" s="3"/>
      <c r="F4912" s="3"/>
      <c r="G4912" s="3"/>
      <c r="I4912" s="143"/>
      <c r="J4912" s="143"/>
      <c r="K4912" s="143"/>
      <c r="L4912" s="143"/>
      <c r="M4912" s="237"/>
      <c r="N4912" s="143"/>
      <c r="O4912" s="143"/>
      <c r="P4912" s="143"/>
      <c r="Q4912" s="143"/>
      <c r="R4912" s="143"/>
      <c r="S4912" s="143"/>
      <c r="T4912" s="143"/>
      <c r="U4912" s="143"/>
      <c r="V4912" s="143"/>
      <c r="W4912" s="90">
        <f>IF(AND($AM$17&gt;=$X4912,$AM$17&lt;=$Y4912),'TARIFA ENTREGA A DIRECCION USD'!A4912,$W4913)</f>
        <v>0</v>
      </c>
      <c r="X4912" s="90">
        <v>4903.0010000000002</v>
      </c>
      <c r="Y4912" s="90">
        <v>4904</v>
      </c>
      <c r="Z4912" s="144"/>
    </row>
    <row r="4913" spans="1:26" x14ac:dyDescent="0.2">
      <c r="A4913" s="3"/>
      <c r="B4913" s="3"/>
      <c r="C4913" s="3"/>
      <c r="D4913" s="3"/>
      <c r="E4913" s="3"/>
      <c r="F4913" s="3"/>
      <c r="G4913" s="3"/>
      <c r="I4913" s="143"/>
      <c r="J4913" s="143"/>
      <c r="K4913" s="143"/>
      <c r="L4913" s="143"/>
      <c r="M4913" s="237"/>
      <c r="N4913" s="143"/>
      <c r="O4913" s="143"/>
      <c r="P4913" s="143"/>
      <c r="Q4913" s="143"/>
      <c r="R4913" s="143"/>
      <c r="S4913" s="143"/>
      <c r="T4913" s="143"/>
      <c r="U4913" s="143"/>
      <c r="V4913" s="143"/>
      <c r="W4913" s="90">
        <f>IF(AND($AM$17&gt;=$X4913,$AM$17&lt;=$Y4913),'TARIFA ENTREGA A DIRECCION USD'!A4913,$W4914)</f>
        <v>0</v>
      </c>
      <c r="X4913" s="90">
        <v>4904.0010000000002</v>
      </c>
      <c r="Y4913" s="90">
        <v>4905</v>
      </c>
      <c r="Z4913" s="144"/>
    </row>
    <row r="4914" spans="1:26" x14ac:dyDescent="0.2">
      <c r="A4914" s="3"/>
      <c r="B4914" s="3"/>
      <c r="C4914" s="3"/>
      <c r="D4914" s="3"/>
      <c r="E4914" s="3"/>
      <c r="F4914" s="3"/>
      <c r="G4914" s="3"/>
      <c r="I4914" s="143"/>
      <c r="J4914" s="143"/>
      <c r="K4914" s="143"/>
      <c r="L4914" s="143"/>
      <c r="M4914" s="237"/>
      <c r="N4914" s="143"/>
      <c r="O4914" s="143"/>
      <c r="P4914" s="143"/>
      <c r="Q4914" s="143"/>
      <c r="R4914" s="143"/>
      <c r="S4914" s="143"/>
      <c r="T4914" s="143"/>
      <c r="U4914" s="143"/>
      <c r="V4914" s="143"/>
      <c r="W4914" s="90">
        <f>IF(AND($AM$17&gt;=$X4914,$AM$17&lt;=$Y4914),'TARIFA ENTREGA A DIRECCION USD'!A4914,$W4915)</f>
        <v>0</v>
      </c>
      <c r="X4914" s="90">
        <v>4905.0010000000002</v>
      </c>
      <c r="Y4914" s="90">
        <v>4906</v>
      </c>
      <c r="Z4914" s="144"/>
    </row>
    <row r="4915" spans="1:26" x14ac:dyDescent="0.2">
      <c r="A4915" s="3"/>
      <c r="B4915" s="3"/>
      <c r="C4915" s="3"/>
      <c r="D4915" s="3"/>
      <c r="E4915" s="3"/>
      <c r="F4915" s="3"/>
      <c r="G4915" s="3"/>
      <c r="I4915" s="143"/>
      <c r="J4915" s="143"/>
      <c r="K4915" s="143"/>
      <c r="L4915" s="143"/>
      <c r="M4915" s="237"/>
      <c r="N4915" s="143"/>
      <c r="O4915" s="143"/>
      <c r="P4915" s="143"/>
      <c r="Q4915" s="143"/>
      <c r="R4915" s="143"/>
      <c r="S4915" s="143"/>
      <c r="T4915" s="143"/>
      <c r="U4915" s="143"/>
      <c r="V4915" s="143"/>
      <c r="W4915" s="90">
        <f>IF(AND($AM$17&gt;=$X4915,$AM$17&lt;=$Y4915),'TARIFA ENTREGA A DIRECCION USD'!A4915,$W4916)</f>
        <v>0</v>
      </c>
      <c r="X4915" s="90">
        <v>4906.0010000000002</v>
      </c>
      <c r="Y4915" s="90">
        <v>4907</v>
      </c>
      <c r="Z4915" s="144"/>
    </row>
    <row r="4916" spans="1:26" x14ac:dyDescent="0.2">
      <c r="A4916" s="3"/>
      <c r="B4916" s="3"/>
      <c r="C4916" s="3"/>
      <c r="D4916" s="3"/>
      <c r="E4916" s="3"/>
      <c r="F4916" s="3"/>
      <c r="G4916" s="3"/>
      <c r="I4916" s="143"/>
      <c r="J4916" s="143"/>
      <c r="K4916" s="143"/>
      <c r="L4916" s="143"/>
      <c r="M4916" s="237"/>
      <c r="N4916" s="143"/>
      <c r="O4916" s="143"/>
      <c r="P4916" s="143"/>
      <c r="Q4916" s="143"/>
      <c r="R4916" s="143"/>
      <c r="S4916" s="143"/>
      <c r="T4916" s="143"/>
      <c r="U4916" s="143"/>
      <c r="V4916" s="143"/>
      <c r="W4916" s="90">
        <f>IF(AND($AM$17&gt;=$X4916,$AM$17&lt;=$Y4916),'TARIFA ENTREGA A DIRECCION USD'!A4916,$W4917)</f>
        <v>0</v>
      </c>
      <c r="X4916" s="90">
        <v>4907.0010000000002</v>
      </c>
      <c r="Y4916" s="90">
        <v>4908</v>
      </c>
      <c r="Z4916" s="144"/>
    </row>
    <row r="4917" spans="1:26" x14ac:dyDescent="0.2">
      <c r="A4917" s="3"/>
      <c r="B4917" s="3"/>
      <c r="C4917" s="3"/>
      <c r="D4917" s="3"/>
      <c r="E4917" s="3"/>
      <c r="F4917" s="3"/>
      <c r="G4917" s="3"/>
      <c r="I4917" s="143"/>
      <c r="J4917" s="143"/>
      <c r="K4917" s="143"/>
      <c r="L4917" s="143"/>
      <c r="M4917" s="237"/>
      <c r="N4917" s="143"/>
      <c r="O4917" s="143"/>
      <c r="P4917" s="143"/>
      <c r="Q4917" s="143"/>
      <c r="R4917" s="143"/>
      <c r="S4917" s="143"/>
      <c r="T4917" s="143"/>
      <c r="U4917" s="143"/>
      <c r="V4917" s="143"/>
      <c r="W4917" s="90">
        <f>IF(AND($AM$17&gt;=$X4917,$AM$17&lt;=$Y4917),'TARIFA ENTREGA A DIRECCION USD'!A4917,$W4918)</f>
        <v>0</v>
      </c>
      <c r="X4917" s="90">
        <v>4908.0010000000002</v>
      </c>
      <c r="Y4917" s="90">
        <v>4909</v>
      </c>
      <c r="Z4917" s="144"/>
    </row>
    <row r="4918" spans="1:26" x14ac:dyDescent="0.2">
      <c r="A4918" s="3"/>
      <c r="B4918" s="3"/>
      <c r="C4918" s="3"/>
      <c r="D4918" s="3"/>
      <c r="E4918" s="3"/>
      <c r="F4918" s="3"/>
      <c r="G4918" s="3"/>
      <c r="I4918" s="143"/>
      <c r="J4918" s="143"/>
      <c r="K4918" s="143"/>
      <c r="L4918" s="143"/>
      <c r="M4918" s="237"/>
      <c r="N4918" s="143"/>
      <c r="O4918" s="143"/>
      <c r="P4918" s="143"/>
      <c r="Q4918" s="143"/>
      <c r="R4918" s="143"/>
      <c r="S4918" s="143"/>
      <c r="T4918" s="143"/>
      <c r="U4918" s="143"/>
      <c r="V4918" s="143"/>
      <c r="W4918" s="90">
        <f>IF(AND($AM$17&gt;=$X4918,$AM$17&lt;=$Y4918),'TARIFA ENTREGA A DIRECCION USD'!A4918,$W4919)</f>
        <v>0</v>
      </c>
      <c r="X4918" s="90">
        <v>4909.0010000000002</v>
      </c>
      <c r="Y4918" s="90">
        <v>4910</v>
      </c>
      <c r="Z4918" s="144"/>
    </row>
    <row r="4919" spans="1:26" x14ac:dyDescent="0.2">
      <c r="A4919" s="3"/>
      <c r="B4919" s="3"/>
      <c r="C4919" s="3"/>
      <c r="D4919" s="3"/>
      <c r="E4919" s="3"/>
      <c r="F4919" s="3"/>
      <c r="G4919" s="3"/>
      <c r="I4919" s="143"/>
      <c r="J4919" s="143"/>
      <c r="K4919" s="143"/>
      <c r="L4919" s="143"/>
      <c r="M4919" s="237"/>
      <c r="N4919" s="143"/>
      <c r="O4919" s="143"/>
      <c r="P4919" s="143"/>
      <c r="Q4919" s="143"/>
      <c r="R4919" s="143"/>
      <c r="S4919" s="143"/>
      <c r="T4919" s="143"/>
      <c r="U4919" s="143"/>
      <c r="V4919" s="143"/>
      <c r="W4919" s="90">
        <f>IF(AND($AM$17&gt;=$X4919,$AM$17&lt;=$Y4919),'TARIFA ENTREGA A DIRECCION USD'!A4919,$W4920)</f>
        <v>0</v>
      </c>
      <c r="X4919" s="90">
        <v>4910.0010000000002</v>
      </c>
      <c r="Y4919" s="90">
        <v>4911</v>
      </c>
      <c r="Z4919" s="144"/>
    </row>
    <row r="4920" spans="1:26" x14ac:dyDescent="0.2">
      <c r="A4920" s="3"/>
      <c r="B4920" s="3"/>
      <c r="C4920" s="3"/>
      <c r="D4920" s="3"/>
      <c r="E4920" s="3"/>
      <c r="F4920" s="3"/>
      <c r="G4920" s="3"/>
      <c r="I4920" s="143"/>
      <c r="J4920" s="143"/>
      <c r="K4920" s="143"/>
      <c r="L4920" s="143"/>
      <c r="M4920" s="237"/>
      <c r="N4920" s="143"/>
      <c r="O4920" s="143"/>
      <c r="P4920" s="143"/>
      <c r="Q4920" s="143"/>
      <c r="R4920" s="143"/>
      <c r="S4920" s="143"/>
      <c r="T4920" s="143"/>
      <c r="U4920" s="143"/>
      <c r="V4920" s="143"/>
      <c r="W4920" s="90">
        <f>IF(AND($AM$17&gt;=$X4920,$AM$17&lt;=$Y4920),'TARIFA ENTREGA A DIRECCION USD'!A4920,$W4921)</f>
        <v>0</v>
      </c>
      <c r="X4920" s="90">
        <v>4911.0010000000002</v>
      </c>
      <c r="Y4920" s="90">
        <v>4912</v>
      </c>
      <c r="Z4920" s="144"/>
    </row>
    <row r="4921" spans="1:26" x14ac:dyDescent="0.2">
      <c r="A4921" s="3"/>
      <c r="B4921" s="3"/>
      <c r="C4921" s="3"/>
      <c r="D4921" s="3"/>
      <c r="E4921" s="3"/>
      <c r="F4921" s="3"/>
      <c r="G4921" s="3"/>
      <c r="I4921" s="143"/>
      <c r="J4921" s="143"/>
      <c r="K4921" s="143"/>
      <c r="L4921" s="143"/>
      <c r="M4921" s="237"/>
      <c r="N4921" s="143"/>
      <c r="O4921" s="143"/>
      <c r="P4921" s="143"/>
      <c r="Q4921" s="143"/>
      <c r="R4921" s="143"/>
      <c r="S4921" s="143"/>
      <c r="T4921" s="143"/>
      <c r="U4921" s="143"/>
      <c r="V4921" s="143"/>
      <c r="W4921" s="90">
        <f>IF(AND($AM$17&gt;=$X4921,$AM$17&lt;=$Y4921),'TARIFA ENTREGA A DIRECCION USD'!A4921,$W4922)</f>
        <v>0</v>
      </c>
      <c r="X4921" s="90">
        <v>4912.0010000000002</v>
      </c>
      <c r="Y4921" s="90">
        <v>4913</v>
      </c>
      <c r="Z4921" s="144"/>
    </row>
    <row r="4922" spans="1:26" x14ac:dyDescent="0.2">
      <c r="A4922" s="3"/>
      <c r="B4922" s="3"/>
      <c r="C4922" s="3"/>
      <c r="D4922" s="3"/>
      <c r="E4922" s="3"/>
      <c r="F4922" s="3"/>
      <c r="G4922" s="3"/>
      <c r="I4922" s="143"/>
      <c r="J4922" s="143"/>
      <c r="K4922" s="143"/>
      <c r="L4922" s="143"/>
      <c r="M4922" s="237"/>
      <c r="N4922" s="143"/>
      <c r="O4922" s="143"/>
      <c r="P4922" s="143"/>
      <c r="Q4922" s="143"/>
      <c r="R4922" s="143"/>
      <c r="S4922" s="143"/>
      <c r="T4922" s="143"/>
      <c r="U4922" s="143"/>
      <c r="V4922" s="143"/>
      <c r="W4922" s="90">
        <f>IF(AND($AM$17&gt;=$X4922,$AM$17&lt;=$Y4922),'TARIFA ENTREGA A DIRECCION USD'!A4922,$W4923)</f>
        <v>0</v>
      </c>
      <c r="X4922" s="90">
        <v>4913.0010000000002</v>
      </c>
      <c r="Y4922" s="90">
        <v>4914</v>
      </c>
      <c r="Z4922" s="144"/>
    </row>
    <row r="4923" spans="1:26" x14ac:dyDescent="0.2">
      <c r="A4923" s="3"/>
      <c r="B4923" s="3"/>
      <c r="C4923" s="3"/>
      <c r="D4923" s="3"/>
      <c r="E4923" s="3"/>
      <c r="F4923" s="3"/>
      <c r="G4923" s="3"/>
      <c r="I4923" s="143"/>
      <c r="J4923" s="143"/>
      <c r="K4923" s="143"/>
      <c r="L4923" s="143"/>
      <c r="M4923" s="237"/>
      <c r="N4923" s="143"/>
      <c r="O4923" s="143"/>
      <c r="P4923" s="143"/>
      <c r="Q4923" s="143"/>
      <c r="R4923" s="143"/>
      <c r="S4923" s="143"/>
      <c r="T4923" s="143"/>
      <c r="U4923" s="143"/>
      <c r="V4923" s="143"/>
      <c r="W4923" s="90">
        <f>IF(AND($AM$17&gt;=$X4923,$AM$17&lt;=$Y4923),'TARIFA ENTREGA A DIRECCION USD'!A4923,$W4924)</f>
        <v>0</v>
      </c>
      <c r="X4923" s="90">
        <v>4914.0010000000002</v>
      </c>
      <c r="Y4923" s="90">
        <v>4915</v>
      </c>
      <c r="Z4923" s="144"/>
    </row>
    <row r="4924" spans="1:26" x14ac:dyDescent="0.2">
      <c r="A4924" s="3"/>
      <c r="B4924" s="3"/>
      <c r="C4924" s="3"/>
      <c r="D4924" s="3"/>
      <c r="E4924" s="3"/>
      <c r="F4924" s="3"/>
      <c r="G4924" s="3"/>
      <c r="I4924" s="143"/>
      <c r="J4924" s="143"/>
      <c r="K4924" s="143"/>
      <c r="L4924" s="143"/>
      <c r="M4924" s="237"/>
      <c r="N4924" s="143"/>
      <c r="O4924" s="143"/>
      <c r="P4924" s="143"/>
      <c r="Q4924" s="143"/>
      <c r="R4924" s="143"/>
      <c r="S4924" s="143"/>
      <c r="T4924" s="143"/>
      <c r="U4924" s="143"/>
      <c r="V4924" s="143"/>
      <c r="W4924" s="90">
        <f>IF(AND($AM$17&gt;=$X4924,$AM$17&lt;=$Y4924),'TARIFA ENTREGA A DIRECCION USD'!A4924,$W4925)</f>
        <v>0</v>
      </c>
      <c r="X4924" s="90">
        <v>4915.0010000000002</v>
      </c>
      <c r="Y4924" s="90">
        <v>4916</v>
      </c>
      <c r="Z4924" s="144"/>
    </row>
    <row r="4925" spans="1:26" x14ac:dyDescent="0.2">
      <c r="A4925" s="3"/>
      <c r="B4925" s="3"/>
      <c r="C4925" s="3"/>
      <c r="D4925" s="3"/>
      <c r="E4925" s="3"/>
      <c r="F4925" s="3"/>
      <c r="G4925" s="3"/>
      <c r="I4925" s="143"/>
      <c r="J4925" s="143"/>
      <c r="K4925" s="143"/>
      <c r="L4925" s="143"/>
      <c r="M4925" s="237"/>
      <c r="N4925" s="143"/>
      <c r="O4925" s="143"/>
      <c r="P4925" s="143"/>
      <c r="Q4925" s="143"/>
      <c r="R4925" s="143"/>
      <c r="S4925" s="143"/>
      <c r="T4925" s="143"/>
      <c r="U4925" s="143"/>
      <c r="V4925" s="143"/>
      <c r="W4925" s="90">
        <f>IF(AND($AM$17&gt;=$X4925,$AM$17&lt;=$Y4925),'TARIFA ENTREGA A DIRECCION USD'!A4925,$W4926)</f>
        <v>0</v>
      </c>
      <c r="X4925" s="90">
        <v>4916.0010000000002</v>
      </c>
      <c r="Y4925" s="90">
        <v>4917</v>
      </c>
      <c r="Z4925" s="144"/>
    </row>
    <row r="4926" spans="1:26" x14ac:dyDescent="0.2">
      <c r="A4926" s="3"/>
      <c r="B4926" s="3"/>
      <c r="C4926" s="3"/>
      <c r="D4926" s="3"/>
      <c r="E4926" s="3"/>
      <c r="F4926" s="3"/>
      <c r="G4926" s="3"/>
      <c r="I4926" s="143"/>
      <c r="J4926" s="143"/>
      <c r="K4926" s="143"/>
      <c r="L4926" s="143"/>
      <c r="M4926" s="237"/>
      <c r="N4926" s="143"/>
      <c r="O4926" s="143"/>
      <c r="P4926" s="143"/>
      <c r="Q4926" s="143"/>
      <c r="R4926" s="143"/>
      <c r="S4926" s="143"/>
      <c r="T4926" s="143"/>
      <c r="U4926" s="143"/>
      <c r="V4926" s="143"/>
      <c r="W4926" s="90">
        <f>IF(AND($AM$17&gt;=$X4926,$AM$17&lt;=$Y4926),'TARIFA ENTREGA A DIRECCION USD'!A4926,$W4927)</f>
        <v>0</v>
      </c>
      <c r="X4926" s="90">
        <v>4917.0010000000002</v>
      </c>
      <c r="Y4926" s="90">
        <v>4918</v>
      </c>
      <c r="Z4926" s="144"/>
    </row>
    <row r="4927" spans="1:26" x14ac:dyDescent="0.2">
      <c r="A4927" s="3"/>
      <c r="B4927" s="3"/>
      <c r="C4927" s="3"/>
      <c r="D4927" s="3"/>
      <c r="E4927" s="3"/>
      <c r="F4927" s="3"/>
      <c r="G4927" s="3"/>
      <c r="I4927" s="143"/>
      <c r="J4927" s="143"/>
      <c r="K4927" s="143"/>
      <c r="L4927" s="143"/>
      <c r="M4927" s="237"/>
      <c r="N4927" s="143"/>
      <c r="O4927" s="143"/>
      <c r="P4927" s="143"/>
      <c r="Q4927" s="143"/>
      <c r="R4927" s="143"/>
      <c r="S4927" s="143"/>
      <c r="T4927" s="143"/>
      <c r="U4927" s="143"/>
      <c r="V4927" s="143"/>
      <c r="W4927" s="90">
        <f>IF(AND($AM$17&gt;=$X4927,$AM$17&lt;=$Y4927),'TARIFA ENTREGA A DIRECCION USD'!A4927,$W4928)</f>
        <v>0</v>
      </c>
      <c r="X4927" s="90">
        <v>4918.0010000000002</v>
      </c>
      <c r="Y4927" s="90">
        <v>4919</v>
      </c>
      <c r="Z4927" s="144"/>
    </row>
    <row r="4928" spans="1:26" x14ac:dyDescent="0.2">
      <c r="A4928" s="3"/>
      <c r="B4928" s="3"/>
      <c r="C4928" s="3"/>
      <c r="D4928" s="3"/>
      <c r="E4928" s="3"/>
      <c r="F4928" s="3"/>
      <c r="G4928" s="3"/>
      <c r="I4928" s="143"/>
      <c r="J4928" s="143"/>
      <c r="K4928" s="143"/>
      <c r="L4928" s="143"/>
      <c r="M4928" s="237"/>
      <c r="N4928" s="143"/>
      <c r="O4928" s="143"/>
      <c r="P4928" s="143"/>
      <c r="Q4928" s="143"/>
      <c r="R4928" s="143"/>
      <c r="S4928" s="143"/>
      <c r="T4928" s="143"/>
      <c r="U4928" s="143"/>
      <c r="V4928" s="143"/>
      <c r="W4928" s="90">
        <f>IF(AND($AM$17&gt;=$X4928,$AM$17&lt;=$Y4928),'TARIFA ENTREGA A DIRECCION USD'!A4928,$W4929)</f>
        <v>0</v>
      </c>
      <c r="X4928" s="90">
        <v>4919.0010000000002</v>
      </c>
      <c r="Y4928" s="90">
        <v>4920</v>
      </c>
      <c r="Z4928" s="144"/>
    </row>
    <row r="4929" spans="1:26" x14ac:dyDescent="0.2">
      <c r="A4929" s="3"/>
      <c r="B4929" s="3"/>
      <c r="C4929" s="3"/>
      <c r="D4929" s="3"/>
      <c r="E4929" s="3"/>
      <c r="F4929" s="3"/>
      <c r="G4929" s="3"/>
      <c r="I4929" s="143"/>
      <c r="J4929" s="143"/>
      <c r="K4929" s="143"/>
      <c r="L4929" s="143"/>
      <c r="M4929" s="237"/>
      <c r="N4929" s="143"/>
      <c r="O4929" s="143"/>
      <c r="P4929" s="143"/>
      <c r="Q4929" s="143"/>
      <c r="R4929" s="143"/>
      <c r="S4929" s="143"/>
      <c r="T4929" s="143"/>
      <c r="U4929" s="143"/>
      <c r="V4929" s="143"/>
      <c r="W4929" s="90">
        <f>IF(AND($AM$17&gt;=$X4929,$AM$17&lt;=$Y4929),'TARIFA ENTREGA A DIRECCION USD'!A4929,$W4930)</f>
        <v>0</v>
      </c>
      <c r="X4929" s="90">
        <v>4920.0010000000002</v>
      </c>
      <c r="Y4929" s="90">
        <v>4921</v>
      </c>
      <c r="Z4929" s="144"/>
    </row>
    <row r="4930" spans="1:26" x14ac:dyDescent="0.2">
      <c r="A4930" s="3"/>
      <c r="B4930" s="3"/>
      <c r="C4930" s="3"/>
      <c r="D4930" s="3"/>
      <c r="E4930" s="3"/>
      <c r="F4930" s="3"/>
      <c r="G4930" s="3"/>
      <c r="I4930" s="143"/>
      <c r="J4930" s="143"/>
      <c r="K4930" s="143"/>
      <c r="L4930" s="143"/>
      <c r="M4930" s="237"/>
      <c r="N4930" s="143"/>
      <c r="O4930" s="143"/>
      <c r="P4930" s="143"/>
      <c r="Q4930" s="143"/>
      <c r="R4930" s="143"/>
      <c r="S4930" s="143"/>
      <c r="T4930" s="143"/>
      <c r="U4930" s="143"/>
      <c r="V4930" s="143"/>
      <c r="W4930" s="90">
        <f>IF(AND($AM$17&gt;=$X4930,$AM$17&lt;=$Y4930),'TARIFA ENTREGA A DIRECCION USD'!A4930,$W4931)</f>
        <v>0</v>
      </c>
      <c r="X4930" s="90">
        <v>4921.0010000000002</v>
      </c>
      <c r="Y4930" s="90">
        <v>4922</v>
      </c>
      <c r="Z4930" s="144"/>
    </row>
    <row r="4931" spans="1:26" x14ac:dyDescent="0.2">
      <c r="A4931" s="3"/>
      <c r="B4931" s="3"/>
      <c r="C4931" s="3"/>
      <c r="D4931" s="3"/>
      <c r="E4931" s="3"/>
      <c r="F4931" s="3"/>
      <c r="G4931" s="3"/>
      <c r="I4931" s="143"/>
      <c r="J4931" s="143"/>
      <c r="K4931" s="143"/>
      <c r="L4931" s="143"/>
      <c r="M4931" s="237"/>
      <c r="N4931" s="143"/>
      <c r="O4931" s="143"/>
      <c r="P4931" s="143"/>
      <c r="Q4931" s="143"/>
      <c r="R4931" s="143"/>
      <c r="S4931" s="143"/>
      <c r="T4931" s="143"/>
      <c r="U4931" s="143"/>
      <c r="V4931" s="143"/>
      <c r="W4931" s="90">
        <f>IF(AND($AM$17&gt;=$X4931,$AM$17&lt;=$Y4931),'TARIFA ENTREGA A DIRECCION USD'!A4931,$W4932)</f>
        <v>0</v>
      </c>
      <c r="X4931" s="90">
        <v>4922.0010000000002</v>
      </c>
      <c r="Y4931" s="90">
        <v>4923</v>
      </c>
      <c r="Z4931" s="144"/>
    </row>
    <row r="4932" spans="1:26" x14ac:dyDescent="0.2">
      <c r="A4932" s="3"/>
      <c r="B4932" s="3"/>
      <c r="C4932" s="3"/>
      <c r="D4932" s="3"/>
      <c r="E4932" s="3"/>
      <c r="F4932" s="3"/>
      <c r="G4932" s="3"/>
      <c r="I4932" s="143"/>
      <c r="J4932" s="143"/>
      <c r="K4932" s="143"/>
      <c r="L4932" s="143"/>
      <c r="M4932" s="237"/>
      <c r="N4932" s="143"/>
      <c r="O4932" s="143"/>
      <c r="P4932" s="143"/>
      <c r="Q4932" s="143"/>
      <c r="R4932" s="143"/>
      <c r="S4932" s="143"/>
      <c r="T4932" s="143"/>
      <c r="U4932" s="143"/>
      <c r="V4932" s="143"/>
      <c r="W4932" s="90">
        <f>IF(AND($AM$17&gt;=$X4932,$AM$17&lt;=$Y4932),'TARIFA ENTREGA A DIRECCION USD'!A4932,$W4933)</f>
        <v>0</v>
      </c>
      <c r="X4932" s="90">
        <v>4923.0010000000002</v>
      </c>
      <c r="Y4932" s="90">
        <v>4924</v>
      </c>
      <c r="Z4932" s="144"/>
    </row>
    <row r="4933" spans="1:26" x14ac:dyDescent="0.2">
      <c r="A4933" s="3"/>
      <c r="B4933" s="3"/>
      <c r="C4933" s="3"/>
      <c r="D4933" s="3"/>
      <c r="E4933" s="3"/>
      <c r="F4933" s="3"/>
      <c r="G4933" s="3"/>
      <c r="I4933" s="143"/>
      <c r="J4933" s="143"/>
      <c r="K4933" s="143"/>
      <c r="L4933" s="143"/>
      <c r="M4933" s="237"/>
      <c r="N4933" s="143"/>
      <c r="O4933" s="143"/>
      <c r="P4933" s="143"/>
      <c r="Q4933" s="143"/>
      <c r="R4933" s="143"/>
      <c r="S4933" s="143"/>
      <c r="T4933" s="143"/>
      <c r="U4933" s="143"/>
      <c r="V4933" s="143"/>
      <c r="W4933" s="90">
        <f>IF(AND($AM$17&gt;=$X4933,$AM$17&lt;=$Y4933),'TARIFA ENTREGA A DIRECCION USD'!A4933,$W4934)</f>
        <v>0</v>
      </c>
      <c r="X4933" s="90">
        <v>4924.0010000000002</v>
      </c>
      <c r="Y4933" s="90">
        <v>4925</v>
      </c>
      <c r="Z4933" s="144"/>
    </row>
    <row r="4934" spans="1:26" x14ac:dyDescent="0.2">
      <c r="A4934" s="3"/>
      <c r="B4934" s="3"/>
      <c r="C4934" s="3"/>
      <c r="D4934" s="3"/>
      <c r="E4934" s="3"/>
      <c r="F4934" s="3"/>
      <c r="G4934" s="3"/>
      <c r="I4934" s="143"/>
      <c r="J4934" s="143"/>
      <c r="K4934" s="143"/>
      <c r="L4934" s="143"/>
      <c r="M4934" s="237"/>
      <c r="N4934" s="143"/>
      <c r="O4934" s="143"/>
      <c r="P4934" s="143"/>
      <c r="Q4934" s="143"/>
      <c r="R4934" s="143"/>
      <c r="S4934" s="143"/>
      <c r="T4934" s="143"/>
      <c r="U4934" s="143"/>
      <c r="V4934" s="143"/>
      <c r="W4934" s="90">
        <f>IF(AND($AM$17&gt;=$X4934,$AM$17&lt;=$Y4934),'TARIFA ENTREGA A DIRECCION USD'!A4934,$W4935)</f>
        <v>0</v>
      </c>
      <c r="X4934" s="90">
        <v>4925.0010000000002</v>
      </c>
      <c r="Y4934" s="90">
        <v>4926</v>
      </c>
      <c r="Z4934" s="144"/>
    </row>
    <row r="4935" spans="1:26" x14ac:dyDescent="0.2">
      <c r="A4935" s="3"/>
      <c r="B4935" s="3"/>
      <c r="C4935" s="3"/>
      <c r="D4935" s="3"/>
      <c r="E4935" s="3"/>
      <c r="F4935" s="3"/>
      <c r="G4935" s="3"/>
      <c r="I4935" s="143"/>
      <c r="J4935" s="143"/>
      <c r="K4935" s="143"/>
      <c r="L4935" s="143"/>
      <c r="M4935" s="237"/>
      <c r="N4935" s="143"/>
      <c r="O4935" s="143"/>
      <c r="P4935" s="143"/>
      <c r="Q4935" s="143"/>
      <c r="R4935" s="143"/>
      <c r="S4935" s="143"/>
      <c r="T4935" s="143"/>
      <c r="U4935" s="143"/>
      <c r="V4935" s="143"/>
      <c r="W4935" s="90">
        <f>IF(AND($AM$17&gt;=$X4935,$AM$17&lt;=$Y4935),'TARIFA ENTREGA A DIRECCION USD'!A4935,$W4936)</f>
        <v>0</v>
      </c>
      <c r="X4935" s="90">
        <v>4926.0010000000002</v>
      </c>
      <c r="Y4935" s="90">
        <v>4927</v>
      </c>
      <c r="Z4935" s="144"/>
    </row>
    <row r="4936" spans="1:26" x14ac:dyDescent="0.2">
      <c r="A4936" s="3"/>
      <c r="B4936" s="3"/>
      <c r="C4936" s="3"/>
      <c r="D4936" s="3"/>
      <c r="E4936" s="3"/>
      <c r="F4936" s="3"/>
      <c r="G4936" s="3"/>
      <c r="I4936" s="143"/>
      <c r="J4936" s="143"/>
      <c r="K4936" s="143"/>
      <c r="L4936" s="143"/>
      <c r="M4936" s="237"/>
      <c r="N4936" s="143"/>
      <c r="O4936" s="143"/>
      <c r="P4936" s="143"/>
      <c r="Q4936" s="143"/>
      <c r="R4936" s="143"/>
      <c r="S4936" s="143"/>
      <c r="T4936" s="143"/>
      <c r="U4936" s="143"/>
      <c r="V4936" s="143"/>
      <c r="W4936" s="90">
        <f>IF(AND($AM$17&gt;=$X4936,$AM$17&lt;=$Y4936),'TARIFA ENTREGA A DIRECCION USD'!A4936,$W4937)</f>
        <v>0</v>
      </c>
      <c r="X4936" s="90">
        <v>4927.0010000000002</v>
      </c>
      <c r="Y4936" s="90">
        <v>4928</v>
      </c>
      <c r="Z4936" s="144"/>
    </row>
    <row r="4937" spans="1:26" x14ac:dyDescent="0.2">
      <c r="A4937" s="3"/>
      <c r="B4937" s="3"/>
      <c r="C4937" s="3"/>
      <c r="D4937" s="3"/>
      <c r="E4937" s="3"/>
      <c r="F4937" s="3"/>
      <c r="G4937" s="3"/>
      <c r="I4937" s="143"/>
      <c r="J4937" s="143"/>
      <c r="K4937" s="143"/>
      <c r="L4937" s="143"/>
      <c r="M4937" s="237"/>
      <c r="N4937" s="143"/>
      <c r="O4937" s="143"/>
      <c r="P4937" s="143"/>
      <c r="Q4937" s="143"/>
      <c r="R4937" s="143"/>
      <c r="S4937" s="143"/>
      <c r="T4937" s="143"/>
      <c r="U4937" s="143"/>
      <c r="V4937" s="143"/>
      <c r="W4937" s="90">
        <f>IF(AND($AM$17&gt;=$X4937,$AM$17&lt;=$Y4937),'TARIFA ENTREGA A DIRECCION USD'!A4937,$W4938)</f>
        <v>0</v>
      </c>
      <c r="X4937" s="90">
        <v>4928.0010000000002</v>
      </c>
      <c r="Y4937" s="90">
        <v>4929</v>
      </c>
      <c r="Z4937" s="144"/>
    </row>
    <row r="4938" spans="1:26" x14ac:dyDescent="0.2">
      <c r="A4938" s="3"/>
      <c r="B4938" s="3"/>
      <c r="C4938" s="3"/>
      <c r="D4938" s="3"/>
      <c r="E4938" s="3"/>
      <c r="F4938" s="3"/>
      <c r="G4938" s="3"/>
      <c r="I4938" s="143"/>
      <c r="J4938" s="143"/>
      <c r="K4938" s="143"/>
      <c r="L4938" s="143"/>
      <c r="M4938" s="237"/>
      <c r="N4938" s="143"/>
      <c r="O4938" s="143"/>
      <c r="P4938" s="143"/>
      <c r="Q4938" s="143"/>
      <c r="R4938" s="143"/>
      <c r="S4938" s="143"/>
      <c r="T4938" s="143"/>
      <c r="U4938" s="143"/>
      <c r="V4938" s="143"/>
      <c r="W4938" s="90">
        <f>IF(AND($AM$17&gt;=$X4938,$AM$17&lt;=$Y4938),'TARIFA ENTREGA A DIRECCION USD'!A4938,$W4939)</f>
        <v>0</v>
      </c>
      <c r="X4938" s="90">
        <v>4929.0010000000002</v>
      </c>
      <c r="Y4938" s="90">
        <v>4930</v>
      </c>
      <c r="Z4938" s="144"/>
    </row>
    <row r="4939" spans="1:26" x14ac:dyDescent="0.2">
      <c r="A4939" s="3"/>
      <c r="B4939" s="3"/>
      <c r="C4939" s="3"/>
      <c r="D4939" s="3"/>
      <c r="E4939" s="3"/>
      <c r="F4939" s="3"/>
      <c r="G4939" s="3"/>
      <c r="I4939" s="143"/>
      <c r="J4939" s="143"/>
      <c r="K4939" s="143"/>
      <c r="L4939" s="143"/>
      <c r="M4939" s="237"/>
      <c r="N4939" s="143"/>
      <c r="O4939" s="143"/>
      <c r="P4939" s="143"/>
      <c r="Q4939" s="143"/>
      <c r="R4939" s="143"/>
      <c r="S4939" s="143"/>
      <c r="T4939" s="143"/>
      <c r="U4939" s="143"/>
      <c r="V4939" s="143"/>
      <c r="W4939" s="90">
        <f>IF(AND($AM$17&gt;=$X4939,$AM$17&lt;=$Y4939),'TARIFA ENTREGA A DIRECCION USD'!A4939,$W4940)</f>
        <v>0</v>
      </c>
      <c r="X4939" s="90">
        <v>4930.0010000000002</v>
      </c>
      <c r="Y4939" s="90">
        <v>4931</v>
      </c>
      <c r="Z4939" s="144"/>
    </row>
    <row r="4940" spans="1:26" x14ac:dyDescent="0.2">
      <c r="A4940" s="3"/>
      <c r="B4940" s="3"/>
      <c r="C4940" s="3"/>
      <c r="D4940" s="3"/>
      <c r="E4940" s="3"/>
      <c r="F4940" s="3"/>
      <c r="G4940" s="3"/>
      <c r="I4940" s="143"/>
      <c r="J4940" s="143"/>
      <c r="K4940" s="143"/>
      <c r="L4940" s="143"/>
      <c r="M4940" s="237"/>
      <c r="N4940" s="143"/>
      <c r="O4940" s="143"/>
      <c r="P4940" s="143"/>
      <c r="Q4940" s="143"/>
      <c r="R4940" s="143"/>
      <c r="S4940" s="143"/>
      <c r="T4940" s="143"/>
      <c r="U4940" s="143"/>
      <c r="V4940" s="143"/>
      <c r="W4940" s="90">
        <f>IF(AND($AM$17&gt;=$X4940,$AM$17&lt;=$Y4940),'TARIFA ENTREGA A DIRECCION USD'!A4940,$W4941)</f>
        <v>0</v>
      </c>
      <c r="X4940" s="90">
        <v>4931.0010000000002</v>
      </c>
      <c r="Y4940" s="90">
        <v>4932</v>
      </c>
      <c r="Z4940" s="144"/>
    </row>
    <row r="4941" spans="1:26" x14ac:dyDescent="0.2">
      <c r="A4941" s="3"/>
      <c r="B4941" s="3"/>
      <c r="C4941" s="3"/>
      <c r="D4941" s="3"/>
      <c r="E4941" s="3"/>
      <c r="F4941" s="3"/>
      <c r="G4941" s="3"/>
      <c r="I4941" s="143"/>
      <c r="J4941" s="143"/>
      <c r="K4941" s="143"/>
      <c r="L4941" s="143"/>
      <c r="M4941" s="237"/>
      <c r="N4941" s="143"/>
      <c r="O4941" s="143"/>
      <c r="P4941" s="143"/>
      <c r="Q4941" s="143"/>
      <c r="R4941" s="143"/>
      <c r="S4941" s="143"/>
      <c r="T4941" s="143"/>
      <c r="U4941" s="143"/>
      <c r="V4941" s="143"/>
      <c r="W4941" s="90">
        <f>IF(AND($AM$17&gt;=$X4941,$AM$17&lt;=$Y4941),'TARIFA ENTREGA A DIRECCION USD'!A4941,$W4942)</f>
        <v>0</v>
      </c>
      <c r="X4941" s="90">
        <v>4932.0010000000002</v>
      </c>
      <c r="Y4941" s="90">
        <v>4933</v>
      </c>
      <c r="Z4941" s="144"/>
    </row>
    <row r="4942" spans="1:26" x14ac:dyDescent="0.2">
      <c r="A4942" s="3"/>
      <c r="B4942" s="3"/>
      <c r="C4942" s="3"/>
      <c r="D4942" s="3"/>
      <c r="E4942" s="3"/>
      <c r="F4942" s="3"/>
      <c r="G4942" s="3"/>
      <c r="I4942" s="143"/>
      <c r="J4942" s="143"/>
      <c r="K4942" s="143"/>
      <c r="L4942" s="143"/>
      <c r="M4942" s="237"/>
      <c r="N4942" s="143"/>
      <c r="O4942" s="143"/>
      <c r="P4942" s="143"/>
      <c r="Q4942" s="143"/>
      <c r="R4942" s="143"/>
      <c r="S4942" s="143"/>
      <c r="T4942" s="143"/>
      <c r="U4942" s="143"/>
      <c r="V4942" s="143"/>
      <c r="W4942" s="90">
        <f>IF(AND($AM$17&gt;=$X4942,$AM$17&lt;=$Y4942),'TARIFA ENTREGA A DIRECCION USD'!A4942,$W4943)</f>
        <v>0</v>
      </c>
      <c r="X4942" s="90">
        <v>4933.0010000000002</v>
      </c>
      <c r="Y4942" s="90">
        <v>4934</v>
      </c>
      <c r="Z4942" s="144"/>
    </row>
    <row r="4943" spans="1:26" x14ac:dyDescent="0.2">
      <c r="A4943" s="3"/>
      <c r="B4943" s="3"/>
      <c r="C4943" s="3"/>
      <c r="D4943" s="3"/>
      <c r="E4943" s="3"/>
      <c r="F4943" s="3"/>
      <c r="G4943" s="3"/>
      <c r="I4943" s="143"/>
      <c r="J4943" s="143"/>
      <c r="K4943" s="143"/>
      <c r="L4943" s="143"/>
      <c r="M4943" s="237"/>
      <c r="N4943" s="143"/>
      <c r="O4943" s="143"/>
      <c r="P4943" s="143"/>
      <c r="Q4943" s="143"/>
      <c r="R4943" s="143"/>
      <c r="S4943" s="143"/>
      <c r="T4943" s="143"/>
      <c r="U4943" s="143"/>
      <c r="V4943" s="143"/>
      <c r="W4943" s="90">
        <f>IF(AND($AM$17&gt;=$X4943,$AM$17&lt;=$Y4943),'TARIFA ENTREGA A DIRECCION USD'!A4943,$W4944)</f>
        <v>0</v>
      </c>
      <c r="X4943" s="90">
        <v>4934.0010000000002</v>
      </c>
      <c r="Y4943" s="90">
        <v>4935</v>
      </c>
      <c r="Z4943" s="144"/>
    </row>
    <row r="4944" spans="1:26" x14ac:dyDescent="0.2">
      <c r="A4944" s="3"/>
      <c r="B4944" s="3"/>
      <c r="C4944" s="3"/>
      <c r="D4944" s="3"/>
      <c r="E4944" s="3"/>
      <c r="F4944" s="3"/>
      <c r="G4944" s="3"/>
      <c r="I4944" s="143"/>
      <c r="J4944" s="143"/>
      <c r="K4944" s="143"/>
      <c r="L4944" s="143"/>
      <c r="M4944" s="237"/>
      <c r="N4944" s="143"/>
      <c r="O4944" s="143"/>
      <c r="P4944" s="143"/>
      <c r="Q4944" s="143"/>
      <c r="R4944" s="143"/>
      <c r="S4944" s="143"/>
      <c r="T4944" s="143"/>
      <c r="U4944" s="143"/>
      <c r="V4944" s="143"/>
      <c r="W4944" s="90">
        <f>IF(AND($AM$17&gt;=$X4944,$AM$17&lt;=$Y4944),'TARIFA ENTREGA A DIRECCION USD'!A4944,$W4945)</f>
        <v>0</v>
      </c>
      <c r="X4944" s="90">
        <v>4935.0010000000002</v>
      </c>
      <c r="Y4944" s="90">
        <v>4936</v>
      </c>
      <c r="Z4944" s="144"/>
    </row>
    <row r="4945" spans="1:26" x14ac:dyDescent="0.2">
      <c r="A4945" s="3"/>
      <c r="B4945" s="3"/>
      <c r="C4945" s="3"/>
      <c r="D4945" s="3"/>
      <c r="E4945" s="3"/>
      <c r="F4945" s="3"/>
      <c r="G4945" s="3"/>
      <c r="I4945" s="143"/>
      <c r="J4945" s="143"/>
      <c r="K4945" s="143"/>
      <c r="L4945" s="143"/>
      <c r="M4945" s="237"/>
      <c r="N4945" s="143"/>
      <c r="O4945" s="143"/>
      <c r="P4945" s="143"/>
      <c r="Q4945" s="143"/>
      <c r="R4945" s="143"/>
      <c r="S4945" s="143"/>
      <c r="T4945" s="143"/>
      <c r="U4945" s="143"/>
      <c r="V4945" s="143"/>
      <c r="W4945" s="90">
        <f>IF(AND($AM$17&gt;=$X4945,$AM$17&lt;=$Y4945),'TARIFA ENTREGA A DIRECCION USD'!A4945,$W4946)</f>
        <v>0</v>
      </c>
      <c r="X4945" s="90">
        <v>4936.0010000000002</v>
      </c>
      <c r="Y4945" s="90">
        <v>4937</v>
      </c>
      <c r="Z4945" s="144"/>
    </row>
    <row r="4946" spans="1:26" x14ac:dyDescent="0.2">
      <c r="A4946" s="3"/>
      <c r="B4946" s="3"/>
      <c r="C4946" s="3"/>
      <c r="D4946" s="3"/>
      <c r="E4946" s="3"/>
      <c r="F4946" s="3"/>
      <c r="G4946" s="3"/>
      <c r="I4946" s="143"/>
      <c r="J4946" s="143"/>
      <c r="K4946" s="143"/>
      <c r="L4946" s="143"/>
      <c r="M4946" s="237"/>
      <c r="N4946" s="143"/>
      <c r="O4946" s="143"/>
      <c r="P4946" s="143"/>
      <c r="Q4946" s="143"/>
      <c r="R4946" s="143"/>
      <c r="S4946" s="143"/>
      <c r="T4946" s="143"/>
      <c r="U4946" s="143"/>
      <c r="V4946" s="143"/>
      <c r="W4946" s="90">
        <f>IF(AND($AM$17&gt;=$X4946,$AM$17&lt;=$Y4946),'TARIFA ENTREGA A DIRECCION USD'!A4946,$W4947)</f>
        <v>0</v>
      </c>
      <c r="X4946" s="90">
        <v>4937.0010000000002</v>
      </c>
      <c r="Y4946" s="90">
        <v>4938</v>
      </c>
      <c r="Z4946" s="144"/>
    </row>
    <row r="4947" spans="1:26" x14ac:dyDescent="0.2">
      <c r="A4947" s="3"/>
      <c r="B4947" s="3"/>
      <c r="C4947" s="3"/>
      <c r="D4947" s="3"/>
      <c r="E4947" s="3"/>
      <c r="F4947" s="3"/>
      <c r="G4947" s="3"/>
      <c r="I4947" s="143"/>
      <c r="J4947" s="143"/>
      <c r="K4947" s="143"/>
      <c r="L4947" s="143"/>
      <c r="M4947" s="237"/>
      <c r="N4947" s="143"/>
      <c r="O4947" s="143"/>
      <c r="P4947" s="143"/>
      <c r="Q4947" s="143"/>
      <c r="R4947" s="143"/>
      <c r="S4947" s="143"/>
      <c r="T4947" s="143"/>
      <c r="U4947" s="143"/>
      <c r="V4947" s="143"/>
      <c r="W4947" s="90">
        <f>IF(AND($AM$17&gt;=$X4947,$AM$17&lt;=$Y4947),'TARIFA ENTREGA A DIRECCION USD'!A4947,$W4948)</f>
        <v>0</v>
      </c>
      <c r="X4947" s="90">
        <v>4938.0010000000002</v>
      </c>
      <c r="Y4947" s="90">
        <v>4939</v>
      </c>
      <c r="Z4947" s="144"/>
    </row>
    <row r="4948" spans="1:26" x14ac:dyDescent="0.2">
      <c r="A4948" s="3"/>
      <c r="B4948" s="3"/>
      <c r="C4948" s="3"/>
      <c r="D4948" s="3"/>
      <c r="E4948" s="3"/>
      <c r="F4948" s="3"/>
      <c r="G4948" s="3"/>
      <c r="I4948" s="143"/>
      <c r="J4948" s="143"/>
      <c r="K4948" s="143"/>
      <c r="L4948" s="143"/>
      <c r="M4948" s="237"/>
      <c r="N4948" s="143"/>
      <c r="O4948" s="143"/>
      <c r="P4948" s="143"/>
      <c r="Q4948" s="143"/>
      <c r="R4948" s="143"/>
      <c r="S4948" s="143"/>
      <c r="T4948" s="143"/>
      <c r="U4948" s="143"/>
      <c r="V4948" s="143"/>
      <c r="W4948" s="90">
        <f>IF(AND($AM$17&gt;=$X4948,$AM$17&lt;=$Y4948),'TARIFA ENTREGA A DIRECCION USD'!A4948,$W4949)</f>
        <v>0</v>
      </c>
      <c r="X4948" s="90">
        <v>4939.0010000000002</v>
      </c>
      <c r="Y4948" s="90">
        <v>4940</v>
      </c>
      <c r="Z4948" s="144"/>
    </row>
    <row r="4949" spans="1:26" x14ac:dyDescent="0.2">
      <c r="A4949" s="3"/>
      <c r="B4949" s="3"/>
      <c r="C4949" s="3"/>
      <c r="D4949" s="3"/>
      <c r="E4949" s="3"/>
      <c r="F4949" s="3"/>
      <c r="G4949" s="3"/>
      <c r="I4949" s="143"/>
      <c r="J4949" s="143"/>
      <c r="K4949" s="143"/>
      <c r="L4949" s="143"/>
      <c r="M4949" s="237"/>
      <c r="N4949" s="143"/>
      <c r="O4949" s="143"/>
      <c r="P4949" s="143"/>
      <c r="Q4949" s="143"/>
      <c r="R4949" s="143"/>
      <c r="S4949" s="143"/>
      <c r="T4949" s="143"/>
      <c r="U4949" s="143"/>
      <c r="V4949" s="143"/>
      <c r="W4949" s="90">
        <f>IF(AND($AM$17&gt;=$X4949,$AM$17&lt;=$Y4949),'TARIFA ENTREGA A DIRECCION USD'!A4949,$W4950)</f>
        <v>0</v>
      </c>
      <c r="X4949" s="90">
        <v>4940.0010000000002</v>
      </c>
      <c r="Y4949" s="90">
        <v>4941</v>
      </c>
      <c r="Z4949" s="144"/>
    </row>
    <row r="4950" spans="1:26" x14ac:dyDescent="0.2">
      <c r="A4950" s="3"/>
      <c r="B4950" s="3"/>
      <c r="C4950" s="3"/>
      <c r="D4950" s="3"/>
      <c r="E4950" s="3"/>
      <c r="F4950" s="3"/>
      <c r="G4950" s="3"/>
      <c r="I4950" s="143"/>
      <c r="J4950" s="143"/>
      <c r="K4950" s="143"/>
      <c r="L4950" s="143"/>
      <c r="M4950" s="237"/>
      <c r="N4950" s="143"/>
      <c r="O4950" s="143"/>
      <c r="P4950" s="143"/>
      <c r="Q4950" s="143"/>
      <c r="R4950" s="143"/>
      <c r="S4950" s="143"/>
      <c r="T4950" s="143"/>
      <c r="U4950" s="143"/>
      <c r="V4950" s="143"/>
      <c r="W4950" s="90">
        <f>IF(AND($AM$17&gt;=$X4950,$AM$17&lt;=$Y4950),'TARIFA ENTREGA A DIRECCION USD'!A4950,$W4951)</f>
        <v>0</v>
      </c>
      <c r="X4950" s="90">
        <v>4941.0010000000002</v>
      </c>
      <c r="Y4950" s="90">
        <v>4942</v>
      </c>
      <c r="Z4950" s="144"/>
    </row>
    <row r="4951" spans="1:26" x14ac:dyDescent="0.2">
      <c r="A4951" s="3"/>
      <c r="B4951" s="3"/>
      <c r="C4951" s="3"/>
      <c r="D4951" s="3"/>
      <c r="E4951" s="3"/>
      <c r="F4951" s="3"/>
      <c r="G4951" s="3"/>
      <c r="I4951" s="143"/>
      <c r="J4951" s="143"/>
      <c r="K4951" s="143"/>
      <c r="L4951" s="143"/>
      <c r="M4951" s="237"/>
      <c r="N4951" s="143"/>
      <c r="O4951" s="143"/>
      <c r="P4951" s="143"/>
      <c r="Q4951" s="143"/>
      <c r="R4951" s="143"/>
      <c r="S4951" s="143"/>
      <c r="T4951" s="143"/>
      <c r="U4951" s="143"/>
      <c r="V4951" s="143"/>
      <c r="W4951" s="90">
        <f>IF(AND($AM$17&gt;=$X4951,$AM$17&lt;=$Y4951),'TARIFA ENTREGA A DIRECCION USD'!A4951,$W4952)</f>
        <v>0</v>
      </c>
      <c r="X4951" s="90">
        <v>4942.0010000000002</v>
      </c>
      <c r="Y4951" s="90">
        <v>4943</v>
      </c>
      <c r="Z4951" s="144"/>
    </row>
    <row r="4952" spans="1:26" x14ac:dyDescent="0.2">
      <c r="A4952" s="3"/>
      <c r="B4952" s="3"/>
      <c r="C4952" s="3"/>
      <c r="D4952" s="3"/>
      <c r="E4952" s="3"/>
      <c r="F4952" s="3"/>
      <c r="G4952" s="3"/>
      <c r="I4952" s="143"/>
      <c r="J4952" s="143"/>
      <c r="K4952" s="143"/>
      <c r="L4952" s="143"/>
      <c r="M4952" s="237"/>
      <c r="N4952" s="143"/>
      <c r="O4952" s="143"/>
      <c r="P4952" s="143"/>
      <c r="Q4952" s="143"/>
      <c r="R4952" s="143"/>
      <c r="S4952" s="143"/>
      <c r="T4952" s="143"/>
      <c r="U4952" s="143"/>
      <c r="V4952" s="143"/>
      <c r="W4952" s="90">
        <f>IF(AND($AM$17&gt;=$X4952,$AM$17&lt;=$Y4952),'TARIFA ENTREGA A DIRECCION USD'!A4952,$W4953)</f>
        <v>0</v>
      </c>
      <c r="X4952" s="90">
        <v>4943.0010000000002</v>
      </c>
      <c r="Y4952" s="90">
        <v>4944</v>
      </c>
      <c r="Z4952" s="144"/>
    </row>
    <row r="4953" spans="1:26" x14ac:dyDescent="0.2">
      <c r="A4953" s="3"/>
      <c r="B4953" s="3"/>
      <c r="C4953" s="3"/>
      <c r="D4953" s="3"/>
      <c r="E4953" s="3"/>
      <c r="F4953" s="3"/>
      <c r="G4953" s="3"/>
      <c r="I4953" s="143"/>
      <c r="J4953" s="143"/>
      <c r="K4953" s="143"/>
      <c r="L4953" s="143"/>
      <c r="M4953" s="237"/>
      <c r="N4953" s="143"/>
      <c r="O4953" s="143"/>
      <c r="P4953" s="143"/>
      <c r="Q4953" s="143"/>
      <c r="R4953" s="143"/>
      <c r="S4953" s="143"/>
      <c r="T4953" s="143"/>
      <c r="U4953" s="143"/>
      <c r="V4953" s="143"/>
      <c r="W4953" s="90">
        <f>IF(AND($AM$17&gt;=$X4953,$AM$17&lt;=$Y4953),'TARIFA ENTREGA A DIRECCION USD'!A4953,$W4954)</f>
        <v>0</v>
      </c>
      <c r="X4953" s="90">
        <v>4944.0010000000002</v>
      </c>
      <c r="Y4953" s="90">
        <v>4945</v>
      </c>
      <c r="Z4953" s="144"/>
    </row>
    <row r="4954" spans="1:26" x14ac:dyDescent="0.2">
      <c r="A4954" s="3"/>
      <c r="B4954" s="3"/>
      <c r="C4954" s="3"/>
      <c r="D4954" s="3"/>
      <c r="E4954" s="3"/>
      <c r="F4954" s="3"/>
      <c r="G4954" s="3"/>
      <c r="I4954" s="143"/>
      <c r="J4954" s="143"/>
      <c r="K4954" s="143"/>
      <c r="L4954" s="143"/>
      <c r="M4954" s="237"/>
      <c r="N4954" s="143"/>
      <c r="O4954" s="143"/>
      <c r="P4954" s="143"/>
      <c r="Q4954" s="143"/>
      <c r="R4954" s="143"/>
      <c r="S4954" s="143"/>
      <c r="T4954" s="143"/>
      <c r="U4954" s="143"/>
      <c r="V4954" s="143"/>
      <c r="W4954" s="90">
        <f>IF(AND($AM$17&gt;=$X4954,$AM$17&lt;=$Y4954),'TARIFA ENTREGA A DIRECCION USD'!A4954,$W4955)</f>
        <v>0</v>
      </c>
      <c r="X4954" s="90">
        <v>4945.0010000000002</v>
      </c>
      <c r="Y4954" s="90">
        <v>4946</v>
      </c>
      <c r="Z4954" s="144"/>
    </row>
    <row r="4955" spans="1:26" x14ac:dyDescent="0.2">
      <c r="A4955" s="3"/>
      <c r="B4955" s="3"/>
      <c r="C4955" s="3"/>
      <c r="D4955" s="3"/>
      <c r="E4955" s="3"/>
      <c r="F4955" s="3"/>
      <c r="G4955" s="3"/>
      <c r="I4955" s="143"/>
      <c r="J4955" s="143"/>
      <c r="K4955" s="143"/>
      <c r="L4955" s="143"/>
      <c r="M4955" s="237"/>
      <c r="N4955" s="143"/>
      <c r="O4955" s="143"/>
      <c r="P4955" s="143"/>
      <c r="Q4955" s="143"/>
      <c r="R4955" s="143"/>
      <c r="S4955" s="143"/>
      <c r="T4955" s="143"/>
      <c r="U4955" s="143"/>
      <c r="V4955" s="143"/>
      <c r="W4955" s="90">
        <f>IF(AND($AM$17&gt;=$X4955,$AM$17&lt;=$Y4955),'TARIFA ENTREGA A DIRECCION USD'!A4955,$W4956)</f>
        <v>0</v>
      </c>
      <c r="X4955" s="90">
        <v>4946.0010000000002</v>
      </c>
      <c r="Y4955" s="90">
        <v>4947</v>
      </c>
      <c r="Z4955" s="144"/>
    </row>
    <row r="4956" spans="1:26" x14ac:dyDescent="0.2">
      <c r="A4956" s="3"/>
      <c r="B4956" s="3"/>
      <c r="C4956" s="3"/>
      <c r="D4956" s="3"/>
      <c r="E4956" s="3"/>
      <c r="F4956" s="3"/>
      <c r="G4956" s="3"/>
      <c r="I4956" s="143"/>
      <c r="J4956" s="143"/>
      <c r="K4956" s="143"/>
      <c r="L4956" s="143"/>
      <c r="M4956" s="237"/>
      <c r="N4956" s="143"/>
      <c r="O4956" s="143"/>
      <c r="P4956" s="143"/>
      <c r="Q4956" s="143"/>
      <c r="R4956" s="143"/>
      <c r="S4956" s="143"/>
      <c r="T4956" s="143"/>
      <c r="U4956" s="143"/>
      <c r="V4956" s="143"/>
      <c r="W4956" s="90">
        <f>IF(AND($AM$17&gt;=$X4956,$AM$17&lt;=$Y4956),'TARIFA ENTREGA A DIRECCION USD'!A4956,$W4957)</f>
        <v>0</v>
      </c>
      <c r="X4956" s="90">
        <v>4947.0010000000002</v>
      </c>
      <c r="Y4956" s="90">
        <v>4948</v>
      </c>
      <c r="Z4956" s="144"/>
    </row>
    <row r="4957" spans="1:26" x14ac:dyDescent="0.2">
      <c r="A4957" s="3"/>
      <c r="B4957" s="3"/>
      <c r="C4957" s="3"/>
      <c r="D4957" s="3"/>
      <c r="E4957" s="3"/>
      <c r="F4957" s="3"/>
      <c r="G4957" s="3"/>
      <c r="I4957" s="143"/>
      <c r="J4957" s="143"/>
      <c r="K4957" s="143"/>
      <c r="L4957" s="143"/>
      <c r="M4957" s="237"/>
      <c r="N4957" s="143"/>
      <c r="O4957" s="143"/>
      <c r="P4957" s="143"/>
      <c r="Q4957" s="143"/>
      <c r="R4957" s="143"/>
      <c r="S4957" s="143"/>
      <c r="T4957" s="143"/>
      <c r="U4957" s="143"/>
      <c r="V4957" s="143"/>
      <c r="W4957" s="90">
        <f>IF(AND($AM$17&gt;=$X4957,$AM$17&lt;=$Y4957),'TARIFA ENTREGA A DIRECCION USD'!A4957,$W4958)</f>
        <v>0</v>
      </c>
      <c r="X4957" s="90">
        <v>4948.0010000000002</v>
      </c>
      <c r="Y4957" s="90">
        <v>4949</v>
      </c>
      <c r="Z4957" s="144"/>
    </row>
    <row r="4958" spans="1:26" x14ac:dyDescent="0.2">
      <c r="A4958" s="3"/>
      <c r="B4958" s="3"/>
      <c r="C4958" s="3"/>
      <c r="D4958" s="3"/>
      <c r="E4958" s="3"/>
      <c r="F4958" s="3"/>
      <c r="G4958" s="3"/>
      <c r="I4958" s="143"/>
      <c r="J4958" s="143"/>
      <c r="K4958" s="143"/>
      <c r="L4958" s="143"/>
      <c r="M4958" s="237"/>
      <c r="N4958" s="143"/>
      <c r="O4958" s="143"/>
      <c r="P4958" s="143"/>
      <c r="Q4958" s="143"/>
      <c r="R4958" s="143"/>
      <c r="S4958" s="143"/>
      <c r="T4958" s="143"/>
      <c r="U4958" s="143"/>
      <c r="V4958" s="143"/>
      <c r="W4958" s="90">
        <f>IF(AND($AM$17&gt;=$X4958,$AM$17&lt;=$Y4958),'TARIFA ENTREGA A DIRECCION USD'!A4958,$W4959)</f>
        <v>0</v>
      </c>
      <c r="X4958" s="90">
        <v>4949.0010000000002</v>
      </c>
      <c r="Y4958" s="90">
        <v>4950</v>
      </c>
      <c r="Z4958" s="144"/>
    </row>
    <row r="4959" spans="1:26" x14ac:dyDescent="0.2">
      <c r="A4959" s="3"/>
      <c r="B4959" s="3"/>
      <c r="C4959" s="3"/>
      <c r="D4959" s="3"/>
      <c r="E4959" s="3"/>
      <c r="F4959" s="3"/>
      <c r="G4959" s="3"/>
      <c r="I4959" s="143"/>
      <c r="J4959" s="143"/>
      <c r="K4959" s="143"/>
      <c r="L4959" s="143"/>
      <c r="M4959" s="237"/>
      <c r="N4959" s="143"/>
      <c r="O4959" s="143"/>
      <c r="P4959" s="143"/>
      <c r="Q4959" s="143"/>
      <c r="R4959" s="143"/>
      <c r="S4959" s="143"/>
      <c r="T4959" s="143"/>
      <c r="U4959" s="143"/>
      <c r="V4959" s="143"/>
      <c r="W4959" s="90">
        <f>IF(AND($AM$17&gt;=$X4959,$AM$17&lt;=$Y4959),'TARIFA ENTREGA A DIRECCION USD'!A4959,$W4960)</f>
        <v>0</v>
      </c>
      <c r="X4959" s="90">
        <v>4950.0010000000002</v>
      </c>
      <c r="Y4959" s="90">
        <v>4951</v>
      </c>
      <c r="Z4959" s="144"/>
    </row>
    <row r="4960" spans="1:26" x14ac:dyDescent="0.2">
      <c r="A4960" s="3"/>
      <c r="B4960" s="3"/>
      <c r="C4960" s="3"/>
      <c r="D4960" s="3"/>
      <c r="E4960" s="3"/>
      <c r="F4960" s="3"/>
      <c r="G4960" s="3"/>
      <c r="I4960" s="143"/>
      <c r="J4960" s="143"/>
      <c r="K4960" s="143"/>
      <c r="L4960" s="143"/>
      <c r="M4960" s="237"/>
      <c r="N4960" s="143"/>
      <c r="O4960" s="143"/>
      <c r="P4960" s="143"/>
      <c r="Q4960" s="143"/>
      <c r="R4960" s="143"/>
      <c r="S4960" s="143"/>
      <c r="T4960" s="143"/>
      <c r="U4960" s="143"/>
      <c r="V4960" s="143"/>
      <c r="W4960" s="90">
        <f>IF(AND($AM$17&gt;=$X4960,$AM$17&lt;=$Y4960),'TARIFA ENTREGA A DIRECCION USD'!A4960,$W4961)</f>
        <v>0</v>
      </c>
      <c r="X4960" s="90">
        <v>4951.0010000000002</v>
      </c>
      <c r="Y4960" s="90">
        <v>4952</v>
      </c>
      <c r="Z4960" s="144"/>
    </row>
    <row r="4961" spans="1:26" x14ac:dyDescent="0.2">
      <c r="A4961" s="3"/>
      <c r="B4961" s="3"/>
      <c r="C4961" s="3"/>
      <c r="D4961" s="3"/>
      <c r="E4961" s="3"/>
      <c r="F4961" s="3"/>
      <c r="G4961" s="3"/>
      <c r="I4961" s="143"/>
      <c r="J4961" s="143"/>
      <c r="K4961" s="143"/>
      <c r="L4961" s="143"/>
      <c r="M4961" s="237"/>
      <c r="N4961" s="143"/>
      <c r="O4961" s="143"/>
      <c r="P4961" s="143"/>
      <c r="Q4961" s="143"/>
      <c r="R4961" s="143"/>
      <c r="S4961" s="143"/>
      <c r="T4961" s="143"/>
      <c r="U4961" s="143"/>
      <c r="V4961" s="143"/>
      <c r="W4961" s="90">
        <f>IF(AND($AM$17&gt;=$X4961,$AM$17&lt;=$Y4961),'TARIFA ENTREGA A DIRECCION USD'!A4961,$W4962)</f>
        <v>0</v>
      </c>
      <c r="X4961" s="90">
        <v>4952.0010000000002</v>
      </c>
      <c r="Y4961" s="90">
        <v>4953</v>
      </c>
      <c r="Z4961" s="144"/>
    </row>
    <row r="4962" spans="1:26" x14ac:dyDescent="0.2">
      <c r="A4962" s="3"/>
      <c r="B4962" s="3"/>
      <c r="C4962" s="3"/>
      <c r="D4962" s="3"/>
      <c r="E4962" s="3"/>
      <c r="F4962" s="3"/>
      <c r="G4962" s="3"/>
      <c r="I4962" s="143"/>
      <c r="J4962" s="143"/>
      <c r="K4962" s="143"/>
      <c r="L4962" s="143"/>
      <c r="M4962" s="237"/>
      <c r="N4962" s="143"/>
      <c r="O4962" s="143"/>
      <c r="P4962" s="143"/>
      <c r="Q4962" s="143"/>
      <c r="R4962" s="143"/>
      <c r="S4962" s="143"/>
      <c r="T4962" s="143"/>
      <c r="U4962" s="143"/>
      <c r="V4962" s="143"/>
      <c r="W4962" s="90">
        <f>IF(AND($AM$17&gt;=$X4962,$AM$17&lt;=$Y4962),'TARIFA ENTREGA A DIRECCION USD'!A4962,$W4963)</f>
        <v>0</v>
      </c>
      <c r="X4962" s="90">
        <v>4953.0010000000002</v>
      </c>
      <c r="Y4962" s="90">
        <v>4954</v>
      </c>
      <c r="Z4962" s="144"/>
    </row>
    <row r="4963" spans="1:26" x14ac:dyDescent="0.2">
      <c r="A4963" s="3"/>
      <c r="B4963" s="3"/>
      <c r="C4963" s="3"/>
      <c r="D4963" s="3"/>
      <c r="E4963" s="3"/>
      <c r="F4963" s="3"/>
      <c r="G4963" s="3"/>
      <c r="I4963" s="143"/>
      <c r="J4963" s="143"/>
      <c r="K4963" s="143"/>
      <c r="L4963" s="143"/>
      <c r="M4963" s="237"/>
      <c r="N4963" s="143"/>
      <c r="O4963" s="143"/>
      <c r="P4963" s="143"/>
      <c r="Q4963" s="143"/>
      <c r="R4963" s="143"/>
      <c r="S4963" s="143"/>
      <c r="T4963" s="143"/>
      <c r="U4963" s="143"/>
      <c r="V4963" s="143"/>
      <c r="W4963" s="90">
        <f>IF(AND($AM$17&gt;=$X4963,$AM$17&lt;=$Y4963),'TARIFA ENTREGA A DIRECCION USD'!A4963,$W4964)</f>
        <v>0</v>
      </c>
      <c r="X4963" s="90">
        <v>4954.0010000000002</v>
      </c>
      <c r="Y4963" s="90">
        <v>4955</v>
      </c>
      <c r="Z4963" s="144"/>
    </row>
    <row r="4964" spans="1:26" x14ac:dyDescent="0.2">
      <c r="A4964" s="3"/>
      <c r="B4964" s="3"/>
      <c r="C4964" s="3"/>
      <c r="D4964" s="3"/>
      <c r="E4964" s="3"/>
      <c r="F4964" s="3"/>
      <c r="G4964" s="3"/>
      <c r="I4964" s="143"/>
      <c r="J4964" s="143"/>
      <c r="K4964" s="143"/>
      <c r="L4964" s="143"/>
      <c r="M4964" s="237"/>
      <c r="N4964" s="143"/>
      <c r="O4964" s="143"/>
      <c r="P4964" s="143"/>
      <c r="Q4964" s="143"/>
      <c r="R4964" s="143"/>
      <c r="S4964" s="143"/>
      <c r="T4964" s="143"/>
      <c r="U4964" s="143"/>
      <c r="V4964" s="143"/>
      <c r="W4964" s="90">
        <f>IF(AND($AM$17&gt;=$X4964,$AM$17&lt;=$Y4964),'TARIFA ENTREGA A DIRECCION USD'!A4964,$W4965)</f>
        <v>0</v>
      </c>
      <c r="X4964" s="90">
        <v>4955.0010000000002</v>
      </c>
      <c r="Y4964" s="90">
        <v>4956</v>
      </c>
      <c r="Z4964" s="144"/>
    </row>
    <row r="4965" spans="1:26" x14ac:dyDescent="0.2">
      <c r="A4965" s="3"/>
      <c r="B4965" s="3"/>
      <c r="C4965" s="3"/>
      <c r="D4965" s="3"/>
      <c r="E4965" s="3"/>
      <c r="F4965" s="3"/>
      <c r="G4965" s="3"/>
      <c r="I4965" s="143"/>
      <c r="J4965" s="143"/>
      <c r="K4965" s="143"/>
      <c r="L4965" s="143"/>
      <c r="M4965" s="237"/>
      <c r="N4965" s="143"/>
      <c r="O4965" s="143"/>
      <c r="P4965" s="143"/>
      <c r="Q4965" s="143"/>
      <c r="R4965" s="143"/>
      <c r="S4965" s="143"/>
      <c r="T4965" s="143"/>
      <c r="U4965" s="143"/>
      <c r="V4965" s="143"/>
      <c r="W4965" s="90">
        <f>IF(AND($AM$17&gt;=$X4965,$AM$17&lt;=$Y4965),'TARIFA ENTREGA A DIRECCION USD'!A4965,$W4966)</f>
        <v>0</v>
      </c>
      <c r="X4965" s="90">
        <v>4956.0010000000002</v>
      </c>
      <c r="Y4965" s="90">
        <v>4957</v>
      </c>
      <c r="Z4965" s="144"/>
    </row>
    <row r="4966" spans="1:26" x14ac:dyDescent="0.2">
      <c r="A4966" s="3"/>
      <c r="B4966" s="3"/>
      <c r="C4966" s="3"/>
      <c r="D4966" s="3"/>
      <c r="E4966" s="3"/>
      <c r="F4966" s="3"/>
      <c r="G4966" s="3"/>
      <c r="I4966" s="143"/>
      <c r="J4966" s="143"/>
      <c r="K4966" s="143"/>
      <c r="L4966" s="143"/>
      <c r="M4966" s="237"/>
      <c r="N4966" s="143"/>
      <c r="O4966" s="143"/>
      <c r="P4966" s="143"/>
      <c r="Q4966" s="143"/>
      <c r="R4966" s="143"/>
      <c r="S4966" s="143"/>
      <c r="T4966" s="143"/>
      <c r="U4966" s="143"/>
      <c r="V4966" s="143"/>
      <c r="W4966" s="90">
        <f>IF(AND($AM$17&gt;=$X4966,$AM$17&lt;=$Y4966),'TARIFA ENTREGA A DIRECCION USD'!A4966,$W4967)</f>
        <v>0</v>
      </c>
      <c r="X4966" s="90">
        <v>4957.0010000000002</v>
      </c>
      <c r="Y4966" s="90">
        <v>4958</v>
      </c>
      <c r="Z4966" s="144"/>
    </row>
    <row r="4967" spans="1:26" x14ac:dyDescent="0.2">
      <c r="A4967" s="3"/>
      <c r="B4967" s="3"/>
      <c r="C4967" s="3"/>
      <c r="D4967" s="3"/>
      <c r="E4967" s="3"/>
      <c r="F4967" s="3"/>
      <c r="G4967" s="3"/>
      <c r="I4967" s="143"/>
      <c r="J4967" s="143"/>
      <c r="K4967" s="143"/>
      <c r="L4967" s="143"/>
      <c r="M4967" s="237"/>
      <c r="N4967" s="143"/>
      <c r="O4967" s="143"/>
      <c r="P4967" s="143"/>
      <c r="Q4967" s="143"/>
      <c r="R4967" s="143"/>
      <c r="S4967" s="143"/>
      <c r="T4967" s="143"/>
      <c r="U4967" s="143"/>
      <c r="V4967" s="143"/>
      <c r="W4967" s="90">
        <f>IF(AND($AM$17&gt;=$X4967,$AM$17&lt;=$Y4967),'TARIFA ENTREGA A DIRECCION USD'!A4967,$W4968)</f>
        <v>0</v>
      </c>
      <c r="X4967" s="90">
        <v>4958.0010000000002</v>
      </c>
      <c r="Y4967" s="90">
        <v>4959</v>
      </c>
      <c r="Z4967" s="144"/>
    </row>
    <row r="4968" spans="1:26" x14ac:dyDescent="0.2">
      <c r="A4968" s="3"/>
      <c r="B4968" s="3"/>
      <c r="C4968" s="3"/>
      <c r="D4968" s="3"/>
      <c r="E4968" s="3"/>
      <c r="F4968" s="3"/>
      <c r="G4968" s="3"/>
      <c r="I4968" s="143"/>
      <c r="J4968" s="143"/>
      <c r="K4968" s="143"/>
      <c r="L4968" s="143"/>
      <c r="M4968" s="237"/>
      <c r="N4968" s="143"/>
      <c r="O4968" s="143"/>
      <c r="P4968" s="143"/>
      <c r="Q4968" s="143"/>
      <c r="R4968" s="143"/>
      <c r="S4968" s="143"/>
      <c r="T4968" s="143"/>
      <c r="U4968" s="143"/>
      <c r="V4968" s="143"/>
      <c r="W4968" s="90">
        <f>IF(AND($AM$17&gt;=$X4968,$AM$17&lt;=$Y4968),'TARIFA ENTREGA A DIRECCION USD'!A4968,$W4969)</f>
        <v>0</v>
      </c>
      <c r="X4968" s="90">
        <v>4959.0010000000002</v>
      </c>
      <c r="Y4968" s="90">
        <v>4960</v>
      </c>
      <c r="Z4968" s="144"/>
    </row>
    <row r="4969" spans="1:26" x14ac:dyDescent="0.2">
      <c r="A4969" s="3"/>
      <c r="B4969" s="3"/>
      <c r="C4969" s="3"/>
      <c r="D4969" s="3"/>
      <c r="E4969" s="3"/>
      <c r="F4969" s="3"/>
      <c r="G4969" s="3"/>
      <c r="I4969" s="143"/>
      <c r="J4969" s="143"/>
      <c r="K4969" s="143"/>
      <c r="L4969" s="143"/>
      <c r="M4969" s="237"/>
      <c r="N4969" s="143"/>
      <c r="O4969" s="143"/>
      <c r="P4969" s="143"/>
      <c r="Q4969" s="143"/>
      <c r="R4969" s="143"/>
      <c r="S4969" s="143"/>
      <c r="T4969" s="143"/>
      <c r="U4969" s="143"/>
      <c r="V4969" s="143"/>
      <c r="W4969" s="90">
        <f>IF(AND($AM$17&gt;=$X4969,$AM$17&lt;=$Y4969),'TARIFA ENTREGA A DIRECCION USD'!A4969,$W4970)</f>
        <v>0</v>
      </c>
      <c r="X4969" s="90">
        <v>4960.0010000000002</v>
      </c>
      <c r="Y4969" s="90">
        <v>4961</v>
      </c>
      <c r="Z4969" s="144"/>
    </row>
    <row r="4970" spans="1:26" x14ac:dyDescent="0.2">
      <c r="A4970" s="3"/>
      <c r="B4970" s="3"/>
      <c r="C4970" s="3"/>
      <c r="D4970" s="3"/>
      <c r="E4970" s="3"/>
      <c r="F4970" s="3"/>
      <c r="G4970" s="3"/>
      <c r="I4970" s="143"/>
      <c r="J4970" s="143"/>
      <c r="K4970" s="143"/>
      <c r="L4970" s="143"/>
      <c r="M4970" s="237"/>
      <c r="N4970" s="143"/>
      <c r="O4970" s="143"/>
      <c r="P4970" s="143"/>
      <c r="Q4970" s="143"/>
      <c r="R4970" s="143"/>
      <c r="S4970" s="143"/>
      <c r="T4970" s="143"/>
      <c r="U4970" s="143"/>
      <c r="V4970" s="143"/>
      <c r="W4970" s="90">
        <f>IF(AND($AM$17&gt;=$X4970,$AM$17&lt;=$Y4970),'TARIFA ENTREGA A DIRECCION USD'!A4970,$W4971)</f>
        <v>0</v>
      </c>
      <c r="X4970" s="90">
        <v>4961.0010000000002</v>
      </c>
      <c r="Y4970" s="90">
        <v>4962</v>
      </c>
      <c r="Z4970" s="144"/>
    </row>
    <row r="4971" spans="1:26" x14ac:dyDescent="0.2">
      <c r="A4971" s="3"/>
      <c r="B4971" s="3"/>
      <c r="C4971" s="3"/>
      <c r="D4971" s="3"/>
      <c r="E4971" s="3"/>
      <c r="F4971" s="3"/>
      <c r="G4971" s="3"/>
      <c r="I4971" s="143"/>
      <c r="J4971" s="143"/>
      <c r="K4971" s="143"/>
      <c r="L4971" s="143"/>
      <c r="M4971" s="237"/>
      <c r="N4971" s="143"/>
      <c r="O4971" s="143"/>
      <c r="P4971" s="143"/>
      <c r="Q4971" s="143"/>
      <c r="R4971" s="143"/>
      <c r="S4971" s="143"/>
      <c r="T4971" s="143"/>
      <c r="U4971" s="143"/>
      <c r="V4971" s="143"/>
      <c r="W4971" s="90">
        <f>IF(AND($AM$17&gt;=$X4971,$AM$17&lt;=$Y4971),'TARIFA ENTREGA A DIRECCION USD'!A4971,$W4972)</f>
        <v>0</v>
      </c>
      <c r="X4971" s="90">
        <v>4962.0010000000002</v>
      </c>
      <c r="Y4971" s="90">
        <v>4963</v>
      </c>
      <c r="Z4971" s="144"/>
    </row>
    <row r="4972" spans="1:26" x14ac:dyDescent="0.2">
      <c r="A4972" s="3"/>
      <c r="B4972" s="3"/>
      <c r="C4972" s="3"/>
      <c r="D4972" s="3"/>
      <c r="E4972" s="3"/>
      <c r="F4972" s="3"/>
      <c r="G4972" s="3"/>
      <c r="I4972" s="143"/>
      <c r="J4972" s="143"/>
      <c r="K4972" s="143"/>
      <c r="L4972" s="143"/>
      <c r="M4972" s="237"/>
      <c r="N4972" s="143"/>
      <c r="O4972" s="143"/>
      <c r="P4972" s="143"/>
      <c r="Q4972" s="143"/>
      <c r="R4972" s="143"/>
      <c r="S4972" s="143"/>
      <c r="T4972" s="143"/>
      <c r="U4972" s="143"/>
      <c r="V4972" s="143"/>
      <c r="W4972" s="90">
        <f>IF(AND($AM$17&gt;=$X4972,$AM$17&lt;=$Y4972),'TARIFA ENTREGA A DIRECCION USD'!A4972,$W4973)</f>
        <v>0</v>
      </c>
      <c r="X4972" s="90">
        <v>4963.0010000000002</v>
      </c>
      <c r="Y4972" s="90">
        <v>4964</v>
      </c>
      <c r="Z4972" s="144"/>
    </row>
    <row r="4973" spans="1:26" x14ac:dyDescent="0.2">
      <c r="A4973" s="3"/>
      <c r="B4973" s="3"/>
      <c r="C4973" s="3"/>
      <c r="D4973" s="3"/>
      <c r="E4973" s="3"/>
      <c r="F4973" s="3"/>
      <c r="G4973" s="3"/>
      <c r="I4973" s="143"/>
      <c r="J4973" s="143"/>
      <c r="K4973" s="143"/>
      <c r="L4973" s="143"/>
      <c r="M4973" s="237"/>
      <c r="N4973" s="143"/>
      <c r="O4973" s="143"/>
      <c r="P4973" s="143"/>
      <c r="Q4973" s="143"/>
      <c r="R4973" s="143"/>
      <c r="S4973" s="143"/>
      <c r="T4973" s="143"/>
      <c r="U4973" s="143"/>
      <c r="V4973" s="143"/>
      <c r="W4973" s="90">
        <f>IF(AND($AM$17&gt;=$X4973,$AM$17&lt;=$Y4973),'TARIFA ENTREGA A DIRECCION USD'!A4973,$W4974)</f>
        <v>0</v>
      </c>
      <c r="X4973" s="90">
        <v>4964.0010000000002</v>
      </c>
      <c r="Y4973" s="90">
        <v>4965</v>
      </c>
      <c r="Z4973" s="144"/>
    </row>
    <row r="4974" spans="1:26" x14ac:dyDescent="0.2">
      <c r="A4974" s="3"/>
      <c r="B4974" s="3"/>
      <c r="C4974" s="3"/>
      <c r="D4974" s="3"/>
      <c r="E4974" s="3"/>
      <c r="F4974" s="3"/>
      <c r="G4974" s="3"/>
      <c r="I4974" s="143"/>
      <c r="J4974" s="143"/>
      <c r="K4974" s="143"/>
      <c r="L4974" s="143"/>
      <c r="M4974" s="237"/>
      <c r="N4974" s="143"/>
      <c r="O4974" s="143"/>
      <c r="P4974" s="143"/>
      <c r="Q4974" s="143"/>
      <c r="R4974" s="143"/>
      <c r="S4974" s="143"/>
      <c r="T4974" s="143"/>
      <c r="U4974" s="143"/>
      <c r="V4974" s="143"/>
      <c r="W4974" s="90">
        <f>IF(AND($AM$17&gt;=$X4974,$AM$17&lt;=$Y4974),'TARIFA ENTREGA A DIRECCION USD'!A4974,$W4975)</f>
        <v>0</v>
      </c>
      <c r="X4974" s="90">
        <v>4965.0010000000002</v>
      </c>
      <c r="Y4974" s="90">
        <v>4966</v>
      </c>
      <c r="Z4974" s="144"/>
    </row>
    <row r="4975" spans="1:26" x14ac:dyDescent="0.2">
      <c r="A4975" s="3"/>
      <c r="B4975" s="3"/>
      <c r="C4975" s="3"/>
      <c r="D4975" s="3"/>
      <c r="E4975" s="3"/>
      <c r="F4975" s="3"/>
      <c r="G4975" s="3"/>
      <c r="I4975" s="143"/>
      <c r="J4975" s="143"/>
      <c r="K4975" s="143"/>
      <c r="L4975" s="143"/>
      <c r="M4975" s="237"/>
      <c r="N4975" s="143"/>
      <c r="O4975" s="143"/>
      <c r="P4975" s="143"/>
      <c r="Q4975" s="143"/>
      <c r="R4975" s="143"/>
      <c r="S4975" s="143"/>
      <c r="T4975" s="143"/>
      <c r="U4975" s="143"/>
      <c r="V4975" s="143"/>
      <c r="W4975" s="90">
        <f>IF(AND($AM$17&gt;=$X4975,$AM$17&lt;=$Y4975),'TARIFA ENTREGA A DIRECCION USD'!A4975,$W4976)</f>
        <v>0</v>
      </c>
      <c r="X4975" s="90">
        <v>4966.0010000000002</v>
      </c>
      <c r="Y4975" s="90">
        <v>4967</v>
      </c>
      <c r="Z4975" s="144"/>
    </row>
    <row r="4976" spans="1:26" x14ac:dyDescent="0.2">
      <c r="A4976" s="3"/>
      <c r="B4976" s="3"/>
      <c r="C4976" s="3"/>
      <c r="D4976" s="3"/>
      <c r="E4976" s="3"/>
      <c r="F4976" s="3"/>
      <c r="G4976" s="3"/>
      <c r="I4976" s="143"/>
      <c r="J4976" s="143"/>
      <c r="K4976" s="143"/>
      <c r="L4976" s="143"/>
      <c r="M4976" s="237"/>
      <c r="N4976" s="143"/>
      <c r="O4976" s="143"/>
      <c r="P4976" s="143"/>
      <c r="Q4976" s="143"/>
      <c r="R4976" s="143"/>
      <c r="S4976" s="143"/>
      <c r="T4976" s="143"/>
      <c r="U4976" s="143"/>
      <c r="V4976" s="143"/>
      <c r="W4976" s="90">
        <f>IF(AND($AM$17&gt;=$X4976,$AM$17&lt;=$Y4976),'TARIFA ENTREGA A DIRECCION USD'!A4976,$W4977)</f>
        <v>0</v>
      </c>
      <c r="X4976" s="90">
        <v>4967.0010000000002</v>
      </c>
      <c r="Y4976" s="90">
        <v>4968</v>
      </c>
      <c r="Z4976" s="144"/>
    </row>
    <row r="4977" spans="1:26" x14ac:dyDescent="0.2">
      <c r="A4977" s="3"/>
      <c r="B4977" s="3"/>
      <c r="C4977" s="3"/>
      <c r="D4977" s="3"/>
      <c r="E4977" s="3"/>
      <c r="F4977" s="3"/>
      <c r="G4977" s="3"/>
      <c r="I4977" s="143"/>
      <c r="J4977" s="143"/>
      <c r="K4977" s="143"/>
      <c r="L4977" s="143"/>
      <c r="M4977" s="237"/>
      <c r="N4977" s="143"/>
      <c r="O4977" s="143"/>
      <c r="P4977" s="143"/>
      <c r="Q4977" s="143"/>
      <c r="R4977" s="143"/>
      <c r="S4977" s="143"/>
      <c r="T4977" s="143"/>
      <c r="U4977" s="143"/>
      <c r="V4977" s="143"/>
      <c r="W4977" s="90">
        <f>IF(AND($AM$17&gt;=$X4977,$AM$17&lt;=$Y4977),'TARIFA ENTREGA A DIRECCION USD'!A4977,$W4978)</f>
        <v>0</v>
      </c>
      <c r="X4977" s="90">
        <v>4968.0010000000002</v>
      </c>
      <c r="Y4977" s="90">
        <v>4969</v>
      </c>
      <c r="Z4977" s="144"/>
    </row>
    <row r="4978" spans="1:26" x14ac:dyDescent="0.2">
      <c r="A4978" s="3"/>
      <c r="B4978" s="3"/>
      <c r="C4978" s="3"/>
      <c r="D4978" s="3"/>
      <c r="E4978" s="3"/>
      <c r="F4978" s="3"/>
      <c r="G4978" s="3"/>
      <c r="I4978" s="143"/>
      <c r="J4978" s="143"/>
      <c r="K4978" s="143"/>
      <c r="L4978" s="143"/>
      <c r="M4978" s="237"/>
      <c r="N4978" s="143"/>
      <c r="O4978" s="143"/>
      <c r="P4978" s="143"/>
      <c r="Q4978" s="143"/>
      <c r="R4978" s="143"/>
      <c r="S4978" s="143"/>
      <c r="T4978" s="143"/>
      <c r="U4978" s="143"/>
      <c r="V4978" s="143"/>
      <c r="W4978" s="90">
        <f>IF(AND($AM$17&gt;=$X4978,$AM$17&lt;=$Y4978),'TARIFA ENTREGA A DIRECCION USD'!A4978,$W4979)</f>
        <v>0</v>
      </c>
      <c r="X4978" s="90">
        <v>4969.0010000000002</v>
      </c>
      <c r="Y4978" s="90">
        <v>4970</v>
      </c>
      <c r="Z4978" s="144"/>
    </row>
    <row r="4979" spans="1:26" x14ac:dyDescent="0.2">
      <c r="A4979" s="3"/>
      <c r="B4979" s="3"/>
      <c r="C4979" s="3"/>
      <c r="D4979" s="3"/>
      <c r="E4979" s="3"/>
      <c r="F4979" s="3"/>
      <c r="G4979" s="3"/>
      <c r="I4979" s="143"/>
      <c r="J4979" s="143"/>
      <c r="K4979" s="143"/>
      <c r="L4979" s="143"/>
      <c r="M4979" s="237"/>
      <c r="N4979" s="143"/>
      <c r="O4979" s="143"/>
      <c r="P4979" s="143"/>
      <c r="Q4979" s="143"/>
      <c r="R4979" s="143"/>
      <c r="S4979" s="143"/>
      <c r="T4979" s="143"/>
      <c r="U4979" s="143"/>
      <c r="V4979" s="143"/>
      <c r="W4979" s="90">
        <f>IF(AND($AM$17&gt;=$X4979,$AM$17&lt;=$Y4979),'TARIFA ENTREGA A DIRECCION USD'!A4979,$W4980)</f>
        <v>0</v>
      </c>
      <c r="X4979" s="90">
        <v>4970.0010000000002</v>
      </c>
      <c r="Y4979" s="90">
        <v>4971</v>
      </c>
      <c r="Z4979" s="144"/>
    </row>
    <row r="4980" spans="1:26" x14ac:dyDescent="0.2">
      <c r="A4980" s="3"/>
      <c r="B4980" s="3"/>
      <c r="C4980" s="3"/>
      <c r="D4980" s="3"/>
      <c r="E4980" s="3"/>
      <c r="F4980" s="3"/>
      <c r="G4980" s="3"/>
      <c r="I4980" s="143"/>
      <c r="J4980" s="143"/>
      <c r="K4980" s="143"/>
      <c r="L4980" s="143"/>
      <c r="M4980" s="237"/>
      <c r="N4980" s="143"/>
      <c r="O4980" s="143"/>
      <c r="P4980" s="143"/>
      <c r="Q4980" s="143"/>
      <c r="R4980" s="143"/>
      <c r="S4980" s="143"/>
      <c r="T4980" s="143"/>
      <c r="U4980" s="143"/>
      <c r="V4980" s="143"/>
      <c r="W4980" s="90">
        <f>IF(AND($AM$17&gt;=$X4980,$AM$17&lt;=$Y4980),'TARIFA ENTREGA A DIRECCION USD'!A4980,$W4981)</f>
        <v>0</v>
      </c>
      <c r="X4980" s="90">
        <v>4971.0010000000002</v>
      </c>
      <c r="Y4980" s="90">
        <v>4972</v>
      </c>
      <c r="Z4980" s="144"/>
    </row>
    <row r="4981" spans="1:26" x14ac:dyDescent="0.2">
      <c r="A4981" s="3"/>
      <c r="B4981" s="3"/>
      <c r="C4981" s="3"/>
      <c r="D4981" s="3"/>
      <c r="E4981" s="3"/>
      <c r="F4981" s="3"/>
      <c r="G4981" s="3"/>
      <c r="I4981" s="143"/>
      <c r="J4981" s="143"/>
      <c r="K4981" s="143"/>
      <c r="L4981" s="143"/>
      <c r="M4981" s="237"/>
      <c r="N4981" s="143"/>
      <c r="O4981" s="143"/>
      <c r="P4981" s="143"/>
      <c r="Q4981" s="143"/>
      <c r="R4981" s="143"/>
      <c r="S4981" s="143"/>
      <c r="T4981" s="143"/>
      <c r="U4981" s="143"/>
      <c r="V4981" s="143"/>
      <c r="W4981" s="90">
        <f>IF(AND($AM$17&gt;=$X4981,$AM$17&lt;=$Y4981),'TARIFA ENTREGA A DIRECCION USD'!A4981,$W4982)</f>
        <v>0</v>
      </c>
      <c r="X4981" s="90">
        <v>4972.0010000000002</v>
      </c>
      <c r="Y4981" s="90">
        <v>4973</v>
      </c>
      <c r="Z4981" s="144"/>
    </row>
    <row r="4982" spans="1:26" x14ac:dyDescent="0.2">
      <c r="A4982" s="3"/>
      <c r="B4982" s="3"/>
      <c r="C4982" s="3"/>
      <c r="D4982" s="3"/>
      <c r="E4982" s="3"/>
      <c r="F4982" s="3"/>
      <c r="G4982" s="3"/>
      <c r="I4982" s="143"/>
      <c r="J4982" s="143"/>
      <c r="K4982" s="143"/>
      <c r="L4982" s="143"/>
      <c r="M4982" s="237"/>
      <c r="N4982" s="143"/>
      <c r="O4982" s="143"/>
      <c r="P4982" s="143"/>
      <c r="Q4982" s="143"/>
      <c r="R4982" s="143"/>
      <c r="S4982" s="143"/>
      <c r="T4982" s="143"/>
      <c r="U4982" s="143"/>
      <c r="V4982" s="143"/>
      <c r="W4982" s="90">
        <f>IF(AND($AM$17&gt;=$X4982,$AM$17&lt;=$Y4982),'TARIFA ENTREGA A DIRECCION USD'!A4982,$W4983)</f>
        <v>0</v>
      </c>
      <c r="X4982" s="90">
        <v>4973.0010000000002</v>
      </c>
      <c r="Y4982" s="90">
        <v>4974</v>
      </c>
      <c r="Z4982" s="144"/>
    </row>
    <row r="4983" spans="1:26" x14ac:dyDescent="0.2">
      <c r="A4983" s="3"/>
      <c r="B4983" s="3"/>
      <c r="C4983" s="3"/>
      <c r="D4983" s="3"/>
      <c r="E4983" s="3"/>
      <c r="F4983" s="3"/>
      <c r="G4983" s="3"/>
      <c r="I4983" s="143"/>
      <c r="J4983" s="143"/>
      <c r="K4983" s="143"/>
      <c r="L4983" s="143"/>
      <c r="M4983" s="237"/>
      <c r="N4983" s="143"/>
      <c r="O4983" s="143"/>
      <c r="P4983" s="143"/>
      <c r="Q4983" s="143"/>
      <c r="R4983" s="143"/>
      <c r="S4983" s="143"/>
      <c r="T4983" s="143"/>
      <c r="U4983" s="143"/>
      <c r="V4983" s="143"/>
      <c r="W4983" s="90">
        <f>IF(AND($AM$17&gt;=$X4983,$AM$17&lt;=$Y4983),'TARIFA ENTREGA A DIRECCION USD'!A4983,$W4984)</f>
        <v>0</v>
      </c>
      <c r="X4983" s="90">
        <v>4974.0010000000002</v>
      </c>
      <c r="Y4983" s="90">
        <v>4975</v>
      </c>
      <c r="Z4983" s="144"/>
    </row>
    <row r="4984" spans="1:26" x14ac:dyDescent="0.2">
      <c r="A4984" s="3"/>
      <c r="B4984" s="3"/>
      <c r="C4984" s="3"/>
      <c r="D4984" s="3"/>
      <c r="E4984" s="3"/>
      <c r="F4984" s="3"/>
      <c r="G4984" s="3"/>
      <c r="I4984" s="143"/>
      <c r="J4984" s="143"/>
      <c r="K4984" s="143"/>
      <c r="L4984" s="143"/>
      <c r="M4984" s="237"/>
      <c r="N4984" s="143"/>
      <c r="O4984" s="143"/>
      <c r="P4984" s="143"/>
      <c r="Q4984" s="143"/>
      <c r="R4984" s="143"/>
      <c r="S4984" s="143"/>
      <c r="T4984" s="143"/>
      <c r="U4984" s="143"/>
      <c r="V4984" s="143"/>
      <c r="W4984" s="90">
        <f>IF(AND($AM$17&gt;=$X4984,$AM$17&lt;=$Y4984),'TARIFA ENTREGA A DIRECCION USD'!A4984,$W4985)</f>
        <v>0</v>
      </c>
      <c r="X4984" s="90">
        <v>4975.0010000000002</v>
      </c>
      <c r="Y4984" s="90">
        <v>4976</v>
      </c>
      <c r="Z4984" s="144"/>
    </row>
    <row r="4985" spans="1:26" x14ac:dyDescent="0.2">
      <c r="A4985" s="3"/>
      <c r="B4985" s="3"/>
      <c r="C4985" s="3"/>
      <c r="D4985" s="3"/>
      <c r="E4985" s="3"/>
      <c r="F4985" s="3"/>
      <c r="G4985" s="3"/>
      <c r="I4985" s="143"/>
      <c r="J4985" s="143"/>
      <c r="K4985" s="143"/>
      <c r="L4985" s="143"/>
      <c r="M4985" s="237"/>
      <c r="N4985" s="143"/>
      <c r="O4985" s="143"/>
      <c r="P4985" s="143"/>
      <c r="Q4985" s="143"/>
      <c r="R4985" s="143"/>
      <c r="S4985" s="143"/>
      <c r="T4985" s="143"/>
      <c r="U4985" s="143"/>
      <c r="V4985" s="143"/>
      <c r="W4985" s="90">
        <f>IF(AND($AM$17&gt;=$X4985,$AM$17&lt;=$Y4985),'TARIFA ENTREGA A DIRECCION USD'!A4985,$W4986)</f>
        <v>0</v>
      </c>
      <c r="X4985" s="90">
        <v>4976.0010000000002</v>
      </c>
      <c r="Y4985" s="90">
        <v>4977</v>
      </c>
      <c r="Z4985" s="144"/>
    </row>
    <row r="4986" spans="1:26" x14ac:dyDescent="0.2">
      <c r="A4986" s="3"/>
      <c r="B4986" s="3"/>
      <c r="C4986" s="3"/>
      <c r="D4986" s="3"/>
      <c r="E4986" s="3"/>
      <c r="F4986" s="3"/>
      <c r="G4986" s="3"/>
      <c r="I4986" s="143"/>
      <c r="J4986" s="143"/>
      <c r="K4986" s="143"/>
      <c r="L4986" s="143"/>
      <c r="M4986" s="237"/>
      <c r="N4986" s="143"/>
      <c r="O4986" s="143"/>
      <c r="P4986" s="143"/>
      <c r="Q4986" s="143"/>
      <c r="R4986" s="143"/>
      <c r="S4986" s="143"/>
      <c r="T4986" s="143"/>
      <c r="U4986" s="143"/>
      <c r="V4986" s="143"/>
      <c r="W4986" s="90">
        <f>IF(AND($AM$17&gt;=$X4986,$AM$17&lt;=$Y4986),'TARIFA ENTREGA A DIRECCION USD'!A4986,$W4987)</f>
        <v>0</v>
      </c>
      <c r="X4986" s="90">
        <v>4977.0010000000002</v>
      </c>
      <c r="Y4986" s="90">
        <v>4978</v>
      </c>
      <c r="Z4986" s="144"/>
    </row>
    <row r="4987" spans="1:26" x14ac:dyDescent="0.2">
      <c r="A4987" s="3"/>
      <c r="B4987" s="3"/>
      <c r="C4987" s="3"/>
      <c r="D4987" s="3"/>
      <c r="E4987" s="3"/>
      <c r="F4987" s="3"/>
      <c r="G4987" s="3"/>
      <c r="I4987" s="143"/>
      <c r="J4987" s="143"/>
      <c r="K4987" s="143"/>
      <c r="L4987" s="143"/>
      <c r="M4987" s="237"/>
      <c r="N4987" s="143"/>
      <c r="O4987" s="143"/>
      <c r="P4987" s="143"/>
      <c r="Q4987" s="143"/>
      <c r="R4987" s="143"/>
      <c r="S4987" s="143"/>
      <c r="T4987" s="143"/>
      <c r="U4987" s="143"/>
      <c r="V4987" s="143"/>
      <c r="W4987" s="90">
        <f>IF(AND($AM$17&gt;=$X4987,$AM$17&lt;=$Y4987),'TARIFA ENTREGA A DIRECCION USD'!A4987,$W4988)</f>
        <v>0</v>
      </c>
      <c r="X4987" s="90">
        <v>4978.0010000000002</v>
      </c>
      <c r="Y4987" s="90">
        <v>4979</v>
      </c>
      <c r="Z4987" s="144"/>
    </row>
    <row r="4988" spans="1:26" x14ac:dyDescent="0.2">
      <c r="A4988" s="3"/>
      <c r="B4988" s="3"/>
      <c r="C4988" s="3"/>
      <c r="D4988" s="3"/>
      <c r="E4988" s="3"/>
      <c r="F4988" s="3"/>
      <c r="G4988" s="3"/>
      <c r="I4988" s="143"/>
      <c r="J4988" s="143"/>
      <c r="K4988" s="143"/>
      <c r="L4988" s="143"/>
      <c r="M4988" s="237"/>
      <c r="N4988" s="143"/>
      <c r="O4988" s="143"/>
      <c r="P4988" s="143"/>
      <c r="Q4988" s="143"/>
      <c r="R4988" s="143"/>
      <c r="S4988" s="143"/>
      <c r="T4988" s="143"/>
      <c r="U4988" s="143"/>
      <c r="V4988" s="143"/>
      <c r="W4988" s="90">
        <f>IF(AND($AM$17&gt;=$X4988,$AM$17&lt;=$Y4988),'TARIFA ENTREGA A DIRECCION USD'!A4988,$W4989)</f>
        <v>0</v>
      </c>
      <c r="X4988" s="90">
        <v>4979.0010000000002</v>
      </c>
      <c r="Y4988" s="90">
        <v>4980</v>
      </c>
      <c r="Z4988" s="144"/>
    </row>
    <row r="4989" spans="1:26" x14ac:dyDescent="0.2">
      <c r="A4989" s="3"/>
      <c r="B4989" s="3"/>
      <c r="C4989" s="3"/>
      <c r="D4989" s="3"/>
      <c r="E4989" s="3"/>
      <c r="F4989" s="3"/>
      <c r="G4989" s="3"/>
      <c r="I4989" s="143"/>
      <c r="J4989" s="143"/>
      <c r="K4989" s="143"/>
      <c r="L4989" s="143"/>
      <c r="M4989" s="237"/>
      <c r="N4989" s="143"/>
      <c r="O4989" s="143"/>
      <c r="P4989" s="143"/>
      <c r="Q4989" s="143"/>
      <c r="R4989" s="143"/>
      <c r="S4989" s="143"/>
      <c r="T4989" s="143"/>
      <c r="U4989" s="143"/>
      <c r="V4989" s="143"/>
      <c r="W4989" s="90">
        <f>IF(AND($AM$17&gt;=$X4989,$AM$17&lt;=$Y4989),'TARIFA ENTREGA A DIRECCION USD'!A4989,$W4990)</f>
        <v>0</v>
      </c>
      <c r="X4989" s="90">
        <v>4980.0010000000002</v>
      </c>
      <c r="Y4989" s="90">
        <v>4981</v>
      </c>
      <c r="Z4989" s="144"/>
    </row>
    <row r="4990" spans="1:26" x14ac:dyDescent="0.2">
      <c r="A4990" s="3"/>
      <c r="B4990" s="3"/>
      <c r="C4990" s="3"/>
      <c r="D4990" s="3"/>
      <c r="E4990" s="3"/>
      <c r="F4990" s="3"/>
      <c r="G4990" s="3"/>
      <c r="I4990" s="143"/>
      <c r="J4990" s="143"/>
      <c r="K4990" s="143"/>
      <c r="L4990" s="143"/>
      <c r="M4990" s="237"/>
      <c r="N4990" s="143"/>
      <c r="O4990" s="143"/>
      <c r="P4990" s="143"/>
      <c r="Q4990" s="143"/>
      <c r="R4990" s="143"/>
      <c r="S4990" s="143"/>
      <c r="T4990" s="143"/>
      <c r="U4990" s="143"/>
      <c r="V4990" s="143"/>
      <c r="W4990" s="90">
        <f>IF(AND($AM$17&gt;=$X4990,$AM$17&lt;=$Y4990),'TARIFA ENTREGA A DIRECCION USD'!A4990,$W4991)</f>
        <v>0</v>
      </c>
      <c r="X4990" s="90">
        <v>4981.0010000000002</v>
      </c>
      <c r="Y4990" s="90">
        <v>4982</v>
      </c>
      <c r="Z4990" s="144"/>
    </row>
    <row r="4991" spans="1:26" x14ac:dyDescent="0.2">
      <c r="A4991" s="3"/>
      <c r="B4991" s="3"/>
      <c r="C4991" s="3"/>
      <c r="D4991" s="3"/>
      <c r="E4991" s="3"/>
      <c r="F4991" s="3"/>
      <c r="G4991" s="3"/>
      <c r="I4991" s="143"/>
      <c r="J4991" s="143"/>
      <c r="K4991" s="143"/>
      <c r="L4991" s="143"/>
      <c r="M4991" s="237"/>
      <c r="N4991" s="143"/>
      <c r="O4991" s="143"/>
      <c r="P4991" s="143"/>
      <c r="Q4991" s="143"/>
      <c r="R4991" s="143"/>
      <c r="S4991" s="143"/>
      <c r="T4991" s="143"/>
      <c r="U4991" s="143"/>
      <c r="V4991" s="143"/>
      <c r="W4991" s="90">
        <f>IF(AND($AM$17&gt;=$X4991,$AM$17&lt;=$Y4991),'TARIFA ENTREGA A DIRECCION USD'!A4991,$W4992)</f>
        <v>0</v>
      </c>
      <c r="X4991" s="90">
        <v>4982.0010000000002</v>
      </c>
      <c r="Y4991" s="90">
        <v>4983</v>
      </c>
      <c r="Z4991" s="144"/>
    </row>
    <row r="4992" spans="1:26" x14ac:dyDescent="0.2">
      <c r="A4992" s="3"/>
      <c r="B4992" s="3"/>
      <c r="C4992" s="3"/>
      <c r="D4992" s="3"/>
      <c r="E4992" s="3"/>
      <c r="F4992" s="3"/>
      <c r="G4992" s="3"/>
      <c r="I4992" s="143"/>
      <c r="J4992" s="143"/>
      <c r="K4992" s="143"/>
      <c r="L4992" s="143"/>
      <c r="M4992" s="237"/>
      <c r="N4992" s="143"/>
      <c r="O4992" s="143"/>
      <c r="P4992" s="143"/>
      <c r="Q4992" s="143"/>
      <c r="R4992" s="143"/>
      <c r="S4992" s="143"/>
      <c r="T4992" s="143"/>
      <c r="U4992" s="143"/>
      <c r="V4992" s="143"/>
      <c r="W4992" s="90">
        <f>IF(AND($AM$17&gt;=$X4992,$AM$17&lt;=$Y4992),'TARIFA ENTREGA A DIRECCION USD'!A4992,$W4993)</f>
        <v>0</v>
      </c>
      <c r="X4992" s="90">
        <v>4983.0010000000002</v>
      </c>
      <c r="Y4992" s="90">
        <v>4984</v>
      </c>
      <c r="Z4992" s="144"/>
    </row>
    <row r="4993" spans="1:63" x14ac:dyDescent="0.2">
      <c r="A4993" s="3"/>
      <c r="B4993" s="3"/>
      <c r="C4993" s="3"/>
      <c r="D4993" s="3"/>
      <c r="E4993" s="3"/>
      <c r="F4993" s="3"/>
      <c r="G4993" s="3"/>
      <c r="I4993" s="143"/>
      <c r="J4993" s="143"/>
      <c r="K4993" s="143"/>
      <c r="L4993" s="143"/>
      <c r="M4993" s="237"/>
      <c r="N4993" s="143"/>
      <c r="O4993" s="143"/>
      <c r="P4993" s="143"/>
      <c r="Q4993" s="143"/>
      <c r="R4993" s="143"/>
      <c r="S4993" s="143"/>
      <c r="T4993" s="143"/>
      <c r="U4993" s="143"/>
      <c r="V4993" s="143"/>
      <c r="W4993" s="90">
        <f>IF(AND($AM$17&gt;=$X4993,$AM$17&lt;=$Y4993),'TARIFA ENTREGA A DIRECCION USD'!A4993,$W4994)</f>
        <v>0</v>
      </c>
      <c r="X4993" s="90">
        <v>4984.0010000000002</v>
      </c>
      <c r="Y4993" s="90">
        <v>4985</v>
      </c>
      <c r="Z4993" s="144"/>
    </row>
    <row r="4994" spans="1:63" x14ac:dyDescent="0.2">
      <c r="A4994" s="3"/>
      <c r="B4994" s="3"/>
      <c r="C4994" s="3"/>
      <c r="D4994" s="3"/>
      <c r="E4994" s="3"/>
      <c r="F4994" s="3"/>
      <c r="G4994" s="3"/>
      <c r="I4994" s="143"/>
      <c r="J4994" s="143"/>
      <c r="K4994" s="143"/>
      <c r="L4994" s="143"/>
      <c r="O4994" s="143"/>
      <c r="P4994" s="143"/>
      <c r="Q4994" s="143"/>
      <c r="R4994" s="143"/>
      <c r="S4994" s="143"/>
      <c r="T4994" s="143"/>
      <c r="U4994" s="143"/>
      <c r="V4994" s="143"/>
      <c r="W4994" s="90">
        <f>IF(AND($AM$17&gt;=$X4994,$AM$17&lt;=$Y4994),'TARIFA ENTREGA A DIRECCION USD'!A4994,$W4995)</f>
        <v>0</v>
      </c>
      <c r="X4994" s="90">
        <v>4985.0010000000002</v>
      </c>
      <c r="Y4994" s="90">
        <v>4986</v>
      </c>
      <c r="Z4994" s="144"/>
    </row>
    <row r="4995" spans="1:63" x14ac:dyDescent="0.2">
      <c r="A4995" s="3"/>
      <c r="B4995" s="3"/>
      <c r="C4995" s="3"/>
      <c r="D4995" s="3"/>
      <c r="E4995" s="3"/>
      <c r="F4995" s="3"/>
      <c r="G4995" s="3"/>
      <c r="I4995" s="143"/>
      <c r="J4995" s="143"/>
      <c r="K4995" s="143"/>
      <c r="L4995" s="143"/>
      <c r="O4995" s="143"/>
      <c r="P4995" s="143"/>
      <c r="Q4995" s="143"/>
      <c r="R4995" s="143"/>
      <c r="S4995" s="143"/>
      <c r="T4995" s="143"/>
      <c r="U4995" s="143"/>
      <c r="V4995" s="143"/>
      <c r="W4995" s="90">
        <f>IF(AND($AM$17&gt;=$X4995,$AM$17&lt;=$Y4995),'TARIFA ENTREGA A DIRECCION USD'!A4995,$W4996)</f>
        <v>0</v>
      </c>
      <c r="X4995" s="90">
        <v>4986.0010000000002</v>
      </c>
      <c r="Y4995" s="90">
        <v>4987</v>
      </c>
      <c r="Z4995" s="144"/>
    </row>
    <row r="4996" spans="1:63" x14ac:dyDescent="0.2">
      <c r="A4996" s="3"/>
      <c r="B4996" s="3"/>
      <c r="C4996" s="3"/>
      <c r="D4996" s="3"/>
      <c r="E4996" s="3"/>
      <c r="F4996" s="3"/>
      <c r="G4996" s="3"/>
      <c r="I4996" s="143"/>
      <c r="J4996" s="143"/>
      <c r="K4996" s="143"/>
      <c r="L4996" s="143"/>
      <c r="O4996" s="143"/>
      <c r="P4996" s="143"/>
      <c r="Q4996" s="143"/>
      <c r="R4996" s="143"/>
      <c r="S4996" s="143"/>
      <c r="T4996" s="143"/>
      <c r="U4996" s="143"/>
      <c r="V4996" s="143"/>
      <c r="W4996" s="90">
        <f>IF(AND($AM$17&gt;=$X4996,$AM$17&lt;=$Y4996),'TARIFA ENTREGA A DIRECCION USD'!A4996,$W4997)</f>
        <v>0</v>
      </c>
      <c r="X4996" s="90">
        <v>4987.0010000000002</v>
      </c>
      <c r="Y4996" s="90">
        <v>4988</v>
      </c>
      <c r="Z4996" s="144"/>
    </row>
    <row r="4997" spans="1:63" x14ac:dyDescent="0.2">
      <c r="A4997" s="3"/>
      <c r="B4997" s="3"/>
      <c r="C4997" s="3"/>
      <c r="D4997" s="3"/>
      <c r="E4997" s="3"/>
      <c r="F4997" s="3"/>
      <c r="G4997" s="3"/>
      <c r="I4997" s="143"/>
      <c r="J4997" s="143"/>
      <c r="K4997" s="143"/>
      <c r="L4997" s="143"/>
      <c r="O4997" s="143"/>
      <c r="P4997" s="143"/>
      <c r="Q4997" s="143"/>
      <c r="R4997" s="143"/>
      <c r="S4997" s="143"/>
      <c r="T4997" s="143"/>
      <c r="U4997" s="143"/>
      <c r="V4997" s="143"/>
      <c r="W4997" s="90">
        <f>IF(AND($AM$17&gt;=$X4997,$AM$17&lt;=$Y4997),'TARIFA ENTREGA A DIRECCION USD'!A4997,$W4998)</f>
        <v>0</v>
      </c>
      <c r="X4997" s="90">
        <v>4988.0010000000002</v>
      </c>
      <c r="Y4997" s="90">
        <v>4989</v>
      </c>
      <c r="Z4997" s="144"/>
    </row>
    <row r="4998" spans="1:63" x14ac:dyDescent="0.2">
      <c r="A4998" s="3"/>
      <c r="B4998" s="3"/>
      <c r="C4998" s="3"/>
      <c r="D4998" s="3"/>
      <c r="E4998" s="3"/>
      <c r="F4998" s="3"/>
      <c r="G4998" s="3"/>
      <c r="I4998" s="143"/>
      <c r="J4998" s="143"/>
      <c r="K4998" s="143"/>
      <c r="L4998" s="143"/>
      <c r="O4998" s="143"/>
      <c r="P4998" s="143"/>
      <c r="Q4998" s="143"/>
      <c r="R4998" s="143"/>
      <c r="S4998" s="143"/>
      <c r="T4998" s="143"/>
      <c r="U4998" s="143"/>
      <c r="V4998" s="143"/>
      <c r="W4998" s="90">
        <f>IF(AND($AM$17&gt;=$X4998,$AM$17&lt;=$Y4998),'TARIFA ENTREGA A DIRECCION USD'!A4998,$W4999)</f>
        <v>0</v>
      </c>
      <c r="X4998" s="90">
        <v>4989.0010000000002</v>
      </c>
      <c r="Y4998" s="90">
        <v>4990</v>
      </c>
      <c r="Z4998" s="144"/>
    </row>
    <row r="4999" spans="1:63" x14ac:dyDescent="0.2">
      <c r="A4999" s="3"/>
      <c r="B4999" s="3"/>
      <c r="C4999" s="3"/>
      <c r="D4999" s="3"/>
      <c r="E4999" s="3"/>
      <c r="F4999" s="3"/>
      <c r="G4999" s="3"/>
      <c r="I4999" s="143"/>
      <c r="J4999" s="143"/>
      <c r="K4999" s="143"/>
      <c r="L4999" s="143"/>
      <c r="O4999" s="143"/>
      <c r="P4999" s="143"/>
      <c r="Q4999" s="143"/>
      <c r="R4999" s="143"/>
      <c r="S4999" s="143"/>
      <c r="T4999" s="143"/>
      <c r="U4999" s="143"/>
      <c r="V4999" s="143"/>
      <c r="W4999" s="90">
        <f>IF(AND($AM$17&gt;=$X4999,$AM$17&lt;=$Y4999),'TARIFA ENTREGA A DIRECCION USD'!A4999,$W5000)</f>
        <v>0</v>
      </c>
      <c r="X4999" s="90">
        <v>4990.0010000000002</v>
      </c>
      <c r="Y4999" s="90">
        <v>4991</v>
      </c>
      <c r="Z4999" s="144"/>
    </row>
    <row r="5000" spans="1:63" x14ac:dyDescent="0.2">
      <c r="A5000" s="3"/>
      <c r="B5000" s="3"/>
      <c r="C5000" s="3"/>
      <c r="D5000" s="3"/>
      <c r="E5000" s="3"/>
      <c r="F5000" s="3"/>
      <c r="G5000" s="3"/>
      <c r="I5000" s="143"/>
      <c r="J5000" s="143"/>
      <c r="K5000" s="143"/>
      <c r="L5000" s="143"/>
      <c r="O5000" s="143"/>
      <c r="P5000" s="143"/>
      <c r="Q5000" s="143"/>
      <c r="R5000" s="143"/>
      <c r="S5000" s="143"/>
      <c r="T5000" s="143"/>
      <c r="U5000" s="143"/>
      <c r="V5000" s="143"/>
      <c r="W5000" s="90">
        <f>IF(AND($AM$17&gt;=$X5000,$AM$17&lt;=$Y5000),'TARIFA ENTREGA A DIRECCION USD'!A5000,$W5001)</f>
        <v>0</v>
      </c>
      <c r="X5000" s="90">
        <v>4991.0010000000002</v>
      </c>
      <c r="Y5000" s="90">
        <v>4992</v>
      </c>
      <c r="Z5000" s="144"/>
    </row>
    <row r="5001" spans="1:63" x14ac:dyDescent="0.2">
      <c r="A5001" s="3"/>
      <c r="B5001" s="3"/>
      <c r="C5001" s="3"/>
      <c r="D5001" s="3"/>
      <c r="E5001" s="3"/>
      <c r="F5001" s="3"/>
      <c r="G5001" s="3"/>
      <c r="I5001" s="143"/>
      <c r="J5001" s="143"/>
      <c r="K5001" s="143"/>
      <c r="L5001" s="143"/>
      <c r="P5001" s="143"/>
      <c r="Q5001" s="143"/>
      <c r="R5001" s="143"/>
      <c r="S5001" s="143"/>
      <c r="T5001" s="143"/>
      <c r="U5001" s="143"/>
      <c r="V5001" s="143"/>
      <c r="W5001" s="90">
        <f>IF(AND($AM$17&gt;=$X5001,$AM$17&lt;=$Y5001),'TARIFA ENTREGA A DIRECCION USD'!A5001,$W5002)</f>
        <v>0</v>
      </c>
      <c r="X5001" s="90">
        <v>4992.0010000000002</v>
      </c>
      <c r="Y5001" s="90">
        <v>4993</v>
      </c>
      <c r="Z5001" s="144"/>
    </row>
    <row r="5002" spans="1:63" x14ac:dyDescent="0.2">
      <c r="A5002" s="3"/>
      <c r="B5002" s="3"/>
      <c r="C5002" s="3"/>
      <c r="D5002" s="3"/>
      <c r="E5002" s="3"/>
      <c r="F5002" s="3"/>
      <c r="G5002" s="3"/>
      <c r="K5002" s="143"/>
      <c r="W5002" s="90">
        <f>IF(AND($AM$17&gt;=$X5002,$AM$17&lt;=$Y5002),'TARIFA ENTREGA A DIRECCION USD'!A5002,$W5003)</f>
        <v>0</v>
      </c>
      <c r="X5002" s="90">
        <v>4993.0010000000002</v>
      </c>
      <c r="Y5002" s="90">
        <v>4994</v>
      </c>
    </row>
    <row r="5003" spans="1:63" x14ac:dyDescent="0.2">
      <c r="A5003" s="3"/>
      <c r="B5003" s="3"/>
      <c r="C5003" s="3"/>
      <c r="D5003" s="3"/>
      <c r="E5003" s="3"/>
      <c r="F5003" s="3"/>
      <c r="G5003" s="3"/>
      <c r="W5003" s="90">
        <f>IF(AND($AM$17&gt;=$X5003,$AM$17&lt;=$Y5003),'TARIFA ENTREGA A DIRECCION USD'!A5003,$W5004)</f>
        <v>0</v>
      </c>
      <c r="X5003" s="90">
        <v>4994.0010000000002</v>
      </c>
      <c r="Y5003" s="90">
        <v>4995</v>
      </c>
    </row>
    <row r="5004" spans="1:63" x14ac:dyDescent="0.2">
      <c r="A5004" s="3"/>
      <c r="B5004" s="3"/>
      <c r="C5004" s="3"/>
      <c r="D5004" s="3"/>
      <c r="E5004" s="3"/>
      <c r="F5004" s="3"/>
      <c r="G5004" s="3"/>
      <c r="W5004" s="90">
        <f>IF(AND($AM$17&gt;=$X5004,$AM$17&lt;=$Y5004),'TARIFA ENTREGA A DIRECCION USD'!A5004,$W5005)</f>
        <v>0</v>
      </c>
      <c r="X5004" s="90">
        <v>4995.0010000000002</v>
      </c>
      <c r="Y5004" s="90">
        <v>4996</v>
      </c>
    </row>
    <row r="5005" spans="1:63" x14ac:dyDescent="0.2">
      <c r="A5005" s="3"/>
      <c r="B5005" s="3"/>
      <c r="C5005" s="3"/>
      <c r="D5005" s="3"/>
      <c r="E5005" s="3"/>
      <c r="F5005" s="3"/>
      <c r="G5005" s="3"/>
      <c r="W5005" s="90">
        <f>IF(AND($AM$17&gt;=$X5005,$AM$17&lt;=$Y5005),'TARIFA ENTREGA A DIRECCION USD'!A5005,$W5006)</f>
        <v>0</v>
      </c>
      <c r="X5005" s="90">
        <v>4996.0010000000002</v>
      </c>
      <c r="Y5005" s="90">
        <v>4997</v>
      </c>
    </row>
    <row r="5006" spans="1:63" x14ac:dyDescent="0.2">
      <c r="A5006" s="3"/>
      <c r="B5006" s="3"/>
      <c r="C5006" s="3"/>
      <c r="D5006" s="3"/>
      <c r="E5006" s="3"/>
      <c r="F5006" s="3"/>
      <c r="G5006" s="3"/>
      <c r="W5006" s="90">
        <f>IF(AND($AM$17&gt;=$X5006,$AM$17&lt;=$Y5006),'TARIFA ENTREGA A DIRECCION USD'!A5006,$W5007)</f>
        <v>0</v>
      </c>
      <c r="X5006" s="90">
        <v>4997.0010000000002</v>
      </c>
      <c r="Y5006" s="90">
        <v>4998</v>
      </c>
    </row>
    <row r="5007" spans="1:63" x14ac:dyDescent="0.2">
      <c r="A5007" s="3"/>
      <c r="B5007" s="3"/>
      <c r="C5007" s="3"/>
      <c r="D5007" s="3"/>
      <c r="E5007" s="3"/>
      <c r="F5007" s="3"/>
      <c r="G5007" s="3"/>
      <c r="W5007" s="90">
        <f>IF(AND($AM$17&gt;=$X5007,$AM$17&lt;=$Y5007),'TARIFA ENTREGA A DIRECCION USD'!A5007,$W5008)</f>
        <v>0</v>
      </c>
      <c r="X5007" s="90">
        <v>4998.0010000000002</v>
      </c>
      <c r="Y5007" s="90">
        <v>4999</v>
      </c>
    </row>
    <row r="5008" spans="1:63" x14ac:dyDescent="0.2">
      <c r="A5008" s="3"/>
      <c r="B5008" s="3"/>
      <c r="C5008" s="3"/>
      <c r="D5008" s="3"/>
      <c r="E5008" s="3"/>
      <c r="F5008" s="3"/>
      <c r="G5008" s="3"/>
      <c r="W5008" s="90">
        <f>IF(AND($AM$17&gt;=$X5008,$AM$17&lt;=$Y5008),'TARIFA ENTREGA A DIRECCION USD'!A5008,$W5009)</f>
        <v>0</v>
      </c>
      <c r="X5008" s="90">
        <v>4999.0010000000002</v>
      </c>
      <c r="Y5008" s="90">
        <v>5000</v>
      </c>
      <c r="BJ5008" s="379"/>
      <c r="BK5008" s="379"/>
    </row>
    <row r="5009" spans="1:7" x14ac:dyDescent="0.2">
      <c r="A5009" s="3"/>
      <c r="B5009" s="3"/>
      <c r="C5009" s="3"/>
      <c r="D5009" s="3"/>
      <c r="E5009" s="3"/>
      <c r="F5009" s="3"/>
      <c r="G5009" s="3"/>
    </row>
    <row r="5010" spans="1:7" x14ac:dyDescent="0.2">
      <c r="A5010" s="3"/>
      <c r="B5010" s="3"/>
      <c r="C5010" s="3"/>
      <c r="D5010" s="3"/>
      <c r="E5010" s="3"/>
      <c r="F5010" s="3"/>
      <c r="G5010" s="3"/>
    </row>
    <row r="5011" spans="1:7" x14ac:dyDescent="0.2">
      <c r="A5011" s="3"/>
      <c r="B5011" s="3"/>
      <c r="C5011" s="3"/>
      <c r="D5011" s="3"/>
      <c r="E5011" s="3"/>
      <c r="F5011" s="3"/>
      <c r="G5011" s="3"/>
    </row>
    <row r="5012" spans="1:7" x14ac:dyDescent="0.2">
      <c r="A5012" s="3"/>
      <c r="B5012" s="3"/>
      <c r="C5012" s="3"/>
      <c r="D5012" s="3"/>
      <c r="E5012" s="3"/>
      <c r="F5012" s="3"/>
      <c r="G5012" s="3"/>
    </row>
    <row r="5013" spans="1:7" x14ac:dyDescent="0.2">
      <c r="A5013" s="3"/>
      <c r="B5013" s="3"/>
      <c r="C5013" s="3"/>
      <c r="D5013" s="3"/>
      <c r="E5013" s="3"/>
      <c r="F5013" s="3"/>
      <c r="G5013" s="3"/>
    </row>
    <row r="5014" spans="1:7" x14ac:dyDescent="0.2">
      <c r="A5014" s="3"/>
      <c r="B5014" s="3"/>
      <c r="C5014" s="3"/>
      <c r="D5014" s="3"/>
      <c r="E5014" s="3"/>
      <c r="F5014" s="3"/>
      <c r="G5014" s="3"/>
    </row>
    <row r="5015" spans="1:7" x14ac:dyDescent="0.2">
      <c r="A5015" s="3"/>
      <c r="B5015" s="3"/>
      <c r="C5015" s="3"/>
      <c r="D5015" s="3"/>
      <c r="E5015" s="3"/>
      <c r="F5015" s="3"/>
      <c r="G5015" s="3"/>
    </row>
    <row r="5016" spans="1:7" x14ac:dyDescent="0.2">
      <c r="A5016" s="3"/>
      <c r="B5016" s="3"/>
      <c r="C5016" s="3"/>
      <c r="D5016" s="3"/>
      <c r="E5016" s="3"/>
      <c r="F5016" s="3"/>
      <c r="G5016" s="3"/>
    </row>
    <row r="5017" spans="1:7" x14ac:dyDescent="0.2">
      <c r="A5017" s="3"/>
      <c r="B5017" s="3"/>
      <c r="C5017" s="3"/>
      <c r="D5017" s="3"/>
      <c r="E5017" s="3"/>
      <c r="F5017" s="3"/>
      <c r="G5017" s="3"/>
    </row>
    <row r="5018" spans="1:7" x14ac:dyDescent="0.2">
      <c r="A5018" s="3"/>
      <c r="B5018" s="3"/>
      <c r="C5018" s="3"/>
      <c r="D5018" s="3"/>
      <c r="E5018" s="3"/>
      <c r="F5018" s="3"/>
      <c r="G5018" s="3"/>
    </row>
    <row r="5019" spans="1:7" x14ac:dyDescent="0.2">
      <c r="A5019" s="3"/>
      <c r="B5019" s="3"/>
      <c r="C5019" s="3"/>
      <c r="D5019" s="3"/>
      <c r="E5019" s="3"/>
      <c r="F5019" s="3"/>
      <c r="G5019" s="3"/>
    </row>
    <row r="5020" spans="1:7" x14ac:dyDescent="0.2">
      <c r="A5020" s="3"/>
      <c r="B5020" s="3"/>
      <c r="C5020" s="3"/>
      <c r="D5020" s="3"/>
      <c r="E5020" s="3"/>
      <c r="F5020" s="3"/>
      <c r="G5020" s="3"/>
    </row>
    <row r="5021" spans="1:7" x14ac:dyDescent="0.2">
      <c r="A5021" s="3"/>
      <c r="B5021" s="3"/>
      <c r="C5021" s="3"/>
      <c r="D5021" s="3"/>
      <c r="E5021" s="3"/>
      <c r="F5021" s="3"/>
      <c r="G5021" s="3"/>
    </row>
    <row r="5022" spans="1:7" x14ac:dyDescent="0.2">
      <c r="A5022" s="3"/>
      <c r="B5022" s="3"/>
      <c r="C5022" s="3"/>
      <c r="D5022" s="3"/>
      <c r="E5022" s="3"/>
      <c r="F5022" s="3"/>
      <c r="G5022" s="3"/>
    </row>
    <row r="5023" spans="1:7" x14ac:dyDescent="0.2">
      <c r="A5023" s="3"/>
      <c r="B5023" s="3"/>
      <c r="C5023" s="3"/>
      <c r="D5023" s="3"/>
      <c r="E5023" s="3"/>
      <c r="F5023" s="3"/>
      <c r="G5023" s="3"/>
    </row>
    <row r="5024" spans="1:7" x14ac:dyDescent="0.2">
      <c r="A5024" s="3"/>
      <c r="B5024" s="3"/>
      <c r="C5024" s="3"/>
      <c r="D5024" s="3"/>
      <c r="E5024" s="3"/>
      <c r="F5024" s="3"/>
      <c r="G5024" s="3"/>
    </row>
    <row r="5025" spans="1:7" x14ac:dyDescent="0.2">
      <c r="A5025" s="3"/>
      <c r="B5025" s="3"/>
      <c r="C5025" s="3"/>
      <c r="D5025" s="3"/>
      <c r="E5025" s="3"/>
      <c r="F5025" s="3"/>
      <c r="G5025" s="3"/>
    </row>
    <row r="5026" spans="1:7" x14ac:dyDescent="0.2">
      <c r="A5026" s="3"/>
      <c r="B5026" s="3"/>
      <c r="C5026" s="3"/>
      <c r="D5026" s="3"/>
      <c r="E5026" s="3"/>
      <c r="F5026" s="3"/>
      <c r="G5026" s="3"/>
    </row>
    <row r="5027" spans="1:7" x14ac:dyDescent="0.2">
      <c r="A5027" s="3"/>
      <c r="B5027" s="3"/>
      <c r="C5027" s="3"/>
      <c r="D5027" s="3"/>
      <c r="E5027" s="3"/>
      <c r="F5027" s="3"/>
      <c r="G5027" s="3"/>
    </row>
    <row r="5028" spans="1:7" x14ac:dyDescent="0.2">
      <c r="A5028" s="3"/>
      <c r="B5028" s="3"/>
      <c r="C5028" s="3"/>
      <c r="D5028" s="3"/>
      <c r="E5028" s="3"/>
      <c r="F5028" s="3"/>
      <c r="G5028" s="3"/>
    </row>
    <row r="5029" spans="1:7" x14ac:dyDescent="0.2">
      <c r="A5029" s="3"/>
      <c r="B5029" s="3"/>
      <c r="C5029" s="3"/>
      <c r="D5029" s="3"/>
      <c r="E5029" s="3"/>
      <c r="F5029" s="3"/>
      <c r="G5029" s="3"/>
    </row>
    <row r="5030" spans="1:7" x14ac:dyDescent="0.2">
      <c r="A5030" s="3"/>
      <c r="B5030" s="3"/>
      <c r="C5030" s="3"/>
      <c r="D5030" s="3"/>
      <c r="E5030" s="3"/>
      <c r="F5030" s="3"/>
      <c r="G5030" s="3"/>
    </row>
    <row r="5031" spans="1:7" x14ac:dyDescent="0.2">
      <c r="A5031" s="3"/>
      <c r="B5031" s="3"/>
      <c r="C5031" s="3"/>
      <c r="D5031" s="3"/>
      <c r="E5031" s="3"/>
      <c r="F5031" s="3"/>
      <c r="G5031" s="3"/>
    </row>
    <row r="5032" spans="1:7" x14ac:dyDescent="0.2">
      <c r="A5032" s="3"/>
      <c r="B5032" s="3"/>
      <c r="C5032" s="3"/>
      <c r="D5032" s="3"/>
      <c r="E5032" s="3"/>
      <c r="F5032" s="3"/>
      <c r="G5032" s="3"/>
    </row>
    <row r="5033" spans="1:7" x14ac:dyDescent="0.2">
      <c r="A5033" s="3"/>
      <c r="B5033" s="3"/>
      <c r="C5033" s="3"/>
      <c r="D5033" s="3"/>
      <c r="E5033" s="3"/>
      <c r="F5033" s="3"/>
      <c r="G5033" s="3"/>
    </row>
    <row r="5034" spans="1:7" x14ac:dyDescent="0.2">
      <c r="A5034" s="3"/>
      <c r="B5034" s="3"/>
      <c r="C5034" s="3"/>
      <c r="D5034" s="3"/>
      <c r="E5034" s="3"/>
      <c r="F5034" s="3"/>
      <c r="G5034" s="3"/>
    </row>
    <row r="5035" spans="1:7" x14ac:dyDescent="0.2">
      <c r="A5035" s="3"/>
      <c r="B5035" s="3"/>
      <c r="C5035" s="3"/>
      <c r="D5035" s="3"/>
      <c r="E5035" s="3"/>
      <c r="F5035" s="3"/>
      <c r="G5035" s="3"/>
    </row>
    <row r="5036" spans="1:7" x14ac:dyDescent="0.2">
      <c r="A5036" s="3"/>
      <c r="B5036" s="3"/>
      <c r="C5036" s="3"/>
      <c r="D5036" s="3"/>
      <c r="E5036" s="3"/>
      <c r="F5036" s="3"/>
      <c r="G5036" s="3"/>
    </row>
    <row r="5037" spans="1:7" x14ac:dyDescent="0.2">
      <c r="A5037" s="3"/>
      <c r="B5037" s="3"/>
      <c r="C5037" s="3"/>
      <c r="D5037" s="3"/>
      <c r="E5037" s="3"/>
      <c r="F5037" s="3"/>
      <c r="G5037" s="3"/>
    </row>
    <row r="5038" spans="1:7" x14ac:dyDescent="0.2">
      <c r="A5038" s="3"/>
      <c r="B5038" s="3"/>
      <c r="C5038" s="3"/>
      <c r="D5038" s="3"/>
      <c r="E5038" s="3"/>
      <c r="F5038" s="3"/>
      <c r="G5038" s="3"/>
    </row>
    <row r="5039" spans="1:7" x14ac:dyDescent="0.2">
      <c r="A5039" s="3"/>
      <c r="B5039" s="3"/>
      <c r="C5039" s="3"/>
      <c r="D5039" s="3"/>
      <c r="E5039" s="3"/>
      <c r="F5039" s="3"/>
      <c r="G5039" s="3"/>
    </row>
    <row r="5040" spans="1:7" x14ac:dyDescent="0.2">
      <c r="A5040" s="3"/>
      <c r="B5040" s="3"/>
      <c r="C5040" s="3"/>
      <c r="D5040" s="3"/>
      <c r="E5040" s="3"/>
      <c r="F5040" s="3"/>
      <c r="G5040" s="3"/>
    </row>
    <row r="5041" spans="1:7" x14ac:dyDescent="0.2">
      <c r="A5041" s="3"/>
      <c r="B5041" s="3"/>
      <c r="C5041" s="3"/>
      <c r="D5041" s="3"/>
      <c r="E5041" s="3"/>
      <c r="F5041" s="3"/>
      <c r="G5041" s="3"/>
    </row>
    <row r="5042" spans="1:7" x14ac:dyDescent="0.2">
      <c r="A5042" s="3"/>
      <c r="B5042" s="3"/>
      <c r="C5042" s="3"/>
      <c r="D5042" s="3"/>
      <c r="E5042" s="3"/>
      <c r="F5042" s="3"/>
      <c r="G5042" s="3"/>
    </row>
    <row r="5043" spans="1:7" x14ac:dyDescent="0.2">
      <c r="A5043" s="3"/>
      <c r="B5043" s="3"/>
      <c r="C5043" s="3"/>
      <c r="D5043" s="3"/>
      <c r="E5043" s="3"/>
      <c r="F5043" s="3"/>
      <c r="G5043" s="3"/>
    </row>
    <row r="5044" spans="1:7" x14ac:dyDescent="0.2">
      <c r="A5044" s="3"/>
      <c r="B5044" s="3"/>
      <c r="C5044" s="3"/>
      <c r="D5044" s="3"/>
      <c r="E5044" s="3"/>
      <c r="F5044" s="3"/>
      <c r="G5044" s="3"/>
    </row>
    <row r="5045" spans="1:7" x14ac:dyDescent="0.2">
      <c r="A5045" s="3"/>
      <c r="B5045" s="3"/>
      <c r="C5045" s="3"/>
      <c r="D5045" s="3"/>
      <c r="E5045" s="3"/>
      <c r="F5045" s="3"/>
      <c r="G5045" s="3"/>
    </row>
    <row r="5046" spans="1:7" x14ac:dyDescent="0.2">
      <c r="A5046" s="3"/>
      <c r="B5046" s="3"/>
      <c r="C5046" s="3"/>
      <c r="D5046" s="3"/>
      <c r="E5046" s="3"/>
      <c r="F5046" s="3"/>
      <c r="G5046" s="3"/>
    </row>
    <row r="5047" spans="1:7" x14ac:dyDescent="0.2">
      <c r="A5047" s="3"/>
      <c r="B5047" s="3"/>
      <c r="C5047" s="3"/>
      <c r="D5047" s="3"/>
      <c r="E5047" s="3"/>
      <c r="F5047" s="3"/>
      <c r="G5047" s="3"/>
    </row>
    <row r="5048" spans="1:7" x14ac:dyDescent="0.2">
      <c r="A5048" s="3"/>
      <c r="B5048" s="3"/>
      <c r="C5048" s="3"/>
      <c r="D5048" s="3"/>
      <c r="E5048" s="3"/>
      <c r="F5048" s="3"/>
      <c r="G5048" s="3"/>
    </row>
    <row r="5049" spans="1:7" x14ac:dyDescent="0.2">
      <c r="A5049" s="3"/>
      <c r="B5049" s="3"/>
      <c r="C5049" s="3"/>
      <c r="D5049" s="3"/>
      <c r="E5049" s="3"/>
      <c r="F5049" s="3"/>
      <c r="G5049" s="3"/>
    </row>
    <row r="5050" spans="1:7" x14ac:dyDescent="0.2">
      <c r="A5050" s="3"/>
      <c r="B5050" s="3"/>
      <c r="C5050" s="3"/>
      <c r="D5050" s="3"/>
      <c r="E5050" s="3"/>
      <c r="F5050" s="3"/>
      <c r="G5050" s="3"/>
    </row>
    <row r="5051" spans="1:7" x14ac:dyDescent="0.2">
      <c r="A5051" s="3"/>
      <c r="B5051" s="3"/>
      <c r="C5051" s="3"/>
      <c r="D5051" s="3"/>
      <c r="E5051" s="3"/>
      <c r="F5051" s="3"/>
      <c r="G5051" s="3"/>
    </row>
    <row r="5052" spans="1:7" x14ac:dyDescent="0.2">
      <c r="A5052" s="3"/>
      <c r="B5052" s="3"/>
      <c r="C5052" s="3"/>
      <c r="D5052" s="3"/>
      <c r="E5052" s="3"/>
      <c r="F5052" s="3"/>
      <c r="G5052" s="3"/>
    </row>
    <row r="5053" spans="1:7" x14ac:dyDescent="0.2">
      <c r="A5053" s="3"/>
      <c r="B5053" s="3"/>
      <c r="C5053" s="3"/>
      <c r="D5053" s="3"/>
      <c r="E5053" s="3"/>
      <c r="F5053" s="3"/>
      <c r="G5053" s="3"/>
    </row>
    <row r="5054" spans="1:7" x14ac:dyDescent="0.2">
      <c r="A5054" s="3"/>
      <c r="B5054" s="3"/>
      <c r="C5054" s="3"/>
      <c r="D5054" s="3"/>
      <c r="E5054" s="3"/>
      <c r="F5054" s="3"/>
      <c r="G5054" s="3"/>
    </row>
    <row r="5055" spans="1:7" x14ac:dyDescent="0.2">
      <c r="A5055" s="3"/>
      <c r="B5055" s="3"/>
      <c r="C5055" s="3"/>
      <c r="D5055" s="3"/>
      <c r="E5055" s="3"/>
      <c r="F5055" s="3"/>
      <c r="G5055" s="3"/>
    </row>
    <row r="5056" spans="1:7" x14ac:dyDescent="0.2">
      <c r="A5056" s="3"/>
      <c r="B5056" s="3"/>
      <c r="C5056" s="3"/>
      <c r="D5056" s="3"/>
      <c r="E5056" s="3"/>
      <c r="F5056" s="3"/>
      <c r="G5056" s="3"/>
    </row>
    <row r="5057" spans="1:7" x14ac:dyDescent="0.2">
      <c r="A5057" s="3"/>
      <c r="B5057" s="3"/>
      <c r="C5057" s="3"/>
      <c r="D5057" s="3"/>
      <c r="E5057" s="3"/>
      <c r="F5057" s="3"/>
      <c r="G5057" s="3"/>
    </row>
    <row r="5058" spans="1:7" x14ac:dyDescent="0.2">
      <c r="A5058" s="3"/>
      <c r="B5058" s="3"/>
      <c r="C5058" s="3"/>
      <c r="D5058" s="3"/>
      <c r="E5058" s="3"/>
      <c r="F5058" s="3"/>
      <c r="G5058" s="3"/>
    </row>
    <row r="5059" spans="1:7" x14ac:dyDescent="0.2">
      <c r="A5059" s="3"/>
      <c r="B5059" s="3"/>
      <c r="C5059" s="3"/>
      <c r="D5059" s="3"/>
      <c r="E5059" s="3"/>
      <c r="F5059" s="3"/>
      <c r="G5059" s="3"/>
    </row>
    <row r="5060" spans="1:7" x14ac:dyDescent="0.2">
      <c r="A5060" s="3"/>
      <c r="B5060" s="3"/>
      <c r="C5060" s="3"/>
      <c r="D5060" s="3"/>
      <c r="E5060" s="3"/>
      <c r="F5060" s="3"/>
      <c r="G5060" s="3"/>
    </row>
    <row r="5061" spans="1:7" x14ac:dyDescent="0.2">
      <c r="A5061" s="3"/>
      <c r="B5061" s="3"/>
      <c r="C5061" s="3"/>
      <c r="D5061" s="3"/>
      <c r="E5061" s="3"/>
      <c r="F5061" s="3"/>
      <c r="G5061" s="3"/>
    </row>
    <row r="5062" spans="1:7" x14ac:dyDescent="0.2">
      <c r="A5062" s="3"/>
      <c r="B5062" s="3"/>
      <c r="C5062" s="3"/>
      <c r="D5062" s="3"/>
      <c r="E5062" s="3"/>
      <c r="F5062" s="3"/>
      <c r="G5062" s="3"/>
    </row>
    <row r="5063" spans="1:7" x14ac:dyDescent="0.2">
      <c r="A5063" s="3"/>
      <c r="B5063" s="3"/>
      <c r="C5063" s="3"/>
      <c r="D5063" s="3"/>
      <c r="E5063" s="3"/>
      <c r="F5063" s="3"/>
      <c r="G5063" s="3"/>
    </row>
    <row r="5064" spans="1:7" x14ac:dyDescent="0.2">
      <c r="A5064" s="3"/>
      <c r="B5064" s="3"/>
      <c r="C5064" s="3"/>
      <c r="D5064" s="3"/>
      <c r="E5064" s="3"/>
      <c r="F5064" s="3"/>
      <c r="G5064" s="3"/>
    </row>
    <row r="5065" spans="1:7" x14ac:dyDescent="0.2">
      <c r="A5065" s="3"/>
      <c r="B5065" s="3"/>
      <c r="C5065" s="3"/>
      <c r="D5065" s="3"/>
      <c r="E5065" s="3"/>
      <c r="F5065" s="3"/>
      <c r="G5065" s="3"/>
    </row>
    <row r="5066" spans="1:7" x14ac:dyDescent="0.2">
      <c r="A5066" s="3"/>
      <c r="B5066" s="3"/>
      <c r="C5066" s="3"/>
      <c r="D5066" s="3"/>
      <c r="E5066" s="3"/>
      <c r="F5066" s="3"/>
      <c r="G5066" s="3"/>
    </row>
    <row r="5067" spans="1:7" x14ac:dyDescent="0.2">
      <c r="A5067" s="3"/>
      <c r="B5067" s="3"/>
      <c r="C5067" s="3"/>
      <c r="D5067" s="3"/>
      <c r="E5067" s="3"/>
      <c r="F5067" s="3"/>
      <c r="G5067" s="3"/>
    </row>
    <row r="5068" spans="1:7" x14ac:dyDescent="0.2">
      <c r="A5068" s="3"/>
      <c r="B5068" s="3"/>
      <c r="C5068" s="3"/>
      <c r="D5068" s="3"/>
      <c r="E5068" s="3"/>
      <c r="F5068" s="3"/>
      <c r="G5068" s="3"/>
    </row>
    <row r="5069" spans="1:7" x14ac:dyDescent="0.2">
      <c r="A5069" s="3"/>
      <c r="B5069" s="3"/>
      <c r="C5069" s="3"/>
      <c r="D5069" s="3"/>
      <c r="E5069" s="3"/>
      <c r="F5069" s="3"/>
      <c r="G5069" s="3"/>
    </row>
    <row r="5070" spans="1:7" x14ac:dyDescent="0.2">
      <c r="A5070" s="3"/>
      <c r="B5070" s="3"/>
      <c r="C5070" s="3"/>
      <c r="D5070" s="3"/>
      <c r="E5070" s="3"/>
      <c r="F5070" s="3"/>
      <c r="G5070" s="3"/>
    </row>
    <row r="5071" spans="1:7" x14ac:dyDescent="0.2">
      <c r="A5071" s="3"/>
      <c r="B5071" s="3"/>
      <c r="C5071" s="3"/>
      <c r="D5071" s="3"/>
      <c r="E5071" s="3"/>
      <c r="F5071" s="3"/>
      <c r="G5071" s="3"/>
    </row>
    <row r="5072" spans="1:7" x14ac:dyDescent="0.2">
      <c r="A5072" s="3"/>
      <c r="B5072" s="3"/>
      <c r="C5072" s="3"/>
      <c r="D5072" s="3"/>
      <c r="E5072" s="3"/>
      <c r="F5072" s="3"/>
      <c r="G5072" s="3"/>
    </row>
    <row r="5073" spans="1:7" x14ac:dyDescent="0.2">
      <c r="A5073" s="3"/>
      <c r="B5073" s="3"/>
      <c r="C5073" s="3"/>
      <c r="D5073" s="3"/>
      <c r="E5073" s="3"/>
      <c r="F5073" s="3"/>
      <c r="G5073" s="3"/>
    </row>
    <row r="5074" spans="1:7" x14ac:dyDescent="0.2">
      <c r="A5074" s="3"/>
      <c r="B5074" s="3"/>
      <c r="C5074" s="3"/>
      <c r="D5074" s="3"/>
      <c r="E5074" s="3"/>
      <c r="F5074" s="3"/>
      <c r="G5074" s="3"/>
    </row>
    <row r="5075" spans="1:7" x14ac:dyDescent="0.2">
      <c r="A5075" s="3"/>
      <c r="B5075" s="3"/>
      <c r="C5075" s="3"/>
      <c r="D5075" s="3"/>
      <c r="E5075" s="3"/>
      <c r="F5075" s="3"/>
      <c r="G5075" s="3"/>
    </row>
    <row r="5076" spans="1:7" x14ac:dyDescent="0.2">
      <c r="A5076" s="3"/>
      <c r="B5076" s="3"/>
      <c r="C5076" s="3"/>
      <c r="D5076" s="3"/>
      <c r="E5076" s="3"/>
      <c r="F5076" s="3"/>
      <c r="G5076" s="3"/>
    </row>
    <row r="5077" spans="1:7" x14ac:dyDescent="0.2">
      <c r="A5077" s="3"/>
      <c r="B5077" s="3"/>
      <c r="C5077" s="3"/>
      <c r="D5077" s="3"/>
      <c r="E5077" s="3"/>
      <c r="F5077" s="3"/>
      <c r="G5077" s="3"/>
    </row>
    <row r="5078" spans="1:7" x14ac:dyDescent="0.2">
      <c r="A5078" s="3"/>
      <c r="B5078" s="3"/>
      <c r="C5078" s="3"/>
      <c r="D5078" s="3"/>
      <c r="E5078" s="3"/>
      <c r="F5078" s="3"/>
      <c r="G5078" s="3"/>
    </row>
    <row r="5079" spans="1:7" x14ac:dyDescent="0.2">
      <c r="A5079" s="3"/>
      <c r="B5079" s="3"/>
      <c r="C5079" s="3"/>
      <c r="D5079" s="3"/>
      <c r="E5079" s="3"/>
      <c r="F5079" s="3"/>
      <c r="G5079" s="3"/>
    </row>
    <row r="5080" spans="1:7" x14ac:dyDescent="0.2">
      <c r="A5080" s="3"/>
      <c r="B5080" s="3"/>
      <c r="C5080" s="3"/>
      <c r="D5080" s="3"/>
      <c r="E5080" s="3"/>
      <c r="F5080" s="3"/>
      <c r="G5080" s="3"/>
    </row>
    <row r="5081" spans="1:7" x14ac:dyDescent="0.2">
      <c r="A5081" s="3"/>
      <c r="B5081" s="3"/>
      <c r="C5081" s="3"/>
      <c r="D5081" s="3"/>
      <c r="E5081" s="3"/>
      <c r="F5081" s="3"/>
      <c r="G5081" s="3"/>
    </row>
    <row r="5082" spans="1:7" x14ac:dyDescent="0.2">
      <c r="A5082" s="3"/>
      <c r="B5082" s="3"/>
      <c r="C5082" s="3"/>
      <c r="D5082" s="3"/>
      <c r="E5082" s="3"/>
      <c r="F5082" s="3"/>
      <c r="G5082" s="3"/>
    </row>
    <row r="5083" spans="1:7" x14ac:dyDescent="0.2">
      <c r="A5083" s="3"/>
      <c r="B5083" s="3"/>
      <c r="C5083" s="3"/>
      <c r="D5083" s="3"/>
      <c r="E5083" s="3"/>
      <c r="F5083" s="3"/>
      <c r="G5083" s="3"/>
    </row>
    <row r="5084" spans="1:7" x14ac:dyDescent="0.2">
      <c r="A5084" s="3"/>
      <c r="B5084" s="3"/>
      <c r="C5084" s="3"/>
      <c r="D5084" s="3"/>
      <c r="E5084" s="3"/>
      <c r="F5084" s="3"/>
      <c r="G5084" s="3"/>
    </row>
    <row r="5085" spans="1:7" x14ac:dyDescent="0.2">
      <c r="A5085" s="3"/>
      <c r="B5085" s="3"/>
      <c r="C5085" s="3"/>
      <c r="D5085" s="3"/>
      <c r="E5085" s="3"/>
      <c r="F5085" s="3"/>
      <c r="G5085" s="3"/>
    </row>
    <row r="5086" spans="1:7" x14ac:dyDescent="0.2">
      <c r="A5086" s="3"/>
      <c r="B5086" s="3"/>
      <c r="C5086" s="3"/>
      <c r="D5086" s="3"/>
      <c r="E5086" s="3"/>
      <c r="F5086" s="3"/>
      <c r="G5086" s="3"/>
    </row>
    <row r="5087" spans="1:7" x14ac:dyDescent="0.2">
      <c r="A5087" s="3"/>
      <c r="B5087" s="3"/>
      <c r="C5087" s="3"/>
      <c r="D5087" s="3"/>
      <c r="E5087" s="3"/>
      <c r="F5087" s="3"/>
      <c r="G5087" s="3"/>
    </row>
    <row r="5088" spans="1:7" x14ac:dyDescent="0.2">
      <c r="A5088" s="3"/>
      <c r="B5088" s="3"/>
      <c r="C5088" s="3"/>
      <c r="D5088" s="3"/>
      <c r="E5088" s="3"/>
      <c r="F5088" s="3"/>
      <c r="G5088" s="3"/>
    </row>
    <row r="5089" spans="1:7" x14ac:dyDescent="0.2">
      <c r="A5089" s="3"/>
      <c r="B5089" s="3"/>
      <c r="C5089" s="3"/>
      <c r="D5089" s="3"/>
      <c r="E5089" s="3"/>
      <c r="F5089" s="3"/>
      <c r="G5089" s="3"/>
    </row>
    <row r="5090" spans="1:7" x14ac:dyDescent="0.2">
      <c r="A5090" s="3"/>
      <c r="B5090" s="3"/>
      <c r="C5090" s="3"/>
      <c r="D5090" s="3"/>
      <c r="E5090" s="3"/>
      <c r="F5090" s="3"/>
      <c r="G5090" s="3"/>
    </row>
    <row r="5091" spans="1:7" x14ac:dyDescent="0.2">
      <c r="A5091" s="3"/>
      <c r="B5091" s="3"/>
      <c r="C5091" s="3"/>
      <c r="D5091" s="3"/>
      <c r="E5091" s="3"/>
      <c r="F5091" s="3"/>
      <c r="G5091" s="3"/>
    </row>
    <row r="5092" spans="1:7" x14ac:dyDescent="0.2">
      <c r="A5092" s="3"/>
      <c r="B5092" s="3"/>
      <c r="C5092" s="3"/>
      <c r="D5092" s="3"/>
      <c r="E5092" s="3"/>
      <c r="F5092" s="3"/>
      <c r="G5092" s="3"/>
    </row>
    <row r="5093" spans="1:7" x14ac:dyDescent="0.2">
      <c r="A5093" s="3"/>
      <c r="B5093" s="3"/>
      <c r="C5093" s="3"/>
      <c r="D5093" s="3"/>
      <c r="E5093" s="3"/>
      <c r="F5093" s="3"/>
      <c r="G5093" s="3"/>
    </row>
    <row r="5094" spans="1:7" x14ac:dyDescent="0.2">
      <c r="A5094" s="3"/>
      <c r="B5094" s="3"/>
      <c r="C5094" s="3"/>
      <c r="D5094" s="3"/>
      <c r="E5094" s="3"/>
      <c r="F5094" s="3"/>
      <c r="G5094" s="3"/>
    </row>
    <row r="5095" spans="1:7" x14ac:dyDescent="0.2">
      <c r="A5095" s="3"/>
      <c r="B5095" s="3"/>
      <c r="C5095" s="3"/>
      <c r="D5095" s="3"/>
      <c r="E5095" s="3"/>
      <c r="F5095" s="3"/>
      <c r="G5095" s="3"/>
    </row>
    <row r="5096" spans="1:7" x14ac:dyDescent="0.2">
      <c r="A5096" s="3"/>
      <c r="B5096" s="3"/>
      <c r="C5096" s="3"/>
      <c r="D5096" s="3"/>
      <c r="E5096" s="3"/>
      <c r="F5096" s="3"/>
      <c r="G5096" s="3"/>
    </row>
    <row r="5097" spans="1:7" x14ac:dyDescent="0.2">
      <c r="A5097" s="3"/>
      <c r="B5097" s="3"/>
      <c r="C5097" s="3"/>
      <c r="D5097" s="3"/>
      <c r="E5097" s="3"/>
      <c r="F5097" s="3"/>
      <c r="G5097" s="3"/>
    </row>
    <row r="5098" spans="1:7" x14ac:dyDescent="0.2">
      <c r="A5098" s="3"/>
      <c r="B5098" s="3"/>
      <c r="C5098" s="3"/>
      <c r="D5098" s="3"/>
      <c r="E5098" s="3"/>
      <c r="F5098" s="3"/>
      <c r="G5098" s="3"/>
    </row>
    <row r="5099" spans="1:7" x14ac:dyDescent="0.2">
      <c r="A5099" s="3"/>
      <c r="B5099" s="3"/>
      <c r="C5099" s="3"/>
      <c r="D5099" s="3"/>
      <c r="E5099" s="3"/>
      <c r="F5099" s="3"/>
      <c r="G5099" s="3"/>
    </row>
    <row r="5100" spans="1:7" x14ac:dyDescent="0.2">
      <c r="A5100" s="3"/>
      <c r="B5100" s="3"/>
      <c r="C5100" s="3"/>
      <c r="D5100" s="3"/>
      <c r="E5100" s="3"/>
      <c r="F5100" s="3"/>
      <c r="G5100" s="3"/>
    </row>
    <row r="5101" spans="1:7" x14ac:dyDescent="0.2">
      <c r="A5101" s="3"/>
      <c r="B5101" s="3"/>
      <c r="C5101" s="3"/>
      <c r="D5101" s="3"/>
      <c r="E5101" s="3"/>
      <c r="F5101" s="3"/>
      <c r="G5101" s="3"/>
    </row>
    <row r="5102" spans="1:7" x14ac:dyDescent="0.2">
      <c r="A5102" s="3"/>
      <c r="B5102" s="3"/>
      <c r="C5102" s="3"/>
      <c r="D5102" s="3"/>
      <c r="E5102" s="3"/>
      <c r="F5102" s="3"/>
      <c r="G5102" s="3"/>
    </row>
    <row r="5103" spans="1:7" x14ac:dyDescent="0.2">
      <c r="A5103" s="3"/>
      <c r="B5103" s="3"/>
      <c r="C5103" s="3"/>
      <c r="D5103" s="3"/>
      <c r="E5103" s="3"/>
      <c r="F5103" s="3"/>
      <c r="G5103" s="3"/>
    </row>
    <row r="5104" spans="1:7" x14ac:dyDescent="0.2">
      <c r="A5104" s="3"/>
      <c r="B5104" s="3"/>
      <c r="C5104" s="3"/>
      <c r="D5104" s="3"/>
      <c r="E5104" s="3"/>
      <c r="F5104" s="3"/>
      <c r="G5104" s="3"/>
    </row>
    <row r="5105" spans="1:7" x14ac:dyDescent="0.2">
      <c r="A5105" s="3"/>
      <c r="B5105" s="3"/>
      <c r="C5105" s="3"/>
      <c r="D5105" s="3"/>
      <c r="E5105" s="3"/>
      <c r="F5105" s="3"/>
      <c r="G5105" s="3"/>
    </row>
    <row r="5106" spans="1:7" x14ac:dyDescent="0.2">
      <c r="A5106" s="3"/>
      <c r="B5106" s="3"/>
      <c r="C5106" s="3"/>
      <c r="D5106" s="3"/>
      <c r="E5106" s="3"/>
      <c r="F5106" s="3"/>
      <c r="G5106" s="3"/>
    </row>
    <row r="5107" spans="1:7" x14ac:dyDescent="0.2">
      <c r="A5107" s="3"/>
      <c r="B5107" s="3"/>
      <c r="C5107" s="3"/>
      <c r="D5107" s="3"/>
      <c r="E5107" s="3"/>
      <c r="F5107" s="3"/>
      <c r="G5107" s="3"/>
    </row>
    <row r="5108" spans="1:7" x14ac:dyDescent="0.2">
      <c r="A5108" s="3"/>
      <c r="B5108" s="3"/>
      <c r="C5108" s="3"/>
      <c r="D5108" s="3"/>
      <c r="E5108" s="3"/>
      <c r="F5108" s="3"/>
      <c r="G5108" s="3"/>
    </row>
    <row r="5109" spans="1:7" x14ac:dyDescent="0.2">
      <c r="A5109" s="3"/>
      <c r="B5109" s="3"/>
      <c r="C5109" s="3"/>
      <c r="D5109" s="3"/>
      <c r="E5109" s="3"/>
      <c r="F5109" s="3"/>
      <c r="G5109" s="3"/>
    </row>
    <row r="5110" spans="1:7" x14ac:dyDescent="0.2">
      <c r="A5110" s="3"/>
      <c r="B5110" s="3"/>
      <c r="C5110" s="3"/>
      <c r="D5110" s="3"/>
      <c r="E5110" s="3"/>
      <c r="F5110" s="3"/>
      <c r="G5110" s="3"/>
    </row>
    <row r="5111" spans="1:7" x14ac:dyDescent="0.2">
      <c r="A5111" s="3"/>
      <c r="B5111" s="3"/>
      <c r="C5111" s="3"/>
      <c r="D5111" s="3"/>
      <c r="E5111" s="3"/>
      <c r="F5111" s="3"/>
      <c r="G5111" s="3"/>
    </row>
    <row r="5112" spans="1:7" x14ac:dyDescent="0.2">
      <c r="A5112" s="3"/>
      <c r="B5112" s="3"/>
      <c r="C5112" s="3"/>
      <c r="D5112" s="3"/>
      <c r="E5112" s="3"/>
      <c r="F5112" s="3"/>
      <c r="G5112" s="3"/>
    </row>
    <row r="5113" spans="1:7" x14ac:dyDescent="0.2">
      <c r="A5113" s="3"/>
      <c r="B5113" s="3"/>
      <c r="C5113" s="3"/>
      <c r="D5113" s="3"/>
      <c r="E5113" s="3"/>
      <c r="F5113" s="3"/>
      <c r="G5113" s="3"/>
    </row>
    <row r="5114" spans="1:7" x14ac:dyDescent="0.2">
      <c r="A5114" s="3"/>
      <c r="B5114" s="3"/>
      <c r="C5114" s="3"/>
      <c r="D5114" s="3"/>
      <c r="E5114" s="3"/>
      <c r="F5114" s="3"/>
      <c r="G5114" s="3"/>
    </row>
    <row r="5115" spans="1:7" x14ac:dyDescent="0.2">
      <c r="A5115" s="3"/>
      <c r="B5115" s="3"/>
      <c r="C5115" s="3"/>
      <c r="D5115" s="3"/>
      <c r="E5115" s="3"/>
      <c r="F5115" s="3"/>
      <c r="G5115" s="3"/>
    </row>
    <row r="5116" spans="1:7" x14ac:dyDescent="0.2">
      <c r="A5116" s="3"/>
      <c r="B5116" s="3"/>
      <c r="C5116" s="3"/>
      <c r="D5116" s="3"/>
      <c r="E5116" s="3"/>
      <c r="F5116" s="3"/>
      <c r="G5116" s="3"/>
    </row>
    <row r="5117" spans="1:7" x14ac:dyDescent="0.2">
      <c r="A5117" s="3"/>
      <c r="B5117" s="3"/>
      <c r="C5117" s="3"/>
      <c r="D5117" s="3"/>
      <c r="E5117" s="3"/>
      <c r="F5117" s="3"/>
      <c r="G5117" s="3"/>
    </row>
    <row r="5118" spans="1:7" x14ac:dyDescent="0.2">
      <c r="A5118" s="3"/>
      <c r="B5118" s="3"/>
      <c r="C5118" s="3"/>
      <c r="D5118" s="3"/>
      <c r="E5118" s="3"/>
      <c r="F5118" s="3"/>
      <c r="G5118" s="3"/>
    </row>
    <row r="5119" spans="1:7" x14ac:dyDescent="0.2">
      <c r="A5119" s="3"/>
      <c r="B5119" s="3"/>
      <c r="C5119" s="3"/>
      <c r="D5119" s="3"/>
      <c r="E5119" s="3"/>
      <c r="F5119" s="3"/>
      <c r="G5119" s="3"/>
    </row>
    <row r="5120" spans="1:7" x14ac:dyDescent="0.2">
      <c r="A5120" s="3"/>
      <c r="B5120" s="3"/>
      <c r="C5120" s="3"/>
      <c r="D5120" s="3"/>
      <c r="E5120" s="3"/>
      <c r="F5120" s="3"/>
      <c r="G5120" s="3"/>
    </row>
    <row r="5121" spans="1:7" x14ac:dyDescent="0.2">
      <c r="A5121" s="3"/>
      <c r="B5121" s="3"/>
      <c r="C5121" s="3"/>
      <c r="D5121" s="3"/>
      <c r="E5121" s="3"/>
      <c r="F5121" s="3"/>
      <c r="G5121" s="3"/>
    </row>
    <row r="5122" spans="1:7" x14ac:dyDescent="0.2">
      <c r="A5122" s="3"/>
      <c r="B5122" s="3"/>
      <c r="C5122" s="3"/>
      <c r="D5122" s="3"/>
      <c r="E5122" s="3"/>
      <c r="F5122" s="3"/>
      <c r="G5122" s="3"/>
    </row>
    <row r="5123" spans="1:7" x14ac:dyDescent="0.2">
      <c r="A5123" s="3"/>
      <c r="B5123" s="3"/>
      <c r="C5123" s="3"/>
      <c r="D5123" s="3"/>
      <c r="E5123" s="3"/>
      <c r="F5123" s="3"/>
      <c r="G5123" s="3"/>
    </row>
    <row r="5124" spans="1:7" x14ac:dyDescent="0.2">
      <c r="A5124" s="3"/>
      <c r="B5124" s="3"/>
      <c r="C5124" s="3"/>
      <c r="D5124" s="3"/>
      <c r="E5124" s="3"/>
      <c r="F5124" s="3"/>
      <c r="G5124" s="3"/>
    </row>
    <row r="5125" spans="1:7" x14ac:dyDescent="0.2">
      <c r="A5125" s="3"/>
      <c r="B5125" s="3"/>
      <c r="C5125" s="3"/>
      <c r="D5125" s="3"/>
      <c r="E5125" s="3"/>
      <c r="F5125" s="3"/>
      <c r="G5125" s="3"/>
    </row>
    <row r="5126" spans="1:7" x14ac:dyDescent="0.2">
      <c r="A5126" s="3"/>
      <c r="B5126" s="3"/>
      <c r="C5126" s="3"/>
      <c r="D5126" s="3"/>
      <c r="E5126" s="3"/>
      <c r="F5126" s="3"/>
      <c r="G5126" s="3"/>
    </row>
    <row r="5127" spans="1:7" x14ac:dyDescent="0.2">
      <c r="A5127" s="3"/>
      <c r="B5127" s="3"/>
      <c r="C5127" s="3"/>
      <c r="D5127" s="3"/>
      <c r="E5127" s="3"/>
      <c r="F5127" s="3"/>
      <c r="G5127" s="3"/>
    </row>
    <row r="5128" spans="1:7" x14ac:dyDescent="0.2">
      <c r="A5128" s="3"/>
      <c r="B5128" s="3"/>
      <c r="C5128" s="3"/>
      <c r="D5128" s="3"/>
      <c r="E5128" s="3"/>
      <c r="F5128" s="3"/>
      <c r="G5128" s="3"/>
    </row>
    <row r="5129" spans="1:7" x14ac:dyDescent="0.2">
      <c r="A5129" s="3"/>
      <c r="B5129" s="3"/>
      <c r="C5129" s="3"/>
      <c r="D5129" s="3"/>
      <c r="E5129" s="3"/>
      <c r="F5129" s="3"/>
      <c r="G5129" s="3"/>
    </row>
    <row r="5130" spans="1:7" x14ac:dyDescent="0.2">
      <c r="A5130" s="3"/>
      <c r="B5130" s="3"/>
      <c r="C5130" s="3"/>
      <c r="D5130" s="3"/>
      <c r="E5130" s="3"/>
      <c r="F5130" s="3"/>
      <c r="G5130" s="3"/>
    </row>
    <row r="5131" spans="1:7" x14ac:dyDescent="0.2">
      <c r="A5131" s="3"/>
      <c r="B5131" s="3"/>
      <c r="C5131" s="3"/>
      <c r="D5131" s="3"/>
      <c r="E5131" s="3"/>
      <c r="F5131" s="3"/>
      <c r="G5131" s="3"/>
    </row>
    <row r="5132" spans="1:7" x14ac:dyDescent="0.2">
      <c r="A5132" s="3"/>
      <c r="B5132" s="3"/>
      <c r="C5132" s="3"/>
      <c r="D5132" s="3"/>
      <c r="E5132" s="3"/>
      <c r="F5132" s="3"/>
      <c r="G5132" s="3"/>
    </row>
    <row r="5133" spans="1:7" x14ac:dyDescent="0.2">
      <c r="A5133" s="3"/>
      <c r="B5133" s="3"/>
      <c r="C5133" s="3"/>
      <c r="D5133" s="3"/>
      <c r="E5133" s="3"/>
      <c r="F5133" s="3"/>
      <c r="G5133" s="3"/>
    </row>
    <row r="5134" spans="1:7" x14ac:dyDescent="0.2">
      <c r="A5134" s="3"/>
      <c r="B5134" s="3"/>
      <c r="C5134" s="3"/>
      <c r="D5134" s="3"/>
      <c r="E5134" s="3"/>
      <c r="F5134" s="3"/>
      <c r="G5134" s="3"/>
    </row>
    <row r="5135" spans="1:7" x14ac:dyDescent="0.2">
      <c r="A5135" s="3"/>
      <c r="B5135" s="3"/>
      <c r="C5135" s="3"/>
      <c r="D5135" s="3"/>
      <c r="E5135" s="3"/>
      <c r="F5135" s="3"/>
      <c r="G5135" s="3"/>
    </row>
    <row r="5136" spans="1:7" x14ac:dyDescent="0.2">
      <c r="A5136" s="3"/>
      <c r="B5136" s="3"/>
      <c r="C5136" s="3"/>
      <c r="D5136" s="3"/>
      <c r="E5136" s="3"/>
      <c r="F5136" s="3"/>
      <c r="G5136" s="3"/>
    </row>
    <row r="5137" spans="1:7" x14ac:dyDescent="0.2">
      <c r="A5137" s="3"/>
      <c r="B5137" s="3"/>
      <c r="C5137" s="3"/>
      <c r="D5137" s="3"/>
      <c r="E5137" s="3"/>
      <c r="F5137" s="3"/>
      <c r="G5137" s="3"/>
    </row>
    <row r="5138" spans="1:7" x14ac:dyDescent="0.2">
      <c r="A5138" s="3"/>
      <c r="B5138" s="3"/>
      <c r="C5138" s="3"/>
      <c r="D5138" s="3"/>
      <c r="E5138" s="3"/>
      <c r="F5138" s="3"/>
      <c r="G5138" s="3"/>
    </row>
    <row r="5139" spans="1:7" x14ac:dyDescent="0.2">
      <c r="A5139" s="3"/>
      <c r="B5139" s="3"/>
      <c r="C5139" s="3"/>
      <c r="D5139" s="3"/>
      <c r="E5139" s="3"/>
      <c r="F5139" s="3"/>
      <c r="G5139" s="3"/>
    </row>
    <row r="5140" spans="1:7" x14ac:dyDescent="0.2">
      <c r="A5140" s="3"/>
      <c r="B5140" s="3"/>
      <c r="C5140" s="3"/>
      <c r="D5140" s="3"/>
      <c r="E5140" s="3"/>
      <c r="F5140" s="3"/>
      <c r="G5140" s="3"/>
    </row>
    <row r="5141" spans="1:7" x14ac:dyDescent="0.2">
      <c r="A5141" s="3"/>
      <c r="B5141" s="3"/>
      <c r="C5141" s="3"/>
      <c r="D5141" s="3"/>
      <c r="E5141" s="3"/>
      <c r="F5141" s="3"/>
      <c r="G5141" s="3"/>
    </row>
    <row r="5142" spans="1:7" x14ac:dyDescent="0.2">
      <c r="A5142" s="3"/>
      <c r="B5142" s="3"/>
      <c r="C5142" s="3"/>
      <c r="D5142" s="3"/>
      <c r="E5142" s="3"/>
      <c r="F5142" s="3"/>
      <c r="G5142" s="3"/>
    </row>
    <row r="5143" spans="1:7" x14ac:dyDescent="0.2">
      <c r="A5143" s="3"/>
      <c r="B5143" s="3"/>
      <c r="C5143" s="3"/>
      <c r="D5143" s="3"/>
      <c r="E5143" s="3"/>
      <c r="F5143" s="3"/>
      <c r="G5143" s="3"/>
    </row>
    <row r="5144" spans="1:7" x14ac:dyDescent="0.2">
      <c r="A5144" s="3"/>
      <c r="B5144" s="3"/>
      <c r="C5144" s="3"/>
      <c r="D5144" s="3"/>
      <c r="E5144" s="3"/>
      <c r="F5144" s="3"/>
      <c r="G5144" s="3"/>
    </row>
    <row r="5145" spans="1:7" x14ac:dyDescent="0.2">
      <c r="A5145" s="3"/>
      <c r="B5145" s="3"/>
      <c r="C5145" s="3"/>
      <c r="D5145" s="3"/>
      <c r="E5145" s="3"/>
      <c r="F5145" s="3"/>
      <c r="G5145" s="3"/>
    </row>
    <row r="5146" spans="1:7" x14ac:dyDescent="0.2">
      <c r="A5146" s="3"/>
      <c r="B5146" s="3"/>
      <c r="C5146" s="3"/>
      <c r="D5146" s="3"/>
      <c r="E5146" s="3"/>
      <c r="F5146" s="3"/>
      <c r="G5146" s="3"/>
    </row>
    <row r="5147" spans="1:7" x14ac:dyDescent="0.2">
      <c r="A5147" s="3"/>
      <c r="B5147" s="3"/>
      <c r="C5147" s="3"/>
      <c r="D5147" s="3"/>
      <c r="E5147" s="3"/>
      <c r="F5147" s="3"/>
      <c r="G5147" s="3"/>
    </row>
    <row r="5148" spans="1:7" x14ac:dyDescent="0.2">
      <c r="A5148" s="3"/>
      <c r="B5148" s="3"/>
      <c r="C5148" s="3"/>
      <c r="D5148" s="3"/>
      <c r="E5148" s="3"/>
      <c r="F5148" s="3"/>
      <c r="G5148" s="3"/>
    </row>
    <row r="5149" spans="1:7" x14ac:dyDescent="0.2">
      <c r="A5149" s="3"/>
      <c r="B5149" s="3"/>
      <c r="C5149" s="3"/>
      <c r="D5149" s="3"/>
      <c r="E5149" s="3"/>
      <c r="F5149" s="3"/>
      <c r="G5149" s="3"/>
    </row>
    <row r="5150" spans="1:7" x14ac:dyDescent="0.2">
      <c r="A5150" s="3"/>
      <c r="B5150" s="3"/>
      <c r="C5150" s="3"/>
      <c r="D5150" s="3"/>
      <c r="E5150" s="3"/>
      <c r="F5150" s="3"/>
      <c r="G5150" s="3"/>
    </row>
    <row r="5151" spans="1:7" x14ac:dyDescent="0.2">
      <c r="A5151" s="3"/>
      <c r="B5151" s="3"/>
      <c r="C5151" s="3"/>
      <c r="D5151" s="3"/>
      <c r="E5151" s="3"/>
      <c r="F5151" s="3"/>
      <c r="G5151" s="3"/>
    </row>
    <row r="5152" spans="1:7" x14ac:dyDescent="0.2">
      <c r="A5152" s="3"/>
      <c r="B5152" s="3"/>
      <c r="C5152" s="3"/>
      <c r="D5152" s="3"/>
      <c r="E5152" s="3"/>
      <c r="F5152" s="3"/>
      <c r="G5152" s="3"/>
    </row>
    <row r="5153" spans="1:7" x14ac:dyDescent="0.2">
      <c r="A5153" s="3"/>
      <c r="B5153" s="3"/>
      <c r="C5153" s="3"/>
      <c r="D5153" s="3"/>
      <c r="E5153" s="3"/>
      <c r="F5153" s="3"/>
      <c r="G5153" s="3"/>
    </row>
    <row r="5154" spans="1:7" x14ac:dyDescent="0.2">
      <c r="A5154" s="3"/>
      <c r="B5154" s="3"/>
      <c r="C5154" s="3"/>
      <c r="D5154" s="3"/>
      <c r="E5154" s="3"/>
      <c r="F5154" s="3"/>
      <c r="G5154" s="3"/>
    </row>
    <row r="5155" spans="1:7" x14ac:dyDescent="0.2">
      <c r="A5155" s="3"/>
      <c r="B5155" s="3"/>
      <c r="C5155" s="3"/>
      <c r="D5155" s="3"/>
      <c r="E5155" s="3"/>
      <c r="F5155" s="3"/>
      <c r="G5155" s="3"/>
    </row>
    <row r="5156" spans="1:7" x14ac:dyDescent="0.2">
      <c r="A5156" s="3"/>
      <c r="B5156" s="3"/>
      <c r="C5156" s="3"/>
      <c r="D5156" s="3"/>
      <c r="E5156" s="3"/>
      <c r="F5156" s="3"/>
      <c r="G5156" s="3"/>
    </row>
    <row r="5157" spans="1:7" x14ac:dyDescent="0.2">
      <c r="A5157" s="3"/>
      <c r="B5157" s="3"/>
      <c r="C5157" s="3"/>
      <c r="D5157" s="3"/>
      <c r="E5157" s="3"/>
      <c r="F5157" s="3"/>
      <c r="G5157" s="3"/>
    </row>
    <row r="5158" spans="1:7" x14ac:dyDescent="0.2">
      <c r="A5158" s="3"/>
      <c r="B5158" s="3"/>
      <c r="C5158" s="3"/>
      <c r="D5158" s="3"/>
      <c r="E5158" s="3"/>
      <c r="F5158" s="3"/>
      <c r="G5158" s="3"/>
    </row>
    <row r="5159" spans="1:7" x14ac:dyDescent="0.2">
      <c r="A5159" s="3"/>
      <c r="B5159" s="3"/>
      <c r="C5159" s="3"/>
      <c r="D5159" s="3"/>
      <c r="E5159" s="3"/>
      <c r="F5159" s="3"/>
      <c r="G5159" s="3"/>
    </row>
    <row r="5160" spans="1:7" x14ac:dyDescent="0.2">
      <c r="A5160" s="3"/>
      <c r="B5160" s="3"/>
      <c r="C5160" s="3"/>
      <c r="D5160" s="3"/>
      <c r="E5160" s="3"/>
      <c r="F5160" s="3"/>
      <c r="G5160" s="3"/>
    </row>
    <row r="5161" spans="1:7" x14ac:dyDescent="0.2">
      <c r="A5161" s="3"/>
      <c r="B5161" s="3"/>
      <c r="C5161" s="3"/>
      <c r="D5161" s="3"/>
      <c r="E5161" s="3"/>
      <c r="F5161" s="3"/>
      <c r="G5161" s="3"/>
    </row>
    <row r="5162" spans="1:7" x14ac:dyDescent="0.2">
      <c r="A5162" s="3"/>
      <c r="B5162" s="3"/>
      <c r="C5162" s="3"/>
      <c r="D5162" s="3"/>
      <c r="E5162" s="3"/>
      <c r="F5162" s="3"/>
      <c r="G5162" s="3"/>
    </row>
    <row r="5163" spans="1:7" x14ac:dyDescent="0.2">
      <c r="A5163" s="3"/>
      <c r="B5163" s="3"/>
      <c r="C5163" s="3"/>
      <c r="D5163" s="3"/>
      <c r="E5163" s="3"/>
      <c r="F5163" s="3"/>
      <c r="G5163" s="3"/>
    </row>
    <row r="5164" spans="1:7" x14ac:dyDescent="0.2">
      <c r="A5164" s="3"/>
      <c r="B5164" s="3"/>
      <c r="C5164" s="3"/>
      <c r="D5164" s="3"/>
      <c r="E5164" s="3"/>
      <c r="F5164" s="3"/>
      <c r="G5164" s="3"/>
    </row>
    <row r="5165" spans="1:7" x14ac:dyDescent="0.2">
      <c r="A5165" s="3"/>
      <c r="B5165" s="3"/>
      <c r="C5165" s="3"/>
      <c r="D5165" s="3"/>
      <c r="E5165" s="3"/>
      <c r="F5165" s="3"/>
      <c r="G5165" s="3"/>
    </row>
    <row r="5166" spans="1:7" x14ac:dyDescent="0.2">
      <c r="A5166" s="3"/>
      <c r="B5166" s="3"/>
      <c r="C5166" s="3"/>
      <c r="D5166" s="3"/>
      <c r="E5166" s="3"/>
      <c r="F5166" s="3"/>
      <c r="G5166" s="3"/>
    </row>
    <row r="5167" spans="1:7" x14ac:dyDescent="0.2">
      <c r="A5167" s="3"/>
      <c r="B5167" s="3"/>
      <c r="C5167" s="3"/>
      <c r="D5167" s="3"/>
      <c r="E5167" s="3"/>
      <c r="F5167" s="3"/>
      <c r="G5167" s="3"/>
    </row>
    <row r="5168" spans="1:7" x14ac:dyDescent="0.2">
      <c r="A5168" s="3"/>
      <c r="B5168" s="3"/>
      <c r="C5168" s="3"/>
      <c r="D5168" s="3"/>
      <c r="E5168" s="3"/>
      <c r="F5168" s="3"/>
      <c r="G5168" s="3"/>
    </row>
    <row r="5169" spans="1:7" x14ac:dyDescent="0.2">
      <c r="A5169" s="3"/>
      <c r="B5169" s="3"/>
      <c r="C5169" s="3"/>
      <c r="D5169" s="3"/>
      <c r="E5169" s="3"/>
      <c r="F5169" s="3"/>
      <c r="G5169" s="3"/>
    </row>
    <row r="5170" spans="1:7" x14ac:dyDescent="0.2">
      <c r="A5170" s="3"/>
      <c r="B5170" s="3"/>
      <c r="C5170" s="3"/>
      <c r="D5170" s="3"/>
      <c r="E5170" s="3"/>
      <c r="F5170" s="3"/>
      <c r="G5170" s="3"/>
    </row>
    <row r="5171" spans="1:7" x14ac:dyDescent="0.2">
      <c r="A5171" s="3"/>
      <c r="B5171" s="3"/>
      <c r="C5171" s="3"/>
      <c r="D5171" s="3"/>
      <c r="E5171" s="3"/>
      <c r="F5171" s="3"/>
      <c r="G5171" s="3"/>
    </row>
    <row r="5172" spans="1:7" x14ac:dyDescent="0.2">
      <c r="A5172" s="3"/>
      <c r="B5172" s="3"/>
      <c r="C5172" s="3"/>
      <c r="D5172" s="3"/>
      <c r="E5172" s="3"/>
      <c r="F5172" s="3"/>
      <c r="G5172" s="3"/>
    </row>
    <row r="5173" spans="1:7" x14ac:dyDescent="0.2">
      <c r="A5173" s="3"/>
      <c r="B5173" s="3"/>
      <c r="C5173" s="3"/>
      <c r="D5173" s="3"/>
      <c r="E5173" s="3"/>
      <c r="F5173" s="3"/>
      <c r="G5173" s="3"/>
    </row>
    <row r="5174" spans="1:7" x14ac:dyDescent="0.2">
      <c r="A5174" s="3"/>
      <c r="B5174" s="3"/>
      <c r="C5174" s="3"/>
      <c r="D5174" s="3"/>
      <c r="E5174" s="3"/>
      <c r="F5174" s="3"/>
      <c r="G5174" s="3"/>
    </row>
    <row r="5175" spans="1:7" x14ac:dyDescent="0.2">
      <c r="A5175" s="3"/>
      <c r="B5175" s="3"/>
      <c r="C5175" s="3"/>
      <c r="D5175" s="3"/>
      <c r="E5175" s="3"/>
      <c r="F5175" s="3"/>
      <c r="G5175" s="3"/>
    </row>
    <row r="5176" spans="1:7" x14ac:dyDescent="0.2">
      <c r="A5176" s="3"/>
      <c r="B5176" s="3"/>
      <c r="C5176" s="3"/>
      <c r="D5176" s="3"/>
      <c r="E5176" s="3"/>
      <c r="F5176" s="3"/>
      <c r="G5176" s="3"/>
    </row>
    <row r="5177" spans="1:7" x14ac:dyDescent="0.2">
      <c r="A5177" s="3"/>
      <c r="B5177" s="3"/>
      <c r="C5177" s="3"/>
      <c r="D5177" s="3"/>
      <c r="E5177" s="3"/>
      <c r="F5177" s="3"/>
      <c r="G5177" s="3"/>
    </row>
    <row r="5178" spans="1:7" x14ac:dyDescent="0.2">
      <c r="A5178" s="3"/>
      <c r="B5178" s="3"/>
      <c r="C5178" s="3"/>
      <c r="D5178" s="3"/>
      <c r="E5178" s="3"/>
      <c r="F5178" s="3"/>
      <c r="G5178" s="3"/>
    </row>
    <row r="5179" spans="1:7" x14ac:dyDescent="0.2">
      <c r="A5179" s="3"/>
      <c r="B5179" s="3"/>
      <c r="C5179" s="3"/>
      <c r="D5179" s="3"/>
      <c r="E5179" s="3"/>
      <c r="F5179" s="3"/>
      <c r="G5179" s="3"/>
    </row>
    <row r="5180" spans="1:7" x14ac:dyDescent="0.2">
      <c r="A5180" s="3"/>
      <c r="B5180" s="3"/>
      <c r="C5180" s="3"/>
      <c r="D5180" s="3"/>
      <c r="E5180" s="3"/>
      <c r="F5180" s="3"/>
      <c r="G5180" s="3"/>
    </row>
    <row r="5181" spans="1:7" x14ac:dyDescent="0.2">
      <c r="A5181" s="3"/>
      <c r="B5181" s="3"/>
      <c r="C5181" s="3"/>
      <c r="D5181" s="3"/>
      <c r="E5181" s="3"/>
      <c r="F5181" s="3"/>
      <c r="G5181" s="3"/>
    </row>
    <row r="5182" spans="1:7" x14ac:dyDescent="0.2">
      <c r="A5182" s="3"/>
      <c r="B5182" s="3"/>
      <c r="C5182" s="3"/>
      <c r="D5182" s="3"/>
      <c r="E5182" s="3"/>
      <c r="F5182" s="3"/>
      <c r="G5182" s="3"/>
    </row>
    <row r="5183" spans="1:7" x14ac:dyDescent="0.2">
      <c r="A5183" s="3"/>
      <c r="B5183" s="3"/>
      <c r="C5183" s="3"/>
      <c r="D5183" s="3"/>
      <c r="E5183" s="3"/>
      <c r="F5183" s="3"/>
      <c r="G5183" s="3"/>
    </row>
    <row r="5184" spans="1:7" x14ac:dyDescent="0.2">
      <c r="A5184" s="3"/>
      <c r="B5184" s="3"/>
      <c r="C5184" s="3"/>
      <c r="D5184" s="3"/>
      <c r="E5184" s="3"/>
      <c r="F5184" s="3"/>
      <c r="G5184" s="3"/>
    </row>
    <row r="5185" spans="1:7" x14ac:dyDescent="0.2">
      <c r="A5185" s="3"/>
      <c r="B5185" s="3"/>
      <c r="C5185" s="3"/>
      <c r="D5185" s="3"/>
      <c r="E5185" s="3"/>
      <c r="F5185" s="3"/>
      <c r="G5185" s="3"/>
    </row>
    <row r="5186" spans="1:7" x14ac:dyDescent="0.2">
      <c r="A5186" s="3"/>
      <c r="B5186" s="3"/>
      <c r="C5186" s="3"/>
      <c r="D5186" s="3"/>
      <c r="E5186" s="3"/>
      <c r="F5186" s="3"/>
      <c r="G5186" s="3"/>
    </row>
    <row r="5187" spans="1:7" x14ac:dyDescent="0.2">
      <c r="A5187" s="3"/>
      <c r="B5187" s="3"/>
      <c r="C5187" s="3"/>
      <c r="D5187" s="3"/>
      <c r="E5187" s="3"/>
      <c r="F5187" s="3"/>
      <c r="G5187" s="3"/>
    </row>
    <row r="5188" spans="1:7" x14ac:dyDescent="0.2">
      <c r="A5188" s="3"/>
      <c r="B5188" s="3"/>
      <c r="C5188" s="3"/>
      <c r="D5188" s="3"/>
      <c r="E5188" s="3"/>
      <c r="F5188" s="3"/>
      <c r="G5188" s="3"/>
    </row>
    <row r="5189" spans="1:7" x14ac:dyDescent="0.2">
      <c r="A5189" s="3"/>
      <c r="B5189" s="3"/>
      <c r="C5189" s="3"/>
      <c r="D5189" s="3"/>
      <c r="E5189" s="3"/>
      <c r="F5189" s="3"/>
      <c r="G5189" s="3"/>
    </row>
    <row r="5190" spans="1:7" x14ac:dyDescent="0.2">
      <c r="A5190" s="3"/>
      <c r="B5190" s="3"/>
      <c r="C5190" s="3"/>
      <c r="D5190" s="3"/>
      <c r="E5190" s="3"/>
      <c r="F5190" s="3"/>
      <c r="G5190" s="3"/>
    </row>
    <row r="5191" spans="1:7" x14ac:dyDescent="0.2">
      <c r="A5191" s="3"/>
      <c r="B5191" s="3"/>
      <c r="C5191" s="3"/>
      <c r="D5191" s="3"/>
      <c r="E5191" s="3"/>
      <c r="F5191" s="3"/>
      <c r="G5191" s="3"/>
    </row>
    <row r="5192" spans="1:7" x14ac:dyDescent="0.2">
      <c r="A5192" s="3"/>
      <c r="B5192" s="3"/>
      <c r="C5192" s="3"/>
      <c r="D5192" s="3"/>
      <c r="E5192" s="3"/>
      <c r="F5192" s="3"/>
      <c r="G5192" s="3"/>
    </row>
    <row r="5193" spans="1:7" x14ac:dyDescent="0.2">
      <c r="A5193" s="3"/>
      <c r="B5193" s="3"/>
      <c r="C5193" s="3"/>
      <c r="D5193" s="3"/>
      <c r="E5193" s="3"/>
      <c r="F5193" s="3"/>
      <c r="G5193" s="3"/>
    </row>
    <row r="5194" spans="1:7" x14ac:dyDescent="0.2">
      <c r="A5194" s="3"/>
      <c r="B5194" s="3"/>
      <c r="C5194" s="3"/>
      <c r="D5194" s="3"/>
      <c r="E5194" s="3"/>
      <c r="F5194" s="3"/>
      <c r="G5194" s="3"/>
    </row>
    <row r="5195" spans="1:7" x14ac:dyDescent="0.2">
      <c r="A5195" s="3"/>
      <c r="B5195" s="3"/>
      <c r="C5195" s="3"/>
      <c r="D5195" s="3"/>
      <c r="E5195" s="3"/>
      <c r="F5195" s="3"/>
      <c r="G5195" s="3"/>
    </row>
    <row r="5196" spans="1:7" x14ac:dyDescent="0.2">
      <c r="A5196" s="3"/>
      <c r="B5196" s="3"/>
      <c r="C5196" s="3"/>
      <c r="D5196" s="3"/>
      <c r="E5196" s="3"/>
      <c r="F5196" s="3"/>
      <c r="G5196" s="3"/>
    </row>
    <row r="5197" spans="1:7" x14ac:dyDescent="0.2">
      <c r="A5197" s="3"/>
      <c r="B5197" s="3"/>
      <c r="C5197" s="3"/>
      <c r="D5197" s="3"/>
      <c r="E5197" s="3"/>
      <c r="F5197" s="3"/>
      <c r="G5197" s="3"/>
    </row>
    <row r="5198" spans="1:7" x14ac:dyDescent="0.2">
      <c r="A5198" s="3"/>
      <c r="B5198" s="3"/>
      <c r="C5198" s="3"/>
      <c r="D5198" s="3"/>
      <c r="E5198" s="3"/>
      <c r="F5198" s="3"/>
      <c r="G5198" s="3"/>
    </row>
    <row r="5199" spans="1:7" x14ac:dyDescent="0.2">
      <c r="A5199" s="3"/>
      <c r="B5199" s="3"/>
      <c r="C5199" s="3"/>
      <c r="D5199" s="3"/>
      <c r="E5199" s="3"/>
      <c r="F5199" s="3"/>
      <c r="G5199" s="3"/>
    </row>
    <row r="5200" spans="1:7" x14ac:dyDescent="0.2">
      <c r="A5200" s="3"/>
      <c r="B5200" s="3"/>
      <c r="C5200" s="3"/>
      <c r="D5200" s="3"/>
      <c r="E5200" s="3"/>
      <c r="F5200" s="3"/>
      <c r="G5200" s="3"/>
    </row>
    <row r="5201" spans="1:7" x14ac:dyDescent="0.2">
      <c r="A5201" s="3"/>
      <c r="B5201" s="3"/>
      <c r="C5201" s="3"/>
      <c r="D5201" s="3"/>
      <c r="E5201" s="3"/>
      <c r="F5201" s="3"/>
      <c r="G5201" s="3"/>
    </row>
    <row r="5202" spans="1:7" x14ac:dyDescent="0.2">
      <c r="A5202" s="3"/>
      <c r="B5202" s="3"/>
      <c r="C5202" s="3"/>
      <c r="D5202" s="3"/>
      <c r="E5202" s="3"/>
      <c r="F5202" s="3"/>
      <c r="G5202" s="3"/>
    </row>
    <row r="5203" spans="1:7" x14ac:dyDescent="0.2">
      <c r="A5203" s="3"/>
      <c r="B5203" s="3"/>
      <c r="C5203" s="3"/>
      <c r="D5203" s="3"/>
      <c r="E5203" s="3"/>
      <c r="F5203" s="3"/>
      <c r="G5203" s="3"/>
    </row>
    <row r="5204" spans="1:7" x14ac:dyDescent="0.2">
      <c r="A5204" s="3"/>
      <c r="B5204" s="3"/>
      <c r="C5204" s="3"/>
      <c r="D5204" s="3"/>
      <c r="E5204" s="3"/>
      <c r="F5204" s="3"/>
      <c r="G5204" s="3"/>
    </row>
    <row r="5205" spans="1:7" x14ac:dyDescent="0.2">
      <c r="A5205" s="3"/>
      <c r="B5205" s="3"/>
      <c r="C5205" s="3"/>
      <c r="D5205" s="3"/>
      <c r="E5205" s="3"/>
      <c r="F5205" s="3"/>
      <c r="G5205" s="3"/>
    </row>
    <row r="5206" spans="1:7" x14ac:dyDescent="0.2">
      <c r="A5206" s="3"/>
      <c r="B5206" s="3"/>
      <c r="C5206" s="3"/>
      <c r="D5206" s="3"/>
      <c r="E5206" s="3"/>
      <c r="F5206" s="3"/>
      <c r="G5206" s="3"/>
    </row>
    <row r="5207" spans="1:7" x14ac:dyDescent="0.2">
      <c r="A5207" s="3"/>
      <c r="B5207" s="3"/>
      <c r="C5207" s="3"/>
      <c r="D5207" s="3"/>
      <c r="E5207" s="3"/>
      <c r="F5207" s="3"/>
      <c r="G5207" s="3"/>
    </row>
    <row r="5208" spans="1:7" x14ac:dyDescent="0.2">
      <c r="A5208" s="3"/>
      <c r="B5208" s="3"/>
      <c r="C5208" s="3"/>
      <c r="D5208" s="3"/>
      <c r="E5208" s="3"/>
      <c r="F5208" s="3"/>
      <c r="G5208" s="3"/>
    </row>
    <row r="5209" spans="1:7" x14ac:dyDescent="0.2">
      <c r="A5209" s="3"/>
      <c r="B5209" s="3"/>
      <c r="C5209" s="3"/>
      <c r="D5209" s="3"/>
      <c r="E5209" s="3"/>
      <c r="F5209" s="3"/>
      <c r="G5209" s="3"/>
    </row>
    <row r="5210" spans="1:7" x14ac:dyDescent="0.2">
      <c r="A5210" s="3"/>
      <c r="B5210" s="3"/>
      <c r="C5210" s="3"/>
      <c r="D5210" s="3"/>
      <c r="E5210" s="3"/>
      <c r="F5210" s="3"/>
      <c r="G5210" s="3"/>
    </row>
    <row r="5211" spans="1:7" x14ac:dyDescent="0.2">
      <c r="A5211" s="3"/>
      <c r="B5211" s="3"/>
      <c r="C5211" s="3"/>
      <c r="D5211" s="3"/>
      <c r="E5211" s="3"/>
      <c r="F5211" s="3"/>
      <c r="G5211" s="3"/>
    </row>
    <row r="5212" spans="1:7" x14ac:dyDescent="0.2">
      <c r="A5212" s="3"/>
      <c r="B5212" s="3"/>
      <c r="C5212" s="3"/>
      <c r="D5212" s="3"/>
      <c r="E5212" s="3"/>
      <c r="F5212" s="3"/>
      <c r="G5212" s="3"/>
    </row>
    <row r="5213" spans="1:7" x14ac:dyDescent="0.2">
      <c r="A5213" s="3"/>
      <c r="B5213" s="3"/>
      <c r="C5213" s="3"/>
      <c r="D5213" s="3"/>
      <c r="E5213" s="3"/>
      <c r="F5213" s="3"/>
      <c r="G5213" s="3"/>
    </row>
    <row r="5214" spans="1:7" x14ac:dyDescent="0.2">
      <c r="A5214" s="3"/>
      <c r="B5214" s="3"/>
      <c r="C5214" s="3"/>
      <c r="D5214" s="3"/>
      <c r="E5214" s="3"/>
      <c r="F5214" s="3"/>
      <c r="G5214" s="3"/>
    </row>
    <row r="5215" spans="1:7" x14ac:dyDescent="0.2">
      <c r="A5215" s="3"/>
      <c r="B5215" s="3"/>
      <c r="C5215" s="3"/>
      <c r="D5215" s="3"/>
      <c r="E5215" s="3"/>
      <c r="F5215" s="3"/>
      <c r="G5215" s="3"/>
    </row>
    <row r="5216" spans="1:7" x14ac:dyDescent="0.2">
      <c r="A5216" s="3"/>
      <c r="B5216" s="3"/>
      <c r="C5216" s="3"/>
      <c r="D5216" s="3"/>
      <c r="E5216" s="3"/>
      <c r="F5216" s="3"/>
      <c r="G5216" s="3"/>
    </row>
    <row r="5217" spans="1:7" x14ac:dyDescent="0.2">
      <c r="A5217" s="3"/>
      <c r="B5217" s="3"/>
      <c r="C5217" s="3"/>
      <c r="D5217" s="3"/>
      <c r="E5217" s="3"/>
      <c r="F5217" s="3"/>
      <c r="G5217" s="3"/>
    </row>
    <row r="5218" spans="1:7" x14ac:dyDescent="0.2">
      <c r="A5218" s="3"/>
      <c r="B5218" s="3"/>
      <c r="C5218" s="3"/>
      <c r="D5218" s="3"/>
      <c r="E5218" s="3"/>
      <c r="F5218" s="3"/>
      <c r="G5218" s="3"/>
    </row>
    <row r="5219" spans="1:7" x14ac:dyDescent="0.2">
      <c r="A5219" s="3"/>
      <c r="B5219" s="3"/>
      <c r="C5219" s="3"/>
      <c r="D5219" s="3"/>
      <c r="E5219" s="3"/>
      <c r="F5219" s="3"/>
      <c r="G5219" s="3"/>
    </row>
    <row r="5220" spans="1:7" x14ac:dyDescent="0.2">
      <c r="A5220" s="3"/>
      <c r="B5220" s="3"/>
      <c r="C5220" s="3"/>
      <c r="D5220" s="3"/>
      <c r="E5220" s="3"/>
      <c r="F5220" s="3"/>
      <c r="G5220" s="3"/>
    </row>
    <row r="5221" spans="1:7" x14ac:dyDescent="0.2">
      <c r="A5221" s="3"/>
      <c r="B5221" s="3"/>
      <c r="C5221" s="3"/>
      <c r="D5221" s="3"/>
      <c r="E5221" s="3"/>
      <c r="F5221" s="3"/>
      <c r="G5221" s="3"/>
    </row>
    <row r="5222" spans="1:7" x14ac:dyDescent="0.2">
      <c r="A5222" s="3"/>
      <c r="B5222" s="3"/>
      <c r="C5222" s="3"/>
      <c r="D5222" s="3"/>
      <c r="E5222" s="3"/>
      <c r="F5222" s="3"/>
      <c r="G5222" s="3"/>
    </row>
    <row r="5223" spans="1:7" x14ac:dyDescent="0.2">
      <c r="A5223" s="3"/>
      <c r="B5223" s="3"/>
      <c r="C5223" s="3"/>
      <c r="D5223" s="3"/>
      <c r="E5223" s="3"/>
      <c r="F5223" s="3"/>
      <c r="G5223" s="3"/>
    </row>
    <row r="5224" spans="1:7" x14ac:dyDescent="0.2">
      <c r="A5224" s="3"/>
      <c r="B5224" s="3"/>
      <c r="C5224" s="3"/>
      <c r="D5224" s="3"/>
      <c r="E5224" s="3"/>
      <c r="F5224" s="3"/>
      <c r="G5224" s="3"/>
    </row>
    <row r="5225" spans="1:7" x14ac:dyDescent="0.2">
      <c r="A5225" s="3"/>
      <c r="B5225" s="3"/>
      <c r="C5225" s="3"/>
      <c r="D5225" s="3"/>
      <c r="E5225" s="3"/>
      <c r="F5225" s="3"/>
      <c r="G5225" s="3"/>
    </row>
    <row r="5226" spans="1:7" x14ac:dyDescent="0.2">
      <c r="A5226" s="3"/>
      <c r="B5226" s="3"/>
      <c r="C5226" s="3"/>
      <c r="D5226" s="3"/>
      <c r="E5226" s="3"/>
      <c r="F5226" s="3"/>
      <c r="G5226" s="3"/>
    </row>
    <row r="5227" spans="1:7" x14ac:dyDescent="0.2">
      <c r="A5227" s="3"/>
      <c r="B5227" s="3"/>
      <c r="C5227" s="3"/>
      <c r="D5227" s="3"/>
      <c r="E5227" s="3"/>
      <c r="F5227" s="3"/>
      <c r="G5227" s="3"/>
    </row>
    <row r="5228" spans="1:7" x14ac:dyDescent="0.2">
      <c r="A5228" s="3"/>
      <c r="B5228" s="3"/>
      <c r="C5228" s="3"/>
      <c r="D5228" s="3"/>
      <c r="E5228" s="3"/>
      <c r="F5228" s="3"/>
      <c r="G5228" s="3"/>
    </row>
    <row r="5229" spans="1:7" x14ac:dyDescent="0.2">
      <c r="A5229" s="3"/>
      <c r="B5229" s="3"/>
      <c r="C5229" s="3"/>
      <c r="D5229" s="3"/>
      <c r="E5229" s="3"/>
      <c r="F5229" s="3"/>
      <c r="G5229" s="3"/>
    </row>
    <row r="5230" spans="1:7" x14ac:dyDescent="0.2">
      <c r="A5230" s="3"/>
      <c r="B5230" s="3"/>
      <c r="C5230" s="3"/>
      <c r="D5230" s="3"/>
      <c r="E5230" s="3"/>
      <c r="F5230" s="3"/>
      <c r="G5230" s="3"/>
    </row>
    <row r="5231" spans="1:7" x14ac:dyDescent="0.2">
      <c r="A5231" s="3"/>
      <c r="B5231" s="3"/>
      <c r="C5231" s="3"/>
      <c r="D5231" s="3"/>
      <c r="E5231" s="3"/>
      <c r="F5231" s="3"/>
      <c r="G5231" s="3"/>
    </row>
    <row r="5232" spans="1:7" x14ac:dyDescent="0.2">
      <c r="A5232" s="3"/>
      <c r="B5232" s="3"/>
      <c r="C5232" s="3"/>
      <c r="D5232" s="3"/>
      <c r="E5232" s="3"/>
      <c r="F5232" s="3"/>
      <c r="G5232" s="3"/>
    </row>
    <row r="5233" spans="1:7" x14ac:dyDescent="0.2">
      <c r="A5233" s="3"/>
      <c r="B5233" s="3"/>
      <c r="C5233" s="3"/>
      <c r="D5233" s="3"/>
      <c r="E5233" s="3"/>
      <c r="F5233" s="3"/>
      <c r="G5233" s="3"/>
    </row>
    <row r="5234" spans="1:7" x14ac:dyDescent="0.2">
      <c r="A5234" s="3"/>
      <c r="B5234" s="3"/>
      <c r="C5234" s="3"/>
      <c r="D5234" s="3"/>
      <c r="E5234" s="3"/>
      <c r="F5234" s="3"/>
      <c r="G5234" s="3"/>
    </row>
    <row r="5235" spans="1:7" x14ac:dyDescent="0.2">
      <c r="A5235" s="3"/>
      <c r="B5235" s="3"/>
      <c r="C5235" s="3"/>
      <c r="D5235" s="3"/>
      <c r="E5235" s="3"/>
      <c r="F5235" s="3"/>
      <c r="G5235" s="3"/>
    </row>
    <row r="5236" spans="1:7" x14ac:dyDescent="0.2">
      <c r="A5236" s="3"/>
      <c r="B5236" s="3"/>
      <c r="C5236" s="3"/>
      <c r="D5236" s="3"/>
      <c r="E5236" s="3"/>
      <c r="F5236" s="3"/>
      <c r="G5236" s="3"/>
    </row>
    <row r="5237" spans="1:7" x14ac:dyDescent="0.2">
      <c r="A5237" s="3"/>
      <c r="B5237" s="3"/>
      <c r="C5237" s="3"/>
      <c r="D5237" s="3"/>
      <c r="E5237" s="3"/>
      <c r="F5237" s="3"/>
      <c r="G5237" s="3"/>
    </row>
    <row r="5238" spans="1:7" x14ac:dyDescent="0.2">
      <c r="A5238" s="3"/>
      <c r="B5238" s="3"/>
      <c r="C5238" s="3"/>
      <c r="D5238" s="3"/>
      <c r="E5238" s="3"/>
      <c r="F5238" s="3"/>
      <c r="G5238" s="3"/>
    </row>
    <row r="5239" spans="1:7" x14ac:dyDescent="0.2">
      <c r="A5239" s="3"/>
      <c r="B5239" s="3"/>
      <c r="C5239" s="3"/>
      <c r="D5239" s="3"/>
      <c r="E5239" s="3"/>
      <c r="F5239" s="3"/>
      <c r="G5239" s="3"/>
    </row>
    <row r="5240" spans="1:7" x14ac:dyDescent="0.2">
      <c r="A5240" s="3"/>
      <c r="B5240" s="3"/>
      <c r="C5240" s="3"/>
      <c r="D5240" s="3"/>
      <c r="E5240" s="3"/>
      <c r="F5240" s="3"/>
      <c r="G5240" s="3"/>
    </row>
    <row r="5241" spans="1:7" x14ac:dyDescent="0.2">
      <c r="A5241" s="3"/>
      <c r="B5241" s="3"/>
      <c r="C5241" s="3"/>
      <c r="D5241" s="3"/>
      <c r="E5241" s="3"/>
      <c r="F5241" s="3"/>
      <c r="G5241" s="3"/>
    </row>
    <row r="5242" spans="1:7" x14ac:dyDescent="0.2">
      <c r="A5242" s="3"/>
      <c r="B5242" s="3"/>
      <c r="C5242" s="3"/>
      <c r="D5242" s="3"/>
      <c r="E5242" s="3"/>
      <c r="F5242" s="3"/>
      <c r="G5242" s="3"/>
    </row>
    <row r="5243" spans="1:7" x14ac:dyDescent="0.2">
      <c r="A5243" s="3"/>
      <c r="B5243" s="3"/>
      <c r="C5243" s="3"/>
      <c r="D5243" s="3"/>
      <c r="E5243" s="3"/>
      <c r="F5243" s="3"/>
      <c r="G5243" s="3"/>
    </row>
    <row r="5244" spans="1:7" x14ac:dyDescent="0.2">
      <c r="A5244" s="3"/>
      <c r="B5244" s="3"/>
      <c r="C5244" s="3"/>
      <c r="D5244" s="3"/>
      <c r="E5244" s="3"/>
      <c r="F5244" s="3"/>
      <c r="G5244" s="3"/>
    </row>
    <row r="5245" spans="1:7" x14ac:dyDescent="0.2">
      <c r="A5245" s="3"/>
      <c r="B5245" s="3"/>
      <c r="C5245" s="3"/>
      <c r="D5245" s="3"/>
      <c r="E5245" s="3"/>
      <c r="F5245" s="3"/>
      <c r="G5245" s="3"/>
    </row>
    <row r="5246" spans="1:7" x14ac:dyDescent="0.2">
      <c r="A5246" s="3"/>
      <c r="B5246" s="3"/>
      <c r="C5246" s="3"/>
      <c r="D5246" s="3"/>
      <c r="E5246" s="3"/>
      <c r="F5246" s="3"/>
      <c r="G5246" s="3"/>
    </row>
    <row r="5247" spans="1:7" x14ac:dyDescent="0.2">
      <c r="A5247" s="3"/>
      <c r="B5247" s="3"/>
      <c r="C5247" s="3"/>
      <c r="D5247" s="3"/>
      <c r="E5247" s="3"/>
      <c r="F5247" s="3"/>
      <c r="G5247" s="3"/>
    </row>
    <row r="5248" spans="1:7" x14ac:dyDescent="0.2">
      <c r="A5248" s="3"/>
      <c r="B5248" s="3"/>
      <c r="C5248" s="3"/>
      <c r="D5248" s="3"/>
      <c r="E5248" s="3"/>
      <c r="F5248" s="3"/>
      <c r="G5248" s="3"/>
    </row>
    <row r="5249" spans="1:7" x14ac:dyDescent="0.2">
      <c r="A5249" s="3"/>
      <c r="B5249" s="3"/>
      <c r="C5249" s="3"/>
      <c r="D5249" s="3"/>
      <c r="E5249" s="3"/>
      <c r="F5249" s="3"/>
      <c r="G5249" s="3"/>
    </row>
    <row r="5250" spans="1:7" x14ac:dyDescent="0.2">
      <c r="A5250" s="3"/>
      <c r="B5250" s="3"/>
      <c r="C5250" s="3"/>
      <c r="D5250" s="3"/>
      <c r="E5250" s="3"/>
      <c r="F5250" s="3"/>
      <c r="G5250" s="3"/>
    </row>
    <row r="5251" spans="1:7" x14ac:dyDescent="0.2">
      <c r="A5251" s="3"/>
      <c r="B5251" s="3"/>
      <c r="C5251" s="3"/>
      <c r="D5251" s="3"/>
      <c r="E5251" s="3"/>
      <c r="F5251" s="3"/>
      <c r="G5251" s="3"/>
    </row>
    <row r="5252" spans="1:7" x14ac:dyDescent="0.2">
      <c r="A5252" s="3"/>
      <c r="B5252" s="3"/>
      <c r="C5252" s="3"/>
      <c r="D5252" s="3"/>
      <c r="E5252" s="3"/>
      <c r="F5252" s="3"/>
      <c r="G5252" s="3"/>
    </row>
    <row r="5253" spans="1:7" x14ac:dyDescent="0.2">
      <c r="A5253" s="3"/>
      <c r="B5253" s="3"/>
      <c r="C5253" s="3"/>
      <c r="D5253" s="3"/>
      <c r="E5253" s="3"/>
      <c r="F5253" s="3"/>
      <c r="G5253" s="3"/>
    </row>
    <row r="5254" spans="1:7" x14ac:dyDescent="0.2">
      <c r="A5254" s="3"/>
      <c r="B5254" s="3"/>
      <c r="C5254" s="3"/>
      <c r="D5254" s="3"/>
      <c r="E5254" s="3"/>
      <c r="F5254" s="3"/>
      <c r="G5254" s="3"/>
    </row>
    <row r="5255" spans="1:7" x14ac:dyDescent="0.2">
      <c r="A5255" s="3"/>
      <c r="B5255" s="3"/>
      <c r="C5255" s="3"/>
      <c r="D5255" s="3"/>
      <c r="E5255" s="3"/>
      <c r="F5255" s="3"/>
      <c r="G5255" s="3"/>
    </row>
    <row r="5256" spans="1:7" x14ac:dyDescent="0.2">
      <c r="A5256" s="3"/>
      <c r="B5256" s="3"/>
      <c r="C5256" s="3"/>
      <c r="D5256" s="3"/>
      <c r="E5256" s="3"/>
      <c r="F5256" s="3"/>
      <c r="G5256" s="3"/>
    </row>
    <row r="5257" spans="1:7" x14ac:dyDescent="0.2">
      <c r="A5257" s="3"/>
      <c r="B5257" s="3"/>
      <c r="C5257" s="3"/>
      <c r="D5257" s="3"/>
      <c r="E5257" s="3"/>
      <c r="F5257" s="3"/>
      <c r="G5257" s="3"/>
    </row>
    <row r="5258" spans="1:7" x14ac:dyDescent="0.2">
      <c r="A5258" s="3"/>
      <c r="B5258" s="3"/>
      <c r="C5258" s="3"/>
      <c r="D5258" s="3"/>
      <c r="E5258" s="3"/>
      <c r="F5258" s="3"/>
      <c r="G5258" s="3"/>
    </row>
    <row r="5259" spans="1:7" x14ac:dyDescent="0.2">
      <c r="A5259" s="3"/>
      <c r="B5259" s="3"/>
      <c r="C5259" s="3"/>
      <c r="D5259" s="3"/>
      <c r="E5259" s="3"/>
      <c r="F5259" s="3"/>
      <c r="G5259" s="3"/>
    </row>
    <row r="5260" spans="1:7" x14ac:dyDescent="0.2">
      <c r="A5260" s="3"/>
      <c r="B5260" s="3"/>
      <c r="C5260" s="3"/>
      <c r="D5260" s="3"/>
      <c r="E5260" s="3"/>
      <c r="F5260" s="3"/>
      <c r="G5260" s="3"/>
    </row>
    <row r="5261" spans="1:7" x14ac:dyDescent="0.2">
      <c r="A5261" s="3"/>
      <c r="B5261" s="3"/>
      <c r="C5261" s="3"/>
      <c r="D5261" s="3"/>
      <c r="E5261" s="3"/>
      <c r="F5261" s="3"/>
      <c r="G5261" s="3"/>
    </row>
    <row r="5262" spans="1:7" x14ac:dyDescent="0.2">
      <c r="A5262" s="3"/>
      <c r="B5262" s="3"/>
      <c r="C5262" s="3"/>
      <c r="D5262" s="3"/>
      <c r="E5262" s="3"/>
      <c r="F5262" s="3"/>
      <c r="G5262" s="3"/>
    </row>
    <row r="5263" spans="1:7" x14ac:dyDescent="0.2">
      <c r="A5263" s="3"/>
      <c r="B5263" s="3"/>
      <c r="C5263" s="3"/>
      <c r="D5263" s="3"/>
      <c r="E5263" s="3"/>
      <c r="F5263" s="3"/>
      <c r="G5263" s="3"/>
    </row>
    <row r="5264" spans="1:7" x14ac:dyDescent="0.2">
      <c r="A5264" s="3"/>
      <c r="B5264" s="3"/>
      <c r="C5264" s="3"/>
      <c r="D5264" s="3"/>
      <c r="E5264" s="3"/>
      <c r="F5264" s="3"/>
      <c r="G5264" s="3"/>
    </row>
    <row r="5265" spans="1:7" x14ac:dyDescent="0.2">
      <c r="A5265" s="3"/>
      <c r="B5265" s="3"/>
      <c r="C5265" s="3"/>
      <c r="D5265" s="3"/>
      <c r="E5265" s="3"/>
      <c r="F5265" s="3"/>
      <c r="G5265" s="3"/>
    </row>
    <row r="5266" spans="1:7" x14ac:dyDescent="0.2">
      <c r="A5266" s="3"/>
      <c r="B5266" s="3"/>
      <c r="C5266" s="3"/>
      <c r="D5266" s="3"/>
      <c r="E5266" s="3"/>
      <c r="F5266" s="3"/>
      <c r="G5266" s="3"/>
    </row>
    <row r="5267" spans="1:7" x14ac:dyDescent="0.2">
      <c r="A5267" s="3"/>
      <c r="B5267" s="3"/>
      <c r="C5267" s="3"/>
      <c r="D5267" s="3"/>
      <c r="E5267" s="3"/>
      <c r="F5267" s="3"/>
      <c r="G5267" s="3"/>
    </row>
    <row r="5268" spans="1:7" x14ac:dyDescent="0.2">
      <c r="A5268" s="3"/>
      <c r="B5268" s="3"/>
      <c r="C5268" s="3"/>
      <c r="D5268" s="3"/>
      <c r="E5268" s="3"/>
      <c r="F5268" s="3"/>
      <c r="G5268" s="3"/>
    </row>
    <row r="5269" spans="1:7" x14ac:dyDescent="0.2">
      <c r="A5269" s="3"/>
      <c r="B5269" s="3"/>
      <c r="C5269" s="3"/>
      <c r="D5269" s="3"/>
      <c r="E5269" s="3"/>
      <c r="F5269" s="3"/>
      <c r="G5269" s="3"/>
    </row>
    <row r="5270" spans="1:7" x14ac:dyDescent="0.2">
      <c r="A5270" s="3"/>
      <c r="B5270" s="3"/>
      <c r="C5270" s="3"/>
      <c r="D5270" s="3"/>
      <c r="E5270" s="3"/>
      <c r="F5270" s="3"/>
      <c r="G5270" s="3"/>
    </row>
    <row r="5271" spans="1:7" x14ac:dyDescent="0.2">
      <c r="A5271" s="3"/>
      <c r="B5271" s="3"/>
      <c r="C5271" s="3"/>
      <c r="D5271" s="3"/>
      <c r="E5271" s="3"/>
      <c r="F5271" s="3"/>
      <c r="G5271" s="3"/>
    </row>
    <row r="5272" spans="1:7" x14ac:dyDescent="0.2">
      <c r="A5272" s="3"/>
      <c r="B5272" s="3"/>
      <c r="C5272" s="3"/>
      <c r="D5272" s="3"/>
      <c r="E5272" s="3"/>
      <c r="F5272" s="3"/>
      <c r="G5272" s="3"/>
    </row>
    <row r="5273" spans="1:7" x14ac:dyDescent="0.2">
      <c r="A5273" s="3"/>
      <c r="B5273" s="3"/>
      <c r="C5273" s="3"/>
      <c r="D5273" s="3"/>
      <c r="E5273" s="3"/>
      <c r="F5273" s="3"/>
      <c r="G5273" s="3"/>
    </row>
    <row r="5274" spans="1:7" x14ac:dyDescent="0.2">
      <c r="A5274" s="3"/>
      <c r="B5274" s="3"/>
      <c r="C5274" s="3"/>
      <c r="D5274" s="3"/>
      <c r="E5274" s="3"/>
      <c r="F5274" s="3"/>
      <c r="G5274" s="3"/>
    </row>
    <row r="5275" spans="1:7" x14ac:dyDescent="0.2">
      <c r="A5275" s="3"/>
      <c r="B5275" s="3"/>
      <c r="C5275" s="3"/>
      <c r="D5275" s="3"/>
      <c r="E5275" s="3"/>
      <c r="F5275" s="3"/>
      <c r="G5275" s="3"/>
    </row>
    <row r="5276" spans="1:7" x14ac:dyDescent="0.2">
      <c r="A5276" s="3"/>
      <c r="B5276" s="3"/>
      <c r="C5276" s="3"/>
      <c r="D5276" s="3"/>
      <c r="E5276" s="3"/>
      <c r="F5276" s="3"/>
      <c r="G5276" s="3"/>
    </row>
    <row r="5277" spans="1:7" x14ac:dyDescent="0.2">
      <c r="A5277" s="3"/>
      <c r="B5277" s="3"/>
      <c r="C5277" s="3"/>
      <c r="D5277" s="3"/>
      <c r="E5277" s="3"/>
      <c r="F5277" s="3"/>
      <c r="G5277" s="3"/>
    </row>
    <row r="5278" spans="1:7" x14ac:dyDescent="0.2">
      <c r="A5278" s="3"/>
      <c r="B5278" s="3"/>
      <c r="C5278" s="3"/>
      <c r="D5278" s="3"/>
      <c r="E5278" s="3"/>
      <c r="F5278" s="3"/>
      <c r="G5278" s="3"/>
    </row>
    <row r="5279" spans="1:7" x14ac:dyDescent="0.2">
      <c r="A5279" s="3"/>
      <c r="B5279" s="3"/>
      <c r="C5279" s="3"/>
      <c r="D5279" s="3"/>
      <c r="E5279" s="3"/>
      <c r="F5279" s="3"/>
      <c r="G5279" s="3"/>
    </row>
    <row r="5280" spans="1:7" x14ac:dyDescent="0.2">
      <c r="A5280" s="3"/>
      <c r="B5280" s="3"/>
      <c r="C5280" s="3"/>
      <c r="D5280" s="3"/>
      <c r="E5280" s="3"/>
      <c r="F5280" s="3"/>
      <c r="G5280" s="3"/>
    </row>
    <row r="5281" spans="1:7" x14ac:dyDescent="0.2">
      <c r="A5281" s="3"/>
      <c r="B5281" s="3"/>
      <c r="C5281" s="3"/>
      <c r="D5281" s="3"/>
      <c r="E5281" s="3"/>
      <c r="F5281" s="3"/>
      <c r="G5281" s="3"/>
    </row>
    <row r="5282" spans="1:7" x14ac:dyDescent="0.2">
      <c r="A5282" s="3"/>
      <c r="B5282" s="3"/>
      <c r="C5282" s="3"/>
      <c r="D5282" s="3"/>
      <c r="E5282" s="3"/>
      <c r="F5282" s="3"/>
      <c r="G5282" s="3"/>
    </row>
    <row r="5283" spans="1:7" x14ac:dyDescent="0.2">
      <c r="A5283" s="3"/>
      <c r="B5283" s="3"/>
      <c r="C5283" s="3"/>
      <c r="D5283" s="3"/>
      <c r="E5283" s="3"/>
      <c r="F5283" s="3"/>
      <c r="G5283" s="3"/>
    </row>
    <row r="5284" spans="1:7" x14ac:dyDescent="0.2">
      <c r="A5284" s="3"/>
      <c r="B5284" s="3"/>
      <c r="C5284" s="3"/>
      <c r="D5284" s="3"/>
      <c r="E5284" s="3"/>
      <c r="F5284" s="3"/>
      <c r="G5284" s="3"/>
    </row>
    <row r="5285" spans="1:7" x14ac:dyDescent="0.2">
      <c r="A5285" s="3"/>
      <c r="B5285" s="3"/>
      <c r="C5285" s="3"/>
      <c r="D5285" s="3"/>
      <c r="E5285" s="3"/>
      <c r="F5285" s="3"/>
      <c r="G5285" s="3"/>
    </row>
    <row r="5286" spans="1:7" x14ac:dyDescent="0.2">
      <c r="A5286" s="3"/>
      <c r="B5286" s="3"/>
      <c r="C5286" s="3"/>
      <c r="D5286" s="3"/>
      <c r="E5286" s="3"/>
      <c r="F5286" s="3"/>
      <c r="G5286" s="3"/>
    </row>
    <row r="5287" spans="1:7" x14ac:dyDescent="0.2">
      <c r="A5287" s="3"/>
      <c r="B5287" s="3"/>
      <c r="C5287" s="3"/>
      <c r="D5287" s="3"/>
      <c r="E5287" s="3"/>
      <c r="F5287" s="3"/>
      <c r="G5287" s="3"/>
    </row>
    <row r="5288" spans="1:7" x14ac:dyDescent="0.2">
      <c r="A5288" s="3"/>
      <c r="B5288" s="3"/>
      <c r="C5288" s="3"/>
      <c r="D5288" s="3"/>
      <c r="E5288" s="3"/>
      <c r="F5288" s="3"/>
      <c r="G5288" s="3"/>
    </row>
    <row r="5289" spans="1:7" x14ac:dyDescent="0.2">
      <c r="A5289" s="3"/>
      <c r="B5289" s="3"/>
      <c r="C5289" s="3"/>
      <c r="D5289" s="3"/>
      <c r="E5289" s="3"/>
      <c r="F5289" s="3"/>
      <c r="G5289" s="3"/>
    </row>
    <row r="5290" spans="1:7" x14ac:dyDescent="0.2">
      <c r="A5290" s="3"/>
      <c r="B5290" s="3"/>
      <c r="C5290" s="3"/>
      <c r="D5290" s="3"/>
      <c r="E5290" s="3"/>
      <c r="F5290" s="3"/>
      <c r="G5290" s="3"/>
    </row>
    <row r="5291" spans="1:7" x14ac:dyDescent="0.2">
      <c r="A5291" s="3"/>
      <c r="B5291" s="3"/>
      <c r="C5291" s="3"/>
      <c r="D5291" s="3"/>
      <c r="E5291" s="3"/>
      <c r="F5291" s="3"/>
      <c r="G5291" s="3"/>
    </row>
    <row r="5292" spans="1:7" x14ac:dyDescent="0.2">
      <c r="A5292" s="3"/>
      <c r="B5292" s="3"/>
      <c r="C5292" s="3"/>
      <c r="D5292" s="3"/>
      <c r="E5292" s="3"/>
      <c r="F5292" s="3"/>
      <c r="G5292" s="3"/>
    </row>
    <row r="5293" spans="1:7" x14ac:dyDescent="0.2">
      <c r="A5293" s="3"/>
      <c r="B5293" s="3"/>
      <c r="C5293" s="3"/>
      <c r="D5293" s="3"/>
      <c r="E5293" s="3"/>
      <c r="F5293" s="3"/>
      <c r="G5293" s="3"/>
    </row>
    <row r="5294" spans="1:7" x14ac:dyDescent="0.2">
      <c r="A5294" s="3"/>
      <c r="B5294" s="3"/>
      <c r="C5294" s="3"/>
      <c r="D5294" s="3"/>
      <c r="E5294" s="3"/>
      <c r="F5294" s="3"/>
      <c r="G5294" s="3"/>
    </row>
    <row r="5295" spans="1:7" x14ac:dyDescent="0.2">
      <c r="A5295" s="3"/>
      <c r="B5295" s="3"/>
      <c r="C5295" s="3"/>
      <c r="D5295" s="3"/>
      <c r="E5295" s="3"/>
      <c r="F5295" s="3"/>
      <c r="G5295" s="3"/>
    </row>
    <row r="5296" spans="1:7" x14ac:dyDescent="0.2">
      <c r="A5296" s="3"/>
      <c r="B5296" s="3"/>
      <c r="C5296" s="3"/>
      <c r="D5296" s="3"/>
      <c r="E5296" s="3"/>
      <c r="F5296" s="3"/>
      <c r="G5296" s="3"/>
    </row>
    <row r="5297" spans="1:7" x14ac:dyDescent="0.2">
      <c r="A5297" s="3"/>
      <c r="B5297" s="3"/>
      <c r="C5297" s="3"/>
      <c r="D5297" s="3"/>
      <c r="E5297" s="3"/>
      <c r="F5297" s="3"/>
      <c r="G5297" s="3"/>
    </row>
    <row r="5298" spans="1:7" x14ac:dyDescent="0.2">
      <c r="A5298" s="3"/>
      <c r="B5298" s="3"/>
      <c r="C5298" s="3"/>
      <c r="D5298" s="3"/>
      <c r="E5298" s="3"/>
      <c r="F5298" s="3"/>
      <c r="G5298" s="3"/>
    </row>
    <row r="5299" spans="1:7" x14ac:dyDescent="0.2">
      <c r="A5299" s="3"/>
      <c r="B5299" s="3"/>
      <c r="C5299" s="3"/>
      <c r="D5299" s="3"/>
      <c r="E5299" s="3"/>
      <c r="F5299" s="3"/>
      <c r="G5299" s="3"/>
    </row>
    <row r="5300" spans="1:7" x14ac:dyDescent="0.2">
      <c r="A5300" s="3"/>
      <c r="B5300" s="3"/>
      <c r="C5300" s="3"/>
      <c r="D5300" s="3"/>
      <c r="E5300" s="3"/>
      <c r="F5300" s="3"/>
      <c r="G5300" s="3"/>
    </row>
    <row r="5301" spans="1:7" x14ac:dyDescent="0.2">
      <c r="A5301" s="3"/>
      <c r="B5301" s="3"/>
      <c r="C5301" s="3"/>
      <c r="D5301" s="3"/>
      <c r="E5301" s="3"/>
      <c r="F5301" s="3"/>
      <c r="G5301" s="3"/>
    </row>
    <row r="5302" spans="1:7" x14ac:dyDescent="0.2">
      <c r="A5302" s="3"/>
      <c r="B5302" s="3"/>
      <c r="C5302" s="3"/>
      <c r="D5302" s="3"/>
      <c r="E5302" s="3"/>
      <c r="F5302" s="3"/>
      <c r="G5302" s="3"/>
    </row>
    <row r="5303" spans="1:7" x14ac:dyDescent="0.2">
      <c r="A5303" s="3"/>
      <c r="B5303" s="3"/>
      <c r="C5303" s="3"/>
      <c r="D5303" s="3"/>
      <c r="E5303" s="3"/>
      <c r="F5303" s="3"/>
      <c r="G5303" s="3"/>
    </row>
    <row r="5304" spans="1:7" x14ac:dyDescent="0.2">
      <c r="A5304" s="3"/>
      <c r="B5304" s="3"/>
      <c r="C5304" s="3"/>
      <c r="D5304" s="3"/>
      <c r="E5304" s="3"/>
      <c r="F5304" s="3"/>
      <c r="G5304" s="3"/>
    </row>
    <row r="5305" spans="1:7" x14ac:dyDescent="0.2">
      <c r="A5305" s="3"/>
      <c r="B5305" s="3"/>
      <c r="C5305" s="3"/>
      <c r="D5305" s="3"/>
      <c r="E5305" s="3"/>
      <c r="F5305" s="3"/>
      <c r="G5305" s="3"/>
    </row>
    <row r="5306" spans="1:7" x14ac:dyDescent="0.2">
      <c r="A5306" s="3"/>
      <c r="B5306" s="3"/>
      <c r="C5306" s="3"/>
      <c r="D5306" s="3"/>
      <c r="E5306" s="3"/>
      <c r="F5306" s="3"/>
      <c r="G5306" s="3"/>
    </row>
    <row r="5307" spans="1:7" x14ac:dyDescent="0.2">
      <c r="A5307" s="3"/>
      <c r="B5307" s="3"/>
      <c r="C5307" s="3"/>
      <c r="D5307" s="3"/>
      <c r="E5307" s="3"/>
      <c r="F5307" s="3"/>
      <c r="G5307" s="3"/>
    </row>
    <row r="5308" spans="1:7" x14ac:dyDescent="0.2">
      <c r="A5308" s="3"/>
      <c r="B5308" s="3"/>
      <c r="C5308" s="3"/>
      <c r="D5308" s="3"/>
      <c r="E5308" s="3"/>
      <c r="F5308" s="3"/>
      <c r="G5308" s="3"/>
    </row>
    <row r="5309" spans="1:7" x14ac:dyDescent="0.2">
      <c r="A5309" s="3"/>
      <c r="B5309" s="3"/>
      <c r="C5309" s="3"/>
      <c r="D5309" s="3"/>
      <c r="E5309" s="3"/>
      <c r="F5309" s="3"/>
      <c r="G5309" s="3"/>
    </row>
    <row r="5310" spans="1:7" x14ac:dyDescent="0.2">
      <c r="A5310" s="3"/>
      <c r="B5310" s="3"/>
      <c r="C5310" s="3"/>
      <c r="D5310" s="3"/>
      <c r="E5310" s="3"/>
      <c r="F5310" s="3"/>
      <c r="G5310" s="3"/>
    </row>
    <row r="5311" spans="1:7" x14ac:dyDescent="0.2">
      <c r="A5311" s="3"/>
      <c r="B5311" s="3"/>
      <c r="C5311" s="3"/>
      <c r="D5311" s="3"/>
      <c r="E5311" s="3"/>
      <c r="F5311" s="3"/>
      <c r="G5311" s="3"/>
    </row>
    <row r="5312" spans="1:7" x14ac:dyDescent="0.2">
      <c r="A5312" s="3"/>
      <c r="B5312" s="3"/>
      <c r="C5312" s="3"/>
      <c r="D5312" s="3"/>
      <c r="E5312" s="3"/>
      <c r="F5312" s="3"/>
      <c r="G5312" s="3"/>
    </row>
    <row r="5313" spans="1:7" x14ac:dyDescent="0.2">
      <c r="A5313" s="3"/>
      <c r="B5313" s="3"/>
      <c r="C5313" s="3"/>
      <c r="D5313" s="3"/>
      <c r="E5313" s="3"/>
      <c r="F5313" s="3"/>
      <c r="G5313" s="3"/>
    </row>
    <row r="5314" spans="1:7" x14ac:dyDescent="0.2">
      <c r="A5314" s="3"/>
      <c r="B5314" s="3"/>
      <c r="C5314" s="3"/>
      <c r="D5314" s="3"/>
      <c r="E5314" s="3"/>
      <c r="F5314" s="3"/>
      <c r="G5314" s="3"/>
    </row>
    <row r="5315" spans="1:7" x14ac:dyDescent="0.2">
      <c r="A5315" s="3"/>
      <c r="B5315" s="3"/>
      <c r="C5315" s="3"/>
      <c r="D5315" s="3"/>
      <c r="E5315" s="3"/>
      <c r="F5315" s="3"/>
      <c r="G5315" s="3"/>
    </row>
    <row r="5316" spans="1:7" x14ac:dyDescent="0.2">
      <c r="A5316" s="3"/>
      <c r="B5316" s="3"/>
      <c r="C5316" s="3"/>
      <c r="D5316" s="3"/>
      <c r="E5316" s="3"/>
      <c r="F5316" s="3"/>
      <c r="G5316" s="3"/>
    </row>
    <row r="5317" spans="1:7" x14ac:dyDescent="0.2">
      <c r="A5317" s="3"/>
      <c r="B5317" s="3"/>
      <c r="C5317" s="3"/>
      <c r="D5317" s="3"/>
      <c r="E5317" s="3"/>
      <c r="F5317" s="3"/>
      <c r="G5317" s="3"/>
    </row>
    <row r="5318" spans="1:7" x14ac:dyDescent="0.2">
      <c r="A5318" s="3"/>
      <c r="B5318" s="3"/>
      <c r="C5318" s="3"/>
      <c r="D5318" s="3"/>
      <c r="E5318" s="3"/>
      <c r="F5318" s="3"/>
      <c r="G5318" s="3"/>
    </row>
    <row r="5319" spans="1:7" x14ac:dyDescent="0.2">
      <c r="A5319" s="3"/>
      <c r="B5319" s="3"/>
      <c r="C5319" s="3"/>
      <c r="D5319" s="3"/>
      <c r="E5319" s="3"/>
      <c r="F5319" s="3"/>
      <c r="G5319" s="3"/>
    </row>
    <row r="5320" spans="1:7" x14ac:dyDescent="0.2">
      <c r="A5320" s="3"/>
      <c r="B5320" s="3"/>
      <c r="C5320" s="3"/>
      <c r="D5320" s="3"/>
      <c r="E5320" s="3"/>
      <c r="F5320" s="3"/>
      <c r="G5320" s="3"/>
    </row>
    <row r="5321" spans="1:7" x14ac:dyDescent="0.2">
      <c r="A5321" s="3"/>
      <c r="B5321" s="3"/>
      <c r="C5321" s="3"/>
      <c r="D5321" s="3"/>
      <c r="E5321" s="3"/>
      <c r="F5321" s="3"/>
      <c r="G5321" s="3"/>
    </row>
    <row r="5322" spans="1:7" x14ac:dyDescent="0.2">
      <c r="A5322" s="3"/>
      <c r="B5322" s="3"/>
      <c r="C5322" s="3"/>
      <c r="D5322" s="3"/>
      <c r="E5322" s="3"/>
      <c r="F5322" s="3"/>
      <c r="G5322" s="3"/>
    </row>
    <row r="5323" spans="1:7" x14ac:dyDescent="0.2">
      <c r="A5323" s="3"/>
      <c r="B5323" s="3"/>
      <c r="C5323" s="3"/>
      <c r="D5323" s="3"/>
      <c r="E5323" s="3"/>
      <c r="F5323" s="3"/>
      <c r="G5323" s="3"/>
    </row>
    <row r="5324" spans="1:7" x14ac:dyDescent="0.2">
      <c r="A5324" s="3"/>
      <c r="B5324" s="3"/>
      <c r="C5324" s="3"/>
      <c r="D5324" s="3"/>
      <c r="E5324" s="3"/>
      <c r="F5324" s="3"/>
      <c r="G5324" s="3"/>
    </row>
    <row r="5325" spans="1:7" x14ac:dyDescent="0.2">
      <c r="A5325" s="3"/>
      <c r="B5325" s="3"/>
      <c r="C5325" s="3"/>
      <c r="D5325" s="3"/>
      <c r="E5325" s="3"/>
      <c r="F5325" s="3"/>
      <c r="G5325" s="3"/>
    </row>
    <row r="5326" spans="1:7" x14ac:dyDescent="0.2">
      <c r="A5326" s="3"/>
      <c r="B5326" s="3"/>
      <c r="C5326" s="3"/>
      <c r="D5326" s="3"/>
      <c r="E5326" s="3"/>
      <c r="F5326" s="3"/>
      <c r="G5326" s="3"/>
    </row>
    <row r="5327" spans="1:7" x14ac:dyDescent="0.2">
      <c r="A5327" s="3"/>
      <c r="B5327" s="3"/>
      <c r="C5327" s="3"/>
      <c r="D5327" s="3"/>
      <c r="E5327" s="3"/>
      <c r="F5327" s="3"/>
      <c r="G5327" s="3"/>
    </row>
    <row r="5328" spans="1:7" x14ac:dyDescent="0.2">
      <c r="A5328" s="3"/>
      <c r="B5328" s="3"/>
      <c r="C5328" s="3"/>
      <c r="D5328" s="3"/>
      <c r="E5328" s="3"/>
      <c r="F5328" s="3"/>
      <c r="G5328" s="3"/>
    </row>
    <row r="5329" spans="1:7" x14ac:dyDescent="0.2">
      <c r="A5329" s="3"/>
      <c r="B5329" s="3"/>
      <c r="C5329" s="3"/>
      <c r="D5329" s="3"/>
      <c r="E5329" s="3"/>
      <c r="F5329" s="3"/>
      <c r="G5329" s="3"/>
    </row>
    <row r="5330" spans="1:7" x14ac:dyDescent="0.2">
      <c r="A5330" s="3"/>
      <c r="B5330" s="3"/>
      <c r="C5330" s="3"/>
      <c r="D5330" s="3"/>
      <c r="E5330" s="3"/>
      <c r="F5330" s="3"/>
      <c r="G5330" s="3"/>
    </row>
    <row r="5331" spans="1:7" x14ac:dyDescent="0.2">
      <c r="A5331" s="3"/>
      <c r="B5331" s="3"/>
      <c r="C5331" s="3"/>
      <c r="D5331" s="3"/>
      <c r="E5331" s="3"/>
      <c r="F5331" s="3"/>
      <c r="G5331" s="3"/>
    </row>
    <row r="5332" spans="1:7" x14ac:dyDescent="0.2">
      <c r="A5332" s="3"/>
      <c r="B5332" s="3"/>
      <c r="C5332" s="3"/>
      <c r="D5332" s="3"/>
      <c r="E5332" s="3"/>
      <c r="F5332" s="3"/>
      <c r="G5332" s="3"/>
    </row>
    <row r="5333" spans="1:7" x14ac:dyDescent="0.2">
      <c r="A5333" s="3"/>
      <c r="B5333" s="3"/>
      <c r="C5333" s="3"/>
      <c r="D5333" s="3"/>
      <c r="E5333" s="3"/>
      <c r="F5333" s="3"/>
      <c r="G5333" s="3"/>
    </row>
    <row r="5334" spans="1:7" x14ac:dyDescent="0.2">
      <c r="A5334" s="3"/>
      <c r="B5334" s="3"/>
      <c r="C5334" s="3"/>
      <c r="D5334" s="3"/>
      <c r="E5334" s="3"/>
      <c r="F5334" s="3"/>
      <c r="G5334" s="3"/>
    </row>
    <row r="5335" spans="1:7" x14ac:dyDescent="0.2">
      <c r="A5335" s="3"/>
      <c r="B5335" s="3"/>
      <c r="C5335" s="3"/>
      <c r="D5335" s="3"/>
      <c r="E5335" s="3"/>
      <c r="F5335" s="3"/>
      <c r="G5335" s="3"/>
    </row>
    <row r="5336" spans="1:7" x14ac:dyDescent="0.2">
      <c r="A5336" s="3"/>
      <c r="B5336" s="3"/>
      <c r="C5336" s="3"/>
      <c r="D5336" s="3"/>
      <c r="E5336" s="3"/>
      <c r="F5336" s="3"/>
      <c r="G5336" s="3"/>
    </row>
    <row r="5337" spans="1:7" x14ac:dyDescent="0.2">
      <c r="A5337" s="3"/>
      <c r="B5337" s="3"/>
      <c r="C5337" s="3"/>
      <c r="D5337" s="3"/>
      <c r="E5337" s="3"/>
      <c r="F5337" s="3"/>
      <c r="G5337" s="3"/>
    </row>
    <row r="5338" spans="1:7" x14ac:dyDescent="0.2">
      <c r="A5338" s="3"/>
      <c r="B5338" s="3"/>
      <c r="C5338" s="3"/>
      <c r="D5338" s="3"/>
      <c r="E5338" s="3"/>
      <c r="F5338" s="3"/>
      <c r="G5338" s="3"/>
    </row>
    <row r="5339" spans="1:7" x14ac:dyDescent="0.2">
      <c r="A5339" s="3"/>
      <c r="B5339" s="3"/>
      <c r="C5339" s="3"/>
      <c r="D5339" s="3"/>
      <c r="E5339" s="3"/>
      <c r="F5339" s="3"/>
      <c r="G5339" s="3"/>
    </row>
    <row r="5340" spans="1:7" x14ac:dyDescent="0.2">
      <c r="A5340" s="3"/>
      <c r="B5340" s="3"/>
      <c r="C5340" s="3"/>
      <c r="D5340" s="3"/>
      <c r="E5340" s="3"/>
      <c r="F5340" s="3"/>
      <c r="G5340" s="3"/>
    </row>
    <row r="5341" spans="1:7" x14ac:dyDescent="0.2">
      <c r="A5341" s="3"/>
      <c r="B5341" s="3"/>
      <c r="C5341" s="3"/>
      <c r="D5341" s="3"/>
      <c r="E5341" s="3"/>
      <c r="F5341" s="3"/>
      <c r="G5341" s="3"/>
    </row>
    <row r="5342" spans="1:7" x14ac:dyDescent="0.2">
      <c r="A5342" s="3"/>
      <c r="B5342" s="3"/>
      <c r="C5342" s="3"/>
      <c r="D5342" s="3"/>
      <c r="E5342" s="3"/>
      <c r="F5342" s="3"/>
      <c r="G5342" s="3"/>
    </row>
    <row r="5343" spans="1:7" x14ac:dyDescent="0.2">
      <c r="A5343" s="3"/>
      <c r="B5343" s="3"/>
      <c r="C5343" s="3"/>
      <c r="D5343" s="3"/>
      <c r="E5343" s="3"/>
      <c r="F5343" s="3"/>
      <c r="G5343" s="3"/>
    </row>
    <row r="5344" spans="1:7" x14ac:dyDescent="0.2">
      <c r="A5344" s="3"/>
      <c r="B5344" s="3"/>
      <c r="C5344" s="3"/>
      <c r="D5344" s="3"/>
      <c r="E5344" s="3"/>
      <c r="F5344" s="3"/>
      <c r="G5344" s="3"/>
    </row>
    <row r="5345" spans="1:7" x14ac:dyDescent="0.2">
      <c r="A5345" s="3"/>
      <c r="B5345" s="3"/>
      <c r="C5345" s="3"/>
      <c r="D5345" s="3"/>
      <c r="E5345" s="3"/>
      <c r="F5345" s="3"/>
      <c r="G5345" s="3"/>
    </row>
    <row r="5346" spans="1:7" x14ac:dyDescent="0.2">
      <c r="A5346" s="3"/>
      <c r="B5346" s="3"/>
      <c r="C5346" s="3"/>
      <c r="D5346" s="3"/>
      <c r="E5346" s="3"/>
      <c r="F5346" s="3"/>
      <c r="G5346" s="3"/>
    </row>
    <row r="5347" spans="1:7" x14ac:dyDescent="0.2">
      <c r="A5347" s="3"/>
      <c r="B5347" s="3"/>
      <c r="C5347" s="3"/>
      <c r="D5347" s="3"/>
      <c r="E5347" s="3"/>
      <c r="F5347" s="3"/>
      <c r="G5347" s="3"/>
    </row>
    <row r="5348" spans="1:7" x14ac:dyDescent="0.2">
      <c r="A5348" s="3"/>
      <c r="B5348" s="3"/>
      <c r="C5348" s="3"/>
      <c r="D5348" s="3"/>
      <c r="E5348" s="3"/>
      <c r="F5348" s="3"/>
      <c r="G5348" s="3"/>
    </row>
    <row r="5349" spans="1:7" x14ac:dyDescent="0.2">
      <c r="A5349" s="3"/>
      <c r="B5349" s="3"/>
      <c r="C5349" s="3"/>
      <c r="D5349" s="3"/>
      <c r="E5349" s="3"/>
      <c r="F5349" s="3"/>
      <c r="G5349" s="3"/>
    </row>
    <row r="5350" spans="1:7" x14ac:dyDescent="0.2">
      <c r="A5350" s="3"/>
      <c r="B5350" s="3"/>
      <c r="C5350" s="3"/>
      <c r="D5350" s="3"/>
      <c r="E5350" s="3"/>
      <c r="F5350" s="3"/>
      <c r="G5350" s="3"/>
    </row>
    <row r="5351" spans="1:7" x14ac:dyDescent="0.2">
      <c r="A5351" s="3"/>
      <c r="B5351" s="3"/>
      <c r="C5351" s="3"/>
      <c r="D5351" s="3"/>
      <c r="E5351" s="3"/>
      <c r="F5351" s="3"/>
      <c r="G5351" s="3"/>
    </row>
    <row r="5352" spans="1:7" x14ac:dyDescent="0.2">
      <c r="A5352" s="3"/>
      <c r="B5352" s="3"/>
      <c r="C5352" s="3"/>
      <c r="D5352" s="3"/>
      <c r="E5352" s="3"/>
      <c r="F5352" s="3"/>
      <c r="G5352" s="3"/>
    </row>
    <row r="5353" spans="1:7" x14ac:dyDescent="0.2">
      <c r="A5353" s="3"/>
      <c r="B5353" s="3"/>
      <c r="C5353" s="3"/>
      <c r="D5353" s="3"/>
      <c r="E5353" s="3"/>
      <c r="F5353" s="3"/>
      <c r="G5353" s="3"/>
    </row>
    <row r="5354" spans="1:7" x14ac:dyDescent="0.2">
      <c r="A5354" s="3"/>
      <c r="B5354" s="3"/>
      <c r="C5354" s="3"/>
      <c r="D5354" s="3"/>
      <c r="E5354" s="3"/>
      <c r="F5354" s="3"/>
      <c r="G5354" s="3"/>
    </row>
    <row r="5355" spans="1:7" x14ac:dyDescent="0.2">
      <c r="A5355" s="3"/>
      <c r="B5355" s="3"/>
      <c r="C5355" s="3"/>
      <c r="D5355" s="3"/>
      <c r="E5355" s="3"/>
      <c r="F5355" s="3"/>
      <c r="G5355" s="3"/>
    </row>
    <row r="5356" spans="1:7" x14ac:dyDescent="0.2">
      <c r="A5356" s="3"/>
      <c r="B5356" s="3"/>
      <c r="C5356" s="3"/>
      <c r="D5356" s="3"/>
      <c r="E5356" s="3"/>
      <c r="F5356" s="3"/>
      <c r="G5356" s="3"/>
    </row>
    <row r="5357" spans="1:7" x14ac:dyDescent="0.2">
      <c r="A5357" s="3"/>
      <c r="B5357" s="3"/>
      <c r="C5357" s="3"/>
      <c r="D5357" s="3"/>
      <c r="E5357" s="3"/>
      <c r="F5357" s="3"/>
      <c r="G5357" s="3"/>
    </row>
    <row r="5358" spans="1:7" x14ac:dyDescent="0.2">
      <c r="A5358" s="3"/>
      <c r="B5358" s="3"/>
      <c r="C5358" s="3"/>
      <c r="D5358" s="3"/>
      <c r="E5358" s="3"/>
      <c r="F5358" s="3"/>
      <c r="G5358" s="3"/>
    </row>
    <row r="5359" spans="1:7" x14ac:dyDescent="0.2">
      <c r="A5359" s="3"/>
      <c r="B5359" s="3"/>
      <c r="C5359" s="3"/>
      <c r="D5359" s="3"/>
      <c r="E5359" s="3"/>
      <c r="F5359" s="3"/>
      <c r="G5359" s="3"/>
    </row>
    <row r="5360" spans="1:7" x14ac:dyDescent="0.2">
      <c r="A5360" s="3"/>
      <c r="B5360" s="3"/>
      <c r="C5360" s="3"/>
      <c r="D5360" s="3"/>
      <c r="E5360" s="3"/>
      <c r="F5360" s="3"/>
      <c r="G5360" s="3"/>
    </row>
    <row r="5361" spans="1:7" x14ac:dyDescent="0.2">
      <c r="A5361" s="3"/>
      <c r="B5361" s="3"/>
      <c r="C5361" s="3"/>
      <c r="D5361" s="3"/>
      <c r="E5361" s="3"/>
      <c r="F5361" s="3"/>
      <c r="G5361" s="3"/>
    </row>
    <row r="5362" spans="1:7" x14ac:dyDescent="0.2">
      <c r="A5362" s="3"/>
      <c r="B5362" s="3"/>
      <c r="C5362" s="3"/>
      <c r="D5362" s="3"/>
      <c r="E5362" s="3"/>
      <c r="F5362" s="3"/>
      <c r="G5362" s="3"/>
    </row>
    <row r="5363" spans="1:7" x14ac:dyDescent="0.2">
      <c r="A5363" s="3"/>
      <c r="B5363" s="3"/>
      <c r="C5363" s="3"/>
      <c r="D5363" s="3"/>
      <c r="E5363" s="3"/>
      <c r="F5363" s="3"/>
      <c r="G5363" s="3"/>
    </row>
    <row r="5364" spans="1:7" x14ac:dyDescent="0.2">
      <c r="A5364" s="3"/>
      <c r="B5364" s="3"/>
      <c r="C5364" s="3"/>
      <c r="D5364" s="3"/>
      <c r="E5364" s="3"/>
      <c r="F5364" s="3"/>
      <c r="G5364" s="3"/>
    </row>
    <row r="5365" spans="1:7" x14ac:dyDescent="0.2">
      <c r="A5365" s="3"/>
      <c r="B5365" s="3"/>
      <c r="C5365" s="3"/>
      <c r="D5365" s="3"/>
      <c r="E5365" s="3"/>
      <c r="F5365" s="3"/>
      <c r="G5365" s="3"/>
    </row>
    <row r="5366" spans="1:7" x14ac:dyDescent="0.2">
      <c r="A5366" s="3"/>
      <c r="B5366" s="3"/>
      <c r="C5366" s="3"/>
      <c r="D5366" s="3"/>
      <c r="E5366" s="3"/>
      <c r="F5366" s="3"/>
      <c r="G5366" s="3"/>
    </row>
    <row r="5367" spans="1:7" x14ac:dyDescent="0.2">
      <c r="A5367" s="3"/>
      <c r="B5367" s="3"/>
      <c r="C5367" s="3"/>
      <c r="D5367" s="3"/>
      <c r="E5367" s="3"/>
      <c r="F5367" s="3"/>
      <c r="G5367" s="3"/>
    </row>
    <row r="5368" spans="1:7" x14ac:dyDescent="0.2">
      <c r="A5368" s="3"/>
      <c r="B5368" s="3"/>
      <c r="C5368" s="3"/>
      <c r="D5368" s="3"/>
      <c r="E5368" s="3"/>
      <c r="F5368" s="3"/>
      <c r="G5368" s="3"/>
    </row>
    <row r="5369" spans="1:7" x14ac:dyDescent="0.2">
      <c r="A5369" s="3"/>
      <c r="B5369" s="3"/>
      <c r="C5369" s="3"/>
      <c r="D5369" s="3"/>
      <c r="E5369" s="3"/>
      <c r="F5369" s="3"/>
      <c r="G5369" s="3"/>
    </row>
    <row r="5370" spans="1:7" x14ac:dyDescent="0.2">
      <c r="A5370" s="3"/>
      <c r="B5370" s="3"/>
      <c r="C5370" s="3"/>
      <c r="D5370" s="3"/>
      <c r="E5370" s="3"/>
      <c r="F5370" s="3"/>
      <c r="G5370" s="3"/>
    </row>
    <row r="5371" spans="1:7" x14ac:dyDescent="0.2">
      <c r="A5371" s="3"/>
      <c r="B5371" s="3"/>
      <c r="C5371" s="3"/>
      <c r="D5371" s="3"/>
      <c r="E5371" s="3"/>
      <c r="F5371" s="3"/>
      <c r="G5371" s="3"/>
    </row>
    <row r="5372" spans="1:7" x14ac:dyDescent="0.2">
      <c r="A5372" s="3"/>
      <c r="B5372" s="3"/>
      <c r="C5372" s="3"/>
      <c r="D5372" s="3"/>
      <c r="E5372" s="3"/>
      <c r="F5372" s="3"/>
      <c r="G5372" s="3"/>
    </row>
    <row r="5373" spans="1:7" x14ac:dyDescent="0.2">
      <c r="A5373" s="3"/>
      <c r="B5373" s="3"/>
      <c r="C5373" s="3"/>
      <c r="D5373" s="3"/>
      <c r="E5373" s="3"/>
      <c r="F5373" s="3"/>
      <c r="G5373" s="3"/>
    </row>
    <row r="5374" spans="1:7" x14ac:dyDescent="0.2">
      <c r="A5374" s="3"/>
      <c r="B5374" s="3"/>
      <c r="C5374" s="3"/>
      <c r="D5374" s="3"/>
      <c r="E5374" s="3"/>
      <c r="F5374" s="3"/>
      <c r="G5374" s="3"/>
    </row>
    <row r="5375" spans="1:7" x14ac:dyDescent="0.2">
      <c r="A5375" s="3"/>
      <c r="B5375" s="3"/>
      <c r="C5375" s="3"/>
      <c r="D5375" s="3"/>
      <c r="E5375" s="3"/>
      <c r="F5375" s="3"/>
      <c r="G5375" s="3"/>
    </row>
    <row r="5376" spans="1:7" x14ac:dyDescent="0.2">
      <c r="A5376" s="3"/>
      <c r="B5376" s="3"/>
      <c r="C5376" s="3"/>
      <c r="D5376" s="3"/>
      <c r="E5376" s="3"/>
      <c r="F5376" s="3"/>
      <c r="G5376" s="3"/>
    </row>
    <row r="5377" spans="1:7" x14ac:dyDescent="0.2">
      <c r="A5377" s="3"/>
      <c r="B5377" s="3"/>
      <c r="C5377" s="3"/>
      <c r="D5377" s="3"/>
      <c r="E5377" s="3"/>
      <c r="F5377" s="3"/>
      <c r="G5377" s="3"/>
    </row>
    <row r="5378" spans="1:7" x14ac:dyDescent="0.2">
      <c r="A5378" s="3"/>
      <c r="B5378" s="3"/>
      <c r="C5378" s="3"/>
      <c r="D5378" s="3"/>
      <c r="E5378" s="3"/>
      <c r="F5378" s="3"/>
      <c r="G5378" s="3"/>
    </row>
    <row r="5379" spans="1:7" x14ac:dyDescent="0.2">
      <c r="A5379" s="3"/>
      <c r="B5379" s="3"/>
      <c r="C5379" s="3"/>
      <c r="D5379" s="3"/>
      <c r="E5379" s="3"/>
      <c r="F5379" s="3"/>
      <c r="G5379" s="3"/>
    </row>
    <row r="5380" spans="1:7" x14ac:dyDescent="0.2">
      <c r="A5380" s="3"/>
      <c r="B5380" s="3"/>
      <c r="C5380" s="3"/>
      <c r="D5380" s="3"/>
      <c r="E5380" s="3"/>
      <c r="F5380" s="3"/>
      <c r="G5380" s="3"/>
    </row>
    <row r="5381" spans="1:7" x14ac:dyDescent="0.2">
      <c r="A5381" s="3"/>
      <c r="B5381" s="3"/>
      <c r="C5381" s="3"/>
      <c r="D5381" s="3"/>
      <c r="E5381" s="3"/>
      <c r="F5381" s="3"/>
      <c r="G5381" s="3"/>
    </row>
    <row r="5382" spans="1:7" x14ac:dyDescent="0.2">
      <c r="A5382" s="3"/>
      <c r="B5382" s="3"/>
      <c r="C5382" s="3"/>
      <c r="D5382" s="3"/>
      <c r="E5382" s="3"/>
      <c r="F5382" s="3"/>
      <c r="G5382" s="3"/>
    </row>
    <row r="5383" spans="1:7" x14ac:dyDescent="0.2">
      <c r="A5383" s="3"/>
      <c r="B5383" s="3"/>
      <c r="C5383" s="3"/>
      <c r="D5383" s="3"/>
      <c r="E5383" s="3"/>
      <c r="F5383" s="3"/>
      <c r="G5383" s="3"/>
    </row>
    <row r="5384" spans="1:7" x14ac:dyDescent="0.2">
      <c r="A5384" s="3"/>
      <c r="B5384" s="3"/>
      <c r="C5384" s="3"/>
      <c r="D5384" s="3"/>
      <c r="E5384" s="3"/>
      <c r="F5384" s="3"/>
      <c r="G5384" s="3"/>
    </row>
    <row r="5385" spans="1:7" x14ac:dyDescent="0.2">
      <c r="A5385" s="3"/>
      <c r="B5385" s="3"/>
      <c r="C5385" s="3"/>
      <c r="D5385" s="3"/>
      <c r="E5385" s="3"/>
      <c r="F5385" s="3"/>
      <c r="G5385" s="3"/>
    </row>
    <row r="5386" spans="1:7" x14ac:dyDescent="0.2">
      <c r="A5386" s="3"/>
      <c r="B5386" s="3"/>
      <c r="C5386" s="3"/>
      <c r="D5386" s="3"/>
      <c r="E5386" s="3"/>
      <c r="F5386" s="3"/>
      <c r="G5386" s="3"/>
    </row>
    <row r="5387" spans="1:7" x14ac:dyDescent="0.2">
      <c r="A5387" s="3"/>
      <c r="B5387" s="3"/>
      <c r="C5387" s="3"/>
      <c r="D5387" s="3"/>
      <c r="E5387" s="3"/>
      <c r="F5387" s="3"/>
      <c r="G5387" s="3"/>
    </row>
    <row r="5388" spans="1:7" x14ac:dyDescent="0.2">
      <c r="A5388" s="3"/>
      <c r="B5388" s="3"/>
      <c r="C5388" s="3"/>
      <c r="D5388" s="3"/>
      <c r="E5388" s="3"/>
      <c r="F5388" s="3"/>
      <c r="G5388" s="3"/>
    </row>
    <row r="5389" spans="1:7" x14ac:dyDescent="0.2">
      <c r="A5389" s="3"/>
      <c r="B5389" s="3"/>
      <c r="C5389" s="3"/>
      <c r="D5389" s="3"/>
      <c r="E5389" s="3"/>
      <c r="F5389" s="3"/>
      <c r="G5389" s="3"/>
    </row>
    <row r="5390" spans="1:7" x14ac:dyDescent="0.2">
      <c r="A5390" s="3"/>
      <c r="B5390" s="3"/>
      <c r="C5390" s="3"/>
      <c r="D5390" s="3"/>
      <c r="E5390" s="3"/>
      <c r="F5390" s="3"/>
      <c r="G5390" s="3"/>
    </row>
    <row r="5391" spans="1:7" x14ac:dyDescent="0.2">
      <c r="A5391" s="3"/>
      <c r="B5391" s="3"/>
      <c r="C5391" s="3"/>
      <c r="D5391" s="3"/>
      <c r="E5391" s="3"/>
      <c r="F5391" s="3"/>
      <c r="G5391" s="3"/>
    </row>
    <row r="5392" spans="1:7" x14ac:dyDescent="0.2">
      <c r="A5392" s="3"/>
      <c r="B5392" s="3"/>
      <c r="C5392" s="3"/>
      <c r="D5392" s="3"/>
      <c r="E5392" s="3"/>
      <c r="F5392" s="3"/>
      <c r="G5392" s="3"/>
    </row>
    <row r="5393" spans="1:7" x14ac:dyDescent="0.2">
      <c r="A5393" s="3"/>
      <c r="B5393" s="3"/>
      <c r="C5393" s="3"/>
      <c r="D5393" s="3"/>
      <c r="E5393" s="3"/>
      <c r="F5393" s="3"/>
      <c r="G5393" s="3"/>
    </row>
    <row r="5394" spans="1:7" x14ac:dyDescent="0.2">
      <c r="A5394" s="3"/>
      <c r="B5394" s="3"/>
      <c r="C5394" s="3"/>
      <c r="D5394" s="3"/>
      <c r="E5394" s="3"/>
      <c r="F5394" s="3"/>
      <c r="G5394" s="3"/>
    </row>
    <row r="5395" spans="1:7" x14ac:dyDescent="0.2">
      <c r="A5395" s="3"/>
      <c r="B5395" s="3"/>
      <c r="C5395" s="3"/>
      <c r="D5395" s="3"/>
      <c r="E5395" s="3"/>
      <c r="F5395" s="3"/>
      <c r="G5395" s="3"/>
    </row>
    <row r="5396" spans="1:7" x14ac:dyDescent="0.2">
      <c r="A5396" s="3"/>
      <c r="B5396" s="3"/>
      <c r="C5396" s="3"/>
      <c r="D5396" s="3"/>
      <c r="E5396" s="3"/>
      <c r="F5396" s="3"/>
      <c r="G5396" s="3"/>
    </row>
    <row r="5397" spans="1:7" x14ac:dyDescent="0.2">
      <c r="A5397" s="3"/>
      <c r="B5397" s="3"/>
      <c r="C5397" s="3"/>
      <c r="D5397" s="3"/>
      <c r="E5397" s="3"/>
      <c r="F5397" s="3"/>
      <c r="G5397" s="3"/>
    </row>
    <row r="5398" spans="1:7" x14ac:dyDescent="0.2">
      <c r="A5398" s="3"/>
      <c r="B5398" s="3"/>
      <c r="C5398" s="3"/>
      <c r="D5398" s="3"/>
      <c r="E5398" s="3"/>
      <c r="F5398" s="3"/>
      <c r="G5398" s="3"/>
    </row>
    <row r="5399" spans="1:7" x14ac:dyDescent="0.2">
      <c r="A5399" s="3"/>
      <c r="B5399" s="3"/>
      <c r="C5399" s="3"/>
      <c r="D5399" s="3"/>
      <c r="E5399" s="3"/>
      <c r="F5399" s="3"/>
      <c r="G5399" s="3"/>
    </row>
    <row r="5400" spans="1:7" x14ac:dyDescent="0.2">
      <c r="A5400" s="3"/>
      <c r="B5400" s="3"/>
      <c r="C5400" s="3"/>
      <c r="D5400" s="3"/>
      <c r="E5400" s="3"/>
      <c r="F5400" s="3"/>
      <c r="G5400" s="3"/>
    </row>
    <row r="5401" spans="1:7" x14ac:dyDescent="0.2">
      <c r="A5401" s="3"/>
      <c r="B5401" s="3"/>
      <c r="C5401" s="3"/>
      <c r="D5401" s="3"/>
      <c r="E5401" s="3"/>
      <c r="F5401" s="3"/>
      <c r="G5401" s="3"/>
    </row>
    <row r="5402" spans="1:7" x14ac:dyDescent="0.2">
      <c r="A5402" s="3"/>
      <c r="B5402" s="3"/>
      <c r="C5402" s="3"/>
      <c r="D5402" s="3"/>
      <c r="E5402" s="3"/>
      <c r="F5402" s="3"/>
      <c r="G5402" s="3"/>
    </row>
    <row r="5403" spans="1:7" x14ac:dyDescent="0.2">
      <c r="A5403" s="3"/>
      <c r="B5403" s="3"/>
      <c r="C5403" s="3"/>
      <c r="D5403" s="3"/>
      <c r="E5403" s="3"/>
      <c r="F5403" s="3"/>
      <c r="G5403" s="3"/>
    </row>
    <row r="5404" spans="1:7" x14ac:dyDescent="0.2">
      <c r="A5404" s="3"/>
      <c r="B5404" s="3"/>
      <c r="C5404" s="3"/>
      <c r="D5404" s="3"/>
      <c r="E5404" s="3"/>
      <c r="F5404" s="3"/>
      <c r="G5404" s="3"/>
    </row>
    <row r="5405" spans="1:7" x14ac:dyDescent="0.2">
      <c r="A5405" s="3"/>
      <c r="B5405" s="3"/>
      <c r="C5405" s="3"/>
      <c r="D5405" s="3"/>
      <c r="E5405" s="3"/>
      <c r="F5405" s="3"/>
      <c r="G5405" s="3"/>
    </row>
    <row r="5406" spans="1:7" x14ac:dyDescent="0.2">
      <c r="A5406" s="3"/>
      <c r="B5406" s="3"/>
      <c r="C5406" s="3"/>
      <c r="D5406" s="3"/>
      <c r="E5406" s="3"/>
      <c r="F5406" s="3"/>
      <c r="G5406" s="3"/>
    </row>
    <row r="5407" spans="1:7" x14ac:dyDescent="0.2">
      <c r="A5407" s="3"/>
      <c r="B5407" s="3"/>
      <c r="C5407" s="3"/>
      <c r="D5407" s="3"/>
      <c r="E5407" s="3"/>
      <c r="F5407" s="3"/>
      <c r="G5407" s="3"/>
    </row>
    <row r="5408" spans="1:7" x14ac:dyDescent="0.2">
      <c r="A5408" s="3"/>
      <c r="B5408" s="3"/>
      <c r="C5408" s="3"/>
      <c r="D5408" s="3"/>
      <c r="E5408" s="3"/>
      <c r="F5408" s="3"/>
      <c r="G5408" s="3"/>
    </row>
    <row r="5409" spans="1:7" x14ac:dyDescent="0.2">
      <c r="A5409" s="3"/>
      <c r="B5409" s="3"/>
      <c r="C5409" s="3"/>
      <c r="D5409" s="3"/>
      <c r="E5409" s="3"/>
      <c r="F5409" s="3"/>
      <c r="G5409" s="3"/>
    </row>
    <row r="5410" spans="1:7" x14ac:dyDescent="0.2">
      <c r="A5410" s="3"/>
      <c r="B5410" s="3"/>
      <c r="C5410" s="3"/>
      <c r="D5410" s="3"/>
      <c r="E5410" s="3"/>
      <c r="F5410" s="3"/>
      <c r="G5410" s="3"/>
    </row>
    <row r="5411" spans="1:7" x14ac:dyDescent="0.2">
      <c r="A5411" s="3"/>
      <c r="B5411" s="3"/>
      <c r="C5411" s="3"/>
      <c r="D5411" s="3"/>
      <c r="E5411" s="3"/>
      <c r="F5411" s="3"/>
      <c r="G5411" s="3"/>
    </row>
    <row r="5412" spans="1:7" x14ac:dyDescent="0.2">
      <c r="A5412" s="3"/>
      <c r="B5412" s="3"/>
      <c r="C5412" s="3"/>
      <c r="D5412" s="3"/>
      <c r="E5412" s="3"/>
      <c r="F5412" s="3"/>
      <c r="G5412" s="3"/>
    </row>
    <row r="5413" spans="1:7" x14ac:dyDescent="0.2">
      <c r="A5413" s="3"/>
      <c r="B5413" s="3"/>
      <c r="C5413" s="3"/>
      <c r="D5413" s="3"/>
      <c r="E5413" s="3"/>
      <c r="F5413" s="3"/>
      <c r="G5413" s="3"/>
    </row>
    <row r="5414" spans="1:7" x14ac:dyDescent="0.2">
      <c r="A5414" s="3"/>
      <c r="B5414" s="3"/>
      <c r="C5414" s="3"/>
      <c r="D5414" s="3"/>
      <c r="E5414" s="3"/>
      <c r="F5414" s="3"/>
      <c r="G5414" s="3"/>
    </row>
    <row r="5415" spans="1:7" x14ac:dyDescent="0.2">
      <c r="A5415" s="3"/>
      <c r="B5415" s="3"/>
      <c r="C5415" s="3"/>
      <c r="D5415" s="3"/>
      <c r="E5415" s="3"/>
      <c r="F5415" s="3"/>
      <c r="G5415" s="3"/>
    </row>
    <row r="5416" spans="1:7" x14ac:dyDescent="0.2">
      <c r="A5416" s="3"/>
      <c r="B5416" s="3"/>
      <c r="C5416" s="3"/>
      <c r="D5416" s="3"/>
      <c r="E5416" s="3"/>
      <c r="F5416" s="3"/>
      <c r="G5416" s="3"/>
    </row>
    <row r="5417" spans="1:7" x14ac:dyDescent="0.2">
      <c r="A5417" s="3"/>
      <c r="B5417" s="3"/>
      <c r="C5417" s="3"/>
      <c r="D5417" s="3"/>
      <c r="E5417" s="3"/>
      <c r="F5417" s="3"/>
      <c r="G5417" s="3"/>
    </row>
    <row r="5418" spans="1:7" x14ac:dyDescent="0.2">
      <c r="A5418" s="3"/>
      <c r="B5418" s="3"/>
      <c r="C5418" s="3"/>
      <c r="D5418" s="3"/>
      <c r="E5418" s="3"/>
      <c r="F5418" s="3"/>
      <c r="G5418" s="3"/>
    </row>
    <row r="5419" spans="1:7" x14ac:dyDescent="0.2">
      <c r="A5419" s="3"/>
      <c r="B5419" s="3"/>
      <c r="C5419" s="3"/>
      <c r="D5419" s="3"/>
      <c r="E5419" s="3"/>
      <c r="F5419" s="3"/>
      <c r="G5419" s="3"/>
    </row>
    <row r="5420" spans="1:7" x14ac:dyDescent="0.2">
      <c r="A5420" s="3"/>
      <c r="B5420" s="3"/>
      <c r="C5420" s="3"/>
      <c r="D5420" s="3"/>
      <c r="E5420" s="3"/>
      <c r="F5420" s="3"/>
      <c r="G5420" s="3"/>
    </row>
    <row r="5421" spans="1:7" x14ac:dyDescent="0.2">
      <c r="A5421" s="3"/>
      <c r="B5421" s="3"/>
      <c r="C5421" s="3"/>
      <c r="D5421" s="3"/>
      <c r="E5421" s="3"/>
      <c r="F5421" s="3"/>
      <c r="G5421" s="3"/>
    </row>
    <row r="5422" spans="1:7" x14ac:dyDescent="0.2">
      <c r="A5422" s="3"/>
      <c r="B5422" s="3"/>
      <c r="C5422" s="3"/>
      <c r="D5422" s="3"/>
      <c r="E5422" s="3"/>
      <c r="F5422" s="3"/>
      <c r="G5422" s="3"/>
    </row>
    <row r="5423" spans="1:7" x14ac:dyDescent="0.2">
      <c r="A5423" s="3"/>
      <c r="B5423" s="3"/>
      <c r="C5423" s="3"/>
      <c r="D5423" s="3"/>
      <c r="E5423" s="3"/>
      <c r="F5423" s="3"/>
      <c r="G5423" s="3"/>
    </row>
    <row r="5424" spans="1:7" x14ac:dyDescent="0.2">
      <c r="A5424" s="3"/>
      <c r="B5424" s="3"/>
      <c r="C5424" s="3"/>
      <c r="D5424" s="3"/>
      <c r="E5424" s="3"/>
      <c r="F5424" s="3"/>
      <c r="G5424" s="3"/>
    </row>
    <row r="5425" spans="1:7" x14ac:dyDescent="0.2">
      <c r="A5425" s="3"/>
      <c r="B5425" s="3"/>
      <c r="C5425" s="3"/>
      <c r="D5425" s="3"/>
      <c r="E5425" s="3"/>
      <c r="F5425" s="3"/>
      <c r="G5425" s="3"/>
    </row>
    <row r="5426" spans="1:7" x14ac:dyDescent="0.2">
      <c r="A5426" s="3"/>
      <c r="B5426" s="3"/>
      <c r="C5426" s="3"/>
      <c r="D5426" s="3"/>
      <c r="E5426" s="3"/>
      <c r="F5426" s="3"/>
      <c r="G5426" s="3"/>
    </row>
    <row r="5427" spans="1:7" x14ac:dyDescent="0.2">
      <c r="A5427" s="3"/>
      <c r="B5427" s="3"/>
      <c r="C5427" s="3"/>
      <c r="D5427" s="3"/>
      <c r="E5427" s="3"/>
      <c r="F5427" s="3"/>
      <c r="G5427" s="3"/>
    </row>
    <row r="5428" spans="1:7" x14ac:dyDescent="0.2">
      <c r="A5428" s="3"/>
      <c r="B5428" s="3"/>
      <c r="C5428" s="3"/>
      <c r="D5428" s="3"/>
      <c r="E5428" s="3"/>
      <c r="F5428" s="3"/>
      <c r="G5428" s="3"/>
    </row>
    <row r="5429" spans="1:7" x14ac:dyDescent="0.2">
      <c r="A5429" s="3"/>
      <c r="B5429" s="3"/>
      <c r="C5429" s="3"/>
      <c r="D5429" s="3"/>
      <c r="E5429" s="3"/>
      <c r="F5429" s="3"/>
      <c r="G5429" s="3"/>
    </row>
    <row r="5430" spans="1:7" x14ac:dyDescent="0.2">
      <c r="A5430" s="3"/>
      <c r="B5430" s="3"/>
      <c r="C5430" s="3"/>
      <c r="D5430" s="3"/>
      <c r="E5430" s="3"/>
      <c r="F5430" s="3"/>
      <c r="G5430" s="3"/>
    </row>
    <row r="5431" spans="1:7" x14ac:dyDescent="0.2">
      <c r="A5431" s="3"/>
      <c r="B5431" s="3"/>
      <c r="C5431" s="3"/>
      <c r="D5431" s="3"/>
      <c r="E5431" s="3"/>
      <c r="F5431" s="3"/>
      <c r="G5431" s="3"/>
    </row>
    <row r="5432" spans="1:7" x14ac:dyDescent="0.2">
      <c r="A5432" s="3"/>
      <c r="B5432" s="3"/>
      <c r="C5432" s="3"/>
      <c r="D5432" s="3"/>
      <c r="E5432" s="3"/>
      <c r="F5432" s="3"/>
      <c r="G5432" s="3"/>
    </row>
    <row r="5433" spans="1:7" x14ac:dyDescent="0.2">
      <c r="A5433" s="3"/>
      <c r="B5433" s="3"/>
      <c r="C5433" s="3"/>
      <c r="D5433" s="3"/>
      <c r="E5433" s="3"/>
      <c r="F5433" s="3"/>
      <c r="G5433" s="3"/>
    </row>
    <row r="5434" spans="1:7" x14ac:dyDescent="0.2">
      <c r="A5434" s="3"/>
      <c r="B5434" s="3"/>
      <c r="C5434" s="3"/>
      <c r="D5434" s="3"/>
      <c r="E5434" s="3"/>
      <c r="F5434" s="3"/>
      <c r="G5434" s="3"/>
    </row>
    <row r="5435" spans="1:7" x14ac:dyDescent="0.2">
      <c r="A5435" s="3"/>
      <c r="B5435" s="3"/>
      <c r="C5435" s="3"/>
      <c r="D5435" s="3"/>
      <c r="E5435" s="3"/>
      <c r="F5435" s="3"/>
      <c r="G5435" s="3"/>
    </row>
    <row r="5436" spans="1:7" x14ac:dyDescent="0.2">
      <c r="A5436" s="3"/>
      <c r="B5436" s="3"/>
      <c r="C5436" s="3"/>
      <c r="D5436" s="3"/>
      <c r="E5436" s="3"/>
      <c r="F5436" s="3"/>
      <c r="G5436" s="3"/>
    </row>
    <row r="5437" spans="1:7" x14ac:dyDescent="0.2">
      <c r="A5437" s="3"/>
      <c r="B5437" s="3"/>
      <c r="C5437" s="3"/>
      <c r="D5437" s="3"/>
      <c r="E5437" s="3"/>
      <c r="F5437" s="3"/>
      <c r="G5437" s="3"/>
    </row>
    <row r="5438" spans="1:7" x14ac:dyDescent="0.2">
      <c r="A5438" s="3"/>
      <c r="B5438" s="3"/>
      <c r="C5438" s="3"/>
      <c r="D5438" s="3"/>
      <c r="E5438" s="3"/>
      <c r="F5438" s="3"/>
      <c r="G5438" s="3"/>
    </row>
    <row r="5439" spans="1:7" x14ac:dyDescent="0.2">
      <c r="A5439" s="3"/>
      <c r="B5439" s="3"/>
      <c r="C5439" s="3"/>
      <c r="D5439" s="3"/>
      <c r="E5439" s="3"/>
      <c r="F5439" s="3"/>
      <c r="G5439" s="3"/>
    </row>
    <row r="5440" spans="1:7" x14ac:dyDescent="0.2">
      <c r="A5440" s="3"/>
      <c r="B5440" s="3"/>
      <c r="C5440" s="3"/>
      <c r="D5440" s="3"/>
      <c r="E5440" s="3"/>
      <c r="F5440" s="3"/>
      <c r="G5440" s="3"/>
    </row>
    <row r="5441" spans="1:7" x14ac:dyDescent="0.2">
      <c r="A5441" s="3"/>
      <c r="B5441" s="3"/>
      <c r="C5441" s="3"/>
      <c r="D5441" s="3"/>
      <c r="E5441" s="3"/>
      <c r="F5441" s="3"/>
      <c r="G5441" s="3"/>
    </row>
    <row r="5442" spans="1:7" x14ac:dyDescent="0.2">
      <c r="A5442" s="3"/>
      <c r="B5442" s="3"/>
      <c r="C5442" s="3"/>
      <c r="D5442" s="3"/>
      <c r="E5442" s="3"/>
      <c r="F5442" s="3"/>
      <c r="G5442" s="3"/>
    </row>
    <row r="5443" spans="1:7" x14ac:dyDescent="0.2">
      <c r="A5443" s="3"/>
      <c r="B5443" s="3"/>
      <c r="C5443" s="3"/>
      <c r="D5443" s="3"/>
      <c r="E5443" s="3"/>
      <c r="F5443" s="3"/>
      <c r="G5443" s="3"/>
    </row>
    <row r="5444" spans="1:7" x14ac:dyDescent="0.2">
      <c r="A5444" s="3"/>
      <c r="B5444" s="3"/>
      <c r="C5444" s="3"/>
      <c r="D5444" s="3"/>
      <c r="E5444" s="3"/>
      <c r="F5444" s="3"/>
      <c r="G5444" s="3"/>
    </row>
    <row r="5445" spans="1:7" x14ac:dyDescent="0.2">
      <c r="A5445" s="3"/>
      <c r="B5445" s="3"/>
      <c r="C5445" s="3"/>
      <c r="D5445" s="3"/>
      <c r="E5445" s="3"/>
      <c r="F5445" s="3"/>
      <c r="G5445" s="3"/>
    </row>
    <row r="5446" spans="1:7" x14ac:dyDescent="0.2">
      <c r="A5446" s="3"/>
      <c r="B5446" s="3"/>
      <c r="C5446" s="3"/>
      <c r="D5446" s="3"/>
      <c r="E5446" s="3"/>
      <c r="F5446" s="3"/>
      <c r="G5446" s="3"/>
    </row>
    <row r="5447" spans="1:7" x14ac:dyDescent="0.2">
      <c r="A5447" s="3"/>
      <c r="B5447" s="3"/>
      <c r="C5447" s="3"/>
      <c r="D5447" s="3"/>
      <c r="E5447" s="3"/>
      <c r="F5447" s="3"/>
      <c r="G5447" s="3"/>
    </row>
    <row r="5448" spans="1:7" x14ac:dyDescent="0.2">
      <c r="A5448" s="3"/>
      <c r="B5448" s="3"/>
      <c r="C5448" s="3"/>
      <c r="D5448" s="3"/>
      <c r="E5448" s="3"/>
      <c r="F5448" s="3"/>
      <c r="G5448" s="3"/>
    </row>
    <row r="5449" spans="1:7" x14ac:dyDescent="0.2">
      <c r="A5449" s="3"/>
      <c r="B5449" s="3"/>
      <c r="C5449" s="3"/>
      <c r="D5449" s="3"/>
      <c r="E5449" s="3"/>
      <c r="F5449" s="3"/>
      <c r="G5449" s="3"/>
    </row>
    <row r="5450" spans="1:7" x14ac:dyDescent="0.2">
      <c r="A5450" s="3"/>
      <c r="B5450" s="3"/>
      <c r="C5450" s="3"/>
      <c r="D5450" s="3"/>
      <c r="E5450" s="3"/>
      <c r="F5450" s="3"/>
      <c r="G5450" s="3"/>
    </row>
    <row r="5451" spans="1:7" x14ac:dyDescent="0.2">
      <c r="A5451" s="3"/>
      <c r="B5451" s="3"/>
      <c r="C5451" s="3"/>
      <c r="D5451" s="3"/>
      <c r="E5451" s="3"/>
      <c r="F5451" s="3"/>
      <c r="G5451" s="3"/>
    </row>
    <row r="5452" spans="1:7" x14ac:dyDescent="0.2">
      <c r="A5452" s="3"/>
      <c r="B5452" s="3"/>
      <c r="C5452" s="3"/>
      <c r="D5452" s="3"/>
      <c r="E5452" s="3"/>
      <c r="F5452" s="3"/>
      <c r="G5452" s="3"/>
    </row>
    <row r="5453" spans="1:7" x14ac:dyDescent="0.2">
      <c r="A5453" s="3"/>
      <c r="B5453" s="3"/>
      <c r="C5453" s="3"/>
      <c r="D5453" s="3"/>
      <c r="E5453" s="3"/>
      <c r="F5453" s="3"/>
      <c r="G5453" s="3"/>
    </row>
    <row r="5454" spans="1:7" x14ac:dyDescent="0.2">
      <c r="A5454" s="3"/>
      <c r="B5454" s="3"/>
      <c r="C5454" s="3"/>
      <c r="D5454" s="3"/>
      <c r="E5454" s="3"/>
      <c r="F5454" s="3"/>
      <c r="G5454" s="3"/>
    </row>
    <row r="5455" spans="1:7" x14ac:dyDescent="0.2">
      <c r="A5455" s="3"/>
      <c r="B5455" s="3"/>
      <c r="C5455" s="3"/>
      <c r="D5455" s="3"/>
      <c r="E5455" s="3"/>
      <c r="F5455" s="3"/>
      <c r="G5455" s="3"/>
    </row>
    <row r="5456" spans="1:7" x14ac:dyDescent="0.2">
      <c r="A5456" s="3"/>
      <c r="B5456" s="3"/>
      <c r="C5456" s="3"/>
      <c r="D5456" s="3"/>
      <c r="E5456" s="3"/>
      <c r="F5456" s="3"/>
      <c r="G5456" s="3"/>
    </row>
    <row r="5457" spans="1:7" x14ac:dyDescent="0.2">
      <c r="A5457" s="3"/>
      <c r="B5457" s="3"/>
      <c r="C5457" s="3"/>
      <c r="D5457" s="3"/>
      <c r="E5457" s="3"/>
      <c r="F5457" s="3"/>
      <c r="G5457" s="3"/>
    </row>
    <row r="5458" spans="1:7" x14ac:dyDescent="0.2">
      <c r="A5458" s="3"/>
      <c r="B5458" s="3"/>
      <c r="C5458" s="3"/>
      <c r="D5458" s="3"/>
      <c r="E5458" s="3"/>
      <c r="F5458" s="3"/>
      <c r="G5458" s="3"/>
    </row>
    <row r="5459" spans="1:7" x14ac:dyDescent="0.2">
      <c r="A5459" s="3"/>
      <c r="B5459" s="3"/>
      <c r="C5459" s="3"/>
      <c r="D5459" s="3"/>
      <c r="E5459" s="3"/>
      <c r="F5459" s="3"/>
      <c r="G5459" s="3"/>
    </row>
    <row r="5460" spans="1:7" x14ac:dyDescent="0.2">
      <c r="A5460" s="3"/>
      <c r="B5460" s="3"/>
      <c r="C5460" s="3"/>
      <c r="D5460" s="3"/>
      <c r="E5460" s="3"/>
      <c r="F5460" s="3"/>
      <c r="G5460" s="3"/>
    </row>
    <row r="5461" spans="1:7" x14ac:dyDescent="0.2">
      <c r="A5461" s="3"/>
      <c r="B5461" s="3"/>
      <c r="C5461" s="3"/>
      <c r="D5461" s="3"/>
      <c r="E5461" s="3"/>
      <c r="F5461" s="3"/>
      <c r="G5461" s="3"/>
    </row>
    <row r="5462" spans="1:7" x14ac:dyDescent="0.2">
      <c r="A5462" s="3"/>
      <c r="B5462" s="3"/>
      <c r="C5462" s="3"/>
      <c r="D5462" s="3"/>
      <c r="E5462" s="3"/>
      <c r="F5462" s="3"/>
      <c r="G5462" s="3"/>
    </row>
    <row r="5463" spans="1:7" x14ac:dyDescent="0.2">
      <c r="A5463" s="3"/>
      <c r="B5463" s="3"/>
      <c r="C5463" s="3"/>
      <c r="D5463" s="3"/>
      <c r="E5463" s="3"/>
      <c r="F5463" s="3"/>
      <c r="G5463" s="3"/>
    </row>
    <row r="5464" spans="1:7" x14ac:dyDescent="0.2">
      <c r="A5464" s="3"/>
      <c r="B5464" s="3"/>
      <c r="C5464" s="3"/>
      <c r="D5464" s="3"/>
      <c r="E5464" s="3"/>
      <c r="F5464" s="3"/>
      <c r="G5464" s="3"/>
    </row>
    <row r="5465" spans="1:7" x14ac:dyDescent="0.2">
      <c r="A5465" s="3"/>
      <c r="B5465" s="3"/>
      <c r="C5465" s="3"/>
      <c r="D5465" s="3"/>
      <c r="E5465" s="3"/>
      <c r="F5465" s="3"/>
      <c r="G5465" s="3"/>
    </row>
    <row r="5466" spans="1:7" x14ac:dyDescent="0.2">
      <c r="A5466" s="3"/>
      <c r="B5466" s="3"/>
      <c r="C5466" s="3"/>
      <c r="D5466" s="3"/>
      <c r="E5466" s="3"/>
      <c r="F5466" s="3"/>
      <c r="G5466" s="3"/>
    </row>
    <row r="5467" spans="1:7" x14ac:dyDescent="0.2">
      <c r="A5467" s="3"/>
      <c r="B5467" s="3"/>
      <c r="C5467" s="3"/>
      <c r="D5467" s="3"/>
      <c r="E5467" s="3"/>
      <c r="F5467" s="3"/>
      <c r="G5467" s="3"/>
    </row>
    <row r="5468" spans="1:7" x14ac:dyDescent="0.2">
      <c r="A5468" s="3"/>
      <c r="B5468" s="3"/>
      <c r="C5468" s="3"/>
      <c r="D5468" s="3"/>
      <c r="E5468" s="3"/>
      <c r="F5468" s="3"/>
      <c r="G5468" s="3"/>
    </row>
    <row r="5469" spans="1:7" x14ac:dyDescent="0.2">
      <c r="A5469" s="3"/>
      <c r="B5469" s="3"/>
      <c r="C5469" s="3"/>
      <c r="D5469" s="3"/>
      <c r="E5469" s="3"/>
      <c r="F5469" s="3"/>
      <c r="G5469" s="3"/>
    </row>
    <row r="5470" spans="1:7" x14ac:dyDescent="0.2">
      <c r="A5470" s="3"/>
      <c r="B5470" s="3"/>
      <c r="C5470" s="3"/>
      <c r="D5470" s="3"/>
      <c r="E5470" s="3"/>
      <c r="F5470" s="3"/>
      <c r="G5470" s="3"/>
    </row>
    <row r="5471" spans="1:7" x14ac:dyDescent="0.2">
      <c r="A5471" s="3"/>
      <c r="B5471" s="3"/>
      <c r="C5471" s="3"/>
      <c r="D5471" s="3"/>
      <c r="E5471" s="3"/>
      <c r="F5471" s="3"/>
      <c r="G5471" s="3"/>
    </row>
    <row r="5472" spans="1:7" x14ac:dyDescent="0.2">
      <c r="A5472" s="3"/>
      <c r="B5472" s="3"/>
      <c r="C5472" s="3"/>
      <c r="D5472" s="3"/>
      <c r="E5472" s="3"/>
      <c r="F5472" s="3"/>
      <c r="G5472" s="3"/>
    </row>
    <row r="5473" spans="1:7" x14ac:dyDescent="0.2">
      <c r="A5473" s="3"/>
      <c r="B5473" s="3"/>
      <c r="C5473" s="3"/>
      <c r="D5473" s="3"/>
      <c r="E5473" s="3"/>
      <c r="F5473" s="3"/>
      <c r="G5473" s="3"/>
    </row>
    <row r="5474" spans="1:7" x14ac:dyDescent="0.2">
      <c r="A5474" s="3"/>
      <c r="B5474" s="3"/>
      <c r="C5474" s="3"/>
      <c r="D5474" s="3"/>
      <c r="E5474" s="3"/>
      <c r="F5474" s="3"/>
      <c r="G5474" s="3"/>
    </row>
    <row r="5475" spans="1:7" x14ac:dyDescent="0.2">
      <c r="A5475" s="3"/>
      <c r="B5475" s="3"/>
      <c r="C5475" s="3"/>
      <c r="D5475" s="3"/>
      <c r="E5475" s="3"/>
      <c r="F5475" s="3"/>
      <c r="G5475" s="3"/>
    </row>
    <row r="5476" spans="1:7" x14ac:dyDescent="0.2">
      <c r="A5476" s="3"/>
      <c r="B5476" s="3"/>
      <c r="C5476" s="3"/>
      <c r="D5476" s="3"/>
      <c r="E5476" s="3"/>
      <c r="F5476" s="3"/>
      <c r="G5476" s="3"/>
    </row>
    <row r="5477" spans="1:7" x14ac:dyDescent="0.2">
      <c r="A5477" s="3"/>
      <c r="B5477" s="3"/>
      <c r="C5477" s="3"/>
      <c r="D5477" s="3"/>
      <c r="E5477" s="3"/>
      <c r="F5477" s="3"/>
      <c r="G5477" s="3"/>
    </row>
    <row r="5478" spans="1:7" x14ac:dyDescent="0.2">
      <c r="A5478" s="3"/>
      <c r="B5478" s="3"/>
      <c r="C5478" s="3"/>
      <c r="D5478" s="3"/>
      <c r="E5478" s="3"/>
      <c r="F5478" s="3"/>
      <c r="G5478" s="3"/>
    </row>
    <row r="5479" spans="1:7" x14ac:dyDescent="0.2">
      <c r="A5479" s="3"/>
      <c r="B5479" s="3"/>
      <c r="C5479" s="3"/>
      <c r="D5479" s="3"/>
      <c r="E5479" s="3"/>
      <c r="F5479" s="3"/>
      <c r="G5479" s="3"/>
    </row>
    <row r="5480" spans="1:7" x14ac:dyDescent="0.2">
      <c r="A5480" s="3"/>
      <c r="B5480" s="3"/>
      <c r="C5480" s="3"/>
      <c r="D5480" s="3"/>
      <c r="E5480" s="3"/>
      <c r="F5480" s="3"/>
      <c r="G5480" s="3"/>
    </row>
    <row r="5481" spans="1:7" x14ac:dyDescent="0.2">
      <c r="A5481" s="3"/>
      <c r="B5481" s="3"/>
      <c r="C5481" s="3"/>
      <c r="D5481" s="3"/>
      <c r="E5481" s="3"/>
      <c r="F5481" s="3"/>
      <c r="G5481" s="3"/>
    </row>
    <row r="5482" spans="1:7" x14ac:dyDescent="0.2">
      <c r="A5482" s="3"/>
      <c r="B5482" s="3"/>
      <c r="C5482" s="3"/>
      <c r="D5482" s="3"/>
      <c r="E5482" s="3"/>
      <c r="F5482" s="3"/>
      <c r="G5482" s="3"/>
    </row>
    <row r="5483" spans="1:7" x14ac:dyDescent="0.2">
      <c r="A5483" s="3"/>
      <c r="B5483" s="3"/>
      <c r="C5483" s="3"/>
      <c r="D5483" s="3"/>
      <c r="E5483" s="3"/>
      <c r="F5483" s="3"/>
      <c r="G5483" s="3"/>
    </row>
    <row r="5484" spans="1:7" x14ac:dyDescent="0.2">
      <c r="A5484" s="3"/>
      <c r="B5484" s="3"/>
      <c r="C5484" s="3"/>
      <c r="D5484" s="3"/>
      <c r="E5484" s="3"/>
      <c r="F5484" s="3"/>
      <c r="G5484" s="3"/>
    </row>
    <row r="5485" spans="1:7" x14ac:dyDescent="0.2">
      <c r="A5485" s="3"/>
      <c r="B5485" s="3"/>
      <c r="C5485" s="3"/>
      <c r="D5485" s="3"/>
      <c r="E5485" s="3"/>
      <c r="F5485" s="3"/>
      <c r="G5485" s="3"/>
    </row>
    <row r="5486" spans="1:7" x14ac:dyDescent="0.2">
      <c r="A5486" s="3"/>
      <c r="B5486" s="3"/>
      <c r="C5486" s="3"/>
      <c r="D5486" s="3"/>
      <c r="E5486" s="3"/>
      <c r="F5486" s="3"/>
      <c r="G5486" s="3"/>
    </row>
    <row r="5487" spans="1:7" x14ac:dyDescent="0.2">
      <c r="A5487" s="3"/>
      <c r="B5487" s="3"/>
      <c r="C5487" s="3"/>
      <c r="D5487" s="3"/>
      <c r="E5487" s="3"/>
      <c r="F5487" s="3"/>
      <c r="G5487" s="3"/>
    </row>
    <row r="5488" spans="1:7" x14ac:dyDescent="0.2">
      <c r="A5488" s="3"/>
      <c r="B5488" s="3"/>
      <c r="C5488" s="3"/>
      <c r="D5488" s="3"/>
      <c r="E5488" s="3"/>
      <c r="F5488" s="3"/>
      <c r="G5488" s="3"/>
    </row>
    <row r="5489" spans="1:7" x14ac:dyDescent="0.2">
      <c r="A5489" s="3"/>
      <c r="B5489" s="3"/>
      <c r="C5489" s="3"/>
      <c r="D5489" s="3"/>
      <c r="E5489" s="3"/>
      <c r="F5489" s="3"/>
      <c r="G5489" s="3"/>
    </row>
    <row r="5490" spans="1:7" x14ac:dyDescent="0.2">
      <c r="A5490" s="3"/>
      <c r="B5490" s="3"/>
      <c r="C5490" s="3"/>
      <c r="D5490" s="3"/>
      <c r="E5490" s="3"/>
      <c r="F5490" s="3"/>
      <c r="G5490" s="3"/>
    </row>
    <row r="5491" spans="1:7" x14ac:dyDescent="0.2">
      <c r="A5491" s="3"/>
      <c r="B5491" s="3"/>
      <c r="C5491" s="3"/>
      <c r="D5491" s="3"/>
      <c r="E5491" s="3"/>
      <c r="F5491" s="3"/>
      <c r="G5491" s="3"/>
    </row>
    <row r="5492" spans="1:7" x14ac:dyDescent="0.2">
      <c r="A5492" s="3"/>
      <c r="B5492" s="3"/>
      <c r="C5492" s="3"/>
      <c r="D5492" s="3"/>
      <c r="E5492" s="3"/>
      <c r="F5492" s="3"/>
      <c r="G5492" s="3"/>
    </row>
    <row r="5493" spans="1:7" x14ac:dyDescent="0.2">
      <c r="A5493" s="3"/>
      <c r="B5493" s="3"/>
      <c r="C5493" s="3"/>
      <c r="D5493" s="3"/>
      <c r="E5493" s="3"/>
      <c r="F5493" s="3"/>
      <c r="G5493" s="3"/>
    </row>
    <row r="5494" spans="1:7" x14ac:dyDescent="0.2">
      <c r="A5494" s="3"/>
      <c r="B5494" s="3"/>
      <c r="C5494" s="3"/>
      <c r="D5494" s="3"/>
      <c r="E5494" s="3"/>
      <c r="F5494" s="3"/>
      <c r="G5494" s="3"/>
    </row>
    <row r="5495" spans="1:7" x14ac:dyDescent="0.2">
      <c r="A5495" s="3"/>
      <c r="B5495" s="3"/>
      <c r="C5495" s="3"/>
      <c r="D5495" s="3"/>
      <c r="E5495" s="3"/>
      <c r="F5495" s="3"/>
      <c r="G5495" s="3"/>
    </row>
    <row r="5496" spans="1:7" x14ac:dyDescent="0.2">
      <c r="A5496" s="3"/>
      <c r="B5496" s="3"/>
      <c r="C5496" s="3"/>
      <c r="D5496" s="3"/>
      <c r="E5496" s="3"/>
      <c r="F5496" s="3"/>
      <c r="G5496" s="3"/>
    </row>
    <row r="5497" spans="1:7" x14ac:dyDescent="0.2">
      <c r="A5497" s="3"/>
      <c r="B5497" s="3"/>
      <c r="C5497" s="3"/>
      <c r="D5497" s="3"/>
      <c r="E5497" s="3"/>
      <c r="F5497" s="3"/>
      <c r="G5497" s="3"/>
    </row>
    <row r="5498" spans="1:7" x14ac:dyDescent="0.2">
      <c r="A5498" s="3"/>
      <c r="B5498" s="3"/>
      <c r="C5498" s="3"/>
      <c r="D5498" s="3"/>
      <c r="E5498" s="3"/>
      <c r="F5498" s="3"/>
      <c r="G5498" s="3"/>
    </row>
    <row r="5499" spans="1:7" x14ac:dyDescent="0.2">
      <c r="A5499" s="3"/>
      <c r="B5499" s="3"/>
      <c r="C5499" s="3"/>
      <c r="D5499" s="3"/>
      <c r="E5499" s="3"/>
      <c r="F5499" s="3"/>
      <c r="G5499" s="3"/>
    </row>
    <row r="5500" spans="1:7" x14ac:dyDescent="0.2">
      <c r="A5500" s="3"/>
      <c r="B5500" s="3"/>
      <c r="C5500" s="3"/>
      <c r="D5500" s="3"/>
      <c r="E5500" s="3"/>
      <c r="F5500" s="3"/>
      <c r="G5500" s="3"/>
    </row>
    <row r="5501" spans="1:7" x14ac:dyDescent="0.2">
      <c r="A5501" s="3"/>
      <c r="B5501" s="3"/>
      <c r="C5501" s="3"/>
      <c r="D5501" s="3"/>
      <c r="E5501" s="3"/>
      <c r="F5501" s="3"/>
      <c r="G5501" s="3"/>
    </row>
    <row r="5502" spans="1:7" x14ac:dyDescent="0.2">
      <c r="A5502" s="3"/>
      <c r="B5502" s="3"/>
      <c r="C5502" s="3"/>
      <c r="D5502" s="3"/>
      <c r="E5502" s="3"/>
      <c r="F5502" s="3"/>
      <c r="G5502" s="3"/>
    </row>
    <row r="5503" spans="1:7" x14ac:dyDescent="0.2">
      <c r="A5503" s="3"/>
      <c r="B5503" s="3"/>
      <c r="C5503" s="3"/>
      <c r="D5503" s="3"/>
      <c r="E5503" s="3"/>
      <c r="F5503" s="3"/>
      <c r="G5503" s="3"/>
    </row>
    <row r="5504" spans="1:7" x14ac:dyDescent="0.2">
      <c r="A5504" s="3"/>
      <c r="B5504" s="3"/>
      <c r="C5504" s="3"/>
      <c r="D5504" s="3"/>
      <c r="E5504" s="3"/>
      <c r="F5504" s="3"/>
      <c r="G5504" s="3"/>
    </row>
    <row r="5505" spans="1:7" x14ac:dyDescent="0.2">
      <c r="A5505" s="3"/>
      <c r="B5505" s="3"/>
      <c r="C5505" s="3"/>
      <c r="D5505" s="3"/>
      <c r="E5505" s="3"/>
      <c r="F5505" s="3"/>
      <c r="G5505" s="3"/>
    </row>
    <row r="5506" spans="1:7" x14ac:dyDescent="0.2">
      <c r="A5506" s="3"/>
      <c r="B5506" s="3"/>
      <c r="C5506" s="3"/>
      <c r="D5506" s="3"/>
      <c r="E5506" s="3"/>
      <c r="F5506" s="3"/>
      <c r="G5506" s="3"/>
    </row>
    <row r="5507" spans="1:7" x14ac:dyDescent="0.2">
      <c r="A5507" s="3"/>
      <c r="B5507" s="3"/>
      <c r="C5507" s="3"/>
      <c r="D5507" s="3"/>
      <c r="E5507" s="3"/>
      <c r="F5507" s="3"/>
      <c r="G5507" s="3"/>
    </row>
    <row r="5508" spans="1:7" x14ac:dyDescent="0.2">
      <c r="A5508" s="3"/>
      <c r="B5508" s="3"/>
      <c r="C5508" s="3"/>
      <c r="D5508" s="3"/>
      <c r="E5508" s="3"/>
      <c r="F5508" s="3"/>
      <c r="G5508" s="3"/>
    </row>
    <row r="5509" spans="1:7" x14ac:dyDescent="0.2">
      <c r="A5509" s="3"/>
      <c r="B5509" s="3"/>
      <c r="C5509" s="3"/>
      <c r="D5509" s="3"/>
      <c r="E5509" s="3"/>
      <c r="F5509" s="3"/>
      <c r="G5509" s="3"/>
    </row>
    <row r="5510" spans="1:7" x14ac:dyDescent="0.2">
      <c r="A5510" s="3"/>
      <c r="B5510" s="3"/>
      <c r="C5510" s="3"/>
      <c r="D5510" s="3"/>
      <c r="E5510" s="3"/>
      <c r="F5510" s="3"/>
      <c r="G5510" s="3"/>
    </row>
    <row r="5511" spans="1:7" x14ac:dyDescent="0.2">
      <c r="A5511" s="3"/>
      <c r="B5511" s="3"/>
      <c r="C5511" s="3"/>
      <c r="D5511" s="3"/>
      <c r="E5511" s="3"/>
      <c r="F5511" s="3"/>
      <c r="G5511" s="3"/>
    </row>
    <row r="5512" spans="1:7" x14ac:dyDescent="0.2">
      <c r="A5512" s="3"/>
      <c r="B5512" s="3"/>
      <c r="C5512" s="3"/>
      <c r="D5512" s="3"/>
      <c r="E5512" s="3"/>
      <c r="F5512" s="3"/>
      <c r="G5512" s="3"/>
    </row>
    <row r="5513" spans="1:7" x14ac:dyDescent="0.2">
      <c r="A5513" s="3"/>
      <c r="B5513" s="3"/>
      <c r="C5513" s="3"/>
      <c r="D5513" s="3"/>
      <c r="E5513" s="3"/>
      <c r="F5513" s="3"/>
      <c r="G5513" s="3"/>
    </row>
    <row r="5514" spans="1:7" x14ac:dyDescent="0.2">
      <c r="A5514" s="3"/>
      <c r="B5514" s="3"/>
      <c r="C5514" s="3"/>
      <c r="D5514" s="3"/>
      <c r="E5514" s="3"/>
      <c r="F5514" s="3"/>
      <c r="G5514" s="3"/>
    </row>
    <row r="5515" spans="1:7" x14ac:dyDescent="0.2">
      <c r="A5515" s="3"/>
      <c r="B5515" s="3"/>
      <c r="C5515" s="3"/>
      <c r="D5515" s="3"/>
      <c r="E5515" s="3"/>
      <c r="F5515" s="3"/>
      <c r="G5515" s="3"/>
    </row>
    <row r="5516" spans="1:7" x14ac:dyDescent="0.2">
      <c r="A5516" s="3"/>
      <c r="B5516" s="3"/>
      <c r="C5516" s="3"/>
      <c r="D5516" s="3"/>
      <c r="E5516" s="3"/>
      <c r="F5516" s="3"/>
      <c r="G5516" s="3"/>
    </row>
    <row r="5517" spans="1:7" x14ac:dyDescent="0.2">
      <c r="A5517" s="3"/>
      <c r="B5517" s="3"/>
      <c r="C5517" s="3"/>
      <c r="D5517" s="3"/>
      <c r="E5517" s="3"/>
      <c r="F5517" s="3"/>
      <c r="G5517" s="3"/>
    </row>
    <row r="5518" spans="1:7" x14ac:dyDescent="0.2">
      <c r="A5518" s="3"/>
      <c r="B5518" s="3"/>
      <c r="C5518" s="3"/>
      <c r="D5518" s="3"/>
      <c r="E5518" s="3"/>
      <c r="F5518" s="3"/>
      <c r="G5518" s="3"/>
    </row>
    <row r="5519" spans="1:7" x14ac:dyDescent="0.2">
      <c r="A5519" s="3"/>
      <c r="B5519" s="3"/>
      <c r="C5519" s="3"/>
      <c r="D5519" s="3"/>
      <c r="E5519" s="3"/>
      <c r="F5519" s="3"/>
      <c r="G5519" s="3"/>
    </row>
    <row r="5520" spans="1:7" x14ac:dyDescent="0.2">
      <c r="A5520" s="3"/>
      <c r="B5520" s="3"/>
      <c r="C5520" s="3"/>
      <c r="D5520" s="3"/>
      <c r="E5520" s="3"/>
      <c r="F5520" s="3"/>
      <c r="G5520" s="3"/>
    </row>
    <row r="5521" spans="1:7" x14ac:dyDescent="0.2">
      <c r="A5521" s="3"/>
      <c r="B5521" s="3"/>
      <c r="C5521" s="3"/>
      <c r="D5521" s="3"/>
      <c r="E5521" s="3"/>
      <c r="F5521" s="3"/>
      <c r="G5521" s="3"/>
    </row>
    <row r="5522" spans="1:7" x14ac:dyDescent="0.2">
      <c r="A5522" s="3"/>
      <c r="B5522" s="3"/>
      <c r="C5522" s="3"/>
      <c r="D5522" s="3"/>
      <c r="E5522" s="3"/>
      <c r="F5522" s="3"/>
      <c r="G5522" s="3"/>
    </row>
    <row r="5523" spans="1:7" x14ac:dyDescent="0.2">
      <c r="A5523" s="3"/>
      <c r="B5523" s="3"/>
      <c r="C5523" s="3"/>
      <c r="D5523" s="3"/>
      <c r="E5523" s="3"/>
      <c r="F5523" s="3"/>
      <c r="G5523" s="3"/>
    </row>
    <row r="5524" spans="1:7" x14ac:dyDescent="0.2">
      <c r="A5524" s="3"/>
      <c r="B5524" s="3"/>
      <c r="C5524" s="3"/>
      <c r="D5524" s="3"/>
      <c r="E5524" s="3"/>
      <c r="F5524" s="3"/>
      <c r="G5524" s="3"/>
    </row>
    <row r="5525" spans="1:7" x14ac:dyDescent="0.2">
      <c r="A5525" s="3"/>
      <c r="B5525" s="3"/>
      <c r="C5525" s="3"/>
      <c r="D5525" s="3"/>
      <c r="E5525" s="3"/>
      <c r="F5525" s="3"/>
      <c r="G5525" s="3"/>
    </row>
    <row r="5526" spans="1:7" x14ac:dyDescent="0.2">
      <c r="A5526" s="3"/>
      <c r="B5526" s="3"/>
      <c r="C5526" s="3"/>
      <c r="D5526" s="3"/>
      <c r="E5526" s="3"/>
      <c r="F5526" s="3"/>
      <c r="G5526" s="3"/>
    </row>
    <row r="5527" spans="1:7" x14ac:dyDescent="0.2">
      <c r="A5527" s="3"/>
      <c r="B5527" s="3"/>
      <c r="C5527" s="3"/>
      <c r="D5527" s="3"/>
      <c r="E5527" s="3"/>
      <c r="F5527" s="3"/>
      <c r="G5527" s="3"/>
    </row>
    <row r="5528" spans="1:7" x14ac:dyDescent="0.2">
      <c r="A5528" s="3"/>
      <c r="B5528" s="3"/>
      <c r="C5528" s="3"/>
      <c r="D5528" s="3"/>
      <c r="E5528" s="3"/>
      <c r="F5528" s="3"/>
      <c r="G5528" s="3"/>
    </row>
    <row r="5529" spans="1:7" x14ac:dyDescent="0.2">
      <c r="A5529" s="3"/>
      <c r="B5529" s="3"/>
      <c r="C5529" s="3"/>
      <c r="D5529" s="3"/>
      <c r="E5529" s="3"/>
      <c r="F5529" s="3"/>
      <c r="G5529" s="3"/>
    </row>
    <row r="5530" spans="1:7" x14ac:dyDescent="0.2">
      <c r="A5530" s="3"/>
      <c r="B5530" s="3"/>
      <c r="C5530" s="3"/>
      <c r="D5530" s="3"/>
      <c r="E5530" s="3"/>
      <c r="F5530" s="3"/>
      <c r="G5530" s="3"/>
    </row>
    <row r="5531" spans="1:7" x14ac:dyDescent="0.2">
      <c r="A5531" s="3"/>
      <c r="B5531" s="3"/>
      <c r="C5531" s="3"/>
      <c r="D5531" s="3"/>
      <c r="E5531" s="3"/>
      <c r="F5531" s="3"/>
      <c r="G5531" s="3"/>
    </row>
    <row r="5532" spans="1:7" x14ac:dyDescent="0.2">
      <c r="A5532" s="3"/>
      <c r="B5532" s="3"/>
      <c r="C5532" s="3"/>
      <c r="D5532" s="3"/>
      <c r="E5532" s="3"/>
      <c r="F5532" s="3"/>
      <c r="G5532" s="3"/>
    </row>
    <row r="5533" spans="1:7" x14ac:dyDescent="0.2">
      <c r="A5533" s="3"/>
      <c r="B5533" s="3"/>
      <c r="C5533" s="3"/>
      <c r="D5533" s="3"/>
      <c r="E5533" s="3"/>
      <c r="F5533" s="3"/>
      <c r="G5533" s="3"/>
    </row>
    <row r="5534" spans="1:7" x14ac:dyDescent="0.2">
      <c r="A5534" s="3"/>
      <c r="B5534" s="3"/>
      <c r="C5534" s="3"/>
      <c r="D5534" s="3"/>
      <c r="E5534" s="3"/>
      <c r="F5534" s="3"/>
      <c r="G5534" s="3"/>
    </row>
    <row r="5535" spans="1:7" x14ac:dyDescent="0.2">
      <c r="A5535" s="3"/>
      <c r="B5535" s="3"/>
      <c r="C5535" s="3"/>
      <c r="D5535" s="3"/>
      <c r="E5535" s="3"/>
      <c r="F5535" s="3"/>
      <c r="G5535" s="3"/>
    </row>
    <row r="5536" spans="1:7" x14ac:dyDescent="0.2">
      <c r="A5536" s="3"/>
      <c r="B5536" s="3"/>
      <c r="C5536" s="3"/>
      <c r="D5536" s="3"/>
      <c r="E5536" s="3"/>
      <c r="F5536" s="3"/>
      <c r="G5536" s="3"/>
    </row>
    <row r="5537" spans="1:7" x14ac:dyDescent="0.2">
      <c r="A5537" s="3"/>
      <c r="B5537" s="3"/>
      <c r="C5537" s="3"/>
      <c r="D5537" s="3"/>
      <c r="E5537" s="3"/>
      <c r="F5537" s="3"/>
      <c r="G5537" s="3"/>
    </row>
    <row r="5538" spans="1:7" x14ac:dyDescent="0.2">
      <c r="A5538" s="3"/>
      <c r="B5538" s="3"/>
      <c r="C5538" s="3"/>
      <c r="D5538" s="3"/>
      <c r="E5538" s="3"/>
      <c r="F5538" s="3"/>
      <c r="G5538" s="3"/>
    </row>
    <row r="5539" spans="1:7" x14ac:dyDescent="0.2">
      <c r="A5539" s="3"/>
      <c r="B5539" s="3"/>
      <c r="C5539" s="3"/>
      <c r="D5539" s="3"/>
      <c r="E5539" s="3"/>
      <c r="F5539" s="3"/>
      <c r="G5539" s="3"/>
    </row>
    <row r="5540" spans="1:7" x14ac:dyDescent="0.2">
      <c r="A5540" s="3"/>
      <c r="B5540" s="3"/>
      <c r="C5540" s="3"/>
      <c r="D5540" s="3"/>
      <c r="E5540" s="3"/>
      <c r="F5540" s="3"/>
      <c r="G5540" s="3"/>
    </row>
    <row r="5541" spans="1:7" x14ac:dyDescent="0.2">
      <c r="A5541" s="3"/>
      <c r="B5541" s="3"/>
      <c r="C5541" s="3"/>
      <c r="D5541" s="3"/>
      <c r="E5541" s="3"/>
      <c r="F5541" s="3"/>
      <c r="G5541" s="3"/>
    </row>
    <row r="5542" spans="1:7" x14ac:dyDescent="0.2">
      <c r="A5542" s="3"/>
      <c r="B5542" s="3"/>
      <c r="C5542" s="3"/>
      <c r="D5542" s="3"/>
      <c r="E5542" s="3"/>
      <c r="F5542" s="3"/>
      <c r="G5542" s="3"/>
    </row>
    <row r="5543" spans="1:7" x14ac:dyDescent="0.2">
      <c r="A5543" s="3"/>
      <c r="B5543" s="3"/>
      <c r="C5543" s="3"/>
      <c r="D5543" s="3"/>
      <c r="E5543" s="3"/>
      <c r="F5543" s="3"/>
      <c r="G5543" s="3"/>
    </row>
    <row r="5544" spans="1:7" x14ac:dyDescent="0.2">
      <c r="A5544" s="3"/>
      <c r="B5544" s="3"/>
      <c r="C5544" s="3"/>
      <c r="D5544" s="3"/>
      <c r="E5544" s="3"/>
      <c r="F5544" s="3"/>
      <c r="G5544" s="3"/>
    </row>
    <row r="5545" spans="1:7" x14ac:dyDescent="0.2">
      <c r="A5545" s="3"/>
      <c r="B5545" s="3"/>
      <c r="C5545" s="3"/>
      <c r="D5545" s="3"/>
      <c r="E5545" s="3"/>
      <c r="F5545" s="3"/>
      <c r="G5545" s="3"/>
    </row>
    <row r="5546" spans="1:7" x14ac:dyDescent="0.2">
      <c r="A5546" s="3"/>
      <c r="B5546" s="3"/>
      <c r="C5546" s="3"/>
      <c r="D5546" s="3"/>
      <c r="E5546" s="3"/>
      <c r="F5546" s="3"/>
      <c r="G5546" s="3"/>
    </row>
    <row r="5547" spans="1:7" x14ac:dyDescent="0.2">
      <c r="A5547" s="3"/>
      <c r="B5547" s="3"/>
      <c r="C5547" s="3"/>
      <c r="D5547" s="3"/>
      <c r="E5547" s="3"/>
      <c r="F5547" s="3"/>
      <c r="G5547" s="3"/>
    </row>
    <row r="5548" spans="1:7" x14ac:dyDescent="0.2">
      <c r="A5548" s="3"/>
      <c r="B5548" s="3"/>
      <c r="C5548" s="3"/>
      <c r="D5548" s="3"/>
      <c r="E5548" s="3"/>
      <c r="F5548" s="3"/>
      <c r="G5548" s="3"/>
    </row>
    <row r="5549" spans="1:7" x14ac:dyDescent="0.2">
      <c r="A5549" s="3"/>
      <c r="B5549" s="3"/>
      <c r="C5549" s="3"/>
      <c r="D5549" s="3"/>
      <c r="E5549" s="3"/>
      <c r="F5549" s="3"/>
      <c r="G5549" s="3"/>
    </row>
    <row r="5550" spans="1:7" x14ac:dyDescent="0.2">
      <c r="A5550" s="3"/>
      <c r="B5550" s="3"/>
      <c r="C5550" s="3"/>
      <c r="D5550" s="3"/>
      <c r="E5550" s="3"/>
      <c r="F5550" s="3"/>
      <c r="G5550" s="3"/>
    </row>
    <row r="5551" spans="1:7" x14ac:dyDescent="0.2">
      <c r="A5551" s="3"/>
      <c r="B5551" s="3"/>
      <c r="C5551" s="3"/>
      <c r="D5551" s="3"/>
      <c r="E5551" s="3"/>
      <c r="F5551" s="3"/>
      <c r="G5551" s="3"/>
    </row>
    <row r="5552" spans="1:7" x14ac:dyDescent="0.2">
      <c r="A5552" s="3"/>
      <c r="B5552" s="3"/>
      <c r="C5552" s="3"/>
      <c r="D5552" s="3"/>
      <c r="E5552" s="3"/>
      <c r="F5552" s="3"/>
      <c r="G5552" s="3"/>
    </row>
    <row r="5553" spans="1:7" x14ac:dyDescent="0.2">
      <c r="A5553" s="3"/>
      <c r="B5553" s="3"/>
      <c r="C5553" s="3"/>
      <c r="D5553" s="3"/>
      <c r="E5553" s="3"/>
      <c r="F5553" s="3"/>
      <c r="G5553" s="3"/>
    </row>
    <row r="5554" spans="1:7" x14ac:dyDescent="0.2">
      <c r="A5554" s="3"/>
      <c r="B5554" s="3"/>
      <c r="C5554" s="3"/>
      <c r="D5554" s="3"/>
      <c r="E5554" s="3"/>
      <c r="F5554" s="3"/>
      <c r="G5554" s="3"/>
    </row>
    <row r="5555" spans="1:7" x14ac:dyDescent="0.2">
      <c r="A5555" s="3"/>
      <c r="B5555" s="3"/>
      <c r="C5555" s="3"/>
      <c r="D5555" s="3"/>
      <c r="E5555" s="3"/>
      <c r="F5555" s="3"/>
      <c r="G5555" s="3"/>
    </row>
    <row r="5556" spans="1:7" x14ac:dyDescent="0.2">
      <c r="A5556" s="3"/>
      <c r="B5556" s="3"/>
      <c r="C5556" s="3"/>
      <c r="D5556" s="3"/>
      <c r="E5556" s="3"/>
      <c r="F5556" s="3"/>
      <c r="G5556" s="3"/>
    </row>
    <row r="5557" spans="1:7" x14ac:dyDescent="0.2">
      <c r="A5557" s="3"/>
      <c r="B5557" s="3"/>
      <c r="C5557" s="3"/>
      <c r="D5557" s="3"/>
      <c r="E5557" s="3"/>
      <c r="F5557" s="3"/>
      <c r="G5557" s="3"/>
    </row>
    <row r="5558" spans="1:7" x14ac:dyDescent="0.2">
      <c r="A5558" s="3"/>
      <c r="B5558" s="3"/>
      <c r="C5558" s="3"/>
      <c r="D5558" s="3"/>
      <c r="E5558" s="3"/>
      <c r="F5558" s="3"/>
      <c r="G5558" s="3"/>
    </row>
    <row r="5559" spans="1:7" x14ac:dyDescent="0.2">
      <c r="A5559" s="3"/>
      <c r="B5559" s="3"/>
      <c r="C5559" s="3"/>
      <c r="D5559" s="3"/>
      <c r="E5559" s="3"/>
      <c r="F5559" s="3"/>
      <c r="G5559" s="3"/>
    </row>
    <row r="5560" spans="1:7" x14ac:dyDescent="0.2">
      <c r="A5560" s="3"/>
      <c r="B5560" s="3"/>
      <c r="C5560" s="3"/>
      <c r="D5560" s="3"/>
      <c r="E5560" s="3"/>
      <c r="F5560" s="3"/>
      <c r="G5560" s="3"/>
    </row>
    <row r="5561" spans="1:7" x14ac:dyDescent="0.2">
      <c r="A5561" s="3"/>
      <c r="B5561" s="3"/>
      <c r="C5561" s="3"/>
      <c r="D5561" s="3"/>
      <c r="E5561" s="3"/>
      <c r="F5561" s="3"/>
      <c r="G5561" s="3"/>
    </row>
    <row r="5562" spans="1:7" x14ac:dyDescent="0.2">
      <c r="A5562" s="3"/>
      <c r="B5562" s="3"/>
      <c r="C5562" s="3"/>
      <c r="D5562" s="3"/>
      <c r="E5562" s="3"/>
      <c r="F5562" s="3"/>
      <c r="G5562" s="3"/>
    </row>
    <row r="5563" spans="1:7" x14ac:dyDescent="0.2">
      <c r="A5563" s="3"/>
      <c r="B5563" s="3"/>
      <c r="C5563" s="3"/>
      <c r="D5563" s="3"/>
      <c r="E5563" s="3"/>
      <c r="F5563" s="3"/>
      <c r="G5563" s="3"/>
    </row>
    <row r="5564" spans="1:7" x14ac:dyDescent="0.2">
      <c r="A5564" s="3"/>
      <c r="B5564" s="3"/>
      <c r="C5564" s="3"/>
      <c r="D5564" s="3"/>
      <c r="E5564" s="3"/>
      <c r="F5564" s="3"/>
      <c r="G5564" s="3"/>
    </row>
    <row r="5565" spans="1:7" x14ac:dyDescent="0.2">
      <c r="A5565" s="3"/>
      <c r="B5565" s="3"/>
      <c r="C5565" s="3"/>
      <c r="D5565" s="3"/>
      <c r="E5565" s="3"/>
      <c r="F5565" s="3"/>
      <c r="G5565" s="3"/>
    </row>
    <row r="5566" spans="1:7" x14ac:dyDescent="0.2">
      <c r="A5566" s="3"/>
      <c r="B5566" s="3"/>
      <c r="C5566" s="3"/>
      <c r="D5566" s="3"/>
      <c r="E5566" s="3"/>
      <c r="F5566" s="3"/>
      <c r="G5566" s="3"/>
    </row>
    <row r="5567" spans="1:7" x14ac:dyDescent="0.2">
      <c r="A5567" s="3"/>
      <c r="B5567" s="3"/>
      <c r="C5567" s="3"/>
      <c r="D5567" s="3"/>
      <c r="E5567" s="3"/>
      <c r="F5567" s="3"/>
      <c r="G5567" s="3"/>
    </row>
    <row r="5568" spans="1:7" x14ac:dyDescent="0.2">
      <c r="A5568" s="3"/>
      <c r="B5568" s="3"/>
      <c r="C5568" s="3"/>
      <c r="D5568" s="3"/>
      <c r="E5568" s="3"/>
      <c r="F5568" s="3"/>
      <c r="G5568" s="3"/>
    </row>
    <row r="5569" spans="1:7" x14ac:dyDescent="0.2">
      <c r="A5569" s="3"/>
      <c r="B5569" s="3"/>
      <c r="C5569" s="3"/>
      <c r="D5569" s="3"/>
      <c r="E5569" s="3"/>
      <c r="F5569" s="3"/>
      <c r="G5569" s="3"/>
    </row>
    <row r="5570" spans="1:7" x14ac:dyDescent="0.2">
      <c r="A5570" s="3"/>
      <c r="B5570" s="3"/>
      <c r="C5570" s="3"/>
      <c r="D5570" s="3"/>
      <c r="E5570" s="3"/>
      <c r="F5570" s="3"/>
      <c r="G5570" s="3"/>
    </row>
    <row r="5571" spans="1:7" x14ac:dyDescent="0.2">
      <c r="A5571" s="3"/>
      <c r="B5571" s="3"/>
      <c r="C5571" s="3"/>
      <c r="D5571" s="3"/>
      <c r="E5571" s="3"/>
      <c r="F5571" s="3"/>
      <c r="G5571" s="3"/>
    </row>
    <row r="5572" spans="1:7" x14ac:dyDescent="0.2">
      <c r="A5572" s="3"/>
      <c r="B5572" s="3"/>
      <c r="C5572" s="3"/>
      <c r="D5572" s="3"/>
      <c r="E5572" s="3"/>
      <c r="F5572" s="3"/>
      <c r="G5572" s="3"/>
    </row>
    <row r="5573" spans="1:7" x14ac:dyDescent="0.2">
      <c r="A5573" s="3"/>
      <c r="B5573" s="3"/>
      <c r="C5573" s="3"/>
      <c r="D5573" s="3"/>
      <c r="E5573" s="3"/>
      <c r="F5573" s="3"/>
      <c r="G5573" s="3"/>
    </row>
    <row r="5574" spans="1:7" x14ac:dyDescent="0.2">
      <c r="A5574" s="3"/>
      <c r="B5574" s="3"/>
      <c r="C5574" s="3"/>
      <c r="D5574" s="3"/>
      <c r="E5574" s="3"/>
      <c r="F5574" s="3"/>
      <c r="G5574" s="3"/>
    </row>
    <row r="5575" spans="1:7" x14ac:dyDescent="0.2">
      <c r="A5575" s="3"/>
      <c r="B5575" s="3"/>
      <c r="C5575" s="3"/>
      <c r="D5575" s="3"/>
      <c r="E5575" s="3"/>
      <c r="F5575" s="3"/>
      <c r="G5575" s="3"/>
    </row>
    <row r="5576" spans="1:7" x14ac:dyDescent="0.2">
      <c r="A5576" s="3"/>
      <c r="B5576" s="3"/>
      <c r="C5576" s="3"/>
      <c r="D5576" s="3"/>
      <c r="E5576" s="3"/>
      <c r="F5576" s="3"/>
      <c r="G5576" s="3"/>
    </row>
    <row r="5577" spans="1:7" x14ac:dyDescent="0.2">
      <c r="A5577" s="3"/>
      <c r="B5577" s="3"/>
      <c r="C5577" s="3"/>
      <c r="D5577" s="3"/>
      <c r="E5577" s="3"/>
      <c r="F5577" s="3"/>
      <c r="G5577" s="3"/>
    </row>
    <row r="5578" spans="1:7" x14ac:dyDescent="0.2">
      <c r="A5578" s="3"/>
      <c r="B5578" s="3"/>
      <c r="C5578" s="3"/>
      <c r="D5578" s="3"/>
      <c r="E5578" s="3"/>
      <c r="F5578" s="3"/>
      <c r="G5578" s="3"/>
    </row>
    <row r="5579" spans="1:7" x14ac:dyDescent="0.2">
      <c r="A5579" s="3"/>
      <c r="B5579" s="3"/>
      <c r="C5579" s="3"/>
      <c r="D5579" s="3"/>
      <c r="E5579" s="3"/>
      <c r="F5579" s="3"/>
      <c r="G5579" s="3"/>
    </row>
    <row r="5580" spans="1:7" x14ac:dyDescent="0.2">
      <c r="A5580" s="3"/>
      <c r="B5580" s="3"/>
      <c r="C5580" s="3"/>
      <c r="D5580" s="3"/>
      <c r="E5580" s="3"/>
      <c r="F5580" s="3"/>
      <c r="G5580" s="3"/>
    </row>
    <row r="5581" spans="1:7" x14ac:dyDescent="0.2">
      <c r="A5581" s="3"/>
      <c r="B5581" s="3"/>
      <c r="C5581" s="3"/>
      <c r="D5581" s="3"/>
      <c r="E5581" s="3"/>
      <c r="F5581" s="3"/>
      <c r="G5581" s="3"/>
    </row>
    <row r="5582" spans="1:7" x14ac:dyDescent="0.2">
      <c r="A5582" s="3"/>
      <c r="B5582" s="3"/>
      <c r="C5582" s="3"/>
      <c r="D5582" s="3"/>
      <c r="E5582" s="3"/>
      <c r="F5582" s="3"/>
      <c r="G5582" s="3"/>
    </row>
    <row r="5583" spans="1:7" x14ac:dyDescent="0.2">
      <c r="A5583" s="3"/>
      <c r="B5583" s="3"/>
      <c r="C5583" s="3"/>
      <c r="D5583" s="3"/>
      <c r="E5583" s="3"/>
      <c r="F5583" s="3"/>
      <c r="G5583" s="3"/>
    </row>
    <row r="5584" spans="1:7" x14ac:dyDescent="0.2">
      <c r="A5584" s="3"/>
      <c r="B5584" s="3"/>
      <c r="C5584" s="3"/>
      <c r="D5584" s="3"/>
      <c r="E5584" s="3"/>
      <c r="F5584" s="3"/>
      <c r="G5584" s="3"/>
    </row>
    <row r="5585" spans="1:7" x14ac:dyDescent="0.2">
      <c r="A5585" s="3"/>
      <c r="B5585" s="3"/>
      <c r="C5585" s="3"/>
      <c r="D5585" s="3"/>
      <c r="E5585" s="3"/>
      <c r="F5585" s="3"/>
      <c r="G5585" s="3"/>
    </row>
    <row r="5586" spans="1:7" x14ac:dyDescent="0.2">
      <c r="A5586" s="3"/>
      <c r="B5586" s="3"/>
      <c r="C5586" s="3"/>
      <c r="D5586" s="3"/>
      <c r="E5586" s="3"/>
      <c r="F5586" s="3"/>
      <c r="G5586" s="3"/>
    </row>
    <row r="5587" spans="1:7" x14ac:dyDescent="0.2">
      <c r="A5587" s="3"/>
      <c r="B5587" s="3"/>
      <c r="C5587" s="3"/>
      <c r="D5587" s="3"/>
      <c r="E5587" s="3"/>
      <c r="F5587" s="3"/>
      <c r="G5587" s="3"/>
    </row>
    <row r="5588" spans="1:7" x14ac:dyDescent="0.2">
      <c r="A5588" s="3"/>
      <c r="B5588" s="3"/>
      <c r="C5588" s="3"/>
      <c r="D5588" s="3"/>
      <c r="E5588" s="3"/>
      <c r="F5588" s="3"/>
      <c r="G5588" s="3"/>
    </row>
    <row r="5589" spans="1:7" x14ac:dyDescent="0.2">
      <c r="A5589" s="3"/>
      <c r="B5589" s="3"/>
      <c r="C5589" s="3"/>
      <c r="D5589" s="3"/>
      <c r="E5589" s="3"/>
      <c r="F5589" s="3"/>
      <c r="G5589" s="3"/>
    </row>
    <row r="5590" spans="1:7" x14ac:dyDescent="0.2">
      <c r="A5590" s="3"/>
      <c r="B5590" s="3"/>
      <c r="C5590" s="3"/>
      <c r="D5590" s="3"/>
      <c r="E5590" s="3"/>
      <c r="F5590" s="3"/>
      <c r="G5590" s="3"/>
    </row>
    <row r="5591" spans="1:7" x14ac:dyDescent="0.2">
      <c r="A5591" s="3"/>
      <c r="B5591" s="3"/>
      <c r="C5591" s="3"/>
      <c r="D5591" s="3"/>
      <c r="E5591" s="3"/>
      <c r="F5591" s="3"/>
      <c r="G5591" s="3"/>
    </row>
    <row r="5592" spans="1:7" x14ac:dyDescent="0.2">
      <c r="A5592" s="3"/>
      <c r="B5592" s="3"/>
      <c r="C5592" s="3"/>
      <c r="D5592" s="3"/>
      <c r="E5592" s="3"/>
      <c r="F5592" s="3"/>
      <c r="G5592" s="3"/>
    </row>
    <row r="5593" spans="1:7" x14ac:dyDescent="0.2">
      <c r="A5593" s="3"/>
      <c r="B5593" s="3"/>
      <c r="C5593" s="3"/>
      <c r="D5593" s="3"/>
      <c r="E5593" s="3"/>
      <c r="F5593" s="3"/>
      <c r="G5593" s="3"/>
    </row>
    <row r="5594" spans="1:7" x14ac:dyDescent="0.2">
      <c r="A5594" s="3"/>
      <c r="B5594" s="3"/>
      <c r="C5594" s="3"/>
      <c r="D5594" s="3"/>
      <c r="E5594" s="3"/>
      <c r="F5594" s="3"/>
      <c r="G5594" s="3"/>
    </row>
    <row r="5595" spans="1:7" x14ac:dyDescent="0.2">
      <c r="A5595" s="3"/>
      <c r="B5595" s="3"/>
      <c r="C5595" s="3"/>
      <c r="D5595" s="3"/>
      <c r="E5595" s="3"/>
      <c r="F5595" s="3"/>
      <c r="G5595" s="3"/>
    </row>
    <row r="5596" spans="1:7" x14ac:dyDescent="0.2">
      <c r="A5596" s="3"/>
      <c r="B5596" s="3"/>
      <c r="C5596" s="3"/>
      <c r="D5596" s="3"/>
      <c r="E5596" s="3"/>
      <c r="F5596" s="3"/>
      <c r="G5596" s="3"/>
    </row>
    <row r="5597" spans="1:7" x14ac:dyDescent="0.2">
      <c r="A5597" s="3"/>
      <c r="B5597" s="3"/>
      <c r="C5597" s="3"/>
      <c r="D5597" s="3"/>
      <c r="E5597" s="3"/>
      <c r="F5597" s="3"/>
      <c r="G5597" s="3"/>
    </row>
    <row r="5598" spans="1:7" x14ac:dyDescent="0.2">
      <c r="A5598" s="3"/>
      <c r="B5598" s="3"/>
      <c r="C5598" s="3"/>
      <c r="D5598" s="3"/>
      <c r="E5598" s="3"/>
      <c r="F5598" s="3"/>
      <c r="G5598" s="3"/>
    </row>
    <row r="5599" spans="1:7" x14ac:dyDescent="0.2">
      <c r="A5599" s="3"/>
      <c r="B5599" s="3"/>
      <c r="C5599" s="3"/>
      <c r="D5599" s="3"/>
      <c r="E5599" s="3"/>
      <c r="F5599" s="3"/>
      <c r="G5599" s="3"/>
    </row>
    <row r="5600" spans="1:7" x14ac:dyDescent="0.2">
      <c r="A5600" s="3"/>
      <c r="B5600" s="3"/>
      <c r="C5600" s="3"/>
      <c r="D5600" s="3"/>
      <c r="E5600" s="3"/>
      <c r="F5600" s="3"/>
      <c r="G5600" s="3"/>
    </row>
    <row r="5601" spans="1:7" x14ac:dyDescent="0.2">
      <c r="A5601" s="3"/>
      <c r="B5601" s="3"/>
      <c r="C5601" s="3"/>
      <c r="D5601" s="3"/>
      <c r="E5601" s="3"/>
      <c r="F5601" s="3"/>
      <c r="G5601" s="3"/>
    </row>
    <row r="5602" spans="1:7" x14ac:dyDescent="0.2">
      <c r="A5602" s="3"/>
      <c r="B5602" s="3"/>
      <c r="C5602" s="3"/>
      <c r="D5602" s="3"/>
      <c r="E5602" s="3"/>
      <c r="F5602" s="3"/>
      <c r="G5602" s="3"/>
    </row>
    <row r="5603" spans="1:7" x14ac:dyDescent="0.2">
      <c r="A5603" s="3"/>
      <c r="B5603" s="3"/>
      <c r="C5603" s="3"/>
      <c r="D5603" s="3"/>
      <c r="E5603" s="3"/>
      <c r="F5603" s="3"/>
      <c r="G5603" s="3"/>
    </row>
    <row r="5604" spans="1:7" x14ac:dyDescent="0.2">
      <c r="A5604" s="3"/>
      <c r="B5604" s="3"/>
      <c r="C5604" s="3"/>
      <c r="D5604" s="3"/>
      <c r="E5604" s="3"/>
      <c r="F5604" s="3"/>
      <c r="G5604" s="3"/>
    </row>
    <row r="5605" spans="1:7" x14ac:dyDescent="0.2">
      <c r="A5605" s="3"/>
      <c r="B5605" s="3"/>
      <c r="C5605" s="3"/>
      <c r="D5605" s="3"/>
      <c r="E5605" s="3"/>
      <c r="F5605" s="3"/>
      <c r="G5605" s="3"/>
    </row>
    <row r="5606" spans="1:7" x14ac:dyDescent="0.2">
      <c r="A5606" s="3"/>
      <c r="B5606" s="3"/>
      <c r="C5606" s="3"/>
      <c r="D5606" s="3"/>
      <c r="E5606" s="3"/>
      <c r="F5606" s="3"/>
      <c r="G5606" s="3"/>
    </row>
    <row r="5607" spans="1:7" x14ac:dyDescent="0.2">
      <c r="A5607" s="3"/>
      <c r="B5607" s="3"/>
      <c r="C5607" s="3"/>
      <c r="D5607" s="3"/>
      <c r="E5607" s="3"/>
      <c r="F5607" s="3"/>
      <c r="G5607" s="3"/>
    </row>
    <row r="5608" spans="1:7" x14ac:dyDescent="0.2">
      <c r="A5608" s="3"/>
      <c r="B5608" s="3"/>
      <c r="C5608" s="3"/>
      <c r="D5608" s="3"/>
      <c r="E5608" s="3"/>
      <c r="F5608" s="3"/>
      <c r="G5608" s="3"/>
    </row>
    <row r="5609" spans="1:7" x14ac:dyDescent="0.2">
      <c r="A5609" s="3"/>
      <c r="B5609" s="3"/>
      <c r="C5609" s="3"/>
      <c r="D5609" s="3"/>
      <c r="E5609" s="3"/>
      <c r="F5609" s="3"/>
      <c r="G5609" s="3"/>
    </row>
    <row r="5610" spans="1:7" x14ac:dyDescent="0.2">
      <c r="A5610" s="3"/>
      <c r="B5610" s="3"/>
      <c r="C5610" s="3"/>
      <c r="D5610" s="3"/>
      <c r="E5610" s="3"/>
      <c r="F5610" s="3"/>
      <c r="G5610" s="3"/>
    </row>
    <row r="5611" spans="1:7" x14ac:dyDescent="0.2">
      <c r="A5611" s="3"/>
      <c r="B5611" s="3"/>
      <c r="C5611" s="3"/>
      <c r="D5611" s="3"/>
      <c r="E5611" s="3"/>
      <c r="F5611" s="3"/>
      <c r="G5611" s="3"/>
    </row>
    <row r="5612" spans="1:7" x14ac:dyDescent="0.2">
      <c r="A5612" s="3"/>
      <c r="B5612" s="3"/>
      <c r="C5612" s="3"/>
      <c r="D5612" s="3"/>
      <c r="E5612" s="3"/>
      <c r="F5612" s="3"/>
      <c r="G5612" s="3"/>
    </row>
    <row r="5613" spans="1:7" x14ac:dyDescent="0.2">
      <c r="A5613" s="3"/>
      <c r="B5613" s="3"/>
      <c r="C5613" s="3"/>
      <c r="D5613" s="3"/>
      <c r="E5613" s="3"/>
      <c r="F5613" s="3"/>
      <c r="G5613" s="3"/>
    </row>
    <row r="5614" spans="1:7" x14ac:dyDescent="0.2">
      <c r="A5614" s="3"/>
      <c r="B5614" s="3"/>
      <c r="C5614" s="3"/>
      <c r="D5614" s="3"/>
      <c r="E5614" s="3"/>
      <c r="F5614" s="3"/>
      <c r="G5614" s="3"/>
    </row>
    <row r="5615" spans="1:7" x14ac:dyDescent="0.2">
      <c r="A5615" s="3"/>
      <c r="B5615" s="3"/>
      <c r="C5615" s="3"/>
      <c r="D5615" s="3"/>
      <c r="E5615" s="3"/>
      <c r="F5615" s="3"/>
      <c r="G5615" s="3"/>
    </row>
    <row r="5616" spans="1:7" x14ac:dyDescent="0.2">
      <c r="A5616" s="3"/>
      <c r="B5616" s="3"/>
      <c r="C5616" s="3"/>
      <c r="D5616" s="3"/>
      <c r="E5616" s="3"/>
      <c r="F5616" s="3"/>
      <c r="G5616" s="3"/>
    </row>
    <row r="5617" spans="1:7" x14ac:dyDescent="0.2">
      <c r="A5617" s="3"/>
      <c r="B5617" s="3"/>
      <c r="C5617" s="3"/>
      <c r="D5617" s="3"/>
      <c r="E5617" s="3"/>
      <c r="F5617" s="3"/>
      <c r="G5617" s="3"/>
    </row>
    <row r="5618" spans="1:7" x14ac:dyDescent="0.2">
      <c r="A5618" s="3"/>
      <c r="B5618" s="3"/>
      <c r="C5618" s="3"/>
      <c r="D5618" s="3"/>
      <c r="E5618" s="3"/>
      <c r="F5618" s="3"/>
      <c r="G5618" s="3"/>
    </row>
    <row r="5619" spans="1:7" x14ac:dyDescent="0.2">
      <c r="A5619" s="3"/>
      <c r="B5619" s="3"/>
      <c r="C5619" s="3"/>
      <c r="D5619" s="3"/>
      <c r="E5619" s="3"/>
      <c r="F5619" s="3"/>
      <c r="G5619" s="3"/>
    </row>
    <row r="5620" spans="1:7" x14ac:dyDescent="0.2">
      <c r="A5620" s="3"/>
      <c r="B5620" s="3"/>
      <c r="C5620" s="3"/>
      <c r="D5620" s="3"/>
      <c r="E5620" s="3"/>
      <c r="F5620" s="3"/>
      <c r="G5620" s="3"/>
    </row>
    <row r="5621" spans="1:7" x14ac:dyDescent="0.2">
      <c r="A5621" s="3"/>
      <c r="B5621" s="3"/>
      <c r="C5621" s="3"/>
      <c r="D5621" s="3"/>
      <c r="E5621" s="3"/>
      <c r="F5621" s="3"/>
      <c r="G5621" s="3"/>
    </row>
    <row r="5622" spans="1:7" x14ac:dyDescent="0.2">
      <c r="A5622" s="3"/>
      <c r="B5622" s="3"/>
      <c r="C5622" s="3"/>
      <c r="D5622" s="3"/>
      <c r="E5622" s="3"/>
      <c r="F5622" s="3"/>
      <c r="G5622" s="3"/>
    </row>
    <row r="5623" spans="1:7" x14ac:dyDescent="0.2">
      <c r="A5623" s="3"/>
      <c r="B5623" s="3"/>
      <c r="C5623" s="3"/>
      <c r="D5623" s="3"/>
      <c r="E5623" s="3"/>
      <c r="F5623" s="3"/>
      <c r="G5623" s="3"/>
    </row>
    <row r="5624" spans="1:7" x14ac:dyDescent="0.2">
      <c r="A5624" s="3"/>
      <c r="B5624" s="3"/>
      <c r="C5624" s="3"/>
      <c r="D5624" s="3"/>
      <c r="E5624" s="3"/>
      <c r="F5624" s="3"/>
      <c r="G5624" s="3"/>
    </row>
    <row r="5625" spans="1:7" x14ac:dyDescent="0.2">
      <c r="A5625" s="3"/>
      <c r="B5625" s="3"/>
      <c r="C5625" s="3"/>
      <c r="D5625" s="3"/>
      <c r="E5625" s="3"/>
      <c r="F5625" s="3"/>
      <c r="G5625" s="3"/>
    </row>
    <row r="5626" spans="1:7" x14ac:dyDescent="0.2">
      <c r="A5626" s="3"/>
      <c r="B5626" s="3"/>
      <c r="C5626" s="3"/>
      <c r="D5626" s="3"/>
      <c r="E5626" s="3"/>
      <c r="F5626" s="3"/>
      <c r="G5626" s="3"/>
    </row>
    <row r="5627" spans="1:7" x14ac:dyDescent="0.2">
      <c r="A5627" s="3"/>
      <c r="B5627" s="3"/>
      <c r="C5627" s="3"/>
      <c r="D5627" s="3"/>
      <c r="E5627" s="3"/>
      <c r="F5627" s="3"/>
      <c r="G5627" s="3"/>
    </row>
    <row r="5628" spans="1:7" x14ac:dyDescent="0.2">
      <c r="A5628" s="3"/>
      <c r="B5628" s="3"/>
      <c r="C5628" s="3"/>
      <c r="D5628" s="3"/>
      <c r="E5628" s="3"/>
      <c r="F5628" s="3"/>
      <c r="G5628" s="3"/>
    </row>
    <row r="5629" spans="1:7" x14ac:dyDescent="0.2">
      <c r="A5629" s="3"/>
      <c r="B5629" s="3"/>
      <c r="C5629" s="3"/>
      <c r="D5629" s="3"/>
      <c r="E5629" s="3"/>
      <c r="F5629" s="3"/>
      <c r="G5629" s="3"/>
    </row>
    <row r="5630" spans="1:7" x14ac:dyDescent="0.2">
      <c r="A5630" s="3"/>
      <c r="B5630" s="3"/>
      <c r="C5630" s="3"/>
      <c r="D5630" s="3"/>
      <c r="E5630" s="3"/>
      <c r="F5630" s="3"/>
      <c r="G5630" s="3"/>
    </row>
    <row r="5631" spans="1:7" x14ac:dyDescent="0.2">
      <c r="A5631" s="3"/>
      <c r="B5631" s="3"/>
      <c r="C5631" s="3"/>
      <c r="D5631" s="3"/>
      <c r="E5631" s="3"/>
      <c r="F5631" s="3"/>
      <c r="G5631" s="3"/>
    </row>
    <row r="5632" spans="1:7" x14ac:dyDescent="0.2">
      <c r="A5632" s="3"/>
      <c r="B5632" s="3"/>
      <c r="C5632" s="3"/>
      <c r="D5632" s="3"/>
      <c r="E5632" s="3"/>
      <c r="F5632" s="3"/>
      <c r="G5632" s="3"/>
    </row>
    <row r="5633" spans="1:7" x14ac:dyDescent="0.2">
      <c r="A5633" s="3"/>
      <c r="B5633" s="3"/>
      <c r="C5633" s="3"/>
      <c r="D5633" s="3"/>
      <c r="E5633" s="3"/>
      <c r="F5633" s="3"/>
      <c r="G5633" s="3"/>
    </row>
    <row r="5634" spans="1:7" x14ac:dyDescent="0.2">
      <c r="A5634" s="3"/>
      <c r="B5634" s="3"/>
      <c r="C5634" s="3"/>
      <c r="D5634" s="3"/>
      <c r="E5634" s="3"/>
      <c r="F5634" s="3"/>
      <c r="G5634" s="3"/>
    </row>
    <row r="5635" spans="1:7" x14ac:dyDescent="0.2">
      <c r="A5635" s="3"/>
      <c r="B5635" s="3"/>
      <c r="C5635" s="3"/>
      <c r="D5635" s="3"/>
      <c r="E5635" s="3"/>
      <c r="F5635" s="3"/>
      <c r="G5635" s="3"/>
    </row>
    <row r="5636" spans="1:7" x14ac:dyDescent="0.2">
      <c r="A5636" s="3"/>
      <c r="B5636" s="3"/>
      <c r="C5636" s="3"/>
      <c r="D5636" s="3"/>
      <c r="E5636" s="3"/>
      <c r="F5636" s="3"/>
      <c r="G5636" s="3"/>
    </row>
    <row r="5637" spans="1:7" x14ac:dyDescent="0.2">
      <c r="A5637" s="3"/>
      <c r="B5637" s="3"/>
      <c r="C5637" s="3"/>
      <c r="D5637" s="3"/>
      <c r="E5637" s="3"/>
      <c r="F5637" s="3"/>
      <c r="G5637" s="3"/>
    </row>
    <row r="5638" spans="1:7" x14ac:dyDescent="0.2">
      <c r="A5638" s="3"/>
      <c r="B5638" s="3"/>
      <c r="C5638" s="3"/>
      <c r="D5638" s="3"/>
      <c r="E5638" s="3"/>
      <c r="F5638" s="3"/>
      <c r="G5638" s="3"/>
    </row>
    <row r="5639" spans="1:7" x14ac:dyDescent="0.2">
      <c r="A5639" s="3"/>
      <c r="B5639" s="3"/>
      <c r="C5639" s="3"/>
      <c r="D5639" s="3"/>
      <c r="E5639" s="3"/>
      <c r="F5639" s="3"/>
      <c r="G5639" s="3"/>
    </row>
    <row r="5640" spans="1:7" x14ac:dyDescent="0.2">
      <c r="A5640" s="3"/>
      <c r="B5640" s="3"/>
      <c r="C5640" s="3"/>
      <c r="D5640" s="3"/>
      <c r="E5640" s="3"/>
      <c r="F5640" s="3"/>
      <c r="G5640" s="3"/>
    </row>
    <row r="5641" spans="1:7" x14ac:dyDescent="0.2">
      <c r="A5641" s="3"/>
      <c r="B5641" s="3"/>
      <c r="C5641" s="3"/>
      <c r="D5641" s="3"/>
      <c r="E5641" s="3"/>
      <c r="F5641" s="3"/>
      <c r="G5641" s="3"/>
    </row>
    <row r="5642" spans="1:7" x14ac:dyDescent="0.2">
      <c r="A5642" s="3"/>
      <c r="B5642" s="3"/>
      <c r="C5642" s="3"/>
      <c r="D5642" s="3"/>
      <c r="E5642" s="3"/>
      <c r="F5642" s="3"/>
      <c r="G5642" s="3"/>
    </row>
    <row r="5643" spans="1:7" x14ac:dyDescent="0.2">
      <c r="A5643" s="3"/>
      <c r="B5643" s="3"/>
      <c r="C5643" s="3"/>
      <c r="D5643" s="3"/>
      <c r="E5643" s="3"/>
      <c r="F5643" s="3"/>
      <c r="G5643" s="3"/>
    </row>
    <row r="5644" spans="1:7" x14ac:dyDescent="0.2">
      <c r="A5644" s="3"/>
      <c r="B5644" s="3"/>
      <c r="C5644" s="3"/>
      <c r="D5644" s="3"/>
      <c r="E5644" s="3"/>
      <c r="F5644" s="3"/>
      <c r="G5644" s="3"/>
    </row>
    <row r="5645" spans="1:7" x14ac:dyDescent="0.2">
      <c r="A5645" s="3"/>
      <c r="B5645" s="3"/>
      <c r="C5645" s="3"/>
      <c r="D5645" s="3"/>
      <c r="E5645" s="3"/>
      <c r="F5645" s="3"/>
      <c r="G5645" s="3"/>
    </row>
    <row r="5646" spans="1:7" x14ac:dyDescent="0.2">
      <c r="A5646" s="3"/>
      <c r="B5646" s="3"/>
      <c r="C5646" s="3"/>
      <c r="D5646" s="3"/>
      <c r="E5646" s="3"/>
      <c r="F5646" s="3"/>
      <c r="G5646" s="3"/>
    </row>
    <row r="5647" spans="1:7" x14ac:dyDescent="0.2">
      <c r="A5647" s="3"/>
      <c r="B5647" s="3"/>
      <c r="C5647" s="3"/>
      <c r="D5647" s="3"/>
      <c r="E5647" s="3"/>
      <c r="F5647" s="3"/>
      <c r="G5647" s="3"/>
    </row>
    <row r="5648" spans="1:7" x14ac:dyDescent="0.2">
      <c r="A5648" s="3"/>
      <c r="B5648" s="3"/>
      <c r="C5648" s="3"/>
      <c r="D5648" s="3"/>
      <c r="E5648" s="3"/>
      <c r="F5648" s="3"/>
      <c r="G5648" s="3"/>
    </row>
    <row r="5649" spans="1:7" x14ac:dyDescent="0.2">
      <c r="A5649" s="3"/>
      <c r="B5649" s="3"/>
      <c r="C5649" s="3"/>
      <c r="D5649" s="3"/>
      <c r="E5649" s="3"/>
      <c r="F5649" s="3"/>
      <c r="G5649" s="3"/>
    </row>
    <row r="5650" spans="1:7" x14ac:dyDescent="0.2">
      <c r="A5650" s="3"/>
      <c r="B5650" s="3"/>
      <c r="C5650" s="3"/>
      <c r="D5650" s="3"/>
      <c r="E5650" s="3"/>
      <c r="F5650" s="3"/>
      <c r="G5650" s="3"/>
    </row>
    <row r="5651" spans="1:7" x14ac:dyDescent="0.2">
      <c r="A5651" s="3"/>
      <c r="B5651" s="3"/>
      <c r="C5651" s="3"/>
      <c r="D5651" s="3"/>
      <c r="E5651" s="3"/>
      <c r="F5651" s="3"/>
      <c r="G5651" s="3"/>
    </row>
    <row r="5652" spans="1:7" x14ac:dyDescent="0.2">
      <c r="A5652" s="3"/>
      <c r="B5652" s="3"/>
      <c r="C5652" s="3"/>
      <c r="D5652" s="3"/>
      <c r="E5652" s="3"/>
      <c r="F5652" s="3"/>
      <c r="G5652" s="3"/>
    </row>
    <row r="5653" spans="1:7" x14ac:dyDescent="0.2">
      <c r="A5653" s="3"/>
      <c r="B5653" s="3"/>
      <c r="C5653" s="3"/>
      <c r="D5653" s="3"/>
      <c r="E5653" s="3"/>
      <c r="F5653" s="3"/>
      <c r="G5653" s="3"/>
    </row>
    <row r="5654" spans="1:7" x14ac:dyDescent="0.2">
      <c r="A5654" s="3"/>
      <c r="B5654" s="3"/>
      <c r="C5654" s="3"/>
      <c r="D5654" s="3"/>
      <c r="E5654" s="3"/>
      <c r="F5654" s="3"/>
      <c r="G5654" s="3"/>
    </row>
    <row r="5655" spans="1:7" x14ac:dyDescent="0.2">
      <c r="A5655" s="3"/>
      <c r="B5655" s="3"/>
      <c r="C5655" s="3"/>
      <c r="D5655" s="3"/>
      <c r="E5655" s="3"/>
      <c r="F5655" s="3"/>
      <c r="G5655" s="3"/>
    </row>
    <row r="5656" spans="1:7" x14ac:dyDescent="0.2">
      <c r="A5656" s="3"/>
      <c r="B5656" s="3"/>
      <c r="C5656" s="3"/>
      <c r="D5656" s="3"/>
      <c r="E5656" s="3"/>
      <c r="F5656" s="3"/>
      <c r="G5656" s="3"/>
    </row>
    <row r="5657" spans="1:7" x14ac:dyDescent="0.2">
      <c r="A5657" s="3"/>
      <c r="B5657" s="3"/>
      <c r="C5657" s="3"/>
      <c r="D5657" s="3"/>
      <c r="E5657" s="3"/>
      <c r="F5657" s="3"/>
      <c r="G5657" s="3"/>
    </row>
    <row r="5658" spans="1:7" x14ac:dyDescent="0.2">
      <c r="A5658" s="3"/>
      <c r="B5658" s="3"/>
      <c r="C5658" s="3"/>
      <c r="D5658" s="3"/>
      <c r="E5658" s="3"/>
      <c r="F5658" s="3"/>
      <c r="G5658" s="3"/>
    </row>
    <row r="5659" spans="1:7" x14ac:dyDescent="0.2">
      <c r="A5659" s="3"/>
      <c r="B5659" s="3"/>
      <c r="C5659" s="3"/>
      <c r="D5659" s="3"/>
      <c r="E5659" s="3"/>
      <c r="F5659" s="3"/>
      <c r="G5659" s="3"/>
    </row>
    <row r="5660" spans="1:7" x14ac:dyDescent="0.2">
      <c r="A5660" s="3"/>
      <c r="B5660" s="3"/>
      <c r="C5660" s="3"/>
      <c r="D5660" s="3"/>
      <c r="E5660" s="3"/>
      <c r="F5660" s="3"/>
      <c r="G5660" s="3"/>
    </row>
    <row r="5661" spans="1:7" x14ac:dyDescent="0.2">
      <c r="A5661" s="3"/>
      <c r="B5661" s="3"/>
      <c r="C5661" s="3"/>
      <c r="D5661" s="3"/>
      <c r="E5661" s="3"/>
      <c r="F5661" s="3"/>
      <c r="G5661" s="3"/>
    </row>
    <row r="5662" spans="1:7" x14ac:dyDescent="0.2">
      <c r="A5662" s="3"/>
      <c r="B5662" s="3"/>
      <c r="C5662" s="3"/>
      <c r="D5662" s="3"/>
      <c r="E5662" s="3"/>
      <c r="F5662" s="3"/>
      <c r="G5662" s="3"/>
    </row>
    <row r="5663" spans="1:7" x14ac:dyDescent="0.2">
      <c r="A5663" s="3"/>
      <c r="B5663" s="3"/>
      <c r="C5663" s="3"/>
      <c r="D5663" s="3"/>
      <c r="E5663" s="3"/>
      <c r="F5663" s="3"/>
      <c r="G5663" s="3"/>
    </row>
    <row r="5664" spans="1:7" x14ac:dyDescent="0.2">
      <c r="A5664" s="3"/>
      <c r="B5664" s="3"/>
      <c r="C5664" s="3"/>
      <c r="D5664" s="3"/>
      <c r="E5664" s="3"/>
      <c r="F5664" s="3"/>
      <c r="G5664" s="3"/>
    </row>
    <row r="5665" spans="1:7" x14ac:dyDescent="0.2">
      <c r="A5665" s="3"/>
      <c r="B5665" s="3"/>
      <c r="C5665" s="3"/>
      <c r="D5665" s="3"/>
      <c r="E5665" s="3"/>
      <c r="F5665" s="3"/>
      <c r="G5665" s="3"/>
    </row>
    <row r="5666" spans="1:7" x14ac:dyDescent="0.2">
      <c r="A5666" s="3"/>
      <c r="B5666" s="3"/>
      <c r="C5666" s="3"/>
      <c r="D5666" s="3"/>
      <c r="E5666" s="3"/>
      <c r="F5666" s="3"/>
      <c r="G5666" s="3"/>
    </row>
    <row r="5667" spans="1:7" x14ac:dyDescent="0.2">
      <c r="A5667" s="3"/>
      <c r="B5667" s="3"/>
      <c r="C5667" s="3"/>
      <c r="D5667" s="3"/>
      <c r="E5667" s="3"/>
      <c r="F5667" s="3"/>
      <c r="G5667" s="3"/>
    </row>
    <row r="5668" spans="1:7" x14ac:dyDescent="0.2">
      <c r="A5668" s="3"/>
      <c r="B5668" s="3"/>
      <c r="C5668" s="3"/>
      <c r="D5668" s="3"/>
      <c r="E5668" s="3"/>
      <c r="F5668" s="3"/>
      <c r="G5668" s="3"/>
    </row>
    <row r="5669" spans="1:7" x14ac:dyDescent="0.2">
      <c r="A5669" s="3"/>
      <c r="B5669" s="3"/>
      <c r="C5669" s="3"/>
      <c r="D5669" s="3"/>
      <c r="E5669" s="3"/>
      <c r="F5669" s="3"/>
      <c r="G5669" s="3"/>
    </row>
    <row r="5670" spans="1:7" x14ac:dyDescent="0.2">
      <c r="A5670" s="3"/>
      <c r="B5670" s="3"/>
      <c r="C5670" s="3"/>
      <c r="D5670" s="3"/>
      <c r="E5670" s="3"/>
      <c r="F5670" s="3"/>
      <c r="G5670" s="3"/>
    </row>
    <row r="5671" spans="1:7" x14ac:dyDescent="0.2">
      <c r="A5671" s="3"/>
      <c r="B5671" s="3"/>
      <c r="C5671" s="3"/>
      <c r="D5671" s="3"/>
      <c r="E5671" s="3"/>
      <c r="F5671" s="3"/>
      <c r="G5671" s="3"/>
    </row>
    <row r="5672" spans="1:7" x14ac:dyDescent="0.2">
      <c r="A5672" s="3"/>
      <c r="B5672" s="3"/>
      <c r="C5672" s="3"/>
      <c r="D5672" s="3"/>
      <c r="E5672" s="3"/>
      <c r="F5672" s="3"/>
      <c r="G5672" s="3"/>
    </row>
    <row r="5673" spans="1:7" x14ac:dyDescent="0.2">
      <c r="A5673" s="3"/>
      <c r="B5673" s="3"/>
      <c r="C5673" s="3"/>
      <c r="D5673" s="3"/>
      <c r="E5673" s="3"/>
      <c r="F5673" s="3"/>
      <c r="G5673" s="3"/>
    </row>
    <row r="5674" spans="1:7" x14ac:dyDescent="0.2">
      <c r="A5674" s="3"/>
      <c r="B5674" s="3"/>
      <c r="C5674" s="3"/>
      <c r="D5674" s="3"/>
      <c r="E5674" s="3"/>
      <c r="F5674" s="3"/>
      <c r="G5674" s="3"/>
    </row>
    <row r="5675" spans="1:7" x14ac:dyDescent="0.2">
      <c r="A5675" s="3"/>
      <c r="B5675" s="3"/>
      <c r="C5675" s="3"/>
      <c r="D5675" s="3"/>
      <c r="E5675" s="3"/>
      <c r="F5675" s="3"/>
      <c r="G5675" s="3"/>
    </row>
    <row r="5676" spans="1:7" x14ac:dyDescent="0.2">
      <c r="A5676" s="3"/>
      <c r="B5676" s="3"/>
      <c r="C5676" s="3"/>
      <c r="D5676" s="3"/>
      <c r="E5676" s="3"/>
      <c r="F5676" s="3"/>
      <c r="G5676" s="3"/>
    </row>
    <row r="5677" spans="1:7" x14ac:dyDescent="0.2">
      <c r="A5677" s="3"/>
      <c r="B5677" s="3"/>
      <c r="C5677" s="3"/>
      <c r="D5677" s="3"/>
      <c r="E5677" s="3"/>
      <c r="F5677" s="3"/>
      <c r="G5677" s="3"/>
    </row>
    <row r="5678" spans="1:7" x14ac:dyDescent="0.2">
      <c r="A5678" s="3"/>
      <c r="B5678" s="3"/>
      <c r="C5678" s="3"/>
      <c r="D5678" s="3"/>
      <c r="E5678" s="3"/>
      <c r="F5678" s="3"/>
      <c r="G5678" s="3"/>
    </row>
    <row r="5679" spans="1:7" x14ac:dyDescent="0.2">
      <c r="A5679" s="3"/>
      <c r="B5679" s="3"/>
      <c r="C5679" s="3"/>
      <c r="D5679" s="3"/>
      <c r="E5679" s="3"/>
      <c r="F5679" s="3"/>
      <c r="G5679" s="3"/>
    </row>
    <row r="5680" spans="1:7" x14ac:dyDescent="0.2">
      <c r="A5680" s="3"/>
      <c r="B5680" s="3"/>
      <c r="C5680" s="3"/>
      <c r="D5680" s="3"/>
      <c r="E5680" s="3"/>
      <c r="F5680" s="3"/>
      <c r="G5680" s="3"/>
    </row>
    <row r="5681" spans="1:7" x14ac:dyDescent="0.2">
      <c r="A5681" s="3"/>
      <c r="B5681" s="3"/>
      <c r="C5681" s="3"/>
      <c r="D5681" s="3"/>
      <c r="E5681" s="3"/>
      <c r="F5681" s="3"/>
      <c r="G5681" s="3"/>
    </row>
    <row r="5682" spans="1:7" x14ac:dyDescent="0.2">
      <c r="A5682" s="3"/>
      <c r="B5682" s="3"/>
      <c r="C5682" s="3"/>
      <c r="D5682" s="3"/>
      <c r="E5682" s="3"/>
      <c r="F5682" s="3"/>
      <c r="G5682" s="3"/>
    </row>
    <row r="5683" spans="1:7" x14ac:dyDescent="0.2">
      <c r="A5683" s="3"/>
      <c r="B5683" s="3"/>
      <c r="C5683" s="3"/>
      <c r="D5683" s="3"/>
      <c r="E5683" s="3"/>
      <c r="F5683" s="3"/>
      <c r="G5683" s="3"/>
    </row>
    <row r="5684" spans="1:7" x14ac:dyDescent="0.2">
      <c r="A5684" s="3"/>
      <c r="B5684" s="3"/>
      <c r="C5684" s="3"/>
      <c r="D5684" s="3"/>
      <c r="E5684" s="3"/>
      <c r="F5684" s="3"/>
      <c r="G5684" s="3"/>
    </row>
    <row r="5685" spans="1:7" x14ac:dyDescent="0.2">
      <c r="A5685" s="3"/>
      <c r="B5685" s="3"/>
      <c r="C5685" s="3"/>
      <c r="D5685" s="3"/>
      <c r="E5685" s="3"/>
      <c r="F5685" s="3"/>
      <c r="G5685" s="3"/>
    </row>
    <row r="5686" spans="1:7" x14ac:dyDescent="0.2">
      <c r="A5686" s="3"/>
      <c r="B5686" s="3"/>
      <c r="C5686" s="3"/>
      <c r="D5686" s="3"/>
      <c r="E5686" s="3"/>
      <c r="F5686" s="3"/>
      <c r="G5686" s="3"/>
    </row>
    <row r="5687" spans="1:7" x14ac:dyDescent="0.2">
      <c r="A5687" s="3"/>
      <c r="B5687" s="3"/>
      <c r="C5687" s="3"/>
      <c r="D5687" s="3"/>
      <c r="E5687" s="3"/>
      <c r="F5687" s="3"/>
      <c r="G5687" s="3"/>
    </row>
    <row r="5688" spans="1:7" x14ac:dyDescent="0.2">
      <c r="A5688" s="3"/>
      <c r="B5688" s="3"/>
      <c r="C5688" s="3"/>
      <c r="D5688" s="3"/>
      <c r="E5688" s="3"/>
      <c r="F5688" s="3"/>
      <c r="G5688" s="3"/>
    </row>
    <row r="5689" spans="1:7" x14ac:dyDescent="0.2">
      <c r="A5689" s="3"/>
      <c r="B5689" s="3"/>
      <c r="C5689" s="3"/>
      <c r="D5689" s="3"/>
      <c r="E5689" s="3"/>
      <c r="F5689" s="3"/>
      <c r="G5689" s="3"/>
    </row>
    <row r="5690" spans="1:7" x14ac:dyDescent="0.2">
      <c r="A5690" s="3"/>
      <c r="B5690" s="3"/>
      <c r="C5690" s="3"/>
      <c r="D5690" s="3"/>
      <c r="E5690" s="3"/>
      <c r="F5690" s="3"/>
      <c r="G5690" s="3"/>
    </row>
    <row r="5691" spans="1:7" x14ac:dyDescent="0.2">
      <c r="A5691" s="3"/>
      <c r="B5691" s="3"/>
      <c r="C5691" s="3"/>
      <c r="D5691" s="3"/>
      <c r="E5691" s="3"/>
      <c r="F5691" s="3"/>
      <c r="G5691" s="3"/>
    </row>
    <row r="5692" spans="1:7" x14ac:dyDescent="0.2">
      <c r="A5692" s="3"/>
      <c r="B5692" s="3"/>
      <c r="C5692" s="3"/>
      <c r="D5692" s="3"/>
      <c r="E5692" s="3"/>
      <c r="F5692" s="3"/>
      <c r="G5692" s="3"/>
    </row>
    <row r="5693" spans="1:7" x14ac:dyDescent="0.2">
      <c r="A5693" s="3"/>
      <c r="B5693" s="3"/>
      <c r="C5693" s="3"/>
      <c r="D5693" s="3"/>
      <c r="E5693" s="3"/>
      <c r="F5693" s="3"/>
      <c r="G5693" s="3"/>
    </row>
    <row r="5694" spans="1:7" x14ac:dyDescent="0.2">
      <c r="A5694" s="3"/>
      <c r="B5694" s="3"/>
      <c r="C5694" s="3"/>
      <c r="D5694" s="3"/>
      <c r="E5694" s="3"/>
      <c r="F5694" s="3"/>
      <c r="G5694" s="3"/>
    </row>
    <row r="5695" spans="1:7" x14ac:dyDescent="0.2">
      <c r="A5695" s="3"/>
      <c r="B5695" s="3"/>
      <c r="C5695" s="3"/>
      <c r="D5695" s="3"/>
      <c r="E5695" s="3"/>
      <c r="F5695" s="3"/>
      <c r="G5695" s="3"/>
    </row>
    <row r="5696" spans="1:7" x14ac:dyDescent="0.2">
      <c r="A5696" s="3"/>
      <c r="B5696" s="3"/>
      <c r="C5696" s="3"/>
      <c r="D5696" s="3"/>
      <c r="E5696" s="3"/>
      <c r="F5696" s="3"/>
      <c r="G5696" s="3"/>
    </row>
    <row r="5697" spans="1:7" x14ac:dyDescent="0.2">
      <c r="A5697" s="3"/>
      <c r="B5697" s="3"/>
      <c r="C5697" s="3"/>
      <c r="D5697" s="3"/>
      <c r="E5697" s="3"/>
      <c r="F5697" s="3"/>
      <c r="G5697" s="3"/>
    </row>
    <row r="5698" spans="1:7" x14ac:dyDescent="0.2">
      <c r="A5698" s="3"/>
      <c r="B5698" s="3"/>
      <c r="C5698" s="3"/>
      <c r="D5698" s="3"/>
      <c r="E5698" s="3"/>
      <c r="F5698" s="3"/>
      <c r="G5698" s="3"/>
    </row>
    <row r="5699" spans="1:7" x14ac:dyDescent="0.2">
      <c r="A5699" s="3"/>
      <c r="B5699" s="3"/>
      <c r="C5699" s="3"/>
      <c r="D5699" s="3"/>
      <c r="E5699" s="3"/>
      <c r="F5699" s="3"/>
      <c r="G5699" s="3"/>
    </row>
    <row r="5700" spans="1:7" x14ac:dyDescent="0.2">
      <c r="A5700" s="3"/>
      <c r="B5700" s="3"/>
      <c r="C5700" s="3"/>
      <c r="D5700" s="3"/>
      <c r="E5700" s="3"/>
      <c r="F5700" s="3"/>
      <c r="G5700" s="3"/>
    </row>
    <row r="5701" spans="1:7" x14ac:dyDescent="0.2">
      <c r="A5701" s="3"/>
      <c r="B5701" s="3"/>
      <c r="C5701" s="3"/>
      <c r="D5701" s="3"/>
      <c r="E5701" s="3"/>
      <c r="F5701" s="3"/>
      <c r="G5701" s="3"/>
    </row>
    <row r="5702" spans="1:7" x14ac:dyDescent="0.2">
      <c r="A5702" s="3"/>
      <c r="B5702" s="3"/>
      <c r="C5702" s="3"/>
      <c r="D5702" s="3"/>
      <c r="E5702" s="3"/>
      <c r="F5702" s="3"/>
      <c r="G5702" s="3"/>
    </row>
    <row r="5703" spans="1:7" x14ac:dyDescent="0.2">
      <c r="A5703" s="3"/>
      <c r="B5703" s="3"/>
      <c r="C5703" s="3"/>
      <c r="D5703" s="3"/>
      <c r="E5703" s="3"/>
      <c r="F5703" s="3"/>
      <c r="G5703" s="3"/>
    </row>
    <row r="5704" spans="1:7" x14ac:dyDescent="0.2">
      <c r="A5704" s="3"/>
      <c r="B5704" s="3"/>
      <c r="C5704" s="3"/>
      <c r="D5704" s="3"/>
      <c r="E5704" s="3"/>
      <c r="F5704" s="3"/>
      <c r="G5704" s="3"/>
    </row>
    <row r="5705" spans="1:7" x14ac:dyDescent="0.2">
      <c r="A5705" s="3"/>
      <c r="B5705" s="3"/>
      <c r="C5705" s="3"/>
      <c r="D5705" s="3"/>
      <c r="E5705" s="3"/>
      <c r="F5705" s="3"/>
      <c r="G5705" s="3"/>
    </row>
    <row r="5706" spans="1:7" x14ac:dyDescent="0.2">
      <c r="A5706" s="3"/>
      <c r="B5706" s="3"/>
      <c r="C5706" s="3"/>
      <c r="D5706" s="3"/>
      <c r="E5706" s="3"/>
      <c r="F5706" s="3"/>
      <c r="G5706" s="3"/>
    </row>
    <row r="5707" spans="1:7" x14ac:dyDescent="0.2">
      <c r="A5707" s="3"/>
      <c r="B5707" s="3"/>
      <c r="C5707" s="3"/>
      <c r="D5707" s="3"/>
      <c r="E5707" s="3"/>
      <c r="F5707" s="3"/>
      <c r="G5707" s="3"/>
    </row>
    <row r="5708" spans="1:7" x14ac:dyDescent="0.2">
      <c r="A5708" s="3"/>
      <c r="B5708" s="3"/>
      <c r="C5708" s="3"/>
      <c r="D5708" s="3"/>
      <c r="E5708" s="3"/>
      <c r="F5708" s="3"/>
      <c r="G5708" s="3"/>
    </row>
    <row r="5709" spans="1:7" x14ac:dyDescent="0.2">
      <c r="A5709" s="3"/>
      <c r="B5709" s="3"/>
      <c r="C5709" s="3"/>
      <c r="D5709" s="3"/>
      <c r="E5709" s="3"/>
      <c r="F5709" s="3"/>
      <c r="G5709" s="3"/>
    </row>
    <row r="5710" spans="1:7" x14ac:dyDescent="0.2">
      <c r="A5710" s="3"/>
      <c r="B5710" s="3"/>
      <c r="C5710" s="3"/>
      <c r="D5710" s="3"/>
      <c r="E5710" s="3"/>
      <c r="F5710" s="3"/>
      <c r="G5710" s="3"/>
    </row>
    <row r="5711" spans="1:7" x14ac:dyDescent="0.2">
      <c r="A5711" s="3"/>
      <c r="B5711" s="3"/>
      <c r="C5711" s="3"/>
      <c r="D5711" s="3"/>
      <c r="E5711" s="3"/>
      <c r="F5711" s="3"/>
      <c r="G5711" s="3"/>
    </row>
    <row r="5712" spans="1:7" x14ac:dyDescent="0.2">
      <c r="A5712" s="3"/>
      <c r="B5712" s="3"/>
      <c r="C5712" s="3"/>
      <c r="D5712" s="3"/>
      <c r="E5712" s="3"/>
      <c r="F5712" s="3"/>
      <c r="G5712" s="3"/>
    </row>
    <row r="5713" spans="1:7" x14ac:dyDescent="0.2">
      <c r="A5713" s="3"/>
      <c r="B5713" s="3"/>
      <c r="C5713" s="3"/>
      <c r="D5713" s="3"/>
      <c r="E5713" s="3"/>
      <c r="F5713" s="3"/>
      <c r="G5713" s="3"/>
    </row>
    <row r="5714" spans="1:7" x14ac:dyDescent="0.2">
      <c r="A5714" s="3"/>
      <c r="B5714" s="3"/>
      <c r="C5714" s="3"/>
      <c r="D5714" s="3"/>
      <c r="E5714" s="3"/>
      <c r="F5714" s="3"/>
      <c r="G5714" s="3"/>
    </row>
    <row r="5715" spans="1:7" x14ac:dyDescent="0.2">
      <c r="A5715" s="3"/>
      <c r="B5715" s="3"/>
      <c r="C5715" s="3"/>
      <c r="D5715" s="3"/>
      <c r="E5715" s="3"/>
      <c r="F5715" s="3"/>
      <c r="G5715" s="3"/>
    </row>
    <row r="5716" spans="1:7" x14ac:dyDescent="0.2">
      <c r="A5716" s="3"/>
      <c r="B5716" s="3"/>
      <c r="C5716" s="3"/>
      <c r="D5716" s="3"/>
      <c r="E5716" s="3"/>
      <c r="F5716" s="3"/>
      <c r="G5716" s="3"/>
    </row>
    <row r="5717" spans="1:7" x14ac:dyDescent="0.2">
      <c r="A5717" s="3"/>
      <c r="B5717" s="3"/>
      <c r="C5717" s="3"/>
      <c r="D5717" s="3"/>
      <c r="E5717" s="3"/>
      <c r="F5717" s="3"/>
      <c r="G5717" s="3"/>
    </row>
    <row r="5718" spans="1:7" x14ac:dyDescent="0.2">
      <c r="A5718" s="3"/>
      <c r="B5718" s="3"/>
      <c r="C5718" s="3"/>
      <c r="D5718" s="3"/>
      <c r="E5718" s="3"/>
      <c r="F5718" s="3"/>
      <c r="G5718" s="3"/>
    </row>
    <row r="5719" spans="1:7" x14ac:dyDescent="0.2">
      <c r="A5719" s="3"/>
      <c r="B5719" s="3"/>
      <c r="C5719" s="3"/>
      <c r="D5719" s="3"/>
      <c r="E5719" s="3"/>
      <c r="F5719" s="3"/>
      <c r="G5719" s="3"/>
    </row>
    <row r="5720" spans="1:7" x14ac:dyDescent="0.2">
      <c r="A5720" s="3"/>
      <c r="B5720" s="3"/>
      <c r="C5720" s="3"/>
      <c r="D5720" s="3"/>
      <c r="E5720" s="3"/>
      <c r="F5720" s="3"/>
      <c r="G5720" s="3"/>
    </row>
    <row r="5721" spans="1:7" x14ac:dyDescent="0.2">
      <c r="A5721" s="3"/>
      <c r="B5721" s="3"/>
      <c r="C5721" s="3"/>
      <c r="D5721" s="3"/>
      <c r="E5721" s="3"/>
      <c r="F5721" s="3"/>
      <c r="G5721" s="3"/>
    </row>
    <row r="5722" spans="1:7" x14ac:dyDescent="0.2">
      <c r="A5722" s="3"/>
      <c r="B5722" s="3"/>
      <c r="C5722" s="3"/>
      <c r="D5722" s="3"/>
      <c r="E5722" s="3"/>
      <c r="F5722" s="3"/>
      <c r="G5722" s="3"/>
    </row>
    <row r="5723" spans="1:7" x14ac:dyDescent="0.2">
      <c r="A5723" s="3"/>
      <c r="B5723" s="3"/>
      <c r="C5723" s="3"/>
      <c r="D5723" s="3"/>
      <c r="E5723" s="3"/>
      <c r="F5723" s="3"/>
      <c r="G5723" s="3"/>
    </row>
    <row r="5724" spans="1:7" x14ac:dyDescent="0.2">
      <c r="A5724" s="3"/>
      <c r="B5724" s="3"/>
      <c r="C5724" s="3"/>
      <c r="D5724" s="3"/>
      <c r="E5724" s="3"/>
      <c r="F5724" s="3"/>
      <c r="G5724" s="3"/>
    </row>
    <row r="5725" spans="1:7" x14ac:dyDescent="0.2">
      <c r="A5725" s="3"/>
      <c r="B5725" s="3"/>
      <c r="C5725" s="3"/>
      <c r="D5725" s="3"/>
      <c r="E5725" s="3"/>
      <c r="F5725" s="3"/>
      <c r="G5725" s="3"/>
    </row>
    <row r="5726" spans="1:7" x14ac:dyDescent="0.2">
      <c r="A5726" s="3"/>
      <c r="B5726" s="3"/>
      <c r="C5726" s="3"/>
      <c r="D5726" s="3"/>
      <c r="E5726" s="3"/>
      <c r="F5726" s="3"/>
      <c r="G5726" s="3"/>
    </row>
    <row r="5727" spans="1:7" x14ac:dyDescent="0.2">
      <c r="A5727" s="3"/>
      <c r="B5727" s="3"/>
      <c r="C5727" s="3"/>
      <c r="D5727" s="3"/>
      <c r="E5727" s="3"/>
      <c r="F5727" s="3"/>
      <c r="G5727" s="3"/>
    </row>
    <row r="5728" spans="1:7" x14ac:dyDescent="0.2">
      <c r="A5728" s="3"/>
      <c r="B5728" s="3"/>
      <c r="C5728" s="3"/>
      <c r="D5728" s="3"/>
      <c r="E5728" s="3"/>
      <c r="F5728" s="3"/>
      <c r="G5728" s="3"/>
    </row>
    <row r="5729" spans="1:7" x14ac:dyDescent="0.2">
      <c r="A5729" s="3"/>
      <c r="B5729" s="3"/>
      <c r="C5729" s="3"/>
      <c r="D5729" s="3"/>
      <c r="E5729" s="3"/>
      <c r="F5729" s="3"/>
      <c r="G5729" s="3"/>
    </row>
    <row r="5730" spans="1:7" x14ac:dyDescent="0.2">
      <c r="A5730" s="3"/>
      <c r="B5730" s="3"/>
      <c r="C5730" s="3"/>
      <c r="D5730" s="3"/>
      <c r="E5730" s="3"/>
      <c r="F5730" s="3"/>
      <c r="G5730" s="3"/>
    </row>
    <row r="5731" spans="1:7" x14ac:dyDescent="0.2">
      <c r="A5731" s="3"/>
      <c r="B5731" s="3"/>
      <c r="C5731" s="3"/>
      <c r="D5731" s="3"/>
      <c r="E5731" s="3"/>
      <c r="F5731" s="3"/>
      <c r="G5731" s="3"/>
    </row>
    <row r="5732" spans="1:7" x14ac:dyDescent="0.2">
      <c r="A5732" s="3"/>
      <c r="B5732" s="3"/>
      <c r="C5732" s="3"/>
      <c r="D5732" s="3"/>
      <c r="E5732" s="3"/>
      <c r="F5732" s="3"/>
      <c r="G5732" s="3"/>
    </row>
    <row r="5733" spans="1:7" x14ac:dyDescent="0.2">
      <c r="A5733" s="3"/>
      <c r="B5733" s="3"/>
      <c r="C5733" s="3"/>
      <c r="D5733" s="3"/>
      <c r="E5733" s="3"/>
      <c r="F5733" s="3"/>
      <c r="G5733" s="3"/>
    </row>
    <row r="5734" spans="1:7" x14ac:dyDescent="0.2">
      <c r="A5734" s="3"/>
      <c r="B5734" s="3"/>
      <c r="C5734" s="3"/>
      <c r="D5734" s="3"/>
      <c r="E5734" s="3"/>
      <c r="F5734" s="3"/>
      <c r="G5734" s="3"/>
    </row>
    <row r="5735" spans="1:7" x14ac:dyDescent="0.2">
      <c r="A5735" s="3"/>
      <c r="B5735" s="3"/>
      <c r="C5735" s="3"/>
      <c r="D5735" s="3"/>
      <c r="E5735" s="3"/>
      <c r="F5735" s="3"/>
      <c r="G5735" s="3"/>
    </row>
    <row r="5736" spans="1:7" x14ac:dyDescent="0.2">
      <c r="A5736" s="3"/>
      <c r="B5736" s="3"/>
      <c r="C5736" s="3"/>
      <c r="D5736" s="3"/>
      <c r="E5736" s="3"/>
      <c r="F5736" s="3"/>
      <c r="G5736" s="3"/>
    </row>
    <row r="5737" spans="1:7" x14ac:dyDescent="0.2">
      <c r="A5737" s="3"/>
      <c r="B5737" s="3"/>
      <c r="C5737" s="3"/>
      <c r="D5737" s="3"/>
      <c r="E5737" s="3"/>
      <c r="F5737" s="3"/>
      <c r="G5737" s="3"/>
    </row>
    <row r="5738" spans="1:7" x14ac:dyDescent="0.2">
      <c r="A5738" s="3"/>
      <c r="B5738" s="3"/>
      <c r="C5738" s="3"/>
      <c r="D5738" s="3"/>
      <c r="E5738" s="3"/>
      <c r="F5738" s="3"/>
      <c r="G5738" s="3"/>
    </row>
    <row r="5739" spans="1:7" x14ac:dyDescent="0.2">
      <c r="A5739" s="3"/>
      <c r="B5739" s="3"/>
      <c r="C5739" s="3"/>
      <c r="D5739" s="3"/>
      <c r="E5739" s="3"/>
      <c r="F5739" s="3"/>
      <c r="G5739" s="3"/>
    </row>
    <row r="5740" spans="1:7" x14ac:dyDescent="0.2">
      <c r="A5740" s="3"/>
      <c r="B5740" s="3"/>
      <c r="C5740" s="3"/>
      <c r="D5740" s="3"/>
      <c r="E5740" s="3"/>
      <c r="F5740" s="3"/>
      <c r="G5740" s="3"/>
    </row>
    <row r="5741" spans="1:7" x14ac:dyDescent="0.2">
      <c r="A5741" s="3"/>
      <c r="B5741" s="3"/>
      <c r="C5741" s="3"/>
      <c r="D5741" s="3"/>
      <c r="E5741" s="3"/>
      <c r="F5741" s="3"/>
      <c r="G5741" s="3"/>
    </row>
    <row r="5742" spans="1:7" x14ac:dyDescent="0.2">
      <c r="A5742" s="3"/>
      <c r="B5742" s="3"/>
      <c r="C5742" s="3"/>
      <c r="D5742" s="3"/>
      <c r="E5742" s="3"/>
      <c r="F5742" s="3"/>
      <c r="G5742" s="3"/>
    </row>
    <row r="5743" spans="1:7" x14ac:dyDescent="0.2">
      <c r="A5743" s="3"/>
      <c r="B5743" s="3"/>
      <c r="C5743" s="3"/>
      <c r="D5743" s="3"/>
      <c r="E5743" s="3"/>
      <c r="F5743" s="3"/>
      <c r="G5743" s="3"/>
    </row>
    <row r="5744" spans="1:7" x14ac:dyDescent="0.2">
      <c r="A5744" s="3"/>
      <c r="B5744" s="3"/>
      <c r="C5744" s="3"/>
      <c r="D5744" s="3"/>
      <c r="E5744" s="3"/>
      <c r="F5744" s="3"/>
      <c r="G5744" s="3"/>
    </row>
    <row r="5745" spans="1:7" x14ac:dyDescent="0.2">
      <c r="A5745" s="3"/>
      <c r="B5745" s="3"/>
      <c r="C5745" s="3"/>
      <c r="D5745" s="3"/>
      <c r="E5745" s="3"/>
      <c r="F5745" s="3"/>
      <c r="G5745" s="3"/>
    </row>
    <row r="5746" spans="1:7" x14ac:dyDescent="0.2">
      <c r="A5746" s="3"/>
      <c r="B5746" s="3"/>
      <c r="C5746" s="3"/>
      <c r="D5746" s="3"/>
      <c r="E5746" s="3"/>
      <c r="F5746" s="3"/>
      <c r="G5746" s="3"/>
    </row>
    <row r="5747" spans="1:7" x14ac:dyDescent="0.2">
      <c r="A5747" s="3"/>
      <c r="B5747" s="3"/>
      <c r="C5747" s="3"/>
      <c r="D5747" s="3"/>
      <c r="E5747" s="3"/>
      <c r="F5747" s="3"/>
      <c r="G5747" s="3"/>
    </row>
    <row r="5748" spans="1:7" x14ac:dyDescent="0.2">
      <c r="A5748" s="3"/>
      <c r="B5748" s="3"/>
      <c r="C5748" s="3"/>
      <c r="D5748" s="3"/>
      <c r="E5748" s="3"/>
      <c r="F5748" s="3"/>
      <c r="G5748" s="3"/>
    </row>
    <row r="5749" spans="1:7" x14ac:dyDescent="0.2">
      <c r="A5749" s="3"/>
      <c r="B5749" s="3"/>
      <c r="C5749" s="3"/>
      <c r="D5749" s="3"/>
      <c r="E5749" s="3"/>
      <c r="F5749" s="3"/>
      <c r="G5749" s="3"/>
    </row>
    <row r="5750" spans="1:7" x14ac:dyDescent="0.2">
      <c r="A5750" s="3"/>
      <c r="B5750" s="3"/>
      <c r="C5750" s="3"/>
      <c r="D5750" s="3"/>
      <c r="E5750" s="3"/>
      <c r="F5750" s="3"/>
      <c r="G5750" s="3"/>
    </row>
    <row r="5751" spans="1:7" x14ac:dyDescent="0.2">
      <c r="A5751" s="3"/>
      <c r="B5751" s="3"/>
      <c r="C5751" s="3"/>
      <c r="D5751" s="3"/>
      <c r="E5751" s="3"/>
      <c r="F5751" s="3"/>
      <c r="G5751" s="3"/>
    </row>
    <row r="5752" spans="1:7" x14ac:dyDescent="0.2">
      <c r="A5752" s="3"/>
      <c r="B5752" s="3"/>
      <c r="C5752" s="3"/>
      <c r="D5752" s="3"/>
      <c r="E5752" s="3"/>
      <c r="F5752" s="3"/>
      <c r="G5752" s="3"/>
    </row>
    <row r="5753" spans="1:7" x14ac:dyDescent="0.2">
      <c r="A5753" s="3"/>
      <c r="B5753" s="3"/>
      <c r="C5753" s="3"/>
      <c r="D5753" s="3"/>
      <c r="E5753" s="3"/>
      <c r="F5753" s="3"/>
      <c r="G5753" s="3"/>
    </row>
    <row r="5754" spans="1:7" x14ac:dyDescent="0.2">
      <c r="A5754" s="3"/>
      <c r="B5754" s="3"/>
      <c r="C5754" s="3"/>
      <c r="D5754" s="3"/>
      <c r="E5754" s="3"/>
      <c r="F5754" s="3"/>
      <c r="G5754" s="3"/>
    </row>
    <row r="5755" spans="1:7" x14ac:dyDescent="0.2">
      <c r="A5755" s="3"/>
      <c r="B5755" s="3"/>
      <c r="C5755" s="3"/>
      <c r="D5755" s="3"/>
      <c r="E5755" s="3"/>
      <c r="F5755" s="3"/>
      <c r="G5755" s="3"/>
    </row>
    <row r="5756" spans="1:7" x14ac:dyDescent="0.2">
      <c r="A5756" s="3"/>
      <c r="B5756" s="3"/>
      <c r="C5756" s="3"/>
      <c r="D5756" s="3"/>
      <c r="E5756" s="3"/>
      <c r="F5756" s="3"/>
      <c r="G5756" s="3"/>
    </row>
    <row r="5757" spans="1:7" x14ac:dyDescent="0.2">
      <c r="A5757" s="3"/>
      <c r="B5757" s="3"/>
      <c r="C5757" s="3"/>
      <c r="D5757" s="3"/>
      <c r="E5757" s="3"/>
      <c r="F5757" s="3"/>
      <c r="G5757" s="3"/>
    </row>
    <row r="5758" spans="1:7" x14ac:dyDescent="0.2">
      <c r="A5758" s="3"/>
      <c r="B5758" s="3"/>
      <c r="C5758" s="3"/>
      <c r="D5758" s="3"/>
      <c r="E5758" s="3"/>
      <c r="F5758" s="3"/>
      <c r="G5758" s="3"/>
    </row>
    <row r="5759" spans="1:7" x14ac:dyDescent="0.2">
      <c r="A5759" s="3"/>
      <c r="B5759" s="3"/>
      <c r="C5759" s="3"/>
      <c r="D5759" s="3"/>
      <c r="E5759" s="3"/>
      <c r="F5759" s="3"/>
      <c r="G5759" s="3"/>
    </row>
    <row r="5760" spans="1:7" x14ac:dyDescent="0.2">
      <c r="A5760" s="3"/>
      <c r="B5760" s="3"/>
      <c r="C5760" s="3"/>
      <c r="D5760" s="3"/>
      <c r="E5760" s="3"/>
      <c r="F5760" s="3"/>
      <c r="G5760" s="3"/>
    </row>
    <row r="5761" spans="1:7" x14ac:dyDescent="0.2">
      <c r="A5761" s="3"/>
      <c r="B5761" s="3"/>
      <c r="C5761" s="3"/>
      <c r="D5761" s="3"/>
      <c r="E5761" s="3"/>
      <c r="F5761" s="3"/>
      <c r="G5761" s="3"/>
    </row>
    <row r="5762" spans="1:7" x14ac:dyDescent="0.2">
      <c r="A5762" s="3"/>
      <c r="B5762" s="3"/>
      <c r="C5762" s="3"/>
      <c r="D5762" s="3"/>
      <c r="E5762" s="3"/>
      <c r="F5762" s="3"/>
      <c r="G5762" s="3"/>
    </row>
    <row r="5763" spans="1:7" x14ac:dyDescent="0.2">
      <c r="A5763" s="3"/>
      <c r="B5763" s="3"/>
      <c r="C5763" s="3"/>
      <c r="D5763" s="3"/>
      <c r="E5763" s="3"/>
      <c r="F5763" s="3"/>
      <c r="G5763" s="3"/>
    </row>
    <row r="5764" spans="1:7" x14ac:dyDescent="0.2">
      <c r="A5764" s="3"/>
      <c r="B5764" s="3"/>
      <c r="C5764" s="3"/>
      <c r="D5764" s="3"/>
      <c r="E5764" s="3"/>
      <c r="F5764" s="3"/>
      <c r="G5764" s="3"/>
    </row>
    <row r="5765" spans="1:7" x14ac:dyDescent="0.2">
      <c r="A5765" s="3"/>
      <c r="B5765" s="3"/>
      <c r="C5765" s="3"/>
      <c r="D5765" s="3"/>
      <c r="E5765" s="3"/>
      <c r="F5765" s="3"/>
      <c r="G5765" s="3"/>
    </row>
    <row r="5766" spans="1:7" x14ac:dyDescent="0.2">
      <c r="A5766" s="3"/>
      <c r="B5766" s="3"/>
      <c r="C5766" s="3"/>
      <c r="D5766" s="3"/>
      <c r="E5766" s="3"/>
      <c r="F5766" s="3"/>
      <c r="G5766" s="3"/>
    </row>
    <row r="5767" spans="1:7" x14ac:dyDescent="0.2">
      <c r="A5767" s="3"/>
      <c r="B5767" s="3"/>
      <c r="C5767" s="3"/>
      <c r="D5767" s="3"/>
      <c r="E5767" s="3"/>
      <c r="F5767" s="3"/>
      <c r="G5767" s="3"/>
    </row>
    <row r="5768" spans="1:7" x14ac:dyDescent="0.2">
      <c r="A5768" s="3"/>
      <c r="B5768" s="3"/>
      <c r="C5768" s="3"/>
      <c r="D5768" s="3"/>
      <c r="E5768" s="3"/>
      <c r="F5768" s="3"/>
      <c r="G5768" s="3"/>
    </row>
    <row r="5769" spans="1:7" x14ac:dyDescent="0.2">
      <c r="A5769" s="3"/>
      <c r="B5769" s="3"/>
      <c r="C5769" s="3"/>
      <c r="D5769" s="3"/>
      <c r="E5769" s="3"/>
      <c r="F5769" s="3"/>
      <c r="G5769" s="3"/>
    </row>
    <row r="5770" spans="1:7" x14ac:dyDescent="0.2">
      <c r="A5770" s="3"/>
      <c r="B5770" s="3"/>
      <c r="C5770" s="3"/>
      <c r="D5770" s="3"/>
      <c r="E5770" s="3"/>
      <c r="F5770" s="3"/>
      <c r="G5770" s="3"/>
    </row>
    <row r="5771" spans="1:7" x14ac:dyDescent="0.2">
      <c r="A5771" s="3"/>
      <c r="B5771" s="3"/>
      <c r="C5771" s="3"/>
      <c r="D5771" s="3"/>
      <c r="E5771" s="3"/>
      <c r="F5771" s="3"/>
      <c r="G5771" s="3"/>
    </row>
    <row r="5772" spans="1:7" x14ac:dyDescent="0.2">
      <c r="A5772" s="3"/>
      <c r="B5772" s="3"/>
      <c r="C5772" s="3"/>
      <c r="D5772" s="3"/>
      <c r="E5772" s="3"/>
      <c r="F5772" s="3"/>
      <c r="G5772" s="3"/>
    </row>
    <row r="5773" spans="1:7" x14ac:dyDescent="0.2">
      <c r="A5773" s="3"/>
      <c r="B5773" s="3"/>
      <c r="C5773" s="3"/>
      <c r="D5773" s="3"/>
      <c r="E5773" s="3"/>
      <c r="F5773" s="3"/>
      <c r="G5773" s="3"/>
    </row>
    <row r="5774" spans="1:7" x14ac:dyDescent="0.2">
      <c r="A5774" s="3"/>
      <c r="B5774" s="3"/>
      <c r="C5774" s="3"/>
      <c r="D5774" s="3"/>
      <c r="E5774" s="3"/>
      <c r="F5774" s="3"/>
      <c r="G5774" s="3"/>
    </row>
    <row r="5775" spans="1:7" x14ac:dyDescent="0.2">
      <c r="A5775" s="3"/>
      <c r="B5775" s="3"/>
      <c r="C5775" s="3"/>
      <c r="D5775" s="3"/>
      <c r="E5775" s="3"/>
      <c r="F5775" s="3"/>
      <c r="G5775" s="3"/>
    </row>
    <row r="5776" spans="1:7" x14ac:dyDescent="0.2">
      <c r="A5776" s="3"/>
      <c r="B5776" s="3"/>
      <c r="C5776" s="3"/>
      <c r="D5776" s="3"/>
      <c r="E5776" s="3"/>
      <c r="F5776" s="3"/>
      <c r="G5776" s="3"/>
    </row>
    <row r="5777" spans="1:7" x14ac:dyDescent="0.2">
      <c r="A5777" s="3"/>
      <c r="B5777" s="3"/>
      <c r="C5777" s="3"/>
      <c r="D5777" s="3"/>
      <c r="E5777" s="3"/>
      <c r="F5777" s="3"/>
      <c r="G5777" s="3"/>
    </row>
    <row r="5778" spans="1:7" x14ac:dyDescent="0.2">
      <c r="A5778" s="3"/>
      <c r="B5778" s="3"/>
      <c r="C5778" s="3"/>
      <c r="D5778" s="3"/>
      <c r="E5778" s="3"/>
      <c r="F5778" s="3"/>
      <c r="G5778" s="3"/>
    </row>
  </sheetData>
  <sheetProtection pivotTables="0"/>
  <mergeCells count="107">
    <mergeCell ref="AM17:AN17"/>
    <mergeCell ref="AM24:AN24"/>
    <mergeCell ref="AY29:BD30"/>
    <mergeCell ref="AY28:BD28"/>
    <mergeCell ref="AY17:AZ17"/>
    <mergeCell ref="AY15:AZ16"/>
    <mergeCell ref="BA15:BB16"/>
    <mergeCell ref="BC21:BD21"/>
    <mergeCell ref="AY13:BB14"/>
    <mergeCell ref="BC20:BD20"/>
    <mergeCell ref="BC16:BC17"/>
    <mergeCell ref="BD16:BD17"/>
    <mergeCell ref="BC13:BD15"/>
    <mergeCell ref="BA20:BB20"/>
    <mergeCell ref="BA17:BB18"/>
    <mergeCell ref="AY20:AZ20"/>
    <mergeCell ref="BA21:BB21"/>
    <mergeCell ref="AY21:AZ21"/>
    <mergeCell ref="BA19:BB19"/>
    <mergeCell ref="AE44:AH45"/>
    <mergeCell ref="AI45:AJ45"/>
    <mergeCell ref="AM25:AN25"/>
    <mergeCell ref="AP23:AR23"/>
    <mergeCell ref="AP24:AR24"/>
    <mergeCell ref="AP25:AR25"/>
    <mergeCell ref="AP7:AT7"/>
    <mergeCell ref="AE7:AH7"/>
    <mergeCell ref="AG10:AH10"/>
    <mergeCell ref="AI7:AK7"/>
    <mergeCell ref="AI10:AK10"/>
    <mergeCell ref="AE8:AH8"/>
    <mergeCell ref="AE9:AH9"/>
    <mergeCell ref="AI8:AK8"/>
    <mergeCell ref="AI9:AK9"/>
    <mergeCell ref="AE10:AF10"/>
    <mergeCell ref="AM29:AN30"/>
    <mergeCell ref="AM16:AN16"/>
    <mergeCell ref="AP26:AT27"/>
    <mergeCell ref="AP28:AQ30"/>
    <mergeCell ref="AR28:AR30"/>
    <mergeCell ref="AS28:AT28"/>
    <mergeCell ref="AS29:AT30"/>
    <mergeCell ref="AM18:AN18"/>
    <mergeCell ref="Q27:T27"/>
    <mergeCell ref="AE12:AF12"/>
    <mergeCell ref="AE18:AH18"/>
    <mergeCell ref="AE19:AI19"/>
    <mergeCell ref="AE17:AK17"/>
    <mergeCell ref="AE26:AF26"/>
    <mergeCell ref="AG26:AJ26"/>
    <mergeCell ref="AH23:AJ24"/>
    <mergeCell ref="AH25:AJ25"/>
    <mergeCell ref="AE15:AF15"/>
    <mergeCell ref="AH27:AJ27"/>
    <mergeCell ref="AA27:AA28"/>
    <mergeCell ref="AG14:AI14"/>
    <mergeCell ref="AE14:AF14"/>
    <mergeCell ref="AE13:AK13"/>
    <mergeCell ref="AG15:AI15"/>
    <mergeCell ref="AG12:AI12"/>
    <mergeCell ref="AE16:AJ16"/>
    <mergeCell ref="AH21:AJ22"/>
    <mergeCell ref="AE3:AK3"/>
    <mergeCell ref="AE34:AH34"/>
    <mergeCell ref="AI34:AK34"/>
    <mergeCell ref="AI33:AK33"/>
    <mergeCell ref="AE29:AJ30"/>
    <mergeCell ref="AI44:AJ44"/>
    <mergeCell ref="AE35:AH35"/>
    <mergeCell ref="AI35:AK35"/>
    <mergeCell ref="AE39:AH40"/>
    <mergeCell ref="AI39:AJ39"/>
    <mergeCell ref="AI40:AJ40"/>
    <mergeCell ref="AE41:AH41"/>
    <mergeCell ref="AI41:AJ41"/>
    <mergeCell ref="AE36:AH36"/>
    <mergeCell ref="AI36:AK36"/>
    <mergeCell ref="AE37:AF37"/>
    <mergeCell ref="AI37:AK37"/>
    <mergeCell ref="AE42:AH42"/>
    <mergeCell ref="AI42:AJ42"/>
    <mergeCell ref="AE11:AI11"/>
    <mergeCell ref="AJ11:AK11"/>
    <mergeCell ref="AE32:BD32"/>
    <mergeCell ref="AY23:BD27"/>
    <mergeCell ref="AE4:AK5"/>
    <mergeCell ref="AM3:AN4"/>
    <mergeCell ref="BC8:BC9"/>
    <mergeCell ref="BC10:BC11"/>
    <mergeCell ref="BD8:BD9"/>
    <mergeCell ref="BD10:BD11"/>
    <mergeCell ref="AY7:BD7"/>
    <mergeCell ref="BA8:BA9"/>
    <mergeCell ref="BB8:BB9"/>
    <mergeCell ref="AW7:AW8"/>
    <mergeCell ref="AM11:AN11"/>
    <mergeCell ref="AY8:AY9"/>
    <mergeCell ref="BA10:BA11"/>
    <mergeCell ref="AR4:AT4"/>
    <mergeCell ref="AR2:AT3"/>
    <mergeCell ref="AP8:AQ8"/>
    <mergeCell ref="AZ8:AZ9"/>
    <mergeCell ref="AV7:AV8"/>
    <mergeCell ref="AX7:AX8"/>
    <mergeCell ref="BB10:BB11"/>
    <mergeCell ref="AZ10:AZ11"/>
    <mergeCell ref="AY10:AY11"/>
  </mergeCells>
  <conditionalFormatting sqref="AT24:AT25">
    <cfRule type="cellIs" dxfId="117" priority="103" stopIfTrue="1" operator="equal">
      <formula>0</formula>
    </cfRule>
  </conditionalFormatting>
  <conditionalFormatting sqref="AE12">
    <cfRule type="cellIs" dxfId="116" priority="101" stopIfTrue="1" operator="equal">
      <formula>0</formula>
    </cfRule>
  </conditionalFormatting>
  <conditionalFormatting sqref="AG12:AK12 AU23:AU24 AX12:AX20 AX9:AX10 AK18 AK20:AK25 AK14 AK16 AT9:AU22">
    <cfRule type="containsErrors" dxfId="115" priority="100" stopIfTrue="1">
      <formula>ISERROR(AG9)</formula>
    </cfRule>
  </conditionalFormatting>
  <conditionalFormatting sqref="AT23">
    <cfRule type="cellIs" dxfId="114" priority="97" stopIfTrue="1" operator="equal">
      <formula>0</formula>
    </cfRule>
  </conditionalFormatting>
  <conditionalFormatting sqref="AJ11:AK11">
    <cfRule type="containsErrors" dxfId="113" priority="96" stopIfTrue="1">
      <formula>ISERROR(AJ11)</formula>
    </cfRule>
  </conditionalFormatting>
  <conditionalFormatting sqref="AS9:AS22">
    <cfRule type="cellIs" dxfId="112" priority="56" operator="equal">
      <formula>0</formula>
    </cfRule>
    <cfRule type="expression" dxfId="111" priority="94" stopIfTrue="1">
      <formula>$AR9&gt;30</formula>
    </cfRule>
  </conditionalFormatting>
  <conditionalFormatting sqref="AT25">
    <cfRule type="containsErrors" dxfId="110" priority="107" stopIfTrue="1">
      <formula>ISERROR(AT25)</formula>
    </cfRule>
  </conditionalFormatting>
  <conditionalFormatting sqref="AX11">
    <cfRule type="containsErrors" dxfId="109" priority="89" stopIfTrue="1">
      <formula>ISERROR(AX11)</formula>
    </cfRule>
  </conditionalFormatting>
  <conditionalFormatting sqref="AW10:AW11">
    <cfRule type="containsErrors" dxfId="108" priority="92" stopIfTrue="1">
      <formula>ISERROR(AW10)</formula>
    </cfRule>
  </conditionalFormatting>
  <conditionalFormatting sqref="AW9">
    <cfRule type="containsErrors" dxfId="107" priority="91" stopIfTrue="1">
      <formula>ISERROR(AW9)</formula>
    </cfRule>
  </conditionalFormatting>
  <conditionalFormatting sqref="AW12">
    <cfRule type="containsErrors" dxfId="106" priority="90" stopIfTrue="1">
      <formula>ISERROR(AW12)</formula>
    </cfRule>
  </conditionalFormatting>
  <conditionalFormatting sqref="AX21">
    <cfRule type="containsErrors" dxfId="105" priority="106" stopIfTrue="1">
      <formula>ISERROR(AX21)</formula>
    </cfRule>
  </conditionalFormatting>
  <conditionalFormatting sqref="AT9:AT22">
    <cfRule type="cellIs" dxfId="104" priority="87" stopIfTrue="1" operator="equal">
      <formula>0</formula>
    </cfRule>
  </conditionalFormatting>
  <conditionalFormatting sqref="AE12:AF12">
    <cfRule type="expression" dxfId="103" priority="76" stopIfTrue="1">
      <formula>$AM$8=0</formula>
    </cfRule>
  </conditionalFormatting>
  <conditionalFormatting sqref="AY10:BA11">
    <cfRule type="cellIs" dxfId="102" priority="74" stopIfTrue="1" operator="equal">
      <formula>0</formula>
    </cfRule>
  </conditionalFormatting>
  <conditionalFormatting sqref="AI37:AK37">
    <cfRule type="cellIs" dxfId="101" priority="70" stopIfTrue="1" operator="equal">
      <formula>0</formula>
    </cfRule>
  </conditionalFormatting>
  <conditionalFormatting sqref="AI43:AK43 AI40 AK40:AK42 AI44 AK44">
    <cfRule type="expression" dxfId="100" priority="69" stopIfTrue="1">
      <formula>$AI$41:$AK$45=#N/A</formula>
    </cfRule>
  </conditionalFormatting>
  <conditionalFormatting sqref="AI41:AI42">
    <cfRule type="expression" dxfId="99" priority="68" stopIfTrue="1">
      <formula>$AI$41:$AK$45=#N/A</formula>
    </cfRule>
  </conditionalFormatting>
  <conditionalFormatting sqref="AK27">
    <cfRule type="containsErrors" dxfId="98" priority="64" stopIfTrue="1">
      <formula>ISERROR(AK27)</formula>
    </cfRule>
  </conditionalFormatting>
  <conditionalFormatting sqref="AG14:AI14">
    <cfRule type="containsErrors" dxfId="97" priority="65" stopIfTrue="1">
      <formula>ISERROR(AG14)</formula>
    </cfRule>
  </conditionalFormatting>
  <conditionalFormatting sqref="AK15">
    <cfRule type="containsErrors" dxfId="96" priority="63" stopIfTrue="1">
      <formula>ISERROR(AK15)</formula>
    </cfRule>
  </conditionalFormatting>
  <conditionalFormatting sqref="AS29">
    <cfRule type="containsErrors" dxfId="95" priority="58" stopIfTrue="1">
      <formula>ISERROR(AS29)</formula>
    </cfRule>
  </conditionalFormatting>
  <conditionalFormatting sqref="AM26 AM28">
    <cfRule type="cellIs" dxfId="94" priority="55" operator="equal">
      <formula>0</formula>
    </cfRule>
  </conditionalFormatting>
  <conditionalFormatting sqref="AM20">
    <cfRule type="containsErrors" dxfId="93" priority="54" stopIfTrue="1">
      <formula>ISERROR(AM20)</formula>
    </cfRule>
  </conditionalFormatting>
  <conditionalFormatting sqref="AM20">
    <cfRule type="cellIs" dxfId="92" priority="53" operator="equal">
      <formula>0</formula>
    </cfRule>
  </conditionalFormatting>
  <conditionalFormatting sqref="AM27">
    <cfRule type="cellIs" dxfId="91" priority="50" operator="equal">
      <formula>0</formula>
    </cfRule>
  </conditionalFormatting>
  <conditionalFormatting sqref="BB10">
    <cfRule type="cellIs" dxfId="90" priority="49" operator="equal">
      <formula>0</formula>
    </cfRule>
  </conditionalFormatting>
  <conditionalFormatting sqref="BC10">
    <cfRule type="cellIs" dxfId="89" priority="48" operator="equal">
      <formula>0</formula>
    </cfRule>
  </conditionalFormatting>
  <conditionalFormatting sqref="BD10">
    <cfRule type="cellIs" dxfId="88" priority="47" operator="equal">
      <formula>0</formula>
    </cfRule>
  </conditionalFormatting>
  <conditionalFormatting sqref="AI45">
    <cfRule type="cellIs" dxfId="87" priority="46" operator="equal">
      <formula>0</formula>
    </cfRule>
  </conditionalFormatting>
  <conditionalFormatting sqref="AK45">
    <cfRule type="cellIs" dxfId="86" priority="45" operator="equal">
      <formula>0</formula>
    </cfRule>
  </conditionalFormatting>
  <conditionalFormatting sqref="AG15:AI15">
    <cfRule type="containsErrors" dxfId="85" priority="29" stopIfTrue="1">
      <formula>ISERROR(AG15)</formula>
    </cfRule>
  </conditionalFormatting>
  <conditionalFormatting sqref="AM23">
    <cfRule type="containsErrors" dxfId="84" priority="28" stopIfTrue="1">
      <formula>ISERROR(AM23)</formula>
    </cfRule>
  </conditionalFormatting>
  <conditionalFormatting sqref="AM23">
    <cfRule type="cellIs" dxfId="83" priority="27" operator="equal">
      <formula>0</formula>
    </cfRule>
  </conditionalFormatting>
  <conditionalFormatting sqref="AM24">
    <cfRule type="containsErrors" dxfId="82" priority="26" stopIfTrue="1">
      <formula>ISERROR(AM24)</formula>
    </cfRule>
  </conditionalFormatting>
  <conditionalFormatting sqref="AM22">
    <cfRule type="containsErrors" dxfId="81" priority="25" stopIfTrue="1">
      <formula>ISERROR(AM22)</formula>
    </cfRule>
  </conditionalFormatting>
  <conditionalFormatting sqref="AM22">
    <cfRule type="cellIs" dxfId="80" priority="24" operator="equal">
      <formula>0</formula>
    </cfRule>
  </conditionalFormatting>
  <conditionalFormatting sqref="AM29">
    <cfRule type="containsErrors" dxfId="79" priority="23" stopIfTrue="1">
      <formula>ISERROR(AM29)</formula>
    </cfRule>
  </conditionalFormatting>
  <conditionalFormatting sqref="AM24:AN24">
    <cfRule type="cellIs" dxfId="78" priority="21" operator="equal">
      <formula>0</formula>
    </cfRule>
  </conditionalFormatting>
  <conditionalFormatting sqref="AM29:AN30">
    <cfRule type="cellIs" dxfId="77" priority="20" operator="equal">
      <formula>0</formula>
    </cfRule>
  </conditionalFormatting>
  <conditionalFormatting sqref="AS29:AT30">
    <cfRule type="cellIs" dxfId="76" priority="19" operator="equal">
      <formula>0</formula>
    </cfRule>
  </conditionalFormatting>
  <conditionalFormatting sqref="AI10:AK10">
    <cfRule type="cellIs" dxfId="75" priority="17" operator="equal">
      <formula>0</formula>
    </cfRule>
  </conditionalFormatting>
  <conditionalFormatting sqref="AM19">
    <cfRule type="containsErrors" dxfId="74" priority="16" stopIfTrue="1">
      <formula>ISERROR(AM19)</formula>
    </cfRule>
  </conditionalFormatting>
  <conditionalFormatting sqref="AM19">
    <cfRule type="cellIs" dxfId="73" priority="15" operator="equal">
      <formula>0</formula>
    </cfRule>
  </conditionalFormatting>
  <conditionalFormatting sqref="AY21:BD21">
    <cfRule type="expression" dxfId="72" priority="6">
      <formula>$AY$17&gt;=$AY$10</formula>
    </cfRule>
  </conditionalFormatting>
  <conditionalFormatting sqref="BD16:BD19">
    <cfRule type="expression" dxfId="71" priority="5">
      <formula>$AY$17&gt;=$AY$10</formula>
    </cfRule>
  </conditionalFormatting>
  <conditionalFormatting sqref="AZ19:BB19 BA17:BB18">
    <cfRule type="expression" dxfId="70" priority="4">
      <formula>$AY$17&gt;=$AY$10</formula>
    </cfRule>
  </conditionalFormatting>
  <conditionalFormatting sqref="BA17:BB18 BD16:BD19 AZ19:BB19 AY21:BD21">
    <cfRule type="expression" dxfId="69" priority="3">
      <formula>$AY$17=0</formula>
    </cfRule>
  </conditionalFormatting>
  <conditionalFormatting sqref="AM21">
    <cfRule type="containsErrors" dxfId="68" priority="2" stopIfTrue="1">
      <formula>ISERROR(AM21)</formula>
    </cfRule>
  </conditionalFormatting>
  <conditionalFormatting sqref="AM21">
    <cfRule type="cellIs" dxfId="67" priority="1" operator="equal">
      <formula>0</formula>
    </cfRule>
  </conditionalFormatting>
  <dataValidations count="2">
    <dataValidation type="list" allowBlank="1" showInputMessage="1" showErrorMessage="1" sqref="AE8:AH8 AE35:AH35">
      <formula1>$I$3:$I$56</formula1>
    </dataValidation>
    <dataValidation type="list" allowBlank="1" showInputMessage="1" showErrorMessage="1" sqref="AI8:AK8 AI35:AK35">
      <formula1>$M$3:$M$57</formula1>
    </dataValidation>
  </dataValidations>
  <printOptions horizontalCentered="1"/>
  <pageMargins left="0.19685039370078741" right="0.19685039370078741" top="0.15748031496062992" bottom="0.35433070866141736" header="0.31496062992125984" footer="0.31496062992125984"/>
  <pageSetup scale="53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8953" r:id="rId4" name="Button 1865">
              <controlPr defaultSize="0" print="0" autoFill="0" autoPict="0" macro="[0]!LIMPIAR">
                <anchor moveWithCells="1">
                  <from>
                    <xdr:col>50</xdr:col>
                    <xdr:colOff>28575</xdr:colOff>
                    <xdr:row>0</xdr:row>
                    <xdr:rowOff>238125</xdr:rowOff>
                  </from>
                  <to>
                    <xdr:col>51</xdr:col>
                    <xdr:colOff>561975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5794" r:id="rId5" name="Button 17858">
              <controlPr defaultSize="0" autoFill="0" autoPict="0">
                <anchor moveWithCells="1">
                  <from>
                    <xdr:col>38</xdr:col>
                    <xdr:colOff>0</xdr:colOff>
                    <xdr:row>0</xdr:row>
                    <xdr:rowOff>247650</xdr:rowOff>
                  </from>
                  <to>
                    <xdr:col>40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6" tint="-0.249977111117893"/>
  </sheetPr>
  <dimension ref="A1:XFC5011"/>
  <sheetViews>
    <sheetView showGridLines="0" topLeftCell="A6" zoomScale="120" zoomScaleNormal="120" workbookViewId="0">
      <selection activeCell="E20" sqref="E20"/>
    </sheetView>
  </sheetViews>
  <sheetFormatPr baseColWidth="10" defaultColWidth="0" defaultRowHeight="12.75" zeroHeight="1" x14ac:dyDescent="0.2"/>
  <cols>
    <col min="1" max="1" width="12.28515625" style="60" customWidth="1"/>
    <col min="2" max="2" width="5" style="61" hidden="1" customWidth="1"/>
    <col min="3" max="3" width="12.140625" style="60" customWidth="1"/>
    <col min="4" max="4" width="12.7109375" style="62" customWidth="1"/>
    <col min="5" max="5" width="13.7109375" style="62" customWidth="1"/>
    <col min="6" max="6" width="19.85546875" style="62" customWidth="1"/>
    <col min="7" max="7" width="17.5703125" style="62" customWidth="1"/>
    <col min="8" max="8" width="2.5703125" style="60" customWidth="1"/>
    <col min="9" max="9" width="4.140625" style="177" hidden="1" customWidth="1"/>
    <col min="10" max="10" width="5.5703125" style="60" hidden="1" customWidth="1"/>
    <col min="11" max="11" width="17.140625" style="60" customWidth="1"/>
    <col min="12" max="12" width="14.7109375" style="60" customWidth="1"/>
    <col min="13" max="13" width="15.42578125" style="60" customWidth="1"/>
    <col min="14" max="14" width="14.5703125" style="60" customWidth="1"/>
    <col min="15" max="15" width="16.5703125" style="60" customWidth="1"/>
    <col min="16" max="16" width="1.85546875" style="60" customWidth="1"/>
    <col min="17" max="16383" width="0" style="60" hidden="1"/>
    <col min="16384" max="16384" width="3.28515625" style="60" hidden="1" customWidth="1"/>
  </cols>
  <sheetData>
    <row r="1" spans="1:19" x14ac:dyDescent="0.2">
      <c r="F1" s="63" t="s">
        <v>511</v>
      </c>
      <c r="G1" s="464">
        <v>46163</v>
      </c>
      <c r="H1" s="354"/>
    </row>
    <row r="2" spans="1:19" x14ac:dyDescent="0.2"/>
    <row r="3" spans="1:19" x14ac:dyDescent="0.2">
      <c r="K3" s="124">
        <v>66.44</v>
      </c>
      <c r="L3" s="124">
        <v>36.5</v>
      </c>
      <c r="O3" s="64"/>
    </row>
    <row r="4" spans="1:19" ht="18.75" customHeight="1" x14ac:dyDescent="0.2">
      <c r="A4" s="640" t="s">
        <v>5567</v>
      </c>
      <c r="B4" s="640"/>
      <c r="C4" s="640"/>
      <c r="D4" s="640"/>
      <c r="E4" s="640"/>
      <c r="F4" s="640"/>
      <c r="G4" s="640"/>
      <c r="H4" s="65"/>
      <c r="K4" s="654" t="s">
        <v>524</v>
      </c>
      <c r="L4" s="654"/>
      <c r="M4" s="654"/>
      <c r="N4" s="636" t="s">
        <v>5568</v>
      </c>
      <c r="O4" s="636" t="s">
        <v>5569</v>
      </c>
    </row>
    <row r="5" spans="1:19" x14ac:dyDescent="0.2">
      <c r="A5" s="637" t="s">
        <v>510</v>
      </c>
      <c r="B5" s="638"/>
      <c r="C5" s="638"/>
      <c r="D5" s="638"/>
      <c r="E5" s="638"/>
      <c r="F5" s="638"/>
      <c r="G5" s="639"/>
      <c r="H5" s="14"/>
      <c r="I5" s="138"/>
      <c r="J5" s="14"/>
      <c r="K5" s="654"/>
      <c r="L5" s="654"/>
      <c r="M5" s="654"/>
      <c r="N5" s="636"/>
      <c r="O5" s="636"/>
      <c r="P5" s="71"/>
    </row>
    <row r="6" spans="1:19" ht="27" customHeight="1" x14ac:dyDescent="0.2">
      <c r="A6" s="66"/>
      <c r="B6" s="67"/>
      <c r="C6" s="68" t="s">
        <v>5624</v>
      </c>
      <c r="D6" s="68" t="s">
        <v>5625</v>
      </c>
      <c r="E6" s="69" t="s">
        <v>626</v>
      </c>
      <c r="F6" s="69" t="s">
        <v>627</v>
      </c>
      <c r="G6" s="69" t="s">
        <v>5556</v>
      </c>
      <c r="K6" s="653"/>
      <c r="L6" s="70" t="s">
        <v>525</v>
      </c>
      <c r="M6" s="653"/>
      <c r="N6" s="74">
        <f>O6+(O6*0.16)</f>
        <v>22.202399999999997</v>
      </c>
      <c r="O6" s="331">
        <f>+E12+E12*10%</f>
        <v>19.139999999999997</v>
      </c>
      <c r="R6" s="71"/>
      <c r="S6" s="72"/>
    </row>
    <row r="7" spans="1:19" ht="18.75" customHeight="1" x14ac:dyDescent="0.2">
      <c r="A7" s="73" t="s">
        <v>30</v>
      </c>
      <c r="B7" s="73"/>
      <c r="C7" s="73" t="s">
        <v>501</v>
      </c>
      <c r="D7" s="73" t="s">
        <v>502</v>
      </c>
      <c r="E7" s="73" t="s">
        <v>503</v>
      </c>
      <c r="F7" s="73" t="s">
        <v>504</v>
      </c>
      <c r="G7" s="73" t="s">
        <v>5491</v>
      </c>
      <c r="K7" s="653"/>
      <c r="L7" s="70" t="s">
        <v>526</v>
      </c>
      <c r="M7" s="653"/>
      <c r="N7" s="74">
        <f>O7+(O7*0.16)</f>
        <v>37.322999999999993</v>
      </c>
      <c r="O7" s="331">
        <f>+E16+E16*10%</f>
        <v>32.174999999999997</v>
      </c>
      <c r="Q7" s="75"/>
    </row>
    <row r="8" spans="1:19" ht="17.25" customHeight="1" x14ac:dyDescent="0.2">
      <c r="A8" s="76" t="s">
        <v>505</v>
      </c>
      <c r="B8" s="178">
        <v>0.5</v>
      </c>
      <c r="C8" s="232">
        <v>4.5</v>
      </c>
      <c r="D8" s="232">
        <v>6.75</v>
      </c>
      <c r="E8" s="232">
        <v>6.9</v>
      </c>
      <c r="F8" s="232">
        <v>7.1</v>
      </c>
      <c r="G8" s="232">
        <v>7.75</v>
      </c>
      <c r="H8" s="75"/>
      <c r="I8" s="75"/>
      <c r="J8" s="71"/>
      <c r="K8" s="653"/>
      <c r="L8" s="70" t="s">
        <v>527</v>
      </c>
      <c r="M8" s="653"/>
      <c r="N8" s="74">
        <f>O8+(O8*0.16)</f>
        <v>61.056600000000024</v>
      </c>
      <c r="O8" s="331">
        <f>+E24+E24*10%</f>
        <v>52.635000000000019</v>
      </c>
      <c r="Q8" s="75"/>
    </row>
    <row r="9" spans="1:19" x14ac:dyDescent="0.2">
      <c r="A9" s="76" t="s">
        <v>199</v>
      </c>
      <c r="B9" s="178">
        <v>1</v>
      </c>
      <c r="C9" s="232">
        <v>5.58</v>
      </c>
      <c r="D9" s="232">
        <v>7.6</v>
      </c>
      <c r="E9" s="232">
        <v>7.9</v>
      </c>
      <c r="F9" s="232">
        <v>8.1999999999999993</v>
      </c>
      <c r="G9" s="232">
        <v>8.6999999999999993</v>
      </c>
      <c r="H9" s="75"/>
      <c r="I9" s="75"/>
    </row>
    <row r="10" spans="1:19" x14ac:dyDescent="0.2">
      <c r="A10" s="76" t="s">
        <v>21</v>
      </c>
      <c r="B10" s="178">
        <v>2</v>
      </c>
      <c r="C10" s="232">
        <v>7.56</v>
      </c>
      <c r="D10" s="232">
        <v>9.4</v>
      </c>
      <c r="E10" s="232">
        <v>9.9</v>
      </c>
      <c r="F10" s="232">
        <v>10</v>
      </c>
      <c r="G10" s="232">
        <v>11</v>
      </c>
      <c r="H10" s="75"/>
      <c r="I10" s="75"/>
    </row>
    <row r="11" spans="1:19" s="62" customFormat="1" x14ac:dyDescent="0.2">
      <c r="A11" s="76" t="s">
        <v>22</v>
      </c>
      <c r="B11" s="178">
        <v>3</v>
      </c>
      <c r="C11" s="232">
        <v>9.9599999999999991</v>
      </c>
      <c r="D11" s="232">
        <v>13</v>
      </c>
      <c r="E11" s="232">
        <v>13.65</v>
      </c>
      <c r="F11" s="232">
        <v>14.35</v>
      </c>
      <c r="G11" s="232">
        <v>15.5</v>
      </c>
      <c r="H11" s="75"/>
      <c r="I11" s="177"/>
      <c r="K11" s="658" t="s">
        <v>30</v>
      </c>
      <c r="L11" s="659" t="s">
        <v>528</v>
      </c>
      <c r="M11" s="659"/>
      <c r="N11" s="659" t="s">
        <v>529</v>
      </c>
      <c r="O11" s="659"/>
      <c r="P11" s="60"/>
    </row>
    <row r="12" spans="1:19" s="62" customFormat="1" x14ac:dyDescent="0.2">
      <c r="A12" s="76" t="s">
        <v>31</v>
      </c>
      <c r="B12" s="178">
        <v>4</v>
      </c>
      <c r="C12" s="232">
        <v>12.36</v>
      </c>
      <c r="D12" s="232">
        <v>16.600000000000001</v>
      </c>
      <c r="E12" s="232">
        <v>17.399999999999999</v>
      </c>
      <c r="F12" s="232">
        <v>18.7</v>
      </c>
      <c r="G12" s="232">
        <v>20</v>
      </c>
      <c r="H12" s="75"/>
      <c r="I12" s="177"/>
      <c r="K12" s="658"/>
      <c r="L12" s="659"/>
      <c r="M12" s="659"/>
      <c r="N12" s="659"/>
      <c r="O12" s="659"/>
    </row>
    <row r="13" spans="1:19" s="62" customFormat="1" x14ac:dyDescent="0.2">
      <c r="A13" s="76" t="s">
        <v>32</v>
      </c>
      <c r="B13" s="178">
        <v>5</v>
      </c>
      <c r="C13" s="232">
        <v>14.76</v>
      </c>
      <c r="D13" s="232">
        <v>20.200000000000003</v>
      </c>
      <c r="E13" s="232">
        <v>21.15</v>
      </c>
      <c r="F13" s="232">
        <v>23.049999999999997</v>
      </c>
      <c r="G13" s="232">
        <v>24.5</v>
      </c>
      <c r="H13" s="75"/>
      <c r="I13" s="177"/>
      <c r="K13" s="658"/>
      <c r="L13" s="659"/>
      <c r="M13" s="659"/>
      <c r="N13" s="659"/>
      <c r="O13" s="659"/>
      <c r="P13" s="60"/>
    </row>
    <row r="14" spans="1:19" s="62" customFormat="1" ht="12.75" customHeight="1" x14ac:dyDescent="0.2">
      <c r="A14" s="76" t="s">
        <v>24</v>
      </c>
      <c r="B14" s="178">
        <v>6</v>
      </c>
      <c r="C14" s="232">
        <v>16.440000000000001</v>
      </c>
      <c r="D14" s="232">
        <v>22.700000000000003</v>
      </c>
      <c r="E14" s="232">
        <v>23.849999999999998</v>
      </c>
      <c r="F14" s="232">
        <v>25.949999999999996</v>
      </c>
      <c r="G14" s="232">
        <v>28.7</v>
      </c>
      <c r="H14" s="75"/>
      <c r="I14" s="177"/>
      <c r="K14" s="658"/>
      <c r="L14" s="636" t="s">
        <v>5568</v>
      </c>
      <c r="M14" s="636" t="s">
        <v>5569</v>
      </c>
      <c r="N14" s="636" t="s">
        <v>5568</v>
      </c>
      <c r="O14" s="636" t="s">
        <v>5569</v>
      </c>
      <c r="P14" s="60"/>
    </row>
    <row r="15" spans="1:19" s="62" customFormat="1" x14ac:dyDescent="0.2">
      <c r="A15" s="76" t="s">
        <v>33</v>
      </c>
      <c r="B15" s="178">
        <v>7</v>
      </c>
      <c r="C15" s="232">
        <v>18.12</v>
      </c>
      <c r="D15" s="232">
        <v>25.200000000000003</v>
      </c>
      <c r="E15" s="232">
        <v>26.549999999999997</v>
      </c>
      <c r="F15" s="232">
        <v>28.849999999999994</v>
      </c>
      <c r="G15" s="232">
        <v>32.9</v>
      </c>
      <c r="H15" s="75"/>
      <c r="I15" s="177"/>
      <c r="K15" s="658"/>
      <c r="L15" s="636"/>
      <c r="M15" s="636"/>
      <c r="N15" s="636"/>
      <c r="O15" s="636"/>
      <c r="P15" s="60"/>
    </row>
    <row r="16" spans="1:19" s="62" customFormat="1" x14ac:dyDescent="0.2">
      <c r="A16" s="76" t="s">
        <v>34</v>
      </c>
      <c r="B16" s="178">
        <v>8</v>
      </c>
      <c r="C16" s="232">
        <v>19.8</v>
      </c>
      <c r="D16" s="232">
        <v>27.700000000000003</v>
      </c>
      <c r="E16" s="232">
        <v>29.249999999999996</v>
      </c>
      <c r="F16" s="232">
        <v>31.749999999999993</v>
      </c>
      <c r="G16" s="232">
        <v>37.1</v>
      </c>
      <c r="H16" s="75"/>
      <c r="I16" s="177"/>
      <c r="K16" s="79" t="s">
        <v>530</v>
      </c>
      <c r="L16" s="80">
        <f>+M16+M16*16%</f>
        <v>5.742</v>
      </c>
      <c r="M16" s="80">
        <f>+C8+C8*10%</f>
        <v>4.95</v>
      </c>
      <c r="N16" s="80">
        <f>+O16+O16*16%</f>
        <v>9.6465599999999991</v>
      </c>
      <c r="O16" s="80">
        <f>+C10+C10*10%</f>
        <v>8.3159999999999989</v>
      </c>
      <c r="P16" s="60"/>
    </row>
    <row r="17" spans="1:17" s="62" customFormat="1" ht="13.5" customHeight="1" x14ac:dyDescent="0.2">
      <c r="A17" s="76" t="s">
        <v>23</v>
      </c>
      <c r="B17" s="178">
        <v>9</v>
      </c>
      <c r="C17" s="232">
        <v>21.48</v>
      </c>
      <c r="D17" s="232">
        <v>30.200000000000003</v>
      </c>
      <c r="E17" s="232">
        <v>31.949999999999996</v>
      </c>
      <c r="F17" s="232">
        <v>34.649999999999991</v>
      </c>
      <c r="G17" s="232">
        <v>41.300000000000004</v>
      </c>
      <c r="H17" s="75"/>
      <c r="I17" s="177"/>
      <c r="K17" s="79" t="s">
        <v>5541</v>
      </c>
      <c r="L17" s="80">
        <f>+M17+M17*16%</f>
        <v>8.8044000000000011</v>
      </c>
      <c r="M17" s="80">
        <f>+E8+E8*10%</f>
        <v>7.5900000000000007</v>
      </c>
      <c r="N17" s="80">
        <f>+O17+O17*16%</f>
        <v>12.632400000000001</v>
      </c>
      <c r="O17" s="80">
        <f>+E10+E10*10%</f>
        <v>10.89</v>
      </c>
      <c r="P17" s="60"/>
    </row>
    <row r="18" spans="1:17" s="62" customFormat="1" x14ac:dyDescent="0.2">
      <c r="A18" s="76" t="s">
        <v>35</v>
      </c>
      <c r="B18" s="178">
        <v>10</v>
      </c>
      <c r="C18" s="232">
        <v>23.16</v>
      </c>
      <c r="D18" s="232">
        <v>32.700000000000003</v>
      </c>
      <c r="E18" s="232">
        <v>34.65</v>
      </c>
      <c r="F18" s="232">
        <v>37.54999999999999</v>
      </c>
      <c r="G18" s="232">
        <v>45.500000000000007</v>
      </c>
      <c r="H18" s="75"/>
      <c r="I18" s="137"/>
      <c r="K18" s="655" t="s">
        <v>5542</v>
      </c>
      <c r="L18" s="656"/>
      <c r="M18" s="656"/>
      <c r="N18" s="656"/>
      <c r="O18" s="657"/>
      <c r="Q18" s="81"/>
    </row>
    <row r="19" spans="1:17" s="62" customFormat="1" x14ac:dyDescent="0.2">
      <c r="A19" s="76" t="s">
        <v>36</v>
      </c>
      <c r="B19" s="178">
        <v>11</v>
      </c>
      <c r="C19" s="232">
        <v>24.36</v>
      </c>
      <c r="D19" s="232">
        <v>34.6</v>
      </c>
      <c r="E19" s="232">
        <v>36.85</v>
      </c>
      <c r="F19" s="232">
        <v>39.79999999999999</v>
      </c>
      <c r="G19" s="232">
        <v>48.100000000000009</v>
      </c>
      <c r="H19" s="75"/>
      <c r="I19" s="137"/>
      <c r="N19" s="174"/>
    </row>
    <row r="20" spans="1:17" s="62" customFormat="1" ht="13.5" thickBot="1" x14ac:dyDescent="0.25">
      <c r="A20" s="76" t="s">
        <v>25</v>
      </c>
      <c r="B20" s="178">
        <v>12</v>
      </c>
      <c r="C20" s="232">
        <v>25.56</v>
      </c>
      <c r="D20" s="232">
        <v>36.5</v>
      </c>
      <c r="E20" s="232">
        <v>39.050000000000004</v>
      </c>
      <c r="F20" s="232">
        <v>42.04999999999999</v>
      </c>
      <c r="G20" s="232">
        <v>50.70000000000001</v>
      </c>
      <c r="H20" s="75"/>
      <c r="I20" s="137"/>
    </row>
    <row r="21" spans="1:17" ht="13.5" thickBot="1" x14ac:dyDescent="0.25">
      <c r="A21" s="76" t="s">
        <v>37</v>
      </c>
      <c r="B21" s="178">
        <v>13</v>
      </c>
      <c r="C21" s="232">
        <v>26.759999999999998</v>
      </c>
      <c r="D21" s="232">
        <v>38.4</v>
      </c>
      <c r="E21" s="232">
        <v>41.250000000000007</v>
      </c>
      <c r="F21" s="232">
        <v>44.29999999999999</v>
      </c>
      <c r="G21" s="232">
        <v>53.300000000000011</v>
      </c>
      <c r="H21" s="75"/>
      <c r="I21" s="137"/>
      <c r="K21" s="650" t="s">
        <v>5623</v>
      </c>
      <c r="L21" s="651"/>
      <c r="M21" s="651"/>
      <c r="N21" s="651"/>
      <c r="O21" s="652"/>
    </row>
    <row r="22" spans="1:17" ht="12.75" customHeight="1" x14ac:dyDescent="0.2">
      <c r="A22" s="76" t="s">
        <v>38</v>
      </c>
      <c r="B22" s="178">
        <v>14</v>
      </c>
      <c r="C22" s="232">
        <v>27.959999999999997</v>
      </c>
      <c r="D22" s="232">
        <v>40.299999999999997</v>
      </c>
      <c r="E22" s="232">
        <v>43.45000000000001</v>
      </c>
      <c r="F22" s="232">
        <v>46.54999999999999</v>
      </c>
      <c r="G22" s="232">
        <v>55.900000000000013</v>
      </c>
      <c r="H22" s="75"/>
      <c r="I22" s="137"/>
      <c r="K22" s="45"/>
      <c r="L22" s="46"/>
      <c r="M22" s="46"/>
      <c r="N22" s="46"/>
      <c r="O22" s="47"/>
    </row>
    <row r="23" spans="1:17" x14ac:dyDescent="0.2">
      <c r="A23" s="76" t="s">
        <v>0</v>
      </c>
      <c r="B23" s="178">
        <v>15</v>
      </c>
      <c r="C23" s="232">
        <v>29.159999999999997</v>
      </c>
      <c r="D23" s="232">
        <v>42.199999999999996</v>
      </c>
      <c r="E23" s="232">
        <v>45.650000000000013</v>
      </c>
      <c r="F23" s="232">
        <v>48.79999999999999</v>
      </c>
      <c r="G23" s="232">
        <v>58.500000000000014</v>
      </c>
      <c r="H23" s="75"/>
      <c r="K23" s="48" t="s">
        <v>532</v>
      </c>
      <c r="L23" s="49"/>
      <c r="M23" s="49"/>
      <c r="N23" s="49"/>
      <c r="O23" s="332">
        <v>0.6</v>
      </c>
    </row>
    <row r="24" spans="1:17" x14ac:dyDescent="0.2">
      <c r="A24" s="76" t="s">
        <v>39</v>
      </c>
      <c r="B24" s="178">
        <v>16</v>
      </c>
      <c r="C24" s="232">
        <v>30.359999999999996</v>
      </c>
      <c r="D24" s="232">
        <v>44.099999999999994</v>
      </c>
      <c r="E24" s="232">
        <v>47.850000000000016</v>
      </c>
      <c r="F24" s="232">
        <v>51.04999999999999</v>
      </c>
      <c r="G24" s="232">
        <v>61.100000000000016</v>
      </c>
      <c r="H24" s="75"/>
      <c r="K24" s="45" t="s">
        <v>533</v>
      </c>
      <c r="L24" s="49"/>
      <c r="M24" s="49"/>
      <c r="N24" s="49"/>
      <c r="O24" s="333"/>
    </row>
    <row r="25" spans="1:17" x14ac:dyDescent="0.2">
      <c r="A25" s="76" t="s">
        <v>40</v>
      </c>
      <c r="B25" s="178">
        <v>17</v>
      </c>
      <c r="C25" s="232">
        <v>31.559999999999995</v>
      </c>
      <c r="D25" s="232">
        <v>45.999999999999993</v>
      </c>
      <c r="E25" s="232">
        <v>50.050000000000018</v>
      </c>
      <c r="F25" s="232">
        <v>53.29999999999999</v>
      </c>
      <c r="G25" s="232">
        <v>63.700000000000017</v>
      </c>
      <c r="H25" s="75"/>
      <c r="K25" s="45"/>
      <c r="L25" s="49"/>
      <c r="M25" s="49"/>
      <c r="N25" s="49"/>
      <c r="O25" s="333"/>
    </row>
    <row r="26" spans="1:17" x14ac:dyDescent="0.2">
      <c r="A26" s="76" t="s">
        <v>26</v>
      </c>
      <c r="B26" s="178">
        <v>18</v>
      </c>
      <c r="C26" s="232">
        <v>32.76</v>
      </c>
      <c r="D26" s="232">
        <v>47.899999999999991</v>
      </c>
      <c r="E26" s="232">
        <v>52.250000000000021</v>
      </c>
      <c r="F26" s="232">
        <v>55.54999999999999</v>
      </c>
      <c r="G26" s="232">
        <v>66.300000000000011</v>
      </c>
      <c r="H26" s="75"/>
      <c r="K26" s="48" t="s">
        <v>534</v>
      </c>
      <c r="L26" s="49"/>
      <c r="M26" s="49"/>
      <c r="N26" s="49"/>
      <c r="O26" s="332">
        <v>0.8</v>
      </c>
    </row>
    <row r="27" spans="1:17" x14ac:dyDescent="0.2">
      <c r="A27" s="76" t="s">
        <v>41</v>
      </c>
      <c r="B27" s="178">
        <v>19</v>
      </c>
      <c r="C27" s="232">
        <v>33.96</v>
      </c>
      <c r="D27" s="232">
        <v>49.79999999999999</v>
      </c>
      <c r="E27" s="232">
        <v>54.450000000000024</v>
      </c>
      <c r="F27" s="232">
        <v>57.79999999999999</v>
      </c>
      <c r="G27" s="232">
        <v>68.900000000000006</v>
      </c>
      <c r="H27" s="75"/>
      <c r="K27" s="45" t="s">
        <v>535</v>
      </c>
      <c r="L27" s="49"/>
      <c r="M27" s="49"/>
      <c r="N27" s="49"/>
      <c r="O27" s="333"/>
    </row>
    <row r="28" spans="1:17" s="62" customFormat="1" x14ac:dyDescent="0.2">
      <c r="A28" s="76" t="s">
        <v>42</v>
      </c>
      <c r="B28" s="182">
        <v>20</v>
      </c>
      <c r="C28" s="232">
        <v>35.160000000000004</v>
      </c>
      <c r="D28" s="232">
        <v>51.699999999999989</v>
      </c>
      <c r="E28" s="232">
        <v>56.650000000000027</v>
      </c>
      <c r="F28" s="232">
        <v>60.04999999999999</v>
      </c>
      <c r="G28" s="232">
        <v>71.5</v>
      </c>
      <c r="H28" s="183"/>
      <c r="I28" s="184"/>
      <c r="K28" s="185"/>
      <c r="L28" s="186"/>
      <c r="M28" s="186"/>
      <c r="N28" s="186"/>
      <c r="O28" s="333"/>
    </row>
    <row r="29" spans="1:17" x14ac:dyDescent="0.2">
      <c r="A29" s="76" t="s">
        <v>27</v>
      </c>
      <c r="B29" s="178">
        <v>21</v>
      </c>
      <c r="C29" s="232">
        <v>36.24</v>
      </c>
      <c r="D29" s="232">
        <v>53.499999999999986</v>
      </c>
      <c r="E29" s="232">
        <v>58.750000000000028</v>
      </c>
      <c r="F29" s="232">
        <v>62.249999999999993</v>
      </c>
      <c r="G29" s="232">
        <v>73.900000000000006</v>
      </c>
      <c r="H29" s="75"/>
      <c r="K29" s="48" t="s">
        <v>536</v>
      </c>
      <c r="L29" s="49"/>
      <c r="M29" s="49"/>
      <c r="N29" s="49"/>
      <c r="O29" s="332">
        <v>1.2</v>
      </c>
    </row>
    <row r="30" spans="1:17" x14ac:dyDescent="0.2">
      <c r="A30" s="76" t="s">
        <v>43</v>
      </c>
      <c r="B30" s="178">
        <v>22</v>
      </c>
      <c r="C30" s="232">
        <v>37.32</v>
      </c>
      <c r="D30" s="232">
        <v>55.299999999999983</v>
      </c>
      <c r="E30" s="232">
        <v>60.85000000000003</v>
      </c>
      <c r="F30" s="232">
        <v>64.449999999999989</v>
      </c>
      <c r="G30" s="232">
        <v>76.300000000000011</v>
      </c>
      <c r="H30" s="75"/>
      <c r="K30" s="45" t="s">
        <v>537</v>
      </c>
      <c r="L30" s="49"/>
      <c r="M30" s="49"/>
      <c r="N30" s="49"/>
      <c r="O30" s="333"/>
    </row>
    <row r="31" spans="1:17" x14ac:dyDescent="0.2">
      <c r="A31" s="76" t="s">
        <v>44</v>
      </c>
      <c r="B31" s="178">
        <v>23</v>
      </c>
      <c r="C31" s="232">
        <v>38.4</v>
      </c>
      <c r="D31" s="232">
        <v>57.09999999999998</v>
      </c>
      <c r="E31" s="232">
        <v>62.950000000000031</v>
      </c>
      <c r="F31" s="232">
        <v>66.649999999999991</v>
      </c>
      <c r="G31" s="232">
        <v>78.700000000000017</v>
      </c>
      <c r="H31" s="75"/>
      <c r="K31" s="45"/>
      <c r="L31" s="49"/>
      <c r="M31" s="49"/>
      <c r="N31" s="49"/>
      <c r="O31" s="333"/>
    </row>
    <row r="32" spans="1:17" x14ac:dyDescent="0.2">
      <c r="A32" s="76" t="s">
        <v>45</v>
      </c>
      <c r="B32" s="178">
        <v>24</v>
      </c>
      <c r="C32" s="232">
        <v>39.479999999999997</v>
      </c>
      <c r="D32" s="232">
        <v>58.899999999999977</v>
      </c>
      <c r="E32" s="232">
        <v>65.050000000000026</v>
      </c>
      <c r="F32" s="232">
        <v>68.849999999999994</v>
      </c>
      <c r="G32" s="232">
        <v>81.100000000000023</v>
      </c>
      <c r="H32" s="75"/>
      <c r="K32" s="48" t="s">
        <v>538</v>
      </c>
      <c r="L32" s="49"/>
      <c r="M32" s="49"/>
      <c r="N32" s="49"/>
      <c r="O32" s="332">
        <v>1.8</v>
      </c>
    </row>
    <row r="33" spans="1:16" x14ac:dyDescent="0.2">
      <c r="A33" s="76" t="s">
        <v>1</v>
      </c>
      <c r="B33" s="178">
        <v>25</v>
      </c>
      <c r="C33" s="232">
        <v>40.559999999999995</v>
      </c>
      <c r="D33" s="232">
        <v>60.699999999999974</v>
      </c>
      <c r="E33" s="232">
        <v>67.15000000000002</v>
      </c>
      <c r="F33" s="232">
        <v>71.05</v>
      </c>
      <c r="G33" s="232">
        <v>83.500000000000028</v>
      </c>
      <c r="H33" s="75"/>
      <c r="K33" s="45" t="s">
        <v>539</v>
      </c>
      <c r="L33" s="49"/>
      <c r="M33" s="49"/>
      <c r="N33" s="49"/>
      <c r="O33" s="333"/>
    </row>
    <row r="34" spans="1:16" x14ac:dyDescent="0.2">
      <c r="A34" s="76" t="s">
        <v>46</v>
      </c>
      <c r="B34" s="178">
        <v>26</v>
      </c>
      <c r="C34" s="232">
        <v>41.639999999999993</v>
      </c>
      <c r="D34" s="232">
        <v>62.499999999999972</v>
      </c>
      <c r="E34" s="232">
        <v>69.250000000000014</v>
      </c>
      <c r="F34" s="232">
        <v>73.25</v>
      </c>
      <c r="G34" s="232">
        <v>85.900000000000034</v>
      </c>
      <c r="H34" s="75"/>
      <c r="K34" s="45"/>
      <c r="L34" s="49"/>
      <c r="M34" s="49"/>
      <c r="N34" s="49"/>
      <c r="O34" s="333"/>
    </row>
    <row r="35" spans="1:16" x14ac:dyDescent="0.2">
      <c r="A35" s="76" t="s">
        <v>47</v>
      </c>
      <c r="B35" s="178">
        <v>27</v>
      </c>
      <c r="C35" s="232">
        <v>42.719999999999992</v>
      </c>
      <c r="D35" s="232">
        <v>64.299999999999969</v>
      </c>
      <c r="E35" s="232">
        <v>71.350000000000009</v>
      </c>
      <c r="F35" s="232">
        <v>75.45</v>
      </c>
      <c r="G35" s="232">
        <v>88.30000000000004</v>
      </c>
      <c r="H35" s="75"/>
      <c r="K35" s="48" t="s">
        <v>540</v>
      </c>
      <c r="L35" s="49"/>
      <c r="M35" s="49"/>
      <c r="N35" s="49"/>
      <c r="O35" s="333"/>
    </row>
    <row r="36" spans="1:16" x14ac:dyDescent="0.2">
      <c r="A36" s="76" t="s">
        <v>48</v>
      </c>
      <c r="B36" s="178">
        <v>28</v>
      </c>
      <c r="C36" s="232">
        <v>43.79999999999999</v>
      </c>
      <c r="D36" s="232">
        <v>66.099999999999966</v>
      </c>
      <c r="E36" s="232">
        <v>73.45</v>
      </c>
      <c r="F36" s="232">
        <v>77.650000000000006</v>
      </c>
      <c r="G36" s="232">
        <v>90.700000000000045</v>
      </c>
      <c r="H36" s="75"/>
      <c r="K36" s="50" t="s">
        <v>5606</v>
      </c>
      <c r="L36" s="49"/>
      <c r="M36" s="51">
        <v>55</v>
      </c>
      <c r="N36" s="49"/>
      <c r="O36" s="332">
        <v>1.76</v>
      </c>
    </row>
    <row r="37" spans="1:16" x14ac:dyDescent="0.2">
      <c r="A37" s="76" t="s">
        <v>49</v>
      </c>
      <c r="B37" s="178">
        <v>29</v>
      </c>
      <c r="C37" s="232">
        <v>44.879999999999988</v>
      </c>
      <c r="D37" s="232">
        <v>67.899999999999963</v>
      </c>
      <c r="E37" s="232">
        <v>75.55</v>
      </c>
      <c r="F37" s="232">
        <v>79.850000000000009</v>
      </c>
      <c r="G37" s="232">
        <v>93.100000000000051</v>
      </c>
      <c r="H37" s="75"/>
      <c r="K37" s="52" t="s">
        <v>5607</v>
      </c>
      <c r="L37" s="49"/>
      <c r="M37" s="51">
        <f>M36+0.01</f>
        <v>55.01</v>
      </c>
      <c r="N37" s="49"/>
      <c r="O37" s="456">
        <v>3.2</v>
      </c>
      <c r="P37" s="72"/>
    </row>
    <row r="38" spans="1:16" x14ac:dyDescent="0.2">
      <c r="A38" s="76" t="s">
        <v>2</v>
      </c>
      <c r="B38" s="178">
        <v>30</v>
      </c>
      <c r="C38" s="232">
        <v>45.959999999999987</v>
      </c>
      <c r="D38" s="232">
        <v>69.69999999999996</v>
      </c>
      <c r="E38" s="232">
        <v>77.649999999999991</v>
      </c>
      <c r="F38" s="232">
        <v>82.050000000000011</v>
      </c>
      <c r="G38" s="232">
        <v>95.500000000000057</v>
      </c>
      <c r="H38" s="75"/>
      <c r="K38" s="45" t="s">
        <v>543</v>
      </c>
      <c r="L38" s="49"/>
      <c r="M38" s="49"/>
      <c r="N38" s="49"/>
      <c r="O38" s="334"/>
    </row>
    <row r="39" spans="1:16" x14ac:dyDescent="0.2">
      <c r="A39" s="76" t="s">
        <v>50</v>
      </c>
      <c r="B39" s="178">
        <v>31</v>
      </c>
      <c r="C39" s="232">
        <v>47.039999999999985</v>
      </c>
      <c r="D39" s="232">
        <v>71.499999999999957</v>
      </c>
      <c r="E39" s="232">
        <v>79.749999999999986</v>
      </c>
      <c r="F39" s="232">
        <v>84.250000000000014</v>
      </c>
      <c r="G39" s="232">
        <v>97.900000000000063</v>
      </c>
      <c r="H39" s="75"/>
      <c r="K39" s="45"/>
      <c r="L39" s="49"/>
      <c r="M39" s="49"/>
      <c r="N39" s="49"/>
      <c r="O39" s="335"/>
    </row>
    <row r="40" spans="1:16" x14ac:dyDescent="0.2">
      <c r="A40" s="76" t="s">
        <v>51</v>
      </c>
      <c r="B40" s="178">
        <v>32</v>
      </c>
      <c r="C40" s="232">
        <v>48.119999999999983</v>
      </c>
      <c r="D40" s="232">
        <v>73.299999999999955</v>
      </c>
      <c r="E40" s="232">
        <v>81.84999999999998</v>
      </c>
      <c r="F40" s="232">
        <v>86.450000000000017</v>
      </c>
      <c r="G40" s="232">
        <v>100.30000000000007</v>
      </c>
      <c r="H40" s="75"/>
      <c r="K40" s="48" t="s">
        <v>544</v>
      </c>
      <c r="L40" s="49"/>
      <c r="M40" s="49"/>
      <c r="N40" s="49"/>
      <c r="O40" s="332">
        <v>0.75</v>
      </c>
    </row>
    <row r="41" spans="1:16" x14ac:dyDescent="0.2">
      <c r="A41" s="76" t="s">
        <v>52</v>
      </c>
      <c r="B41" s="178">
        <v>33</v>
      </c>
      <c r="C41" s="232">
        <v>49.199999999999982</v>
      </c>
      <c r="D41" s="232">
        <v>75.099999999999952</v>
      </c>
      <c r="E41" s="232">
        <v>83.949999999999974</v>
      </c>
      <c r="F41" s="232">
        <v>88.65000000000002</v>
      </c>
      <c r="G41" s="232">
        <v>102.70000000000007</v>
      </c>
      <c r="H41" s="75"/>
      <c r="K41" s="45" t="s">
        <v>545</v>
      </c>
      <c r="L41" s="49"/>
      <c r="M41" s="49"/>
      <c r="N41" s="49"/>
      <c r="O41" s="82"/>
    </row>
    <row r="42" spans="1:16" ht="13.5" thickBot="1" x14ac:dyDescent="0.25">
      <c r="A42" s="76" t="s">
        <v>53</v>
      </c>
      <c r="B42" s="178">
        <v>34</v>
      </c>
      <c r="C42" s="232">
        <v>50.27999999999998</v>
      </c>
      <c r="D42" s="232">
        <v>76.899999999999949</v>
      </c>
      <c r="E42" s="232">
        <v>86.049999999999969</v>
      </c>
      <c r="F42" s="232">
        <v>90.850000000000023</v>
      </c>
      <c r="G42" s="232">
        <v>105.10000000000008</v>
      </c>
      <c r="H42" s="75"/>
      <c r="K42" s="53"/>
      <c r="L42" s="54"/>
      <c r="M42" s="54"/>
      <c r="N42" s="54"/>
      <c r="O42" s="83"/>
    </row>
    <row r="43" spans="1:16" x14ac:dyDescent="0.2">
      <c r="A43" s="76" t="s">
        <v>3</v>
      </c>
      <c r="B43" s="178">
        <v>35</v>
      </c>
      <c r="C43" s="232">
        <v>51.359999999999978</v>
      </c>
      <c r="D43" s="232">
        <v>78.699999999999946</v>
      </c>
      <c r="E43" s="232">
        <v>88.149999999999963</v>
      </c>
      <c r="F43" s="232">
        <v>93.050000000000026</v>
      </c>
      <c r="G43" s="232">
        <v>107.50000000000009</v>
      </c>
      <c r="H43" s="75"/>
    </row>
    <row r="44" spans="1:16" ht="13.5" thickBot="1" x14ac:dyDescent="0.25">
      <c r="A44" s="76" t="s">
        <v>54</v>
      </c>
      <c r="B44" s="178">
        <v>36</v>
      </c>
      <c r="C44" s="232">
        <v>52.439999999999976</v>
      </c>
      <c r="D44" s="232">
        <v>80.499999999999943</v>
      </c>
      <c r="E44" s="232">
        <v>90.249999999999957</v>
      </c>
      <c r="F44" s="232">
        <v>95.250000000000028</v>
      </c>
      <c r="G44" s="232">
        <v>109.90000000000009</v>
      </c>
      <c r="H44" s="75"/>
    </row>
    <row r="45" spans="1:16" ht="15" customHeight="1" x14ac:dyDescent="0.2">
      <c r="A45" s="76" t="s">
        <v>55</v>
      </c>
      <c r="B45" s="178">
        <v>37</v>
      </c>
      <c r="C45" s="232">
        <v>53.519999999999975</v>
      </c>
      <c r="D45" s="232">
        <v>82.29999999999994</v>
      </c>
      <c r="E45" s="232">
        <v>92.349999999999952</v>
      </c>
      <c r="F45" s="232">
        <v>97.450000000000031</v>
      </c>
      <c r="G45" s="232">
        <v>112.3000000000001</v>
      </c>
      <c r="H45" s="75"/>
      <c r="K45" s="641" t="s">
        <v>5566</v>
      </c>
      <c r="L45" s="642"/>
      <c r="M45" s="642"/>
      <c r="N45" s="642"/>
      <c r="O45" s="643"/>
    </row>
    <row r="46" spans="1:16" x14ac:dyDescent="0.2">
      <c r="A46" s="76" t="s">
        <v>56</v>
      </c>
      <c r="B46" s="178">
        <v>38</v>
      </c>
      <c r="C46" s="232">
        <v>54.599999999999973</v>
      </c>
      <c r="D46" s="232">
        <v>84.099999999999937</v>
      </c>
      <c r="E46" s="232">
        <v>94.449999999999946</v>
      </c>
      <c r="F46" s="232">
        <v>99.650000000000034</v>
      </c>
      <c r="G46" s="232">
        <v>114.7000000000001</v>
      </c>
      <c r="H46" s="75"/>
      <c r="K46" s="644"/>
      <c r="L46" s="645"/>
      <c r="M46" s="645"/>
      <c r="N46" s="645"/>
      <c r="O46" s="646"/>
    </row>
    <row r="47" spans="1:16" x14ac:dyDescent="0.2">
      <c r="A47" s="76" t="s">
        <v>57</v>
      </c>
      <c r="B47" s="178">
        <v>39</v>
      </c>
      <c r="C47" s="232">
        <v>55.679999999999971</v>
      </c>
      <c r="D47" s="232">
        <v>85.899999999999935</v>
      </c>
      <c r="E47" s="232">
        <v>96.54999999999994</v>
      </c>
      <c r="F47" s="232">
        <v>101.85000000000004</v>
      </c>
      <c r="G47" s="232">
        <v>117.10000000000011</v>
      </c>
      <c r="H47" s="75"/>
      <c r="K47" s="644"/>
      <c r="L47" s="645"/>
      <c r="M47" s="645"/>
      <c r="N47" s="645"/>
      <c r="O47" s="646"/>
    </row>
    <row r="48" spans="1:16" x14ac:dyDescent="0.2">
      <c r="A48" s="76" t="s">
        <v>4</v>
      </c>
      <c r="B48" s="178">
        <v>40</v>
      </c>
      <c r="C48" s="232">
        <v>56.75999999999997</v>
      </c>
      <c r="D48" s="232">
        <v>87.699999999999932</v>
      </c>
      <c r="E48" s="232">
        <v>98.649999999999935</v>
      </c>
      <c r="F48" s="232">
        <v>104.05000000000004</v>
      </c>
      <c r="G48" s="232">
        <v>119.50000000000011</v>
      </c>
      <c r="H48" s="75"/>
      <c r="K48" s="644"/>
      <c r="L48" s="645"/>
      <c r="M48" s="645"/>
      <c r="N48" s="645"/>
      <c r="O48" s="646"/>
    </row>
    <row r="49" spans="1:15" x14ac:dyDescent="0.2">
      <c r="A49" s="76" t="s">
        <v>58</v>
      </c>
      <c r="B49" s="178">
        <v>41</v>
      </c>
      <c r="C49" s="232">
        <v>57.839999999999968</v>
      </c>
      <c r="D49" s="232">
        <v>89.499999999999929</v>
      </c>
      <c r="E49" s="232">
        <v>100.74999999999993</v>
      </c>
      <c r="F49" s="232">
        <v>106.25000000000004</v>
      </c>
      <c r="G49" s="232">
        <v>121.90000000000012</v>
      </c>
      <c r="H49" s="75"/>
      <c r="K49" s="644"/>
      <c r="L49" s="645"/>
      <c r="M49" s="645"/>
      <c r="N49" s="645"/>
      <c r="O49" s="646"/>
    </row>
    <row r="50" spans="1:15" ht="13.5" thickBot="1" x14ac:dyDescent="0.25">
      <c r="A50" s="76" t="s">
        <v>59</v>
      </c>
      <c r="B50" s="178">
        <v>42</v>
      </c>
      <c r="C50" s="232">
        <v>58.919999999999966</v>
      </c>
      <c r="D50" s="232">
        <v>91.299999999999926</v>
      </c>
      <c r="E50" s="232">
        <v>102.84999999999992</v>
      </c>
      <c r="F50" s="232">
        <v>108.45000000000005</v>
      </c>
      <c r="G50" s="232">
        <v>124.30000000000013</v>
      </c>
      <c r="H50" s="75"/>
      <c r="K50" s="647"/>
      <c r="L50" s="648"/>
      <c r="M50" s="648"/>
      <c r="N50" s="648"/>
      <c r="O50" s="649"/>
    </row>
    <row r="51" spans="1:15" x14ac:dyDescent="0.2">
      <c r="A51" s="76" t="s">
        <v>60</v>
      </c>
      <c r="B51" s="178">
        <v>43</v>
      </c>
      <c r="C51" s="232">
        <v>59.999999999999964</v>
      </c>
      <c r="D51" s="232">
        <v>93.099999999999923</v>
      </c>
      <c r="E51" s="232">
        <v>104.94999999999992</v>
      </c>
      <c r="F51" s="232">
        <v>110.65000000000005</v>
      </c>
      <c r="G51" s="232">
        <v>126.70000000000013</v>
      </c>
      <c r="H51" s="75"/>
    </row>
    <row r="52" spans="1:15" x14ac:dyDescent="0.2">
      <c r="A52" s="76" t="s">
        <v>61</v>
      </c>
      <c r="B52" s="178">
        <v>44</v>
      </c>
      <c r="C52" s="232">
        <v>61.079999999999963</v>
      </c>
      <c r="D52" s="232">
        <v>94.89999999999992</v>
      </c>
      <c r="E52" s="232">
        <v>107.04999999999991</v>
      </c>
      <c r="F52" s="232">
        <v>112.85000000000005</v>
      </c>
      <c r="G52" s="232">
        <v>129.10000000000014</v>
      </c>
      <c r="H52" s="75"/>
    </row>
    <row r="53" spans="1:15" x14ac:dyDescent="0.2">
      <c r="A53" s="76" t="s">
        <v>5</v>
      </c>
      <c r="B53" s="178">
        <v>45</v>
      </c>
      <c r="C53" s="232">
        <v>62.159999999999961</v>
      </c>
      <c r="D53" s="232">
        <v>96.699999999999918</v>
      </c>
      <c r="E53" s="232">
        <v>109.14999999999991</v>
      </c>
      <c r="F53" s="232">
        <v>115.05000000000005</v>
      </c>
      <c r="G53" s="232">
        <v>131.50000000000014</v>
      </c>
      <c r="H53" s="75"/>
    </row>
    <row r="54" spans="1:15" x14ac:dyDescent="0.2">
      <c r="A54" s="76" t="s">
        <v>62</v>
      </c>
      <c r="B54" s="178">
        <v>46</v>
      </c>
      <c r="C54" s="232">
        <v>63.239999999999959</v>
      </c>
      <c r="D54" s="232">
        <v>98.499999999999915</v>
      </c>
      <c r="E54" s="232">
        <v>111.2499999999999</v>
      </c>
      <c r="F54" s="232">
        <v>117.25000000000006</v>
      </c>
      <c r="G54" s="232">
        <v>133.90000000000015</v>
      </c>
      <c r="H54" s="75"/>
    </row>
    <row r="55" spans="1:15" x14ac:dyDescent="0.2">
      <c r="A55" s="76" t="s">
        <v>63</v>
      </c>
      <c r="B55" s="178">
        <v>47</v>
      </c>
      <c r="C55" s="232">
        <v>64.319999999999965</v>
      </c>
      <c r="D55" s="232">
        <v>100.29999999999991</v>
      </c>
      <c r="E55" s="232">
        <v>113.34999999999989</v>
      </c>
      <c r="F55" s="232">
        <v>119.45000000000006</v>
      </c>
      <c r="G55" s="232">
        <v>136.30000000000015</v>
      </c>
      <c r="H55" s="75"/>
    </row>
    <row r="56" spans="1:15" x14ac:dyDescent="0.2">
      <c r="A56" s="76" t="s">
        <v>64</v>
      </c>
      <c r="B56" s="178">
        <v>48</v>
      </c>
      <c r="C56" s="232">
        <v>65.399999999999963</v>
      </c>
      <c r="D56" s="232">
        <v>102.09999999999991</v>
      </c>
      <c r="E56" s="232">
        <v>115.44999999999989</v>
      </c>
      <c r="F56" s="232">
        <v>121.65000000000006</v>
      </c>
      <c r="G56" s="232">
        <v>138.70000000000016</v>
      </c>
      <c r="H56" s="75"/>
    </row>
    <row r="57" spans="1:15" x14ac:dyDescent="0.2">
      <c r="A57" s="76" t="s">
        <v>65</v>
      </c>
      <c r="B57" s="178">
        <v>49</v>
      </c>
      <c r="C57" s="232">
        <v>66.479999999999961</v>
      </c>
      <c r="D57" s="232">
        <v>103.89999999999991</v>
      </c>
      <c r="E57" s="232">
        <v>117.54999999999988</v>
      </c>
      <c r="F57" s="232">
        <v>123.85000000000007</v>
      </c>
      <c r="G57" s="232">
        <v>141.10000000000016</v>
      </c>
      <c r="H57" s="75"/>
    </row>
    <row r="58" spans="1:15" s="62" customFormat="1" x14ac:dyDescent="0.2">
      <c r="A58" s="181" t="s">
        <v>6</v>
      </c>
      <c r="B58" s="182">
        <v>50</v>
      </c>
      <c r="C58" s="232">
        <v>67.55999999999996</v>
      </c>
      <c r="D58" s="232">
        <v>105.6999999999999</v>
      </c>
      <c r="E58" s="232">
        <v>119.64999999999988</v>
      </c>
      <c r="F58" s="232">
        <v>126.05000000000007</v>
      </c>
      <c r="G58" s="232">
        <v>143.50000000000017</v>
      </c>
      <c r="H58" s="183"/>
      <c r="I58" s="184"/>
    </row>
    <row r="59" spans="1:15" x14ac:dyDescent="0.2">
      <c r="A59" s="76" t="s">
        <v>66</v>
      </c>
      <c r="B59" s="178">
        <v>51</v>
      </c>
      <c r="C59" s="232">
        <v>68.399999999999963</v>
      </c>
      <c r="D59" s="232">
        <v>106.89999999999991</v>
      </c>
      <c r="E59" s="232">
        <v>121.04999999999988</v>
      </c>
      <c r="F59" s="232">
        <v>127.70000000000007</v>
      </c>
      <c r="G59" s="232">
        <v>145.80000000000018</v>
      </c>
      <c r="H59" s="75"/>
    </row>
    <row r="60" spans="1:15" x14ac:dyDescent="0.2">
      <c r="A60" s="76" t="s">
        <v>67</v>
      </c>
      <c r="B60" s="178">
        <v>52</v>
      </c>
      <c r="C60" s="232">
        <v>69.239999999999966</v>
      </c>
      <c r="D60" s="232">
        <v>108.09999999999991</v>
      </c>
      <c r="E60" s="232">
        <v>122.44999999999989</v>
      </c>
      <c r="F60" s="232">
        <v>129.35000000000008</v>
      </c>
      <c r="G60" s="232">
        <v>148.10000000000019</v>
      </c>
      <c r="H60" s="75"/>
    </row>
    <row r="61" spans="1:15" x14ac:dyDescent="0.2">
      <c r="A61" s="76" t="s">
        <v>68</v>
      </c>
      <c r="B61" s="178">
        <v>53</v>
      </c>
      <c r="C61" s="232">
        <v>70.07999999999997</v>
      </c>
      <c r="D61" s="232">
        <v>109.29999999999991</v>
      </c>
      <c r="E61" s="232">
        <v>123.84999999999989</v>
      </c>
      <c r="F61" s="232">
        <v>131.00000000000009</v>
      </c>
      <c r="G61" s="232">
        <v>150.4000000000002</v>
      </c>
      <c r="H61" s="75"/>
    </row>
    <row r="62" spans="1:15" x14ac:dyDescent="0.2">
      <c r="A62" s="76" t="s">
        <v>69</v>
      </c>
      <c r="B62" s="178">
        <v>54</v>
      </c>
      <c r="C62" s="232">
        <v>70.919999999999973</v>
      </c>
      <c r="D62" s="232">
        <v>110.49999999999991</v>
      </c>
      <c r="E62" s="232">
        <v>125.2499999999999</v>
      </c>
      <c r="F62" s="232">
        <v>132.65000000000009</v>
      </c>
      <c r="G62" s="232">
        <v>152.70000000000022</v>
      </c>
      <c r="H62" s="75"/>
    </row>
    <row r="63" spans="1:15" x14ac:dyDescent="0.2">
      <c r="A63" s="76" t="s">
        <v>7</v>
      </c>
      <c r="B63" s="178">
        <v>55</v>
      </c>
      <c r="C63" s="232">
        <v>71.759999999999977</v>
      </c>
      <c r="D63" s="232">
        <v>111.69999999999992</v>
      </c>
      <c r="E63" s="232">
        <v>126.64999999999991</v>
      </c>
      <c r="F63" s="232">
        <v>134.3000000000001</v>
      </c>
      <c r="G63" s="232">
        <v>155.00000000000023</v>
      </c>
      <c r="H63" s="75"/>
    </row>
    <row r="64" spans="1:15" x14ac:dyDescent="0.2">
      <c r="A64" s="76" t="s">
        <v>70</v>
      </c>
      <c r="B64" s="178">
        <v>56</v>
      </c>
      <c r="C64" s="232">
        <v>72.59999999999998</v>
      </c>
      <c r="D64" s="232">
        <v>112.89999999999992</v>
      </c>
      <c r="E64" s="232">
        <v>128.0499999999999</v>
      </c>
      <c r="F64" s="232">
        <v>135.9500000000001</v>
      </c>
      <c r="G64" s="232">
        <v>157.30000000000024</v>
      </c>
      <c r="H64" s="75"/>
    </row>
    <row r="65" spans="1:8" x14ac:dyDescent="0.2">
      <c r="A65" s="76" t="s">
        <v>71</v>
      </c>
      <c r="B65" s="178">
        <v>57</v>
      </c>
      <c r="C65" s="232">
        <v>73.439999999999984</v>
      </c>
      <c r="D65" s="232">
        <v>114.09999999999992</v>
      </c>
      <c r="E65" s="232">
        <v>129.4499999999999</v>
      </c>
      <c r="F65" s="232">
        <v>137.60000000000011</v>
      </c>
      <c r="G65" s="232">
        <v>159.60000000000025</v>
      </c>
      <c r="H65" s="75"/>
    </row>
    <row r="66" spans="1:8" x14ac:dyDescent="0.2">
      <c r="A66" s="76" t="s">
        <v>72</v>
      </c>
      <c r="B66" s="178">
        <v>58</v>
      </c>
      <c r="C66" s="232">
        <v>74.279999999999987</v>
      </c>
      <c r="D66" s="232">
        <v>115.29999999999993</v>
      </c>
      <c r="E66" s="232">
        <v>130.84999999999991</v>
      </c>
      <c r="F66" s="232">
        <v>139.25000000000011</v>
      </c>
      <c r="G66" s="232">
        <v>161.90000000000026</v>
      </c>
      <c r="H66" s="75"/>
    </row>
    <row r="67" spans="1:8" x14ac:dyDescent="0.2">
      <c r="A67" s="76" t="s">
        <v>73</v>
      </c>
      <c r="B67" s="178">
        <v>59</v>
      </c>
      <c r="C67" s="232">
        <v>75.11999999999999</v>
      </c>
      <c r="D67" s="232">
        <v>116.49999999999993</v>
      </c>
      <c r="E67" s="232">
        <v>132.24999999999991</v>
      </c>
      <c r="F67" s="232">
        <v>140.90000000000012</v>
      </c>
      <c r="G67" s="232">
        <v>164.20000000000027</v>
      </c>
      <c r="H67" s="75"/>
    </row>
    <row r="68" spans="1:8" x14ac:dyDescent="0.2">
      <c r="A68" s="76" t="s">
        <v>8</v>
      </c>
      <c r="B68" s="178">
        <v>60</v>
      </c>
      <c r="C68" s="232">
        <v>75.959999999999994</v>
      </c>
      <c r="D68" s="232">
        <v>117.69999999999993</v>
      </c>
      <c r="E68" s="232">
        <v>133.64999999999992</v>
      </c>
      <c r="F68" s="232">
        <v>142.55000000000013</v>
      </c>
      <c r="G68" s="232">
        <v>166.50000000000028</v>
      </c>
      <c r="H68" s="75"/>
    </row>
    <row r="69" spans="1:8" x14ac:dyDescent="0.2">
      <c r="A69" s="76" t="s">
        <v>74</v>
      </c>
      <c r="B69" s="178">
        <v>61</v>
      </c>
      <c r="C69" s="232">
        <v>76.8</v>
      </c>
      <c r="D69" s="232">
        <v>118.89999999999993</v>
      </c>
      <c r="E69" s="232">
        <v>135.04999999999993</v>
      </c>
      <c r="F69" s="232">
        <v>144.20000000000013</v>
      </c>
      <c r="G69" s="232">
        <v>168.8000000000003</v>
      </c>
      <c r="H69" s="75"/>
    </row>
    <row r="70" spans="1:8" x14ac:dyDescent="0.2">
      <c r="A70" s="76" t="s">
        <v>75</v>
      </c>
      <c r="B70" s="178">
        <v>62</v>
      </c>
      <c r="C70" s="232">
        <v>77.64</v>
      </c>
      <c r="D70" s="232">
        <v>120.09999999999994</v>
      </c>
      <c r="E70" s="232">
        <v>136.44999999999993</v>
      </c>
      <c r="F70" s="232">
        <v>145.85000000000014</v>
      </c>
      <c r="G70" s="232">
        <v>171.10000000000031</v>
      </c>
      <c r="H70" s="75"/>
    </row>
    <row r="71" spans="1:8" x14ac:dyDescent="0.2">
      <c r="A71" s="76" t="s">
        <v>76</v>
      </c>
      <c r="B71" s="178">
        <v>63</v>
      </c>
      <c r="C71" s="232">
        <v>78.48</v>
      </c>
      <c r="D71" s="232">
        <v>121.29999999999994</v>
      </c>
      <c r="E71" s="232">
        <v>137.84999999999994</v>
      </c>
      <c r="F71" s="232">
        <v>147.50000000000014</v>
      </c>
      <c r="G71" s="232">
        <v>173.40000000000032</v>
      </c>
      <c r="H71" s="75"/>
    </row>
    <row r="72" spans="1:8" x14ac:dyDescent="0.2">
      <c r="A72" s="76" t="s">
        <v>77</v>
      </c>
      <c r="B72" s="178">
        <v>64</v>
      </c>
      <c r="C72" s="232">
        <v>79.320000000000007</v>
      </c>
      <c r="D72" s="232">
        <v>122.49999999999994</v>
      </c>
      <c r="E72" s="232">
        <v>139.24999999999994</v>
      </c>
      <c r="F72" s="232">
        <v>149.15000000000015</v>
      </c>
      <c r="G72" s="232">
        <v>175.70000000000033</v>
      </c>
      <c r="H72" s="75"/>
    </row>
    <row r="73" spans="1:8" x14ac:dyDescent="0.2">
      <c r="A73" s="76" t="s">
        <v>9</v>
      </c>
      <c r="B73" s="178">
        <v>65</v>
      </c>
      <c r="C73" s="232">
        <v>80.160000000000011</v>
      </c>
      <c r="D73" s="232">
        <v>123.69999999999995</v>
      </c>
      <c r="E73" s="232">
        <v>140.64999999999995</v>
      </c>
      <c r="F73" s="232">
        <v>150.80000000000015</v>
      </c>
      <c r="G73" s="232">
        <v>178.00000000000034</v>
      </c>
      <c r="H73" s="75"/>
    </row>
    <row r="74" spans="1:8" x14ac:dyDescent="0.2">
      <c r="A74" s="76" t="s">
        <v>78</v>
      </c>
      <c r="B74" s="178">
        <v>66</v>
      </c>
      <c r="C74" s="232">
        <v>81.000000000000014</v>
      </c>
      <c r="D74" s="232">
        <v>124.89999999999995</v>
      </c>
      <c r="E74" s="232">
        <v>142.04999999999995</v>
      </c>
      <c r="F74" s="232">
        <v>152.45000000000016</v>
      </c>
      <c r="G74" s="232">
        <v>180.30000000000035</v>
      </c>
      <c r="H74" s="75"/>
    </row>
    <row r="75" spans="1:8" x14ac:dyDescent="0.2">
      <c r="A75" s="76" t="s">
        <v>79</v>
      </c>
      <c r="B75" s="178">
        <v>67</v>
      </c>
      <c r="C75" s="232">
        <v>81.840000000000018</v>
      </c>
      <c r="D75" s="232">
        <v>126.09999999999995</v>
      </c>
      <c r="E75" s="232">
        <v>143.44999999999996</v>
      </c>
      <c r="F75" s="232">
        <v>154.10000000000016</v>
      </c>
      <c r="G75" s="232">
        <v>182.60000000000036</v>
      </c>
      <c r="H75" s="75"/>
    </row>
    <row r="76" spans="1:8" x14ac:dyDescent="0.2">
      <c r="A76" s="76" t="s">
        <v>80</v>
      </c>
      <c r="B76" s="178">
        <v>68</v>
      </c>
      <c r="C76" s="232">
        <v>82.680000000000021</v>
      </c>
      <c r="D76" s="232">
        <v>127.29999999999995</v>
      </c>
      <c r="E76" s="232">
        <v>144.84999999999997</v>
      </c>
      <c r="F76" s="232">
        <v>155.75000000000017</v>
      </c>
      <c r="G76" s="232">
        <v>184.90000000000038</v>
      </c>
      <c r="H76" s="75"/>
    </row>
    <row r="77" spans="1:8" x14ac:dyDescent="0.2">
      <c r="A77" s="76" t="s">
        <v>81</v>
      </c>
      <c r="B77" s="178">
        <v>69</v>
      </c>
      <c r="C77" s="232">
        <v>83.520000000000024</v>
      </c>
      <c r="D77" s="232">
        <v>128.49999999999994</v>
      </c>
      <c r="E77" s="232">
        <v>146.24999999999997</v>
      </c>
      <c r="F77" s="232">
        <v>157.40000000000018</v>
      </c>
      <c r="G77" s="232">
        <v>187.20000000000039</v>
      </c>
      <c r="H77" s="75"/>
    </row>
    <row r="78" spans="1:8" x14ac:dyDescent="0.2">
      <c r="A78" s="76" t="s">
        <v>10</v>
      </c>
      <c r="B78" s="178">
        <v>70</v>
      </c>
      <c r="C78" s="232">
        <v>84.360000000000028</v>
      </c>
      <c r="D78" s="232">
        <v>129.69999999999993</v>
      </c>
      <c r="E78" s="232">
        <v>147.64999999999998</v>
      </c>
      <c r="F78" s="232">
        <v>159.05000000000018</v>
      </c>
      <c r="G78" s="232">
        <v>189.5000000000004</v>
      </c>
      <c r="H78" s="75"/>
    </row>
    <row r="79" spans="1:8" x14ac:dyDescent="0.2">
      <c r="A79" s="76" t="s">
        <v>82</v>
      </c>
      <c r="B79" s="178">
        <v>71</v>
      </c>
      <c r="C79" s="232">
        <v>85.200000000000031</v>
      </c>
      <c r="D79" s="232">
        <v>130.89999999999992</v>
      </c>
      <c r="E79" s="232">
        <v>149.04999999999998</v>
      </c>
      <c r="F79" s="232">
        <v>160.70000000000019</v>
      </c>
      <c r="G79" s="232">
        <v>191.80000000000041</v>
      </c>
      <c r="H79" s="75"/>
    </row>
    <row r="80" spans="1:8" x14ac:dyDescent="0.2">
      <c r="A80" s="76" t="s">
        <v>83</v>
      </c>
      <c r="B80" s="178">
        <v>72</v>
      </c>
      <c r="C80" s="232">
        <v>86.040000000000035</v>
      </c>
      <c r="D80" s="232">
        <v>132.09999999999991</v>
      </c>
      <c r="E80" s="232">
        <v>150.44999999999999</v>
      </c>
      <c r="F80" s="232">
        <v>162.35000000000019</v>
      </c>
      <c r="G80" s="232">
        <v>194.10000000000042</v>
      </c>
      <c r="H80" s="75"/>
    </row>
    <row r="81" spans="1:8" x14ac:dyDescent="0.2">
      <c r="A81" s="76" t="s">
        <v>84</v>
      </c>
      <c r="B81" s="178">
        <v>73</v>
      </c>
      <c r="C81" s="232">
        <v>86.880000000000038</v>
      </c>
      <c r="D81" s="232">
        <v>133.2999999999999</v>
      </c>
      <c r="E81" s="232">
        <v>151.85</v>
      </c>
      <c r="F81" s="232">
        <v>164.0000000000002</v>
      </c>
      <c r="G81" s="232">
        <v>196.40000000000043</v>
      </c>
      <c r="H81" s="75"/>
    </row>
    <row r="82" spans="1:8" x14ac:dyDescent="0.2">
      <c r="A82" s="76" t="s">
        <v>85</v>
      </c>
      <c r="B82" s="178">
        <v>74</v>
      </c>
      <c r="C82" s="232">
        <v>87.720000000000041</v>
      </c>
      <c r="D82" s="232">
        <v>134.49999999999989</v>
      </c>
      <c r="E82" s="232">
        <v>153.25</v>
      </c>
      <c r="F82" s="232">
        <v>165.6500000000002</v>
      </c>
      <c r="G82" s="232">
        <v>198.70000000000044</v>
      </c>
      <c r="H82" s="75"/>
    </row>
    <row r="83" spans="1:8" x14ac:dyDescent="0.2">
      <c r="A83" s="76" t="s">
        <v>11</v>
      </c>
      <c r="B83" s="178">
        <v>75</v>
      </c>
      <c r="C83" s="232">
        <v>88.560000000000045</v>
      </c>
      <c r="D83" s="232">
        <v>135.69999999999987</v>
      </c>
      <c r="E83" s="232">
        <v>154.65</v>
      </c>
      <c r="F83" s="232">
        <v>167.30000000000021</v>
      </c>
      <c r="G83" s="232">
        <v>201.00000000000045</v>
      </c>
      <c r="H83" s="75"/>
    </row>
    <row r="84" spans="1:8" x14ac:dyDescent="0.2">
      <c r="A84" s="76" t="s">
        <v>86</v>
      </c>
      <c r="B84" s="178">
        <v>76</v>
      </c>
      <c r="C84" s="232">
        <v>89.400000000000048</v>
      </c>
      <c r="D84" s="232">
        <v>136.89999999999986</v>
      </c>
      <c r="E84" s="232">
        <v>156.05000000000001</v>
      </c>
      <c r="F84" s="232">
        <v>168.95000000000022</v>
      </c>
      <c r="G84" s="232">
        <v>203.30000000000047</v>
      </c>
      <c r="H84" s="75"/>
    </row>
    <row r="85" spans="1:8" x14ac:dyDescent="0.2">
      <c r="A85" s="76" t="s">
        <v>87</v>
      </c>
      <c r="B85" s="178">
        <v>77</v>
      </c>
      <c r="C85" s="232">
        <v>90.240000000000052</v>
      </c>
      <c r="D85" s="232">
        <v>138.09999999999985</v>
      </c>
      <c r="E85" s="232">
        <v>157.45000000000002</v>
      </c>
      <c r="F85" s="232">
        <v>170.60000000000022</v>
      </c>
      <c r="G85" s="232">
        <v>205.60000000000048</v>
      </c>
      <c r="H85" s="75"/>
    </row>
    <row r="86" spans="1:8" x14ac:dyDescent="0.2">
      <c r="A86" s="76" t="s">
        <v>88</v>
      </c>
      <c r="B86" s="178">
        <v>78</v>
      </c>
      <c r="C86" s="232">
        <v>91.080000000000055</v>
      </c>
      <c r="D86" s="232">
        <v>139.29999999999984</v>
      </c>
      <c r="E86" s="232">
        <v>158.85000000000002</v>
      </c>
      <c r="F86" s="232">
        <v>172.25000000000023</v>
      </c>
      <c r="G86" s="232">
        <v>207.90000000000049</v>
      </c>
      <c r="H86" s="75"/>
    </row>
    <row r="87" spans="1:8" x14ac:dyDescent="0.2">
      <c r="A87" s="76" t="s">
        <v>89</v>
      </c>
      <c r="B87" s="178">
        <v>79</v>
      </c>
      <c r="C87" s="232">
        <v>91.920000000000059</v>
      </c>
      <c r="D87" s="232">
        <v>140.49999999999983</v>
      </c>
      <c r="E87" s="232">
        <v>160.25000000000003</v>
      </c>
      <c r="F87" s="232">
        <v>173.90000000000023</v>
      </c>
      <c r="G87" s="232">
        <v>210.2000000000005</v>
      </c>
      <c r="H87" s="75"/>
    </row>
    <row r="88" spans="1:8" x14ac:dyDescent="0.2">
      <c r="A88" s="76" t="s">
        <v>12</v>
      </c>
      <c r="B88" s="178">
        <v>80</v>
      </c>
      <c r="C88" s="232">
        <v>92.760000000000062</v>
      </c>
      <c r="D88" s="232">
        <v>141.69999999999982</v>
      </c>
      <c r="E88" s="232">
        <v>161.65000000000003</v>
      </c>
      <c r="F88" s="232">
        <v>175.55000000000024</v>
      </c>
      <c r="G88" s="232">
        <v>212.50000000000051</v>
      </c>
      <c r="H88" s="75"/>
    </row>
    <row r="89" spans="1:8" x14ac:dyDescent="0.2">
      <c r="A89" s="76" t="s">
        <v>90</v>
      </c>
      <c r="B89" s="178">
        <v>81</v>
      </c>
      <c r="C89" s="232">
        <v>93.600000000000065</v>
      </c>
      <c r="D89" s="232">
        <v>142.89999999999981</v>
      </c>
      <c r="E89" s="232">
        <v>163.05000000000004</v>
      </c>
      <c r="F89" s="232">
        <v>177.20000000000024</v>
      </c>
      <c r="G89" s="232">
        <v>214.80000000000052</v>
      </c>
      <c r="H89" s="75"/>
    </row>
    <row r="90" spans="1:8" x14ac:dyDescent="0.2">
      <c r="A90" s="76" t="s">
        <v>91</v>
      </c>
      <c r="B90" s="178">
        <v>82</v>
      </c>
      <c r="C90" s="232">
        <v>94.440000000000069</v>
      </c>
      <c r="D90" s="232">
        <v>144.0999999999998</v>
      </c>
      <c r="E90" s="232">
        <v>164.45000000000005</v>
      </c>
      <c r="F90" s="232">
        <v>178.85000000000025</v>
      </c>
      <c r="G90" s="232">
        <v>217.10000000000053</v>
      </c>
      <c r="H90" s="75"/>
    </row>
    <row r="91" spans="1:8" x14ac:dyDescent="0.2">
      <c r="A91" s="76" t="s">
        <v>92</v>
      </c>
      <c r="B91" s="178">
        <v>83</v>
      </c>
      <c r="C91" s="232">
        <v>95.280000000000072</v>
      </c>
      <c r="D91" s="232">
        <v>145.29999999999978</v>
      </c>
      <c r="E91" s="232">
        <v>165.85000000000005</v>
      </c>
      <c r="F91" s="232">
        <v>180.50000000000026</v>
      </c>
      <c r="G91" s="232">
        <v>219.40000000000055</v>
      </c>
      <c r="H91" s="75"/>
    </row>
    <row r="92" spans="1:8" x14ac:dyDescent="0.2">
      <c r="A92" s="76" t="s">
        <v>93</v>
      </c>
      <c r="B92" s="178">
        <v>84</v>
      </c>
      <c r="C92" s="232">
        <v>96.120000000000076</v>
      </c>
      <c r="D92" s="232">
        <v>146.49999999999977</v>
      </c>
      <c r="E92" s="232">
        <v>167.25000000000006</v>
      </c>
      <c r="F92" s="232">
        <v>182.15000000000026</v>
      </c>
      <c r="G92" s="232">
        <v>221.70000000000056</v>
      </c>
      <c r="H92" s="75"/>
    </row>
    <row r="93" spans="1:8" x14ac:dyDescent="0.2">
      <c r="A93" s="76" t="s">
        <v>13</v>
      </c>
      <c r="B93" s="178">
        <v>85</v>
      </c>
      <c r="C93" s="232">
        <v>96.960000000000079</v>
      </c>
      <c r="D93" s="232">
        <v>147.69999999999976</v>
      </c>
      <c r="E93" s="232">
        <v>168.65000000000006</v>
      </c>
      <c r="F93" s="232">
        <v>183.80000000000027</v>
      </c>
      <c r="G93" s="232">
        <v>224.00000000000057</v>
      </c>
      <c r="H93" s="75"/>
    </row>
    <row r="94" spans="1:8" x14ac:dyDescent="0.2">
      <c r="A94" s="76" t="s">
        <v>94</v>
      </c>
      <c r="B94" s="178">
        <v>86</v>
      </c>
      <c r="C94" s="232">
        <v>97.800000000000082</v>
      </c>
      <c r="D94" s="232">
        <v>148.89999999999975</v>
      </c>
      <c r="E94" s="232">
        <v>170.05000000000007</v>
      </c>
      <c r="F94" s="232">
        <v>185.45000000000027</v>
      </c>
      <c r="G94" s="232">
        <v>226.30000000000058</v>
      </c>
      <c r="H94" s="75"/>
    </row>
    <row r="95" spans="1:8" x14ac:dyDescent="0.2">
      <c r="A95" s="76" t="s">
        <v>95</v>
      </c>
      <c r="B95" s="178">
        <v>87</v>
      </c>
      <c r="C95" s="232">
        <v>98.640000000000086</v>
      </c>
      <c r="D95" s="232">
        <v>150.09999999999974</v>
      </c>
      <c r="E95" s="232">
        <v>171.45000000000007</v>
      </c>
      <c r="F95" s="232">
        <v>187.10000000000028</v>
      </c>
      <c r="G95" s="232">
        <v>228.60000000000059</v>
      </c>
      <c r="H95" s="75"/>
    </row>
    <row r="96" spans="1:8" x14ac:dyDescent="0.2">
      <c r="A96" s="76" t="s">
        <v>96</v>
      </c>
      <c r="B96" s="178">
        <v>88</v>
      </c>
      <c r="C96" s="232">
        <v>99.480000000000089</v>
      </c>
      <c r="D96" s="232">
        <v>151.29999999999973</v>
      </c>
      <c r="E96" s="232">
        <v>172.85000000000008</v>
      </c>
      <c r="F96" s="232">
        <v>188.75000000000028</v>
      </c>
      <c r="G96" s="232">
        <v>230.9000000000006</v>
      </c>
      <c r="H96" s="75"/>
    </row>
    <row r="97" spans="1:11" x14ac:dyDescent="0.2">
      <c r="A97" s="76" t="s">
        <v>97</v>
      </c>
      <c r="B97" s="178">
        <v>89</v>
      </c>
      <c r="C97" s="232">
        <v>100.32000000000009</v>
      </c>
      <c r="D97" s="232">
        <v>152.49999999999972</v>
      </c>
      <c r="E97" s="232">
        <v>174.25000000000009</v>
      </c>
      <c r="F97" s="232">
        <v>190.40000000000029</v>
      </c>
      <c r="G97" s="232">
        <v>233.20000000000061</v>
      </c>
      <c r="H97" s="75"/>
    </row>
    <row r="98" spans="1:11" x14ac:dyDescent="0.2">
      <c r="A98" s="76" t="s">
        <v>14</v>
      </c>
      <c r="B98" s="178">
        <v>90</v>
      </c>
      <c r="C98" s="232">
        <v>101.1600000000001</v>
      </c>
      <c r="D98" s="232">
        <v>153.6999999999997</v>
      </c>
      <c r="E98" s="232">
        <v>175.65000000000009</v>
      </c>
      <c r="F98" s="232">
        <v>192.0500000000003</v>
      </c>
      <c r="G98" s="232">
        <v>235.50000000000063</v>
      </c>
      <c r="H98" s="75"/>
    </row>
    <row r="99" spans="1:11" x14ac:dyDescent="0.2">
      <c r="A99" s="76" t="s">
        <v>98</v>
      </c>
      <c r="B99" s="178">
        <v>91</v>
      </c>
      <c r="C99" s="232">
        <v>102.0000000000001</v>
      </c>
      <c r="D99" s="232">
        <v>154.89999999999969</v>
      </c>
      <c r="E99" s="232">
        <v>177.0500000000001</v>
      </c>
      <c r="F99" s="232">
        <v>193.7000000000003</v>
      </c>
      <c r="G99" s="232">
        <v>237.80000000000064</v>
      </c>
      <c r="H99" s="75"/>
    </row>
    <row r="100" spans="1:11" x14ac:dyDescent="0.2">
      <c r="A100" s="76" t="s">
        <v>99</v>
      </c>
      <c r="B100" s="178">
        <v>92</v>
      </c>
      <c r="C100" s="232">
        <v>102.8400000000001</v>
      </c>
      <c r="D100" s="232">
        <v>156.09999999999968</v>
      </c>
      <c r="E100" s="232">
        <v>178.4500000000001</v>
      </c>
      <c r="F100" s="232">
        <v>195.35000000000031</v>
      </c>
      <c r="G100" s="232">
        <v>240.10000000000065</v>
      </c>
      <c r="H100" s="75"/>
    </row>
    <row r="101" spans="1:11" x14ac:dyDescent="0.2">
      <c r="A101" s="76" t="s">
        <v>100</v>
      </c>
      <c r="B101" s="178">
        <v>93</v>
      </c>
      <c r="C101" s="232">
        <v>103.68000000000011</v>
      </c>
      <c r="D101" s="232">
        <v>157.29999999999967</v>
      </c>
      <c r="E101" s="232">
        <v>179.85000000000011</v>
      </c>
      <c r="F101" s="232">
        <v>197.00000000000031</v>
      </c>
      <c r="G101" s="232">
        <v>242.40000000000066</v>
      </c>
      <c r="H101" s="75"/>
    </row>
    <row r="102" spans="1:11" x14ac:dyDescent="0.2">
      <c r="A102" s="76" t="s">
        <v>101</v>
      </c>
      <c r="B102" s="178">
        <v>94</v>
      </c>
      <c r="C102" s="232">
        <v>104.52000000000011</v>
      </c>
      <c r="D102" s="232">
        <v>158.49999999999966</v>
      </c>
      <c r="E102" s="232">
        <v>181.25000000000011</v>
      </c>
      <c r="F102" s="232">
        <v>198.65000000000032</v>
      </c>
      <c r="G102" s="232">
        <v>244.70000000000067</v>
      </c>
      <c r="H102" s="75"/>
    </row>
    <row r="103" spans="1:11" x14ac:dyDescent="0.2">
      <c r="A103" s="76" t="s">
        <v>15</v>
      </c>
      <c r="B103" s="178">
        <v>95</v>
      </c>
      <c r="C103" s="232">
        <v>105.36000000000011</v>
      </c>
      <c r="D103" s="232">
        <v>159.69999999999965</v>
      </c>
      <c r="E103" s="232">
        <v>182.65000000000012</v>
      </c>
      <c r="F103" s="232">
        <v>200.30000000000032</v>
      </c>
      <c r="G103" s="232">
        <v>247.00000000000068</v>
      </c>
      <c r="H103" s="75"/>
    </row>
    <row r="104" spans="1:11" x14ac:dyDescent="0.2">
      <c r="A104" s="76" t="s">
        <v>102</v>
      </c>
      <c r="B104" s="178">
        <v>96</v>
      </c>
      <c r="C104" s="232">
        <v>106.20000000000012</v>
      </c>
      <c r="D104" s="232">
        <v>160.89999999999964</v>
      </c>
      <c r="E104" s="232">
        <v>184.05000000000013</v>
      </c>
      <c r="F104" s="232">
        <v>201.95000000000033</v>
      </c>
      <c r="G104" s="232">
        <v>249.30000000000069</v>
      </c>
      <c r="H104" s="75"/>
    </row>
    <row r="105" spans="1:11" x14ac:dyDescent="0.2">
      <c r="A105" s="76" t="s">
        <v>103</v>
      </c>
      <c r="B105" s="178">
        <v>97</v>
      </c>
      <c r="C105" s="232">
        <v>107.04000000000012</v>
      </c>
      <c r="D105" s="232">
        <v>162.09999999999962</v>
      </c>
      <c r="E105" s="232">
        <v>185.45000000000013</v>
      </c>
      <c r="F105" s="232">
        <v>203.60000000000034</v>
      </c>
      <c r="G105" s="232">
        <v>251.6000000000007</v>
      </c>
      <c r="H105" s="75"/>
    </row>
    <row r="106" spans="1:11" x14ac:dyDescent="0.2">
      <c r="A106" s="76" t="s">
        <v>104</v>
      </c>
      <c r="B106" s="178">
        <v>98</v>
      </c>
      <c r="C106" s="232">
        <v>107.88000000000012</v>
      </c>
      <c r="D106" s="232">
        <v>163.29999999999961</v>
      </c>
      <c r="E106" s="232">
        <v>186.85000000000014</v>
      </c>
      <c r="F106" s="232">
        <v>205.25000000000034</v>
      </c>
      <c r="G106" s="232">
        <v>253.90000000000072</v>
      </c>
      <c r="H106" s="75"/>
    </row>
    <row r="107" spans="1:11" x14ac:dyDescent="0.2">
      <c r="A107" s="76" t="s">
        <v>105</v>
      </c>
      <c r="B107" s="178">
        <v>99</v>
      </c>
      <c r="C107" s="232">
        <v>108.72000000000013</v>
      </c>
      <c r="D107" s="232">
        <v>164.4999999999996</v>
      </c>
      <c r="E107" s="232">
        <v>188.25000000000014</v>
      </c>
      <c r="F107" s="232">
        <v>206.90000000000035</v>
      </c>
      <c r="G107" s="232">
        <v>256.20000000000073</v>
      </c>
      <c r="H107" s="75"/>
    </row>
    <row r="108" spans="1:11" x14ac:dyDescent="0.2">
      <c r="A108" s="76" t="s">
        <v>16</v>
      </c>
      <c r="B108" s="178">
        <v>100</v>
      </c>
      <c r="C108" s="232">
        <v>109.56000000000013</v>
      </c>
      <c r="D108" s="232">
        <v>165.69999999999959</v>
      </c>
      <c r="E108" s="232">
        <v>189.65000000000015</v>
      </c>
      <c r="F108" s="232">
        <v>208.55000000000035</v>
      </c>
      <c r="G108" s="232">
        <v>258.50000000000074</v>
      </c>
      <c r="H108" s="75"/>
    </row>
    <row r="109" spans="1:11" s="62" customFormat="1" x14ac:dyDescent="0.2">
      <c r="A109" s="181" t="s">
        <v>106</v>
      </c>
      <c r="B109" s="182">
        <v>101</v>
      </c>
      <c r="C109" s="232">
        <v>110.06000000000013</v>
      </c>
      <c r="D109" s="232">
        <v>166.29999999999959</v>
      </c>
      <c r="E109" s="232">
        <v>190.40000000000015</v>
      </c>
      <c r="F109" s="232">
        <v>209.40000000000035</v>
      </c>
      <c r="G109" s="232">
        <v>259.75000000000074</v>
      </c>
      <c r="H109" s="183"/>
      <c r="I109" s="184"/>
    </row>
    <row r="110" spans="1:11" x14ac:dyDescent="0.2">
      <c r="A110" s="76" t="s">
        <v>107</v>
      </c>
      <c r="B110" s="178">
        <v>102</v>
      </c>
      <c r="C110" s="232">
        <v>110.56000000000013</v>
      </c>
      <c r="D110" s="232">
        <v>166.89999999999958</v>
      </c>
      <c r="E110" s="232">
        <v>191.15000000000015</v>
      </c>
      <c r="F110" s="232">
        <v>210.25000000000034</v>
      </c>
      <c r="G110" s="232">
        <v>261.00000000000074</v>
      </c>
      <c r="H110" s="75"/>
      <c r="K110" s="78"/>
    </row>
    <row r="111" spans="1:11" x14ac:dyDescent="0.2">
      <c r="A111" s="76" t="s">
        <v>108</v>
      </c>
      <c r="B111" s="178">
        <v>103</v>
      </c>
      <c r="C111" s="232">
        <v>111.06000000000013</v>
      </c>
      <c r="D111" s="232">
        <v>167.49999999999957</v>
      </c>
      <c r="E111" s="232">
        <v>191.90000000000015</v>
      </c>
      <c r="F111" s="232">
        <v>211.10000000000034</v>
      </c>
      <c r="G111" s="232">
        <v>262.25000000000074</v>
      </c>
      <c r="H111" s="75"/>
    </row>
    <row r="112" spans="1:11" x14ac:dyDescent="0.2">
      <c r="A112" s="76" t="s">
        <v>109</v>
      </c>
      <c r="B112" s="178">
        <v>104</v>
      </c>
      <c r="C112" s="232">
        <v>111.56000000000013</v>
      </c>
      <c r="D112" s="232">
        <v>168.09999999999957</v>
      </c>
      <c r="E112" s="232">
        <v>192.65000000000015</v>
      </c>
      <c r="F112" s="232">
        <v>211.95000000000033</v>
      </c>
      <c r="G112" s="232">
        <v>263.50000000000074</v>
      </c>
      <c r="H112" s="75"/>
    </row>
    <row r="113" spans="1:8" x14ac:dyDescent="0.2">
      <c r="A113" s="76" t="s">
        <v>110</v>
      </c>
      <c r="B113" s="178">
        <v>105</v>
      </c>
      <c r="C113" s="232">
        <v>112.06000000000013</v>
      </c>
      <c r="D113" s="232">
        <v>168.69999999999956</v>
      </c>
      <c r="E113" s="232">
        <v>193.40000000000015</v>
      </c>
      <c r="F113" s="232">
        <v>212.80000000000032</v>
      </c>
      <c r="G113" s="232">
        <v>264.75000000000074</v>
      </c>
      <c r="H113" s="75"/>
    </row>
    <row r="114" spans="1:8" x14ac:dyDescent="0.2">
      <c r="A114" s="76" t="s">
        <v>111</v>
      </c>
      <c r="B114" s="178">
        <v>106</v>
      </c>
      <c r="C114" s="232">
        <v>112.56000000000013</v>
      </c>
      <c r="D114" s="232">
        <v>169.29999999999956</v>
      </c>
      <c r="E114" s="232">
        <v>194.15000000000015</v>
      </c>
      <c r="F114" s="232">
        <v>213.65000000000032</v>
      </c>
      <c r="G114" s="232">
        <v>266.00000000000074</v>
      </c>
      <c r="H114" s="75"/>
    </row>
    <row r="115" spans="1:8" x14ac:dyDescent="0.2">
      <c r="A115" s="76" t="s">
        <v>112</v>
      </c>
      <c r="B115" s="178">
        <v>107</v>
      </c>
      <c r="C115" s="232">
        <v>113.06000000000013</v>
      </c>
      <c r="D115" s="232">
        <v>169.89999999999955</v>
      </c>
      <c r="E115" s="232">
        <v>194.90000000000015</v>
      </c>
      <c r="F115" s="232">
        <v>214.50000000000031</v>
      </c>
      <c r="G115" s="232">
        <v>267.25000000000074</v>
      </c>
      <c r="H115" s="75"/>
    </row>
    <row r="116" spans="1:8" x14ac:dyDescent="0.2">
      <c r="A116" s="76" t="s">
        <v>113</v>
      </c>
      <c r="B116" s="178">
        <v>108</v>
      </c>
      <c r="C116" s="232">
        <v>113.56000000000013</v>
      </c>
      <c r="D116" s="232">
        <v>170.49999999999955</v>
      </c>
      <c r="E116" s="232">
        <v>195.65000000000015</v>
      </c>
      <c r="F116" s="232">
        <v>215.35000000000031</v>
      </c>
      <c r="G116" s="232">
        <v>268.50000000000074</v>
      </c>
      <c r="H116" s="75"/>
    </row>
    <row r="117" spans="1:8" x14ac:dyDescent="0.2">
      <c r="A117" s="76" t="s">
        <v>114</v>
      </c>
      <c r="B117" s="178">
        <v>109</v>
      </c>
      <c r="C117" s="232">
        <v>114.06000000000013</v>
      </c>
      <c r="D117" s="232">
        <v>171.09999999999954</v>
      </c>
      <c r="E117" s="232">
        <v>196.40000000000015</v>
      </c>
      <c r="F117" s="232">
        <v>216.2000000000003</v>
      </c>
      <c r="G117" s="232">
        <v>269.75000000000074</v>
      </c>
      <c r="H117" s="75"/>
    </row>
    <row r="118" spans="1:8" x14ac:dyDescent="0.2">
      <c r="A118" s="76" t="s">
        <v>17</v>
      </c>
      <c r="B118" s="178">
        <v>110</v>
      </c>
      <c r="C118" s="232">
        <v>114.56000000000013</v>
      </c>
      <c r="D118" s="232">
        <v>171.69999999999953</v>
      </c>
      <c r="E118" s="232">
        <v>197.15000000000015</v>
      </c>
      <c r="F118" s="232">
        <v>217.0500000000003</v>
      </c>
      <c r="G118" s="232">
        <v>271.00000000000074</v>
      </c>
      <c r="H118" s="75"/>
    </row>
    <row r="119" spans="1:8" x14ac:dyDescent="0.2">
      <c r="A119" s="76" t="s">
        <v>115</v>
      </c>
      <c r="B119" s="178">
        <v>111</v>
      </c>
      <c r="C119" s="232">
        <v>115.06000000000013</v>
      </c>
      <c r="D119" s="232">
        <v>172.29999999999953</v>
      </c>
      <c r="E119" s="232">
        <v>197.90000000000015</v>
      </c>
      <c r="F119" s="232">
        <v>217.90000000000029</v>
      </c>
      <c r="G119" s="232">
        <v>272.25000000000074</v>
      </c>
      <c r="H119" s="75"/>
    </row>
    <row r="120" spans="1:8" x14ac:dyDescent="0.2">
      <c r="A120" s="76" t="s">
        <v>116</v>
      </c>
      <c r="B120" s="178">
        <v>112</v>
      </c>
      <c r="C120" s="232">
        <v>115.56000000000013</v>
      </c>
      <c r="D120" s="232">
        <v>172.89999999999952</v>
      </c>
      <c r="E120" s="232">
        <v>198.65000000000015</v>
      </c>
      <c r="F120" s="232">
        <v>218.75000000000028</v>
      </c>
      <c r="G120" s="232">
        <v>273.50000000000074</v>
      </c>
      <c r="H120" s="75"/>
    </row>
    <row r="121" spans="1:8" x14ac:dyDescent="0.2">
      <c r="A121" s="76" t="s">
        <v>117</v>
      </c>
      <c r="B121" s="178">
        <v>113</v>
      </c>
      <c r="C121" s="232">
        <v>116.06000000000013</v>
      </c>
      <c r="D121" s="232">
        <v>173.49999999999952</v>
      </c>
      <c r="E121" s="232">
        <v>199.40000000000015</v>
      </c>
      <c r="F121" s="232">
        <v>219.60000000000028</v>
      </c>
      <c r="G121" s="232">
        <v>274.75000000000074</v>
      </c>
      <c r="H121" s="75"/>
    </row>
    <row r="122" spans="1:8" x14ac:dyDescent="0.2">
      <c r="A122" s="76" t="s">
        <v>118</v>
      </c>
      <c r="B122" s="178">
        <v>114</v>
      </c>
      <c r="C122" s="232">
        <v>116.56000000000013</v>
      </c>
      <c r="D122" s="232">
        <v>174.09999999999951</v>
      </c>
      <c r="E122" s="232">
        <v>200.15000000000015</v>
      </c>
      <c r="F122" s="232">
        <v>220.45000000000027</v>
      </c>
      <c r="G122" s="232">
        <v>276.00000000000074</v>
      </c>
      <c r="H122" s="75"/>
    </row>
    <row r="123" spans="1:8" x14ac:dyDescent="0.2">
      <c r="A123" s="76" t="s">
        <v>119</v>
      </c>
      <c r="B123" s="178">
        <v>115</v>
      </c>
      <c r="C123" s="232">
        <v>117.06000000000013</v>
      </c>
      <c r="D123" s="232">
        <v>174.69999999999951</v>
      </c>
      <c r="E123" s="232">
        <v>200.90000000000015</v>
      </c>
      <c r="F123" s="232">
        <v>221.30000000000027</v>
      </c>
      <c r="G123" s="232">
        <v>277.25000000000074</v>
      </c>
      <c r="H123" s="75"/>
    </row>
    <row r="124" spans="1:8" x14ac:dyDescent="0.2">
      <c r="A124" s="76" t="s">
        <v>120</v>
      </c>
      <c r="B124" s="178">
        <v>116</v>
      </c>
      <c r="C124" s="232">
        <v>117.56000000000013</v>
      </c>
      <c r="D124" s="232">
        <v>175.2999999999995</v>
      </c>
      <c r="E124" s="232">
        <v>201.65000000000015</v>
      </c>
      <c r="F124" s="232">
        <v>222.15000000000026</v>
      </c>
      <c r="G124" s="232">
        <v>278.50000000000074</v>
      </c>
      <c r="H124" s="75"/>
    </row>
    <row r="125" spans="1:8" x14ac:dyDescent="0.2">
      <c r="A125" s="76" t="s">
        <v>121</v>
      </c>
      <c r="B125" s="178">
        <v>117</v>
      </c>
      <c r="C125" s="232">
        <v>118.06000000000013</v>
      </c>
      <c r="D125" s="232">
        <v>175.89999999999949</v>
      </c>
      <c r="E125" s="232">
        <v>202.40000000000015</v>
      </c>
      <c r="F125" s="232">
        <v>223.00000000000026</v>
      </c>
      <c r="G125" s="232">
        <v>279.75000000000074</v>
      </c>
      <c r="H125" s="75"/>
    </row>
    <row r="126" spans="1:8" x14ac:dyDescent="0.2">
      <c r="A126" s="76" t="s">
        <v>122</v>
      </c>
      <c r="B126" s="178">
        <v>118</v>
      </c>
      <c r="C126" s="232">
        <v>118.56000000000013</v>
      </c>
      <c r="D126" s="232">
        <v>176.49999999999949</v>
      </c>
      <c r="E126" s="232">
        <v>203.15000000000015</v>
      </c>
      <c r="F126" s="232">
        <v>223.85000000000025</v>
      </c>
      <c r="G126" s="232">
        <v>281.00000000000074</v>
      </c>
      <c r="H126" s="75"/>
    </row>
    <row r="127" spans="1:8" x14ac:dyDescent="0.2">
      <c r="A127" s="76" t="s">
        <v>123</v>
      </c>
      <c r="B127" s="178">
        <v>119</v>
      </c>
      <c r="C127" s="232">
        <v>119.06000000000013</v>
      </c>
      <c r="D127" s="232">
        <v>177.09999999999948</v>
      </c>
      <c r="E127" s="232">
        <v>203.90000000000015</v>
      </c>
      <c r="F127" s="232">
        <v>224.70000000000024</v>
      </c>
      <c r="G127" s="232">
        <v>282.25000000000074</v>
      </c>
      <c r="H127" s="75"/>
    </row>
    <row r="128" spans="1:8" x14ac:dyDescent="0.2">
      <c r="A128" s="76" t="s">
        <v>18</v>
      </c>
      <c r="B128" s="178">
        <v>120</v>
      </c>
      <c r="C128" s="232">
        <v>119.56000000000013</v>
      </c>
      <c r="D128" s="232">
        <v>177.69999999999948</v>
      </c>
      <c r="E128" s="232">
        <v>204.65000000000015</v>
      </c>
      <c r="F128" s="232">
        <v>225.55000000000024</v>
      </c>
      <c r="G128" s="232">
        <v>283.50000000000074</v>
      </c>
      <c r="H128" s="75"/>
    </row>
    <row r="129" spans="1:8" x14ac:dyDescent="0.2">
      <c r="A129" s="76" t="s">
        <v>124</v>
      </c>
      <c r="B129" s="178">
        <v>121</v>
      </c>
      <c r="C129" s="232">
        <v>120.06000000000013</v>
      </c>
      <c r="D129" s="232">
        <v>178.29999999999947</v>
      </c>
      <c r="E129" s="232">
        <v>205.40000000000015</v>
      </c>
      <c r="F129" s="232">
        <v>226.40000000000023</v>
      </c>
      <c r="G129" s="232">
        <v>284.75000000000074</v>
      </c>
      <c r="H129" s="75"/>
    </row>
    <row r="130" spans="1:8" x14ac:dyDescent="0.2">
      <c r="A130" s="76" t="s">
        <v>125</v>
      </c>
      <c r="B130" s="178">
        <v>122</v>
      </c>
      <c r="C130" s="232">
        <v>120.56000000000013</v>
      </c>
      <c r="D130" s="232">
        <v>178.89999999999947</v>
      </c>
      <c r="E130" s="232">
        <v>206.15000000000015</v>
      </c>
      <c r="F130" s="232">
        <v>227.25000000000023</v>
      </c>
      <c r="G130" s="232">
        <v>286.00000000000074</v>
      </c>
      <c r="H130" s="75"/>
    </row>
    <row r="131" spans="1:8" x14ac:dyDescent="0.2">
      <c r="A131" s="76" t="s">
        <v>126</v>
      </c>
      <c r="B131" s="178">
        <v>123</v>
      </c>
      <c r="C131" s="232">
        <v>121.06000000000013</v>
      </c>
      <c r="D131" s="232">
        <v>179.49999999999946</v>
      </c>
      <c r="E131" s="232">
        <v>206.90000000000015</v>
      </c>
      <c r="F131" s="232">
        <v>228.10000000000022</v>
      </c>
      <c r="G131" s="232">
        <v>287.25000000000074</v>
      </c>
      <c r="H131" s="75"/>
    </row>
    <row r="132" spans="1:8" x14ac:dyDescent="0.2">
      <c r="A132" s="76" t="s">
        <v>127</v>
      </c>
      <c r="B132" s="178">
        <v>124</v>
      </c>
      <c r="C132" s="232">
        <v>121.56000000000013</v>
      </c>
      <c r="D132" s="232">
        <v>180.09999999999945</v>
      </c>
      <c r="E132" s="232">
        <v>207.65000000000015</v>
      </c>
      <c r="F132" s="232">
        <v>228.95000000000022</v>
      </c>
      <c r="G132" s="232">
        <v>288.50000000000074</v>
      </c>
      <c r="H132" s="75"/>
    </row>
    <row r="133" spans="1:8" x14ac:dyDescent="0.2">
      <c r="A133" s="76" t="s">
        <v>128</v>
      </c>
      <c r="B133" s="178">
        <v>125</v>
      </c>
      <c r="C133" s="232">
        <v>122.06000000000013</v>
      </c>
      <c r="D133" s="232">
        <v>180.69999999999945</v>
      </c>
      <c r="E133" s="232">
        <v>208.40000000000015</v>
      </c>
      <c r="F133" s="232">
        <v>229.80000000000021</v>
      </c>
      <c r="G133" s="232">
        <v>289.75000000000074</v>
      </c>
      <c r="H133" s="75"/>
    </row>
    <row r="134" spans="1:8" x14ac:dyDescent="0.2">
      <c r="A134" s="76" t="s">
        <v>129</v>
      </c>
      <c r="B134" s="178">
        <v>126</v>
      </c>
      <c r="C134" s="232">
        <v>122.56000000000013</v>
      </c>
      <c r="D134" s="232">
        <v>181.29999999999944</v>
      </c>
      <c r="E134" s="232">
        <v>209.15000000000015</v>
      </c>
      <c r="F134" s="232">
        <v>230.6500000000002</v>
      </c>
      <c r="G134" s="232">
        <v>291.00000000000074</v>
      </c>
      <c r="H134" s="75"/>
    </row>
    <row r="135" spans="1:8" x14ac:dyDescent="0.2">
      <c r="A135" s="76" t="s">
        <v>130</v>
      </c>
      <c r="B135" s="178">
        <v>127</v>
      </c>
      <c r="C135" s="232">
        <v>123.06000000000013</v>
      </c>
      <c r="D135" s="232">
        <v>181.89999999999944</v>
      </c>
      <c r="E135" s="232">
        <v>209.90000000000015</v>
      </c>
      <c r="F135" s="232">
        <v>231.5000000000002</v>
      </c>
      <c r="G135" s="232">
        <v>292.25000000000074</v>
      </c>
      <c r="H135" s="75"/>
    </row>
    <row r="136" spans="1:8" x14ac:dyDescent="0.2">
      <c r="A136" s="76" t="s">
        <v>131</v>
      </c>
      <c r="B136" s="178">
        <v>128</v>
      </c>
      <c r="C136" s="232">
        <v>123.56000000000013</v>
      </c>
      <c r="D136" s="232">
        <v>182.49999999999943</v>
      </c>
      <c r="E136" s="232">
        <v>210.65000000000015</v>
      </c>
      <c r="F136" s="232">
        <v>232.35000000000019</v>
      </c>
      <c r="G136" s="232">
        <v>293.50000000000074</v>
      </c>
      <c r="H136" s="75"/>
    </row>
    <row r="137" spans="1:8" x14ac:dyDescent="0.2">
      <c r="A137" s="76" t="s">
        <v>132</v>
      </c>
      <c r="B137" s="178">
        <v>129</v>
      </c>
      <c r="C137" s="232">
        <v>124.06000000000013</v>
      </c>
      <c r="D137" s="232">
        <v>183.09999999999943</v>
      </c>
      <c r="E137" s="232">
        <v>211.40000000000015</v>
      </c>
      <c r="F137" s="232">
        <v>233.20000000000019</v>
      </c>
      <c r="G137" s="232">
        <v>294.75000000000074</v>
      </c>
      <c r="H137" s="75"/>
    </row>
    <row r="138" spans="1:8" x14ac:dyDescent="0.2">
      <c r="A138" s="76" t="s">
        <v>19</v>
      </c>
      <c r="B138" s="178">
        <v>130</v>
      </c>
      <c r="C138" s="232">
        <v>124.56000000000013</v>
      </c>
      <c r="D138" s="232">
        <v>183.69999999999942</v>
      </c>
      <c r="E138" s="232">
        <v>212.15000000000015</v>
      </c>
      <c r="F138" s="232">
        <v>234.05000000000018</v>
      </c>
      <c r="G138" s="232">
        <v>296.00000000000074</v>
      </c>
      <c r="H138" s="75"/>
    </row>
    <row r="139" spans="1:8" x14ac:dyDescent="0.2">
      <c r="A139" s="76" t="s">
        <v>133</v>
      </c>
      <c r="B139" s="178">
        <v>131</v>
      </c>
      <c r="C139" s="232">
        <v>125.06000000000013</v>
      </c>
      <c r="D139" s="232">
        <v>184.29999999999941</v>
      </c>
      <c r="E139" s="232">
        <v>212.90000000000015</v>
      </c>
      <c r="F139" s="232">
        <v>234.90000000000018</v>
      </c>
      <c r="G139" s="232">
        <v>297.25000000000074</v>
      </c>
      <c r="H139" s="75"/>
    </row>
    <row r="140" spans="1:8" x14ac:dyDescent="0.2">
      <c r="A140" s="76" t="s">
        <v>134</v>
      </c>
      <c r="B140" s="178">
        <v>132</v>
      </c>
      <c r="C140" s="232">
        <v>125.56000000000013</v>
      </c>
      <c r="D140" s="232">
        <v>184.89999999999941</v>
      </c>
      <c r="E140" s="232">
        <v>213.65000000000015</v>
      </c>
      <c r="F140" s="232">
        <v>235.75000000000017</v>
      </c>
      <c r="G140" s="232">
        <v>298.50000000000074</v>
      </c>
      <c r="H140" s="75"/>
    </row>
    <row r="141" spans="1:8" x14ac:dyDescent="0.2">
      <c r="A141" s="76" t="s">
        <v>135</v>
      </c>
      <c r="B141" s="178">
        <v>133</v>
      </c>
      <c r="C141" s="232">
        <v>126.06000000000013</v>
      </c>
      <c r="D141" s="232">
        <v>185.4999999999994</v>
      </c>
      <c r="E141" s="232">
        <v>214.40000000000015</v>
      </c>
      <c r="F141" s="232">
        <v>236.60000000000016</v>
      </c>
      <c r="G141" s="232">
        <v>299.75000000000074</v>
      </c>
      <c r="H141" s="75"/>
    </row>
    <row r="142" spans="1:8" x14ac:dyDescent="0.2">
      <c r="A142" s="76" t="s">
        <v>136</v>
      </c>
      <c r="B142" s="178">
        <v>134</v>
      </c>
      <c r="C142" s="232">
        <v>126.56000000000013</v>
      </c>
      <c r="D142" s="232">
        <v>186.0999999999994</v>
      </c>
      <c r="E142" s="232">
        <v>215.15000000000015</v>
      </c>
      <c r="F142" s="232">
        <v>237.45000000000016</v>
      </c>
      <c r="G142" s="232">
        <v>301.00000000000074</v>
      </c>
      <c r="H142" s="75"/>
    </row>
    <row r="143" spans="1:8" x14ac:dyDescent="0.2">
      <c r="A143" s="76" t="s">
        <v>137</v>
      </c>
      <c r="B143" s="178">
        <v>135</v>
      </c>
      <c r="C143" s="232">
        <v>127.06000000000013</v>
      </c>
      <c r="D143" s="232">
        <v>186.69999999999939</v>
      </c>
      <c r="E143" s="232">
        <v>215.90000000000015</v>
      </c>
      <c r="F143" s="232">
        <v>238.30000000000015</v>
      </c>
      <c r="G143" s="232">
        <v>302.25000000000074</v>
      </c>
      <c r="H143" s="75"/>
    </row>
    <row r="144" spans="1:8" x14ac:dyDescent="0.2">
      <c r="A144" s="76" t="s">
        <v>138</v>
      </c>
      <c r="B144" s="178">
        <v>136</v>
      </c>
      <c r="C144" s="232">
        <v>127.56000000000013</v>
      </c>
      <c r="D144" s="232">
        <v>187.29999999999939</v>
      </c>
      <c r="E144" s="232">
        <v>216.65000000000015</v>
      </c>
      <c r="F144" s="232">
        <v>239.15000000000015</v>
      </c>
      <c r="G144" s="232">
        <v>303.50000000000074</v>
      </c>
      <c r="H144" s="75"/>
    </row>
    <row r="145" spans="1:8" x14ac:dyDescent="0.2">
      <c r="A145" s="76" t="s">
        <v>139</v>
      </c>
      <c r="B145" s="178">
        <v>137</v>
      </c>
      <c r="C145" s="232">
        <v>128.06000000000012</v>
      </c>
      <c r="D145" s="232">
        <v>187.89999999999938</v>
      </c>
      <c r="E145" s="232">
        <v>217.40000000000015</v>
      </c>
      <c r="F145" s="232">
        <v>240.00000000000014</v>
      </c>
      <c r="G145" s="232">
        <v>304.75000000000074</v>
      </c>
      <c r="H145" s="75"/>
    </row>
    <row r="146" spans="1:8" x14ac:dyDescent="0.2">
      <c r="A146" s="76" t="s">
        <v>140</v>
      </c>
      <c r="B146" s="178">
        <v>138</v>
      </c>
      <c r="C146" s="232">
        <v>128.56000000000012</v>
      </c>
      <c r="D146" s="232">
        <v>188.49999999999937</v>
      </c>
      <c r="E146" s="232">
        <v>218.15000000000015</v>
      </c>
      <c r="F146" s="232">
        <v>240.85000000000014</v>
      </c>
      <c r="G146" s="232">
        <v>306.00000000000074</v>
      </c>
      <c r="H146" s="75"/>
    </row>
    <row r="147" spans="1:8" x14ac:dyDescent="0.2">
      <c r="A147" s="76" t="s">
        <v>141</v>
      </c>
      <c r="B147" s="178">
        <v>139</v>
      </c>
      <c r="C147" s="232">
        <v>129.06000000000012</v>
      </c>
      <c r="D147" s="232">
        <v>189.09999999999937</v>
      </c>
      <c r="E147" s="232">
        <v>218.90000000000015</v>
      </c>
      <c r="F147" s="232">
        <v>241.70000000000013</v>
      </c>
      <c r="G147" s="232">
        <v>307.25000000000074</v>
      </c>
      <c r="H147" s="75"/>
    </row>
    <row r="148" spans="1:8" x14ac:dyDescent="0.2">
      <c r="A148" s="76" t="s">
        <v>20</v>
      </c>
      <c r="B148" s="178">
        <v>140</v>
      </c>
      <c r="C148" s="232">
        <v>129.56000000000012</v>
      </c>
      <c r="D148" s="232">
        <v>189.69999999999936</v>
      </c>
      <c r="E148" s="232">
        <v>219.65000000000015</v>
      </c>
      <c r="F148" s="232">
        <v>242.55000000000013</v>
      </c>
      <c r="G148" s="232">
        <v>308.50000000000074</v>
      </c>
      <c r="H148" s="75"/>
    </row>
    <row r="149" spans="1:8" x14ac:dyDescent="0.2">
      <c r="A149" s="76" t="s">
        <v>142</v>
      </c>
      <c r="B149" s="178">
        <v>141</v>
      </c>
      <c r="C149" s="232">
        <v>130.06000000000012</v>
      </c>
      <c r="D149" s="232">
        <v>190.29999999999936</v>
      </c>
      <c r="E149" s="232">
        <v>220.40000000000015</v>
      </c>
      <c r="F149" s="232">
        <v>243.40000000000012</v>
      </c>
      <c r="G149" s="232">
        <v>309.75000000000074</v>
      </c>
      <c r="H149" s="75"/>
    </row>
    <row r="150" spans="1:8" x14ac:dyDescent="0.2">
      <c r="A150" s="76" t="s">
        <v>143</v>
      </c>
      <c r="B150" s="178">
        <v>142</v>
      </c>
      <c r="C150" s="232">
        <v>130.56000000000012</v>
      </c>
      <c r="D150" s="232">
        <v>190.89999999999935</v>
      </c>
      <c r="E150" s="232">
        <v>221.15000000000015</v>
      </c>
      <c r="F150" s="232">
        <v>244.25000000000011</v>
      </c>
      <c r="G150" s="232">
        <v>311.00000000000074</v>
      </c>
      <c r="H150" s="75"/>
    </row>
    <row r="151" spans="1:8" x14ac:dyDescent="0.2">
      <c r="A151" s="76" t="s">
        <v>144</v>
      </c>
      <c r="B151" s="178">
        <v>143</v>
      </c>
      <c r="C151" s="232">
        <v>131.06000000000012</v>
      </c>
      <c r="D151" s="232">
        <v>191.49999999999935</v>
      </c>
      <c r="E151" s="232">
        <v>221.90000000000015</v>
      </c>
      <c r="F151" s="232">
        <v>245.10000000000011</v>
      </c>
      <c r="G151" s="232">
        <v>312.25000000000074</v>
      </c>
      <c r="H151" s="75"/>
    </row>
    <row r="152" spans="1:8" x14ac:dyDescent="0.2">
      <c r="A152" s="76" t="s">
        <v>145</v>
      </c>
      <c r="B152" s="178">
        <v>144</v>
      </c>
      <c r="C152" s="232">
        <v>131.56000000000012</v>
      </c>
      <c r="D152" s="232">
        <v>192.09999999999934</v>
      </c>
      <c r="E152" s="232">
        <v>222.65000000000015</v>
      </c>
      <c r="F152" s="232">
        <v>245.9500000000001</v>
      </c>
      <c r="G152" s="232">
        <v>313.50000000000074</v>
      </c>
      <c r="H152" s="75"/>
    </row>
    <row r="153" spans="1:8" x14ac:dyDescent="0.2">
      <c r="A153" s="76" t="s">
        <v>146</v>
      </c>
      <c r="B153" s="178">
        <v>145</v>
      </c>
      <c r="C153" s="232">
        <v>132.06000000000012</v>
      </c>
      <c r="D153" s="232">
        <v>192.69999999999933</v>
      </c>
      <c r="E153" s="232">
        <v>223.40000000000015</v>
      </c>
      <c r="F153" s="232">
        <v>246.8000000000001</v>
      </c>
      <c r="G153" s="232">
        <v>314.75000000000074</v>
      </c>
      <c r="H153" s="75"/>
    </row>
    <row r="154" spans="1:8" x14ac:dyDescent="0.2">
      <c r="A154" s="76" t="s">
        <v>147</v>
      </c>
      <c r="B154" s="178">
        <v>146</v>
      </c>
      <c r="C154" s="232">
        <v>132.56000000000012</v>
      </c>
      <c r="D154" s="232">
        <v>193.29999999999933</v>
      </c>
      <c r="E154" s="232">
        <v>224.15000000000015</v>
      </c>
      <c r="F154" s="232">
        <v>247.65000000000009</v>
      </c>
      <c r="G154" s="232">
        <v>316.00000000000074</v>
      </c>
      <c r="H154" s="75"/>
    </row>
    <row r="155" spans="1:8" x14ac:dyDescent="0.2">
      <c r="A155" s="76" t="s">
        <v>148</v>
      </c>
      <c r="B155" s="178">
        <v>147</v>
      </c>
      <c r="C155" s="232">
        <v>133.06000000000012</v>
      </c>
      <c r="D155" s="232">
        <v>193.89999999999932</v>
      </c>
      <c r="E155" s="232">
        <v>224.90000000000015</v>
      </c>
      <c r="F155" s="232">
        <v>248.50000000000009</v>
      </c>
      <c r="G155" s="232">
        <v>317.25000000000074</v>
      </c>
      <c r="H155" s="75"/>
    </row>
    <row r="156" spans="1:8" x14ac:dyDescent="0.2">
      <c r="A156" s="76" t="s">
        <v>149</v>
      </c>
      <c r="B156" s="178">
        <v>148</v>
      </c>
      <c r="C156" s="232">
        <v>133.56000000000012</v>
      </c>
      <c r="D156" s="232">
        <v>194.49999999999932</v>
      </c>
      <c r="E156" s="232">
        <v>225.65000000000015</v>
      </c>
      <c r="F156" s="232">
        <v>249.35000000000008</v>
      </c>
      <c r="G156" s="232">
        <v>318.50000000000074</v>
      </c>
      <c r="H156" s="75"/>
    </row>
    <row r="157" spans="1:8" x14ac:dyDescent="0.2">
      <c r="A157" s="76" t="s">
        <v>150</v>
      </c>
      <c r="B157" s="178">
        <v>149</v>
      </c>
      <c r="C157" s="232">
        <v>134.06000000000012</v>
      </c>
      <c r="D157" s="232">
        <v>195.09999999999931</v>
      </c>
      <c r="E157" s="232">
        <v>226.40000000000015</v>
      </c>
      <c r="F157" s="232">
        <v>250.20000000000007</v>
      </c>
      <c r="G157" s="232">
        <v>319.75000000000074</v>
      </c>
      <c r="H157" s="75"/>
    </row>
    <row r="158" spans="1:8" x14ac:dyDescent="0.2">
      <c r="A158" s="76" t="s">
        <v>151</v>
      </c>
      <c r="B158" s="178">
        <v>150</v>
      </c>
      <c r="C158" s="232">
        <v>134.56000000000012</v>
      </c>
      <c r="D158" s="232">
        <v>195.69999999999931</v>
      </c>
      <c r="E158" s="232">
        <v>227.15000000000015</v>
      </c>
      <c r="F158" s="232">
        <v>251.05000000000007</v>
      </c>
      <c r="G158" s="232">
        <v>321.00000000000074</v>
      </c>
      <c r="H158" s="75"/>
    </row>
    <row r="159" spans="1:8" x14ac:dyDescent="0.2">
      <c r="A159" s="76" t="s">
        <v>152</v>
      </c>
      <c r="B159" s="178">
        <v>151</v>
      </c>
      <c r="C159" s="232">
        <v>135.06000000000012</v>
      </c>
      <c r="D159" s="232">
        <v>196.2999999999993</v>
      </c>
      <c r="E159" s="232">
        <v>227.90000000000015</v>
      </c>
      <c r="F159" s="232">
        <v>251.90000000000006</v>
      </c>
      <c r="G159" s="232">
        <v>322.25000000000074</v>
      </c>
      <c r="H159" s="75"/>
    </row>
    <row r="160" spans="1:8" x14ac:dyDescent="0.2">
      <c r="A160" s="76" t="s">
        <v>153</v>
      </c>
      <c r="B160" s="178">
        <v>152</v>
      </c>
      <c r="C160" s="232">
        <v>135.56000000000012</v>
      </c>
      <c r="D160" s="232">
        <v>196.8999999999993</v>
      </c>
      <c r="E160" s="232">
        <v>228.65000000000015</v>
      </c>
      <c r="F160" s="232">
        <v>252.75000000000006</v>
      </c>
      <c r="G160" s="232">
        <v>323.50000000000074</v>
      </c>
      <c r="H160" s="75"/>
    </row>
    <row r="161" spans="1:8" x14ac:dyDescent="0.2">
      <c r="A161" s="76" t="s">
        <v>154</v>
      </c>
      <c r="B161" s="178">
        <v>153</v>
      </c>
      <c r="C161" s="232">
        <v>136.06000000000012</v>
      </c>
      <c r="D161" s="232">
        <v>197.49999999999929</v>
      </c>
      <c r="E161" s="232">
        <v>229.40000000000015</v>
      </c>
      <c r="F161" s="232">
        <v>253.60000000000005</v>
      </c>
      <c r="G161" s="232">
        <v>324.75000000000074</v>
      </c>
      <c r="H161" s="75"/>
    </row>
    <row r="162" spans="1:8" x14ac:dyDescent="0.2">
      <c r="A162" s="76" t="s">
        <v>155</v>
      </c>
      <c r="B162" s="178">
        <v>154</v>
      </c>
      <c r="C162" s="232">
        <v>136.56000000000012</v>
      </c>
      <c r="D162" s="232">
        <v>198.09999999999928</v>
      </c>
      <c r="E162" s="232">
        <v>230.15000000000015</v>
      </c>
      <c r="F162" s="232">
        <v>254.45000000000005</v>
      </c>
      <c r="G162" s="232">
        <v>326.00000000000074</v>
      </c>
      <c r="H162" s="75"/>
    </row>
    <row r="163" spans="1:8" x14ac:dyDescent="0.2">
      <c r="A163" s="76" t="s">
        <v>156</v>
      </c>
      <c r="B163" s="178">
        <v>155</v>
      </c>
      <c r="C163" s="232">
        <v>137.06000000000012</v>
      </c>
      <c r="D163" s="232">
        <v>198.69999999999928</v>
      </c>
      <c r="E163" s="232">
        <v>230.90000000000015</v>
      </c>
      <c r="F163" s="232">
        <v>255.30000000000004</v>
      </c>
      <c r="G163" s="232">
        <v>327.25000000000074</v>
      </c>
      <c r="H163" s="75"/>
    </row>
    <row r="164" spans="1:8" x14ac:dyDescent="0.2">
      <c r="A164" s="76" t="s">
        <v>157</v>
      </c>
      <c r="B164" s="178">
        <v>156</v>
      </c>
      <c r="C164" s="232">
        <v>137.56000000000012</v>
      </c>
      <c r="D164" s="232">
        <v>199.29999999999927</v>
      </c>
      <c r="E164" s="232">
        <v>231.65000000000015</v>
      </c>
      <c r="F164" s="232">
        <v>256.15000000000003</v>
      </c>
      <c r="G164" s="232">
        <v>328.50000000000074</v>
      </c>
      <c r="H164" s="75"/>
    </row>
    <row r="165" spans="1:8" x14ac:dyDescent="0.2">
      <c r="A165" s="76" t="s">
        <v>158</v>
      </c>
      <c r="B165" s="178">
        <v>157</v>
      </c>
      <c r="C165" s="232">
        <v>138.06000000000012</v>
      </c>
      <c r="D165" s="232">
        <v>199.89999999999927</v>
      </c>
      <c r="E165" s="232">
        <v>232.40000000000015</v>
      </c>
      <c r="F165" s="232">
        <v>257.00000000000006</v>
      </c>
      <c r="G165" s="232">
        <v>329.75000000000074</v>
      </c>
      <c r="H165" s="75"/>
    </row>
    <row r="166" spans="1:8" x14ac:dyDescent="0.2">
      <c r="A166" s="76" t="s">
        <v>159</v>
      </c>
      <c r="B166" s="178">
        <v>158</v>
      </c>
      <c r="C166" s="232">
        <v>138.56000000000012</v>
      </c>
      <c r="D166" s="232">
        <v>200.49999999999926</v>
      </c>
      <c r="E166" s="232">
        <v>233.15000000000015</v>
      </c>
      <c r="F166" s="232">
        <v>257.85000000000008</v>
      </c>
      <c r="G166" s="232">
        <v>331.00000000000074</v>
      </c>
      <c r="H166" s="75"/>
    </row>
    <row r="167" spans="1:8" x14ac:dyDescent="0.2">
      <c r="A167" s="76" t="s">
        <v>160</v>
      </c>
      <c r="B167" s="178">
        <v>159</v>
      </c>
      <c r="C167" s="232">
        <v>139.06000000000012</v>
      </c>
      <c r="D167" s="232">
        <v>201.09999999999926</v>
      </c>
      <c r="E167" s="232">
        <v>233.90000000000015</v>
      </c>
      <c r="F167" s="232">
        <v>258.7000000000001</v>
      </c>
      <c r="G167" s="232">
        <v>332.25000000000074</v>
      </c>
      <c r="H167" s="75"/>
    </row>
    <row r="168" spans="1:8" x14ac:dyDescent="0.2">
      <c r="A168" s="76" t="s">
        <v>28</v>
      </c>
      <c r="B168" s="178">
        <v>160</v>
      </c>
      <c r="C168" s="232">
        <v>139.56000000000012</v>
      </c>
      <c r="D168" s="232">
        <v>201.69999999999925</v>
      </c>
      <c r="E168" s="232">
        <v>234.65000000000015</v>
      </c>
      <c r="F168" s="232">
        <v>259.55000000000013</v>
      </c>
      <c r="G168" s="232">
        <v>333.50000000000074</v>
      </c>
      <c r="H168" s="75"/>
    </row>
    <row r="169" spans="1:8" x14ac:dyDescent="0.2">
      <c r="A169" s="76" t="s">
        <v>161</v>
      </c>
      <c r="B169" s="178">
        <v>161</v>
      </c>
      <c r="C169" s="232">
        <v>140.06000000000012</v>
      </c>
      <c r="D169" s="232">
        <v>202.29999999999924</v>
      </c>
      <c r="E169" s="232">
        <v>235.40000000000015</v>
      </c>
      <c r="F169" s="232">
        <v>260.40000000000015</v>
      </c>
      <c r="G169" s="232">
        <v>334.75000000000074</v>
      </c>
      <c r="H169" s="75"/>
    </row>
    <row r="170" spans="1:8" x14ac:dyDescent="0.2">
      <c r="A170" s="76" t="s">
        <v>162</v>
      </c>
      <c r="B170" s="178">
        <v>162</v>
      </c>
      <c r="C170" s="232">
        <v>140.56000000000012</v>
      </c>
      <c r="D170" s="232">
        <v>202.89999999999924</v>
      </c>
      <c r="E170" s="232">
        <v>236.15000000000015</v>
      </c>
      <c r="F170" s="232">
        <v>261.25000000000017</v>
      </c>
      <c r="G170" s="232">
        <v>336.00000000000074</v>
      </c>
      <c r="H170" s="75"/>
    </row>
    <row r="171" spans="1:8" x14ac:dyDescent="0.2">
      <c r="A171" s="76" t="s">
        <v>163</v>
      </c>
      <c r="B171" s="178">
        <v>163</v>
      </c>
      <c r="C171" s="232">
        <v>141.06000000000012</v>
      </c>
      <c r="D171" s="232">
        <v>203.49999999999923</v>
      </c>
      <c r="E171" s="232">
        <v>236.90000000000015</v>
      </c>
      <c r="F171" s="232">
        <v>262.10000000000019</v>
      </c>
      <c r="G171" s="232">
        <v>337.25000000000074</v>
      </c>
      <c r="H171" s="75"/>
    </row>
    <row r="172" spans="1:8" x14ac:dyDescent="0.2">
      <c r="A172" s="76" t="s">
        <v>164</v>
      </c>
      <c r="B172" s="178">
        <v>164</v>
      </c>
      <c r="C172" s="232">
        <v>141.56000000000012</v>
      </c>
      <c r="D172" s="232">
        <v>204.09999999999923</v>
      </c>
      <c r="E172" s="232">
        <v>237.65000000000015</v>
      </c>
      <c r="F172" s="232">
        <v>262.95000000000022</v>
      </c>
      <c r="G172" s="232">
        <v>338.50000000000074</v>
      </c>
      <c r="H172" s="75"/>
    </row>
    <row r="173" spans="1:8" x14ac:dyDescent="0.2">
      <c r="A173" s="76" t="s">
        <v>165</v>
      </c>
      <c r="B173" s="178">
        <v>165</v>
      </c>
      <c r="C173" s="232">
        <v>142.06000000000012</v>
      </c>
      <c r="D173" s="232">
        <v>204.69999999999922</v>
      </c>
      <c r="E173" s="232">
        <v>238.40000000000015</v>
      </c>
      <c r="F173" s="232">
        <v>263.80000000000024</v>
      </c>
      <c r="G173" s="232">
        <v>339.75000000000074</v>
      </c>
      <c r="H173" s="75"/>
    </row>
    <row r="174" spans="1:8" x14ac:dyDescent="0.2">
      <c r="A174" s="76" t="s">
        <v>166</v>
      </c>
      <c r="B174" s="178">
        <v>166</v>
      </c>
      <c r="C174" s="232">
        <v>142.56000000000012</v>
      </c>
      <c r="D174" s="232">
        <v>205.29999999999922</v>
      </c>
      <c r="E174" s="232">
        <v>239.15000000000015</v>
      </c>
      <c r="F174" s="232">
        <v>264.65000000000026</v>
      </c>
      <c r="G174" s="232">
        <v>341.00000000000074</v>
      </c>
      <c r="H174" s="75"/>
    </row>
    <row r="175" spans="1:8" x14ac:dyDescent="0.2">
      <c r="A175" s="76" t="s">
        <v>167</v>
      </c>
      <c r="B175" s="178">
        <v>167</v>
      </c>
      <c r="C175" s="232">
        <v>143.06000000000012</v>
      </c>
      <c r="D175" s="232">
        <v>205.89999999999921</v>
      </c>
      <c r="E175" s="232">
        <v>239.90000000000015</v>
      </c>
      <c r="F175" s="232">
        <v>265.50000000000028</v>
      </c>
      <c r="G175" s="232">
        <v>342.25000000000074</v>
      </c>
      <c r="H175" s="75"/>
    </row>
    <row r="176" spans="1:8" x14ac:dyDescent="0.2">
      <c r="A176" s="76" t="s">
        <v>168</v>
      </c>
      <c r="B176" s="178">
        <v>168</v>
      </c>
      <c r="C176" s="232">
        <v>143.56000000000012</v>
      </c>
      <c r="D176" s="232">
        <v>206.4999999999992</v>
      </c>
      <c r="E176" s="232">
        <v>240.65000000000015</v>
      </c>
      <c r="F176" s="232">
        <v>266.35000000000031</v>
      </c>
      <c r="G176" s="232">
        <v>343.50000000000074</v>
      </c>
      <c r="H176" s="75"/>
    </row>
    <row r="177" spans="1:8" x14ac:dyDescent="0.2">
      <c r="A177" s="76" t="s">
        <v>169</v>
      </c>
      <c r="B177" s="178">
        <v>169</v>
      </c>
      <c r="C177" s="232">
        <v>144.06000000000012</v>
      </c>
      <c r="D177" s="232">
        <v>207.0999999999992</v>
      </c>
      <c r="E177" s="232">
        <v>241.40000000000015</v>
      </c>
      <c r="F177" s="232">
        <v>267.20000000000033</v>
      </c>
      <c r="G177" s="232">
        <v>344.75000000000074</v>
      </c>
      <c r="H177" s="75"/>
    </row>
    <row r="178" spans="1:8" x14ac:dyDescent="0.2">
      <c r="A178" s="76" t="s">
        <v>170</v>
      </c>
      <c r="B178" s="178">
        <v>170</v>
      </c>
      <c r="C178" s="232">
        <v>144.56000000000012</v>
      </c>
      <c r="D178" s="232">
        <v>207.69999999999919</v>
      </c>
      <c r="E178" s="232">
        <v>242.15000000000015</v>
      </c>
      <c r="F178" s="232">
        <v>268.05000000000035</v>
      </c>
      <c r="G178" s="232">
        <v>346.00000000000074</v>
      </c>
      <c r="H178" s="75"/>
    </row>
    <row r="179" spans="1:8" x14ac:dyDescent="0.2">
      <c r="A179" s="76" t="s">
        <v>171</v>
      </c>
      <c r="B179" s="178">
        <v>171</v>
      </c>
      <c r="C179" s="232">
        <v>145.06000000000012</v>
      </c>
      <c r="D179" s="232">
        <v>208.29999999999919</v>
      </c>
      <c r="E179" s="232">
        <v>242.90000000000015</v>
      </c>
      <c r="F179" s="232">
        <v>268.90000000000038</v>
      </c>
      <c r="G179" s="232">
        <v>347.25000000000074</v>
      </c>
      <c r="H179" s="75"/>
    </row>
    <row r="180" spans="1:8" x14ac:dyDescent="0.2">
      <c r="A180" s="76" t="s">
        <v>172</v>
      </c>
      <c r="B180" s="178">
        <v>172</v>
      </c>
      <c r="C180" s="232">
        <v>145.56000000000012</v>
      </c>
      <c r="D180" s="232">
        <v>208.89999999999918</v>
      </c>
      <c r="E180" s="232">
        <v>243.65000000000015</v>
      </c>
      <c r="F180" s="232">
        <v>269.7500000000004</v>
      </c>
      <c r="G180" s="232">
        <v>348.50000000000074</v>
      </c>
      <c r="H180" s="75"/>
    </row>
    <row r="181" spans="1:8" x14ac:dyDescent="0.2">
      <c r="A181" s="76" t="s">
        <v>173</v>
      </c>
      <c r="B181" s="178">
        <v>173</v>
      </c>
      <c r="C181" s="232">
        <v>146.06000000000012</v>
      </c>
      <c r="D181" s="232">
        <v>209.49999999999918</v>
      </c>
      <c r="E181" s="232">
        <v>244.40000000000015</v>
      </c>
      <c r="F181" s="232">
        <v>270.60000000000042</v>
      </c>
      <c r="G181" s="232">
        <v>349.75000000000074</v>
      </c>
      <c r="H181" s="75"/>
    </row>
    <row r="182" spans="1:8" x14ac:dyDescent="0.2">
      <c r="A182" s="76" t="s">
        <v>174</v>
      </c>
      <c r="B182" s="178">
        <v>174</v>
      </c>
      <c r="C182" s="232">
        <v>146.56000000000012</v>
      </c>
      <c r="D182" s="232">
        <v>210.09999999999917</v>
      </c>
      <c r="E182" s="232">
        <v>245.15000000000015</v>
      </c>
      <c r="F182" s="232">
        <v>271.45000000000044</v>
      </c>
      <c r="G182" s="232">
        <v>351.00000000000074</v>
      </c>
      <c r="H182" s="75"/>
    </row>
    <row r="183" spans="1:8" x14ac:dyDescent="0.2">
      <c r="A183" s="76" t="s">
        <v>175</v>
      </c>
      <c r="B183" s="178">
        <v>175</v>
      </c>
      <c r="C183" s="232">
        <v>147.06000000000012</v>
      </c>
      <c r="D183" s="232">
        <v>210.69999999999916</v>
      </c>
      <c r="E183" s="232">
        <v>245.90000000000015</v>
      </c>
      <c r="F183" s="232">
        <v>272.30000000000047</v>
      </c>
      <c r="G183" s="232">
        <v>352.25000000000074</v>
      </c>
      <c r="H183" s="75"/>
    </row>
    <row r="184" spans="1:8" x14ac:dyDescent="0.2">
      <c r="A184" s="76" t="s">
        <v>176</v>
      </c>
      <c r="B184" s="178">
        <v>176</v>
      </c>
      <c r="C184" s="232">
        <v>147.56000000000012</v>
      </c>
      <c r="D184" s="232">
        <v>211.29999999999916</v>
      </c>
      <c r="E184" s="232">
        <v>246.65000000000015</v>
      </c>
      <c r="F184" s="232">
        <v>273.15000000000049</v>
      </c>
      <c r="G184" s="232">
        <v>353.50000000000074</v>
      </c>
      <c r="H184" s="75"/>
    </row>
    <row r="185" spans="1:8" x14ac:dyDescent="0.2">
      <c r="A185" s="76" t="s">
        <v>177</v>
      </c>
      <c r="B185" s="178">
        <v>177</v>
      </c>
      <c r="C185" s="232">
        <v>148.06000000000012</v>
      </c>
      <c r="D185" s="232">
        <v>211.89999999999915</v>
      </c>
      <c r="E185" s="232">
        <v>247.40000000000015</v>
      </c>
      <c r="F185" s="232">
        <v>274.00000000000051</v>
      </c>
      <c r="G185" s="232">
        <v>354.75000000000074</v>
      </c>
      <c r="H185" s="75"/>
    </row>
    <row r="186" spans="1:8" x14ac:dyDescent="0.2">
      <c r="A186" s="76" t="s">
        <v>178</v>
      </c>
      <c r="B186" s="178">
        <v>178</v>
      </c>
      <c r="C186" s="232">
        <v>148.56000000000012</v>
      </c>
      <c r="D186" s="232">
        <v>212.49999999999915</v>
      </c>
      <c r="E186" s="232">
        <v>248.15000000000015</v>
      </c>
      <c r="F186" s="232">
        <v>274.85000000000053</v>
      </c>
      <c r="G186" s="232">
        <v>356.00000000000074</v>
      </c>
      <c r="H186" s="75"/>
    </row>
    <row r="187" spans="1:8" x14ac:dyDescent="0.2">
      <c r="A187" s="76" t="s">
        <v>179</v>
      </c>
      <c r="B187" s="178">
        <v>179</v>
      </c>
      <c r="C187" s="232">
        <v>149.06000000000012</v>
      </c>
      <c r="D187" s="232">
        <v>213.09999999999914</v>
      </c>
      <c r="E187" s="232">
        <v>248.90000000000015</v>
      </c>
      <c r="F187" s="232">
        <v>275.70000000000056</v>
      </c>
      <c r="G187" s="232">
        <v>357.25000000000074</v>
      </c>
      <c r="H187" s="75"/>
    </row>
    <row r="188" spans="1:8" x14ac:dyDescent="0.2">
      <c r="A188" s="76" t="s">
        <v>29</v>
      </c>
      <c r="B188" s="178">
        <v>180</v>
      </c>
      <c r="C188" s="232">
        <v>149.56000000000012</v>
      </c>
      <c r="D188" s="232">
        <v>213.69999999999914</v>
      </c>
      <c r="E188" s="232">
        <v>249.65000000000015</v>
      </c>
      <c r="F188" s="232">
        <v>276.55000000000058</v>
      </c>
      <c r="G188" s="232">
        <v>358.50000000000074</v>
      </c>
      <c r="H188" s="75"/>
    </row>
    <row r="189" spans="1:8" x14ac:dyDescent="0.2">
      <c r="A189" s="76" t="s">
        <v>180</v>
      </c>
      <c r="B189" s="178">
        <v>181</v>
      </c>
      <c r="C189" s="232">
        <v>150.06000000000012</v>
      </c>
      <c r="D189" s="232">
        <v>214.29999999999913</v>
      </c>
      <c r="E189" s="232">
        <v>250.40000000000015</v>
      </c>
      <c r="F189" s="232">
        <v>277.4000000000006</v>
      </c>
      <c r="G189" s="232">
        <v>359.75000000000074</v>
      </c>
      <c r="H189" s="75"/>
    </row>
    <row r="190" spans="1:8" x14ac:dyDescent="0.2">
      <c r="A190" s="76" t="s">
        <v>181</v>
      </c>
      <c r="B190" s="178">
        <v>182</v>
      </c>
      <c r="C190" s="232">
        <v>150.56000000000012</v>
      </c>
      <c r="D190" s="232">
        <v>214.89999999999912</v>
      </c>
      <c r="E190" s="232">
        <v>251.15000000000015</v>
      </c>
      <c r="F190" s="232">
        <v>278.25000000000063</v>
      </c>
      <c r="G190" s="232">
        <v>361.00000000000074</v>
      </c>
      <c r="H190" s="75"/>
    </row>
    <row r="191" spans="1:8" x14ac:dyDescent="0.2">
      <c r="A191" s="76" t="s">
        <v>182</v>
      </c>
      <c r="B191" s="178">
        <v>183</v>
      </c>
      <c r="C191" s="232">
        <v>151.06000000000012</v>
      </c>
      <c r="D191" s="232">
        <v>215.49999999999912</v>
      </c>
      <c r="E191" s="232">
        <v>251.90000000000015</v>
      </c>
      <c r="F191" s="232">
        <v>279.10000000000065</v>
      </c>
      <c r="G191" s="232">
        <v>362.25000000000074</v>
      </c>
      <c r="H191" s="75"/>
    </row>
    <row r="192" spans="1:8" x14ac:dyDescent="0.2">
      <c r="A192" s="76" t="s">
        <v>183</v>
      </c>
      <c r="B192" s="178">
        <v>184</v>
      </c>
      <c r="C192" s="232">
        <v>151.56000000000012</v>
      </c>
      <c r="D192" s="232">
        <v>216.09999999999911</v>
      </c>
      <c r="E192" s="232">
        <v>252.65000000000015</v>
      </c>
      <c r="F192" s="232">
        <v>279.95000000000067</v>
      </c>
      <c r="G192" s="232">
        <v>363.50000000000074</v>
      </c>
      <c r="H192" s="75"/>
    </row>
    <row r="193" spans="1:8" x14ac:dyDescent="0.2">
      <c r="A193" s="76" t="s">
        <v>184</v>
      </c>
      <c r="B193" s="178">
        <v>185</v>
      </c>
      <c r="C193" s="232">
        <v>152.06000000000012</v>
      </c>
      <c r="D193" s="232">
        <v>216.69999999999911</v>
      </c>
      <c r="E193" s="232">
        <v>253.40000000000015</v>
      </c>
      <c r="F193" s="232">
        <v>280.80000000000069</v>
      </c>
      <c r="G193" s="232">
        <v>364.75000000000074</v>
      </c>
      <c r="H193" s="75"/>
    </row>
    <row r="194" spans="1:8" x14ac:dyDescent="0.2">
      <c r="A194" s="76" t="s">
        <v>185</v>
      </c>
      <c r="B194" s="178">
        <v>186</v>
      </c>
      <c r="C194" s="232">
        <v>152.56000000000012</v>
      </c>
      <c r="D194" s="232">
        <v>217.2999999999991</v>
      </c>
      <c r="E194" s="232">
        <v>254.15000000000015</v>
      </c>
      <c r="F194" s="232">
        <v>281.65000000000072</v>
      </c>
      <c r="G194" s="232">
        <v>366.00000000000074</v>
      </c>
      <c r="H194" s="75"/>
    </row>
    <row r="195" spans="1:8" x14ac:dyDescent="0.2">
      <c r="A195" s="76" t="s">
        <v>186</v>
      </c>
      <c r="B195" s="178">
        <v>187</v>
      </c>
      <c r="C195" s="232">
        <v>153.06000000000012</v>
      </c>
      <c r="D195" s="232">
        <v>217.8999999999991</v>
      </c>
      <c r="E195" s="232">
        <v>254.90000000000015</v>
      </c>
      <c r="F195" s="232">
        <v>282.50000000000074</v>
      </c>
      <c r="G195" s="232">
        <v>367.25000000000074</v>
      </c>
      <c r="H195" s="75"/>
    </row>
    <row r="196" spans="1:8" x14ac:dyDescent="0.2">
      <c r="A196" s="76" t="s">
        <v>187</v>
      </c>
      <c r="B196" s="178">
        <v>188</v>
      </c>
      <c r="C196" s="232">
        <v>153.56000000000012</v>
      </c>
      <c r="D196" s="232">
        <v>218.49999999999909</v>
      </c>
      <c r="E196" s="232">
        <v>255.65000000000015</v>
      </c>
      <c r="F196" s="232">
        <v>283.35000000000076</v>
      </c>
      <c r="G196" s="232">
        <v>368.50000000000074</v>
      </c>
      <c r="H196" s="75"/>
    </row>
    <row r="197" spans="1:8" x14ac:dyDescent="0.2">
      <c r="A197" s="76" t="s">
        <v>188</v>
      </c>
      <c r="B197" s="178">
        <v>189</v>
      </c>
      <c r="C197" s="232">
        <v>154.06000000000012</v>
      </c>
      <c r="D197" s="232">
        <v>219.09999999999908</v>
      </c>
      <c r="E197" s="232">
        <v>256.40000000000015</v>
      </c>
      <c r="F197" s="232">
        <v>284.20000000000078</v>
      </c>
      <c r="G197" s="232">
        <v>369.75000000000074</v>
      </c>
      <c r="H197" s="75"/>
    </row>
    <row r="198" spans="1:8" x14ac:dyDescent="0.2">
      <c r="A198" s="76" t="s">
        <v>189</v>
      </c>
      <c r="B198" s="178">
        <v>190</v>
      </c>
      <c r="C198" s="232">
        <v>154.56000000000012</v>
      </c>
      <c r="D198" s="232">
        <v>219.69999999999908</v>
      </c>
      <c r="E198" s="232">
        <v>257.15000000000015</v>
      </c>
      <c r="F198" s="232">
        <v>285.05000000000081</v>
      </c>
      <c r="G198" s="232">
        <v>371.00000000000074</v>
      </c>
      <c r="H198" s="75"/>
    </row>
    <row r="199" spans="1:8" x14ac:dyDescent="0.2">
      <c r="A199" s="76" t="s">
        <v>190</v>
      </c>
      <c r="B199" s="178">
        <v>191</v>
      </c>
      <c r="C199" s="232">
        <v>155.06000000000012</v>
      </c>
      <c r="D199" s="232">
        <v>220.29999999999907</v>
      </c>
      <c r="E199" s="232">
        <v>257.90000000000015</v>
      </c>
      <c r="F199" s="232">
        <v>285.90000000000083</v>
      </c>
      <c r="G199" s="232">
        <v>372.25000000000074</v>
      </c>
      <c r="H199" s="75"/>
    </row>
    <row r="200" spans="1:8" x14ac:dyDescent="0.2">
      <c r="A200" s="76" t="s">
        <v>191</v>
      </c>
      <c r="B200" s="178">
        <v>192</v>
      </c>
      <c r="C200" s="232">
        <v>155.56000000000012</v>
      </c>
      <c r="D200" s="232">
        <v>220.89999999999907</v>
      </c>
      <c r="E200" s="232">
        <v>258.65000000000015</v>
      </c>
      <c r="F200" s="232">
        <v>286.75000000000085</v>
      </c>
      <c r="G200" s="232">
        <v>373.50000000000074</v>
      </c>
      <c r="H200" s="75"/>
    </row>
    <row r="201" spans="1:8" x14ac:dyDescent="0.2">
      <c r="A201" s="76" t="s">
        <v>192</v>
      </c>
      <c r="B201" s="178">
        <v>193</v>
      </c>
      <c r="C201" s="232">
        <v>156.06000000000012</v>
      </c>
      <c r="D201" s="232">
        <v>221.49999999999906</v>
      </c>
      <c r="E201" s="232">
        <v>259.40000000000015</v>
      </c>
      <c r="F201" s="232">
        <v>287.60000000000088</v>
      </c>
      <c r="G201" s="232">
        <v>374.75000000000074</v>
      </c>
      <c r="H201" s="75"/>
    </row>
    <row r="202" spans="1:8" x14ac:dyDescent="0.2">
      <c r="A202" s="76" t="s">
        <v>193</v>
      </c>
      <c r="B202" s="178">
        <v>194</v>
      </c>
      <c r="C202" s="232">
        <v>156.56000000000012</v>
      </c>
      <c r="D202" s="232">
        <v>222.09999999999906</v>
      </c>
      <c r="E202" s="232">
        <v>260.15000000000015</v>
      </c>
      <c r="F202" s="232">
        <v>288.4500000000009</v>
      </c>
      <c r="G202" s="232">
        <v>376.00000000000074</v>
      </c>
      <c r="H202" s="75"/>
    </row>
    <row r="203" spans="1:8" x14ac:dyDescent="0.2">
      <c r="A203" s="76" t="s">
        <v>194</v>
      </c>
      <c r="B203" s="178">
        <v>195</v>
      </c>
      <c r="C203" s="232">
        <v>157.06000000000012</v>
      </c>
      <c r="D203" s="232">
        <v>222.69999999999905</v>
      </c>
      <c r="E203" s="232">
        <v>260.90000000000015</v>
      </c>
      <c r="F203" s="232">
        <v>289.30000000000092</v>
      </c>
      <c r="G203" s="232">
        <v>377.25000000000074</v>
      </c>
      <c r="H203" s="75"/>
    </row>
    <row r="204" spans="1:8" x14ac:dyDescent="0.2">
      <c r="A204" s="76" t="s">
        <v>195</v>
      </c>
      <c r="B204" s="178">
        <v>196</v>
      </c>
      <c r="C204" s="232">
        <v>157.56000000000012</v>
      </c>
      <c r="D204" s="232">
        <v>223.29999999999905</v>
      </c>
      <c r="E204" s="232">
        <v>261.65000000000015</v>
      </c>
      <c r="F204" s="232">
        <v>290.15000000000094</v>
      </c>
      <c r="G204" s="232">
        <v>378.50000000000074</v>
      </c>
      <c r="H204" s="75"/>
    </row>
    <row r="205" spans="1:8" x14ac:dyDescent="0.2">
      <c r="A205" s="76" t="s">
        <v>196</v>
      </c>
      <c r="B205" s="178">
        <v>197</v>
      </c>
      <c r="C205" s="232">
        <v>158.06000000000012</v>
      </c>
      <c r="D205" s="232">
        <v>223.89999999999904</v>
      </c>
      <c r="E205" s="232">
        <v>262.40000000000015</v>
      </c>
      <c r="F205" s="232">
        <v>291.00000000000097</v>
      </c>
      <c r="G205" s="232">
        <v>379.75000000000074</v>
      </c>
      <c r="H205" s="75"/>
    </row>
    <row r="206" spans="1:8" x14ac:dyDescent="0.2">
      <c r="A206" s="76" t="s">
        <v>197</v>
      </c>
      <c r="B206" s="178">
        <v>198</v>
      </c>
      <c r="C206" s="232">
        <v>158.56000000000012</v>
      </c>
      <c r="D206" s="232">
        <v>224.49999999999903</v>
      </c>
      <c r="E206" s="232">
        <v>263.15000000000015</v>
      </c>
      <c r="F206" s="232">
        <v>291.85000000000099</v>
      </c>
      <c r="G206" s="232">
        <v>381.00000000000074</v>
      </c>
      <c r="H206" s="75"/>
    </row>
    <row r="207" spans="1:8" x14ac:dyDescent="0.2">
      <c r="A207" s="76" t="s">
        <v>198</v>
      </c>
      <c r="B207" s="178">
        <v>199</v>
      </c>
      <c r="C207" s="232">
        <v>159.06000000000012</v>
      </c>
      <c r="D207" s="232">
        <v>225.09999999999903</v>
      </c>
      <c r="E207" s="232">
        <v>263.90000000000015</v>
      </c>
      <c r="F207" s="232">
        <v>292.70000000000101</v>
      </c>
      <c r="G207" s="232">
        <v>382.25000000000074</v>
      </c>
      <c r="H207" s="75"/>
    </row>
    <row r="208" spans="1:8" x14ac:dyDescent="0.2">
      <c r="A208" s="76" t="s">
        <v>201</v>
      </c>
      <c r="B208" s="178">
        <v>200</v>
      </c>
      <c r="C208" s="232">
        <v>159.56000000000012</v>
      </c>
      <c r="D208" s="232">
        <v>225.69999999999902</v>
      </c>
      <c r="E208" s="232">
        <v>264.65000000000015</v>
      </c>
      <c r="F208" s="232">
        <v>293.55000000000103</v>
      </c>
      <c r="G208" s="232">
        <v>383.50000000000074</v>
      </c>
      <c r="H208" s="75"/>
    </row>
    <row r="209" spans="1:10" x14ac:dyDescent="0.2">
      <c r="A209" s="76" t="s">
        <v>202</v>
      </c>
      <c r="B209" s="178">
        <v>201</v>
      </c>
      <c r="C209" s="232">
        <v>159.96000000000012</v>
      </c>
      <c r="D209" s="232">
        <v>226.24999999999903</v>
      </c>
      <c r="E209" s="232">
        <v>265.35000000000014</v>
      </c>
      <c r="F209" s="232">
        <v>294.35000000000105</v>
      </c>
      <c r="G209" s="232">
        <v>384.70000000000073</v>
      </c>
      <c r="H209" s="75"/>
    </row>
    <row r="210" spans="1:10" x14ac:dyDescent="0.2">
      <c r="A210" s="76" t="s">
        <v>203</v>
      </c>
      <c r="B210" s="178">
        <v>202</v>
      </c>
      <c r="C210" s="232">
        <v>160.36000000000013</v>
      </c>
      <c r="D210" s="232">
        <v>226.79999999999905</v>
      </c>
      <c r="E210" s="232">
        <v>266.05000000000013</v>
      </c>
      <c r="F210" s="232">
        <v>295.15000000000106</v>
      </c>
      <c r="G210" s="232">
        <v>385.90000000000072</v>
      </c>
      <c r="H210" s="75"/>
      <c r="J210" s="78"/>
    </row>
    <row r="211" spans="1:10" x14ac:dyDescent="0.2">
      <c r="A211" s="76" t="s">
        <v>204</v>
      </c>
      <c r="B211" s="178">
        <v>203</v>
      </c>
      <c r="C211" s="232">
        <v>160.76000000000013</v>
      </c>
      <c r="D211" s="232">
        <v>227.34999999999906</v>
      </c>
      <c r="E211" s="232">
        <v>266.75000000000011</v>
      </c>
      <c r="F211" s="232">
        <v>295.95000000000107</v>
      </c>
      <c r="G211" s="232">
        <v>387.1000000000007</v>
      </c>
      <c r="H211" s="75"/>
      <c r="J211" s="78"/>
    </row>
    <row r="212" spans="1:10" x14ac:dyDescent="0.2">
      <c r="A212" s="76" t="s">
        <v>205</v>
      </c>
      <c r="B212" s="178">
        <v>204</v>
      </c>
      <c r="C212" s="232">
        <v>161.16000000000014</v>
      </c>
      <c r="D212" s="232">
        <v>227.89999999999907</v>
      </c>
      <c r="E212" s="232">
        <v>267.4500000000001</v>
      </c>
      <c r="F212" s="232">
        <v>296.75000000000108</v>
      </c>
      <c r="G212" s="232">
        <v>388.30000000000069</v>
      </c>
      <c r="H212" s="75"/>
    </row>
    <row r="213" spans="1:10" x14ac:dyDescent="0.2">
      <c r="A213" s="76" t="s">
        <v>206</v>
      </c>
      <c r="B213" s="178">
        <v>205</v>
      </c>
      <c r="C213" s="232">
        <v>161.56000000000014</v>
      </c>
      <c r="D213" s="232">
        <v>228.44999999999908</v>
      </c>
      <c r="E213" s="232">
        <v>268.15000000000009</v>
      </c>
      <c r="F213" s="232">
        <v>297.55000000000109</v>
      </c>
      <c r="G213" s="232">
        <v>389.50000000000068</v>
      </c>
      <c r="H213" s="75"/>
    </row>
    <row r="214" spans="1:10" x14ac:dyDescent="0.2">
      <c r="A214" s="76" t="s">
        <v>207</v>
      </c>
      <c r="B214" s="178">
        <v>206</v>
      </c>
      <c r="C214" s="232">
        <v>161.96000000000015</v>
      </c>
      <c r="D214" s="232">
        <v>228.99999999999909</v>
      </c>
      <c r="E214" s="232">
        <v>268.85000000000008</v>
      </c>
      <c r="F214" s="232">
        <v>298.3500000000011</v>
      </c>
      <c r="G214" s="232">
        <v>390.70000000000067</v>
      </c>
      <c r="H214" s="75"/>
    </row>
    <row r="215" spans="1:10" x14ac:dyDescent="0.2">
      <c r="A215" s="76" t="s">
        <v>208</v>
      </c>
      <c r="B215" s="178">
        <v>207</v>
      </c>
      <c r="C215" s="232">
        <v>162.36000000000016</v>
      </c>
      <c r="D215" s="232">
        <v>229.5499999999991</v>
      </c>
      <c r="E215" s="232">
        <v>269.55000000000007</v>
      </c>
      <c r="F215" s="232">
        <v>299.15000000000111</v>
      </c>
      <c r="G215" s="232">
        <v>391.90000000000066</v>
      </c>
      <c r="H215" s="75"/>
    </row>
    <row r="216" spans="1:10" x14ac:dyDescent="0.2">
      <c r="A216" s="76" t="s">
        <v>209</v>
      </c>
      <c r="B216" s="178">
        <v>208</v>
      </c>
      <c r="C216" s="232">
        <v>162.76000000000016</v>
      </c>
      <c r="D216" s="232">
        <v>230.09999999999911</v>
      </c>
      <c r="E216" s="232">
        <v>270.25000000000006</v>
      </c>
      <c r="F216" s="232">
        <v>299.95000000000113</v>
      </c>
      <c r="G216" s="232">
        <v>393.10000000000065</v>
      </c>
      <c r="H216" s="75"/>
    </row>
    <row r="217" spans="1:10" x14ac:dyDescent="0.2">
      <c r="A217" s="76" t="s">
        <v>210</v>
      </c>
      <c r="B217" s="178">
        <v>209</v>
      </c>
      <c r="C217" s="232">
        <v>163.16000000000017</v>
      </c>
      <c r="D217" s="232">
        <v>230.64999999999912</v>
      </c>
      <c r="E217" s="232">
        <v>270.95000000000005</v>
      </c>
      <c r="F217" s="232">
        <v>300.75000000000114</v>
      </c>
      <c r="G217" s="232">
        <v>394.30000000000064</v>
      </c>
      <c r="H217" s="75"/>
    </row>
    <row r="218" spans="1:10" x14ac:dyDescent="0.2">
      <c r="A218" s="76" t="s">
        <v>211</v>
      </c>
      <c r="B218" s="178">
        <v>210</v>
      </c>
      <c r="C218" s="232">
        <v>163.56000000000017</v>
      </c>
      <c r="D218" s="232">
        <v>231.19999999999914</v>
      </c>
      <c r="E218" s="232">
        <v>271.65000000000003</v>
      </c>
      <c r="F218" s="232">
        <v>301.55000000000115</v>
      </c>
      <c r="G218" s="232">
        <v>395.50000000000063</v>
      </c>
      <c r="H218" s="75"/>
    </row>
    <row r="219" spans="1:10" x14ac:dyDescent="0.2">
      <c r="A219" s="76" t="s">
        <v>212</v>
      </c>
      <c r="B219" s="178">
        <v>211</v>
      </c>
      <c r="C219" s="232">
        <v>163.96000000000018</v>
      </c>
      <c r="D219" s="232">
        <v>231.74999999999915</v>
      </c>
      <c r="E219" s="232">
        <v>272.35000000000002</v>
      </c>
      <c r="F219" s="232">
        <v>302.35000000000116</v>
      </c>
      <c r="G219" s="232">
        <v>396.70000000000061</v>
      </c>
      <c r="H219" s="75"/>
    </row>
    <row r="220" spans="1:10" x14ac:dyDescent="0.2">
      <c r="A220" s="76" t="s">
        <v>213</v>
      </c>
      <c r="B220" s="178">
        <v>212</v>
      </c>
      <c r="C220" s="232">
        <v>164.36000000000018</v>
      </c>
      <c r="D220" s="232">
        <v>232.29999999999916</v>
      </c>
      <c r="E220" s="232">
        <v>273.05</v>
      </c>
      <c r="F220" s="232">
        <v>303.15000000000117</v>
      </c>
      <c r="G220" s="232">
        <v>397.9000000000006</v>
      </c>
      <c r="H220" s="75"/>
    </row>
    <row r="221" spans="1:10" x14ac:dyDescent="0.2">
      <c r="A221" s="76" t="s">
        <v>214</v>
      </c>
      <c r="B221" s="178">
        <v>213</v>
      </c>
      <c r="C221" s="232">
        <v>164.76000000000019</v>
      </c>
      <c r="D221" s="232">
        <v>232.84999999999917</v>
      </c>
      <c r="E221" s="232">
        <v>273.75</v>
      </c>
      <c r="F221" s="232">
        <v>303.95000000000118</v>
      </c>
      <c r="G221" s="232">
        <v>399.10000000000059</v>
      </c>
      <c r="H221" s="75"/>
    </row>
    <row r="222" spans="1:10" x14ac:dyDescent="0.2">
      <c r="A222" s="76" t="s">
        <v>215</v>
      </c>
      <c r="B222" s="178">
        <v>214</v>
      </c>
      <c r="C222" s="232">
        <v>165.1600000000002</v>
      </c>
      <c r="D222" s="232">
        <v>233.39999999999918</v>
      </c>
      <c r="E222" s="232">
        <v>274.45</v>
      </c>
      <c r="F222" s="232">
        <v>304.75000000000119</v>
      </c>
      <c r="G222" s="232">
        <v>400.30000000000058</v>
      </c>
      <c r="H222" s="75"/>
    </row>
    <row r="223" spans="1:10" x14ac:dyDescent="0.2">
      <c r="A223" s="76" t="s">
        <v>216</v>
      </c>
      <c r="B223" s="178">
        <v>215</v>
      </c>
      <c r="C223" s="232">
        <v>165.5600000000002</v>
      </c>
      <c r="D223" s="232">
        <v>233.94999999999919</v>
      </c>
      <c r="E223" s="232">
        <v>275.14999999999998</v>
      </c>
      <c r="F223" s="232">
        <v>305.55000000000121</v>
      </c>
      <c r="G223" s="232">
        <v>401.50000000000057</v>
      </c>
      <c r="H223" s="75"/>
    </row>
    <row r="224" spans="1:10" x14ac:dyDescent="0.2">
      <c r="A224" s="76" t="s">
        <v>217</v>
      </c>
      <c r="B224" s="178">
        <v>216</v>
      </c>
      <c r="C224" s="232">
        <v>165.96000000000021</v>
      </c>
      <c r="D224" s="232">
        <v>234.4999999999992</v>
      </c>
      <c r="E224" s="232">
        <v>275.84999999999997</v>
      </c>
      <c r="F224" s="232">
        <v>306.35000000000122</v>
      </c>
      <c r="G224" s="232">
        <v>402.70000000000056</v>
      </c>
      <c r="H224" s="75"/>
    </row>
    <row r="225" spans="1:8" x14ac:dyDescent="0.2">
      <c r="A225" s="76" t="s">
        <v>218</v>
      </c>
      <c r="B225" s="178">
        <v>217</v>
      </c>
      <c r="C225" s="232">
        <v>166.36000000000021</v>
      </c>
      <c r="D225" s="232">
        <v>235.04999999999922</v>
      </c>
      <c r="E225" s="232">
        <v>276.54999999999995</v>
      </c>
      <c r="F225" s="232">
        <v>307.15000000000123</v>
      </c>
      <c r="G225" s="232">
        <v>403.90000000000055</v>
      </c>
      <c r="H225" s="75"/>
    </row>
    <row r="226" spans="1:8" x14ac:dyDescent="0.2">
      <c r="A226" s="76" t="s">
        <v>219</v>
      </c>
      <c r="B226" s="178">
        <v>218</v>
      </c>
      <c r="C226" s="232">
        <v>166.76000000000022</v>
      </c>
      <c r="D226" s="232">
        <v>235.59999999999923</v>
      </c>
      <c r="E226" s="232">
        <v>277.24999999999994</v>
      </c>
      <c r="F226" s="232">
        <v>307.95000000000124</v>
      </c>
      <c r="G226" s="232">
        <v>405.10000000000053</v>
      </c>
      <c r="H226" s="75"/>
    </row>
    <row r="227" spans="1:8" x14ac:dyDescent="0.2">
      <c r="A227" s="76" t="s">
        <v>220</v>
      </c>
      <c r="B227" s="178">
        <v>219</v>
      </c>
      <c r="C227" s="232">
        <v>167.16000000000022</v>
      </c>
      <c r="D227" s="232">
        <v>236.14999999999924</v>
      </c>
      <c r="E227" s="232">
        <v>277.94999999999993</v>
      </c>
      <c r="F227" s="232">
        <v>308.75000000000125</v>
      </c>
      <c r="G227" s="232">
        <v>406.30000000000052</v>
      </c>
      <c r="H227" s="75"/>
    </row>
    <row r="228" spans="1:8" x14ac:dyDescent="0.2">
      <c r="A228" s="76" t="s">
        <v>221</v>
      </c>
      <c r="B228" s="178">
        <v>220</v>
      </c>
      <c r="C228" s="232">
        <v>167.56000000000023</v>
      </c>
      <c r="D228" s="232">
        <v>236.69999999999925</v>
      </c>
      <c r="E228" s="232">
        <v>278.64999999999992</v>
      </c>
      <c r="F228" s="232">
        <v>309.55000000000126</v>
      </c>
      <c r="G228" s="232">
        <v>407.50000000000051</v>
      </c>
      <c r="H228" s="75"/>
    </row>
    <row r="229" spans="1:8" x14ac:dyDescent="0.2">
      <c r="A229" s="76" t="s">
        <v>222</v>
      </c>
      <c r="B229" s="178">
        <v>221</v>
      </c>
      <c r="C229" s="232">
        <v>167.96000000000024</v>
      </c>
      <c r="D229" s="232">
        <v>237.24999999999926</v>
      </c>
      <c r="E229" s="232">
        <v>279.34999999999991</v>
      </c>
      <c r="F229" s="232">
        <v>310.35000000000127</v>
      </c>
      <c r="G229" s="232">
        <v>408.7000000000005</v>
      </c>
      <c r="H229" s="75"/>
    </row>
    <row r="230" spans="1:8" x14ac:dyDescent="0.2">
      <c r="A230" s="76" t="s">
        <v>223</v>
      </c>
      <c r="B230" s="178">
        <v>222</v>
      </c>
      <c r="C230" s="232">
        <v>168.36000000000024</v>
      </c>
      <c r="D230" s="232">
        <v>237.79999999999927</v>
      </c>
      <c r="E230" s="232">
        <v>280.0499999999999</v>
      </c>
      <c r="F230" s="232">
        <v>311.15000000000128</v>
      </c>
      <c r="G230" s="232">
        <v>409.90000000000049</v>
      </c>
      <c r="H230" s="75"/>
    </row>
    <row r="231" spans="1:8" x14ac:dyDescent="0.2">
      <c r="A231" s="76" t="s">
        <v>224</v>
      </c>
      <c r="B231" s="178">
        <v>223</v>
      </c>
      <c r="C231" s="232">
        <v>168.76000000000025</v>
      </c>
      <c r="D231" s="232">
        <v>238.34999999999928</v>
      </c>
      <c r="E231" s="232">
        <v>280.74999999999989</v>
      </c>
      <c r="F231" s="232">
        <v>311.9500000000013</v>
      </c>
      <c r="G231" s="232">
        <v>411.10000000000048</v>
      </c>
      <c r="H231" s="75"/>
    </row>
    <row r="232" spans="1:8" x14ac:dyDescent="0.2">
      <c r="A232" s="76" t="s">
        <v>225</v>
      </c>
      <c r="B232" s="178">
        <v>224</v>
      </c>
      <c r="C232" s="232">
        <v>169.16000000000025</v>
      </c>
      <c r="D232" s="232">
        <v>238.8999999999993</v>
      </c>
      <c r="E232" s="232">
        <v>281.44999999999987</v>
      </c>
      <c r="F232" s="232">
        <v>312.75000000000131</v>
      </c>
      <c r="G232" s="232">
        <v>412.30000000000047</v>
      </c>
      <c r="H232" s="75"/>
    </row>
    <row r="233" spans="1:8" x14ac:dyDescent="0.2">
      <c r="A233" s="76" t="s">
        <v>226</v>
      </c>
      <c r="B233" s="178">
        <v>225</v>
      </c>
      <c r="C233" s="232">
        <v>169.56000000000026</v>
      </c>
      <c r="D233" s="232">
        <v>239.44999999999931</v>
      </c>
      <c r="E233" s="232">
        <v>282.14999999999986</v>
      </c>
      <c r="F233" s="232">
        <v>313.55000000000132</v>
      </c>
      <c r="G233" s="232">
        <v>413.50000000000045</v>
      </c>
      <c r="H233" s="75"/>
    </row>
    <row r="234" spans="1:8" x14ac:dyDescent="0.2">
      <c r="A234" s="76" t="s">
        <v>227</v>
      </c>
      <c r="B234" s="178">
        <v>226</v>
      </c>
      <c r="C234" s="232">
        <v>169.96000000000026</v>
      </c>
      <c r="D234" s="232">
        <v>239.99999999999932</v>
      </c>
      <c r="E234" s="232">
        <v>282.84999999999985</v>
      </c>
      <c r="F234" s="232">
        <v>314.35000000000133</v>
      </c>
      <c r="G234" s="232">
        <v>414.70000000000044</v>
      </c>
      <c r="H234" s="75"/>
    </row>
    <row r="235" spans="1:8" x14ac:dyDescent="0.2">
      <c r="A235" s="76" t="s">
        <v>228</v>
      </c>
      <c r="B235" s="178">
        <v>227</v>
      </c>
      <c r="C235" s="232">
        <v>170.36000000000027</v>
      </c>
      <c r="D235" s="232">
        <v>240.54999999999933</v>
      </c>
      <c r="E235" s="232">
        <v>283.54999999999984</v>
      </c>
      <c r="F235" s="232">
        <v>315.15000000000134</v>
      </c>
      <c r="G235" s="232">
        <v>415.90000000000043</v>
      </c>
      <c r="H235" s="75"/>
    </row>
    <row r="236" spans="1:8" x14ac:dyDescent="0.2">
      <c r="A236" s="76" t="s">
        <v>229</v>
      </c>
      <c r="B236" s="178">
        <v>228</v>
      </c>
      <c r="C236" s="232">
        <v>170.76000000000028</v>
      </c>
      <c r="D236" s="232">
        <v>241.09999999999934</v>
      </c>
      <c r="E236" s="232">
        <v>284.24999999999983</v>
      </c>
      <c r="F236" s="232">
        <v>315.95000000000135</v>
      </c>
      <c r="G236" s="232">
        <v>417.10000000000042</v>
      </c>
      <c r="H236" s="75"/>
    </row>
    <row r="237" spans="1:8" x14ac:dyDescent="0.2">
      <c r="A237" s="76" t="s">
        <v>230</v>
      </c>
      <c r="B237" s="178">
        <v>229</v>
      </c>
      <c r="C237" s="232">
        <v>171.16000000000028</v>
      </c>
      <c r="D237" s="232">
        <v>241.64999999999935</v>
      </c>
      <c r="E237" s="232">
        <v>284.94999999999982</v>
      </c>
      <c r="F237" s="232">
        <v>316.75000000000136</v>
      </c>
      <c r="G237" s="232">
        <v>418.30000000000041</v>
      </c>
      <c r="H237" s="75"/>
    </row>
    <row r="238" spans="1:8" x14ac:dyDescent="0.2">
      <c r="A238" s="76" t="s">
        <v>231</v>
      </c>
      <c r="B238" s="178">
        <v>230</v>
      </c>
      <c r="C238" s="232">
        <v>171.56000000000029</v>
      </c>
      <c r="D238" s="232">
        <v>242.19999999999936</v>
      </c>
      <c r="E238" s="232">
        <v>285.64999999999981</v>
      </c>
      <c r="F238" s="232">
        <v>317.55000000000138</v>
      </c>
      <c r="G238" s="232">
        <v>419.5000000000004</v>
      </c>
      <c r="H238" s="75"/>
    </row>
    <row r="239" spans="1:8" x14ac:dyDescent="0.2">
      <c r="A239" s="76" t="s">
        <v>232</v>
      </c>
      <c r="B239" s="178">
        <v>231</v>
      </c>
      <c r="C239" s="232">
        <v>171.96000000000029</v>
      </c>
      <c r="D239" s="232">
        <v>242.74999999999937</v>
      </c>
      <c r="E239" s="232">
        <v>286.3499999999998</v>
      </c>
      <c r="F239" s="232">
        <v>318.35000000000139</v>
      </c>
      <c r="G239" s="232">
        <v>420.70000000000039</v>
      </c>
      <c r="H239" s="75"/>
    </row>
    <row r="240" spans="1:8" x14ac:dyDescent="0.2">
      <c r="A240" s="76" t="s">
        <v>233</v>
      </c>
      <c r="B240" s="178">
        <v>232</v>
      </c>
      <c r="C240" s="232">
        <v>172.3600000000003</v>
      </c>
      <c r="D240" s="232">
        <v>243.29999999999939</v>
      </c>
      <c r="E240" s="232">
        <v>287.04999999999978</v>
      </c>
      <c r="F240" s="232">
        <v>319.1500000000014</v>
      </c>
      <c r="G240" s="232">
        <v>421.90000000000038</v>
      </c>
      <c r="H240" s="75"/>
    </row>
    <row r="241" spans="1:8" x14ac:dyDescent="0.2">
      <c r="A241" s="76" t="s">
        <v>234</v>
      </c>
      <c r="B241" s="178">
        <v>233</v>
      </c>
      <c r="C241" s="232">
        <v>172.7600000000003</v>
      </c>
      <c r="D241" s="232">
        <v>243.8499999999994</v>
      </c>
      <c r="E241" s="232">
        <v>287.74999999999977</v>
      </c>
      <c r="F241" s="232">
        <v>319.95000000000141</v>
      </c>
      <c r="G241" s="232">
        <v>423.10000000000036</v>
      </c>
      <c r="H241" s="75"/>
    </row>
    <row r="242" spans="1:8" x14ac:dyDescent="0.2">
      <c r="A242" s="76" t="s">
        <v>235</v>
      </c>
      <c r="B242" s="178">
        <v>234</v>
      </c>
      <c r="C242" s="232">
        <v>173.16000000000031</v>
      </c>
      <c r="D242" s="232">
        <v>244.39999999999941</v>
      </c>
      <c r="E242" s="232">
        <v>288.44999999999976</v>
      </c>
      <c r="F242" s="232">
        <v>320.75000000000142</v>
      </c>
      <c r="G242" s="232">
        <v>424.30000000000035</v>
      </c>
      <c r="H242" s="75"/>
    </row>
    <row r="243" spans="1:8" x14ac:dyDescent="0.2">
      <c r="A243" s="76" t="s">
        <v>236</v>
      </c>
      <c r="B243" s="178">
        <v>235</v>
      </c>
      <c r="C243" s="232">
        <v>173.56000000000031</v>
      </c>
      <c r="D243" s="232">
        <v>244.94999999999942</v>
      </c>
      <c r="E243" s="232">
        <v>289.14999999999975</v>
      </c>
      <c r="F243" s="232">
        <v>321.55000000000143</v>
      </c>
      <c r="G243" s="232">
        <v>425.50000000000034</v>
      </c>
      <c r="H243" s="75"/>
    </row>
    <row r="244" spans="1:8" x14ac:dyDescent="0.2">
      <c r="A244" s="76" t="s">
        <v>237</v>
      </c>
      <c r="B244" s="178">
        <v>236</v>
      </c>
      <c r="C244" s="232">
        <v>173.96000000000032</v>
      </c>
      <c r="D244" s="232">
        <v>245.49999999999943</v>
      </c>
      <c r="E244" s="232">
        <v>289.84999999999974</v>
      </c>
      <c r="F244" s="232">
        <v>322.35000000000144</v>
      </c>
      <c r="G244" s="232">
        <v>426.70000000000033</v>
      </c>
      <c r="H244" s="75"/>
    </row>
    <row r="245" spans="1:8" x14ac:dyDescent="0.2">
      <c r="A245" s="76" t="s">
        <v>238</v>
      </c>
      <c r="B245" s="178">
        <v>237</v>
      </c>
      <c r="C245" s="232">
        <v>174.36000000000033</v>
      </c>
      <c r="D245" s="232">
        <v>246.04999999999944</v>
      </c>
      <c r="E245" s="232">
        <v>290.54999999999973</v>
      </c>
      <c r="F245" s="232">
        <v>323.15000000000146</v>
      </c>
      <c r="G245" s="232">
        <v>427.90000000000032</v>
      </c>
      <c r="H245" s="75"/>
    </row>
    <row r="246" spans="1:8" x14ac:dyDescent="0.2">
      <c r="A246" s="76" t="s">
        <v>239</v>
      </c>
      <c r="B246" s="178">
        <v>238</v>
      </c>
      <c r="C246" s="232">
        <v>174.76000000000033</v>
      </c>
      <c r="D246" s="232">
        <v>246.59999999999945</v>
      </c>
      <c r="E246" s="232">
        <v>291.24999999999972</v>
      </c>
      <c r="F246" s="232">
        <v>323.95000000000147</v>
      </c>
      <c r="G246" s="232">
        <v>429.10000000000031</v>
      </c>
      <c r="H246" s="75"/>
    </row>
    <row r="247" spans="1:8" x14ac:dyDescent="0.2">
      <c r="A247" s="76" t="s">
        <v>240</v>
      </c>
      <c r="B247" s="178">
        <v>239</v>
      </c>
      <c r="C247" s="232">
        <v>175.16000000000034</v>
      </c>
      <c r="D247" s="232">
        <v>247.14999999999947</v>
      </c>
      <c r="E247" s="232">
        <v>291.9499999999997</v>
      </c>
      <c r="F247" s="232">
        <v>324.75000000000148</v>
      </c>
      <c r="G247" s="232">
        <v>430.3000000000003</v>
      </c>
      <c r="H247" s="75"/>
    </row>
    <row r="248" spans="1:8" x14ac:dyDescent="0.2">
      <c r="A248" s="76" t="s">
        <v>241</v>
      </c>
      <c r="B248" s="178">
        <v>240</v>
      </c>
      <c r="C248" s="232">
        <v>175.56000000000034</v>
      </c>
      <c r="D248" s="232">
        <v>247.69999999999948</v>
      </c>
      <c r="E248" s="232">
        <v>292.64999999999969</v>
      </c>
      <c r="F248" s="232">
        <v>325.55000000000149</v>
      </c>
      <c r="G248" s="232">
        <v>431.50000000000028</v>
      </c>
      <c r="H248" s="75"/>
    </row>
    <row r="249" spans="1:8" x14ac:dyDescent="0.2">
      <c r="A249" s="76" t="s">
        <v>242</v>
      </c>
      <c r="B249" s="178">
        <v>241</v>
      </c>
      <c r="C249" s="232">
        <v>175.96000000000035</v>
      </c>
      <c r="D249" s="232">
        <v>248.24999999999949</v>
      </c>
      <c r="E249" s="232">
        <v>293.34999999999968</v>
      </c>
      <c r="F249" s="232">
        <v>326.3500000000015</v>
      </c>
      <c r="G249" s="232">
        <v>432.70000000000027</v>
      </c>
      <c r="H249" s="75"/>
    </row>
    <row r="250" spans="1:8" x14ac:dyDescent="0.2">
      <c r="A250" s="76" t="s">
        <v>243</v>
      </c>
      <c r="B250" s="178">
        <v>242</v>
      </c>
      <c r="C250" s="232">
        <v>176.36000000000035</v>
      </c>
      <c r="D250" s="232">
        <v>248.7999999999995</v>
      </c>
      <c r="E250" s="232">
        <v>294.04999999999967</v>
      </c>
      <c r="F250" s="232">
        <v>327.15000000000151</v>
      </c>
      <c r="G250" s="232">
        <v>433.90000000000026</v>
      </c>
      <c r="H250" s="75"/>
    </row>
    <row r="251" spans="1:8" x14ac:dyDescent="0.2">
      <c r="A251" s="76" t="s">
        <v>244</v>
      </c>
      <c r="B251" s="178">
        <v>243</v>
      </c>
      <c r="C251" s="232">
        <v>176.76000000000036</v>
      </c>
      <c r="D251" s="232">
        <v>249.34999999999951</v>
      </c>
      <c r="E251" s="232">
        <v>294.74999999999966</v>
      </c>
      <c r="F251" s="232">
        <v>327.95000000000152</v>
      </c>
      <c r="G251" s="232">
        <v>435.10000000000025</v>
      </c>
      <c r="H251" s="75"/>
    </row>
    <row r="252" spans="1:8" x14ac:dyDescent="0.2">
      <c r="A252" s="76" t="s">
        <v>245</v>
      </c>
      <c r="B252" s="178">
        <v>244</v>
      </c>
      <c r="C252" s="232">
        <v>177.16000000000037</v>
      </c>
      <c r="D252" s="232">
        <v>249.89999999999952</v>
      </c>
      <c r="E252" s="232">
        <v>295.44999999999965</v>
      </c>
      <c r="F252" s="232">
        <v>328.75000000000153</v>
      </c>
      <c r="G252" s="232">
        <v>436.30000000000024</v>
      </c>
      <c r="H252" s="75"/>
    </row>
    <row r="253" spans="1:8" x14ac:dyDescent="0.2">
      <c r="A253" s="76" t="s">
        <v>246</v>
      </c>
      <c r="B253" s="178">
        <v>245</v>
      </c>
      <c r="C253" s="232">
        <v>177.56000000000037</v>
      </c>
      <c r="D253" s="232">
        <v>250.44999999999953</v>
      </c>
      <c r="E253" s="232">
        <v>296.14999999999964</v>
      </c>
      <c r="F253" s="232">
        <v>329.55000000000155</v>
      </c>
      <c r="G253" s="232">
        <v>437.50000000000023</v>
      </c>
      <c r="H253" s="75"/>
    </row>
    <row r="254" spans="1:8" x14ac:dyDescent="0.2">
      <c r="A254" s="76" t="s">
        <v>247</v>
      </c>
      <c r="B254" s="178">
        <v>246</v>
      </c>
      <c r="C254" s="232">
        <v>177.96000000000038</v>
      </c>
      <c r="D254" s="232">
        <v>250.99999999999955</v>
      </c>
      <c r="E254" s="232">
        <v>296.84999999999962</v>
      </c>
      <c r="F254" s="232">
        <v>330.35000000000156</v>
      </c>
      <c r="G254" s="232">
        <v>438.70000000000022</v>
      </c>
      <c r="H254" s="75"/>
    </row>
    <row r="255" spans="1:8" x14ac:dyDescent="0.2">
      <c r="A255" s="76" t="s">
        <v>248</v>
      </c>
      <c r="B255" s="178">
        <v>247</v>
      </c>
      <c r="C255" s="232">
        <v>178.36000000000038</v>
      </c>
      <c r="D255" s="232">
        <v>251.54999999999956</v>
      </c>
      <c r="E255" s="232">
        <v>297.54999999999961</v>
      </c>
      <c r="F255" s="232">
        <v>331.15000000000157</v>
      </c>
      <c r="G255" s="232">
        <v>439.9000000000002</v>
      </c>
      <c r="H255" s="75"/>
    </row>
    <row r="256" spans="1:8" x14ac:dyDescent="0.2">
      <c r="A256" s="76" t="s">
        <v>249</v>
      </c>
      <c r="B256" s="178">
        <v>248</v>
      </c>
      <c r="C256" s="232">
        <v>178.76000000000039</v>
      </c>
      <c r="D256" s="232">
        <v>252.09999999999957</v>
      </c>
      <c r="E256" s="232">
        <v>298.2499999999996</v>
      </c>
      <c r="F256" s="232">
        <v>331.95000000000158</v>
      </c>
      <c r="G256" s="232">
        <v>441.10000000000019</v>
      </c>
      <c r="H256" s="75"/>
    </row>
    <row r="257" spans="1:8" x14ac:dyDescent="0.2">
      <c r="A257" s="76" t="s">
        <v>250</v>
      </c>
      <c r="B257" s="178">
        <v>249</v>
      </c>
      <c r="C257" s="232">
        <v>179.16000000000039</v>
      </c>
      <c r="D257" s="232">
        <v>252.64999999999958</v>
      </c>
      <c r="E257" s="232">
        <v>298.94999999999959</v>
      </c>
      <c r="F257" s="232">
        <v>332.75000000000159</v>
      </c>
      <c r="G257" s="232">
        <v>442.30000000000018</v>
      </c>
      <c r="H257" s="75"/>
    </row>
    <row r="258" spans="1:8" x14ac:dyDescent="0.2">
      <c r="A258" s="76" t="s">
        <v>251</v>
      </c>
      <c r="B258" s="178">
        <v>250</v>
      </c>
      <c r="C258" s="232">
        <v>179.5600000000004</v>
      </c>
      <c r="D258" s="232">
        <v>253.19999999999959</v>
      </c>
      <c r="E258" s="232">
        <v>299.64999999999958</v>
      </c>
      <c r="F258" s="232">
        <v>333.5500000000016</v>
      </c>
      <c r="G258" s="232">
        <v>443.50000000000017</v>
      </c>
      <c r="H258" s="75"/>
    </row>
    <row r="259" spans="1:8" x14ac:dyDescent="0.2">
      <c r="A259" s="76" t="s">
        <v>252</v>
      </c>
      <c r="B259" s="179">
        <v>252</v>
      </c>
      <c r="C259" s="232">
        <v>179.96000000000041</v>
      </c>
      <c r="D259" s="232">
        <v>253.7499999999996</v>
      </c>
      <c r="E259" s="232">
        <v>300.34999999999957</v>
      </c>
      <c r="F259" s="232">
        <v>334.35000000000161</v>
      </c>
      <c r="G259" s="232">
        <v>444.70000000000016</v>
      </c>
      <c r="H259" s="75"/>
    </row>
    <row r="260" spans="1:8" x14ac:dyDescent="0.2">
      <c r="A260" s="76" t="s">
        <v>253</v>
      </c>
      <c r="B260" s="61">
        <v>252</v>
      </c>
      <c r="C260" s="232">
        <v>180.36000000000041</v>
      </c>
      <c r="D260" s="232">
        <v>254.29999999999961</v>
      </c>
      <c r="E260" s="232">
        <v>301.04999999999956</v>
      </c>
      <c r="F260" s="232">
        <v>335.15000000000163</v>
      </c>
      <c r="G260" s="232">
        <v>445.90000000000015</v>
      </c>
      <c r="H260" s="75"/>
    </row>
    <row r="261" spans="1:8" x14ac:dyDescent="0.2">
      <c r="A261" s="76" t="s">
        <v>254</v>
      </c>
      <c r="B261" s="61">
        <v>253</v>
      </c>
      <c r="C261" s="232">
        <v>180.76000000000042</v>
      </c>
      <c r="D261" s="232">
        <v>254.84999999999962</v>
      </c>
      <c r="E261" s="232">
        <v>301.74999999999955</v>
      </c>
      <c r="F261" s="232">
        <v>335.95000000000164</v>
      </c>
      <c r="G261" s="232">
        <v>447.10000000000014</v>
      </c>
      <c r="H261" s="75"/>
    </row>
    <row r="262" spans="1:8" x14ac:dyDescent="0.2">
      <c r="A262" s="76" t="s">
        <v>255</v>
      </c>
      <c r="B262" s="61">
        <v>254</v>
      </c>
      <c r="C262" s="232">
        <v>181.16000000000042</v>
      </c>
      <c r="D262" s="232">
        <v>255.39999999999964</v>
      </c>
      <c r="E262" s="232">
        <v>302.44999999999953</v>
      </c>
      <c r="F262" s="232">
        <v>336.75000000000165</v>
      </c>
      <c r="G262" s="232">
        <v>448.30000000000013</v>
      </c>
      <c r="H262" s="75"/>
    </row>
    <row r="263" spans="1:8" x14ac:dyDescent="0.2">
      <c r="A263" s="76" t="s">
        <v>256</v>
      </c>
      <c r="B263" s="61">
        <v>255</v>
      </c>
      <c r="C263" s="232">
        <v>181.56000000000043</v>
      </c>
      <c r="D263" s="232">
        <v>255.94999999999965</v>
      </c>
      <c r="E263" s="232">
        <v>303.14999999999952</v>
      </c>
      <c r="F263" s="232">
        <v>337.55000000000166</v>
      </c>
      <c r="G263" s="232">
        <v>449.50000000000011</v>
      </c>
      <c r="H263" s="75"/>
    </row>
    <row r="264" spans="1:8" x14ac:dyDescent="0.2">
      <c r="A264" s="76" t="s">
        <v>257</v>
      </c>
      <c r="B264" s="61">
        <v>256</v>
      </c>
      <c r="C264" s="232">
        <v>181.96000000000043</v>
      </c>
      <c r="D264" s="232">
        <v>256.49999999999966</v>
      </c>
      <c r="E264" s="232">
        <v>303.84999999999951</v>
      </c>
      <c r="F264" s="232">
        <v>338.35000000000167</v>
      </c>
      <c r="G264" s="232">
        <v>450.7000000000001</v>
      </c>
      <c r="H264" s="75"/>
    </row>
    <row r="265" spans="1:8" x14ac:dyDescent="0.2">
      <c r="A265" s="76" t="s">
        <v>258</v>
      </c>
      <c r="B265" s="61">
        <v>257</v>
      </c>
      <c r="C265" s="232">
        <v>182.36000000000044</v>
      </c>
      <c r="D265" s="232">
        <v>257.04999999999967</v>
      </c>
      <c r="E265" s="232">
        <v>304.5499999999995</v>
      </c>
      <c r="F265" s="232">
        <v>339.15000000000168</v>
      </c>
      <c r="G265" s="232">
        <v>451.90000000000009</v>
      </c>
      <c r="H265" s="75"/>
    </row>
    <row r="266" spans="1:8" x14ac:dyDescent="0.2">
      <c r="A266" s="76" t="s">
        <v>259</v>
      </c>
      <c r="B266" s="61">
        <v>258</v>
      </c>
      <c r="C266" s="232">
        <v>182.76000000000045</v>
      </c>
      <c r="D266" s="232">
        <v>257.59999999999968</v>
      </c>
      <c r="E266" s="232">
        <v>305.24999999999949</v>
      </c>
      <c r="F266" s="232">
        <v>339.95000000000169</v>
      </c>
      <c r="G266" s="232">
        <v>453.10000000000008</v>
      </c>
      <c r="H266" s="75"/>
    </row>
    <row r="267" spans="1:8" x14ac:dyDescent="0.2">
      <c r="A267" s="76" t="s">
        <v>260</v>
      </c>
      <c r="B267" s="61">
        <v>259</v>
      </c>
      <c r="C267" s="232">
        <v>183.16000000000045</v>
      </c>
      <c r="D267" s="232">
        <v>258.14999999999969</v>
      </c>
      <c r="E267" s="232">
        <v>305.94999999999948</v>
      </c>
      <c r="F267" s="232">
        <v>340.75000000000171</v>
      </c>
      <c r="G267" s="232">
        <v>454.30000000000007</v>
      </c>
      <c r="H267" s="75"/>
    </row>
    <row r="268" spans="1:8" x14ac:dyDescent="0.2">
      <c r="A268" s="76" t="s">
        <v>261</v>
      </c>
      <c r="B268" s="61">
        <v>260</v>
      </c>
      <c r="C268" s="232">
        <v>183.56000000000046</v>
      </c>
      <c r="D268" s="232">
        <v>258.6999999999997</v>
      </c>
      <c r="E268" s="232">
        <v>306.64999999999947</v>
      </c>
      <c r="F268" s="232">
        <v>341.55000000000172</v>
      </c>
      <c r="G268" s="232">
        <v>455.50000000000006</v>
      </c>
      <c r="H268" s="75"/>
    </row>
    <row r="269" spans="1:8" x14ac:dyDescent="0.2">
      <c r="A269" s="76" t="s">
        <v>262</v>
      </c>
      <c r="B269" s="61">
        <v>261</v>
      </c>
      <c r="C269" s="232">
        <v>183.96000000000046</v>
      </c>
      <c r="D269" s="232">
        <v>259.24999999999972</v>
      </c>
      <c r="E269" s="232">
        <v>307.34999999999945</v>
      </c>
      <c r="F269" s="232">
        <v>342.35000000000173</v>
      </c>
      <c r="G269" s="232">
        <v>456.70000000000005</v>
      </c>
      <c r="H269" s="75"/>
    </row>
    <row r="270" spans="1:8" x14ac:dyDescent="0.2">
      <c r="A270" s="76" t="s">
        <v>263</v>
      </c>
      <c r="B270" s="61">
        <v>262</v>
      </c>
      <c r="C270" s="232">
        <v>184.36000000000047</v>
      </c>
      <c r="D270" s="232">
        <v>259.79999999999973</v>
      </c>
      <c r="E270" s="232">
        <v>308.04999999999944</v>
      </c>
      <c r="F270" s="232">
        <v>343.15000000000174</v>
      </c>
      <c r="G270" s="232">
        <v>457.90000000000003</v>
      </c>
      <c r="H270" s="75"/>
    </row>
    <row r="271" spans="1:8" x14ac:dyDescent="0.2">
      <c r="A271" s="76" t="s">
        <v>264</v>
      </c>
      <c r="B271" s="61">
        <v>263</v>
      </c>
      <c r="C271" s="232">
        <v>184.76000000000047</v>
      </c>
      <c r="D271" s="232">
        <v>260.34999999999974</v>
      </c>
      <c r="E271" s="232">
        <v>308.74999999999943</v>
      </c>
      <c r="F271" s="232">
        <v>343.95000000000175</v>
      </c>
      <c r="G271" s="232">
        <v>459.1</v>
      </c>
      <c r="H271" s="75"/>
    </row>
    <row r="272" spans="1:8" x14ac:dyDescent="0.2">
      <c r="A272" s="76" t="s">
        <v>265</v>
      </c>
      <c r="B272" s="61">
        <v>264</v>
      </c>
      <c r="C272" s="232">
        <v>185.16000000000048</v>
      </c>
      <c r="D272" s="232">
        <v>260.89999999999975</v>
      </c>
      <c r="E272" s="232">
        <v>309.44999999999942</v>
      </c>
      <c r="F272" s="232">
        <v>344.75000000000176</v>
      </c>
      <c r="G272" s="232">
        <v>460.3</v>
      </c>
      <c r="H272" s="75"/>
    </row>
    <row r="273" spans="1:8" x14ac:dyDescent="0.2">
      <c r="A273" s="76" t="s">
        <v>266</v>
      </c>
      <c r="B273" s="61">
        <v>265</v>
      </c>
      <c r="C273" s="232">
        <v>185.56000000000049</v>
      </c>
      <c r="D273" s="232">
        <v>261.44999999999976</v>
      </c>
      <c r="E273" s="232">
        <v>310.14999999999941</v>
      </c>
      <c r="F273" s="232">
        <v>345.55000000000177</v>
      </c>
      <c r="G273" s="232">
        <v>461.5</v>
      </c>
      <c r="H273" s="75"/>
    </row>
    <row r="274" spans="1:8" x14ac:dyDescent="0.2">
      <c r="A274" s="76" t="s">
        <v>267</v>
      </c>
      <c r="B274" s="61">
        <v>266</v>
      </c>
      <c r="C274" s="232">
        <v>185.96000000000049</v>
      </c>
      <c r="D274" s="232">
        <v>261.99999999999977</v>
      </c>
      <c r="E274" s="232">
        <v>310.8499999999994</v>
      </c>
      <c r="F274" s="232">
        <v>346.35000000000178</v>
      </c>
      <c r="G274" s="232">
        <v>462.7</v>
      </c>
      <c r="H274" s="75"/>
    </row>
    <row r="275" spans="1:8" x14ac:dyDescent="0.2">
      <c r="A275" s="76" t="s">
        <v>268</v>
      </c>
      <c r="B275" s="61">
        <v>267</v>
      </c>
      <c r="C275" s="232">
        <v>186.3600000000005</v>
      </c>
      <c r="D275" s="232">
        <v>262.54999999999978</v>
      </c>
      <c r="E275" s="232">
        <v>311.54999999999939</v>
      </c>
      <c r="F275" s="232">
        <v>347.1500000000018</v>
      </c>
      <c r="G275" s="232">
        <v>463.9</v>
      </c>
      <c r="H275" s="75"/>
    </row>
    <row r="276" spans="1:8" x14ac:dyDescent="0.2">
      <c r="A276" s="76" t="s">
        <v>269</v>
      </c>
      <c r="B276" s="61">
        <v>268</v>
      </c>
      <c r="C276" s="232">
        <v>186.7600000000005</v>
      </c>
      <c r="D276" s="232">
        <v>263.0999999999998</v>
      </c>
      <c r="E276" s="232">
        <v>312.24999999999937</v>
      </c>
      <c r="F276" s="232">
        <v>347.95000000000181</v>
      </c>
      <c r="G276" s="232">
        <v>465.09999999999997</v>
      </c>
      <c r="H276" s="75"/>
    </row>
    <row r="277" spans="1:8" x14ac:dyDescent="0.2">
      <c r="A277" s="76" t="s">
        <v>270</v>
      </c>
      <c r="B277" s="61">
        <v>269</v>
      </c>
      <c r="C277" s="232">
        <v>187.16000000000051</v>
      </c>
      <c r="D277" s="232">
        <v>263.64999999999981</v>
      </c>
      <c r="E277" s="232">
        <v>312.94999999999936</v>
      </c>
      <c r="F277" s="232">
        <v>348.75000000000182</v>
      </c>
      <c r="G277" s="232">
        <v>466.29999999999995</v>
      </c>
      <c r="H277" s="75"/>
    </row>
    <row r="278" spans="1:8" x14ac:dyDescent="0.2">
      <c r="A278" s="76" t="s">
        <v>271</v>
      </c>
      <c r="B278" s="61">
        <v>270</v>
      </c>
      <c r="C278" s="232">
        <v>187.56000000000051</v>
      </c>
      <c r="D278" s="232">
        <v>264.19999999999982</v>
      </c>
      <c r="E278" s="232">
        <v>313.64999999999935</v>
      </c>
      <c r="F278" s="232">
        <v>349.55000000000183</v>
      </c>
      <c r="G278" s="232">
        <v>467.49999999999994</v>
      </c>
      <c r="H278" s="75"/>
    </row>
    <row r="279" spans="1:8" x14ac:dyDescent="0.2">
      <c r="A279" s="76" t="s">
        <v>272</v>
      </c>
      <c r="B279" s="61">
        <v>271</v>
      </c>
      <c r="C279" s="232">
        <v>187.96000000000052</v>
      </c>
      <c r="D279" s="232">
        <v>264.74999999999983</v>
      </c>
      <c r="E279" s="232">
        <v>314.34999999999934</v>
      </c>
      <c r="F279" s="232">
        <v>350.35000000000184</v>
      </c>
      <c r="G279" s="232">
        <v>468.69999999999993</v>
      </c>
      <c r="H279" s="75"/>
    </row>
    <row r="280" spans="1:8" x14ac:dyDescent="0.2">
      <c r="A280" s="76" t="s">
        <v>273</v>
      </c>
      <c r="B280" s="61">
        <v>272</v>
      </c>
      <c r="C280" s="232">
        <v>188.36000000000053</v>
      </c>
      <c r="D280" s="232">
        <v>265.29999999999984</v>
      </c>
      <c r="E280" s="232">
        <v>315.04999999999933</v>
      </c>
      <c r="F280" s="232">
        <v>351.15000000000185</v>
      </c>
      <c r="G280" s="232">
        <v>469.89999999999992</v>
      </c>
      <c r="H280" s="75"/>
    </row>
    <row r="281" spans="1:8" x14ac:dyDescent="0.2">
      <c r="A281" s="76" t="s">
        <v>274</v>
      </c>
      <c r="B281" s="61">
        <v>273</v>
      </c>
      <c r="C281" s="232">
        <v>188.76000000000053</v>
      </c>
      <c r="D281" s="232">
        <v>265.84999999999985</v>
      </c>
      <c r="E281" s="232">
        <v>315.74999999999932</v>
      </c>
      <c r="F281" s="232">
        <v>351.95000000000186</v>
      </c>
      <c r="G281" s="232">
        <v>471.09999999999991</v>
      </c>
      <c r="H281" s="75"/>
    </row>
    <row r="282" spans="1:8" x14ac:dyDescent="0.2">
      <c r="A282" s="76" t="s">
        <v>275</v>
      </c>
      <c r="B282" s="61">
        <v>274</v>
      </c>
      <c r="C282" s="232">
        <v>189.16000000000054</v>
      </c>
      <c r="D282" s="232">
        <v>266.39999999999986</v>
      </c>
      <c r="E282" s="232">
        <v>316.44999999999931</v>
      </c>
      <c r="F282" s="232">
        <v>352.75000000000188</v>
      </c>
      <c r="G282" s="232">
        <v>472.2999999999999</v>
      </c>
      <c r="H282" s="75"/>
    </row>
    <row r="283" spans="1:8" x14ac:dyDescent="0.2">
      <c r="A283" s="76" t="s">
        <v>276</v>
      </c>
      <c r="B283" s="61">
        <v>275</v>
      </c>
      <c r="C283" s="232">
        <v>189.56000000000054</v>
      </c>
      <c r="D283" s="232">
        <v>266.94999999999987</v>
      </c>
      <c r="E283" s="232">
        <v>317.1499999999993</v>
      </c>
      <c r="F283" s="232">
        <v>353.55000000000189</v>
      </c>
      <c r="G283" s="232">
        <v>473.49999999999989</v>
      </c>
      <c r="H283" s="75"/>
    </row>
    <row r="284" spans="1:8" x14ac:dyDescent="0.2">
      <c r="A284" s="76" t="s">
        <v>277</v>
      </c>
      <c r="B284" s="61">
        <v>276</v>
      </c>
      <c r="C284" s="232">
        <v>189.96000000000055</v>
      </c>
      <c r="D284" s="232">
        <v>267.49999999999989</v>
      </c>
      <c r="E284" s="232">
        <v>317.84999999999928</v>
      </c>
      <c r="F284" s="232">
        <v>354.3500000000019</v>
      </c>
      <c r="G284" s="232">
        <v>474.69999999999987</v>
      </c>
      <c r="H284" s="75"/>
    </row>
    <row r="285" spans="1:8" x14ac:dyDescent="0.2">
      <c r="A285" s="76" t="s">
        <v>278</v>
      </c>
      <c r="B285" s="61">
        <v>277</v>
      </c>
      <c r="C285" s="232">
        <v>190.36000000000055</v>
      </c>
      <c r="D285" s="232">
        <v>268.0499999999999</v>
      </c>
      <c r="E285" s="232">
        <v>318.54999999999927</v>
      </c>
      <c r="F285" s="232">
        <v>355.15000000000191</v>
      </c>
      <c r="G285" s="232">
        <v>475.89999999999986</v>
      </c>
      <c r="H285" s="75"/>
    </row>
    <row r="286" spans="1:8" x14ac:dyDescent="0.2">
      <c r="A286" s="76" t="s">
        <v>279</v>
      </c>
      <c r="B286" s="61">
        <v>278</v>
      </c>
      <c r="C286" s="232">
        <v>190.76000000000056</v>
      </c>
      <c r="D286" s="232">
        <v>268.59999999999991</v>
      </c>
      <c r="E286" s="232">
        <v>319.24999999999926</v>
      </c>
      <c r="F286" s="232">
        <v>355.95000000000192</v>
      </c>
      <c r="G286" s="232">
        <v>477.09999999999985</v>
      </c>
      <c r="H286" s="75"/>
    </row>
    <row r="287" spans="1:8" x14ac:dyDescent="0.2">
      <c r="A287" s="76" t="s">
        <v>280</v>
      </c>
      <c r="B287" s="61">
        <v>279</v>
      </c>
      <c r="C287" s="232">
        <v>191.16000000000057</v>
      </c>
      <c r="D287" s="232">
        <v>269.14999999999992</v>
      </c>
      <c r="E287" s="232">
        <v>319.94999999999925</v>
      </c>
      <c r="F287" s="232">
        <v>356.75000000000193</v>
      </c>
      <c r="G287" s="232">
        <v>478.29999999999984</v>
      </c>
      <c r="H287" s="75"/>
    </row>
    <row r="288" spans="1:8" x14ac:dyDescent="0.2">
      <c r="A288" s="76" t="s">
        <v>281</v>
      </c>
      <c r="B288" s="61">
        <v>280</v>
      </c>
      <c r="C288" s="232">
        <v>191.56000000000057</v>
      </c>
      <c r="D288" s="232">
        <v>269.69999999999993</v>
      </c>
      <c r="E288" s="232">
        <v>320.64999999999924</v>
      </c>
      <c r="F288" s="232">
        <v>357.55000000000194</v>
      </c>
      <c r="G288" s="232">
        <v>479.49999999999983</v>
      </c>
      <c r="H288" s="75"/>
    </row>
    <row r="289" spans="1:8" x14ac:dyDescent="0.2">
      <c r="A289" s="76" t="s">
        <v>282</v>
      </c>
      <c r="B289" s="61">
        <v>281</v>
      </c>
      <c r="C289" s="232">
        <v>191.96000000000058</v>
      </c>
      <c r="D289" s="232">
        <v>270.24999999999994</v>
      </c>
      <c r="E289" s="232">
        <v>321.34999999999923</v>
      </c>
      <c r="F289" s="232">
        <v>358.35000000000196</v>
      </c>
      <c r="G289" s="232">
        <v>480.69999999999982</v>
      </c>
      <c r="H289" s="75"/>
    </row>
    <row r="290" spans="1:8" x14ac:dyDescent="0.2">
      <c r="A290" s="76" t="s">
        <v>283</v>
      </c>
      <c r="B290" s="61">
        <v>282</v>
      </c>
      <c r="C290" s="232">
        <v>192.36000000000058</v>
      </c>
      <c r="D290" s="232">
        <v>270.79999999999995</v>
      </c>
      <c r="E290" s="232">
        <v>322.04999999999922</v>
      </c>
      <c r="F290" s="232">
        <v>359.15000000000197</v>
      </c>
      <c r="G290" s="232">
        <v>481.89999999999981</v>
      </c>
      <c r="H290" s="75"/>
    </row>
    <row r="291" spans="1:8" x14ac:dyDescent="0.2">
      <c r="A291" s="76" t="s">
        <v>284</v>
      </c>
      <c r="B291" s="61">
        <v>283</v>
      </c>
      <c r="C291" s="232">
        <v>192.76000000000059</v>
      </c>
      <c r="D291" s="232">
        <v>271.34999999999997</v>
      </c>
      <c r="E291" s="232">
        <v>322.7499999999992</v>
      </c>
      <c r="F291" s="232">
        <v>359.95000000000198</v>
      </c>
      <c r="G291" s="232">
        <v>483.0999999999998</v>
      </c>
      <c r="H291" s="75"/>
    </row>
    <row r="292" spans="1:8" x14ac:dyDescent="0.2">
      <c r="A292" s="76" t="s">
        <v>285</v>
      </c>
      <c r="B292" s="61">
        <v>284</v>
      </c>
      <c r="C292" s="232">
        <v>193.16000000000059</v>
      </c>
      <c r="D292" s="232">
        <v>271.89999999999998</v>
      </c>
      <c r="E292" s="232">
        <v>323.44999999999919</v>
      </c>
      <c r="F292" s="232">
        <v>360.75000000000199</v>
      </c>
      <c r="G292" s="232">
        <v>484.29999999999978</v>
      </c>
      <c r="H292" s="75"/>
    </row>
    <row r="293" spans="1:8" x14ac:dyDescent="0.2">
      <c r="A293" s="76" t="s">
        <v>286</v>
      </c>
      <c r="B293" s="61">
        <v>285</v>
      </c>
      <c r="C293" s="232">
        <v>193.5600000000006</v>
      </c>
      <c r="D293" s="232">
        <v>272.45</v>
      </c>
      <c r="E293" s="232">
        <v>324.14999999999918</v>
      </c>
      <c r="F293" s="232">
        <v>361.550000000002</v>
      </c>
      <c r="G293" s="232">
        <v>485.49999999999977</v>
      </c>
      <c r="H293" s="75"/>
    </row>
    <row r="294" spans="1:8" x14ac:dyDescent="0.2">
      <c r="A294" s="76" t="s">
        <v>287</v>
      </c>
      <c r="B294" s="61">
        <v>286</v>
      </c>
      <c r="C294" s="232">
        <v>193.9600000000006</v>
      </c>
      <c r="D294" s="232">
        <v>273</v>
      </c>
      <c r="E294" s="232">
        <v>324.84999999999917</v>
      </c>
      <c r="F294" s="232">
        <v>362.35000000000201</v>
      </c>
      <c r="G294" s="232">
        <v>486.69999999999976</v>
      </c>
      <c r="H294" s="75"/>
    </row>
    <row r="295" spans="1:8" x14ac:dyDescent="0.2">
      <c r="A295" s="76" t="s">
        <v>288</v>
      </c>
      <c r="B295" s="61">
        <v>287</v>
      </c>
      <c r="C295" s="232">
        <v>194.36000000000061</v>
      </c>
      <c r="D295" s="232">
        <v>273.55</v>
      </c>
      <c r="E295" s="232">
        <v>325.54999999999916</v>
      </c>
      <c r="F295" s="232">
        <v>363.15000000000202</v>
      </c>
      <c r="G295" s="232">
        <v>487.89999999999975</v>
      </c>
      <c r="H295" s="75"/>
    </row>
    <row r="296" spans="1:8" x14ac:dyDescent="0.2">
      <c r="A296" s="76" t="s">
        <v>289</v>
      </c>
      <c r="B296" s="61">
        <v>288</v>
      </c>
      <c r="C296" s="232">
        <v>194.76000000000062</v>
      </c>
      <c r="D296" s="232">
        <v>274.10000000000002</v>
      </c>
      <c r="E296" s="232">
        <v>326.24999999999915</v>
      </c>
      <c r="F296" s="232">
        <v>363.95000000000203</v>
      </c>
      <c r="G296" s="232">
        <v>489.09999999999974</v>
      </c>
      <c r="H296" s="75"/>
    </row>
    <row r="297" spans="1:8" x14ac:dyDescent="0.2">
      <c r="A297" s="76" t="s">
        <v>290</v>
      </c>
      <c r="B297" s="61">
        <v>289</v>
      </c>
      <c r="C297" s="232">
        <v>195.16000000000062</v>
      </c>
      <c r="D297" s="232">
        <v>274.65000000000003</v>
      </c>
      <c r="E297" s="232">
        <v>326.94999999999914</v>
      </c>
      <c r="F297" s="232">
        <v>364.75000000000205</v>
      </c>
      <c r="G297" s="232">
        <v>490.29999999999973</v>
      </c>
      <c r="H297" s="75"/>
    </row>
    <row r="298" spans="1:8" x14ac:dyDescent="0.2">
      <c r="A298" s="76" t="s">
        <v>291</v>
      </c>
      <c r="B298" s="61">
        <v>290</v>
      </c>
      <c r="C298" s="232">
        <v>195.56000000000063</v>
      </c>
      <c r="D298" s="232">
        <v>275.20000000000005</v>
      </c>
      <c r="E298" s="232">
        <v>327.64999999999912</v>
      </c>
      <c r="F298" s="232">
        <v>365.55000000000206</v>
      </c>
      <c r="G298" s="232">
        <v>491.49999999999972</v>
      </c>
      <c r="H298" s="75"/>
    </row>
    <row r="299" spans="1:8" x14ac:dyDescent="0.2">
      <c r="A299" s="76" t="s">
        <v>292</v>
      </c>
      <c r="B299" s="61">
        <v>291</v>
      </c>
      <c r="C299" s="232">
        <v>195.96000000000063</v>
      </c>
      <c r="D299" s="232">
        <v>275.75000000000006</v>
      </c>
      <c r="E299" s="232">
        <v>328.34999999999911</v>
      </c>
      <c r="F299" s="232">
        <v>366.35000000000207</v>
      </c>
      <c r="G299" s="232">
        <v>492.6999999999997</v>
      </c>
      <c r="H299" s="75"/>
    </row>
    <row r="300" spans="1:8" x14ac:dyDescent="0.2">
      <c r="A300" s="76" t="s">
        <v>293</v>
      </c>
      <c r="B300" s="61">
        <v>292</v>
      </c>
      <c r="C300" s="232">
        <v>196.36000000000064</v>
      </c>
      <c r="D300" s="232">
        <v>276.30000000000007</v>
      </c>
      <c r="E300" s="232">
        <v>329.0499999999991</v>
      </c>
      <c r="F300" s="232">
        <v>367.15000000000208</v>
      </c>
      <c r="G300" s="232">
        <v>493.89999999999969</v>
      </c>
      <c r="H300" s="75"/>
    </row>
    <row r="301" spans="1:8" x14ac:dyDescent="0.2">
      <c r="A301" s="76" t="s">
        <v>294</v>
      </c>
      <c r="B301" s="61">
        <v>293</v>
      </c>
      <c r="C301" s="232">
        <v>196.76000000000064</v>
      </c>
      <c r="D301" s="232">
        <v>276.85000000000008</v>
      </c>
      <c r="E301" s="232">
        <v>329.74999999999909</v>
      </c>
      <c r="F301" s="232">
        <v>367.95000000000209</v>
      </c>
      <c r="G301" s="232">
        <v>495.09999999999968</v>
      </c>
      <c r="H301" s="75"/>
    </row>
    <row r="302" spans="1:8" x14ac:dyDescent="0.2">
      <c r="A302" s="76" t="s">
        <v>295</v>
      </c>
      <c r="B302" s="61">
        <v>294</v>
      </c>
      <c r="C302" s="232">
        <v>197.16000000000065</v>
      </c>
      <c r="D302" s="232">
        <v>277.40000000000009</v>
      </c>
      <c r="E302" s="232">
        <v>330.44999999999908</v>
      </c>
      <c r="F302" s="232">
        <v>368.7500000000021</v>
      </c>
      <c r="G302" s="232">
        <v>496.29999999999967</v>
      </c>
      <c r="H302" s="75"/>
    </row>
    <row r="303" spans="1:8" x14ac:dyDescent="0.2">
      <c r="A303" s="76" t="s">
        <v>296</v>
      </c>
      <c r="B303" s="61">
        <v>295</v>
      </c>
      <c r="C303" s="232">
        <v>197.56000000000066</v>
      </c>
      <c r="D303" s="232">
        <v>277.9500000000001</v>
      </c>
      <c r="E303" s="232">
        <v>331.14999999999907</v>
      </c>
      <c r="F303" s="232">
        <v>369.55000000000211</v>
      </c>
      <c r="G303" s="232">
        <v>497.49999999999966</v>
      </c>
      <c r="H303" s="75"/>
    </row>
    <row r="304" spans="1:8" x14ac:dyDescent="0.2">
      <c r="A304" s="76" t="s">
        <v>297</v>
      </c>
      <c r="B304" s="61">
        <v>296</v>
      </c>
      <c r="C304" s="232">
        <v>197.96000000000066</v>
      </c>
      <c r="D304" s="232">
        <v>278.50000000000011</v>
      </c>
      <c r="E304" s="232">
        <v>331.84999999999906</v>
      </c>
      <c r="F304" s="232">
        <v>370.35000000000213</v>
      </c>
      <c r="G304" s="232">
        <v>498.69999999999965</v>
      </c>
      <c r="H304" s="75"/>
    </row>
    <row r="305" spans="1:8" x14ac:dyDescent="0.2">
      <c r="A305" s="76" t="s">
        <v>298</v>
      </c>
      <c r="B305" s="61">
        <v>297</v>
      </c>
      <c r="C305" s="232">
        <v>198.36000000000067</v>
      </c>
      <c r="D305" s="232">
        <v>279.05000000000013</v>
      </c>
      <c r="E305" s="232">
        <v>332.54999999999905</v>
      </c>
      <c r="F305" s="232">
        <v>371.15000000000214</v>
      </c>
      <c r="G305" s="232">
        <v>499.89999999999964</v>
      </c>
      <c r="H305" s="75"/>
    </row>
    <row r="306" spans="1:8" x14ac:dyDescent="0.2">
      <c r="A306" s="76" t="s">
        <v>299</v>
      </c>
      <c r="B306" s="61">
        <v>298</v>
      </c>
      <c r="C306" s="232">
        <v>198.76000000000067</v>
      </c>
      <c r="D306" s="232">
        <v>279.60000000000014</v>
      </c>
      <c r="E306" s="232">
        <v>333.24999999999903</v>
      </c>
      <c r="F306" s="232">
        <v>371.95000000000215</v>
      </c>
      <c r="G306" s="232">
        <v>501.09999999999962</v>
      </c>
      <c r="H306" s="75"/>
    </row>
    <row r="307" spans="1:8" x14ac:dyDescent="0.2">
      <c r="A307" s="76" t="s">
        <v>300</v>
      </c>
      <c r="B307" s="61">
        <v>299</v>
      </c>
      <c r="C307" s="232">
        <v>199.16000000000068</v>
      </c>
      <c r="D307" s="232">
        <v>280.15000000000015</v>
      </c>
      <c r="E307" s="232">
        <v>333.94999999999902</v>
      </c>
      <c r="F307" s="232">
        <v>372.75000000000216</v>
      </c>
      <c r="G307" s="232">
        <v>502.29999999999961</v>
      </c>
      <c r="H307" s="75"/>
    </row>
    <row r="308" spans="1:8" x14ac:dyDescent="0.2">
      <c r="A308" s="76" t="s">
        <v>301</v>
      </c>
      <c r="B308" s="61">
        <v>300</v>
      </c>
      <c r="C308" s="232">
        <v>199.56000000000068</v>
      </c>
      <c r="D308" s="232">
        <v>280.70000000000016</v>
      </c>
      <c r="E308" s="232">
        <v>334.64999999999901</v>
      </c>
      <c r="F308" s="232">
        <v>373.55000000000217</v>
      </c>
      <c r="G308" s="232">
        <v>503.4999999999996</v>
      </c>
      <c r="H308" s="75"/>
    </row>
    <row r="309" spans="1:8" x14ac:dyDescent="0.2">
      <c r="A309" s="76" t="s">
        <v>302</v>
      </c>
      <c r="B309" s="61">
        <v>301</v>
      </c>
      <c r="C309" s="232">
        <v>199.96000000000069</v>
      </c>
      <c r="D309" s="232">
        <v>281.25000000000017</v>
      </c>
      <c r="E309" s="232">
        <v>335.349999999999</v>
      </c>
      <c r="F309" s="232">
        <v>374.35000000000218</v>
      </c>
      <c r="G309" s="232">
        <v>504.59999999999962</v>
      </c>
      <c r="H309" s="75"/>
    </row>
    <row r="310" spans="1:8" x14ac:dyDescent="0.2">
      <c r="A310" s="76" t="s">
        <v>303</v>
      </c>
      <c r="B310" s="61">
        <v>302</v>
      </c>
      <c r="C310" s="232">
        <v>200.3600000000007</v>
      </c>
      <c r="D310" s="232">
        <v>281.80000000000018</v>
      </c>
      <c r="E310" s="232">
        <v>336.04999999999899</v>
      </c>
      <c r="F310" s="232">
        <v>375.15000000000219</v>
      </c>
      <c r="G310" s="232">
        <v>505.69999999999965</v>
      </c>
      <c r="H310" s="75"/>
    </row>
    <row r="311" spans="1:8" x14ac:dyDescent="0.2">
      <c r="A311" s="76" t="s">
        <v>304</v>
      </c>
      <c r="B311" s="61">
        <v>303</v>
      </c>
      <c r="C311" s="232">
        <v>200.7600000000007</v>
      </c>
      <c r="D311" s="232">
        <v>282.35000000000019</v>
      </c>
      <c r="E311" s="232">
        <v>336.74999999999898</v>
      </c>
      <c r="F311" s="232">
        <v>375.95000000000221</v>
      </c>
      <c r="G311" s="232">
        <v>506.79999999999967</v>
      </c>
      <c r="H311" s="75"/>
    </row>
    <row r="312" spans="1:8" x14ac:dyDescent="0.2">
      <c r="A312" s="76" t="s">
        <v>305</v>
      </c>
      <c r="B312" s="61">
        <v>304</v>
      </c>
      <c r="C312" s="232">
        <v>201.16000000000071</v>
      </c>
      <c r="D312" s="232">
        <v>282.9000000000002</v>
      </c>
      <c r="E312" s="232">
        <v>337.44999999999897</v>
      </c>
      <c r="F312" s="232">
        <v>376.75000000000222</v>
      </c>
      <c r="G312" s="232">
        <v>507.89999999999969</v>
      </c>
      <c r="H312" s="75"/>
    </row>
    <row r="313" spans="1:8" x14ac:dyDescent="0.2">
      <c r="A313" s="76" t="s">
        <v>306</v>
      </c>
      <c r="B313" s="61">
        <v>305</v>
      </c>
      <c r="C313" s="232">
        <v>201.56000000000071</v>
      </c>
      <c r="D313" s="232">
        <v>283.45000000000022</v>
      </c>
      <c r="E313" s="232">
        <v>338.14999999999895</v>
      </c>
      <c r="F313" s="232">
        <v>377.55000000000223</v>
      </c>
      <c r="G313" s="232">
        <v>508.99999999999972</v>
      </c>
      <c r="H313" s="75"/>
    </row>
    <row r="314" spans="1:8" x14ac:dyDescent="0.2">
      <c r="A314" s="76" t="s">
        <v>307</v>
      </c>
      <c r="B314" s="61">
        <v>306</v>
      </c>
      <c r="C314" s="232">
        <v>201.96000000000072</v>
      </c>
      <c r="D314" s="232">
        <v>284.00000000000023</v>
      </c>
      <c r="E314" s="232">
        <v>338.84999999999894</v>
      </c>
      <c r="F314" s="232">
        <v>378.35000000000224</v>
      </c>
      <c r="G314" s="232">
        <v>510.09999999999974</v>
      </c>
      <c r="H314" s="75"/>
    </row>
    <row r="315" spans="1:8" x14ac:dyDescent="0.2">
      <c r="A315" s="76" t="s">
        <v>308</v>
      </c>
      <c r="B315" s="61">
        <v>307</v>
      </c>
      <c r="C315" s="232">
        <v>202.36000000000072</v>
      </c>
      <c r="D315" s="232">
        <v>284.55000000000024</v>
      </c>
      <c r="E315" s="232">
        <v>339.54999999999893</v>
      </c>
      <c r="F315" s="232">
        <v>379.15000000000225</v>
      </c>
      <c r="G315" s="232">
        <v>511.19999999999976</v>
      </c>
      <c r="H315" s="75"/>
    </row>
    <row r="316" spans="1:8" x14ac:dyDescent="0.2">
      <c r="A316" s="76" t="s">
        <v>309</v>
      </c>
      <c r="B316" s="61">
        <v>308</v>
      </c>
      <c r="C316" s="232">
        <v>202.76000000000073</v>
      </c>
      <c r="D316" s="232">
        <v>285.10000000000025</v>
      </c>
      <c r="E316" s="232">
        <v>340.24999999999892</v>
      </c>
      <c r="F316" s="232">
        <v>379.95000000000226</v>
      </c>
      <c r="G316" s="232">
        <v>512.29999999999973</v>
      </c>
      <c r="H316" s="75"/>
    </row>
    <row r="317" spans="1:8" x14ac:dyDescent="0.2">
      <c r="A317" s="76" t="s">
        <v>310</v>
      </c>
      <c r="B317" s="61">
        <v>309</v>
      </c>
      <c r="C317" s="232">
        <v>203.16000000000074</v>
      </c>
      <c r="D317" s="232">
        <v>285.65000000000026</v>
      </c>
      <c r="E317" s="232">
        <v>340.94999999999891</v>
      </c>
      <c r="F317" s="232">
        <v>380.75000000000227</v>
      </c>
      <c r="G317" s="232">
        <v>513.39999999999975</v>
      </c>
      <c r="H317" s="75"/>
    </row>
    <row r="318" spans="1:8" x14ac:dyDescent="0.2">
      <c r="A318" s="76" t="s">
        <v>311</v>
      </c>
      <c r="B318" s="61">
        <v>310</v>
      </c>
      <c r="C318" s="232">
        <v>203.56000000000074</v>
      </c>
      <c r="D318" s="232">
        <v>286.20000000000027</v>
      </c>
      <c r="E318" s="232">
        <v>341.6499999999989</v>
      </c>
      <c r="F318" s="232">
        <v>381.55000000000229</v>
      </c>
      <c r="G318" s="232">
        <v>514.49999999999977</v>
      </c>
      <c r="H318" s="75"/>
    </row>
    <row r="319" spans="1:8" x14ac:dyDescent="0.2">
      <c r="A319" s="76" t="s">
        <v>312</v>
      </c>
      <c r="B319" s="61">
        <v>311</v>
      </c>
      <c r="C319" s="232">
        <v>203.96000000000075</v>
      </c>
      <c r="D319" s="232">
        <v>286.75000000000028</v>
      </c>
      <c r="E319" s="232">
        <v>342.34999999999889</v>
      </c>
      <c r="F319" s="232">
        <v>382.3500000000023</v>
      </c>
      <c r="G319" s="232">
        <v>515.5999999999998</v>
      </c>
      <c r="H319" s="75"/>
    </row>
    <row r="320" spans="1:8" x14ac:dyDescent="0.2">
      <c r="A320" s="76" t="s">
        <v>313</v>
      </c>
      <c r="B320" s="61">
        <v>312</v>
      </c>
      <c r="C320" s="232">
        <v>204.36000000000075</v>
      </c>
      <c r="D320" s="232">
        <v>287.3000000000003</v>
      </c>
      <c r="E320" s="232">
        <v>343.04999999999887</v>
      </c>
      <c r="F320" s="232">
        <v>383.15000000000231</v>
      </c>
      <c r="G320" s="232">
        <v>516.69999999999982</v>
      </c>
      <c r="H320" s="75"/>
    </row>
    <row r="321" spans="1:8" x14ac:dyDescent="0.2">
      <c r="A321" s="76" t="s">
        <v>314</v>
      </c>
      <c r="B321" s="61">
        <v>313</v>
      </c>
      <c r="C321" s="232">
        <v>204.76000000000076</v>
      </c>
      <c r="D321" s="232">
        <v>287.85000000000031</v>
      </c>
      <c r="E321" s="232">
        <v>343.74999999999886</v>
      </c>
      <c r="F321" s="232">
        <v>383.95000000000232</v>
      </c>
      <c r="G321" s="232">
        <v>517.79999999999984</v>
      </c>
      <c r="H321" s="75"/>
    </row>
    <row r="322" spans="1:8" x14ac:dyDescent="0.2">
      <c r="A322" s="76" t="s">
        <v>315</v>
      </c>
      <c r="B322" s="61">
        <v>314</v>
      </c>
      <c r="C322" s="232">
        <v>205.16000000000076</v>
      </c>
      <c r="D322" s="232">
        <v>288.40000000000032</v>
      </c>
      <c r="E322" s="232">
        <v>344.44999999999885</v>
      </c>
      <c r="F322" s="232">
        <v>384.75000000000233</v>
      </c>
      <c r="G322" s="232">
        <v>518.89999999999986</v>
      </c>
      <c r="H322" s="75"/>
    </row>
    <row r="323" spans="1:8" x14ac:dyDescent="0.2">
      <c r="A323" s="76" t="s">
        <v>316</v>
      </c>
      <c r="B323" s="61">
        <v>315</v>
      </c>
      <c r="C323" s="232">
        <v>205.56000000000077</v>
      </c>
      <c r="D323" s="232">
        <v>288.95000000000033</v>
      </c>
      <c r="E323" s="232">
        <v>345.14999999999884</v>
      </c>
      <c r="F323" s="232">
        <v>385.55000000000234</v>
      </c>
      <c r="G323" s="232">
        <v>519.99999999999989</v>
      </c>
      <c r="H323" s="75"/>
    </row>
    <row r="324" spans="1:8" x14ac:dyDescent="0.2">
      <c r="A324" s="76" t="s">
        <v>317</v>
      </c>
      <c r="B324" s="61">
        <v>316</v>
      </c>
      <c r="C324" s="232">
        <v>205.96000000000078</v>
      </c>
      <c r="D324" s="232">
        <v>289.50000000000034</v>
      </c>
      <c r="E324" s="232">
        <v>345.84999999999883</v>
      </c>
      <c r="F324" s="232">
        <v>386.35000000000235</v>
      </c>
      <c r="G324" s="232">
        <v>521.09999999999991</v>
      </c>
      <c r="H324" s="75"/>
    </row>
    <row r="325" spans="1:8" x14ac:dyDescent="0.2">
      <c r="A325" s="76" t="s">
        <v>318</v>
      </c>
      <c r="B325" s="61">
        <v>317</v>
      </c>
      <c r="C325" s="232">
        <v>206.36000000000078</v>
      </c>
      <c r="D325" s="232">
        <v>290.05000000000035</v>
      </c>
      <c r="E325" s="232">
        <v>346.54999999999882</v>
      </c>
      <c r="F325" s="232">
        <v>387.15000000000236</v>
      </c>
      <c r="G325" s="232">
        <v>522.19999999999993</v>
      </c>
      <c r="H325" s="75"/>
    </row>
    <row r="326" spans="1:8" x14ac:dyDescent="0.2">
      <c r="A326" s="76" t="s">
        <v>319</v>
      </c>
      <c r="B326" s="61">
        <v>318</v>
      </c>
      <c r="C326" s="232">
        <v>206.76000000000079</v>
      </c>
      <c r="D326" s="232">
        <v>290.60000000000036</v>
      </c>
      <c r="E326" s="232">
        <v>347.24999999999881</v>
      </c>
      <c r="F326" s="232">
        <v>387.95000000000238</v>
      </c>
      <c r="G326" s="232">
        <v>523.29999999999995</v>
      </c>
      <c r="H326" s="75"/>
    </row>
    <row r="327" spans="1:8" x14ac:dyDescent="0.2">
      <c r="A327" s="76" t="s">
        <v>320</v>
      </c>
      <c r="B327" s="61">
        <v>319</v>
      </c>
      <c r="C327" s="232">
        <v>207.16000000000079</v>
      </c>
      <c r="D327" s="232">
        <v>291.15000000000038</v>
      </c>
      <c r="E327" s="232">
        <v>347.94999999999879</v>
      </c>
      <c r="F327" s="232">
        <v>388.75000000000239</v>
      </c>
      <c r="G327" s="232">
        <v>524.4</v>
      </c>
      <c r="H327" s="75"/>
    </row>
    <row r="328" spans="1:8" x14ac:dyDescent="0.2">
      <c r="A328" s="76" t="s">
        <v>321</v>
      </c>
      <c r="B328" s="61">
        <v>320</v>
      </c>
      <c r="C328" s="232">
        <v>207.5600000000008</v>
      </c>
      <c r="D328" s="232">
        <v>291.70000000000039</v>
      </c>
      <c r="E328" s="232">
        <v>348.64999999999878</v>
      </c>
      <c r="F328" s="232">
        <v>389.5500000000024</v>
      </c>
      <c r="G328" s="232">
        <v>525.5</v>
      </c>
      <c r="H328" s="75"/>
    </row>
    <row r="329" spans="1:8" x14ac:dyDescent="0.2">
      <c r="A329" s="76" t="s">
        <v>322</v>
      </c>
      <c r="B329" s="61">
        <v>321</v>
      </c>
      <c r="C329" s="232">
        <v>207.9600000000008</v>
      </c>
      <c r="D329" s="232">
        <v>292.2500000000004</v>
      </c>
      <c r="E329" s="232">
        <v>349.34999999999877</v>
      </c>
      <c r="F329" s="232">
        <v>390.35000000000241</v>
      </c>
      <c r="G329" s="232">
        <v>526.6</v>
      </c>
      <c r="H329" s="75"/>
    </row>
    <row r="330" spans="1:8" x14ac:dyDescent="0.2">
      <c r="A330" s="76" t="s">
        <v>323</v>
      </c>
      <c r="B330" s="61">
        <v>322</v>
      </c>
      <c r="C330" s="232">
        <v>208.36000000000081</v>
      </c>
      <c r="D330" s="232">
        <v>292.80000000000041</v>
      </c>
      <c r="E330" s="232">
        <v>350.04999999999876</v>
      </c>
      <c r="F330" s="232">
        <v>391.15000000000242</v>
      </c>
      <c r="G330" s="232">
        <v>527.70000000000005</v>
      </c>
      <c r="H330" s="75"/>
    </row>
    <row r="331" spans="1:8" x14ac:dyDescent="0.2">
      <c r="A331" s="76" t="s">
        <v>324</v>
      </c>
      <c r="B331" s="61">
        <v>323</v>
      </c>
      <c r="C331" s="232">
        <v>208.76000000000082</v>
      </c>
      <c r="D331" s="232">
        <v>293.35000000000042</v>
      </c>
      <c r="E331" s="232">
        <v>350.74999999999875</v>
      </c>
      <c r="F331" s="232">
        <v>391.95000000000243</v>
      </c>
      <c r="G331" s="232">
        <v>528.80000000000007</v>
      </c>
      <c r="H331" s="75"/>
    </row>
    <row r="332" spans="1:8" x14ac:dyDescent="0.2">
      <c r="A332" s="76" t="s">
        <v>325</v>
      </c>
      <c r="B332" s="61">
        <v>324</v>
      </c>
      <c r="C332" s="232">
        <v>209.16000000000082</v>
      </c>
      <c r="D332" s="232">
        <v>293.90000000000043</v>
      </c>
      <c r="E332" s="232">
        <v>351.44999999999874</v>
      </c>
      <c r="F332" s="232">
        <v>392.75000000000244</v>
      </c>
      <c r="G332" s="232">
        <v>529.90000000000009</v>
      </c>
      <c r="H332" s="75"/>
    </row>
    <row r="333" spans="1:8" x14ac:dyDescent="0.2">
      <c r="A333" s="76" t="s">
        <v>326</v>
      </c>
      <c r="B333" s="61">
        <v>325</v>
      </c>
      <c r="C333" s="232">
        <v>209.56000000000083</v>
      </c>
      <c r="D333" s="232">
        <v>294.45000000000044</v>
      </c>
      <c r="E333" s="232">
        <v>352.14999999999873</v>
      </c>
      <c r="F333" s="232">
        <v>393.55000000000246</v>
      </c>
      <c r="G333" s="232">
        <v>531.00000000000011</v>
      </c>
      <c r="H333" s="75"/>
    </row>
    <row r="334" spans="1:8" x14ac:dyDescent="0.2">
      <c r="A334" s="76" t="s">
        <v>327</v>
      </c>
      <c r="B334" s="61">
        <v>326</v>
      </c>
      <c r="C334" s="232">
        <v>209.96000000000083</v>
      </c>
      <c r="D334" s="232">
        <v>295.00000000000045</v>
      </c>
      <c r="E334" s="232">
        <v>352.84999999999872</v>
      </c>
      <c r="F334" s="232">
        <v>394.35000000000247</v>
      </c>
      <c r="G334" s="232">
        <v>532.10000000000014</v>
      </c>
      <c r="H334" s="75"/>
    </row>
    <row r="335" spans="1:8" x14ac:dyDescent="0.2">
      <c r="A335" s="76" t="s">
        <v>328</v>
      </c>
      <c r="B335" s="61">
        <v>327</v>
      </c>
      <c r="C335" s="232">
        <v>210.36000000000084</v>
      </c>
      <c r="D335" s="232">
        <v>295.55000000000047</v>
      </c>
      <c r="E335" s="232">
        <v>353.5499999999987</v>
      </c>
      <c r="F335" s="232">
        <v>395.15000000000248</v>
      </c>
      <c r="G335" s="232">
        <v>533.20000000000016</v>
      </c>
      <c r="H335" s="75"/>
    </row>
    <row r="336" spans="1:8" x14ac:dyDescent="0.2">
      <c r="A336" s="76" t="s">
        <v>329</v>
      </c>
      <c r="B336" s="61">
        <v>328</v>
      </c>
      <c r="C336" s="232">
        <v>210.76000000000084</v>
      </c>
      <c r="D336" s="232">
        <v>296.10000000000048</v>
      </c>
      <c r="E336" s="232">
        <v>354.24999999999869</v>
      </c>
      <c r="F336" s="232">
        <v>395.95000000000249</v>
      </c>
      <c r="G336" s="232">
        <v>534.30000000000018</v>
      </c>
      <c r="H336" s="75"/>
    </row>
    <row r="337" spans="1:8" x14ac:dyDescent="0.2">
      <c r="A337" s="76" t="s">
        <v>330</v>
      </c>
      <c r="B337" s="61">
        <v>329</v>
      </c>
      <c r="C337" s="232">
        <v>211.16000000000085</v>
      </c>
      <c r="D337" s="232">
        <v>296.65000000000049</v>
      </c>
      <c r="E337" s="232">
        <v>354.94999999999868</v>
      </c>
      <c r="F337" s="232">
        <v>396.7500000000025</v>
      </c>
      <c r="G337" s="232">
        <v>535.4000000000002</v>
      </c>
      <c r="H337" s="75"/>
    </row>
    <row r="338" spans="1:8" x14ac:dyDescent="0.2">
      <c r="A338" s="76" t="s">
        <v>331</v>
      </c>
      <c r="B338" s="61">
        <v>330</v>
      </c>
      <c r="C338" s="232">
        <v>211.56000000000085</v>
      </c>
      <c r="D338" s="232">
        <v>297.2000000000005</v>
      </c>
      <c r="E338" s="232">
        <v>355.64999999999867</v>
      </c>
      <c r="F338" s="232">
        <v>397.55000000000251</v>
      </c>
      <c r="G338" s="232">
        <v>536.50000000000023</v>
      </c>
      <c r="H338" s="75"/>
    </row>
    <row r="339" spans="1:8" x14ac:dyDescent="0.2">
      <c r="A339" s="76" t="s">
        <v>332</v>
      </c>
      <c r="B339" s="61">
        <v>331</v>
      </c>
      <c r="C339" s="232">
        <v>211.96000000000086</v>
      </c>
      <c r="D339" s="232">
        <v>297.75000000000051</v>
      </c>
      <c r="E339" s="232">
        <v>356.34999999999866</v>
      </c>
      <c r="F339" s="232">
        <v>398.35000000000252</v>
      </c>
      <c r="G339" s="232">
        <v>537.60000000000025</v>
      </c>
      <c r="H339" s="75"/>
    </row>
    <row r="340" spans="1:8" x14ac:dyDescent="0.2">
      <c r="A340" s="76" t="s">
        <v>333</v>
      </c>
      <c r="B340" s="61">
        <v>332</v>
      </c>
      <c r="C340" s="232">
        <v>212.36000000000087</v>
      </c>
      <c r="D340" s="232">
        <v>298.30000000000052</v>
      </c>
      <c r="E340" s="232">
        <v>357.04999999999865</v>
      </c>
      <c r="F340" s="232">
        <v>399.15000000000254</v>
      </c>
      <c r="G340" s="232">
        <v>538.70000000000027</v>
      </c>
      <c r="H340" s="75"/>
    </row>
    <row r="341" spans="1:8" x14ac:dyDescent="0.2">
      <c r="A341" s="76" t="s">
        <v>334</v>
      </c>
      <c r="B341" s="61">
        <v>333</v>
      </c>
      <c r="C341" s="232">
        <v>212.76000000000087</v>
      </c>
      <c r="D341" s="232">
        <v>298.85000000000053</v>
      </c>
      <c r="E341" s="232">
        <v>357.74999999999864</v>
      </c>
      <c r="F341" s="232">
        <v>399.95000000000255</v>
      </c>
      <c r="G341" s="232">
        <v>539.8000000000003</v>
      </c>
      <c r="H341" s="75"/>
    </row>
    <row r="342" spans="1:8" x14ac:dyDescent="0.2">
      <c r="A342" s="76" t="s">
        <v>335</v>
      </c>
      <c r="B342" s="61">
        <v>334</v>
      </c>
      <c r="C342" s="232">
        <v>213.16000000000088</v>
      </c>
      <c r="D342" s="232">
        <v>299.40000000000055</v>
      </c>
      <c r="E342" s="232">
        <v>358.44999999999862</v>
      </c>
      <c r="F342" s="232">
        <v>400.75000000000256</v>
      </c>
      <c r="G342" s="232">
        <v>540.90000000000032</v>
      </c>
      <c r="H342" s="75"/>
    </row>
    <row r="343" spans="1:8" x14ac:dyDescent="0.2">
      <c r="A343" s="76" t="s">
        <v>336</v>
      </c>
      <c r="B343" s="61">
        <v>335</v>
      </c>
      <c r="C343" s="232">
        <v>213.56000000000088</v>
      </c>
      <c r="D343" s="232">
        <v>299.95000000000056</v>
      </c>
      <c r="E343" s="232">
        <v>359.14999999999861</v>
      </c>
      <c r="F343" s="232">
        <v>401.55000000000257</v>
      </c>
      <c r="G343" s="232">
        <v>542.00000000000034</v>
      </c>
      <c r="H343" s="75"/>
    </row>
    <row r="344" spans="1:8" x14ac:dyDescent="0.2">
      <c r="A344" s="76" t="s">
        <v>337</v>
      </c>
      <c r="B344" s="61">
        <v>336</v>
      </c>
      <c r="C344" s="232">
        <v>213.96000000000089</v>
      </c>
      <c r="D344" s="232">
        <v>300.50000000000057</v>
      </c>
      <c r="E344" s="232">
        <v>359.8499999999986</v>
      </c>
      <c r="F344" s="232">
        <v>402.35000000000258</v>
      </c>
      <c r="G344" s="232">
        <v>543.10000000000036</v>
      </c>
      <c r="H344" s="75"/>
    </row>
    <row r="345" spans="1:8" x14ac:dyDescent="0.2">
      <c r="A345" s="76" t="s">
        <v>338</v>
      </c>
      <c r="B345" s="61">
        <v>337</v>
      </c>
      <c r="C345" s="232">
        <v>214.36000000000089</v>
      </c>
      <c r="D345" s="232">
        <v>301.05000000000058</v>
      </c>
      <c r="E345" s="232">
        <v>360.54999999999859</v>
      </c>
      <c r="F345" s="232">
        <v>403.15000000000259</v>
      </c>
      <c r="G345" s="232">
        <v>544.20000000000039</v>
      </c>
      <c r="H345" s="75"/>
    </row>
    <row r="346" spans="1:8" x14ac:dyDescent="0.2">
      <c r="A346" s="76" t="s">
        <v>339</v>
      </c>
      <c r="B346" s="61">
        <v>338</v>
      </c>
      <c r="C346" s="232">
        <v>214.7600000000009</v>
      </c>
      <c r="D346" s="232">
        <v>301.60000000000059</v>
      </c>
      <c r="E346" s="232">
        <v>361.24999999999858</v>
      </c>
      <c r="F346" s="232">
        <v>403.9500000000026</v>
      </c>
      <c r="G346" s="232">
        <v>545.30000000000041</v>
      </c>
      <c r="H346" s="75"/>
    </row>
    <row r="347" spans="1:8" x14ac:dyDescent="0.2">
      <c r="A347" s="76" t="s">
        <v>340</v>
      </c>
      <c r="B347" s="61">
        <v>339</v>
      </c>
      <c r="C347" s="232">
        <v>215.16000000000091</v>
      </c>
      <c r="D347" s="232">
        <v>302.1500000000006</v>
      </c>
      <c r="E347" s="232">
        <v>361.94999999999857</v>
      </c>
      <c r="F347" s="232">
        <v>404.75000000000261</v>
      </c>
      <c r="G347" s="232">
        <v>546.40000000000043</v>
      </c>
      <c r="H347" s="75"/>
    </row>
    <row r="348" spans="1:8" x14ac:dyDescent="0.2">
      <c r="A348" s="76" t="s">
        <v>341</v>
      </c>
      <c r="B348" s="61">
        <v>340</v>
      </c>
      <c r="C348" s="232">
        <v>215.56000000000091</v>
      </c>
      <c r="D348" s="232">
        <v>302.70000000000061</v>
      </c>
      <c r="E348" s="232">
        <v>362.64999999999856</v>
      </c>
      <c r="F348" s="232">
        <v>405.55000000000263</v>
      </c>
      <c r="G348" s="232">
        <v>547.50000000000045</v>
      </c>
      <c r="H348" s="75"/>
    </row>
    <row r="349" spans="1:8" x14ac:dyDescent="0.2">
      <c r="A349" s="76" t="s">
        <v>342</v>
      </c>
      <c r="B349" s="61">
        <v>341</v>
      </c>
      <c r="C349" s="232">
        <v>215.96000000000092</v>
      </c>
      <c r="D349" s="232">
        <v>303.25000000000063</v>
      </c>
      <c r="E349" s="232">
        <v>363.34999999999854</v>
      </c>
      <c r="F349" s="232">
        <v>406.35000000000264</v>
      </c>
      <c r="G349" s="232">
        <v>548.60000000000048</v>
      </c>
      <c r="H349" s="75"/>
    </row>
    <row r="350" spans="1:8" x14ac:dyDescent="0.2">
      <c r="A350" s="76" t="s">
        <v>343</v>
      </c>
      <c r="B350" s="61">
        <v>342</v>
      </c>
      <c r="C350" s="232">
        <v>216.36000000000092</v>
      </c>
      <c r="D350" s="232">
        <v>303.80000000000064</v>
      </c>
      <c r="E350" s="232">
        <v>364.04999999999853</v>
      </c>
      <c r="F350" s="232">
        <v>407.15000000000265</v>
      </c>
      <c r="G350" s="232">
        <v>549.7000000000005</v>
      </c>
      <c r="H350" s="75"/>
    </row>
    <row r="351" spans="1:8" x14ac:dyDescent="0.2">
      <c r="A351" s="76" t="s">
        <v>344</v>
      </c>
      <c r="B351" s="61">
        <v>343</v>
      </c>
      <c r="C351" s="232">
        <v>216.76000000000093</v>
      </c>
      <c r="D351" s="232">
        <v>304.35000000000065</v>
      </c>
      <c r="E351" s="232">
        <v>364.74999999999852</v>
      </c>
      <c r="F351" s="232">
        <v>407.95000000000266</v>
      </c>
      <c r="G351" s="232">
        <v>550.80000000000052</v>
      </c>
      <c r="H351" s="75"/>
    </row>
    <row r="352" spans="1:8" x14ac:dyDescent="0.2">
      <c r="A352" s="76" t="s">
        <v>345</v>
      </c>
      <c r="B352" s="61">
        <v>344</v>
      </c>
      <c r="C352" s="232">
        <v>217.16000000000093</v>
      </c>
      <c r="D352" s="232">
        <v>304.90000000000066</v>
      </c>
      <c r="E352" s="232">
        <v>365.44999999999851</v>
      </c>
      <c r="F352" s="232">
        <v>408.75000000000267</v>
      </c>
      <c r="G352" s="232">
        <v>551.90000000000055</v>
      </c>
      <c r="H352" s="75"/>
    </row>
    <row r="353" spans="1:8" x14ac:dyDescent="0.2">
      <c r="A353" s="76" t="s">
        <v>346</v>
      </c>
      <c r="B353" s="61">
        <v>345</v>
      </c>
      <c r="C353" s="232">
        <v>217.56000000000094</v>
      </c>
      <c r="D353" s="232">
        <v>305.45000000000067</v>
      </c>
      <c r="E353" s="232">
        <v>366.1499999999985</v>
      </c>
      <c r="F353" s="232">
        <v>409.55000000000268</v>
      </c>
      <c r="G353" s="232">
        <v>553.00000000000057</v>
      </c>
      <c r="H353" s="75"/>
    </row>
    <row r="354" spans="1:8" x14ac:dyDescent="0.2">
      <c r="A354" s="76" t="s">
        <v>347</v>
      </c>
      <c r="B354" s="61">
        <v>346</v>
      </c>
      <c r="C354" s="232">
        <v>217.96000000000095</v>
      </c>
      <c r="D354" s="232">
        <v>306.00000000000068</v>
      </c>
      <c r="E354" s="232">
        <v>366.84999999999849</v>
      </c>
      <c r="F354" s="232">
        <v>410.35000000000269</v>
      </c>
      <c r="G354" s="232">
        <v>554.10000000000059</v>
      </c>
      <c r="H354" s="75"/>
    </row>
    <row r="355" spans="1:8" x14ac:dyDescent="0.2">
      <c r="A355" s="76" t="s">
        <v>348</v>
      </c>
      <c r="B355" s="61">
        <v>347</v>
      </c>
      <c r="C355" s="232">
        <v>218.36000000000095</v>
      </c>
      <c r="D355" s="232">
        <v>306.55000000000069</v>
      </c>
      <c r="E355" s="232">
        <v>367.54999999999848</v>
      </c>
      <c r="F355" s="232">
        <v>411.15000000000271</v>
      </c>
      <c r="G355" s="232">
        <v>555.20000000000061</v>
      </c>
      <c r="H355" s="75"/>
    </row>
    <row r="356" spans="1:8" x14ac:dyDescent="0.2">
      <c r="A356" s="76" t="s">
        <v>349</v>
      </c>
      <c r="B356" s="61">
        <v>348</v>
      </c>
      <c r="C356" s="232">
        <v>218.76000000000096</v>
      </c>
      <c r="D356" s="232">
        <v>307.1000000000007</v>
      </c>
      <c r="E356" s="232">
        <v>368.24999999999847</v>
      </c>
      <c r="F356" s="232">
        <v>411.95000000000272</v>
      </c>
      <c r="G356" s="232">
        <v>556.30000000000064</v>
      </c>
      <c r="H356" s="75"/>
    </row>
    <row r="357" spans="1:8" x14ac:dyDescent="0.2">
      <c r="A357" s="76" t="s">
        <v>350</v>
      </c>
      <c r="B357" s="61">
        <v>349</v>
      </c>
      <c r="C357" s="232">
        <v>219.16000000000096</v>
      </c>
      <c r="D357" s="232">
        <v>307.65000000000072</v>
      </c>
      <c r="E357" s="232">
        <v>368.94999999999845</v>
      </c>
      <c r="F357" s="232">
        <v>412.75000000000273</v>
      </c>
      <c r="G357" s="232">
        <v>557.40000000000066</v>
      </c>
      <c r="H357" s="75"/>
    </row>
    <row r="358" spans="1:8" x14ac:dyDescent="0.2">
      <c r="A358" s="76" t="s">
        <v>351</v>
      </c>
      <c r="B358" s="61">
        <v>350</v>
      </c>
      <c r="C358" s="232">
        <v>219.56000000000097</v>
      </c>
      <c r="D358" s="232">
        <v>308.20000000000073</v>
      </c>
      <c r="E358" s="232">
        <v>369.64999999999844</v>
      </c>
      <c r="F358" s="232">
        <v>413.55000000000274</v>
      </c>
      <c r="G358" s="232">
        <v>558.50000000000068</v>
      </c>
      <c r="H358" s="75"/>
    </row>
    <row r="359" spans="1:8" x14ac:dyDescent="0.2">
      <c r="A359" s="76" t="s">
        <v>352</v>
      </c>
      <c r="B359" s="61">
        <v>351</v>
      </c>
      <c r="C359" s="232">
        <v>219.96000000000097</v>
      </c>
      <c r="D359" s="232">
        <v>308.75000000000074</v>
      </c>
      <c r="E359" s="232">
        <v>370.34999999999843</v>
      </c>
      <c r="F359" s="232">
        <v>414.35000000000275</v>
      </c>
      <c r="G359" s="232">
        <v>559.6000000000007</v>
      </c>
      <c r="H359" s="75"/>
    </row>
    <row r="360" spans="1:8" x14ac:dyDescent="0.2">
      <c r="A360" s="76" t="s">
        <v>353</v>
      </c>
      <c r="B360" s="61">
        <v>352</v>
      </c>
      <c r="C360" s="232">
        <v>220.36000000000098</v>
      </c>
      <c r="D360" s="232">
        <v>309.30000000000075</v>
      </c>
      <c r="E360" s="232">
        <v>371.04999999999842</v>
      </c>
      <c r="F360" s="232">
        <v>415.15000000000276</v>
      </c>
      <c r="G360" s="232">
        <v>560.70000000000073</v>
      </c>
      <c r="H360" s="75"/>
    </row>
    <row r="361" spans="1:8" x14ac:dyDescent="0.2">
      <c r="A361" s="76" t="s">
        <v>354</v>
      </c>
      <c r="B361" s="61">
        <v>353</v>
      </c>
      <c r="C361" s="232">
        <v>220.76000000000099</v>
      </c>
      <c r="D361" s="232">
        <v>309.85000000000076</v>
      </c>
      <c r="E361" s="232">
        <v>371.74999999999841</v>
      </c>
      <c r="F361" s="232">
        <v>415.95000000000277</v>
      </c>
      <c r="G361" s="232">
        <v>561.80000000000075</v>
      </c>
      <c r="H361" s="75"/>
    </row>
    <row r="362" spans="1:8" x14ac:dyDescent="0.2">
      <c r="A362" s="76" t="s">
        <v>355</v>
      </c>
      <c r="B362" s="61">
        <v>354</v>
      </c>
      <c r="C362" s="232">
        <v>221.16000000000099</v>
      </c>
      <c r="D362" s="232">
        <v>310.40000000000077</v>
      </c>
      <c r="E362" s="232">
        <v>372.4499999999984</v>
      </c>
      <c r="F362" s="232">
        <v>416.75000000000279</v>
      </c>
      <c r="G362" s="232">
        <v>562.90000000000077</v>
      </c>
      <c r="H362" s="75"/>
    </row>
    <row r="363" spans="1:8" x14ac:dyDescent="0.2">
      <c r="A363" s="76" t="s">
        <v>356</v>
      </c>
      <c r="B363" s="61">
        <v>355</v>
      </c>
      <c r="C363" s="232">
        <v>221.560000000001</v>
      </c>
      <c r="D363" s="232">
        <v>310.95000000000078</v>
      </c>
      <c r="E363" s="232">
        <v>373.14999999999839</v>
      </c>
      <c r="F363" s="232">
        <v>417.5500000000028</v>
      </c>
      <c r="G363" s="232">
        <v>564.0000000000008</v>
      </c>
      <c r="H363" s="75"/>
    </row>
    <row r="364" spans="1:8" x14ac:dyDescent="0.2">
      <c r="A364" s="76" t="s">
        <v>357</v>
      </c>
      <c r="B364" s="61">
        <v>356</v>
      </c>
      <c r="C364" s="232">
        <v>221.960000000001</v>
      </c>
      <c r="D364" s="232">
        <v>311.5000000000008</v>
      </c>
      <c r="E364" s="232">
        <v>373.84999999999837</v>
      </c>
      <c r="F364" s="232">
        <v>418.35000000000281</v>
      </c>
      <c r="G364" s="232">
        <v>565.10000000000082</v>
      </c>
      <c r="H364" s="75"/>
    </row>
    <row r="365" spans="1:8" x14ac:dyDescent="0.2">
      <c r="A365" s="76" t="s">
        <v>358</v>
      </c>
      <c r="B365" s="61">
        <v>357</v>
      </c>
      <c r="C365" s="232">
        <v>222.36000000000101</v>
      </c>
      <c r="D365" s="232">
        <v>312.05000000000081</v>
      </c>
      <c r="E365" s="232">
        <v>374.54999999999836</v>
      </c>
      <c r="F365" s="232">
        <v>419.15000000000282</v>
      </c>
      <c r="G365" s="232">
        <v>566.20000000000084</v>
      </c>
      <c r="H365" s="75"/>
    </row>
    <row r="366" spans="1:8" x14ac:dyDescent="0.2">
      <c r="A366" s="76" t="s">
        <v>359</v>
      </c>
      <c r="B366" s="61">
        <v>358</v>
      </c>
      <c r="C366" s="232">
        <v>222.76000000000101</v>
      </c>
      <c r="D366" s="232">
        <v>312.60000000000082</v>
      </c>
      <c r="E366" s="232">
        <v>375.24999999999835</v>
      </c>
      <c r="F366" s="232">
        <v>419.95000000000283</v>
      </c>
      <c r="G366" s="232">
        <v>567.30000000000086</v>
      </c>
      <c r="H366" s="75"/>
    </row>
    <row r="367" spans="1:8" x14ac:dyDescent="0.2">
      <c r="A367" s="76" t="s">
        <v>360</v>
      </c>
      <c r="B367" s="61">
        <v>359</v>
      </c>
      <c r="C367" s="232">
        <v>223.16000000000102</v>
      </c>
      <c r="D367" s="232">
        <v>313.15000000000083</v>
      </c>
      <c r="E367" s="232">
        <v>375.94999999999834</v>
      </c>
      <c r="F367" s="232">
        <v>420.75000000000284</v>
      </c>
      <c r="G367" s="232">
        <v>568.40000000000089</v>
      </c>
      <c r="H367" s="75"/>
    </row>
    <row r="368" spans="1:8" x14ac:dyDescent="0.2">
      <c r="A368" s="76" t="s">
        <v>361</v>
      </c>
      <c r="B368" s="61">
        <v>360</v>
      </c>
      <c r="C368" s="232">
        <v>223.56000000000103</v>
      </c>
      <c r="D368" s="232">
        <v>313.70000000000084</v>
      </c>
      <c r="E368" s="232">
        <v>376.64999999999833</v>
      </c>
      <c r="F368" s="232">
        <v>421.55000000000285</v>
      </c>
      <c r="G368" s="232">
        <v>569.50000000000091</v>
      </c>
      <c r="H368" s="75"/>
    </row>
    <row r="369" spans="1:8" x14ac:dyDescent="0.2">
      <c r="A369" s="76" t="s">
        <v>362</v>
      </c>
      <c r="B369" s="61">
        <v>361</v>
      </c>
      <c r="C369" s="232">
        <v>223.96000000000103</v>
      </c>
      <c r="D369" s="232">
        <v>314.25000000000085</v>
      </c>
      <c r="E369" s="232">
        <v>377.34999999999832</v>
      </c>
      <c r="F369" s="232">
        <v>422.35000000000286</v>
      </c>
      <c r="G369" s="232">
        <v>570.60000000000093</v>
      </c>
      <c r="H369" s="75"/>
    </row>
    <row r="370" spans="1:8" x14ac:dyDescent="0.2">
      <c r="A370" s="76" t="s">
        <v>363</v>
      </c>
      <c r="B370" s="61">
        <v>362</v>
      </c>
      <c r="C370" s="232">
        <v>224.36000000000104</v>
      </c>
      <c r="D370" s="232">
        <v>314.80000000000086</v>
      </c>
      <c r="E370" s="232">
        <v>378.04999999999831</v>
      </c>
      <c r="F370" s="232">
        <v>423.15000000000288</v>
      </c>
      <c r="G370" s="232">
        <v>571.70000000000095</v>
      </c>
      <c r="H370" s="75"/>
    </row>
    <row r="371" spans="1:8" x14ac:dyDescent="0.2">
      <c r="A371" s="76" t="s">
        <v>364</v>
      </c>
      <c r="B371" s="61">
        <v>363</v>
      </c>
      <c r="C371" s="232">
        <v>224.76000000000104</v>
      </c>
      <c r="D371" s="232">
        <v>315.35000000000088</v>
      </c>
      <c r="E371" s="232">
        <v>378.74999999999829</v>
      </c>
      <c r="F371" s="232">
        <v>423.95000000000289</v>
      </c>
      <c r="G371" s="232">
        <v>572.80000000000098</v>
      </c>
      <c r="H371" s="75"/>
    </row>
    <row r="372" spans="1:8" x14ac:dyDescent="0.2">
      <c r="A372" s="76" t="s">
        <v>365</v>
      </c>
      <c r="B372" s="61">
        <v>364</v>
      </c>
      <c r="C372" s="232">
        <v>225.16000000000105</v>
      </c>
      <c r="D372" s="232">
        <v>315.90000000000089</v>
      </c>
      <c r="E372" s="232">
        <v>379.44999999999828</v>
      </c>
      <c r="F372" s="232">
        <v>424.7500000000029</v>
      </c>
      <c r="G372" s="232">
        <v>573.900000000001</v>
      </c>
      <c r="H372" s="75"/>
    </row>
    <row r="373" spans="1:8" x14ac:dyDescent="0.2">
      <c r="A373" s="76" t="s">
        <v>366</v>
      </c>
      <c r="B373" s="61">
        <v>365</v>
      </c>
      <c r="C373" s="232">
        <v>225.56000000000105</v>
      </c>
      <c r="D373" s="232">
        <v>316.4500000000009</v>
      </c>
      <c r="E373" s="232">
        <v>380.14999999999827</v>
      </c>
      <c r="F373" s="232">
        <v>425.55000000000291</v>
      </c>
      <c r="G373" s="232">
        <v>575.00000000000102</v>
      </c>
      <c r="H373" s="75"/>
    </row>
    <row r="374" spans="1:8" x14ac:dyDescent="0.2">
      <c r="A374" s="76" t="s">
        <v>367</v>
      </c>
      <c r="B374" s="61">
        <v>366</v>
      </c>
      <c r="C374" s="232">
        <v>225.96000000000106</v>
      </c>
      <c r="D374" s="232">
        <v>317.00000000000091</v>
      </c>
      <c r="E374" s="232">
        <v>380.84999999999826</v>
      </c>
      <c r="F374" s="232">
        <v>426.35000000000292</v>
      </c>
      <c r="G374" s="232">
        <v>576.10000000000105</v>
      </c>
      <c r="H374" s="75"/>
    </row>
    <row r="375" spans="1:8" x14ac:dyDescent="0.2">
      <c r="A375" s="76" t="s">
        <v>368</v>
      </c>
      <c r="B375" s="61">
        <v>367</v>
      </c>
      <c r="C375" s="232">
        <v>226.36000000000107</v>
      </c>
      <c r="D375" s="232">
        <v>317.55000000000092</v>
      </c>
      <c r="E375" s="232">
        <v>381.54999999999825</v>
      </c>
      <c r="F375" s="232">
        <v>427.15000000000293</v>
      </c>
      <c r="G375" s="232">
        <v>577.20000000000107</v>
      </c>
      <c r="H375" s="75"/>
    </row>
    <row r="376" spans="1:8" x14ac:dyDescent="0.2">
      <c r="A376" s="76" t="s">
        <v>369</v>
      </c>
      <c r="B376" s="61">
        <v>368</v>
      </c>
      <c r="C376" s="232">
        <v>226.76000000000107</v>
      </c>
      <c r="D376" s="232">
        <v>318.10000000000093</v>
      </c>
      <c r="E376" s="232">
        <v>382.24999999999824</v>
      </c>
      <c r="F376" s="232">
        <v>427.95000000000294</v>
      </c>
      <c r="G376" s="232">
        <v>578.30000000000109</v>
      </c>
      <c r="H376" s="75"/>
    </row>
    <row r="377" spans="1:8" x14ac:dyDescent="0.2">
      <c r="A377" s="76" t="s">
        <v>370</v>
      </c>
      <c r="B377" s="61">
        <v>369</v>
      </c>
      <c r="C377" s="232">
        <v>227.16000000000108</v>
      </c>
      <c r="D377" s="232">
        <v>318.65000000000094</v>
      </c>
      <c r="E377" s="232">
        <v>382.94999999999823</v>
      </c>
      <c r="F377" s="232">
        <v>428.75000000000296</v>
      </c>
      <c r="G377" s="232">
        <v>579.40000000000111</v>
      </c>
      <c r="H377" s="75"/>
    </row>
    <row r="378" spans="1:8" x14ac:dyDescent="0.2">
      <c r="A378" s="76" t="s">
        <v>371</v>
      </c>
      <c r="B378" s="61">
        <v>370</v>
      </c>
      <c r="C378" s="232">
        <v>227.56000000000108</v>
      </c>
      <c r="D378" s="232">
        <v>319.20000000000095</v>
      </c>
      <c r="E378" s="232">
        <v>383.64999999999822</v>
      </c>
      <c r="F378" s="232">
        <v>429.55000000000297</v>
      </c>
      <c r="G378" s="232">
        <v>580.50000000000114</v>
      </c>
      <c r="H378" s="75"/>
    </row>
    <row r="379" spans="1:8" x14ac:dyDescent="0.2">
      <c r="A379" s="76" t="s">
        <v>372</v>
      </c>
      <c r="B379" s="61">
        <v>371</v>
      </c>
      <c r="C379" s="232">
        <v>227.96000000000109</v>
      </c>
      <c r="D379" s="232">
        <v>319.75000000000097</v>
      </c>
      <c r="E379" s="232">
        <v>384.3499999999982</v>
      </c>
      <c r="F379" s="232">
        <v>430.35000000000298</v>
      </c>
      <c r="G379" s="232">
        <v>581.60000000000116</v>
      </c>
      <c r="H379" s="75"/>
    </row>
    <row r="380" spans="1:8" x14ac:dyDescent="0.2">
      <c r="A380" s="76" t="s">
        <v>373</v>
      </c>
      <c r="B380" s="61">
        <v>372</v>
      </c>
      <c r="C380" s="232">
        <v>228.36000000000109</v>
      </c>
      <c r="D380" s="232">
        <v>320.30000000000098</v>
      </c>
      <c r="E380" s="232">
        <v>385.04999999999819</v>
      </c>
      <c r="F380" s="232">
        <v>431.15000000000299</v>
      </c>
      <c r="G380" s="232">
        <v>582.70000000000118</v>
      </c>
      <c r="H380" s="75"/>
    </row>
    <row r="381" spans="1:8" x14ac:dyDescent="0.2">
      <c r="A381" s="76" t="s">
        <v>374</v>
      </c>
      <c r="B381" s="61">
        <v>373</v>
      </c>
      <c r="C381" s="232">
        <v>228.7600000000011</v>
      </c>
      <c r="D381" s="232">
        <v>320.85000000000099</v>
      </c>
      <c r="E381" s="232">
        <v>385.74999999999818</v>
      </c>
      <c r="F381" s="232">
        <v>431.950000000003</v>
      </c>
      <c r="G381" s="232">
        <v>583.80000000000121</v>
      </c>
      <c r="H381" s="75"/>
    </row>
    <row r="382" spans="1:8" x14ac:dyDescent="0.2">
      <c r="A382" s="76" t="s">
        <v>375</v>
      </c>
      <c r="B382" s="61">
        <v>374</v>
      </c>
      <c r="C382" s="232">
        <v>229.16000000000111</v>
      </c>
      <c r="D382" s="232">
        <v>321.400000000001</v>
      </c>
      <c r="E382" s="232">
        <v>386.44999999999817</v>
      </c>
      <c r="F382" s="232">
        <v>432.75000000000301</v>
      </c>
      <c r="G382" s="232">
        <v>584.90000000000123</v>
      </c>
      <c r="H382" s="75"/>
    </row>
    <row r="383" spans="1:8" x14ac:dyDescent="0.2">
      <c r="A383" s="76" t="s">
        <v>376</v>
      </c>
      <c r="B383" s="61">
        <v>375</v>
      </c>
      <c r="C383" s="232">
        <v>229.56000000000111</v>
      </c>
      <c r="D383" s="232">
        <v>321.95000000000101</v>
      </c>
      <c r="E383" s="232">
        <v>387.14999999999816</v>
      </c>
      <c r="F383" s="232">
        <v>433.55000000000302</v>
      </c>
      <c r="G383" s="232">
        <v>586.00000000000125</v>
      </c>
      <c r="H383" s="75"/>
    </row>
    <row r="384" spans="1:8" x14ac:dyDescent="0.2">
      <c r="A384" s="76" t="s">
        <v>377</v>
      </c>
      <c r="B384" s="61">
        <v>376</v>
      </c>
      <c r="C384" s="232">
        <v>229.96000000000112</v>
      </c>
      <c r="D384" s="232">
        <v>322.50000000000102</v>
      </c>
      <c r="E384" s="232">
        <v>387.84999999999815</v>
      </c>
      <c r="F384" s="232">
        <v>434.35000000000304</v>
      </c>
      <c r="G384" s="232">
        <v>587.10000000000127</v>
      </c>
      <c r="H384" s="75"/>
    </row>
    <row r="385" spans="1:8" x14ac:dyDescent="0.2">
      <c r="A385" s="76" t="s">
        <v>378</v>
      </c>
      <c r="B385" s="61">
        <v>377</v>
      </c>
      <c r="C385" s="232">
        <v>230.36000000000112</v>
      </c>
      <c r="D385" s="232">
        <v>323.05000000000103</v>
      </c>
      <c r="E385" s="232">
        <v>388.54999999999814</v>
      </c>
      <c r="F385" s="232">
        <v>435.15000000000305</v>
      </c>
      <c r="G385" s="232">
        <v>588.2000000000013</v>
      </c>
      <c r="H385" s="75"/>
    </row>
    <row r="386" spans="1:8" x14ac:dyDescent="0.2">
      <c r="A386" s="76" t="s">
        <v>379</v>
      </c>
      <c r="B386" s="61">
        <v>378</v>
      </c>
      <c r="C386" s="232">
        <v>230.76000000000113</v>
      </c>
      <c r="D386" s="232">
        <v>323.60000000000105</v>
      </c>
      <c r="E386" s="232">
        <v>389.24999999999812</v>
      </c>
      <c r="F386" s="232">
        <v>435.95000000000306</v>
      </c>
      <c r="G386" s="232">
        <v>589.30000000000132</v>
      </c>
      <c r="H386" s="75"/>
    </row>
    <row r="387" spans="1:8" x14ac:dyDescent="0.2">
      <c r="A387" s="76" t="s">
        <v>380</v>
      </c>
      <c r="B387" s="61">
        <v>379</v>
      </c>
      <c r="C387" s="232">
        <v>231.16000000000113</v>
      </c>
      <c r="D387" s="232">
        <v>324.15000000000106</v>
      </c>
      <c r="E387" s="232">
        <v>389.94999999999811</v>
      </c>
      <c r="F387" s="232">
        <v>436.75000000000307</v>
      </c>
      <c r="G387" s="232">
        <v>590.40000000000134</v>
      </c>
      <c r="H387" s="75"/>
    </row>
    <row r="388" spans="1:8" x14ac:dyDescent="0.2">
      <c r="A388" s="76" t="s">
        <v>381</v>
      </c>
      <c r="B388" s="61">
        <v>380</v>
      </c>
      <c r="C388" s="232">
        <v>231.56000000000114</v>
      </c>
      <c r="D388" s="232">
        <v>324.70000000000107</v>
      </c>
      <c r="E388" s="232">
        <v>390.6499999999981</v>
      </c>
      <c r="F388" s="232">
        <v>437.55000000000308</v>
      </c>
      <c r="G388" s="232">
        <v>591.50000000000136</v>
      </c>
      <c r="H388" s="75"/>
    </row>
    <row r="389" spans="1:8" x14ac:dyDescent="0.2">
      <c r="A389" s="76" t="s">
        <v>382</v>
      </c>
      <c r="B389" s="61">
        <v>381</v>
      </c>
      <c r="C389" s="232">
        <v>231.96000000000114</v>
      </c>
      <c r="D389" s="232">
        <v>325.25000000000108</v>
      </c>
      <c r="E389" s="232">
        <v>391.34999999999809</v>
      </c>
      <c r="F389" s="232">
        <v>438.35000000000309</v>
      </c>
      <c r="G389" s="232">
        <v>592.60000000000139</v>
      </c>
      <c r="H389" s="75"/>
    </row>
    <row r="390" spans="1:8" x14ac:dyDescent="0.2">
      <c r="A390" s="76" t="s">
        <v>383</v>
      </c>
      <c r="B390" s="61">
        <v>382</v>
      </c>
      <c r="C390" s="232">
        <v>232.36000000000115</v>
      </c>
      <c r="D390" s="232">
        <v>325.80000000000109</v>
      </c>
      <c r="E390" s="232">
        <v>392.04999999999808</v>
      </c>
      <c r="F390" s="232">
        <v>439.1500000000031</v>
      </c>
      <c r="G390" s="232">
        <v>593.70000000000141</v>
      </c>
      <c r="H390" s="75"/>
    </row>
    <row r="391" spans="1:8" x14ac:dyDescent="0.2">
      <c r="A391" s="76" t="s">
        <v>384</v>
      </c>
      <c r="B391" s="61">
        <v>383</v>
      </c>
      <c r="C391" s="232">
        <v>232.76000000000116</v>
      </c>
      <c r="D391" s="232">
        <v>326.3500000000011</v>
      </c>
      <c r="E391" s="232">
        <v>392.74999999999807</v>
      </c>
      <c r="F391" s="232">
        <v>439.95000000000312</v>
      </c>
      <c r="G391" s="232">
        <v>594.80000000000143</v>
      </c>
      <c r="H391" s="75"/>
    </row>
    <row r="392" spans="1:8" x14ac:dyDescent="0.2">
      <c r="A392" s="76" t="s">
        <v>385</v>
      </c>
      <c r="B392" s="61">
        <v>384</v>
      </c>
      <c r="C392" s="232">
        <v>233.16000000000116</v>
      </c>
      <c r="D392" s="232">
        <v>326.90000000000111</v>
      </c>
      <c r="E392" s="232">
        <v>393.44999999999806</v>
      </c>
      <c r="F392" s="232">
        <v>440.75000000000313</v>
      </c>
      <c r="G392" s="232">
        <v>595.90000000000146</v>
      </c>
      <c r="H392" s="75"/>
    </row>
    <row r="393" spans="1:8" x14ac:dyDescent="0.2">
      <c r="A393" s="76" t="s">
        <v>386</v>
      </c>
      <c r="B393" s="61">
        <v>385</v>
      </c>
      <c r="C393" s="232">
        <v>233.56000000000117</v>
      </c>
      <c r="D393" s="232">
        <v>327.45000000000113</v>
      </c>
      <c r="E393" s="232">
        <v>394.14999999999804</v>
      </c>
      <c r="F393" s="232">
        <v>441.55000000000314</v>
      </c>
      <c r="G393" s="232">
        <v>597.00000000000148</v>
      </c>
      <c r="H393" s="75"/>
    </row>
    <row r="394" spans="1:8" x14ac:dyDescent="0.2">
      <c r="A394" s="76" t="s">
        <v>387</v>
      </c>
      <c r="B394" s="61">
        <v>386</v>
      </c>
      <c r="C394" s="232">
        <v>233.96000000000117</v>
      </c>
      <c r="D394" s="232">
        <v>328.00000000000114</v>
      </c>
      <c r="E394" s="232">
        <v>394.84999999999803</v>
      </c>
      <c r="F394" s="232">
        <v>442.35000000000315</v>
      </c>
      <c r="G394" s="232">
        <v>598.1000000000015</v>
      </c>
      <c r="H394" s="75"/>
    </row>
    <row r="395" spans="1:8" x14ac:dyDescent="0.2">
      <c r="A395" s="76" t="s">
        <v>388</v>
      </c>
      <c r="B395" s="61">
        <v>387</v>
      </c>
      <c r="C395" s="232">
        <v>234.36000000000118</v>
      </c>
      <c r="D395" s="232">
        <v>328.55000000000115</v>
      </c>
      <c r="E395" s="232">
        <v>395.54999999999802</v>
      </c>
      <c r="F395" s="232">
        <v>443.15000000000316</v>
      </c>
      <c r="G395" s="232">
        <v>599.20000000000152</v>
      </c>
      <c r="H395" s="75"/>
    </row>
    <row r="396" spans="1:8" x14ac:dyDescent="0.2">
      <c r="A396" s="76" t="s">
        <v>389</v>
      </c>
      <c r="B396" s="61">
        <v>388</v>
      </c>
      <c r="C396" s="232">
        <v>234.76000000000118</v>
      </c>
      <c r="D396" s="232">
        <v>329.10000000000116</v>
      </c>
      <c r="E396" s="232">
        <v>396.24999999999801</v>
      </c>
      <c r="F396" s="232">
        <v>443.95000000000317</v>
      </c>
      <c r="G396" s="232">
        <v>600.30000000000155</v>
      </c>
      <c r="H396" s="75"/>
    </row>
    <row r="397" spans="1:8" x14ac:dyDescent="0.2">
      <c r="A397" s="76" t="s">
        <v>390</v>
      </c>
      <c r="B397" s="61">
        <v>389</v>
      </c>
      <c r="C397" s="232">
        <v>235.16000000000119</v>
      </c>
      <c r="D397" s="232">
        <v>329.65000000000117</v>
      </c>
      <c r="E397" s="232">
        <v>396.949999999998</v>
      </c>
      <c r="F397" s="232">
        <v>444.75000000000318</v>
      </c>
      <c r="G397" s="232">
        <v>601.40000000000157</v>
      </c>
      <c r="H397" s="75"/>
    </row>
    <row r="398" spans="1:8" x14ac:dyDescent="0.2">
      <c r="A398" s="76" t="s">
        <v>391</v>
      </c>
      <c r="B398" s="61">
        <v>390</v>
      </c>
      <c r="C398" s="232">
        <v>235.5600000000012</v>
      </c>
      <c r="D398" s="232">
        <v>330.20000000000118</v>
      </c>
      <c r="E398" s="232">
        <v>397.64999999999799</v>
      </c>
      <c r="F398" s="232">
        <v>445.55000000000319</v>
      </c>
      <c r="G398" s="232">
        <v>602.50000000000159</v>
      </c>
      <c r="H398" s="75"/>
    </row>
    <row r="399" spans="1:8" x14ac:dyDescent="0.2">
      <c r="A399" s="76" t="s">
        <v>392</v>
      </c>
      <c r="B399" s="61">
        <v>391</v>
      </c>
      <c r="C399" s="232">
        <v>235.9600000000012</v>
      </c>
      <c r="D399" s="232">
        <v>330.75000000000119</v>
      </c>
      <c r="E399" s="232">
        <v>398.34999999999798</v>
      </c>
      <c r="F399" s="232">
        <v>446.35000000000321</v>
      </c>
      <c r="G399" s="232">
        <v>603.60000000000161</v>
      </c>
      <c r="H399" s="75"/>
    </row>
    <row r="400" spans="1:8" x14ac:dyDescent="0.2">
      <c r="A400" s="76" t="s">
        <v>393</v>
      </c>
      <c r="B400" s="61">
        <v>392</v>
      </c>
      <c r="C400" s="232">
        <v>236.36000000000121</v>
      </c>
      <c r="D400" s="232">
        <v>331.30000000000121</v>
      </c>
      <c r="E400" s="232">
        <v>399.04999999999797</v>
      </c>
      <c r="F400" s="232">
        <v>447.15000000000322</v>
      </c>
      <c r="G400" s="232">
        <v>604.70000000000164</v>
      </c>
      <c r="H400" s="75"/>
    </row>
    <row r="401" spans="1:8" x14ac:dyDescent="0.2">
      <c r="A401" s="76" t="s">
        <v>394</v>
      </c>
      <c r="B401" s="61">
        <v>393</v>
      </c>
      <c r="C401" s="232">
        <v>236.76000000000121</v>
      </c>
      <c r="D401" s="232">
        <v>331.85000000000122</v>
      </c>
      <c r="E401" s="232">
        <v>399.74999999999795</v>
      </c>
      <c r="F401" s="232">
        <v>447.95000000000323</v>
      </c>
      <c r="G401" s="232">
        <v>605.80000000000166</v>
      </c>
      <c r="H401" s="75"/>
    </row>
    <row r="402" spans="1:8" x14ac:dyDescent="0.2">
      <c r="A402" s="76" t="s">
        <v>395</v>
      </c>
      <c r="B402" s="61">
        <v>394</v>
      </c>
      <c r="C402" s="232">
        <v>237.16000000000122</v>
      </c>
      <c r="D402" s="232">
        <v>332.40000000000123</v>
      </c>
      <c r="E402" s="232">
        <v>400.44999999999794</v>
      </c>
      <c r="F402" s="232">
        <v>448.75000000000324</v>
      </c>
      <c r="G402" s="232">
        <v>606.90000000000168</v>
      </c>
      <c r="H402" s="75"/>
    </row>
    <row r="403" spans="1:8" x14ac:dyDescent="0.2">
      <c r="A403" s="76" t="s">
        <v>396</v>
      </c>
      <c r="B403" s="61">
        <v>395</v>
      </c>
      <c r="C403" s="232">
        <v>237.56000000000122</v>
      </c>
      <c r="D403" s="232">
        <v>332.95000000000124</v>
      </c>
      <c r="E403" s="232">
        <v>401.14999999999793</v>
      </c>
      <c r="F403" s="232">
        <v>449.55000000000325</v>
      </c>
      <c r="G403" s="232">
        <v>608.00000000000171</v>
      </c>
      <c r="H403" s="75"/>
    </row>
    <row r="404" spans="1:8" x14ac:dyDescent="0.2">
      <c r="A404" s="76" t="s">
        <v>397</v>
      </c>
      <c r="B404" s="61">
        <v>396</v>
      </c>
      <c r="C404" s="232">
        <v>237.96000000000123</v>
      </c>
      <c r="D404" s="232">
        <v>333.50000000000125</v>
      </c>
      <c r="E404" s="232">
        <v>401.84999999999792</v>
      </c>
      <c r="F404" s="232">
        <v>450.35000000000326</v>
      </c>
      <c r="G404" s="232">
        <v>609.10000000000173</v>
      </c>
      <c r="H404" s="75"/>
    </row>
    <row r="405" spans="1:8" x14ac:dyDescent="0.2">
      <c r="A405" s="76" t="s">
        <v>398</v>
      </c>
      <c r="B405" s="61">
        <v>397</v>
      </c>
      <c r="C405" s="232">
        <v>238.36000000000124</v>
      </c>
      <c r="D405" s="232">
        <v>334.05000000000126</v>
      </c>
      <c r="E405" s="232">
        <v>402.54999999999791</v>
      </c>
      <c r="F405" s="232">
        <v>451.15000000000327</v>
      </c>
      <c r="G405" s="232">
        <v>610.20000000000175</v>
      </c>
      <c r="H405" s="75"/>
    </row>
    <row r="406" spans="1:8" x14ac:dyDescent="0.2">
      <c r="A406" s="76" t="s">
        <v>399</v>
      </c>
      <c r="B406" s="61">
        <v>398</v>
      </c>
      <c r="C406" s="232">
        <v>238.76000000000124</v>
      </c>
      <c r="D406" s="232">
        <v>334.60000000000127</v>
      </c>
      <c r="E406" s="232">
        <v>403.2499999999979</v>
      </c>
      <c r="F406" s="232">
        <v>451.95000000000329</v>
      </c>
      <c r="G406" s="232">
        <v>611.30000000000177</v>
      </c>
      <c r="H406" s="75"/>
    </row>
    <row r="407" spans="1:8" x14ac:dyDescent="0.2">
      <c r="A407" s="76" t="s">
        <v>400</v>
      </c>
      <c r="B407" s="61">
        <v>399</v>
      </c>
      <c r="C407" s="232">
        <v>239.16000000000125</v>
      </c>
      <c r="D407" s="232">
        <v>335.15000000000128</v>
      </c>
      <c r="E407" s="232">
        <v>403.94999999999789</v>
      </c>
      <c r="F407" s="232">
        <v>452.7500000000033</v>
      </c>
      <c r="G407" s="232">
        <v>612.4000000000018</v>
      </c>
      <c r="H407" s="75"/>
    </row>
    <row r="408" spans="1:8" x14ac:dyDescent="0.2">
      <c r="A408" s="76" t="s">
        <v>401</v>
      </c>
      <c r="B408" s="61">
        <v>400</v>
      </c>
      <c r="C408" s="232">
        <v>239.56000000000125</v>
      </c>
      <c r="D408" s="232">
        <v>335.7000000000013</v>
      </c>
      <c r="E408" s="232">
        <v>404.64999999999787</v>
      </c>
      <c r="F408" s="232">
        <v>453.55000000000331</v>
      </c>
      <c r="G408" s="232">
        <v>613.50000000000182</v>
      </c>
      <c r="H408" s="75"/>
    </row>
    <row r="409" spans="1:8" x14ac:dyDescent="0.2">
      <c r="A409" s="76" t="s">
        <v>402</v>
      </c>
      <c r="B409" s="61">
        <v>401</v>
      </c>
      <c r="C409" s="232">
        <v>239.96000000000126</v>
      </c>
      <c r="D409" s="232">
        <v>336.25000000000131</v>
      </c>
      <c r="E409" s="232">
        <v>405.34999999999786</v>
      </c>
      <c r="F409" s="232">
        <v>454.35000000000332</v>
      </c>
      <c r="G409" s="232">
        <v>614.60000000000184</v>
      </c>
      <c r="H409" s="75"/>
    </row>
    <row r="410" spans="1:8" x14ac:dyDescent="0.2">
      <c r="A410" s="76" t="s">
        <v>403</v>
      </c>
      <c r="B410" s="61">
        <v>402</v>
      </c>
      <c r="C410" s="232">
        <v>240.36000000000126</v>
      </c>
      <c r="D410" s="232">
        <v>336.80000000000132</v>
      </c>
      <c r="E410" s="232">
        <v>406.04999999999785</v>
      </c>
      <c r="F410" s="232">
        <v>455.15000000000333</v>
      </c>
      <c r="G410" s="232">
        <v>615.70000000000186</v>
      </c>
      <c r="H410" s="75"/>
    </row>
    <row r="411" spans="1:8" x14ac:dyDescent="0.2">
      <c r="A411" s="76" t="s">
        <v>404</v>
      </c>
      <c r="B411" s="61">
        <v>403</v>
      </c>
      <c r="C411" s="232">
        <v>240.76000000000127</v>
      </c>
      <c r="D411" s="232">
        <v>337.35000000000133</v>
      </c>
      <c r="E411" s="232">
        <v>406.74999999999784</v>
      </c>
      <c r="F411" s="232">
        <v>455.95000000000334</v>
      </c>
      <c r="G411" s="232">
        <v>616.80000000000189</v>
      </c>
      <c r="H411" s="75"/>
    </row>
    <row r="412" spans="1:8" x14ac:dyDescent="0.2">
      <c r="A412" s="76" t="s">
        <v>405</v>
      </c>
      <c r="B412" s="61">
        <v>404</v>
      </c>
      <c r="C412" s="232">
        <v>241.16000000000128</v>
      </c>
      <c r="D412" s="232">
        <v>337.90000000000134</v>
      </c>
      <c r="E412" s="232">
        <v>407.44999999999783</v>
      </c>
      <c r="F412" s="232">
        <v>456.75000000000335</v>
      </c>
      <c r="G412" s="232">
        <v>617.90000000000191</v>
      </c>
      <c r="H412" s="75"/>
    </row>
    <row r="413" spans="1:8" x14ac:dyDescent="0.2">
      <c r="A413" s="76" t="s">
        <v>406</v>
      </c>
      <c r="B413" s="61">
        <v>405</v>
      </c>
      <c r="C413" s="232">
        <v>241.56000000000128</v>
      </c>
      <c r="D413" s="232">
        <v>338.45000000000135</v>
      </c>
      <c r="E413" s="232">
        <v>408.14999999999782</v>
      </c>
      <c r="F413" s="232">
        <v>457.55000000000337</v>
      </c>
      <c r="G413" s="232">
        <v>619.00000000000193</v>
      </c>
      <c r="H413" s="75"/>
    </row>
    <row r="414" spans="1:8" x14ac:dyDescent="0.2">
      <c r="A414" s="76" t="s">
        <v>407</v>
      </c>
      <c r="B414" s="61">
        <v>406</v>
      </c>
      <c r="C414" s="232">
        <v>241.96000000000129</v>
      </c>
      <c r="D414" s="232">
        <v>339.00000000000136</v>
      </c>
      <c r="E414" s="232">
        <v>408.84999999999781</v>
      </c>
      <c r="F414" s="232">
        <v>458.35000000000338</v>
      </c>
      <c r="G414" s="232">
        <v>620.10000000000196</v>
      </c>
      <c r="H414" s="75"/>
    </row>
    <row r="415" spans="1:8" x14ac:dyDescent="0.2">
      <c r="A415" s="76" t="s">
        <v>408</v>
      </c>
      <c r="B415" s="61">
        <v>407</v>
      </c>
      <c r="C415" s="232">
        <v>242.36000000000129</v>
      </c>
      <c r="D415" s="232">
        <v>339.55000000000138</v>
      </c>
      <c r="E415" s="232">
        <v>409.54999999999779</v>
      </c>
      <c r="F415" s="232">
        <v>459.15000000000339</v>
      </c>
      <c r="G415" s="232">
        <v>621.20000000000198</v>
      </c>
      <c r="H415" s="75"/>
    </row>
    <row r="416" spans="1:8" x14ac:dyDescent="0.2">
      <c r="A416" s="76" t="s">
        <v>409</v>
      </c>
      <c r="B416" s="61">
        <v>408</v>
      </c>
      <c r="C416" s="232">
        <v>242.7600000000013</v>
      </c>
      <c r="D416" s="232">
        <v>340.10000000000139</v>
      </c>
      <c r="E416" s="232">
        <v>410.24999999999778</v>
      </c>
      <c r="F416" s="232">
        <v>459.9500000000034</v>
      </c>
      <c r="G416" s="232">
        <v>622.300000000002</v>
      </c>
      <c r="H416" s="75"/>
    </row>
    <row r="417" spans="1:8" x14ac:dyDescent="0.2">
      <c r="A417" s="76" t="s">
        <v>410</v>
      </c>
      <c r="B417" s="61">
        <v>409</v>
      </c>
      <c r="C417" s="232">
        <v>243.1600000000013</v>
      </c>
      <c r="D417" s="232">
        <v>340.6500000000014</v>
      </c>
      <c r="E417" s="232">
        <v>410.94999999999777</v>
      </c>
      <c r="F417" s="232">
        <v>460.75000000000341</v>
      </c>
      <c r="G417" s="232">
        <v>623.40000000000202</v>
      </c>
      <c r="H417" s="75"/>
    </row>
    <row r="418" spans="1:8" x14ac:dyDescent="0.2">
      <c r="A418" s="76" t="s">
        <v>411</v>
      </c>
      <c r="B418" s="61">
        <v>410</v>
      </c>
      <c r="C418" s="232">
        <v>243.56000000000131</v>
      </c>
      <c r="D418" s="232">
        <v>341.20000000000141</v>
      </c>
      <c r="E418" s="232">
        <v>411.64999999999776</v>
      </c>
      <c r="F418" s="232">
        <v>461.55000000000342</v>
      </c>
      <c r="G418" s="232">
        <v>624.50000000000205</v>
      </c>
      <c r="H418" s="75"/>
    </row>
    <row r="419" spans="1:8" x14ac:dyDescent="0.2">
      <c r="A419" s="76" t="s">
        <v>412</v>
      </c>
      <c r="B419" s="61">
        <v>411</v>
      </c>
      <c r="C419" s="232">
        <v>243.96000000000132</v>
      </c>
      <c r="D419" s="232">
        <v>341.75000000000142</v>
      </c>
      <c r="E419" s="232">
        <v>412.34999999999775</v>
      </c>
      <c r="F419" s="232">
        <v>462.35000000000343</v>
      </c>
      <c r="G419" s="232">
        <v>625.60000000000207</v>
      </c>
      <c r="H419" s="75"/>
    </row>
    <row r="420" spans="1:8" x14ac:dyDescent="0.2">
      <c r="A420" s="76" t="s">
        <v>413</v>
      </c>
      <c r="B420" s="61">
        <v>412</v>
      </c>
      <c r="C420" s="232">
        <v>244.36000000000132</v>
      </c>
      <c r="D420" s="232">
        <v>342.30000000000143</v>
      </c>
      <c r="E420" s="232">
        <v>413.04999999999774</v>
      </c>
      <c r="F420" s="232">
        <v>463.15000000000344</v>
      </c>
      <c r="G420" s="232">
        <v>626.70000000000209</v>
      </c>
      <c r="H420" s="75"/>
    </row>
    <row r="421" spans="1:8" x14ac:dyDescent="0.2">
      <c r="A421" s="76" t="s">
        <v>414</v>
      </c>
      <c r="B421" s="61">
        <v>413</v>
      </c>
      <c r="C421" s="232">
        <v>244.76000000000133</v>
      </c>
      <c r="D421" s="232">
        <v>342.85000000000144</v>
      </c>
      <c r="E421" s="232">
        <v>413.74999999999773</v>
      </c>
      <c r="F421" s="232">
        <v>463.95000000000346</v>
      </c>
      <c r="G421" s="232">
        <v>627.80000000000211</v>
      </c>
      <c r="H421" s="75"/>
    </row>
    <row r="422" spans="1:8" x14ac:dyDescent="0.2">
      <c r="A422" s="76" t="s">
        <v>415</v>
      </c>
      <c r="B422" s="61">
        <v>414</v>
      </c>
      <c r="C422" s="232">
        <v>245.16000000000133</v>
      </c>
      <c r="D422" s="232">
        <v>343.40000000000146</v>
      </c>
      <c r="E422" s="232">
        <v>414.44999999999771</v>
      </c>
      <c r="F422" s="232">
        <v>464.75000000000347</v>
      </c>
      <c r="G422" s="232">
        <v>628.90000000000214</v>
      </c>
      <c r="H422" s="75"/>
    </row>
    <row r="423" spans="1:8" x14ac:dyDescent="0.2">
      <c r="A423" s="76" t="s">
        <v>416</v>
      </c>
      <c r="B423" s="61">
        <v>415</v>
      </c>
      <c r="C423" s="232">
        <v>245.56000000000134</v>
      </c>
      <c r="D423" s="232">
        <v>343.95000000000147</v>
      </c>
      <c r="E423" s="232">
        <v>415.1499999999977</v>
      </c>
      <c r="F423" s="232">
        <v>465.55000000000348</v>
      </c>
      <c r="G423" s="232">
        <v>630.00000000000216</v>
      </c>
      <c r="H423" s="75"/>
    </row>
    <row r="424" spans="1:8" x14ac:dyDescent="0.2">
      <c r="A424" s="76" t="s">
        <v>417</v>
      </c>
      <c r="B424" s="61">
        <v>416</v>
      </c>
      <c r="C424" s="232">
        <v>245.96000000000134</v>
      </c>
      <c r="D424" s="232">
        <v>344.50000000000148</v>
      </c>
      <c r="E424" s="232">
        <v>415.84999999999769</v>
      </c>
      <c r="F424" s="232">
        <v>466.35000000000349</v>
      </c>
      <c r="G424" s="232">
        <v>631.10000000000218</v>
      </c>
      <c r="H424" s="75"/>
    </row>
    <row r="425" spans="1:8" x14ac:dyDescent="0.2">
      <c r="A425" s="76" t="s">
        <v>418</v>
      </c>
      <c r="B425" s="61">
        <v>417</v>
      </c>
      <c r="C425" s="232">
        <v>246.36000000000135</v>
      </c>
      <c r="D425" s="232">
        <v>345.05000000000149</v>
      </c>
      <c r="E425" s="232">
        <v>416.54999999999768</v>
      </c>
      <c r="F425" s="232">
        <v>467.1500000000035</v>
      </c>
      <c r="G425" s="232">
        <v>632.20000000000221</v>
      </c>
      <c r="H425" s="75"/>
    </row>
    <row r="426" spans="1:8" x14ac:dyDescent="0.2">
      <c r="A426" s="76" t="s">
        <v>419</v>
      </c>
      <c r="B426" s="61">
        <v>418</v>
      </c>
      <c r="C426" s="232">
        <v>246.76000000000136</v>
      </c>
      <c r="D426" s="232">
        <v>345.6000000000015</v>
      </c>
      <c r="E426" s="232">
        <v>417.24999999999767</v>
      </c>
      <c r="F426" s="232">
        <v>467.95000000000351</v>
      </c>
      <c r="G426" s="232">
        <v>633.30000000000223</v>
      </c>
      <c r="H426" s="75"/>
    </row>
    <row r="427" spans="1:8" x14ac:dyDescent="0.2">
      <c r="A427" s="76" t="s">
        <v>420</v>
      </c>
      <c r="B427" s="61">
        <v>419</v>
      </c>
      <c r="C427" s="232">
        <v>247.16000000000136</v>
      </c>
      <c r="D427" s="232">
        <v>346.15000000000151</v>
      </c>
      <c r="E427" s="232">
        <v>417.94999999999766</v>
      </c>
      <c r="F427" s="232">
        <v>468.75000000000352</v>
      </c>
      <c r="G427" s="232">
        <v>634.40000000000225</v>
      </c>
      <c r="H427" s="75"/>
    </row>
    <row r="428" spans="1:8" x14ac:dyDescent="0.2">
      <c r="A428" s="76" t="s">
        <v>421</v>
      </c>
      <c r="B428" s="61">
        <v>420</v>
      </c>
      <c r="C428" s="232">
        <v>247.56000000000137</v>
      </c>
      <c r="D428" s="232">
        <v>346.70000000000152</v>
      </c>
      <c r="E428" s="232">
        <v>418.64999999999765</v>
      </c>
      <c r="F428" s="232">
        <v>469.55000000000354</v>
      </c>
      <c r="G428" s="232">
        <v>635.50000000000227</v>
      </c>
      <c r="H428" s="75"/>
    </row>
    <row r="429" spans="1:8" x14ac:dyDescent="0.2">
      <c r="A429" s="76" t="s">
        <v>422</v>
      </c>
      <c r="B429" s="61">
        <v>421</v>
      </c>
      <c r="C429" s="232">
        <v>247.96000000000137</v>
      </c>
      <c r="D429" s="232">
        <v>347.25000000000153</v>
      </c>
      <c r="E429" s="232">
        <v>419.34999999999764</v>
      </c>
      <c r="F429" s="232">
        <v>470.35000000000355</v>
      </c>
      <c r="G429" s="232">
        <v>636.6000000000023</v>
      </c>
      <c r="H429" s="75"/>
    </row>
    <row r="430" spans="1:8" x14ac:dyDescent="0.2">
      <c r="A430" s="76" t="s">
        <v>423</v>
      </c>
      <c r="B430" s="61">
        <v>422</v>
      </c>
      <c r="C430" s="232">
        <v>248.36000000000138</v>
      </c>
      <c r="D430" s="232">
        <v>347.80000000000155</v>
      </c>
      <c r="E430" s="232">
        <v>420.04999999999762</v>
      </c>
      <c r="F430" s="232">
        <v>471.15000000000356</v>
      </c>
      <c r="G430" s="232">
        <v>637.70000000000232</v>
      </c>
      <c r="H430" s="75"/>
    </row>
    <row r="431" spans="1:8" x14ac:dyDescent="0.2">
      <c r="A431" s="76" t="s">
        <v>424</v>
      </c>
      <c r="B431" s="61">
        <v>423</v>
      </c>
      <c r="C431" s="232">
        <v>248.76000000000138</v>
      </c>
      <c r="D431" s="232">
        <v>348.35000000000156</v>
      </c>
      <c r="E431" s="232">
        <v>420.74999999999761</v>
      </c>
      <c r="F431" s="232">
        <v>471.95000000000357</v>
      </c>
      <c r="G431" s="232">
        <v>638.80000000000234</v>
      </c>
      <c r="H431" s="75"/>
    </row>
    <row r="432" spans="1:8" x14ac:dyDescent="0.2">
      <c r="A432" s="76" t="s">
        <v>425</v>
      </c>
      <c r="B432" s="61">
        <v>424</v>
      </c>
      <c r="C432" s="232">
        <v>249.16000000000139</v>
      </c>
      <c r="D432" s="232">
        <v>348.90000000000157</v>
      </c>
      <c r="E432" s="232">
        <v>421.4499999999976</v>
      </c>
      <c r="F432" s="232">
        <v>472.75000000000358</v>
      </c>
      <c r="G432" s="232">
        <v>639.90000000000236</v>
      </c>
      <c r="H432" s="75"/>
    </row>
    <row r="433" spans="1:8" x14ac:dyDescent="0.2">
      <c r="A433" s="76" t="s">
        <v>426</v>
      </c>
      <c r="B433" s="61">
        <v>425</v>
      </c>
      <c r="C433" s="232">
        <v>249.56000000000139</v>
      </c>
      <c r="D433" s="232">
        <v>349.45000000000158</v>
      </c>
      <c r="E433" s="232">
        <v>422.14999999999759</v>
      </c>
      <c r="F433" s="232">
        <v>473.55000000000359</v>
      </c>
      <c r="G433" s="232">
        <v>641.00000000000239</v>
      </c>
      <c r="H433" s="75"/>
    </row>
    <row r="434" spans="1:8" x14ac:dyDescent="0.2">
      <c r="A434" s="76" t="s">
        <v>427</v>
      </c>
      <c r="B434" s="61">
        <v>426</v>
      </c>
      <c r="C434" s="232">
        <v>249.9600000000014</v>
      </c>
      <c r="D434" s="232">
        <v>350.00000000000159</v>
      </c>
      <c r="E434" s="232">
        <v>422.84999999999758</v>
      </c>
      <c r="F434" s="232">
        <v>474.3500000000036</v>
      </c>
      <c r="G434" s="232">
        <v>642.10000000000241</v>
      </c>
      <c r="H434" s="75"/>
    </row>
    <row r="435" spans="1:8" x14ac:dyDescent="0.2">
      <c r="A435" s="76" t="s">
        <v>428</v>
      </c>
      <c r="B435" s="61">
        <v>427</v>
      </c>
      <c r="C435" s="232">
        <v>250.36000000000141</v>
      </c>
      <c r="D435" s="232">
        <v>350.5500000000016</v>
      </c>
      <c r="E435" s="232">
        <v>423.54999999999757</v>
      </c>
      <c r="F435" s="232">
        <v>475.15000000000362</v>
      </c>
      <c r="G435" s="232">
        <v>643.20000000000243</v>
      </c>
      <c r="H435" s="75"/>
    </row>
    <row r="436" spans="1:8" x14ac:dyDescent="0.2">
      <c r="A436" s="76" t="s">
        <v>429</v>
      </c>
      <c r="B436" s="61">
        <v>428</v>
      </c>
      <c r="C436" s="232">
        <v>250.76000000000141</v>
      </c>
      <c r="D436" s="232">
        <v>351.10000000000161</v>
      </c>
      <c r="E436" s="232">
        <v>424.24999999999756</v>
      </c>
      <c r="F436" s="232">
        <v>475.95000000000363</v>
      </c>
      <c r="G436" s="232">
        <v>644.30000000000246</v>
      </c>
      <c r="H436" s="75"/>
    </row>
    <row r="437" spans="1:8" x14ac:dyDescent="0.2">
      <c r="A437" s="76" t="s">
        <v>430</v>
      </c>
      <c r="B437" s="61">
        <v>429</v>
      </c>
      <c r="C437" s="232">
        <v>251.16000000000142</v>
      </c>
      <c r="D437" s="232">
        <v>351.65000000000163</v>
      </c>
      <c r="E437" s="232">
        <v>424.94999999999754</v>
      </c>
      <c r="F437" s="232">
        <v>476.75000000000364</v>
      </c>
      <c r="G437" s="232">
        <v>645.40000000000248</v>
      </c>
      <c r="H437" s="75"/>
    </row>
    <row r="438" spans="1:8" x14ac:dyDescent="0.2">
      <c r="A438" s="76" t="s">
        <v>431</v>
      </c>
      <c r="B438" s="61">
        <v>430</v>
      </c>
      <c r="C438" s="232">
        <v>251.56000000000142</v>
      </c>
      <c r="D438" s="232">
        <v>352.20000000000164</v>
      </c>
      <c r="E438" s="232">
        <v>425.64999999999753</v>
      </c>
      <c r="F438" s="232">
        <v>477.55000000000365</v>
      </c>
      <c r="G438" s="232">
        <v>646.5000000000025</v>
      </c>
      <c r="H438" s="75"/>
    </row>
    <row r="439" spans="1:8" x14ac:dyDescent="0.2">
      <c r="A439" s="76" t="s">
        <v>432</v>
      </c>
      <c r="B439" s="61">
        <v>431</v>
      </c>
      <c r="C439" s="232">
        <v>251.96000000000143</v>
      </c>
      <c r="D439" s="232">
        <v>352.75000000000165</v>
      </c>
      <c r="E439" s="232">
        <v>426.34999999999752</v>
      </c>
      <c r="F439" s="232">
        <v>478.35000000000366</v>
      </c>
      <c r="G439" s="232">
        <v>647.60000000000252</v>
      </c>
      <c r="H439" s="75"/>
    </row>
    <row r="440" spans="1:8" x14ac:dyDescent="0.2">
      <c r="A440" s="76" t="s">
        <v>433</v>
      </c>
      <c r="B440" s="61">
        <v>432</v>
      </c>
      <c r="C440" s="232">
        <v>252.36000000000143</v>
      </c>
      <c r="D440" s="232">
        <v>353.30000000000166</v>
      </c>
      <c r="E440" s="232">
        <v>427.04999999999751</v>
      </c>
      <c r="F440" s="232">
        <v>479.15000000000367</v>
      </c>
      <c r="G440" s="232">
        <v>648.70000000000255</v>
      </c>
      <c r="H440" s="75"/>
    </row>
    <row r="441" spans="1:8" x14ac:dyDescent="0.2">
      <c r="A441" s="76" t="s">
        <v>434</v>
      </c>
      <c r="B441" s="61">
        <v>433</v>
      </c>
      <c r="C441" s="232">
        <v>252.76000000000144</v>
      </c>
      <c r="D441" s="232">
        <v>353.85000000000167</v>
      </c>
      <c r="E441" s="232">
        <v>427.7499999999975</v>
      </c>
      <c r="F441" s="232">
        <v>479.95000000000368</v>
      </c>
      <c r="G441" s="232">
        <v>649.80000000000257</v>
      </c>
      <c r="H441" s="75"/>
    </row>
    <row r="442" spans="1:8" x14ac:dyDescent="0.2">
      <c r="A442" s="76" t="s">
        <v>435</v>
      </c>
      <c r="B442" s="61">
        <v>434</v>
      </c>
      <c r="C442" s="232">
        <v>253.16000000000145</v>
      </c>
      <c r="D442" s="232">
        <v>354.40000000000168</v>
      </c>
      <c r="E442" s="232">
        <v>428.44999999999749</v>
      </c>
      <c r="F442" s="232">
        <v>480.75000000000369</v>
      </c>
      <c r="G442" s="232">
        <v>650.90000000000259</v>
      </c>
      <c r="H442" s="75"/>
    </row>
    <row r="443" spans="1:8" x14ac:dyDescent="0.2">
      <c r="A443" s="76" t="s">
        <v>436</v>
      </c>
      <c r="B443" s="61">
        <v>435</v>
      </c>
      <c r="C443" s="232">
        <v>253.56000000000145</v>
      </c>
      <c r="D443" s="232">
        <v>354.95000000000169</v>
      </c>
      <c r="E443" s="232">
        <v>429.14999999999748</v>
      </c>
      <c r="F443" s="232">
        <v>481.55000000000371</v>
      </c>
      <c r="G443" s="232">
        <v>652.00000000000261</v>
      </c>
      <c r="H443" s="75"/>
    </row>
    <row r="444" spans="1:8" x14ac:dyDescent="0.2">
      <c r="A444" s="76" t="s">
        <v>437</v>
      </c>
      <c r="B444" s="61">
        <v>436</v>
      </c>
      <c r="C444" s="232">
        <v>253.96000000000146</v>
      </c>
      <c r="D444" s="232">
        <v>355.50000000000171</v>
      </c>
      <c r="E444" s="232">
        <v>429.84999999999746</v>
      </c>
      <c r="F444" s="232">
        <v>482.35000000000372</v>
      </c>
      <c r="G444" s="232">
        <v>653.10000000000264</v>
      </c>
      <c r="H444" s="75"/>
    </row>
    <row r="445" spans="1:8" x14ac:dyDescent="0.2">
      <c r="A445" s="76" t="s">
        <v>438</v>
      </c>
      <c r="B445" s="61">
        <v>437</v>
      </c>
      <c r="C445" s="232">
        <v>254.36000000000146</v>
      </c>
      <c r="D445" s="232">
        <v>356.05000000000172</v>
      </c>
      <c r="E445" s="232">
        <v>430.54999999999745</v>
      </c>
      <c r="F445" s="232">
        <v>483.15000000000373</v>
      </c>
      <c r="G445" s="232">
        <v>654.20000000000266</v>
      </c>
      <c r="H445" s="75"/>
    </row>
    <row r="446" spans="1:8" x14ac:dyDescent="0.2">
      <c r="A446" s="76" t="s">
        <v>439</v>
      </c>
      <c r="B446" s="61">
        <v>438</v>
      </c>
      <c r="C446" s="232">
        <v>254.76000000000147</v>
      </c>
      <c r="D446" s="232">
        <v>356.60000000000173</v>
      </c>
      <c r="E446" s="232">
        <v>431.24999999999744</v>
      </c>
      <c r="F446" s="232">
        <v>483.95000000000374</v>
      </c>
      <c r="G446" s="232">
        <v>655.30000000000268</v>
      </c>
      <c r="H446" s="75"/>
    </row>
    <row r="447" spans="1:8" x14ac:dyDescent="0.2">
      <c r="A447" s="76" t="s">
        <v>440</v>
      </c>
      <c r="B447" s="61">
        <v>439</v>
      </c>
      <c r="C447" s="232">
        <v>255.16000000000147</v>
      </c>
      <c r="D447" s="232">
        <v>357.15000000000174</v>
      </c>
      <c r="E447" s="232">
        <v>431.94999999999743</v>
      </c>
      <c r="F447" s="232">
        <v>484.75000000000375</v>
      </c>
      <c r="G447" s="232">
        <v>656.40000000000271</v>
      </c>
      <c r="H447" s="75"/>
    </row>
    <row r="448" spans="1:8" x14ac:dyDescent="0.2">
      <c r="A448" s="76" t="s">
        <v>441</v>
      </c>
      <c r="B448" s="61">
        <v>440</v>
      </c>
      <c r="C448" s="232">
        <v>255.56000000000148</v>
      </c>
      <c r="D448" s="232">
        <v>357.70000000000175</v>
      </c>
      <c r="E448" s="232">
        <v>432.64999999999742</v>
      </c>
      <c r="F448" s="232">
        <v>485.55000000000376</v>
      </c>
      <c r="G448" s="232">
        <v>657.50000000000273</v>
      </c>
      <c r="H448" s="75"/>
    </row>
    <row r="449" spans="1:8" x14ac:dyDescent="0.2">
      <c r="A449" s="76" t="s">
        <v>442</v>
      </c>
      <c r="B449" s="61">
        <v>441</v>
      </c>
      <c r="C449" s="232">
        <v>255.96000000000149</v>
      </c>
      <c r="D449" s="232">
        <v>358.25000000000176</v>
      </c>
      <c r="E449" s="232">
        <v>433.34999999999741</v>
      </c>
      <c r="F449" s="232">
        <v>486.35000000000377</v>
      </c>
      <c r="G449" s="232">
        <v>658.60000000000275</v>
      </c>
      <c r="H449" s="75"/>
    </row>
    <row r="450" spans="1:8" x14ac:dyDescent="0.2">
      <c r="A450" s="76" t="s">
        <v>443</v>
      </c>
      <c r="B450" s="61">
        <v>442</v>
      </c>
      <c r="C450" s="232">
        <v>256.36000000000149</v>
      </c>
      <c r="D450" s="232">
        <v>358.80000000000177</v>
      </c>
      <c r="E450" s="232">
        <v>434.0499999999974</v>
      </c>
      <c r="F450" s="232">
        <v>487.15000000000379</v>
      </c>
      <c r="G450" s="232">
        <v>659.70000000000277</v>
      </c>
      <c r="H450" s="75"/>
    </row>
    <row r="451" spans="1:8" x14ac:dyDescent="0.2">
      <c r="A451" s="76" t="s">
        <v>444</v>
      </c>
      <c r="B451" s="61">
        <v>443</v>
      </c>
      <c r="C451" s="232">
        <v>256.76000000000147</v>
      </c>
      <c r="D451" s="232">
        <v>359.35000000000178</v>
      </c>
      <c r="E451" s="232">
        <v>434.74999999999739</v>
      </c>
      <c r="F451" s="232">
        <v>487.9500000000038</v>
      </c>
      <c r="G451" s="232">
        <v>660.8000000000028</v>
      </c>
      <c r="H451" s="75"/>
    </row>
    <row r="452" spans="1:8" x14ac:dyDescent="0.2">
      <c r="A452" s="76" t="s">
        <v>445</v>
      </c>
      <c r="B452" s="61">
        <v>444</v>
      </c>
      <c r="C452" s="232">
        <v>257.16000000000145</v>
      </c>
      <c r="D452" s="232">
        <v>359.9000000000018</v>
      </c>
      <c r="E452" s="232">
        <v>435.44999999999737</v>
      </c>
      <c r="F452" s="232">
        <v>488.75000000000381</v>
      </c>
      <c r="G452" s="232">
        <v>661.90000000000282</v>
      </c>
      <c r="H452" s="75"/>
    </row>
    <row r="453" spans="1:8" x14ac:dyDescent="0.2">
      <c r="A453" s="76" t="s">
        <v>446</v>
      </c>
      <c r="B453" s="61">
        <v>445</v>
      </c>
      <c r="C453" s="232">
        <v>257.56000000000142</v>
      </c>
      <c r="D453" s="232">
        <v>360.45000000000181</v>
      </c>
      <c r="E453" s="232">
        <v>436.14999999999736</v>
      </c>
      <c r="F453" s="232">
        <v>489.55000000000382</v>
      </c>
      <c r="G453" s="232">
        <v>663.00000000000284</v>
      </c>
      <c r="H453" s="75"/>
    </row>
    <row r="454" spans="1:8" x14ac:dyDescent="0.2">
      <c r="A454" s="76" t="s">
        <v>447</v>
      </c>
      <c r="B454" s="61">
        <v>446</v>
      </c>
      <c r="C454" s="232">
        <v>257.9600000000014</v>
      </c>
      <c r="D454" s="232">
        <v>361.00000000000182</v>
      </c>
      <c r="E454" s="232">
        <v>436.84999999999735</v>
      </c>
      <c r="F454" s="232">
        <v>490.35000000000383</v>
      </c>
      <c r="G454" s="232">
        <v>664.10000000000286</v>
      </c>
      <c r="H454" s="75"/>
    </row>
    <row r="455" spans="1:8" x14ac:dyDescent="0.2">
      <c r="A455" s="76" t="s">
        <v>448</v>
      </c>
      <c r="B455" s="61">
        <v>447</v>
      </c>
      <c r="C455" s="232">
        <v>258.36000000000138</v>
      </c>
      <c r="D455" s="232">
        <v>361.55000000000183</v>
      </c>
      <c r="E455" s="232">
        <v>437.54999999999734</v>
      </c>
      <c r="F455" s="232">
        <v>491.15000000000384</v>
      </c>
      <c r="G455" s="232">
        <v>665.20000000000289</v>
      </c>
      <c r="H455" s="75"/>
    </row>
    <row r="456" spans="1:8" x14ac:dyDescent="0.2">
      <c r="A456" s="76" t="s">
        <v>449</v>
      </c>
      <c r="B456" s="61">
        <v>448</v>
      </c>
      <c r="C456" s="232">
        <v>258.76000000000136</v>
      </c>
      <c r="D456" s="232">
        <v>362.10000000000184</v>
      </c>
      <c r="E456" s="232">
        <v>438.24999999999733</v>
      </c>
      <c r="F456" s="232">
        <v>491.95000000000385</v>
      </c>
      <c r="G456" s="232">
        <v>666.30000000000291</v>
      </c>
      <c r="H456" s="75"/>
    </row>
    <row r="457" spans="1:8" x14ac:dyDescent="0.2">
      <c r="A457" s="76" t="s">
        <v>450</v>
      </c>
      <c r="B457" s="61">
        <v>449</v>
      </c>
      <c r="C457" s="232">
        <v>259.16000000000133</v>
      </c>
      <c r="D457" s="232">
        <v>362.65000000000185</v>
      </c>
      <c r="E457" s="232">
        <v>438.94999999999732</v>
      </c>
      <c r="F457" s="232">
        <v>492.75000000000387</v>
      </c>
      <c r="G457" s="232">
        <v>667.40000000000293</v>
      </c>
      <c r="H457" s="75"/>
    </row>
    <row r="458" spans="1:8" x14ac:dyDescent="0.2">
      <c r="A458" s="76" t="s">
        <v>451</v>
      </c>
      <c r="B458" s="61">
        <v>450</v>
      </c>
      <c r="C458" s="232">
        <v>259.56000000000131</v>
      </c>
      <c r="D458" s="232">
        <v>363.20000000000186</v>
      </c>
      <c r="E458" s="232">
        <v>439.64999999999731</v>
      </c>
      <c r="F458" s="232">
        <v>493.55000000000388</v>
      </c>
      <c r="G458" s="232">
        <v>668.50000000000296</v>
      </c>
      <c r="H458" s="75"/>
    </row>
    <row r="459" spans="1:8" x14ac:dyDescent="0.2">
      <c r="A459" s="76" t="s">
        <v>452</v>
      </c>
      <c r="B459" s="61">
        <v>451</v>
      </c>
      <c r="C459" s="232">
        <v>259.96000000000129</v>
      </c>
      <c r="D459" s="232">
        <v>363.75000000000188</v>
      </c>
      <c r="E459" s="232">
        <v>440.34999999999729</v>
      </c>
      <c r="F459" s="232">
        <v>494.35000000000389</v>
      </c>
      <c r="G459" s="232">
        <v>669.60000000000298</v>
      </c>
      <c r="H459" s="75"/>
    </row>
    <row r="460" spans="1:8" x14ac:dyDescent="0.2">
      <c r="A460" s="76" t="s">
        <v>453</v>
      </c>
      <c r="B460" s="61">
        <v>452</v>
      </c>
      <c r="C460" s="232">
        <v>260.36000000000126</v>
      </c>
      <c r="D460" s="232">
        <v>364.30000000000189</v>
      </c>
      <c r="E460" s="232">
        <v>441.04999999999728</v>
      </c>
      <c r="F460" s="232">
        <v>495.1500000000039</v>
      </c>
      <c r="G460" s="232">
        <v>670.700000000003</v>
      </c>
      <c r="H460" s="75"/>
    </row>
    <row r="461" spans="1:8" x14ac:dyDescent="0.2">
      <c r="A461" s="76" t="s">
        <v>454</v>
      </c>
      <c r="B461" s="61">
        <v>453</v>
      </c>
      <c r="C461" s="232">
        <v>260.76000000000124</v>
      </c>
      <c r="D461" s="232">
        <v>364.8500000000019</v>
      </c>
      <c r="E461" s="232">
        <v>441.74999999999727</v>
      </c>
      <c r="F461" s="232">
        <v>495.95000000000391</v>
      </c>
      <c r="G461" s="232">
        <v>671.80000000000302</v>
      </c>
      <c r="H461" s="75"/>
    </row>
    <row r="462" spans="1:8" x14ac:dyDescent="0.2">
      <c r="A462" s="76" t="s">
        <v>455</v>
      </c>
      <c r="B462" s="61">
        <v>454</v>
      </c>
      <c r="C462" s="232">
        <v>261.16000000000122</v>
      </c>
      <c r="D462" s="232">
        <v>365.40000000000191</v>
      </c>
      <c r="E462" s="232">
        <v>442.44999999999726</v>
      </c>
      <c r="F462" s="232">
        <v>496.75000000000392</v>
      </c>
      <c r="G462" s="232">
        <v>672.90000000000305</v>
      </c>
      <c r="H462" s="75"/>
    </row>
    <row r="463" spans="1:8" x14ac:dyDescent="0.2">
      <c r="A463" s="76" t="s">
        <v>456</v>
      </c>
      <c r="B463" s="61">
        <v>455</v>
      </c>
      <c r="C463" s="232">
        <v>261.5600000000012</v>
      </c>
      <c r="D463" s="232">
        <v>365.95000000000192</v>
      </c>
      <c r="E463" s="232">
        <v>443.14999999999725</v>
      </c>
      <c r="F463" s="232">
        <v>497.55000000000393</v>
      </c>
      <c r="G463" s="232">
        <v>674.00000000000307</v>
      </c>
      <c r="H463" s="75"/>
    </row>
    <row r="464" spans="1:8" x14ac:dyDescent="0.2">
      <c r="A464" s="76" t="s">
        <v>457</v>
      </c>
      <c r="B464" s="61">
        <v>456</v>
      </c>
      <c r="C464" s="232">
        <v>261.96000000000117</v>
      </c>
      <c r="D464" s="232">
        <v>366.50000000000193</v>
      </c>
      <c r="E464" s="232">
        <v>443.84999999999724</v>
      </c>
      <c r="F464" s="232">
        <v>498.35000000000394</v>
      </c>
      <c r="G464" s="232">
        <v>675.10000000000309</v>
      </c>
      <c r="H464" s="75"/>
    </row>
    <row r="465" spans="1:8" x14ac:dyDescent="0.2">
      <c r="A465" s="76" t="s">
        <v>458</v>
      </c>
      <c r="B465" s="61">
        <v>457</v>
      </c>
      <c r="C465" s="232">
        <v>262.36000000000115</v>
      </c>
      <c r="D465" s="232">
        <v>367.05000000000194</v>
      </c>
      <c r="E465" s="232">
        <v>444.54999999999723</v>
      </c>
      <c r="F465" s="232">
        <v>499.15000000000396</v>
      </c>
      <c r="G465" s="232">
        <v>676.20000000000312</v>
      </c>
      <c r="H465" s="75"/>
    </row>
    <row r="466" spans="1:8" x14ac:dyDescent="0.2">
      <c r="A466" s="76" t="s">
        <v>459</v>
      </c>
      <c r="B466" s="61">
        <v>458</v>
      </c>
      <c r="C466" s="232">
        <v>262.76000000000113</v>
      </c>
      <c r="D466" s="232">
        <v>367.60000000000196</v>
      </c>
      <c r="E466" s="232">
        <v>445.24999999999721</v>
      </c>
      <c r="F466" s="232">
        <v>499.95000000000397</v>
      </c>
      <c r="G466" s="232">
        <v>677.30000000000314</v>
      </c>
      <c r="H466" s="75"/>
    </row>
    <row r="467" spans="1:8" x14ac:dyDescent="0.2">
      <c r="A467" s="76" t="s">
        <v>460</v>
      </c>
      <c r="B467" s="61">
        <v>459</v>
      </c>
      <c r="C467" s="232">
        <v>263.16000000000111</v>
      </c>
      <c r="D467" s="232">
        <v>368.15000000000197</v>
      </c>
      <c r="E467" s="232">
        <v>445.9499999999972</v>
      </c>
      <c r="F467" s="232">
        <v>500.75000000000398</v>
      </c>
      <c r="G467" s="232">
        <v>678.40000000000316</v>
      </c>
      <c r="H467" s="75"/>
    </row>
    <row r="468" spans="1:8" x14ac:dyDescent="0.2">
      <c r="A468" s="76" t="s">
        <v>461</v>
      </c>
      <c r="B468" s="61">
        <v>460</v>
      </c>
      <c r="C468" s="232">
        <v>263.56000000000108</v>
      </c>
      <c r="D468" s="232">
        <v>368.70000000000198</v>
      </c>
      <c r="E468" s="232">
        <v>446.64999999999719</v>
      </c>
      <c r="F468" s="232">
        <v>501.55000000000399</v>
      </c>
      <c r="G468" s="232">
        <v>679.50000000000318</v>
      </c>
      <c r="H468" s="75"/>
    </row>
    <row r="469" spans="1:8" x14ac:dyDescent="0.2">
      <c r="A469" s="76" t="s">
        <v>462</v>
      </c>
      <c r="B469" s="61">
        <v>461</v>
      </c>
      <c r="C469" s="232">
        <v>263.96000000000106</v>
      </c>
      <c r="D469" s="232">
        <v>369.25000000000199</v>
      </c>
      <c r="E469" s="232">
        <v>447.34999999999718</v>
      </c>
      <c r="F469" s="232">
        <v>502.350000000004</v>
      </c>
      <c r="G469" s="232">
        <v>680.60000000000321</v>
      </c>
      <c r="H469" s="75"/>
    </row>
    <row r="470" spans="1:8" x14ac:dyDescent="0.2">
      <c r="A470" s="76" t="s">
        <v>463</v>
      </c>
      <c r="B470" s="61">
        <v>462</v>
      </c>
      <c r="C470" s="232">
        <v>264.36000000000104</v>
      </c>
      <c r="D470" s="232">
        <v>369.800000000002</v>
      </c>
      <c r="E470" s="232">
        <v>448.04999999999717</v>
      </c>
      <c r="F470" s="232">
        <v>503.15000000000401</v>
      </c>
      <c r="G470" s="232">
        <v>681.70000000000323</v>
      </c>
      <c r="H470" s="75"/>
    </row>
    <row r="471" spans="1:8" x14ac:dyDescent="0.2">
      <c r="A471" s="76" t="s">
        <v>464</v>
      </c>
      <c r="B471" s="61">
        <v>463</v>
      </c>
      <c r="C471" s="232">
        <v>264.76000000000101</v>
      </c>
      <c r="D471" s="232">
        <v>370.35000000000201</v>
      </c>
      <c r="E471" s="232">
        <v>448.74999999999716</v>
      </c>
      <c r="F471" s="232">
        <v>503.95000000000402</v>
      </c>
      <c r="G471" s="232">
        <v>682.80000000000325</v>
      </c>
      <c r="H471" s="75"/>
    </row>
    <row r="472" spans="1:8" x14ac:dyDescent="0.2">
      <c r="A472" s="76" t="s">
        <v>465</v>
      </c>
      <c r="B472" s="61">
        <v>464</v>
      </c>
      <c r="C472" s="232">
        <v>265.16000000000099</v>
      </c>
      <c r="D472" s="232">
        <v>370.90000000000202</v>
      </c>
      <c r="E472" s="232">
        <v>449.44999999999715</v>
      </c>
      <c r="F472" s="232">
        <v>504.75000000000404</v>
      </c>
      <c r="G472" s="232">
        <v>683.90000000000327</v>
      </c>
      <c r="H472" s="75"/>
    </row>
    <row r="473" spans="1:8" x14ac:dyDescent="0.2">
      <c r="A473" s="76" t="s">
        <v>466</v>
      </c>
      <c r="B473" s="61">
        <v>465</v>
      </c>
      <c r="C473" s="232">
        <v>265.56000000000097</v>
      </c>
      <c r="D473" s="232">
        <v>371.45000000000203</v>
      </c>
      <c r="E473" s="232">
        <v>450.14999999999714</v>
      </c>
      <c r="F473" s="232">
        <v>505.55000000000405</v>
      </c>
      <c r="G473" s="232">
        <v>685.0000000000033</v>
      </c>
      <c r="H473" s="75"/>
    </row>
    <row r="474" spans="1:8" x14ac:dyDescent="0.2">
      <c r="A474" s="76" t="s">
        <v>467</v>
      </c>
      <c r="B474" s="61">
        <v>466</v>
      </c>
      <c r="C474" s="232">
        <v>265.96000000000095</v>
      </c>
      <c r="D474" s="232">
        <v>372.00000000000205</v>
      </c>
      <c r="E474" s="232">
        <v>450.84999999999712</v>
      </c>
      <c r="F474" s="232">
        <v>506.35000000000406</v>
      </c>
      <c r="G474" s="232">
        <v>686.10000000000332</v>
      </c>
      <c r="H474" s="75"/>
    </row>
    <row r="475" spans="1:8" x14ac:dyDescent="0.2">
      <c r="A475" s="76" t="s">
        <v>468</v>
      </c>
      <c r="B475" s="61">
        <v>467</v>
      </c>
      <c r="C475" s="232">
        <v>266.36000000000092</v>
      </c>
      <c r="D475" s="232">
        <v>372.55000000000206</v>
      </c>
      <c r="E475" s="232">
        <v>451.54999999999711</v>
      </c>
      <c r="F475" s="232">
        <v>507.15000000000407</v>
      </c>
      <c r="G475" s="232">
        <v>687.20000000000334</v>
      </c>
      <c r="H475" s="75"/>
    </row>
    <row r="476" spans="1:8" x14ac:dyDescent="0.2">
      <c r="A476" s="76" t="s">
        <v>469</v>
      </c>
      <c r="B476" s="61">
        <v>468</v>
      </c>
      <c r="C476" s="232">
        <v>266.7600000000009</v>
      </c>
      <c r="D476" s="232">
        <v>373.10000000000207</v>
      </c>
      <c r="E476" s="232">
        <v>452.2499999999971</v>
      </c>
      <c r="F476" s="232">
        <v>507.95000000000408</v>
      </c>
      <c r="G476" s="232">
        <v>688.30000000000337</v>
      </c>
      <c r="H476" s="75"/>
    </row>
    <row r="477" spans="1:8" x14ac:dyDescent="0.2">
      <c r="A477" s="76" t="s">
        <v>470</v>
      </c>
      <c r="B477" s="61">
        <v>469</v>
      </c>
      <c r="C477" s="232">
        <v>267.16000000000088</v>
      </c>
      <c r="D477" s="232">
        <v>373.65000000000208</v>
      </c>
      <c r="E477" s="232">
        <v>452.94999999999709</v>
      </c>
      <c r="F477" s="232">
        <v>508.75000000000409</v>
      </c>
      <c r="G477" s="232">
        <v>689.40000000000339</v>
      </c>
      <c r="H477" s="75"/>
    </row>
    <row r="478" spans="1:8" x14ac:dyDescent="0.2">
      <c r="A478" s="76" t="s">
        <v>471</v>
      </c>
      <c r="B478" s="61">
        <v>470</v>
      </c>
      <c r="C478" s="232">
        <v>267.56000000000085</v>
      </c>
      <c r="D478" s="232">
        <v>374.20000000000209</v>
      </c>
      <c r="E478" s="232">
        <v>453.64999999999708</v>
      </c>
      <c r="F478" s="232">
        <v>509.5500000000041</v>
      </c>
      <c r="G478" s="232">
        <v>690.50000000000341</v>
      </c>
      <c r="H478" s="75"/>
    </row>
    <row r="479" spans="1:8" x14ac:dyDescent="0.2">
      <c r="A479" s="76" t="s">
        <v>472</v>
      </c>
      <c r="B479" s="61">
        <v>471</v>
      </c>
      <c r="C479" s="232">
        <v>267.96000000000083</v>
      </c>
      <c r="D479" s="232">
        <v>374.7500000000021</v>
      </c>
      <c r="E479" s="232">
        <v>454.34999999999707</v>
      </c>
      <c r="F479" s="232">
        <v>510.35000000000412</v>
      </c>
      <c r="G479" s="232">
        <v>691.60000000000343</v>
      </c>
      <c r="H479" s="75"/>
    </row>
    <row r="480" spans="1:8" x14ac:dyDescent="0.2">
      <c r="A480" s="76" t="s">
        <v>473</v>
      </c>
      <c r="B480" s="61">
        <v>472</v>
      </c>
      <c r="C480" s="232">
        <v>268.36000000000081</v>
      </c>
      <c r="D480" s="232">
        <v>375.30000000000211</v>
      </c>
      <c r="E480" s="232">
        <v>455.04999999999706</v>
      </c>
      <c r="F480" s="232">
        <v>511.15000000000413</v>
      </c>
      <c r="G480" s="232">
        <v>692.70000000000346</v>
      </c>
      <c r="H480" s="75"/>
    </row>
    <row r="481" spans="1:8" x14ac:dyDescent="0.2">
      <c r="A481" s="76" t="s">
        <v>474</v>
      </c>
      <c r="B481" s="61">
        <v>473</v>
      </c>
      <c r="C481" s="232">
        <v>268.76000000000079</v>
      </c>
      <c r="D481" s="232">
        <v>375.85000000000213</v>
      </c>
      <c r="E481" s="232">
        <v>455.74999999999704</v>
      </c>
      <c r="F481" s="232">
        <v>511.95000000000414</v>
      </c>
      <c r="G481" s="232">
        <v>693.80000000000348</v>
      </c>
      <c r="H481" s="75"/>
    </row>
    <row r="482" spans="1:8" x14ac:dyDescent="0.2">
      <c r="A482" s="76" t="s">
        <v>475</v>
      </c>
      <c r="B482" s="61">
        <v>474</v>
      </c>
      <c r="C482" s="232">
        <v>269.16000000000076</v>
      </c>
      <c r="D482" s="232">
        <v>376.40000000000214</v>
      </c>
      <c r="E482" s="232">
        <v>456.44999999999703</v>
      </c>
      <c r="F482" s="232">
        <v>512.75000000000409</v>
      </c>
      <c r="G482" s="232">
        <v>694.9000000000035</v>
      </c>
      <c r="H482" s="75"/>
    </row>
    <row r="483" spans="1:8" x14ac:dyDescent="0.2">
      <c r="A483" s="76" t="s">
        <v>476</v>
      </c>
      <c r="B483" s="61">
        <v>475</v>
      </c>
      <c r="C483" s="232">
        <v>269.56000000000074</v>
      </c>
      <c r="D483" s="232">
        <v>376.95000000000215</v>
      </c>
      <c r="E483" s="232">
        <v>457.14999999999702</v>
      </c>
      <c r="F483" s="232">
        <v>513.55000000000405</v>
      </c>
      <c r="G483" s="232">
        <v>696.00000000000352</v>
      </c>
      <c r="H483" s="75"/>
    </row>
    <row r="484" spans="1:8" x14ac:dyDescent="0.2">
      <c r="A484" s="76" t="s">
        <v>477</v>
      </c>
      <c r="B484" s="61">
        <v>476</v>
      </c>
      <c r="C484" s="232">
        <v>269.96000000000072</v>
      </c>
      <c r="D484" s="232">
        <v>377.50000000000216</v>
      </c>
      <c r="E484" s="232">
        <v>457.84999999999701</v>
      </c>
      <c r="F484" s="232">
        <v>514.350000000004</v>
      </c>
      <c r="G484" s="232">
        <v>697.10000000000355</v>
      </c>
      <c r="H484" s="75"/>
    </row>
    <row r="485" spans="1:8" x14ac:dyDescent="0.2">
      <c r="A485" s="76" t="s">
        <v>478</v>
      </c>
      <c r="B485" s="61">
        <v>477</v>
      </c>
      <c r="C485" s="232">
        <v>270.3600000000007</v>
      </c>
      <c r="D485" s="232">
        <v>378.05000000000217</v>
      </c>
      <c r="E485" s="232">
        <v>458.549999999997</v>
      </c>
      <c r="F485" s="232">
        <v>515.15000000000396</v>
      </c>
      <c r="G485" s="232">
        <v>698.20000000000357</v>
      </c>
      <c r="H485" s="75"/>
    </row>
    <row r="486" spans="1:8" x14ac:dyDescent="0.2">
      <c r="A486" s="76" t="s">
        <v>479</v>
      </c>
      <c r="B486" s="61">
        <v>478</v>
      </c>
      <c r="C486" s="232">
        <v>270.76000000000067</v>
      </c>
      <c r="D486" s="232">
        <v>378.60000000000218</v>
      </c>
      <c r="E486" s="232">
        <v>459.24999999999699</v>
      </c>
      <c r="F486" s="232">
        <v>515.95000000000391</v>
      </c>
      <c r="G486" s="232">
        <v>699.30000000000359</v>
      </c>
      <c r="H486" s="75"/>
    </row>
    <row r="487" spans="1:8" x14ac:dyDescent="0.2">
      <c r="A487" s="76" t="s">
        <v>480</v>
      </c>
      <c r="B487" s="61">
        <v>479</v>
      </c>
      <c r="C487" s="232">
        <v>271.16000000000065</v>
      </c>
      <c r="D487" s="232">
        <v>379.15000000000219</v>
      </c>
      <c r="E487" s="232">
        <v>459.94999999999698</v>
      </c>
      <c r="F487" s="232">
        <v>516.75000000000387</v>
      </c>
      <c r="G487" s="232">
        <v>700.40000000000362</v>
      </c>
      <c r="H487" s="75"/>
    </row>
    <row r="488" spans="1:8" x14ac:dyDescent="0.2">
      <c r="A488" s="76" t="s">
        <v>481</v>
      </c>
      <c r="B488" s="61">
        <v>480</v>
      </c>
      <c r="C488" s="232">
        <v>271.56000000000063</v>
      </c>
      <c r="D488" s="232">
        <v>379.70000000000221</v>
      </c>
      <c r="E488" s="232">
        <v>460.64999999999696</v>
      </c>
      <c r="F488" s="232">
        <v>517.55000000000382</v>
      </c>
      <c r="G488" s="232">
        <v>701.50000000000364</v>
      </c>
      <c r="H488" s="75"/>
    </row>
    <row r="489" spans="1:8" x14ac:dyDescent="0.2">
      <c r="A489" s="76" t="s">
        <v>482</v>
      </c>
      <c r="B489" s="61">
        <v>481</v>
      </c>
      <c r="C489" s="232">
        <v>271.9600000000006</v>
      </c>
      <c r="D489" s="232">
        <v>380.25000000000222</v>
      </c>
      <c r="E489" s="232">
        <v>461.34999999999695</v>
      </c>
      <c r="F489" s="232">
        <v>518.35000000000377</v>
      </c>
      <c r="G489" s="232">
        <v>702.60000000000366</v>
      </c>
      <c r="H489" s="75"/>
    </row>
    <row r="490" spans="1:8" x14ac:dyDescent="0.2">
      <c r="A490" s="76" t="s">
        <v>483</v>
      </c>
      <c r="B490" s="61">
        <v>482</v>
      </c>
      <c r="C490" s="232">
        <v>272.36000000000058</v>
      </c>
      <c r="D490" s="232">
        <v>380.80000000000223</v>
      </c>
      <c r="E490" s="232">
        <v>462.04999999999694</v>
      </c>
      <c r="F490" s="232">
        <v>519.15000000000373</v>
      </c>
      <c r="G490" s="232">
        <v>703.70000000000368</v>
      </c>
      <c r="H490" s="75"/>
    </row>
    <row r="491" spans="1:8" x14ac:dyDescent="0.2">
      <c r="A491" s="76" t="s">
        <v>484</v>
      </c>
      <c r="B491" s="61">
        <v>483</v>
      </c>
      <c r="C491" s="232">
        <v>272.76000000000056</v>
      </c>
      <c r="D491" s="232">
        <v>381.35000000000224</v>
      </c>
      <c r="E491" s="232">
        <v>462.74999999999693</v>
      </c>
      <c r="F491" s="232">
        <v>519.95000000000368</v>
      </c>
      <c r="G491" s="232">
        <v>704.80000000000371</v>
      </c>
      <c r="H491" s="75"/>
    </row>
    <row r="492" spans="1:8" x14ac:dyDescent="0.2">
      <c r="A492" s="76" t="s">
        <v>485</v>
      </c>
      <c r="B492" s="61">
        <v>484</v>
      </c>
      <c r="C492" s="232">
        <v>273.16000000000054</v>
      </c>
      <c r="D492" s="232">
        <v>381.90000000000225</v>
      </c>
      <c r="E492" s="232">
        <v>463.44999999999692</v>
      </c>
      <c r="F492" s="232">
        <v>520.75000000000364</v>
      </c>
      <c r="G492" s="232">
        <v>705.90000000000373</v>
      </c>
      <c r="H492" s="75"/>
    </row>
    <row r="493" spans="1:8" x14ac:dyDescent="0.2">
      <c r="A493" s="76" t="s">
        <v>486</v>
      </c>
      <c r="B493" s="61">
        <v>485</v>
      </c>
      <c r="C493" s="232">
        <v>273.56000000000051</v>
      </c>
      <c r="D493" s="232">
        <v>382.45000000000226</v>
      </c>
      <c r="E493" s="232">
        <v>464.14999999999691</v>
      </c>
      <c r="F493" s="232">
        <v>521.55000000000359</v>
      </c>
      <c r="G493" s="232">
        <v>707.00000000000375</v>
      </c>
      <c r="H493" s="75"/>
    </row>
    <row r="494" spans="1:8" x14ac:dyDescent="0.2">
      <c r="A494" s="76" t="s">
        <v>487</v>
      </c>
      <c r="B494" s="61">
        <v>486</v>
      </c>
      <c r="C494" s="232">
        <v>273.96000000000049</v>
      </c>
      <c r="D494" s="232">
        <v>383.00000000000227</v>
      </c>
      <c r="E494" s="232">
        <v>464.8499999999969</v>
      </c>
      <c r="F494" s="232">
        <v>522.35000000000355</v>
      </c>
      <c r="G494" s="232">
        <v>708.10000000000377</v>
      </c>
      <c r="H494" s="75"/>
    </row>
    <row r="495" spans="1:8" x14ac:dyDescent="0.2">
      <c r="A495" s="76" t="s">
        <v>488</v>
      </c>
      <c r="B495" s="61">
        <v>487</v>
      </c>
      <c r="C495" s="232">
        <v>274.36000000000047</v>
      </c>
      <c r="D495" s="232">
        <v>383.55000000000229</v>
      </c>
      <c r="E495" s="232">
        <v>465.54999999999688</v>
      </c>
      <c r="F495" s="232">
        <v>523.1500000000035</v>
      </c>
      <c r="G495" s="232">
        <v>709.2000000000038</v>
      </c>
      <c r="H495" s="75"/>
    </row>
    <row r="496" spans="1:8" x14ac:dyDescent="0.2">
      <c r="A496" s="76" t="s">
        <v>489</v>
      </c>
      <c r="B496" s="61">
        <v>488</v>
      </c>
      <c r="C496" s="232">
        <v>274.76000000000045</v>
      </c>
      <c r="D496" s="232">
        <v>384.1000000000023</v>
      </c>
      <c r="E496" s="232">
        <v>466.24999999999687</v>
      </c>
      <c r="F496" s="232">
        <v>523.95000000000346</v>
      </c>
      <c r="G496" s="232">
        <v>710.30000000000382</v>
      </c>
      <c r="H496" s="75"/>
    </row>
    <row r="497" spans="1:8" x14ac:dyDescent="0.2">
      <c r="A497" s="76" t="s">
        <v>490</v>
      </c>
      <c r="B497" s="61">
        <v>489</v>
      </c>
      <c r="C497" s="232">
        <v>275.16000000000042</v>
      </c>
      <c r="D497" s="232">
        <v>384.65000000000231</v>
      </c>
      <c r="E497" s="232">
        <v>466.94999999999686</v>
      </c>
      <c r="F497" s="232">
        <v>524.75000000000341</v>
      </c>
      <c r="G497" s="232">
        <v>711.40000000000384</v>
      </c>
      <c r="H497" s="75"/>
    </row>
    <row r="498" spans="1:8" x14ac:dyDescent="0.2">
      <c r="A498" s="76" t="s">
        <v>491</v>
      </c>
      <c r="B498" s="61">
        <v>490</v>
      </c>
      <c r="C498" s="232">
        <v>275.5600000000004</v>
      </c>
      <c r="D498" s="232">
        <v>385.20000000000232</v>
      </c>
      <c r="E498" s="232">
        <v>467.64999999999685</v>
      </c>
      <c r="F498" s="232">
        <v>525.55000000000337</v>
      </c>
      <c r="G498" s="232">
        <v>712.50000000000387</v>
      </c>
      <c r="H498" s="75"/>
    </row>
    <row r="499" spans="1:8" x14ac:dyDescent="0.2">
      <c r="A499" s="76" t="s">
        <v>492</v>
      </c>
      <c r="B499" s="61">
        <v>491</v>
      </c>
      <c r="C499" s="232">
        <v>275.96000000000038</v>
      </c>
      <c r="D499" s="232">
        <v>385.75000000000233</v>
      </c>
      <c r="E499" s="232">
        <v>468.34999999999684</v>
      </c>
      <c r="F499" s="232">
        <v>526.35000000000332</v>
      </c>
      <c r="G499" s="232">
        <v>713.60000000000389</v>
      </c>
      <c r="H499" s="75"/>
    </row>
    <row r="500" spans="1:8" x14ac:dyDescent="0.2">
      <c r="A500" s="76" t="s">
        <v>493</v>
      </c>
      <c r="B500" s="61">
        <v>492</v>
      </c>
      <c r="C500" s="232">
        <v>276.36000000000035</v>
      </c>
      <c r="D500" s="232">
        <v>386.30000000000234</v>
      </c>
      <c r="E500" s="232">
        <v>469.04999999999683</v>
      </c>
      <c r="F500" s="232">
        <v>527.15000000000327</v>
      </c>
      <c r="G500" s="232">
        <v>714.70000000000391</v>
      </c>
      <c r="H500" s="75"/>
    </row>
    <row r="501" spans="1:8" x14ac:dyDescent="0.2">
      <c r="A501" s="76" t="s">
        <v>494</v>
      </c>
      <c r="B501" s="61">
        <v>493</v>
      </c>
      <c r="C501" s="232">
        <v>276.76000000000033</v>
      </c>
      <c r="D501" s="232">
        <v>386.85000000000235</v>
      </c>
      <c r="E501" s="232">
        <v>469.74999999999682</v>
      </c>
      <c r="F501" s="232">
        <v>527.95000000000323</v>
      </c>
      <c r="G501" s="232">
        <v>715.80000000000393</v>
      </c>
      <c r="H501" s="75"/>
    </row>
    <row r="502" spans="1:8" x14ac:dyDescent="0.2">
      <c r="A502" s="76" t="s">
        <v>495</v>
      </c>
      <c r="B502" s="61">
        <v>494</v>
      </c>
      <c r="C502" s="232">
        <v>277.16000000000031</v>
      </c>
      <c r="D502" s="232">
        <v>387.40000000000236</v>
      </c>
      <c r="E502" s="232">
        <v>470.44999999999681</v>
      </c>
      <c r="F502" s="232">
        <v>528.75000000000318</v>
      </c>
      <c r="G502" s="232">
        <v>716.90000000000396</v>
      </c>
      <c r="H502" s="75"/>
    </row>
    <row r="503" spans="1:8" x14ac:dyDescent="0.2">
      <c r="A503" s="76" t="s">
        <v>496</v>
      </c>
      <c r="B503" s="61">
        <v>495</v>
      </c>
      <c r="C503" s="232">
        <v>277.56000000000029</v>
      </c>
      <c r="D503" s="232">
        <v>387.95000000000238</v>
      </c>
      <c r="E503" s="232">
        <v>471.14999999999679</v>
      </c>
      <c r="F503" s="232">
        <v>529.55000000000314</v>
      </c>
      <c r="G503" s="232">
        <v>718.00000000000398</v>
      </c>
      <c r="H503" s="75"/>
    </row>
    <row r="504" spans="1:8" x14ac:dyDescent="0.2">
      <c r="A504" s="76" t="s">
        <v>497</v>
      </c>
      <c r="B504" s="61">
        <v>496</v>
      </c>
      <c r="C504" s="232">
        <v>277.96000000000026</v>
      </c>
      <c r="D504" s="232">
        <v>388.50000000000239</v>
      </c>
      <c r="E504" s="232">
        <v>471.84999999999678</v>
      </c>
      <c r="F504" s="232">
        <v>530.35000000000309</v>
      </c>
      <c r="G504" s="232">
        <v>719.100000000004</v>
      </c>
      <c r="H504" s="75"/>
    </row>
    <row r="505" spans="1:8" x14ac:dyDescent="0.2">
      <c r="A505" s="76" t="s">
        <v>498</v>
      </c>
      <c r="B505" s="61">
        <v>497</v>
      </c>
      <c r="C505" s="232">
        <v>278.36000000000024</v>
      </c>
      <c r="D505" s="232">
        <v>389.0500000000024</v>
      </c>
      <c r="E505" s="232">
        <v>472.54999999999677</v>
      </c>
      <c r="F505" s="232">
        <v>531.15000000000305</v>
      </c>
      <c r="G505" s="232">
        <v>720.20000000000402</v>
      </c>
      <c r="H505" s="75"/>
    </row>
    <row r="506" spans="1:8" x14ac:dyDescent="0.2">
      <c r="A506" s="76" t="s">
        <v>499</v>
      </c>
      <c r="B506" s="61">
        <v>498</v>
      </c>
      <c r="C506" s="232">
        <v>278.76000000000022</v>
      </c>
      <c r="D506" s="232">
        <v>389.60000000000241</v>
      </c>
      <c r="E506" s="232">
        <v>473.24999999999676</v>
      </c>
      <c r="F506" s="232">
        <v>531.950000000003</v>
      </c>
      <c r="G506" s="232">
        <v>721.30000000000405</v>
      </c>
      <c r="H506" s="75"/>
    </row>
    <row r="507" spans="1:8" x14ac:dyDescent="0.2">
      <c r="A507" s="76" t="s">
        <v>500</v>
      </c>
      <c r="B507" s="61">
        <v>499</v>
      </c>
      <c r="C507" s="232">
        <v>279.1600000000002</v>
      </c>
      <c r="D507" s="232">
        <v>390.15000000000242</v>
      </c>
      <c r="E507" s="232">
        <v>473.94999999999675</v>
      </c>
      <c r="F507" s="232">
        <v>532.75000000000296</v>
      </c>
      <c r="G507" s="232">
        <v>722.40000000000407</v>
      </c>
      <c r="H507" s="75"/>
    </row>
    <row r="508" spans="1:8" x14ac:dyDescent="0.2">
      <c r="A508" s="76" t="s">
        <v>200</v>
      </c>
      <c r="B508" s="61">
        <v>500</v>
      </c>
      <c r="C508" s="232">
        <v>279.56000000000017</v>
      </c>
      <c r="D508" s="232">
        <v>390.70000000000243</v>
      </c>
      <c r="E508" s="232">
        <v>474.64999999999674</v>
      </c>
      <c r="F508" s="232">
        <v>533.55000000000291</v>
      </c>
      <c r="G508" s="232">
        <v>723.50000000000409</v>
      </c>
      <c r="H508" s="75"/>
    </row>
    <row r="509" spans="1:8" x14ac:dyDescent="0.2">
      <c r="A509" s="76" t="s">
        <v>906</v>
      </c>
      <c r="B509" s="61">
        <v>501</v>
      </c>
      <c r="C509" s="232">
        <v>279.96000000000015</v>
      </c>
      <c r="D509" s="232">
        <v>391.25000000000244</v>
      </c>
      <c r="E509" s="232">
        <v>475.34999999999673</v>
      </c>
      <c r="F509" s="232">
        <v>534.35000000000286</v>
      </c>
      <c r="G509" s="232">
        <v>724.60000000000412</v>
      </c>
      <c r="H509" s="75"/>
    </row>
    <row r="510" spans="1:8" x14ac:dyDescent="0.2">
      <c r="A510" s="76" t="s">
        <v>907</v>
      </c>
      <c r="B510" s="61">
        <v>502</v>
      </c>
      <c r="C510" s="232">
        <v>280.36000000000013</v>
      </c>
      <c r="D510" s="232">
        <v>391.80000000000246</v>
      </c>
      <c r="E510" s="232">
        <v>476.04999999999671</v>
      </c>
      <c r="F510" s="232">
        <v>535.15000000000282</v>
      </c>
      <c r="G510" s="232">
        <v>725.70000000000414</v>
      </c>
      <c r="H510" s="75"/>
    </row>
    <row r="511" spans="1:8" x14ac:dyDescent="0.2">
      <c r="A511" s="76" t="s">
        <v>908</v>
      </c>
      <c r="B511" s="61">
        <v>503</v>
      </c>
      <c r="C511" s="232">
        <v>280.7600000000001</v>
      </c>
      <c r="D511" s="232">
        <v>392.35000000000247</v>
      </c>
      <c r="E511" s="232">
        <v>476.7499999999967</v>
      </c>
      <c r="F511" s="232">
        <v>535.95000000000277</v>
      </c>
      <c r="G511" s="232">
        <v>726.80000000000416</v>
      </c>
      <c r="H511" s="75"/>
    </row>
    <row r="512" spans="1:8" x14ac:dyDescent="0.2">
      <c r="A512" s="76" t="s">
        <v>909</v>
      </c>
      <c r="B512" s="61">
        <v>504</v>
      </c>
      <c r="C512" s="232">
        <v>281.16000000000008</v>
      </c>
      <c r="D512" s="232">
        <v>392.90000000000248</v>
      </c>
      <c r="E512" s="232">
        <v>477.44999999999669</v>
      </c>
      <c r="F512" s="232">
        <v>536.75000000000273</v>
      </c>
      <c r="G512" s="232">
        <v>727.90000000000418</v>
      </c>
      <c r="H512" s="75"/>
    </row>
    <row r="513" spans="1:8" x14ac:dyDescent="0.2">
      <c r="A513" s="76" t="s">
        <v>910</v>
      </c>
      <c r="B513" s="61">
        <v>505</v>
      </c>
      <c r="C513" s="232">
        <v>281.56000000000006</v>
      </c>
      <c r="D513" s="232">
        <v>393.45000000000249</v>
      </c>
      <c r="E513" s="232">
        <v>478.14999999999668</v>
      </c>
      <c r="F513" s="232">
        <v>537.55000000000268</v>
      </c>
      <c r="G513" s="232">
        <v>729.00000000000421</v>
      </c>
      <c r="H513" s="75"/>
    </row>
    <row r="514" spans="1:8" x14ac:dyDescent="0.2">
      <c r="A514" s="76" t="s">
        <v>911</v>
      </c>
      <c r="B514" s="61">
        <v>506</v>
      </c>
      <c r="C514" s="232">
        <v>281.96000000000004</v>
      </c>
      <c r="D514" s="232">
        <v>394.0000000000025</v>
      </c>
      <c r="E514" s="232">
        <v>478.84999999999667</v>
      </c>
      <c r="F514" s="232">
        <v>538.35000000000264</v>
      </c>
      <c r="G514" s="232">
        <v>730.10000000000423</v>
      </c>
      <c r="H514" s="75"/>
    </row>
    <row r="515" spans="1:8" x14ac:dyDescent="0.2">
      <c r="A515" s="76" t="s">
        <v>912</v>
      </c>
      <c r="B515" s="61">
        <v>507</v>
      </c>
      <c r="C515" s="232">
        <v>282.36</v>
      </c>
      <c r="D515" s="232">
        <v>394.55000000000251</v>
      </c>
      <c r="E515" s="232">
        <v>479.54999999999666</v>
      </c>
      <c r="F515" s="232">
        <v>539.15000000000259</v>
      </c>
      <c r="G515" s="232">
        <v>731.20000000000425</v>
      </c>
      <c r="H515" s="75"/>
    </row>
    <row r="516" spans="1:8" x14ac:dyDescent="0.2">
      <c r="A516" s="76" t="s">
        <v>913</v>
      </c>
      <c r="B516" s="61">
        <v>508</v>
      </c>
      <c r="C516" s="232">
        <v>282.76</v>
      </c>
      <c r="D516" s="232">
        <v>395.10000000000252</v>
      </c>
      <c r="E516" s="232">
        <v>480.24999999999665</v>
      </c>
      <c r="F516" s="232">
        <v>539.95000000000255</v>
      </c>
      <c r="G516" s="232">
        <v>732.30000000000427</v>
      </c>
      <c r="H516" s="75"/>
    </row>
    <row r="517" spans="1:8" x14ac:dyDescent="0.2">
      <c r="A517" s="76" t="s">
        <v>914</v>
      </c>
      <c r="B517" s="61">
        <v>509</v>
      </c>
      <c r="C517" s="232">
        <v>283.15999999999997</v>
      </c>
      <c r="D517" s="232">
        <v>395.65000000000254</v>
      </c>
      <c r="E517" s="232">
        <v>480.94999999999663</v>
      </c>
      <c r="F517" s="232">
        <v>540.7500000000025</v>
      </c>
      <c r="G517" s="232">
        <v>733.4000000000043</v>
      </c>
      <c r="H517" s="75"/>
    </row>
    <row r="518" spans="1:8" x14ac:dyDescent="0.2">
      <c r="A518" s="76" t="s">
        <v>915</v>
      </c>
      <c r="B518" s="61">
        <v>510</v>
      </c>
      <c r="C518" s="232">
        <v>283.55999999999995</v>
      </c>
      <c r="D518" s="232">
        <v>396.20000000000255</v>
      </c>
      <c r="E518" s="232">
        <v>481.64999999999662</v>
      </c>
      <c r="F518" s="232">
        <v>541.55000000000246</v>
      </c>
      <c r="G518" s="232">
        <v>734.50000000000432</v>
      </c>
      <c r="H518" s="75"/>
    </row>
    <row r="519" spans="1:8" x14ac:dyDescent="0.2">
      <c r="A519" s="76" t="s">
        <v>916</v>
      </c>
      <c r="B519" s="61">
        <v>511</v>
      </c>
      <c r="C519" s="232">
        <v>283.95999999999992</v>
      </c>
      <c r="D519" s="232">
        <v>396.75000000000256</v>
      </c>
      <c r="E519" s="232">
        <v>482.34999999999661</v>
      </c>
      <c r="F519" s="232">
        <v>542.35000000000241</v>
      </c>
      <c r="G519" s="232">
        <v>735.60000000000434</v>
      </c>
      <c r="H519" s="75"/>
    </row>
    <row r="520" spans="1:8" x14ac:dyDescent="0.2">
      <c r="A520" s="76" t="s">
        <v>917</v>
      </c>
      <c r="B520" s="61">
        <v>512</v>
      </c>
      <c r="C520" s="232">
        <v>284.3599999999999</v>
      </c>
      <c r="D520" s="232">
        <v>397.30000000000257</v>
      </c>
      <c r="E520" s="232">
        <v>483.0499999999966</v>
      </c>
      <c r="F520" s="232">
        <v>543.15000000000236</v>
      </c>
      <c r="G520" s="232">
        <v>736.70000000000437</v>
      </c>
      <c r="H520" s="75"/>
    </row>
    <row r="521" spans="1:8" x14ac:dyDescent="0.2">
      <c r="A521" s="76" t="s">
        <v>918</v>
      </c>
      <c r="B521" s="61">
        <v>513</v>
      </c>
      <c r="C521" s="232">
        <v>284.75999999999988</v>
      </c>
      <c r="D521" s="232">
        <v>397.85000000000258</v>
      </c>
      <c r="E521" s="232">
        <v>483.74999999999659</v>
      </c>
      <c r="F521" s="232">
        <v>543.95000000000232</v>
      </c>
      <c r="G521" s="232">
        <v>737.80000000000439</v>
      </c>
      <c r="H521" s="75"/>
    </row>
    <row r="522" spans="1:8" x14ac:dyDescent="0.2">
      <c r="A522" s="76" t="s">
        <v>919</v>
      </c>
      <c r="B522" s="61">
        <v>514</v>
      </c>
      <c r="C522" s="232">
        <v>285.15999999999985</v>
      </c>
      <c r="D522" s="232">
        <v>398.40000000000259</v>
      </c>
      <c r="E522" s="232">
        <v>484.44999999999658</v>
      </c>
      <c r="F522" s="232">
        <v>544.75000000000227</v>
      </c>
      <c r="G522" s="232">
        <v>738.90000000000441</v>
      </c>
      <c r="H522" s="75"/>
    </row>
    <row r="523" spans="1:8" x14ac:dyDescent="0.2">
      <c r="A523" s="76" t="s">
        <v>920</v>
      </c>
      <c r="B523" s="61">
        <v>515</v>
      </c>
      <c r="C523" s="232">
        <v>285.55999999999983</v>
      </c>
      <c r="D523" s="232">
        <v>398.9500000000026</v>
      </c>
      <c r="E523" s="232">
        <v>485.14999999999657</v>
      </c>
      <c r="F523" s="232">
        <v>545.55000000000223</v>
      </c>
      <c r="G523" s="232">
        <v>740.00000000000443</v>
      </c>
      <c r="H523" s="75"/>
    </row>
    <row r="524" spans="1:8" x14ac:dyDescent="0.2">
      <c r="A524" s="76" t="s">
        <v>921</v>
      </c>
      <c r="B524" s="61">
        <v>516</v>
      </c>
      <c r="C524" s="232">
        <v>285.95999999999981</v>
      </c>
      <c r="D524" s="232">
        <v>399.50000000000261</v>
      </c>
      <c r="E524" s="232">
        <v>485.84999999999656</v>
      </c>
      <c r="F524" s="232">
        <v>546.35000000000218</v>
      </c>
      <c r="G524" s="232">
        <v>741.10000000000446</v>
      </c>
      <c r="H524" s="75"/>
    </row>
    <row r="525" spans="1:8" x14ac:dyDescent="0.2">
      <c r="A525" s="76" t="s">
        <v>922</v>
      </c>
      <c r="B525" s="61">
        <v>517</v>
      </c>
      <c r="C525" s="232">
        <v>286.35999999999979</v>
      </c>
      <c r="D525" s="232">
        <v>400.05000000000263</v>
      </c>
      <c r="E525" s="232">
        <v>486.54999999999654</v>
      </c>
      <c r="F525" s="232">
        <v>547.15000000000214</v>
      </c>
      <c r="G525" s="232">
        <v>742.20000000000448</v>
      </c>
      <c r="H525" s="75"/>
    </row>
    <row r="526" spans="1:8" x14ac:dyDescent="0.2">
      <c r="A526" s="76" t="s">
        <v>923</v>
      </c>
      <c r="B526" s="61">
        <v>518</v>
      </c>
      <c r="C526" s="232">
        <v>286.75999999999976</v>
      </c>
      <c r="D526" s="232">
        <v>400.60000000000264</v>
      </c>
      <c r="E526" s="232">
        <v>487.24999999999653</v>
      </c>
      <c r="F526" s="232">
        <v>547.95000000000209</v>
      </c>
      <c r="G526" s="232">
        <v>743.3000000000045</v>
      </c>
      <c r="H526" s="75"/>
    </row>
    <row r="527" spans="1:8" x14ac:dyDescent="0.2">
      <c r="A527" s="76" t="s">
        <v>924</v>
      </c>
      <c r="B527" s="61">
        <v>519</v>
      </c>
      <c r="C527" s="232">
        <v>287.15999999999974</v>
      </c>
      <c r="D527" s="232">
        <v>401.15000000000265</v>
      </c>
      <c r="E527" s="232">
        <v>487.94999999999652</v>
      </c>
      <c r="F527" s="232">
        <v>548.75000000000205</v>
      </c>
      <c r="G527" s="232">
        <v>744.40000000000452</v>
      </c>
      <c r="H527" s="75"/>
    </row>
    <row r="528" spans="1:8" x14ac:dyDescent="0.2">
      <c r="A528" s="76" t="s">
        <v>925</v>
      </c>
      <c r="B528" s="61">
        <v>520</v>
      </c>
      <c r="C528" s="232">
        <v>287.55999999999972</v>
      </c>
      <c r="D528" s="232">
        <v>401.70000000000266</v>
      </c>
      <c r="E528" s="232">
        <v>488.64999999999651</v>
      </c>
      <c r="F528" s="232">
        <v>549.550000000002</v>
      </c>
      <c r="G528" s="232">
        <v>745.50000000000455</v>
      </c>
      <c r="H528" s="75"/>
    </row>
    <row r="529" spans="1:8" x14ac:dyDescent="0.2">
      <c r="A529" s="76" t="s">
        <v>926</v>
      </c>
      <c r="B529" s="61">
        <v>521</v>
      </c>
      <c r="C529" s="232">
        <v>287.9599999999997</v>
      </c>
      <c r="D529" s="232">
        <v>402.25000000000267</v>
      </c>
      <c r="E529" s="232">
        <v>489.3499999999965</v>
      </c>
      <c r="F529" s="232">
        <v>550.35000000000196</v>
      </c>
      <c r="G529" s="232">
        <v>746.60000000000457</v>
      </c>
      <c r="H529" s="75"/>
    </row>
    <row r="530" spans="1:8" x14ac:dyDescent="0.2">
      <c r="A530" s="76" t="s">
        <v>927</v>
      </c>
      <c r="B530" s="61">
        <v>522</v>
      </c>
      <c r="C530" s="232">
        <v>288.35999999999967</v>
      </c>
      <c r="D530" s="232">
        <v>402.80000000000268</v>
      </c>
      <c r="E530" s="232">
        <v>490.04999999999649</v>
      </c>
      <c r="F530" s="232">
        <v>551.15000000000191</v>
      </c>
      <c r="G530" s="232">
        <v>747.70000000000459</v>
      </c>
      <c r="H530" s="75"/>
    </row>
    <row r="531" spans="1:8" x14ac:dyDescent="0.2">
      <c r="A531" s="76" t="s">
        <v>928</v>
      </c>
      <c r="B531" s="61">
        <v>523</v>
      </c>
      <c r="C531" s="232">
        <v>288.75999999999965</v>
      </c>
      <c r="D531" s="232">
        <v>403.35000000000269</v>
      </c>
      <c r="E531" s="232">
        <v>490.74999999999648</v>
      </c>
      <c r="F531" s="232">
        <v>551.95000000000186</v>
      </c>
      <c r="G531" s="232">
        <v>748.80000000000462</v>
      </c>
      <c r="H531" s="75"/>
    </row>
    <row r="532" spans="1:8" x14ac:dyDescent="0.2">
      <c r="A532" s="76" t="s">
        <v>929</v>
      </c>
      <c r="B532" s="61">
        <v>524</v>
      </c>
      <c r="C532" s="232">
        <v>289.15999999999963</v>
      </c>
      <c r="D532" s="232">
        <v>403.90000000000271</v>
      </c>
      <c r="E532" s="232">
        <v>491.44999999999646</v>
      </c>
      <c r="F532" s="232">
        <v>552.75000000000182</v>
      </c>
      <c r="G532" s="232">
        <v>749.90000000000464</v>
      </c>
      <c r="H532" s="75"/>
    </row>
    <row r="533" spans="1:8" x14ac:dyDescent="0.2">
      <c r="A533" s="76" t="s">
        <v>930</v>
      </c>
      <c r="B533" s="61">
        <v>525</v>
      </c>
      <c r="C533" s="232">
        <v>289.5599999999996</v>
      </c>
      <c r="D533" s="232">
        <v>404.45000000000272</v>
      </c>
      <c r="E533" s="232">
        <v>492.14999999999645</v>
      </c>
      <c r="F533" s="232">
        <v>553.55000000000177</v>
      </c>
      <c r="G533" s="232">
        <v>751.00000000000466</v>
      </c>
      <c r="H533" s="75"/>
    </row>
    <row r="534" spans="1:8" x14ac:dyDescent="0.2">
      <c r="A534" s="76" t="s">
        <v>931</v>
      </c>
      <c r="B534" s="61">
        <v>526</v>
      </c>
      <c r="C534" s="232">
        <v>289.95999999999958</v>
      </c>
      <c r="D534" s="232">
        <v>405.00000000000273</v>
      </c>
      <c r="E534" s="232">
        <v>492.84999999999644</v>
      </c>
      <c r="F534" s="232">
        <v>554.35000000000173</v>
      </c>
      <c r="G534" s="232">
        <v>752.10000000000468</v>
      </c>
      <c r="H534" s="75"/>
    </row>
    <row r="535" spans="1:8" x14ac:dyDescent="0.2">
      <c r="A535" s="76" t="s">
        <v>932</v>
      </c>
      <c r="B535" s="61">
        <v>527</v>
      </c>
      <c r="C535" s="232">
        <v>290.35999999999956</v>
      </c>
      <c r="D535" s="232">
        <v>405.55000000000274</v>
      </c>
      <c r="E535" s="232">
        <v>493.54999999999643</v>
      </c>
      <c r="F535" s="232">
        <v>555.15000000000168</v>
      </c>
      <c r="G535" s="232">
        <v>753.20000000000471</v>
      </c>
      <c r="H535" s="75"/>
    </row>
    <row r="536" spans="1:8" x14ac:dyDescent="0.2">
      <c r="A536" s="76" t="s">
        <v>933</v>
      </c>
      <c r="B536" s="61">
        <v>528</v>
      </c>
      <c r="C536" s="232">
        <v>290.75999999999954</v>
      </c>
      <c r="D536" s="232">
        <v>406.10000000000275</v>
      </c>
      <c r="E536" s="232">
        <v>494.24999999999642</v>
      </c>
      <c r="F536" s="232">
        <v>555.95000000000164</v>
      </c>
      <c r="G536" s="232">
        <v>754.30000000000473</v>
      </c>
      <c r="H536" s="75"/>
    </row>
    <row r="537" spans="1:8" x14ac:dyDescent="0.2">
      <c r="A537" s="76" t="s">
        <v>934</v>
      </c>
      <c r="B537" s="61">
        <v>529</v>
      </c>
      <c r="C537" s="232">
        <v>291.15999999999951</v>
      </c>
      <c r="D537" s="232">
        <v>406.65000000000276</v>
      </c>
      <c r="E537" s="232">
        <v>494.94999999999641</v>
      </c>
      <c r="F537" s="232">
        <v>556.75000000000159</v>
      </c>
      <c r="G537" s="232">
        <v>755.40000000000475</v>
      </c>
      <c r="H537" s="75"/>
    </row>
    <row r="538" spans="1:8" x14ac:dyDescent="0.2">
      <c r="A538" s="76" t="s">
        <v>935</v>
      </c>
      <c r="B538" s="61">
        <v>530</v>
      </c>
      <c r="C538" s="232">
        <v>291.55999999999949</v>
      </c>
      <c r="D538" s="232">
        <v>407.20000000000277</v>
      </c>
      <c r="E538" s="232">
        <v>495.6499999999964</v>
      </c>
      <c r="F538" s="232">
        <v>557.55000000000155</v>
      </c>
      <c r="G538" s="232">
        <v>756.50000000000477</v>
      </c>
      <c r="H538" s="75"/>
    </row>
    <row r="539" spans="1:8" x14ac:dyDescent="0.2">
      <c r="A539" s="76" t="s">
        <v>936</v>
      </c>
      <c r="B539" s="61">
        <v>531</v>
      </c>
      <c r="C539" s="232">
        <v>291.95999999999947</v>
      </c>
      <c r="D539" s="232">
        <v>407.75000000000279</v>
      </c>
      <c r="E539" s="232">
        <v>496.34999999999638</v>
      </c>
      <c r="F539" s="232">
        <v>558.3500000000015</v>
      </c>
      <c r="G539" s="232">
        <v>757.6000000000048</v>
      </c>
      <c r="H539" s="75"/>
    </row>
    <row r="540" spans="1:8" x14ac:dyDescent="0.2">
      <c r="A540" s="76" t="s">
        <v>937</v>
      </c>
      <c r="B540" s="61">
        <v>532</v>
      </c>
      <c r="C540" s="232">
        <v>292.35999999999945</v>
      </c>
      <c r="D540" s="232">
        <v>408.3000000000028</v>
      </c>
      <c r="E540" s="232">
        <v>497.04999999999637</v>
      </c>
      <c r="F540" s="232">
        <v>559.15000000000146</v>
      </c>
      <c r="G540" s="232">
        <v>758.70000000000482</v>
      </c>
      <c r="H540" s="75"/>
    </row>
    <row r="541" spans="1:8" x14ac:dyDescent="0.2">
      <c r="A541" s="76" t="s">
        <v>938</v>
      </c>
      <c r="B541" s="61">
        <v>533</v>
      </c>
      <c r="C541" s="232">
        <v>292.75999999999942</v>
      </c>
      <c r="D541" s="232">
        <v>408.85000000000281</v>
      </c>
      <c r="E541" s="232">
        <v>497.74999999999636</v>
      </c>
      <c r="F541" s="232">
        <v>559.95000000000141</v>
      </c>
      <c r="G541" s="232">
        <v>759.80000000000484</v>
      </c>
      <c r="H541" s="75"/>
    </row>
    <row r="542" spans="1:8" x14ac:dyDescent="0.2">
      <c r="A542" s="76" t="s">
        <v>939</v>
      </c>
      <c r="B542" s="61">
        <v>534</v>
      </c>
      <c r="C542" s="232">
        <v>293.1599999999994</v>
      </c>
      <c r="D542" s="232">
        <v>409.40000000000282</v>
      </c>
      <c r="E542" s="232">
        <v>498.44999999999635</v>
      </c>
      <c r="F542" s="232">
        <v>560.75000000000136</v>
      </c>
      <c r="G542" s="232">
        <v>760.90000000000487</v>
      </c>
      <c r="H542" s="75"/>
    </row>
    <row r="543" spans="1:8" x14ac:dyDescent="0.2">
      <c r="A543" s="76" t="s">
        <v>940</v>
      </c>
      <c r="B543" s="61">
        <v>535</v>
      </c>
      <c r="C543" s="232">
        <v>293.55999999999938</v>
      </c>
      <c r="D543" s="232">
        <v>409.95000000000283</v>
      </c>
      <c r="E543" s="232">
        <v>499.14999999999634</v>
      </c>
      <c r="F543" s="232">
        <v>561.55000000000132</v>
      </c>
      <c r="G543" s="232">
        <v>762.00000000000489</v>
      </c>
      <c r="H543" s="75"/>
    </row>
    <row r="544" spans="1:8" x14ac:dyDescent="0.2">
      <c r="A544" s="76" t="s">
        <v>941</v>
      </c>
      <c r="B544" s="61">
        <v>536</v>
      </c>
      <c r="C544" s="232">
        <v>293.95999999999935</v>
      </c>
      <c r="D544" s="232">
        <v>410.50000000000284</v>
      </c>
      <c r="E544" s="232">
        <v>499.84999999999633</v>
      </c>
      <c r="F544" s="232">
        <v>562.35000000000127</v>
      </c>
      <c r="G544" s="232">
        <v>763.10000000000491</v>
      </c>
      <c r="H544" s="75"/>
    </row>
    <row r="545" spans="1:8" x14ac:dyDescent="0.2">
      <c r="A545" s="76" t="s">
        <v>942</v>
      </c>
      <c r="B545" s="61">
        <v>537</v>
      </c>
      <c r="C545" s="232">
        <v>294.35999999999933</v>
      </c>
      <c r="D545" s="232">
        <v>411.05000000000285</v>
      </c>
      <c r="E545" s="232">
        <v>500.54999999999632</v>
      </c>
      <c r="F545" s="232">
        <v>563.15000000000123</v>
      </c>
      <c r="G545" s="232">
        <v>764.20000000000493</v>
      </c>
      <c r="H545" s="75"/>
    </row>
    <row r="546" spans="1:8" x14ac:dyDescent="0.2">
      <c r="A546" s="76" t="s">
        <v>943</v>
      </c>
      <c r="B546" s="61">
        <v>538</v>
      </c>
      <c r="C546" s="232">
        <v>294.75999999999931</v>
      </c>
      <c r="D546" s="232">
        <v>411.60000000000286</v>
      </c>
      <c r="E546" s="232">
        <v>501.24999999999631</v>
      </c>
      <c r="F546" s="232">
        <v>563.95000000000118</v>
      </c>
      <c r="G546" s="232">
        <v>765.30000000000496</v>
      </c>
      <c r="H546" s="75"/>
    </row>
    <row r="547" spans="1:8" x14ac:dyDescent="0.2">
      <c r="A547" s="76" t="s">
        <v>944</v>
      </c>
      <c r="B547" s="61">
        <v>539</v>
      </c>
      <c r="C547" s="232">
        <v>295.15999999999929</v>
      </c>
      <c r="D547" s="232">
        <v>412.15000000000288</v>
      </c>
      <c r="E547" s="232">
        <v>501.94999999999629</v>
      </c>
      <c r="F547" s="232">
        <v>564.75000000000114</v>
      </c>
      <c r="G547" s="232">
        <v>766.40000000000498</v>
      </c>
      <c r="H547" s="75"/>
    </row>
    <row r="548" spans="1:8" x14ac:dyDescent="0.2">
      <c r="A548" s="76" t="s">
        <v>945</v>
      </c>
      <c r="B548" s="61">
        <v>540</v>
      </c>
      <c r="C548" s="232">
        <v>295.55999999999926</v>
      </c>
      <c r="D548" s="232">
        <v>412.70000000000289</v>
      </c>
      <c r="E548" s="232">
        <v>502.64999999999628</v>
      </c>
      <c r="F548" s="232">
        <v>565.55000000000109</v>
      </c>
      <c r="G548" s="232">
        <v>767.500000000005</v>
      </c>
      <c r="H548" s="75"/>
    </row>
    <row r="549" spans="1:8" x14ac:dyDescent="0.2">
      <c r="A549" s="76" t="s">
        <v>946</v>
      </c>
      <c r="B549" s="61">
        <v>541</v>
      </c>
      <c r="C549" s="232">
        <v>295.95999999999924</v>
      </c>
      <c r="D549" s="232">
        <v>413.2500000000029</v>
      </c>
      <c r="E549" s="232">
        <v>503.34999999999627</v>
      </c>
      <c r="F549" s="232">
        <v>566.35000000000105</v>
      </c>
      <c r="G549" s="232">
        <v>768.60000000000502</v>
      </c>
      <c r="H549" s="75"/>
    </row>
    <row r="550" spans="1:8" x14ac:dyDescent="0.2">
      <c r="A550" s="76" t="s">
        <v>947</v>
      </c>
      <c r="B550" s="61">
        <v>542</v>
      </c>
      <c r="C550" s="232">
        <v>296.35999999999922</v>
      </c>
      <c r="D550" s="232">
        <v>413.80000000000291</v>
      </c>
      <c r="E550" s="232">
        <v>504.04999999999626</v>
      </c>
      <c r="F550" s="232">
        <v>567.150000000001</v>
      </c>
      <c r="G550" s="232">
        <v>769.70000000000505</v>
      </c>
      <c r="H550" s="75"/>
    </row>
    <row r="551" spans="1:8" x14ac:dyDescent="0.2">
      <c r="A551" s="76" t="s">
        <v>948</v>
      </c>
      <c r="B551" s="61">
        <v>543</v>
      </c>
      <c r="C551" s="232">
        <v>296.7599999999992</v>
      </c>
      <c r="D551" s="232">
        <v>414.35000000000292</v>
      </c>
      <c r="E551" s="232">
        <v>504.74999999999625</v>
      </c>
      <c r="F551" s="232">
        <v>567.95000000000095</v>
      </c>
      <c r="G551" s="232">
        <v>770.80000000000507</v>
      </c>
      <c r="H551" s="75"/>
    </row>
    <row r="552" spans="1:8" x14ac:dyDescent="0.2">
      <c r="A552" s="76" t="s">
        <v>949</v>
      </c>
      <c r="B552" s="61">
        <v>544</v>
      </c>
      <c r="C552" s="232">
        <v>297.15999999999917</v>
      </c>
      <c r="D552" s="232">
        <v>414.90000000000293</v>
      </c>
      <c r="E552" s="232">
        <v>505.44999999999624</v>
      </c>
      <c r="F552" s="232">
        <v>568.75000000000091</v>
      </c>
      <c r="G552" s="232">
        <v>771.90000000000509</v>
      </c>
      <c r="H552" s="75"/>
    </row>
    <row r="553" spans="1:8" x14ac:dyDescent="0.2">
      <c r="A553" s="76" t="s">
        <v>950</v>
      </c>
      <c r="B553" s="61">
        <v>545</v>
      </c>
      <c r="C553" s="232">
        <v>297.55999999999915</v>
      </c>
      <c r="D553" s="232">
        <v>415.45000000000294</v>
      </c>
      <c r="E553" s="232">
        <v>506.14999999999623</v>
      </c>
      <c r="F553" s="232">
        <v>569.55000000000086</v>
      </c>
      <c r="G553" s="232">
        <v>773.00000000000512</v>
      </c>
      <c r="H553" s="75"/>
    </row>
    <row r="554" spans="1:8" x14ac:dyDescent="0.2">
      <c r="A554" s="76" t="s">
        <v>951</v>
      </c>
      <c r="B554" s="61">
        <v>546</v>
      </c>
      <c r="C554" s="232">
        <v>297.95999999999913</v>
      </c>
      <c r="D554" s="232">
        <v>416.00000000000296</v>
      </c>
      <c r="E554" s="232">
        <v>506.84999999999621</v>
      </c>
      <c r="F554" s="232">
        <v>570.35000000000082</v>
      </c>
      <c r="G554" s="232">
        <v>774.10000000000514</v>
      </c>
      <c r="H554" s="75"/>
    </row>
    <row r="555" spans="1:8" x14ac:dyDescent="0.2">
      <c r="A555" s="76" t="s">
        <v>952</v>
      </c>
      <c r="B555" s="61">
        <v>547</v>
      </c>
      <c r="C555" s="232">
        <v>298.3599999999991</v>
      </c>
      <c r="D555" s="232">
        <v>416.55000000000297</v>
      </c>
      <c r="E555" s="232">
        <v>507.5499999999962</v>
      </c>
      <c r="F555" s="232">
        <v>571.15000000000077</v>
      </c>
      <c r="G555" s="232">
        <v>775.20000000000516</v>
      </c>
      <c r="H555" s="75"/>
    </row>
    <row r="556" spans="1:8" x14ac:dyDescent="0.2">
      <c r="A556" s="76" t="s">
        <v>953</v>
      </c>
      <c r="B556" s="61">
        <v>548</v>
      </c>
      <c r="C556" s="232">
        <v>298.75999999999908</v>
      </c>
      <c r="D556" s="232">
        <v>417.10000000000298</v>
      </c>
      <c r="E556" s="232">
        <v>508.24999999999619</v>
      </c>
      <c r="F556" s="232">
        <v>571.95000000000073</v>
      </c>
      <c r="G556" s="232">
        <v>776.30000000000518</v>
      </c>
      <c r="H556" s="75"/>
    </row>
    <row r="557" spans="1:8" x14ac:dyDescent="0.2">
      <c r="A557" s="76" t="s">
        <v>954</v>
      </c>
      <c r="B557" s="61">
        <v>549</v>
      </c>
      <c r="C557" s="232">
        <v>299.15999999999906</v>
      </c>
      <c r="D557" s="232">
        <v>417.65000000000299</v>
      </c>
      <c r="E557" s="232">
        <v>508.94999999999618</v>
      </c>
      <c r="F557" s="232">
        <v>572.75000000000068</v>
      </c>
      <c r="G557" s="232">
        <v>777.40000000000521</v>
      </c>
      <c r="H557" s="75"/>
    </row>
    <row r="558" spans="1:8" x14ac:dyDescent="0.2">
      <c r="A558" s="76" t="s">
        <v>955</v>
      </c>
      <c r="B558" s="61">
        <v>550</v>
      </c>
      <c r="C558" s="232">
        <v>299.55999999999904</v>
      </c>
      <c r="D558" s="232">
        <v>418.200000000003</v>
      </c>
      <c r="E558" s="232">
        <v>509.64999999999617</v>
      </c>
      <c r="F558" s="232">
        <v>573.55000000000064</v>
      </c>
      <c r="G558" s="232">
        <v>778.50000000000523</v>
      </c>
      <c r="H558" s="75"/>
    </row>
    <row r="559" spans="1:8" x14ac:dyDescent="0.2">
      <c r="A559" s="76" t="s">
        <v>956</v>
      </c>
      <c r="B559" s="61">
        <v>551</v>
      </c>
      <c r="C559" s="232">
        <v>299.95999999999901</v>
      </c>
      <c r="D559" s="232">
        <v>418.75000000000301</v>
      </c>
      <c r="E559" s="232">
        <v>510.34999999999616</v>
      </c>
      <c r="F559" s="232">
        <v>574.35000000000059</v>
      </c>
      <c r="G559" s="232">
        <v>779.60000000000525</v>
      </c>
      <c r="H559" s="75"/>
    </row>
    <row r="560" spans="1:8" x14ac:dyDescent="0.2">
      <c r="A560" s="76" t="s">
        <v>957</v>
      </c>
      <c r="B560" s="61">
        <v>552</v>
      </c>
      <c r="C560" s="232">
        <v>300.35999999999899</v>
      </c>
      <c r="D560" s="232">
        <v>419.30000000000302</v>
      </c>
      <c r="E560" s="232">
        <v>511.04999999999615</v>
      </c>
      <c r="F560" s="232">
        <v>575.15000000000055</v>
      </c>
      <c r="G560" s="232">
        <v>780.70000000000528</v>
      </c>
      <c r="H560" s="75"/>
    </row>
    <row r="561" spans="1:8" x14ac:dyDescent="0.2">
      <c r="A561" s="76" t="s">
        <v>958</v>
      </c>
      <c r="B561" s="61">
        <v>553</v>
      </c>
      <c r="C561" s="232">
        <v>300.75999999999897</v>
      </c>
      <c r="D561" s="232">
        <v>419.85000000000304</v>
      </c>
      <c r="E561" s="232">
        <v>511.74999999999613</v>
      </c>
      <c r="F561" s="232">
        <v>575.9500000000005</v>
      </c>
      <c r="G561" s="232">
        <v>781.8000000000053</v>
      </c>
      <c r="H561" s="75"/>
    </row>
    <row r="562" spans="1:8" x14ac:dyDescent="0.2">
      <c r="A562" s="76" t="s">
        <v>959</v>
      </c>
      <c r="B562" s="61">
        <v>554</v>
      </c>
      <c r="C562" s="232">
        <v>301.15999999999894</v>
      </c>
      <c r="D562" s="232">
        <v>420.40000000000305</v>
      </c>
      <c r="E562" s="232">
        <v>512.44999999999618</v>
      </c>
      <c r="F562" s="232">
        <v>576.75000000000045</v>
      </c>
      <c r="G562" s="232">
        <v>782.90000000000532</v>
      </c>
      <c r="H562" s="75"/>
    </row>
    <row r="563" spans="1:8" x14ac:dyDescent="0.2">
      <c r="A563" s="76" t="s">
        <v>960</v>
      </c>
      <c r="B563" s="61">
        <v>555</v>
      </c>
      <c r="C563" s="232">
        <v>301.55999999999892</v>
      </c>
      <c r="D563" s="232">
        <v>420.95000000000306</v>
      </c>
      <c r="E563" s="232">
        <v>513.14999999999623</v>
      </c>
      <c r="F563" s="232">
        <v>577.55000000000041</v>
      </c>
      <c r="G563" s="232">
        <v>784.00000000000534</v>
      </c>
      <c r="H563" s="75"/>
    </row>
    <row r="564" spans="1:8" x14ac:dyDescent="0.2">
      <c r="A564" s="76" t="s">
        <v>961</v>
      </c>
      <c r="B564" s="61">
        <v>556</v>
      </c>
      <c r="C564" s="232">
        <v>301.9599999999989</v>
      </c>
      <c r="D564" s="232">
        <v>421.50000000000307</v>
      </c>
      <c r="E564" s="232">
        <v>513.84999999999627</v>
      </c>
      <c r="F564" s="232">
        <v>578.35000000000036</v>
      </c>
      <c r="G564" s="232">
        <v>785.10000000000537</v>
      </c>
      <c r="H564" s="75"/>
    </row>
    <row r="565" spans="1:8" x14ac:dyDescent="0.2">
      <c r="A565" s="76" t="s">
        <v>962</v>
      </c>
      <c r="B565" s="61">
        <v>557</v>
      </c>
      <c r="C565" s="232">
        <v>302.35999999999888</v>
      </c>
      <c r="D565" s="232">
        <v>422.05000000000308</v>
      </c>
      <c r="E565" s="232">
        <v>514.54999999999632</v>
      </c>
      <c r="F565" s="232">
        <v>579.15000000000032</v>
      </c>
      <c r="G565" s="232">
        <v>786.20000000000539</v>
      </c>
      <c r="H565" s="75"/>
    </row>
    <row r="566" spans="1:8" x14ac:dyDescent="0.2">
      <c r="A566" s="76" t="s">
        <v>963</v>
      </c>
      <c r="B566" s="61">
        <v>558</v>
      </c>
      <c r="C566" s="232">
        <v>302.75999999999885</v>
      </c>
      <c r="D566" s="232">
        <v>422.60000000000309</v>
      </c>
      <c r="E566" s="232">
        <v>515.24999999999636</v>
      </c>
      <c r="F566" s="232">
        <v>579.95000000000027</v>
      </c>
      <c r="G566" s="232">
        <v>787.30000000000541</v>
      </c>
      <c r="H566" s="75"/>
    </row>
    <row r="567" spans="1:8" x14ac:dyDescent="0.2">
      <c r="A567" s="76" t="s">
        <v>964</v>
      </c>
      <c r="B567" s="61">
        <v>559</v>
      </c>
      <c r="C567" s="232">
        <v>303.15999999999883</v>
      </c>
      <c r="D567" s="232">
        <v>423.1500000000031</v>
      </c>
      <c r="E567" s="232">
        <v>515.94999999999641</v>
      </c>
      <c r="F567" s="232">
        <v>580.75000000000023</v>
      </c>
      <c r="G567" s="232">
        <v>788.40000000000543</v>
      </c>
      <c r="H567" s="75"/>
    </row>
    <row r="568" spans="1:8" x14ac:dyDescent="0.2">
      <c r="A568" s="76" t="s">
        <v>965</v>
      </c>
      <c r="B568" s="61">
        <v>560</v>
      </c>
      <c r="C568" s="232">
        <v>303.55999999999881</v>
      </c>
      <c r="D568" s="232">
        <v>423.70000000000312</v>
      </c>
      <c r="E568" s="232">
        <v>516.64999999999645</v>
      </c>
      <c r="F568" s="232">
        <v>581.55000000000018</v>
      </c>
      <c r="G568" s="232">
        <v>789.50000000000546</v>
      </c>
      <c r="H568" s="75"/>
    </row>
    <row r="569" spans="1:8" x14ac:dyDescent="0.2">
      <c r="A569" s="76" t="s">
        <v>966</v>
      </c>
      <c r="B569" s="61">
        <v>561</v>
      </c>
      <c r="C569" s="232">
        <v>303.95999999999879</v>
      </c>
      <c r="D569" s="232">
        <v>424.25000000000313</v>
      </c>
      <c r="E569" s="232">
        <v>517.3499999999965</v>
      </c>
      <c r="F569" s="232">
        <v>582.35000000000014</v>
      </c>
      <c r="G569" s="232">
        <v>790.60000000000548</v>
      </c>
      <c r="H569" s="75"/>
    </row>
    <row r="570" spans="1:8" x14ac:dyDescent="0.2">
      <c r="A570" s="76" t="s">
        <v>967</v>
      </c>
      <c r="B570" s="61">
        <v>562</v>
      </c>
      <c r="C570" s="232">
        <v>304.35999999999876</v>
      </c>
      <c r="D570" s="232">
        <v>424.80000000000314</v>
      </c>
      <c r="E570" s="232">
        <v>518.04999999999654</v>
      </c>
      <c r="F570" s="232">
        <v>583.15000000000009</v>
      </c>
      <c r="G570" s="232">
        <v>791.7000000000055</v>
      </c>
      <c r="H570" s="75"/>
    </row>
    <row r="571" spans="1:8" x14ac:dyDescent="0.2">
      <c r="A571" s="76" t="s">
        <v>968</v>
      </c>
      <c r="B571" s="61">
        <v>563</v>
      </c>
      <c r="C571" s="232">
        <v>304.75999999999874</v>
      </c>
      <c r="D571" s="232">
        <v>425.35000000000315</v>
      </c>
      <c r="E571" s="232">
        <v>518.74999999999659</v>
      </c>
      <c r="F571" s="232">
        <v>583.95000000000005</v>
      </c>
      <c r="G571" s="232">
        <v>792.80000000000553</v>
      </c>
      <c r="H571" s="75"/>
    </row>
    <row r="572" spans="1:8" x14ac:dyDescent="0.2">
      <c r="A572" s="76" t="s">
        <v>969</v>
      </c>
      <c r="B572" s="61">
        <v>564</v>
      </c>
      <c r="C572" s="232">
        <v>305.15999999999872</v>
      </c>
      <c r="D572" s="232">
        <v>425.90000000000316</v>
      </c>
      <c r="E572" s="232">
        <v>519.44999999999663</v>
      </c>
      <c r="F572" s="232">
        <v>584.75</v>
      </c>
      <c r="G572" s="232">
        <v>793.90000000000555</v>
      </c>
      <c r="H572" s="75"/>
    </row>
    <row r="573" spans="1:8" x14ac:dyDescent="0.2">
      <c r="A573" s="76" t="s">
        <v>970</v>
      </c>
      <c r="B573" s="61">
        <v>565</v>
      </c>
      <c r="C573" s="232">
        <v>305.55999999999869</v>
      </c>
      <c r="D573" s="232">
        <v>426.45000000000317</v>
      </c>
      <c r="E573" s="232">
        <v>520.14999999999668</v>
      </c>
      <c r="F573" s="232">
        <v>585.54999999999995</v>
      </c>
      <c r="G573" s="232">
        <v>795.00000000000557</v>
      </c>
      <c r="H573" s="75"/>
    </row>
    <row r="574" spans="1:8" x14ac:dyDescent="0.2">
      <c r="A574" s="76" t="s">
        <v>971</v>
      </c>
      <c r="B574" s="61">
        <v>566</v>
      </c>
      <c r="C574" s="232">
        <v>305.95999999999867</v>
      </c>
      <c r="D574" s="232">
        <v>427.00000000000318</v>
      </c>
      <c r="E574" s="232">
        <v>520.84999999999673</v>
      </c>
      <c r="F574" s="232">
        <v>586.34999999999991</v>
      </c>
      <c r="G574" s="232">
        <v>796.10000000000559</v>
      </c>
      <c r="H574" s="75"/>
    </row>
    <row r="575" spans="1:8" x14ac:dyDescent="0.2">
      <c r="A575" s="76" t="s">
        <v>972</v>
      </c>
      <c r="B575" s="61">
        <v>567</v>
      </c>
      <c r="C575" s="232">
        <v>306.35999999999865</v>
      </c>
      <c r="D575" s="232">
        <v>427.55000000000319</v>
      </c>
      <c r="E575" s="232">
        <v>521.54999999999677</v>
      </c>
      <c r="F575" s="232">
        <v>587.14999999999986</v>
      </c>
      <c r="G575" s="232">
        <v>797.20000000000562</v>
      </c>
      <c r="H575" s="75"/>
    </row>
    <row r="576" spans="1:8" x14ac:dyDescent="0.2">
      <c r="A576" s="76" t="s">
        <v>973</v>
      </c>
      <c r="B576" s="61">
        <v>568</v>
      </c>
      <c r="C576" s="232">
        <v>306.75999999999863</v>
      </c>
      <c r="D576" s="232">
        <v>428.10000000000321</v>
      </c>
      <c r="E576" s="232">
        <v>522.24999999999682</v>
      </c>
      <c r="F576" s="232">
        <v>587.94999999999982</v>
      </c>
      <c r="G576" s="232">
        <v>798.30000000000564</v>
      </c>
      <c r="H576" s="75"/>
    </row>
    <row r="577" spans="1:8" x14ac:dyDescent="0.2">
      <c r="A577" s="76" t="s">
        <v>974</v>
      </c>
      <c r="B577" s="61">
        <v>569</v>
      </c>
      <c r="C577" s="232">
        <v>307.1599999999986</v>
      </c>
      <c r="D577" s="232">
        <v>428.65000000000322</v>
      </c>
      <c r="E577" s="232">
        <v>522.94999999999686</v>
      </c>
      <c r="F577" s="232">
        <v>588.74999999999977</v>
      </c>
      <c r="G577" s="232">
        <v>799.40000000000566</v>
      </c>
      <c r="H577" s="75"/>
    </row>
    <row r="578" spans="1:8" x14ac:dyDescent="0.2">
      <c r="A578" s="76" t="s">
        <v>975</v>
      </c>
      <c r="B578" s="61">
        <v>570</v>
      </c>
      <c r="C578" s="232">
        <v>307.55999999999858</v>
      </c>
      <c r="D578" s="232">
        <v>429.20000000000323</v>
      </c>
      <c r="E578" s="232">
        <v>523.64999999999691</v>
      </c>
      <c r="F578" s="232">
        <v>589.54999999999973</v>
      </c>
      <c r="G578" s="232">
        <v>800.50000000000568</v>
      </c>
      <c r="H578" s="75"/>
    </row>
    <row r="579" spans="1:8" x14ac:dyDescent="0.2">
      <c r="A579" s="76" t="s">
        <v>976</v>
      </c>
      <c r="B579" s="61">
        <v>571</v>
      </c>
      <c r="C579" s="232">
        <v>307.95999999999856</v>
      </c>
      <c r="D579" s="232">
        <v>429.75000000000324</v>
      </c>
      <c r="E579" s="232">
        <v>524.34999999999695</v>
      </c>
      <c r="F579" s="232">
        <v>590.34999999999968</v>
      </c>
      <c r="G579" s="232">
        <v>801.60000000000571</v>
      </c>
      <c r="H579" s="75"/>
    </row>
    <row r="580" spans="1:8" x14ac:dyDescent="0.2">
      <c r="A580" s="76" t="s">
        <v>977</v>
      </c>
      <c r="B580" s="61">
        <v>572</v>
      </c>
      <c r="C580" s="232">
        <v>308.35999999999854</v>
      </c>
      <c r="D580" s="232">
        <v>430.30000000000325</v>
      </c>
      <c r="E580" s="232">
        <v>525.049999999997</v>
      </c>
      <c r="F580" s="232">
        <v>591.14999999999964</v>
      </c>
      <c r="G580" s="232">
        <v>802.70000000000573</v>
      </c>
      <c r="H580" s="75"/>
    </row>
    <row r="581" spans="1:8" x14ac:dyDescent="0.2">
      <c r="A581" s="76" t="s">
        <v>978</v>
      </c>
      <c r="B581" s="61">
        <v>573</v>
      </c>
      <c r="C581" s="232">
        <v>308.75999999999851</v>
      </c>
      <c r="D581" s="232">
        <v>430.85000000000326</v>
      </c>
      <c r="E581" s="232">
        <v>525.74999999999704</v>
      </c>
      <c r="F581" s="232">
        <v>591.94999999999959</v>
      </c>
      <c r="G581" s="232">
        <v>803.80000000000575</v>
      </c>
      <c r="H581" s="75"/>
    </row>
    <row r="582" spans="1:8" x14ac:dyDescent="0.2">
      <c r="A582" s="76" t="s">
        <v>979</v>
      </c>
      <c r="B582" s="61">
        <v>574</v>
      </c>
      <c r="C582" s="232">
        <v>309.15999999999849</v>
      </c>
      <c r="D582" s="232">
        <v>431.40000000000327</v>
      </c>
      <c r="E582" s="232">
        <v>526.44999999999709</v>
      </c>
      <c r="F582" s="232">
        <v>592.74999999999955</v>
      </c>
      <c r="G582" s="232">
        <v>804.90000000000578</v>
      </c>
      <c r="H582" s="75"/>
    </row>
    <row r="583" spans="1:8" x14ac:dyDescent="0.2">
      <c r="A583" s="76" t="s">
        <v>980</v>
      </c>
      <c r="B583" s="61">
        <v>575</v>
      </c>
      <c r="C583" s="232">
        <v>309.55999999999847</v>
      </c>
      <c r="D583" s="232">
        <v>431.95000000000329</v>
      </c>
      <c r="E583" s="232">
        <v>527.14999999999714</v>
      </c>
      <c r="F583" s="232">
        <v>593.5499999999995</v>
      </c>
      <c r="G583" s="232">
        <v>806.0000000000058</v>
      </c>
      <c r="H583" s="75"/>
    </row>
    <row r="584" spans="1:8" x14ac:dyDescent="0.2">
      <c r="A584" s="76" t="s">
        <v>981</v>
      </c>
      <c r="B584" s="61">
        <v>576</v>
      </c>
      <c r="C584" s="232">
        <v>309.95999999999844</v>
      </c>
      <c r="D584" s="232">
        <v>432.5000000000033</v>
      </c>
      <c r="E584" s="232">
        <v>527.84999999999718</v>
      </c>
      <c r="F584" s="232">
        <v>594.34999999999945</v>
      </c>
      <c r="G584" s="232">
        <v>807.10000000000582</v>
      </c>
      <c r="H584" s="75"/>
    </row>
    <row r="585" spans="1:8" x14ac:dyDescent="0.2">
      <c r="A585" s="76" t="s">
        <v>982</v>
      </c>
      <c r="B585" s="61">
        <v>577</v>
      </c>
      <c r="C585" s="232">
        <v>310.35999999999842</v>
      </c>
      <c r="D585" s="232">
        <v>433.05000000000331</v>
      </c>
      <c r="E585" s="232">
        <v>528.54999999999723</v>
      </c>
      <c r="F585" s="232">
        <v>595.14999999999941</v>
      </c>
      <c r="G585" s="232">
        <v>808.20000000000584</v>
      </c>
      <c r="H585" s="75"/>
    </row>
    <row r="586" spans="1:8" x14ac:dyDescent="0.2">
      <c r="A586" s="76" t="s">
        <v>983</v>
      </c>
      <c r="B586" s="61">
        <v>578</v>
      </c>
      <c r="C586" s="232">
        <v>310.7599999999984</v>
      </c>
      <c r="D586" s="232">
        <v>433.60000000000332</v>
      </c>
      <c r="E586" s="232">
        <v>529.24999999999727</v>
      </c>
      <c r="F586" s="232">
        <v>595.94999999999936</v>
      </c>
      <c r="G586" s="232">
        <v>809.30000000000587</v>
      </c>
      <c r="H586" s="75"/>
    </row>
    <row r="587" spans="1:8" x14ac:dyDescent="0.2">
      <c r="A587" s="76" t="s">
        <v>984</v>
      </c>
      <c r="B587" s="61">
        <v>579</v>
      </c>
      <c r="C587" s="232">
        <v>311.15999999999838</v>
      </c>
      <c r="D587" s="232">
        <v>434.15000000000333</v>
      </c>
      <c r="E587" s="232">
        <v>529.94999999999732</v>
      </c>
      <c r="F587" s="232">
        <v>596.74999999999932</v>
      </c>
      <c r="G587" s="232">
        <v>810.40000000000589</v>
      </c>
      <c r="H587" s="75"/>
    </row>
    <row r="588" spans="1:8" x14ac:dyDescent="0.2">
      <c r="A588" s="76" t="s">
        <v>985</v>
      </c>
      <c r="B588" s="61">
        <v>580</v>
      </c>
      <c r="C588" s="232">
        <v>311.55999999999835</v>
      </c>
      <c r="D588" s="232">
        <v>434.70000000000334</v>
      </c>
      <c r="E588" s="232">
        <v>530.64999999999736</v>
      </c>
      <c r="F588" s="232">
        <v>597.54999999999927</v>
      </c>
      <c r="G588" s="232">
        <v>811.50000000000591</v>
      </c>
      <c r="H588" s="75"/>
    </row>
    <row r="589" spans="1:8" x14ac:dyDescent="0.2">
      <c r="A589" s="76" t="s">
        <v>986</v>
      </c>
      <c r="B589" s="61">
        <v>581</v>
      </c>
      <c r="C589" s="232">
        <v>311.95999999999833</v>
      </c>
      <c r="D589" s="232">
        <v>435.25000000000335</v>
      </c>
      <c r="E589" s="232">
        <v>531.34999999999741</v>
      </c>
      <c r="F589" s="232">
        <v>598.34999999999923</v>
      </c>
      <c r="G589" s="232">
        <v>812.60000000000593</v>
      </c>
      <c r="H589" s="75"/>
    </row>
    <row r="590" spans="1:8" x14ac:dyDescent="0.2">
      <c r="A590" s="76" t="s">
        <v>987</v>
      </c>
      <c r="B590" s="61">
        <v>582</v>
      </c>
      <c r="C590" s="232">
        <v>312.35999999999831</v>
      </c>
      <c r="D590" s="232">
        <v>435.80000000000337</v>
      </c>
      <c r="E590" s="232">
        <v>532.04999999999745</v>
      </c>
      <c r="F590" s="232">
        <v>599.14999999999918</v>
      </c>
      <c r="G590" s="232">
        <v>813.70000000000596</v>
      </c>
      <c r="H590" s="75"/>
    </row>
    <row r="591" spans="1:8" x14ac:dyDescent="0.2">
      <c r="A591" s="76" t="s">
        <v>988</v>
      </c>
      <c r="B591" s="61">
        <v>583</v>
      </c>
      <c r="C591" s="232">
        <v>312.75999999999829</v>
      </c>
      <c r="D591" s="232">
        <v>436.35000000000338</v>
      </c>
      <c r="E591" s="232">
        <v>532.7499999999975</v>
      </c>
      <c r="F591" s="232">
        <v>599.94999999999914</v>
      </c>
      <c r="G591" s="232">
        <v>814.80000000000598</v>
      </c>
      <c r="H591" s="75"/>
    </row>
    <row r="592" spans="1:8" x14ac:dyDescent="0.2">
      <c r="A592" s="76" t="s">
        <v>989</v>
      </c>
      <c r="B592" s="61">
        <v>584</v>
      </c>
      <c r="C592" s="232">
        <v>313.15999999999826</v>
      </c>
      <c r="D592" s="232">
        <v>436.90000000000339</v>
      </c>
      <c r="E592" s="232">
        <v>533.44999999999754</v>
      </c>
      <c r="F592" s="232">
        <v>600.74999999999909</v>
      </c>
      <c r="G592" s="232">
        <v>815.900000000006</v>
      </c>
      <c r="H592" s="75"/>
    </row>
    <row r="593" spans="1:8" x14ac:dyDescent="0.2">
      <c r="A593" s="76" t="s">
        <v>990</v>
      </c>
      <c r="B593" s="61">
        <v>585</v>
      </c>
      <c r="C593" s="232">
        <v>313.55999999999824</v>
      </c>
      <c r="D593" s="232">
        <v>437.4500000000034</v>
      </c>
      <c r="E593" s="232">
        <v>534.14999999999759</v>
      </c>
      <c r="F593" s="232">
        <v>601.54999999999905</v>
      </c>
      <c r="G593" s="232">
        <v>817.00000000000603</v>
      </c>
      <c r="H593" s="75"/>
    </row>
    <row r="594" spans="1:8" x14ac:dyDescent="0.2">
      <c r="A594" s="76" t="s">
        <v>991</v>
      </c>
      <c r="B594" s="61">
        <v>586</v>
      </c>
      <c r="C594" s="232">
        <v>313.95999999999822</v>
      </c>
      <c r="D594" s="232">
        <v>438.00000000000341</v>
      </c>
      <c r="E594" s="232">
        <v>534.84999999999764</v>
      </c>
      <c r="F594" s="232">
        <v>602.349999999999</v>
      </c>
      <c r="G594" s="232">
        <v>818.10000000000605</v>
      </c>
      <c r="H594" s="75"/>
    </row>
    <row r="595" spans="1:8" x14ac:dyDescent="0.2">
      <c r="A595" s="76" t="s">
        <v>992</v>
      </c>
      <c r="B595" s="61">
        <v>587</v>
      </c>
      <c r="C595" s="232">
        <v>314.35999999999819</v>
      </c>
      <c r="D595" s="232">
        <v>438.55000000000342</v>
      </c>
      <c r="E595" s="232">
        <v>535.54999999999768</v>
      </c>
      <c r="F595" s="232">
        <v>603.14999999999895</v>
      </c>
      <c r="G595" s="232">
        <v>819.20000000000607</v>
      </c>
      <c r="H595" s="75"/>
    </row>
    <row r="596" spans="1:8" x14ac:dyDescent="0.2">
      <c r="A596" s="76" t="s">
        <v>993</v>
      </c>
      <c r="B596" s="61">
        <v>588</v>
      </c>
      <c r="C596" s="232">
        <v>314.75999999999817</v>
      </c>
      <c r="D596" s="232">
        <v>439.10000000000343</v>
      </c>
      <c r="E596" s="232">
        <v>536.24999999999773</v>
      </c>
      <c r="F596" s="232">
        <v>603.94999999999891</v>
      </c>
      <c r="G596" s="232">
        <v>820.30000000000609</v>
      </c>
      <c r="H596" s="75"/>
    </row>
    <row r="597" spans="1:8" x14ac:dyDescent="0.2">
      <c r="A597" s="76" t="s">
        <v>994</v>
      </c>
      <c r="B597" s="61">
        <v>589</v>
      </c>
      <c r="C597" s="232">
        <v>315.15999999999815</v>
      </c>
      <c r="D597" s="232">
        <v>439.65000000000344</v>
      </c>
      <c r="E597" s="232">
        <v>536.94999999999777</v>
      </c>
      <c r="F597" s="232">
        <v>604.74999999999886</v>
      </c>
      <c r="G597" s="232">
        <v>821.40000000000612</v>
      </c>
      <c r="H597" s="75"/>
    </row>
    <row r="598" spans="1:8" x14ac:dyDescent="0.2">
      <c r="A598" s="76" t="s">
        <v>995</v>
      </c>
      <c r="B598" s="61">
        <v>590</v>
      </c>
      <c r="C598" s="232">
        <v>315.55999999999813</v>
      </c>
      <c r="D598" s="232">
        <v>440.20000000000346</v>
      </c>
      <c r="E598" s="232">
        <v>537.64999999999782</v>
      </c>
      <c r="F598" s="232">
        <v>605.54999999999882</v>
      </c>
      <c r="G598" s="232">
        <v>822.50000000000614</v>
      </c>
      <c r="H598" s="75"/>
    </row>
    <row r="599" spans="1:8" x14ac:dyDescent="0.2">
      <c r="A599" s="76" t="s">
        <v>996</v>
      </c>
      <c r="B599" s="61">
        <v>591</v>
      </c>
      <c r="C599" s="232">
        <v>315.9599999999981</v>
      </c>
      <c r="D599" s="232">
        <v>440.75000000000347</v>
      </c>
      <c r="E599" s="232">
        <v>538.34999999999786</v>
      </c>
      <c r="F599" s="232">
        <v>606.34999999999877</v>
      </c>
      <c r="G599" s="232">
        <v>823.60000000000616</v>
      </c>
      <c r="H599" s="75"/>
    </row>
    <row r="600" spans="1:8" x14ac:dyDescent="0.2">
      <c r="A600" s="76" t="s">
        <v>997</v>
      </c>
      <c r="B600" s="61">
        <v>592</v>
      </c>
      <c r="C600" s="232">
        <v>316.35999999999808</v>
      </c>
      <c r="D600" s="232">
        <v>441.30000000000348</v>
      </c>
      <c r="E600" s="232">
        <v>539.04999999999791</v>
      </c>
      <c r="F600" s="232">
        <v>607.14999999999873</v>
      </c>
      <c r="G600" s="232">
        <v>824.70000000000618</v>
      </c>
      <c r="H600" s="75"/>
    </row>
    <row r="601" spans="1:8" x14ac:dyDescent="0.2">
      <c r="A601" s="76" t="s">
        <v>998</v>
      </c>
      <c r="B601" s="61">
        <v>593</v>
      </c>
      <c r="C601" s="232">
        <v>316.75999999999806</v>
      </c>
      <c r="D601" s="232">
        <v>441.85000000000349</v>
      </c>
      <c r="E601" s="232">
        <v>539.74999999999795</v>
      </c>
      <c r="F601" s="232">
        <v>607.94999999999868</v>
      </c>
      <c r="G601" s="232">
        <v>825.80000000000621</v>
      </c>
      <c r="H601" s="75"/>
    </row>
    <row r="602" spans="1:8" x14ac:dyDescent="0.2">
      <c r="A602" s="76" t="s">
        <v>999</v>
      </c>
      <c r="B602" s="61">
        <v>594</v>
      </c>
      <c r="C602" s="232">
        <v>317.15999999999804</v>
      </c>
      <c r="D602" s="232">
        <v>442.4000000000035</v>
      </c>
      <c r="E602" s="232">
        <v>540.449999999998</v>
      </c>
      <c r="F602" s="232">
        <v>608.74999999999864</v>
      </c>
      <c r="G602" s="232">
        <v>826.90000000000623</v>
      </c>
      <c r="H602" s="75"/>
    </row>
    <row r="603" spans="1:8" x14ac:dyDescent="0.2">
      <c r="A603" s="76" t="s">
        <v>1000</v>
      </c>
      <c r="B603" s="61">
        <v>595</v>
      </c>
      <c r="C603" s="232">
        <v>317.55999999999801</v>
      </c>
      <c r="D603" s="232">
        <v>442.95000000000351</v>
      </c>
      <c r="E603" s="232">
        <v>541.14999999999804</v>
      </c>
      <c r="F603" s="232">
        <v>609.54999999999859</v>
      </c>
      <c r="G603" s="232">
        <v>828.00000000000625</v>
      </c>
      <c r="H603" s="75"/>
    </row>
    <row r="604" spans="1:8" x14ac:dyDescent="0.2">
      <c r="A604" s="76" t="s">
        <v>1001</v>
      </c>
      <c r="B604" s="61">
        <v>596</v>
      </c>
      <c r="C604" s="232">
        <v>317.95999999999799</v>
      </c>
      <c r="D604" s="232">
        <v>443.50000000000352</v>
      </c>
      <c r="E604" s="232">
        <v>541.84999999999809</v>
      </c>
      <c r="F604" s="232">
        <v>610.34999999999854</v>
      </c>
      <c r="G604" s="232">
        <v>829.10000000000628</v>
      </c>
      <c r="H604" s="75"/>
    </row>
    <row r="605" spans="1:8" x14ac:dyDescent="0.2">
      <c r="A605" s="76" t="s">
        <v>1002</v>
      </c>
      <c r="B605" s="61">
        <v>597</v>
      </c>
      <c r="C605" s="232">
        <v>318.35999999999797</v>
      </c>
      <c r="D605" s="232">
        <v>444.05000000000354</v>
      </c>
      <c r="E605" s="232">
        <v>542.54999999999814</v>
      </c>
      <c r="F605" s="232">
        <v>611.1499999999985</v>
      </c>
      <c r="G605" s="232">
        <v>830.2000000000063</v>
      </c>
      <c r="H605" s="75"/>
    </row>
    <row r="606" spans="1:8" x14ac:dyDescent="0.2">
      <c r="A606" s="76" t="s">
        <v>1003</v>
      </c>
      <c r="B606" s="61">
        <v>598</v>
      </c>
      <c r="C606" s="232">
        <v>318.75999999999794</v>
      </c>
      <c r="D606" s="232">
        <v>444.60000000000355</v>
      </c>
      <c r="E606" s="232">
        <v>543.24999999999818</v>
      </c>
      <c r="F606" s="232">
        <v>611.94999999999845</v>
      </c>
      <c r="G606" s="232">
        <v>831.30000000000632</v>
      </c>
      <c r="H606" s="75"/>
    </row>
    <row r="607" spans="1:8" x14ac:dyDescent="0.2">
      <c r="A607" s="76" t="s">
        <v>1004</v>
      </c>
      <c r="B607" s="61">
        <v>599</v>
      </c>
      <c r="C607" s="232">
        <v>319.15999999999792</v>
      </c>
      <c r="D607" s="232">
        <v>445.15000000000356</v>
      </c>
      <c r="E607" s="232">
        <v>543.94999999999823</v>
      </c>
      <c r="F607" s="232">
        <v>612.74999999999841</v>
      </c>
      <c r="G607" s="232">
        <v>832.40000000000634</v>
      </c>
      <c r="H607" s="75"/>
    </row>
    <row r="608" spans="1:8" x14ac:dyDescent="0.2">
      <c r="A608" s="76" t="s">
        <v>1005</v>
      </c>
      <c r="B608" s="61">
        <v>600</v>
      </c>
      <c r="C608" s="232">
        <v>319.5599999999979</v>
      </c>
      <c r="D608" s="232">
        <v>445.70000000000357</v>
      </c>
      <c r="E608" s="232">
        <v>544.64999999999827</v>
      </c>
      <c r="F608" s="232">
        <v>613.54999999999836</v>
      </c>
      <c r="G608" s="232">
        <v>833.50000000000637</v>
      </c>
      <c r="H608" s="75"/>
    </row>
    <row r="609" spans="1:8" x14ac:dyDescent="0.2">
      <c r="A609" s="76" t="s">
        <v>1006</v>
      </c>
      <c r="B609" s="61">
        <v>601</v>
      </c>
      <c r="C609" s="232">
        <v>319.95999999999788</v>
      </c>
      <c r="D609" s="232">
        <v>446.25000000000358</v>
      </c>
      <c r="E609" s="232">
        <v>545.34999999999832</v>
      </c>
      <c r="F609" s="232">
        <v>614.34999999999832</v>
      </c>
      <c r="G609" s="232">
        <v>834.60000000000639</v>
      </c>
      <c r="H609" s="75"/>
    </row>
    <row r="610" spans="1:8" x14ac:dyDescent="0.2">
      <c r="A610" s="76" t="s">
        <v>1007</v>
      </c>
      <c r="B610" s="61">
        <v>602</v>
      </c>
      <c r="C610" s="232">
        <v>320.35999999999785</v>
      </c>
      <c r="D610" s="232">
        <v>446.80000000000359</v>
      </c>
      <c r="E610" s="232">
        <v>546.04999999999836</v>
      </c>
      <c r="F610" s="232">
        <v>615.14999999999827</v>
      </c>
      <c r="G610" s="232">
        <v>835.70000000000641</v>
      </c>
      <c r="H610" s="75"/>
    </row>
    <row r="611" spans="1:8" x14ac:dyDescent="0.2">
      <c r="A611" s="76" t="s">
        <v>1008</v>
      </c>
      <c r="B611" s="61">
        <v>603</v>
      </c>
      <c r="C611" s="232">
        <v>320.75999999999783</v>
      </c>
      <c r="D611" s="232">
        <v>447.3500000000036</v>
      </c>
      <c r="E611" s="232">
        <v>546.74999999999841</v>
      </c>
      <c r="F611" s="232">
        <v>615.94999999999823</v>
      </c>
      <c r="G611" s="232">
        <v>836.80000000000643</v>
      </c>
      <c r="H611" s="75"/>
    </row>
    <row r="612" spans="1:8" x14ac:dyDescent="0.2">
      <c r="A612" s="76" t="s">
        <v>1009</v>
      </c>
      <c r="B612" s="61">
        <v>604</v>
      </c>
      <c r="C612" s="232">
        <v>321.15999999999781</v>
      </c>
      <c r="D612" s="232">
        <v>447.90000000000362</v>
      </c>
      <c r="E612" s="232">
        <v>547.44999999999845</v>
      </c>
      <c r="F612" s="232">
        <v>616.74999999999818</v>
      </c>
      <c r="G612" s="232">
        <v>837.90000000000646</v>
      </c>
      <c r="H612" s="75"/>
    </row>
    <row r="613" spans="1:8" x14ac:dyDescent="0.2">
      <c r="A613" s="76" t="s">
        <v>1010</v>
      </c>
      <c r="B613" s="61">
        <v>605</v>
      </c>
      <c r="C613" s="232">
        <v>321.55999999999779</v>
      </c>
      <c r="D613" s="232">
        <v>448.45000000000363</v>
      </c>
      <c r="E613" s="232">
        <v>548.1499999999985</v>
      </c>
      <c r="F613" s="232">
        <v>617.54999999999814</v>
      </c>
      <c r="G613" s="232">
        <v>839.00000000000648</v>
      </c>
      <c r="H613" s="75"/>
    </row>
    <row r="614" spans="1:8" x14ac:dyDescent="0.2">
      <c r="A614" s="76" t="s">
        <v>1011</v>
      </c>
      <c r="B614" s="61">
        <v>606</v>
      </c>
      <c r="C614" s="232">
        <v>321.95999999999776</v>
      </c>
      <c r="D614" s="232">
        <v>449.00000000000364</v>
      </c>
      <c r="E614" s="232">
        <v>548.84999999999854</v>
      </c>
      <c r="F614" s="232">
        <v>618.34999999999809</v>
      </c>
      <c r="G614" s="232">
        <v>840.1000000000065</v>
      </c>
      <c r="H614" s="75"/>
    </row>
    <row r="615" spans="1:8" x14ac:dyDescent="0.2">
      <c r="A615" s="76" t="s">
        <v>1012</v>
      </c>
      <c r="B615" s="61">
        <v>607</v>
      </c>
      <c r="C615" s="232">
        <v>322.35999999999774</v>
      </c>
      <c r="D615" s="232">
        <v>449.55000000000365</v>
      </c>
      <c r="E615" s="232">
        <v>549.54999999999859</v>
      </c>
      <c r="F615" s="232">
        <v>619.14999999999804</v>
      </c>
      <c r="G615" s="232">
        <v>841.20000000000653</v>
      </c>
      <c r="H615" s="75"/>
    </row>
    <row r="616" spans="1:8" x14ac:dyDescent="0.2">
      <c r="A616" s="76" t="s">
        <v>1013</v>
      </c>
      <c r="B616" s="61">
        <v>608</v>
      </c>
      <c r="C616" s="232">
        <v>322.75999999999772</v>
      </c>
      <c r="D616" s="232">
        <v>450.10000000000366</v>
      </c>
      <c r="E616" s="232">
        <v>550.24999999999864</v>
      </c>
      <c r="F616" s="232">
        <v>619.949999999998</v>
      </c>
      <c r="G616" s="232">
        <v>842.30000000000655</v>
      </c>
      <c r="H616" s="75"/>
    </row>
    <row r="617" spans="1:8" x14ac:dyDescent="0.2">
      <c r="A617" s="76" t="s">
        <v>1014</v>
      </c>
      <c r="B617" s="61">
        <v>609</v>
      </c>
      <c r="C617" s="232">
        <v>323.15999999999769</v>
      </c>
      <c r="D617" s="232">
        <v>450.65000000000367</v>
      </c>
      <c r="E617" s="232">
        <v>550.94999999999868</v>
      </c>
      <c r="F617" s="232">
        <v>620.74999999999795</v>
      </c>
      <c r="G617" s="232">
        <v>843.40000000000657</v>
      </c>
      <c r="H617" s="75"/>
    </row>
    <row r="618" spans="1:8" x14ac:dyDescent="0.2">
      <c r="A618" s="76" t="s">
        <v>1015</v>
      </c>
      <c r="B618" s="61">
        <v>610</v>
      </c>
      <c r="C618" s="232">
        <v>323.55999999999767</v>
      </c>
      <c r="D618" s="232">
        <v>451.20000000000368</v>
      </c>
      <c r="E618" s="232">
        <v>551.64999999999873</v>
      </c>
      <c r="F618" s="232">
        <v>621.54999999999791</v>
      </c>
      <c r="G618" s="232">
        <v>844.50000000000659</v>
      </c>
      <c r="H618" s="75"/>
    </row>
    <row r="619" spans="1:8" x14ac:dyDescent="0.2">
      <c r="A619" s="76" t="s">
        <v>1016</v>
      </c>
      <c r="B619" s="61">
        <v>611</v>
      </c>
      <c r="C619" s="232">
        <v>323.95999999999765</v>
      </c>
      <c r="D619" s="232">
        <v>451.75000000000369</v>
      </c>
      <c r="E619" s="232">
        <v>552.34999999999877</v>
      </c>
      <c r="F619" s="232">
        <v>622.34999999999786</v>
      </c>
      <c r="G619" s="232">
        <v>845.60000000000662</v>
      </c>
      <c r="H619" s="75"/>
    </row>
    <row r="620" spans="1:8" x14ac:dyDescent="0.2">
      <c r="A620" s="76" t="s">
        <v>1017</v>
      </c>
      <c r="B620" s="61">
        <v>612</v>
      </c>
      <c r="C620" s="232">
        <v>324.35999999999763</v>
      </c>
      <c r="D620" s="232">
        <v>452.30000000000371</v>
      </c>
      <c r="E620" s="232">
        <v>553.04999999999882</v>
      </c>
      <c r="F620" s="232">
        <v>623.14999999999782</v>
      </c>
      <c r="G620" s="232">
        <v>846.70000000000664</v>
      </c>
      <c r="H620" s="75"/>
    </row>
    <row r="621" spans="1:8" x14ac:dyDescent="0.2">
      <c r="A621" s="76" t="s">
        <v>1018</v>
      </c>
      <c r="B621" s="61">
        <v>613</v>
      </c>
      <c r="C621" s="232">
        <v>324.7599999999976</v>
      </c>
      <c r="D621" s="232">
        <v>452.85000000000372</v>
      </c>
      <c r="E621" s="232">
        <v>553.74999999999886</v>
      </c>
      <c r="F621" s="232">
        <v>623.94999999999777</v>
      </c>
      <c r="G621" s="232">
        <v>847.80000000000666</v>
      </c>
      <c r="H621" s="75"/>
    </row>
    <row r="622" spans="1:8" x14ac:dyDescent="0.2">
      <c r="A622" s="76" t="s">
        <v>1019</v>
      </c>
      <c r="B622" s="61">
        <v>614</v>
      </c>
      <c r="C622" s="232">
        <v>325.15999999999758</v>
      </c>
      <c r="D622" s="232">
        <v>453.40000000000373</v>
      </c>
      <c r="E622" s="232">
        <v>554.44999999999891</v>
      </c>
      <c r="F622" s="232">
        <v>624.74999999999773</v>
      </c>
      <c r="G622" s="232">
        <v>848.90000000000668</v>
      </c>
      <c r="H622" s="75"/>
    </row>
    <row r="623" spans="1:8" x14ac:dyDescent="0.2">
      <c r="A623" s="76" t="s">
        <v>1020</v>
      </c>
      <c r="B623" s="61">
        <v>615</v>
      </c>
      <c r="C623" s="232">
        <v>325.55999999999756</v>
      </c>
      <c r="D623" s="232">
        <v>453.95000000000374</v>
      </c>
      <c r="E623" s="232">
        <v>555.14999999999895</v>
      </c>
      <c r="F623" s="232">
        <v>625.54999999999768</v>
      </c>
      <c r="G623" s="232">
        <v>850.00000000000671</v>
      </c>
      <c r="H623" s="75"/>
    </row>
    <row r="624" spans="1:8" x14ac:dyDescent="0.2">
      <c r="A624" s="76" t="s">
        <v>1021</v>
      </c>
      <c r="B624" s="61">
        <v>616</v>
      </c>
      <c r="C624" s="232">
        <v>325.95999999999754</v>
      </c>
      <c r="D624" s="232">
        <v>454.50000000000375</v>
      </c>
      <c r="E624" s="232">
        <v>555.849999999999</v>
      </c>
      <c r="F624" s="232">
        <v>626.34999999999764</v>
      </c>
      <c r="G624" s="232">
        <v>851.10000000000673</v>
      </c>
      <c r="H624" s="75"/>
    </row>
    <row r="625" spans="1:8" x14ac:dyDescent="0.2">
      <c r="A625" s="76" t="s">
        <v>1022</v>
      </c>
      <c r="B625" s="61">
        <v>617</v>
      </c>
      <c r="C625" s="232">
        <v>326.35999999999751</v>
      </c>
      <c r="D625" s="232">
        <v>455.05000000000376</v>
      </c>
      <c r="E625" s="232">
        <v>556.54999999999905</v>
      </c>
      <c r="F625" s="232">
        <v>627.14999999999759</v>
      </c>
      <c r="G625" s="232">
        <v>852.20000000000675</v>
      </c>
      <c r="H625" s="75"/>
    </row>
    <row r="626" spans="1:8" x14ac:dyDescent="0.2">
      <c r="A626" s="76" t="s">
        <v>1023</v>
      </c>
      <c r="B626" s="61">
        <v>618</v>
      </c>
      <c r="C626" s="232">
        <v>326.75999999999749</v>
      </c>
      <c r="D626" s="232">
        <v>455.60000000000377</v>
      </c>
      <c r="E626" s="232">
        <v>557.24999999999909</v>
      </c>
      <c r="F626" s="232">
        <v>627.94999999999754</v>
      </c>
      <c r="G626" s="232">
        <v>853.30000000000678</v>
      </c>
      <c r="H626" s="75"/>
    </row>
    <row r="627" spans="1:8" x14ac:dyDescent="0.2">
      <c r="A627" s="76" t="s">
        <v>1024</v>
      </c>
      <c r="B627" s="61">
        <v>619</v>
      </c>
      <c r="C627" s="232">
        <v>327.15999999999747</v>
      </c>
      <c r="D627" s="232">
        <v>456.15000000000379</v>
      </c>
      <c r="E627" s="232">
        <v>557.94999999999914</v>
      </c>
      <c r="F627" s="232">
        <v>628.7499999999975</v>
      </c>
      <c r="G627" s="232">
        <v>854.4000000000068</v>
      </c>
      <c r="H627" s="75"/>
    </row>
    <row r="628" spans="1:8" x14ac:dyDescent="0.2">
      <c r="A628" s="76" t="s">
        <v>1025</v>
      </c>
      <c r="B628" s="61">
        <v>620</v>
      </c>
      <c r="C628" s="232">
        <v>327.55999999999744</v>
      </c>
      <c r="D628" s="232">
        <v>456.7000000000038</v>
      </c>
      <c r="E628" s="232">
        <v>558.64999999999918</v>
      </c>
      <c r="F628" s="232">
        <v>629.54999999999745</v>
      </c>
      <c r="G628" s="232">
        <v>855.50000000000682</v>
      </c>
      <c r="H628" s="75"/>
    </row>
    <row r="629" spans="1:8" x14ac:dyDescent="0.2">
      <c r="A629" s="76" t="s">
        <v>1026</v>
      </c>
      <c r="B629" s="61">
        <v>621</v>
      </c>
      <c r="C629" s="232">
        <v>327.95999999999742</v>
      </c>
      <c r="D629" s="232">
        <v>457.25000000000381</v>
      </c>
      <c r="E629" s="232">
        <v>559.34999999999923</v>
      </c>
      <c r="F629" s="232">
        <v>630.34999999999741</v>
      </c>
      <c r="G629" s="232">
        <v>856.60000000000684</v>
      </c>
      <c r="H629" s="75"/>
    </row>
    <row r="630" spans="1:8" x14ac:dyDescent="0.2">
      <c r="A630" s="76" t="s">
        <v>1027</v>
      </c>
      <c r="B630" s="61">
        <v>622</v>
      </c>
      <c r="C630" s="232">
        <v>328.3599999999974</v>
      </c>
      <c r="D630" s="232">
        <v>457.80000000000382</v>
      </c>
      <c r="E630" s="232">
        <v>560.04999999999927</v>
      </c>
      <c r="F630" s="232">
        <v>631.14999999999736</v>
      </c>
      <c r="G630" s="232">
        <v>857.70000000000687</v>
      </c>
      <c r="H630" s="75"/>
    </row>
    <row r="631" spans="1:8" x14ac:dyDescent="0.2">
      <c r="A631" s="76" t="s">
        <v>1028</v>
      </c>
      <c r="B631" s="61">
        <v>623</v>
      </c>
      <c r="C631" s="232">
        <v>328.75999999999738</v>
      </c>
      <c r="D631" s="232">
        <v>458.35000000000383</v>
      </c>
      <c r="E631" s="232">
        <v>560.74999999999932</v>
      </c>
      <c r="F631" s="232">
        <v>631.94999999999732</v>
      </c>
      <c r="G631" s="232">
        <v>858.80000000000689</v>
      </c>
      <c r="H631" s="75"/>
    </row>
    <row r="632" spans="1:8" x14ac:dyDescent="0.2">
      <c r="A632" s="76" t="s">
        <v>1029</v>
      </c>
      <c r="B632" s="61">
        <v>624</v>
      </c>
      <c r="C632" s="232">
        <v>329.15999999999735</v>
      </c>
      <c r="D632" s="232">
        <v>458.90000000000384</v>
      </c>
      <c r="E632" s="232">
        <v>561.44999999999936</v>
      </c>
      <c r="F632" s="232">
        <v>632.74999999999727</v>
      </c>
      <c r="G632" s="232">
        <v>859.90000000000691</v>
      </c>
      <c r="H632" s="75"/>
    </row>
    <row r="633" spans="1:8" x14ac:dyDescent="0.2">
      <c r="A633" s="76" t="s">
        <v>1030</v>
      </c>
      <c r="B633" s="61">
        <v>625</v>
      </c>
      <c r="C633" s="232">
        <v>329.55999999999733</v>
      </c>
      <c r="D633" s="232">
        <v>459.45000000000385</v>
      </c>
      <c r="E633" s="232">
        <v>562.14999999999941</v>
      </c>
      <c r="F633" s="232">
        <v>633.54999999999723</v>
      </c>
      <c r="G633" s="232">
        <v>861.00000000000693</v>
      </c>
      <c r="H633" s="75"/>
    </row>
    <row r="634" spans="1:8" x14ac:dyDescent="0.2">
      <c r="A634" s="76" t="s">
        <v>1031</v>
      </c>
      <c r="B634" s="61">
        <v>626</v>
      </c>
      <c r="C634" s="232">
        <v>329.95999999999731</v>
      </c>
      <c r="D634" s="232">
        <v>460.00000000000387</v>
      </c>
      <c r="E634" s="232">
        <v>562.84999999999945</v>
      </c>
      <c r="F634" s="232">
        <v>634.34999999999718</v>
      </c>
      <c r="G634" s="232">
        <v>862.10000000000696</v>
      </c>
      <c r="H634" s="75"/>
    </row>
    <row r="635" spans="1:8" x14ac:dyDescent="0.2">
      <c r="A635" s="76" t="s">
        <v>1032</v>
      </c>
      <c r="B635" s="61">
        <v>627</v>
      </c>
      <c r="C635" s="232">
        <v>330.35999999999729</v>
      </c>
      <c r="D635" s="232">
        <v>460.55000000000388</v>
      </c>
      <c r="E635" s="232">
        <v>563.5499999999995</v>
      </c>
      <c r="F635" s="232">
        <v>635.14999999999714</v>
      </c>
      <c r="G635" s="232">
        <v>863.20000000000698</v>
      </c>
      <c r="H635" s="75"/>
    </row>
    <row r="636" spans="1:8" x14ac:dyDescent="0.2">
      <c r="A636" s="76" t="s">
        <v>1033</v>
      </c>
      <c r="B636" s="61">
        <v>628</v>
      </c>
      <c r="C636" s="232">
        <v>330.75999999999726</v>
      </c>
      <c r="D636" s="232">
        <v>461.10000000000389</v>
      </c>
      <c r="E636" s="232">
        <v>564.24999999999955</v>
      </c>
      <c r="F636" s="232">
        <v>635.94999999999709</v>
      </c>
      <c r="G636" s="232">
        <v>864.300000000007</v>
      </c>
      <c r="H636" s="75"/>
    </row>
    <row r="637" spans="1:8" x14ac:dyDescent="0.2">
      <c r="A637" s="76" t="s">
        <v>1034</v>
      </c>
      <c r="B637" s="61">
        <v>629</v>
      </c>
      <c r="C637" s="232">
        <v>331.15999999999724</v>
      </c>
      <c r="D637" s="232">
        <v>461.6500000000039</v>
      </c>
      <c r="E637" s="232">
        <v>564.94999999999959</v>
      </c>
      <c r="F637" s="232">
        <v>636.74999999999704</v>
      </c>
      <c r="G637" s="232">
        <v>865.40000000000703</v>
      </c>
      <c r="H637" s="75"/>
    </row>
    <row r="638" spans="1:8" x14ac:dyDescent="0.2">
      <c r="A638" s="76" t="s">
        <v>1035</v>
      </c>
      <c r="B638" s="61">
        <v>630</v>
      </c>
      <c r="C638" s="232">
        <v>331.55999999999722</v>
      </c>
      <c r="D638" s="232">
        <v>462.20000000000391</v>
      </c>
      <c r="E638" s="232">
        <v>565.64999999999964</v>
      </c>
      <c r="F638" s="232">
        <v>637.549999999997</v>
      </c>
      <c r="G638" s="232">
        <v>866.50000000000705</v>
      </c>
      <c r="H638" s="75"/>
    </row>
    <row r="639" spans="1:8" x14ac:dyDescent="0.2">
      <c r="A639" s="76" t="s">
        <v>1036</v>
      </c>
      <c r="B639" s="61">
        <v>631</v>
      </c>
      <c r="C639" s="232">
        <v>331.95999999999719</v>
      </c>
      <c r="D639" s="232">
        <v>462.75000000000392</v>
      </c>
      <c r="E639" s="232">
        <v>566.34999999999968</v>
      </c>
      <c r="F639" s="232">
        <v>638.34999999999695</v>
      </c>
      <c r="G639" s="232">
        <v>867.60000000000707</v>
      </c>
      <c r="H639" s="75"/>
    </row>
    <row r="640" spans="1:8" x14ac:dyDescent="0.2">
      <c r="A640" s="76" t="s">
        <v>1037</v>
      </c>
      <c r="B640" s="61">
        <v>632</v>
      </c>
      <c r="C640" s="232">
        <v>332.35999999999717</v>
      </c>
      <c r="D640" s="232">
        <v>463.30000000000393</v>
      </c>
      <c r="E640" s="232">
        <v>567.04999999999973</v>
      </c>
      <c r="F640" s="232">
        <v>639.14999999999691</v>
      </c>
      <c r="G640" s="232">
        <v>868.70000000000709</v>
      </c>
      <c r="H640" s="75"/>
    </row>
    <row r="641" spans="1:8" x14ac:dyDescent="0.2">
      <c r="A641" s="76" t="s">
        <v>1038</v>
      </c>
      <c r="B641" s="61">
        <v>633</v>
      </c>
      <c r="C641" s="232">
        <v>332.75999999999715</v>
      </c>
      <c r="D641" s="232">
        <v>463.85000000000394</v>
      </c>
      <c r="E641" s="232">
        <v>567.74999999999977</v>
      </c>
      <c r="F641" s="232">
        <v>639.94999999999686</v>
      </c>
      <c r="G641" s="232">
        <v>869.80000000000712</v>
      </c>
      <c r="H641" s="75"/>
    </row>
    <row r="642" spans="1:8" x14ac:dyDescent="0.2">
      <c r="A642" s="76" t="s">
        <v>1039</v>
      </c>
      <c r="B642" s="61">
        <v>634</v>
      </c>
      <c r="C642" s="232">
        <v>333.15999999999713</v>
      </c>
      <c r="D642" s="232">
        <v>464.40000000000396</v>
      </c>
      <c r="E642" s="232">
        <v>568.44999999999982</v>
      </c>
      <c r="F642" s="232">
        <v>640.74999999999682</v>
      </c>
      <c r="G642" s="232">
        <v>870.90000000000714</v>
      </c>
      <c r="H642" s="75"/>
    </row>
    <row r="643" spans="1:8" x14ac:dyDescent="0.2">
      <c r="A643" s="76" t="s">
        <v>1040</v>
      </c>
      <c r="B643" s="61">
        <v>635</v>
      </c>
      <c r="C643" s="232">
        <v>333.5599999999971</v>
      </c>
      <c r="D643" s="232">
        <v>464.95000000000397</v>
      </c>
      <c r="E643" s="232">
        <v>569.14999999999986</v>
      </c>
      <c r="F643" s="232">
        <v>641.54999999999677</v>
      </c>
      <c r="G643" s="232">
        <v>872.00000000000716</v>
      </c>
      <c r="H643" s="75"/>
    </row>
    <row r="644" spans="1:8" x14ac:dyDescent="0.2">
      <c r="A644" s="76" t="s">
        <v>1041</v>
      </c>
      <c r="B644" s="61">
        <v>636</v>
      </c>
      <c r="C644" s="232">
        <v>333.95999999999708</v>
      </c>
      <c r="D644" s="232">
        <v>465.50000000000398</v>
      </c>
      <c r="E644" s="232">
        <v>569.84999999999991</v>
      </c>
      <c r="F644" s="232">
        <v>642.34999999999673</v>
      </c>
      <c r="G644" s="232">
        <v>873.10000000000719</v>
      </c>
      <c r="H644" s="75"/>
    </row>
    <row r="645" spans="1:8" x14ac:dyDescent="0.2">
      <c r="A645" s="76" t="s">
        <v>1042</v>
      </c>
      <c r="B645" s="61">
        <v>637</v>
      </c>
      <c r="C645" s="232">
        <v>334.35999999999706</v>
      </c>
      <c r="D645" s="232">
        <v>466.05000000000399</v>
      </c>
      <c r="E645" s="232">
        <v>570.54999999999995</v>
      </c>
      <c r="F645" s="232">
        <v>643.14999999999668</v>
      </c>
      <c r="G645" s="232">
        <v>874.20000000000721</v>
      </c>
      <c r="H645" s="75"/>
    </row>
    <row r="646" spans="1:8" x14ac:dyDescent="0.2">
      <c r="A646" s="76" t="s">
        <v>1043</v>
      </c>
      <c r="B646" s="61">
        <v>638</v>
      </c>
      <c r="C646" s="232">
        <v>334.75999999999704</v>
      </c>
      <c r="D646" s="232">
        <v>466.600000000004</v>
      </c>
      <c r="E646" s="232">
        <v>571.25</v>
      </c>
      <c r="F646" s="232">
        <v>643.94999999999663</v>
      </c>
      <c r="G646" s="232">
        <v>875.30000000000723</v>
      </c>
      <c r="H646" s="75"/>
    </row>
    <row r="647" spans="1:8" x14ac:dyDescent="0.2">
      <c r="A647" s="76" t="s">
        <v>1044</v>
      </c>
      <c r="B647" s="61">
        <v>639</v>
      </c>
      <c r="C647" s="232">
        <v>335.15999999999701</v>
      </c>
      <c r="D647" s="232">
        <v>467.15000000000401</v>
      </c>
      <c r="E647" s="232">
        <v>571.95000000000005</v>
      </c>
      <c r="F647" s="232">
        <v>644.74999999999659</v>
      </c>
      <c r="G647" s="232">
        <v>876.40000000000725</v>
      </c>
      <c r="H647" s="75"/>
    </row>
    <row r="648" spans="1:8" x14ac:dyDescent="0.2">
      <c r="A648" s="76" t="s">
        <v>1045</v>
      </c>
      <c r="B648" s="61">
        <v>640</v>
      </c>
      <c r="C648" s="232">
        <v>335.55999999999699</v>
      </c>
      <c r="D648" s="232">
        <v>467.70000000000402</v>
      </c>
      <c r="E648" s="232">
        <v>572.65000000000009</v>
      </c>
      <c r="F648" s="232">
        <v>645.54999999999654</v>
      </c>
      <c r="G648" s="232">
        <v>877.50000000000728</v>
      </c>
      <c r="H648" s="75"/>
    </row>
    <row r="649" spans="1:8" x14ac:dyDescent="0.2">
      <c r="A649" s="76" t="s">
        <v>1046</v>
      </c>
      <c r="B649" s="61">
        <v>641</v>
      </c>
      <c r="C649" s="232">
        <v>335.95999999999697</v>
      </c>
      <c r="D649" s="232">
        <v>468.25000000000404</v>
      </c>
      <c r="E649" s="232">
        <v>573.35000000000014</v>
      </c>
      <c r="F649" s="232">
        <v>646.3499999999965</v>
      </c>
      <c r="G649" s="232">
        <v>878.6000000000073</v>
      </c>
      <c r="H649" s="75"/>
    </row>
    <row r="650" spans="1:8" x14ac:dyDescent="0.2">
      <c r="A650" s="76" t="s">
        <v>1047</v>
      </c>
      <c r="B650" s="61">
        <v>642</v>
      </c>
      <c r="C650" s="232">
        <v>336.35999999999694</v>
      </c>
      <c r="D650" s="232">
        <v>468.80000000000405</v>
      </c>
      <c r="E650" s="232">
        <v>574.05000000000018</v>
      </c>
      <c r="F650" s="232">
        <v>647.14999999999645</v>
      </c>
      <c r="G650" s="232">
        <v>879.70000000000732</v>
      </c>
      <c r="H650" s="75"/>
    </row>
    <row r="651" spans="1:8" x14ac:dyDescent="0.2">
      <c r="A651" s="76" t="s">
        <v>1048</v>
      </c>
      <c r="B651" s="61">
        <v>643</v>
      </c>
      <c r="C651" s="232">
        <v>336.75999999999692</v>
      </c>
      <c r="D651" s="232">
        <v>469.35000000000406</v>
      </c>
      <c r="E651" s="232">
        <v>574.75000000000023</v>
      </c>
      <c r="F651" s="232">
        <v>647.94999999999641</v>
      </c>
      <c r="G651" s="232">
        <v>880.80000000000734</v>
      </c>
      <c r="H651" s="75"/>
    </row>
    <row r="652" spans="1:8" x14ac:dyDescent="0.2">
      <c r="A652" s="76" t="s">
        <v>1049</v>
      </c>
      <c r="B652" s="61">
        <v>644</v>
      </c>
      <c r="C652" s="232">
        <v>337.1599999999969</v>
      </c>
      <c r="D652" s="232">
        <v>469.90000000000407</v>
      </c>
      <c r="E652" s="232">
        <v>575.45000000000027</v>
      </c>
      <c r="F652" s="232">
        <v>648.74999999999636</v>
      </c>
      <c r="G652" s="232">
        <v>881.90000000000737</v>
      </c>
      <c r="H652" s="75"/>
    </row>
    <row r="653" spans="1:8" x14ac:dyDescent="0.2">
      <c r="A653" s="76" t="s">
        <v>1050</v>
      </c>
      <c r="B653" s="61">
        <v>645</v>
      </c>
      <c r="C653" s="232">
        <v>337.55999999999688</v>
      </c>
      <c r="D653" s="232">
        <v>470.45000000000408</v>
      </c>
      <c r="E653" s="232">
        <v>576.15000000000032</v>
      </c>
      <c r="F653" s="232">
        <v>649.54999999999632</v>
      </c>
      <c r="G653" s="232">
        <v>883.00000000000739</v>
      </c>
      <c r="H653" s="75"/>
    </row>
    <row r="654" spans="1:8" x14ac:dyDescent="0.2">
      <c r="A654" s="76" t="s">
        <v>1051</v>
      </c>
      <c r="B654" s="61">
        <v>646</v>
      </c>
      <c r="C654" s="232">
        <v>337.95999999999685</v>
      </c>
      <c r="D654" s="232">
        <v>471.00000000000409</v>
      </c>
      <c r="E654" s="232">
        <v>576.85000000000036</v>
      </c>
      <c r="F654" s="232">
        <v>650.34999999999627</v>
      </c>
      <c r="G654" s="232">
        <v>884.10000000000741</v>
      </c>
      <c r="H654" s="75"/>
    </row>
    <row r="655" spans="1:8" x14ac:dyDescent="0.2">
      <c r="A655" s="76" t="s">
        <v>1052</v>
      </c>
      <c r="B655" s="61">
        <v>647</v>
      </c>
      <c r="C655" s="232">
        <v>338.35999999999683</v>
      </c>
      <c r="D655" s="232">
        <v>471.5500000000041</v>
      </c>
      <c r="E655" s="232">
        <v>577.55000000000041</v>
      </c>
      <c r="F655" s="232">
        <v>651.14999999999623</v>
      </c>
      <c r="G655" s="232">
        <v>885.20000000000744</v>
      </c>
      <c r="H655" s="75"/>
    </row>
    <row r="656" spans="1:8" x14ac:dyDescent="0.2">
      <c r="A656" s="76" t="s">
        <v>1053</v>
      </c>
      <c r="B656" s="61">
        <v>648</v>
      </c>
      <c r="C656" s="232">
        <v>338.75999999999681</v>
      </c>
      <c r="D656" s="232">
        <v>472.10000000000412</v>
      </c>
      <c r="E656" s="232">
        <v>578.25000000000045</v>
      </c>
      <c r="F656" s="232">
        <v>651.94999999999618</v>
      </c>
      <c r="G656" s="232">
        <v>886.30000000000746</v>
      </c>
      <c r="H656" s="75"/>
    </row>
    <row r="657" spans="1:8" x14ac:dyDescent="0.2">
      <c r="A657" s="76" t="s">
        <v>1054</v>
      </c>
      <c r="B657" s="61">
        <v>649</v>
      </c>
      <c r="C657" s="232">
        <v>339.15999999999678</v>
      </c>
      <c r="D657" s="232">
        <v>472.65000000000413</v>
      </c>
      <c r="E657" s="232">
        <v>578.9500000000005</v>
      </c>
      <c r="F657" s="232">
        <v>652.74999999999613</v>
      </c>
      <c r="G657" s="232">
        <v>887.40000000000748</v>
      </c>
      <c r="H657" s="75"/>
    </row>
    <row r="658" spans="1:8" x14ac:dyDescent="0.2">
      <c r="A658" s="76" t="s">
        <v>1055</v>
      </c>
      <c r="B658" s="61">
        <v>650</v>
      </c>
      <c r="C658" s="232">
        <v>339.55999999999676</v>
      </c>
      <c r="D658" s="232">
        <v>473.20000000000414</v>
      </c>
      <c r="E658" s="232">
        <v>579.65000000000055</v>
      </c>
      <c r="F658" s="232">
        <v>653.54999999999609</v>
      </c>
      <c r="G658" s="232">
        <v>888.5000000000075</v>
      </c>
      <c r="H658" s="75"/>
    </row>
    <row r="659" spans="1:8" x14ac:dyDescent="0.2">
      <c r="A659" s="76" t="s">
        <v>1056</v>
      </c>
      <c r="B659" s="61">
        <v>651</v>
      </c>
      <c r="C659" s="232">
        <v>339.95999999999674</v>
      </c>
      <c r="D659" s="232">
        <v>473.75000000000415</v>
      </c>
      <c r="E659" s="232">
        <v>580.35000000000059</v>
      </c>
      <c r="F659" s="232">
        <v>654.34999999999604</v>
      </c>
      <c r="G659" s="232">
        <v>889.60000000000753</v>
      </c>
      <c r="H659" s="75"/>
    </row>
    <row r="660" spans="1:8" x14ac:dyDescent="0.2">
      <c r="A660" s="76" t="s">
        <v>1057</v>
      </c>
      <c r="B660" s="61">
        <v>652</v>
      </c>
      <c r="C660" s="232">
        <v>340.35999999999672</v>
      </c>
      <c r="D660" s="232">
        <v>474.30000000000416</v>
      </c>
      <c r="E660" s="232">
        <v>581.05000000000064</v>
      </c>
      <c r="F660" s="232">
        <v>655.149999999996</v>
      </c>
      <c r="G660" s="232">
        <v>890.70000000000755</v>
      </c>
      <c r="H660" s="75"/>
    </row>
    <row r="661" spans="1:8" x14ac:dyDescent="0.2">
      <c r="A661" s="76" t="s">
        <v>1058</v>
      </c>
      <c r="B661" s="61">
        <v>653</v>
      </c>
      <c r="C661" s="232">
        <v>340.75999999999669</v>
      </c>
      <c r="D661" s="232">
        <v>474.85000000000417</v>
      </c>
      <c r="E661" s="232">
        <v>581.75000000000068</v>
      </c>
      <c r="F661" s="232">
        <v>655.94999999999595</v>
      </c>
      <c r="G661" s="232">
        <v>891.80000000000757</v>
      </c>
      <c r="H661" s="75"/>
    </row>
    <row r="662" spans="1:8" x14ac:dyDescent="0.2">
      <c r="A662" s="76" t="s">
        <v>1059</v>
      </c>
      <c r="B662" s="61">
        <v>654</v>
      </c>
      <c r="C662" s="232">
        <v>341.15999999999667</v>
      </c>
      <c r="D662" s="232">
        <v>475.40000000000418</v>
      </c>
      <c r="E662" s="232">
        <v>582.45000000000073</v>
      </c>
      <c r="F662" s="232">
        <v>656.74999999999591</v>
      </c>
      <c r="G662" s="232">
        <v>892.90000000000759</v>
      </c>
      <c r="H662" s="75"/>
    </row>
    <row r="663" spans="1:8" x14ac:dyDescent="0.2">
      <c r="A663" s="76" t="s">
        <v>1060</v>
      </c>
      <c r="B663" s="61">
        <v>655</v>
      </c>
      <c r="C663" s="232">
        <v>341.55999999999665</v>
      </c>
      <c r="D663" s="232">
        <v>475.9500000000042</v>
      </c>
      <c r="E663" s="232">
        <v>583.15000000000077</v>
      </c>
      <c r="F663" s="232">
        <v>657.54999999999586</v>
      </c>
      <c r="G663" s="232">
        <v>894.00000000000762</v>
      </c>
      <c r="H663" s="75"/>
    </row>
    <row r="664" spans="1:8" x14ac:dyDescent="0.2">
      <c r="A664" s="76" t="s">
        <v>1061</v>
      </c>
      <c r="B664" s="61">
        <v>656</v>
      </c>
      <c r="C664" s="232">
        <v>341.95999999999663</v>
      </c>
      <c r="D664" s="232">
        <v>476.50000000000421</v>
      </c>
      <c r="E664" s="232">
        <v>583.85000000000082</v>
      </c>
      <c r="F664" s="232">
        <v>658.34999999999582</v>
      </c>
      <c r="G664" s="232">
        <v>895.10000000000764</v>
      </c>
      <c r="H664" s="75"/>
    </row>
    <row r="665" spans="1:8" x14ac:dyDescent="0.2">
      <c r="A665" s="76" t="s">
        <v>1062</v>
      </c>
      <c r="B665" s="61">
        <v>657</v>
      </c>
      <c r="C665" s="232">
        <v>342.3599999999966</v>
      </c>
      <c r="D665" s="232">
        <v>477.05000000000422</v>
      </c>
      <c r="E665" s="232">
        <v>584.55000000000086</v>
      </c>
      <c r="F665" s="232">
        <v>659.14999999999577</v>
      </c>
      <c r="G665" s="232">
        <v>896.20000000000766</v>
      </c>
      <c r="H665" s="75"/>
    </row>
    <row r="666" spans="1:8" x14ac:dyDescent="0.2">
      <c r="A666" s="76" t="s">
        <v>1063</v>
      </c>
      <c r="B666" s="61">
        <v>658</v>
      </c>
      <c r="C666" s="232">
        <v>342.75999999999658</v>
      </c>
      <c r="D666" s="232">
        <v>477.60000000000423</v>
      </c>
      <c r="E666" s="232">
        <v>585.25000000000091</v>
      </c>
      <c r="F666" s="232">
        <v>659.94999999999573</v>
      </c>
      <c r="G666" s="232">
        <v>897.30000000000769</v>
      </c>
      <c r="H666" s="75"/>
    </row>
    <row r="667" spans="1:8" x14ac:dyDescent="0.2">
      <c r="A667" s="76" t="s">
        <v>1064</v>
      </c>
      <c r="B667" s="61">
        <v>659</v>
      </c>
      <c r="C667" s="232">
        <v>343.15999999999656</v>
      </c>
      <c r="D667" s="232">
        <v>478.15000000000424</v>
      </c>
      <c r="E667" s="232">
        <v>585.95000000000095</v>
      </c>
      <c r="F667" s="232">
        <v>660.74999999999568</v>
      </c>
      <c r="G667" s="232">
        <v>898.40000000000771</v>
      </c>
      <c r="H667" s="75"/>
    </row>
    <row r="668" spans="1:8" x14ac:dyDescent="0.2">
      <c r="A668" s="76" t="s">
        <v>1065</v>
      </c>
      <c r="B668" s="61">
        <v>660</v>
      </c>
      <c r="C668" s="232">
        <v>343.55999999999653</v>
      </c>
      <c r="D668" s="232">
        <v>478.70000000000425</v>
      </c>
      <c r="E668" s="232">
        <v>586.650000000001</v>
      </c>
      <c r="F668" s="232">
        <v>661.54999999999563</v>
      </c>
      <c r="G668" s="232">
        <v>899.50000000000773</v>
      </c>
      <c r="H668" s="75"/>
    </row>
    <row r="669" spans="1:8" x14ac:dyDescent="0.2">
      <c r="A669" s="76" t="s">
        <v>1066</v>
      </c>
      <c r="B669" s="61">
        <v>661</v>
      </c>
      <c r="C669" s="232">
        <v>343.95999999999651</v>
      </c>
      <c r="D669" s="232">
        <v>479.25000000000426</v>
      </c>
      <c r="E669" s="232">
        <v>587.35000000000105</v>
      </c>
      <c r="F669" s="232">
        <v>662.34999999999559</v>
      </c>
      <c r="G669" s="232">
        <v>900.60000000000775</v>
      </c>
      <c r="H669" s="75"/>
    </row>
    <row r="670" spans="1:8" x14ac:dyDescent="0.2">
      <c r="A670" s="76" t="s">
        <v>1067</v>
      </c>
      <c r="B670" s="61">
        <v>662</v>
      </c>
      <c r="C670" s="232">
        <v>344.35999999999649</v>
      </c>
      <c r="D670" s="232">
        <v>479.80000000000427</v>
      </c>
      <c r="E670" s="232">
        <v>588.05000000000109</v>
      </c>
      <c r="F670" s="232">
        <v>663.14999999999554</v>
      </c>
      <c r="G670" s="232">
        <v>901.70000000000778</v>
      </c>
      <c r="H670" s="75"/>
    </row>
    <row r="671" spans="1:8" x14ac:dyDescent="0.2">
      <c r="A671" s="76" t="s">
        <v>1068</v>
      </c>
      <c r="B671" s="61">
        <v>663</v>
      </c>
      <c r="C671" s="232">
        <v>344.75999999999647</v>
      </c>
      <c r="D671" s="232">
        <v>480.35000000000429</v>
      </c>
      <c r="E671" s="232">
        <v>588.75000000000114</v>
      </c>
      <c r="F671" s="232">
        <v>663.9499999999955</v>
      </c>
      <c r="G671" s="232">
        <v>902.8000000000078</v>
      </c>
      <c r="H671" s="75"/>
    </row>
    <row r="672" spans="1:8" x14ac:dyDescent="0.2">
      <c r="A672" s="76" t="s">
        <v>1069</v>
      </c>
      <c r="B672" s="61">
        <v>664</v>
      </c>
      <c r="C672" s="232">
        <v>345.15999999999644</v>
      </c>
      <c r="D672" s="232">
        <v>480.9000000000043</v>
      </c>
      <c r="E672" s="232">
        <v>589.45000000000118</v>
      </c>
      <c r="F672" s="232">
        <v>664.74999999999545</v>
      </c>
      <c r="G672" s="232">
        <v>903.90000000000782</v>
      </c>
      <c r="H672" s="75"/>
    </row>
    <row r="673" spans="1:8" x14ac:dyDescent="0.2">
      <c r="A673" s="76" t="s">
        <v>1070</v>
      </c>
      <c r="B673" s="61">
        <v>665</v>
      </c>
      <c r="C673" s="232">
        <v>345.55999999999642</v>
      </c>
      <c r="D673" s="232">
        <v>481.45000000000431</v>
      </c>
      <c r="E673" s="232">
        <v>590.15000000000123</v>
      </c>
      <c r="F673" s="232">
        <v>665.54999999999541</v>
      </c>
      <c r="G673" s="232">
        <v>905.00000000000784</v>
      </c>
      <c r="H673" s="75"/>
    </row>
    <row r="674" spans="1:8" x14ac:dyDescent="0.2">
      <c r="A674" s="76" t="s">
        <v>1071</v>
      </c>
      <c r="B674" s="61">
        <v>666</v>
      </c>
      <c r="C674" s="232">
        <v>345.9599999999964</v>
      </c>
      <c r="D674" s="232">
        <v>482.00000000000432</v>
      </c>
      <c r="E674" s="232">
        <v>590.85000000000127</v>
      </c>
      <c r="F674" s="232">
        <v>666.34999999999536</v>
      </c>
      <c r="G674" s="232">
        <v>906.10000000000787</v>
      </c>
      <c r="H674" s="75"/>
    </row>
    <row r="675" spans="1:8" x14ac:dyDescent="0.2">
      <c r="A675" s="76" t="s">
        <v>1072</v>
      </c>
      <c r="B675" s="61">
        <v>667</v>
      </c>
      <c r="C675" s="232">
        <v>346.35999999999638</v>
      </c>
      <c r="D675" s="232">
        <v>482.55000000000433</v>
      </c>
      <c r="E675" s="232">
        <v>591.55000000000132</v>
      </c>
      <c r="F675" s="232">
        <v>667.14999999999532</v>
      </c>
      <c r="G675" s="232">
        <v>907.20000000000789</v>
      </c>
      <c r="H675" s="75"/>
    </row>
    <row r="676" spans="1:8" x14ac:dyDescent="0.2">
      <c r="A676" s="76" t="s">
        <v>1073</v>
      </c>
      <c r="B676" s="61">
        <v>668</v>
      </c>
      <c r="C676" s="232">
        <v>346.75999999999635</v>
      </c>
      <c r="D676" s="232">
        <v>483.10000000000434</v>
      </c>
      <c r="E676" s="232">
        <v>592.25000000000136</v>
      </c>
      <c r="F676" s="232">
        <v>667.94999999999527</v>
      </c>
      <c r="G676" s="232">
        <v>908.30000000000791</v>
      </c>
      <c r="H676" s="75"/>
    </row>
    <row r="677" spans="1:8" x14ac:dyDescent="0.2">
      <c r="A677" s="76" t="s">
        <v>1074</v>
      </c>
      <c r="B677" s="61">
        <v>669</v>
      </c>
      <c r="C677" s="232">
        <v>347.15999999999633</v>
      </c>
      <c r="D677" s="232">
        <v>483.65000000000435</v>
      </c>
      <c r="E677" s="232">
        <v>592.95000000000141</v>
      </c>
      <c r="F677" s="232">
        <v>668.74999999999523</v>
      </c>
      <c r="G677" s="232">
        <v>909.40000000000794</v>
      </c>
      <c r="H677" s="75"/>
    </row>
    <row r="678" spans="1:8" x14ac:dyDescent="0.2">
      <c r="A678" s="76" t="s">
        <v>1075</v>
      </c>
      <c r="B678" s="61">
        <v>670</v>
      </c>
      <c r="C678" s="232">
        <v>347.55999999999631</v>
      </c>
      <c r="D678" s="232">
        <v>484.20000000000437</v>
      </c>
      <c r="E678" s="232">
        <v>593.65000000000146</v>
      </c>
      <c r="F678" s="232">
        <v>669.54999999999518</v>
      </c>
      <c r="G678" s="232">
        <v>910.50000000000796</v>
      </c>
      <c r="H678" s="75"/>
    </row>
    <row r="679" spans="1:8" x14ac:dyDescent="0.2">
      <c r="A679" s="76" t="s">
        <v>1076</v>
      </c>
      <c r="B679" s="61">
        <v>671</v>
      </c>
      <c r="C679" s="232">
        <v>347.95999999999628</v>
      </c>
      <c r="D679" s="232">
        <v>484.75000000000438</v>
      </c>
      <c r="E679" s="232">
        <v>594.3500000000015</v>
      </c>
      <c r="F679" s="232">
        <v>670.34999999999513</v>
      </c>
      <c r="G679" s="232">
        <v>911.60000000000798</v>
      </c>
      <c r="H679" s="75"/>
    </row>
    <row r="680" spans="1:8" x14ac:dyDescent="0.2">
      <c r="A680" s="76" t="s">
        <v>1077</v>
      </c>
      <c r="B680" s="61">
        <v>672</v>
      </c>
      <c r="C680" s="232">
        <v>348.35999999999626</v>
      </c>
      <c r="D680" s="232">
        <v>485.30000000000439</v>
      </c>
      <c r="E680" s="232">
        <v>595.05000000000155</v>
      </c>
      <c r="F680" s="232">
        <v>671.14999999999509</v>
      </c>
      <c r="G680" s="232">
        <v>912.700000000008</v>
      </c>
      <c r="H680" s="75"/>
    </row>
    <row r="681" spans="1:8" x14ac:dyDescent="0.2">
      <c r="A681" s="76" t="s">
        <v>1078</v>
      </c>
      <c r="B681" s="61">
        <v>673</v>
      </c>
      <c r="C681" s="232">
        <v>348.75999999999624</v>
      </c>
      <c r="D681" s="232">
        <v>485.8500000000044</v>
      </c>
      <c r="E681" s="232">
        <v>595.75000000000159</v>
      </c>
      <c r="F681" s="232">
        <v>671.94999999999504</v>
      </c>
      <c r="G681" s="232">
        <v>913.80000000000803</v>
      </c>
      <c r="H681" s="75"/>
    </row>
    <row r="682" spans="1:8" x14ac:dyDescent="0.2">
      <c r="A682" s="76" t="s">
        <v>1079</v>
      </c>
      <c r="B682" s="61">
        <v>674</v>
      </c>
      <c r="C682" s="232">
        <v>349.15999999999622</v>
      </c>
      <c r="D682" s="232">
        <v>486.40000000000441</v>
      </c>
      <c r="E682" s="232">
        <v>596.45000000000164</v>
      </c>
      <c r="F682" s="232">
        <v>672.749999999995</v>
      </c>
      <c r="G682" s="232">
        <v>914.90000000000805</v>
      </c>
      <c r="H682" s="75"/>
    </row>
    <row r="683" spans="1:8" x14ac:dyDescent="0.2">
      <c r="A683" s="76" t="s">
        <v>1080</v>
      </c>
      <c r="B683" s="61">
        <v>675</v>
      </c>
      <c r="C683" s="232">
        <v>349.55999999999619</v>
      </c>
      <c r="D683" s="232">
        <v>486.95000000000442</v>
      </c>
      <c r="E683" s="232">
        <v>597.15000000000168</v>
      </c>
      <c r="F683" s="232">
        <v>673.54999999999495</v>
      </c>
      <c r="G683" s="232">
        <v>916.00000000000807</v>
      </c>
      <c r="H683" s="75"/>
    </row>
    <row r="684" spans="1:8" x14ac:dyDescent="0.2">
      <c r="A684" s="76" t="s">
        <v>1081</v>
      </c>
      <c r="B684" s="61">
        <v>676</v>
      </c>
      <c r="C684" s="232">
        <v>349.95999999999617</v>
      </c>
      <c r="D684" s="232">
        <v>487.50000000000443</v>
      </c>
      <c r="E684" s="232">
        <v>597.85000000000173</v>
      </c>
      <c r="F684" s="232">
        <v>674.34999999999491</v>
      </c>
      <c r="G684" s="232">
        <v>917.10000000000809</v>
      </c>
      <c r="H684" s="75"/>
    </row>
    <row r="685" spans="1:8" x14ac:dyDescent="0.2">
      <c r="A685" s="76" t="s">
        <v>1082</v>
      </c>
      <c r="B685" s="61">
        <v>677</v>
      </c>
      <c r="C685" s="232">
        <v>350.35999999999615</v>
      </c>
      <c r="D685" s="232">
        <v>488.05000000000445</v>
      </c>
      <c r="E685" s="232">
        <v>598.55000000000177</v>
      </c>
      <c r="F685" s="232">
        <v>675.14999999999486</v>
      </c>
      <c r="G685" s="232">
        <v>918.20000000000812</v>
      </c>
      <c r="H685" s="75"/>
    </row>
    <row r="686" spans="1:8" x14ac:dyDescent="0.2">
      <c r="A686" s="76" t="s">
        <v>1083</v>
      </c>
      <c r="B686" s="61">
        <v>678</v>
      </c>
      <c r="C686" s="232">
        <v>350.75999999999613</v>
      </c>
      <c r="D686" s="232">
        <v>488.60000000000446</v>
      </c>
      <c r="E686" s="232">
        <v>599.25000000000182</v>
      </c>
      <c r="F686" s="232">
        <v>675.94999999999482</v>
      </c>
      <c r="G686" s="232">
        <v>919.30000000000814</v>
      </c>
      <c r="H686" s="75"/>
    </row>
    <row r="687" spans="1:8" x14ac:dyDescent="0.2">
      <c r="A687" s="76" t="s">
        <v>1084</v>
      </c>
      <c r="B687" s="61">
        <v>679</v>
      </c>
      <c r="C687" s="232">
        <v>351.1599999999961</v>
      </c>
      <c r="D687" s="232">
        <v>489.15000000000447</v>
      </c>
      <c r="E687" s="232">
        <v>599.95000000000186</v>
      </c>
      <c r="F687" s="232">
        <v>676.74999999999477</v>
      </c>
      <c r="G687" s="232">
        <v>920.40000000000816</v>
      </c>
      <c r="H687" s="75"/>
    </row>
    <row r="688" spans="1:8" x14ac:dyDescent="0.2">
      <c r="A688" s="76" t="s">
        <v>1085</v>
      </c>
      <c r="B688" s="61">
        <v>680</v>
      </c>
      <c r="C688" s="232">
        <v>351.55999999999608</v>
      </c>
      <c r="D688" s="232">
        <v>489.70000000000448</v>
      </c>
      <c r="E688" s="232">
        <v>600.65000000000191</v>
      </c>
      <c r="F688" s="232">
        <v>677.54999999999472</v>
      </c>
      <c r="G688" s="232">
        <v>921.50000000000819</v>
      </c>
      <c r="H688" s="75"/>
    </row>
    <row r="689" spans="1:8" x14ac:dyDescent="0.2">
      <c r="A689" s="76" t="s">
        <v>1086</v>
      </c>
      <c r="B689" s="61">
        <v>681</v>
      </c>
      <c r="C689" s="232">
        <v>351.95999999999606</v>
      </c>
      <c r="D689" s="232">
        <v>490.25000000000449</v>
      </c>
      <c r="E689" s="232">
        <v>601.35000000000196</v>
      </c>
      <c r="F689" s="232">
        <v>678.34999999999468</v>
      </c>
      <c r="G689" s="232">
        <v>922.60000000000821</v>
      </c>
      <c r="H689" s="75"/>
    </row>
    <row r="690" spans="1:8" x14ac:dyDescent="0.2">
      <c r="A690" s="76" t="s">
        <v>1087</v>
      </c>
      <c r="B690" s="61">
        <v>682</v>
      </c>
      <c r="C690" s="232">
        <v>352.35999999999603</v>
      </c>
      <c r="D690" s="232">
        <v>490.8000000000045</v>
      </c>
      <c r="E690" s="232">
        <v>602.050000000002</v>
      </c>
      <c r="F690" s="232">
        <v>679.14999999999463</v>
      </c>
      <c r="G690" s="232">
        <v>923.70000000000823</v>
      </c>
      <c r="H690" s="75"/>
    </row>
    <row r="691" spans="1:8" x14ac:dyDescent="0.2">
      <c r="A691" s="76" t="s">
        <v>1088</v>
      </c>
      <c r="B691" s="61">
        <v>683</v>
      </c>
      <c r="C691" s="232">
        <v>352.75999999999601</v>
      </c>
      <c r="D691" s="232">
        <v>491.35000000000451</v>
      </c>
      <c r="E691" s="232">
        <v>602.75000000000205</v>
      </c>
      <c r="F691" s="232">
        <v>679.94999999999459</v>
      </c>
      <c r="G691" s="232">
        <v>924.80000000000825</v>
      </c>
      <c r="H691" s="75"/>
    </row>
    <row r="692" spans="1:8" x14ac:dyDescent="0.2">
      <c r="A692" s="76" t="s">
        <v>1089</v>
      </c>
      <c r="B692" s="61">
        <v>684</v>
      </c>
      <c r="C692" s="232">
        <v>353.15999999999599</v>
      </c>
      <c r="D692" s="232">
        <v>491.90000000000452</v>
      </c>
      <c r="E692" s="232">
        <v>603.45000000000209</v>
      </c>
      <c r="F692" s="232">
        <v>680.74999999999454</v>
      </c>
      <c r="G692" s="232">
        <v>925.90000000000828</v>
      </c>
      <c r="H692" s="75"/>
    </row>
    <row r="693" spans="1:8" x14ac:dyDescent="0.2">
      <c r="A693" s="76" t="s">
        <v>1090</v>
      </c>
      <c r="B693" s="61">
        <v>685</v>
      </c>
      <c r="C693" s="232">
        <v>353.55999999999597</v>
      </c>
      <c r="D693" s="232">
        <v>492.45000000000454</v>
      </c>
      <c r="E693" s="232">
        <v>604.15000000000214</v>
      </c>
      <c r="F693" s="232">
        <v>681.5499999999945</v>
      </c>
      <c r="G693" s="232">
        <v>927.0000000000083</v>
      </c>
      <c r="H693" s="75"/>
    </row>
    <row r="694" spans="1:8" x14ac:dyDescent="0.2">
      <c r="A694" s="76" t="s">
        <v>1091</v>
      </c>
      <c r="B694" s="61">
        <v>686</v>
      </c>
      <c r="C694" s="232">
        <v>353.95999999999594</v>
      </c>
      <c r="D694" s="232">
        <v>493.00000000000455</v>
      </c>
      <c r="E694" s="232">
        <v>604.85000000000218</v>
      </c>
      <c r="F694" s="232">
        <v>682.34999999999445</v>
      </c>
      <c r="G694" s="232">
        <v>928.10000000000832</v>
      </c>
      <c r="H694" s="75"/>
    </row>
    <row r="695" spans="1:8" x14ac:dyDescent="0.2">
      <c r="A695" s="76" t="s">
        <v>1092</v>
      </c>
      <c r="B695" s="61">
        <v>687</v>
      </c>
      <c r="C695" s="232">
        <v>354.35999999999592</v>
      </c>
      <c r="D695" s="232">
        <v>493.55000000000456</v>
      </c>
      <c r="E695" s="232">
        <v>605.55000000000223</v>
      </c>
      <c r="F695" s="232">
        <v>683.14999999999441</v>
      </c>
      <c r="G695" s="232">
        <v>929.20000000000834</v>
      </c>
      <c r="H695" s="75"/>
    </row>
    <row r="696" spans="1:8" x14ac:dyDescent="0.2">
      <c r="A696" s="76" t="s">
        <v>1093</v>
      </c>
      <c r="B696" s="61">
        <v>688</v>
      </c>
      <c r="C696" s="232">
        <v>354.7599999999959</v>
      </c>
      <c r="D696" s="232">
        <v>494.10000000000457</v>
      </c>
      <c r="E696" s="232">
        <v>606.25000000000227</v>
      </c>
      <c r="F696" s="232">
        <v>683.94999999999436</v>
      </c>
      <c r="G696" s="232">
        <v>930.30000000000837</v>
      </c>
      <c r="H696" s="75"/>
    </row>
    <row r="697" spans="1:8" x14ac:dyDescent="0.2">
      <c r="A697" s="76" t="s">
        <v>1094</v>
      </c>
      <c r="B697" s="61">
        <v>689</v>
      </c>
      <c r="C697" s="232">
        <v>355.15999999999588</v>
      </c>
      <c r="D697" s="232">
        <v>494.65000000000458</v>
      </c>
      <c r="E697" s="232">
        <v>606.95000000000232</v>
      </c>
      <c r="F697" s="232">
        <v>684.74999999999432</v>
      </c>
      <c r="G697" s="232">
        <v>931.40000000000839</v>
      </c>
      <c r="H697" s="75"/>
    </row>
    <row r="698" spans="1:8" x14ac:dyDescent="0.2">
      <c r="A698" s="76" t="s">
        <v>1095</v>
      </c>
      <c r="B698" s="61">
        <v>690</v>
      </c>
      <c r="C698" s="232">
        <v>355.55999999999585</v>
      </c>
      <c r="D698" s="232">
        <v>495.20000000000459</v>
      </c>
      <c r="E698" s="232">
        <v>607.65000000000236</v>
      </c>
      <c r="F698" s="232">
        <v>685.54999999999427</v>
      </c>
      <c r="G698" s="232">
        <v>932.50000000000841</v>
      </c>
      <c r="H698" s="75"/>
    </row>
    <row r="699" spans="1:8" x14ac:dyDescent="0.2">
      <c r="A699" s="76" t="s">
        <v>1096</v>
      </c>
      <c r="B699" s="61">
        <v>691</v>
      </c>
      <c r="C699" s="232">
        <v>355.95999999999583</v>
      </c>
      <c r="D699" s="232">
        <v>495.7500000000046</v>
      </c>
      <c r="E699" s="232">
        <v>608.35000000000241</v>
      </c>
      <c r="F699" s="232">
        <v>686.34999999999422</v>
      </c>
      <c r="G699" s="232">
        <v>933.60000000000844</v>
      </c>
      <c r="H699" s="75"/>
    </row>
    <row r="700" spans="1:8" x14ac:dyDescent="0.2">
      <c r="A700" s="76" t="s">
        <v>1097</v>
      </c>
      <c r="B700" s="61">
        <v>692</v>
      </c>
      <c r="C700" s="232">
        <v>356.35999999999581</v>
      </c>
      <c r="D700" s="232">
        <v>496.30000000000462</v>
      </c>
      <c r="E700" s="232">
        <v>609.05000000000246</v>
      </c>
      <c r="F700" s="232">
        <v>687.14999999999418</v>
      </c>
      <c r="G700" s="232">
        <v>934.70000000000846</v>
      </c>
      <c r="H700" s="75"/>
    </row>
    <row r="701" spans="1:8" x14ac:dyDescent="0.2">
      <c r="A701" s="76" t="s">
        <v>1098</v>
      </c>
      <c r="B701" s="61">
        <v>693</v>
      </c>
      <c r="C701" s="232">
        <v>356.75999999999578</v>
      </c>
      <c r="D701" s="232">
        <v>496.85000000000463</v>
      </c>
      <c r="E701" s="232">
        <v>609.7500000000025</v>
      </c>
      <c r="F701" s="232">
        <v>687.94999999999413</v>
      </c>
      <c r="G701" s="232">
        <v>935.80000000000848</v>
      </c>
      <c r="H701" s="75"/>
    </row>
    <row r="702" spans="1:8" x14ac:dyDescent="0.2">
      <c r="A702" s="76" t="s">
        <v>1099</v>
      </c>
      <c r="B702" s="61">
        <v>694</v>
      </c>
      <c r="C702" s="232">
        <v>357.15999999999576</v>
      </c>
      <c r="D702" s="232">
        <v>497.40000000000464</v>
      </c>
      <c r="E702" s="232">
        <v>610.45000000000255</v>
      </c>
      <c r="F702" s="232">
        <v>688.74999999999409</v>
      </c>
      <c r="G702" s="232">
        <v>936.9000000000085</v>
      </c>
      <c r="H702" s="75"/>
    </row>
    <row r="703" spans="1:8" x14ac:dyDescent="0.2">
      <c r="A703" s="76" t="s">
        <v>1100</v>
      </c>
      <c r="B703" s="61">
        <v>695</v>
      </c>
      <c r="C703" s="232">
        <v>357.55999999999574</v>
      </c>
      <c r="D703" s="232">
        <v>497.95000000000465</v>
      </c>
      <c r="E703" s="232">
        <v>611.15000000000259</v>
      </c>
      <c r="F703" s="232">
        <v>689.54999999999404</v>
      </c>
      <c r="G703" s="232">
        <v>938.00000000000853</v>
      </c>
      <c r="H703" s="75"/>
    </row>
    <row r="704" spans="1:8" x14ac:dyDescent="0.2">
      <c r="A704" s="76" t="s">
        <v>1101</v>
      </c>
      <c r="B704" s="61">
        <v>696</v>
      </c>
      <c r="C704" s="232">
        <v>357.95999999999572</v>
      </c>
      <c r="D704" s="232">
        <v>498.50000000000466</v>
      </c>
      <c r="E704" s="232">
        <v>611.85000000000264</v>
      </c>
      <c r="F704" s="232">
        <v>690.349999999994</v>
      </c>
      <c r="G704" s="232">
        <v>939.10000000000855</v>
      </c>
      <c r="H704" s="75"/>
    </row>
    <row r="705" spans="1:8" x14ac:dyDescent="0.2">
      <c r="A705" s="76" t="s">
        <v>1102</v>
      </c>
      <c r="B705" s="61">
        <v>697</v>
      </c>
      <c r="C705" s="232">
        <v>358.35999999999569</v>
      </c>
      <c r="D705" s="232">
        <v>499.05000000000467</v>
      </c>
      <c r="E705" s="232">
        <v>612.55000000000268</v>
      </c>
      <c r="F705" s="232">
        <v>691.14999999999395</v>
      </c>
      <c r="G705" s="232">
        <v>940.20000000000857</v>
      </c>
      <c r="H705" s="75"/>
    </row>
    <row r="706" spans="1:8" x14ac:dyDescent="0.2">
      <c r="A706" s="76" t="s">
        <v>1103</v>
      </c>
      <c r="B706" s="61">
        <v>698</v>
      </c>
      <c r="C706" s="232">
        <v>358.75999999999567</v>
      </c>
      <c r="D706" s="232">
        <v>499.60000000000468</v>
      </c>
      <c r="E706" s="232">
        <v>613.25000000000273</v>
      </c>
      <c r="F706" s="232">
        <v>691.94999999999391</v>
      </c>
      <c r="G706" s="232">
        <v>941.30000000000859</v>
      </c>
      <c r="H706" s="75"/>
    </row>
    <row r="707" spans="1:8" x14ac:dyDescent="0.2">
      <c r="A707" s="76" t="s">
        <v>1104</v>
      </c>
      <c r="B707" s="61">
        <v>699</v>
      </c>
      <c r="C707" s="232">
        <v>359.15999999999565</v>
      </c>
      <c r="D707" s="232">
        <v>500.1500000000047</v>
      </c>
      <c r="E707" s="232">
        <v>613.95000000000277</v>
      </c>
      <c r="F707" s="232">
        <v>692.74999999999386</v>
      </c>
      <c r="G707" s="232">
        <v>942.40000000000862</v>
      </c>
      <c r="H707" s="75"/>
    </row>
    <row r="708" spans="1:8" x14ac:dyDescent="0.2">
      <c r="A708" s="76" t="s">
        <v>1105</v>
      </c>
      <c r="B708" s="61">
        <v>700</v>
      </c>
      <c r="C708" s="232">
        <v>359.55999999999563</v>
      </c>
      <c r="D708" s="232">
        <v>500.70000000000471</v>
      </c>
      <c r="E708" s="232">
        <v>614.65000000000282</v>
      </c>
      <c r="F708" s="232">
        <v>693.54999999999382</v>
      </c>
      <c r="G708" s="232">
        <v>943.50000000000864</v>
      </c>
      <c r="H708" s="75"/>
    </row>
    <row r="709" spans="1:8" x14ac:dyDescent="0.2">
      <c r="A709" s="76" t="s">
        <v>1106</v>
      </c>
      <c r="B709" s="61">
        <v>701</v>
      </c>
      <c r="C709" s="232">
        <v>359.9599999999956</v>
      </c>
      <c r="D709" s="232">
        <v>501.25000000000472</v>
      </c>
      <c r="E709" s="232">
        <v>615.35000000000286</v>
      </c>
      <c r="F709" s="232">
        <v>694.34999999999377</v>
      </c>
      <c r="G709" s="232">
        <v>944.60000000000866</v>
      </c>
      <c r="H709" s="75"/>
    </row>
    <row r="710" spans="1:8" x14ac:dyDescent="0.2">
      <c r="A710" s="76" t="s">
        <v>1107</v>
      </c>
      <c r="B710" s="61">
        <v>702</v>
      </c>
      <c r="C710" s="232">
        <v>360.35999999999558</v>
      </c>
      <c r="D710" s="232">
        <v>501.80000000000473</v>
      </c>
      <c r="E710" s="232">
        <v>616.05000000000291</v>
      </c>
      <c r="F710" s="232">
        <v>695.14999999999372</v>
      </c>
      <c r="G710" s="232">
        <v>945.70000000000869</v>
      </c>
      <c r="H710" s="75"/>
    </row>
    <row r="711" spans="1:8" x14ac:dyDescent="0.2">
      <c r="A711" s="76" t="s">
        <v>1108</v>
      </c>
      <c r="B711" s="61">
        <v>703</v>
      </c>
      <c r="C711" s="232">
        <v>360.75999999999556</v>
      </c>
      <c r="D711" s="232">
        <v>502.35000000000474</v>
      </c>
      <c r="E711" s="232">
        <v>616.75000000000296</v>
      </c>
      <c r="F711" s="232">
        <v>695.94999999999368</v>
      </c>
      <c r="G711" s="232">
        <v>946.80000000000871</v>
      </c>
      <c r="H711" s="75"/>
    </row>
    <row r="712" spans="1:8" x14ac:dyDescent="0.2">
      <c r="A712" s="76" t="s">
        <v>1109</v>
      </c>
      <c r="B712" s="61">
        <v>704</v>
      </c>
      <c r="C712" s="232">
        <v>361.15999999999553</v>
      </c>
      <c r="D712" s="232">
        <v>502.90000000000475</v>
      </c>
      <c r="E712" s="232">
        <v>617.450000000003</v>
      </c>
      <c r="F712" s="232">
        <v>696.74999999999363</v>
      </c>
      <c r="G712" s="232">
        <v>947.90000000000873</v>
      </c>
      <c r="H712" s="75"/>
    </row>
    <row r="713" spans="1:8" x14ac:dyDescent="0.2">
      <c r="A713" s="76" t="s">
        <v>1110</v>
      </c>
      <c r="B713" s="61">
        <v>705</v>
      </c>
      <c r="C713" s="232">
        <v>361.55999999999551</v>
      </c>
      <c r="D713" s="232">
        <v>503.45000000000476</v>
      </c>
      <c r="E713" s="232">
        <v>618.15000000000305</v>
      </c>
      <c r="F713" s="232">
        <v>697.54999999999359</v>
      </c>
      <c r="G713" s="232">
        <v>949.00000000000875</v>
      </c>
      <c r="H713" s="75"/>
    </row>
    <row r="714" spans="1:8" x14ac:dyDescent="0.2">
      <c r="A714" s="76" t="s">
        <v>1111</v>
      </c>
      <c r="B714" s="61">
        <v>706</v>
      </c>
      <c r="C714" s="232">
        <v>361.95999999999549</v>
      </c>
      <c r="D714" s="232">
        <v>504.00000000000477</v>
      </c>
      <c r="E714" s="232">
        <v>618.85000000000309</v>
      </c>
      <c r="F714" s="232">
        <v>698.34999999999354</v>
      </c>
      <c r="G714" s="232">
        <v>950.10000000000878</v>
      </c>
      <c r="H714" s="75"/>
    </row>
    <row r="715" spans="1:8" x14ac:dyDescent="0.2">
      <c r="A715" s="76" t="s">
        <v>1112</v>
      </c>
      <c r="B715" s="61">
        <v>707</v>
      </c>
      <c r="C715" s="232">
        <v>362.35999999999547</v>
      </c>
      <c r="D715" s="232">
        <v>504.55000000000479</v>
      </c>
      <c r="E715" s="232">
        <v>619.55000000000314</v>
      </c>
      <c r="F715" s="232">
        <v>699.1499999999935</v>
      </c>
      <c r="G715" s="232">
        <v>951.2000000000088</v>
      </c>
      <c r="H715" s="75"/>
    </row>
    <row r="716" spans="1:8" x14ac:dyDescent="0.2">
      <c r="A716" s="76" t="s">
        <v>1113</v>
      </c>
      <c r="B716" s="61">
        <v>708</v>
      </c>
      <c r="C716" s="232">
        <v>362.75999999999544</v>
      </c>
      <c r="D716" s="232">
        <v>505.1000000000048</v>
      </c>
      <c r="E716" s="232">
        <v>620.25000000000318</v>
      </c>
      <c r="F716" s="232">
        <v>699.94999999999345</v>
      </c>
      <c r="G716" s="232">
        <v>952.30000000000882</v>
      </c>
      <c r="H716" s="75"/>
    </row>
    <row r="717" spans="1:8" x14ac:dyDescent="0.2">
      <c r="A717" s="76" t="s">
        <v>1114</v>
      </c>
      <c r="B717" s="61">
        <v>709</v>
      </c>
      <c r="C717" s="232">
        <v>363.15999999999542</v>
      </c>
      <c r="D717" s="232">
        <v>505.65000000000481</v>
      </c>
      <c r="E717" s="232">
        <v>620.95000000000323</v>
      </c>
      <c r="F717" s="232">
        <v>700.74999999999341</v>
      </c>
      <c r="G717" s="232">
        <v>953.40000000000884</v>
      </c>
      <c r="H717" s="75"/>
    </row>
    <row r="718" spans="1:8" x14ac:dyDescent="0.2">
      <c r="A718" s="76" t="s">
        <v>1115</v>
      </c>
      <c r="B718" s="61">
        <v>710</v>
      </c>
      <c r="C718" s="232">
        <v>363.5599999999954</v>
      </c>
      <c r="D718" s="232">
        <v>506.20000000000482</v>
      </c>
      <c r="E718" s="232">
        <v>621.65000000000327</v>
      </c>
      <c r="F718" s="232">
        <v>701.54999999999336</v>
      </c>
      <c r="G718" s="232">
        <v>954.50000000000887</v>
      </c>
      <c r="H718" s="75"/>
    </row>
    <row r="719" spans="1:8" x14ac:dyDescent="0.2">
      <c r="A719" s="76" t="s">
        <v>1116</v>
      </c>
      <c r="B719" s="61">
        <v>711</v>
      </c>
      <c r="C719" s="232">
        <v>363.95999999999538</v>
      </c>
      <c r="D719" s="232">
        <v>506.75000000000483</v>
      </c>
      <c r="E719" s="232">
        <v>622.35000000000332</v>
      </c>
      <c r="F719" s="232">
        <v>702.34999999999332</v>
      </c>
      <c r="G719" s="232">
        <v>955.60000000000889</v>
      </c>
      <c r="H719" s="75"/>
    </row>
    <row r="720" spans="1:8" x14ac:dyDescent="0.2">
      <c r="A720" s="76" t="s">
        <v>1117</v>
      </c>
      <c r="B720" s="61">
        <v>712</v>
      </c>
      <c r="C720" s="232">
        <v>364.35999999999535</v>
      </c>
      <c r="D720" s="232">
        <v>507.30000000000484</v>
      </c>
      <c r="E720" s="232">
        <v>623.05000000000337</v>
      </c>
      <c r="F720" s="232">
        <v>703.14999999999327</v>
      </c>
      <c r="G720" s="232">
        <v>956.70000000000891</v>
      </c>
      <c r="H720" s="75"/>
    </row>
    <row r="721" spans="1:8" x14ac:dyDescent="0.2">
      <c r="A721" s="76" t="s">
        <v>1118</v>
      </c>
      <c r="B721" s="61">
        <v>713</v>
      </c>
      <c r="C721" s="232">
        <v>364.75999999999533</v>
      </c>
      <c r="D721" s="232">
        <v>507.85000000000485</v>
      </c>
      <c r="E721" s="232">
        <v>623.75000000000341</v>
      </c>
      <c r="F721" s="232">
        <v>703.94999999999322</v>
      </c>
      <c r="G721" s="232">
        <v>957.80000000000894</v>
      </c>
      <c r="H721" s="75"/>
    </row>
    <row r="722" spans="1:8" x14ac:dyDescent="0.2">
      <c r="A722" s="76" t="s">
        <v>1119</v>
      </c>
      <c r="B722" s="61">
        <v>714</v>
      </c>
      <c r="C722" s="232">
        <v>365.15999999999531</v>
      </c>
      <c r="D722" s="232">
        <v>508.40000000000487</v>
      </c>
      <c r="E722" s="232">
        <v>624.45000000000346</v>
      </c>
      <c r="F722" s="232">
        <v>704.74999999999318</v>
      </c>
      <c r="G722" s="232">
        <v>958.90000000000896</v>
      </c>
      <c r="H722" s="75"/>
    </row>
    <row r="723" spans="1:8" x14ac:dyDescent="0.2">
      <c r="A723" s="76" t="s">
        <v>1120</v>
      </c>
      <c r="B723" s="61">
        <v>715</v>
      </c>
      <c r="C723" s="232">
        <v>365.55999999999528</v>
      </c>
      <c r="D723" s="232">
        <v>508.95000000000488</v>
      </c>
      <c r="E723" s="232">
        <v>625.1500000000035</v>
      </c>
      <c r="F723" s="232">
        <v>705.54999999999313</v>
      </c>
      <c r="G723" s="232">
        <v>960.00000000000898</v>
      </c>
      <c r="H723" s="75"/>
    </row>
    <row r="724" spans="1:8" x14ac:dyDescent="0.2">
      <c r="A724" s="76" t="s">
        <v>1121</v>
      </c>
      <c r="B724" s="61">
        <v>716</v>
      </c>
      <c r="C724" s="232">
        <v>365.95999999999526</v>
      </c>
      <c r="D724" s="232">
        <v>509.50000000000489</v>
      </c>
      <c r="E724" s="232">
        <v>625.85000000000355</v>
      </c>
      <c r="F724" s="232">
        <v>706.34999999999309</v>
      </c>
      <c r="G724" s="232">
        <v>961.100000000009</v>
      </c>
      <c r="H724" s="75"/>
    </row>
    <row r="725" spans="1:8" x14ac:dyDescent="0.2">
      <c r="A725" s="76" t="s">
        <v>1122</v>
      </c>
      <c r="B725" s="61">
        <v>717</v>
      </c>
      <c r="C725" s="232">
        <v>366.35999999999524</v>
      </c>
      <c r="D725" s="232">
        <v>510.0500000000049</v>
      </c>
      <c r="E725" s="232">
        <v>626.55000000000359</v>
      </c>
      <c r="F725" s="232">
        <v>707.14999999999304</v>
      </c>
      <c r="G725" s="232">
        <v>962.20000000000903</v>
      </c>
      <c r="H725" s="75"/>
    </row>
    <row r="726" spans="1:8" x14ac:dyDescent="0.2">
      <c r="A726" s="76" t="s">
        <v>1123</v>
      </c>
      <c r="B726" s="61">
        <v>718</v>
      </c>
      <c r="C726" s="232">
        <v>366.75999999999522</v>
      </c>
      <c r="D726" s="232">
        <v>510.60000000000491</v>
      </c>
      <c r="E726" s="232">
        <v>627.25000000000364</v>
      </c>
      <c r="F726" s="232">
        <v>707.949999999993</v>
      </c>
      <c r="G726" s="232">
        <v>963.30000000000905</v>
      </c>
      <c r="H726" s="75"/>
    </row>
    <row r="727" spans="1:8" x14ac:dyDescent="0.2">
      <c r="A727" s="76" t="s">
        <v>1124</v>
      </c>
      <c r="B727" s="61">
        <v>719</v>
      </c>
      <c r="C727" s="232">
        <v>367.15999999999519</v>
      </c>
      <c r="D727" s="232">
        <v>511.15000000000492</v>
      </c>
      <c r="E727" s="232">
        <v>627.95000000000368</v>
      </c>
      <c r="F727" s="232">
        <v>708.74999999999295</v>
      </c>
      <c r="G727" s="232">
        <v>964.40000000000907</v>
      </c>
      <c r="H727" s="75"/>
    </row>
    <row r="728" spans="1:8" x14ac:dyDescent="0.2">
      <c r="A728" s="76" t="s">
        <v>1125</v>
      </c>
      <c r="B728" s="61">
        <v>720</v>
      </c>
      <c r="C728" s="232">
        <v>367.55999999999517</v>
      </c>
      <c r="D728" s="232">
        <v>511.70000000000493</v>
      </c>
      <c r="E728" s="232">
        <v>628.65000000000373</v>
      </c>
      <c r="F728" s="232">
        <v>709.54999999999291</v>
      </c>
      <c r="G728" s="232">
        <v>965.50000000000909</v>
      </c>
      <c r="H728" s="75"/>
    </row>
    <row r="729" spans="1:8" x14ac:dyDescent="0.2">
      <c r="A729" s="76" t="s">
        <v>1126</v>
      </c>
      <c r="B729" s="61">
        <v>721</v>
      </c>
      <c r="C729" s="232">
        <v>367.95999999999515</v>
      </c>
      <c r="D729" s="232">
        <v>512.25000000000489</v>
      </c>
      <c r="E729" s="232">
        <v>629.35000000000377</v>
      </c>
      <c r="F729" s="232">
        <v>710.34999999999286</v>
      </c>
      <c r="G729" s="232">
        <v>966.60000000000912</v>
      </c>
      <c r="H729" s="75"/>
    </row>
    <row r="730" spans="1:8" x14ac:dyDescent="0.2">
      <c r="A730" s="76" t="s">
        <v>1127</v>
      </c>
      <c r="B730" s="61">
        <v>722</v>
      </c>
      <c r="C730" s="232">
        <v>368.35999999999513</v>
      </c>
      <c r="D730" s="232">
        <v>512.80000000000484</v>
      </c>
      <c r="E730" s="232">
        <v>630.05000000000382</v>
      </c>
      <c r="F730" s="232">
        <v>711.14999999999281</v>
      </c>
      <c r="G730" s="232">
        <v>967.70000000000914</v>
      </c>
      <c r="H730" s="75"/>
    </row>
    <row r="731" spans="1:8" x14ac:dyDescent="0.2">
      <c r="A731" s="76" t="s">
        <v>1128</v>
      </c>
      <c r="B731" s="61">
        <v>723</v>
      </c>
      <c r="C731" s="232">
        <v>368.7599999999951</v>
      </c>
      <c r="D731" s="232">
        <v>513.3500000000048</v>
      </c>
      <c r="E731" s="232">
        <v>630.75000000000387</v>
      </c>
      <c r="F731" s="232">
        <v>711.94999999999277</v>
      </c>
      <c r="G731" s="232">
        <v>968.80000000000916</v>
      </c>
      <c r="H731" s="75"/>
    </row>
    <row r="732" spans="1:8" x14ac:dyDescent="0.2">
      <c r="A732" s="76" t="s">
        <v>1129</v>
      </c>
      <c r="B732" s="61">
        <v>724</v>
      </c>
      <c r="C732" s="232">
        <v>369.15999999999508</v>
      </c>
      <c r="D732" s="232">
        <v>513.90000000000475</v>
      </c>
      <c r="E732" s="232">
        <v>631.45000000000391</v>
      </c>
      <c r="F732" s="232">
        <v>712.74999999999272</v>
      </c>
      <c r="G732" s="232">
        <v>969.90000000000919</v>
      </c>
      <c r="H732" s="75"/>
    </row>
    <row r="733" spans="1:8" x14ac:dyDescent="0.2">
      <c r="A733" s="76" t="s">
        <v>1130</v>
      </c>
      <c r="B733" s="61">
        <v>725</v>
      </c>
      <c r="C733" s="232">
        <v>369.55999999999506</v>
      </c>
      <c r="D733" s="232">
        <v>514.45000000000471</v>
      </c>
      <c r="E733" s="232">
        <v>632.15000000000396</v>
      </c>
      <c r="F733" s="232">
        <v>713.54999999999268</v>
      </c>
      <c r="G733" s="232">
        <v>971.00000000000921</v>
      </c>
      <c r="H733" s="75"/>
    </row>
    <row r="734" spans="1:8" x14ac:dyDescent="0.2">
      <c r="A734" s="76" t="s">
        <v>1131</v>
      </c>
      <c r="B734" s="61">
        <v>726</v>
      </c>
      <c r="C734" s="232">
        <v>369.95999999999503</v>
      </c>
      <c r="D734" s="232">
        <v>515.00000000000466</v>
      </c>
      <c r="E734" s="232">
        <v>632.850000000004</v>
      </c>
      <c r="F734" s="232">
        <v>714.34999999999263</v>
      </c>
      <c r="G734" s="232">
        <v>972.10000000000923</v>
      </c>
      <c r="H734" s="75"/>
    </row>
    <row r="735" spans="1:8" x14ac:dyDescent="0.2">
      <c r="A735" s="76" t="s">
        <v>1132</v>
      </c>
      <c r="B735" s="61">
        <v>727</v>
      </c>
      <c r="C735" s="232">
        <v>370.35999999999501</v>
      </c>
      <c r="D735" s="232">
        <v>515.55000000000462</v>
      </c>
      <c r="E735" s="232">
        <v>633.55000000000405</v>
      </c>
      <c r="F735" s="232">
        <v>715.14999999999259</v>
      </c>
      <c r="G735" s="232">
        <v>973.20000000000925</v>
      </c>
      <c r="H735" s="75"/>
    </row>
    <row r="736" spans="1:8" x14ac:dyDescent="0.2">
      <c r="A736" s="76" t="s">
        <v>1133</v>
      </c>
      <c r="B736" s="61">
        <v>728</v>
      </c>
      <c r="C736" s="232">
        <v>370.75999999999499</v>
      </c>
      <c r="D736" s="232">
        <v>516.10000000000457</v>
      </c>
      <c r="E736" s="232">
        <v>634.25000000000409</v>
      </c>
      <c r="F736" s="232">
        <v>715.94999999999254</v>
      </c>
      <c r="G736" s="232">
        <v>974.30000000000928</v>
      </c>
      <c r="H736" s="75"/>
    </row>
    <row r="737" spans="1:8" x14ac:dyDescent="0.2">
      <c r="A737" s="76" t="s">
        <v>1134</v>
      </c>
      <c r="B737" s="61">
        <v>729</v>
      </c>
      <c r="C737" s="232">
        <v>371.15999999999497</v>
      </c>
      <c r="D737" s="232">
        <v>516.65000000000452</v>
      </c>
      <c r="E737" s="232">
        <v>634.95000000000414</v>
      </c>
      <c r="F737" s="232">
        <v>716.7499999999925</v>
      </c>
      <c r="G737" s="232">
        <v>975.4000000000093</v>
      </c>
      <c r="H737" s="75"/>
    </row>
    <row r="738" spans="1:8" x14ac:dyDescent="0.2">
      <c r="A738" s="76" t="s">
        <v>1135</v>
      </c>
      <c r="B738" s="61">
        <v>730</v>
      </c>
      <c r="C738" s="232">
        <v>371.55999999999494</v>
      </c>
      <c r="D738" s="232">
        <v>517.20000000000448</v>
      </c>
      <c r="E738" s="232">
        <v>635.65000000000418</v>
      </c>
      <c r="F738" s="232">
        <v>717.54999999999245</v>
      </c>
      <c r="G738" s="232">
        <v>976.50000000000932</v>
      </c>
      <c r="H738" s="75"/>
    </row>
    <row r="739" spans="1:8" x14ac:dyDescent="0.2">
      <c r="A739" s="76" t="s">
        <v>1136</v>
      </c>
      <c r="B739" s="61">
        <v>731</v>
      </c>
      <c r="C739" s="232">
        <v>371.95999999999492</v>
      </c>
      <c r="D739" s="232">
        <v>517.75000000000443</v>
      </c>
      <c r="E739" s="232">
        <v>636.35000000000423</v>
      </c>
      <c r="F739" s="232">
        <v>718.34999999999241</v>
      </c>
      <c r="G739" s="232">
        <v>977.60000000000935</v>
      </c>
      <c r="H739" s="75"/>
    </row>
    <row r="740" spans="1:8" x14ac:dyDescent="0.2">
      <c r="A740" s="76" t="s">
        <v>1137</v>
      </c>
      <c r="B740" s="61">
        <v>732</v>
      </c>
      <c r="C740" s="232">
        <v>372.3599999999949</v>
      </c>
      <c r="D740" s="232">
        <v>518.30000000000439</v>
      </c>
      <c r="E740" s="232">
        <v>637.05000000000427</v>
      </c>
      <c r="F740" s="232">
        <v>719.14999999999236</v>
      </c>
      <c r="G740" s="232">
        <v>978.70000000000937</v>
      </c>
      <c r="H740" s="75"/>
    </row>
    <row r="741" spans="1:8" x14ac:dyDescent="0.2">
      <c r="A741" s="76" t="s">
        <v>1138</v>
      </c>
      <c r="B741" s="61">
        <v>733</v>
      </c>
      <c r="C741" s="232">
        <v>372.75999999999487</v>
      </c>
      <c r="D741" s="232">
        <v>518.85000000000434</v>
      </c>
      <c r="E741" s="232">
        <v>637.75000000000432</v>
      </c>
      <c r="F741" s="232">
        <v>719.94999999999231</v>
      </c>
      <c r="G741" s="232">
        <v>979.80000000000939</v>
      </c>
      <c r="H741" s="75"/>
    </row>
    <row r="742" spans="1:8" x14ac:dyDescent="0.2">
      <c r="A742" s="76" t="s">
        <v>1139</v>
      </c>
      <c r="B742" s="61">
        <v>734</v>
      </c>
      <c r="C742" s="232">
        <v>373.15999999999485</v>
      </c>
      <c r="D742" s="232">
        <v>519.4000000000043</v>
      </c>
      <c r="E742" s="232">
        <v>638.45000000000437</v>
      </c>
      <c r="F742" s="232">
        <v>720.74999999999227</v>
      </c>
      <c r="G742" s="232">
        <v>980.90000000000941</v>
      </c>
      <c r="H742" s="75"/>
    </row>
    <row r="743" spans="1:8" x14ac:dyDescent="0.2">
      <c r="A743" s="76" t="s">
        <v>1140</v>
      </c>
      <c r="B743" s="61">
        <v>735</v>
      </c>
      <c r="C743" s="232">
        <v>373.55999999999483</v>
      </c>
      <c r="D743" s="232">
        <v>519.95000000000425</v>
      </c>
      <c r="E743" s="232">
        <v>639.15000000000441</v>
      </c>
      <c r="F743" s="232">
        <v>721.54999999999222</v>
      </c>
      <c r="G743" s="232">
        <v>982.00000000000944</v>
      </c>
      <c r="H743" s="75"/>
    </row>
    <row r="744" spans="1:8" x14ac:dyDescent="0.2">
      <c r="A744" s="76" t="s">
        <v>1141</v>
      </c>
      <c r="B744" s="61">
        <v>736</v>
      </c>
      <c r="C744" s="232">
        <v>373.95999999999481</v>
      </c>
      <c r="D744" s="232">
        <v>520.50000000000421</v>
      </c>
      <c r="E744" s="232">
        <v>639.85000000000446</v>
      </c>
      <c r="F744" s="232">
        <v>722.34999999999218</v>
      </c>
      <c r="G744" s="232">
        <v>983.10000000000946</v>
      </c>
      <c r="H744" s="75"/>
    </row>
    <row r="745" spans="1:8" x14ac:dyDescent="0.2">
      <c r="A745" s="76" t="s">
        <v>1142</v>
      </c>
      <c r="B745" s="61">
        <v>737</v>
      </c>
      <c r="C745" s="232">
        <v>374.35999999999478</v>
      </c>
      <c r="D745" s="232">
        <v>521.05000000000416</v>
      </c>
      <c r="E745" s="232">
        <v>640.5500000000045</v>
      </c>
      <c r="F745" s="232">
        <v>723.14999999999213</v>
      </c>
      <c r="G745" s="232">
        <v>984.20000000000948</v>
      </c>
      <c r="H745" s="75"/>
    </row>
    <row r="746" spans="1:8" x14ac:dyDescent="0.2">
      <c r="A746" s="76" t="s">
        <v>1143</v>
      </c>
      <c r="B746" s="61">
        <v>738</v>
      </c>
      <c r="C746" s="232">
        <v>374.75999999999476</v>
      </c>
      <c r="D746" s="232">
        <v>521.60000000000412</v>
      </c>
      <c r="E746" s="232">
        <v>641.25000000000455</v>
      </c>
      <c r="F746" s="232">
        <v>723.94999999999209</v>
      </c>
      <c r="G746" s="232">
        <v>985.3000000000095</v>
      </c>
      <c r="H746" s="75"/>
    </row>
    <row r="747" spans="1:8" x14ac:dyDescent="0.2">
      <c r="A747" s="76" t="s">
        <v>1144</v>
      </c>
      <c r="B747" s="61">
        <v>739</v>
      </c>
      <c r="C747" s="232">
        <v>375.15999999999474</v>
      </c>
      <c r="D747" s="232">
        <v>522.15000000000407</v>
      </c>
      <c r="E747" s="232">
        <v>641.95000000000459</v>
      </c>
      <c r="F747" s="232">
        <v>724.74999999999204</v>
      </c>
      <c r="G747" s="232">
        <v>986.40000000000953</v>
      </c>
      <c r="H747" s="75"/>
    </row>
    <row r="748" spans="1:8" x14ac:dyDescent="0.2">
      <c r="A748" s="76" t="s">
        <v>1145</v>
      </c>
      <c r="B748" s="61">
        <v>740</v>
      </c>
      <c r="C748" s="232">
        <v>375.55999999999472</v>
      </c>
      <c r="D748" s="232">
        <v>522.70000000000402</v>
      </c>
      <c r="E748" s="232">
        <v>642.65000000000464</v>
      </c>
      <c r="F748" s="232">
        <v>725.549999999992</v>
      </c>
      <c r="G748" s="232">
        <v>987.50000000000955</v>
      </c>
      <c r="H748" s="75"/>
    </row>
    <row r="749" spans="1:8" x14ac:dyDescent="0.2">
      <c r="A749" s="76" t="s">
        <v>1146</v>
      </c>
      <c r="B749" s="61">
        <v>741</v>
      </c>
      <c r="C749" s="232">
        <v>375.95999999999469</v>
      </c>
      <c r="D749" s="232">
        <v>523.25000000000398</v>
      </c>
      <c r="E749" s="232">
        <v>643.35000000000468</v>
      </c>
      <c r="F749" s="232">
        <v>726.34999999999195</v>
      </c>
      <c r="G749" s="232">
        <v>988.60000000000957</v>
      </c>
      <c r="H749" s="75"/>
    </row>
    <row r="750" spans="1:8" x14ac:dyDescent="0.2">
      <c r="A750" s="76" t="s">
        <v>1147</v>
      </c>
      <c r="B750" s="61">
        <v>742</v>
      </c>
      <c r="C750" s="232">
        <v>376.35999999999467</v>
      </c>
      <c r="D750" s="232">
        <v>523.80000000000393</v>
      </c>
      <c r="E750" s="232">
        <v>644.05000000000473</v>
      </c>
      <c r="F750" s="232">
        <v>727.14999999999191</v>
      </c>
      <c r="G750" s="232">
        <v>989.7000000000096</v>
      </c>
      <c r="H750" s="75"/>
    </row>
    <row r="751" spans="1:8" x14ac:dyDescent="0.2">
      <c r="A751" s="76" t="s">
        <v>1148</v>
      </c>
      <c r="B751" s="61">
        <v>743</v>
      </c>
      <c r="C751" s="232">
        <v>376.75999999999465</v>
      </c>
      <c r="D751" s="232">
        <v>524.35000000000389</v>
      </c>
      <c r="E751" s="232">
        <v>644.75000000000477</v>
      </c>
      <c r="F751" s="232">
        <v>727.94999999999186</v>
      </c>
      <c r="G751" s="232">
        <v>990.80000000000962</v>
      </c>
      <c r="H751" s="75"/>
    </row>
    <row r="752" spans="1:8" x14ac:dyDescent="0.2">
      <c r="A752" s="76" t="s">
        <v>1149</v>
      </c>
      <c r="B752" s="61">
        <v>744</v>
      </c>
      <c r="C752" s="232">
        <v>377.15999999999462</v>
      </c>
      <c r="D752" s="232">
        <v>524.90000000000384</v>
      </c>
      <c r="E752" s="232">
        <v>645.45000000000482</v>
      </c>
      <c r="F752" s="232">
        <v>728.74999999999181</v>
      </c>
      <c r="G752" s="232">
        <v>991.90000000000964</v>
      </c>
      <c r="H752" s="75"/>
    </row>
    <row r="753" spans="1:8" x14ac:dyDescent="0.2">
      <c r="A753" s="76" t="s">
        <v>1150</v>
      </c>
      <c r="B753" s="61">
        <v>745</v>
      </c>
      <c r="C753" s="232">
        <v>377.5599999999946</v>
      </c>
      <c r="D753" s="232">
        <v>525.4500000000038</v>
      </c>
      <c r="E753" s="232">
        <v>646.15000000000487</v>
      </c>
      <c r="F753" s="232">
        <v>729.54999999999177</v>
      </c>
      <c r="G753" s="232">
        <v>993.00000000000966</v>
      </c>
      <c r="H753" s="75"/>
    </row>
    <row r="754" spans="1:8" x14ac:dyDescent="0.2">
      <c r="A754" s="76" t="s">
        <v>1151</v>
      </c>
      <c r="B754" s="61">
        <v>746</v>
      </c>
      <c r="C754" s="232">
        <v>377.95999999999458</v>
      </c>
      <c r="D754" s="232">
        <v>526.00000000000375</v>
      </c>
      <c r="E754" s="232">
        <v>646.85000000000491</v>
      </c>
      <c r="F754" s="232">
        <v>730.34999999999172</v>
      </c>
      <c r="G754" s="232">
        <v>994.10000000000969</v>
      </c>
      <c r="H754" s="75"/>
    </row>
    <row r="755" spans="1:8" x14ac:dyDescent="0.2">
      <c r="A755" s="76" t="s">
        <v>1152</v>
      </c>
      <c r="B755" s="61">
        <v>747</v>
      </c>
      <c r="C755" s="232">
        <v>378.35999999999456</v>
      </c>
      <c r="D755" s="232">
        <v>526.55000000000371</v>
      </c>
      <c r="E755" s="232">
        <v>647.55000000000496</v>
      </c>
      <c r="F755" s="232">
        <v>731.14999999999168</v>
      </c>
      <c r="G755" s="232">
        <v>995.20000000000971</v>
      </c>
      <c r="H755" s="75"/>
    </row>
    <row r="756" spans="1:8" x14ac:dyDescent="0.2">
      <c r="A756" s="76" t="s">
        <v>1153</v>
      </c>
      <c r="B756" s="61">
        <v>748</v>
      </c>
      <c r="C756" s="232">
        <v>378.75999999999453</v>
      </c>
      <c r="D756" s="232">
        <v>527.10000000000366</v>
      </c>
      <c r="E756" s="232">
        <v>648.250000000005</v>
      </c>
      <c r="F756" s="232">
        <v>731.94999999999163</v>
      </c>
      <c r="G756" s="232">
        <v>996.30000000000973</v>
      </c>
      <c r="H756" s="75"/>
    </row>
    <row r="757" spans="1:8" x14ac:dyDescent="0.2">
      <c r="A757" s="76" t="s">
        <v>1154</v>
      </c>
      <c r="B757" s="61">
        <v>749</v>
      </c>
      <c r="C757" s="232">
        <v>379.15999999999451</v>
      </c>
      <c r="D757" s="232">
        <v>527.65000000000362</v>
      </c>
      <c r="E757" s="232">
        <v>648.95000000000505</v>
      </c>
      <c r="F757" s="232">
        <v>732.74999999999159</v>
      </c>
      <c r="G757" s="232">
        <v>997.40000000000975</v>
      </c>
      <c r="H757" s="75"/>
    </row>
    <row r="758" spans="1:8" x14ac:dyDescent="0.2">
      <c r="A758" s="76" t="s">
        <v>1155</v>
      </c>
      <c r="B758" s="61">
        <v>750</v>
      </c>
      <c r="C758" s="232">
        <v>379.55999999999449</v>
      </c>
      <c r="D758" s="232">
        <v>528.20000000000357</v>
      </c>
      <c r="E758" s="232">
        <v>649.65000000000509</v>
      </c>
      <c r="F758" s="232">
        <v>733.54999999999154</v>
      </c>
      <c r="G758" s="232">
        <v>998.50000000000978</v>
      </c>
      <c r="H758" s="75"/>
    </row>
    <row r="759" spans="1:8" x14ac:dyDescent="0.2">
      <c r="A759" s="76" t="s">
        <v>1156</v>
      </c>
      <c r="B759" s="61">
        <v>751</v>
      </c>
      <c r="C759" s="232">
        <v>379.95999999999447</v>
      </c>
      <c r="D759" s="232">
        <v>528.75000000000352</v>
      </c>
      <c r="E759" s="232">
        <v>650.35000000000514</v>
      </c>
      <c r="F759" s="232">
        <v>734.3499999999915</v>
      </c>
      <c r="G759" s="232">
        <v>999.6000000000098</v>
      </c>
      <c r="H759" s="75"/>
    </row>
    <row r="760" spans="1:8" x14ac:dyDescent="0.2">
      <c r="A760" s="76" t="s">
        <v>1157</v>
      </c>
      <c r="B760" s="61">
        <v>752</v>
      </c>
      <c r="C760" s="232">
        <v>380.35999999999444</v>
      </c>
      <c r="D760" s="232">
        <v>529.30000000000348</v>
      </c>
      <c r="E760" s="232">
        <v>651.05000000000518</v>
      </c>
      <c r="F760" s="232">
        <v>735.14999999999145</v>
      </c>
      <c r="G760" s="232">
        <v>1000.7000000000098</v>
      </c>
      <c r="H760" s="75"/>
    </row>
    <row r="761" spans="1:8" x14ac:dyDescent="0.2">
      <c r="A761" s="76" t="s">
        <v>1158</v>
      </c>
      <c r="B761" s="61">
        <v>753</v>
      </c>
      <c r="C761" s="232">
        <v>380.75999999999442</v>
      </c>
      <c r="D761" s="232">
        <v>529.85000000000343</v>
      </c>
      <c r="E761" s="232">
        <v>651.75000000000523</v>
      </c>
      <c r="F761" s="232">
        <v>735.94999999999141</v>
      </c>
      <c r="G761" s="232">
        <v>1001.8000000000098</v>
      </c>
      <c r="H761" s="75"/>
    </row>
    <row r="762" spans="1:8" x14ac:dyDescent="0.2">
      <c r="A762" s="76" t="s">
        <v>1159</v>
      </c>
      <c r="B762" s="61">
        <v>754</v>
      </c>
      <c r="C762" s="232">
        <v>381.1599999999944</v>
      </c>
      <c r="D762" s="232">
        <v>530.40000000000339</v>
      </c>
      <c r="E762" s="232">
        <v>652.45000000000528</v>
      </c>
      <c r="F762" s="232">
        <v>736.74999999999136</v>
      </c>
      <c r="G762" s="232">
        <v>1002.9000000000099</v>
      </c>
      <c r="H762" s="75"/>
    </row>
    <row r="763" spans="1:8" x14ac:dyDescent="0.2">
      <c r="A763" s="76" t="s">
        <v>1160</v>
      </c>
      <c r="B763" s="61">
        <v>755</v>
      </c>
      <c r="C763" s="232">
        <v>381.55999999999437</v>
      </c>
      <c r="D763" s="232">
        <v>530.95000000000334</v>
      </c>
      <c r="E763" s="232">
        <v>653.15000000000532</v>
      </c>
      <c r="F763" s="232">
        <v>737.54999999999131</v>
      </c>
      <c r="G763" s="232">
        <v>1004.0000000000099</v>
      </c>
      <c r="H763" s="75"/>
    </row>
    <row r="764" spans="1:8" x14ac:dyDescent="0.2">
      <c r="A764" s="76" t="s">
        <v>1161</v>
      </c>
      <c r="B764" s="61">
        <v>756</v>
      </c>
      <c r="C764" s="232">
        <v>381.95999999999435</v>
      </c>
      <c r="D764" s="232">
        <v>531.5000000000033</v>
      </c>
      <c r="E764" s="232">
        <v>653.85000000000537</v>
      </c>
      <c r="F764" s="232">
        <v>738.34999999999127</v>
      </c>
      <c r="G764" s="232">
        <v>1005.1000000000099</v>
      </c>
      <c r="H764" s="75"/>
    </row>
    <row r="765" spans="1:8" x14ac:dyDescent="0.2">
      <c r="A765" s="76" t="s">
        <v>1162</v>
      </c>
      <c r="B765" s="61">
        <v>757</v>
      </c>
      <c r="C765" s="232">
        <v>382.35999999999433</v>
      </c>
      <c r="D765" s="232">
        <v>532.05000000000325</v>
      </c>
      <c r="E765" s="232">
        <v>654.55000000000541</v>
      </c>
      <c r="F765" s="232">
        <v>739.14999999999122</v>
      </c>
      <c r="G765" s="232">
        <v>1006.2000000000099</v>
      </c>
      <c r="H765" s="75"/>
    </row>
    <row r="766" spans="1:8" x14ac:dyDescent="0.2">
      <c r="A766" s="76" t="s">
        <v>1163</v>
      </c>
      <c r="B766" s="61">
        <v>758</v>
      </c>
      <c r="C766" s="232">
        <v>382.75999999999431</v>
      </c>
      <c r="D766" s="232">
        <v>532.60000000000321</v>
      </c>
      <c r="E766" s="232">
        <v>655.25000000000546</v>
      </c>
      <c r="F766" s="232">
        <v>739.94999999999118</v>
      </c>
      <c r="G766" s="232">
        <v>1007.30000000001</v>
      </c>
      <c r="H766" s="75"/>
    </row>
    <row r="767" spans="1:8" x14ac:dyDescent="0.2">
      <c r="A767" s="76" t="s">
        <v>1164</v>
      </c>
      <c r="B767" s="61">
        <v>759</v>
      </c>
      <c r="C767" s="232">
        <v>383.15999999999428</v>
      </c>
      <c r="D767" s="232">
        <v>533.15000000000316</v>
      </c>
      <c r="E767" s="232">
        <v>655.9500000000055</v>
      </c>
      <c r="F767" s="232">
        <v>740.74999999999113</v>
      </c>
      <c r="G767" s="232">
        <v>1008.40000000001</v>
      </c>
      <c r="H767" s="75"/>
    </row>
    <row r="768" spans="1:8" x14ac:dyDescent="0.2">
      <c r="A768" s="76" t="s">
        <v>1165</v>
      </c>
      <c r="B768" s="61">
        <v>760</v>
      </c>
      <c r="C768" s="232">
        <v>383.55999999999426</v>
      </c>
      <c r="D768" s="232">
        <v>533.70000000000312</v>
      </c>
      <c r="E768" s="232">
        <v>656.65000000000555</v>
      </c>
      <c r="F768" s="232">
        <v>741.54999999999109</v>
      </c>
      <c r="G768" s="232">
        <v>1009.50000000001</v>
      </c>
      <c r="H768" s="75"/>
    </row>
    <row r="769" spans="1:8" x14ac:dyDescent="0.2">
      <c r="A769" s="76" t="s">
        <v>1166</v>
      </c>
      <c r="B769" s="61">
        <v>761</v>
      </c>
      <c r="C769" s="232">
        <v>383.95999999999424</v>
      </c>
      <c r="D769" s="232">
        <v>534.25000000000307</v>
      </c>
      <c r="E769" s="232">
        <v>657.35000000000559</v>
      </c>
      <c r="F769" s="232">
        <v>742.34999999999104</v>
      </c>
      <c r="G769" s="232">
        <v>1010.60000000001</v>
      </c>
      <c r="H769" s="75"/>
    </row>
    <row r="770" spans="1:8" x14ac:dyDescent="0.2">
      <c r="A770" s="76" t="s">
        <v>1167</v>
      </c>
      <c r="B770" s="61">
        <v>762</v>
      </c>
      <c r="C770" s="232">
        <v>384.35999999999422</v>
      </c>
      <c r="D770" s="232">
        <v>534.80000000000302</v>
      </c>
      <c r="E770" s="232">
        <v>658.05000000000564</v>
      </c>
      <c r="F770" s="232">
        <v>743.149999999991</v>
      </c>
      <c r="G770" s="232">
        <v>1011.70000000001</v>
      </c>
      <c r="H770" s="75"/>
    </row>
    <row r="771" spans="1:8" x14ac:dyDescent="0.2">
      <c r="A771" s="76" t="s">
        <v>1168</v>
      </c>
      <c r="B771" s="61">
        <v>763</v>
      </c>
      <c r="C771" s="232">
        <v>384.75999999999419</v>
      </c>
      <c r="D771" s="232">
        <v>535.35000000000298</v>
      </c>
      <c r="E771" s="232">
        <v>658.75000000000568</v>
      </c>
      <c r="F771" s="232">
        <v>743.94999999999095</v>
      </c>
      <c r="G771" s="232">
        <v>1012.8000000000101</v>
      </c>
      <c r="H771" s="75"/>
    </row>
    <row r="772" spans="1:8" x14ac:dyDescent="0.2">
      <c r="A772" s="76" t="s">
        <v>1169</v>
      </c>
      <c r="B772" s="61">
        <v>764</v>
      </c>
      <c r="C772" s="232">
        <v>385.15999999999417</v>
      </c>
      <c r="D772" s="232">
        <v>535.90000000000293</v>
      </c>
      <c r="E772" s="232">
        <v>659.45000000000573</v>
      </c>
      <c r="F772" s="232">
        <v>744.74999999999091</v>
      </c>
      <c r="G772" s="232">
        <v>1013.9000000000101</v>
      </c>
      <c r="H772" s="75"/>
    </row>
    <row r="773" spans="1:8" x14ac:dyDescent="0.2">
      <c r="A773" s="76" t="s">
        <v>1170</v>
      </c>
      <c r="B773" s="61">
        <v>765</v>
      </c>
      <c r="C773" s="232">
        <v>385.55999999999415</v>
      </c>
      <c r="D773" s="232">
        <v>536.45000000000289</v>
      </c>
      <c r="E773" s="232">
        <v>660.15000000000578</v>
      </c>
      <c r="F773" s="232">
        <v>745.54999999999086</v>
      </c>
      <c r="G773" s="232">
        <v>1015.0000000000101</v>
      </c>
      <c r="H773" s="75"/>
    </row>
    <row r="774" spans="1:8" x14ac:dyDescent="0.2">
      <c r="A774" s="76" t="s">
        <v>1171</v>
      </c>
      <c r="B774" s="61">
        <v>766</v>
      </c>
      <c r="C774" s="232">
        <v>385.95999999999412</v>
      </c>
      <c r="D774" s="232">
        <v>537.00000000000284</v>
      </c>
      <c r="E774" s="232">
        <v>660.85000000000582</v>
      </c>
      <c r="F774" s="232">
        <v>746.34999999999081</v>
      </c>
      <c r="G774" s="232">
        <v>1016.1000000000101</v>
      </c>
      <c r="H774" s="75"/>
    </row>
    <row r="775" spans="1:8" x14ac:dyDescent="0.2">
      <c r="A775" s="76" t="s">
        <v>1172</v>
      </c>
      <c r="B775" s="61">
        <v>767</v>
      </c>
      <c r="C775" s="232">
        <v>386.3599999999941</v>
      </c>
      <c r="D775" s="232">
        <v>537.5500000000028</v>
      </c>
      <c r="E775" s="232">
        <v>661.55000000000587</v>
      </c>
      <c r="F775" s="232">
        <v>747.14999999999077</v>
      </c>
      <c r="G775" s="232">
        <v>1017.2000000000102</v>
      </c>
      <c r="H775" s="75"/>
    </row>
    <row r="776" spans="1:8" x14ac:dyDescent="0.2">
      <c r="A776" s="76" t="s">
        <v>1173</v>
      </c>
      <c r="B776" s="61">
        <v>768</v>
      </c>
      <c r="C776" s="232">
        <v>386.75999999999408</v>
      </c>
      <c r="D776" s="232">
        <v>538.10000000000275</v>
      </c>
      <c r="E776" s="232">
        <v>662.25000000000591</v>
      </c>
      <c r="F776" s="232">
        <v>747.94999999999072</v>
      </c>
      <c r="G776" s="232">
        <v>1018.3000000000102</v>
      </c>
      <c r="H776" s="75"/>
    </row>
    <row r="777" spans="1:8" x14ac:dyDescent="0.2">
      <c r="A777" s="76" t="s">
        <v>1174</v>
      </c>
      <c r="B777" s="61">
        <v>769</v>
      </c>
      <c r="C777" s="232">
        <v>387.15999999999406</v>
      </c>
      <c r="D777" s="232">
        <v>538.65000000000271</v>
      </c>
      <c r="E777" s="232">
        <v>662.95000000000596</v>
      </c>
      <c r="F777" s="232">
        <v>748.74999999999068</v>
      </c>
      <c r="G777" s="232">
        <v>1019.4000000000102</v>
      </c>
      <c r="H777" s="75"/>
    </row>
    <row r="778" spans="1:8" x14ac:dyDescent="0.2">
      <c r="A778" s="76" t="s">
        <v>1175</v>
      </c>
      <c r="B778" s="61">
        <v>770</v>
      </c>
      <c r="C778" s="232">
        <v>387.55999999999403</v>
      </c>
      <c r="D778" s="232">
        <v>539.20000000000266</v>
      </c>
      <c r="E778" s="232">
        <v>663.650000000006</v>
      </c>
      <c r="F778" s="232">
        <v>749.54999999999063</v>
      </c>
      <c r="G778" s="232">
        <v>1020.5000000000102</v>
      </c>
      <c r="H778" s="75"/>
    </row>
    <row r="779" spans="1:8" x14ac:dyDescent="0.2">
      <c r="A779" s="76" t="s">
        <v>1176</v>
      </c>
      <c r="B779" s="61">
        <v>771</v>
      </c>
      <c r="C779" s="232">
        <v>387.95999999999401</v>
      </c>
      <c r="D779" s="232">
        <v>539.75000000000261</v>
      </c>
      <c r="E779" s="232">
        <v>664.35000000000605</v>
      </c>
      <c r="F779" s="232">
        <v>750.34999999999059</v>
      </c>
      <c r="G779" s="232">
        <v>1021.6000000000103</v>
      </c>
      <c r="H779" s="75"/>
    </row>
    <row r="780" spans="1:8" x14ac:dyDescent="0.2">
      <c r="A780" s="76" t="s">
        <v>1177</v>
      </c>
      <c r="B780" s="61">
        <v>772</v>
      </c>
      <c r="C780" s="232">
        <v>388.35999999999399</v>
      </c>
      <c r="D780" s="232">
        <v>540.30000000000257</v>
      </c>
      <c r="E780" s="232">
        <v>665.05000000000609</v>
      </c>
      <c r="F780" s="232">
        <v>751.14999999999054</v>
      </c>
      <c r="G780" s="232">
        <v>1022.7000000000103</v>
      </c>
      <c r="H780" s="75"/>
    </row>
    <row r="781" spans="1:8" x14ac:dyDescent="0.2">
      <c r="A781" s="76" t="s">
        <v>1178</v>
      </c>
      <c r="B781" s="61">
        <v>773</v>
      </c>
      <c r="C781" s="232">
        <v>388.75999999999397</v>
      </c>
      <c r="D781" s="232">
        <v>540.85000000000252</v>
      </c>
      <c r="E781" s="232">
        <v>665.75000000000614</v>
      </c>
      <c r="F781" s="232">
        <v>751.9499999999905</v>
      </c>
      <c r="G781" s="232">
        <v>1023.8000000000103</v>
      </c>
      <c r="H781" s="75"/>
    </row>
    <row r="782" spans="1:8" x14ac:dyDescent="0.2">
      <c r="A782" s="76" t="s">
        <v>1179</v>
      </c>
      <c r="B782" s="61">
        <v>774</v>
      </c>
      <c r="C782" s="232">
        <v>389.15999999999394</v>
      </c>
      <c r="D782" s="232">
        <v>541.40000000000248</v>
      </c>
      <c r="E782" s="232">
        <v>666.45000000000618</v>
      </c>
      <c r="F782" s="232">
        <v>752.74999999999045</v>
      </c>
      <c r="G782" s="232">
        <v>1024.9000000000103</v>
      </c>
      <c r="H782" s="75"/>
    </row>
    <row r="783" spans="1:8" x14ac:dyDescent="0.2">
      <c r="A783" s="76" t="s">
        <v>1180</v>
      </c>
      <c r="B783" s="61">
        <v>775</v>
      </c>
      <c r="C783" s="232">
        <v>389.55999999999392</v>
      </c>
      <c r="D783" s="232">
        <v>541.95000000000243</v>
      </c>
      <c r="E783" s="232">
        <v>667.15000000000623</v>
      </c>
      <c r="F783" s="232">
        <v>753.5499999999904</v>
      </c>
      <c r="G783" s="232">
        <v>1026.0000000000102</v>
      </c>
      <c r="H783" s="75"/>
    </row>
    <row r="784" spans="1:8" x14ac:dyDescent="0.2">
      <c r="A784" s="76" t="s">
        <v>1181</v>
      </c>
      <c r="B784" s="61">
        <v>776</v>
      </c>
      <c r="C784" s="232">
        <v>389.9599999999939</v>
      </c>
      <c r="D784" s="232">
        <v>542.50000000000239</v>
      </c>
      <c r="E784" s="232">
        <v>667.85000000000628</v>
      </c>
      <c r="F784" s="232">
        <v>754.34999999999036</v>
      </c>
      <c r="G784" s="232">
        <v>1027.1000000000101</v>
      </c>
      <c r="H784" s="75"/>
    </row>
    <row r="785" spans="1:8" x14ac:dyDescent="0.2">
      <c r="A785" s="76" t="s">
        <v>1182</v>
      </c>
      <c r="B785" s="61">
        <v>777</v>
      </c>
      <c r="C785" s="232">
        <v>390.35999999999387</v>
      </c>
      <c r="D785" s="232">
        <v>543.05000000000234</v>
      </c>
      <c r="E785" s="232">
        <v>668.55000000000632</v>
      </c>
      <c r="F785" s="232">
        <v>755.14999999999031</v>
      </c>
      <c r="G785" s="232">
        <v>1028.20000000001</v>
      </c>
      <c r="H785" s="75"/>
    </row>
    <row r="786" spans="1:8" x14ac:dyDescent="0.2">
      <c r="A786" s="76" t="s">
        <v>1183</v>
      </c>
      <c r="B786" s="61">
        <v>778</v>
      </c>
      <c r="C786" s="232">
        <v>390.75999999999385</v>
      </c>
      <c r="D786" s="232">
        <v>543.6000000000023</v>
      </c>
      <c r="E786" s="232">
        <v>669.25000000000637</v>
      </c>
      <c r="F786" s="232">
        <v>755.94999999999027</v>
      </c>
      <c r="G786" s="232">
        <v>1029.30000000001</v>
      </c>
      <c r="H786" s="75"/>
    </row>
    <row r="787" spans="1:8" x14ac:dyDescent="0.2">
      <c r="A787" s="76" t="s">
        <v>1184</v>
      </c>
      <c r="B787" s="61">
        <v>779</v>
      </c>
      <c r="C787" s="232">
        <v>391.15999999999383</v>
      </c>
      <c r="D787" s="232">
        <v>544.15000000000225</v>
      </c>
      <c r="E787" s="232">
        <v>669.95000000000641</v>
      </c>
      <c r="F787" s="232">
        <v>756.74999999999022</v>
      </c>
      <c r="G787" s="232">
        <v>1030.4000000000099</v>
      </c>
      <c r="H787" s="75"/>
    </row>
    <row r="788" spans="1:8" x14ac:dyDescent="0.2">
      <c r="A788" s="76" t="s">
        <v>1185</v>
      </c>
      <c r="B788" s="61">
        <v>780</v>
      </c>
      <c r="C788" s="232">
        <v>391.55999999999381</v>
      </c>
      <c r="D788" s="232">
        <v>544.70000000000221</v>
      </c>
      <c r="E788" s="232">
        <v>670.65000000000646</v>
      </c>
      <c r="F788" s="232">
        <v>757.54999999999018</v>
      </c>
      <c r="G788" s="232">
        <v>1031.5000000000098</v>
      </c>
      <c r="H788" s="75"/>
    </row>
    <row r="789" spans="1:8" x14ac:dyDescent="0.2">
      <c r="A789" s="76" t="s">
        <v>1186</v>
      </c>
      <c r="B789" s="61">
        <v>781</v>
      </c>
      <c r="C789" s="232">
        <v>391.95999999999378</v>
      </c>
      <c r="D789" s="232">
        <v>545.25000000000216</v>
      </c>
      <c r="E789" s="232">
        <v>671.3500000000065</v>
      </c>
      <c r="F789" s="232">
        <v>758.34999999999013</v>
      </c>
      <c r="G789" s="232">
        <v>1032.6000000000097</v>
      </c>
      <c r="H789" s="75"/>
    </row>
    <row r="790" spans="1:8" x14ac:dyDescent="0.2">
      <c r="A790" s="76" t="s">
        <v>1187</v>
      </c>
      <c r="B790" s="61">
        <v>782</v>
      </c>
      <c r="C790" s="232">
        <v>392.35999999999376</v>
      </c>
      <c r="D790" s="232">
        <v>545.80000000000211</v>
      </c>
      <c r="E790" s="232">
        <v>672.05000000000655</v>
      </c>
      <c r="F790" s="232">
        <v>759.14999999999009</v>
      </c>
      <c r="G790" s="232">
        <v>1033.7000000000096</v>
      </c>
      <c r="H790" s="75"/>
    </row>
    <row r="791" spans="1:8" x14ac:dyDescent="0.2">
      <c r="A791" s="76" t="s">
        <v>1188</v>
      </c>
      <c r="B791" s="61">
        <v>783</v>
      </c>
      <c r="C791" s="232">
        <v>392.75999999999374</v>
      </c>
      <c r="D791" s="232">
        <v>546.35000000000207</v>
      </c>
      <c r="E791" s="232">
        <v>672.75000000000659</v>
      </c>
      <c r="F791" s="232">
        <v>759.94999999999004</v>
      </c>
      <c r="G791" s="232">
        <v>1034.8000000000095</v>
      </c>
      <c r="H791" s="75"/>
    </row>
    <row r="792" spans="1:8" x14ac:dyDescent="0.2">
      <c r="A792" s="76" t="s">
        <v>1189</v>
      </c>
      <c r="B792" s="61">
        <v>784</v>
      </c>
      <c r="C792" s="232">
        <v>393.15999999999372</v>
      </c>
      <c r="D792" s="232">
        <v>546.90000000000202</v>
      </c>
      <c r="E792" s="232">
        <v>673.45000000000664</v>
      </c>
      <c r="F792" s="232">
        <v>760.74999999999</v>
      </c>
      <c r="G792" s="232">
        <v>1035.9000000000094</v>
      </c>
      <c r="H792" s="75"/>
    </row>
    <row r="793" spans="1:8" x14ac:dyDescent="0.2">
      <c r="A793" s="76" t="s">
        <v>1190</v>
      </c>
      <c r="B793" s="61">
        <v>785</v>
      </c>
      <c r="C793" s="232">
        <v>393.55999999999369</v>
      </c>
      <c r="D793" s="232">
        <v>547.45000000000198</v>
      </c>
      <c r="E793" s="232">
        <v>674.15000000000668</v>
      </c>
      <c r="F793" s="232">
        <v>761.54999999998995</v>
      </c>
      <c r="G793" s="232">
        <v>1037.0000000000093</v>
      </c>
      <c r="H793" s="75"/>
    </row>
    <row r="794" spans="1:8" x14ac:dyDescent="0.2">
      <c r="A794" s="76" t="s">
        <v>1191</v>
      </c>
      <c r="B794" s="61">
        <v>786</v>
      </c>
      <c r="C794" s="232">
        <v>393.95999999999367</v>
      </c>
      <c r="D794" s="232">
        <v>548.00000000000193</v>
      </c>
      <c r="E794" s="232">
        <v>674.85000000000673</v>
      </c>
      <c r="F794" s="232">
        <v>762.3499999999899</v>
      </c>
      <c r="G794" s="232">
        <v>1038.1000000000092</v>
      </c>
      <c r="H794" s="75"/>
    </row>
    <row r="795" spans="1:8" x14ac:dyDescent="0.2">
      <c r="A795" s="76" t="s">
        <v>1192</v>
      </c>
      <c r="B795" s="61">
        <v>787</v>
      </c>
      <c r="C795" s="232">
        <v>394.35999999999365</v>
      </c>
      <c r="D795" s="232">
        <v>548.55000000000189</v>
      </c>
      <c r="E795" s="232">
        <v>675.55000000000678</v>
      </c>
      <c r="F795" s="232">
        <v>763.14999999998986</v>
      </c>
      <c r="G795" s="232">
        <v>1039.2000000000091</v>
      </c>
      <c r="H795" s="75"/>
    </row>
    <row r="796" spans="1:8" x14ac:dyDescent="0.2">
      <c r="A796" s="76" t="s">
        <v>1193</v>
      </c>
      <c r="B796" s="61">
        <v>788</v>
      </c>
      <c r="C796" s="232">
        <v>394.75999999999362</v>
      </c>
      <c r="D796" s="232">
        <v>549.10000000000184</v>
      </c>
      <c r="E796" s="232">
        <v>676.25000000000682</v>
      </c>
      <c r="F796" s="232">
        <v>763.94999999998981</v>
      </c>
      <c r="G796" s="232">
        <v>1040.300000000009</v>
      </c>
      <c r="H796" s="75"/>
    </row>
    <row r="797" spans="1:8" x14ac:dyDescent="0.2">
      <c r="A797" s="76" t="s">
        <v>1194</v>
      </c>
      <c r="B797" s="61">
        <v>789</v>
      </c>
      <c r="C797" s="232">
        <v>395.1599999999936</v>
      </c>
      <c r="D797" s="232">
        <v>549.6500000000018</v>
      </c>
      <c r="E797" s="232">
        <v>676.95000000000687</v>
      </c>
      <c r="F797" s="232">
        <v>764.74999999998977</v>
      </c>
      <c r="G797" s="232">
        <v>1041.400000000009</v>
      </c>
      <c r="H797" s="75"/>
    </row>
    <row r="798" spans="1:8" x14ac:dyDescent="0.2">
      <c r="A798" s="76" t="s">
        <v>1195</v>
      </c>
      <c r="B798" s="61">
        <v>790</v>
      </c>
      <c r="C798" s="232">
        <v>395.55999999999358</v>
      </c>
      <c r="D798" s="232">
        <v>550.20000000000175</v>
      </c>
      <c r="E798" s="232">
        <v>677.65000000000691</v>
      </c>
      <c r="F798" s="232">
        <v>765.54999999998972</v>
      </c>
      <c r="G798" s="232">
        <v>1042.5000000000089</v>
      </c>
      <c r="H798" s="75"/>
    </row>
    <row r="799" spans="1:8" x14ac:dyDescent="0.2">
      <c r="A799" s="76" t="s">
        <v>1196</v>
      </c>
      <c r="B799" s="61">
        <v>791</v>
      </c>
      <c r="C799" s="232">
        <v>395.95999999999356</v>
      </c>
      <c r="D799" s="232">
        <v>550.75000000000171</v>
      </c>
      <c r="E799" s="232">
        <v>678.35000000000696</v>
      </c>
      <c r="F799" s="232">
        <v>766.34999999998968</v>
      </c>
      <c r="G799" s="232">
        <v>1043.6000000000088</v>
      </c>
      <c r="H799" s="75"/>
    </row>
    <row r="800" spans="1:8" x14ac:dyDescent="0.2">
      <c r="A800" s="76" t="s">
        <v>1197</v>
      </c>
      <c r="B800" s="61">
        <v>792</v>
      </c>
      <c r="C800" s="232">
        <v>396.35999999999353</v>
      </c>
      <c r="D800" s="232">
        <v>551.30000000000166</v>
      </c>
      <c r="E800" s="232">
        <v>679.050000000007</v>
      </c>
      <c r="F800" s="232">
        <v>767.14999999998963</v>
      </c>
      <c r="G800" s="232">
        <v>1044.7000000000087</v>
      </c>
      <c r="H800" s="75"/>
    </row>
    <row r="801" spans="1:8" x14ac:dyDescent="0.2">
      <c r="A801" s="76" t="s">
        <v>1198</v>
      </c>
      <c r="B801" s="61">
        <v>793</v>
      </c>
      <c r="C801" s="232">
        <v>396.75999999999351</v>
      </c>
      <c r="D801" s="232">
        <v>551.85000000000161</v>
      </c>
      <c r="E801" s="232">
        <v>679.75000000000705</v>
      </c>
      <c r="F801" s="232">
        <v>767.94999999998959</v>
      </c>
      <c r="G801" s="232">
        <v>1045.8000000000086</v>
      </c>
      <c r="H801" s="75"/>
    </row>
    <row r="802" spans="1:8" x14ac:dyDescent="0.2">
      <c r="A802" s="76" t="s">
        <v>1199</v>
      </c>
      <c r="B802" s="61">
        <v>794</v>
      </c>
      <c r="C802" s="232">
        <v>397.15999999999349</v>
      </c>
      <c r="D802" s="232">
        <v>552.40000000000157</v>
      </c>
      <c r="E802" s="232">
        <v>680.45000000000709</v>
      </c>
      <c r="F802" s="232">
        <v>768.74999999998954</v>
      </c>
      <c r="G802" s="232">
        <v>1046.9000000000085</v>
      </c>
      <c r="H802" s="75"/>
    </row>
    <row r="803" spans="1:8" x14ac:dyDescent="0.2">
      <c r="A803" s="76" t="s">
        <v>1200</v>
      </c>
      <c r="B803" s="61">
        <v>795</v>
      </c>
      <c r="C803" s="232">
        <v>397.55999999999347</v>
      </c>
      <c r="D803" s="232">
        <v>552.95000000000152</v>
      </c>
      <c r="E803" s="232">
        <v>681.15000000000714</v>
      </c>
      <c r="F803" s="232">
        <v>769.5499999999895</v>
      </c>
      <c r="G803" s="232">
        <v>1048.0000000000084</v>
      </c>
      <c r="H803" s="75"/>
    </row>
    <row r="804" spans="1:8" x14ac:dyDescent="0.2">
      <c r="A804" s="76" t="s">
        <v>1201</v>
      </c>
      <c r="B804" s="61">
        <v>796</v>
      </c>
      <c r="C804" s="232">
        <v>397.95999999999344</v>
      </c>
      <c r="D804" s="232">
        <v>553.50000000000148</v>
      </c>
      <c r="E804" s="232">
        <v>681.85000000000719</v>
      </c>
      <c r="F804" s="232">
        <v>770.34999999998945</v>
      </c>
      <c r="G804" s="232">
        <v>1049.1000000000083</v>
      </c>
      <c r="H804" s="75"/>
    </row>
    <row r="805" spans="1:8" x14ac:dyDescent="0.2">
      <c r="A805" s="76" t="s">
        <v>1202</v>
      </c>
      <c r="B805" s="61">
        <v>797</v>
      </c>
      <c r="C805" s="232">
        <v>398.35999999999342</v>
      </c>
      <c r="D805" s="232">
        <v>554.05000000000143</v>
      </c>
      <c r="E805" s="232">
        <v>682.55000000000723</v>
      </c>
      <c r="F805" s="232">
        <v>771.1499999999894</v>
      </c>
      <c r="G805" s="232">
        <v>1050.2000000000082</v>
      </c>
      <c r="H805" s="75"/>
    </row>
    <row r="806" spans="1:8" x14ac:dyDescent="0.2">
      <c r="A806" s="76" t="s">
        <v>1203</v>
      </c>
      <c r="B806" s="61">
        <v>798</v>
      </c>
      <c r="C806" s="232">
        <v>398.7599999999934</v>
      </c>
      <c r="D806" s="232">
        <v>554.60000000000139</v>
      </c>
      <c r="E806" s="232">
        <v>683.25000000000728</v>
      </c>
      <c r="F806" s="232">
        <v>771.94999999998936</v>
      </c>
      <c r="G806" s="232">
        <v>1051.3000000000081</v>
      </c>
      <c r="H806" s="75"/>
    </row>
    <row r="807" spans="1:8" x14ac:dyDescent="0.2">
      <c r="A807" s="76" t="s">
        <v>1204</v>
      </c>
      <c r="B807" s="61">
        <v>799</v>
      </c>
      <c r="C807" s="232">
        <v>399.15999999999337</v>
      </c>
      <c r="D807" s="232">
        <v>555.15000000000134</v>
      </c>
      <c r="E807" s="232">
        <v>683.95000000000732</v>
      </c>
      <c r="F807" s="232">
        <v>772.74999999998931</v>
      </c>
      <c r="G807" s="232">
        <v>1052.400000000008</v>
      </c>
      <c r="H807" s="75"/>
    </row>
    <row r="808" spans="1:8" x14ac:dyDescent="0.2">
      <c r="A808" s="76" t="s">
        <v>1205</v>
      </c>
      <c r="B808" s="61">
        <v>800</v>
      </c>
      <c r="C808" s="232">
        <v>399.55999999999335</v>
      </c>
      <c r="D808" s="232">
        <v>555.7000000000013</v>
      </c>
      <c r="E808" s="232">
        <v>684.65000000000737</v>
      </c>
      <c r="F808" s="232">
        <v>773.54999999998927</v>
      </c>
      <c r="G808" s="232">
        <v>1053.500000000008</v>
      </c>
      <c r="H808" s="75"/>
    </row>
    <row r="809" spans="1:8" x14ac:dyDescent="0.2">
      <c r="A809" s="76" t="s">
        <v>1206</v>
      </c>
      <c r="B809" s="61">
        <v>801</v>
      </c>
      <c r="C809" s="232">
        <v>399.95999999999333</v>
      </c>
      <c r="D809" s="232">
        <v>556.25000000000125</v>
      </c>
      <c r="E809" s="232">
        <v>685.35000000000741</v>
      </c>
      <c r="F809" s="232">
        <v>774.34999999998922</v>
      </c>
      <c r="G809" s="232">
        <v>1054.6000000000079</v>
      </c>
      <c r="H809" s="75"/>
    </row>
    <row r="810" spans="1:8" x14ac:dyDescent="0.2">
      <c r="A810" s="76" t="s">
        <v>1207</v>
      </c>
      <c r="B810" s="61">
        <v>802</v>
      </c>
      <c r="C810" s="232">
        <v>400.35999999999331</v>
      </c>
      <c r="D810" s="232">
        <v>556.80000000000121</v>
      </c>
      <c r="E810" s="232">
        <v>686.05000000000746</v>
      </c>
      <c r="F810" s="232">
        <v>775.14999999998918</v>
      </c>
      <c r="G810" s="232">
        <v>1055.7000000000078</v>
      </c>
      <c r="H810" s="75"/>
    </row>
    <row r="811" spans="1:8" x14ac:dyDescent="0.2">
      <c r="A811" s="76" t="s">
        <v>1208</v>
      </c>
      <c r="B811" s="61">
        <v>803</v>
      </c>
      <c r="C811" s="232">
        <v>400.75999999999328</v>
      </c>
      <c r="D811" s="232">
        <v>557.35000000000116</v>
      </c>
      <c r="E811" s="232">
        <v>686.7500000000075</v>
      </c>
      <c r="F811" s="232">
        <v>775.94999999998913</v>
      </c>
      <c r="G811" s="232">
        <v>1056.8000000000077</v>
      </c>
      <c r="H811" s="75"/>
    </row>
    <row r="812" spans="1:8" x14ac:dyDescent="0.2">
      <c r="A812" s="76" t="s">
        <v>1209</v>
      </c>
      <c r="B812" s="61">
        <v>804</v>
      </c>
      <c r="C812" s="232">
        <v>401.15999999999326</v>
      </c>
      <c r="D812" s="232">
        <v>557.90000000000111</v>
      </c>
      <c r="E812" s="232">
        <v>687.45000000000755</v>
      </c>
      <c r="F812" s="232">
        <v>776.74999999998909</v>
      </c>
      <c r="G812" s="232">
        <v>1057.9000000000076</v>
      </c>
      <c r="H812" s="75"/>
    </row>
    <row r="813" spans="1:8" x14ac:dyDescent="0.2">
      <c r="A813" s="76" t="s">
        <v>1210</v>
      </c>
      <c r="B813" s="61">
        <v>805</v>
      </c>
      <c r="C813" s="232">
        <v>401.55999999999324</v>
      </c>
      <c r="D813" s="232">
        <v>558.45000000000107</v>
      </c>
      <c r="E813" s="232">
        <v>688.15000000000759</v>
      </c>
      <c r="F813" s="232">
        <v>777.54999999998904</v>
      </c>
      <c r="G813" s="232">
        <v>1059.0000000000075</v>
      </c>
      <c r="H813" s="75"/>
    </row>
    <row r="814" spans="1:8" x14ac:dyDescent="0.2">
      <c r="A814" s="76" t="s">
        <v>1211</v>
      </c>
      <c r="B814" s="61">
        <v>806</v>
      </c>
      <c r="C814" s="232">
        <v>401.95999999999322</v>
      </c>
      <c r="D814" s="232">
        <v>559.00000000000102</v>
      </c>
      <c r="E814" s="232">
        <v>688.85000000000764</v>
      </c>
      <c r="F814" s="232">
        <v>778.349999999989</v>
      </c>
      <c r="G814" s="232">
        <v>1060.1000000000074</v>
      </c>
      <c r="H814" s="75"/>
    </row>
    <row r="815" spans="1:8" x14ac:dyDescent="0.2">
      <c r="A815" s="76" t="s">
        <v>1212</v>
      </c>
      <c r="B815" s="61">
        <v>807</v>
      </c>
      <c r="C815" s="232">
        <v>402.35999999999319</v>
      </c>
      <c r="D815" s="232">
        <v>559.55000000000098</v>
      </c>
      <c r="E815" s="232">
        <v>689.55000000000769</v>
      </c>
      <c r="F815" s="232">
        <v>779.14999999998895</v>
      </c>
      <c r="G815" s="232">
        <v>1061.2000000000073</v>
      </c>
      <c r="H815" s="75"/>
    </row>
    <row r="816" spans="1:8" x14ac:dyDescent="0.2">
      <c r="A816" s="76" t="s">
        <v>1213</v>
      </c>
      <c r="B816" s="61">
        <v>808</v>
      </c>
      <c r="C816" s="232">
        <v>402.75999999999317</v>
      </c>
      <c r="D816" s="232">
        <v>560.10000000000093</v>
      </c>
      <c r="E816" s="232">
        <v>690.25000000000773</v>
      </c>
      <c r="F816" s="232">
        <v>779.9499999999889</v>
      </c>
      <c r="G816" s="232">
        <v>1062.3000000000072</v>
      </c>
      <c r="H816" s="75"/>
    </row>
    <row r="817" spans="1:8" x14ac:dyDescent="0.2">
      <c r="A817" s="76" t="s">
        <v>1214</v>
      </c>
      <c r="B817" s="61">
        <v>809</v>
      </c>
      <c r="C817" s="232">
        <v>403.15999999999315</v>
      </c>
      <c r="D817" s="232">
        <v>560.65000000000089</v>
      </c>
      <c r="E817" s="232">
        <v>690.95000000000778</v>
      </c>
      <c r="F817" s="232">
        <v>780.74999999998886</v>
      </c>
      <c r="G817" s="232">
        <v>1063.4000000000071</v>
      </c>
      <c r="H817" s="75"/>
    </row>
    <row r="818" spans="1:8" x14ac:dyDescent="0.2">
      <c r="A818" s="76" t="s">
        <v>1215</v>
      </c>
      <c r="B818" s="61">
        <v>810</v>
      </c>
      <c r="C818" s="232">
        <v>403.55999999999312</v>
      </c>
      <c r="D818" s="232">
        <v>561.20000000000084</v>
      </c>
      <c r="E818" s="232">
        <v>691.65000000000782</v>
      </c>
      <c r="F818" s="232">
        <v>781.54999999998881</v>
      </c>
      <c r="G818" s="232">
        <v>1064.500000000007</v>
      </c>
      <c r="H818" s="75"/>
    </row>
    <row r="819" spans="1:8" x14ac:dyDescent="0.2">
      <c r="A819" s="76" t="s">
        <v>1216</v>
      </c>
      <c r="B819" s="61">
        <v>811</v>
      </c>
      <c r="C819" s="232">
        <v>403.9599999999931</v>
      </c>
      <c r="D819" s="232">
        <v>561.7500000000008</v>
      </c>
      <c r="E819" s="232">
        <v>692.35000000000787</v>
      </c>
      <c r="F819" s="232">
        <v>782.34999999998877</v>
      </c>
      <c r="G819" s="232">
        <v>1065.600000000007</v>
      </c>
      <c r="H819" s="75"/>
    </row>
    <row r="820" spans="1:8" x14ac:dyDescent="0.2">
      <c r="A820" s="76" t="s">
        <v>1217</v>
      </c>
      <c r="B820" s="61">
        <v>812</v>
      </c>
      <c r="C820" s="232">
        <v>404.35999999999308</v>
      </c>
      <c r="D820" s="232">
        <v>562.30000000000075</v>
      </c>
      <c r="E820" s="232">
        <v>693.05000000000791</v>
      </c>
      <c r="F820" s="232">
        <v>783.14999999998872</v>
      </c>
      <c r="G820" s="232">
        <v>1066.7000000000069</v>
      </c>
      <c r="H820" s="75"/>
    </row>
    <row r="821" spans="1:8" x14ac:dyDescent="0.2">
      <c r="A821" s="76" t="s">
        <v>1218</v>
      </c>
      <c r="B821" s="61">
        <v>813</v>
      </c>
      <c r="C821" s="232">
        <v>404.75999999999306</v>
      </c>
      <c r="D821" s="232">
        <v>562.8500000000007</v>
      </c>
      <c r="E821" s="232">
        <v>693.75000000000796</v>
      </c>
      <c r="F821" s="232">
        <v>783.94999999998868</v>
      </c>
      <c r="G821" s="232">
        <v>1067.8000000000068</v>
      </c>
      <c r="H821" s="75"/>
    </row>
    <row r="822" spans="1:8" x14ac:dyDescent="0.2">
      <c r="A822" s="76" t="s">
        <v>1219</v>
      </c>
      <c r="B822" s="61">
        <v>814</v>
      </c>
      <c r="C822" s="232">
        <v>405.15999999999303</v>
      </c>
      <c r="D822" s="232">
        <v>563.40000000000066</v>
      </c>
      <c r="E822" s="232">
        <v>694.450000000008</v>
      </c>
      <c r="F822" s="232">
        <v>784.74999999998863</v>
      </c>
      <c r="G822" s="232">
        <v>1068.9000000000067</v>
      </c>
      <c r="H822" s="75"/>
    </row>
    <row r="823" spans="1:8" x14ac:dyDescent="0.2">
      <c r="A823" s="76" t="s">
        <v>1220</v>
      </c>
      <c r="B823" s="61">
        <v>815</v>
      </c>
      <c r="C823" s="232">
        <v>405.55999999999301</v>
      </c>
      <c r="D823" s="232">
        <v>563.95000000000061</v>
      </c>
      <c r="E823" s="232">
        <v>695.15000000000805</v>
      </c>
      <c r="F823" s="232">
        <v>785.54999999998859</v>
      </c>
      <c r="G823" s="232">
        <v>1070.0000000000066</v>
      </c>
      <c r="H823" s="75"/>
    </row>
    <row r="824" spans="1:8" x14ac:dyDescent="0.2">
      <c r="A824" s="76" t="s">
        <v>1221</v>
      </c>
      <c r="B824" s="61">
        <v>816</v>
      </c>
      <c r="C824" s="232">
        <v>405.95999999999299</v>
      </c>
      <c r="D824" s="232">
        <v>564.50000000000057</v>
      </c>
      <c r="E824" s="232">
        <v>695.85000000000809</v>
      </c>
      <c r="F824" s="232">
        <v>786.34999999998854</v>
      </c>
      <c r="G824" s="232">
        <v>1071.1000000000065</v>
      </c>
      <c r="H824" s="75"/>
    </row>
    <row r="825" spans="1:8" x14ac:dyDescent="0.2">
      <c r="A825" s="76" t="s">
        <v>1222</v>
      </c>
      <c r="B825" s="61">
        <v>817</v>
      </c>
      <c r="C825" s="232">
        <v>406.35999999999297</v>
      </c>
      <c r="D825" s="232">
        <v>565.05000000000052</v>
      </c>
      <c r="E825" s="232">
        <v>696.55000000000814</v>
      </c>
      <c r="F825" s="232">
        <v>787.14999999998849</v>
      </c>
      <c r="G825" s="232">
        <v>1072.2000000000064</v>
      </c>
      <c r="H825" s="75"/>
    </row>
    <row r="826" spans="1:8" x14ac:dyDescent="0.2">
      <c r="A826" s="76" t="s">
        <v>1223</v>
      </c>
      <c r="B826" s="61">
        <v>818</v>
      </c>
      <c r="C826" s="232">
        <v>406.75999999999294</v>
      </c>
      <c r="D826" s="232">
        <v>565.60000000000048</v>
      </c>
      <c r="E826" s="232">
        <v>697.25000000000819</v>
      </c>
      <c r="F826" s="232">
        <v>787.94999999998845</v>
      </c>
      <c r="G826" s="232">
        <v>1073.3000000000063</v>
      </c>
      <c r="H826" s="75"/>
    </row>
    <row r="827" spans="1:8" x14ac:dyDescent="0.2">
      <c r="A827" s="76" t="s">
        <v>1224</v>
      </c>
      <c r="B827" s="61">
        <v>819</v>
      </c>
      <c r="C827" s="232">
        <v>407.15999999999292</v>
      </c>
      <c r="D827" s="232">
        <v>566.15000000000043</v>
      </c>
      <c r="E827" s="232">
        <v>697.95000000000823</v>
      </c>
      <c r="F827" s="232">
        <v>788.7499999999884</v>
      </c>
      <c r="G827" s="232">
        <v>1074.4000000000062</v>
      </c>
      <c r="H827" s="75"/>
    </row>
    <row r="828" spans="1:8" x14ac:dyDescent="0.2">
      <c r="A828" s="76" t="s">
        <v>1225</v>
      </c>
      <c r="B828" s="61">
        <v>820</v>
      </c>
      <c r="C828" s="232">
        <v>407.5599999999929</v>
      </c>
      <c r="D828" s="232">
        <v>566.70000000000039</v>
      </c>
      <c r="E828" s="232">
        <v>698.65000000000828</v>
      </c>
      <c r="F828" s="232">
        <v>789.54999999998836</v>
      </c>
      <c r="G828" s="232">
        <v>1075.5000000000061</v>
      </c>
      <c r="H828" s="75"/>
    </row>
    <row r="829" spans="1:8" x14ac:dyDescent="0.2">
      <c r="A829" s="76" t="s">
        <v>1226</v>
      </c>
      <c r="B829" s="61">
        <v>821</v>
      </c>
      <c r="C829" s="232">
        <v>407.95999999999287</v>
      </c>
      <c r="D829" s="232">
        <v>567.25000000000034</v>
      </c>
      <c r="E829" s="232">
        <v>699.35000000000832</v>
      </c>
      <c r="F829" s="232">
        <v>790.34999999998831</v>
      </c>
      <c r="G829" s="232">
        <v>1076.600000000006</v>
      </c>
      <c r="H829" s="75"/>
    </row>
    <row r="830" spans="1:8" x14ac:dyDescent="0.2">
      <c r="A830" s="76" t="s">
        <v>1227</v>
      </c>
      <c r="B830" s="61">
        <v>822</v>
      </c>
      <c r="C830" s="232">
        <v>408.35999999999285</v>
      </c>
      <c r="D830" s="232">
        <v>567.8000000000003</v>
      </c>
      <c r="E830" s="232">
        <v>700.05000000000837</v>
      </c>
      <c r="F830" s="232">
        <v>791.14999999998827</v>
      </c>
      <c r="G830" s="232">
        <v>1077.700000000006</v>
      </c>
      <c r="H830" s="75"/>
    </row>
    <row r="831" spans="1:8" x14ac:dyDescent="0.2">
      <c r="A831" s="76" t="s">
        <v>1228</v>
      </c>
      <c r="B831" s="61">
        <v>823</v>
      </c>
      <c r="C831" s="232">
        <v>408.75999999999283</v>
      </c>
      <c r="D831" s="232">
        <v>568.35000000000025</v>
      </c>
      <c r="E831" s="232">
        <v>700.75000000000841</v>
      </c>
      <c r="F831" s="232">
        <v>791.94999999998822</v>
      </c>
      <c r="G831" s="232">
        <v>1078.8000000000059</v>
      </c>
      <c r="H831" s="75"/>
    </row>
    <row r="832" spans="1:8" x14ac:dyDescent="0.2">
      <c r="A832" s="76" t="s">
        <v>1229</v>
      </c>
      <c r="B832" s="61">
        <v>824</v>
      </c>
      <c r="C832" s="232">
        <v>409.15999999999281</v>
      </c>
      <c r="D832" s="232">
        <v>568.9000000000002</v>
      </c>
      <c r="E832" s="232">
        <v>701.45000000000846</v>
      </c>
      <c r="F832" s="232">
        <v>792.74999999998818</v>
      </c>
      <c r="G832" s="232">
        <v>1079.9000000000058</v>
      </c>
      <c r="H832" s="75"/>
    </row>
    <row r="833" spans="1:8" x14ac:dyDescent="0.2">
      <c r="A833" s="76" t="s">
        <v>1230</v>
      </c>
      <c r="B833" s="61">
        <v>825</v>
      </c>
      <c r="C833" s="232">
        <v>409.55999999999278</v>
      </c>
      <c r="D833" s="232">
        <v>569.45000000000016</v>
      </c>
      <c r="E833" s="232">
        <v>702.1500000000085</v>
      </c>
      <c r="F833" s="232">
        <v>793.54999999998813</v>
      </c>
      <c r="G833" s="232">
        <v>1081.0000000000057</v>
      </c>
      <c r="H833" s="75"/>
    </row>
    <row r="834" spans="1:8" x14ac:dyDescent="0.2">
      <c r="A834" s="76" t="s">
        <v>1231</v>
      </c>
      <c r="B834" s="61">
        <v>826</v>
      </c>
      <c r="C834" s="232">
        <v>409.95999999999276</v>
      </c>
      <c r="D834" s="232">
        <v>570.00000000000011</v>
      </c>
      <c r="E834" s="232">
        <v>702.85000000000855</v>
      </c>
      <c r="F834" s="232">
        <v>794.34999999998809</v>
      </c>
      <c r="G834" s="232">
        <v>1082.1000000000056</v>
      </c>
      <c r="H834" s="75"/>
    </row>
    <row r="835" spans="1:8" x14ac:dyDescent="0.2">
      <c r="A835" s="76" t="s">
        <v>1232</v>
      </c>
      <c r="B835" s="61">
        <v>827</v>
      </c>
      <c r="C835" s="232">
        <v>410.35999999999274</v>
      </c>
      <c r="D835" s="232">
        <v>570.55000000000007</v>
      </c>
      <c r="E835" s="232">
        <v>703.55000000000859</v>
      </c>
      <c r="F835" s="232">
        <v>795.14999999998804</v>
      </c>
      <c r="G835" s="232">
        <v>1083.2000000000055</v>
      </c>
      <c r="H835" s="75"/>
    </row>
    <row r="836" spans="1:8" x14ac:dyDescent="0.2">
      <c r="A836" s="76" t="s">
        <v>1233</v>
      </c>
      <c r="B836" s="61">
        <v>828</v>
      </c>
      <c r="C836" s="232">
        <v>410.75999999999271</v>
      </c>
      <c r="D836" s="232">
        <v>571.1</v>
      </c>
      <c r="E836" s="232">
        <v>704.25000000000864</v>
      </c>
      <c r="F836" s="232">
        <v>795.94999999998799</v>
      </c>
      <c r="G836" s="232">
        <v>1084.3000000000054</v>
      </c>
      <c r="H836" s="75"/>
    </row>
    <row r="837" spans="1:8" x14ac:dyDescent="0.2">
      <c r="A837" s="76" t="s">
        <v>1234</v>
      </c>
      <c r="B837" s="61">
        <v>829</v>
      </c>
      <c r="C837" s="232">
        <v>411.15999999999269</v>
      </c>
      <c r="D837" s="232">
        <v>571.65</v>
      </c>
      <c r="E837" s="232">
        <v>704.95000000000869</v>
      </c>
      <c r="F837" s="232">
        <v>796.74999999998795</v>
      </c>
      <c r="G837" s="232">
        <v>1085.4000000000053</v>
      </c>
      <c r="H837" s="75"/>
    </row>
    <row r="838" spans="1:8" x14ac:dyDescent="0.2">
      <c r="A838" s="76" t="s">
        <v>1235</v>
      </c>
      <c r="B838" s="61">
        <v>830</v>
      </c>
      <c r="C838" s="232">
        <v>411.55999999999267</v>
      </c>
      <c r="D838" s="232">
        <v>572.19999999999993</v>
      </c>
      <c r="E838" s="232">
        <v>705.65000000000873</v>
      </c>
      <c r="F838" s="232">
        <v>797.5499999999879</v>
      </c>
      <c r="G838" s="232">
        <v>1086.5000000000052</v>
      </c>
      <c r="H838" s="75"/>
    </row>
    <row r="839" spans="1:8" x14ac:dyDescent="0.2">
      <c r="A839" s="76" t="s">
        <v>1236</v>
      </c>
      <c r="B839" s="61">
        <v>831</v>
      </c>
      <c r="C839" s="232">
        <v>411.95999999999265</v>
      </c>
      <c r="D839" s="232">
        <v>572.74999999999989</v>
      </c>
      <c r="E839" s="232">
        <v>706.35000000000878</v>
      </c>
      <c r="F839" s="232">
        <v>798.34999999998786</v>
      </c>
      <c r="G839" s="232">
        <v>1087.6000000000051</v>
      </c>
      <c r="H839" s="75"/>
    </row>
    <row r="840" spans="1:8" x14ac:dyDescent="0.2">
      <c r="A840" s="76" t="s">
        <v>1237</v>
      </c>
      <c r="B840" s="61">
        <v>832</v>
      </c>
      <c r="C840" s="232">
        <v>412.35999999999262</v>
      </c>
      <c r="D840" s="232">
        <v>573.29999999999984</v>
      </c>
      <c r="E840" s="232">
        <v>707.05000000000882</v>
      </c>
      <c r="F840" s="232">
        <v>799.14999999998781</v>
      </c>
      <c r="G840" s="232">
        <v>1088.700000000005</v>
      </c>
      <c r="H840" s="75"/>
    </row>
    <row r="841" spans="1:8" x14ac:dyDescent="0.2">
      <c r="A841" s="76" t="s">
        <v>1238</v>
      </c>
      <c r="B841" s="61">
        <v>833</v>
      </c>
      <c r="C841" s="232">
        <v>412.7599999999926</v>
      </c>
      <c r="D841" s="232">
        <v>573.8499999999998</v>
      </c>
      <c r="E841" s="232">
        <v>707.75000000000887</v>
      </c>
      <c r="F841" s="232">
        <v>799.94999999998777</v>
      </c>
      <c r="G841" s="232">
        <v>1089.800000000005</v>
      </c>
      <c r="H841" s="75"/>
    </row>
    <row r="842" spans="1:8" x14ac:dyDescent="0.2">
      <c r="A842" s="76" t="s">
        <v>1239</v>
      </c>
      <c r="B842" s="61">
        <v>834</v>
      </c>
      <c r="C842" s="232">
        <v>413.15999999999258</v>
      </c>
      <c r="D842" s="232">
        <v>574.39999999999975</v>
      </c>
      <c r="E842" s="232">
        <v>708.45000000000891</v>
      </c>
      <c r="F842" s="232">
        <v>800.74999999998772</v>
      </c>
      <c r="G842" s="232">
        <v>1090.9000000000049</v>
      </c>
      <c r="H842" s="75"/>
    </row>
    <row r="843" spans="1:8" x14ac:dyDescent="0.2">
      <c r="A843" s="76" t="s">
        <v>1240</v>
      </c>
      <c r="B843" s="61">
        <v>835</v>
      </c>
      <c r="C843" s="232">
        <v>413.55999999999256</v>
      </c>
      <c r="D843" s="232">
        <v>574.9499999999997</v>
      </c>
      <c r="E843" s="232">
        <v>709.15000000000896</v>
      </c>
      <c r="F843" s="232">
        <v>801.54999999998768</v>
      </c>
      <c r="G843" s="232">
        <v>1092.0000000000048</v>
      </c>
      <c r="H843" s="75"/>
    </row>
    <row r="844" spans="1:8" x14ac:dyDescent="0.2">
      <c r="A844" s="76" t="s">
        <v>1241</v>
      </c>
      <c r="B844" s="61">
        <v>836</v>
      </c>
      <c r="C844" s="232">
        <v>413.95999999999253</v>
      </c>
      <c r="D844" s="232">
        <v>575.49999999999966</v>
      </c>
      <c r="E844" s="232">
        <v>709.850000000009</v>
      </c>
      <c r="F844" s="232">
        <v>802.34999999998763</v>
      </c>
      <c r="G844" s="232">
        <v>1093.1000000000047</v>
      </c>
      <c r="H844" s="75"/>
    </row>
    <row r="845" spans="1:8" x14ac:dyDescent="0.2">
      <c r="A845" s="76" t="s">
        <v>1242</v>
      </c>
      <c r="B845" s="61">
        <v>837</v>
      </c>
      <c r="C845" s="232">
        <v>414.35999999999251</v>
      </c>
      <c r="D845" s="232">
        <v>576.04999999999961</v>
      </c>
      <c r="E845" s="232">
        <v>710.55000000000905</v>
      </c>
      <c r="F845" s="232">
        <v>803.14999999998759</v>
      </c>
      <c r="G845" s="232">
        <v>1094.2000000000046</v>
      </c>
      <c r="H845" s="75"/>
    </row>
    <row r="846" spans="1:8" x14ac:dyDescent="0.2">
      <c r="A846" s="76" t="s">
        <v>1243</v>
      </c>
      <c r="B846" s="61">
        <v>838</v>
      </c>
      <c r="C846" s="232">
        <v>414.75999999999249</v>
      </c>
      <c r="D846" s="232">
        <v>576.59999999999957</v>
      </c>
      <c r="E846" s="232">
        <v>711.25000000000909</v>
      </c>
      <c r="F846" s="232">
        <v>803.94999999998754</v>
      </c>
      <c r="G846" s="232">
        <v>1095.3000000000045</v>
      </c>
      <c r="H846" s="75"/>
    </row>
    <row r="847" spans="1:8" x14ac:dyDescent="0.2">
      <c r="A847" s="76" t="s">
        <v>1244</v>
      </c>
      <c r="B847" s="61">
        <v>839</v>
      </c>
      <c r="C847" s="232">
        <v>415.15999999999246</v>
      </c>
      <c r="D847" s="232">
        <v>577.14999999999952</v>
      </c>
      <c r="E847" s="232">
        <v>711.95000000000914</v>
      </c>
      <c r="F847" s="232">
        <v>804.74999999998749</v>
      </c>
      <c r="G847" s="232">
        <v>1096.4000000000044</v>
      </c>
      <c r="H847" s="75"/>
    </row>
    <row r="848" spans="1:8" x14ac:dyDescent="0.2">
      <c r="A848" s="76" t="s">
        <v>1245</v>
      </c>
      <c r="B848" s="61">
        <v>840</v>
      </c>
      <c r="C848" s="232">
        <v>415.55999999999244</v>
      </c>
      <c r="D848" s="232">
        <v>577.69999999999948</v>
      </c>
      <c r="E848" s="232">
        <v>712.65000000000919</v>
      </c>
      <c r="F848" s="232">
        <v>805.54999999998745</v>
      </c>
      <c r="G848" s="232">
        <v>1097.5000000000043</v>
      </c>
      <c r="H848" s="75"/>
    </row>
    <row r="849" spans="1:8" x14ac:dyDescent="0.2">
      <c r="A849" s="76" t="s">
        <v>1246</v>
      </c>
      <c r="B849" s="61">
        <v>841</v>
      </c>
      <c r="C849" s="232">
        <v>415.95999999999242</v>
      </c>
      <c r="D849" s="232">
        <v>578.24999999999943</v>
      </c>
      <c r="E849" s="232">
        <v>713.35000000000923</v>
      </c>
      <c r="F849" s="232">
        <v>806.3499999999874</v>
      </c>
      <c r="G849" s="232">
        <v>1098.6000000000042</v>
      </c>
      <c r="H849" s="75"/>
    </row>
    <row r="850" spans="1:8" x14ac:dyDescent="0.2">
      <c r="A850" s="76" t="s">
        <v>1247</v>
      </c>
      <c r="B850" s="61">
        <v>842</v>
      </c>
      <c r="C850" s="232">
        <v>416.3599999999924</v>
      </c>
      <c r="D850" s="232">
        <v>578.79999999999939</v>
      </c>
      <c r="E850" s="232">
        <v>714.05000000000928</v>
      </c>
      <c r="F850" s="232">
        <v>807.14999999998736</v>
      </c>
      <c r="G850" s="232">
        <v>1099.7000000000041</v>
      </c>
      <c r="H850" s="75"/>
    </row>
    <row r="851" spans="1:8" x14ac:dyDescent="0.2">
      <c r="A851" s="76" t="s">
        <v>1248</v>
      </c>
      <c r="B851" s="61">
        <v>843</v>
      </c>
      <c r="C851" s="232">
        <v>416.75999999999237</v>
      </c>
      <c r="D851" s="232">
        <v>579.34999999999934</v>
      </c>
      <c r="E851" s="232">
        <v>714.75000000000932</v>
      </c>
      <c r="F851" s="232">
        <v>807.94999999998731</v>
      </c>
      <c r="G851" s="232">
        <v>1100.800000000004</v>
      </c>
      <c r="H851" s="75"/>
    </row>
    <row r="852" spans="1:8" x14ac:dyDescent="0.2">
      <c r="A852" s="76" t="s">
        <v>1249</v>
      </c>
      <c r="B852" s="61">
        <v>844</v>
      </c>
      <c r="C852" s="232">
        <v>417.15999999999235</v>
      </c>
      <c r="D852" s="232">
        <v>579.8999999999993</v>
      </c>
      <c r="E852" s="232">
        <v>715.45000000000937</v>
      </c>
      <c r="F852" s="232">
        <v>808.74999999998727</v>
      </c>
      <c r="G852" s="232">
        <v>1101.900000000004</v>
      </c>
      <c r="H852" s="75"/>
    </row>
    <row r="853" spans="1:8" x14ac:dyDescent="0.2">
      <c r="A853" s="76" t="s">
        <v>1250</v>
      </c>
      <c r="B853" s="61">
        <v>845</v>
      </c>
      <c r="C853" s="232">
        <v>417.55999999999233</v>
      </c>
      <c r="D853" s="232">
        <v>580.44999999999925</v>
      </c>
      <c r="E853" s="232">
        <v>716.15000000000941</v>
      </c>
      <c r="F853" s="232">
        <v>809.54999999998722</v>
      </c>
      <c r="G853" s="232">
        <v>1103.0000000000039</v>
      </c>
      <c r="H853" s="75"/>
    </row>
    <row r="854" spans="1:8" x14ac:dyDescent="0.2">
      <c r="A854" s="76" t="s">
        <v>1251</v>
      </c>
      <c r="B854" s="61">
        <v>846</v>
      </c>
      <c r="C854" s="232">
        <v>417.95999999999231</v>
      </c>
      <c r="D854" s="232">
        <v>580.9999999999992</v>
      </c>
      <c r="E854" s="232">
        <v>716.85000000000946</v>
      </c>
      <c r="F854" s="232">
        <v>810.34999999998718</v>
      </c>
      <c r="G854" s="232">
        <v>1104.1000000000038</v>
      </c>
      <c r="H854" s="75"/>
    </row>
    <row r="855" spans="1:8" x14ac:dyDescent="0.2">
      <c r="A855" s="76" t="s">
        <v>1252</v>
      </c>
      <c r="B855" s="61">
        <v>847</v>
      </c>
      <c r="C855" s="232">
        <v>418.35999999999228</v>
      </c>
      <c r="D855" s="232">
        <v>581.54999999999916</v>
      </c>
      <c r="E855" s="232">
        <v>717.5500000000095</v>
      </c>
      <c r="F855" s="232">
        <v>811.14999999998713</v>
      </c>
      <c r="G855" s="232">
        <v>1105.2000000000037</v>
      </c>
      <c r="H855" s="75"/>
    </row>
    <row r="856" spans="1:8" x14ac:dyDescent="0.2">
      <c r="A856" s="76" t="s">
        <v>1253</v>
      </c>
      <c r="B856" s="61">
        <v>848</v>
      </c>
      <c r="C856" s="232">
        <v>418.75999999999226</v>
      </c>
      <c r="D856" s="232">
        <v>582.09999999999911</v>
      </c>
      <c r="E856" s="232">
        <v>718.25000000000955</v>
      </c>
      <c r="F856" s="232">
        <v>811.94999999998709</v>
      </c>
      <c r="G856" s="232">
        <v>1106.3000000000036</v>
      </c>
      <c r="H856" s="75"/>
    </row>
    <row r="857" spans="1:8" x14ac:dyDescent="0.2">
      <c r="A857" s="76" t="s">
        <v>1254</v>
      </c>
      <c r="B857" s="61">
        <v>849</v>
      </c>
      <c r="C857" s="232">
        <v>419.15999999999224</v>
      </c>
      <c r="D857" s="232">
        <v>582.64999999999907</v>
      </c>
      <c r="E857" s="232">
        <v>718.9500000000096</v>
      </c>
      <c r="F857" s="232">
        <v>812.74999999998704</v>
      </c>
      <c r="G857" s="232">
        <v>1107.4000000000035</v>
      </c>
      <c r="H857" s="75"/>
    </row>
    <row r="858" spans="1:8" x14ac:dyDescent="0.2">
      <c r="A858" s="76" t="s">
        <v>1255</v>
      </c>
      <c r="B858" s="61">
        <v>850</v>
      </c>
      <c r="C858" s="232">
        <v>419.55999999999221</v>
      </c>
      <c r="D858" s="232">
        <v>583.19999999999902</v>
      </c>
      <c r="E858" s="232">
        <v>719.65000000000964</v>
      </c>
      <c r="F858" s="232">
        <v>813.54999999998699</v>
      </c>
      <c r="G858" s="232">
        <v>1108.5000000000034</v>
      </c>
      <c r="H858" s="75"/>
    </row>
    <row r="859" spans="1:8" x14ac:dyDescent="0.2">
      <c r="A859" s="76" t="s">
        <v>1256</v>
      </c>
      <c r="B859" s="61">
        <v>851</v>
      </c>
      <c r="C859" s="232">
        <v>419.95999999999219</v>
      </c>
      <c r="D859" s="232">
        <v>583.74999999999898</v>
      </c>
      <c r="E859" s="232">
        <v>720.35000000000969</v>
      </c>
      <c r="F859" s="232">
        <v>814.34999999998695</v>
      </c>
      <c r="G859" s="232">
        <v>1109.6000000000033</v>
      </c>
      <c r="H859" s="75"/>
    </row>
    <row r="860" spans="1:8" x14ac:dyDescent="0.2">
      <c r="A860" s="76" t="s">
        <v>1257</v>
      </c>
      <c r="B860" s="61">
        <v>852</v>
      </c>
      <c r="C860" s="232">
        <v>420.35999999999217</v>
      </c>
      <c r="D860" s="232">
        <v>584.29999999999893</v>
      </c>
      <c r="E860" s="232">
        <v>721.05000000000973</v>
      </c>
      <c r="F860" s="232">
        <v>815.1499999999869</v>
      </c>
      <c r="G860" s="232">
        <v>1110.7000000000032</v>
      </c>
      <c r="H860" s="75"/>
    </row>
    <row r="861" spans="1:8" x14ac:dyDescent="0.2">
      <c r="A861" s="76" t="s">
        <v>1258</v>
      </c>
      <c r="B861" s="61">
        <v>853</v>
      </c>
      <c r="C861" s="232">
        <v>420.75999999999215</v>
      </c>
      <c r="D861" s="232">
        <v>584.84999999999889</v>
      </c>
      <c r="E861" s="232">
        <v>721.75000000000978</v>
      </c>
      <c r="F861" s="232">
        <v>815.94999999998686</v>
      </c>
      <c r="G861" s="232">
        <v>1111.8000000000031</v>
      </c>
      <c r="H861" s="75"/>
    </row>
    <row r="862" spans="1:8" x14ac:dyDescent="0.2">
      <c r="A862" s="76" t="s">
        <v>1259</v>
      </c>
      <c r="B862" s="61">
        <v>854</v>
      </c>
      <c r="C862" s="232">
        <v>421.15999999999212</v>
      </c>
      <c r="D862" s="232">
        <v>585.39999999999884</v>
      </c>
      <c r="E862" s="232">
        <v>722.45000000000982</v>
      </c>
      <c r="F862" s="232">
        <v>816.74999999998681</v>
      </c>
      <c r="G862" s="232">
        <v>1112.900000000003</v>
      </c>
      <c r="H862" s="75"/>
    </row>
    <row r="863" spans="1:8" x14ac:dyDescent="0.2">
      <c r="A863" s="76" t="s">
        <v>1260</v>
      </c>
      <c r="B863" s="61">
        <v>855</v>
      </c>
      <c r="C863" s="232">
        <v>421.5599999999921</v>
      </c>
      <c r="D863" s="232">
        <v>585.94999999999879</v>
      </c>
      <c r="E863" s="232">
        <v>723.15000000000987</v>
      </c>
      <c r="F863" s="232">
        <v>817.54999999998677</v>
      </c>
      <c r="G863" s="232">
        <v>1114.000000000003</v>
      </c>
      <c r="H863" s="75"/>
    </row>
    <row r="864" spans="1:8" x14ac:dyDescent="0.2">
      <c r="A864" s="76" t="s">
        <v>1261</v>
      </c>
      <c r="B864" s="61">
        <v>856</v>
      </c>
      <c r="C864" s="232">
        <v>421.95999999999208</v>
      </c>
      <c r="D864" s="232">
        <v>586.49999999999875</v>
      </c>
      <c r="E864" s="232">
        <v>723.85000000000991</v>
      </c>
      <c r="F864" s="232">
        <v>818.34999999998672</v>
      </c>
      <c r="G864" s="232">
        <v>1115.1000000000029</v>
      </c>
      <c r="H864" s="75"/>
    </row>
    <row r="865" spans="1:8" x14ac:dyDescent="0.2">
      <c r="A865" s="76" t="s">
        <v>1262</v>
      </c>
      <c r="B865" s="61">
        <v>857</v>
      </c>
      <c r="C865" s="232">
        <v>422.35999999999206</v>
      </c>
      <c r="D865" s="232">
        <v>587.0499999999987</v>
      </c>
      <c r="E865" s="232">
        <v>724.55000000000996</v>
      </c>
      <c r="F865" s="232">
        <v>819.14999999998668</v>
      </c>
      <c r="G865" s="232">
        <v>1116.2000000000028</v>
      </c>
      <c r="H865" s="75"/>
    </row>
    <row r="866" spans="1:8" x14ac:dyDescent="0.2">
      <c r="A866" s="76" t="s">
        <v>1263</v>
      </c>
      <c r="B866" s="61">
        <v>858</v>
      </c>
      <c r="C866" s="232">
        <v>422.75999999999203</v>
      </c>
      <c r="D866" s="232">
        <v>587.59999999999866</v>
      </c>
      <c r="E866" s="232">
        <v>725.25000000001</v>
      </c>
      <c r="F866" s="232">
        <v>819.94999999998663</v>
      </c>
      <c r="G866" s="232">
        <v>1117.3000000000027</v>
      </c>
      <c r="H866" s="75"/>
    </row>
    <row r="867" spans="1:8" x14ac:dyDescent="0.2">
      <c r="A867" s="76" t="s">
        <v>1264</v>
      </c>
      <c r="B867" s="61">
        <v>859</v>
      </c>
      <c r="C867" s="232">
        <v>423.15999999999201</v>
      </c>
      <c r="D867" s="232">
        <v>588.14999999999861</v>
      </c>
      <c r="E867" s="232">
        <v>725.95000000001005</v>
      </c>
      <c r="F867" s="232">
        <v>820.74999999998658</v>
      </c>
      <c r="G867" s="232">
        <v>1118.4000000000026</v>
      </c>
      <c r="H867" s="75"/>
    </row>
    <row r="868" spans="1:8" x14ac:dyDescent="0.2">
      <c r="A868" s="76" t="s">
        <v>1265</v>
      </c>
      <c r="B868" s="61">
        <v>860</v>
      </c>
      <c r="C868" s="232">
        <v>423.55999999999199</v>
      </c>
      <c r="D868" s="232">
        <v>588.69999999999857</v>
      </c>
      <c r="E868" s="232">
        <v>726.6500000000101</v>
      </c>
      <c r="F868" s="232">
        <v>821.54999999998654</v>
      </c>
      <c r="G868" s="232">
        <v>1119.5000000000025</v>
      </c>
      <c r="H868" s="75"/>
    </row>
    <row r="869" spans="1:8" x14ac:dyDescent="0.2">
      <c r="A869" s="76" t="s">
        <v>1266</v>
      </c>
      <c r="B869" s="61">
        <v>861</v>
      </c>
      <c r="C869" s="232">
        <v>423.95999999999196</v>
      </c>
      <c r="D869" s="232">
        <v>589.24999999999852</v>
      </c>
      <c r="E869" s="232">
        <v>727.35000000001014</v>
      </c>
      <c r="F869" s="232">
        <v>822.34999999998649</v>
      </c>
      <c r="G869" s="232">
        <v>1120.6000000000024</v>
      </c>
      <c r="H869" s="75"/>
    </row>
    <row r="870" spans="1:8" x14ac:dyDescent="0.2">
      <c r="A870" s="76" t="s">
        <v>1267</v>
      </c>
      <c r="B870" s="61">
        <v>862</v>
      </c>
      <c r="C870" s="232">
        <v>424.35999999999194</v>
      </c>
      <c r="D870" s="232">
        <v>589.79999999999848</v>
      </c>
      <c r="E870" s="232">
        <v>728.05000000001019</v>
      </c>
      <c r="F870" s="232">
        <v>823.14999999998645</v>
      </c>
      <c r="G870" s="232">
        <v>1121.7000000000023</v>
      </c>
      <c r="H870" s="75"/>
    </row>
    <row r="871" spans="1:8" x14ac:dyDescent="0.2">
      <c r="A871" s="76" t="s">
        <v>1268</v>
      </c>
      <c r="B871" s="61">
        <v>863</v>
      </c>
      <c r="C871" s="232">
        <v>424.75999999999192</v>
      </c>
      <c r="D871" s="232">
        <v>590.34999999999843</v>
      </c>
      <c r="E871" s="232">
        <v>728.75000000001023</v>
      </c>
      <c r="F871" s="232">
        <v>823.9499999999864</v>
      </c>
      <c r="G871" s="232">
        <v>1122.8000000000022</v>
      </c>
      <c r="H871" s="75"/>
    </row>
    <row r="872" spans="1:8" x14ac:dyDescent="0.2">
      <c r="A872" s="76" t="s">
        <v>1269</v>
      </c>
      <c r="B872" s="61">
        <v>864</v>
      </c>
      <c r="C872" s="232">
        <v>425.1599999999919</v>
      </c>
      <c r="D872" s="232">
        <v>590.89999999999839</v>
      </c>
      <c r="E872" s="232">
        <v>729.45000000001028</v>
      </c>
      <c r="F872" s="232">
        <v>824.74999999998636</v>
      </c>
      <c r="G872" s="232">
        <v>1123.9000000000021</v>
      </c>
      <c r="H872" s="75"/>
    </row>
    <row r="873" spans="1:8" x14ac:dyDescent="0.2">
      <c r="A873" s="76" t="s">
        <v>1270</v>
      </c>
      <c r="B873" s="61">
        <v>865</v>
      </c>
      <c r="C873" s="232">
        <v>425.55999999999187</v>
      </c>
      <c r="D873" s="232">
        <v>591.44999999999834</v>
      </c>
      <c r="E873" s="232">
        <v>730.15000000001032</v>
      </c>
      <c r="F873" s="232">
        <v>825.54999999998631</v>
      </c>
      <c r="G873" s="232">
        <v>1125.000000000002</v>
      </c>
      <c r="H873" s="75"/>
    </row>
    <row r="874" spans="1:8" x14ac:dyDescent="0.2">
      <c r="A874" s="76" t="s">
        <v>1271</v>
      </c>
      <c r="B874" s="61">
        <v>866</v>
      </c>
      <c r="C874" s="232">
        <v>425.95999999999185</v>
      </c>
      <c r="D874" s="232">
        <v>591.99999999999829</v>
      </c>
      <c r="E874" s="232">
        <v>730.85000000001037</v>
      </c>
      <c r="F874" s="232">
        <v>826.34999999998627</v>
      </c>
      <c r="G874" s="232">
        <v>1126.100000000002</v>
      </c>
      <c r="H874" s="75"/>
    </row>
    <row r="875" spans="1:8" x14ac:dyDescent="0.2">
      <c r="A875" s="76" t="s">
        <v>1272</v>
      </c>
      <c r="B875" s="61">
        <v>867</v>
      </c>
      <c r="C875" s="232">
        <v>426.35999999999183</v>
      </c>
      <c r="D875" s="232">
        <v>592.54999999999825</v>
      </c>
      <c r="E875" s="232">
        <v>731.55000000001041</v>
      </c>
      <c r="F875" s="232">
        <v>827.14999999998622</v>
      </c>
      <c r="G875" s="232">
        <v>1127.2000000000019</v>
      </c>
      <c r="H875" s="75"/>
    </row>
    <row r="876" spans="1:8" x14ac:dyDescent="0.2">
      <c r="A876" s="76" t="s">
        <v>1273</v>
      </c>
      <c r="B876" s="61">
        <v>868</v>
      </c>
      <c r="C876" s="232">
        <v>426.75999999999181</v>
      </c>
      <c r="D876" s="232">
        <v>593.0999999999982</v>
      </c>
      <c r="E876" s="232">
        <v>732.25000000001046</v>
      </c>
      <c r="F876" s="232">
        <v>827.94999999998618</v>
      </c>
      <c r="G876" s="232">
        <v>1128.3000000000018</v>
      </c>
      <c r="H876" s="75"/>
    </row>
    <row r="877" spans="1:8" x14ac:dyDescent="0.2">
      <c r="A877" s="76" t="s">
        <v>1274</v>
      </c>
      <c r="B877" s="61">
        <v>869</v>
      </c>
      <c r="C877" s="232">
        <v>427.15999999999178</v>
      </c>
      <c r="D877" s="232">
        <v>593.64999999999816</v>
      </c>
      <c r="E877" s="232">
        <v>732.9500000000105</v>
      </c>
      <c r="F877" s="232">
        <v>828.74999999998613</v>
      </c>
      <c r="G877" s="232">
        <v>1129.4000000000017</v>
      </c>
      <c r="H877" s="75"/>
    </row>
    <row r="878" spans="1:8" x14ac:dyDescent="0.2">
      <c r="A878" s="76" t="s">
        <v>1275</v>
      </c>
      <c r="B878" s="61">
        <v>870</v>
      </c>
      <c r="C878" s="232">
        <v>427.55999999999176</v>
      </c>
      <c r="D878" s="232">
        <v>594.19999999999811</v>
      </c>
      <c r="E878" s="232">
        <v>733.65000000001055</v>
      </c>
      <c r="F878" s="232">
        <v>829.54999999998608</v>
      </c>
      <c r="G878" s="232">
        <v>1130.5000000000016</v>
      </c>
      <c r="H878" s="75"/>
    </row>
    <row r="879" spans="1:8" x14ac:dyDescent="0.2">
      <c r="A879" s="76" t="s">
        <v>1276</v>
      </c>
      <c r="B879" s="61">
        <v>871</v>
      </c>
      <c r="C879" s="232">
        <v>427.95999999999174</v>
      </c>
      <c r="D879" s="232">
        <v>594.74999999999807</v>
      </c>
      <c r="E879" s="232">
        <v>734.3500000000106</v>
      </c>
      <c r="F879" s="232">
        <v>830.34999999998604</v>
      </c>
      <c r="G879" s="232">
        <v>1131.6000000000015</v>
      </c>
      <c r="H879" s="75"/>
    </row>
    <row r="880" spans="1:8" x14ac:dyDescent="0.2">
      <c r="A880" s="76" t="s">
        <v>1277</v>
      </c>
      <c r="B880" s="61">
        <v>872</v>
      </c>
      <c r="C880" s="232">
        <v>428.35999999999171</v>
      </c>
      <c r="D880" s="232">
        <v>595.29999999999802</v>
      </c>
      <c r="E880" s="232">
        <v>735.05000000001064</v>
      </c>
      <c r="F880" s="232">
        <v>831.14999999998599</v>
      </c>
      <c r="G880" s="232">
        <v>1132.7000000000014</v>
      </c>
      <c r="H880" s="75"/>
    </row>
    <row r="881" spans="1:8" x14ac:dyDescent="0.2">
      <c r="A881" s="76" t="s">
        <v>1278</v>
      </c>
      <c r="B881" s="61">
        <v>873</v>
      </c>
      <c r="C881" s="232">
        <v>428.75999999999169</v>
      </c>
      <c r="D881" s="232">
        <v>595.84999999999798</v>
      </c>
      <c r="E881" s="232">
        <v>735.75000000001069</v>
      </c>
      <c r="F881" s="232">
        <v>831.94999999998595</v>
      </c>
      <c r="G881" s="232">
        <v>1133.8000000000013</v>
      </c>
      <c r="H881" s="75"/>
    </row>
    <row r="882" spans="1:8" x14ac:dyDescent="0.2">
      <c r="A882" s="76" t="s">
        <v>1279</v>
      </c>
      <c r="B882" s="61">
        <v>874</v>
      </c>
      <c r="C882" s="232">
        <v>429.15999999999167</v>
      </c>
      <c r="D882" s="232">
        <v>596.39999999999793</v>
      </c>
      <c r="E882" s="232">
        <v>736.45000000001073</v>
      </c>
      <c r="F882" s="232">
        <v>832.7499999999859</v>
      </c>
      <c r="G882" s="232">
        <v>1134.9000000000012</v>
      </c>
      <c r="H882" s="75"/>
    </row>
    <row r="883" spans="1:8" x14ac:dyDescent="0.2">
      <c r="A883" s="76" t="s">
        <v>1280</v>
      </c>
      <c r="B883" s="61">
        <v>875</v>
      </c>
      <c r="C883" s="232">
        <v>429.55999999999165</v>
      </c>
      <c r="D883" s="232">
        <v>596.94999999999789</v>
      </c>
      <c r="E883" s="232">
        <v>737.15000000001078</v>
      </c>
      <c r="F883" s="232">
        <v>833.54999999998586</v>
      </c>
      <c r="G883" s="232">
        <v>1136.0000000000011</v>
      </c>
      <c r="H883" s="75"/>
    </row>
    <row r="884" spans="1:8" x14ac:dyDescent="0.2">
      <c r="A884" s="76" t="s">
        <v>1281</v>
      </c>
      <c r="B884" s="61">
        <v>876</v>
      </c>
      <c r="C884" s="232">
        <v>429.95999999999162</v>
      </c>
      <c r="D884" s="232">
        <v>597.49999999999784</v>
      </c>
      <c r="E884" s="232">
        <v>737.85000000001082</v>
      </c>
      <c r="F884" s="232">
        <v>834.34999999998581</v>
      </c>
      <c r="G884" s="232">
        <v>1137.100000000001</v>
      </c>
      <c r="H884" s="75"/>
    </row>
    <row r="885" spans="1:8" x14ac:dyDescent="0.2">
      <c r="A885" s="76" t="s">
        <v>1282</v>
      </c>
      <c r="B885" s="61">
        <v>877</v>
      </c>
      <c r="C885" s="232">
        <v>430.3599999999916</v>
      </c>
      <c r="D885" s="232">
        <v>598.04999999999779</v>
      </c>
      <c r="E885" s="232">
        <v>738.55000000001087</v>
      </c>
      <c r="F885" s="232">
        <v>835.14999999998577</v>
      </c>
      <c r="G885" s="232">
        <v>1138.200000000001</v>
      </c>
      <c r="H885" s="75"/>
    </row>
    <row r="886" spans="1:8" x14ac:dyDescent="0.2">
      <c r="A886" s="76" t="s">
        <v>1283</v>
      </c>
      <c r="B886" s="61">
        <v>878</v>
      </c>
      <c r="C886" s="232">
        <v>430.75999999999158</v>
      </c>
      <c r="D886" s="232">
        <v>598.59999999999775</v>
      </c>
      <c r="E886" s="232">
        <v>739.25000000001091</v>
      </c>
      <c r="F886" s="232">
        <v>835.94999999998572</v>
      </c>
      <c r="G886" s="232">
        <v>1139.3000000000009</v>
      </c>
      <c r="H886" s="75"/>
    </row>
    <row r="887" spans="1:8" x14ac:dyDescent="0.2">
      <c r="A887" s="76" t="s">
        <v>1284</v>
      </c>
      <c r="B887" s="61">
        <v>879</v>
      </c>
      <c r="C887" s="232">
        <v>431.15999999999156</v>
      </c>
      <c r="D887" s="232">
        <v>599.1499999999977</v>
      </c>
      <c r="E887" s="232">
        <v>739.95000000001096</v>
      </c>
      <c r="F887" s="232">
        <v>836.74999999998568</v>
      </c>
      <c r="G887" s="232">
        <v>1140.4000000000008</v>
      </c>
      <c r="H887" s="75"/>
    </row>
    <row r="888" spans="1:8" x14ac:dyDescent="0.2">
      <c r="A888" s="76" t="s">
        <v>1285</v>
      </c>
      <c r="B888" s="61">
        <v>880</v>
      </c>
      <c r="C888" s="232">
        <v>431.55999999999153</v>
      </c>
      <c r="D888" s="232">
        <v>599.69999999999766</v>
      </c>
      <c r="E888" s="232">
        <v>740.650000000011</v>
      </c>
      <c r="F888" s="232">
        <v>837.54999999998563</v>
      </c>
      <c r="G888" s="232">
        <v>1141.5000000000007</v>
      </c>
      <c r="H888" s="75"/>
    </row>
    <row r="889" spans="1:8" x14ac:dyDescent="0.2">
      <c r="A889" s="76" t="s">
        <v>1286</v>
      </c>
      <c r="B889" s="61">
        <v>881</v>
      </c>
      <c r="C889" s="232">
        <v>431.95999999999151</v>
      </c>
      <c r="D889" s="232">
        <v>600.24999999999761</v>
      </c>
      <c r="E889" s="232">
        <v>741.35000000001105</v>
      </c>
      <c r="F889" s="232">
        <v>838.34999999998558</v>
      </c>
      <c r="G889" s="232">
        <v>1142.6000000000006</v>
      </c>
      <c r="H889" s="75"/>
    </row>
    <row r="890" spans="1:8" x14ac:dyDescent="0.2">
      <c r="A890" s="76" t="s">
        <v>1287</v>
      </c>
      <c r="B890" s="61">
        <v>882</v>
      </c>
      <c r="C890" s="232">
        <v>432.35999999999149</v>
      </c>
      <c r="D890" s="232">
        <v>600.79999999999757</v>
      </c>
      <c r="E890" s="232">
        <v>742.0500000000111</v>
      </c>
      <c r="F890" s="232">
        <v>839.14999999998554</v>
      </c>
      <c r="G890" s="232">
        <v>1143.7000000000005</v>
      </c>
      <c r="H890" s="75"/>
    </row>
    <row r="891" spans="1:8" x14ac:dyDescent="0.2">
      <c r="A891" s="76" t="s">
        <v>1288</v>
      </c>
      <c r="B891" s="61">
        <v>883</v>
      </c>
      <c r="C891" s="232">
        <v>432.75999999999146</v>
      </c>
      <c r="D891" s="232">
        <v>601.34999999999752</v>
      </c>
      <c r="E891" s="232">
        <v>742.75000000001114</v>
      </c>
      <c r="F891" s="232">
        <v>839.94999999998549</v>
      </c>
      <c r="G891" s="232">
        <v>1144.8000000000004</v>
      </c>
      <c r="H891" s="75"/>
    </row>
    <row r="892" spans="1:8" x14ac:dyDescent="0.2">
      <c r="A892" s="76" t="s">
        <v>1289</v>
      </c>
      <c r="B892" s="61">
        <v>884</v>
      </c>
      <c r="C892" s="232">
        <v>433.15999999999144</v>
      </c>
      <c r="D892" s="232">
        <v>601.89999999999748</v>
      </c>
      <c r="E892" s="232">
        <v>743.45000000001119</v>
      </c>
      <c r="F892" s="232">
        <v>840.74999999998545</v>
      </c>
      <c r="G892" s="232">
        <v>1145.9000000000003</v>
      </c>
      <c r="H892" s="75"/>
    </row>
    <row r="893" spans="1:8" x14ac:dyDescent="0.2">
      <c r="A893" s="76" t="s">
        <v>1290</v>
      </c>
      <c r="B893" s="61">
        <v>885</v>
      </c>
      <c r="C893" s="232">
        <v>433.55999999999142</v>
      </c>
      <c r="D893" s="232">
        <v>602.44999999999743</v>
      </c>
      <c r="E893" s="232">
        <v>744.15000000001123</v>
      </c>
      <c r="F893" s="232">
        <v>841.5499999999854</v>
      </c>
      <c r="G893" s="232">
        <v>1147.0000000000002</v>
      </c>
      <c r="H893" s="75"/>
    </row>
    <row r="894" spans="1:8" x14ac:dyDescent="0.2">
      <c r="A894" s="76" t="s">
        <v>1291</v>
      </c>
      <c r="B894" s="61">
        <v>886</v>
      </c>
      <c r="C894" s="232">
        <v>433.9599999999914</v>
      </c>
      <c r="D894" s="232">
        <v>602.99999999999739</v>
      </c>
      <c r="E894" s="232">
        <v>744.85000000001128</v>
      </c>
      <c r="F894" s="232">
        <v>842.34999999998536</v>
      </c>
      <c r="G894" s="232">
        <v>1148.1000000000001</v>
      </c>
      <c r="H894" s="75"/>
    </row>
    <row r="895" spans="1:8" x14ac:dyDescent="0.2">
      <c r="A895" s="76" t="s">
        <v>1292</v>
      </c>
      <c r="B895" s="61">
        <v>887</v>
      </c>
      <c r="C895" s="232">
        <v>434.35999999999137</v>
      </c>
      <c r="D895" s="232">
        <v>603.54999999999734</v>
      </c>
      <c r="E895" s="232">
        <v>745.55000000001132</v>
      </c>
      <c r="F895" s="232">
        <v>843.14999999998531</v>
      </c>
      <c r="G895" s="232">
        <v>1149.2</v>
      </c>
      <c r="H895" s="75"/>
    </row>
    <row r="896" spans="1:8" x14ac:dyDescent="0.2">
      <c r="A896" s="76" t="s">
        <v>1293</v>
      </c>
      <c r="B896" s="61">
        <v>888</v>
      </c>
      <c r="C896" s="232">
        <v>434.75999999999135</v>
      </c>
      <c r="D896" s="232">
        <v>604.09999999999729</v>
      </c>
      <c r="E896" s="232">
        <v>746.25000000001137</v>
      </c>
      <c r="F896" s="232">
        <v>843.94999999998527</v>
      </c>
      <c r="G896" s="232">
        <v>1150.3</v>
      </c>
      <c r="H896" s="75"/>
    </row>
    <row r="897" spans="1:8" x14ac:dyDescent="0.2">
      <c r="A897" s="76" t="s">
        <v>1294</v>
      </c>
      <c r="B897" s="61">
        <v>889</v>
      </c>
      <c r="C897" s="232">
        <v>435.15999999999133</v>
      </c>
      <c r="D897" s="232">
        <v>604.64999999999725</v>
      </c>
      <c r="E897" s="232">
        <v>746.95000000001141</v>
      </c>
      <c r="F897" s="232">
        <v>844.74999999998522</v>
      </c>
      <c r="G897" s="232">
        <v>1151.3999999999999</v>
      </c>
      <c r="H897" s="75"/>
    </row>
    <row r="898" spans="1:8" x14ac:dyDescent="0.2">
      <c r="A898" s="76" t="s">
        <v>1295</v>
      </c>
      <c r="B898" s="61">
        <v>890</v>
      </c>
      <c r="C898" s="232">
        <v>435.55999999999131</v>
      </c>
      <c r="D898" s="232">
        <v>605.1999999999972</v>
      </c>
      <c r="E898" s="232">
        <v>747.65000000001146</v>
      </c>
      <c r="F898" s="232">
        <v>845.54999999998518</v>
      </c>
      <c r="G898" s="232">
        <v>1152.4999999999998</v>
      </c>
      <c r="H898" s="75"/>
    </row>
    <row r="899" spans="1:8" x14ac:dyDescent="0.2">
      <c r="A899" s="76" t="s">
        <v>1296</v>
      </c>
      <c r="B899" s="61">
        <v>891</v>
      </c>
      <c r="C899" s="232">
        <v>435.95999999999128</v>
      </c>
      <c r="D899" s="232">
        <v>605.74999999999716</v>
      </c>
      <c r="E899" s="232">
        <v>748.35000000001151</v>
      </c>
      <c r="F899" s="232">
        <v>846.34999999998513</v>
      </c>
      <c r="G899" s="232">
        <v>1153.5999999999997</v>
      </c>
      <c r="H899" s="75"/>
    </row>
    <row r="900" spans="1:8" x14ac:dyDescent="0.2">
      <c r="A900" s="76" t="s">
        <v>1297</v>
      </c>
      <c r="B900" s="61">
        <v>892</v>
      </c>
      <c r="C900" s="232">
        <v>436.35999999999126</v>
      </c>
      <c r="D900" s="232">
        <v>606.29999999999711</v>
      </c>
      <c r="E900" s="232">
        <v>749.05000000001155</v>
      </c>
      <c r="F900" s="232">
        <v>847.14999999998508</v>
      </c>
      <c r="G900" s="232">
        <v>1154.6999999999996</v>
      </c>
      <c r="H900" s="75"/>
    </row>
    <row r="901" spans="1:8" x14ac:dyDescent="0.2">
      <c r="A901" s="76" t="s">
        <v>1298</v>
      </c>
      <c r="B901" s="61">
        <v>893</v>
      </c>
      <c r="C901" s="232">
        <v>436.75999999999124</v>
      </c>
      <c r="D901" s="232">
        <v>606.84999999999707</v>
      </c>
      <c r="E901" s="232">
        <v>749.7500000000116</v>
      </c>
      <c r="F901" s="232">
        <v>847.94999999998504</v>
      </c>
      <c r="G901" s="232">
        <v>1155.7999999999995</v>
      </c>
      <c r="H901" s="75"/>
    </row>
    <row r="902" spans="1:8" x14ac:dyDescent="0.2">
      <c r="A902" s="76" t="s">
        <v>1299</v>
      </c>
      <c r="B902" s="61">
        <v>894</v>
      </c>
      <c r="C902" s="232">
        <v>437.15999999999121</v>
      </c>
      <c r="D902" s="232">
        <v>607.39999999999702</v>
      </c>
      <c r="E902" s="232">
        <v>750.45000000001164</v>
      </c>
      <c r="F902" s="232">
        <v>848.74999999998499</v>
      </c>
      <c r="G902" s="232">
        <v>1156.8999999999994</v>
      </c>
      <c r="H902" s="75"/>
    </row>
    <row r="903" spans="1:8" x14ac:dyDescent="0.2">
      <c r="A903" s="76" t="s">
        <v>1300</v>
      </c>
      <c r="B903" s="61">
        <v>895</v>
      </c>
      <c r="C903" s="232">
        <v>437.55999999999119</v>
      </c>
      <c r="D903" s="232">
        <v>607.94999999999698</v>
      </c>
      <c r="E903" s="232">
        <v>751.15000000001169</v>
      </c>
      <c r="F903" s="232">
        <v>849.54999999998495</v>
      </c>
      <c r="G903" s="232">
        <v>1157.9999999999993</v>
      </c>
      <c r="H903" s="75"/>
    </row>
    <row r="904" spans="1:8" x14ac:dyDescent="0.2">
      <c r="A904" s="76" t="s">
        <v>1301</v>
      </c>
      <c r="B904" s="61">
        <v>896</v>
      </c>
      <c r="C904" s="232">
        <v>437.95999999999117</v>
      </c>
      <c r="D904" s="232">
        <v>608.49999999999693</v>
      </c>
      <c r="E904" s="232">
        <v>751.85000000001173</v>
      </c>
      <c r="F904" s="232">
        <v>850.3499999999849</v>
      </c>
      <c r="G904" s="232">
        <v>1159.0999999999992</v>
      </c>
      <c r="H904" s="75"/>
    </row>
    <row r="905" spans="1:8" x14ac:dyDescent="0.2">
      <c r="A905" s="76" t="s">
        <v>1302</v>
      </c>
      <c r="B905" s="61">
        <v>897</v>
      </c>
      <c r="C905" s="232">
        <v>438.35999999999115</v>
      </c>
      <c r="D905" s="232">
        <v>609.04999999999688</v>
      </c>
      <c r="E905" s="232">
        <v>752.55000000001178</v>
      </c>
      <c r="F905" s="232">
        <v>851.14999999998486</v>
      </c>
      <c r="G905" s="232">
        <v>1160.1999999999991</v>
      </c>
      <c r="H905" s="75"/>
    </row>
    <row r="906" spans="1:8" x14ac:dyDescent="0.2">
      <c r="A906" s="76" t="s">
        <v>1303</v>
      </c>
      <c r="B906" s="61">
        <v>898</v>
      </c>
      <c r="C906" s="232">
        <v>438.75999999999112</v>
      </c>
      <c r="D906" s="232">
        <v>609.59999999999684</v>
      </c>
      <c r="E906" s="232">
        <v>753.25000000001182</v>
      </c>
      <c r="F906" s="232">
        <v>851.94999999998481</v>
      </c>
      <c r="G906" s="232">
        <v>1161.299999999999</v>
      </c>
      <c r="H906" s="75"/>
    </row>
    <row r="907" spans="1:8" x14ac:dyDescent="0.2">
      <c r="A907" s="76" t="s">
        <v>1304</v>
      </c>
      <c r="B907" s="61">
        <v>899</v>
      </c>
      <c r="C907" s="232">
        <v>439.1599999999911</v>
      </c>
      <c r="D907" s="232">
        <v>610.14999999999679</v>
      </c>
      <c r="E907" s="232">
        <v>753.95000000001187</v>
      </c>
      <c r="F907" s="232">
        <v>852.74999999998477</v>
      </c>
      <c r="G907" s="232">
        <v>1162.399999999999</v>
      </c>
      <c r="H907" s="75"/>
    </row>
    <row r="908" spans="1:8" x14ac:dyDescent="0.2">
      <c r="A908" s="76" t="s">
        <v>1305</v>
      </c>
      <c r="B908" s="61">
        <v>900</v>
      </c>
      <c r="C908" s="232">
        <v>439.55999999999108</v>
      </c>
      <c r="D908" s="232">
        <v>610.69999999999675</v>
      </c>
      <c r="E908" s="232">
        <v>754.65000000001191</v>
      </c>
      <c r="F908" s="232">
        <v>853.54999999998472</v>
      </c>
      <c r="G908" s="232">
        <v>1163.4999999999989</v>
      </c>
      <c r="H908" s="75"/>
    </row>
    <row r="909" spans="1:8" x14ac:dyDescent="0.2">
      <c r="A909" s="76" t="s">
        <v>1306</v>
      </c>
      <c r="B909" s="61">
        <v>901</v>
      </c>
      <c r="C909" s="232">
        <v>439.95999999999106</v>
      </c>
      <c r="D909" s="232">
        <v>611.2499999999967</v>
      </c>
      <c r="E909" s="232">
        <v>755.35000000001196</v>
      </c>
      <c r="F909" s="232">
        <v>854.34999999998468</v>
      </c>
      <c r="G909" s="232">
        <v>1164.5999999999988</v>
      </c>
      <c r="H909" s="75"/>
    </row>
    <row r="910" spans="1:8" x14ac:dyDescent="0.2">
      <c r="A910" s="76" t="s">
        <v>1307</v>
      </c>
      <c r="B910" s="61">
        <v>902</v>
      </c>
      <c r="C910" s="232">
        <v>440.35999999999103</v>
      </c>
      <c r="D910" s="232">
        <v>611.79999999999666</v>
      </c>
      <c r="E910" s="232">
        <v>756.05000000001201</v>
      </c>
      <c r="F910" s="232">
        <v>855.14999999998463</v>
      </c>
      <c r="G910" s="232">
        <v>1165.6999999999987</v>
      </c>
      <c r="H910" s="75"/>
    </row>
    <row r="911" spans="1:8" x14ac:dyDescent="0.2">
      <c r="A911" s="76" t="s">
        <v>1308</v>
      </c>
      <c r="B911" s="61">
        <v>903</v>
      </c>
      <c r="C911" s="232">
        <v>440.75999999999101</v>
      </c>
      <c r="D911" s="232">
        <v>612.34999999999661</v>
      </c>
      <c r="E911" s="232">
        <v>756.75000000001205</v>
      </c>
      <c r="F911" s="232">
        <v>855.94999999998458</v>
      </c>
      <c r="G911" s="232">
        <v>1166.7999999999986</v>
      </c>
      <c r="H911" s="75"/>
    </row>
    <row r="912" spans="1:8" x14ac:dyDescent="0.2">
      <c r="A912" s="76" t="s">
        <v>1309</v>
      </c>
      <c r="B912" s="61">
        <v>904</v>
      </c>
      <c r="C912" s="232">
        <v>441.15999999999099</v>
      </c>
      <c r="D912" s="232">
        <v>612.89999999999657</v>
      </c>
      <c r="E912" s="232">
        <v>757.4500000000121</v>
      </c>
      <c r="F912" s="232">
        <v>856.74999999998454</v>
      </c>
      <c r="G912" s="232">
        <v>1167.8999999999985</v>
      </c>
      <c r="H912" s="75"/>
    </row>
    <row r="913" spans="1:8" x14ac:dyDescent="0.2">
      <c r="A913" s="76" t="s">
        <v>1310</v>
      </c>
      <c r="B913" s="61">
        <v>905</v>
      </c>
      <c r="C913" s="232">
        <v>441.55999999999096</v>
      </c>
      <c r="D913" s="232">
        <v>613.44999999999652</v>
      </c>
      <c r="E913" s="232">
        <v>758.15000000001214</v>
      </c>
      <c r="F913" s="232">
        <v>857.54999999998449</v>
      </c>
      <c r="G913" s="232">
        <v>1168.9999999999984</v>
      </c>
      <c r="H913" s="75"/>
    </row>
    <row r="914" spans="1:8" x14ac:dyDescent="0.2">
      <c r="A914" s="76" t="s">
        <v>1311</v>
      </c>
      <c r="B914" s="61">
        <v>906</v>
      </c>
      <c r="C914" s="232">
        <v>441.95999999999094</v>
      </c>
      <c r="D914" s="232">
        <v>613.99999999999648</v>
      </c>
      <c r="E914" s="232">
        <v>758.85000000001219</v>
      </c>
      <c r="F914" s="232">
        <v>858.34999999998445</v>
      </c>
      <c r="G914" s="232">
        <v>1170.0999999999983</v>
      </c>
      <c r="H914" s="75"/>
    </row>
    <row r="915" spans="1:8" x14ac:dyDescent="0.2">
      <c r="A915" s="76" t="s">
        <v>1312</v>
      </c>
      <c r="B915" s="61">
        <v>907</v>
      </c>
      <c r="C915" s="232">
        <v>442.35999999999092</v>
      </c>
      <c r="D915" s="232">
        <v>614.54999999999643</v>
      </c>
      <c r="E915" s="232">
        <v>759.55000000001223</v>
      </c>
      <c r="F915" s="232">
        <v>859.1499999999844</v>
      </c>
      <c r="G915" s="232">
        <v>1171.1999999999982</v>
      </c>
      <c r="H915" s="75"/>
    </row>
    <row r="916" spans="1:8" x14ac:dyDescent="0.2">
      <c r="A916" s="76" t="s">
        <v>1313</v>
      </c>
      <c r="B916" s="61">
        <v>908</v>
      </c>
      <c r="C916" s="232">
        <v>442.7599999999909</v>
      </c>
      <c r="D916" s="232">
        <v>615.09999999999638</v>
      </c>
      <c r="E916" s="232">
        <v>760.25000000001228</v>
      </c>
      <c r="F916" s="232">
        <v>859.94999999998436</v>
      </c>
      <c r="G916" s="232">
        <v>1172.2999999999981</v>
      </c>
      <c r="H916" s="75"/>
    </row>
    <row r="917" spans="1:8" x14ac:dyDescent="0.2">
      <c r="A917" s="76" t="s">
        <v>1314</v>
      </c>
      <c r="B917" s="61">
        <v>909</v>
      </c>
      <c r="C917" s="232">
        <v>443.15999999999087</v>
      </c>
      <c r="D917" s="232">
        <v>615.64999999999634</v>
      </c>
      <c r="E917" s="232">
        <v>760.95000000001232</v>
      </c>
      <c r="F917" s="232">
        <v>860.74999999998431</v>
      </c>
      <c r="G917" s="232">
        <v>1173.399999999998</v>
      </c>
      <c r="H917" s="75"/>
    </row>
    <row r="918" spans="1:8" x14ac:dyDescent="0.2">
      <c r="A918" s="76" t="s">
        <v>1315</v>
      </c>
      <c r="B918" s="61">
        <v>910</v>
      </c>
      <c r="C918" s="232">
        <v>443.55999999999085</v>
      </c>
      <c r="D918" s="232">
        <v>616.19999999999629</v>
      </c>
      <c r="E918" s="232">
        <v>761.65000000001237</v>
      </c>
      <c r="F918" s="232">
        <v>861.54999999998427</v>
      </c>
      <c r="G918" s="232">
        <v>1174.499999999998</v>
      </c>
      <c r="H918" s="75"/>
    </row>
    <row r="919" spans="1:8" x14ac:dyDescent="0.2">
      <c r="A919" s="76" t="s">
        <v>1316</v>
      </c>
      <c r="B919" s="61">
        <v>911</v>
      </c>
      <c r="C919" s="232">
        <v>443.95999999999083</v>
      </c>
      <c r="D919" s="232">
        <v>616.74999999999625</v>
      </c>
      <c r="E919" s="232">
        <v>762.35000000001241</v>
      </c>
      <c r="F919" s="232">
        <v>862.34999999998422</v>
      </c>
      <c r="G919" s="232">
        <v>1175.5999999999979</v>
      </c>
      <c r="H919" s="75"/>
    </row>
    <row r="920" spans="1:8" x14ac:dyDescent="0.2">
      <c r="A920" s="76" t="s">
        <v>1317</v>
      </c>
      <c r="B920" s="61">
        <v>912</v>
      </c>
      <c r="C920" s="232">
        <v>444.35999999999081</v>
      </c>
      <c r="D920" s="232">
        <v>617.2999999999962</v>
      </c>
      <c r="E920" s="232">
        <v>763.05000000001246</v>
      </c>
      <c r="F920" s="232">
        <v>863.14999999998417</v>
      </c>
      <c r="G920" s="232">
        <v>1176.6999999999978</v>
      </c>
      <c r="H920" s="75"/>
    </row>
    <row r="921" spans="1:8" x14ac:dyDescent="0.2">
      <c r="A921" s="76" t="s">
        <v>1318</v>
      </c>
      <c r="B921" s="61">
        <v>913</v>
      </c>
      <c r="C921" s="232">
        <v>444.75999999999078</v>
      </c>
      <c r="D921" s="232">
        <v>617.84999999999616</v>
      </c>
      <c r="E921" s="232">
        <v>763.75000000001251</v>
      </c>
      <c r="F921" s="232">
        <v>863.94999999998413</v>
      </c>
      <c r="G921" s="232">
        <v>1177.7999999999977</v>
      </c>
      <c r="H921" s="75"/>
    </row>
    <row r="922" spans="1:8" x14ac:dyDescent="0.2">
      <c r="A922" s="76" t="s">
        <v>1319</v>
      </c>
      <c r="B922" s="61">
        <v>914</v>
      </c>
      <c r="C922" s="232">
        <v>445.15999999999076</v>
      </c>
      <c r="D922" s="232">
        <v>618.39999999999611</v>
      </c>
      <c r="E922" s="232">
        <v>764.45000000001255</v>
      </c>
      <c r="F922" s="232">
        <v>864.74999999998408</v>
      </c>
      <c r="G922" s="232">
        <v>1178.8999999999976</v>
      </c>
      <c r="H922" s="75"/>
    </row>
    <row r="923" spans="1:8" x14ac:dyDescent="0.2">
      <c r="A923" s="76" t="s">
        <v>1320</v>
      </c>
      <c r="B923" s="61">
        <v>915</v>
      </c>
      <c r="C923" s="232">
        <v>445.55999999999074</v>
      </c>
      <c r="D923" s="232">
        <v>618.94999999999607</v>
      </c>
      <c r="E923" s="232">
        <v>765.1500000000126</v>
      </c>
      <c r="F923" s="232">
        <v>865.54999999998404</v>
      </c>
      <c r="G923" s="232">
        <v>1179.9999999999975</v>
      </c>
      <c r="H923" s="75"/>
    </row>
    <row r="924" spans="1:8" x14ac:dyDescent="0.2">
      <c r="A924" s="76" t="s">
        <v>1321</v>
      </c>
      <c r="B924" s="61">
        <v>916</v>
      </c>
      <c r="C924" s="232">
        <v>445.95999999999071</v>
      </c>
      <c r="D924" s="232">
        <v>619.49999999999602</v>
      </c>
      <c r="E924" s="232">
        <v>765.85000000001264</v>
      </c>
      <c r="F924" s="232">
        <v>866.34999999998399</v>
      </c>
      <c r="G924" s="232">
        <v>1181.0999999999974</v>
      </c>
      <c r="H924" s="75"/>
    </row>
    <row r="925" spans="1:8" x14ac:dyDescent="0.2">
      <c r="A925" s="76" t="s">
        <v>1322</v>
      </c>
      <c r="B925" s="61">
        <v>917</v>
      </c>
      <c r="C925" s="232">
        <v>446.35999999999069</v>
      </c>
      <c r="D925" s="232">
        <v>620.04999999999598</v>
      </c>
      <c r="E925" s="232">
        <v>766.55000000001269</v>
      </c>
      <c r="F925" s="232">
        <v>867.14999999998395</v>
      </c>
      <c r="G925" s="232">
        <v>1182.1999999999973</v>
      </c>
      <c r="H925" s="75"/>
    </row>
    <row r="926" spans="1:8" x14ac:dyDescent="0.2">
      <c r="A926" s="76" t="s">
        <v>1323</v>
      </c>
      <c r="B926" s="61">
        <v>918</v>
      </c>
      <c r="C926" s="232">
        <v>446.75999999999067</v>
      </c>
      <c r="D926" s="232">
        <v>620.59999999999593</v>
      </c>
      <c r="E926" s="232">
        <v>767.25000000001273</v>
      </c>
      <c r="F926" s="232">
        <v>867.9499999999839</v>
      </c>
      <c r="G926" s="232">
        <v>1183.2999999999972</v>
      </c>
      <c r="H926" s="75"/>
    </row>
    <row r="927" spans="1:8" x14ac:dyDescent="0.2">
      <c r="A927" s="76" t="s">
        <v>1324</v>
      </c>
      <c r="B927" s="61">
        <v>919</v>
      </c>
      <c r="C927" s="232">
        <v>447.15999999999065</v>
      </c>
      <c r="D927" s="232">
        <v>621.14999999999588</v>
      </c>
      <c r="E927" s="232">
        <v>767.95000000001278</v>
      </c>
      <c r="F927" s="232">
        <v>868.74999999998386</v>
      </c>
      <c r="G927" s="232">
        <v>1184.3999999999971</v>
      </c>
      <c r="H927" s="75"/>
    </row>
    <row r="928" spans="1:8" x14ac:dyDescent="0.2">
      <c r="A928" s="76" t="s">
        <v>1325</v>
      </c>
      <c r="B928" s="61">
        <v>920</v>
      </c>
      <c r="C928" s="232">
        <v>447.55999999999062</v>
      </c>
      <c r="D928" s="232">
        <v>621.69999999999584</v>
      </c>
      <c r="E928" s="232">
        <v>768.65000000001282</v>
      </c>
      <c r="F928" s="232">
        <v>869.54999999998381</v>
      </c>
      <c r="G928" s="232">
        <v>1185.499999999997</v>
      </c>
      <c r="H928" s="75"/>
    </row>
    <row r="929" spans="1:8" x14ac:dyDescent="0.2">
      <c r="A929" s="76" t="s">
        <v>1326</v>
      </c>
      <c r="B929" s="61">
        <v>921</v>
      </c>
      <c r="C929" s="232">
        <v>447.9599999999906</v>
      </c>
      <c r="D929" s="232">
        <v>622.24999999999579</v>
      </c>
      <c r="E929" s="232">
        <v>769.35000000001287</v>
      </c>
      <c r="F929" s="232">
        <v>870.34999999998377</v>
      </c>
      <c r="G929" s="232">
        <v>1186.599999999997</v>
      </c>
      <c r="H929" s="75"/>
    </row>
    <row r="930" spans="1:8" x14ac:dyDescent="0.2">
      <c r="A930" s="76" t="s">
        <v>1327</v>
      </c>
      <c r="B930" s="61">
        <v>922</v>
      </c>
      <c r="C930" s="232">
        <v>448.35999999999058</v>
      </c>
      <c r="D930" s="232">
        <v>622.79999999999575</v>
      </c>
      <c r="E930" s="232">
        <v>770.05000000001291</v>
      </c>
      <c r="F930" s="232">
        <v>871.14999999998372</v>
      </c>
      <c r="G930" s="232">
        <v>1187.6999999999969</v>
      </c>
      <c r="H930" s="75"/>
    </row>
    <row r="931" spans="1:8" x14ac:dyDescent="0.2">
      <c r="A931" s="76" t="s">
        <v>1328</v>
      </c>
      <c r="B931" s="61">
        <v>923</v>
      </c>
      <c r="C931" s="232">
        <v>448.75999999999055</v>
      </c>
      <c r="D931" s="232">
        <v>623.3499999999957</v>
      </c>
      <c r="E931" s="232">
        <v>770.75000000001296</v>
      </c>
      <c r="F931" s="232">
        <v>871.94999999998367</v>
      </c>
      <c r="G931" s="232">
        <v>1188.7999999999968</v>
      </c>
      <c r="H931" s="75"/>
    </row>
    <row r="932" spans="1:8" x14ac:dyDescent="0.2">
      <c r="A932" s="76" t="s">
        <v>1329</v>
      </c>
      <c r="B932" s="61">
        <v>924</v>
      </c>
      <c r="C932" s="232">
        <v>449.15999999999053</v>
      </c>
      <c r="D932" s="232">
        <v>623.89999999999566</v>
      </c>
      <c r="E932" s="232">
        <v>771.45000000001301</v>
      </c>
      <c r="F932" s="232">
        <v>872.74999999998363</v>
      </c>
      <c r="G932" s="232">
        <v>1189.8999999999967</v>
      </c>
      <c r="H932" s="75"/>
    </row>
    <row r="933" spans="1:8" x14ac:dyDescent="0.2">
      <c r="A933" s="76" t="s">
        <v>1330</v>
      </c>
      <c r="B933" s="61">
        <v>925</v>
      </c>
      <c r="C933" s="232">
        <v>449.55999999999051</v>
      </c>
      <c r="D933" s="232">
        <v>624.44999999999561</v>
      </c>
      <c r="E933" s="232">
        <v>772.15000000001305</v>
      </c>
      <c r="F933" s="232">
        <v>873.54999999998358</v>
      </c>
      <c r="G933" s="232">
        <v>1190.9999999999966</v>
      </c>
      <c r="H933" s="75"/>
    </row>
    <row r="934" spans="1:8" x14ac:dyDescent="0.2">
      <c r="A934" s="76" t="s">
        <v>1331</v>
      </c>
      <c r="B934" s="61">
        <v>926</v>
      </c>
      <c r="C934" s="232">
        <v>449.95999999999049</v>
      </c>
      <c r="D934" s="232">
        <v>624.99999999999557</v>
      </c>
      <c r="E934" s="232">
        <v>772.8500000000131</v>
      </c>
      <c r="F934" s="232">
        <v>874.34999999998354</v>
      </c>
      <c r="G934" s="232">
        <v>1192.0999999999965</v>
      </c>
      <c r="H934" s="75"/>
    </row>
    <row r="935" spans="1:8" x14ac:dyDescent="0.2">
      <c r="A935" s="76" t="s">
        <v>1332</v>
      </c>
      <c r="B935" s="61">
        <v>927</v>
      </c>
      <c r="C935" s="232">
        <v>450.35999999999046</v>
      </c>
      <c r="D935" s="232">
        <v>625.54999999999552</v>
      </c>
      <c r="E935" s="232">
        <v>773.55000000001314</v>
      </c>
      <c r="F935" s="232">
        <v>875.14999999998349</v>
      </c>
      <c r="G935" s="232">
        <v>1193.1999999999964</v>
      </c>
      <c r="H935" s="75"/>
    </row>
    <row r="936" spans="1:8" x14ac:dyDescent="0.2">
      <c r="A936" s="76" t="s">
        <v>1333</v>
      </c>
      <c r="B936" s="61">
        <v>928</v>
      </c>
      <c r="C936" s="232">
        <v>450.75999999999044</v>
      </c>
      <c r="D936" s="232">
        <v>626.09999999999548</v>
      </c>
      <c r="E936" s="232">
        <v>774.25000000001319</v>
      </c>
      <c r="F936" s="232">
        <v>875.94999999998345</v>
      </c>
      <c r="G936" s="232">
        <v>1194.2999999999963</v>
      </c>
      <c r="H936" s="75"/>
    </row>
    <row r="937" spans="1:8" x14ac:dyDescent="0.2">
      <c r="A937" s="76" t="s">
        <v>1334</v>
      </c>
      <c r="B937" s="61">
        <v>929</v>
      </c>
      <c r="C937" s="232">
        <v>451.15999999999042</v>
      </c>
      <c r="D937" s="232">
        <v>626.64999999999543</v>
      </c>
      <c r="E937" s="232">
        <v>774.95000000001323</v>
      </c>
      <c r="F937" s="232">
        <v>876.7499999999834</v>
      </c>
      <c r="G937" s="232">
        <v>1195.3999999999962</v>
      </c>
      <c r="H937" s="75"/>
    </row>
    <row r="938" spans="1:8" x14ac:dyDescent="0.2">
      <c r="A938" s="76" t="s">
        <v>1335</v>
      </c>
      <c r="B938" s="61">
        <v>930</v>
      </c>
      <c r="C938" s="232">
        <v>451.5599999999904</v>
      </c>
      <c r="D938" s="232">
        <v>627.19999999999538</v>
      </c>
      <c r="E938" s="232">
        <v>775.65000000001328</v>
      </c>
      <c r="F938" s="232">
        <v>877.54999999998336</v>
      </c>
      <c r="G938" s="232">
        <v>1196.4999999999961</v>
      </c>
      <c r="H938" s="75"/>
    </row>
    <row r="939" spans="1:8" x14ac:dyDescent="0.2">
      <c r="A939" s="76" t="s">
        <v>1336</v>
      </c>
      <c r="B939" s="61">
        <v>931</v>
      </c>
      <c r="C939" s="232">
        <v>451.95999999999037</v>
      </c>
      <c r="D939" s="232">
        <v>627.74999999999534</v>
      </c>
      <c r="E939" s="232">
        <v>776.35000000001332</v>
      </c>
      <c r="F939" s="232">
        <v>878.34999999998331</v>
      </c>
      <c r="G939" s="232">
        <v>1197.599999999996</v>
      </c>
      <c r="H939" s="75"/>
    </row>
    <row r="940" spans="1:8" x14ac:dyDescent="0.2">
      <c r="A940" s="76" t="s">
        <v>1337</v>
      </c>
      <c r="B940" s="61">
        <v>932</v>
      </c>
      <c r="C940" s="232">
        <v>452.35999999999035</v>
      </c>
      <c r="D940" s="232">
        <v>628.29999999999529</v>
      </c>
      <c r="E940" s="232">
        <v>777.05000000001337</v>
      </c>
      <c r="F940" s="232">
        <v>879.14999999998327</v>
      </c>
      <c r="G940" s="232">
        <v>1198.699999999996</v>
      </c>
      <c r="H940" s="75"/>
    </row>
    <row r="941" spans="1:8" x14ac:dyDescent="0.2">
      <c r="A941" s="76" t="s">
        <v>1338</v>
      </c>
      <c r="B941" s="61">
        <v>933</v>
      </c>
      <c r="C941" s="232">
        <v>452.75999999999033</v>
      </c>
      <c r="D941" s="232">
        <v>628.84999999999525</v>
      </c>
      <c r="E941" s="232">
        <v>777.75000000001342</v>
      </c>
      <c r="F941" s="232">
        <v>879.94999999998322</v>
      </c>
      <c r="G941" s="232">
        <v>1199.7999999999959</v>
      </c>
      <c r="H941" s="75"/>
    </row>
    <row r="942" spans="1:8" x14ac:dyDescent="0.2">
      <c r="A942" s="76" t="s">
        <v>1339</v>
      </c>
      <c r="B942" s="61">
        <v>934</v>
      </c>
      <c r="C942" s="232">
        <v>453.1599999999903</v>
      </c>
      <c r="D942" s="232">
        <v>629.3999999999952</v>
      </c>
      <c r="E942" s="232">
        <v>778.45000000001346</v>
      </c>
      <c r="F942" s="232">
        <v>880.74999999998317</v>
      </c>
      <c r="G942" s="232">
        <v>1200.8999999999958</v>
      </c>
      <c r="H942" s="75"/>
    </row>
    <row r="943" spans="1:8" x14ac:dyDescent="0.2">
      <c r="A943" s="76" t="s">
        <v>1340</v>
      </c>
      <c r="B943" s="61">
        <v>935</v>
      </c>
      <c r="C943" s="232">
        <v>453.55999999999028</v>
      </c>
      <c r="D943" s="232">
        <v>629.94999999999516</v>
      </c>
      <c r="E943" s="232">
        <v>779.15000000001351</v>
      </c>
      <c r="F943" s="232">
        <v>881.54999999998313</v>
      </c>
      <c r="G943" s="232">
        <v>1201.9999999999957</v>
      </c>
      <c r="H943" s="75"/>
    </row>
    <row r="944" spans="1:8" x14ac:dyDescent="0.2">
      <c r="A944" s="76" t="s">
        <v>1341</v>
      </c>
      <c r="B944" s="61">
        <v>936</v>
      </c>
      <c r="C944" s="232">
        <v>453.95999999999026</v>
      </c>
      <c r="D944" s="232">
        <v>630.49999999999511</v>
      </c>
      <c r="E944" s="232">
        <v>779.85000000001355</v>
      </c>
      <c r="F944" s="232">
        <v>882.34999999998308</v>
      </c>
      <c r="G944" s="232">
        <v>1203.0999999999956</v>
      </c>
      <c r="H944" s="75"/>
    </row>
    <row r="945" spans="1:8" x14ac:dyDescent="0.2">
      <c r="A945" s="76" t="s">
        <v>1342</v>
      </c>
      <c r="B945" s="61">
        <v>937</v>
      </c>
      <c r="C945" s="232">
        <v>454.35999999999024</v>
      </c>
      <c r="D945" s="232">
        <v>631.04999999999507</v>
      </c>
      <c r="E945" s="232">
        <v>780.5500000000136</v>
      </c>
      <c r="F945" s="232">
        <v>883.14999999998304</v>
      </c>
      <c r="G945" s="232">
        <v>1204.1999999999955</v>
      </c>
      <c r="H945" s="75"/>
    </row>
    <row r="946" spans="1:8" x14ac:dyDescent="0.2">
      <c r="A946" s="76" t="s">
        <v>1343</v>
      </c>
      <c r="B946" s="61">
        <v>938</v>
      </c>
      <c r="C946" s="232">
        <v>454.75999999999021</v>
      </c>
      <c r="D946" s="232">
        <v>631.59999999999502</v>
      </c>
      <c r="E946" s="232">
        <v>781.25000000001364</v>
      </c>
      <c r="F946" s="232">
        <v>883.94999999998299</v>
      </c>
      <c r="G946" s="232">
        <v>1205.2999999999954</v>
      </c>
      <c r="H946" s="75"/>
    </row>
    <row r="947" spans="1:8" x14ac:dyDescent="0.2">
      <c r="A947" s="76" t="s">
        <v>1344</v>
      </c>
      <c r="B947" s="61">
        <v>939</v>
      </c>
      <c r="C947" s="232">
        <v>455.15999999999019</v>
      </c>
      <c r="D947" s="232">
        <v>632.14999999999498</v>
      </c>
      <c r="E947" s="232">
        <v>781.95000000001369</v>
      </c>
      <c r="F947" s="232">
        <v>884.74999999998295</v>
      </c>
      <c r="G947" s="232">
        <v>1206.3999999999953</v>
      </c>
      <c r="H947" s="75"/>
    </row>
    <row r="948" spans="1:8" x14ac:dyDescent="0.2">
      <c r="A948" s="76" t="s">
        <v>1345</v>
      </c>
      <c r="B948" s="61">
        <v>940</v>
      </c>
      <c r="C948" s="232">
        <v>455.55999999999017</v>
      </c>
      <c r="D948" s="232">
        <v>632.69999999999493</v>
      </c>
      <c r="E948" s="232">
        <v>782.65000000001373</v>
      </c>
      <c r="F948" s="232">
        <v>885.5499999999829</v>
      </c>
      <c r="G948" s="232">
        <v>1207.4999999999952</v>
      </c>
      <c r="H948" s="75"/>
    </row>
    <row r="949" spans="1:8" x14ac:dyDescent="0.2">
      <c r="A949" s="76" t="s">
        <v>1346</v>
      </c>
      <c r="B949" s="61">
        <v>941</v>
      </c>
      <c r="C949" s="232">
        <v>455.95999999999015</v>
      </c>
      <c r="D949" s="232">
        <v>633.24999999999488</v>
      </c>
      <c r="E949" s="232">
        <v>783.35000000001378</v>
      </c>
      <c r="F949" s="232">
        <v>886.34999999998286</v>
      </c>
      <c r="G949" s="232">
        <v>1208.5999999999951</v>
      </c>
      <c r="H949" s="75"/>
    </row>
    <row r="950" spans="1:8" x14ac:dyDescent="0.2">
      <c r="A950" s="76" t="s">
        <v>1347</v>
      </c>
      <c r="B950" s="61">
        <v>942</v>
      </c>
      <c r="C950" s="232">
        <v>456.35999999999012</v>
      </c>
      <c r="D950" s="232">
        <v>633.79999999999484</v>
      </c>
      <c r="E950" s="232">
        <v>784.05000000001382</v>
      </c>
      <c r="F950" s="232">
        <v>887.14999999998281</v>
      </c>
      <c r="G950" s="232">
        <v>1209.699999999995</v>
      </c>
      <c r="H950" s="75"/>
    </row>
    <row r="951" spans="1:8" x14ac:dyDescent="0.2">
      <c r="A951" s="76" t="s">
        <v>1348</v>
      </c>
      <c r="B951" s="61">
        <v>943</v>
      </c>
      <c r="C951" s="232">
        <v>456.7599999999901</v>
      </c>
      <c r="D951" s="232">
        <v>634.34999999999479</v>
      </c>
      <c r="E951" s="232">
        <v>784.75000000001387</v>
      </c>
      <c r="F951" s="232">
        <v>887.94999999998277</v>
      </c>
      <c r="G951" s="232">
        <v>1210.799999999995</v>
      </c>
      <c r="H951" s="75"/>
    </row>
    <row r="952" spans="1:8" x14ac:dyDescent="0.2">
      <c r="A952" s="76" t="s">
        <v>1349</v>
      </c>
      <c r="B952" s="61">
        <v>944</v>
      </c>
      <c r="C952" s="232">
        <v>457.15999999999008</v>
      </c>
      <c r="D952" s="232">
        <v>634.89999999999475</v>
      </c>
      <c r="E952" s="232">
        <v>785.45000000001392</v>
      </c>
      <c r="F952" s="232">
        <v>888.74999999998272</v>
      </c>
      <c r="G952" s="232">
        <v>1211.8999999999949</v>
      </c>
      <c r="H952" s="75"/>
    </row>
    <row r="953" spans="1:8" x14ac:dyDescent="0.2">
      <c r="A953" s="76" t="s">
        <v>1350</v>
      </c>
      <c r="B953" s="61">
        <v>945</v>
      </c>
      <c r="C953" s="232">
        <v>457.55999999999005</v>
      </c>
      <c r="D953" s="232">
        <v>635.4499999999947</v>
      </c>
      <c r="E953" s="232">
        <v>786.15000000001396</v>
      </c>
      <c r="F953" s="232">
        <v>889.54999999998267</v>
      </c>
      <c r="G953" s="232">
        <v>1212.9999999999948</v>
      </c>
      <c r="H953" s="75"/>
    </row>
    <row r="954" spans="1:8" x14ac:dyDescent="0.2">
      <c r="A954" s="76" t="s">
        <v>1351</v>
      </c>
      <c r="B954" s="61">
        <v>946</v>
      </c>
      <c r="C954" s="232">
        <v>457.95999999999003</v>
      </c>
      <c r="D954" s="232">
        <v>635.99999999999466</v>
      </c>
      <c r="E954" s="232">
        <v>786.85000000001401</v>
      </c>
      <c r="F954" s="232">
        <v>890.34999999998263</v>
      </c>
      <c r="G954" s="232">
        <v>1214.0999999999947</v>
      </c>
      <c r="H954" s="75"/>
    </row>
    <row r="955" spans="1:8" x14ac:dyDescent="0.2">
      <c r="A955" s="76" t="s">
        <v>1352</v>
      </c>
      <c r="B955" s="61">
        <v>947</v>
      </c>
      <c r="C955" s="232">
        <v>458.35999999999001</v>
      </c>
      <c r="D955" s="232">
        <v>636.54999999999461</v>
      </c>
      <c r="E955" s="232">
        <v>787.55000000001405</v>
      </c>
      <c r="F955" s="232">
        <v>891.14999999998258</v>
      </c>
      <c r="G955" s="232">
        <v>1215.1999999999946</v>
      </c>
      <c r="H955" s="75"/>
    </row>
    <row r="956" spans="1:8" x14ac:dyDescent="0.2">
      <c r="A956" s="76" t="s">
        <v>1353</v>
      </c>
      <c r="B956" s="61">
        <v>948</v>
      </c>
      <c r="C956" s="232">
        <v>458.75999999998999</v>
      </c>
      <c r="D956" s="232">
        <v>637.09999999999457</v>
      </c>
      <c r="E956" s="232">
        <v>788.2500000000141</v>
      </c>
      <c r="F956" s="232">
        <v>891.94999999998254</v>
      </c>
      <c r="G956" s="232">
        <v>1216.2999999999945</v>
      </c>
      <c r="H956" s="75"/>
    </row>
    <row r="957" spans="1:8" x14ac:dyDescent="0.2">
      <c r="A957" s="76" t="s">
        <v>1354</v>
      </c>
      <c r="B957" s="61">
        <v>949</v>
      </c>
      <c r="C957" s="232">
        <v>459.15999999998996</v>
      </c>
      <c r="D957" s="232">
        <v>637.64999999999452</v>
      </c>
      <c r="E957" s="232">
        <v>788.95000000001414</v>
      </c>
      <c r="F957" s="232">
        <v>892.74999999998249</v>
      </c>
      <c r="G957" s="232">
        <v>1217.3999999999944</v>
      </c>
      <c r="H957" s="75"/>
    </row>
    <row r="958" spans="1:8" x14ac:dyDescent="0.2">
      <c r="A958" s="76" t="s">
        <v>1355</v>
      </c>
      <c r="B958" s="61">
        <v>950</v>
      </c>
      <c r="C958" s="232">
        <v>459.55999999998994</v>
      </c>
      <c r="D958" s="232">
        <v>638.19999999999447</v>
      </c>
      <c r="E958" s="232">
        <v>789.65000000001419</v>
      </c>
      <c r="F958" s="232">
        <v>893.54999999998245</v>
      </c>
      <c r="G958" s="232">
        <v>1218.4999999999943</v>
      </c>
      <c r="H958" s="75"/>
    </row>
    <row r="959" spans="1:8" x14ac:dyDescent="0.2">
      <c r="A959" s="76" t="s">
        <v>1356</v>
      </c>
      <c r="B959" s="61">
        <v>951</v>
      </c>
      <c r="C959" s="232">
        <v>459.95999999998992</v>
      </c>
      <c r="D959" s="232">
        <v>638.74999999999443</v>
      </c>
      <c r="E959" s="232">
        <v>790.35000000001423</v>
      </c>
      <c r="F959" s="232">
        <v>894.3499999999824</v>
      </c>
      <c r="G959" s="232">
        <v>1219.5999999999942</v>
      </c>
      <c r="H959" s="75"/>
    </row>
    <row r="960" spans="1:8" x14ac:dyDescent="0.2">
      <c r="A960" s="76" t="s">
        <v>1357</v>
      </c>
      <c r="B960" s="61">
        <v>952</v>
      </c>
      <c r="C960" s="232">
        <v>460.3599999999899</v>
      </c>
      <c r="D960" s="232">
        <v>639.29999999999438</v>
      </c>
      <c r="E960" s="232">
        <v>791.05000000001428</v>
      </c>
      <c r="F960" s="232">
        <v>895.14999999998236</v>
      </c>
      <c r="G960" s="232">
        <v>1220.6999999999941</v>
      </c>
      <c r="H960" s="75"/>
    </row>
    <row r="961" spans="1:8" x14ac:dyDescent="0.2">
      <c r="A961" s="76" t="s">
        <v>1358</v>
      </c>
      <c r="B961" s="61">
        <v>953</v>
      </c>
      <c r="C961" s="232">
        <v>460.75999999998987</v>
      </c>
      <c r="D961" s="232">
        <v>639.84999999999434</v>
      </c>
      <c r="E961" s="232">
        <v>791.75000000001432</v>
      </c>
      <c r="F961" s="232">
        <v>895.94999999998231</v>
      </c>
      <c r="G961" s="232">
        <v>1221.799999999994</v>
      </c>
      <c r="H961" s="75"/>
    </row>
    <row r="962" spans="1:8" x14ac:dyDescent="0.2">
      <c r="A962" s="76" t="s">
        <v>1359</v>
      </c>
      <c r="B962" s="61">
        <v>954</v>
      </c>
      <c r="C962" s="232">
        <v>461.15999999998985</v>
      </c>
      <c r="D962" s="232">
        <v>640.39999999999429</v>
      </c>
      <c r="E962" s="232">
        <v>792.45000000001437</v>
      </c>
      <c r="F962" s="232">
        <v>896.74999999998226</v>
      </c>
      <c r="G962" s="232">
        <v>1222.899999999994</v>
      </c>
      <c r="H962" s="75"/>
    </row>
    <row r="963" spans="1:8" x14ac:dyDescent="0.2">
      <c r="A963" s="76" t="s">
        <v>1360</v>
      </c>
      <c r="B963" s="61">
        <v>955</v>
      </c>
      <c r="C963" s="232">
        <v>461.55999999998983</v>
      </c>
      <c r="D963" s="232">
        <v>640.94999999999425</v>
      </c>
      <c r="E963" s="232">
        <v>793.15000000001442</v>
      </c>
      <c r="F963" s="232">
        <v>897.54999999998222</v>
      </c>
      <c r="G963" s="232">
        <v>1223.9999999999939</v>
      </c>
      <c r="H963" s="75"/>
    </row>
    <row r="964" spans="1:8" x14ac:dyDescent="0.2">
      <c r="A964" s="76" t="s">
        <v>1361</v>
      </c>
      <c r="B964" s="61">
        <v>956</v>
      </c>
      <c r="C964" s="232">
        <v>461.9599999999898</v>
      </c>
      <c r="D964" s="232">
        <v>641.4999999999942</v>
      </c>
      <c r="E964" s="232">
        <v>793.85000000001446</v>
      </c>
      <c r="F964" s="232">
        <v>898.34999999998217</v>
      </c>
      <c r="G964" s="232">
        <v>1225.0999999999938</v>
      </c>
      <c r="H964" s="75"/>
    </row>
    <row r="965" spans="1:8" x14ac:dyDescent="0.2">
      <c r="A965" s="76" t="s">
        <v>1362</v>
      </c>
      <c r="B965" s="61">
        <v>957</v>
      </c>
      <c r="C965" s="232">
        <v>462.35999999998978</v>
      </c>
      <c r="D965" s="232">
        <v>642.04999999999416</v>
      </c>
      <c r="E965" s="232">
        <v>794.55000000001451</v>
      </c>
      <c r="F965" s="232">
        <v>899.14999999998213</v>
      </c>
      <c r="G965" s="232">
        <v>1226.1999999999937</v>
      </c>
      <c r="H965" s="75"/>
    </row>
    <row r="966" spans="1:8" x14ac:dyDescent="0.2">
      <c r="A966" s="76" t="s">
        <v>1363</v>
      </c>
      <c r="B966" s="61">
        <v>958</v>
      </c>
      <c r="C966" s="232">
        <v>462.75999999998976</v>
      </c>
      <c r="D966" s="232">
        <v>642.59999999999411</v>
      </c>
      <c r="E966" s="232">
        <v>795.25000000001455</v>
      </c>
      <c r="F966" s="232">
        <v>899.94999999998208</v>
      </c>
      <c r="G966" s="232">
        <v>1227.2999999999936</v>
      </c>
      <c r="H966" s="75"/>
    </row>
    <row r="967" spans="1:8" x14ac:dyDescent="0.2">
      <c r="A967" s="76" t="s">
        <v>1364</v>
      </c>
      <c r="B967" s="61">
        <v>959</v>
      </c>
      <c r="C967" s="232">
        <v>463.15999999998974</v>
      </c>
      <c r="D967" s="232">
        <v>643.14999999999407</v>
      </c>
      <c r="E967" s="232">
        <v>795.9500000000146</v>
      </c>
      <c r="F967" s="232">
        <v>900.74999999998204</v>
      </c>
      <c r="G967" s="232">
        <v>1228.3999999999935</v>
      </c>
      <c r="H967" s="75"/>
    </row>
    <row r="968" spans="1:8" x14ac:dyDescent="0.2">
      <c r="A968" s="76" t="s">
        <v>1365</v>
      </c>
      <c r="B968" s="61">
        <v>960</v>
      </c>
      <c r="C968" s="232">
        <v>463.55999999998971</v>
      </c>
      <c r="D968" s="232">
        <v>643.69999999999402</v>
      </c>
      <c r="E968" s="232">
        <v>796.65000000001464</v>
      </c>
      <c r="F968" s="232">
        <v>901.54999999998199</v>
      </c>
      <c r="G968" s="232">
        <v>1229.4999999999934</v>
      </c>
      <c r="H968" s="75"/>
    </row>
    <row r="969" spans="1:8" x14ac:dyDescent="0.2">
      <c r="A969" s="76" t="s">
        <v>1366</v>
      </c>
      <c r="B969" s="61">
        <v>961</v>
      </c>
      <c r="C969" s="232">
        <v>463.95999999998969</v>
      </c>
      <c r="D969" s="232">
        <v>644.24999999999397</v>
      </c>
      <c r="E969" s="232">
        <v>797.35000000001469</v>
      </c>
      <c r="F969" s="232">
        <v>902.34999999998195</v>
      </c>
      <c r="G969" s="232">
        <v>1230.5999999999933</v>
      </c>
      <c r="H969" s="75"/>
    </row>
    <row r="970" spans="1:8" x14ac:dyDescent="0.2">
      <c r="A970" s="76" t="s">
        <v>1367</v>
      </c>
      <c r="B970" s="61">
        <v>962</v>
      </c>
      <c r="C970" s="232">
        <v>464.35999999998967</v>
      </c>
      <c r="D970" s="232">
        <v>644.79999999999393</v>
      </c>
      <c r="E970" s="232">
        <v>798.05000000001473</v>
      </c>
      <c r="F970" s="232">
        <v>903.1499999999819</v>
      </c>
      <c r="G970" s="232">
        <v>1231.6999999999932</v>
      </c>
      <c r="H970" s="75"/>
    </row>
    <row r="971" spans="1:8" x14ac:dyDescent="0.2">
      <c r="A971" s="76" t="s">
        <v>1368</v>
      </c>
      <c r="B971" s="61">
        <v>963</v>
      </c>
      <c r="C971" s="232">
        <v>464.75999999998965</v>
      </c>
      <c r="D971" s="232">
        <v>645.34999999999388</v>
      </c>
      <c r="E971" s="232">
        <v>798.75000000001478</v>
      </c>
      <c r="F971" s="232">
        <v>903.94999999998186</v>
      </c>
      <c r="G971" s="232">
        <v>1232.7999999999931</v>
      </c>
      <c r="H971" s="75"/>
    </row>
    <row r="972" spans="1:8" x14ac:dyDescent="0.2">
      <c r="A972" s="76" t="s">
        <v>1369</v>
      </c>
      <c r="B972" s="61">
        <v>964</v>
      </c>
      <c r="C972" s="232">
        <v>465.15999999998962</v>
      </c>
      <c r="D972" s="232">
        <v>645.89999999999384</v>
      </c>
      <c r="E972" s="232">
        <v>799.45000000001482</v>
      </c>
      <c r="F972" s="232">
        <v>904.74999999998181</v>
      </c>
      <c r="G972" s="232">
        <v>1233.899999999993</v>
      </c>
      <c r="H972" s="75"/>
    </row>
    <row r="973" spans="1:8" x14ac:dyDescent="0.2">
      <c r="A973" s="76" t="s">
        <v>1370</v>
      </c>
      <c r="B973" s="61">
        <v>965</v>
      </c>
      <c r="C973" s="232">
        <v>465.5599999999896</v>
      </c>
      <c r="D973" s="232">
        <v>646.44999999999379</v>
      </c>
      <c r="E973" s="232">
        <v>800.15000000001487</v>
      </c>
      <c r="F973" s="232">
        <v>905.54999999998176</v>
      </c>
      <c r="G973" s="232">
        <v>1234.999999999993</v>
      </c>
      <c r="H973" s="75"/>
    </row>
    <row r="974" spans="1:8" x14ac:dyDescent="0.2">
      <c r="A974" s="76" t="s">
        <v>1371</v>
      </c>
      <c r="B974" s="61">
        <v>966</v>
      </c>
      <c r="C974" s="232">
        <v>465.95999999998958</v>
      </c>
      <c r="D974" s="232">
        <v>646.99999999999375</v>
      </c>
      <c r="E974" s="232">
        <v>800.85000000001492</v>
      </c>
      <c r="F974" s="232">
        <v>906.34999999998172</v>
      </c>
      <c r="G974" s="232">
        <v>1236.0999999999929</v>
      </c>
      <c r="H974" s="75"/>
    </row>
    <row r="975" spans="1:8" x14ac:dyDescent="0.2">
      <c r="A975" s="76" t="s">
        <v>1372</v>
      </c>
      <c r="B975" s="61">
        <v>967</v>
      </c>
      <c r="C975" s="232">
        <v>466.35999999998955</v>
      </c>
      <c r="D975" s="232">
        <v>647.5499999999937</v>
      </c>
      <c r="E975" s="232">
        <v>801.55000000001496</v>
      </c>
      <c r="F975" s="232">
        <v>907.14999999998167</v>
      </c>
      <c r="G975" s="232">
        <v>1237.1999999999928</v>
      </c>
      <c r="H975" s="75"/>
    </row>
    <row r="976" spans="1:8" x14ac:dyDescent="0.2">
      <c r="A976" s="76" t="s">
        <v>1373</v>
      </c>
      <c r="B976" s="61">
        <v>968</v>
      </c>
      <c r="C976" s="232">
        <v>466.75999999998953</v>
      </c>
      <c r="D976" s="232">
        <v>648.09999999999366</v>
      </c>
      <c r="E976" s="232">
        <v>802.25000000001501</v>
      </c>
      <c r="F976" s="232">
        <v>907.94999999998163</v>
      </c>
      <c r="G976" s="232">
        <v>1238.2999999999927</v>
      </c>
      <c r="H976" s="75"/>
    </row>
    <row r="977" spans="1:8" x14ac:dyDescent="0.2">
      <c r="A977" s="76" t="s">
        <v>1374</v>
      </c>
      <c r="B977" s="61">
        <v>969</v>
      </c>
      <c r="C977" s="232">
        <v>467.15999999998951</v>
      </c>
      <c r="D977" s="232">
        <v>648.64999999999361</v>
      </c>
      <c r="E977" s="232">
        <v>802.95000000001505</v>
      </c>
      <c r="F977" s="232">
        <v>908.74999999998158</v>
      </c>
      <c r="G977" s="232">
        <v>1239.3999999999926</v>
      </c>
      <c r="H977" s="75"/>
    </row>
    <row r="978" spans="1:8" x14ac:dyDescent="0.2">
      <c r="A978" s="76" t="s">
        <v>1375</v>
      </c>
      <c r="B978" s="61">
        <v>970</v>
      </c>
      <c r="C978" s="232">
        <v>467.55999999998949</v>
      </c>
      <c r="D978" s="232">
        <v>649.19999999999357</v>
      </c>
      <c r="E978" s="232">
        <v>803.6500000000151</v>
      </c>
      <c r="F978" s="232">
        <v>909.54999999998154</v>
      </c>
      <c r="G978" s="232">
        <v>1240.4999999999925</v>
      </c>
      <c r="H978" s="75"/>
    </row>
    <row r="979" spans="1:8" x14ac:dyDescent="0.2">
      <c r="A979" s="76" t="s">
        <v>1376</v>
      </c>
      <c r="B979" s="61">
        <v>971</v>
      </c>
      <c r="C979" s="232">
        <v>467.95999999998946</v>
      </c>
      <c r="D979" s="232">
        <v>649.74999999999352</v>
      </c>
      <c r="E979" s="232">
        <v>804.35000000001514</v>
      </c>
      <c r="F979" s="232">
        <v>910.34999999998149</v>
      </c>
      <c r="G979" s="232">
        <v>1241.5999999999924</v>
      </c>
      <c r="H979" s="75"/>
    </row>
    <row r="980" spans="1:8" x14ac:dyDescent="0.2">
      <c r="A980" s="76" t="s">
        <v>1377</v>
      </c>
      <c r="B980" s="61">
        <v>972</v>
      </c>
      <c r="C980" s="232">
        <v>468.35999999998944</v>
      </c>
      <c r="D980" s="232">
        <v>650.29999999999347</v>
      </c>
      <c r="E980" s="232">
        <v>805.05000000001519</v>
      </c>
      <c r="F980" s="232">
        <v>911.14999999998145</v>
      </c>
      <c r="G980" s="232">
        <v>1242.6999999999923</v>
      </c>
      <c r="H980" s="75"/>
    </row>
    <row r="981" spans="1:8" x14ac:dyDescent="0.2">
      <c r="A981" s="76" t="s">
        <v>1378</v>
      </c>
      <c r="B981" s="61">
        <v>973</v>
      </c>
      <c r="C981" s="232">
        <v>468.75999999998942</v>
      </c>
      <c r="D981" s="232">
        <v>650.84999999999343</v>
      </c>
      <c r="E981" s="232">
        <v>805.75000000001523</v>
      </c>
      <c r="F981" s="232">
        <v>911.9499999999814</v>
      </c>
      <c r="G981" s="232">
        <v>1243.7999999999922</v>
      </c>
      <c r="H981" s="75"/>
    </row>
    <row r="982" spans="1:8" x14ac:dyDescent="0.2">
      <c r="A982" s="76" t="s">
        <v>1379</v>
      </c>
      <c r="B982" s="61">
        <v>974</v>
      </c>
      <c r="C982" s="232">
        <v>469.1599999999894</v>
      </c>
      <c r="D982" s="232">
        <v>651.39999999999338</v>
      </c>
      <c r="E982" s="232">
        <v>806.45000000001528</v>
      </c>
      <c r="F982" s="232">
        <v>912.74999999998136</v>
      </c>
      <c r="G982" s="232">
        <v>1244.8999999999921</v>
      </c>
      <c r="H982" s="75"/>
    </row>
    <row r="983" spans="1:8" x14ac:dyDescent="0.2">
      <c r="A983" s="76" t="s">
        <v>1380</v>
      </c>
      <c r="B983" s="61">
        <v>975</v>
      </c>
      <c r="C983" s="232">
        <v>469.55999999998937</v>
      </c>
      <c r="D983" s="232">
        <v>651.94999999999334</v>
      </c>
      <c r="E983" s="232">
        <v>807.15000000001532</v>
      </c>
      <c r="F983" s="232">
        <v>913.54999999998131</v>
      </c>
      <c r="G983" s="232">
        <v>1245.999999999992</v>
      </c>
      <c r="H983" s="75"/>
    </row>
    <row r="984" spans="1:8" x14ac:dyDescent="0.2">
      <c r="A984" s="76" t="s">
        <v>1381</v>
      </c>
      <c r="B984" s="61">
        <v>976</v>
      </c>
      <c r="C984" s="232">
        <v>469.95999999998935</v>
      </c>
      <c r="D984" s="232">
        <v>652.49999999999329</v>
      </c>
      <c r="E984" s="232">
        <v>807.85000000001537</v>
      </c>
      <c r="F984" s="232">
        <v>914.34999999998126</v>
      </c>
      <c r="G984" s="232">
        <v>1247.099999999992</v>
      </c>
      <c r="H984" s="75"/>
    </row>
    <row r="985" spans="1:8" x14ac:dyDescent="0.2">
      <c r="A985" s="76" t="s">
        <v>1382</v>
      </c>
      <c r="B985" s="61">
        <v>977</v>
      </c>
      <c r="C985" s="232">
        <v>470.35999999998933</v>
      </c>
      <c r="D985" s="232">
        <v>653.04999999999325</v>
      </c>
      <c r="E985" s="232">
        <v>808.55000000001542</v>
      </c>
      <c r="F985" s="232">
        <v>915.14999999998122</v>
      </c>
      <c r="G985" s="232">
        <v>1248.1999999999919</v>
      </c>
      <c r="H985" s="75"/>
    </row>
    <row r="986" spans="1:8" x14ac:dyDescent="0.2">
      <c r="A986" s="76" t="s">
        <v>1383</v>
      </c>
      <c r="B986" s="61">
        <v>978</v>
      </c>
      <c r="C986" s="232">
        <v>470.7599999999893</v>
      </c>
      <c r="D986" s="232">
        <v>653.5999999999932</v>
      </c>
      <c r="E986" s="232">
        <v>809.25000000001546</v>
      </c>
      <c r="F986" s="232">
        <v>915.94999999998117</v>
      </c>
      <c r="G986" s="232">
        <v>1249.2999999999918</v>
      </c>
      <c r="H986" s="75"/>
    </row>
    <row r="987" spans="1:8" x14ac:dyDescent="0.2">
      <c r="A987" s="76" t="s">
        <v>1384</v>
      </c>
      <c r="B987" s="61">
        <v>979</v>
      </c>
      <c r="C987" s="232">
        <v>471.15999999998928</v>
      </c>
      <c r="D987" s="232">
        <v>654.14999999999316</v>
      </c>
      <c r="E987" s="232">
        <v>809.95000000001551</v>
      </c>
      <c r="F987" s="232">
        <v>916.74999999998113</v>
      </c>
      <c r="G987" s="232">
        <v>1250.3999999999917</v>
      </c>
      <c r="H987" s="75"/>
    </row>
    <row r="988" spans="1:8" x14ac:dyDescent="0.2">
      <c r="A988" s="76" t="s">
        <v>1385</v>
      </c>
      <c r="B988" s="61">
        <v>980</v>
      </c>
      <c r="C988" s="232">
        <v>471.55999999998926</v>
      </c>
      <c r="D988" s="232">
        <v>654.69999999999311</v>
      </c>
      <c r="E988" s="232">
        <v>810.65000000001555</v>
      </c>
      <c r="F988" s="232">
        <v>917.54999999998108</v>
      </c>
      <c r="G988" s="232">
        <v>1251.4999999999916</v>
      </c>
      <c r="H988" s="75"/>
    </row>
    <row r="989" spans="1:8" x14ac:dyDescent="0.2">
      <c r="A989" s="76" t="s">
        <v>1386</v>
      </c>
      <c r="B989" s="61">
        <v>981</v>
      </c>
      <c r="C989" s="232">
        <v>471.95999999998924</v>
      </c>
      <c r="D989" s="232">
        <v>655.24999999999307</v>
      </c>
      <c r="E989" s="232">
        <v>811.3500000000156</v>
      </c>
      <c r="F989" s="232">
        <v>918.34999999998104</v>
      </c>
      <c r="G989" s="232">
        <v>1252.5999999999915</v>
      </c>
      <c r="H989" s="75"/>
    </row>
    <row r="990" spans="1:8" x14ac:dyDescent="0.2">
      <c r="A990" s="76" t="s">
        <v>1387</v>
      </c>
      <c r="B990" s="61">
        <v>982</v>
      </c>
      <c r="C990" s="232">
        <v>472.35999999998921</v>
      </c>
      <c r="D990" s="232">
        <v>655.79999999999302</v>
      </c>
      <c r="E990" s="232">
        <v>812.05000000001564</v>
      </c>
      <c r="F990" s="232">
        <v>919.14999999998099</v>
      </c>
      <c r="G990" s="232">
        <v>1253.6999999999914</v>
      </c>
      <c r="H990" s="75"/>
    </row>
    <row r="991" spans="1:8" x14ac:dyDescent="0.2">
      <c r="A991" s="76" t="s">
        <v>1388</v>
      </c>
      <c r="B991" s="61">
        <v>983</v>
      </c>
      <c r="C991" s="232">
        <v>472.75999999998919</v>
      </c>
      <c r="D991" s="232">
        <v>656.34999999999297</v>
      </c>
      <c r="E991" s="232">
        <v>812.75000000001569</v>
      </c>
      <c r="F991" s="232">
        <v>919.94999999998095</v>
      </c>
      <c r="G991" s="232">
        <v>1254.7999999999913</v>
      </c>
      <c r="H991" s="75"/>
    </row>
    <row r="992" spans="1:8" x14ac:dyDescent="0.2">
      <c r="A992" s="76" t="s">
        <v>1389</v>
      </c>
      <c r="B992" s="61">
        <v>984</v>
      </c>
      <c r="C992" s="232">
        <v>473.15999999998917</v>
      </c>
      <c r="D992" s="232">
        <v>656.89999999999293</v>
      </c>
      <c r="E992" s="232">
        <v>813.45000000001573</v>
      </c>
      <c r="F992" s="232">
        <v>920.7499999999809</v>
      </c>
      <c r="G992" s="232">
        <v>1255.8999999999912</v>
      </c>
      <c r="H992" s="75"/>
    </row>
    <row r="993" spans="1:8" x14ac:dyDescent="0.2">
      <c r="A993" s="76" t="s">
        <v>1390</v>
      </c>
      <c r="B993" s="61">
        <v>985</v>
      </c>
      <c r="C993" s="232">
        <v>473.55999999998915</v>
      </c>
      <c r="D993" s="232">
        <v>657.44999999999288</v>
      </c>
      <c r="E993" s="232">
        <v>814.15000000001578</v>
      </c>
      <c r="F993" s="232">
        <v>921.54999999998086</v>
      </c>
      <c r="G993" s="232">
        <v>1256.9999999999911</v>
      </c>
      <c r="H993" s="75"/>
    </row>
    <row r="994" spans="1:8" x14ac:dyDescent="0.2">
      <c r="A994" s="76" t="s">
        <v>1391</v>
      </c>
      <c r="B994" s="61">
        <v>986</v>
      </c>
      <c r="C994" s="232">
        <v>473.95999999998912</v>
      </c>
      <c r="D994" s="232">
        <v>657.99999999999284</v>
      </c>
      <c r="E994" s="232">
        <v>814.85000000001583</v>
      </c>
      <c r="F994" s="232">
        <v>922.34999999998081</v>
      </c>
      <c r="G994" s="232">
        <v>1258.099999999991</v>
      </c>
      <c r="H994" s="75"/>
    </row>
    <row r="995" spans="1:8" x14ac:dyDescent="0.2">
      <c r="A995" s="76" t="s">
        <v>1392</v>
      </c>
      <c r="B995" s="61">
        <v>987</v>
      </c>
      <c r="C995" s="232">
        <v>474.3599999999891</v>
      </c>
      <c r="D995" s="232">
        <v>658.54999999999279</v>
      </c>
      <c r="E995" s="232">
        <v>815.55000000001587</v>
      </c>
      <c r="F995" s="232">
        <v>923.14999999998076</v>
      </c>
      <c r="G995" s="232">
        <v>1259.199999999991</v>
      </c>
      <c r="H995" s="75"/>
    </row>
    <row r="996" spans="1:8" x14ac:dyDescent="0.2">
      <c r="A996" s="76" t="s">
        <v>1393</v>
      </c>
      <c r="B996" s="61">
        <v>988</v>
      </c>
      <c r="C996" s="232">
        <v>474.75999999998908</v>
      </c>
      <c r="D996" s="232">
        <v>659.09999999999275</v>
      </c>
      <c r="E996" s="232">
        <v>816.25000000001592</v>
      </c>
      <c r="F996" s="232">
        <v>923.94999999998072</v>
      </c>
      <c r="G996" s="232">
        <v>1260.2999999999909</v>
      </c>
      <c r="H996" s="75"/>
    </row>
    <row r="997" spans="1:8" x14ac:dyDescent="0.2">
      <c r="A997" s="76" t="s">
        <v>1394</v>
      </c>
      <c r="B997" s="61">
        <v>989</v>
      </c>
      <c r="C997" s="232">
        <v>475.15999999998905</v>
      </c>
      <c r="D997" s="232">
        <v>659.6499999999927</v>
      </c>
      <c r="E997" s="232">
        <v>816.95000000001596</v>
      </c>
      <c r="F997" s="232">
        <v>924.74999999998067</v>
      </c>
      <c r="G997" s="232">
        <v>1261.3999999999908</v>
      </c>
      <c r="H997" s="75"/>
    </row>
    <row r="998" spans="1:8" x14ac:dyDescent="0.2">
      <c r="A998" s="76" t="s">
        <v>1395</v>
      </c>
      <c r="B998" s="61">
        <v>990</v>
      </c>
      <c r="C998" s="232">
        <v>475.55999999998903</v>
      </c>
      <c r="D998" s="232">
        <v>660.19999999999266</v>
      </c>
      <c r="E998" s="232">
        <v>817.65000000001601</v>
      </c>
      <c r="F998" s="232">
        <v>925.54999999998063</v>
      </c>
      <c r="G998" s="232">
        <v>1262.4999999999907</v>
      </c>
      <c r="H998" s="75"/>
    </row>
    <row r="999" spans="1:8" x14ac:dyDescent="0.2">
      <c r="A999" s="76" t="s">
        <v>1396</v>
      </c>
      <c r="B999" s="61">
        <v>991</v>
      </c>
      <c r="C999" s="232">
        <v>475.95999999998901</v>
      </c>
      <c r="D999" s="232">
        <v>660.74999999999261</v>
      </c>
      <c r="E999" s="232">
        <v>818.35000000001605</v>
      </c>
      <c r="F999" s="232">
        <v>926.34999999998058</v>
      </c>
      <c r="G999" s="232">
        <v>1263.5999999999906</v>
      </c>
      <c r="H999" s="75"/>
    </row>
    <row r="1000" spans="1:8" x14ac:dyDescent="0.2">
      <c r="A1000" s="76" t="s">
        <v>1397</v>
      </c>
      <c r="B1000" s="61">
        <v>992</v>
      </c>
      <c r="C1000" s="232">
        <v>476.35999999998899</v>
      </c>
      <c r="D1000" s="232">
        <v>661.29999999999256</v>
      </c>
      <c r="E1000" s="232">
        <v>819.0500000000161</v>
      </c>
      <c r="F1000" s="232">
        <v>927.14999999998054</v>
      </c>
      <c r="G1000" s="232">
        <v>1264.6999999999905</v>
      </c>
      <c r="H1000" s="75"/>
    </row>
    <row r="1001" spans="1:8" x14ac:dyDescent="0.2">
      <c r="A1001" s="76" t="s">
        <v>1398</v>
      </c>
      <c r="B1001" s="61">
        <v>993</v>
      </c>
      <c r="C1001" s="232">
        <v>476.75999999998896</v>
      </c>
      <c r="D1001" s="232">
        <v>661.84999999999252</v>
      </c>
      <c r="E1001" s="232">
        <v>819.75000000001614</v>
      </c>
      <c r="F1001" s="232">
        <v>927.94999999998049</v>
      </c>
      <c r="G1001" s="232">
        <v>1265.7999999999904</v>
      </c>
      <c r="H1001" s="75"/>
    </row>
    <row r="1002" spans="1:8" x14ac:dyDescent="0.2">
      <c r="A1002" s="76" t="s">
        <v>1399</v>
      </c>
      <c r="B1002" s="61">
        <v>994</v>
      </c>
      <c r="C1002" s="232">
        <v>477.15999999998894</v>
      </c>
      <c r="D1002" s="232">
        <v>662.39999999999247</v>
      </c>
      <c r="E1002" s="232">
        <v>820.45000000001619</v>
      </c>
      <c r="F1002" s="232">
        <v>928.74999999998045</v>
      </c>
      <c r="G1002" s="232">
        <v>1266.8999999999903</v>
      </c>
      <c r="H1002" s="75"/>
    </row>
    <row r="1003" spans="1:8" x14ac:dyDescent="0.2">
      <c r="A1003" s="76" t="s">
        <v>1400</v>
      </c>
      <c r="B1003" s="61">
        <v>995</v>
      </c>
      <c r="C1003" s="232">
        <v>477.55999999998892</v>
      </c>
      <c r="D1003" s="232">
        <v>662.94999999999243</v>
      </c>
      <c r="E1003" s="232">
        <v>821.15000000001623</v>
      </c>
      <c r="F1003" s="232">
        <v>929.5499999999804</v>
      </c>
      <c r="G1003" s="232">
        <v>1267.9999999999902</v>
      </c>
      <c r="H1003" s="75"/>
    </row>
    <row r="1004" spans="1:8" x14ac:dyDescent="0.2">
      <c r="A1004" s="76" t="s">
        <v>1401</v>
      </c>
      <c r="B1004" s="61">
        <v>996</v>
      </c>
      <c r="C1004" s="232">
        <v>477.9599999999889</v>
      </c>
      <c r="D1004" s="232">
        <v>663.49999999999238</v>
      </c>
      <c r="E1004" s="232">
        <v>821.85000000001628</v>
      </c>
      <c r="F1004" s="232">
        <v>930.34999999998035</v>
      </c>
      <c r="G1004" s="232">
        <v>1269.0999999999901</v>
      </c>
      <c r="H1004" s="75"/>
    </row>
    <row r="1005" spans="1:8" x14ac:dyDescent="0.2">
      <c r="A1005" s="76" t="s">
        <v>1402</v>
      </c>
      <c r="B1005" s="61">
        <v>997</v>
      </c>
      <c r="C1005" s="232">
        <v>478.35999999998887</v>
      </c>
      <c r="D1005" s="232">
        <v>664.04999999999234</v>
      </c>
      <c r="E1005" s="232">
        <v>822.55000000001633</v>
      </c>
      <c r="F1005" s="232">
        <v>931.14999999998031</v>
      </c>
      <c r="G1005" s="232">
        <v>1270.19999999999</v>
      </c>
      <c r="H1005" s="75"/>
    </row>
    <row r="1006" spans="1:8" x14ac:dyDescent="0.2">
      <c r="A1006" s="76" t="s">
        <v>1403</v>
      </c>
      <c r="B1006" s="61">
        <v>998</v>
      </c>
      <c r="C1006" s="232">
        <v>478.75999999998885</v>
      </c>
      <c r="D1006" s="232">
        <v>664.59999999999229</v>
      </c>
      <c r="E1006" s="232">
        <v>823.25000000001637</v>
      </c>
      <c r="F1006" s="232">
        <v>931.94999999998026</v>
      </c>
      <c r="G1006" s="232">
        <v>1271.29999999999</v>
      </c>
      <c r="H1006" s="75"/>
    </row>
    <row r="1007" spans="1:8" x14ac:dyDescent="0.2">
      <c r="A1007" s="76" t="s">
        <v>1404</v>
      </c>
      <c r="B1007" s="61">
        <v>999</v>
      </c>
      <c r="C1007" s="232">
        <v>479.15999999998883</v>
      </c>
      <c r="D1007" s="232">
        <v>665.14999999999225</v>
      </c>
      <c r="E1007" s="232">
        <v>823.95000000001642</v>
      </c>
      <c r="F1007" s="232">
        <v>932.74999999998022</v>
      </c>
      <c r="G1007" s="232">
        <v>1272.3999999999899</v>
      </c>
      <c r="H1007" s="75"/>
    </row>
    <row r="1008" spans="1:8" x14ac:dyDescent="0.2">
      <c r="A1008" s="76" t="s">
        <v>1405</v>
      </c>
      <c r="B1008" s="61">
        <v>1000</v>
      </c>
      <c r="C1008" s="232">
        <v>479.5599999999888</v>
      </c>
      <c r="D1008" s="232">
        <v>665.6999999999922</v>
      </c>
      <c r="E1008" s="232">
        <v>824.65000000001646</v>
      </c>
      <c r="F1008" s="232">
        <v>933.54999999998017</v>
      </c>
      <c r="G1008" s="232">
        <v>1273.4999999999898</v>
      </c>
      <c r="H1008" s="75"/>
    </row>
    <row r="1009" spans="1:8" x14ac:dyDescent="0.2">
      <c r="A1009" s="76" t="s">
        <v>1406</v>
      </c>
      <c r="B1009" s="61">
        <v>1001</v>
      </c>
      <c r="C1009" s="232">
        <v>479.95999999998878</v>
      </c>
      <c r="D1009" s="232">
        <v>666.24999999999216</v>
      </c>
      <c r="E1009" s="232">
        <v>825.35000000001651</v>
      </c>
      <c r="F1009" s="232">
        <v>934.34999999998013</v>
      </c>
      <c r="G1009" s="232">
        <v>1274.5999999999897</v>
      </c>
      <c r="H1009" s="75"/>
    </row>
    <row r="1010" spans="1:8" x14ac:dyDescent="0.2">
      <c r="A1010" s="76" t="s">
        <v>1407</v>
      </c>
      <c r="B1010" s="61">
        <v>1002</v>
      </c>
      <c r="C1010" s="232">
        <v>480.35999999998876</v>
      </c>
      <c r="D1010" s="232">
        <v>666.79999999999211</v>
      </c>
      <c r="E1010" s="232">
        <v>826.05000000001655</v>
      </c>
      <c r="F1010" s="232">
        <v>935.14999999998008</v>
      </c>
      <c r="G1010" s="232">
        <v>1275.6999999999896</v>
      </c>
      <c r="H1010" s="75"/>
    </row>
    <row r="1011" spans="1:8" x14ac:dyDescent="0.2">
      <c r="A1011" s="76" t="s">
        <v>1408</v>
      </c>
      <c r="B1011" s="61">
        <v>1003</v>
      </c>
      <c r="C1011" s="232">
        <v>480.75999999998874</v>
      </c>
      <c r="D1011" s="232">
        <v>667.34999999999206</v>
      </c>
      <c r="E1011" s="232">
        <v>826.7500000000166</v>
      </c>
      <c r="F1011" s="232">
        <v>935.94999999998004</v>
      </c>
      <c r="G1011" s="232">
        <v>1276.7999999999895</v>
      </c>
      <c r="H1011" s="75"/>
    </row>
    <row r="1012" spans="1:8" x14ac:dyDescent="0.2">
      <c r="A1012" s="76" t="s">
        <v>1409</v>
      </c>
      <c r="B1012" s="61">
        <v>1004</v>
      </c>
      <c r="C1012" s="232">
        <v>481.15999999998871</v>
      </c>
      <c r="D1012" s="232">
        <v>667.89999999999202</v>
      </c>
      <c r="E1012" s="232">
        <v>827.45000000001664</v>
      </c>
      <c r="F1012" s="232">
        <v>936.74999999997999</v>
      </c>
      <c r="G1012" s="232">
        <v>1277.8999999999894</v>
      </c>
      <c r="H1012" s="75"/>
    </row>
    <row r="1013" spans="1:8" x14ac:dyDescent="0.2">
      <c r="A1013" s="76" t="s">
        <v>1410</v>
      </c>
      <c r="B1013" s="61">
        <v>1005</v>
      </c>
      <c r="C1013" s="232">
        <v>481.55999999998869</v>
      </c>
      <c r="D1013" s="232">
        <v>668.44999999999197</v>
      </c>
      <c r="E1013" s="232">
        <v>828.15000000001669</v>
      </c>
      <c r="F1013" s="232">
        <v>937.54999999997995</v>
      </c>
      <c r="G1013" s="232">
        <v>1278.9999999999893</v>
      </c>
      <c r="H1013" s="75"/>
    </row>
    <row r="1014" spans="1:8" x14ac:dyDescent="0.2">
      <c r="A1014" s="76" t="s">
        <v>1411</v>
      </c>
      <c r="B1014" s="61">
        <v>1006</v>
      </c>
      <c r="C1014" s="232">
        <v>481.95999999998867</v>
      </c>
      <c r="D1014" s="232">
        <v>668.99999999999193</v>
      </c>
      <c r="E1014" s="232">
        <v>828.85000000001673</v>
      </c>
      <c r="F1014" s="232">
        <v>938.3499999999799</v>
      </c>
      <c r="G1014" s="232">
        <v>1280.0999999999892</v>
      </c>
      <c r="H1014" s="75"/>
    </row>
    <row r="1015" spans="1:8" x14ac:dyDescent="0.2">
      <c r="A1015" s="76" t="s">
        <v>1412</v>
      </c>
      <c r="B1015" s="61">
        <v>1007</v>
      </c>
      <c r="C1015" s="232">
        <v>482.35999999998864</v>
      </c>
      <c r="D1015" s="232">
        <v>669.54999999999188</v>
      </c>
      <c r="E1015" s="232">
        <v>829.55000000001678</v>
      </c>
      <c r="F1015" s="232">
        <v>939.14999999997985</v>
      </c>
      <c r="G1015" s="232">
        <v>1281.1999999999891</v>
      </c>
      <c r="H1015" s="75"/>
    </row>
    <row r="1016" spans="1:8" x14ac:dyDescent="0.2">
      <c r="A1016" s="76" t="s">
        <v>1413</v>
      </c>
      <c r="B1016" s="61">
        <v>1008</v>
      </c>
      <c r="C1016" s="232">
        <v>482.75999999998862</v>
      </c>
      <c r="D1016" s="232">
        <v>670.09999999999184</v>
      </c>
      <c r="E1016" s="232">
        <v>830.25000000001683</v>
      </c>
      <c r="F1016" s="232">
        <v>939.94999999997981</v>
      </c>
      <c r="G1016" s="232">
        <v>1282.299999999989</v>
      </c>
      <c r="H1016" s="75"/>
    </row>
    <row r="1017" spans="1:8" x14ac:dyDescent="0.2">
      <c r="A1017" s="76" t="s">
        <v>1414</v>
      </c>
      <c r="B1017" s="61">
        <v>1009</v>
      </c>
      <c r="C1017" s="232">
        <v>483.1599999999886</v>
      </c>
      <c r="D1017" s="232">
        <v>670.64999999999179</v>
      </c>
      <c r="E1017" s="232">
        <v>830.95000000001687</v>
      </c>
      <c r="F1017" s="232">
        <v>940.74999999997976</v>
      </c>
      <c r="G1017" s="232">
        <v>1283.3999999999889</v>
      </c>
      <c r="H1017" s="75"/>
    </row>
    <row r="1018" spans="1:8" x14ac:dyDescent="0.2">
      <c r="A1018" s="76" t="s">
        <v>1415</v>
      </c>
      <c r="B1018" s="61">
        <v>1010</v>
      </c>
      <c r="C1018" s="232">
        <v>483.55999999998858</v>
      </c>
      <c r="D1018" s="232">
        <v>671.19999999999175</v>
      </c>
      <c r="E1018" s="232">
        <v>831.65000000001692</v>
      </c>
      <c r="F1018" s="232">
        <v>941.54999999997972</v>
      </c>
      <c r="G1018" s="232">
        <v>1284.4999999999889</v>
      </c>
      <c r="H1018" s="75"/>
    </row>
    <row r="1019" spans="1:8" x14ac:dyDescent="0.2">
      <c r="A1019" s="76" t="s">
        <v>1416</v>
      </c>
      <c r="B1019" s="61">
        <v>1011</v>
      </c>
      <c r="C1019" s="232">
        <v>483.95999999998855</v>
      </c>
      <c r="D1019" s="232">
        <v>671.7499999999917</v>
      </c>
      <c r="E1019" s="232">
        <v>832.35000000001696</v>
      </c>
      <c r="F1019" s="232">
        <v>942.34999999997967</v>
      </c>
      <c r="G1019" s="232">
        <v>1285.5999999999888</v>
      </c>
      <c r="H1019" s="75"/>
    </row>
    <row r="1020" spans="1:8" x14ac:dyDescent="0.2">
      <c r="A1020" s="76" t="s">
        <v>1417</v>
      </c>
      <c r="B1020" s="61">
        <v>1012</v>
      </c>
      <c r="C1020" s="232">
        <v>484.35999999998853</v>
      </c>
      <c r="D1020" s="232">
        <v>672.29999999999166</v>
      </c>
      <c r="E1020" s="232">
        <v>833.05000000001701</v>
      </c>
      <c r="F1020" s="232">
        <v>943.14999999997963</v>
      </c>
      <c r="G1020" s="232">
        <v>1286.6999999999887</v>
      </c>
      <c r="H1020" s="75"/>
    </row>
    <row r="1021" spans="1:8" x14ac:dyDescent="0.2">
      <c r="A1021" s="76" t="s">
        <v>1418</v>
      </c>
      <c r="B1021" s="61">
        <v>1013</v>
      </c>
      <c r="C1021" s="232">
        <v>484.75999999998851</v>
      </c>
      <c r="D1021" s="232">
        <v>672.84999999999161</v>
      </c>
      <c r="E1021" s="232">
        <v>833.75000000001705</v>
      </c>
      <c r="F1021" s="232">
        <v>943.94999999997958</v>
      </c>
      <c r="G1021" s="232">
        <v>1287.7999999999886</v>
      </c>
      <c r="H1021" s="75"/>
    </row>
    <row r="1022" spans="1:8" x14ac:dyDescent="0.2">
      <c r="A1022" s="76" t="s">
        <v>1419</v>
      </c>
      <c r="B1022" s="61">
        <v>1014</v>
      </c>
      <c r="C1022" s="232">
        <v>485.15999999998849</v>
      </c>
      <c r="D1022" s="232">
        <v>673.39999999999156</v>
      </c>
      <c r="E1022" s="232">
        <v>834.4500000000171</v>
      </c>
      <c r="F1022" s="232">
        <v>944.74999999997954</v>
      </c>
      <c r="G1022" s="232">
        <v>1288.8999999999885</v>
      </c>
      <c r="H1022" s="75"/>
    </row>
    <row r="1023" spans="1:8" x14ac:dyDescent="0.2">
      <c r="A1023" s="76" t="s">
        <v>1420</v>
      </c>
      <c r="B1023" s="61">
        <v>1015</v>
      </c>
      <c r="C1023" s="232">
        <v>485.55999999998846</v>
      </c>
      <c r="D1023" s="232">
        <v>673.94999999999152</v>
      </c>
      <c r="E1023" s="232">
        <v>835.15000000001714</v>
      </c>
      <c r="F1023" s="232">
        <v>945.54999999997949</v>
      </c>
      <c r="G1023" s="232">
        <v>1289.9999999999884</v>
      </c>
      <c r="H1023" s="75"/>
    </row>
    <row r="1024" spans="1:8" x14ac:dyDescent="0.2">
      <c r="A1024" s="76" t="s">
        <v>1421</v>
      </c>
      <c r="B1024" s="61">
        <v>1016</v>
      </c>
      <c r="C1024" s="232">
        <v>485.95999999998844</v>
      </c>
      <c r="D1024" s="232">
        <v>674.49999999999147</v>
      </c>
      <c r="E1024" s="232">
        <v>835.85000000001719</v>
      </c>
      <c r="F1024" s="232">
        <v>946.34999999997945</v>
      </c>
      <c r="G1024" s="232">
        <v>1291.0999999999883</v>
      </c>
      <c r="H1024" s="75"/>
    </row>
    <row r="1025" spans="1:8" x14ac:dyDescent="0.2">
      <c r="A1025" s="76" t="s">
        <v>1422</v>
      </c>
      <c r="B1025" s="61">
        <v>1017</v>
      </c>
      <c r="C1025" s="232">
        <v>486.35999999998842</v>
      </c>
      <c r="D1025" s="232">
        <v>675.04999999999143</v>
      </c>
      <c r="E1025" s="232">
        <v>836.55000000001723</v>
      </c>
      <c r="F1025" s="232">
        <v>947.1499999999794</v>
      </c>
      <c r="G1025" s="232">
        <v>1292.1999999999882</v>
      </c>
      <c r="H1025" s="75"/>
    </row>
    <row r="1026" spans="1:8" x14ac:dyDescent="0.2">
      <c r="A1026" s="76" t="s">
        <v>1423</v>
      </c>
      <c r="B1026" s="61">
        <v>1018</v>
      </c>
      <c r="C1026" s="232">
        <v>486.75999999998839</v>
      </c>
      <c r="D1026" s="232">
        <v>675.59999999999138</v>
      </c>
      <c r="E1026" s="232">
        <v>837.25000000001728</v>
      </c>
      <c r="F1026" s="232">
        <v>947.94999999997935</v>
      </c>
      <c r="G1026" s="232">
        <v>1293.2999999999881</v>
      </c>
      <c r="H1026" s="75"/>
    </row>
    <row r="1027" spans="1:8" x14ac:dyDescent="0.2">
      <c r="A1027" s="76" t="s">
        <v>1424</v>
      </c>
      <c r="B1027" s="61">
        <v>1019</v>
      </c>
      <c r="C1027" s="232">
        <v>487.15999999998837</v>
      </c>
      <c r="D1027" s="232">
        <v>676.14999999999134</v>
      </c>
      <c r="E1027" s="232">
        <v>837.95000000001733</v>
      </c>
      <c r="F1027" s="232">
        <v>948.74999999997931</v>
      </c>
      <c r="G1027" s="232">
        <v>1294.399999999988</v>
      </c>
      <c r="H1027" s="75"/>
    </row>
    <row r="1028" spans="1:8" x14ac:dyDescent="0.2">
      <c r="A1028" s="76" t="s">
        <v>1425</v>
      </c>
      <c r="B1028" s="61">
        <v>1020</v>
      </c>
      <c r="C1028" s="232">
        <v>487.55999999998835</v>
      </c>
      <c r="D1028" s="232">
        <v>676.69999999999129</v>
      </c>
      <c r="E1028" s="232">
        <v>838.65000000001737</v>
      </c>
      <c r="F1028" s="232">
        <v>949.54999999997926</v>
      </c>
      <c r="G1028" s="232">
        <v>1295.4999999999879</v>
      </c>
      <c r="H1028" s="75"/>
    </row>
    <row r="1029" spans="1:8" x14ac:dyDescent="0.2">
      <c r="A1029" s="76" t="s">
        <v>1426</v>
      </c>
      <c r="B1029" s="61">
        <v>1021</v>
      </c>
      <c r="C1029" s="232">
        <v>487.95999999998833</v>
      </c>
      <c r="D1029" s="232">
        <v>677.24999999999125</v>
      </c>
      <c r="E1029" s="232">
        <v>839.35000000001742</v>
      </c>
      <c r="F1029" s="232">
        <v>950.34999999997922</v>
      </c>
      <c r="G1029" s="232">
        <v>1296.5999999999879</v>
      </c>
      <c r="H1029" s="75"/>
    </row>
    <row r="1030" spans="1:8" x14ac:dyDescent="0.2">
      <c r="A1030" s="76" t="s">
        <v>1427</v>
      </c>
      <c r="B1030" s="61">
        <v>1022</v>
      </c>
      <c r="C1030" s="232">
        <v>488.3599999999883</v>
      </c>
      <c r="D1030" s="232">
        <v>677.7999999999912</v>
      </c>
      <c r="E1030" s="232">
        <v>840.05000000001746</v>
      </c>
      <c r="F1030" s="232">
        <v>951.14999999997917</v>
      </c>
      <c r="G1030" s="232">
        <v>1297.6999999999878</v>
      </c>
      <c r="H1030" s="75"/>
    </row>
    <row r="1031" spans="1:8" x14ac:dyDescent="0.2">
      <c r="A1031" s="76" t="s">
        <v>1428</v>
      </c>
      <c r="B1031" s="61">
        <v>1023</v>
      </c>
      <c r="C1031" s="232">
        <v>488.75999999998828</v>
      </c>
      <c r="D1031" s="232">
        <v>678.34999999999116</v>
      </c>
      <c r="E1031" s="232">
        <v>840.75000000001751</v>
      </c>
      <c r="F1031" s="232">
        <v>951.94999999997913</v>
      </c>
      <c r="G1031" s="232">
        <v>1298.7999999999877</v>
      </c>
      <c r="H1031" s="75"/>
    </row>
    <row r="1032" spans="1:8" x14ac:dyDescent="0.2">
      <c r="A1032" s="76" t="s">
        <v>1429</v>
      </c>
      <c r="B1032" s="61">
        <v>1024</v>
      </c>
      <c r="C1032" s="232">
        <v>489.15999999998826</v>
      </c>
      <c r="D1032" s="232">
        <v>678.89999999999111</v>
      </c>
      <c r="E1032" s="232">
        <v>841.45000000001755</v>
      </c>
      <c r="F1032" s="232">
        <v>952.74999999997908</v>
      </c>
      <c r="G1032" s="232">
        <v>1299.8999999999876</v>
      </c>
      <c r="H1032" s="75"/>
    </row>
    <row r="1033" spans="1:8" x14ac:dyDescent="0.2">
      <c r="A1033" s="76" t="s">
        <v>1430</v>
      </c>
      <c r="B1033" s="61">
        <v>1025</v>
      </c>
      <c r="C1033" s="232">
        <v>489.55999999998824</v>
      </c>
      <c r="D1033" s="232">
        <v>679.44999999999106</v>
      </c>
      <c r="E1033" s="232">
        <v>842.1500000000176</v>
      </c>
      <c r="F1033" s="232">
        <v>953.54999999997904</v>
      </c>
      <c r="G1033" s="232">
        <v>1300.9999999999875</v>
      </c>
      <c r="H1033" s="75"/>
    </row>
    <row r="1034" spans="1:8" x14ac:dyDescent="0.2">
      <c r="A1034" s="76" t="s">
        <v>1431</v>
      </c>
      <c r="B1034" s="61">
        <v>1026</v>
      </c>
      <c r="C1034" s="232">
        <v>489.95999999998821</v>
      </c>
      <c r="D1034" s="232">
        <v>679.99999999999102</v>
      </c>
      <c r="E1034" s="232">
        <v>842.85000000001764</v>
      </c>
      <c r="F1034" s="232">
        <v>954.34999999997899</v>
      </c>
      <c r="G1034" s="232">
        <v>1302.0999999999874</v>
      </c>
      <c r="H1034" s="75"/>
    </row>
    <row r="1035" spans="1:8" x14ac:dyDescent="0.2">
      <c r="A1035" s="76" t="s">
        <v>1432</v>
      </c>
      <c r="B1035" s="61">
        <v>1027</v>
      </c>
      <c r="C1035" s="232">
        <v>490.35999999998819</v>
      </c>
      <c r="D1035" s="232">
        <v>680.54999999999097</v>
      </c>
      <c r="E1035" s="232">
        <v>843.55000000001769</v>
      </c>
      <c r="F1035" s="232">
        <v>955.14999999997895</v>
      </c>
      <c r="G1035" s="232">
        <v>1303.1999999999873</v>
      </c>
      <c r="H1035" s="75"/>
    </row>
    <row r="1036" spans="1:8" x14ac:dyDescent="0.2">
      <c r="A1036" s="76" t="s">
        <v>1433</v>
      </c>
      <c r="B1036" s="61">
        <v>1028</v>
      </c>
      <c r="C1036" s="232">
        <v>490.75999999998817</v>
      </c>
      <c r="D1036" s="232">
        <v>681.09999999999093</v>
      </c>
      <c r="E1036" s="232">
        <v>844.25000000001774</v>
      </c>
      <c r="F1036" s="232">
        <v>955.9499999999789</v>
      </c>
      <c r="G1036" s="232">
        <v>1304.2999999999872</v>
      </c>
      <c r="H1036" s="75"/>
    </row>
    <row r="1037" spans="1:8" x14ac:dyDescent="0.2">
      <c r="A1037" s="76" t="s">
        <v>1434</v>
      </c>
      <c r="B1037" s="61">
        <v>1029</v>
      </c>
      <c r="C1037" s="232">
        <v>491.15999999998814</v>
      </c>
      <c r="D1037" s="232">
        <v>681.64999999999088</v>
      </c>
      <c r="E1037" s="232">
        <v>844.95000000001778</v>
      </c>
      <c r="F1037" s="232">
        <v>956.74999999997885</v>
      </c>
      <c r="G1037" s="232">
        <v>1305.3999999999871</v>
      </c>
      <c r="H1037" s="75"/>
    </row>
    <row r="1038" spans="1:8" x14ac:dyDescent="0.2">
      <c r="A1038" s="76" t="s">
        <v>1435</v>
      </c>
      <c r="B1038" s="61">
        <v>1030</v>
      </c>
      <c r="C1038" s="232">
        <v>491.55999999998812</v>
      </c>
      <c r="D1038" s="232">
        <v>682.19999999999084</v>
      </c>
      <c r="E1038" s="232">
        <v>845.65000000001783</v>
      </c>
      <c r="F1038" s="232">
        <v>957.54999999997881</v>
      </c>
      <c r="G1038" s="232">
        <v>1306.499999999987</v>
      </c>
      <c r="H1038" s="75"/>
    </row>
    <row r="1039" spans="1:8" x14ac:dyDescent="0.2">
      <c r="A1039" s="76" t="s">
        <v>1436</v>
      </c>
      <c r="B1039" s="61">
        <v>1031</v>
      </c>
      <c r="C1039" s="232">
        <v>491.9599999999881</v>
      </c>
      <c r="D1039" s="232">
        <v>682.74999999999079</v>
      </c>
      <c r="E1039" s="232">
        <v>846.35000000001787</v>
      </c>
      <c r="F1039" s="232">
        <v>958.34999999997876</v>
      </c>
      <c r="G1039" s="232">
        <v>1307.5999999999869</v>
      </c>
      <c r="H1039" s="75"/>
    </row>
    <row r="1040" spans="1:8" x14ac:dyDescent="0.2">
      <c r="A1040" s="76" t="s">
        <v>1437</v>
      </c>
      <c r="B1040" s="61">
        <v>1032</v>
      </c>
      <c r="C1040" s="232">
        <v>492.35999999998808</v>
      </c>
      <c r="D1040" s="232">
        <v>683.29999999999075</v>
      </c>
      <c r="E1040" s="232">
        <v>847.05000000001792</v>
      </c>
      <c r="F1040" s="232">
        <v>959.14999999997872</v>
      </c>
      <c r="G1040" s="232">
        <v>1308.6999999999869</v>
      </c>
      <c r="H1040" s="75"/>
    </row>
    <row r="1041" spans="1:8" x14ac:dyDescent="0.2">
      <c r="A1041" s="76" t="s">
        <v>1438</v>
      </c>
      <c r="B1041" s="61">
        <v>1033</v>
      </c>
      <c r="C1041" s="232">
        <v>492.75999999998805</v>
      </c>
      <c r="D1041" s="232">
        <v>683.8499999999907</v>
      </c>
      <c r="E1041" s="232">
        <v>847.75000000001796</v>
      </c>
      <c r="F1041" s="232">
        <v>959.94999999997867</v>
      </c>
      <c r="G1041" s="232">
        <v>1309.7999999999868</v>
      </c>
      <c r="H1041" s="75"/>
    </row>
    <row r="1042" spans="1:8" x14ac:dyDescent="0.2">
      <c r="A1042" s="76" t="s">
        <v>1439</v>
      </c>
      <c r="B1042" s="61">
        <v>1034</v>
      </c>
      <c r="C1042" s="232">
        <v>493.15999999998803</v>
      </c>
      <c r="D1042" s="232">
        <v>684.39999999999065</v>
      </c>
      <c r="E1042" s="232">
        <v>848.45000000001801</v>
      </c>
      <c r="F1042" s="232">
        <v>960.74999999997863</v>
      </c>
      <c r="G1042" s="232">
        <v>1310.8999999999867</v>
      </c>
      <c r="H1042" s="75"/>
    </row>
    <row r="1043" spans="1:8" x14ac:dyDescent="0.2">
      <c r="A1043" s="76" t="s">
        <v>1440</v>
      </c>
      <c r="B1043" s="61">
        <v>1035</v>
      </c>
      <c r="C1043" s="232">
        <v>493.55999999998801</v>
      </c>
      <c r="D1043" s="232">
        <v>684.94999999999061</v>
      </c>
      <c r="E1043" s="232">
        <v>849.15000000001805</v>
      </c>
      <c r="F1043" s="232">
        <v>961.54999999997858</v>
      </c>
      <c r="G1043" s="232">
        <v>1311.9999999999866</v>
      </c>
      <c r="H1043" s="75"/>
    </row>
    <row r="1044" spans="1:8" x14ac:dyDescent="0.2">
      <c r="A1044" s="76" t="s">
        <v>1441</v>
      </c>
      <c r="B1044" s="61">
        <v>1036</v>
      </c>
      <c r="C1044" s="232">
        <v>493.95999999998799</v>
      </c>
      <c r="D1044" s="232">
        <v>685.49999999999056</v>
      </c>
      <c r="E1044" s="232">
        <v>849.8500000000181</v>
      </c>
      <c r="F1044" s="232">
        <v>962.34999999997854</v>
      </c>
      <c r="G1044" s="232">
        <v>1313.0999999999865</v>
      </c>
      <c r="H1044" s="75"/>
    </row>
    <row r="1045" spans="1:8" x14ac:dyDescent="0.2">
      <c r="A1045" s="76" t="s">
        <v>1442</v>
      </c>
      <c r="B1045" s="61">
        <v>1037</v>
      </c>
      <c r="C1045" s="232">
        <v>494.35999999998796</v>
      </c>
      <c r="D1045" s="232">
        <v>686.04999999999052</v>
      </c>
      <c r="E1045" s="232">
        <v>850.55000000001814</v>
      </c>
      <c r="F1045" s="232">
        <v>963.14999999997849</v>
      </c>
      <c r="G1045" s="232">
        <v>1314.1999999999864</v>
      </c>
      <c r="H1045" s="75"/>
    </row>
    <row r="1046" spans="1:8" x14ac:dyDescent="0.2">
      <c r="A1046" s="76" t="s">
        <v>1443</v>
      </c>
      <c r="B1046" s="61">
        <v>1038</v>
      </c>
      <c r="C1046" s="232">
        <v>494.75999999998794</v>
      </c>
      <c r="D1046" s="232">
        <v>686.59999999999047</v>
      </c>
      <c r="E1046" s="232">
        <v>851.25000000001819</v>
      </c>
      <c r="F1046" s="232">
        <v>963.94999999997844</v>
      </c>
      <c r="G1046" s="232">
        <v>1315.2999999999863</v>
      </c>
      <c r="H1046" s="75"/>
    </row>
    <row r="1047" spans="1:8" x14ac:dyDescent="0.2">
      <c r="A1047" s="76" t="s">
        <v>1444</v>
      </c>
      <c r="B1047" s="61">
        <v>1039</v>
      </c>
      <c r="C1047" s="232">
        <v>495.15999999998792</v>
      </c>
      <c r="D1047" s="232">
        <v>687.14999999999043</v>
      </c>
      <c r="E1047" s="232">
        <v>851.95000000001824</v>
      </c>
      <c r="F1047" s="232">
        <v>964.7499999999784</v>
      </c>
      <c r="G1047" s="232">
        <v>1316.3999999999862</v>
      </c>
      <c r="H1047" s="75"/>
    </row>
    <row r="1048" spans="1:8" x14ac:dyDescent="0.2">
      <c r="A1048" s="76" t="s">
        <v>1445</v>
      </c>
      <c r="B1048" s="61">
        <v>1040</v>
      </c>
      <c r="C1048" s="232">
        <v>495.55999999998789</v>
      </c>
      <c r="D1048" s="232">
        <v>687.69999999999038</v>
      </c>
      <c r="E1048" s="232">
        <v>852.65000000001828</v>
      </c>
      <c r="F1048" s="232">
        <v>965.54999999997835</v>
      </c>
      <c r="G1048" s="232">
        <v>1317.4999999999861</v>
      </c>
      <c r="H1048" s="75"/>
    </row>
    <row r="1049" spans="1:8" x14ac:dyDescent="0.2">
      <c r="A1049" s="76" t="s">
        <v>1446</v>
      </c>
      <c r="B1049" s="61">
        <v>1041</v>
      </c>
      <c r="C1049" s="232">
        <v>495.95999999998787</v>
      </c>
      <c r="D1049" s="232">
        <v>688.24999999999034</v>
      </c>
      <c r="E1049" s="232">
        <v>853.35000000001833</v>
      </c>
      <c r="F1049" s="232">
        <v>966.34999999997831</v>
      </c>
      <c r="G1049" s="232">
        <v>1318.599999999986</v>
      </c>
      <c r="H1049" s="75"/>
    </row>
    <row r="1050" spans="1:8" x14ac:dyDescent="0.2">
      <c r="A1050" s="76" t="s">
        <v>1447</v>
      </c>
      <c r="B1050" s="61">
        <v>1042</v>
      </c>
      <c r="C1050" s="232">
        <v>496.35999999998785</v>
      </c>
      <c r="D1050" s="232">
        <v>688.79999999999029</v>
      </c>
      <c r="E1050" s="232">
        <v>854.05000000001837</v>
      </c>
      <c r="F1050" s="232">
        <v>967.14999999997826</v>
      </c>
      <c r="G1050" s="232">
        <v>1319.6999999999859</v>
      </c>
      <c r="H1050" s="75"/>
    </row>
    <row r="1051" spans="1:8" x14ac:dyDescent="0.2">
      <c r="A1051" s="76" t="s">
        <v>1448</v>
      </c>
      <c r="B1051" s="61">
        <v>1043</v>
      </c>
      <c r="C1051" s="232">
        <v>496.75999999998783</v>
      </c>
      <c r="D1051" s="232">
        <v>689.34999999999025</v>
      </c>
      <c r="E1051" s="232">
        <v>854.75000000001842</v>
      </c>
      <c r="F1051" s="232">
        <v>967.94999999997822</v>
      </c>
      <c r="G1051" s="232">
        <v>1320.7999999999859</v>
      </c>
      <c r="H1051" s="75"/>
    </row>
    <row r="1052" spans="1:8" x14ac:dyDescent="0.2">
      <c r="A1052" s="76" t="s">
        <v>1449</v>
      </c>
      <c r="B1052" s="61">
        <v>1044</v>
      </c>
      <c r="C1052" s="232">
        <v>497.1599999999878</v>
      </c>
      <c r="D1052" s="232">
        <v>689.8999999999902</v>
      </c>
      <c r="E1052" s="232">
        <v>855.45000000001846</v>
      </c>
      <c r="F1052" s="232">
        <v>968.74999999997817</v>
      </c>
      <c r="G1052" s="232">
        <v>1321.8999999999858</v>
      </c>
      <c r="H1052" s="75"/>
    </row>
    <row r="1053" spans="1:8" x14ac:dyDescent="0.2">
      <c r="A1053" s="76" t="s">
        <v>1450</v>
      </c>
      <c r="B1053" s="61">
        <v>1045</v>
      </c>
      <c r="C1053" s="232">
        <v>497.55999999998778</v>
      </c>
      <c r="D1053" s="232">
        <v>690.44999999999015</v>
      </c>
      <c r="E1053" s="232">
        <v>856.15000000001851</v>
      </c>
      <c r="F1053" s="232">
        <v>969.54999999997813</v>
      </c>
      <c r="G1053" s="232">
        <v>1322.9999999999857</v>
      </c>
      <c r="H1053" s="75"/>
    </row>
    <row r="1054" spans="1:8" x14ac:dyDescent="0.2">
      <c r="A1054" s="76" t="s">
        <v>1451</v>
      </c>
      <c r="B1054" s="61">
        <v>1046</v>
      </c>
      <c r="C1054" s="232">
        <v>497.95999999998776</v>
      </c>
      <c r="D1054" s="232">
        <v>690.99999999999011</v>
      </c>
      <c r="E1054" s="232">
        <v>856.85000000001855</v>
      </c>
      <c r="F1054" s="232">
        <v>970.34999999997808</v>
      </c>
      <c r="G1054" s="232">
        <v>1324.0999999999856</v>
      </c>
      <c r="H1054" s="75"/>
    </row>
    <row r="1055" spans="1:8" x14ac:dyDescent="0.2">
      <c r="A1055" s="76" t="s">
        <v>1452</v>
      </c>
      <c r="B1055" s="61">
        <v>1047</v>
      </c>
      <c r="C1055" s="232">
        <v>498.35999999998774</v>
      </c>
      <c r="D1055" s="232">
        <v>691.54999999999006</v>
      </c>
      <c r="E1055" s="232">
        <v>857.5500000000186</v>
      </c>
      <c r="F1055" s="232">
        <v>971.14999999997804</v>
      </c>
      <c r="G1055" s="232">
        <v>1325.1999999999855</v>
      </c>
      <c r="H1055" s="75"/>
    </row>
    <row r="1056" spans="1:8" x14ac:dyDescent="0.2">
      <c r="A1056" s="76" t="s">
        <v>1453</v>
      </c>
      <c r="B1056" s="61">
        <v>1048</v>
      </c>
      <c r="C1056" s="232">
        <v>498.75999999998771</v>
      </c>
      <c r="D1056" s="232">
        <v>692.09999999999002</v>
      </c>
      <c r="E1056" s="232">
        <v>858.25000000001864</v>
      </c>
      <c r="F1056" s="232">
        <v>971.94999999997799</v>
      </c>
      <c r="G1056" s="232">
        <v>1326.2999999999854</v>
      </c>
      <c r="H1056" s="75"/>
    </row>
    <row r="1057" spans="1:8" x14ac:dyDescent="0.2">
      <c r="A1057" s="76" t="s">
        <v>1454</v>
      </c>
      <c r="B1057" s="61">
        <v>1049</v>
      </c>
      <c r="C1057" s="232">
        <v>499.15999999998769</v>
      </c>
      <c r="D1057" s="232">
        <v>692.64999999998997</v>
      </c>
      <c r="E1057" s="232">
        <v>858.95000000001869</v>
      </c>
      <c r="F1057" s="232">
        <v>972.74999999997794</v>
      </c>
      <c r="G1057" s="232">
        <v>1327.3999999999853</v>
      </c>
      <c r="H1057" s="75"/>
    </row>
    <row r="1058" spans="1:8" x14ac:dyDescent="0.2">
      <c r="A1058" s="76" t="s">
        <v>1455</v>
      </c>
      <c r="B1058" s="61">
        <v>1050</v>
      </c>
      <c r="C1058" s="232">
        <v>499.55999999998767</v>
      </c>
      <c r="D1058" s="232">
        <v>693.19999999998993</v>
      </c>
      <c r="E1058" s="232">
        <v>859.65000000001874</v>
      </c>
      <c r="F1058" s="232">
        <v>973.5499999999779</v>
      </c>
      <c r="G1058" s="232">
        <v>1328.4999999999852</v>
      </c>
      <c r="H1058" s="75"/>
    </row>
    <row r="1059" spans="1:8" x14ac:dyDescent="0.2">
      <c r="A1059" s="76" t="s">
        <v>1456</v>
      </c>
      <c r="B1059" s="61">
        <v>1051</v>
      </c>
      <c r="C1059" s="232">
        <v>499.95999999998764</v>
      </c>
      <c r="D1059" s="232">
        <v>693.74999999998988</v>
      </c>
      <c r="E1059" s="232">
        <v>860.35000000001878</v>
      </c>
      <c r="F1059" s="232">
        <v>974.34999999997785</v>
      </c>
      <c r="G1059" s="232">
        <v>1329.5999999999851</v>
      </c>
      <c r="H1059" s="75"/>
    </row>
    <row r="1060" spans="1:8" x14ac:dyDescent="0.2">
      <c r="A1060" s="76" t="s">
        <v>1457</v>
      </c>
      <c r="B1060" s="61">
        <v>1052</v>
      </c>
      <c r="C1060" s="232">
        <v>500.35999999998762</v>
      </c>
      <c r="D1060" s="232">
        <v>694.29999999998984</v>
      </c>
      <c r="E1060" s="232">
        <v>861.05000000001883</v>
      </c>
      <c r="F1060" s="232">
        <v>975.14999999997781</v>
      </c>
      <c r="G1060" s="232">
        <v>1330.699999999985</v>
      </c>
      <c r="H1060" s="75"/>
    </row>
    <row r="1061" spans="1:8" x14ac:dyDescent="0.2">
      <c r="A1061" s="76" t="s">
        <v>1458</v>
      </c>
      <c r="B1061" s="61">
        <v>1053</v>
      </c>
      <c r="C1061" s="232">
        <v>500.7599999999876</v>
      </c>
      <c r="D1061" s="232">
        <v>694.84999999998979</v>
      </c>
      <c r="E1061" s="232">
        <v>861.75000000001887</v>
      </c>
      <c r="F1061" s="232">
        <v>975.94999999997776</v>
      </c>
      <c r="G1061" s="232">
        <v>1331.7999999999849</v>
      </c>
      <c r="H1061" s="75"/>
    </row>
    <row r="1062" spans="1:8" x14ac:dyDescent="0.2">
      <c r="A1062" s="76" t="s">
        <v>1459</v>
      </c>
      <c r="B1062" s="61">
        <v>1054</v>
      </c>
      <c r="C1062" s="232">
        <v>501.15999999998758</v>
      </c>
      <c r="D1062" s="232">
        <v>695.39999999998975</v>
      </c>
      <c r="E1062" s="232">
        <v>862.45000000001892</v>
      </c>
      <c r="F1062" s="232">
        <v>976.74999999997772</v>
      </c>
      <c r="G1062" s="232">
        <v>1332.8999999999849</v>
      </c>
      <c r="H1062" s="75"/>
    </row>
    <row r="1063" spans="1:8" x14ac:dyDescent="0.2">
      <c r="A1063" s="76" t="s">
        <v>1460</v>
      </c>
      <c r="B1063" s="61">
        <v>1055</v>
      </c>
      <c r="C1063" s="232">
        <v>501.55999999998755</v>
      </c>
      <c r="D1063" s="232">
        <v>695.9499999999897</v>
      </c>
      <c r="E1063" s="232">
        <v>863.15000000001896</v>
      </c>
      <c r="F1063" s="232">
        <v>977.54999999997767</v>
      </c>
      <c r="G1063" s="232">
        <v>1333.9999999999848</v>
      </c>
      <c r="H1063" s="75"/>
    </row>
    <row r="1064" spans="1:8" x14ac:dyDescent="0.2">
      <c r="A1064" s="76" t="s">
        <v>1461</v>
      </c>
      <c r="B1064" s="61">
        <v>1056</v>
      </c>
      <c r="C1064" s="232">
        <v>501.95999999998753</v>
      </c>
      <c r="D1064" s="232">
        <v>696.49999999998965</v>
      </c>
      <c r="E1064" s="232">
        <v>863.85000000001901</v>
      </c>
      <c r="F1064" s="232">
        <v>978.34999999997763</v>
      </c>
      <c r="G1064" s="232">
        <v>1335.0999999999847</v>
      </c>
      <c r="H1064" s="75"/>
    </row>
    <row r="1065" spans="1:8" x14ac:dyDescent="0.2">
      <c r="A1065" s="76" t="s">
        <v>1462</v>
      </c>
      <c r="B1065" s="61">
        <v>1057</v>
      </c>
      <c r="C1065" s="232">
        <v>502.35999999998751</v>
      </c>
      <c r="D1065" s="232">
        <v>697.04999999998961</v>
      </c>
      <c r="E1065" s="232">
        <v>864.55000000001905</v>
      </c>
      <c r="F1065" s="232">
        <v>979.14999999997758</v>
      </c>
      <c r="G1065" s="232">
        <v>1336.1999999999846</v>
      </c>
      <c r="H1065" s="75"/>
    </row>
    <row r="1066" spans="1:8" x14ac:dyDescent="0.2">
      <c r="A1066" s="76" t="s">
        <v>1463</v>
      </c>
      <c r="B1066" s="61">
        <v>1058</v>
      </c>
      <c r="C1066" s="232">
        <v>502.75999999998749</v>
      </c>
      <c r="D1066" s="232">
        <v>697.59999999998956</v>
      </c>
      <c r="E1066" s="232">
        <v>865.2500000000191</v>
      </c>
      <c r="F1066" s="232">
        <v>979.94999999997754</v>
      </c>
      <c r="G1066" s="232">
        <v>1337.2999999999845</v>
      </c>
      <c r="H1066" s="75"/>
    </row>
    <row r="1067" spans="1:8" x14ac:dyDescent="0.2">
      <c r="A1067" s="76" t="s">
        <v>1464</v>
      </c>
      <c r="B1067" s="61">
        <v>1059</v>
      </c>
      <c r="C1067" s="232">
        <v>503.15999999998746</v>
      </c>
      <c r="D1067" s="232">
        <v>698.14999999998952</v>
      </c>
      <c r="E1067" s="232">
        <v>865.95000000001914</v>
      </c>
      <c r="F1067" s="232">
        <v>980.74999999997749</v>
      </c>
      <c r="G1067" s="232">
        <v>1338.3999999999844</v>
      </c>
      <c r="H1067" s="75"/>
    </row>
    <row r="1068" spans="1:8" x14ac:dyDescent="0.2">
      <c r="A1068" s="76" t="s">
        <v>1465</v>
      </c>
      <c r="B1068" s="61">
        <v>1060</v>
      </c>
      <c r="C1068" s="232">
        <v>503.55999999998744</v>
      </c>
      <c r="D1068" s="232">
        <v>698.69999999998947</v>
      </c>
      <c r="E1068" s="232">
        <v>866.65000000001919</v>
      </c>
      <c r="F1068" s="232">
        <v>981.54999999997744</v>
      </c>
      <c r="G1068" s="232">
        <v>1339.4999999999843</v>
      </c>
      <c r="H1068" s="75"/>
    </row>
    <row r="1069" spans="1:8" x14ac:dyDescent="0.2">
      <c r="A1069" s="76" t="s">
        <v>1466</v>
      </c>
      <c r="B1069" s="61">
        <v>1061</v>
      </c>
      <c r="C1069" s="232">
        <v>503.95999999998742</v>
      </c>
      <c r="D1069" s="232">
        <v>699.24999999998943</v>
      </c>
      <c r="E1069" s="232">
        <v>867.35000000001924</v>
      </c>
      <c r="F1069" s="232">
        <v>982.3499999999774</v>
      </c>
      <c r="G1069" s="232">
        <v>1340.5999999999842</v>
      </c>
      <c r="H1069" s="75"/>
    </row>
    <row r="1070" spans="1:8" x14ac:dyDescent="0.2">
      <c r="A1070" s="76" t="s">
        <v>1467</v>
      </c>
      <c r="B1070" s="61">
        <v>1062</v>
      </c>
      <c r="C1070" s="232">
        <v>504.35999999998739</v>
      </c>
      <c r="D1070" s="232">
        <v>699.79999999998938</v>
      </c>
      <c r="E1070" s="232">
        <v>868.05000000001928</v>
      </c>
      <c r="F1070" s="232">
        <v>983.14999999997735</v>
      </c>
      <c r="G1070" s="232">
        <v>1341.6999999999841</v>
      </c>
      <c r="H1070" s="75"/>
    </row>
    <row r="1071" spans="1:8" x14ac:dyDescent="0.2">
      <c r="A1071" s="76" t="s">
        <v>1468</v>
      </c>
      <c r="B1071" s="61">
        <v>1063</v>
      </c>
      <c r="C1071" s="232">
        <v>504.75999999998737</v>
      </c>
      <c r="D1071" s="232">
        <v>700.34999999998934</v>
      </c>
      <c r="E1071" s="232">
        <v>868.75000000001933</v>
      </c>
      <c r="F1071" s="232">
        <v>983.94999999997731</v>
      </c>
      <c r="G1071" s="232">
        <v>1342.799999999984</v>
      </c>
      <c r="H1071" s="75"/>
    </row>
    <row r="1072" spans="1:8" x14ac:dyDescent="0.2">
      <c r="A1072" s="76" t="s">
        <v>1469</v>
      </c>
      <c r="B1072" s="61">
        <v>1064</v>
      </c>
      <c r="C1072" s="232">
        <v>505.15999999998735</v>
      </c>
      <c r="D1072" s="232">
        <v>700.89999999998929</v>
      </c>
      <c r="E1072" s="232">
        <v>869.45000000001937</v>
      </c>
      <c r="F1072" s="232">
        <v>984.74999999997726</v>
      </c>
      <c r="G1072" s="232">
        <v>1343.8999999999839</v>
      </c>
      <c r="H1072" s="75"/>
    </row>
    <row r="1073" spans="1:8" x14ac:dyDescent="0.2">
      <c r="A1073" s="76" t="s">
        <v>1470</v>
      </c>
      <c r="B1073" s="61">
        <v>1065</v>
      </c>
      <c r="C1073" s="232">
        <v>505.55999999998733</v>
      </c>
      <c r="D1073" s="232">
        <v>701.44999999998925</v>
      </c>
      <c r="E1073" s="232">
        <v>870.15000000001942</v>
      </c>
      <c r="F1073" s="232">
        <v>985.54999999997722</v>
      </c>
      <c r="G1073" s="232">
        <v>1344.9999999999839</v>
      </c>
      <c r="H1073" s="75"/>
    </row>
    <row r="1074" spans="1:8" x14ac:dyDescent="0.2">
      <c r="A1074" s="76" t="s">
        <v>1471</v>
      </c>
      <c r="B1074" s="61">
        <v>1066</v>
      </c>
      <c r="C1074" s="232">
        <v>505.9599999999873</v>
      </c>
      <c r="D1074" s="232">
        <v>701.9999999999892</v>
      </c>
      <c r="E1074" s="232">
        <v>870.85000000001946</v>
      </c>
      <c r="F1074" s="232">
        <v>986.34999999997717</v>
      </c>
      <c r="G1074" s="232">
        <v>1346.0999999999838</v>
      </c>
      <c r="H1074" s="75"/>
    </row>
    <row r="1075" spans="1:8" x14ac:dyDescent="0.2">
      <c r="A1075" s="76" t="s">
        <v>1472</v>
      </c>
      <c r="B1075" s="61">
        <v>1067</v>
      </c>
      <c r="C1075" s="232">
        <v>506.35999999998728</v>
      </c>
      <c r="D1075" s="232">
        <v>702.54999999998915</v>
      </c>
      <c r="E1075" s="232">
        <v>871.55000000001951</v>
      </c>
      <c r="F1075" s="232">
        <v>987.14999999997713</v>
      </c>
      <c r="G1075" s="232">
        <v>1347.1999999999837</v>
      </c>
      <c r="H1075" s="75"/>
    </row>
    <row r="1076" spans="1:8" x14ac:dyDescent="0.2">
      <c r="A1076" s="76" t="s">
        <v>1473</v>
      </c>
      <c r="B1076" s="61">
        <v>1068</v>
      </c>
      <c r="C1076" s="232">
        <v>506.75999999998726</v>
      </c>
      <c r="D1076" s="232">
        <v>703.09999999998911</v>
      </c>
      <c r="E1076" s="232">
        <v>872.25000000001955</v>
      </c>
      <c r="F1076" s="232">
        <v>987.94999999997708</v>
      </c>
      <c r="G1076" s="232">
        <v>1348.2999999999836</v>
      </c>
      <c r="H1076" s="75"/>
    </row>
    <row r="1077" spans="1:8" x14ac:dyDescent="0.2">
      <c r="A1077" s="76" t="s">
        <v>1474</v>
      </c>
      <c r="B1077" s="61">
        <v>1069</v>
      </c>
      <c r="C1077" s="232">
        <v>507.15999999998724</v>
      </c>
      <c r="D1077" s="232">
        <v>703.64999999998906</v>
      </c>
      <c r="E1077" s="232">
        <v>872.9500000000196</v>
      </c>
      <c r="F1077" s="232">
        <v>988.74999999997704</v>
      </c>
      <c r="G1077" s="232">
        <v>1349.3999999999835</v>
      </c>
      <c r="H1077" s="75"/>
    </row>
    <row r="1078" spans="1:8" x14ac:dyDescent="0.2">
      <c r="A1078" s="76" t="s">
        <v>1475</v>
      </c>
      <c r="B1078" s="61">
        <v>1070</v>
      </c>
      <c r="C1078" s="232">
        <v>507.55999999998721</v>
      </c>
      <c r="D1078" s="232">
        <v>704.19999999998902</v>
      </c>
      <c r="E1078" s="232">
        <v>873.65000000001965</v>
      </c>
      <c r="F1078" s="232">
        <v>989.54999999997699</v>
      </c>
      <c r="G1078" s="232">
        <v>1350.4999999999834</v>
      </c>
      <c r="H1078" s="75"/>
    </row>
    <row r="1079" spans="1:8" x14ac:dyDescent="0.2">
      <c r="A1079" s="76" t="s">
        <v>1476</v>
      </c>
      <c r="B1079" s="61">
        <v>1071</v>
      </c>
      <c r="C1079" s="232">
        <v>507.95999999998719</v>
      </c>
      <c r="D1079" s="232">
        <v>704.74999999998897</v>
      </c>
      <c r="E1079" s="232">
        <v>874.35000000001969</v>
      </c>
      <c r="F1079" s="232">
        <v>990.34999999997694</v>
      </c>
      <c r="G1079" s="232">
        <v>1351.5999999999833</v>
      </c>
      <c r="H1079" s="75"/>
    </row>
    <row r="1080" spans="1:8" x14ac:dyDescent="0.2">
      <c r="A1080" s="76" t="s">
        <v>1477</v>
      </c>
      <c r="B1080" s="61">
        <v>1072</v>
      </c>
      <c r="C1080" s="232">
        <v>508.35999999998717</v>
      </c>
      <c r="D1080" s="232">
        <v>705.29999999998893</v>
      </c>
      <c r="E1080" s="232">
        <v>875.05000000001974</v>
      </c>
      <c r="F1080" s="232">
        <v>991.1499999999769</v>
      </c>
      <c r="G1080" s="232">
        <v>1352.6999999999832</v>
      </c>
      <c r="H1080" s="75"/>
    </row>
    <row r="1081" spans="1:8" x14ac:dyDescent="0.2">
      <c r="A1081" s="76" t="s">
        <v>1478</v>
      </c>
      <c r="B1081" s="61">
        <v>1073</v>
      </c>
      <c r="C1081" s="232">
        <v>508.75999999998714</v>
      </c>
      <c r="D1081" s="232">
        <v>705.84999999998888</v>
      </c>
      <c r="E1081" s="232">
        <v>875.75000000001978</v>
      </c>
      <c r="F1081" s="232">
        <v>991.94999999997685</v>
      </c>
      <c r="G1081" s="232">
        <v>1353.7999999999831</v>
      </c>
      <c r="H1081" s="75"/>
    </row>
    <row r="1082" spans="1:8" x14ac:dyDescent="0.2">
      <c r="A1082" s="76" t="s">
        <v>1479</v>
      </c>
      <c r="B1082" s="61">
        <v>1074</v>
      </c>
      <c r="C1082" s="232">
        <v>509.15999999998712</v>
      </c>
      <c r="D1082" s="232">
        <v>706.39999999998884</v>
      </c>
      <c r="E1082" s="232">
        <v>876.45000000001983</v>
      </c>
      <c r="F1082" s="232">
        <v>992.74999999997681</v>
      </c>
      <c r="G1082" s="232">
        <v>1354.899999999983</v>
      </c>
      <c r="H1082" s="75"/>
    </row>
    <row r="1083" spans="1:8" x14ac:dyDescent="0.2">
      <c r="A1083" s="76" t="s">
        <v>1480</v>
      </c>
      <c r="B1083" s="61">
        <v>1075</v>
      </c>
      <c r="C1083" s="232">
        <v>509.5599999999871</v>
      </c>
      <c r="D1083" s="232">
        <v>706.94999999998879</v>
      </c>
      <c r="E1083" s="232">
        <v>877.15000000001987</v>
      </c>
      <c r="F1083" s="232">
        <v>993.54999999997676</v>
      </c>
      <c r="G1083" s="232">
        <v>1355.9999999999829</v>
      </c>
      <c r="H1083" s="75"/>
    </row>
    <row r="1084" spans="1:8" x14ac:dyDescent="0.2">
      <c r="A1084" s="76" t="s">
        <v>1481</v>
      </c>
      <c r="B1084" s="61">
        <v>1076</v>
      </c>
      <c r="C1084" s="232">
        <v>509.95999999998708</v>
      </c>
      <c r="D1084" s="232">
        <v>707.49999999998875</v>
      </c>
      <c r="E1084" s="232">
        <v>877.85000000001992</v>
      </c>
      <c r="F1084" s="232">
        <v>994.34999999997672</v>
      </c>
      <c r="G1084" s="232">
        <v>1357.0999999999829</v>
      </c>
      <c r="H1084" s="75"/>
    </row>
    <row r="1085" spans="1:8" x14ac:dyDescent="0.2">
      <c r="A1085" s="76" t="s">
        <v>1482</v>
      </c>
      <c r="B1085" s="61">
        <v>1077</v>
      </c>
      <c r="C1085" s="232">
        <v>510.35999999998705</v>
      </c>
      <c r="D1085" s="232">
        <v>708.0499999999887</v>
      </c>
      <c r="E1085" s="232">
        <v>878.55000000001996</v>
      </c>
      <c r="F1085" s="232">
        <v>995.14999999997667</v>
      </c>
      <c r="G1085" s="232">
        <v>1358.1999999999828</v>
      </c>
      <c r="H1085" s="75"/>
    </row>
    <row r="1086" spans="1:8" x14ac:dyDescent="0.2">
      <c r="A1086" s="76" t="s">
        <v>1483</v>
      </c>
      <c r="B1086" s="61">
        <v>1078</v>
      </c>
      <c r="C1086" s="232">
        <v>510.75999999998703</v>
      </c>
      <c r="D1086" s="232">
        <v>708.59999999998865</v>
      </c>
      <c r="E1086" s="232">
        <v>879.25000000002001</v>
      </c>
      <c r="F1086" s="232">
        <v>995.94999999997663</v>
      </c>
      <c r="G1086" s="232">
        <v>1359.2999999999827</v>
      </c>
      <c r="H1086" s="75"/>
    </row>
    <row r="1087" spans="1:8" x14ac:dyDescent="0.2">
      <c r="A1087" s="76" t="s">
        <v>1484</v>
      </c>
      <c r="B1087" s="61">
        <v>1079</v>
      </c>
      <c r="C1087" s="232">
        <v>511.15999999998701</v>
      </c>
      <c r="D1087" s="232">
        <v>709.14999999998861</v>
      </c>
      <c r="E1087" s="232">
        <v>879.95000000002005</v>
      </c>
      <c r="F1087" s="232">
        <v>996.74999999997658</v>
      </c>
      <c r="G1087" s="232">
        <v>1360.3999999999826</v>
      </c>
      <c r="H1087" s="75"/>
    </row>
    <row r="1088" spans="1:8" x14ac:dyDescent="0.2">
      <c r="A1088" s="76" t="s">
        <v>1485</v>
      </c>
      <c r="B1088" s="61">
        <v>1080</v>
      </c>
      <c r="C1088" s="232">
        <v>511.55999999998699</v>
      </c>
      <c r="D1088" s="232">
        <v>709.69999999998856</v>
      </c>
      <c r="E1088" s="232">
        <v>880.6500000000201</v>
      </c>
      <c r="F1088" s="232">
        <v>997.54999999997654</v>
      </c>
      <c r="G1088" s="232">
        <v>1361.4999999999825</v>
      </c>
      <c r="H1088" s="75"/>
    </row>
    <row r="1089" spans="1:8" x14ac:dyDescent="0.2">
      <c r="A1089" s="76" t="s">
        <v>1486</v>
      </c>
      <c r="B1089" s="61">
        <v>1081</v>
      </c>
      <c r="C1089" s="232">
        <v>511.95999999998696</v>
      </c>
      <c r="D1089" s="232">
        <v>710.24999999998852</v>
      </c>
      <c r="E1089" s="232">
        <v>881.35000000002015</v>
      </c>
      <c r="F1089" s="232">
        <v>998.34999999997649</v>
      </c>
      <c r="G1089" s="232">
        <v>1362.5999999999824</v>
      </c>
      <c r="H1089" s="75"/>
    </row>
    <row r="1090" spans="1:8" x14ac:dyDescent="0.2">
      <c r="A1090" s="76" t="s">
        <v>1487</v>
      </c>
      <c r="B1090" s="61">
        <v>1082</v>
      </c>
      <c r="C1090" s="232">
        <v>512.35999999998694</v>
      </c>
      <c r="D1090" s="232">
        <v>710.79999999998847</v>
      </c>
      <c r="E1090" s="232">
        <v>882.05000000002019</v>
      </c>
      <c r="F1090" s="232">
        <v>999.14999999997644</v>
      </c>
      <c r="G1090" s="232">
        <v>1363.6999999999823</v>
      </c>
      <c r="H1090" s="75"/>
    </row>
    <row r="1091" spans="1:8" x14ac:dyDescent="0.2">
      <c r="A1091" s="76" t="s">
        <v>1488</v>
      </c>
      <c r="B1091" s="61">
        <v>1083</v>
      </c>
      <c r="C1091" s="232">
        <v>512.75999999998692</v>
      </c>
      <c r="D1091" s="232">
        <v>711.34999999998843</v>
      </c>
      <c r="E1091" s="232">
        <v>882.75000000002024</v>
      </c>
      <c r="F1091" s="232">
        <v>999.9499999999764</v>
      </c>
      <c r="G1091" s="232">
        <v>1364.7999999999822</v>
      </c>
      <c r="H1091" s="75"/>
    </row>
    <row r="1092" spans="1:8" x14ac:dyDescent="0.2">
      <c r="A1092" s="76" t="s">
        <v>1489</v>
      </c>
      <c r="B1092" s="61">
        <v>1084</v>
      </c>
      <c r="C1092" s="232">
        <v>513.15999999998689</v>
      </c>
      <c r="D1092" s="232">
        <v>711.89999999998838</v>
      </c>
      <c r="E1092" s="232">
        <v>883.45000000002028</v>
      </c>
      <c r="F1092" s="232">
        <v>1000.7499999999764</v>
      </c>
      <c r="G1092" s="232">
        <v>1365.8999999999821</v>
      </c>
      <c r="H1092" s="75"/>
    </row>
    <row r="1093" spans="1:8" x14ac:dyDescent="0.2">
      <c r="A1093" s="76" t="s">
        <v>1490</v>
      </c>
      <c r="B1093" s="61">
        <v>1085</v>
      </c>
      <c r="C1093" s="232">
        <v>513.55999999998687</v>
      </c>
      <c r="D1093" s="232">
        <v>712.44999999998834</v>
      </c>
      <c r="E1093" s="232">
        <v>884.15000000002033</v>
      </c>
      <c r="F1093" s="232">
        <v>1001.5499999999763</v>
      </c>
      <c r="G1093" s="232">
        <v>1366.999999999982</v>
      </c>
      <c r="H1093" s="75"/>
    </row>
    <row r="1094" spans="1:8" x14ac:dyDescent="0.2">
      <c r="A1094" s="76" t="s">
        <v>1491</v>
      </c>
      <c r="B1094" s="61">
        <v>1086</v>
      </c>
      <c r="C1094" s="232">
        <v>513.95999999998685</v>
      </c>
      <c r="D1094" s="232">
        <v>712.99999999998829</v>
      </c>
      <c r="E1094" s="232">
        <v>884.85000000002037</v>
      </c>
      <c r="F1094" s="232">
        <v>1002.3499999999763</v>
      </c>
      <c r="G1094" s="232">
        <v>1368.0999999999819</v>
      </c>
      <c r="H1094" s="75"/>
    </row>
    <row r="1095" spans="1:8" x14ac:dyDescent="0.2">
      <c r="A1095" s="76" t="s">
        <v>1492</v>
      </c>
      <c r="B1095" s="61">
        <v>1087</v>
      </c>
      <c r="C1095" s="232">
        <v>514.35999999998683</v>
      </c>
      <c r="D1095" s="232">
        <v>713.54999999998824</v>
      </c>
      <c r="E1095" s="232">
        <v>885.55000000002042</v>
      </c>
      <c r="F1095" s="232">
        <v>1003.1499999999762</v>
      </c>
      <c r="G1095" s="232">
        <v>1369.1999999999819</v>
      </c>
      <c r="H1095" s="75"/>
    </row>
    <row r="1096" spans="1:8" x14ac:dyDescent="0.2">
      <c r="A1096" s="76" t="s">
        <v>1493</v>
      </c>
      <c r="B1096" s="61">
        <v>1088</v>
      </c>
      <c r="C1096" s="232">
        <v>514.7599999999868</v>
      </c>
      <c r="D1096" s="232">
        <v>714.0999999999882</v>
      </c>
      <c r="E1096" s="232">
        <v>886.25000000002046</v>
      </c>
      <c r="F1096" s="232">
        <v>1003.9499999999762</v>
      </c>
      <c r="G1096" s="232">
        <v>1370.2999999999818</v>
      </c>
      <c r="H1096" s="75"/>
    </row>
    <row r="1097" spans="1:8" x14ac:dyDescent="0.2">
      <c r="A1097" s="76" t="s">
        <v>1494</v>
      </c>
      <c r="B1097" s="61">
        <v>1089</v>
      </c>
      <c r="C1097" s="232">
        <v>515.15999999998678</v>
      </c>
      <c r="D1097" s="232">
        <v>714.64999999998815</v>
      </c>
      <c r="E1097" s="232">
        <v>886.95000000002051</v>
      </c>
      <c r="F1097" s="232">
        <v>1004.7499999999761</v>
      </c>
      <c r="G1097" s="232">
        <v>1371.3999999999817</v>
      </c>
      <c r="H1097" s="75"/>
    </row>
    <row r="1098" spans="1:8" x14ac:dyDescent="0.2">
      <c r="A1098" s="76" t="s">
        <v>1495</v>
      </c>
      <c r="B1098" s="61">
        <v>1090</v>
      </c>
      <c r="C1098" s="232">
        <v>515.55999999998676</v>
      </c>
      <c r="D1098" s="232">
        <v>715.19999999998811</v>
      </c>
      <c r="E1098" s="232">
        <v>887.65000000002055</v>
      </c>
      <c r="F1098" s="232">
        <v>1005.5499999999761</v>
      </c>
      <c r="G1098" s="232">
        <v>1372.4999999999816</v>
      </c>
      <c r="H1098" s="75"/>
    </row>
    <row r="1099" spans="1:8" x14ac:dyDescent="0.2">
      <c r="A1099" s="76" t="s">
        <v>1496</v>
      </c>
      <c r="B1099" s="61">
        <v>1091</v>
      </c>
      <c r="C1099" s="232">
        <v>515.95999999998674</v>
      </c>
      <c r="D1099" s="232">
        <v>715.74999999998806</v>
      </c>
      <c r="E1099" s="232">
        <v>888.3500000000206</v>
      </c>
      <c r="F1099" s="232">
        <v>1006.349999999976</v>
      </c>
      <c r="G1099" s="232">
        <v>1373.5999999999815</v>
      </c>
      <c r="H1099" s="75"/>
    </row>
    <row r="1100" spans="1:8" x14ac:dyDescent="0.2">
      <c r="A1100" s="76" t="s">
        <v>1497</v>
      </c>
      <c r="B1100" s="61">
        <v>1092</v>
      </c>
      <c r="C1100" s="232">
        <v>516.35999999998671</v>
      </c>
      <c r="D1100" s="232">
        <v>716.29999999998802</v>
      </c>
      <c r="E1100" s="232">
        <v>889.05000000002065</v>
      </c>
      <c r="F1100" s="232">
        <v>1007.149999999976</v>
      </c>
      <c r="G1100" s="232">
        <v>1374.6999999999814</v>
      </c>
      <c r="H1100" s="75"/>
    </row>
    <row r="1101" spans="1:8" x14ac:dyDescent="0.2">
      <c r="A1101" s="76" t="s">
        <v>1498</v>
      </c>
      <c r="B1101" s="61">
        <v>1093</v>
      </c>
      <c r="C1101" s="232">
        <v>516.75999999998669</v>
      </c>
      <c r="D1101" s="232">
        <v>716.84999999998797</v>
      </c>
      <c r="E1101" s="232">
        <v>889.75000000002069</v>
      </c>
      <c r="F1101" s="232">
        <v>1007.9499999999759</v>
      </c>
      <c r="G1101" s="232">
        <v>1375.7999999999813</v>
      </c>
      <c r="H1101" s="75"/>
    </row>
    <row r="1102" spans="1:8" x14ac:dyDescent="0.2">
      <c r="A1102" s="76" t="s">
        <v>1499</v>
      </c>
      <c r="B1102" s="61">
        <v>1094</v>
      </c>
      <c r="C1102" s="232">
        <v>517.15999999998667</v>
      </c>
      <c r="D1102" s="232">
        <v>717.39999999998793</v>
      </c>
      <c r="E1102" s="232">
        <v>890.45000000002074</v>
      </c>
      <c r="F1102" s="232">
        <v>1008.7499999999759</v>
      </c>
      <c r="G1102" s="232">
        <v>1376.8999999999812</v>
      </c>
      <c r="H1102" s="75"/>
    </row>
    <row r="1103" spans="1:8" x14ac:dyDescent="0.2">
      <c r="A1103" s="76" t="s">
        <v>1500</v>
      </c>
      <c r="B1103" s="61">
        <v>1095</v>
      </c>
      <c r="C1103" s="232">
        <v>517.55999999998664</v>
      </c>
      <c r="D1103" s="232">
        <v>717.94999999998788</v>
      </c>
      <c r="E1103" s="232">
        <v>891.15000000002078</v>
      </c>
      <c r="F1103" s="232">
        <v>1009.5499999999759</v>
      </c>
      <c r="G1103" s="232">
        <v>1377.9999999999811</v>
      </c>
      <c r="H1103" s="75"/>
    </row>
    <row r="1104" spans="1:8" x14ac:dyDescent="0.2">
      <c r="A1104" s="76" t="s">
        <v>1501</v>
      </c>
      <c r="B1104" s="61">
        <v>1096</v>
      </c>
      <c r="C1104" s="232">
        <v>517.95999999998662</v>
      </c>
      <c r="D1104" s="232">
        <v>718.49999999998784</v>
      </c>
      <c r="E1104" s="232">
        <v>891.85000000002083</v>
      </c>
      <c r="F1104" s="232">
        <v>1010.3499999999758</v>
      </c>
      <c r="G1104" s="232">
        <v>1379.099999999981</v>
      </c>
      <c r="H1104" s="75"/>
    </row>
    <row r="1105" spans="1:8" x14ac:dyDescent="0.2">
      <c r="A1105" s="76" t="s">
        <v>1502</v>
      </c>
      <c r="B1105" s="61">
        <v>1097</v>
      </c>
      <c r="C1105" s="232">
        <v>518.3599999999866</v>
      </c>
      <c r="D1105" s="232">
        <v>719.04999999998779</v>
      </c>
      <c r="E1105" s="232">
        <v>892.55000000002087</v>
      </c>
      <c r="F1105" s="232">
        <v>1011.1499999999758</v>
      </c>
      <c r="G1105" s="232">
        <v>1380.1999999999809</v>
      </c>
      <c r="H1105" s="75"/>
    </row>
    <row r="1106" spans="1:8" x14ac:dyDescent="0.2">
      <c r="A1106" s="76" t="s">
        <v>1503</v>
      </c>
      <c r="B1106" s="61">
        <v>1098</v>
      </c>
      <c r="C1106" s="232">
        <v>518.75999999998658</v>
      </c>
      <c r="D1106" s="232">
        <v>719.59999999998774</v>
      </c>
      <c r="E1106" s="232">
        <v>893.25000000002092</v>
      </c>
      <c r="F1106" s="232">
        <v>1011.9499999999757</v>
      </c>
      <c r="G1106" s="232">
        <v>1381.2999999999809</v>
      </c>
      <c r="H1106" s="75"/>
    </row>
    <row r="1107" spans="1:8" x14ac:dyDescent="0.2">
      <c r="A1107" s="76" t="s">
        <v>1504</v>
      </c>
      <c r="B1107" s="61">
        <v>1099</v>
      </c>
      <c r="C1107" s="232">
        <v>519.15999999998655</v>
      </c>
      <c r="D1107" s="232">
        <v>720.1499999999877</v>
      </c>
      <c r="E1107" s="232">
        <v>893.95000000002096</v>
      </c>
      <c r="F1107" s="232">
        <v>1012.7499999999757</v>
      </c>
      <c r="G1107" s="232">
        <v>1382.3999999999808</v>
      </c>
      <c r="H1107" s="75"/>
    </row>
    <row r="1108" spans="1:8" x14ac:dyDescent="0.2">
      <c r="A1108" s="76" t="s">
        <v>1505</v>
      </c>
      <c r="B1108" s="61">
        <v>1100</v>
      </c>
      <c r="C1108" s="232">
        <v>519.55999999998653</v>
      </c>
      <c r="D1108" s="232">
        <v>720.69999999998765</v>
      </c>
      <c r="E1108" s="232">
        <v>894.65000000002101</v>
      </c>
      <c r="F1108" s="232">
        <v>1013.5499999999756</v>
      </c>
      <c r="G1108" s="232">
        <v>1383.4999999999807</v>
      </c>
      <c r="H1108" s="75"/>
    </row>
    <row r="1109" spans="1:8" x14ac:dyDescent="0.2">
      <c r="A1109" s="76" t="s">
        <v>1506</v>
      </c>
      <c r="B1109" s="61">
        <v>1101</v>
      </c>
      <c r="C1109" s="232">
        <v>519.95999999998651</v>
      </c>
      <c r="D1109" s="232">
        <v>721.24999999998761</v>
      </c>
      <c r="E1109" s="232">
        <v>895.35000000002105</v>
      </c>
      <c r="F1109" s="232">
        <v>1014.3499999999756</v>
      </c>
      <c r="G1109" s="232">
        <v>1384.5999999999806</v>
      </c>
      <c r="H1109" s="75"/>
    </row>
    <row r="1110" spans="1:8" x14ac:dyDescent="0.2">
      <c r="A1110" s="76" t="s">
        <v>1507</v>
      </c>
      <c r="B1110" s="61">
        <v>1102</v>
      </c>
      <c r="C1110" s="232">
        <v>520.35999999998648</v>
      </c>
      <c r="D1110" s="232">
        <v>721.79999999998756</v>
      </c>
      <c r="E1110" s="232">
        <v>896.0500000000211</v>
      </c>
      <c r="F1110" s="232">
        <v>1015.1499999999755</v>
      </c>
      <c r="G1110" s="232">
        <v>1385.6999999999805</v>
      </c>
      <c r="H1110" s="75"/>
    </row>
    <row r="1111" spans="1:8" x14ac:dyDescent="0.2">
      <c r="A1111" s="76" t="s">
        <v>1508</v>
      </c>
      <c r="B1111" s="61">
        <v>1103</v>
      </c>
      <c r="C1111" s="232">
        <v>520.75999999998646</v>
      </c>
      <c r="D1111" s="232">
        <v>722.34999999998752</v>
      </c>
      <c r="E1111" s="232">
        <v>896.75000000002115</v>
      </c>
      <c r="F1111" s="232">
        <v>1015.9499999999755</v>
      </c>
      <c r="G1111" s="232">
        <v>1386.7999999999804</v>
      </c>
      <c r="H1111" s="75"/>
    </row>
    <row r="1112" spans="1:8" x14ac:dyDescent="0.2">
      <c r="A1112" s="76" t="s">
        <v>1509</v>
      </c>
      <c r="B1112" s="61">
        <v>1104</v>
      </c>
      <c r="C1112" s="232">
        <v>521.15999999998644</v>
      </c>
      <c r="D1112" s="232">
        <v>722.89999999998747</v>
      </c>
      <c r="E1112" s="232">
        <v>897.45000000002119</v>
      </c>
      <c r="F1112" s="232">
        <v>1016.7499999999754</v>
      </c>
      <c r="G1112" s="232">
        <v>1387.8999999999803</v>
      </c>
      <c r="H1112" s="75"/>
    </row>
    <row r="1113" spans="1:8" x14ac:dyDescent="0.2">
      <c r="A1113" s="76" t="s">
        <v>1510</v>
      </c>
      <c r="B1113" s="61">
        <v>1105</v>
      </c>
      <c r="C1113" s="232">
        <v>521.55999999998642</v>
      </c>
      <c r="D1113" s="232">
        <v>723.44999999998743</v>
      </c>
      <c r="E1113" s="232">
        <v>898.15000000002124</v>
      </c>
      <c r="F1113" s="232">
        <v>1017.5499999999754</v>
      </c>
      <c r="G1113" s="232">
        <v>1388.9999999999802</v>
      </c>
      <c r="H1113" s="75"/>
    </row>
    <row r="1114" spans="1:8" x14ac:dyDescent="0.2">
      <c r="A1114" s="76" t="s">
        <v>1511</v>
      </c>
      <c r="B1114" s="61">
        <v>1106</v>
      </c>
      <c r="C1114" s="232">
        <v>521.95999999998639</v>
      </c>
      <c r="D1114" s="232">
        <v>723.99999999998738</v>
      </c>
      <c r="E1114" s="232">
        <v>898.85000000002128</v>
      </c>
      <c r="F1114" s="232">
        <v>1018.3499999999754</v>
      </c>
      <c r="G1114" s="232">
        <v>1390.0999999999801</v>
      </c>
      <c r="H1114" s="75"/>
    </row>
    <row r="1115" spans="1:8" x14ac:dyDescent="0.2">
      <c r="A1115" s="76" t="s">
        <v>1512</v>
      </c>
      <c r="B1115" s="61">
        <v>1107</v>
      </c>
      <c r="C1115" s="232">
        <v>522.35999999998637</v>
      </c>
      <c r="D1115" s="232">
        <v>724.54999999998734</v>
      </c>
      <c r="E1115" s="232">
        <v>899.55000000002133</v>
      </c>
      <c r="F1115" s="232">
        <v>1019.1499999999753</v>
      </c>
      <c r="G1115" s="232">
        <v>1391.19999999998</v>
      </c>
      <c r="H1115" s="75"/>
    </row>
    <row r="1116" spans="1:8" x14ac:dyDescent="0.2">
      <c r="A1116" s="76" t="s">
        <v>1513</v>
      </c>
      <c r="B1116" s="61">
        <v>1108</v>
      </c>
      <c r="C1116" s="232">
        <v>522.75999999998635</v>
      </c>
      <c r="D1116" s="232">
        <v>725.09999999998729</v>
      </c>
      <c r="E1116" s="232">
        <v>900.25000000002137</v>
      </c>
      <c r="F1116" s="232">
        <v>1019.9499999999753</v>
      </c>
      <c r="G1116" s="232">
        <v>1392.2999999999799</v>
      </c>
      <c r="H1116" s="75"/>
    </row>
    <row r="1117" spans="1:8" x14ac:dyDescent="0.2">
      <c r="A1117" s="76" t="s">
        <v>1514</v>
      </c>
      <c r="B1117" s="61">
        <v>1109</v>
      </c>
      <c r="C1117" s="232">
        <v>523.15999999998633</v>
      </c>
      <c r="D1117" s="232">
        <v>725.64999999998724</v>
      </c>
      <c r="E1117" s="232">
        <v>900.95000000002142</v>
      </c>
      <c r="F1117" s="232">
        <v>1020.7499999999752</v>
      </c>
      <c r="G1117" s="232">
        <v>1393.3999999999799</v>
      </c>
      <c r="H1117" s="75"/>
    </row>
    <row r="1118" spans="1:8" x14ac:dyDescent="0.2">
      <c r="A1118" s="76" t="s">
        <v>1515</v>
      </c>
      <c r="B1118" s="61">
        <v>1110</v>
      </c>
      <c r="C1118" s="232">
        <v>523.5599999999863</v>
      </c>
      <c r="D1118" s="232">
        <v>726.1999999999872</v>
      </c>
      <c r="E1118" s="232">
        <v>901.65000000002146</v>
      </c>
      <c r="F1118" s="232">
        <v>1021.5499999999752</v>
      </c>
      <c r="G1118" s="232">
        <v>1394.4999999999798</v>
      </c>
      <c r="H1118" s="75"/>
    </row>
    <row r="1119" spans="1:8" x14ac:dyDescent="0.2">
      <c r="A1119" s="76" t="s">
        <v>1516</v>
      </c>
      <c r="B1119" s="61">
        <v>1111</v>
      </c>
      <c r="C1119" s="232">
        <v>523.95999999998628</v>
      </c>
      <c r="D1119" s="232">
        <v>726.74999999998715</v>
      </c>
      <c r="E1119" s="232">
        <v>902.35000000002151</v>
      </c>
      <c r="F1119" s="232">
        <v>1022.3499999999751</v>
      </c>
      <c r="G1119" s="232">
        <v>1395.5999999999797</v>
      </c>
      <c r="H1119" s="75"/>
    </row>
    <row r="1120" spans="1:8" x14ac:dyDescent="0.2">
      <c r="A1120" s="76" t="s">
        <v>1517</v>
      </c>
      <c r="B1120" s="61">
        <v>1112</v>
      </c>
      <c r="C1120" s="232">
        <v>524.35999999998626</v>
      </c>
      <c r="D1120" s="232">
        <v>727.29999999998711</v>
      </c>
      <c r="E1120" s="232">
        <v>903.05000000002156</v>
      </c>
      <c r="F1120" s="232">
        <v>1023.1499999999751</v>
      </c>
      <c r="G1120" s="232">
        <v>1396.6999999999796</v>
      </c>
      <c r="H1120" s="75"/>
    </row>
    <row r="1121" spans="1:8" x14ac:dyDescent="0.2">
      <c r="A1121" s="76" t="s">
        <v>1518</v>
      </c>
      <c r="B1121" s="61">
        <v>1113</v>
      </c>
      <c r="C1121" s="232">
        <v>524.75999999998623</v>
      </c>
      <c r="D1121" s="232">
        <v>727.84999999998706</v>
      </c>
      <c r="E1121" s="232">
        <v>903.7500000000216</v>
      </c>
      <c r="F1121" s="232">
        <v>1023.949999999975</v>
      </c>
      <c r="G1121" s="232">
        <v>1397.7999999999795</v>
      </c>
      <c r="H1121" s="75"/>
    </row>
    <row r="1122" spans="1:8" x14ac:dyDescent="0.2">
      <c r="A1122" s="76" t="s">
        <v>1519</v>
      </c>
      <c r="B1122" s="61">
        <v>1114</v>
      </c>
      <c r="C1122" s="232">
        <v>525.15999999998621</v>
      </c>
      <c r="D1122" s="232">
        <v>728.39999999998702</v>
      </c>
      <c r="E1122" s="232">
        <v>904.45000000002165</v>
      </c>
      <c r="F1122" s="232">
        <v>1024.749999999975</v>
      </c>
      <c r="G1122" s="232">
        <v>1398.8999999999794</v>
      </c>
      <c r="H1122" s="75"/>
    </row>
    <row r="1123" spans="1:8" x14ac:dyDescent="0.2">
      <c r="A1123" s="76" t="s">
        <v>1520</v>
      </c>
      <c r="B1123" s="61">
        <v>1115</v>
      </c>
      <c r="C1123" s="232">
        <v>525.55999999998619</v>
      </c>
      <c r="D1123" s="232">
        <v>728.94999999998697</v>
      </c>
      <c r="E1123" s="232">
        <v>905.15000000002169</v>
      </c>
      <c r="F1123" s="232">
        <v>1025.5499999999749</v>
      </c>
      <c r="G1123" s="232">
        <v>1399.9999999999793</v>
      </c>
      <c r="H1123" s="75"/>
    </row>
    <row r="1124" spans="1:8" x14ac:dyDescent="0.2">
      <c r="A1124" s="76" t="s">
        <v>1521</v>
      </c>
      <c r="B1124" s="61">
        <v>1116</v>
      </c>
      <c r="C1124" s="232">
        <v>525.95999999998617</v>
      </c>
      <c r="D1124" s="232">
        <v>729.49999999998693</v>
      </c>
      <c r="E1124" s="232">
        <v>905.85000000002174</v>
      </c>
      <c r="F1124" s="232">
        <v>1026.3499999999749</v>
      </c>
      <c r="G1124" s="232">
        <v>1401.0999999999792</v>
      </c>
      <c r="H1124" s="75"/>
    </row>
    <row r="1125" spans="1:8" x14ac:dyDescent="0.2">
      <c r="A1125" s="76" t="s">
        <v>1522</v>
      </c>
      <c r="B1125" s="61">
        <v>1117</v>
      </c>
      <c r="C1125" s="232">
        <v>526.35999999998614</v>
      </c>
      <c r="D1125" s="232">
        <v>730.04999999998688</v>
      </c>
      <c r="E1125" s="232">
        <v>906.55000000002178</v>
      </c>
      <c r="F1125" s="232">
        <v>1027.1499999999749</v>
      </c>
      <c r="G1125" s="232">
        <v>1402.1999999999791</v>
      </c>
      <c r="H1125" s="75"/>
    </row>
    <row r="1126" spans="1:8" x14ac:dyDescent="0.2">
      <c r="A1126" s="76" t="s">
        <v>1523</v>
      </c>
      <c r="B1126" s="61">
        <v>1118</v>
      </c>
      <c r="C1126" s="232">
        <v>526.75999999998612</v>
      </c>
      <c r="D1126" s="232">
        <v>730.59999999998684</v>
      </c>
      <c r="E1126" s="232">
        <v>907.25000000002183</v>
      </c>
      <c r="F1126" s="232">
        <v>1027.9499999999748</v>
      </c>
      <c r="G1126" s="232">
        <v>1403.299999999979</v>
      </c>
      <c r="H1126" s="75"/>
    </row>
    <row r="1127" spans="1:8" x14ac:dyDescent="0.2">
      <c r="A1127" s="76" t="s">
        <v>1524</v>
      </c>
      <c r="B1127" s="61">
        <v>1119</v>
      </c>
      <c r="C1127" s="232">
        <v>527.1599999999861</v>
      </c>
      <c r="D1127" s="232">
        <v>731.14999999998679</v>
      </c>
      <c r="E1127" s="232">
        <v>907.95000000002187</v>
      </c>
      <c r="F1127" s="232">
        <v>1028.7499999999748</v>
      </c>
      <c r="G1127" s="232">
        <v>1404.3999999999789</v>
      </c>
      <c r="H1127" s="75"/>
    </row>
    <row r="1128" spans="1:8" x14ac:dyDescent="0.2">
      <c r="A1128" s="76" t="s">
        <v>1525</v>
      </c>
      <c r="B1128" s="61">
        <v>1120</v>
      </c>
      <c r="C1128" s="232">
        <v>527.55999999998608</v>
      </c>
      <c r="D1128" s="232">
        <v>731.69999999998674</v>
      </c>
      <c r="E1128" s="232">
        <v>908.65000000002192</v>
      </c>
      <c r="F1128" s="232">
        <v>1029.5499999999747</v>
      </c>
      <c r="G1128" s="232">
        <v>1405.4999999999789</v>
      </c>
      <c r="H1128" s="75"/>
    </row>
    <row r="1129" spans="1:8" x14ac:dyDescent="0.2">
      <c r="A1129" s="76" t="s">
        <v>1526</v>
      </c>
      <c r="B1129" s="61">
        <v>1121</v>
      </c>
      <c r="C1129" s="232">
        <v>527.95999999998605</v>
      </c>
      <c r="D1129" s="232">
        <v>732.2499999999867</v>
      </c>
      <c r="E1129" s="232">
        <v>909.35000000002196</v>
      </c>
      <c r="F1129" s="232">
        <v>1030.3499999999747</v>
      </c>
      <c r="G1129" s="232">
        <v>1406.5999999999788</v>
      </c>
      <c r="H1129" s="75"/>
    </row>
    <row r="1130" spans="1:8" x14ac:dyDescent="0.2">
      <c r="A1130" s="76" t="s">
        <v>1527</v>
      </c>
      <c r="B1130" s="61">
        <v>1122</v>
      </c>
      <c r="C1130" s="232">
        <v>528.35999999998603</v>
      </c>
      <c r="D1130" s="232">
        <v>732.79999999998665</v>
      </c>
      <c r="E1130" s="232">
        <v>910.05000000002201</v>
      </c>
      <c r="F1130" s="232">
        <v>1031.1499999999746</v>
      </c>
      <c r="G1130" s="232">
        <v>1407.6999999999787</v>
      </c>
      <c r="H1130" s="75"/>
    </row>
    <row r="1131" spans="1:8" x14ac:dyDescent="0.2">
      <c r="A1131" s="76" t="s">
        <v>1528</v>
      </c>
      <c r="B1131" s="61">
        <v>1123</v>
      </c>
      <c r="C1131" s="232">
        <v>528.75999999998601</v>
      </c>
      <c r="D1131" s="232">
        <v>733.34999999998661</v>
      </c>
      <c r="E1131" s="232">
        <v>910.75000000002206</v>
      </c>
      <c r="F1131" s="232">
        <v>1031.9499999999746</v>
      </c>
      <c r="G1131" s="232">
        <v>1408.7999999999786</v>
      </c>
      <c r="H1131" s="75"/>
    </row>
    <row r="1132" spans="1:8" x14ac:dyDescent="0.2">
      <c r="A1132" s="76" t="s">
        <v>1529</v>
      </c>
      <c r="B1132" s="61">
        <v>1124</v>
      </c>
      <c r="C1132" s="232">
        <v>529.15999999998598</v>
      </c>
      <c r="D1132" s="232">
        <v>733.89999999998656</v>
      </c>
      <c r="E1132" s="232">
        <v>911.4500000000221</v>
      </c>
      <c r="F1132" s="232">
        <v>1032.7499999999745</v>
      </c>
      <c r="G1132" s="232">
        <v>1409.8999999999785</v>
      </c>
      <c r="H1132" s="75"/>
    </row>
    <row r="1133" spans="1:8" x14ac:dyDescent="0.2">
      <c r="A1133" s="76" t="s">
        <v>1530</v>
      </c>
      <c r="B1133" s="61">
        <v>1125</v>
      </c>
      <c r="C1133" s="232">
        <v>529.55999999998596</v>
      </c>
      <c r="D1133" s="232">
        <v>734.44999999998652</v>
      </c>
      <c r="E1133" s="232">
        <v>912.15000000002215</v>
      </c>
      <c r="F1133" s="232">
        <v>1033.5499999999745</v>
      </c>
      <c r="G1133" s="232">
        <v>1410.9999999999784</v>
      </c>
      <c r="H1133" s="75"/>
    </row>
    <row r="1134" spans="1:8" x14ac:dyDescent="0.2">
      <c r="A1134" s="76" t="s">
        <v>1531</v>
      </c>
      <c r="B1134" s="61">
        <v>1126</v>
      </c>
      <c r="C1134" s="232">
        <v>529.95999999998594</v>
      </c>
      <c r="D1134" s="232">
        <v>734.99999999998647</v>
      </c>
      <c r="E1134" s="232">
        <v>912.85000000002219</v>
      </c>
      <c r="F1134" s="232">
        <v>1034.3499999999744</v>
      </c>
      <c r="G1134" s="232">
        <v>1412.0999999999783</v>
      </c>
      <c r="H1134" s="75"/>
    </row>
    <row r="1135" spans="1:8" x14ac:dyDescent="0.2">
      <c r="A1135" s="76" t="s">
        <v>1532</v>
      </c>
      <c r="B1135" s="61">
        <v>1127</v>
      </c>
      <c r="C1135" s="232">
        <v>530.35999999998592</v>
      </c>
      <c r="D1135" s="232">
        <v>735.54999999998643</v>
      </c>
      <c r="E1135" s="232">
        <v>913.55000000002224</v>
      </c>
      <c r="F1135" s="232">
        <v>1035.1499999999744</v>
      </c>
      <c r="G1135" s="232">
        <v>1413.1999999999782</v>
      </c>
      <c r="H1135" s="75"/>
    </row>
    <row r="1136" spans="1:8" x14ac:dyDescent="0.2">
      <c r="A1136" s="76" t="s">
        <v>1533</v>
      </c>
      <c r="B1136" s="61">
        <v>1128</v>
      </c>
      <c r="C1136" s="232">
        <v>530.75999999998589</v>
      </c>
      <c r="D1136" s="232">
        <v>736.09999999998638</v>
      </c>
      <c r="E1136" s="232">
        <v>914.25000000002228</v>
      </c>
      <c r="F1136" s="232">
        <v>1035.9499999999744</v>
      </c>
      <c r="G1136" s="232">
        <v>1414.2999999999781</v>
      </c>
      <c r="H1136" s="75"/>
    </row>
    <row r="1137" spans="1:8" x14ac:dyDescent="0.2">
      <c r="A1137" s="76" t="s">
        <v>1534</v>
      </c>
      <c r="B1137" s="61">
        <v>1129</v>
      </c>
      <c r="C1137" s="232">
        <v>531.15999999998587</v>
      </c>
      <c r="D1137" s="232">
        <v>736.64999999998633</v>
      </c>
      <c r="E1137" s="232">
        <v>914.95000000002233</v>
      </c>
      <c r="F1137" s="232">
        <v>1036.7499999999743</v>
      </c>
      <c r="G1137" s="232">
        <v>1415.399999999978</v>
      </c>
      <c r="H1137" s="75"/>
    </row>
    <row r="1138" spans="1:8" x14ac:dyDescent="0.2">
      <c r="A1138" s="76" t="s">
        <v>1535</v>
      </c>
      <c r="B1138" s="61">
        <v>1130</v>
      </c>
      <c r="C1138" s="232">
        <v>531.55999999998585</v>
      </c>
      <c r="D1138" s="232">
        <v>737.19999999998629</v>
      </c>
      <c r="E1138" s="232">
        <v>915.65000000002237</v>
      </c>
      <c r="F1138" s="232">
        <v>1037.5499999999743</v>
      </c>
      <c r="G1138" s="232">
        <v>1416.4999999999779</v>
      </c>
      <c r="H1138" s="75"/>
    </row>
    <row r="1139" spans="1:8" x14ac:dyDescent="0.2">
      <c r="A1139" s="76" t="s">
        <v>1536</v>
      </c>
      <c r="B1139" s="61">
        <v>1131</v>
      </c>
      <c r="C1139" s="232">
        <v>531.95999999998583</v>
      </c>
      <c r="D1139" s="232">
        <v>737.74999999998624</v>
      </c>
      <c r="E1139" s="232">
        <v>916.35000000002242</v>
      </c>
      <c r="F1139" s="232">
        <v>1038.3499999999742</v>
      </c>
      <c r="G1139" s="232">
        <v>1417.5999999999779</v>
      </c>
      <c r="H1139" s="75"/>
    </row>
    <row r="1140" spans="1:8" x14ac:dyDescent="0.2">
      <c r="A1140" s="76" t="s">
        <v>1537</v>
      </c>
      <c r="B1140" s="61">
        <v>1132</v>
      </c>
      <c r="C1140" s="232">
        <v>532.3599999999858</v>
      </c>
      <c r="D1140" s="232">
        <v>738.2999999999862</v>
      </c>
      <c r="E1140" s="232">
        <v>917.05000000002246</v>
      </c>
      <c r="F1140" s="232">
        <v>1039.1499999999742</v>
      </c>
      <c r="G1140" s="232">
        <v>1418.6999999999778</v>
      </c>
      <c r="H1140" s="75"/>
    </row>
    <row r="1141" spans="1:8" x14ac:dyDescent="0.2">
      <c r="A1141" s="76" t="s">
        <v>1538</v>
      </c>
      <c r="B1141" s="61">
        <v>1133</v>
      </c>
      <c r="C1141" s="232">
        <v>532.75999999998578</v>
      </c>
      <c r="D1141" s="232">
        <v>738.84999999998615</v>
      </c>
      <c r="E1141" s="232">
        <v>917.75000000002251</v>
      </c>
      <c r="F1141" s="232">
        <v>1039.9499999999741</v>
      </c>
      <c r="G1141" s="232">
        <v>1419.7999999999777</v>
      </c>
      <c r="H1141" s="75"/>
    </row>
    <row r="1142" spans="1:8" x14ac:dyDescent="0.2">
      <c r="A1142" s="76" t="s">
        <v>1539</v>
      </c>
      <c r="B1142" s="61">
        <v>1134</v>
      </c>
      <c r="C1142" s="232">
        <v>533.15999999998576</v>
      </c>
      <c r="D1142" s="232">
        <v>739.39999999998611</v>
      </c>
      <c r="E1142" s="232">
        <v>918.45000000002256</v>
      </c>
      <c r="F1142" s="232">
        <v>1040.7499999999741</v>
      </c>
      <c r="G1142" s="232">
        <v>1420.8999999999776</v>
      </c>
      <c r="H1142" s="75"/>
    </row>
    <row r="1143" spans="1:8" x14ac:dyDescent="0.2">
      <c r="A1143" s="76" t="s">
        <v>1540</v>
      </c>
      <c r="B1143" s="61">
        <v>1135</v>
      </c>
      <c r="C1143" s="232">
        <v>533.55999999998573</v>
      </c>
      <c r="D1143" s="232">
        <v>739.94999999998606</v>
      </c>
      <c r="E1143" s="232">
        <v>919.1500000000226</v>
      </c>
      <c r="F1143" s="232">
        <v>1041.549999999974</v>
      </c>
      <c r="G1143" s="232">
        <v>1421.9999999999775</v>
      </c>
      <c r="H1143" s="75"/>
    </row>
    <row r="1144" spans="1:8" x14ac:dyDescent="0.2">
      <c r="A1144" s="76" t="s">
        <v>1541</v>
      </c>
      <c r="B1144" s="61">
        <v>1136</v>
      </c>
      <c r="C1144" s="232">
        <v>533.95999999998571</v>
      </c>
      <c r="D1144" s="232">
        <v>740.49999999998602</v>
      </c>
      <c r="E1144" s="232">
        <v>919.85000000002265</v>
      </c>
      <c r="F1144" s="232">
        <v>1042.349999999974</v>
      </c>
      <c r="G1144" s="232">
        <v>1423.0999999999774</v>
      </c>
      <c r="H1144" s="75"/>
    </row>
    <row r="1145" spans="1:8" x14ac:dyDescent="0.2">
      <c r="A1145" s="76" t="s">
        <v>1542</v>
      </c>
      <c r="B1145" s="61">
        <v>1137</v>
      </c>
      <c r="C1145" s="232">
        <v>534.35999999998569</v>
      </c>
      <c r="D1145" s="232">
        <v>741.04999999998597</v>
      </c>
      <c r="E1145" s="232">
        <v>920.55000000002269</v>
      </c>
      <c r="F1145" s="232">
        <v>1043.1499999999739</v>
      </c>
      <c r="G1145" s="232">
        <v>1424.1999999999773</v>
      </c>
      <c r="H1145" s="75"/>
    </row>
    <row r="1146" spans="1:8" x14ac:dyDescent="0.2">
      <c r="A1146" s="76" t="s">
        <v>1543</v>
      </c>
      <c r="B1146" s="61">
        <v>1138</v>
      </c>
      <c r="C1146" s="232">
        <v>534.75999999998567</v>
      </c>
      <c r="D1146" s="232">
        <v>741.59999999998593</v>
      </c>
      <c r="E1146" s="232">
        <v>921.25000000002274</v>
      </c>
      <c r="F1146" s="232">
        <v>1043.9499999999739</v>
      </c>
      <c r="G1146" s="232">
        <v>1425.2999999999772</v>
      </c>
      <c r="H1146" s="75"/>
    </row>
    <row r="1147" spans="1:8" x14ac:dyDescent="0.2">
      <c r="A1147" s="76" t="s">
        <v>1544</v>
      </c>
      <c r="B1147" s="61">
        <v>1139</v>
      </c>
      <c r="C1147" s="232">
        <v>535.15999999998564</v>
      </c>
      <c r="D1147" s="232">
        <v>742.14999999998588</v>
      </c>
      <c r="E1147" s="232">
        <v>921.95000000002278</v>
      </c>
      <c r="F1147" s="232">
        <v>1044.7499999999739</v>
      </c>
      <c r="G1147" s="232">
        <v>1426.3999999999771</v>
      </c>
      <c r="H1147" s="75"/>
    </row>
    <row r="1148" spans="1:8" x14ac:dyDescent="0.2">
      <c r="A1148" s="76" t="s">
        <v>1545</v>
      </c>
      <c r="B1148" s="61">
        <v>1140</v>
      </c>
      <c r="C1148" s="232">
        <v>535.55999999998562</v>
      </c>
      <c r="D1148" s="232">
        <v>742.69999999998583</v>
      </c>
      <c r="E1148" s="232">
        <v>922.65000000002283</v>
      </c>
      <c r="F1148" s="232">
        <v>1045.5499999999738</v>
      </c>
      <c r="G1148" s="232">
        <v>1427.499999999977</v>
      </c>
      <c r="H1148" s="75"/>
    </row>
    <row r="1149" spans="1:8" x14ac:dyDescent="0.2">
      <c r="A1149" s="76" t="s">
        <v>1546</v>
      </c>
      <c r="B1149" s="61">
        <v>1141</v>
      </c>
      <c r="C1149" s="232">
        <v>535.9599999999856</v>
      </c>
      <c r="D1149" s="232">
        <v>743.24999999998579</v>
      </c>
      <c r="E1149" s="232">
        <v>923.35000000002287</v>
      </c>
      <c r="F1149" s="232">
        <v>1046.3499999999738</v>
      </c>
      <c r="G1149" s="232">
        <v>1428.5999999999769</v>
      </c>
      <c r="H1149" s="75"/>
    </row>
    <row r="1150" spans="1:8" x14ac:dyDescent="0.2">
      <c r="A1150" s="76" t="s">
        <v>1547</v>
      </c>
      <c r="B1150" s="61">
        <v>1142</v>
      </c>
      <c r="C1150" s="232">
        <v>536.35999999998558</v>
      </c>
      <c r="D1150" s="232">
        <v>743.79999999998574</v>
      </c>
      <c r="E1150" s="232">
        <v>924.05000000002292</v>
      </c>
      <c r="F1150" s="232">
        <v>1047.1499999999737</v>
      </c>
      <c r="G1150" s="232">
        <v>1429.6999999999769</v>
      </c>
      <c r="H1150" s="75"/>
    </row>
    <row r="1151" spans="1:8" x14ac:dyDescent="0.2">
      <c r="A1151" s="76" t="s">
        <v>1548</v>
      </c>
      <c r="B1151" s="61">
        <v>1143</v>
      </c>
      <c r="C1151" s="232">
        <v>536.75999999998555</v>
      </c>
      <c r="D1151" s="232">
        <v>744.3499999999857</v>
      </c>
      <c r="E1151" s="232">
        <v>924.75000000002296</v>
      </c>
      <c r="F1151" s="232">
        <v>1047.9499999999737</v>
      </c>
      <c r="G1151" s="232">
        <v>1430.7999999999768</v>
      </c>
      <c r="H1151" s="75"/>
    </row>
    <row r="1152" spans="1:8" x14ac:dyDescent="0.2">
      <c r="A1152" s="76" t="s">
        <v>1549</v>
      </c>
      <c r="B1152" s="61">
        <v>1144</v>
      </c>
      <c r="C1152" s="232">
        <v>537.15999999998553</v>
      </c>
      <c r="D1152" s="232">
        <v>744.89999999998565</v>
      </c>
      <c r="E1152" s="232">
        <v>925.45000000002301</v>
      </c>
      <c r="F1152" s="232">
        <v>1048.7499999999736</v>
      </c>
      <c r="G1152" s="232">
        <v>1431.8999999999767</v>
      </c>
      <c r="H1152" s="75"/>
    </row>
    <row r="1153" spans="1:8" x14ac:dyDescent="0.2">
      <c r="A1153" s="76" t="s">
        <v>1550</v>
      </c>
      <c r="B1153" s="61">
        <v>1145</v>
      </c>
      <c r="C1153" s="232">
        <v>537.55999999998551</v>
      </c>
      <c r="D1153" s="232">
        <v>745.44999999998561</v>
      </c>
      <c r="E1153" s="232">
        <v>926.15000000002306</v>
      </c>
      <c r="F1153" s="232">
        <v>1049.5499999999736</v>
      </c>
      <c r="G1153" s="232">
        <v>1432.9999999999766</v>
      </c>
      <c r="H1153" s="75"/>
    </row>
    <row r="1154" spans="1:8" x14ac:dyDescent="0.2">
      <c r="A1154" s="76" t="s">
        <v>1551</v>
      </c>
      <c r="B1154" s="61">
        <v>1146</v>
      </c>
      <c r="C1154" s="232">
        <v>537.95999999998548</v>
      </c>
      <c r="D1154" s="232">
        <v>745.99999999998556</v>
      </c>
      <c r="E1154" s="232">
        <v>926.8500000000231</v>
      </c>
      <c r="F1154" s="232">
        <v>1050.3499999999735</v>
      </c>
      <c r="G1154" s="232">
        <v>1434.0999999999765</v>
      </c>
      <c r="H1154" s="75"/>
    </row>
    <row r="1155" spans="1:8" x14ac:dyDescent="0.2">
      <c r="A1155" s="76" t="s">
        <v>1552</v>
      </c>
      <c r="B1155" s="61">
        <v>1147</v>
      </c>
      <c r="C1155" s="232">
        <v>538.35999999998546</v>
      </c>
      <c r="D1155" s="232">
        <v>746.54999999998552</v>
      </c>
      <c r="E1155" s="232">
        <v>927.55000000002315</v>
      </c>
      <c r="F1155" s="232">
        <v>1051.1499999999735</v>
      </c>
      <c r="G1155" s="232">
        <v>1435.1999999999764</v>
      </c>
      <c r="H1155" s="75"/>
    </row>
    <row r="1156" spans="1:8" x14ac:dyDescent="0.2">
      <c r="A1156" s="76" t="s">
        <v>1553</v>
      </c>
      <c r="B1156" s="61">
        <v>1148</v>
      </c>
      <c r="C1156" s="232">
        <v>538.75999999998544</v>
      </c>
      <c r="D1156" s="232">
        <v>747.09999999998547</v>
      </c>
      <c r="E1156" s="232">
        <v>928.25000000002319</v>
      </c>
      <c r="F1156" s="232">
        <v>1051.9499999999734</v>
      </c>
      <c r="G1156" s="232">
        <v>1436.2999999999763</v>
      </c>
      <c r="H1156" s="75"/>
    </row>
    <row r="1157" spans="1:8" x14ac:dyDescent="0.2">
      <c r="A1157" s="76" t="s">
        <v>1554</v>
      </c>
      <c r="B1157" s="61">
        <v>1149</v>
      </c>
      <c r="C1157" s="232">
        <v>539.15999999998542</v>
      </c>
      <c r="D1157" s="232">
        <v>747.64999999998543</v>
      </c>
      <c r="E1157" s="232">
        <v>928.95000000002324</v>
      </c>
      <c r="F1157" s="232">
        <v>1052.7499999999734</v>
      </c>
      <c r="G1157" s="232">
        <v>1437.3999999999762</v>
      </c>
      <c r="H1157" s="75"/>
    </row>
    <row r="1158" spans="1:8" x14ac:dyDescent="0.2">
      <c r="A1158" s="76" t="s">
        <v>1555</v>
      </c>
      <c r="B1158" s="61">
        <v>1150</v>
      </c>
      <c r="C1158" s="232">
        <v>539.55999999998539</v>
      </c>
      <c r="D1158" s="232">
        <v>748.19999999998538</v>
      </c>
      <c r="E1158" s="232">
        <v>929.65000000002328</v>
      </c>
      <c r="F1158" s="232">
        <v>1053.5499999999734</v>
      </c>
      <c r="G1158" s="232">
        <v>1438.4999999999761</v>
      </c>
      <c r="H1158" s="75"/>
    </row>
    <row r="1159" spans="1:8" x14ac:dyDescent="0.2">
      <c r="A1159" s="76" t="s">
        <v>1556</v>
      </c>
      <c r="B1159" s="61">
        <v>1151</v>
      </c>
      <c r="C1159" s="232">
        <v>539.95999999998537</v>
      </c>
      <c r="D1159" s="232">
        <v>748.74999999998533</v>
      </c>
      <c r="E1159" s="232">
        <v>930.35000000002333</v>
      </c>
      <c r="F1159" s="232">
        <v>1054.3499999999733</v>
      </c>
      <c r="G1159" s="232">
        <v>1439.599999999976</v>
      </c>
      <c r="H1159" s="75"/>
    </row>
    <row r="1160" spans="1:8" x14ac:dyDescent="0.2">
      <c r="A1160" s="76" t="s">
        <v>1557</v>
      </c>
      <c r="B1160" s="61">
        <v>1152</v>
      </c>
      <c r="C1160" s="232">
        <v>540.35999999998535</v>
      </c>
      <c r="D1160" s="232">
        <v>749.29999999998529</v>
      </c>
      <c r="E1160" s="232">
        <v>931.05000000002337</v>
      </c>
      <c r="F1160" s="232">
        <v>1055.1499999999733</v>
      </c>
      <c r="G1160" s="232">
        <v>1440.6999999999759</v>
      </c>
      <c r="H1160" s="75"/>
    </row>
    <row r="1161" spans="1:8" x14ac:dyDescent="0.2">
      <c r="A1161" s="76" t="s">
        <v>1558</v>
      </c>
      <c r="B1161" s="61">
        <v>1153</v>
      </c>
      <c r="C1161" s="232">
        <v>540.75999999998533</v>
      </c>
      <c r="D1161" s="232">
        <v>749.84999999998524</v>
      </c>
      <c r="E1161" s="232">
        <v>931.75000000002342</v>
      </c>
      <c r="F1161" s="232">
        <v>1055.9499999999732</v>
      </c>
      <c r="G1161" s="232">
        <v>1441.7999999999759</v>
      </c>
      <c r="H1161" s="75"/>
    </row>
    <row r="1162" spans="1:8" x14ac:dyDescent="0.2">
      <c r="A1162" s="76" t="s">
        <v>1559</v>
      </c>
      <c r="B1162" s="61">
        <v>1154</v>
      </c>
      <c r="C1162" s="232">
        <v>541.1599999999853</v>
      </c>
      <c r="D1162" s="232">
        <v>750.3999999999852</v>
      </c>
      <c r="E1162" s="232">
        <v>932.45000000002346</v>
      </c>
      <c r="F1162" s="232">
        <v>1056.7499999999732</v>
      </c>
      <c r="G1162" s="232">
        <v>1442.8999999999758</v>
      </c>
      <c r="H1162" s="75"/>
    </row>
    <row r="1163" spans="1:8" x14ac:dyDescent="0.2">
      <c r="A1163" s="76" t="s">
        <v>1560</v>
      </c>
      <c r="B1163" s="61">
        <v>1155</v>
      </c>
      <c r="C1163" s="232">
        <v>541.55999999998528</v>
      </c>
      <c r="D1163" s="232">
        <v>750.94999999998515</v>
      </c>
      <c r="E1163" s="232">
        <v>933.15000000002351</v>
      </c>
      <c r="F1163" s="232">
        <v>1057.5499999999731</v>
      </c>
      <c r="G1163" s="232">
        <v>1443.9999999999757</v>
      </c>
      <c r="H1163" s="75"/>
    </row>
    <row r="1164" spans="1:8" x14ac:dyDescent="0.2">
      <c r="A1164" s="76" t="s">
        <v>1561</v>
      </c>
      <c r="B1164" s="61">
        <v>1156</v>
      </c>
      <c r="C1164" s="232">
        <v>541.95999999998526</v>
      </c>
      <c r="D1164" s="232">
        <v>751.49999999998511</v>
      </c>
      <c r="E1164" s="232">
        <v>933.85000000002356</v>
      </c>
      <c r="F1164" s="232">
        <v>1058.3499999999731</v>
      </c>
      <c r="G1164" s="232">
        <v>1445.0999999999756</v>
      </c>
      <c r="H1164" s="75"/>
    </row>
    <row r="1165" spans="1:8" x14ac:dyDescent="0.2">
      <c r="A1165" s="76" t="s">
        <v>1562</v>
      </c>
      <c r="B1165" s="61">
        <v>1157</v>
      </c>
      <c r="C1165" s="232">
        <v>542.35999999998523</v>
      </c>
      <c r="D1165" s="232">
        <v>752.04999999998506</v>
      </c>
      <c r="E1165" s="232">
        <v>934.5500000000236</v>
      </c>
      <c r="F1165" s="232">
        <v>1059.149999999973</v>
      </c>
      <c r="G1165" s="232">
        <v>1446.1999999999755</v>
      </c>
      <c r="H1165" s="75"/>
    </row>
    <row r="1166" spans="1:8" x14ac:dyDescent="0.2">
      <c r="A1166" s="76" t="s">
        <v>1563</v>
      </c>
      <c r="B1166" s="61">
        <v>1158</v>
      </c>
      <c r="C1166" s="232">
        <v>542.75999999998521</v>
      </c>
      <c r="D1166" s="232">
        <v>752.59999999998502</v>
      </c>
      <c r="E1166" s="232">
        <v>935.25000000002365</v>
      </c>
      <c r="F1166" s="232">
        <v>1059.949999999973</v>
      </c>
      <c r="G1166" s="232">
        <v>1447.2999999999754</v>
      </c>
      <c r="H1166" s="75"/>
    </row>
    <row r="1167" spans="1:8" x14ac:dyDescent="0.2">
      <c r="A1167" s="76" t="s">
        <v>1564</v>
      </c>
      <c r="B1167" s="61">
        <v>1159</v>
      </c>
      <c r="C1167" s="232">
        <v>543.15999999998519</v>
      </c>
      <c r="D1167" s="232">
        <v>753.14999999998497</v>
      </c>
      <c r="E1167" s="232">
        <v>935.95000000002369</v>
      </c>
      <c r="F1167" s="232">
        <v>1060.7499999999729</v>
      </c>
      <c r="G1167" s="232">
        <v>1448.3999999999753</v>
      </c>
      <c r="H1167" s="75"/>
    </row>
    <row r="1168" spans="1:8" x14ac:dyDescent="0.2">
      <c r="A1168" s="76" t="s">
        <v>1565</v>
      </c>
      <c r="B1168" s="61">
        <v>1160</v>
      </c>
      <c r="C1168" s="232">
        <v>543.55999999998517</v>
      </c>
      <c r="D1168" s="232">
        <v>753.69999999998493</v>
      </c>
      <c r="E1168" s="232">
        <v>936.65000000002374</v>
      </c>
      <c r="F1168" s="232">
        <v>1061.5499999999729</v>
      </c>
      <c r="G1168" s="232">
        <v>1449.4999999999752</v>
      </c>
      <c r="H1168" s="75"/>
    </row>
    <row r="1169" spans="1:8" x14ac:dyDescent="0.2">
      <c r="A1169" s="76" t="s">
        <v>1566</v>
      </c>
      <c r="B1169" s="61">
        <v>1161</v>
      </c>
      <c r="C1169" s="232">
        <v>543.95999999998514</v>
      </c>
      <c r="D1169" s="232">
        <v>754.24999999998488</v>
      </c>
      <c r="E1169" s="232">
        <v>937.35000000002378</v>
      </c>
      <c r="F1169" s="232">
        <v>1062.3499999999729</v>
      </c>
      <c r="G1169" s="232">
        <v>1450.5999999999751</v>
      </c>
      <c r="H1169" s="75"/>
    </row>
    <row r="1170" spans="1:8" x14ac:dyDescent="0.2">
      <c r="A1170" s="76" t="s">
        <v>1567</v>
      </c>
      <c r="B1170" s="61">
        <v>1162</v>
      </c>
      <c r="C1170" s="232">
        <v>544.35999999998512</v>
      </c>
      <c r="D1170" s="232">
        <v>754.79999999998483</v>
      </c>
      <c r="E1170" s="232">
        <v>938.05000000002383</v>
      </c>
      <c r="F1170" s="232">
        <v>1063.1499999999728</v>
      </c>
      <c r="G1170" s="232">
        <v>1451.699999999975</v>
      </c>
      <c r="H1170" s="75"/>
    </row>
    <row r="1171" spans="1:8" x14ac:dyDescent="0.2">
      <c r="A1171" s="76" t="s">
        <v>1568</v>
      </c>
      <c r="B1171" s="61">
        <v>1163</v>
      </c>
      <c r="C1171" s="232">
        <v>544.7599999999851</v>
      </c>
      <c r="D1171" s="232">
        <v>755.34999999998479</v>
      </c>
      <c r="E1171" s="232">
        <v>938.75000000002387</v>
      </c>
      <c r="F1171" s="232">
        <v>1063.9499999999728</v>
      </c>
      <c r="G1171" s="232">
        <v>1452.7999999999749</v>
      </c>
      <c r="H1171" s="75"/>
    </row>
    <row r="1172" spans="1:8" x14ac:dyDescent="0.2">
      <c r="A1172" s="76" t="s">
        <v>1569</v>
      </c>
      <c r="B1172" s="61">
        <v>1164</v>
      </c>
      <c r="C1172" s="232">
        <v>545.15999999998508</v>
      </c>
      <c r="D1172" s="232">
        <v>755.89999999998474</v>
      </c>
      <c r="E1172" s="232">
        <v>939.45000000002392</v>
      </c>
      <c r="F1172" s="232">
        <v>1064.7499999999727</v>
      </c>
      <c r="G1172" s="232">
        <v>1453.8999999999749</v>
      </c>
      <c r="H1172" s="75"/>
    </row>
    <row r="1173" spans="1:8" x14ac:dyDescent="0.2">
      <c r="A1173" s="76" t="s">
        <v>1570</v>
      </c>
      <c r="B1173" s="61">
        <v>1165</v>
      </c>
      <c r="C1173" s="232">
        <v>545.55999999998505</v>
      </c>
      <c r="D1173" s="232">
        <v>756.4499999999847</v>
      </c>
      <c r="E1173" s="232">
        <v>940.15000000002397</v>
      </c>
      <c r="F1173" s="232">
        <v>1065.5499999999727</v>
      </c>
      <c r="G1173" s="232">
        <v>1454.9999999999748</v>
      </c>
      <c r="H1173" s="75"/>
    </row>
    <row r="1174" spans="1:8" x14ac:dyDescent="0.2">
      <c r="A1174" s="76" t="s">
        <v>1571</v>
      </c>
      <c r="B1174" s="61">
        <v>1166</v>
      </c>
      <c r="C1174" s="232">
        <v>545.95999999998503</v>
      </c>
      <c r="D1174" s="232">
        <v>756.99999999998465</v>
      </c>
      <c r="E1174" s="232">
        <v>940.85000000002401</v>
      </c>
      <c r="F1174" s="232">
        <v>1066.3499999999726</v>
      </c>
      <c r="G1174" s="232">
        <v>1456.0999999999747</v>
      </c>
      <c r="H1174" s="75"/>
    </row>
    <row r="1175" spans="1:8" x14ac:dyDescent="0.2">
      <c r="A1175" s="76" t="s">
        <v>1572</v>
      </c>
      <c r="B1175" s="61">
        <v>1167</v>
      </c>
      <c r="C1175" s="232">
        <v>546.35999999998501</v>
      </c>
      <c r="D1175" s="232">
        <v>757.54999999998461</v>
      </c>
      <c r="E1175" s="232">
        <v>941.55000000002406</v>
      </c>
      <c r="F1175" s="232">
        <v>1067.1499999999726</v>
      </c>
      <c r="G1175" s="232">
        <v>1457.1999999999746</v>
      </c>
      <c r="H1175" s="75"/>
    </row>
    <row r="1176" spans="1:8" x14ac:dyDescent="0.2">
      <c r="A1176" s="76" t="s">
        <v>1573</v>
      </c>
      <c r="B1176" s="61">
        <v>1168</v>
      </c>
      <c r="C1176" s="232">
        <v>546.75999999998498</v>
      </c>
      <c r="D1176" s="232">
        <v>758.09999999998456</v>
      </c>
      <c r="E1176" s="232">
        <v>942.2500000000241</v>
      </c>
      <c r="F1176" s="232">
        <v>1067.9499999999725</v>
      </c>
      <c r="G1176" s="232">
        <v>1458.2999999999745</v>
      </c>
      <c r="H1176" s="75"/>
    </row>
    <row r="1177" spans="1:8" x14ac:dyDescent="0.2">
      <c r="A1177" s="76" t="s">
        <v>1574</v>
      </c>
      <c r="B1177" s="61">
        <v>1169</v>
      </c>
      <c r="C1177" s="232">
        <v>547.15999999998496</v>
      </c>
      <c r="D1177" s="232">
        <v>758.64999999998452</v>
      </c>
      <c r="E1177" s="232">
        <v>942.95000000002415</v>
      </c>
      <c r="F1177" s="232">
        <v>1068.7499999999725</v>
      </c>
      <c r="G1177" s="232">
        <v>1459.3999999999744</v>
      </c>
      <c r="H1177" s="75"/>
    </row>
    <row r="1178" spans="1:8" x14ac:dyDescent="0.2">
      <c r="A1178" s="76" t="s">
        <v>1575</v>
      </c>
      <c r="B1178" s="61">
        <v>1170</v>
      </c>
      <c r="C1178" s="232">
        <v>547.55999999998494</v>
      </c>
      <c r="D1178" s="232">
        <v>759.19999999998447</v>
      </c>
      <c r="E1178" s="232">
        <v>943.65000000002419</v>
      </c>
      <c r="F1178" s="232">
        <v>1069.5499999999724</v>
      </c>
      <c r="G1178" s="232">
        <v>1460.4999999999743</v>
      </c>
      <c r="H1178" s="75"/>
    </row>
    <row r="1179" spans="1:8" x14ac:dyDescent="0.2">
      <c r="A1179" s="76" t="s">
        <v>1576</v>
      </c>
      <c r="B1179" s="61">
        <v>1171</v>
      </c>
      <c r="C1179" s="232">
        <v>547.95999999998492</v>
      </c>
      <c r="D1179" s="232">
        <v>759.74999999998442</v>
      </c>
      <c r="E1179" s="232">
        <v>944.35000000002424</v>
      </c>
      <c r="F1179" s="232">
        <v>1070.3499999999724</v>
      </c>
      <c r="G1179" s="232">
        <v>1461.5999999999742</v>
      </c>
      <c r="H1179" s="75"/>
    </row>
    <row r="1180" spans="1:8" x14ac:dyDescent="0.2">
      <c r="A1180" s="76" t="s">
        <v>1577</v>
      </c>
      <c r="B1180" s="61">
        <v>1172</v>
      </c>
      <c r="C1180" s="232">
        <v>548.35999999998489</v>
      </c>
      <c r="D1180" s="232">
        <v>760.29999999998438</v>
      </c>
      <c r="E1180" s="232">
        <v>945.05000000002428</v>
      </c>
      <c r="F1180" s="232">
        <v>1071.1499999999724</v>
      </c>
      <c r="G1180" s="232">
        <v>1462.6999999999741</v>
      </c>
      <c r="H1180" s="75"/>
    </row>
    <row r="1181" spans="1:8" x14ac:dyDescent="0.2">
      <c r="A1181" s="76" t="s">
        <v>1578</v>
      </c>
      <c r="B1181" s="61">
        <v>1173</v>
      </c>
      <c r="C1181" s="232">
        <v>548.75999999998487</v>
      </c>
      <c r="D1181" s="232">
        <v>760.84999999998433</v>
      </c>
      <c r="E1181" s="232">
        <v>945.75000000002433</v>
      </c>
      <c r="F1181" s="232">
        <v>1071.9499999999723</v>
      </c>
      <c r="G1181" s="232">
        <v>1463.799999999974</v>
      </c>
      <c r="H1181" s="75"/>
    </row>
    <row r="1182" spans="1:8" x14ac:dyDescent="0.2">
      <c r="A1182" s="76" t="s">
        <v>1579</v>
      </c>
      <c r="B1182" s="61">
        <v>1174</v>
      </c>
      <c r="C1182" s="232">
        <v>549.15999999998485</v>
      </c>
      <c r="D1182" s="232">
        <v>761.39999999998429</v>
      </c>
      <c r="E1182" s="232">
        <v>946.45000000002437</v>
      </c>
      <c r="F1182" s="232">
        <v>1072.7499999999723</v>
      </c>
      <c r="G1182" s="232">
        <v>1464.8999999999739</v>
      </c>
      <c r="H1182" s="75"/>
    </row>
    <row r="1183" spans="1:8" x14ac:dyDescent="0.2">
      <c r="A1183" s="76" t="s">
        <v>1580</v>
      </c>
      <c r="B1183" s="61">
        <v>1175</v>
      </c>
      <c r="C1183" s="232">
        <v>549.55999999998483</v>
      </c>
      <c r="D1183" s="232">
        <v>761.94999999998424</v>
      </c>
      <c r="E1183" s="232">
        <v>947.15000000002442</v>
      </c>
      <c r="F1183" s="232">
        <v>1073.5499999999722</v>
      </c>
      <c r="G1183" s="232">
        <v>1465.9999999999739</v>
      </c>
      <c r="H1183" s="75"/>
    </row>
    <row r="1184" spans="1:8" x14ac:dyDescent="0.2">
      <c r="A1184" s="76" t="s">
        <v>1581</v>
      </c>
      <c r="B1184" s="61">
        <v>1176</v>
      </c>
      <c r="C1184" s="232">
        <v>549.9599999999848</v>
      </c>
      <c r="D1184" s="232">
        <v>762.4999999999842</v>
      </c>
      <c r="E1184" s="232">
        <v>947.85000000002447</v>
      </c>
      <c r="F1184" s="232">
        <v>1074.3499999999722</v>
      </c>
      <c r="G1184" s="232">
        <v>1467.0999999999738</v>
      </c>
      <c r="H1184" s="75"/>
    </row>
    <row r="1185" spans="1:8" x14ac:dyDescent="0.2">
      <c r="A1185" s="76" t="s">
        <v>1582</v>
      </c>
      <c r="B1185" s="61">
        <v>1177</v>
      </c>
      <c r="C1185" s="232">
        <v>550.35999999998478</v>
      </c>
      <c r="D1185" s="232">
        <v>763.04999999998415</v>
      </c>
      <c r="E1185" s="232">
        <v>948.55000000002451</v>
      </c>
      <c r="F1185" s="232">
        <v>1075.1499999999721</v>
      </c>
      <c r="G1185" s="232">
        <v>1468.1999999999737</v>
      </c>
      <c r="H1185" s="75"/>
    </row>
    <row r="1186" spans="1:8" x14ac:dyDescent="0.2">
      <c r="A1186" s="76" t="s">
        <v>1583</v>
      </c>
      <c r="B1186" s="61">
        <v>1178</v>
      </c>
      <c r="C1186" s="232">
        <v>550.75999999998476</v>
      </c>
      <c r="D1186" s="232">
        <v>763.59999999998411</v>
      </c>
      <c r="E1186" s="232">
        <v>949.25000000002456</v>
      </c>
      <c r="F1186" s="232">
        <v>1075.9499999999721</v>
      </c>
      <c r="G1186" s="232">
        <v>1469.2999999999736</v>
      </c>
      <c r="H1186" s="75"/>
    </row>
    <row r="1187" spans="1:8" x14ac:dyDescent="0.2">
      <c r="A1187" s="76" t="s">
        <v>1584</v>
      </c>
      <c r="B1187" s="61">
        <v>1179</v>
      </c>
      <c r="C1187" s="232">
        <v>551.15999999998473</v>
      </c>
      <c r="D1187" s="232">
        <v>764.14999999998406</v>
      </c>
      <c r="E1187" s="232">
        <v>949.9500000000246</v>
      </c>
      <c r="F1187" s="232">
        <v>1076.749999999972</v>
      </c>
      <c r="G1187" s="232">
        <v>1470.3999999999735</v>
      </c>
      <c r="H1187" s="75"/>
    </row>
    <row r="1188" spans="1:8" x14ac:dyDescent="0.2">
      <c r="A1188" s="76" t="s">
        <v>1585</v>
      </c>
      <c r="B1188" s="61">
        <v>1180</v>
      </c>
      <c r="C1188" s="232">
        <v>551.55999999998471</v>
      </c>
      <c r="D1188" s="232">
        <v>764.69999999998402</v>
      </c>
      <c r="E1188" s="232">
        <v>950.65000000002465</v>
      </c>
      <c r="F1188" s="232">
        <v>1077.549999999972</v>
      </c>
      <c r="G1188" s="232">
        <v>1471.4999999999734</v>
      </c>
      <c r="H1188" s="75"/>
    </row>
    <row r="1189" spans="1:8" x14ac:dyDescent="0.2">
      <c r="A1189" s="76" t="s">
        <v>1586</v>
      </c>
      <c r="B1189" s="61">
        <v>1181</v>
      </c>
      <c r="C1189" s="232">
        <v>551.95999999998469</v>
      </c>
      <c r="D1189" s="232">
        <v>765.24999999998397</v>
      </c>
      <c r="E1189" s="232">
        <v>951.35000000002469</v>
      </c>
      <c r="F1189" s="232">
        <v>1078.3499999999719</v>
      </c>
      <c r="G1189" s="232">
        <v>1472.5999999999733</v>
      </c>
      <c r="H1189" s="75"/>
    </row>
    <row r="1190" spans="1:8" x14ac:dyDescent="0.2">
      <c r="A1190" s="76" t="s">
        <v>1587</v>
      </c>
      <c r="B1190" s="61">
        <v>1182</v>
      </c>
      <c r="C1190" s="232">
        <v>552.35999999998467</v>
      </c>
      <c r="D1190" s="232">
        <v>765.79999999998392</v>
      </c>
      <c r="E1190" s="232">
        <v>952.05000000002474</v>
      </c>
      <c r="F1190" s="232">
        <v>1079.1499999999719</v>
      </c>
      <c r="G1190" s="232">
        <v>1473.6999999999732</v>
      </c>
      <c r="H1190" s="75"/>
    </row>
    <row r="1191" spans="1:8" x14ac:dyDescent="0.2">
      <c r="A1191" s="76" t="s">
        <v>1588</v>
      </c>
      <c r="B1191" s="61">
        <v>1183</v>
      </c>
      <c r="C1191" s="232">
        <v>552.75999999998464</v>
      </c>
      <c r="D1191" s="232">
        <v>766.34999999998388</v>
      </c>
      <c r="E1191" s="232">
        <v>952.75000000002478</v>
      </c>
      <c r="F1191" s="232">
        <v>1079.9499999999719</v>
      </c>
      <c r="G1191" s="232">
        <v>1474.7999999999731</v>
      </c>
      <c r="H1191" s="75"/>
    </row>
    <row r="1192" spans="1:8" x14ac:dyDescent="0.2">
      <c r="A1192" s="76" t="s">
        <v>1589</v>
      </c>
      <c r="B1192" s="61">
        <v>1184</v>
      </c>
      <c r="C1192" s="232">
        <v>553.15999999998462</v>
      </c>
      <c r="D1192" s="232">
        <v>766.89999999998383</v>
      </c>
      <c r="E1192" s="232">
        <v>953.45000000002483</v>
      </c>
      <c r="F1192" s="232">
        <v>1080.7499999999718</v>
      </c>
      <c r="G1192" s="232">
        <v>1475.899999999973</v>
      </c>
      <c r="H1192" s="75"/>
    </row>
    <row r="1193" spans="1:8" x14ac:dyDescent="0.2">
      <c r="A1193" s="76" t="s">
        <v>1590</v>
      </c>
      <c r="B1193" s="61">
        <v>1185</v>
      </c>
      <c r="C1193" s="232">
        <v>553.5599999999846</v>
      </c>
      <c r="D1193" s="232">
        <v>767.44999999998379</v>
      </c>
      <c r="E1193" s="232">
        <v>954.15000000002487</v>
      </c>
      <c r="F1193" s="232">
        <v>1081.5499999999718</v>
      </c>
      <c r="G1193" s="232">
        <v>1476.9999999999729</v>
      </c>
      <c r="H1193" s="75"/>
    </row>
    <row r="1194" spans="1:8" x14ac:dyDescent="0.2">
      <c r="A1194" s="76" t="s">
        <v>1591</v>
      </c>
      <c r="B1194" s="61">
        <v>1186</v>
      </c>
      <c r="C1194" s="232">
        <v>553.95999999998457</v>
      </c>
      <c r="D1194" s="232">
        <v>767.99999999998374</v>
      </c>
      <c r="E1194" s="232">
        <v>954.85000000002492</v>
      </c>
      <c r="F1194" s="232">
        <v>1082.3499999999717</v>
      </c>
      <c r="G1194" s="232">
        <v>1478.0999999999729</v>
      </c>
      <c r="H1194" s="75"/>
    </row>
    <row r="1195" spans="1:8" x14ac:dyDescent="0.2">
      <c r="A1195" s="76" t="s">
        <v>1592</v>
      </c>
      <c r="B1195" s="61">
        <v>1187</v>
      </c>
      <c r="C1195" s="232">
        <v>554.35999999998455</v>
      </c>
      <c r="D1195" s="232">
        <v>768.5499999999837</v>
      </c>
      <c r="E1195" s="232">
        <v>955.55000000002497</v>
      </c>
      <c r="F1195" s="232">
        <v>1083.1499999999717</v>
      </c>
      <c r="G1195" s="232">
        <v>1479.1999999999728</v>
      </c>
      <c r="H1195" s="75"/>
    </row>
    <row r="1196" spans="1:8" x14ac:dyDescent="0.2">
      <c r="A1196" s="76" t="s">
        <v>1593</v>
      </c>
      <c r="B1196" s="61">
        <v>1188</v>
      </c>
      <c r="C1196" s="232">
        <v>554.75999999998453</v>
      </c>
      <c r="D1196" s="232">
        <v>769.09999999998365</v>
      </c>
      <c r="E1196" s="232">
        <v>956.25000000002501</v>
      </c>
      <c r="F1196" s="232">
        <v>1083.9499999999716</v>
      </c>
      <c r="G1196" s="232">
        <v>1480.2999999999727</v>
      </c>
      <c r="H1196" s="75"/>
    </row>
    <row r="1197" spans="1:8" x14ac:dyDescent="0.2">
      <c r="A1197" s="76" t="s">
        <v>1594</v>
      </c>
      <c r="B1197" s="61">
        <v>1189</v>
      </c>
      <c r="C1197" s="232">
        <v>555.15999999998451</v>
      </c>
      <c r="D1197" s="232">
        <v>769.64999999998361</v>
      </c>
      <c r="E1197" s="232">
        <v>956.95000000002506</v>
      </c>
      <c r="F1197" s="232">
        <v>1084.7499999999716</v>
      </c>
      <c r="G1197" s="232">
        <v>1481.3999999999726</v>
      </c>
      <c r="H1197" s="75"/>
    </row>
    <row r="1198" spans="1:8" x14ac:dyDescent="0.2">
      <c r="A1198" s="76" t="s">
        <v>1595</v>
      </c>
      <c r="B1198" s="61">
        <v>1190</v>
      </c>
      <c r="C1198" s="232">
        <v>555.55999999998448</v>
      </c>
      <c r="D1198" s="232">
        <v>770.19999999998356</v>
      </c>
      <c r="E1198" s="232">
        <v>957.6500000000251</v>
      </c>
      <c r="F1198" s="232">
        <v>1085.5499999999715</v>
      </c>
      <c r="G1198" s="232">
        <v>1482.4999999999725</v>
      </c>
      <c r="H1198" s="75"/>
    </row>
    <row r="1199" spans="1:8" x14ac:dyDescent="0.2">
      <c r="A1199" s="76" t="s">
        <v>1596</v>
      </c>
      <c r="B1199" s="61">
        <v>1191</v>
      </c>
      <c r="C1199" s="232">
        <v>555.95999999998446</v>
      </c>
      <c r="D1199" s="232">
        <v>770.74999999998352</v>
      </c>
      <c r="E1199" s="232">
        <v>958.35000000002515</v>
      </c>
      <c r="F1199" s="232">
        <v>1086.3499999999715</v>
      </c>
      <c r="G1199" s="232">
        <v>1483.5999999999724</v>
      </c>
      <c r="H1199" s="75"/>
    </row>
    <row r="1200" spans="1:8" x14ac:dyDescent="0.2">
      <c r="A1200" s="76" t="s">
        <v>1597</v>
      </c>
      <c r="B1200" s="61">
        <v>1192</v>
      </c>
      <c r="C1200" s="232">
        <v>556.35999999998444</v>
      </c>
      <c r="D1200" s="232">
        <v>771.29999999998347</v>
      </c>
      <c r="E1200" s="232">
        <v>959.05000000002519</v>
      </c>
      <c r="F1200" s="232">
        <v>1087.1499999999714</v>
      </c>
      <c r="G1200" s="232">
        <v>1484.6999999999723</v>
      </c>
      <c r="H1200" s="75"/>
    </row>
    <row r="1201" spans="1:8" x14ac:dyDescent="0.2">
      <c r="A1201" s="76" t="s">
        <v>1598</v>
      </c>
      <c r="B1201" s="61">
        <v>1193</v>
      </c>
      <c r="C1201" s="232">
        <v>556.75999999998442</v>
      </c>
      <c r="D1201" s="232">
        <v>771.84999999998342</v>
      </c>
      <c r="E1201" s="232">
        <v>959.75000000002524</v>
      </c>
      <c r="F1201" s="232">
        <v>1087.9499999999714</v>
      </c>
      <c r="G1201" s="232">
        <v>1485.7999999999722</v>
      </c>
      <c r="H1201" s="75"/>
    </row>
    <row r="1202" spans="1:8" x14ac:dyDescent="0.2">
      <c r="A1202" s="76" t="s">
        <v>1599</v>
      </c>
      <c r="B1202" s="61">
        <v>1194</v>
      </c>
      <c r="C1202" s="232">
        <v>557.15999999998439</v>
      </c>
      <c r="D1202" s="232">
        <v>772.39999999998338</v>
      </c>
      <c r="E1202" s="232">
        <v>960.45000000002528</v>
      </c>
      <c r="F1202" s="232">
        <v>1088.7499999999714</v>
      </c>
      <c r="G1202" s="232">
        <v>1486.8999999999721</v>
      </c>
      <c r="H1202" s="75"/>
    </row>
    <row r="1203" spans="1:8" x14ac:dyDescent="0.2">
      <c r="A1203" s="76" t="s">
        <v>1600</v>
      </c>
      <c r="B1203" s="61">
        <v>1195</v>
      </c>
      <c r="C1203" s="232">
        <v>557.55999999998437</v>
      </c>
      <c r="D1203" s="232">
        <v>772.94999999998333</v>
      </c>
      <c r="E1203" s="232">
        <v>961.15000000002533</v>
      </c>
      <c r="F1203" s="232">
        <v>1089.5499999999713</v>
      </c>
      <c r="G1203" s="232">
        <v>1487.999999999972</v>
      </c>
      <c r="H1203" s="75"/>
    </row>
    <row r="1204" spans="1:8" x14ac:dyDescent="0.2">
      <c r="A1204" s="76" t="s">
        <v>1601</v>
      </c>
      <c r="B1204" s="61">
        <v>1196</v>
      </c>
      <c r="C1204" s="232">
        <v>557.95999999998435</v>
      </c>
      <c r="D1204" s="232">
        <v>773.49999999998329</v>
      </c>
      <c r="E1204" s="232">
        <v>961.85000000002537</v>
      </c>
      <c r="F1204" s="232">
        <v>1090.3499999999713</v>
      </c>
      <c r="G1204" s="232">
        <v>1489.0999999999719</v>
      </c>
      <c r="H1204" s="75"/>
    </row>
    <row r="1205" spans="1:8" x14ac:dyDescent="0.2">
      <c r="A1205" s="76" t="s">
        <v>1602</v>
      </c>
      <c r="B1205" s="61">
        <v>1197</v>
      </c>
      <c r="C1205" s="232">
        <v>558.35999999998432</v>
      </c>
      <c r="D1205" s="232">
        <v>774.04999999998324</v>
      </c>
      <c r="E1205" s="232">
        <v>962.55000000002542</v>
      </c>
      <c r="F1205" s="232">
        <v>1091.1499999999712</v>
      </c>
      <c r="G1205" s="232">
        <v>1490.1999999999719</v>
      </c>
      <c r="H1205" s="75"/>
    </row>
    <row r="1206" spans="1:8" x14ac:dyDescent="0.2">
      <c r="A1206" s="76" t="s">
        <v>1603</v>
      </c>
      <c r="B1206" s="61">
        <v>1198</v>
      </c>
      <c r="C1206" s="232">
        <v>558.7599999999843</v>
      </c>
      <c r="D1206" s="232">
        <v>774.5999999999832</v>
      </c>
      <c r="E1206" s="232">
        <v>963.25000000002547</v>
      </c>
      <c r="F1206" s="232">
        <v>1091.9499999999712</v>
      </c>
      <c r="G1206" s="232">
        <v>1491.2999999999718</v>
      </c>
      <c r="H1206" s="75"/>
    </row>
    <row r="1207" spans="1:8" x14ac:dyDescent="0.2">
      <c r="A1207" s="76" t="s">
        <v>1604</v>
      </c>
      <c r="B1207" s="61">
        <v>1199</v>
      </c>
      <c r="C1207" s="232">
        <v>559.15999999998428</v>
      </c>
      <c r="D1207" s="232">
        <v>775.14999999998315</v>
      </c>
      <c r="E1207" s="232">
        <v>963.95000000002551</v>
      </c>
      <c r="F1207" s="232">
        <v>1092.7499999999711</v>
      </c>
      <c r="G1207" s="232">
        <v>1492.3999999999717</v>
      </c>
      <c r="H1207" s="75"/>
    </row>
    <row r="1208" spans="1:8" x14ac:dyDescent="0.2">
      <c r="A1208" s="76" t="s">
        <v>1605</v>
      </c>
      <c r="B1208" s="61">
        <v>1200</v>
      </c>
      <c r="C1208" s="232">
        <v>559.55999999998426</v>
      </c>
      <c r="D1208" s="232">
        <v>775.69999999998311</v>
      </c>
      <c r="E1208" s="232">
        <v>964.65000000002556</v>
      </c>
      <c r="F1208" s="232">
        <v>1093.5499999999711</v>
      </c>
      <c r="G1208" s="232">
        <v>1493.4999999999716</v>
      </c>
      <c r="H1208" s="75"/>
    </row>
    <row r="1209" spans="1:8" x14ac:dyDescent="0.2">
      <c r="A1209" s="76" t="s">
        <v>1606</v>
      </c>
      <c r="B1209" s="61">
        <v>1201</v>
      </c>
      <c r="C1209" s="232">
        <v>559.95999999998423</v>
      </c>
      <c r="D1209" s="232">
        <v>776.24999999998306</v>
      </c>
      <c r="E1209" s="232">
        <v>965.3500000000256</v>
      </c>
      <c r="F1209" s="232">
        <v>1094.349999999971</v>
      </c>
      <c r="G1209" s="232">
        <v>1494.5999999999715</v>
      </c>
      <c r="H1209" s="75"/>
    </row>
    <row r="1210" spans="1:8" x14ac:dyDescent="0.2">
      <c r="A1210" s="76" t="s">
        <v>1607</v>
      </c>
      <c r="B1210" s="61">
        <v>1202</v>
      </c>
      <c r="C1210" s="232">
        <v>560.35999999998421</v>
      </c>
      <c r="D1210" s="232">
        <v>776.79999999998302</v>
      </c>
      <c r="E1210" s="232">
        <v>966.05000000002565</v>
      </c>
      <c r="F1210" s="232">
        <v>1095.149999999971</v>
      </c>
      <c r="G1210" s="232">
        <v>1495.6999999999714</v>
      </c>
      <c r="H1210" s="75"/>
    </row>
    <row r="1211" spans="1:8" x14ac:dyDescent="0.2">
      <c r="A1211" s="76" t="s">
        <v>1608</v>
      </c>
      <c r="B1211" s="61">
        <v>1203</v>
      </c>
      <c r="C1211" s="232">
        <v>560.75999999998419</v>
      </c>
      <c r="D1211" s="232">
        <v>777.34999999998297</v>
      </c>
      <c r="E1211" s="232">
        <v>966.75000000002569</v>
      </c>
      <c r="F1211" s="232">
        <v>1095.9499999999709</v>
      </c>
      <c r="G1211" s="232">
        <v>1496.7999999999713</v>
      </c>
      <c r="H1211" s="75"/>
    </row>
    <row r="1212" spans="1:8" x14ac:dyDescent="0.2">
      <c r="A1212" s="76" t="s">
        <v>1609</v>
      </c>
      <c r="B1212" s="61">
        <v>1204</v>
      </c>
      <c r="C1212" s="232">
        <v>561.15999999998417</v>
      </c>
      <c r="D1212" s="232">
        <v>777.89999999998292</v>
      </c>
      <c r="E1212" s="232">
        <v>967.45000000002574</v>
      </c>
      <c r="F1212" s="232">
        <v>1096.7499999999709</v>
      </c>
      <c r="G1212" s="232">
        <v>1497.8999999999712</v>
      </c>
      <c r="H1212" s="75"/>
    </row>
    <row r="1213" spans="1:8" x14ac:dyDescent="0.2">
      <c r="A1213" s="76" t="s">
        <v>1610</v>
      </c>
      <c r="B1213" s="61">
        <v>1205</v>
      </c>
      <c r="C1213" s="232">
        <v>561.55999999998414</v>
      </c>
      <c r="D1213" s="232">
        <v>778.44999999998288</v>
      </c>
      <c r="E1213" s="232">
        <v>968.15000000002578</v>
      </c>
      <c r="F1213" s="232">
        <v>1097.5499999999709</v>
      </c>
      <c r="G1213" s="232">
        <v>1498.9999999999711</v>
      </c>
      <c r="H1213" s="75"/>
    </row>
    <row r="1214" spans="1:8" x14ac:dyDescent="0.2">
      <c r="A1214" s="76" t="s">
        <v>1611</v>
      </c>
      <c r="B1214" s="61">
        <v>1206</v>
      </c>
      <c r="C1214" s="232">
        <v>561.95999999998412</v>
      </c>
      <c r="D1214" s="232">
        <v>778.99999999998283</v>
      </c>
      <c r="E1214" s="232">
        <v>968.85000000002583</v>
      </c>
      <c r="F1214" s="232">
        <v>1098.3499999999708</v>
      </c>
      <c r="G1214" s="232">
        <v>1500.099999999971</v>
      </c>
      <c r="H1214" s="75"/>
    </row>
    <row r="1215" spans="1:8" x14ac:dyDescent="0.2">
      <c r="A1215" s="76" t="s">
        <v>1612</v>
      </c>
      <c r="B1215" s="61">
        <v>1207</v>
      </c>
      <c r="C1215" s="232">
        <v>562.3599999999841</v>
      </c>
      <c r="D1215" s="232">
        <v>779.54999999998279</v>
      </c>
      <c r="E1215" s="232">
        <v>969.55000000002588</v>
      </c>
      <c r="F1215" s="232">
        <v>1099.1499999999708</v>
      </c>
      <c r="G1215" s="232">
        <v>1501.1999999999709</v>
      </c>
      <c r="H1215" s="75"/>
    </row>
    <row r="1216" spans="1:8" x14ac:dyDescent="0.2">
      <c r="A1216" s="76" t="s">
        <v>1613</v>
      </c>
      <c r="B1216" s="61">
        <v>1208</v>
      </c>
      <c r="C1216" s="232">
        <v>562.75999999998407</v>
      </c>
      <c r="D1216" s="232">
        <v>780.09999999998274</v>
      </c>
      <c r="E1216" s="232">
        <v>970.25000000002592</v>
      </c>
      <c r="F1216" s="232">
        <v>1099.9499999999707</v>
      </c>
      <c r="G1216" s="232">
        <v>1502.2999999999709</v>
      </c>
      <c r="H1216" s="75"/>
    </row>
    <row r="1217" spans="1:8" x14ac:dyDescent="0.2">
      <c r="A1217" s="76" t="s">
        <v>1614</v>
      </c>
      <c r="B1217" s="61">
        <v>1209</v>
      </c>
      <c r="C1217" s="232">
        <v>563.15999999998405</v>
      </c>
      <c r="D1217" s="232">
        <v>780.6499999999827</v>
      </c>
      <c r="E1217" s="232">
        <v>970.95000000002597</v>
      </c>
      <c r="F1217" s="232">
        <v>1100.7499999999707</v>
      </c>
      <c r="G1217" s="232">
        <v>1503.3999999999708</v>
      </c>
      <c r="H1217" s="75"/>
    </row>
    <row r="1218" spans="1:8" x14ac:dyDescent="0.2">
      <c r="A1218" s="76" t="s">
        <v>1615</v>
      </c>
      <c r="B1218" s="61">
        <v>1210</v>
      </c>
      <c r="C1218" s="232">
        <v>563.55999999998403</v>
      </c>
      <c r="D1218" s="232">
        <v>781.19999999998265</v>
      </c>
      <c r="E1218" s="232">
        <v>971.65000000002601</v>
      </c>
      <c r="F1218" s="232">
        <v>1101.5499999999706</v>
      </c>
      <c r="G1218" s="232">
        <v>1504.4999999999707</v>
      </c>
      <c r="H1218" s="75"/>
    </row>
    <row r="1219" spans="1:8" x14ac:dyDescent="0.2">
      <c r="A1219" s="76" t="s">
        <v>1616</v>
      </c>
      <c r="B1219" s="61">
        <v>1211</v>
      </c>
      <c r="C1219" s="232">
        <v>563.95999999998401</v>
      </c>
      <c r="D1219" s="232">
        <v>781.74999999998261</v>
      </c>
      <c r="E1219" s="232">
        <v>972.35000000002606</v>
      </c>
      <c r="F1219" s="232">
        <v>1102.3499999999706</v>
      </c>
      <c r="G1219" s="232">
        <v>1505.5999999999706</v>
      </c>
      <c r="H1219" s="75"/>
    </row>
    <row r="1220" spans="1:8" x14ac:dyDescent="0.2">
      <c r="A1220" s="76" t="s">
        <v>1617</v>
      </c>
      <c r="B1220" s="61">
        <v>1212</v>
      </c>
      <c r="C1220" s="232">
        <v>564.35999999998398</v>
      </c>
      <c r="D1220" s="232">
        <v>782.29999999998256</v>
      </c>
      <c r="E1220" s="232">
        <v>973.0500000000261</v>
      </c>
      <c r="F1220" s="232">
        <v>1103.1499999999705</v>
      </c>
      <c r="G1220" s="232">
        <v>1506.6999999999705</v>
      </c>
      <c r="H1220" s="75"/>
    </row>
    <row r="1221" spans="1:8" x14ac:dyDescent="0.2">
      <c r="A1221" s="76" t="s">
        <v>1618</v>
      </c>
      <c r="B1221" s="61">
        <v>1213</v>
      </c>
      <c r="C1221" s="232">
        <v>564.75999999998396</v>
      </c>
      <c r="D1221" s="232">
        <v>782.84999999998251</v>
      </c>
      <c r="E1221" s="232">
        <v>973.75000000002615</v>
      </c>
      <c r="F1221" s="232">
        <v>1103.9499999999705</v>
      </c>
      <c r="G1221" s="232">
        <v>1507.7999999999704</v>
      </c>
      <c r="H1221" s="75"/>
    </row>
    <row r="1222" spans="1:8" x14ac:dyDescent="0.2">
      <c r="A1222" s="76" t="s">
        <v>1619</v>
      </c>
      <c r="B1222" s="61">
        <v>1214</v>
      </c>
      <c r="C1222" s="232">
        <v>565.15999999998394</v>
      </c>
      <c r="D1222" s="232">
        <v>783.39999999998247</v>
      </c>
      <c r="E1222" s="232">
        <v>974.45000000002619</v>
      </c>
      <c r="F1222" s="232">
        <v>1104.7499999999704</v>
      </c>
      <c r="G1222" s="232">
        <v>1508.8999999999703</v>
      </c>
      <c r="H1222" s="75"/>
    </row>
    <row r="1223" spans="1:8" x14ac:dyDescent="0.2">
      <c r="A1223" s="76" t="s">
        <v>1620</v>
      </c>
      <c r="B1223" s="61">
        <v>1215</v>
      </c>
      <c r="C1223" s="232">
        <v>565.55999999998392</v>
      </c>
      <c r="D1223" s="232">
        <v>783.94999999998242</v>
      </c>
      <c r="E1223" s="232">
        <v>975.15000000002624</v>
      </c>
      <c r="F1223" s="232">
        <v>1105.5499999999704</v>
      </c>
      <c r="G1223" s="232">
        <v>1509.9999999999702</v>
      </c>
      <c r="H1223" s="75"/>
    </row>
    <row r="1224" spans="1:8" x14ac:dyDescent="0.2">
      <c r="A1224" s="76" t="s">
        <v>1621</v>
      </c>
      <c r="B1224" s="61">
        <v>1216</v>
      </c>
      <c r="C1224" s="232">
        <v>565.95999999998389</v>
      </c>
      <c r="D1224" s="232">
        <v>784.49999999998238</v>
      </c>
      <c r="E1224" s="232">
        <v>975.85000000002628</v>
      </c>
      <c r="F1224" s="232">
        <v>1106.3499999999704</v>
      </c>
      <c r="G1224" s="232">
        <v>1511.0999999999701</v>
      </c>
      <c r="H1224" s="75"/>
    </row>
    <row r="1225" spans="1:8" x14ac:dyDescent="0.2">
      <c r="A1225" s="76" t="s">
        <v>1622</v>
      </c>
      <c r="B1225" s="61">
        <v>1217</v>
      </c>
      <c r="C1225" s="232">
        <v>566.35999999998387</v>
      </c>
      <c r="D1225" s="232">
        <v>785.04999999998233</v>
      </c>
      <c r="E1225" s="232">
        <v>976.55000000002633</v>
      </c>
      <c r="F1225" s="232">
        <v>1107.1499999999703</v>
      </c>
      <c r="G1225" s="232">
        <v>1512.19999999997</v>
      </c>
      <c r="H1225" s="75"/>
    </row>
    <row r="1226" spans="1:8" x14ac:dyDescent="0.2">
      <c r="A1226" s="76" t="s">
        <v>1623</v>
      </c>
      <c r="B1226" s="61">
        <v>1218</v>
      </c>
      <c r="C1226" s="232">
        <v>566.75999999998385</v>
      </c>
      <c r="D1226" s="232">
        <v>785.59999999998229</v>
      </c>
      <c r="E1226" s="232">
        <v>977.25000000002638</v>
      </c>
      <c r="F1226" s="232">
        <v>1107.9499999999703</v>
      </c>
      <c r="G1226" s="232">
        <v>1513.2999999999699</v>
      </c>
      <c r="H1226" s="75"/>
    </row>
    <row r="1227" spans="1:8" x14ac:dyDescent="0.2">
      <c r="A1227" s="76" t="s">
        <v>1624</v>
      </c>
      <c r="B1227" s="61">
        <v>1219</v>
      </c>
      <c r="C1227" s="232">
        <v>567.15999999998382</v>
      </c>
      <c r="D1227" s="232">
        <v>786.14999999998224</v>
      </c>
      <c r="E1227" s="232">
        <v>977.95000000002642</v>
      </c>
      <c r="F1227" s="232">
        <v>1108.7499999999702</v>
      </c>
      <c r="G1227" s="232">
        <v>1514.3999999999699</v>
      </c>
      <c r="H1227" s="75"/>
    </row>
    <row r="1228" spans="1:8" x14ac:dyDescent="0.2">
      <c r="A1228" s="76" t="s">
        <v>1625</v>
      </c>
      <c r="B1228" s="61">
        <v>1220</v>
      </c>
      <c r="C1228" s="232">
        <v>567.5599999999838</v>
      </c>
      <c r="D1228" s="232">
        <v>786.6999999999822</v>
      </c>
      <c r="E1228" s="232">
        <v>978.65000000002647</v>
      </c>
      <c r="F1228" s="232">
        <v>1109.5499999999702</v>
      </c>
      <c r="G1228" s="232">
        <v>1515.4999999999698</v>
      </c>
      <c r="H1228" s="75"/>
    </row>
    <row r="1229" spans="1:8" x14ac:dyDescent="0.2">
      <c r="A1229" s="76" t="s">
        <v>1626</v>
      </c>
      <c r="B1229" s="61">
        <v>1221</v>
      </c>
      <c r="C1229" s="232">
        <v>567.95999999998378</v>
      </c>
      <c r="D1229" s="232">
        <v>787.24999999998215</v>
      </c>
      <c r="E1229" s="232">
        <v>979.35000000002651</v>
      </c>
      <c r="F1229" s="232">
        <v>1110.3499999999701</v>
      </c>
      <c r="G1229" s="232">
        <v>1516.5999999999697</v>
      </c>
      <c r="H1229" s="75"/>
    </row>
    <row r="1230" spans="1:8" x14ac:dyDescent="0.2">
      <c r="A1230" s="76" t="s">
        <v>1627</v>
      </c>
      <c r="B1230" s="61">
        <v>1222</v>
      </c>
      <c r="C1230" s="232">
        <v>568.35999999998376</v>
      </c>
      <c r="D1230" s="232">
        <v>787.79999999998211</v>
      </c>
      <c r="E1230" s="232">
        <v>980.05000000002656</v>
      </c>
      <c r="F1230" s="232">
        <v>1111.1499999999701</v>
      </c>
      <c r="G1230" s="232">
        <v>1517.6999999999696</v>
      </c>
      <c r="H1230" s="75"/>
    </row>
    <row r="1231" spans="1:8" x14ac:dyDescent="0.2">
      <c r="A1231" s="76" t="s">
        <v>1628</v>
      </c>
      <c r="B1231" s="61">
        <v>1223</v>
      </c>
      <c r="C1231" s="232">
        <v>568.75999999998373</v>
      </c>
      <c r="D1231" s="232">
        <v>788.34999999998206</v>
      </c>
      <c r="E1231" s="232">
        <v>980.7500000000266</v>
      </c>
      <c r="F1231" s="232">
        <v>1111.94999999997</v>
      </c>
      <c r="G1231" s="232">
        <v>1518.7999999999695</v>
      </c>
      <c r="H1231" s="75"/>
    </row>
    <row r="1232" spans="1:8" x14ac:dyDescent="0.2">
      <c r="A1232" s="76" t="s">
        <v>1629</v>
      </c>
      <c r="B1232" s="61">
        <v>1224</v>
      </c>
      <c r="C1232" s="232">
        <v>569.15999999998371</v>
      </c>
      <c r="D1232" s="232">
        <v>788.89999999998201</v>
      </c>
      <c r="E1232" s="232">
        <v>981.45000000002665</v>
      </c>
      <c r="F1232" s="232">
        <v>1112.74999999997</v>
      </c>
      <c r="G1232" s="232">
        <v>1519.8999999999694</v>
      </c>
      <c r="H1232" s="75"/>
    </row>
    <row r="1233" spans="1:8" x14ac:dyDescent="0.2">
      <c r="A1233" s="76" t="s">
        <v>1630</v>
      </c>
      <c r="B1233" s="61">
        <v>1225</v>
      </c>
      <c r="C1233" s="232">
        <v>569.55999999998369</v>
      </c>
      <c r="D1233" s="232">
        <v>789.44999999998197</v>
      </c>
      <c r="E1233" s="232">
        <v>982.15000000002669</v>
      </c>
      <c r="F1233" s="232">
        <v>1113.5499999999699</v>
      </c>
      <c r="G1233" s="232">
        <v>1520.9999999999693</v>
      </c>
      <c r="H1233" s="75"/>
    </row>
    <row r="1234" spans="1:8" x14ac:dyDescent="0.2">
      <c r="A1234" s="76" t="s">
        <v>1631</v>
      </c>
      <c r="B1234" s="61">
        <v>1226</v>
      </c>
      <c r="C1234" s="232">
        <v>569.95999999998367</v>
      </c>
      <c r="D1234" s="232">
        <v>789.99999999998192</v>
      </c>
      <c r="E1234" s="232">
        <v>982.85000000002674</v>
      </c>
      <c r="F1234" s="232">
        <v>1114.3499999999699</v>
      </c>
      <c r="G1234" s="232">
        <v>1522.0999999999692</v>
      </c>
      <c r="H1234" s="75"/>
    </row>
    <row r="1235" spans="1:8" x14ac:dyDescent="0.2">
      <c r="A1235" s="76" t="s">
        <v>1632</v>
      </c>
      <c r="B1235" s="61">
        <v>1227</v>
      </c>
      <c r="C1235" s="232">
        <v>570.35999999998364</v>
      </c>
      <c r="D1235" s="232">
        <v>790.54999999998188</v>
      </c>
      <c r="E1235" s="232">
        <v>983.55000000002678</v>
      </c>
      <c r="F1235" s="232">
        <v>1115.1499999999699</v>
      </c>
      <c r="G1235" s="232">
        <v>1523.1999999999691</v>
      </c>
      <c r="H1235" s="75"/>
    </row>
    <row r="1236" spans="1:8" x14ac:dyDescent="0.2">
      <c r="A1236" s="76" t="s">
        <v>1633</v>
      </c>
      <c r="B1236" s="61">
        <v>1228</v>
      </c>
      <c r="C1236" s="232">
        <v>570.75999999998362</v>
      </c>
      <c r="D1236" s="232">
        <v>791.09999999998183</v>
      </c>
      <c r="E1236" s="232">
        <v>984.25000000002683</v>
      </c>
      <c r="F1236" s="232">
        <v>1115.9499999999698</v>
      </c>
      <c r="G1236" s="232">
        <v>1524.299999999969</v>
      </c>
      <c r="H1236" s="75"/>
    </row>
    <row r="1237" spans="1:8" x14ac:dyDescent="0.2">
      <c r="A1237" s="76" t="s">
        <v>1634</v>
      </c>
      <c r="B1237" s="61">
        <v>1229</v>
      </c>
      <c r="C1237" s="232">
        <v>571.1599999999836</v>
      </c>
      <c r="D1237" s="232">
        <v>791.64999999998179</v>
      </c>
      <c r="E1237" s="232">
        <v>984.95000000002688</v>
      </c>
      <c r="F1237" s="232">
        <v>1116.7499999999698</v>
      </c>
      <c r="G1237" s="232">
        <v>1525.3999999999689</v>
      </c>
      <c r="H1237" s="75"/>
    </row>
    <row r="1238" spans="1:8" x14ac:dyDescent="0.2">
      <c r="A1238" s="76" t="s">
        <v>1635</v>
      </c>
      <c r="B1238" s="61">
        <v>1230</v>
      </c>
      <c r="C1238" s="232">
        <v>571.55999999998357</v>
      </c>
      <c r="D1238" s="232">
        <v>792.19999999998174</v>
      </c>
      <c r="E1238" s="232">
        <v>985.65000000002692</v>
      </c>
      <c r="F1238" s="232">
        <v>1117.5499999999697</v>
      </c>
      <c r="G1238" s="232">
        <v>1526.4999999999688</v>
      </c>
      <c r="H1238" s="75"/>
    </row>
    <row r="1239" spans="1:8" x14ac:dyDescent="0.2">
      <c r="A1239" s="76" t="s">
        <v>1636</v>
      </c>
      <c r="B1239" s="61">
        <v>1231</v>
      </c>
      <c r="C1239" s="232">
        <v>571.95999999998355</v>
      </c>
      <c r="D1239" s="232">
        <v>792.7499999999817</v>
      </c>
      <c r="E1239" s="232">
        <v>986.35000000002697</v>
      </c>
      <c r="F1239" s="232">
        <v>1118.3499999999697</v>
      </c>
      <c r="G1239" s="232">
        <v>1527.5999999999688</v>
      </c>
      <c r="H1239" s="75"/>
    </row>
    <row r="1240" spans="1:8" x14ac:dyDescent="0.2">
      <c r="A1240" s="76" t="s">
        <v>1637</v>
      </c>
      <c r="B1240" s="61">
        <v>1232</v>
      </c>
      <c r="C1240" s="232">
        <v>572.35999999998353</v>
      </c>
      <c r="D1240" s="232">
        <v>793.29999999998165</v>
      </c>
      <c r="E1240" s="232">
        <v>987.05000000002701</v>
      </c>
      <c r="F1240" s="232">
        <v>1119.1499999999696</v>
      </c>
      <c r="G1240" s="232">
        <v>1528.6999999999687</v>
      </c>
      <c r="H1240" s="75"/>
    </row>
    <row r="1241" spans="1:8" x14ac:dyDescent="0.2">
      <c r="A1241" s="76" t="s">
        <v>1638</v>
      </c>
      <c r="B1241" s="61">
        <v>1233</v>
      </c>
      <c r="C1241" s="232">
        <v>572.75999999998351</v>
      </c>
      <c r="D1241" s="232">
        <v>793.84999999998161</v>
      </c>
      <c r="E1241" s="232">
        <v>987.75000000002706</v>
      </c>
      <c r="F1241" s="232">
        <v>1119.9499999999696</v>
      </c>
      <c r="G1241" s="232">
        <v>1529.7999999999686</v>
      </c>
      <c r="H1241" s="75"/>
    </row>
    <row r="1242" spans="1:8" x14ac:dyDescent="0.2">
      <c r="A1242" s="76" t="s">
        <v>1639</v>
      </c>
      <c r="B1242" s="61">
        <v>1234</v>
      </c>
      <c r="C1242" s="232">
        <v>573.15999999998348</v>
      </c>
      <c r="D1242" s="232">
        <v>794.39999999998156</v>
      </c>
      <c r="E1242" s="232">
        <v>988.4500000000271</v>
      </c>
      <c r="F1242" s="232">
        <v>1120.7499999999695</v>
      </c>
      <c r="G1242" s="232">
        <v>1530.8999999999685</v>
      </c>
      <c r="H1242" s="75"/>
    </row>
    <row r="1243" spans="1:8" x14ac:dyDescent="0.2">
      <c r="A1243" s="76" t="s">
        <v>1640</v>
      </c>
      <c r="B1243" s="61">
        <v>1235</v>
      </c>
      <c r="C1243" s="232">
        <v>573.55999999998346</v>
      </c>
      <c r="D1243" s="232">
        <v>794.94999999998151</v>
      </c>
      <c r="E1243" s="232">
        <v>989.15000000002715</v>
      </c>
      <c r="F1243" s="232">
        <v>1121.5499999999695</v>
      </c>
      <c r="G1243" s="232">
        <v>1531.9999999999684</v>
      </c>
      <c r="H1243" s="75"/>
    </row>
    <row r="1244" spans="1:8" x14ac:dyDescent="0.2">
      <c r="A1244" s="76" t="s">
        <v>1641</v>
      </c>
      <c r="B1244" s="61">
        <v>1236</v>
      </c>
      <c r="C1244" s="232">
        <v>573.95999999998344</v>
      </c>
      <c r="D1244" s="232">
        <v>795.49999999998147</v>
      </c>
      <c r="E1244" s="232">
        <v>989.85000000002719</v>
      </c>
      <c r="F1244" s="232">
        <v>1122.3499999999694</v>
      </c>
      <c r="G1244" s="232">
        <v>1533.0999999999683</v>
      </c>
      <c r="H1244" s="75"/>
    </row>
    <row r="1245" spans="1:8" x14ac:dyDescent="0.2">
      <c r="A1245" s="76" t="s">
        <v>1642</v>
      </c>
      <c r="B1245" s="61">
        <v>1237</v>
      </c>
      <c r="C1245" s="232">
        <v>574.35999999998342</v>
      </c>
      <c r="D1245" s="232">
        <v>796.04999999998142</v>
      </c>
      <c r="E1245" s="232">
        <v>990.55000000002724</v>
      </c>
      <c r="F1245" s="232">
        <v>1123.1499999999694</v>
      </c>
      <c r="G1245" s="232">
        <v>1534.1999999999682</v>
      </c>
      <c r="H1245" s="75"/>
    </row>
    <row r="1246" spans="1:8" x14ac:dyDescent="0.2">
      <c r="A1246" s="76" t="s">
        <v>1643</v>
      </c>
      <c r="B1246" s="61">
        <v>1238</v>
      </c>
      <c r="C1246" s="232">
        <v>574.75999999998339</v>
      </c>
      <c r="D1246" s="232">
        <v>796.59999999998138</v>
      </c>
      <c r="E1246" s="232">
        <v>991.25000000002728</v>
      </c>
      <c r="F1246" s="232">
        <v>1123.9499999999694</v>
      </c>
      <c r="G1246" s="232">
        <v>1535.2999999999681</v>
      </c>
      <c r="H1246" s="75"/>
    </row>
    <row r="1247" spans="1:8" x14ac:dyDescent="0.2">
      <c r="A1247" s="76" t="s">
        <v>1644</v>
      </c>
      <c r="B1247" s="61">
        <v>1239</v>
      </c>
      <c r="C1247" s="232">
        <v>575.15999999998337</v>
      </c>
      <c r="D1247" s="232">
        <v>797.14999999998133</v>
      </c>
      <c r="E1247" s="232">
        <v>991.95000000002733</v>
      </c>
      <c r="F1247" s="232">
        <v>1124.7499999999693</v>
      </c>
      <c r="G1247" s="232">
        <v>1536.399999999968</v>
      </c>
      <c r="H1247" s="75"/>
    </row>
    <row r="1248" spans="1:8" x14ac:dyDescent="0.2">
      <c r="A1248" s="76" t="s">
        <v>1645</v>
      </c>
      <c r="B1248" s="61">
        <v>1240</v>
      </c>
      <c r="C1248" s="232">
        <v>575.55999999998335</v>
      </c>
      <c r="D1248" s="232">
        <v>797.69999999998129</v>
      </c>
      <c r="E1248" s="232">
        <v>992.65000000002738</v>
      </c>
      <c r="F1248" s="232">
        <v>1125.5499999999693</v>
      </c>
      <c r="G1248" s="232">
        <v>1537.4999999999679</v>
      </c>
      <c r="H1248" s="75"/>
    </row>
    <row r="1249" spans="1:8" x14ac:dyDescent="0.2">
      <c r="A1249" s="76" t="s">
        <v>1646</v>
      </c>
      <c r="B1249" s="61">
        <v>1241</v>
      </c>
      <c r="C1249" s="232">
        <v>575.95999999998332</v>
      </c>
      <c r="D1249" s="232">
        <v>798.24999999998124</v>
      </c>
      <c r="E1249" s="232">
        <v>993.35000000002742</v>
      </c>
      <c r="F1249" s="232">
        <v>1126.3499999999692</v>
      </c>
      <c r="G1249" s="232">
        <v>1538.5999999999678</v>
      </c>
      <c r="H1249" s="75"/>
    </row>
    <row r="1250" spans="1:8" x14ac:dyDescent="0.2">
      <c r="A1250" s="76" t="s">
        <v>1647</v>
      </c>
      <c r="B1250" s="61">
        <v>1242</v>
      </c>
      <c r="C1250" s="232">
        <v>576.3599999999833</v>
      </c>
      <c r="D1250" s="232">
        <v>798.7999999999812</v>
      </c>
      <c r="E1250" s="232">
        <v>994.05000000002747</v>
      </c>
      <c r="F1250" s="232">
        <v>1127.1499999999692</v>
      </c>
      <c r="G1250" s="232">
        <v>1539.6999999999678</v>
      </c>
      <c r="H1250" s="75"/>
    </row>
    <row r="1251" spans="1:8" x14ac:dyDescent="0.2">
      <c r="A1251" s="76" t="s">
        <v>1648</v>
      </c>
      <c r="B1251" s="61">
        <v>1243</v>
      </c>
      <c r="C1251" s="232">
        <v>576.75999999998328</v>
      </c>
      <c r="D1251" s="232">
        <v>799.34999999998115</v>
      </c>
      <c r="E1251" s="232">
        <v>994.75000000002751</v>
      </c>
      <c r="F1251" s="232">
        <v>1127.9499999999691</v>
      </c>
      <c r="G1251" s="232">
        <v>1540.7999999999677</v>
      </c>
      <c r="H1251" s="75"/>
    </row>
    <row r="1252" spans="1:8" x14ac:dyDescent="0.2">
      <c r="A1252" s="76" t="s">
        <v>1649</v>
      </c>
      <c r="B1252" s="61">
        <v>1244</v>
      </c>
      <c r="C1252" s="232">
        <v>577.15999999998326</v>
      </c>
      <c r="D1252" s="232">
        <v>799.89999999998111</v>
      </c>
      <c r="E1252" s="232">
        <v>995.45000000002756</v>
      </c>
      <c r="F1252" s="232">
        <v>1128.7499999999691</v>
      </c>
      <c r="G1252" s="232">
        <v>1541.8999999999676</v>
      </c>
      <c r="H1252" s="75"/>
    </row>
    <row r="1253" spans="1:8" x14ac:dyDescent="0.2">
      <c r="A1253" s="76" t="s">
        <v>1650</v>
      </c>
      <c r="B1253" s="61">
        <v>1245</v>
      </c>
      <c r="C1253" s="232">
        <v>577.55999999998323</v>
      </c>
      <c r="D1253" s="232">
        <v>800.44999999998106</v>
      </c>
      <c r="E1253" s="232">
        <v>996.1500000000276</v>
      </c>
      <c r="F1253" s="232">
        <v>1129.549999999969</v>
      </c>
      <c r="G1253" s="232">
        <v>1542.9999999999675</v>
      </c>
      <c r="H1253" s="75"/>
    </row>
    <row r="1254" spans="1:8" x14ac:dyDescent="0.2">
      <c r="A1254" s="76" t="s">
        <v>1651</v>
      </c>
      <c r="B1254" s="61">
        <v>1246</v>
      </c>
      <c r="C1254" s="232">
        <v>577.95999999998321</v>
      </c>
      <c r="D1254" s="232">
        <v>800.99999999998101</v>
      </c>
      <c r="E1254" s="232">
        <v>996.85000000002765</v>
      </c>
      <c r="F1254" s="232">
        <v>1130.349999999969</v>
      </c>
      <c r="G1254" s="232">
        <v>1544.0999999999674</v>
      </c>
      <c r="H1254" s="75"/>
    </row>
    <row r="1255" spans="1:8" x14ac:dyDescent="0.2">
      <c r="A1255" s="76" t="s">
        <v>1652</v>
      </c>
      <c r="B1255" s="61">
        <v>1247</v>
      </c>
      <c r="C1255" s="232">
        <v>578.35999999998319</v>
      </c>
      <c r="D1255" s="232">
        <v>801.54999999998097</v>
      </c>
      <c r="E1255" s="232">
        <v>997.55000000002769</v>
      </c>
      <c r="F1255" s="232">
        <v>1131.1499999999689</v>
      </c>
      <c r="G1255" s="232">
        <v>1545.1999999999673</v>
      </c>
      <c r="H1255" s="75"/>
    </row>
    <row r="1256" spans="1:8" x14ac:dyDescent="0.2">
      <c r="A1256" s="76" t="s">
        <v>1653</v>
      </c>
      <c r="B1256" s="61">
        <v>1248</v>
      </c>
      <c r="C1256" s="232">
        <v>578.75999999998317</v>
      </c>
      <c r="D1256" s="232">
        <v>802.09999999998092</v>
      </c>
      <c r="E1256" s="232">
        <v>998.25000000002774</v>
      </c>
      <c r="F1256" s="232">
        <v>1131.9499999999689</v>
      </c>
      <c r="G1256" s="232">
        <v>1546.2999999999672</v>
      </c>
      <c r="H1256" s="75"/>
    </row>
    <row r="1257" spans="1:8" x14ac:dyDescent="0.2">
      <c r="A1257" s="76" t="s">
        <v>1654</v>
      </c>
      <c r="B1257" s="61">
        <v>1249</v>
      </c>
      <c r="C1257" s="232">
        <v>579.15999999998314</v>
      </c>
      <c r="D1257" s="232">
        <v>802.64999999998088</v>
      </c>
      <c r="E1257" s="232">
        <v>998.95000000002779</v>
      </c>
      <c r="F1257" s="232">
        <v>1132.7499999999688</v>
      </c>
      <c r="G1257" s="232">
        <v>1547.3999999999671</v>
      </c>
      <c r="H1257" s="75"/>
    </row>
    <row r="1258" spans="1:8" x14ac:dyDescent="0.2">
      <c r="A1258" s="76" t="s">
        <v>1655</v>
      </c>
      <c r="B1258" s="61">
        <v>1250</v>
      </c>
      <c r="C1258" s="232">
        <v>579.55999999998312</v>
      </c>
      <c r="D1258" s="232">
        <v>803.19999999998083</v>
      </c>
      <c r="E1258" s="232">
        <v>999.65000000002783</v>
      </c>
      <c r="F1258" s="232">
        <v>1133.5499999999688</v>
      </c>
      <c r="G1258" s="232">
        <v>1548.499999999967</v>
      </c>
      <c r="H1258" s="75"/>
    </row>
    <row r="1259" spans="1:8" x14ac:dyDescent="0.2">
      <c r="A1259" s="76" t="s">
        <v>1656</v>
      </c>
      <c r="B1259" s="61">
        <v>1251</v>
      </c>
      <c r="C1259" s="232">
        <v>579.9599999999831</v>
      </c>
      <c r="D1259" s="232">
        <v>803.74999999998079</v>
      </c>
      <c r="E1259" s="232">
        <v>1000.3500000000279</v>
      </c>
      <c r="F1259" s="232">
        <v>1134.3499999999688</v>
      </c>
      <c r="G1259" s="232">
        <v>1549.5999999999669</v>
      </c>
      <c r="H1259" s="75"/>
    </row>
    <row r="1260" spans="1:8" x14ac:dyDescent="0.2">
      <c r="A1260" s="76" t="s">
        <v>1657</v>
      </c>
      <c r="B1260" s="61">
        <v>1252</v>
      </c>
      <c r="C1260" s="232">
        <v>580.35999999998307</v>
      </c>
      <c r="D1260" s="232">
        <v>804.29999999998074</v>
      </c>
      <c r="E1260" s="232">
        <v>1001.0500000000279</v>
      </c>
      <c r="F1260" s="232">
        <v>1135.1499999999687</v>
      </c>
      <c r="G1260" s="232">
        <v>1550.6999999999668</v>
      </c>
      <c r="H1260" s="75"/>
    </row>
    <row r="1261" spans="1:8" x14ac:dyDescent="0.2">
      <c r="A1261" s="76" t="s">
        <v>1658</v>
      </c>
      <c r="B1261" s="61">
        <v>1253</v>
      </c>
      <c r="C1261" s="232">
        <v>580.75999999998305</v>
      </c>
      <c r="D1261" s="232">
        <v>804.8499999999807</v>
      </c>
      <c r="E1261" s="232">
        <v>1001.750000000028</v>
      </c>
      <c r="F1261" s="232">
        <v>1135.9499999999687</v>
      </c>
      <c r="G1261" s="232">
        <v>1551.7999999999668</v>
      </c>
      <c r="H1261" s="75"/>
    </row>
    <row r="1262" spans="1:8" x14ac:dyDescent="0.2">
      <c r="A1262" s="76" t="s">
        <v>1659</v>
      </c>
      <c r="B1262" s="61">
        <v>1254</v>
      </c>
      <c r="C1262" s="232">
        <v>581.15999999998303</v>
      </c>
      <c r="D1262" s="232">
        <v>805.39999999998065</v>
      </c>
      <c r="E1262" s="232">
        <v>1002.450000000028</v>
      </c>
      <c r="F1262" s="232">
        <v>1136.7499999999686</v>
      </c>
      <c r="G1262" s="232">
        <v>1552.8999999999667</v>
      </c>
      <c r="H1262" s="75"/>
    </row>
    <row r="1263" spans="1:8" x14ac:dyDescent="0.2">
      <c r="A1263" s="76" t="s">
        <v>1660</v>
      </c>
      <c r="B1263" s="61">
        <v>1255</v>
      </c>
      <c r="C1263" s="232">
        <v>581.55999999998301</v>
      </c>
      <c r="D1263" s="232">
        <v>805.94999999998061</v>
      </c>
      <c r="E1263" s="232">
        <v>1003.1500000000281</v>
      </c>
      <c r="F1263" s="232">
        <v>1137.5499999999686</v>
      </c>
      <c r="G1263" s="232">
        <v>1553.9999999999666</v>
      </c>
      <c r="H1263" s="75"/>
    </row>
    <row r="1264" spans="1:8" x14ac:dyDescent="0.2">
      <c r="A1264" s="76" t="s">
        <v>1661</v>
      </c>
      <c r="B1264" s="61">
        <v>1256</v>
      </c>
      <c r="C1264" s="232">
        <v>581.95999999998298</v>
      </c>
      <c r="D1264" s="232">
        <v>806.49999999998056</v>
      </c>
      <c r="E1264" s="232">
        <v>1003.8500000000281</v>
      </c>
      <c r="F1264" s="232">
        <v>1138.3499999999685</v>
      </c>
      <c r="G1264" s="232">
        <v>1555.0999999999665</v>
      </c>
      <c r="H1264" s="75"/>
    </row>
    <row r="1265" spans="1:8" x14ac:dyDescent="0.2">
      <c r="A1265" s="76" t="s">
        <v>1662</v>
      </c>
      <c r="B1265" s="61">
        <v>1257</v>
      </c>
      <c r="C1265" s="232">
        <v>582.35999999998296</v>
      </c>
      <c r="D1265" s="232">
        <v>807.04999999998051</v>
      </c>
      <c r="E1265" s="232">
        <v>1004.5500000000281</v>
      </c>
      <c r="F1265" s="232">
        <v>1139.1499999999685</v>
      </c>
      <c r="G1265" s="232">
        <v>1556.1999999999664</v>
      </c>
      <c r="H1265" s="75"/>
    </row>
    <row r="1266" spans="1:8" x14ac:dyDescent="0.2">
      <c r="A1266" s="76" t="s">
        <v>1663</v>
      </c>
      <c r="B1266" s="61">
        <v>1258</v>
      </c>
      <c r="C1266" s="232">
        <v>582.75999999998294</v>
      </c>
      <c r="D1266" s="232">
        <v>807.59999999998047</v>
      </c>
      <c r="E1266" s="232">
        <v>1005.2500000000282</v>
      </c>
      <c r="F1266" s="232">
        <v>1139.9499999999684</v>
      </c>
      <c r="G1266" s="232">
        <v>1557.2999999999663</v>
      </c>
      <c r="H1266" s="75"/>
    </row>
    <row r="1267" spans="1:8" x14ac:dyDescent="0.2">
      <c r="A1267" s="76" t="s">
        <v>1664</v>
      </c>
      <c r="B1267" s="61">
        <v>1259</v>
      </c>
      <c r="C1267" s="232">
        <v>583.15999999998292</v>
      </c>
      <c r="D1267" s="232">
        <v>808.14999999998042</v>
      </c>
      <c r="E1267" s="232">
        <v>1005.9500000000282</v>
      </c>
      <c r="F1267" s="232">
        <v>1140.7499999999684</v>
      </c>
      <c r="G1267" s="232">
        <v>1558.3999999999662</v>
      </c>
      <c r="H1267" s="75"/>
    </row>
    <row r="1268" spans="1:8" x14ac:dyDescent="0.2">
      <c r="A1268" s="76" t="s">
        <v>1665</v>
      </c>
      <c r="B1268" s="61">
        <v>1260</v>
      </c>
      <c r="C1268" s="232">
        <v>583.55999999998289</v>
      </c>
      <c r="D1268" s="232">
        <v>808.69999999998038</v>
      </c>
      <c r="E1268" s="232">
        <v>1006.6500000000283</v>
      </c>
      <c r="F1268" s="232">
        <v>1141.5499999999683</v>
      </c>
      <c r="G1268" s="232">
        <v>1559.4999999999661</v>
      </c>
      <c r="H1268" s="75"/>
    </row>
    <row r="1269" spans="1:8" x14ac:dyDescent="0.2">
      <c r="A1269" s="76" t="s">
        <v>1666</v>
      </c>
      <c r="B1269" s="61">
        <v>1261</v>
      </c>
      <c r="C1269" s="232">
        <v>583.95999999998287</v>
      </c>
      <c r="D1269" s="232">
        <v>809.24999999998033</v>
      </c>
      <c r="E1269" s="232">
        <v>1007.3500000000283</v>
      </c>
      <c r="F1269" s="232">
        <v>1142.3499999999683</v>
      </c>
      <c r="G1269" s="232">
        <v>1560.599999999966</v>
      </c>
      <c r="H1269" s="75"/>
    </row>
    <row r="1270" spans="1:8" x14ac:dyDescent="0.2">
      <c r="A1270" s="76" t="s">
        <v>1667</v>
      </c>
      <c r="B1270" s="61">
        <v>1262</v>
      </c>
      <c r="C1270" s="232">
        <v>584.35999999998285</v>
      </c>
      <c r="D1270" s="232">
        <v>809.79999999998029</v>
      </c>
      <c r="E1270" s="232">
        <v>1008.0500000000284</v>
      </c>
      <c r="F1270" s="232">
        <v>1143.1499999999683</v>
      </c>
      <c r="G1270" s="232">
        <v>1561.6999999999659</v>
      </c>
      <c r="H1270" s="75"/>
    </row>
    <row r="1271" spans="1:8" x14ac:dyDescent="0.2">
      <c r="A1271" s="76" t="s">
        <v>1668</v>
      </c>
      <c r="B1271" s="61">
        <v>1263</v>
      </c>
      <c r="C1271" s="232">
        <v>584.75999999998282</v>
      </c>
      <c r="D1271" s="232">
        <v>810.34999999998024</v>
      </c>
      <c r="E1271" s="232">
        <v>1008.7500000000284</v>
      </c>
      <c r="F1271" s="232">
        <v>1143.9499999999682</v>
      </c>
      <c r="G1271" s="232">
        <v>1562.7999999999658</v>
      </c>
      <c r="H1271" s="75"/>
    </row>
    <row r="1272" spans="1:8" x14ac:dyDescent="0.2">
      <c r="A1272" s="76" t="s">
        <v>1669</v>
      </c>
      <c r="B1272" s="61">
        <v>1264</v>
      </c>
      <c r="C1272" s="232">
        <v>585.1599999999828</v>
      </c>
      <c r="D1272" s="232">
        <v>810.8999999999802</v>
      </c>
      <c r="E1272" s="232">
        <v>1009.4500000000285</v>
      </c>
      <c r="F1272" s="232">
        <v>1144.7499999999682</v>
      </c>
      <c r="G1272" s="232">
        <v>1563.8999999999658</v>
      </c>
      <c r="H1272" s="75"/>
    </row>
    <row r="1273" spans="1:8" x14ac:dyDescent="0.2">
      <c r="A1273" s="76" t="s">
        <v>1670</v>
      </c>
      <c r="B1273" s="61">
        <v>1265</v>
      </c>
      <c r="C1273" s="232">
        <v>585.55999999998278</v>
      </c>
      <c r="D1273" s="232">
        <v>811.44999999998015</v>
      </c>
      <c r="E1273" s="232">
        <v>1010.1500000000285</v>
      </c>
      <c r="F1273" s="232">
        <v>1145.5499999999681</v>
      </c>
      <c r="G1273" s="232">
        <v>1564.9999999999657</v>
      </c>
      <c r="H1273" s="75"/>
    </row>
    <row r="1274" spans="1:8" x14ac:dyDescent="0.2">
      <c r="A1274" s="76" t="s">
        <v>1671</v>
      </c>
      <c r="B1274" s="61">
        <v>1266</v>
      </c>
      <c r="C1274" s="232">
        <v>585.95999999998276</v>
      </c>
      <c r="D1274" s="232">
        <v>811.9999999999801</v>
      </c>
      <c r="E1274" s="232">
        <v>1010.8500000000286</v>
      </c>
      <c r="F1274" s="232">
        <v>1146.3499999999681</v>
      </c>
      <c r="G1274" s="232">
        <v>1566.0999999999656</v>
      </c>
      <c r="H1274" s="75"/>
    </row>
    <row r="1275" spans="1:8" x14ac:dyDescent="0.2">
      <c r="A1275" s="76" t="s">
        <v>1672</v>
      </c>
      <c r="B1275" s="61">
        <v>1267</v>
      </c>
      <c r="C1275" s="232">
        <v>586.35999999998273</v>
      </c>
      <c r="D1275" s="232">
        <v>812.54999999998006</v>
      </c>
      <c r="E1275" s="232">
        <v>1011.5500000000286</v>
      </c>
      <c r="F1275" s="232">
        <v>1147.149999999968</v>
      </c>
      <c r="G1275" s="232">
        <v>1567.1999999999655</v>
      </c>
      <c r="H1275" s="75"/>
    </row>
    <row r="1276" spans="1:8" x14ac:dyDescent="0.2">
      <c r="A1276" s="76" t="s">
        <v>1673</v>
      </c>
      <c r="B1276" s="61">
        <v>1268</v>
      </c>
      <c r="C1276" s="232">
        <v>586.75999999998271</v>
      </c>
      <c r="D1276" s="232">
        <v>813.09999999998001</v>
      </c>
      <c r="E1276" s="232">
        <v>1012.2500000000286</v>
      </c>
      <c r="F1276" s="232">
        <v>1147.949999999968</v>
      </c>
      <c r="G1276" s="232">
        <v>1568.2999999999654</v>
      </c>
      <c r="H1276" s="75"/>
    </row>
    <row r="1277" spans="1:8" x14ac:dyDescent="0.2">
      <c r="A1277" s="76" t="s">
        <v>1674</v>
      </c>
      <c r="B1277" s="61">
        <v>1269</v>
      </c>
      <c r="C1277" s="232">
        <v>587.15999999998269</v>
      </c>
      <c r="D1277" s="232">
        <v>813.64999999997997</v>
      </c>
      <c r="E1277" s="232">
        <v>1012.9500000000287</v>
      </c>
      <c r="F1277" s="232">
        <v>1148.7499999999679</v>
      </c>
      <c r="G1277" s="232">
        <v>1569.3999999999653</v>
      </c>
      <c r="H1277" s="75"/>
    </row>
    <row r="1278" spans="1:8" x14ac:dyDescent="0.2">
      <c r="A1278" s="76" t="s">
        <v>1675</v>
      </c>
      <c r="B1278" s="61">
        <v>1270</v>
      </c>
      <c r="C1278" s="232">
        <v>587.55999999998267</v>
      </c>
      <c r="D1278" s="232">
        <v>814.19999999997992</v>
      </c>
      <c r="E1278" s="232">
        <v>1013.6500000000287</v>
      </c>
      <c r="F1278" s="232">
        <v>1149.5499999999679</v>
      </c>
      <c r="G1278" s="232">
        <v>1570.4999999999652</v>
      </c>
      <c r="H1278" s="75"/>
    </row>
    <row r="1279" spans="1:8" x14ac:dyDescent="0.2">
      <c r="A1279" s="76" t="s">
        <v>1676</v>
      </c>
      <c r="B1279" s="61">
        <v>1271</v>
      </c>
      <c r="C1279" s="232">
        <v>587.95999999998264</v>
      </c>
      <c r="D1279" s="232">
        <v>814.74999999997988</v>
      </c>
      <c r="E1279" s="232">
        <v>1014.3500000000288</v>
      </c>
      <c r="F1279" s="232">
        <v>1150.3499999999678</v>
      </c>
      <c r="G1279" s="232">
        <v>1571.5999999999651</v>
      </c>
      <c r="H1279" s="75"/>
    </row>
    <row r="1280" spans="1:8" x14ac:dyDescent="0.2">
      <c r="A1280" s="76" t="s">
        <v>1677</v>
      </c>
      <c r="B1280" s="61">
        <v>1272</v>
      </c>
      <c r="C1280" s="232">
        <v>588.35999999998262</v>
      </c>
      <c r="D1280" s="232">
        <v>815.29999999997983</v>
      </c>
      <c r="E1280" s="232">
        <v>1015.0500000000288</v>
      </c>
      <c r="F1280" s="232">
        <v>1151.1499999999678</v>
      </c>
      <c r="G1280" s="232">
        <v>1572.699999999965</v>
      </c>
      <c r="H1280" s="75"/>
    </row>
    <row r="1281" spans="1:8" x14ac:dyDescent="0.2">
      <c r="A1281" s="76" t="s">
        <v>1678</v>
      </c>
      <c r="B1281" s="61">
        <v>1273</v>
      </c>
      <c r="C1281" s="232">
        <v>588.7599999999826</v>
      </c>
      <c r="D1281" s="232">
        <v>815.84999999997979</v>
      </c>
      <c r="E1281" s="232">
        <v>1015.7500000000289</v>
      </c>
      <c r="F1281" s="232">
        <v>1151.9499999999678</v>
      </c>
      <c r="G1281" s="232">
        <v>1573.7999999999649</v>
      </c>
      <c r="H1281" s="75"/>
    </row>
    <row r="1282" spans="1:8" x14ac:dyDescent="0.2">
      <c r="A1282" s="76" t="s">
        <v>1679</v>
      </c>
      <c r="B1282" s="61">
        <v>1274</v>
      </c>
      <c r="C1282" s="232">
        <v>589.15999999998257</v>
      </c>
      <c r="D1282" s="232">
        <v>816.39999999997974</v>
      </c>
      <c r="E1282" s="232">
        <v>1016.4500000000289</v>
      </c>
      <c r="F1282" s="232">
        <v>1152.7499999999677</v>
      </c>
      <c r="G1282" s="232">
        <v>1574.8999999999648</v>
      </c>
      <c r="H1282" s="75"/>
    </row>
    <row r="1283" spans="1:8" x14ac:dyDescent="0.2">
      <c r="A1283" s="76" t="s">
        <v>1680</v>
      </c>
      <c r="B1283" s="61">
        <v>1275</v>
      </c>
      <c r="C1283" s="232">
        <v>589.55999999998255</v>
      </c>
      <c r="D1283" s="232">
        <v>816.9499999999797</v>
      </c>
      <c r="E1283" s="232">
        <v>1017.150000000029</v>
      </c>
      <c r="F1283" s="232">
        <v>1153.5499999999677</v>
      </c>
      <c r="G1283" s="232">
        <v>1575.9999999999648</v>
      </c>
      <c r="H1283" s="75"/>
    </row>
    <row r="1284" spans="1:8" x14ac:dyDescent="0.2">
      <c r="A1284" s="76" t="s">
        <v>1681</v>
      </c>
      <c r="B1284" s="61">
        <v>1276</v>
      </c>
      <c r="C1284" s="232">
        <v>589.95999999998253</v>
      </c>
      <c r="D1284" s="232">
        <v>817.49999999997965</v>
      </c>
      <c r="E1284" s="232">
        <v>1017.850000000029</v>
      </c>
      <c r="F1284" s="232">
        <v>1154.3499999999676</v>
      </c>
      <c r="G1284" s="232">
        <v>1577.0999999999647</v>
      </c>
      <c r="H1284" s="75"/>
    </row>
    <row r="1285" spans="1:8" x14ac:dyDescent="0.2">
      <c r="A1285" s="76" t="s">
        <v>1682</v>
      </c>
      <c r="B1285" s="61">
        <v>1277</v>
      </c>
      <c r="C1285" s="232">
        <v>590.35999999998251</v>
      </c>
      <c r="D1285" s="232">
        <v>818.0499999999796</v>
      </c>
      <c r="E1285" s="232">
        <v>1018.5500000000291</v>
      </c>
      <c r="F1285" s="232">
        <v>1155.1499999999676</v>
      </c>
      <c r="G1285" s="232">
        <v>1578.1999999999646</v>
      </c>
      <c r="H1285" s="75"/>
    </row>
    <row r="1286" spans="1:8" x14ac:dyDescent="0.2">
      <c r="A1286" s="76" t="s">
        <v>1683</v>
      </c>
      <c r="B1286" s="61">
        <v>1278</v>
      </c>
      <c r="C1286" s="232">
        <v>590.75999999998248</v>
      </c>
      <c r="D1286" s="232">
        <v>818.59999999997956</v>
      </c>
      <c r="E1286" s="232">
        <v>1019.2500000000291</v>
      </c>
      <c r="F1286" s="232">
        <v>1155.9499999999675</v>
      </c>
      <c r="G1286" s="232">
        <v>1579.2999999999645</v>
      </c>
      <c r="H1286" s="75"/>
    </row>
    <row r="1287" spans="1:8" x14ac:dyDescent="0.2">
      <c r="A1287" s="76" t="s">
        <v>1684</v>
      </c>
      <c r="B1287" s="61">
        <v>1279</v>
      </c>
      <c r="C1287" s="232">
        <v>591.15999999998246</v>
      </c>
      <c r="D1287" s="232">
        <v>819.14999999997951</v>
      </c>
      <c r="E1287" s="232">
        <v>1019.9500000000291</v>
      </c>
      <c r="F1287" s="232">
        <v>1156.7499999999675</v>
      </c>
      <c r="G1287" s="232">
        <v>1580.3999999999644</v>
      </c>
      <c r="H1287" s="75"/>
    </row>
    <row r="1288" spans="1:8" x14ac:dyDescent="0.2">
      <c r="A1288" s="76" t="s">
        <v>1685</v>
      </c>
      <c r="B1288" s="61">
        <v>1280</v>
      </c>
      <c r="C1288" s="232">
        <v>591.55999999998244</v>
      </c>
      <c r="D1288" s="232">
        <v>819.69999999997947</v>
      </c>
      <c r="E1288" s="232">
        <v>1020.6500000000292</v>
      </c>
      <c r="F1288" s="232">
        <v>1157.5499999999674</v>
      </c>
      <c r="G1288" s="232">
        <v>1581.4999999999643</v>
      </c>
      <c r="H1288" s="75"/>
    </row>
    <row r="1289" spans="1:8" x14ac:dyDescent="0.2">
      <c r="A1289" s="76" t="s">
        <v>1686</v>
      </c>
      <c r="B1289" s="61">
        <v>1281</v>
      </c>
      <c r="C1289" s="232">
        <v>591.95999999998241</v>
      </c>
      <c r="D1289" s="232">
        <v>820.24999999997942</v>
      </c>
      <c r="E1289" s="232">
        <v>1021.3500000000292</v>
      </c>
      <c r="F1289" s="232">
        <v>1158.3499999999674</v>
      </c>
      <c r="G1289" s="232">
        <v>1582.5999999999642</v>
      </c>
      <c r="H1289" s="75"/>
    </row>
    <row r="1290" spans="1:8" x14ac:dyDescent="0.2">
      <c r="A1290" s="76" t="s">
        <v>1687</v>
      </c>
      <c r="B1290" s="61">
        <v>1282</v>
      </c>
      <c r="C1290" s="232">
        <v>592.35999999998239</v>
      </c>
      <c r="D1290" s="232">
        <v>820.79999999997938</v>
      </c>
      <c r="E1290" s="232">
        <v>1022.0500000000293</v>
      </c>
      <c r="F1290" s="232">
        <v>1159.1499999999673</v>
      </c>
      <c r="G1290" s="232">
        <v>1583.6999999999641</v>
      </c>
      <c r="H1290" s="75"/>
    </row>
    <row r="1291" spans="1:8" x14ac:dyDescent="0.2">
      <c r="A1291" s="76" t="s">
        <v>1688</v>
      </c>
      <c r="B1291" s="61">
        <v>1283</v>
      </c>
      <c r="C1291" s="232">
        <v>592.75999999998237</v>
      </c>
      <c r="D1291" s="232">
        <v>821.34999999997933</v>
      </c>
      <c r="E1291" s="232">
        <v>1022.7500000000293</v>
      </c>
      <c r="F1291" s="232">
        <v>1159.9499999999673</v>
      </c>
      <c r="G1291" s="232">
        <v>1584.799999999964</v>
      </c>
      <c r="H1291" s="75"/>
    </row>
    <row r="1292" spans="1:8" x14ac:dyDescent="0.2">
      <c r="A1292" s="76" t="s">
        <v>1689</v>
      </c>
      <c r="B1292" s="61">
        <v>1284</v>
      </c>
      <c r="C1292" s="232">
        <v>593.15999999998235</v>
      </c>
      <c r="D1292" s="232">
        <v>821.89999999997929</v>
      </c>
      <c r="E1292" s="232">
        <v>1023.4500000000294</v>
      </c>
      <c r="F1292" s="232">
        <v>1160.7499999999673</v>
      </c>
      <c r="G1292" s="232">
        <v>1585.8999999999639</v>
      </c>
      <c r="H1292" s="75"/>
    </row>
    <row r="1293" spans="1:8" x14ac:dyDescent="0.2">
      <c r="A1293" s="76" t="s">
        <v>1690</v>
      </c>
      <c r="B1293" s="61">
        <v>1285</v>
      </c>
      <c r="C1293" s="232">
        <v>593.55999999998232</v>
      </c>
      <c r="D1293" s="232">
        <v>822.44999999997924</v>
      </c>
      <c r="E1293" s="232">
        <v>1024.1500000000294</v>
      </c>
      <c r="F1293" s="232">
        <v>1161.5499999999672</v>
      </c>
      <c r="G1293" s="232">
        <v>1586.9999999999638</v>
      </c>
      <c r="H1293" s="75"/>
    </row>
    <row r="1294" spans="1:8" x14ac:dyDescent="0.2">
      <c r="A1294" s="76" t="s">
        <v>1691</v>
      </c>
      <c r="B1294" s="61">
        <v>1286</v>
      </c>
      <c r="C1294" s="232">
        <v>593.9599999999823</v>
      </c>
      <c r="D1294" s="232">
        <v>822.9999999999792</v>
      </c>
      <c r="E1294" s="232">
        <v>1024.8500000000295</v>
      </c>
      <c r="F1294" s="232">
        <v>1162.3499999999672</v>
      </c>
      <c r="G1294" s="232">
        <v>1588.0999999999638</v>
      </c>
      <c r="H1294" s="75"/>
    </row>
    <row r="1295" spans="1:8" x14ac:dyDescent="0.2">
      <c r="A1295" s="76" t="s">
        <v>1692</v>
      </c>
      <c r="B1295" s="61">
        <v>1287</v>
      </c>
      <c r="C1295" s="232">
        <v>594.35999999998228</v>
      </c>
      <c r="D1295" s="232">
        <v>823.54999999997915</v>
      </c>
      <c r="E1295" s="232">
        <v>1025.5500000000295</v>
      </c>
      <c r="F1295" s="232">
        <v>1163.1499999999671</v>
      </c>
      <c r="G1295" s="232">
        <v>1589.1999999999637</v>
      </c>
      <c r="H1295" s="75"/>
    </row>
    <row r="1296" spans="1:8" x14ac:dyDescent="0.2">
      <c r="A1296" s="76" t="s">
        <v>1693</v>
      </c>
      <c r="B1296" s="61">
        <v>1288</v>
      </c>
      <c r="C1296" s="232">
        <v>594.75999999998226</v>
      </c>
      <c r="D1296" s="232">
        <v>824.0999999999791</v>
      </c>
      <c r="E1296" s="232">
        <v>1026.2500000000296</v>
      </c>
      <c r="F1296" s="232">
        <v>1163.9499999999671</v>
      </c>
      <c r="G1296" s="232">
        <v>1590.2999999999636</v>
      </c>
      <c r="H1296" s="75"/>
    </row>
    <row r="1297" spans="1:8" x14ac:dyDescent="0.2">
      <c r="A1297" s="76" t="s">
        <v>1694</v>
      </c>
      <c r="B1297" s="61">
        <v>1289</v>
      </c>
      <c r="C1297" s="232">
        <v>595.15999999998223</v>
      </c>
      <c r="D1297" s="232">
        <v>824.64999999997906</v>
      </c>
      <c r="E1297" s="232">
        <v>1026.9500000000296</v>
      </c>
      <c r="F1297" s="232">
        <v>1164.749999999967</v>
      </c>
      <c r="G1297" s="232">
        <v>1591.3999999999635</v>
      </c>
      <c r="H1297" s="75"/>
    </row>
    <row r="1298" spans="1:8" x14ac:dyDescent="0.2">
      <c r="A1298" s="76" t="s">
        <v>1695</v>
      </c>
      <c r="B1298" s="61">
        <v>1290</v>
      </c>
      <c r="C1298" s="232">
        <v>595.55999999998221</v>
      </c>
      <c r="D1298" s="232">
        <v>825.19999999997901</v>
      </c>
      <c r="E1298" s="232">
        <v>1027.6500000000296</v>
      </c>
      <c r="F1298" s="232">
        <v>1165.549999999967</v>
      </c>
      <c r="G1298" s="232">
        <v>1592.4999999999634</v>
      </c>
      <c r="H1298" s="75"/>
    </row>
    <row r="1299" spans="1:8" x14ac:dyDescent="0.2">
      <c r="A1299" s="76" t="s">
        <v>1696</v>
      </c>
      <c r="B1299" s="61">
        <v>1291</v>
      </c>
      <c r="C1299" s="232">
        <v>595.95999999998219</v>
      </c>
      <c r="D1299" s="232">
        <v>825.74999999997897</v>
      </c>
      <c r="E1299" s="232">
        <v>1028.3500000000297</v>
      </c>
      <c r="F1299" s="232">
        <v>1166.3499999999669</v>
      </c>
      <c r="G1299" s="232">
        <v>1593.5999999999633</v>
      </c>
      <c r="H1299" s="75"/>
    </row>
    <row r="1300" spans="1:8" x14ac:dyDescent="0.2">
      <c r="A1300" s="76" t="s">
        <v>1697</v>
      </c>
      <c r="B1300" s="61">
        <v>1292</v>
      </c>
      <c r="C1300" s="232">
        <v>596.35999999998216</v>
      </c>
      <c r="D1300" s="232">
        <v>826.29999999997892</v>
      </c>
      <c r="E1300" s="232">
        <v>1029.0500000000297</v>
      </c>
      <c r="F1300" s="232">
        <v>1167.1499999999669</v>
      </c>
      <c r="G1300" s="232">
        <v>1594.6999999999632</v>
      </c>
      <c r="H1300" s="75"/>
    </row>
    <row r="1301" spans="1:8" x14ac:dyDescent="0.2">
      <c r="A1301" s="76" t="s">
        <v>1698</v>
      </c>
      <c r="B1301" s="61">
        <v>1293</v>
      </c>
      <c r="C1301" s="232">
        <v>596.75999999998214</v>
      </c>
      <c r="D1301" s="232">
        <v>826.84999999997888</v>
      </c>
      <c r="E1301" s="232">
        <v>1029.7500000000298</v>
      </c>
      <c r="F1301" s="232">
        <v>1167.9499999999668</v>
      </c>
      <c r="G1301" s="232">
        <v>1595.7999999999631</v>
      </c>
      <c r="H1301" s="75"/>
    </row>
    <row r="1302" spans="1:8" x14ac:dyDescent="0.2">
      <c r="A1302" s="76" t="s">
        <v>1699</v>
      </c>
      <c r="B1302" s="61">
        <v>1294</v>
      </c>
      <c r="C1302" s="232">
        <v>597.15999999998212</v>
      </c>
      <c r="D1302" s="232">
        <v>827.39999999997883</v>
      </c>
      <c r="E1302" s="232">
        <v>1030.4500000000298</v>
      </c>
      <c r="F1302" s="232">
        <v>1168.7499999999668</v>
      </c>
      <c r="G1302" s="232">
        <v>1596.899999999963</v>
      </c>
      <c r="H1302" s="75"/>
    </row>
    <row r="1303" spans="1:8" x14ac:dyDescent="0.2">
      <c r="A1303" s="76" t="s">
        <v>1700</v>
      </c>
      <c r="B1303" s="61">
        <v>1295</v>
      </c>
      <c r="C1303" s="232">
        <v>597.5599999999821</v>
      </c>
      <c r="D1303" s="232">
        <v>827.94999999997879</v>
      </c>
      <c r="E1303" s="232">
        <v>1031.1500000000299</v>
      </c>
      <c r="F1303" s="232">
        <v>1169.5499999999668</v>
      </c>
      <c r="G1303" s="232">
        <v>1597.9999999999629</v>
      </c>
      <c r="H1303" s="75"/>
    </row>
    <row r="1304" spans="1:8" x14ac:dyDescent="0.2">
      <c r="A1304" s="76" t="s">
        <v>1701</v>
      </c>
      <c r="B1304" s="61">
        <v>1296</v>
      </c>
      <c r="C1304" s="232">
        <v>597.95999999998207</v>
      </c>
      <c r="D1304" s="232">
        <v>828.49999999997874</v>
      </c>
      <c r="E1304" s="232">
        <v>1031.8500000000299</v>
      </c>
      <c r="F1304" s="232">
        <v>1170.3499999999667</v>
      </c>
      <c r="G1304" s="232">
        <v>1599.0999999999628</v>
      </c>
      <c r="H1304" s="75"/>
    </row>
    <row r="1305" spans="1:8" x14ac:dyDescent="0.2">
      <c r="A1305" s="76" t="s">
        <v>1702</v>
      </c>
      <c r="B1305" s="61">
        <v>1297</v>
      </c>
      <c r="C1305" s="232">
        <v>598.35999999998205</v>
      </c>
      <c r="D1305" s="232">
        <v>829.0499999999787</v>
      </c>
      <c r="E1305" s="232">
        <v>1032.55000000003</v>
      </c>
      <c r="F1305" s="232">
        <v>1171.1499999999667</v>
      </c>
      <c r="G1305" s="232">
        <v>1600.1999999999628</v>
      </c>
      <c r="H1305" s="75"/>
    </row>
    <row r="1306" spans="1:8" x14ac:dyDescent="0.2">
      <c r="A1306" s="76" t="s">
        <v>1703</v>
      </c>
      <c r="B1306" s="61">
        <v>1298</v>
      </c>
      <c r="C1306" s="232">
        <v>598.75999999998203</v>
      </c>
      <c r="D1306" s="232">
        <v>829.59999999997865</v>
      </c>
      <c r="E1306" s="232">
        <v>1033.25000000003</v>
      </c>
      <c r="F1306" s="232">
        <v>1171.9499999999666</v>
      </c>
      <c r="G1306" s="232">
        <v>1601.2999999999627</v>
      </c>
      <c r="H1306" s="75"/>
    </row>
    <row r="1307" spans="1:8" x14ac:dyDescent="0.2">
      <c r="A1307" s="76" t="s">
        <v>1704</v>
      </c>
      <c r="B1307" s="61">
        <v>1299</v>
      </c>
      <c r="C1307" s="232">
        <v>599.15999999998201</v>
      </c>
      <c r="D1307" s="232">
        <v>830.1499999999786</v>
      </c>
      <c r="E1307" s="232">
        <v>1033.9500000000301</v>
      </c>
      <c r="F1307" s="232">
        <v>1172.7499999999666</v>
      </c>
      <c r="G1307" s="232">
        <v>1602.3999999999626</v>
      </c>
      <c r="H1307" s="75"/>
    </row>
    <row r="1308" spans="1:8" x14ac:dyDescent="0.2">
      <c r="A1308" s="76" t="s">
        <v>1705</v>
      </c>
      <c r="B1308" s="61">
        <v>1300</v>
      </c>
      <c r="C1308" s="232">
        <v>599.55999999998198</v>
      </c>
      <c r="D1308" s="232">
        <v>830.69999999997856</v>
      </c>
      <c r="E1308" s="232">
        <v>1034.6500000000301</v>
      </c>
      <c r="F1308" s="232">
        <v>1173.5499999999665</v>
      </c>
      <c r="G1308" s="232">
        <v>1603.4999999999625</v>
      </c>
      <c r="H1308" s="75"/>
    </row>
    <row r="1309" spans="1:8" x14ac:dyDescent="0.2">
      <c r="A1309" s="76" t="s">
        <v>1706</v>
      </c>
      <c r="B1309" s="61">
        <v>1301</v>
      </c>
      <c r="C1309" s="232">
        <v>599.95999999998196</v>
      </c>
      <c r="D1309" s="232">
        <v>831.24999999997851</v>
      </c>
      <c r="E1309" s="232">
        <v>1035.3500000000301</v>
      </c>
      <c r="F1309" s="232">
        <v>1174.3499999999665</v>
      </c>
      <c r="G1309" s="232">
        <v>1604.5999999999624</v>
      </c>
      <c r="H1309" s="75"/>
    </row>
    <row r="1310" spans="1:8" x14ac:dyDescent="0.2">
      <c r="A1310" s="76" t="s">
        <v>1707</v>
      </c>
      <c r="B1310" s="61">
        <v>1302</v>
      </c>
      <c r="C1310" s="232">
        <v>600.35999999998194</v>
      </c>
      <c r="D1310" s="232">
        <v>831.79999999997847</v>
      </c>
      <c r="E1310" s="232">
        <v>1036.0500000000302</v>
      </c>
      <c r="F1310" s="232">
        <v>1175.1499999999664</v>
      </c>
      <c r="G1310" s="232">
        <v>1605.6999999999623</v>
      </c>
      <c r="H1310" s="75"/>
    </row>
    <row r="1311" spans="1:8" x14ac:dyDescent="0.2">
      <c r="A1311" s="76" t="s">
        <v>1708</v>
      </c>
      <c r="B1311" s="61">
        <v>1303</v>
      </c>
      <c r="C1311" s="232">
        <v>600.75999999998191</v>
      </c>
      <c r="D1311" s="232">
        <v>832.34999999997842</v>
      </c>
      <c r="E1311" s="232">
        <v>1036.7500000000302</v>
      </c>
      <c r="F1311" s="232">
        <v>1175.9499999999664</v>
      </c>
      <c r="G1311" s="232">
        <v>1606.7999999999622</v>
      </c>
      <c r="H1311" s="75"/>
    </row>
    <row r="1312" spans="1:8" x14ac:dyDescent="0.2">
      <c r="A1312" s="76" t="s">
        <v>1709</v>
      </c>
      <c r="B1312" s="61">
        <v>1304</v>
      </c>
      <c r="C1312" s="232">
        <v>601.15999999998189</v>
      </c>
      <c r="D1312" s="232">
        <v>832.89999999997838</v>
      </c>
      <c r="E1312" s="232">
        <v>1037.4500000000303</v>
      </c>
      <c r="F1312" s="232">
        <v>1176.7499999999663</v>
      </c>
      <c r="G1312" s="232">
        <v>1607.8999999999621</v>
      </c>
      <c r="H1312" s="75"/>
    </row>
    <row r="1313" spans="1:8" x14ac:dyDescent="0.2">
      <c r="A1313" s="76" t="s">
        <v>1710</v>
      </c>
      <c r="B1313" s="61">
        <v>1305</v>
      </c>
      <c r="C1313" s="232">
        <v>601.55999999998187</v>
      </c>
      <c r="D1313" s="232">
        <v>833.44999999997833</v>
      </c>
      <c r="E1313" s="232">
        <v>1038.1500000000303</v>
      </c>
      <c r="F1313" s="232">
        <v>1177.5499999999663</v>
      </c>
      <c r="G1313" s="232">
        <v>1608.999999999962</v>
      </c>
      <c r="H1313" s="75"/>
    </row>
    <row r="1314" spans="1:8" x14ac:dyDescent="0.2">
      <c r="A1314" s="76" t="s">
        <v>1711</v>
      </c>
      <c r="B1314" s="61">
        <v>1306</v>
      </c>
      <c r="C1314" s="232">
        <v>601.95999999998185</v>
      </c>
      <c r="D1314" s="232">
        <v>833.99999999997829</v>
      </c>
      <c r="E1314" s="232">
        <v>1038.8500000000304</v>
      </c>
      <c r="F1314" s="232">
        <v>1178.3499999999663</v>
      </c>
      <c r="G1314" s="232">
        <v>1610.0999999999619</v>
      </c>
      <c r="H1314" s="75"/>
    </row>
    <row r="1315" spans="1:8" x14ac:dyDescent="0.2">
      <c r="A1315" s="76" t="s">
        <v>1712</v>
      </c>
      <c r="B1315" s="61">
        <v>1307</v>
      </c>
      <c r="C1315" s="232">
        <v>602.35999999998182</v>
      </c>
      <c r="D1315" s="232">
        <v>834.54999999997824</v>
      </c>
      <c r="E1315" s="232">
        <v>1039.5500000000304</v>
      </c>
      <c r="F1315" s="232">
        <v>1179.1499999999662</v>
      </c>
      <c r="G1315" s="232">
        <v>1611.1999999999618</v>
      </c>
      <c r="H1315" s="75"/>
    </row>
    <row r="1316" spans="1:8" x14ac:dyDescent="0.2">
      <c r="A1316" s="76" t="s">
        <v>1713</v>
      </c>
      <c r="B1316" s="61">
        <v>1308</v>
      </c>
      <c r="C1316" s="232">
        <v>602.7599999999818</v>
      </c>
      <c r="D1316" s="232">
        <v>835.09999999997819</v>
      </c>
      <c r="E1316" s="232">
        <v>1040.2500000000305</v>
      </c>
      <c r="F1316" s="232">
        <v>1179.9499999999662</v>
      </c>
      <c r="G1316" s="232">
        <v>1612.2999999999618</v>
      </c>
      <c r="H1316" s="75"/>
    </row>
    <row r="1317" spans="1:8" x14ac:dyDescent="0.2">
      <c r="A1317" s="76" t="s">
        <v>1714</v>
      </c>
      <c r="B1317" s="61">
        <v>1309</v>
      </c>
      <c r="C1317" s="232">
        <v>603.15999999998178</v>
      </c>
      <c r="D1317" s="232">
        <v>835.64999999997815</v>
      </c>
      <c r="E1317" s="232">
        <v>1040.9500000000305</v>
      </c>
      <c r="F1317" s="232">
        <v>1180.7499999999661</v>
      </c>
      <c r="G1317" s="232">
        <v>1613.3999999999617</v>
      </c>
      <c r="H1317" s="75"/>
    </row>
    <row r="1318" spans="1:8" x14ac:dyDescent="0.2">
      <c r="A1318" s="76" t="s">
        <v>1715</v>
      </c>
      <c r="B1318" s="61">
        <v>1310</v>
      </c>
      <c r="C1318" s="232">
        <v>603.55999999998176</v>
      </c>
      <c r="D1318" s="232">
        <v>836.1999999999781</v>
      </c>
      <c r="E1318" s="232">
        <v>1041.6500000000306</v>
      </c>
      <c r="F1318" s="232">
        <v>1181.5499999999661</v>
      </c>
      <c r="G1318" s="232">
        <v>1614.4999999999616</v>
      </c>
      <c r="H1318" s="75"/>
    </row>
    <row r="1319" spans="1:8" x14ac:dyDescent="0.2">
      <c r="A1319" s="76" t="s">
        <v>1716</v>
      </c>
      <c r="B1319" s="61">
        <v>1311</v>
      </c>
      <c r="C1319" s="232">
        <v>603.95999999998173</v>
      </c>
      <c r="D1319" s="232">
        <v>836.74999999997806</v>
      </c>
      <c r="E1319" s="232">
        <v>1042.3500000000306</v>
      </c>
      <c r="F1319" s="232">
        <v>1182.349999999966</v>
      </c>
      <c r="G1319" s="232">
        <v>1615.5999999999615</v>
      </c>
      <c r="H1319" s="75"/>
    </row>
    <row r="1320" spans="1:8" x14ac:dyDescent="0.2">
      <c r="A1320" s="76" t="s">
        <v>1717</v>
      </c>
      <c r="B1320" s="61">
        <v>1312</v>
      </c>
      <c r="C1320" s="232">
        <v>604.35999999998171</v>
      </c>
      <c r="D1320" s="232">
        <v>837.29999999997801</v>
      </c>
      <c r="E1320" s="232">
        <v>1043.0500000000306</v>
      </c>
      <c r="F1320" s="232">
        <v>1183.149999999966</v>
      </c>
      <c r="G1320" s="232">
        <v>1616.6999999999614</v>
      </c>
      <c r="H1320" s="75"/>
    </row>
    <row r="1321" spans="1:8" x14ac:dyDescent="0.2">
      <c r="A1321" s="76" t="s">
        <v>1718</v>
      </c>
      <c r="B1321" s="61">
        <v>1313</v>
      </c>
      <c r="C1321" s="232">
        <v>604.75999999998169</v>
      </c>
      <c r="D1321" s="232">
        <v>837.84999999997797</v>
      </c>
      <c r="E1321" s="232">
        <v>1043.7500000000307</v>
      </c>
      <c r="F1321" s="232">
        <v>1183.9499999999659</v>
      </c>
      <c r="G1321" s="232">
        <v>1617.7999999999613</v>
      </c>
      <c r="H1321" s="75"/>
    </row>
    <row r="1322" spans="1:8" x14ac:dyDescent="0.2">
      <c r="A1322" s="76" t="s">
        <v>1719</v>
      </c>
      <c r="B1322" s="61">
        <v>1314</v>
      </c>
      <c r="C1322" s="232">
        <v>605.15999999998166</v>
      </c>
      <c r="D1322" s="232">
        <v>838.39999999997792</v>
      </c>
      <c r="E1322" s="232">
        <v>1044.4500000000307</v>
      </c>
      <c r="F1322" s="232">
        <v>1184.7499999999659</v>
      </c>
      <c r="G1322" s="232">
        <v>1618.8999999999612</v>
      </c>
      <c r="H1322" s="75"/>
    </row>
    <row r="1323" spans="1:8" x14ac:dyDescent="0.2">
      <c r="A1323" s="76" t="s">
        <v>1720</v>
      </c>
      <c r="B1323" s="61">
        <v>1315</v>
      </c>
      <c r="C1323" s="232">
        <v>605.55999999998164</v>
      </c>
      <c r="D1323" s="232">
        <v>838.94999999997788</v>
      </c>
      <c r="E1323" s="232">
        <v>1045.1500000000308</v>
      </c>
      <c r="F1323" s="232">
        <v>1185.5499999999658</v>
      </c>
      <c r="G1323" s="232">
        <v>1619.9999999999611</v>
      </c>
      <c r="H1323" s="75"/>
    </row>
    <row r="1324" spans="1:8" x14ac:dyDescent="0.2">
      <c r="A1324" s="76" t="s">
        <v>1721</v>
      </c>
      <c r="B1324" s="61">
        <v>1316</v>
      </c>
      <c r="C1324" s="232">
        <v>605.95999999998162</v>
      </c>
      <c r="D1324" s="232">
        <v>839.49999999997783</v>
      </c>
      <c r="E1324" s="232">
        <v>1045.8500000000308</v>
      </c>
      <c r="F1324" s="232">
        <v>1186.3499999999658</v>
      </c>
      <c r="G1324" s="232">
        <v>1621.099999999961</v>
      </c>
      <c r="H1324" s="75"/>
    </row>
    <row r="1325" spans="1:8" x14ac:dyDescent="0.2">
      <c r="A1325" s="76" t="s">
        <v>1722</v>
      </c>
      <c r="B1325" s="61">
        <v>1317</v>
      </c>
      <c r="C1325" s="232">
        <v>606.3599999999816</v>
      </c>
      <c r="D1325" s="232">
        <v>840.04999999997779</v>
      </c>
      <c r="E1325" s="232">
        <v>1046.5500000000309</v>
      </c>
      <c r="F1325" s="232">
        <v>1187.1499999999658</v>
      </c>
      <c r="G1325" s="232">
        <v>1622.1999999999609</v>
      </c>
      <c r="H1325" s="75"/>
    </row>
    <row r="1326" spans="1:8" x14ac:dyDescent="0.2">
      <c r="A1326" s="76" t="s">
        <v>1723</v>
      </c>
      <c r="B1326" s="61">
        <v>1318</v>
      </c>
      <c r="C1326" s="232">
        <v>606.75999999998157</v>
      </c>
      <c r="D1326" s="232">
        <v>840.59999999997774</v>
      </c>
      <c r="E1326" s="232">
        <v>1047.2500000000309</v>
      </c>
      <c r="F1326" s="232">
        <v>1187.9499999999657</v>
      </c>
      <c r="G1326" s="232">
        <v>1623.2999999999608</v>
      </c>
      <c r="H1326" s="75"/>
    </row>
    <row r="1327" spans="1:8" x14ac:dyDescent="0.2">
      <c r="A1327" s="76" t="s">
        <v>1724</v>
      </c>
      <c r="B1327" s="61">
        <v>1319</v>
      </c>
      <c r="C1327" s="232">
        <v>607.15999999998155</v>
      </c>
      <c r="D1327" s="232">
        <v>841.14999999997769</v>
      </c>
      <c r="E1327" s="232">
        <v>1047.950000000031</v>
      </c>
      <c r="F1327" s="232">
        <v>1188.7499999999657</v>
      </c>
      <c r="G1327" s="232">
        <v>1624.3999999999608</v>
      </c>
      <c r="H1327" s="75"/>
    </row>
    <row r="1328" spans="1:8" x14ac:dyDescent="0.2">
      <c r="A1328" s="76" t="s">
        <v>1725</v>
      </c>
      <c r="B1328" s="61">
        <v>1320</v>
      </c>
      <c r="C1328" s="232">
        <v>607.55999999998153</v>
      </c>
      <c r="D1328" s="232">
        <v>841.69999999997765</v>
      </c>
      <c r="E1328" s="232">
        <v>1048.650000000031</v>
      </c>
      <c r="F1328" s="232">
        <v>1189.5499999999656</v>
      </c>
      <c r="G1328" s="232">
        <v>1625.4999999999607</v>
      </c>
      <c r="H1328" s="75"/>
    </row>
    <row r="1329" spans="1:8" x14ac:dyDescent="0.2">
      <c r="A1329" s="76" t="s">
        <v>1726</v>
      </c>
      <c r="B1329" s="61">
        <v>1321</v>
      </c>
      <c r="C1329" s="232">
        <v>607.95999999998151</v>
      </c>
      <c r="D1329" s="232">
        <v>842.2499999999776</v>
      </c>
      <c r="E1329" s="232">
        <v>1049.3500000000311</v>
      </c>
      <c r="F1329" s="232">
        <v>1190.3499999999656</v>
      </c>
      <c r="G1329" s="232">
        <v>1626.5999999999606</v>
      </c>
      <c r="H1329" s="75"/>
    </row>
    <row r="1330" spans="1:8" x14ac:dyDescent="0.2">
      <c r="A1330" s="76" t="s">
        <v>1727</v>
      </c>
      <c r="B1330" s="61">
        <v>1322</v>
      </c>
      <c r="C1330" s="232">
        <v>608.35999999998148</v>
      </c>
      <c r="D1330" s="232">
        <v>842.79999999997756</v>
      </c>
      <c r="E1330" s="232">
        <v>1050.0500000000311</v>
      </c>
      <c r="F1330" s="232">
        <v>1191.1499999999655</v>
      </c>
      <c r="G1330" s="232">
        <v>1627.6999999999605</v>
      </c>
      <c r="H1330" s="75"/>
    </row>
    <row r="1331" spans="1:8" x14ac:dyDescent="0.2">
      <c r="A1331" s="76" t="s">
        <v>1728</v>
      </c>
      <c r="B1331" s="61">
        <v>1323</v>
      </c>
      <c r="C1331" s="232">
        <v>608.75999999998146</v>
      </c>
      <c r="D1331" s="232">
        <v>843.34999999997751</v>
      </c>
      <c r="E1331" s="232">
        <v>1050.7500000000312</v>
      </c>
      <c r="F1331" s="232">
        <v>1191.9499999999655</v>
      </c>
      <c r="G1331" s="232">
        <v>1628.7999999999604</v>
      </c>
      <c r="H1331" s="75"/>
    </row>
    <row r="1332" spans="1:8" x14ac:dyDescent="0.2">
      <c r="A1332" s="76" t="s">
        <v>1729</v>
      </c>
      <c r="B1332" s="61">
        <v>1324</v>
      </c>
      <c r="C1332" s="232">
        <v>609.15999999998144</v>
      </c>
      <c r="D1332" s="232">
        <v>843.89999999997747</v>
      </c>
      <c r="E1332" s="232">
        <v>1051.4500000000312</v>
      </c>
      <c r="F1332" s="232">
        <v>1192.7499999999654</v>
      </c>
      <c r="G1332" s="232">
        <v>1629.8999999999603</v>
      </c>
      <c r="H1332" s="75"/>
    </row>
    <row r="1333" spans="1:8" x14ac:dyDescent="0.2">
      <c r="A1333" s="76" t="s">
        <v>1730</v>
      </c>
      <c r="B1333" s="61">
        <v>1325</v>
      </c>
      <c r="C1333" s="232">
        <v>609.55999999998141</v>
      </c>
      <c r="D1333" s="232">
        <v>844.44999999997742</v>
      </c>
      <c r="E1333" s="232">
        <v>1052.1500000000312</v>
      </c>
      <c r="F1333" s="232">
        <v>1193.5499999999654</v>
      </c>
      <c r="G1333" s="232">
        <v>1630.9999999999602</v>
      </c>
      <c r="H1333" s="75"/>
    </row>
    <row r="1334" spans="1:8" x14ac:dyDescent="0.2">
      <c r="A1334" s="76" t="s">
        <v>1731</v>
      </c>
      <c r="B1334" s="61">
        <v>1326</v>
      </c>
      <c r="C1334" s="232">
        <v>609.95999999998139</v>
      </c>
      <c r="D1334" s="232">
        <v>844.99999999997738</v>
      </c>
      <c r="E1334" s="232">
        <v>1052.8500000000313</v>
      </c>
      <c r="F1334" s="232">
        <v>1194.3499999999653</v>
      </c>
      <c r="G1334" s="232">
        <v>1632.0999999999601</v>
      </c>
      <c r="H1334" s="75"/>
    </row>
    <row r="1335" spans="1:8" x14ac:dyDescent="0.2">
      <c r="A1335" s="76" t="s">
        <v>1732</v>
      </c>
      <c r="B1335" s="61">
        <v>1327</v>
      </c>
      <c r="C1335" s="232">
        <v>610.35999999998137</v>
      </c>
      <c r="D1335" s="232">
        <v>845.54999999997733</v>
      </c>
      <c r="E1335" s="232">
        <v>1053.5500000000313</v>
      </c>
      <c r="F1335" s="232">
        <v>1195.1499999999653</v>
      </c>
      <c r="G1335" s="232">
        <v>1633.19999999996</v>
      </c>
      <c r="H1335" s="75"/>
    </row>
    <row r="1336" spans="1:8" x14ac:dyDescent="0.2">
      <c r="A1336" s="76" t="s">
        <v>1733</v>
      </c>
      <c r="B1336" s="61">
        <v>1328</v>
      </c>
      <c r="C1336" s="232">
        <v>610.75999999998135</v>
      </c>
      <c r="D1336" s="232">
        <v>846.09999999997729</v>
      </c>
      <c r="E1336" s="232">
        <v>1054.2500000000314</v>
      </c>
      <c r="F1336" s="232">
        <v>1195.9499999999653</v>
      </c>
      <c r="G1336" s="232">
        <v>1634.2999999999599</v>
      </c>
      <c r="H1336" s="75"/>
    </row>
    <row r="1337" spans="1:8" x14ac:dyDescent="0.2">
      <c r="A1337" s="76" t="s">
        <v>1734</v>
      </c>
      <c r="B1337" s="61">
        <v>1329</v>
      </c>
      <c r="C1337" s="232">
        <v>611.15999999998132</v>
      </c>
      <c r="D1337" s="232">
        <v>846.64999999997724</v>
      </c>
      <c r="E1337" s="232">
        <v>1054.9500000000314</v>
      </c>
      <c r="F1337" s="232">
        <v>1196.7499999999652</v>
      </c>
      <c r="G1337" s="232">
        <v>1635.3999999999598</v>
      </c>
      <c r="H1337" s="75"/>
    </row>
    <row r="1338" spans="1:8" x14ac:dyDescent="0.2">
      <c r="A1338" s="76" t="s">
        <v>1735</v>
      </c>
      <c r="B1338" s="61">
        <v>1330</v>
      </c>
      <c r="C1338" s="232">
        <v>611.5599999999813</v>
      </c>
      <c r="D1338" s="232">
        <v>847.19999999997719</v>
      </c>
      <c r="E1338" s="232">
        <v>1055.6500000000315</v>
      </c>
      <c r="F1338" s="232">
        <v>1197.5499999999652</v>
      </c>
      <c r="G1338" s="232">
        <v>1636.4999999999598</v>
      </c>
      <c r="H1338" s="75"/>
    </row>
    <row r="1339" spans="1:8" x14ac:dyDescent="0.2">
      <c r="A1339" s="76" t="s">
        <v>1736</v>
      </c>
      <c r="B1339" s="61">
        <v>1331</v>
      </c>
      <c r="C1339" s="232">
        <v>611.95999999998128</v>
      </c>
      <c r="D1339" s="232">
        <v>847.74999999997715</v>
      </c>
      <c r="E1339" s="232">
        <v>1056.3500000000315</v>
      </c>
      <c r="F1339" s="232">
        <v>1198.3499999999651</v>
      </c>
      <c r="G1339" s="232">
        <v>1637.5999999999597</v>
      </c>
      <c r="H1339" s="75"/>
    </row>
    <row r="1340" spans="1:8" x14ac:dyDescent="0.2">
      <c r="A1340" s="76" t="s">
        <v>1737</v>
      </c>
      <c r="B1340" s="61">
        <v>1332</v>
      </c>
      <c r="C1340" s="232">
        <v>612.35999999998126</v>
      </c>
      <c r="D1340" s="232">
        <v>848.2999999999771</v>
      </c>
      <c r="E1340" s="232">
        <v>1057.0500000000316</v>
      </c>
      <c r="F1340" s="232">
        <v>1199.1499999999651</v>
      </c>
      <c r="G1340" s="232">
        <v>1638.6999999999596</v>
      </c>
      <c r="H1340" s="75"/>
    </row>
    <row r="1341" spans="1:8" x14ac:dyDescent="0.2">
      <c r="A1341" s="76" t="s">
        <v>1738</v>
      </c>
      <c r="B1341" s="61">
        <v>1333</v>
      </c>
      <c r="C1341" s="232">
        <v>612.75999999998123</v>
      </c>
      <c r="D1341" s="232">
        <v>848.84999999997706</v>
      </c>
      <c r="E1341" s="232">
        <v>1057.7500000000316</v>
      </c>
      <c r="F1341" s="232">
        <v>1199.949999999965</v>
      </c>
      <c r="G1341" s="232">
        <v>1639.7999999999595</v>
      </c>
      <c r="H1341" s="75"/>
    </row>
    <row r="1342" spans="1:8" x14ac:dyDescent="0.2">
      <c r="A1342" s="76" t="s">
        <v>1739</v>
      </c>
      <c r="B1342" s="61">
        <v>1334</v>
      </c>
      <c r="C1342" s="232">
        <v>613.15999999998121</v>
      </c>
      <c r="D1342" s="232">
        <v>849.39999999997701</v>
      </c>
      <c r="E1342" s="232">
        <v>1058.4500000000317</v>
      </c>
      <c r="F1342" s="232">
        <v>1200.749999999965</v>
      </c>
      <c r="G1342" s="232">
        <v>1640.8999999999594</v>
      </c>
      <c r="H1342" s="75"/>
    </row>
    <row r="1343" spans="1:8" x14ac:dyDescent="0.2">
      <c r="A1343" s="76" t="s">
        <v>1740</v>
      </c>
      <c r="B1343" s="61">
        <v>1335</v>
      </c>
      <c r="C1343" s="232">
        <v>613.55999999998119</v>
      </c>
      <c r="D1343" s="232">
        <v>849.94999999997697</v>
      </c>
      <c r="E1343" s="232">
        <v>1059.1500000000317</v>
      </c>
      <c r="F1343" s="232">
        <v>1201.5499999999649</v>
      </c>
      <c r="G1343" s="232">
        <v>1641.9999999999593</v>
      </c>
      <c r="H1343" s="75"/>
    </row>
    <row r="1344" spans="1:8" x14ac:dyDescent="0.2">
      <c r="A1344" s="76" t="s">
        <v>1741</v>
      </c>
      <c r="B1344" s="61">
        <v>1336</v>
      </c>
      <c r="C1344" s="232">
        <v>613.95999999998116</v>
      </c>
      <c r="D1344" s="232">
        <v>850.49999999997692</v>
      </c>
      <c r="E1344" s="232">
        <v>1059.8500000000317</v>
      </c>
      <c r="F1344" s="232">
        <v>1202.3499999999649</v>
      </c>
      <c r="G1344" s="232">
        <v>1643.0999999999592</v>
      </c>
      <c r="H1344" s="75"/>
    </row>
    <row r="1345" spans="1:8" x14ac:dyDescent="0.2">
      <c r="A1345" s="76" t="s">
        <v>1742</v>
      </c>
      <c r="B1345" s="61">
        <v>1337</v>
      </c>
      <c r="C1345" s="232">
        <v>614.35999999998114</v>
      </c>
      <c r="D1345" s="232">
        <v>851.04999999997688</v>
      </c>
      <c r="E1345" s="232">
        <v>1060.5500000000318</v>
      </c>
      <c r="F1345" s="232">
        <v>1203.1499999999648</v>
      </c>
      <c r="G1345" s="232">
        <v>1644.1999999999591</v>
      </c>
      <c r="H1345" s="75"/>
    </row>
    <row r="1346" spans="1:8" x14ac:dyDescent="0.2">
      <c r="A1346" s="76" t="s">
        <v>1743</v>
      </c>
      <c r="B1346" s="61">
        <v>1338</v>
      </c>
      <c r="C1346" s="232">
        <v>614.75999999998112</v>
      </c>
      <c r="D1346" s="232">
        <v>851.59999999997683</v>
      </c>
      <c r="E1346" s="232">
        <v>1061.2500000000318</v>
      </c>
      <c r="F1346" s="232">
        <v>1203.9499999999648</v>
      </c>
      <c r="G1346" s="232">
        <v>1645.299999999959</v>
      </c>
      <c r="H1346" s="75"/>
    </row>
    <row r="1347" spans="1:8" x14ac:dyDescent="0.2">
      <c r="A1347" s="76" t="s">
        <v>1744</v>
      </c>
      <c r="B1347" s="61">
        <v>1339</v>
      </c>
      <c r="C1347" s="232">
        <v>615.1599999999811</v>
      </c>
      <c r="D1347" s="232">
        <v>852.14999999997679</v>
      </c>
      <c r="E1347" s="232">
        <v>1061.9500000000319</v>
      </c>
      <c r="F1347" s="232">
        <v>1204.7499999999648</v>
      </c>
      <c r="G1347" s="232">
        <v>1646.3999999999589</v>
      </c>
      <c r="H1347" s="75"/>
    </row>
    <row r="1348" spans="1:8" x14ac:dyDescent="0.2">
      <c r="A1348" s="76" t="s">
        <v>1745</v>
      </c>
      <c r="B1348" s="61">
        <v>1340</v>
      </c>
      <c r="C1348" s="232">
        <v>615.55999999998107</v>
      </c>
      <c r="D1348" s="232">
        <v>852.69999999997674</v>
      </c>
      <c r="E1348" s="232">
        <v>1062.6500000000319</v>
      </c>
      <c r="F1348" s="232">
        <v>1205.5499999999647</v>
      </c>
      <c r="G1348" s="232">
        <v>1647.4999999999588</v>
      </c>
      <c r="H1348" s="75"/>
    </row>
    <row r="1349" spans="1:8" x14ac:dyDescent="0.2">
      <c r="A1349" s="76" t="s">
        <v>1746</v>
      </c>
      <c r="B1349" s="61">
        <v>1341</v>
      </c>
      <c r="C1349" s="232">
        <v>615.95999999998105</v>
      </c>
      <c r="D1349" s="232">
        <v>853.24999999997669</v>
      </c>
      <c r="E1349" s="232">
        <v>1063.350000000032</v>
      </c>
      <c r="F1349" s="232">
        <v>1206.3499999999647</v>
      </c>
      <c r="G1349" s="232">
        <v>1648.5999999999588</v>
      </c>
      <c r="H1349" s="75"/>
    </row>
    <row r="1350" spans="1:8" x14ac:dyDescent="0.2">
      <c r="A1350" s="76" t="s">
        <v>1747</v>
      </c>
      <c r="B1350" s="61">
        <v>1342</v>
      </c>
      <c r="C1350" s="232">
        <v>616.35999999998103</v>
      </c>
      <c r="D1350" s="232">
        <v>853.79999999997665</v>
      </c>
      <c r="E1350" s="232">
        <v>1064.050000000032</v>
      </c>
      <c r="F1350" s="232">
        <v>1207.1499999999646</v>
      </c>
      <c r="G1350" s="232">
        <v>1649.6999999999587</v>
      </c>
      <c r="H1350" s="75"/>
    </row>
    <row r="1351" spans="1:8" x14ac:dyDescent="0.2">
      <c r="A1351" s="76" t="s">
        <v>1748</v>
      </c>
      <c r="B1351" s="61">
        <v>1343</v>
      </c>
      <c r="C1351" s="232">
        <v>616.75999999998101</v>
      </c>
      <c r="D1351" s="232">
        <v>854.3499999999766</v>
      </c>
      <c r="E1351" s="232">
        <v>1064.7500000000321</v>
      </c>
      <c r="F1351" s="232">
        <v>1207.9499999999646</v>
      </c>
      <c r="G1351" s="232">
        <v>1650.7999999999586</v>
      </c>
      <c r="H1351" s="75"/>
    </row>
    <row r="1352" spans="1:8" x14ac:dyDescent="0.2">
      <c r="A1352" s="76" t="s">
        <v>1749</v>
      </c>
      <c r="B1352" s="61">
        <v>1344</v>
      </c>
      <c r="C1352" s="232">
        <v>617.15999999998098</v>
      </c>
      <c r="D1352" s="232">
        <v>854.89999999997656</v>
      </c>
      <c r="E1352" s="232">
        <v>1065.4500000000321</v>
      </c>
      <c r="F1352" s="232">
        <v>1208.7499999999645</v>
      </c>
      <c r="G1352" s="232">
        <v>1651.8999999999585</v>
      </c>
      <c r="H1352" s="75"/>
    </row>
    <row r="1353" spans="1:8" x14ac:dyDescent="0.2">
      <c r="A1353" s="76" t="s">
        <v>1750</v>
      </c>
      <c r="B1353" s="61">
        <v>1345</v>
      </c>
      <c r="C1353" s="232">
        <v>617.55999999998096</v>
      </c>
      <c r="D1353" s="232">
        <v>855.44999999997651</v>
      </c>
      <c r="E1353" s="232">
        <v>1066.1500000000322</v>
      </c>
      <c r="F1353" s="232">
        <v>1209.5499999999645</v>
      </c>
      <c r="G1353" s="232">
        <v>1652.9999999999584</v>
      </c>
      <c r="H1353" s="75"/>
    </row>
    <row r="1354" spans="1:8" x14ac:dyDescent="0.2">
      <c r="A1354" s="76" t="s">
        <v>1751</v>
      </c>
      <c r="B1354" s="61">
        <v>1346</v>
      </c>
      <c r="C1354" s="232">
        <v>617.95999999998094</v>
      </c>
      <c r="D1354" s="232">
        <v>855.99999999997647</v>
      </c>
      <c r="E1354" s="232">
        <v>1066.8500000000322</v>
      </c>
      <c r="F1354" s="232">
        <v>1210.3499999999644</v>
      </c>
      <c r="G1354" s="232">
        <v>1654.0999999999583</v>
      </c>
      <c r="H1354" s="75"/>
    </row>
    <row r="1355" spans="1:8" x14ac:dyDescent="0.2">
      <c r="A1355" s="76" t="s">
        <v>1752</v>
      </c>
      <c r="B1355" s="61">
        <v>1347</v>
      </c>
      <c r="C1355" s="232">
        <v>618.35999999998091</v>
      </c>
      <c r="D1355" s="232">
        <v>856.54999999997642</v>
      </c>
      <c r="E1355" s="232">
        <v>1067.5500000000322</v>
      </c>
      <c r="F1355" s="232">
        <v>1211.1499999999644</v>
      </c>
      <c r="G1355" s="232">
        <v>1655.1999999999582</v>
      </c>
      <c r="H1355" s="75"/>
    </row>
    <row r="1356" spans="1:8" x14ac:dyDescent="0.2">
      <c r="A1356" s="76" t="s">
        <v>1753</v>
      </c>
      <c r="B1356" s="61">
        <v>1348</v>
      </c>
      <c r="C1356" s="232">
        <v>618.75999999998089</v>
      </c>
      <c r="D1356" s="232">
        <v>857.09999999997638</v>
      </c>
      <c r="E1356" s="232">
        <v>1068.2500000000323</v>
      </c>
      <c r="F1356" s="232">
        <v>1211.9499999999643</v>
      </c>
      <c r="G1356" s="232">
        <v>1656.2999999999581</v>
      </c>
      <c r="H1356" s="75"/>
    </row>
    <row r="1357" spans="1:8" x14ac:dyDescent="0.2">
      <c r="A1357" s="76" t="s">
        <v>1754</v>
      </c>
      <c r="B1357" s="61">
        <v>1349</v>
      </c>
      <c r="C1357" s="232">
        <v>619.15999999998087</v>
      </c>
      <c r="D1357" s="232">
        <v>857.64999999997633</v>
      </c>
      <c r="E1357" s="232">
        <v>1068.9500000000323</v>
      </c>
      <c r="F1357" s="232">
        <v>1212.7499999999643</v>
      </c>
      <c r="G1357" s="232">
        <v>1657.399999999958</v>
      </c>
      <c r="H1357" s="75"/>
    </row>
    <row r="1358" spans="1:8" x14ac:dyDescent="0.2">
      <c r="A1358" s="76" t="s">
        <v>1755</v>
      </c>
      <c r="B1358" s="61">
        <v>1350</v>
      </c>
      <c r="C1358" s="232">
        <v>619.55999999998085</v>
      </c>
      <c r="D1358" s="232">
        <v>858.19999999997628</v>
      </c>
      <c r="E1358" s="232">
        <v>1069.6500000000324</v>
      </c>
      <c r="F1358" s="232">
        <v>1213.5499999999643</v>
      </c>
      <c r="G1358" s="232">
        <v>1658.4999999999579</v>
      </c>
      <c r="H1358" s="75"/>
    </row>
    <row r="1359" spans="1:8" x14ac:dyDescent="0.2">
      <c r="A1359" s="76" t="s">
        <v>1756</v>
      </c>
      <c r="B1359" s="61">
        <v>1351</v>
      </c>
      <c r="C1359" s="232">
        <v>619.95999999998082</v>
      </c>
      <c r="D1359" s="232">
        <v>858.74999999997624</v>
      </c>
      <c r="E1359" s="232">
        <v>1070.3500000000324</v>
      </c>
      <c r="F1359" s="232">
        <v>1214.3499999999642</v>
      </c>
      <c r="G1359" s="232">
        <v>1659.5999999999578</v>
      </c>
      <c r="H1359" s="75"/>
    </row>
    <row r="1360" spans="1:8" x14ac:dyDescent="0.2">
      <c r="A1360" s="76" t="s">
        <v>1757</v>
      </c>
      <c r="B1360" s="61">
        <v>1352</v>
      </c>
      <c r="C1360" s="232">
        <v>620.3599999999808</v>
      </c>
      <c r="D1360" s="232">
        <v>859.29999999997619</v>
      </c>
      <c r="E1360" s="232">
        <v>1071.0500000000325</v>
      </c>
      <c r="F1360" s="232">
        <v>1215.1499999999642</v>
      </c>
      <c r="G1360" s="232">
        <v>1660.6999999999578</v>
      </c>
      <c r="H1360" s="75"/>
    </row>
    <row r="1361" spans="1:8" x14ac:dyDescent="0.2">
      <c r="A1361" s="76" t="s">
        <v>1758</v>
      </c>
      <c r="B1361" s="61">
        <v>1353</v>
      </c>
      <c r="C1361" s="232">
        <v>620.75999999998078</v>
      </c>
      <c r="D1361" s="232">
        <v>859.84999999997615</v>
      </c>
      <c r="E1361" s="232">
        <v>1071.7500000000325</v>
      </c>
      <c r="F1361" s="232">
        <v>1215.9499999999641</v>
      </c>
      <c r="G1361" s="232">
        <v>1661.7999999999577</v>
      </c>
      <c r="H1361" s="75"/>
    </row>
    <row r="1362" spans="1:8" x14ac:dyDescent="0.2">
      <c r="A1362" s="76" t="s">
        <v>1759</v>
      </c>
      <c r="B1362" s="61">
        <v>1354</v>
      </c>
      <c r="C1362" s="232">
        <v>621.15999999998076</v>
      </c>
      <c r="D1362" s="232">
        <v>860.3999999999761</v>
      </c>
      <c r="E1362" s="232">
        <v>1072.4500000000326</v>
      </c>
      <c r="F1362" s="232">
        <v>1216.7499999999641</v>
      </c>
      <c r="G1362" s="232">
        <v>1662.8999999999576</v>
      </c>
      <c r="H1362" s="75"/>
    </row>
    <row r="1363" spans="1:8" x14ac:dyDescent="0.2">
      <c r="A1363" s="76" t="s">
        <v>1760</v>
      </c>
      <c r="B1363" s="61">
        <v>1355</v>
      </c>
      <c r="C1363" s="232">
        <v>621.55999999998073</v>
      </c>
      <c r="D1363" s="232">
        <v>860.94999999997606</v>
      </c>
      <c r="E1363" s="232">
        <v>1073.1500000000326</v>
      </c>
      <c r="F1363" s="232">
        <v>1217.549999999964</v>
      </c>
      <c r="G1363" s="232">
        <v>1663.9999999999575</v>
      </c>
      <c r="H1363" s="75"/>
    </row>
    <row r="1364" spans="1:8" x14ac:dyDescent="0.2">
      <c r="A1364" s="76" t="s">
        <v>1761</v>
      </c>
      <c r="B1364" s="61">
        <v>1356</v>
      </c>
      <c r="C1364" s="232">
        <v>621.95999999998071</v>
      </c>
      <c r="D1364" s="232">
        <v>861.49999999997601</v>
      </c>
      <c r="E1364" s="232">
        <v>1073.8500000000327</v>
      </c>
      <c r="F1364" s="232">
        <v>1218.349999999964</v>
      </c>
      <c r="G1364" s="232">
        <v>1665.0999999999574</v>
      </c>
      <c r="H1364" s="75"/>
    </row>
    <row r="1365" spans="1:8" x14ac:dyDescent="0.2">
      <c r="A1365" s="76" t="s">
        <v>1762</v>
      </c>
      <c r="B1365" s="61">
        <v>1357</v>
      </c>
      <c r="C1365" s="232">
        <v>622.35999999998069</v>
      </c>
      <c r="D1365" s="232">
        <v>862.04999999997597</v>
      </c>
      <c r="E1365" s="232">
        <v>1074.5500000000327</v>
      </c>
      <c r="F1365" s="232">
        <v>1219.1499999999639</v>
      </c>
      <c r="G1365" s="232">
        <v>1666.1999999999573</v>
      </c>
      <c r="H1365" s="75"/>
    </row>
    <row r="1366" spans="1:8" x14ac:dyDescent="0.2">
      <c r="A1366" s="76" t="s">
        <v>1763</v>
      </c>
      <c r="B1366" s="61">
        <v>1358</v>
      </c>
      <c r="C1366" s="232">
        <v>622.75999999998066</v>
      </c>
      <c r="D1366" s="232">
        <v>862.59999999997592</v>
      </c>
      <c r="E1366" s="232">
        <v>1075.2500000000327</v>
      </c>
      <c r="F1366" s="232">
        <v>1219.9499999999639</v>
      </c>
      <c r="G1366" s="232">
        <v>1667.2999999999572</v>
      </c>
      <c r="H1366" s="75"/>
    </row>
    <row r="1367" spans="1:8" x14ac:dyDescent="0.2">
      <c r="A1367" s="76" t="s">
        <v>1764</v>
      </c>
      <c r="B1367" s="61">
        <v>1359</v>
      </c>
      <c r="C1367" s="232">
        <v>623.15999999998064</v>
      </c>
      <c r="D1367" s="232">
        <v>863.14999999997588</v>
      </c>
      <c r="E1367" s="232">
        <v>1075.9500000000328</v>
      </c>
      <c r="F1367" s="232">
        <v>1220.7499999999638</v>
      </c>
      <c r="G1367" s="232">
        <v>1668.3999999999571</v>
      </c>
      <c r="H1367" s="75"/>
    </row>
    <row r="1368" spans="1:8" x14ac:dyDescent="0.2">
      <c r="A1368" s="76" t="s">
        <v>1765</v>
      </c>
      <c r="B1368" s="61">
        <v>1360</v>
      </c>
      <c r="C1368" s="232">
        <v>623.55999999998062</v>
      </c>
      <c r="D1368" s="232">
        <v>863.69999999997583</v>
      </c>
      <c r="E1368" s="232">
        <v>1076.6500000000328</v>
      </c>
      <c r="F1368" s="232">
        <v>1221.5499999999638</v>
      </c>
      <c r="G1368" s="232">
        <v>1669.499999999957</v>
      </c>
      <c r="H1368" s="75"/>
    </row>
    <row r="1369" spans="1:8" x14ac:dyDescent="0.2">
      <c r="A1369" s="76" t="s">
        <v>1766</v>
      </c>
      <c r="B1369" s="61">
        <v>1361</v>
      </c>
      <c r="C1369" s="232">
        <v>623.9599999999806</v>
      </c>
      <c r="D1369" s="232">
        <v>864.24999999997578</v>
      </c>
      <c r="E1369" s="232">
        <v>1077.3500000000329</v>
      </c>
      <c r="F1369" s="232">
        <v>1222.3499999999638</v>
      </c>
      <c r="G1369" s="232">
        <v>1670.5999999999569</v>
      </c>
      <c r="H1369" s="75"/>
    </row>
    <row r="1370" spans="1:8" x14ac:dyDescent="0.2">
      <c r="A1370" s="76" t="s">
        <v>1767</v>
      </c>
      <c r="B1370" s="61">
        <v>1362</v>
      </c>
      <c r="C1370" s="232">
        <v>624.35999999998057</v>
      </c>
      <c r="D1370" s="232">
        <v>864.79999999997574</v>
      </c>
      <c r="E1370" s="232">
        <v>1078.0500000000329</v>
      </c>
      <c r="F1370" s="232">
        <v>1223.1499999999637</v>
      </c>
      <c r="G1370" s="232">
        <v>1671.6999999999568</v>
      </c>
      <c r="H1370" s="75"/>
    </row>
    <row r="1371" spans="1:8" x14ac:dyDescent="0.2">
      <c r="A1371" s="76" t="s">
        <v>1768</v>
      </c>
      <c r="B1371" s="61">
        <v>1363</v>
      </c>
      <c r="C1371" s="232">
        <v>624.75999999998055</v>
      </c>
      <c r="D1371" s="232">
        <v>865.34999999997569</v>
      </c>
      <c r="E1371" s="232">
        <v>1078.750000000033</v>
      </c>
      <c r="F1371" s="232">
        <v>1223.9499999999637</v>
      </c>
      <c r="G1371" s="232">
        <v>1672.7999999999568</v>
      </c>
      <c r="H1371" s="75"/>
    </row>
    <row r="1372" spans="1:8" x14ac:dyDescent="0.2">
      <c r="A1372" s="76" t="s">
        <v>1769</v>
      </c>
      <c r="B1372" s="61">
        <v>1364</v>
      </c>
      <c r="C1372" s="232">
        <v>625.15999999998053</v>
      </c>
      <c r="D1372" s="232">
        <v>865.89999999997565</v>
      </c>
      <c r="E1372" s="232">
        <v>1079.450000000033</v>
      </c>
      <c r="F1372" s="232">
        <v>1224.7499999999636</v>
      </c>
      <c r="G1372" s="232">
        <v>1673.8999999999567</v>
      </c>
      <c r="H1372" s="75"/>
    </row>
    <row r="1373" spans="1:8" x14ac:dyDescent="0.2">
      <c r="A1373" s="76" t="s">
        <v>1770</v>
      </c>
      <c r="B1373" s="61">
        <v>1365</v>
      </c>
      <c r="C1373" s="232">
        <v>625.5599999999805</v>
      </c>
      <c r="D1373" s="232">
        <v>866.4499999999756</v>
      </c>
      <c r="E1373" s="232">
        <v>1080.1500000000331</v>
      </c>
      <c r="F1373" s="232">
        <v>1225.5499999999636</v>
      </c>
      <c r="G1373" s="232">
        <v>1674.9999999999566</v>
      </c>
      <c r="H1373" s="75"/>
    </row>
    <row r="1374" spans="1:8" x14ac:dyDescent="0.2">
      <c r="A1374" s="76" t="s">
        <v>1771</v>
      </c>
      <c r="B1374" s="61">
        <v>1366</v>
      </c>
      <c r="C1374" s="232">
        <v>625.95999999998048</v>
      </c>
      <c r="D1374" s="232">
        <v>866.99999999997556</v>
      </c>
      <c r="E1374" s="232">
        <v>1080.8500000000331</v>
      </c>
      <c r="F1374" s="232">
        <v>1226.3499999999635</v>
      </c>
      <c r="G1374" s="232">
        <v>1676.0999999999565</v>
      </c>
      <c r="H1374" s="75"/>
    </row>
    <row r="1375" spans="1:8" x14ac:dyDescent="0.2">
      <c r="A1375" s="76" t="s">
        <v>1772</v>
      </c>
      <c r="B1375" s="61">
        <v>1367</v>
      </c>
      <c r="C1375" s="232">
        <v>626.35999999998046</v>
      </c>
      <c r="D1375" s="232">
        <v>867.54999999997551</v>
      </c>
      <c r="E1375" s="232">
        <v>1081.5500000000332</v>
      </c>
      <c r="F1375" s="232">
        <v>1227.1499999999635</v>
      </c>
      <c r="G1375" s="232">
        <v>1677.1999999999564</v>
      </c>
      <c r="H1375" s="75"/>
    </row>
    <row r="1376" spans="1:8" x14ac:dyDescent="0.2">
      <c r="A1376" s="76" t="s">
        <v>1773</v>
      </c>
      <c r="B1376" s="61">
        <v>1368</v>
      </c>
      <c r="C1376" s="232">
        <v>626.75999999998044</v>
      </c>
      <c r="D1376" s="232">
        <v>868.09999999997547</v>
      </c>
      <c r="E1376" s="232">
        <v>1082.2500000000332</v>
      </c>
      <c r="F1376" s="232">
        <v>1227.9499999999634</v>
      </c>
      <c r="G1376" s="232">
        <v>1678.2999999999563</v>
      </c>
      <c r="H1376" s="75"/>
    </row>
    <row r="1377" spans="1:8" x14ac:dyDescent="0.2">
      <c r="A1377" s="76" t="s">
        <v>1774</v>
      </c>
      <c r="B1377" s="61">
        <v>1369</v>
      </c>
      <c r="C1377" s="232">
        <v>627.15999999998041</v>
      </c>
      <c r="D1377" s="232">
        <v>868.64999999997542</v>
      </c>
      <c r="E1377" s="232">
        <v>1082.9500000000332</v>
      </c>
      <c r="F1377" s="232">
        <v>1228.7499999999634</v>
      </c>
      <c r="G1377" s="232">
        <v>1679.3999999999562</v>
      </c>
      <c r="H1377" s="75"/>
    </row>
    <row r="1378" spans="1:8" x14ac:dyDescent="0.2">
      <c r="A1378" s="76" t="s">
        <v>1775</v>
      </c>
      <c r="B1378" s="61">
        <v>1370</v>
      </c>
      <c r="C1378" s="232">
        <v>627.55999999998039</v>
      </c>
      <c r="D1378" s="232">
        <v>869.19999999997538</v>
      </c>
      <c r="E1378" s="232">
        <v>1083.6500000000333</v>
      </c>
      <c r="F1378" s="232">
        <v>1229.5499999999633</v>
      </c>
      <c r="G1378" s="232">
        <v>1680.4999999999561</v>
      </c>
      <c r="H1378" s="75"/>
    </row>
    <row r="1379" spans="1:8" x14ac:dyDescent="0.2">
      <c r="A1379" s="76" t="s">
        <v>1776</v>
      </c>
      <c r="B1379" s="61">
        <v>1371</v>
      </c>
      <c r="C1379" s="232">
        <v>627.95999999998037</v>
      </c>
      <c r="D1379" s="232">
        <v>869.74999999997533</v>
      </c>
      <c r="E1379" s="232">
        <v>1084.3500000000333</v>
      </c>
      <c r="F1379" s="232">
        <v>1230.3499999999633</v>
      </c>
      <c r="G1379" s="232">
        <v>1681.599999999956</v>
      </c>
      <c r="H1379" s="75"/>
    </row>
    <row r="1380" spans="1:8" x14ac:dyDescent="0.2">
      <c r="A1380" s="76" t="s">
        <v>1777</v>
      </c>
      <c r="B1380" s="61">
        <v>1372</v>
      </c>
      <c r="C1380" s="232">
        <v>628.35999999998035</v>
      </c>
      <c r="D1380" s="232">
        <v>870.29999999997528</v>
      </c>
      <c r="E1380" s="232">
        <v>1085.0500000000334</v>
      </c>
      <c r="F1380" s="232">
        <v>1231.1499999999633</v>
      </c>
      <c r="G1380" s="232">
        <v>1682.6999999999559</v>
      </c>
      <c r="H1380" s="75"/>
    </row>
    <row r="1381" spans="1:8" x14ac:dyDescent="0.2">
      <c r="A1381" s="76" t="s">
        <v>1778</v>
      </c>
      <c r="B1381" s="61">
        <v>1373</v>
      </c>
      <c r="C1381" s="232">
        <v>628.75999999998032</v>
      </c>
      <c r="D1381" s="232">
        <v>870.84999999997524</v>
      </c>
      <c r="E1381" s="232">
        <v>1085.7500000000334</v>
      </c>
      <c r="F1381" s="232">
        <v>1231.9499999999632</v>
      </c>
      <c r="G1381" s="232">
        <v>1683.7999999999558</v>
      </c>
      <c r="H1381" s="75"/>
    </row>
    <row r="1382" spans="1:8" x14ac:dyDescent="0.2">
      <c r="A1382" s="76" t="s">
        <v>1779</v>
      </c>
      <c r="B1382" s="61">
        <v>1374</v>
      </c>
      <c r="C1382" s="232">
        <v>629.1599999999803</v>
      </c>
      <c r="D1382" s="232">
        <v>871.39999999997519</v>
      </c>
      <c r="E1382" s="232">
        <v>1086.4500000000335</v>
      </c>
      <c r="F1382" s="232">
        <v>1232.7499999999632</v>
      </c>
      <c r="G1382" s="232">
        <v>1684.8999999999558</v>
      </c>
      <c r="H1382" s="75"/>
    </row>
    <row r="1383" spans="1:8" x14ac:dyDescent="0.2">
      <c r="A1383" s="76" t="s">
        <v>1780</v>
      </c>
      <c r="B1383" s="61">
        <v>1375</v>
      </c>
      <c r="C1383" s="232">
        <v>629.55999999998028</v>
      </c>
      <c r="D1383" s="232">
        <v>871.94999999997515</v>
      </c>
      <c r="E1383" s="232">
        <v>1087.1500000000335</v>
      </c>
      <c r="F1383" s="232">
        <v>1233.5499999999631</v>
      </c>
      <c r="G1383" s="232">
        <v>1685.9999999999557</v>
      </c>
      <c r="H1383" s="75"/>
    </row>
    <row r="1384" spans="1:8" x14ac:dyDescent="0.2">
      <c r="A1384" s="76" t="s">
        <v>1781</v>
      </c>
      <c r="B1384" s="61">
        <v>1376</v>
      </c>
      <c r="C1384" s="232">
        <v>629.95999999998025</v>
      </c>
      <c r="D1384" s="232">
        <v>872.4999999999751</v>
      </c>
      <c r="E1384" s="232">
        <v>1087.8500000000336</v>
      </c>
      <c r="F1384" s="232">
        <v>1234.3499999999631</v>
      </c>
      <c r="G1384" s="232">
        <v>1687.0999999999556</v>
      </c>
      <c r="H1384" s="75"/>
    </row>
    <row r="1385" spans="1:8" x14ac:dyDescent="0.2">
      <c r="A1385" s="76" t="s">
        <v>1782</v>
      </c>
      <c r="B1385" s="61">
        <v>1377</v>
      </c>
      <c r="C1385" s="232">
        <v>630.35999999998023</v>
      </c>
      <c r="D1385" s="232">
        <v>873.04999999997506</v>
      </c>
      <c r="E1385" s="232">
        <v>1088.5500000000336</v>
      </c>
      <c r="F1385" s="232">
        <v>1235.149999999963</v>
      </c>
      <c r="G1385" s="232">
        <v>1688.1999999999555</v>
      </c>
      <c r="H1385" s="75"/>
    </row>
    <row r="1386" spans="1:8" x14ac:dyDescent="0.2">
      <c r="A1386" s="76" t="s">
        <v>1783</v>
      </c>
      <c r="B1386" s="61">
        <v>1378</v>
      </c>
      <c r="C1386" s="232">
        <v>630.75999999998021</v>
      </c>
      <c r="D1386" s="232">
        <v>873.59999999997501</v>
      </c>
      <c r="E1386" s="232">
        <v>1089.2500000000337</v>
      </c>
      <c r="F1386" s="232">
        <v>1235.949999999963</v>
      </c>
      <c r="G1386" s="232">
        <v>1689.2999999999554</v>
      </c>
      <c r="H1386" s="75"/>
    </row>
    <row r="1387" spans="1:8" x14ac:dyDescent="0.2">
      <c r="A1387" s="76" t="s">
        <v>1784</v>
      </c>
      <c r="B1387" s="61">
        <v>1379</v>
      </c>
      <c r="C1387" s="232">
        <v>631.15999999998019</v>
      </c>
      <c r="D1387" s="232">
        <v>874.14999999997497</v>
      </c>
      <c r="E1387" s="232">
        <v>1089.9500000000337</v>
      </c>
      <c r="F1387" s="232">
        <v>1236.7499999999629</v>
      </c>
      <c r="G1387" s="232">
        <v>1690.3999999999553</v>
      </c>
      <c r="H1387" s="75"/>
    </row>
    <row r="1388" spans="1:8" x14ac:dyDescent="0.2">
      <c r="A1388" s="76" t="s">
        <v>1785</v>
      </c>
      <c r="B1388" s="61">
        <v>1380</v>
      </c>
      <c r="C1388" s="232">
        <v>631.55999999998016</v>
      </c>
      <c r="D1388" s="232">
        <v>874.69999999997492</v>
      </c>
      <c r="E1388" s="232">
        <v>1090.6500000000337</v>
      </c>
      <c r="F1388" s="232">
        <v>1237.5499999999629</v>
      </c>
      <c r="G1388" s="232">
        <v>1691.4999999999552</v>
      </c>
      <c r="H1388" s="75"/>
    </row>
    <row r="1389" spans="1:8" x14ac:dyDescent="0.2">
      <c r="A1389" s="76" t="s">
        <v>1786</v>
      </c>
      <c r="B1389" s="61">
        <v>1381</v>
      </c>
      <c r="C1389" s="232">
        <v>631.95999999998014</v>
      </c>
      <c r="D1389" s="232">
        <v>875.24999999997488</v>
      </c>
      <c r="E1389" s="232">
        <v>1091.3500000000338</v>
      </c>
      <c r="F1389" s="232">
        <v>1238.3499999999628</v>
      </c>
      <c r="G1389" s="232">
        <v>1692.5999999999551</v>
      </c>
      <c r="H1389" s="75"/>
    </row>
    <row r="1390" spans="1:8" x14ac:dyDescent="0.2">
      <c r="A1390" s="76" t="s">
        <v>1787</v>
      </c>
      <c r="B1390" s="61">
        <v>1382</v>
      </c>
      <c r="C1390" s="232">
        <v>632.35999999998012</v>
      </c>
      <c r="D1390" s="232">
        <v>875.79999999997483</v>
      </c>
      <c r="E1390" s="232">
        <v>1092.0500000000338</v>
      </c>
      <c r="F1390" s="232">
        <v>1239.1499999999628</v>
      </c>
      <c r="G1390" s="232">
        <v>1693.699999999955</v>
      </c>
      <c r="H1390" s="75"/>
    </row>
    <row r="1391" spans="1:8" x14ac:dyDescent="0.2">
      <c r="A1391" s="76" t="s">
        <v>1788</v>
      </c>
      <c r="B1391" s="61">
        <v>1383</v>
      </c>
      <c r="C1391" s="232">
        <v>632.7599999999801</v>
      </c>
      <c r="D1391" s="232">
        <v>876.34999999997478</v>
      </c>
      <c r="E1391" s="232">
        <v>1092.7500000000339</v>
      </c>
      <c r="F1391" s="232">
        <v>1239.9499999999628</v>
      </c>
      <c r="G1391" s="232">
        <v>1694.7999999999549</v>
      </c>
      <c r="H1391" s="75"/>
    </row>
    <row r="1392" spans="1:8" x14ac:dyDescent="0.2">
      <c r="A1392" s="76" t="s">
        <v>1789</v>
      </c>
      <c r="B1392" s="61">
        <v>1384</v>
      </c>
      <c r="C1392" s="232">
        <v>633.15999999998007</v>
      </c>
      <c r="D1392" s="232">
        <v>876.89999999997474</v>
      </c>
      <c r="E1392" s="232">
        <v>1093.4500000000339</v>
      </c>
      <c r="F1392" s="232">
        <v>1240.7499999999627</v>
      </c>
      <c r="G1392" s="232">
        <v>1695.8999999999548</v>
      </c>
      <c r="H1392" s="75"/>
    </row>
    <row r="1393" spans="1:8" x14ac:dyDescent="0.2">
      <c r="A1393" s="76" t="s">
        <v>1790</v>
      </c>
      <c r="B1393" s="61">
        <v>1385</v>
      </c>
      <c r="C1393" s="232">
        <v>633.55999999998005</v>
      </c>
      <c r="D1393" s="232">
        <v>877.44999999997469</v>
      </c>
      <c r="E1393" s="232">
        <v>1094.150000000034</v>
      </c>
      <c r="F1393" s="232">
        <v>1241.5499999999627</v>
      </c>
      <c r="G1393" s="232">
        <v>1696.9999999999548</v>
      </c>
      <c r="H1393" s="75"/>
    </row>
    <row r="1394" spans="1:8" x14ac:dyDescent="0.2">
      <c r="A1394" s="76" t="s">
        <v>1791</v>
      </c>
      <c r="B1394" s="61">
        <v>1386</v>
      </c>
      <c r="C1394" s="232">
        <v>633.95999999998003</v>
      </c>
      <c r="D1394" s="232">
        <v>877.99999999997465</v>
      </c>
      <c r="E1394" s="232">
        <v>1094.850000000034</v>
      </c>
      <c r="F1394" s="232">
        <v>1242.3499999999626</v>
      </c>
      <c r="G1394" s="232">
        <v>1698.0999999999547</v>
      </c>
      <c r="H1394" s="75"/>
    </row>
    <row r="1395" spans="1:8" x14ac:dyDescent="0.2">
      <c r="A1395" s="76" t="s">
        <v>1792</v>
      </c>
      <c r="B1395" s="61">
        <v>1387</v>
      </c>
      <c r="C1395" s="232">
        <v>634.35999999998</v>
      </c>
      <c r="D1395" s="232">
        <v>878.5499999999746</v>
      </c>
      <c r="E1395" s="232">
        <v>1095.5500000000341</v>
      </c>
      <c r="F1395" s="232">
        <v>1243.1499999999626</v>
      </c>
      <c r="G1395" s="232">
        <v>1699.1999999999546</v>
      </c>
      <c r="H1395" s="75"/>
    </row>
    <row r="1396" spans="1:8" x14ac:dyDescent="0.2">
      <c r="A1396" s="76" t="s">
        <v>1793</v>
      </c>
      <c r="B1396" s="61">
        <v>1388</v>
      </c>
      <c r="C1396" s="232">
        <v>634.75999999997998</v>
      </c>
      <c r="D1396" s="232">
        <v>879.09999999997456</v>
      </c>
      <c r="E1396" s="232">
        <v>1096.2500000000341</v>
      </c>
      <c r="F1396" s="232">
        <v>1243.9499999999625</v>
      </c>
      <c r="G1396" s="232">
        <v>1700.2999999999545</v>
      </c>
      <c r="H1396" s="75"/>
    </row>
    <row r="1397" spans="1:8" x14ac:dyDescent="0.2">
      <c r="A1397" s="76" t="s">
        <v>1794</v>
      </c>
      <c r="B1397" s="61">
        <v>1389</v>
      </c>
      <c r="C1397" s="232">
        <v>635.15999999997996</v>
      </c>
      <c r="D1397" s="232">
        <v>879.64999999997451</v>
      </c>
      <c r="E1397" s="232">
        <v>1096.9500000000342</v>
      </c>
      <c r="F1397" s="232">
        <v>1244.7499999999625</v>
      </c>
      <c r="G1397" s="232">
        <v>1701.3999999999544</v>
      </c>
      <c r="H1397" s="75"/>
    </row>
    <row r="1398" spans="1:8" x14ac:dyDescent="0.2">
      <c r="A1398" s="76" t="s">
        <v>1795</v>
      </c>
      <c r="B1398" s="61">
        <v>1390</v>
      </c>
      <c r="C1398" s="232">
        <v>635.55999999997994</v>
      </c>
      <c r="D1398" s="232">
        <v>880.19999999997447</v>
      </c>
      <c r="E1398" s="232">
        <v>1097.6500000000342</v>
      </c>
      <c r="F1398" s="232">
        <v>1245.5499999999624</v>
      </c>
      <c r="G1398" s="232">
        <v>1702.4999999999543</v>
      </c>
      <c r="H1398" s="75"/>
    </row>
    <row r="1399" spans="1:8" x14ac:dyDescent="0.2">
      <c r="A1399" s="76" t="s">
        <v>1796</v>
      </c>
      <c r="B1399" s="61">
        <v>1391</v>
      </c>
      <c r="C1399" s="232">
        <v>635.95999999997991</v>
      </c>
      <c r="D1399" s="232">
        <v>880.74999999997442</v>
      </c>
      <c r="E1399" s="232">
        <v>1098.3500000000342</v>
      </c>
      <c r="F1399" s="232">
        <v>1246.3499999999624</v>
      </c>
      <c r="G1399" s="232">
        <v>1703.5999999999542</v>
      </c>
      <c r="H1399" s="75"/>
    </row>
    <row r="1400" spans="1:8" x14ac:dyDescent="0.2">
      <c r="A1400" s="76" t="s">
        <v>1797</v>
      </c>
      <c r="B1400" s="61">
        <v>1392</v>
      </c>
      <c r="C1400" s="232">
        <v>636.35999999997989</v>
      </c>
      <c r="D1400" s="232">
        <v>881.29999999997437</v>
      </c>
      <c r="E1400" s="232">
        <v>1099.0500000000343</v>
      </c>
      <c r="F1400" s="232">
        <v>1247.1499999999623</v>
      </c>
      <c r="G1400" s="232">
        <v>1704.6999999999541</v>
      </c>
      <c r="H1400" s="75"/>
    </row>
    <row r="1401" spans="1:8" x14ac:dyDescent="0.2">
      <c r="A1401" s="76" t="s">
        <v>1798</v>
      </c>
      <c r="B1401" s="61">
        <v>1393</v>
      </c>
      <c r="C1401" s="232">
        <v>636.75999999997987</v>
      </c>
      <c r="D1401" s="232">
        <v>881.84999999997433</v>
      </c>
      <c r="E1401" s="232">
        <v>1099.7500000000343</v>
      </c>
      <c r="F1401" s="232">
        <v>1247.9499999999623</v>
      </c>
      <c r="G1401" s="232">
        <v>1705.799999999954</v>
      </c>
      <c r="H1401" s="75"/>
    </row>
    <row r="1402" spans="1:8" x14ac:dyDescent="0.2">
      <c r="A1402" s="76" t="s">
        <v>1799</v>
      </c>
      <c r="B1402" s="61">
        <v>1394</v>
      </c>
      <c r="C1402" s="232">
        <v>637.15999999997985</v>
      </c>
      <c r="D1402" s="232">
        <v>882.39999999997428</v>
      </c>
      <c r="E1402" s="232">
        <v>1100.4500000000344</v>
      </c>
      <c r="F1402" s="232">
        <v>1248.7499999999623</v>
      </c>
      <c r="G1402" s="232">
        <v>1706.8999999999539</v>
      </c>
      <c r="H1402" s="75"/>
    </row>
    <row r="1403" spans="1:8" x14ac:dyDescent="0.2">
      <c r="A1403" s="76" t="s">
        <v>1800</v>
      </c>
      <c r="B1403" s="61">
        <v>1395</v>
      </c>
      <c r="C1403" s="232">
        <v>637.55999999997982</v>
      </c>
      <c r="D1403" s="232">
        <v>882.94999999997424</v>
      </c>
      <c r="E1403" s="232">
        <v>1101.1500000000344</v>
      </c>
      <c r="F1403" s="232">
        <v>1249.5499999999622</v>
      </c>
      <c r="G1403" s="232">
        <v>1707.9999999999538</v>
      </c>
      <c r="H1403" s="75"/>
    </row>
    <row r="1404" spans="1:8" x14ac:dyDescent="0.2">
      <c r="A1404" s="76" t="s">
        <v>1801</v>
      </c>
      <c r="B1404" s="61">
        <v>1396</v>
      </c>
      <c r="C1404" s="232">
        <v>637.9599999999798</v>
      </c>
      <c r="D1404" s="232">
        <v>883.49999999997419</v>
      </c>
      <c r="E1404" s="232">
        <v>1101.8500000000345</v>
      </c>
      <c r="F1404" s="232">
        <v>1250.3499999999622</v>
      </c>
      <c r="G1404" s="232">
        <v>1709.0999999999538</v>
      </c>
      <c r="H1404" s="75"/>
    </row>
    <row r="1405" spans="1:8" x14ac:dyDescent="0.2">
      <c r="A1405" s="76" t="s">
        <v>1802</v>
      </c>
      <c r="B1405" s="61">
        <v>1397</v>
      </c>
      <c r="C1405" s="232">
        <v>638.35999999997978</v>
      </c>
      <c r="D1405" s="232">
        <v>884.04999999997415</v>
      </c>
      <c r="E1405" s="232">
        <v>1102.5500000000345</v>
      </c>
      <c r="F1405" s="232">
        <v>1251.1499999999621</v>
      </c>
      <c r="G1405" s="232">
        <v>1710.1999999999537</v>
      </c>
      <c r="H1405" s="75"/>
    </row>
    <row r="1406" spans="1:8" x14ac:dyDescent="0.2">
      <c r="A1406" s="76" t="s">
        <v>1803</v>
      </c>
      <c r="B1406" s="61">
        <v>1398</v>
      </c>
      <c r="C1406" s="232">
        <v>638.75999999997975</v>
      </c>
      <c r="D1406" s="232">
        <v>884.5999999999741</v>
      </c>
      <c r="E1406" s="232">
        <v>1103.2500000000346</v>
      </c>
      <c r="F1406" s="232">
        <v>1251.9499999999621</v>
      </c>
      <c r="G1406" s="232">
        <v>1711.2999999999536</v>
      </c>
      <c r="H1406" s="75"/>
    </row>
    <row r="1407" spans="1:8" x14ac:dyDescent="0.2">
      <c r="A1407" s="76" t="s">
        <v>1804</v>
      </c>
      <c r="B1407" s="61">
        <v>1399</v>
      </c>
      <c r="C1407" s="232">
        <v>639.15999999997973</v>
      </c>
      <c r="D1407" s="232">
        <v>885.14999999997406</v>
      </c>
      <c r="E1407" s="232">
        <v>1103.9500000000346</v>
      </c>
      <c r="F1407" s="232">
        <v>1252.749999999962</v>
      </c>
      <c r="G1407" s="232">
        <v>1712.3999999999535</v>
      </c>
      <c r="H1407" s="75"/>
    </row>
    <row r="1408" spans="1:8" x14ac:dyDescent="0.2">
      <c r="A1408" s="76" t="s">
        <v>1805</v>
      </c>
      <c r="B1408" s="61">
        <v>1400</v>
      </c>
      <c r="C1408" s="232">
        <v>639.55999999997971</v>
      </c>
      <c r="D1408" s="232">
        <v>885.69999999997401</v>
      </c>
      <c r="E1408" s="232">
        <v>1104.6500000000347</v>
      </c>
      <c r="F1408" s="232">
        <v>1253.549999999962</v>
      </c>
      <c r="G1408" s="232">
        <v>1713.4999999999534</v>
      </c>
      <c r="H1408" s="75"/>
    </row>
    <row r="1409" spans="1:8" x14ac:dyDescent="0.2">
      <c r="A1409" s="76" t="s">
        <v>1806</v>
      </c>
      <c r="B1409" s="61">
        <v>1401</v>
      </c>
      <c r="C1409" s="232">
        <v>639.95999999997969</v>
      </c>
      <c r="D1409" s="232">
        <v>886.24999999997397</v>
      </c>
      <c r="E1409" s="232">
        <v>1105.3500000000347</v>
      </c>
      <c r="F1409" s="232">
        <v>1254.3499999999619</v>
      </c>
      <c r="G1409" s="232">
        <v>1714.5999999999533</v>
      </c>
      <c r="H1409" s="75"/>
    </row>
    <row r="1410" spans="1:8" x14ac:dyDescent="0.2">
      <c r="A1410" s="76" t="s">
        <v>1807</v>
      </c>
      <c r="B1410" s="61">
        <v>1402</v>
      </c>
      <c r="C1410" s="232">
        <v>640.35999999997966</v>
      </c>
      <c r="D1410" s="232">
        <v>886.79999999997392</v>
      </c>
      <c r="E1410" s="232">
        <v>1106.0500000000347</v>
      </c>
      <c r="F1410" s="232">
        <v>1255.1499999999619</v>
      </c>
      <c r="G1410" s="232">
        <v>1715.6999999999532</v>
      </c>
      <c r="H1410" s="75"/>
    </row>
    <row r="1411" spans="1:8" x14ac:dyDescent="0.2">
      <c r="A1411" s="76" t="s">
        <v>1808</v>
      </c>
      <c r="B1411" s="61">
        <v>1403</v>
      </c>
      <c r="C1411" s="232">
        <v>640.75999999997964</v>
      </c>
      <c r="D1411" s="232">
        <v>887.34999999997387</v>
      </c>
      <c r="E1411" s="232">
        <v>1106.7500000000348</v>
      </c>
      <c r="F1411" s="232">
        <v>1255.9499999999618</v>
      </c>
      <c r="G1411" s="232">
        <v>1716.7999999999531</v>
      </c>
      <c r="H1411" s="75"/>
    </row>
    <row r="1412" spans="1:8" x14ac:dyDescent="0.2">
      <c r="A1412" s="76" t="s">
        <v>1809</v>
      </c>
      <c r="B1412" s="61">
        <v>1404</v>
      </c>
      <c r="C1412" s="232">
        <v>641.15999999997962</v>
      </c>
      <c r="D1412" s="232">
        <v>887.89999999997383</v>
      </c>
      <c r="E1412" s="232">
        <v>1107.4500000000348</v>
      </c>
      <c r="F1412" s="232">
        <v>1256.7499999999618</v>
      </c>
      <c r="G1412" s="232">
        <v>1717.899999999953</v>
      </c>
      <c r="H1412" s="75"/>
    </row>
    <row r="1413" spans="1:8" x14ac:dyDescent="0.2">
      <c r="A1413" s="76" t="s">
        <v>1810</v>
      </c>
      <c r="B1413" s="61">
        <v>1405</v>
      </c>
      <c r="C1413" s="232">
        <v>641.5599999999796</v>
      </c>
      <c r="D1413" s="232">
        <v>888.44999999997378</v>
      </c>
      <c r="E1413" s="232">
        <v>1108.1500000000349</v>
      </c>
      <c r="F1413" s="232">
        <v>1257.5499999999618</v>
      </c>
      <c r="G1413" s="232">
        <v>1718.9999999999529</v>
      </c>
      <c r="H1413" s="75"/>
    </row>
    <row r="1414" spans="1:8" x14ac:dyDescent="0.2">
      <c r="A1414" s="76" t="s">
        <v>1811</v>
      </c>
      <c r="B1414" s="61">
        <v>1406</v>
      </c>
      <c r="C1414" s="232">
        <v>641.95999999997957</v>
      </c>
      <c r="D1414" s="232">
        <v>888.99999999997374</v>
      </c>
      <c r="E1414" s="232">
        <v>1108.8500000000349</v>
      </c>
      <c r="F1414" s="232">
        <v>1258.3499999999617</v>
      </c>
      <c r="G1414" s="232">
        <v>1720.0999999999528</v>
      </c>
      <c r="H1414" s="75"/>
    </row>
    <row r="1415" spans="1:8" x14ac:dyDescent="0.2">
      <c r="A1415" s="76" t="s">
        <v>1812</v>
      </c>
      <c r="B1415" s="61">
        <v>1407</v>
      </c>
      <c r="C1415" s="232">
        <v>642.35999999997955</v>
      </c>
      <c r="D1415" s="232">
        <v>889.54999999997369</v>
      </c>
      <c r="E1415" s="232">
        <v>1109.550000000035</v>
      </c>
      <c r="F1415" s="232">
        <v>1259.1499999999617</v>
      </c>
      <c r="G1415" s="232">
        <v>1721.1999999999528</v>
      </c>
      <c r="H1415" s="75"/>
    </row>
    <row r="1416" spans="1:8" x14ac:dyDescent="0.2">
      <c r="A1416" s="76" t="s">
        <v>1813</v>
      </c>
      <c r="B1416" s="61">
        <v>1408</v>
      </c>
      <c r="C1416" s="232">
        <v>642.75999999997953</v>
      </c>
      <c r="D1416" s="232">
        <v>890.09999999997365</v>
      </c>
      <c r="E1416" s="232">
        <v>1110.250000000035</v>
      </c>
      <c r="F1416" s="232">
        <v>1259.9499999999616</v>
      </c>
      <c r="G1416" s="232">
        <v>1722.2999999999527</v>
      </c>
      <c r="H1416" s="75"/>
    </row>
    <row r="1417" spans="1:8" x14ac:dyDescent="0.2">
      <c r="A1417" s="76" t="s">
        <v>1814</v>
      </c>
      <c r="B1417" s="61">
        <v>1409</v>
      </c>
      <c r="C1417" s="232">
        <v>643.1599999999795</v>
      </c>
      <c r="D1417" s="232">
        <v>890.6499999999736</v>
      </c>
      <c r="E1417" s="232">
        <v>1110.9500000000351</v>
      </c>
      <c r="F1417" s="232">
        <v>1260.7499999999616</v>
      </c>
      <c r="G1417" s="232">
        <v>1723.3999999999526</v>
      </c>
      <c r="H1417" s="75"/>
    </row>
    <row r="1418" spans="1:8" x14ac:dyDescent="0.2">
      <c r="A1418" s="76" t="s">
        <v>1815</v>
      </c>
      <c r="B1418" s="61">
        <v>1410</v>
      </c>
      <c r="C1418" s="232">
        <v>643.55999999997948</v>
      </c>
      <c r="D1418" s="232">
        <v>891.19999999997356</v>
      </c>
      <c r="E1418" s="232">
        <v>1111.6500000000351</v>
      </c>
      <c r="F1418" s="232">
        <v>1261.5499999999615</v>
      </c>
      <c r="G1418" s="232">
        <v>1724.4999999999525</v>
      </c>
      <c r="H1418" s="75"/>
    </row>
    <row r="1419" spans="1:8" x14ac:dyDescent="0.2">
      <c r="A1419" s="76" t="s">
        <v>1816</v>
      </c>
      <c r="B1419" s="61">
        <v>1411</v>
      </c>
      <c r="C1419" s="232">
        <v>643.95999999997946</v>
      </c>
      <c r="D1419" s="232">
        <v>891.74999999997351</v>
      </c>
      <c r="E1419" s="232">
        <v>1112.3500000000352</v>
      </c>
      <c r="F1419" s="232">
        <v>1262.3499999999615</v>
      </c>
      <c r="G1419" s="232">
        <v>1725.5999999999524</v>
      </c>
      <c r="H1419" s="75"/>
    </row>
    <row r="1420" spans="1:8" x14ac:dyDescent="0.2">
      <c r="A1420" s="76" t="s">
        <v>1817</v>
      </c>
      <c r="B1420" s="61">
        <v>1412</v>
      </c>
      <c r="C1420" s="232">
        <v>644.35999999997944</v>
      </c>
      <c r="D1420" s="232">
        <v>892.29999999997347</v>
      </c>
      <c r="E1420" s="232">
        <v>1113.0500000000352</v>
      </c>
      <c r="F1420" s="232">
        <v>1263.1499999999614</v>
      </c>
      <c r="G1420" s="232">
        <v>1726.6999999999523</v>
      </c>
      <c r="H1420" s="75"/>
    </row>
    <row r="1421" spans="1:8" x14ac:dyDescent="0.2">
      <c r="A1421" s="76" t="s">
        <v>1818</v>
      </c>
      <c r="B1421" s="61">
        <v>1413</v>
      </c>
      <c r="C1421" s="232">
        <v>644.75999999997941</v>
      </c>
      <c r="D1421" s="232">
        <v>892.84999999997342</v>
      </c>
      <c r="E1421" s="232">
        <v>1113.7500000000352</v>
      </c>
      <c r="F1421" s="232">
        <v>1263.9499999999614</v>
      </c>
      <c r="G1421" s="232">
        <v>1727.7999999999522</v>
      </c>
      <c r="H1421" s="75"/>
    </row>
    <row r="1422" spans="1:8" x14ac:dyDescent="0.2">
      <c r="A1422" s="76" t="s">
        <v>1819</v>
      </c>
      <c r="B1422" s="61">
        <v>1414</v>
      </c>
      <c r="C1422" s="232">
        <v>645.15999999997939</v>
      </c>
      <c r="D1422" s="232">
        <v>893.39999999997337</v>
      </c>
      <c r="E1422" s="232">
        <v>1114.4500000000353</v>
      </c>
      <c r="F1422" s="232">
        <v>1264.7499999999613</v>
      </c>
      <c r="G1422" s="232">
        <v>1728.8999999999521</v>
      </c>
      <c r="H1422" s="75"/>
    </row>
    <row r="1423" spans="1:8" x14ac:dyDescent="0.2">
      <c r="A1423" s="76" t="s">
        <v>1820</v>
      </c>
      <c r="B1423" s="61">
        <v>1415</v>
      </c>
      <c r="C1423" s="232">
        <v>645.55999999997937</v>
      </c>
      <c r="D1423" s="232">
        <v>893.94999999997333</v>
      </c>
      <c r="E1423" s="232">
        <v>1115.1500000000353</v>
      </c>
      <c r="F1423" s="232">
        <v>1265.5499999999613</v>
      </c>
      <c r="G1423" s="232">
        <v>1729.999999999952</v>
      </c>
      <c r="H1423" s="75"/>
    </row>
    <row r="1424" spans="1:8" x14ac:dyDescent="0.2">
      <c r="A1424" s="76" t="s">
        <v>1821</v>
      </c>
      <c r="B1424" s="61">
        <v>1416</v>
      </c>
      <c r="C1424" s="232">
        <v>645.95999999997935</v>
      </c>
      <c r="D1424" s="232">
        <v>894.49999999997328</v>
      </c>
      <c r="E1424" s="232">
        <v>1115.8500000000354</v>
      </c>
      <c r="F1424" s="232">
        <v>1266.3499999999613</v>
      </c>
      <c r="G1424" s="232">
        <v>1731.0999999999519</v>
      </c>
      <c r="H1424" s="75"/>
    </row>
    <row r="1425" spans="1:8" x14ac:dyDescent="0.2">
      <c r="A1425" s="76" t="s">
        <v>1822</v>
      </c>
      <c r="B1425" s="61">
        <v>1417</v>
      </c>
      <c r="C1425" s="232">
        <v>646.35999999997932</v>
      </c>
      <c r="D1425" s="232">
        <v>895.04999999997324</v>
      </c>
      <c r="E1425" s="232">
        <v>1116.5500000000354</v>
      </c>
      <c r="F1425" s="232">
        <v>1267.1499999999612</v>
      </c>
      <c r="G1425" s="232">
        <v>1732.1999999999518</v>
      </c>
      <c r="H1425" s="75"/>
    </row>
    <row r="1426" spans="1:8" x14ac:dyDescent="0.2">
      <c r="A1426" s="76" t="s">
        <v>1823</v>
      </c>
      <c r="B1426" s="61">
        <v>1418</v>
      </c>
      <c r="C1426" s="232">
        <v>646.7599999999793</v>
      </c>
      <c r="D1426" s="232">
        <v>895.59999999997319</v>
      </c>
      <c r="E1426" s="232">
        <v>1117.2500000000355</v>
      </c>
      <c r="F1426" s="232">
        <v>1267.9499999999612</v>
      </c>
      <c r="G1426" s="232">
        <v>1733.2999999999518</v>
      </c>
      <c r="H1426" s="75"/>
    </row>
    <row r="1427" spans="1:8" x14ac:dyDescent="0.2">
      <c r="A1427" s="76" t="s">
        <v>1824</v>
      </c>
      <c r="B1427" s="61">
        <v>1419</v>
      </c>
      <c r="C1427" s="232">
        <v>647.15999999997928</v>
      </c>
      <c r="D1427" s="232">
        <v>896.14999999997315</v>
      </c>
      <c r="E1427" s="232">
        <v>1117.9500000000355</v>
      </c>
      <c r="F1427" s="232">
        <v>1268.7499999999611</v>
      </c>
      <c r="G1427" s="232">
        <v>1734.3999999999517</v>
      </c>
      <c r="H1427" s="75"/>
    </row>
    <row r="1428" spans="1:8" x14ac:dyDescent="0.2">
      <c r="A1428" s="76" t="s">
        <v>1825</v>
      </c>
      <c r="B1428" s="61">
        <v>1420</v>
      </c>
      <c r="C1428" s="232">
        <v>647.55999999997925</v>
      </c>
      <c r="D1428" s="232">
        <v>896.6999999999731</v>
      </c>
      <c r="E1428" s="232">
        <v>1118.6500000000356</v>
      </c>
      <c r="F1428" s="232">
        <v>1269.5499999999611</v>
      </c>
      <c r="G1428" s="232">
        <v>1735.4999999999516</v>
      </c>
      <c r="H1428" s="75"/>
    </row>
    <row r="1429" spans="1:8" x14ac:dyDescent="0.2">
      <c r="A1429" s="76" t="s">
        <v>1826</v>
      </c>
      <c r="B1429" s="61">
        <v>1421</v>
      </c>
      <c r="C1429" s="232">
        <v>647.95999999997923</v>
      </c>
      <c r="D1429" s="232">
        <v>897.24999999997306</v>
      </c>
      <c r="E1429" s="232">
        <v>1119.3500000000356</v>
      </c>
      <c r="F1429" s="232">
        <v>1270.349999999961</v>
      </c>
      <c r="G1429" s="232">
        <v>1736.5999999999515</v>
      </c>
      <c r="H1429" s="75"/>
    </row>
    <row r="1430" spans="1:8" x14ac:dyDescent="0.2">
      <c r="A1430" s="76" t="s">
        <v>1827</v>
      </c>
      <c r="B1430" s="61">
        <v>1422</v>
      </c>
      <c r="C1430" s="232">
        <v>648.35999999997921</v>
      </c>
      <c r="D1430" s="232">
        <v>897.79999999997301</v>
      </c>
      <c r="E1430" s="232">
        <v>1120.0500000000357</v>
      </c>
      <c r="F1430" s="232">
        <v>1271.149999999961</v>
      </c>
      <c r="G1430" s="232">
        <v>1737.6999999999514</v>
      </c>
      <c r="H1430" s="75"/>
    </row>
    <row r="1431" spans="1:8" x14ac:dyDescent="0.2">
      <c r="A1431" s="76" t="s">
        <v>1828</v>
      </c>
      <c r="B1431" s="61">
        <v>1423</v>
      </c>
      <c r="C1431" s="232">
        <v>648.75999999997919</v>
      </c>
      <c r="D1431" s="232">
        <v>898.34999999997297</v>
      </c>
      <c r="E1431" s="232">
        <v>1120.7500000000357</v>
      </c>
      <c r="F1431" s="232">
        <v>1271.9499999999609</v>
      </c>
      <c r="G1431" s="232">
        <v>1738.7999999999513</v>
      </c>
      <c r="H1431" s="75"/>
    </row>
    <row r="1432" spans="1:8" x14ac:dyDescent="0.2">
      <c r="A1432" s="76" t="s">
        <v>1829</v>
      </c>
      <c r="B1432" s="61">
        <v>1424</v>
      </c>
      <c r="C1432" s="232">
        <v>649.15999999997916</v>
      </c>
      <c r="D1432" s="232">
        <v>898.89999999997292</v>
      </c>
      <c r="E1432" s="232">
        <v>1121.4500000000357</v>
      </c>
      <c r="F1432" s="232">
        <v>1272.7499999999609</v>
      </c>
      <c r="G1432" s="232">
        <v>1739.8999999999512</v>
      </c>
      <c r="H1432" s="75"/>
    </row>
    <row r="1433" spans="1:8" x14ac:dyDescent="0.2">
      <c r="A1433" s="76" t="s">
        <v>1830</v>
      </c>
      <c r="B1433" s="61">
        <v>1425</v>
      </c>
      <c r="C1433" s="232">
        <v>649.55999999997914</v>
      </c>
      <c r="D1433" s="232">
        <v>899.44999999997287</v>
      </c>
      <c r="E1433" s="232">
        <v>1122.1500000000358</v>
      </c>
      <c r="F1433" s="232">
        <v>1273.5499999999608</v>
      </c>
      <c r="G1433" s="232">
        <v>1740.9999999999511</v>
      </c>
      <c r="H1433" s="75"/>
    </row>
    <row r="1434" spans="1:8" x14ac:dyDescent="0.2">
      <c r="A1434" s="76" t="s">
        <v>1831</v>
      </c>
      <c r="B1434" s="61">
        <v>1426</v>
      </c>
      <c r="C1434" s="232">
        <v>649.95999999997912</v>
      </c>
      <c r="D1434" s="232">
        <v>899.99999999997283</v>
      </c>
      <c r="E1434" s="232">
        <v>1122.8500000000358</v>
      </c>
      <c r="F1434" s="232">
        <v>1274.3499999999608</v>
      </c>
      <c r="G1434" s="232">
        <v>1742.099999999951</v>
      </c>
      <c r="H1434" s="75"/>
    </row>
    <row r="1435" spans="1:8" x14ac:dyDescent="0.2">
      <c r="A1435" s="76" t="s">
        <v>1832</v>
      </c>
      <c r="B1435" s="61">
        <v>1427</v>
      </c>
      <c r="C1435" s="232">
        <v>650.3599999999791</v>
      </c>
      <c r="D1435" s="232">
        <v>900.54999999997278</v>
      </c>
      <c r="E1435" s="232">
        <v>1123.5500000000359</v>
      </c>
      <c r="F1435" s="232">
        <v>1275.1499999999608</v>
      </c>
      <c r="G1435" s="232">
        <v>1743.1999999999509</v>
      </c>
      <c r="H1435" s="75"/>
    </row>
    <row r="1436" spans="1:8" x14ac:dyDescent="0.2">
      <c r="A1436" s="76" t="s">
        <v>1833</v>
      </c>
      <c r="B1436" s="61">
        <v>1428</v>
      </c>
      <c r="C1436" s="232">
        <v>650.75999999997907</v>
      </c>
      <c r="D1436" s="232">
        <v>901.09999999997274</v>
      </c>
      <c r="E1436" s="232">
        <v>1124.2500000000359</v>
      </c>
      <c r="F1436" s="232">
        <v>1275.9499999999607</v>
      </c>
      <c r="G1436" s="232">
        <v>1744.2999999999508</v>
      </c>
      <c r="H1436" s="75"/>
    </row>
    <row r="1437" spans="1:8" x14ac:dyDescent="0.2">
      <c r="A1437" s="76" t="s">
        <v>1834</v>
      </c>
      <c r="B1437" s="61">
        <v>1429</v>
      </c>
      <c r="C1437" s="232">
        <v>651.15999999997905</v>
      </c>
      <c r="D1437" s="232">
        <v>901.64999999997269</v>
      </c>
      <c r="E1437" s="232">
        <v>1124.950000000036</v>
      </c>
      <c r="F1437" s="232">
        <v>1276.7499999999607</v>
      </c>
      <c r="G1437" s="232">
        <v>1745.3999999999508</v>
      </c>
      <c r="H1437" s="75"/>
    </row>
    <row r="1438" spans="1:8" x14ac:dyDescent="0.2">
      <c r="A1438" s="76" t="s">
        <v>1835</v>
      </c>
      <c r="B1438" s="61">
        <v>1430</v>
      </c>
      <c r="C1438" s="232">
        <v>651.55999999997903</v>
      </c>
      <c r="D1438" s="232">
        <v>902.19999999997265</v>
      </c>
      <c r="E1438" s="232">
        <v>1125.650000000036</v>
      </c>
      <c r="F1438" s="232">
        <v>1277.5499999999606</v>
      </c>
      <c r="G1438" s="232">
        <v>1746.4999999999507</v>
      </c>
      <c r="H1438" s="75"/>
    </row>
    <row r="1439" spans="1:8" x14ac:dyDescent="0.2">
      <c r="A1439" s="76" t="s">
        <v>1836</v>
      </c>
      <c r="B1439" s="61">
        <v>1431</v>
      </c>
      <c r="C1439" s="232">
        <v>651.959999999979</v>
      </c>
      <c r="D1439" s="232">
        <v>902.7499999999726</v>
      </c>
      <c r="E1439" s="232">
        <v>1126.3500000000361</v>
      </c>
      <c r="F1439" s="232">
        <v>1278.3499999999606</v>
      </c>
      <c r="G1439" s="232">
        <v>1747.5999999999506</v>
      </c>
      <c r="H1439" s="75"/>
    </row>
    <row r="1440" spans="1:8" x14ac:dyDescent="0.2">
      <c r="A1440" s="76" t="s">
        <v>1837</v>
      </c>
      <c r="B1440" s="61">
        <v>1432</v>
      </c>
      <c r="C1440" s="232">
        <v>652.35999999997898</v>
      </c>
      <c r="D1440" s="232">
        <v>903.29999999997256</v>
      </c>
      <c r="E1440" s="232">
        <v>1127.0500000000361</v>
      </c>
      <c r="F1440" s="232">
        <v>1279.1499999999605</v>
      </c>
      <c r="G1440" s="232">
        <v>1748.6999999999505</v>
      </c>
      <c r="H1440" s="75"/>
    </row>
    <row r="1441" spans="1:8" x14ac:dyDescent="0.2">
      <c r="A1441" s="76" t="s">
        <v>1838</v>
      </c>
      <c r="B1441" s="61">
        <v>1433</v>
      </c>
      <c r="C1441" s="232">
        <v>652.75999999997896</v>
      </c>
      <c r="D1441" s="232">
        <v>903.84999999997251</v>
      </c>
      <c r="E1441" s="232">
        <v>1127.7500000000362</v>
      </c>
      <c r="F1441" s="232">
        <v>1279.9499999999605</v>
      </c>
      <c r="G1441" s="232">
        <v>1749.7999999999504</v>
      </c>
      <c r="H1441" s="75"/>
    </row>
    <row r="1442" spans="1:8" x14ac:dyDescent="0.2">
      <c r="A1442" s="76" t="s">
        <v>1839</v>
      </c>
      <c r="B1442" s="61">
        <v>1434</v>
      </c>
      <c r="C1442" s="232">
        <v>653.15999999997894</v>
      </c>
      <c r="D1442" s="232">
        <v>904.39999999997247</v>
      </c>
      <c r="E1442" s="232">
        <v>1128.4500000000362</v>
      </c>
      <c r="F1442" s="232">
        <v>1280.7499999999604</v>
      </c>
      <c r="G1442" s="232">
        <v>1750.8999999999503</v>
      </c>
      <c r="H1442" s="75"/>
    </row>
    <row r="1443" spans="1:8" x14ac:dyDescent="0.2">
      <c r="A1443" s="76" t="s">
        <v>1840</v>
      </c>
      <c r="B1443" s="61">
        <v>1435</v>
      </c>
      <c r="C1443" s="232">
        <v>653.55999999997891</v>
      </c>
      <c r="D1443" s="232">
        <v>904.94999999997242</v>
      </c>
      <c r="E1443" s="232">
        <v>1129.1500000000362</v>
      </c>
      <c r="F1443" s="232">
        <v>1281.5499999999604</v>
      </c>
      <c r="G1443" s="232">
        <v>1751.9999999999502</v>
      </c>
      <c r="H1443" s="75"/>
    </row>
    <row r="1444" spans="1:8" x14ac:dyDescent="0.2">
      <c r="A1444" s="76" t="s">
        <v>1841</v>
      </c>
      <c r="B1444" s="61">
        <v>1436</v>
      </c>
      <c r="C1444" s="232">
        <v>653.95999999997889</v>
      </c>
      <c r="D1444" s="232">
        <v>905.49999999997237</v>
      </c>
      <c r="E1444" s="232">
        <v>1129.8500000000363</v>
      </c>
      <c r="F1444" s="232">
        <v>1282.3499999999603</v>
      </c>
      <c r="G1444" s="232">
        <v>1753.0999999999501</v>
      </c>
      <c r="H1444" s="75"/>
    </row>
    <row r="1445" spans="1:8" x14ac:dyDescent="0.2">
      <c r="A1445" s="76" t="s">
        <v>1842</v>
      </c>
      <c r="B1445" s="61">
        <v>1437</v>
      </c>
      <c r="C1445" s="232">
        <v>654.35999999997887</v>
      </c>
      <c r="D1445" s="232">
        <v>906.04999999997233</v>
      </c>
      <c r="E1445" s="232">
        <v>1130.5500000000363</v>
      </c>
      <c r="F1445" s="232">
        <v>1283.1499999999603</v>
      </c>
      <c r="G1445" s="232">
        <v>1754.19999999995</v>
      </c>
      <c r="H1445" s="75"/>
    </row>
    <row r="1446" spans="1:8" x14ac:dyDescent="0.2">
      <c r="A1446" s="76" t="s">
        <v>1843</v>
      </c>
      <c r="B1446" s="61">
        <v>1438</v>
      </c>
      <c r="C1446" s="232">
        <v>654.75999999997885</v>
      </c>
      <c r="D1446" s="232">
        <v>906.59999999997228</v>
      </c>
      <c r="E1446" s="232">
        <v>1131.2500000000364</v>
      </c>
      <c r="F1446" s="232">
        <v>1283.9499999999603</v>
      </c>
      <c r="G1446" s="232">
        <v>1755.2999999999499</v>
      </c>
      <c r="H1446" s="75"/>
    </row>
    <row r="1447" spans="1:8" x14ac:dyDescent="0.2">
      <c r="A1447" s="76" t="s">
        <v>1844</v>
      </c>
      <c r="B1447" s="61">
        <v>1439</v>
      </c>
      <c r="C1447" s="232">
        <v>655.15999999997882</v>
      </c>
      <c r="D1447" s="232">
        <v>907.14999999997224</v>
      </c>
      <c r="E1447" s="232">
        <v>1131.9500000000364</v>
      </c>
      <c r="F1447" s="232">
        <v>1284.7499999999602</v>
      </c>
      <c r="G1447" s="232">
        <v>1756.3999999999498</v>
      </c>
      <c r="H1447" s="75"/>
    </row>
    <row r="1448" spans="1:8" x14ac:dyDescent="0.2">
      <c r="A1448" s="76" t="s">
        <v>1845</v>
      </c>
      <c r="B1448" s="61">
        <v>1440</v>
      </c>
      <c r="C1448" s="232">
        <v>655.5599999999788</v>
      </c>
      <c r="D1448" s="232">
        <v>907.69999999997219</v>
      </c>
      <c r="E1448" s="232">
        <v>1132.6500000000365</v>
      </c>
      <c r="F1448" s="232">
        <v>1285.5499999999602</v>
      </c>
      <c r="G1448" s="232">
        <v>1757.4999999999498</v>
      </c>
      <c r="H1448" s="75"/>
    </row>
    <row r="1449" spans="1:8" x14ac:dyDescent="0.2">
      <c r="A1449" s="76" t="s">
        <v>1846</v>
      </c>
      <c r="B1449" s="61">
        <v>1441</v>
      </c>
      <c r="C1449" s="232">
        <v>655.95999999997878</v>
      </c>
      <c r="D1449" s="232">
        <v>908.24999999997215</v>
      </c>
      <c r="E1449" s="232">
        <v>1133.3500000000365</v>
      </c>
      <c r="F1449" s="232">
        <v>1286.3499999999601</v>
      </c>
      <c r="G1449" s="232">
        <v>1758.5999999999497</v>
      </c>
      <c r="H1449" s="75"/>
    </row>
    <row r="1450" spans="1:8" x14ac:dyDescent="0.2">
      <c r="A1450" s="76" t="s">
        <v>1847</v>
      </c>
      <c r="B1450" s="61">
        <v>1442</v>
      </c>
      <c r="C1450" s="232">
        <v>656.35999999997875</v>
      </c>
      <c r="D1450" s="232">
        <v>908.7999999999721</v>
      </c>
      <c r="E1450" s="232">
        <v>1134.0500000000366</v>
      </c>
      <c r="F1450" s="232">
        <v>1287.1499999999601</v>
      </c>
      <c r="G1450" s="232">
        <v>1759.6999999999496</v>
      </c>
      <c r="H1450" s="75"/>
    </row>
    <row r="1451" spans="1:8" x14ac:dyDescent="0.2">
      <c r="A1451" s="76" t="s">
        <v>1848</v>
      </c>
      <c r="B1451" s="61">
        <v>1443</v>
      </c>
      <c r="C1451" s="232">
        <v>656.75999999997873</v>
      </c>
      <c r="D1451" s="232">
        <v>909.34999999997206</v>
      </c>
      <c r="E1451" s="232">
        <v>1134.7500000000366</v>
      </c>
      <c r="F1451" s="232">
        <v>1287.94999999996</v>
      </c>
      <c r="G1451" s="232">
        <v>1760.7999999999495</v>
      </c>
      <c r="H1451" s="75"/>
    </row>
    <row r="1452" spans="1:8" x14ac:dyDescent="0.2">
      <c r="A1452" s="76" t="s">
        <v>1849</v>
      </c>
      <c r="B1452" s="61">
        <v>1444</v>
      </c>
      <c r="C1452" s="232">
        <v>657.15999999997871</v>
      </c>
      <c r="D1452" s="232">
        <v>909.89999999997201</v>
      </c>
      <c r="E1452" s="232">
        <v>1135.4500000000367</v>
      </c>
      <c r="F1452" s="232">
        <v>1288.74999999996</v>
      </c>
      <c r="G1452" s="232">
        <v>1761.8999999999494</v>
      </c>
      <c r="H1452" s="75"/>
    </row>
    <row r="1453" spans="1:8" x14ac:dyDescent="0.2">
      <c r="A1453" s="76" t="s">
        <v>1850</v>
      </c>
      <c r="B1453" s="61">
        <v>1445</v>
      </c>
      <c r="C1453" s="232">
        <v>657.55999999997869</v>
      </c>
      <c r="D1453" s="232">
        <v>910.44999999997196</v>
      </c>
      <c r="E1453" s="232">
        <v>1136.1500000000367</v>
      </c>
      <c r="F1453" s="232">
        <v>1289.5499999999599</v>
      </c>
      <c r="G1453" s="232">
        <v>1762.9999999999493</v>
      </c>
      <c r="H1453" s="75"/>
    </row>
    <row r="1454" spans="1:8" x14ac:dyDescent="0.2">
      <c r="A1454" s="76" t="s">
        <v>1851</v>
      </c>
      <c r="B1454" s="61">
        <v>1446</v>
      </c>
      <c r="C1454" s="232">
        <v>657.95999999997866</v>
      </c>
      <c r="D1454" s="232">
        <v>910.99999999997192</v>
      </c>
      <c r="E1454" s="232">
        <v>1136.8500000000367</v>
      </c>
      <c r="F1454" s="232">
        <v>1290.3499999999599</v>
      </c>
      <c r="G1454" s="232">
        <v>1764.0999999999492</v>
      </c>
      <c r="H1454" s="75"/>
    </row>
    <row r="1455" spans="1:8" x14ac:dyDescent="0.2">
      <c r="A1455" s="76" t="s">
        <v>1852</v>
      </c>
      <c r="B1455" s="61">
        <v>1447</v>
      </c>
      <c r="C1455" s="232">
        <v>658.35999999997864</v>
      </c>
      <c r="D1455" s="232">
        <v>911.54999999997187</v>
      </c>
      <c r="E1455" s="232">
        <v>1137.5500000000368</v>
      </c>
      <c r="F1455" s="232">
        <v>1291.1499999999598</v>
      </c>
      <c r="G1455" s="232">
        <v>1765.1999999999491</v>
      </c>
      <c r="H1455" s="75"/>
    </row>
    <row r="1456" spans="1:8" x14ac:dyDescent="0.2">
      <c r="A1456" s="76" t="s">
        <v>1853</v>
      </c>
      <c r="B1456" s="61">
        <v>1448</v>
      </c>
      <c r="C1456" s="232">
        <v>658.75999999997862</v>
      </c>
      <c r="D1456" s="232">
        <v>912.09999999997183</v>
      </c>
      <c r="E1456" s="232">
        <v>1138.2500000000368</v>
      </c>
      <c r="F1456" s="232">
        <v>1291.9499999999598</v>
      </c>
      <c r="G1456" s="232">
        <v>1766.299999999949</v>
      </c>
      <c r="H1456" s="75"/>
    </row>
    <row r="1457" spans="1:8" x14ac:dyDescent="0.2">
      <c r="A1457" s="76" t="s">
        <v>1854</v>
      </c>
      <c r="B1457" s="61">
        <v>1449</v>
      </c>
      <c r="C1457" s="232">
        <v>659.1599999999786</v>
      </c>
      <c r="D1457" s="232">
        <v>912.64999999997178</v>
      </c>
      <c r="E1457" s="232">
        <v>1138.9500000000369</v>
      </c>
      <c r="F1457" s="232">
        <v>1292.7499999999598</v>
      </c>
      <c r="G1457" s="232">
        <v>1767.3999999999489</v>
      </c>
      <c r="H1457" s="75"/>
    </row>
    <row r="1458" spans="1:8" x14ac:dyDescent="0.2">
      <c r="A1458" s="76" t="s">
        <v>1855</v>
      </c>
      <c r="B1458" s="61">
        <v>1450</v>
      </c>
      <c r="C1458" s="232">
        <v>659.55999999997857</v>
      </c>
      <c r="D1458" s="232">
        <v>913.19999999997174</v>
      </c>
      <c r="E1458" s="232">
        <v>1139.6500000000369</v>
      </c>
      <c r="F1458" s="232">
        <v>1293.5499999999597</v>
      </c>
      <c r="G1458" s="232">
        <v>1768.4999999999488</v>
      </c>
      <c r="H1458" s="75"/>
    </row>
    <row r="1459" spans="1:8" x14ac:dyDescent="0.2">
      <c r="A1459" s="76" t="s">
        <v>1856</v>
      </c>
      <c r="B1459" s="61">
        <v>1451</v>
      </c>
      <c r="C1459" s="232">
        <v>659.95999999997855</v>
      </c>
      <c r="D1459" s="232">
        <v>913.74999999997169</v>
      </c>
      <c r="E1459" s="232">
        <v>1140.350000000037</v>
      </c>
      <c r="F1459" s="232">
        <v>1294.3499999999597</v>
      </c>
      <c r="G1459" s="232">
        <v>1769.5999999999487</v>
      </c>
      <c r="H1459" s="75"/>
    </row>
    <row r="1460" spans="1:8" x14ac:dyDescent="0.2">
      <c r="A1460" s="76" t="s">
        <v>1857</v>
      </c>
      <c r="B1460" s="61">
        <v>1452</v>
      </c>
      <c r="C1460" s="232">
        <v>660.35999999997853</v>
      </c>
      <c r="D1460" s="232">
        <v>914.29999999997165</v>
      </c>
      <c r="E1460" s="232">
        <v>1141.050000000037</v>
      </c>
      <c r="F1460" s="232">
        <v>1295.1499999999596</v>
      </c>
      <c r="G1460" s="232">
        <v>1770.6999999999487</v>
      </c>
      <c r="H1460" s="75"/>
    </row>
    <row r="1461" spans="1:8" x14ac:dyDescent="0.2">
      <c r="A1461" s="76" t="s">
        <v>1858</v>
      </c>
      <c r="B1461" s="61">
        <v>1453</v>
      </c>
      <c r="C1461" s="232">
        <v>660.7599999999785</v>
      </c>
      <c r="D1461" s="232">
        <v>914.8499999999716</v>
      </c>
      <c r="E1461" s="232">
        <v>1141.7500000000371</v>
      </c>
      <c r="F1461" s="232">
        <v>1295.9499999999596</v>
      </c>
      <c r="G1461" s="232">
        <v>1771.7999999999486</v>
      </c>
      <c r="H1461" s="75"/>
    </row>
    <row r="1462" spans="1:8" x14ac:dyDescent="0.2">
      <c r="A1462" s="76" t="s">
        <v>1859</v>
      </c>
      <c r="B1462" s="61">
        <v>1454</v>
      </c>
      <c r="C1462" s="232">
        <v>661.15999999997848</v>
      </c>
      <c r="D1462" s="232">
        <v>915.39999999997156</v>
      </c>
      <c r="E1462" s="232">
        <v>1142.4500000000371</v>
      </c>
      <c r="F1462" s="232">
        <v>1296.7499999999595</v>
      </c>
      <c r="G1462" s="232">
        <v>1772.8999999999485</v>
      </c>
      <c r="H1462" s="75"/>
    </row>
    <row r="1463" spans="1:8" x14ac:dyDescent="0.2">
      <c r="A1463" s="76" t="s">
        <v>1860</v>
      </c>
      <c r="B1463" s="61">
        <v>1455</v>
      </c>
      <c r="C1463" s="232">
        <v>661.55999999997846</v>
      </c>
      <c r="D1463" s="232">
        <v>915.94999999997151</v>
      </c>
      <c r="E1463" s="232">
        <v>1143.1500000000372</v>
      </c>
      <c r="F1463" s="232">
        <v>1297.5499999999595</v>
      </c>
      <c r="G1463" s="232">
        <v>1773.9999999999484</v>
      </c>
      <c r="H1463" s="75"/>
    </row>
    <row r="1464" spans="1:8" x14ac:dyDescent="0.2">
      <c r="A1464" s="76" t="s">
        <v>1861</v>
      </c>
      <c r="B1464" s="61">
        <v>1456</v>
      </c>
      <c r="C1464" s="232">
        <v>661.95999999997844</v>
      </c>
      <c r="D1464" s="232">
        <v>916.49999999997146</v>
      </c>
      <c r="E1464" s="232">
        <v>1143.8500000000372</v>
      </c>
      <c r="F1464" s="232">
        <v>1298.3499999999594</v>
      </c>
      <c r="G1464" s="232">
        <v>1775.0999999999483</v>
      </c>
      <c r="H1464" s="75"/>
    </row>
    <row r="1465" spans="1:8" x14ac:dyDescent="0.2">
      <c r="A1465" s="76" t="s">
        <v>1862</v>
      </c>
      <c r="B1465" s="61">
        <v>1457</v>
      </c>
      <c r="C1465" s="232">
        <v>662.35999999997841</v>
      </c>
      <c r="D1465" s="232">
        <v>917.04999999997142</v>
      </c>
      <c r="E1465" s="232">
        <v>1144.5500000000372</v>
      </c>
      <c r="F1465" s="232">
        <v>1299.1499999999594</v>
      </c>
      <c r="G1465" s="232">
        <v>1776.1999999999482</v>
      </c>
      <c r="H1465" s="75"/>
    </row>
    <row r="1466" spans="1:8" x14ac:dyDescent="0.2">
      <c r="A1466" s="76" t="s">
        <v>1863</v>
      </c>
      <c r="B1466" s="61">
        <v>1458</v>
      </c>
      <c r="C1466" s="232">
        <v>662.75999999997839</v>
      </c>
      <c r="D1466" s="232">
        <v>917.59999999997137</v>
      </c>
      <c r="E1466" s="232">
        <v>1145.2500000000373</v>
      </c>
      <c r="F1466" s="232">
        <v>1299.9499999999593</v>
      </c>
      <c r="G1466" s="232">
        <v>1777.2999999999481</v>
      </c>
      <c r="H1466" s="75"/>
    </row>
    <row r="1467" spans="1:8" x14ac:dyDescent="0.2">
      <c r="A1467" s="76" t="s">
        <v>1864</v>
      </c>
      <c r="B1467" s="61">
        <v>1459</v>
      </c>
      <c r="C1467" s="232">
        <v>663.15999999997837</v>
      </c>
      <c r="D1467" s="232">
        <v>918.14999999997133</v>
      </c>
      <c r="E1467" s="232">
        <v>1145.9500000000373</v>
      </c>
      <c r="F1467" s="232">
        <v>1300.7499999999593</v>
      </c>
      <c r="G1467" s="232">
        <v>1778.399999999948</v>
      </c>
      <c r="H1467" s="75"/>
    </row>
    <row r="1468" spans="1:8" x14ac:dyDescent="0.2">
      <c r="A1468" s="76" t="s">
        <v>1865</v>
      </c>
      <c r="B1468" s="61">
        <v>1460</v>
      </c>
      <c r="C1468" s="232">
        <v>663.55999999997834</v>
      </c>
      <c r="D1468" s="232">
        <v>918.69999999997128</v>
      </c>
      <c r="E1468" s="232">
        <v>1146.6500000000374</v>
      </c>
      <c r="F1468" s="232">
        <v>1301.5499999999593</v>
      </c>
      <c r="G1468" s="232">
        <v>1779.4999999999479</v>
      </c>
      <c r="H1468" s="75"/>
    </row>
    <row r="1469" spans="1:8" x14ac:dyDescent="0.2">
      <c r="A1469" s="76" t="s">
        <v>1866</v>
      </c>
      <c r="B1469" s="61">
        <v>1461</v>
      </c>
      <c r="C1469" s="232">
        <v>663.95999999997832</v>
      </c>
      <c r="D1469" s="232">
        <v>919.24999999997124</v>
      </c>
      <c r="E1469" s="232">
        <v>1147.3500000000374</v>
      </c>
      <c r="F1469" s="232">
        <v>1302.3499999999592</v>
      </c>
      <c r="G1469" s="232">
        <v>1780.5999999999478</v>
      </c>
      <c r="H1469" s="75"/>
    </row>
    <row r="1470" spans="1:8" x14ac:dyDescent="0.2">
      <c r="A1470" s="76" t="s">
        <v>1867</v>
      </c>
      <c r="B1470" s="61">
        <v>1462</v>
      </c>
      <c r="C1470" s="232">
        <v>664.3599999999783</v>
      </c>
      <c r="D1470" s="232">
        <v>919.79999999997119</v>
      </c>
      <c r="E1470" s="232">
        <v>1148.0500000000375</v>
      </c>
      <c r="F1470" s="232">
        <v>1303.1499999999592</v>
      </c>
      <c r="G1470" s="232">
        <v>1781.6999999999477</v>
      </c>
      <c r="H1470" s="75"/>
    </row>
    <row r="1471" spans="1:8" x14ac:dyDescent="0.2">
      <c r="A1471" s="76" t="s">
        <v>1868</v>
      </c>
      <c r="B1471" s="61">
        <v>1463</v>
      </c>
      <c r="C1471" s="232">
        <v>664.75999999997828</v>
      </c>
      <c r="D1471" s="232">
        <v>920.34999999997115</v>
      </c>
      <c r="E1471" s="232">
        <v>1148.7500000000375</v>
      </c>
      <c r="F1471" s="232">
        <v>1303.9499999999591</v>
      </c>
      <c r="G1471" s="232">
        <v>1782.7999999999477</v>
      </c>
      <c r="H1471" s="75"/>
    </row>
    <row r="1472" spans="1:8" x14ac:dyDescent="0.2">
      <c r="A1472" s="76" t="s">
        <v>1869</v>
      </c>
      <c r="B1472" s="61">
        <v>1464</v>
      </c>
      <c r="C1472" s="232">
        <v>665.15999999997825</v>
      </c>
      <c r="D1472" s="232">
        <v>920.8999999999711</v>
      </c>
      <c r="E1472" s="232">
        <v>1149.4500000000376</v>
      </c>
      <c r="F1472" s="232">
        <v>1304.7499999999591</v>
      </c>
      <c r="G1472" s="232">
        <v>1783.8999999999476</v>
      </c>
      <c r="H1472" s="75"/>
    </row>
    <row r="1473" spans="1:8" x14ac:dyDescent="0.2">
      <c r="A1473" s="76" t="s">
        <v>1870</v>
      </c>
      <c r="B1473" s="61">
        <v>1465</v>
      </c>
      <c r="C1473" s="232">
        <v>665.55999999997823</v>
      </c>
      <c r="D1473" s="232">
        <v>921.44999999997106</v>
      </c>
      <c r="E1473" s="232">
        <v>1150.1500000000376</v>
      </c>
      <c r="F1473" s="232">
        <v>1305.549999999959</v>
      </c>
      <c r="G1473" s="232">
        <v>1784.9999999999475</v>
      </c>
      <c r="H1473" s="75"/>
    </row>
    <row r="1474" spans="1:8" x14ac:dyDescent="0.2">
      <c r="A1474" s="76" t="s">
        <v>1871</v>
      </c>
      <c r="B1474" s="61">
        <v>1466</v>
      </c>
      <c r="C1474" s="232">
        <v>665.95999999997821</v>
      </c>
      <c r="D1474" s="232">
        <v>921.99999999997101</v>
      </c>
      <c r="E1474" s="232">
        <v>1150.8500000000377</v>
      </c>
      <c r="F1474" s="232">
        <v>1306.349999999959</v>
      </c>
      <c r="G1474" s="232">
        <v>1786.0999999999474</v>
      </c>
      <c r="H1474" s="75"/>
    </row>
    <row r="1475" spans="1:8" x14ac:dyDescent="0.2">
      <c r="A1475" s="76" t="s">
        <v>1872</v>
      </c>
      <c r="B1475" s="61">
        <v>1467</v>
      </c>
      <c r="C1475" s="232">
        <v>666.35999999997819</v>
      </c>
      <c r="D1475" s="232">
        <v>922.54999999997096</v>
      </c>
      <c r="E1475" s="232">
        <v>1151.5500000000377</v>
      </c>
      <c r="F1475" s="232">
        <v>1307.1499999999589</v>
      </c>
      <c r="G1475" s="232">
        <v>1787.1999999999473</v>
      </c>
      <c r="H1475" s="75"/>
    </row>
    <row r="1476" spans="1:8" x14ac:dyDescent="0.2">
      <c r="A1476" s="76" t="s">
        <v>1873</v>
      </c>
      <c r="B1476" s="61">
        <v>1468</v>
      </c>
      <c r="C1476" s="232">
        <v>666.75999999997816</v>
      </c>
      <c r="D1476" s="232">
        <v>923.09999999997092</v>
      </c>
      <c r="E1476" s="232">
        <v>1152.2500000000377</v>
      </c>
      <c r="F1476" s="232">
        <v>1307.9499999999589</v>
      </c>
      <c r="G1476" s="232">
        <v>1788.2999999999472</v>
      </c>
      <c r="H1476" s="75"/>
    </row>
    <row r="1477" spans="1:8" x14ac:dyDescent="0.2">
      <c r="A1477" s="76" t="s">
        <v>1874</v>
      </c>
      <c r="B1477" s="61">
        <v>1469</v>
      </c>
      <c r="C1477" s="232">
        <v>667.15999999997814</v>
      </c>
      <c r="D1477" s="232">
        <v>923.64999999997087</v>
      </c>
      <c r="E1477" s="232">
        <v>1152.9500000000378</v>
      </c>
      <c r="F1477" s="232">
        <v>1308.7499999999588</v>
      </c>
      <c r="G1477" s="232">
        <v>1789.3999999999471</v>
      </c>
      <c r="H1477" s="75"/>
    </row>
    <row r="1478" spans="1:8" x14ac:dyDescent="0.2">
      <c r="A1478" s="76" t="s">
        <v>1875</v>
      </c>
      <c r="B1478" s="61">
        <v>1470</v>
      </c>
      <c r="C1478" s="232">
        <v>667.55999999997812</v>
      </c>
      <c r="D1478" s="232">
        <v>924.19999999997083</v>
      </c>
      <c r="E1478" s="232">
        <v>1153.6500000000378</v>
      </c>
      <c r="F1478" s="232">
        <v>1309.5499999999588</v>
      </c>
      <c r="G1478" s="232">
        <v>1790.499999999947</v>
      </c>
      <c r="H1478" s="75"/>
    </row>
    <row r="1479" spans="1:8" x14ac:dyDescent="0.2">
      <c r="A1479" s="76" t="s">
        <v>1876</v>
      </c>
      <c r="B1479" s="61">
        <v>1471</v>
      </c>
      <c r="C1479" s="232">
        <v>667.95999999997809</v>
      </c>
      <c r="D1479" s="232">
        <v>924.74999999997078</v>
      </c>
      <c r="E1479" s="232">
        <v>1154.3500000000379</v>
      </c>
      <c r="F1479" s="232">
        <v>1310.3499999999588</v>
      </c>
      <c r="G1479" s="232">
        <v>1791.5999999999469</v>
      </c>
      <c r="H1479" s="75"/>
    </row>
    <row r="1480" spans="1:8" x14ac:dyDescent="0.2">
      <c r="A1480" s="76" t="s">
        <v>1877</v>
      </c>
      <c r="B1480" s="61">
        <v>1472</v>
      </c>
      <c r="C1480" s="232">
        <v>668.35999999997807</v>
      </c>
      <c r="D1480" s="232">
        <v>925.29999999997074</v>
      </c>
      <c r="E1480" s="232">
        <v>1155.0500000000379</v>
      </c>
      <c r="F1480" s="232">
        <v>1311.1499999999587</v>
      </c>
      <c r="G1480" s="232">
        <v>1792.6999999999468</v>
      </c>
      <c r="H1480" s="75"/>
    </row>
    <row r="1481" spans="1:8" x14ac:dyDescent="0.2">
      <c r="A1481" s="76" t="s">
        <v>1878</v>
      </c>
      <c r="B1481" s="61">
        <v>1473</v>
      </c>
      <c r="C1481" s="232">
        <v>668.75999999997805</v>
      </c>
      <c r="D1481" s="232">
        <v>925.84999999997069</v>
      </c>
      <c r="E1481" s="232">
        <v>1155.750000000038</v>
      </c>
      <c r="F1481" s="232">
        <v>1311.9499999999587</v>
      </c>
      <c r="G1481" s="232">
        <v>1793.7999999999467</v>
      </c>
      <c r="H1481" s="75"/>
    </row>
    <row r="1482" spans="1:8" x14ac:dyDescent="0.2">
      <c r="A1482" s="76" t="s">
        <v>1879</v>
      </c>
      <c r="B1482" s="61">
        <v>1474</v>
      </c>
      <c r="C1482" s="232">
        <v>669.15999999997803</v>
      </c>
      <c r="D1482" s="232">
        <v>926.39999999997065</v>
      </c>
      <c r="E1482" s="232">
        <v>1156.450000000038</v>
      </c>
      <c r="F1482" s="232">
        <v>1312.7499999999586</v>
      </c>
      <c r="G1482" s="232">
        <v>1794.8999999999467</v>
      </c>
      <c r="H1482" s="75"/>
    </row>
    <row r="1483" spans="1:8" x14ac:dyDescent="0.2">
      <c r="A1483" s="76" t="s">
        <v>1880</v>
      </c>
      <c r="B1483" s="61">
        <v>1475</v>
      </c>
      <c r="C1483" s="232">
        <v>669.559999999978</v>
      </c>
      <c r="D1483" s="232">
        <v>926.9499999999706</v>
      </c>
      <c r="E1483" s="232">
        <v>1157.1500000000381</v>
      </c>
      <c r="F1483" s="232">
        <v>1313.5499999999586</v>
      </c>
      <c r="G1483" s="232">
        <v>1795.9999999999466</v>
      </c>
      <c r="H1483" s="75"/>
    </row>
    <row r="1484" spans="1:8" x14ac:dyDescent="0.2">
      <c r="A1484" s="76" t="s">
        <v>1881</v>
      </c>
      <c r="B1484" s="61">
        <v>1476</v>
      </c>
      <c r="C1484" s="232">
        <v>669.95999999997798</v>
      </c>
      <c r="D1484" s="232">
        <v>927.49999999997056</v>
      </c>
      <c r="E1484" s="232">
        <v>1157.8500000000381</v>
      </c>
      <c r="F1484" s="232">
        <v>1314.3499999999585</v>
      </c>
      <c r="G1484" s="232">
        <v>1797.0999999999465</v>
      </c>
      <c r="H1484" s="75"/>
    </row>
    <row r="1485" spans="1:8" x14ac:dyDescent="0.2">
      <c r="A1485" s="76" t="s">
        <v>1882</v>
      </c>
      <c r="B1485" s="61">
        <v>1477</v>
      </c>
      <c r="C1485" s="232">
        <v>670.35999999997796</v>
      </c>
      <c r="D1485" s="232">
        <v>928.04999999997051</v>
      </c>
      <c r="E1485" s="232">
        <v>1158.5500000000382</v>
      </c>
      <c r="F1485" s="232">
        <v>1315.1499999999585</v>
      </c>
      <c r="G1485" s="232">
        <v>1798.1999999999464</v>
      </c>
      <c r="H1485" s="75"/>
    </row>
    <row r="1486" spans="1:8" x14ac:dyDescent="0.2">
      <c r="A1486" s="76" t="s">
        <v>1883</v>
      </c>
      <c r="B1486" s="61">
        <v>1478</v>
      </c>
      <c r="C1486" s="232">
        <v>670.75999999997794</v>
      </c>
      <c r="D1486" s="232">
        <v>928.59999999997046</v>
      </c>
      <c r="E1486" s="232">
        <v>1159.2500000000382</v>
      </c>
      <c r="F1486" s="232">
        <v>1315.9499999999584</v>
      </c>
      <c r="G1486" s="232">
        <v>1799.2999999999463</v>
      </c>
      <c r="H1486" s="75"/>
    </row>
    <row r="1487" spans="1:8" x14ac:dyDescent="0.2">
      <c r="A1487" s="76" t="s">
        <v>1884</v>
      </c>
      <c r="B1487" s="61">
        <v>1479</v>
      </c>
      <c r="C1487" s="232">
        <v>671.15999999997791</v>
      </c>
      <c r="D1487" s="232">
        <v>929.14999999997042</v>
      </c>
      <c r="E1487" s="232">
        <v>1159.9500000000382</v>
      </c>
      <c r="F1487" s="232">
        <v>1316.7499999999584</v>
      </c>
      <c r="G1487" s="232">
        <v>1800.3999999999462</v>
      </c>
      <c r="H1487" s="75"/>
    </row>
    <row r="1488" spans="1:8" x14ac:dyDescent="0.2">
      <c r="A1488" s="76" t="s">
        <v>1885</v>
      </c>
      <c r="B1488" s="61">
        <v>1480</v>
      </c>
      <c r="C1488" s="232">
        <v>671.55999999997789</v>
      </c>
      <c r="D1488" s="232">
        <v>929.69999999997037</v>
      </c>
      <c r="E1488" s="232">
        <v>1160.6500000000383</v>
      </c>
      <c r="F1488" s="232">
        <v>1317.5499999999583</v>
      </c>
      <c r="G1488" s="232">
        <v>1801.4999999999461</v>
      </c>
      <c r="H1488" s="75"/>
    </row>
    <row r="1489" spans="1:8" x14ac:dyDescent="0.2">
      <c r="A1489" s="76" t="s">
        <v>1886</v>
      </c>
      <c r="B1489" s="61">
        <v>1481</v>
      </c>
      <c r="C1489" s="232">
        <v>671.95999999997787</v>
      </c>
      <c r="D1489" s="232">
        <v>930.24999999997033</v>
      </c>
      <c r="E1489" s="232">
        <v>1161.3500000000383</v>
      </c>
      <c r="F1489" s="232">
        <v>1318.3499999999583</v>
      </c>
      <c r="G1489" s="232">
        <v>1802.599999999946</v>
      </c>
      <c r="H1489" s="75"/>
    </row>
    <row r="1490" spans="1:8" x14ac:dyDescent="0.2">
      <c r="A1490" s="76" t="s">
        <v>1887</v>
      </c>
      <c r="B1490" s="61">
        <v>1482</v>
      </c>
      <c r="C1490" s="232">
        <v>672.35999999997784</v>
      </c>
      <c r="D1490" s="232">
        <v>930.79999999997028</v>
      </c>
      <c r="E1490" s="232">
        <v>1162.0500000000384</v>
      </c>
      <c r="F1490" s="232">
        <v>1319.1499999999583</v>
      </c>
      <c r="G1490" s="232">
        <v>1803.6999999999459</v>
      </c>
      <c r="H1490" s="75"/>
    </row>
    <row r="1491" spans="1:8" x14ac:dyDescent="0.2">
      <c r="A1491" s="76" t="s">
        <v>1888</v>
      </c>
      <c r="B1491" s="61">
        <v>1483</v>
      </c>
      <c r="C1491" s="232">
        <v>672.75999999997782</v>
      </c>
      <c r="D1491" s="232">
        <v>931.34999999997024</v>
      </c>
      <c r="E1491" s="232">
        <v>1162.7500000000384</v>
      </c>
      <c r="F1491" s="232">
        <v>1319.9499999999582</v>
      </c>
      <c r="G1491" s="232">
        <v>1804.7999999999458</v>
      </c>
      <c r="H1491" s="75"/>
    </row>
    <row r="1492" spans="1:8" x14ac:dyDescent="0.2">
      <c r="A1492" s="76" t="s">
        <v>1889</v>
      </c>
      <c r="B1492" s="61">
        <v>1484</v>
      </c>
      <c r="C1492" s="232">
        <v>673.1599999999778</v>
      </c>
      <c r="D1492" s="232">
        <v>931.89999999997019</v>
      </c>
      <c r="E1492" s="232">
        <v>1163.4500000000385</v>
      </c>
      <c r="F1492" s="232">
        <v>1320.7499999999582</v>
      </c>
      <c r="G1492" s="232">
        <v>1805.8999999999457</v>
      </c>
      <c r="H1492" s="75"/>
    </row>
    <row r="1493" spans="1:8" x14ac:dyDescent="0.2">
      <c r="A1493" s="76" t="s">
        <v>1890</v>
      </c>
      <c r="B1493" s="61">
        <v>1485</v>
      </c>
      <c r="C1493" s="232">
        <v>673.55999999997778</v>
      </c>
      <c r="D1493" s="232">
        <v>932.44999999997015</v>
      </c>
      <c r="E1493" s="232">
        <v>1164.1500000000385</v>
      </c>
      <c r="F1493" s="232">
        <v>1321.5499999999581</v>
      </c>
      <c r="G1493" s="232">
        <v>1806.9999999999457</v>
      </c>
      <c r="H1493" s="75"/>
    </row>
    <row r="1494" spans="1:8" x14ac:dyDescent="0.2">
      <c r="A1494" s="76" t="s">
        <v>1891</v>
      </c>
      <c r="B1494" s="61">
        <v>1486</v>
      </c>
      <c r="C1494" s="232">
        <v>673.95999999997775</v>
      </c>
      <c r="D1494" s="232">
        <v>932.9999999999701</v>
      </c>
      <c r="E1494" s="232">
        <v>1164.8500000000386</v>
      </c>
      <c r="F1494" s="232">
        <v>1322.3499999999581</v>
      </c>
      <c r="G1494" s="232">
        <v>1808.0999999999456</v>
      </c>
      <c r="H1494" s="75"/>
    </row>
    <row r="1495" spans="1:8" x14ac:dyDescent="0.2">
      <c r="A1495" s="76" t="s">
        <v>1892</v>
      </c>
      <c r="B1495" s="61">
        <v>1487</v>
      </c>
      <c r="C1495" s="232">
        <v>674.35999999997773</v>
      </c>
      <c r="D1495" s="232">
        <v>933.54999999997005</v>
      </c>
      <c r="E1495" s="232">
        <v>1165.5500000000386</v>
      </c>
      <c r="F1495" s="232">
        <v>1323.149999999958</v>
      </c>
      <c r="G1495" s="232">
        <v>1809.1999999999455</v>
      </c>
      <c r="H1495" s="75"/>
    </row>
    <row r="1496" spans="1:8" x14ac:dyDescent="0.2">
      <c r="A1496" s="76" t="s">
        <v>1893</v>
      </c>
      <c r="B1496" s="61">
        <v>1488</v>
      </c>
      <c r="C1496" s="232">
        <v>674.75999999997771</v>
      </c>
      <c r="D1496" s="232">
        <v>934.09999999997001</v>
      </c>
      <c r="E1496" s="232">
        <v>1166.2500000000387</v>
      </c>
      <c r="F1496" s="232">
        <v>1323.949999999958</v>
      </c>
      <c r="G1496" s="232">
        <v>1810.2999999999454</v>
      </c>
      <c r="H1496" s="75"/>
    </row>
    <row r="1497" spans="1:8" x14ac:dyDescent="0.2">
      <c r="A1497" s="76" t="s">
        <v>1894</v>
      </c>
      <c r="B1497" s="61">
        <v>1489</v>
      </c>
      <c r="C1497" s="232">
        <v>675.15999999997769</v>
      </c>
      <c r="D1497" s="232">
        <v>934.64999999996996</v>
      </c>
      <c r="E1497" s="232">
        <v>1166.9500000000387</v>
      </c>
      <c r="F1497" s="232">
        <v>1324.7499999999579</v>
      </c>
      <c r="G1497" s="232">
        <v>1811.3999999999453</v>
      </c>
      <c r="H1497" s="75"/>
    </row>
    <row r="1498" spans="1:8" x14ac:dyDescent="0.2">
      <c r="A1498" s="76" t="s">
        <v>1895</v>
      </c>
      <c r="B1498" s="61">
        <v>1490</v>
      </c>
      <c r="C1498" s="232">
        <v>675.55999999997766</v>
      </c>
      <c r="D1498" s="232">
        <v>935.19999999996992</v>
      </c>
      <c r="E1498" s="232">
        <v>1167.6500000000387</v>
      </c>
      <c r="F1498" s="232">
        <v>1325.5499999999579</v>
      </c>
      <c r="G1498" s="232">
        <v>1812.4999999999452</v>
      </c>
      <c r="H1498" s="75"/>
    </row>
    <row r="1499" spans="1:8" x14ac:dyDescent="0.2">
      <c r="A1499" s="76" t="s">
        <v>1896</v>
      </c>
      <c r="B1499" s="61">
        <v>1491</v>
      </c>
      <c r="C1499" s="232">
        <v>675.95999999997764</v>
      </c>
      <c r="D1499" s="232">
        <v>935.74999999996987</v>
      </c>
      <c r="E1499" s="232">
        <v>1168.3500000000388</v>
      </c>
      <c r="F1499" s="232">
        <v>1326.3499999999578</v>
      </c>
      <c r="G1499" s="232">
        <v>1813.5999999999451</v>
      </c>
      <c r="H1499" s="75"/>
    </row>
    <row r="1500" spans="1:8" x14ac:dyDescent="0.2">
      <c r="A1500" s="76" t="s">
        <v>1897</v>
      </c>
      <c r="B1500" s="61">
        <v>1492</v>
      </c>
      <c r="C1500" s="232">
        <v>676.35999999997762</v>
      </c>
      <c r="D1500" s="232">
        <v>936.29999999996983</v>
      </c>
      <c r="E1500" s="232">
        <v>1169.0500000000388</v>
      </c>
      <c r="F1500" s="232">
        <v>1327.1499999999578</v>
      </c>
      <c r="G1500" s="232">
        <v>1814.699999999945</v>
      </c>
      <c r="H1500" s="75"/>
    </row>
    <row r="1501" spans="1:8" x14ac:dyDescent="0.2">
      <c r="A1501" s="76" t="s">
        <v>1898</v>
      </c>
      <c r="B1501" s="61">
        <v>1493</v>
      </c>
      <c r="C1501" s="232">
        <v>676.75999999997759</v>
      </c>
      <c r="D1501" s="232">
        <v>936.84999999996978</v>
      </c>
      <c r="E1501" s="232">
        <v>1169.7500000000389</v>
      </c>
      <c r="F1501" s="232">
        <v>1327.9499999999578</v>
      </c>
      <c r="G1501" s="232">
        <v>1815.7999999999449</v>
      </c>
      <c r="H1501" s="75"/>
    </row>
    <row r="1502" spans="1:8" x14ac:dyDescent="0.2">
      <c r="A1502" s="76" t="s">
        <v>1899</v>
      </c>
      <c r="B1502" s="61">
        <v>1494</v>
      </c>
      <c r="C1502" s="232">
        <v>677.15999999997757</v>
      </c>
      <c r="D1502" s="232">
        <v>937.39999999996974</v>
      </c>
      <c r="E1502" s="232">
        <v>1170.4500000000389</v>
      </c>
      <c r="F1502" s="232">
        <v>1328.7499999999577</v>
      </c>
      <c r="G1502" s="232">
        <v>1816.8999999999448</v>
      </c>
      <c r="H1502" s="75"/>
    </row>
    <row r="1503" spans="1:8" x14ac:dyDescent="0.2">
      <c r="A1503" s="76" t="s">
        <v>1900</v>
      </c>
      <c r="B1503" s="61">
        <v>1495</v>
      </c>
      <c r="C1503" s="232">
        <v>677.55999999997755</v>
      </c>
      <c r="D1503" s="232">
        <v>937.94999999996969</v>
      </c>
      <c r="E1503" s="232">
        <v>1171.150000000039</v>
      </c>
      <c r="F1503" s="232">
        <v>1329.5499999999577</v>
      </c>
      <c r="G1503" s="232">
        <v>1817.9999999999447</v>
      </c>
      <c r="H1503" s="75"/>
    </row>
    <row r="1504" spans="1:8" x14ac:dyDescent="0.2">
      <c r="A1504" s="76" t="s">
        <v>1901</v>
      </c>
      <c r="B1504" s="61">
        <v>1496</v>
      </c>
      <c r="C1504" s="232">
        <v>677.95999999997753</v>
      </c>
      <c r="D1504" s="232">
        <v>938.49999999996965</v>
      </c>
      <c r="E1504" s="232">
        <v>1171.850000000039</v>
      </c>
      <c r="F1504" s="232">
        <v>1330.3499999999576</v>
      </c>
      <c r="G1504" s="232">
        <v>1819.0999999999447</v>
      </c>
      <c r="H1504" s="75"/>
    </row>
    <row r="1505" spans="1:8" x14ac:dyDescent="0.2">
      <c r="A1505" s="76" t="s">
        <v>1902</v>
      </c>
      <c r="B1505" s="61">
        <v>1497</v>
      </c>
      <c r="C1505" s="232">
        <v>678.3599999999775</v>
      </c>
      <c r="D1505" s="232">
        <v>939.0499999999696</v>
      </c>
      <c r="E1505" s="232">
        <v>1172.5500000000391</v>
      </c>
      <c r="F1505" s="232">
        <v>1331.1499999999576</v>
      </c>
      <c r="G1505" s="232">
        <v>1820.1999999999446</v>
      </c>
      <c r="H1505" s="75"/>
    </row>
    <row r="1506" spans="1:8" x14ac:dyDescent="0.2">
      <c r="A1506" s="76" t="s">
        <v>1903</v>
      </c>
      <c r="B1506" s="61">
        <v>1498</v>
      </c>
      <c r="C1506" s="232">
        <v>678.75999999997748</v>
      </c>
      <c r="D1506" s="232">
        <v>939.59999999996955</v>
      </c>
      <c r="E1506" s="232">
        <v>1173.2500000000391</v>
      </c>
      <c r="F1506" s="232">
        <v>1331.9499999999575</v>
      </c>
      <c r="G1506" s="232">
        <v>1821.2999999999445</v>
      </c>
      <c r="H1506" s="75"/>
    </row>
    <row r="1507" spans="1:8" x14ac:dyDescent="0.2">
      <c r="A1507" s="76" t="s">
        <v>1904</v>
      </c>
      <c r="B1507" s="61">
        <v>1499</v>
      </c>
      <c r="C1507" s="232">
        <v>679.15999999997746</v>
      </c>
      <c r="D1507" s="232">
        <v>940.14999999996951</v>
      </c>
      <c r="E1507" s="232">
        <v>1173.9500000000392</v>
      </c>
      <c r="F1507" s="232">
        <v>1332.7499999999575</v>
      </c>
      <c r="G1507" s="232">
        <v>1822.3999999999444</v>
      </c>
      <c r="H1507" s="75"/>
    </row>
    <row r="1508" spans="1:8" x14ac:dyDescent="0.2">
      <c r="A1508" s="76" t="s">
        <v>1905</v>
      </c>
      <c r="B1508" s="61">
        <v>1500</v>
      </c>
      <c r="C1508" s="232">
        <v>679.55999999997744</v>
      </c>
      <c r="D1508" s="232">
        <v>940.69999999996946</v>
      </c>
      <c r="E1508" s="232">
        <v>1174.6500000000392</v>
      </c>
      <c r="F1508" s="232">
        <v>1333.5499999999574</v>
      </c>
      <c r="G1508" s="232">
        <v>1823.4999999999443</v>
      </c>
      <c r="H1508" s="75"/>
    </row>
    <row r="1509" spans="1:8" x14ac:dyDescent="0.2">
      <c r="A1509" s="76" t="s">
        <v>1906</v>
      </c>
      <c r="B1509" s="61">
        <v>1501</v>
      </c>
      <c r="C1509" s="232">
        <v>679.95999999997741</v>
      </c>
      <c r="D1509" s="232">
        <v>941.24999999996942</v>
      </c>
      <c r="E1509" s="232">
        <v>1175.3500000000392</v>
      </c>
      <c r="F1509" s="232">
        <v>1334.3499999999574</v>
      </c>
      <c r="G1509" s="232">
        <v>1824.5999999999442</v>
      </c>
      <c r="H1509" s="75"/>
    </row>
    <row r="1510" spans="1:8" x14ac:dyDescent="0.2">
      <c r="A1510" s="76" t="s">
        <v>1907</v>
      </c>
      <c r="B1510" s="61">
        <v>1502</v>
      </c>
      <c r="C1510" s="232">
        <v>680.35999999997739</v>
      </c>
      <c r="D1510" s="232">
        <v>941.79999999996937</v>
      </c>
      <c r="E1510" s="232">
        <v>1176.0500000000393</v>
      </c>
      <c r="F1510" s="232">
        <v>1335.1499999999573</v>
      </c>
      <c r="G1510" s="232">
        <v>1825.6999999999441</v>
      </c>
      <c r="H1510" s="75"/>
    </row>
    <row r="1511" spans="1:8" x14ac:dyDescent="0.2">
      <c r="A1511" s="76" t="s">
        <v>1908</v>
      </c>
      <c r="B1511" s="61">
        <v>1503</v>
      </c>
      <c r="C1511" s="232">
        <v>680.75999999997737</v>
      </c>
      <c r="D1511" s="232">
        <v>942.34999999996933</v>
      </c>
      <c r="E1511" s="232">
        <v>1176.7500000000393</v>
      </c>
      <c r="F1511" s="232">
        <v>1335.9499999999573</v>
      </c>
      <c r="G1511" s="232">
        <v>1826.799999999944</v>
      </c>
      <c r="H1511" s="75"/>
    </row>
    <row r="1512" spans="1:8" x14ac:dyDescent="0.2">
      <c r="A1512" s="76" t="s">
        <v>1909</v>
      </c>
      <c r="B1512" s="61">
        <v>1504</v>
      </c>
      <c r="C1512" s="232">
        <v>681.15999999997734</v>
      </c>
      <c r="D1512" s="232">
        <v>942.89999999996928</v>
      </c>
      <c r="E1512" s="232">
        <v>1177.4500000000394</v>
      </c>
      <c r="F1512" s="232">
        <v>1336.7499999999573</v>
      </c>
      <c r="G1512" s="232">
        <v>1827.8999999999439</v>
      </c>
      <c r="H1512" s="75"/>
    </row>
    <row r="1513" spans="1:8" x14ac:dyDescent="0.2">
      <c r="A1513" s="76" t="s">
        <v>1910</v>
      </c>
      <c r="B1513" s="61">
        <v>1505</v>
      </c>
      <c r="C1513" s="232">
        <v>681.55999999997732</v>
      </c>
      <c r="D1513" s="232">
        <v>943.44999999996924</v>
      </c>
      <c r="E1513" s="232">
        <v>1178.1500000000394</v>
      </c>
      <c r="F1513" s="232">
        <v>1337.5499999999572</v>
      </c>
      <c r="G1513" s="232">
        <v>1828.9999999999438</v>
      </c>
      <c r="H1513" s="75"/>
    </row>
    <row r="1514" spans="1:8" x14ac:dyDescent="0.2">
      <c r="A1514" s="76" t="s">
        <v>1911</v>
      </c>
      <c r="B1514" s="61">
        <v>1506</v>
      </c>
      <c r="C1514" s="232">
        <v>681.9599999999773</v>
      </c>
      <c r="D1514" s="232">
        <v>943.99999999996919</v>
      </c>
      <c r="E1514" s="232">
        <v>1178.8500000000395</v>
      </c>
      <c r="F1514" s="232">
        <v>1338.3499999999572</v>
      </c>
      <c r="G1514" s="232">
        <v>1830.0999999999437</v>
      </c>
      <c r="H1514" s="75"/>
    </row>
    <row r="1515" spans="1:8" x14ac:dyDescent="0.2">
      <c r="A1515" s="76" t="s">
        <v>1912</v>
      </c>
      <c r="B1515" s="61">
        <v>1507</v>
      </c>
      <c r="C1515" s="232">
        <v>682.35999999997728</v>
      </c>
      <c r="D1515" s="232">
        <v>944.54999999996915</v>
      </c>
      <c r="E1515" s="232">
        <v>1179.5500000000395</v>
      </c>
      <c r="F1515" s="232">
        <v>1339.1499999999571</v>
      </c>
      <c r="G1515" s="232">
        <v>1831.1999999999437</v>
      </c>
      <c r="H1515" s="75"/>
    </row>
    <row r="1516" spans="1:8" x14ac:dyDescent="0.2">
      <c r="A1516" s="76" t="s">
        <v>1913</v>
      </c>
      <c r="B1516" s="61">
        <v>1508</v>
      </c>
      <c r="C1516" s="232">
        <v>682.75999999997725</v>
      </c>
      <c r="D1516" s="232">
        <v>945.0999999999691</v>
      </c>
      <c r="E1516" s="232">
        <v>1180.2500000000396</v>
      </c>
      <c r="F1516" s="232">
        <v>1339.9499999999571</v>
      </c>
      <c r="G1516" s="232">
        <v>1832.2999999999436</v>
      </c>
      <c r="H1516" s="75"/>
    </row>
    <row r="1517" spans="1:8" x14ac:dyDescent="0.2">
      <c r="A1517" s="76" t="s">
        <v>1914</v>
      </c>
      <c r="B1517" s="61">
        <v>1509</v>
      </c>
      <c r="C1517" s="232">
        <v>683.15999999997723</v>
      </c>
      <c r="D1517" s="232">
        <v>945.64999999996905</v>
      </c>
      <c r="E1517" s="232">
        <v>1180.9500000000396</v>
      </c>
      <c r="F1517" s="232">
        <v>1340.749999999957</v>
      </c>
      <c r="G1517" s="232">
        <v>1833.3999999999435</v>
      </c>
      <c r="H1517" s="75"/>
    </row>
    <row r="1518" spans="1:8" x14ac:dyDescent="0.2">
      <c r="A1518" s="76" t="s">
        <v>1915</v>
      </c>
      <c r="B1518" s="61">
        <v>1510</v>
      </c>
      <c r="C1518" s="232">
        <v>683.55999999997721</v>
      </c>
      <c r="D1518" s="232">
        <v>946.19999999996901</v>
      </c>
      <c r="E1518" s="232">
        <v>1181.6500000000397</v>
      </c>
      <c r="F1518" s="232">
        <v>1341.549999999957</v>
      </c>
      <c r="G1518" s="232">
        <v>1834.4999999999434</v>
      </c>
      <c r="H1518" s="75"/>
    </row>
    <row r="1519" spans="1:8" x14ac:dyDescent="0.2">
      <c r="A1519" s="76" t="s">
        <v>1916</v>
      </c>
      <c r="B1519" s="61">
        <v>1511</v>
      </c>
      <c r="C1519" s="232">
        <v>683.95999999997719</v>
      </c>
      <c r="D1519" s="232">
        <v>946.74999999996896</v>
      </c>
      <c r="E1519" s="232">
        <v>1182.3500000000397</v>
      </c>
      <c r="F1519" s="232">
        <v>1342.3499999999569</v>
      </c>
      <c r="G1519" s="232">
        <v>1835.5999999999433</v>
      </c>
      <c r="H1519" s="75"/>
    </row>
    <row r="1520" spans="1:8" x14ac:dyDescent="0.2">
      <c r="A1520" s="76" t="s">
        <v>1917</v>
      </c>
      <c r="B1520" s="61">
        <v>1512</v>
      </c>
      <c r="C1520" s="232">
        <v>684.35999999997716</v>
      </c>
      <c r="D1520" s="232">
        <v>947.29999999996892</v>
      </c>
      <c r="E1520" s="232">
        <v>1183.0500000000397</v>
      </c>
      <c r="F1520" s="232">
        <v>1343.1499999999569</v>
      </c>
      <c r="G1520" s="232">
        <v>1836.6999999999432</v>
      </c>
      <c r="H1520" s="75"/>
    </row>
    <row r="1521" spans="1:8" x14ac:dyDescent="0.2">
      <c r="A1521" s="76" t="s">
        <v>1918</v>
      </c>
      <c r="B1521" s="61">
        <v>1513</v>
      </c>
      <c r="C1521" s="232">
        <v>684.75999999997714</v>
      </c>
      <c r="D1521" s="232">
        <v>947.84999999996887</v>
      </c>
      <c r="E1521" s="232">
        <v>1183.7500000000398</v>
      </c>
      <c r="F1521" s="232">
        <v>1343.9499999999568</v>
      </c>
      <c r="G1521" s="232">
        <v>1837.7999999999431</v>
      </c>
      <c r="H1521" s="75"/>
    </row>
    <row r="1522" spans="1:8" x14ac:dyDescent="0.2">
      <c r="A1522" s="76" t="s">
        <v>1919</v>
      </c>
      <c r="B1522" s="61">
        <v>1514</v>
      </c>
      <c r="C1522" s="232">
        <v>685.15999999997712</v>
      </c>
      <c r="D1522" s="232">
        <v>948.39999999996883</v>
      </c>
      <c r="E1522" s="232">
        <v>1184.4500000000398</v>
      </c>
      <c r="F1522" s="232">
        <v>1344.7499999999568</v>
      </c>
      <c r="G1522" s="232">
        <v>1838.899999999943</v>
      </c>
      <c r="H1522" s="75"/>
    </row>
    <row r="1523" spans="1:8" x14ac:dyDescent="0.2">
      <c r="A1523" s="76" t="s">
        <v>1920</v>
      </c>
      <c r="B1523" s="61">
        <v>1515</v>
      </c>
      <c r="C1523" s="232">
        <v>685.55999999997709</v>
      </c>
      <c r="D1523" s="232">
        <v>948.94999999996878</v>
      </c>
      <c r="E1523" s="232">
        <v>1185.1500000000399</v>
      </c>
      <c r="F1523" s="232">
        <v>1345.5499999999568</v>
      </c>
      <c r="G1523" s="232">
        <v>1839.9999999999429</v>
      </c>
      <c r="H1523" s="75"/>
    </row>
    <row r="1524" spans="1:8" x14ac:dyDescent="0.2">
      <c r="A1524" s="76" t="s">
        <v>1921</v>
      </c>
      <c r="B1524" s="61">
        <v>1516</v>
      </c>
      <c r="C1524" s="232">
        <v>685.95999999997707</v>
      </c>
      <c r="D1524" s="232">
        <v>949.49999999996874</v>
      </c>
      <c r="E1524" s="232">
        <v>1185.8500000000399</v>
      </c>
      <c r="F1524" s="232">
        <v>1346.3499999999567</v>
      </c>
      <c r="G1524" s="232">
        <v>1841.0999999999428</v>
      </c>
      <c r="H1524" s="75"/>
    </row>
    <row r="1525" spans="1:8" x14ac:dyDescent="0.2">
      <c r="A1525" s="76" t="s">
        <v>1922</v>
      </c>
      <c r="B1525" s="61">
        <v>1517</v>
      </c>
      <c r="C1525" s="232">
        <v>686.35999999997705</v>
      </c>
      <c r="D1525" s="232">
        <v>950.04999999996869</v>
      </c>
      <c r="E1525" s="232">
        <v>1186.55000000004</v>
      </c>
      <c r="F1525" s="232">
        <v>1347.1499999999567</v>
      </c>
      <c r="G1525" s="232">
        <v>1842.1999999999427</v>
      </c>
      <c r="H1525" s="75"/>
    </row>
    <row r="1526" spans="1:8" x14ac:dyDescent="0.2">
      <c r="A1526" s="76" t="s">
        <v>1923</v>
      </c>
      <c r="B1526" s="61">
        <v>1518</v>
      </c>
      <c r="C1526" s="232">
        <v>686.75999999997703</v>
      </c>
      <c r="D1526" s="232">
        <v>950.59999999996865</v>
      </c>
      <c r="E1526" s="232">
        <v>1187.25000000004</v>
      </c>
      <c r="F1526" s="232">
        <v>1347.9499999999566</v>
      </c>
      <c r="G1526" s="232">
        <v>1843.2999999999427</v>
      </c>
      <c r="H1526" s="75"/>
    </row>
    <row r="1527" spans="1:8" x14ac:dyDescent="0.2">
      <c r="A1527" s="76" t="s">
        <v>1924</v>
      </c>
      <c r="B1527" s="61">
        <v>1519</v>
      </c>
      <c r="C1527" s="232">
        <v>687.159999999977</v>
      </c>
      <c r="D1527" s="232">
        <v>951.1499999999686</v>
      </c>
      <c r="E1527" s="232">
        <v>1187.9500000000401</v>
      </c>
      <c r="F1527" s="232">
        <v>1348.7499999999566</v>
      </c>
      <c r="G1527" s="232">
        <v>1844.3999999999426</v>
      </c>
      <c r="H1527" s="75"/>
    </row>
    <row r="1528" spans="1:8" x14ac:dyDescent="0.2">
      <c r="A1528" s="76" t="s">
        <v>1925</v>
      </c>
      <c r="B1528" s="61">
        <v>1520</v>
      </c>
      <c r="C1528" s="232">
        <v>687.55999999997698</v>
      </c>
      <c r="D1528" s="232">
        <v>951.69999999996855</v>
      </c>
      <c r="E1528" s="232">
        <v>1188.6500000000401</v>
      </c>
      <c r="F1528" s="232">
        <v>1349.5499999999565</v>
      </c>
      <c r="G1528" s="232">
        <v>1845.4999999999425</v>
      </c>
      <c r="H1528" s="75"/>
    </row>
    <row r="1529" spans="1:8" x14ac:dyDescent="0.2">
      <c r="A1529" s="76" t="s">
        <v>1926</v>
      </c>
      <c r="B1529" s="61">
        <v>1521</v>
      </c>
      <c r="C1529" s="232">
        <v>687.95999999997696</v>
      </c>
      <c r="D1529" s="232">
        <v>952.24999999996851</v>
      </c>
      <c r="E1529" s="232">
        <v>1189.3500000000402</v>
      </c>
      <c r="F1529" s="232">
        <v>1350.3499999999565</v>
      </c>
      <c r="G1529" s="232">
        <v>1846.5999999999424</v>
      </c>
      <c r="H1529" s="75"/>
    </row>
    <row r="1530" spans="1:8" x14ac:dyDescent="0.2">
      <c r="A1530" s="76" t="s">
        <v>1927</v>
      </c>
      <c r="B1530" s="61">
        <v>1522</v>
      </c>
      <c r="C1530" s="232">
        <v>688.35999999997694</v>
      </c>
      <c r="D1530" s="232">
        <v>952.79999999996846</v>
      </c>
      <c r="E1530" s="232">
        <v>1190.0500000000402</v>
      </c>
      <c r="F1530" s="232">
        <v>1351.1499999999564</v>
      </c>
      <c r="G1530" s="232">
        <v>1847.6999999999423</v>
      </c>
      <c r="H1530" s="75"/>
    </row>
    <row r="1531" spans="1:8" x14ac:dyDescent="0.2">
      <c r="A1531" s="76" t="s">
        <v>1928</v>
      </c>
      <c r="B1531" s="61">
        <v>1523</v>
      </c>
      <c r="C1531" s="232">
        <v>688.75999999997691</v>
      </c>
      <c r="D1531" s="232">
        <v>953.34999999996842</v>
      </c>
      <c r="E1531" s="232">
        <v>1190.7500000000402</v>
      </c>
      <c r="F1531" s="232">
        <v>1351.9499999999564</v>
      </c>
      <c r="G1531" s="232">
        <v>1848.7999999999422</v>
      </c>
      <c r="H1531" s="75"/>
    </row>
    <row r="1532" spans="1:8" x14ac:dyDescent="0.2">
      <c r="A1532" s="76" t="s">
        <v>1929</v>
      </c>
      <c r="B1532" s="61">
        <v>1524</v>
      </c>
      <c r="C1532" s="232">
        <v>689.15999999997689</v>
      </c>
      <c r="D1532" s="232">
        <v>953.89999999996837</v>
      </c>
      <c r="E1532" s="232">
        <v>1191.4500000000403</v>
      </c>
      <c r="F1532" s="232">
        <v>1352.7499999999563</v>
      </c>
      <c r="G1532" s="232">
        <v>1849.8999999999421</v>
      </c>
      <c r="H1532" s="75"/>
    </row>
    <row r="1533" spans="1:8" x14ac:dyDescent="0.2">
      <c r="A1533" s="76" t="s">
        <v>1930</v>
      </c>
      <c r="B1533" s="61">
        <v>1525</v>
      </c>
      <c r="C1533" s="232">
        <v>689.55999999997687</v>
      </c>
      <c r="D1533" s="232">
        <v>954.44999999996833</v>
      </c>
      <c r="E1533" s="232">
        <v>1192.1500000000403</v>
      </c>
      <c r="F1533" s="232">
        <v>1353.5499999999563</v>
      </c>
      <c r="G1533" s="232">
        <v>1850.999999999942</v>
      </c>
      <c r="H1533" s="75"/>
    </row>
    <row r="1534" spans="1:8" x14ac:dyDescent="0.2">
      <c r="A1534" s="76" t="s">
        <v>1931</v>
      </c>
      <c r="B1534" s="61">
        <v>1526</v>
      </c>
      <c r="C1534" s="232">
        <v>689.95999999997684</v>
      </c>
      <c r="D1534" s="232">
        <v>954.99999999996828</v>
      </c>
      <c r="E1534" s="232">
        <v>1192.8500000000404</v>
      </c>
      <c r="F1534" s="232">
        <v>1354.3499999999563</v>
      </c>
      <c r="G1534" s="232">
        <v>1852.0999999999419</v>
      </c>
      <c r="H1534" s="75"/>
    </row>
    <row r="1535" spans="1:8" x14ac:dyDescent="0.2">
      <c r="A1535" s="76" t="s">
        <v>1932</v>
      </c>
      <c r="B1535" s="61">
        <v>1527</v>
      </c>
      <c r="C1535" s="232">
        <v>690.35999999997682</v>
      </c>
      <c r="D1535" s="232">
        <v>955.54999999996824</v>
      </c>
      <c r="E1535" s="232">
        <v>1193.5500000000404</v>
      </c>
      <c r="F1535" s="232">
        <v>1355.1499999999562</v>
      </c>
      <c r="G1535" s="232">
        <v>1853.1999999999418</v>
      </c>
      <c r="H1535" s="75"/>
    </row>
    <row r="1536" spans="1:8" x14ac:dyDescent="0.2">
      <c r="A1536" s="76" t="s">
        <v>1933</v>
      </c>
      <c r="B1536" s="61">
        <v>1528</v>
      </c>
      <c r="C1536" s="232">
        <v>690.7599999999768</v>
      </c>
      <c r="D1536" s="232">
        <v>956.09999999996819</v>
      </c>
      <c r="E1536" s="232">
        <v>1194.2500000000405</v>
      </c>
      <c r="F1536" s="232">
        <v>1355.9499999999562</v>
      </c>
      <c r="G1536" s="232">
        <v>1854.2999999999417</v>
      </c>
      <c r="H1536" s="75"/>
    </row>
    <row r="1537" spans="1:8" x14ac:dyDescent="0.2">
      <c r="A1537" s="76" t="s">
        <v>1934</v>
      </c>
      <c r="B1537" s="61">
        <v>1529</v>
      </c>
      <c r="C1537" s="232">
        <v>691.15999999997678</v>
      </c>
      <c r="D1537" s="232">
        <v>956.64999999996814</v>
      </c>
      <c r="E1537" s="232">
        <v>1194.9500000000405</v>
      </c>
      <c r="F1537" s="232">
        <v>1356.7499999999561</v>
      </c>
      <c r="G1537" s="232">
        <v>1855.3999999999417</v>
      </c>
      <c r="H1537" s="75"/>
    </row>
    <row r="1538" spans="1:8" x14ac:dyDescent="0.2">
      <c r="A1538" s="76" t="s">
        <v>1935</v>
      </c>
      <c r="B1538" s="61">
        <v>1530</v>
      </c>
      <c r="C1538" s="232">
        <v>691.55999999997675</v>
      </c>
      <c r="D1538" s="232">
        <v>957.1999999999681</v>
      </c>
      <c r="E1538" s="232">
        <v>1195.6500000000406</v>
      </c>
      <c r="F1538" s="232">
        <v>1357.5499999999561</v>
      </c>
      <c r="G1538" s="232">
        <v>1856.4999999999416</v>
      </c>
      <c r="H1538" s="75"/>
    </row>
    <row r="1539" spans="1:8" x14ac:dyDescent="0.2">
      <c r="A1539" s="76" t="s">
        <v>1936</v>
      </c>
      <c r="B1539" s="61">
        <v>1531</v>
      </c>
      <c r="C1539" s="232">
        <v>691.95999999997673</v>
      </c>
      <c r="D1539" s="232">
        <v>957.74999999996805</v>
      </c>
      <c r="E1539" s="232">
        <v>1196.3500000000406</v>
      </c>
      <c r="F1539" s="232">
        <v>1358.349999999956</v>
      </c>
      <c r="G1539" s="232">
        <v>1857.5999999999415</v>
      </c>
      <c r="H1539" s="75"/>
    </row>
    <row r="1540" spans="1:8" x14ac:dyDescent="0.2">
      <c r="A1540" s="76" t="s">
        <v>1937</v>
      </c>
      <c r="B1540" s="61">
        <v>1532</v>
      </c>
      <c r="C1540" s="232">
        <v>692.35999999997671</v>
      </c>
      <c r="D1540" s="232">
        <v>958.29999999996801</v>
      </c>
      <c r="E1540" s="232">
        <v>1197.0500000000407</v>
      </c>
      <c r="F1540" s="232">
        <v>1359.149999999956</v>
      </c>
      <c r="G1540" s="232">
        <v>1858.6999999999414</v>
      </c>
      <c r="H1540" s="75"/>
    </row>
    <row r="1541" spans="1:8" x14ac:dyDescent="0.2">
      <c r="A1541" s="76" t="s">
        <v>1938</v>
      </c>
      <c r="B1541" s="61">
        <v>1533</v>
      </c>
      <c r="C1541" s="232">
        <v>692.75999999997669</v>
      </c>
      <c r="D1541" s="232">
        <v>958.84999999996796</v>
      </c>
      <c r="E1541" s="232">
        <v>1197.7500000000407</v>
      </c>
      <c r="F1541" s="232">
        <v>1359.9499999999559</v>
      </c>
      <c r="G1541" s="232">
        <v>1859.7999999999413</v>
      </c>
      <c r="H1541" s="75"/>
    </row>
    <row r="1542" spans="1:8" x14ac:dyDescent="0.2">
      <c r="A1542" s="76" t="s">
        <v>1939</v>
      </c>
      <c r="B1542" s="61">
        <v>1534</v>
      </c>
      <c r="C1542" s="232">
        <v>693.15999999997666</v>
      </c>
      <c r="D1542" s="232">
        <v>959.39999999996792</v>
      </c>
      <c r="E1542" s="232">
        <v>1198.4500000000407</v>
      </c>
      <c r="F1542" s="232">
        <v>1360.7499999999559</v>
      </c>
      <c r="G1542" s="232">
        <v>1860.8999999999412</v>
      </c>
      <c r="H1542" s="75"/>
    </row>
    <row r="1543" spans="1:8" x14ac:dyDescent="0.2">
      <c r="A1543" s="76" t="s">
        <v>1940</v>
      </c>
      <c r="B1543" s="61">
        <v>1535</v>
      </c>
      <c r="C1543" s="232">
        <v>693.55999999997664</v>
      </c>
      <c r="D1543" s="232">
        <v>959.94999999996787</v>
      </c>
      <c r="E1543" s="232">
        <v>1199.1500000000408</v>
      </c>
      <c r="F1543" s="232">
        <v>1361.5499999999558</v>
      </c>
      <c r="G1543" s="232">
        <v>1861.9999999999411</v>
      </c>
      <c r="H1543" s="75"/>
    </row>
    <row r="1544" spans="1:8" x14ac:dyDescent="0.2">
      <c r="A1544" s="76" t="s">
        <v>1941</v>
      </c>
      <c r="B1544" s="61">
        <v>1536</v>
      </c>
      <c r="C1544" s="232">
        <v>693.95999999997662</v>
      </c>
      <c r="D1544" s="232">
        <v>960.49999999996783</v>
      </c>
      <c r="E1544" s="232">
        <v>1199.8500000000408</v>
      </c>
      <c r="F1544" s="232">
        <v>1362.3499999999558</v>
      </c>
      <c r="G1544" s="232">
        <v>1863.099999999941</v>
      </c>
      <c r="H1544" s="75"/>
    </row>
    <row r="1545" spans="1:8" x14ac:dyDescent="0.2">
      <c r="A1545" s="76" t="s">
        <v>1942</v>
      </c>
      <c r="B1545" s="61">
        <v>1537</v>
      </c>
      <c r="C1545" s="232">
        <v>694.35999999997659</v>
      </c>
      <c r="D1545" s="232">
        <v>961.04999999996778</v>
      </c>
      <c r="E1545" s="232">
        <v>1200.5500000000409</v>
      </c>
      <c r="F1545" s="232">
        <v>1363.1499999999558</v>
      </c>
      <c r="G1545" s="232">
        <v>1864.1999999999409</v>
      </c>
      <c r="H1545" s="75"/>
    </row>
    <row r="1546" spans="1:8" x14ac:dyDescent="0.2">
      <c r="A1546" s="76" t="s">
        <v>1943</v>
      </c>
      <c r="B1546" s="61">
        <v>1538</v>
      </c>
      <c r="C1546" s="232">
        <v>694.75999999997657</v>
      </c>
      <c r="D1546" s="232">
        <v>961.59999999996774</v>
      </c>
      <c r="E1546" s="232">
        <v>1201.2500000000409</v>
      </c>
      <c r="F1546" s="232">
        <v>1363.9499999999557</v>
      </c>
      <c r="G1546" s="232">
        <v>1865.2999999999408</v>
      </c>
      <c r="H1546" s="75"/>
    </row>
    <row r="1547" spans="1:8" x14ac:dyDescent="0.2">
      <c r="A1547" s="76" t="s">
        <v>1944</v>
      </c>
      <c r="B1547" s="61">
        <v>1539</v>
      </c>
      <c r="C1547" s="232">
        <v>695.15999999997655</v>
      </c>
      <c r="D1547" s="232">
        <v>962.14999999996769</v>
      </c>
      <c r="E1547" s="232">
        <v>1201.950000000041</v>
      </c>
      <c r="F1547" s="232">
        <v>1364.7499999999557</v>
      </c>
      <c r="G1547" s="232">
        <v>1866.3999999999407</v>
      </c>
      <c r="H1547" s="75"/>
    </row>
    <row r="1548" spans="1:8" x14ac:dyDescent="0.2">
      <c r="A1548" s="76" t="s">
        <v>1945</v>
      </c>
      <c r="B1548" s="61">
        <v>1540</v>
      </c>
      <c r="C1548" s="232">
        <v>695.55999999997653</v>
      </c>
      <c r="D1548" s="232">
        <v>962.69999999996764</v>
      </c>
      <c r="E1548" s="232">
        <v>1202.650000000041</v>
      </c>
      <c r="F1548" s="232">
        <v>1365.5499999999556</v>
      </c>
      <c r="G1548" s="232">
        <v>1867.4999999999407</v>
      </c>
      <c r="H1548" s="75"/>
    </row>
    <row r="1549" spans="1:8" x14ac:dyDescent="0.2">
      <c r="A1549" s="76" t="s">
        <v>1946</v>
      </c>
      <c r="B1549" s="61">
        <v>1541</v>
      </c>
      <c r="C1549" s="232">
        <v>695.9599999999765</v>
      </c>
      <c r="D1549" s="232">
        <v>963.2499999999676</v>
      </c>
      <c r="E1549" s="232">
        <v>1203.3500000000411</v>
      </c>
      <c r="F1549" s="232">
        <v>1366.3499999999556</v>
      </c>
      <c r="G1549" s="232">
        <v>1868.5999999999406</v>
      </c>
      <c r="H1549" s="75"/>
    </row>
    <row r="1550" spans="1:8" x14ac:dyDescent="0.2">
      <c r="A1550" s="76" t="s">
        <v>1947</v>
      </c>
      <c r="B1550" s="61">
        <v>1542</v>
      </c>
      <c r="C1550" s="232">
        <v>696.35999999997648</v>
      </c>
      <c r="D1550" s="232">
        <v>963.79999999996755</v>
      </c>
      <c r="E1550" s="232">
        <v>1204.0500000000411</v>
      </c>
      <c r="F1550" s="232">
        <v>1367.1499999999555</v>
      </c>
      <c r="G1550" s="232">
        <v>1869.6999999999405</v>
      </c>
      <c r="H1550" s="75"/>
    </row>
    <row r="1551" spans="1:8" x14ac:dyDescent="0.2">
      <c r="A1551" s="76" t="s">
        <v>1948</v>
      </c>
      <c r="B1551" s="61">
        <v>1543</v>
      </c>
      <c r="C1551" s="232">
        <v>696.75999999997646</v>
      </c>
      <c r="D1551" s="232">
        <v>964.34999999996751</v>
      </c>
      <c r="E1551" s="232">
        <v>1204.7500000000412</v>
      </c>
      <c r="F1551" s="232">
        <v>1367.9499999999555</v>
      </c>
      <c r="G1551" s="232">
        <v>1870.7999999999404</v>
      </c>
      <c r="H1551" s="75"/>
    </row>
    <row r="1552" spans="1:8" x14ac:dyDescent="0.2">
      <c r="A1552" s="76" t="s">
        <v>1949</v>
      </c>
      <c r="B1552" s="61">
        <v>1544</v>
      </c>
      <c r="C1552" s="232">
        <v>697.15999999997643</v>
      </c>
      <c r="D1552" s="232">
        <v>964.89999999996746</v>
      </c>
      <c r="E1552" s="232">
        <v>1205.4500000000412</v>
      </c>
      <c r="F1552" s="232">
        <v>1368.7499999999554</v>
      </c>
      <c r="G1552" s="232">
        <v>1871.8999999999403</v>
      </c>
      <c r="H1552" s="75"/>
    </row>
    <row r="1553" spans="1:8" x14ac:dyDescent="0.2">
      <c r="A1553" s="76" t="s">
        <v>1950</v>
      </c>
      <c r="B1553" s="61">
        <v>1545</v>
      </c>
      <c r="C1553" s="232">
        <v>697.55999999997641</v>
      </c>
      <c r="D1553" s="232">
        <v>965.44999999996742</v>
      </c>
      <c r="E1553" s="232">
        <v>1206.1500000000412</v>
      </c>
      <c r="F1553" s="232">
        <v>1369.5499999999554</v>
      </c>
      <c r="G1553" s="232">
        <v>1872.9999999999402</v>
      </c>
      <c r="H1553" s="75"/>
    </row>
    <row r="1554" spans="1:8" x14ac:dyDescent="0.2">
      <c r="A1554" s="76" t="s">
        <v>1951</v>
      </c>
      <c r="B1554" s="61">
        <v>1546</v>
      </c>
      <c r="C1554" s="232">
        <v>697.95999999997639</v>
      </c>
      <c r="D1554" s="232">
        <v>965.99999999996737</v>
      </c>
      <c r="E1554" s="232">
        <v>1206.8500000000413</v>
      </c>
      <c r="F1554" s="232">
        <v>1370.3499999999553</v>
      </c>
      <c r="G1554" s="232">
        <v>1874.0999999999401</v>
      </c>
      <c r="H1554" s="75"/>
    </row>
    <row r="1555" spans="1:8" x14ac:dyDescent="0.2">
      <c r="A1555" s="76" t="s">
        <v>1952</v>
      </c>
      <c r="B1555" s="61">
        <v>1547</v>
      </c>
      <c r="C1555" s="232">
        <v>698.35999999997637</v>
      </c>
      <c r="D1555" s="232">
        <v>966.54999999996733</v>
      </c>
      <c r="E1555" s="232">
        <v>1207.5500000000413</v>
      </c>
      <c r="F1555" s="232">
        <v>1371.1499999999553</v>
      </c>
      <c r="G1555" s="232">
        <v>1875.19999999994</v>
      </c>
      <c r="H1555" s="75"/>
    </row>
    <row r="1556" spans="1:8" x14ac:dyDescent="0.2">
      <c r="A1556" s="76" t="s">
        <v>1953</v>
      </c>
      <c r="B1556" s="61">
        <v>1548</v>
      </c>
      <c r="C1556" s="232">
        <v>698.75999999997634</v>
      </c>
      <c r="D1556" s="232">
        <v>967.09999999996728</v>
      </c>
      <c r="E1556" s="232">
        <v>1208.2500000000414</v>
      </c>
      <c r="F1556" s="232">
        <v>1371.9499999999553</v>
      </c>
      <c r="G1556" s="232">
        <v>1876.2999999999399</v>
      </c>
      <c r="H1556" s="75"/>
    </row>
    <row r="1557" spans="1:8" x14ac:dyDescent="0.2">
      <c r="A1557" s="76" t="s">
        <v>1954</v>
      </c>
      <c r="B1557" s="61">
        <v>1549</v>
      </c>
      <c r="C1557" s="232">
        <v>699.15999999997632</v>
      </c>
      <c r="D1557" s="232">
        <v>967.64999999996724</v>
      </c>
      <c r="E1557" s="232">
        <v>1208.9500000000414</v>
      </c>
      <c r="F1557" s="232">
        <v>1372.7499999999552</v>
      </c>
      <c r="G1557" s="232">
        <v>1877.3999999999398</v>
      </c>
      <c r="H1557" s="75"/>
    </row>
    <row r="1558" spans="1:8" x14ac:dyDescent="0.2">
      <c r="A1558" s="76" t="s">
        <v>1955</v>
      </c>
      <c r="B1558" s="61">
        <v>1550</v>
      </c>
      <c r="C1558" s="232">
        <v>699.5599999999763</v>
      </c>
      <c r="D1558" s="232">
        <v>968.19999999996719</v>
      </c>
      <c r="E1558" s="232">
        <v>1209.6500000000415</v>
      </c>
      <c r="F1558" s="232">
        <v>1373.5499999999552</v>
      </c>
      <c r="G1558" s="232">
        <v>1878.4999999999397</v>
      </c>
      <c r="H1558" s="75"/>
    </row>
    <row r="1559" spans="1:8" x14ac:dyDescent="0.2">
      <c r="A1559" s="76" t="s">
        <v>1956</v>
      </c>
      <c r="B1559" s="61">
        <v>1551</v>
      </c>
      <c r="C1559" s="232">
        <v>699.95999999997628</v>
      </c>
      <c r="D1559" s="232">
        <v>968.74999999996714</v>
      </c>
      <c r="E1559" s="232">
        <v>1210.3500000000415</v>
      </c>
      <c r="F1559" s="232">
        <v>1374.3499999999551</v>
      </c>
      <c r="G1559" s="232">
        <v>1879.5999999999397</v>
      </c>
      <c r="H1559" s="75"/>
    </row>
    <row r="1560" spans="1:8" x14ac:dyDescent="0.2">
      <c r="A1560" s="76" t="s">
        <v>1957</v>
      </c>
      <c r="B1560" s="61">
        <v>1552</v>
      </c>
      <c r="C1560" s="232">
        <v>700.35999999997625</v>
      </c>
      <c r="D1560" s="232">
        <v>969.2999999999671</v>
      </c>
      <c r="E1560" s="232">
        <v>1211.0500000000416</v>
      </c>
      <c r="F1560" s="232">
        <v>1375.1499999999551</v>
      </c>
      <c r="G1560" s="232">
        <v>1880.6999999999396</v>
      </c>
      <c r="H1560" s="75"/>
    </row>
    <row r="1561" spans="1:8" x14ac:dyDescent="0.2">
      <c r="A1561" s="76" t="s">
        <v>1958</v>
      </c>
      <c r="B1561" s="61">
        <v>1553</v>
      </c>
      <c r="C1561" s="232">
        <v>700.75999999997623</v>
      </c>
      <c r="D1561" s="232">
        <v>969.84999999996705</v>
      </c>
      <c r="E1561" s="232">
        <v>1211.7500000000416</v>
      </c>
      <c r="F1561" s="232">
        <v>1375.949999999955</v>
      </c>
      <c r="G1561" s="232">
        <v>1881.7999999999395</v>
      </c>
      <c r="H1561" s="75"/>
    </row>
    <row r="1562" spans="1:8" x14ac:dyDescent="0.2">
      <c r="A1562" s="76" t="s">
        <v>1959</v>
      </c>
      <c r="B1562" s="61">
        <v>1554</v>
      </c>
      <c r="C1562" s="232">
        <v>701.15999999997621</v>
      </c>
      <c r="D1562" s="232">
        <v>970.39999999996701</v>
      </c>
      <c r="E1562" s="232">
        <v>1212.4500000000417</v>
      </c>
      <c r="F1562" s="232">
        <v>1376.749999999955</v>
      </c>
      <c r="G1562" s="232">
        <v>1882.8999999999394</v>
      </c>
      <c r="H1562" s="75"/>
    </row>
    <row r="1563" spans="1:8" x14ac:dyDescent="0.2">
      <c r="A1563" s="76" t="s">
        <v>1960</v>
      </c>
      <c r="B1563" s="61">
        <v>1555</v>
      </c>
      <c r="C1563" s="232">
        <v>701.55999999997618</v>
      </c>
      <c r="D1563" s="232">
        <v>970.94999999996696</v>
      </c>
      <c r="E1563" s="232">
        <v>1213.1500000000417</v>
      </c>
      <c r="F1563" s="232">
        <v>1377.5499999999549</v>
      </c>
      <c r="G1563" s="232">
        <v>1883.9999999999393</v>
      </c>
      <c r="H1563" s="75"/>
    </row>
    <row r="1564" spans="1:8" x14ac:dyDescent="0.2">
      <c r="A1564" s="76" t="s">
        <v>1961</v>
      </c>
      <c r="B1564" s="61">
        <v>1556</v>
      </c>
      <c r="C1564" s="232">
        <v>701.95999999997616</v>
      </c>
      <c r="D1564" s="232">
        <v>971.49999999996692</v>
      </c>
      <c r="E1564" s="232">
        <v>1213.8500000000417</v>
      </c>
      <c r="F1564" s="232">
        <v>1378.3499999999549</v>
      </c>
      <c r="G1564" s="232">
        <v>1885.0999999999392</v>
      </c>
      <c r="H1564" s="75"/>
    </row>
    <row r="1565" spans="1:8" x14ac:dyDescent="0.2">
      <c r="A1565" s="76" t="s">
        <v>1962</v>
      </c>
      <c r="B1565" s="61">
        <v>1557</v>
      </c>
      <c r="C1565" s="232">
        <v>702.35999999997614</v>
      </c>
      <c r="D1565" s="232">
        <v>972.04999999996687</v>
      </c>
      <c r="E1565" s="232">
        <v>1214.5500000000418</v>
      </c>
      <c r="F1565" s="232">
        <v>1379.1499999999548</v>
      </c>
      <c r="G1565" s="232">
        <v>1886.1999999999391</v>
      </c>
      <c r="H1565" s="75"/>
    </row>
    <row r="1566" spans="1:8" x14ac:dyDescent="0.2">
      <c r="A1566" s="76" t="s">
        <v>1963</v>
      </c>
      <c r="B1566" s="61">
        <v>1558</v>
      </c>
      <c r="C1566" s="232">
        <v>702.75999999997612</v>
      </c>
      <c r="D1566" s="232">
        <v>972.59999999996683</v>
      </c>
      <c r="E1566" s="232">
        <v>1215.2500000000418</v>
      </c>
      <c r="F1566" s="232">
        <v>1379.9499999999548</v>
      </c>
      <c r="G1566" s="232">
        <v>1887.299999999939</v>
      </c>
      <c r="H1566" s="75"/>
    </row>
    <row r="1567" spans="1:8" x14ac:dyDescent="0.2">
      <c r="A1567" s="76" t="s">
        <v>1964</v>
      </c>
      <c r="B1567" s="61">
        <v>1559</v>
      </c>
      <c r="C1567" s="232">
        <v>703.15999999997609</v>
      </c>
      <c r="D1567" s="232">
        <v>973.14999999996678</v>
      </c>
      <c r="E1567" s="232">
        <v>1215.9500000000419</v>
      </c>
      <c r="F1567" s="232">
        <v>1380.7499999999548</v>
      </c>
      <c r="G1567" s="232">
        <v>1888.3999999999389</v>
      </c>
      <c r="H1567" s="75"/>
    </row>
    <row r="1568" spans="1:8" x14ac:dyDescent="0.2">
      <c r="A1568" s="76" t="s">
        <v>1965</v>
      </c>
      <c r="B1568" s="61">
        <v>1560</v>
      </c>
      <c r="C1568" s="232">
        <v>703.55999999997607</v>
      </c>
      <c r="D1568" s="232">
        <v>973.69999999996674</v>
      </c>
      <c r="E1568" s="232">
        <v>1216.6500000000419</v>
      </c>
      <c r="F1568" s="232">
        <v>1381.5499999999547</v>
      </c>
      <c r="G1568" s="232">
        <v>1889.4999999999388</v>
      </c>
      <c r="H1568" s="75"/>
    </row>
    <row r="1569" spans="1:8" x14ac:dyDescent="0.2">
      <c r="A1569" s="76" t="s">
        <v>1966</v>
      </c>
      <c r="B1569" s="61">
        <v>1561</v>
      </c>
      <c r="C1569" s="232">
        <v>703.95999999997605</v>
      </c>
      <c r="D1569" s="232">
        <v>974.24999999996669</v>
      </c>
      <c r="E1569" s="232">
        <v>1217.350000000042</v>
      </c>
      <c r="F1569" s="232">
        <v>1382.3499999999547</v>
      </c>
      <c r="G1569" s="232">
        <v>1890.5999999999387</v>
      </c>
      <c r="H1569" s="75"/>
    </row>
    <row r="1570" spans="1:8" x14ac:dyDescent="0.2">
      <c r="A1570" s="76" t="s">
        <v>1967</v>
      </c>
      <c r="B1570" s="61">
        <v>1562</v>
      </c>
      <c r="C1570" s="232">
        <v>704.35999999997603</v>
      </c>
      <c r="D1570" s="232">
        <v>974.79999999996664</v>
      </c>
      <c r="E1570" s="232">
        <v>1218.050000000042</v>
      </c>
      <c r="F1570" s="232">
        <v>1383.1499999999546</v>
      </c>
      <c r="G1570" s="232">
        <v>1891.6999999999387</v>
      </c>
      <c r="H1570" s="75"/>
    </row>
    <row r="1571" spans="1:8" x14ac:dyDescent="0.2">
      <c r="A1571" s="76" t="s">
        <v>1968</v>
      </c>
      <c r="B1571" s="61">
        <v>1563</v>
      </c>
      <c r="C1571" s="232">
        <v>704.759999999976</v>
      </c>
      <c r="D1571" s="232">
        <v>975.3499999999666</v>
      </c>
      <c r="E1571" s="232">
        <v>1218.7500000000421</v>
      </c>
      <c r="F1571" s="232">
        <v>1383.9499999999546</v>
      </c>
      <c r="G1571" s="232">
        <v>1892.7999999999386</v>
      </c>
      <c r="H1571" s="75"/>
    </row>
    <row r="1572" spans="1:8" x14ac:dyDescent="0.2">
      <c r="A1572" s="76" t="s">
        <v>1969</v>
      </c>
      <c r="B1572" s="61">
        <v>1564</v>
      </c>
      <c r="C1572" s="232">
        <v>705.15999999997598</v>
      </c>
      <c r="D1572" s="232">
        <v>975.89999999996655</v>
      </c>
      <c r="E1572" s="232">
        <v>1219.4500000000421</v>
      </c>
      <c r="F1572" s="232">
        <v>1384.7499999999545</v>
      </c>
      <c r="G1572" s="232">
        <v>1893.8999999999385</v>
      </c>
      <c r="H1572" s="75"/>
    </row>
    <row r="1573" spans="1:8" x14ac:dyDescent="0.2">
      <c r="A1573" s="76" t="s">
        <v>1970</v>
      </c>
      <c r="B1573" s="61">
        <v>1565</v>
      </c>
      <c r="C1573" s="232">
        <v>705.55999999997596</v>
      </c>
      <c r="D1573" s="232">
        <v>976.44999999996651</v>
      </c>
      <c r="E1573" s="232">
        <v>1220.1500000000422</v>
      </c>
      <c r="F1573" s="232">
        <v>1385.5499999999545</v>
      </c>
      <c r="G1573" s="232">
        <v>1894.9999999999384</v>
      </c>
      <c r="H1573" s="75"/>
    </row>
    <row r="1574" spans="1:8" x14ac:dyDescent="0.2">
      <c r="A1574" s="76" t="s">
        <v>1971</v>
      </c>
      <c r="B1574" s="61">
        <v>1566</v>
      </c>
      <c r="C1574" s="232">
        <v>705.95999999997593</v>
      </c>
      <c r="D1574" s="232">
        <v>976.99999999996646</v>
      </c>
      <c r="E1574" s="232">
        <v>1220.8500000000422</v>
      </c>
      <c r="F1574" s="232">
        <v>1386.3499999999544</v>
      </c>
      <c r="G1574" s="232">
        <v>1896.0999999999383</v>
      </c>
      <c r="H1574" s="75"/>
    </row>
    <row r="1575" spans="1:8" x14ac:dyDescent="0.2">
      <c r="A1575" s="76" t="s">
        <v>1972</v>
      </c>
      <c r="B1575" s="61">
        <v>1567</v>
      </c>
      <c r="C1575" s="232">
        <v>706.35999999997591</v>
      </c>
      <c r="D1575" s="232">
        <v>977.54999999996642</v>
      </c>
      <c r="E1575" s="232">
        <v>1221.5500000000422</v>
      </c>
      <c r="F1575" s="232">
        <v>1387.1499999999544</v>
      </c>
      <c r="G1575" s="232">
        <v>1897.1999999999382</v>
      </c>
      <c r="H1575" s="75"/>
    </row>
    <row r="1576" spans="1:8" x14ac:dyDescent="0.2">
      <c r="A1576" s="76" t="s">
        <v>1973</v>
      </c>
      <c r="B1576" s="61">
        <v>1568</v>
      </c>
      <c r="C1576" s="232">
        <v>706.75999999997589</v>
      </c>
      <c r="D1576" s="232">
        <v>978.09999999996637</v>
      </c>
      <c r="E1576" s="232">
        <v>1222.2500000000423</v>
      </c>
      <c r="F1576" s="232">
        <v>1387.9499999999543</v>
      </c>
      <c r="G1576" s="232">
        <v>1898.2999999999381</v>
      </c>
      <c r="H1576" s="75"/>
    </row>
    <row r="1577" spans="1:8" x14ac:dyDescent="0.2">
      <c r="A1577" s="76" t="s">
        <v>1974</v>
      </c>
      <c r="B1577" s="61">
        <v>1569</v>
      </c>
      <c r="C1577" s="232">
        <v>707.15999999997587</v>
      </c>
      <c r="D1577" s="232">
        <v>978.64999999996633</v>
      </c>
      <c r="E1577" s="232">
        <v>1222.9500000000423</v>
      </c>
      <c r="F1577" s="232">
        <v>1388.7499999999543</v>
      </c>
      <c r="G1577" s="232">
        <v>1899.399999999938</v>
      </c>
      <c r="H1577" s="75"/>
    </row>
    <row r="1578" spans="1:8" x14ac:dyDescent="0.2">
      <c r="A1578" s="76" t="s">
        <v>1975</v>
      </c>
      <c r="B1578" s="61">
        <v>1570</v>
      </c>
      <c r="C1578" s="232">
        <v>707.55999999997584</v>
      </c>
      <c r="D1578" s="232">
        <v>979.19999999996628</v>
      </c>
      <c r="E1578" s="232">
        <v>1223.6500000000424</v>
      </c>
      <c r="F1578" s="232">
        <v>1389.5499999999543</v>
      </c>
      <c r="G1578" s="232">
        <v>1900.4999999999379</v>
      </c>
      <c r="H1578" s="75"/>
    </row>
    <row r="1579" spans="1:8" x14ac:dyDescent="0.2">
      <c r="A1579" s="76" t="s">
        <v>1976</v>
      </c>
      <c r="B1579" s="61">
        <v>1571</v>
      </c>
      <c r="C1579" s="232">
        <v>707.95999999997582</v>
      </c>
      <c r="D1579" s="232">
        <v>979.74999999996624</v>
      </c>
      <c r="E1579" s="232">
        <v>1224.3500000000424</v>
      </c>
      <c r="F1579" s="232">
        <v>1390.3499999999542</v>
      </c>
      <c r="G1579" s="232">
        <v>1901.5999999999378</v>
      </c>
      <c r="H1579" s="75"/>
    </row>
    <row r="1580" spans="1:8" x14ac:dyDescent="0.2">
      <c r="A1580" s="76" t="s">
        <v>1977</v>
      </c>
      <c r="B1580" s="61">
        <v>1572</v>
      </c>
      <c r="C1580" s="232">
        <v>708.3599999999758</v>
      </c>
      <c r="D1580" s="232">
        <v>980.29999999996619</v>
      </c>
      <c r="E1580" s="232">
        <v>1225.0500000000425</v>
      </c>
      <c r="F1580" s="232">
        <v>1391.1499999999542</v>
      </c>
      <c r="G1580" s="232">
        <v>1902.6999999999377</v>
      </c>
      <c r="H1580" s="75"/>
    </row>
    <row r="1581" spans="1:8" x14ac:dyDescent="0.2">
      <c r="A1581" s="76" t="s">
        <v>1978</v>
      </c>
      <c r="B1581" s="61">
        <v>1573</v>
      </c>
      <c r="C1581" s="232">
        <v>708.75999999997578</v>
      </c>
      <c r="D1581" s="232">
        <v>980.84999999996614</v>
      </c>
      <c r="E1581" s="232">
        <v>1225.7500000000425</v>
      </c>
      <c r="F1581" s="232">
        <v>1391.9499999999541</v>
      </c>
      <c r="G1581" s="232">
        <v>1903.7999999999377</v>
      </c>
      <c r="H1581" s="75"/>
    </row>
    <row r="1582" spans="1:8" x14ac:dyDescent="0.2">
      <c r="A1582" s="76" t="s">
        <v>1979</v>
      </c>
      <c r="B1582" s="61">
        <v>1574</v>
      </c>
      <c r="C1582" s="232">
        <v>709.15999999997575</v>
      </c>
      <c r="D1582" s="232">
        <v>981.3999999999661</v>
      </c>
      <c r="E1582" s="232">
        <v>1226.4500000000426</v>
      </c>
      <c r="F1582" s="232">
        <v>1392.7499999999541</v>
      </c>
      <c r="G1582" s="232">
        <v>1904.8999999999376</v>
      </c>
      <c r="H1582" s="75"/>
    </row>
    <row r="1583" spans="1:8" x14ac:dyDescent="0.2">
      <c r="A1583" s="76" t="s">
        <v>1980</v>
      </c>
      <c r="B1583" s="61">
        <v>1575</v>
      </c>
      <c r="C1583" s="232">
        <v>709.55999999997573</v>
      </c>
      <c r="D1583" s="232">
        <v>981.94999999996605</v>
      </c>
      <c r="E1583" s="232">
        <v>1227.1500000000426</v>
      </c>
      <c r="F1583" s="232">
        <v>1393.549999999954</v>
      </c>
      <c r="G1583" s="232">
        <v>1905.9999999999375</v>
      </c>
      <c r="H1583" s="75"/>
    </row>
    <row r="1584" spans="1:8" x14ac:dyDescent="0.2">
      <c r="A1584" s="76" t="s">
        <v>1981</v>
      </c>
      <c r="B1584" s="61">
        <v>1576</v>
      </c>
      <c r="C1584" s="232">
        <v>709.95999999997571</v>
      </c>
      <c r="D1584" s="232">
        <v>982.49999999996601</v>
      </c>
      <c r="E1584" s="232">
        <v>1227.8500000000427</v>
      </c>
      <c r="F1584" s="232">
        <v>1394.349999999954</v>
      </c>
      <c r="G1584" s="232">
        <v>1907.0999999999374</v>
      </c>
      <c r="H1584" s="75"/>
    </row>
    <row r="1585" spans="1:8" x14ac:dyDescent="0.2">
      <c r="A1585" s="76" t="s">
        <v>1982</v>
      </c>
      <c r="B1585" s="61">
        <v>1577</v>
      </c>
      <c r="C1585" s="232">
        <v>710.35999999997568</v>
      </c>
      <c r="D1585" s="232">
        <v>983.04999999996596</v>
      </c>
      <c r="E1585" s="232">
        <v>1228.5500000000427</v>
      </c>
      <c r="F1585" s="232">
        <v>1395.1499999999539</v>
      </c>
      <c r="G1585" s="232">
        <v>1908.1999999999373</v>
      </c>
      <c r="H1585" s="75"/>
    </row>
    <row r="1586" spans="1:8" x14ac:dyDescent="0.2">
      <c r="A1586" s="76" t="s">
        <v>1983</v>
      </c>
      <c r="B1586" s="61">
        <v>1578</v>
      </c>
      <c r="C1586" s="232">
        <v>710.75999999997566</v>
      </c>
      <c r="D1586" s="232">
        <v>983.59999999996592</v>
      </c>
      <c r="E1586" s="232">
        <v>1229.2500000000427</v>
      </c>
      <c r="F1586" s="232">
        <v>1395.9499999999539</v>
      </c>
      <c r="G1586" s="232">
        <v>1909.2999999999372</v>
      </c>
      <c r="H1586" s="75"/>
    </row>
    <row r="1587" spans="1:8" x14ac:dyDescent="0.2">
      <c r="A1587" s="76" t="s">
        <v>1984</v>
      </c>
      <c r="B1587" s="61">
        <v>1579</v>
      </c>
      <c r="C1587" s="232">
        <v>711.15999999997564</v>
      </c>
      <c r="D1587" s="232">
        <v>984.14999999996587</v>
      </c>
      <c r="E1587" s="232">
        <v>1229.9500000000428</v>
      </c>
      <c r="F1587" s="232">
        <v>1396.7499999999538</v>
      </c>
      <c r="G1587" s="232">
        <v>1910.3999999999371</v>
      </c>
      <c r="H1587" s="75"/>
    </row>
    <row r="1588" spans="1:8" x14ac:dyDescent="0.2">
      <c r="A1588" s="76" t="s">
        <v>1985</v>
      </c>
      <c r="B1588" s="61">
        <v>1580</v>
      </c>
      <c r="C1588" s="232">
        <v>711.55999999997562</v>
      </c>
      <c r="D1588" s="232">
        <v>984.69999999996583</v>
      </c>
      <c r="E1588" s="232">
        <v>1230.6500000000428</v>
      </c>
      <c r="F1588" s="232">
        <v>1397.5499999999538</v>
      </c>
      <c r="G1588" s="232">
        <v>1911.499999999937</v>
      </c>
      <c r="H1588" s="75"/>
    </row>
    <row r="1589" spans="1:8" x14ac:dyDescent="0.2">
      <c r="A1589" s="76" t="s">
        <v>1986</v>
      </c>
      <c r="B1589" s="61">
        <v>1581</v>
      </c>
      <c r="C1589" s="232">
        <v>711.95999999997559</v>
      </c>
      <c r="D1589" s="232">
        <v>985.24999999996578</v>
      </c>
      <c r="E1589" s="232">
        <v>1231.3500000000429</v>
      </c>
      <c r="F1589" s="232">
        <v>1398.3499999999538</v>
      </c>
      <c r="G1589" s="232">
        <v>1912.5999999999369</v>
      </c>
      <c r="H1589" s="75"/>
    </row>
    <row r="1590" spans="1:8" x14ac:dyDescent="0.2">
      <c r="A1590" s="76" t="s">
        <v>1987</v>
      </c>
      <c r="B1590" s="61">
        <v>1582</v>
      </c>
      <c r="C1590" s="232">
        <v>712.35999999997557</v>
      </c>
      <c r="D1590" s="232">
        <v>985.79999999996573</v>
      </c>
      <c r="E1590" s="232">
        <v>1232.0500000000429</v>
      </c>
      <c r="F1590" s="232">
        <v>1399.1499999999537</v>
      </c>
      <c r="G1590" s="232">
        <v>1913.6999999999368</v>
      </c>
      <c r="H1590" s="75"/>
    </row>
    <row r="1591" spans="1:8" x14ac:dyDescent="0.2">
      <c r="A1591" s="76" t="s">
        <v>1988</v>
      </c>
      <c r="B1591" s="61">
        <v>1583</v>
      </c>
      <c r="C1591" s="232">
        <v>712.75999999997555</v>
      </c>
      <c r="D1591" s="232">
        <v>986.34999999996569</v>
      </c>
      <c r="E1591" s="232">
        <v>1232.750000000043</v>
      </c>
      <c r="F1591" s="232">
        <v>1399.9499999999537</v>
      </c>
      <c r="G1591" s="232">
        <v>1914.7999999999367</v>
      </c>
      <c r="H1591" s="75"/>
    </row>
    <row r="1592" spans="1:8" x14ac:dyDescent="0.2">
      <c r="A1592" s="76" t="s">
        <v>1989</v>
      </c>
      <c r="B1592" s="61">
        <v>1584</v>
      </c>
      <c r="C1592" s="232">
        <v>713.15999999997553</v>
      </c>
      <c r="D1592" s="232">
        <v>986.89999999996564</v>
      </c>
      <c r="E1592" s="232">
        <v>1233.450000000043</v>
      </c>
      <c r="F1592" s="232">
        <v>1400.7499999999536</v>
      </c>
      <c r="G1592" s="232">
        <v>1915.8999999999367</v>
      </c>
      <c r="H1592" s="75"/>
    </row>
    <row r="1593" spans="1:8" x14ac:dyDescent="0.2">
      <c r="A1593" s="76" t="s">
        <v>1990</v>
      </c>
      <c r="B1593" s="61">
        <v>1585</v>
      </c>
      <c r="C1593" s="232">
        <v>713.5599999999755</v>
      </c>
      <c r="D1593" s="232">
        <v>987.4499999999656</v>
      </c>
      <c r="E1593" s="232">
        <v>1234.1500000000431</v>
      </c>
      <c r="F1593" s="232">
        <v>1401.5499999999536</v>
      </c>
      <c r="G1593" s="232">
        <v>1916.9999999999366</v>
      </c>
      <c r="H1593" s="75"/>
    </row>
    <row r="1594" spans="1:8" x14ac:dyDescent="0.2">
      <c r="A1594" s="76" t="s">
        <v>1991</v>
      </c>
      <c r="B1594" s="61">
        <v>1586</v>
      </c>
      <c r="C1594" s="232">
        <v>713.95999999997548</v>
      </c>
      <c r="D1594" s="232">
        <v>987.99999999996555</v>
      </c>
      <c r="E1594" s="232">
        <v>1234.8500000000431</v>
      </c>
      <c r="F1594" s="232">
        <v>1402.3499999999535</v>
      </c>
      <c r="G1594" s="232">
        <v>1918.0999999999365</v>
      </c>
      <c r="H1594" s="75"/>
    </row>
    <row r="1595" spans="1:8" x14ac:dyDescent="0.2">
      <c r="A1595" s="76" t="s">
        <v>1992</v>
      </c>
      <c r="B1595" s="61">
        <v>1587</v>
      </c>
      <c r="C1595" s="232">
        <v>714.35999999997546</v>
      </c>
      <c r="D1595" s="232">
        <v>988.54999999996551</v>
      </c>
      <c r="E1595" s="232">
        <v>1235.5500000000432</v>
      </c>
      <c r="F1595" s="232">
        <v>1403.1499999999535</v>
      </c>
      <c r="G1595" s="232">
        <v>1919.1999999999364</v>
      </c>
      <c r="H1595" s="75"/>
    </row>
    <row r="1596" spans="1:8" x14ac:dyDescent="0.2">
      <c r="A1596" s="76" t="s">
        <v>1993</v>
      </c>
      <c r="B1596" s="61">
        <v>1588</v>
      </c>
      <c r="C1596" s="232">
        <v>714.75999999997543</v>
      </c>
      <c r="D1596" s="232">
        <v>989.09999999996546</v>
      </c>
      <c r="E1596" s="232">
        <v>1236.2500000000432</v>
      </c>
      <c r="F1596" s="232">
        <v>1403.9499999999534</v>
      </c>
      <c r="G1596" s="232">
        <v>1920.2999999999363</v>
      </c>
      <c r="H1596" s="75"/>
    </row>
    <row r="1597" spans="1:8" x14ac:dyDescent="0.2">
      <c r="A1597" s="76" t="s">
        <v>1994</v>
      </c>
      <c r="B1597" s="61">
        <v>1589</v>
      </c>
      <c r="C1597" s="232">
        <v>715.15999999997541</v>
      </c>
      <c r="D1597" s="232">
        <v>989.64999999996542</v>
      </c>
      <c r="E1597" s="232">
        <v>1236.9500000000432</v>
      </c>
      <c r="F1597" s="232">
        <v>1404.7499999999534</v>
      </c>
      <c r="G1597" s="232">
        <v>1921.3999999999362</v>
      </c>
      <c r="H1597" s="75"/>
    </row>
    <row r="1598" spans="1:8" x14ac:dyDescent="0.2">
      <c r="A1598" s="76" t="s">
        <v>1995</v>
      </c>
      <c r="B1598" s="61">
        <v>1590</v>
      </c>
      <c r="C1598" s="232">
        <v>715.55999999997539</v>
      </c>
      <c r="D1598" s="232">
        <v>990.19999999996537</v>
      </c>
      <c r="E1598" s="232">
        <v>1237.6500000000433</v>
      </c>
      <c r="F1598" s="232">
        <v>1405.5499999999533</v>
      </c>
      <c r="G1598" s="232">
        <v>1922.4999999999361</v>
      </c>
      <c r="H1598" s="75"/>
    </row>
    <row r="1599" spans="1:8" x14ac:dyDescent="0.2">
      <c r="A1599" s="76" t="s">
        <v>1996</v>
      </c>
      <c r="B1599" s="61">
        <v>1591</v>
      </c>
      <c r="C1599" s="232">
        <v>715.95999999997537</v>
      </c>
      <c r="D1599" s="232">
        <v>990.74999999996533</v>
      </c>
      <c r="E1599" s="232">
        <v>1238.3500000000433</v>
      </c>
      <c r="F1599" s="232">
        <v>1406.3499999999533</v>
      </c>
      <c r="G1599" s="232">
        <v>1923.599999999936</v>
      </c>
      <c r="H1599" s="75"/>
    </row>
    <row r="1600" spans="1:8" x14ac:dyDescent="0.2">
      <c r="A1600" s="76" t="s">
        <v>1997</v>
      </c>
      <c r="B1600" s="61">
        <v>1592</v>
      </c>
      <c r="C1600" s="232">
        <v>716.35999999997534</v>
      </c>
      <c r="D1600" s="232">
        <v>991.29999999996528</v>
      </c>
      <c r="E1600" s="232">
        <v>1239.0500000000434</v>
      </c>
      <c r="F1600" s="232">
        <v>1407.1499999999533</v>
      </c>
      <c r="G1600" s="232">
        <v>1924.6999999999359</v>
      </c>
      <c r="H1600" s="75"/>
    </row>
    <row r="1601" spans="1:8" x14ac:dyDescent="0.2">
      <c r="A1601" s="76" t="s">
        <v>1998</v>
      </c>
      <c r="B1601" s="61">
        <v>1593</v>
      </c>
      <c r="C1601" s="232">
        <v>716.75999999997532</v>
      </c>
      <c r="D1601" s="232">
        <v>991.84999999996523</v>
      </c>
      <c r="E1601" s="232">
        <v>1239.7500000000434</v>
      </c>
      <c r="F1601" s="232">
        <v>1407.9499999999532</v>
      </c>
      <c r="G1601" s="232">
        <v>1925.7999999999358</v>
      </c>
      <c r="H1601" s="75"/>
    </row>
    <row r="1602" spans="1:8" x14ac:dyDescent="0.2">
      <c r="A1602" s="76" t="s">
        <v>1999</v>
      </c>
      <c r="B1602" s="61">
        <v>1594</v>
      </c>
      <c r="C1602" s="232">
        <v>717.1599999999753</v>
      </c>
      <c r="D1602" s="232">
        <v>992.39999999996519</v>
      </c>
      <c r="E1602" s="232">
        <v>1240.4500000000435</v>
      </c>
      <c r="F1602" s="232">
        <v>1408.7499999999532</v>
      </c>
      <c r="G1602" s="232">
        <v>1926.8999999999357</v>
      </c>
      <c r="H1602" s="75"/>
    </row>
    <row r="1603" spans="1:8" x14ac:dyDescent="0.2">
      <c r="A1603" s="76" t="s">
        <v>2000</v>
      </c>
      <c r="B1603" s="61">
        <v>1595</v>
      </c>
      <c r="C1603" s="232">
        <v>717.55999999997528</v>
      </c>
      <c r="D1603" s="232">
        <v>992.94999999996514</v>
      </c>
      <c r="E1603" s="232">
        <v>1241.1500000000435</v>
      </c>
      <c r="F1603" s="232">
        <v>1409.5499999999531</v>
      </c>
      <c r="G1603" s="232">
        <v>1927.9999999999357</v>
      </c>
      <c r="H1603" s="75"/>
    </row>
    <row r="1604" spans="1:8" x14ac:dyDescent="0.2">
      <c r="A1604" s="76" t="s">
        <v>2001</v>
      </c>
      <c r="B1604" s="61">
        <v>1596</v>
      </c>
      <c r="C1604" s="232">
        <v>717.95999999997525</v>
      </c>
      <c r="D1604" s="232">
        <v>993.4999999999651</v>
      </c>
      <c r="E1604" s="232">
        <v>1241.8500000000436</v>
      </c>
      <c r="F1604" s="232">
        <v>1410.3499999999531</v>
      </c>
      <c r="G1604" s="232">
        <v>1929.0999999999356</v>
      </c>
      <c r="H1604" s="75"/>
    </row>
    <row r="1605" spans="1:8" x14ac:dyDescent="0.2">
      <c r="A1605" s="76" t="s">
        <v>2002</v>
      </c>
      <c r="B1605" s="61">
        <v>1597</v>
      </c>
      <c r="C1605" s="232">
        <v>718.35999999997523</v>
      </c>
      <c r="D1605" s="232">
        <v>994.04999999996505</v>
      </c>
      <c r="E1605" s="232">
        <v>1242.5500000000436</v>
      </c>
      <c r="F1605" s="232">
        <v>1411.149999999953</v>
      </c>
      <c r="G1605" s="232">
        <v>1930.1999999999355</v>
      </c>
      <c r="H1605" s="75"/>
    </row>
    <row r="1606" spans="1:8" x14ac:dyDescent="0.2">
      <c r="A1606" s="76" t="s">
        <v>2003</v>
      </c>
      <c r="B1606" s="61">
        <v>1598</v>
      </c>
      <c r="C1606" s="232">
        <v>718.75999999997521</v>
      </c>
      <c r="D1606" s="232">
        <v>994.59999999996501</v>
      </c>
      <c r="E1606" s="232">
        <v>1243.2500000000437</v>
      </c>
      <c r="F1606" s="232">
        <v>1411.949999999953</v>
      </c>
      <c r="G1606" s="232">
        <v>1931.2999999999354</v>
      </c>
      <c r="H1606" s="75"/>
    </row>
    <row r="1607" spans="1:8" x14ac:dyDescent="0.2">
      <c r="A1607" s="76" t="s">
        <v>2004</v>
      </c>
      <c r="B1607" s="61">
        <v>1599</v>
      </c>
      <c r="C1607" s="232">
        <v>719.15999999997518</v>
      </c>
      <c r="D1607" s="232">
        <v>995.14999999996496</v>
      </c>
      <c r="E1607" s="232">
        <v>1243.9500000000437</v>
      </c>
      <c r="F1607" s="232">
        <v>1412.7499999999529</v>
      </c>
      <c r="G1607" s="232">
        <v>1932.3999999999353</v>
      </c>
      <c r="H1607" s="75"/>
    </row>
    <row r="1608" spans="1:8" x14ac:dyDescent="0.2">
      <c r="A1608" s="76" t="s">
        <v>2005</v>
      </c>
      <c r="B1608" s="61">
        <v>1600</v>
      </c>
      <c r="C1608" s="232">
        <v>719.55999999997516</v>
      </c>
      <c r="D1608" s="232">
        <v>995.69999999996492</v>
      </c>
      <c r="E1608" s="232">
        <v>1244.6500000000437</v>
      </c>
      <c r="F1608" s="232">
        <v>1413.5499999999529</v>
      </c>
      <c r="G1608" s="232">
        <v>1933.4999999999352</v>
      </c>
      <c r="H1608" s="75"/>
    </row>
    <row r="1609" spans="1:8" x14ac:dyDescent="0.2">
      <c r="A1609" s="76" t="s">
        <v>2006</v>
      </c>
      <c r="B1609" s="61">
        <v>1601</v>
      </c>
      <c r="C1609" s="232">
        <v>719.95999999997514</v>
      </c>
      <c r="D1609" s="232">
        <v>996.24999999996487</v>
      </c>
      <c r="E1609" s="232">
        <v>1245.3500000000438</v>
      </c>
      <c r="F1609" s="232">
        <v>1414.3499999999528</v>
      </c>
      <c r="G1609" s="232">
        <v>1934.5999999999351</v>
      </c>
      <c r="H1609" s="75"/>
    </row>
    <row r="1610" spans="1:8" x14ac:dyDescent="0.2">
      <c r="A1610" s="76" t="s">
        <v>2007</v>
      </c>
      <c r="B1610" s="61">
        <v>1602</v>
      </c>
      <c r="C1610" s="232">
        <v>720.35999999997512</v>
      </c>
      <c r="D1610" s="232">
        <v>996.79999999996483</v>
      </c>
      <c r="E1610" s="232">
        <v>1246.0500000000438</v>
      </c>
      <c r="F1610" s="232">
        <v>1415.1499999999528</v>
      </c>
      <c r="G1610" s="232">
        <v>1935.699999999935</v>
      </c>
      <c r="H1610" s="75"/>
    </row>
    <row r="1611" spans="1:8" x14ac:dyDescent="0.2">
      <c r="A1611" s="76" t="s">
        <v>2008</v>
      </c>
      <c r="B1611" s="61">
        <v>1603</v>
      </c>
      <c r="C1611" s="232">
        <v>720.75999999997509</v>
      </c>
      <c r="D1611" s="232">
        <v>997.34999999996478</v>
      </c>
      <c r="E1611" s="232">
        <v>1246.7500000000439</v>
      </c>
      <c r="F1611" s="232">
        <v>1415.9499999999528</v>
      </c>
      <c r="G1611" s="232">
        <v>1936.7999999999349</v>
      </c>
      <c r="H1611" s="75"/>
    </row>
    <row r="1612" spans="1:8" x14ac:dyDescent="0.2">
      <c r="A1612" s="76" t="s">
        <v>2009</v>
      </c>
      <c r="B1612" s="61">
        <v>1604</v>
      </c>
      <c r="C1612" s="232">
        <v>721.15999999997507</v>
      </c>
      <c r="D1612" s="232">
        <v>997.89999999996473</v>
      </c>
      <c r="E1612" s="232">
        <v>1247.4500000000439</v>
      </c>
      <c r="F1612" s="232">
        <v>1416.7499999999527</v>
      </c>
      <c r="G1612" s="232">
        <v>1937.8999999999348</v>
      </c>
      <c r="H1612" s="75"/>
    </row>
    <row r="1613" spans="1:8" x14ac:dyDescent="0.2">
      <c r="A1613" s="76" t="s">
        <v>2010</v>
      </c>
      <c r="B1613" s="61">
        <v>1605</v>
      </c>
      <c r="C1613" s="232">
        <v>721.55999999997505</v>
      </c>
      <c r="D1613" s="232">
        <v>998.44999999996469</v>
      </c>
      <c r="E1613" s="232">
        <v>1248.150000000044</v>
      </c>
      <c r="F1613" s="232">
        <v>1417.5499999999527</v>
      </c>
      <c r="G1613" s="232">
        <v>1938.9999999999347</v>
      </c>
      <c r="H1613" s="75"/>
    </row>
    <row r="1614" spans="1:8" x14ac:dyDescent="0.2">
      <c r="A1614" s="76" t="s">
        <v>2011</v>
      </c>
      <c r="B1614" s="61">
        <v>1606</v>
      </c>
      <c r="C1614" s="232">
        <v>721.95999999997503</v>
      </c>
      <c r="D1614" s="232">
        <v>998.99999999996464</v>
      </c>
      <c r="E1614" s="232">
        <v>1248.850000000044</v>
      </c>
      <c r="F1614" s="232">
        <v>1418.3499999999526</v>
      </c>
      <c r="G1614" s="232">
        <v>1940.0999999999347</v>
      </c>
      <c r="H1614" s="75"/>
    </row>
    <row r="1615" spans="1:8" x14ac:dyDescent="0.2">
      <c r="A1615" s="76" t="s">
        <v>2012</v>
      </c>
      <c r="B1615" s="61">
        <v>1607</v>
      </c>
      <c r="C1615" s="232">
        <v>722.359999999975</v>
      </c>
      <c r="D1615" s="232">
        <v>999.5499999999646</v>
      </c>
      <c r="E1615" s="232">
        <v>1249.5500000000441</v>
      </c>
      <c r="F1615" s="232">
        <v>1419.1499999999526</v>
      </c>
      <c r="G1615" s="232">
        <v>1941.1999999999346</v>
      </c>
      <c r="H1615" s="75"/>
    </row>
    <row r="1616" spans="1:8" x14ac:dyDescent="0.2">
      <c r="A1616" s="76" t="s">
        <v>2013</v>
      </c>
      <c r="B1616" s="61">
        <v>1608</v>
      </c>
      <c r="C1616" s="232">
        <v>722.75999999997498</v>
      </c>
      <c r="D1616" s="232">
        <v>1000.0999999999646</v>
      </c>
      <c r="E1616" s="232">
        <v>1250.2500000000441</v>
      </c>
      <c r="F1616" s="232">
        <v>1419.9499999999525</v>
      </c>
      <c r="G1616" s="232">
        <v>1942.2999999999345</v>
      </c>
      <c r="H1616" s="75"/>
    </row>
    <row r="1617" spans="1:8" x14ac:dyDescent="0.2">
      <c r="A1617" s="76" t="s">
        <v>2014</v>
      </c>
      <c r="B1617" s="61">
        <v>1609</v>
      </c>
      <c r="C1617" s="232">
        <v>723.15999999997496</v>
      </c>
      <c r="D1617" s="232">
        <v>1000.6499999999645</v>
      </c>
      <c r="E1617" s="232">
        <v>1250.9500000000442</v>
      </c>
      <c r="F1617" s="232">
        <v>1420.7499999999525</v>
      </c>
      <c r="G1617" s="232">
        <v>1943.3999999999344</v>
      </c>
      <c r="H1617" s="75"/>
    </row>
    <row r="1618" spans="1:8" x14ac:dyDescent="0.2">
      <c r="A1618" s="76" t="s">
        <v>2015</v>
      </c>
      <c r="B1618" s="61">
        <v>1610</v>
      </c>
      <c r="C1618" s="232">
        <v>723.55999999997493</v>
      </c>
      <c r="D1618" s="232">
        <v>1001.1999999999645</v>
      </c>
      <c r="E1618" s="232">
        <v>1251.6500000000442</v>
      </c>
      <c r="F1618" s="232">
        <v>1421.5499999999524</v>
      </c>
      <c r="G1618" s="232">
        <v>1944.4999999999343</v>
      </c>
      <c r="H1618" s="75"/>
    </row>
    <row r="1619" spans="1:8" x14ac:dyDescent="0.2">
      <c r="A1619" s="76" t="s">
        <v>2016</v>
      </c>
      <c r="B1619" s="61">
        <v>1611</v>
      </c>
      <c r="C1619" s="232">
        <v>723.95999999997491</v>
      </c>
      <c r="D1619" s="232">
        <v>1001.7499999999644</v>
      </c>
      <c r="E1619" s="232">
        <v>1252.3500000000442</v>
      </c>
      <c r="F1619" s="232">
        <v>1422.3499999999524</v>
      </c>
      <c r="G1619" s="232">
        <v>1945.5999999999342</v>
      </c>
      <c r="H1619" s="75"/>
    </row>
    <row r="1620" spans="1:8" x14ac:dyDescent="0.2">
      <c r="A1620" s="76" t="s">
        <v>2017</v>
      </c>
      <c r="B1620" s="61">
        <v>1612</v>
      </c>
      <c r="C1620" s="232">
        <v>724.35999999997489</v>
      </c>
      <c r="D1620" s="232">
        <v>1002.2999999999644</v>
      </c>
      <c r="E1620" s="232">
        <v>1253.0500000000443</v>
      </c>
      <c r="F1620" s="232">
        <v>1423.1499999999523</v>
      </c>
      <c r="G1620" s="232">
        <v>1946.6999999999341</v>
      </c>
      <c r="H1620" s="75"/>
    </row>
    <row r="1621" spans="1:8" x14ac:dyDescent="0.2">
      <c r="A1621" s="76" t="s">
        <v>2018</v>
      </c>
      <c r="B1621" s="61">
        <v>1613</v>
      </c>
      <c r="C1621" s="232">
        <v>724.75999999997487</v>
      </c>
      <c r="D1621" s="232">
        <v>1002.8499999999643</v>
      </c>
      <c r="E1621" s="232">
        <v>1253.7500000000443</v>
      </c>
      <c r="F1621" s="232">
        <v>1423.9499999999523</v>
      </c>
      <c r="G1621" s="232">
        <v>1947.799999999934</v>
      </c>
      <c r="H1621" s="75"/>
    </row>
    <row r="1622" spans="1:8" x14ac:dyDescent="0.2">
      <c r="A1622" s="76" t="s">
        <v>2019</v>
      </c>
      <c r="B1622" s="61">
        <v>1614</v>
      </c>
      <c r="C1622" s="232">
        <v>725.15999999997484</v>
      </c>
      <c r="D1622" s="232">
        <v>1003.3999999999643</v>
      </c>
      <c r="E1622" s="232">
        <v>1254.4500000000444</v>
      </c>
      <c r="F1622" s="232">
        <v>1424.7499999999523</v>
      </c>
      <c r="G1622" s="232">
        <v>1948.8999999999339</v>
      </c>
      <c r="H1622" s="75"/>
    </row>
    <row r="1623" spans="1:8" x14ac:dyDescent="0.2">
      <c r="A1623" s="76" t="s">
        <v>2020</v>
      </c>
      <c r="B1623" s="61">
        <v>1615</v>
      </c>
      <c r="C1623" s="232">
        <v>725.55999999997482</v>
      </c>
      <c r="D1623" s="232">
        <v>1003.9499999999642</v>
      </c>
      <c r="E1623" s="232">
        <v>1255.1500000000444</v>
      </c>
      <c r="F1623" s="232">
        <v>1425.5499999999522</v>
      </c>
      <c r="G1623" s="232">
        <v>1949.9999999999338</v>
      </c>
      <c r="H1623" s="75"/>
    </row>
    <row r="1624" spans="1:8" x14ac:dyDescent="0.2">
      <c r="A1624" s="76" t="s">
        <v>2021</v>
      </c>
      <c r="B1624" s="61">
        <v>1616</v>
      </c>
      <c r="C1624" s="232">
        <v>725.9599999999748</v>
      </c>
      <c r="D1624" s="232">
        <v>1004.4999999999642</v>
      </c>
      <c r="E1624" s="232">
        <v>1255.8500000000445</v>
      </c>
      <c r="F1624" s="232">
        <v>1426.3499999999522</v>
      </c>
      <c r="G1624" s="232">
        <v>1951.0999999999337</v>
      </c>
      <c r="H1624" s="75"/>
    </row>
    <row r="1625" spans="1:8" x14ac:dyDescent="0.2">
      <c r="A1625" s="76" t="s">
        <v>2022</v>
      </c>
      <c r="B1625" s="61">
        <v>1617</v>
      </c>
      <c r="C1625" s="232">
        <v>726.35999999997478</v>
      </c>
      <c r="D1625" s="232">
        <v>1005.0499999999641</v>
      </c>
      <c r="E1625" s="232">
        <v>1256.5500000000445</v>
      </c>
      <c r="F1625" s="232">
        <v>1427.1499999999521</v>
      </c>
      <c r="G1625" s="232">
        <v>1952.1999999999337</v>
      </c>
      <c r="H1625" s="75"/>
    </row>
    <row r="1626" spans="1:8" x14ac:dyDescent="0.2">
      <c r="A1626" s="76" t="s">
        <v>2023</v>
      </c>
      <c r="B1626" s="61">
        <v>1618</v>
      </c>
      <c r="C1626" s="232">
        <v>726.75999999997475</v>
      </c>
      <c r="D1626" s="232">
        <v>1005.5999999999641</v>
      </c>
      <c r="E1626" s="232">
        <v>1257.2500000000446</v>
      </c>
      <c r="F1626" s="232">
        <v>1427.9499999999521</v>
      </c>
      <c r="G1626" s="232">
        <v>1953.2999999999336</v>
      </c>
      <c r="H1626" s="75"/>
    </row>
    <row r="1627" spans="1:8" x14ac:dyDescent="0.2">
      <c r="A1627" s="76" t="s">
        <v>2024</v>
      </c>
      <c r="B1627" s="61">
        <v>1619</v>
      </c>
      <c r="C1627" s="232">
        <v>727.15999999997473</v>
      </c>
      <c r="D1627" s="232">
        <v>1006.1499999999641</v>
      </c>
      <c r="E1627" s="232">
        <v>1257.9500000000446</v>
      </c>
      <c r="F1627" s="232">
        <v>1428.749999999952</v>
      </c>
      <c r="G1627" s="232">
        <v>1954.3999999999335</v>
      </c>
      <c r="H1627" s="75"/>
    </row>
    <row r="1628" spans="1:8" x14ac:dyDescent="0.2">
      <c r="A1628" s="76" t="s">
        <v>2025</v>
      </c>
      <c r="B1628" s="61">
        <v>1620</v>
      </c>
      <c r="C1628" s="232">
        <v>727.55999999997471</v>
      </c>
      <c r="D1628" s="232">
        <v>1006.699999999964</v>
      </c>
      <c r="E1628" s="232">
        <v>1258.6500000000447</v>
      </c>
      <c r="F1628" s="232">
        <v>1429.549999999952</v>
      </c>
      <c r="G1628" s="232">
        <v>1955.4999999999334</v>
      </c>
      <c r="H1628" s="75"/>
    </row>
    <row r="1629" spans="1:8" x14ac:dyDescent="0.2">
      <c r="A1629" s="76" t="s">
        <v>2026</v>
      </c>
      <c r="B1629" s="61">
        <v>1621</v>
      </c>
      <c r="C1629" s="232">
        <v>727.95999999997468</v>
      </c>
      <c r="D1629" s="232">
        <v>1007.249999999964</v>
      </c>
      <c r="E1629" s="232">
        <v>1259.3500000000447</v>
      </c>
      <c r="F1629" s="232">
        <v>1430.3499999999519</v>
      </c>
      <c r="G1629" s="232">
        <v>1956.5999999999333</v>
      </c>
      <c r="H1629" s="75"/>
    </row>
    <row r="1630" spans="1:8" x14ac:dyDescent="0.2">
      <c r="A1630" s="76" t="s">
        <v>2027</v>
      </c>
      <c r="B1630" s="61">
        <v>1622</v>
      </c>
      <c r="C1630" s="232">
        <v>728.35999999997466</v>
      </c>
      <c r="D1630" s="232">
        <v>1007.7999999999639</v>
      </c>
      <c r="E1630" s="232">
        <v>1260.0500000000447</v>
      </c>
      <c r="F1630" s="232">
        <v>1431.1499999999519</v>
      </c>
      <c r="G1630" s="232">
        <v>1957.6999999999332</v>
      </c>
      <c r="H1630" s="75"/>
    </row>
    <row r="1631" spans="1:8" x14ac:dyDescent="0.2">
      <c r="A1631" s="76" t="s">
        <v>2028</v>
      </c>
      <c r="B1631" s="61">
        <v>1623</v>
      </c>
      <c r="C1631" s="232">
        <v>728.75999999997464</v>
      </c>
      <c r="D1631" s="232">
        <v>1008.3499999999639</v>
      </c>
      <c r="E1631" s="232">
        <v>1260.7500000000448</v>
      </c>
      <c r="F1631" s="232">
        <v>1431.9499999999518</v>
      </c>
      <c r="G1631" s="232">
        <v>1958.7999999999331</v>
      </c>
      <c r="H1631" s="75"/>
    </row>
    <row r="1632" spans="1:8" x14ac:dyDescent="0.2">
      <c r="A1632" s="76" t="s">
        <v>2029</v>
      </c>
      <c r="B1632" s="61">
        <v>1624</v>
      </c>
      <c r="C1632" s="232">
        <v>729.15999999997462</v>
      </c>
      <c r="D1632" s="232">
        <v>1008.8999999999638</v>
      </c>
      <c r="E1632" s="232">
        <v>1261.4500000000448</v>
      </c>
      <c r="F1632" s="232">
        <v>1432.7499999999518</v>
      </c>
      <c r="G1632" s="232">
        <v>1959.899999999933</v>
      </c>
      <c r="H1632" s="75"/>
    </row>
    <row r="1633" spans="1:8" x14ac:dyDescent="0.2">
      <c r="A1633" s="76" t="s">
        <v>2030</v>
      </c>
      <c r="B1633" s="61">
        <v>1625</v>
      </c>
      <c r="C1633" s="232">
        <v>729.55999999997459</v>
      </c>
      <c r="D1633" s="232">
        <v>1009.4499999999638</v>
      </c>
      <c r="E1633" s="232">
        <v>1262.1500000000449</v>
      </c>
      <c r="F1633" s="232">
        <v>1433.5499999999518</v>
      </c>
      <c r="G1633" s="232">
        <v>1960.9999999999329</v>
      </c>
      <c r="H1633" s="75"/>
    </row>
    <row r="1634" spans="1:8" x14ac:dyDescent="0.2">
      <c r="A1634" s="76" t="s">
        <v>2031</v>
      </c>
      <c r="B1634" s="61">
        <v>1626</v>
      </c>
      <c r="C1634" s="232">
        <v>729.95999999997457</v>
      </c>
      <c r="D1634" s="232">
        <v>1009.9999999999637</v>
      </c>
      <c r="E1634" s="232">
        <v>1262.8500000000449</v>
      </c>
      <c r="F1634" s="232">
        <v>1434.3499999999517</v>
      </c>
      <c r="G1634" s="232">
        <v>1962.0999999999328</v>
      </c>
      <c r="H1634" s="75"/>
    </row>
    <row r="1635" spans="1:8" x14ac:dyDescent="0.2">
      <c r="A1635" s="76" t="s">
        <v>2032</v>
      </c>
      <c r="B1635" s="61">
        <v>1627</v>
      </c>
      <c r="C1635" s="232">
        <v>730.35999999997455</v>
      </c>
      <c r="D1635" s="232">
        <v>1010.5499999999637</v>
      </c>
      <c r="E1635" s="232">
        <v>1263.550000000045</v>
      </c>
      <c r="F1635" s="232">
        <v>1435.1499999999517</v>
      </c>
      <c r="G1635" s="232">
        <v>1963.1999999999327</v>
      </c>
      <c r="H1635" s="75"/>
    </row>
    <row r="1636" spans="1:8" x14ac:dyDescent="0.2">
      <c r="A1636" s="76" t="s">
        <v>2033</v>
      </c>
      <c r="B1636" s="61">
        <v>1628</v>
      </c>
      <c r="C1636" s="232">
        <v>730.75999999997453</v>
      </c>
      <c r="D1636" s="232">
        <v>1011.0999999999636</v>
      </c>
      <c r="E1636" s="232">
        <v>1264.250000000045</v>
      </c>
      <c r="F1636" s="232">
        <v>1435.9499999999516</v>
      </c>
      <c r="G1636" s="232">
        <v>1964.2999999999327</v>
      </c>
      <c r="H1636" s="75"/>
    </row>
    <row r="1637" spans="1:8" x14ac:dyDescent="0.2">
      <c r="A1637" s="76" t="s">
        <v>2034</v>
      </c>
      <c r="B1637" s="61">
        <v>1629</v>
      </c>
      <c r="C1637" s="232">
        <v>731.1599999999745</v>
      </c>
      <c r="D1637" s="232">
        <v>1011.6499999999636</v>
      </c>
      <c r="E1637" s="232">
        <v>1264.9500000000451</v>
      </c>
      <c r="F1637" s="232">
        <v>1436.7499999999516</v>
      </c>
      <c r="G1637" s="232">
        <v>1965.3999999999326</v>
      </c>
      <c r="H1637" s="75"/>
    </row>
    <row r="1638" spans="1:8" x14ac:dyDescent="0.2">
      <c r="A1638" s="76" t="s">
        <v>2035</v>
      </c>
      <c r="B1638" s="61">
        <v>1630</v>
      </c>
      <c r="C1638" s="232">
        <v>731.55999999997448</v>
      </c>
      <c r="D1638" s="232">
        <v>1012.1999999999636</v>
      </c>
      <c r="E1638" s="232">
        <v>1265.6500000000451</v>
      </c>
      <c r="F1638" s="232">
        <v>1437.5499999999515</v>
      </c>
      <c r="G1638" s="232">
        <v>1966.4999999999325</v>
      </c>
      <c r="H1638" s="75"/>
    </row>
    <row r="1639" spans="1:8" x14ac:dyDescent="0.2">
      <c r="A1639" s="76" t="s">
        <v>2036</v>
      </c>
      <c r="B1639" s="61">
        <v>1631</v>
      </c>
      <c r="C1639" s="232">
        <v>731.95999999997446</v>
      </c>
      <c r="D1639" s="232">
        <v>1012.7499999999635</v>
      </c>
      <c r="E1639" s="232">
        <v>1266.3500000000452</v>
      </c>
      <c r="F1639" s="232">
        <v>1438.3499999999515</v>
      </c>
      <c r="G1639" s="232">
        <v>1967.5999999999324</v>
      </c>
      <c r="H1639" s="75"/>
    </row>
    <row r="1640" spans="1:8" x14ac:dyDescent="0.2">
      <c r="A1640" s="76" t="s">
        <v>2037</v>
      </c>
      <c r="B1640" s="61">
        <v>1632</v>
      </c>
      <c r="C1640" s="232">
        <v>732.35999999997443</v>
      </c>
      <c r="D1640" s="232">
        <v>1013.2999999999635</v>
      </c>
      <c r="E1640" s="232">
        <v>1267.0500000000452</v>
      </c>
      <c r="F1640" s="232">
        <v>1439.1499999999514</v>
      </c>
      <c r="G1640" s="232">
        <v>1968.6999999999323</v>
      </c>
      <c r="H1640" s="75"/>
    </row>
    <row r="1641" spans="1:8" x14ac:dyDescent="0.2">
      <c r="A1641" s="76" t="s">
        <v>2038</v>
      </c>
      <c r="B1641" s="61">
        <v>1633</v>
      </c>
      <c r="C1641" s="232">
        <v>732.75999999997441</v>
      </c>
      <c r="D1641" s="232">
        <v>1013.8499999999634</v>
      </c>
      <c r="E1641" s="232">
        <v>1267.7500000000452</v>
      </c>
      <c r="F1641" s="232">
        <v>1439.9499999999514</v>
      </c>
      <c r="G1641" s="232">
        <v>1969.7999999999322</v>
      </c>
      <c r="H1641" s="75"/>
    </row>
    <row r="1642" spans="1:8" x14ac:dyDescent="0.2">
      <c r="A1642" s="76" t="s">
        <v>2039</v>
      </c>
      <c r="B1642" s="61">
        <v>1634</v>
      </c>
      <c r="C1642" s="232">
        <v>733.15999999997439</v>
      </c>
      <c r="D1642" s="232">
        <v>1014.3999999999634</v>
      </c>
      <c r="E1642" s="232">
        <v>1268.4500000000453</v>
      </c>
      <c r="F1642" s="232">
        <v>1440.7499999999513</v>
      </c>
      <c r="G1642" s="232">
        <v>1970.8999999999321</v>
      </c>
      <c r="H1642" s="75"/>
    </row>
    <row r="1643" spans="1:8" x14ac:dyDescent="0.2">
      <c r="A1643" s="76" t="s">
        <v>2040</v>
      </c>
      <c r="B1643" s="61">
        <v>1635</v>
      </c>
      <c r="C1643" s="232">
        <v>733.55999999997437</v>
      </c>
      <c r="D1643" s="232">
        <v>1014.9499999999633</v>
      </c>
      <c r="E1643" s="232">
        <v>1269.1500000000453</v>
      </c>
      <c r="F1643" s="232">
        <v>1441.5499999999513</v>
      </c>
      <c r="G1643" s="232">
        <v>1971.999999999932</v>
      </c>
      <c r="H1643" s="75"/>
    </row>
    <row r="1644" spans="1:8" x14ac:dyDescent="0.2">
      <c r="A1644" s="76" t="s">
        <v>2041</v>
      </c>
      <c r="B1644" s="61">
        <v>1636</v>
      </c>
      <c r="C1644" s="232">
        <v>733.95999999997434</v>
      </c>
      <c r="D1644" s="232">
        <v>1015.4999999999633</v>
      </c>
      <c r="E1644" s="232">
        <v>1269.8500000000454</v>
      </c>
      <c r="F1644" s="232">
        <v>1442.3499999999513</v>
      </c>
      <c r="G1644" s="232">
        <v>1973.0999999999319</v>
      </c>
      <c r="H1644" s="75"/>
    </row>
    <row r="1645" spans="1:8" x14ac:dyDescent="0.2">
      <c r="A1645" s="76" t="s">
        <v>2042</v>
      </c>
      <c r="B1645" s="61">
        <v>1637</v>
      </c>
      <c r="C1645" s="232">
        <v>734.35999999997432</v>
      </c>
      <c r="D1645" s="232">
        <v>1016.0499999999632</v>
      </c>
      <c r="E1645" s="232">
        <v>1270.5500000000454</v>
      </c>
      <c r="F1645" s="232">
        <v>1443.1499999999512</v>
      </c>
      <c r="G1645" s="232">
        <v>1974.1999999999318</v>
      </c>
      <c r="H1645" s="75"/>
    </row>
    <row r="1646" spans="1:8" x14ac:dyDescent="0.2">
      <c r="A1646" s="76" t="s">
        <v>2043</v>
      </c>
      <c r="B1646" s="61">
        <v>1638</v>
      </c>
      <c r="C1646" s="232">
        <v>734.7599999999743</v>
      </c>
      <c r="D1646" s="232">
        <v>1016.5999999999632</v>
      </c>
      <c r="E1646" s="232">
        <v>1271.2500000000455</v>
      </c>
      <c r="F1646" s="232">
        <v>1443.9499999999512</v>
      </c>
      <c r="G1646" s="232">
        <v>1975.2999999999317</v>
      </c>
      <c r="H1646" s="75"/>
    </row>
    <row r="1647" spans="1:8" x14ac:dyDescent="0.2">
      <c r="A1647" s="76" t="s">
        <v>2044</v>
      </c>
      <c r="B1647" s="61">
        <v>1639</v>
      </c>
      <c r="C1647" s="232">
        <v>735.15999999997427</v>
      </c>
      <c r="D1647" s="232">
        <v>1017.1499999999631</v>
      </c>
      <c r="E1647" s="232">
        <v>1271.9500000000455</v>
      </c>
      <c r="F1647" s="232">
        <v>1444.7499999999511</v>
      </c>
      <c r="G1647" s="232">
        <v>1976.3999999999317</v>
      </c>
      <c r="H1647" s="75"/>
    </row>
    <row r="1648" spans="1:8" x14ac:dyDescent="0.2">
      <c r="A1648" s="76" t="s">
        <v>2045</v>
      </c>
      <c r="B1648" s="61">
        <v>1640</v>
      </c>
      <c r="C1648" s="232">
        <v>735.55999999997425</v>
      </c>
      <c r="D1648" s="232">
        <v>1017.6999999999631</v>
      </c>
      <c r="E1648" s="232">
        <v>1272.6500000000456</v>
      </c>
      <c r="F1648" s="232">
        <v>1445.5499999999511</v>
      </c>
      <c r="G1648" s="232">
        <v>1977.4999999999316</v>
      </c>
      <c r="H1648" s="75"/>
    </row>
    <row r="1649" spans="1:8" x14ac:dyDescent="0.2">
      <c r="A1649" s="76" t="s">
        <v>2046</v>
      </c>
      <c r="B1649" s="61">
        <v>1641</v>
      </c>
      <c r="C1649" s="232">
        <v>735.95999999997423</v>
      </c>
      <c r="D1649" s="232">
        <v>1018.2499999999631</v>
      </c>
      <c r="E1649" s="232">
        <v>1273.3500000000456</v>
      </c>
      <c r="F1649" s="232">
        <v>1446.349999999951</v>
      </c>
      <c r="G1649" s="232">
        <v>1978.5999999999315</v>
      </c>
      <c r="H1649" s="75"/>
    </row>
    <row r="1650" spans="1:8" x14ac:dyDescent="0.2">
      <c r="A1650" s="76" t="s">
        <v>2047</v>
      </c>
      <c r="B1650" s="61">
        <v>1642</v>
      </c>
      <c r="C1650" s="232">
        <v>736.35999999997421</v>
      </c>
      <c r="D1650" s="232">
        <v>1018.799999999963</v>
      </c>
      <c r="E1650" s="232">
        <v>1274.0500000000457</v>
      </c>
      <c r="F1650" s="232">
        <v>1447.149999999951</v>
      </c>
      <c r="G1650" s="232">
        <v>1979.6999999999314</v>
      </c>
      <c r="H1650" s="75"/>
    </row>
    <row r="1651" spans="1:8" x14ac:dyDescent="0.2">
      <c r="A1651" s="76" t="s">
        <v>2048</v>
      </c>
      <c r="B1651" s="61">
        <v>1643</v>
      </c>
      <c r="C1651" s="232">
        <v>736.75999999997418</v>
      </c>
      <c r="D1651" s="232">
        <v>1019.349999999963</v>
      </c>
      <c r="E1651" s="232">
        <v>1274.7500000000457</v>
      </c>
      <c r="F1651" s="232">
        <v>1447.9499999999509</v>
      </c>
      <c r="G1651" s="232">
        <v>1980.7999999999313</v>
      </c>
      <c r="H1651" s="75"/>
    </row>
    <row r="1652" spans="1:8" x14ac:dyDescent="0.2">
      <c r="A1652" s="76" t="s">
        <v>2049</v>
      </c>
      <c r="B1652" s="61">
        <v>1644</v>
      </c>
      <c r="C1652" s="232">
        <v>737.15999999997416</v>
      </c>
      <c r="D1652" s="232">
        <v>1019.8999999999629</v>
      </c>
      <c r="E1652" s="232">
        <v>1275.4500000000457</v>
      </c>
      <c r="F1652" s="232">
        <v>1448.7499999999509</v>
      </c>
      <c r="G1652" s="232">
        <v>1981.8999999999312</v>
      </c>
      <c r="H1652" s="75"/>
    </row>
    <row r="1653" spans="1:8" x14ac:dyDescent="0.2">
      <c r="A1653" s="76" t="s">
        <v>2050</v>
      </c>
      <c r="B1653" s="61">
        <v>1645</v>
      </c>
      <c r="C1653" s="232">
        <v>737.55999999997414</v>
      </c>
      <c r="D1653" s="232">
        <v>1020.4499999999629</v>
      </c>
      <c r="E1653" s="232">
        <v>1276.1500000000458</v>
      </c>
      <c r="F1653" s="232">
        <v>1449.5499999999508</v>
      </c>
      <c r="G1653" s="232">
        <v>1982.9999999999311</v>
      </c>
      <c r="H1653" s="75"/>
    </row>
    <row r="1654" spans="1:8" x14ac:dyDescent="0.2">
      <c r="A1654" s="76" t="s">
        <v>2051</v>
      </c>
      <c r="B1654" s="61">
        <v>1646</v>
      </c>
      <c r="C1654" s="232">
        <v>737.95999999997412</v>
      </c>
      <c r="D1654" s="232">
        <v>1020.9999999999628</v>
      </c>
      <c r="E1654" s="232">
        <v>1276.8500000000458</v>
      </c>
      <c r="F1654" s="232">
        <v>1450.3499999999508</v>
      </c>
      <c r="G1654" s="232">
        <v>1984.099999999931</v>
      </c>
      <c r="H1654" s="75"/>
    </row>
    <row r="1655" spans="1:8" x14ac:dyDescent="0.2">
      <c r="A1655" s="76" t="s">
        <v>2052</v>
      </c>
      <c r="B1655" s="61">
        <v>1647</v>
      </c>
      <c r="C1655" s="232">
        <v>738.35999999997409</v>
      </c>
      <c r="D1655" s="232">
        <v>1021.5499999999628</v>
      </c>
      <c r="E1655" s="232">
        <v>1277.5500000000459</v>
      </c>
      <c r="F1655" s="232">
        <v>1451.1499999999508</v>
      </c>
      <c r="G1655" s="232">
        <v>1985.1999999999309</v>
      </c>
      <c r="H1655" s="75"/>
    </row>
    <row r="1656" spans="1:8" x14ac:dyDescent="0.2">
      <c r="A1656" s="76" t="s">
        <v>2053</v>
      </c>
      <c r="B1656" s="61">
        <v>1648</v>
      </c>
      <c r="C1656" s="232">
        <v>738.75999999997407</v>
      </c>
      <c r="D1656" s="232">
        <v>1022.0999999999627</v>
      </c>
      <c r="E1656" s="232">
        <v>1278.2500000000459</v>
      </c>
      <c r="F1656" s="232">
        <v>1451.9499999999507</v>
      </c>
      <c r="G1656" s="232">
        <v>1986.2999999999308</v>
      </c>
      <c r="H1656" s="75"/>
    </row>
    <row r="1657" spans="1:8" x14ac:dyDescent="0.2">
      <c r="A1657" s="76" t="s">
        <v>2054</v>
      </c>
      <c r="B1657" s="61">
        <v>1649</v>
      </c>
      <c r="C1657" s="232">
        <v>739.15999999997405</v>
      </c>
      <c r="D1657" s="232">
        <v>1022.6499999999627</v>
      </c>
      <c r="E1657" s="232">
        <v>1278.950000000046</v>
      </c>
      <c r="F1657" s="232">
        <v>1452.7499999999507</v>
      </c>
      <c r="G1657" s="232">
        <v>1987.3999999999307</v>
      </c>
      <c r="H1657" s="75"/>
    </row>
    <row r="1658" spans="1:8" x14ac:dyDescent="0.2">
      <c r="A1658" s="76" t="s">
        <v>2055</v>
      </c>
      <c r="B1658" s="61">
        <v>1650</v>
      </c>
      <c r="C1658" s="232">
        <v>739.55999999997402</v>
      </c>
      <c r="D1658" s="232">
        <v>1023.1999999999626</v>
      </c>
      <c r="E1658" s="232">
        <v>1279.650000000046</v>
      </c>
      <c r="F1658" s="232">
        <v>1453.5499999999506</v>
      </c>
      <c r="G1658" s="232">
        <v>1988.4999999999307</v>
      </c>
      <c r="H1658" s="75"/>
    </row>
    <row r="1659" spans="1:8" x14ac:dyDescent="0.2">
      <c r="A1659" s="76" t="s">
        <v>2056</v>
      </c>
      <c r="B1659" s="61">
        <v>1651</v>
      </c>
      <c r="C1659" s="232">
        <v>739.959999999974</v>
      </c>
      <c r="D1659" s="232">
        <v>1023.7499999999626</v>
      </c>
      <c r="E1659" s="232">
        <v>1280.3500000000461</v>
      </c>
      <c r="F1659" s="232">
        <v>1454.3499999999506</v>
      </c>
      <c r="G1659" s="232">
        <v>1989.5999999999306</v>
      </c>
      <c r="H1659" s="75"/>
    </row>
    <row r="1660" spans="1:8" x14ac:dyDescent="0.2">
      <c r="A1660" s="76" t="s">
        <v>2057</v>
      </c>
      <c r="B1660" s="61">
        <v>1652</v>
      </c>
      <c r="C1660" s="232">
        <v>740.35999999997398</v>
      </c>
      <c r="D1660" s="232">
        <v>1024.2999999999627</v>
      </c>
      <c r="E1660" s="232">
        <v>1281.0500000000461</v>
      </c>
      <c r="F1660" s="232">
        <v>1455.1499999999505</v>
      </c>
      <c r="G1660" s="232">
        <v>1990.6999999999305</v>
      </c>
      <c r="H1660" s="75"/>
    </row>
    <row r="1661" spans="1:8" x14ac:dyDescent="0.2">
      <c r="A1661" s="76" t="s">
        <v>2058</v>
      </c>
      <c r="B1661" s="61">
        <v>1653</v>
      </c>
      <c r="C1661" s="232">
        <v>740.75999999997396</v>
      </c>
      <c r="D1661" s="232">
        <v>1024.8499999999626</v>
      </c>
      <c r="E1661" s="232">
        <v>1281.7500000000462</v>
      </c>
      <c r="F1661" s="232">
        <v>1455.9499999999505</v>
      </c>
      <c r="G1661" s="232">
        <v>1991.7999999999304</v>
      </c>
      <c r="H1661" s="75"/>
    </row>
    <row r="1662" spans="1:8" x14ac:dyDescent="0.2">
      <c r="A1662" s="76" t="s">
        <v>2059</v>
      </c>
      <c r="B1662" s="61">
        <v>1654</v>
      </c>
      <c r="C1662" s="232">
        <v>741.15999999997393</v>
      </c>
      <c r="D1662" s="232">
        <v>1025.3999999999626</v>
      </c>
      <c r="E1662" s="232">
        <v>1282.4500000000462</v>
      </c>
      <c r="F1662" s="232">
        <v>1456.7499999999504</v>
      </c>
      <c r="G1662" s="232">
        <v>1992.8999999999303</v>
      </c>
      <c r="H1662" s="75"/>
    </row>
    <row r="1663" spans="1:8" x14ac:dyDescent="0.2">
      <c r="A1663" s="76" t="s">
        <v>2060</v>
      </c>
      <c r="B1663" s="61">
        <v>1655</v>
      </c>
      <c r="C1663" s="232">
        <v>741.55999999997391</v>
      </c>
      <c r="D1663" s="232">
        <v>1025.9499999999625</v>
      </c>
      <c r="E1663" s="232">
        <v>1283.1500000000462</v>
      </c>
      <c r="F1663" s="232">
        <v>1457.5499999999504</v>
      </c>
      <c r="G1663" s="232">
        <v>1993.9999999999302</v>
      </c>
      <c r="H1663" s="75"/>
    </row>
    <row r="1664" spans="1:8" x14ac:dyDescent="0.2">
      <c r="A1664" s="76" t="s">
        <v>2061</v>
      </c>
      <c r="B1664" s="61">
        <v>1656</v>
      </c>
      <c r="C1664" s="232">
        <v>741.95999999997389</v>
      </c>
      <c r="D1664" s="232">
        <v>1026.4999999999625</v>
      </c>
      <c r="E1664" s="232">
        <v>1283.8500000000463</v>
      </c>
      <c r="F1664" s="232">
        <v>1458.3499999999503</v>
      </c>
      <c r="G1664" s="232">
        <v>1995.0999999999301</v>
      </c>
      <c r="H1664" s="75"/>
    </row>
    <row r="1665" spans="1:8" x14ac:dyDescent="0.2">
      <c r="A1665" s="76" t="s">
        <v>2062</v>
      </c>
      <c r="B1665" s="61">
        <v>1657</v>
      </c>
      <c r="C1665" s="232">
        <v>742.35999999997387</v>
      </c>
      <c r="D1665" s="232">
        <v>1027.0499999999624</v>
      </c>
      <c r="E1665" s="232">
        <v>1284.5500000000463</v>
      </c>
      <c r="F1665" s="232">
        <v>1459.1499999999503</v>
      </c>
      <c r="G1665" s="232">
        <v>1996.19999999993</v>
      </c>
      <c r="H1665" s="75"/>
    </row>
    <row r="1666" spans="1:8" x14ac:dyDescent="0.2">
      <c r="A1666" s="76" t="s">
        <v>2063</v>
      </c>
      <c r="B1666" s="61">
        <v>1658</v>
      </c>
      <c r="C1666" s="232">
        <v>742.75999999997384</v>
      </c>
      <c r="D1666" s="232">
        <v>1027.5999999999624</v>
      </c>
      <c r="E1666" s="232">
        <v>1285.2500000000464</v>
      </c>
      <c r="F1666" s="232">
        <v>1459.9499999999503</v>
      </c>
      <c r="G1666" s="232">
        <v>1997.2999999999299</v>
      </c>
      <c r="H1666" s="75"/>
    </row>
    <row r="1667" spans="1:8" x14ac:dyDescent="0.2">
      <c r="A1667" s="76" t="s">
        <v>2064</v>
      </c>
      <c r="B1667" s="61">
        <v>1659</v>
      </c>
      <c r="C1667" s="232">
        <v>743.15999999997382</v>
      </c>
      <c r="D1667" s="232">
        <v>1028.1499999999623</v>
      </c>
      <c r="E1667" s="232">
        <v>1285.9500000000464</v>
      </c>
      <c r="F1667" s="232">
        <v>1460.7499999999502</v>
      </c>
      <c r="G1667" s="232">
        <v>1998.3999999999298</v>
      </c>
      <c r="H1667" s="75"/>
    </row>
    <row r="1668" spans="1:8" x14ac:dyDescent="0.2">
      <c r="A1668" s="76" t="s">
        <v>2065</v>
      </c>
      <c r="B1668" s="61">
        <v>1660</v>
      </c>
      <c r="C1668" s="232">
        <v>743.5599999999738</v>
      </c>
      <c r="D1668" s="232">
        <v>1028.6999999999623</v>
      </c>
      <c r="E1668" s="232">
        <v>1286.6500000000465</v>
      </c>
      <c r="F1668" s="232">
        <v>1461.5499999999502</v>
      </c>
      <c r="G1668" s="232">
        <v>1999.4999999999297</v>
      </c>
      <c r="H1668" s="75"/>
    </row>
    <row r="1669" spans="1:8" x14ac:dyDescent="0.2">
      <c r="A1669" s="76" t="s">
        <v>2066</v>
      </c>
      <c r="B1669" s="61">
        <v>1661</v>
      </c>
      <c r="C1669" s="232">
        <v>743.95999999997377</v>
      </c>
      <c r="D1669" s="232">
        <v>1029.2499999999623</v>
      </c>
      <c r="E1669" s="232">
        <v>1287.3500000000465</v>
      </c>
      <c r="F1669" s="232">
        <v>1462.3499999999501</v>
      </c>
      <c r="G1669" s="232">
        <v>2000.5999999999297</v>
      </c>
      <c r="H1669" s="75"/>
    </row>
    <row r="1670" spans="1:8" x14ac:dyDescent="0.2">
      <c r="A1670" s="76" t="s">
        <v>2067</v>
      </c>
      <c r="B1670" s="61">
        <v>1662</v>
      </c>
      <c r="C1670" s="232">
        <v>744.35999999997375</v>
      </c>
      <c r="D1670" s="232">
        <v>1029.7999999999622</v>
      </c>
      <c r="E1670" s="232">
        <v>1288.0500000000466</v>
      </c>
      <c r="F1670" s="232">
        <v>1463.1499999999501</v>
      </c>
      <c r="G1670" s="232">
        <v>2001.6999999999296</v>
      </c>
      <c r="H1670" s="75"/>
    </row>
    <row r="1671" spans="1:8" x14ac:dyDescent="0.2">
      <c r="A1671" s="76" t="s">
        <v>2068</v>
      </c>
      <c r="B1671" s="61">
        <v>1663</v>
      </c>
      <c r="C1671" s="232">
        <v>744.75999999997373</v>
      </c>
      <c r="D1671" s="232">
        <v>1030.3499999999622</v>
      </c>
      <c r="E1671" s="232">
        <v>1288.7500000000466</v>
      </c>
      <c r="F1671" s="232">
        <v>1463.94999999995</v>
      </c>
      <c r="G1671" s="232">
        <v>2002.7999999999295</v>
      </c>
      <c r="H1671" s="75"/>
    </row>
    <row r="1672" spans="1:8" x14ac:dyDescent="0.2">
      <c r="A1672" s="76" t="s">
        <v>2069</v>
      </c>
      <c r="B1672" s="61">
        <v>1664</v>
      </c>
      <c r="C1672" s="232">
        <v>745.15999999997371</v>
      </c>
      <c r="D1672" s="232">
        <v>1030.8999999999621</v>
      </c>
      <c r="E1672" s="232">
        <v>1289.4500000000467</v>
      </c>
      <c r="F1672" s="232">
        <v>1464.74999999995</v>
      </c>
      <c r="G1672" s="232">
        <v>2003.8999999999294</v>
      </c>
      <c r="H1672" s="75"/>
    </row>
    <row r="1673" spans="1:8" x14ac:dyDescent="0.2">
      <c r="A1673" s="76" t="s">
        <v>2070</v>
      </c>
      <c r="B1673" s="61">
        <v>1665</v>
      </c>
      <c r="C1673" s="232">
        <v>745.55999999997368</v>
      </c>
      <c r="D1673" s="232">
        <v>1031.4499999999621</v>
      </c>
      <c r="E1673" s="232">
        <v>1290.1500000000467</v>
      </c>
      <c r="F1673" s="232">
        <v>1465.5499999999499</v>
      </c>
      <c r="G1673" s="232">
        <v>2004.9999999999293</v>
      </c>
      <c r="H1673" s="75"/>
    </row>
    <row r="1674" spans="1:8" x14ac:dyDescent="0.2">
      <c r="A1674" s="76" t="s">
        <v>2071</v>
      </c>
      <c r="B1674" s="61">
        <v>1666</v>
      </c>
      <c r="C1674" s="232">
        <v>745.95999999997366</v>
      </c>
      <c r="D1674" s="232">
        <v>1031.999999999962</v>
      </c>
      <c r="E1674" s="232">
        <v>1290.8500000000467</v>
      </c>
      <c r="F1674" s="232">
        <v>1466.3499999999499</v>
      </c>
      <c r="G1674" s="232">
        <v>2006.0999999999292</v>
      </c>
      <c r="H1674" s="75"/>
    </row>
    <row r="1675" spans="1:8" x14ac:dyDescent="0.2">
      <c r="A1675" s="76" t="s">
        <v>2072</v>
      </c>
      <c r="B1675" s="61">
        <v>1667</v>
      </c>
      <c r="C1675" s="232">
        <v>746.35999999997364</v>
      </c>
      <c r="D1675" s="232">
        <v>1032.549999999962</v>
      </c>
      <c r="E1675" s="232">
        <v>1291.5500000000468</v>
      </c>
      <c r="F1675" s="232">
        <v>1467.1499999999498</v>
      </c>
      <c r="G1675" s="232">
        <v>2007.1999999999291</v>
      </c>
      <c r="H1675" s="75"/>
    </row>
    <row r="1676" spans="1:8" x14ac:dyDescent="0.2">
      <c r="A1676" s="76" t="s">
        <v>2073</v>
      </c>
      <c r="B1676" s="61">
        <v>1668</v>
      </c>
      <c r="C1676" s="232">
        <v>746.75999999997362</v>
      </c>
      <c r="D1676" s="232">
        <v>1033.0999999999619</v>
      </c>
      <c r="E1676" s="232">
        <v>1292.2500000000468</v>
      </c>
      <c r="F1676" s="232">
        <v>1467.9499999999498</v>
      </c>
      <c r="G1676" s="232">
        <v>2008.299999999929</v>
      </c>
      <c r="H1676" s="75"/>
    </row>
    <row r="1677" spans="1:8" x14ac:dyDescent="0.2">
      <c r="A1677" s="76" t="s">
        <v>2074</v>
      </c>
      <c r="B1677" s="61">
        <v>1669</v>
      </c>
      <c r="C1677" s="232">
        <v>747.15999999997359</v>
      </c>
      <c r="D1677" s="232">
        <v>1033.6499999999619</v>
      </c>
      <c r="E1677" s="232">
        <v>1292.9500000000469</v>
      </c>
      <c r="F1677" s="232">
        <v>1468.7499999999498</v>
      </c>
      <c r="G1677" s="232">
        <v>2009.3999999999289</v>
      </c>
      <c r="H1677" s="75"/>
    </row>
    <row r="1678" spans="1:8" x14ac:dyDescent="0.2">
      <c r="A1678" s="76" t="s">
        <v>2075</v>
      </c>
      <c r="B1678" s="61">
        <v>1670</v>
      </c>
      <c r="C1678" s="232">
        <v>747.55999999997357</v>
      </c>
      <c r="D1678" s="232">
        <v>1034.1999999999618</v>
      </c>
      <c r="E1678" s="232">
        <v>1293.6500000000469</v>
      </c>
      <c r="F1678" s="232">
        <v>1469.5499999999497</v>
      </c>
      <c r="G1678" s="232">
        <v>2010.4999999999288</v>
      </c>
      <c r="H1678" s="75"/>
    </row>
    <row r="1679" spans="1:8" x14ac:dyDescent="0.2">
      <c r="A1679" s="76" t="s">
        <v>2076</v>
      </c>
      <c r="B1679" s="61">
        <v>1671</v>
      </c>
      <c r="C1679" s="232">
        <v>747.95999999997355</v>
      </c>
      <c r="D1679" s="232">
        <v>1034.7499999999618</v>
      </c>
      <c r="E1679" s="232">
        <v>1294.350000000047</v>
      </c>
      <c r="F1679" s="232">
        <v>1470.3499999999497</v>
      </c>
      <c r="G1679" s="232">
        <v>2011.5999999999287</v>
      </c>
      <c r="H1679" s="75"/>
    </row>
    <row r="1680" spans="1:8" x14ac:dyDescent="0.2">
      <c r="A1680" s="76" t="s">
        <v>2077</v>
      </c>
      <c r="B1680" s="61">
        <v>1672</v>
      </c>
      <c r="C1680" s="232">
        <v>748.35999999997352</v>
      </c>
      <c r="D1680" s="232">
        <v>1035.2999999999618</v>
      </c>
      <c r="E1680" s="232">
        <v>1295.050000000047</v>
      </c>
      <c r="F1680" s="232">
        <v>1471.1499999999496</v>
      </c>
      <c r="G1680" s="232">
        <v>2012.6999999999287</v>
      </c>
      <c r="H1680" s="75"/>
    </row>
    <row r="1681" spans="1:8" x14ac:dyDescent="0.2">
      <c r="A1681" s="76" t="s">
        <v>2078</v>
      </c>
      <c r="B1681" s="61">
        <v>1673</v>
      </c>
      <c r="C1681" s="232">
        <v>748.7599999999735</v>
      </c>
      <c r="D1681" s="232">
        <v>1035.8499999999617</v>
      </c>
      <c r="E1681" s="232">
        <v>1295.7500000000471</v>
      </c>
      <c r="F1681" s="232">
        <v>1471.9499999999496</v>
      </c>
      <c r="G1681" s="232">
        <v>2013.7999999999286</v>
      </c>
      <c r="H1681" s="75"/>
    </row>
    <row r="1682" spans="1:8" x14ac:dyDescent="0.2">
      <c r="A1682" s="76" t="s">
        <v>2079</v>
      </c>
      <c r="B1682" s="61">
        <v>1674</v>
      </c>
      <c r="C1682" s="232">
        <v>749.15999999997348</v>
      </c>
      <c r="D1682" s="232">
        <v>1036.3999999999617</v>
      </c>
      <c r="E1682" s="232">
        <v>1296.4500000000471</v>
      </c>
      <c r="F1682" s="232">
        <v>1472.7499999999495</v>
      </c>
      <c r="G1682" s="232">
        <v>2014.8999999999285</v>
      </c>
      <c r="H1682" s="75"/>
    </row>
    <row r="1683" spans="1:8" x14ac:dyDescent="0.2">
      <c r="A1683" s="76" t="s">
        <v>2080</v>
      </c>
      <c r="B1683" s="61">
        <v>1675</v>
      </c>
      <c r="C1683" s="232">
        <v>749.55999999997346</v>
      </c>
      <c r="D1683" s="232">
        <v>1036.9499999999616</v>
      </c>
      <c r="E1683" s="232">
        <v>1297.1500000000472</v>
      </c>
      <c r="F1683" s="232">
        <v>1473.5499999999495</v>
      </c>
      <c r="G1683" s="232">
        <v>2015.9999999999284</v>
      </c>
      <c r="H1683" s="75"/>
    </row>
    <row r="1684" spans="1:8" x14ac:dyDescent="0.2">
      <c r="A1684" s="76" t="s">
        <v>2081</v>
      </c>
      <c r="B1684" s="61">
        <v>1676</v>
      </c>
      <c r="C1684" s="232">
        <v>749.95999999997343</v>
      </c>
      <c r="D1684" s="232">
        <v>1037.4999999999616</v>
      </c>
      <c r="E1684" s="232">
        <v>1297.8500000000472</v>
      </c>
      <c r="F1684" s="232">
        <v>1474.3499999999494</v>
      </c>
      <c r="G1684" s="232">
        <v>2017.0999999999283</v>
      </c>
      <c r="H1684" s="75"/>
    </row>
    <row r="1685" spans="1:8" x14ac:dyDescent="0.2">
      <c r="A1685" s="76" t="s">
        <v>2082</v>
      </c>
      <c r="B1685" s="61">
        <v>1677</v>
      </c>
      <c r="C1685" s="232">
        <v>750.35999999997341</v>
      </c>
      <c r="D1685" s="232">
        <v>1038.0499999999615</v>
      </c>
      <c r="E1685" s="232">
        <v>1298.5500000000472</v>
      </c>
      <c r="F1685" s="232">
        <v>1475.1499999999494</v>
      </c>
      <c r="G1685" s="232">
        <v>2018.1999999999282</v>
      </c>
      <c r="H1685" s="75"/>
    </row>
    <row r="1686" spans="1:8" x14ac:dyDescent="0.2">
      <c r="A1686" s="76" t="s">
        <v>2083</v>
      </c>
      <c r="B1686" s="61">
        <v>1678</v>
      </c>
      <c r="C1686" s="232">
        <v>750.75999999997339</v>
      </c>
      <c r="D1686" s="232">
        <v>1038.5999999999615</v>
      </c>
      <c r="E1686" s="232">
        <v>1299.2500000000473</v>
      </c>
      <c r="F1686" s="232">
        <v>1475.9499999999493</v>
      </c>
      <c r="G1686" s="232">
        <v>2019.2999999999281</v>
      </c>
      <c r="H1686" s="75"/>
    </row>
    <row r="1687" spans="1:8" x14ac:dyDescent="0.2">
      <c r="A1687" s="76" t="s">
        <v>2084</v>
      </c>
      <c r="B1687" s="61">
        <v>1679</v>
      </c>
      <c r="C1687" s="232">
        <v>751.15999999997337</v>
      </c>
      <c r="D1687" s="232">
        <v>1039.1499999999614</v>
      </c>
      <c r="E1687" s="232">
        <v>1299.9500000000473</v>
      </c>
      <c r="F1687" s="232">
        <v>1476.7499999999493</v>
      </c>
      <c r="G1687" s="232">
        <v>2020.399999999928</v>
      </c>
      <c r="H1687" s="75"/>
    </row>
    <row r="1688" spans="1:8" x14ac:dyDescent="0.2">
      <c r="A1688" s="76" t="s">
        <v>2085</v>
      </c>
      <c r="B1688" s="61">
        <v>1680</v>
      </c>
      <c r="C1688" s="232">
        <v>751.55999999997334</v>
      </c>
      <c r="D1688" s="232">
        <v>1039.6999999999614</v>
      </c>
      <c r="E1688" s="232">
        <v>1300.6500000000474</v>
      </c>
      <c r="F1688" s="232">
        <v>1477.5499999999493</v>
      </c>
      <c r="G1688" s="232">
        <v>2021.4999999999279</v>
      </c>
      <c r="H1688" s="75"/>
    </row>
    <row r="1689" spans="1:8" x14ac:dyDescent="0.2">
      <c r="A1689" s="76" t="s">
        <v>2086</v>
      </c>
      <c r="B1689" s="61">
        <v>1681</v>
      </c>
      <c r="C1689" s="232">
        <v>751.95999999997332</v>
      </c>
      <c r="D1689" s="232">
        <v>1040.2499999999613</v>
      </c>
      <c r="E1689" s="232">
        <v>1301.3500000000474</v>
      </c>
      <c r="F1689" s="232">
        <v>1478.3499999999492</v>
      </c>
      <c r="G1689" s="232">
        <v>2022.5999999999278</v>
      </c>
      <c r="H1689" s="75"/>
    </row>
    <row r="1690" spans="1:8" x14ac:dyDescent="0.2">
      <c r="A1690" s="76" t="s">
        <v>2087</v>
      </c>
      <c r="B1690" s="61">
        <v>1682</v>
      </c>
      <c r="C1690" s="232">
        <v>752.3599999999733</v>
      </c>
      <c r="D1690" s="232">
        <v>1040.7999999999613</v>
      </c>
      <c r="E1690" s="232">
        <v>1302.0500000000475</v>
      </c>
      <c r="F1690" s="232">
        <v>1479.1499999999492</v>
      </c>
      <c r="G1690" s="232">
        <v>2023.6999999999277</v>
      </c>
      <c r="H1690" s="75"/>
    </row>
    <row r="1691" spans="1:8" x14ac:dyDescent="0.2">
      <c r="A1691" s="76" t="s">
        <v>2088</v>
      </c>
      <c r="B1691" s="61">
        <v>1683</v>
      </c>
      <c r="C1691" s="232">
        <v>752.75999999997327</v>
      </c>
      <c r="D1691" s="232">
        <v>1041.3499999999613</v>
      </c>
      <c r="E1691" s="232">
        <v>1302.7500000000475</v>
      </c>
      <c r="F1691" s="232">
        <v>1479.9499999999491</v>
      </c>
      <c r="G1691" s="232">
        <v>2024.7999999999276</v>
      </c>
      <c r="H1691" s="75"/>
    </row>
    <row r="1692" spans="1:8" x14ac:dyDescent="0.2">
      <c r="A1692" s="76" t="s">
        <v>2089</v>
      </c>
      <c r="B1692" s="61">
        <v>1684</v>
      </c>
      <c r="C1692" s="232">
        <v>753.15999999997325</v>
      </c>
      <c r="D1692" s="232">
        <v>1041.8999999999612</v>
      </c>
      <c r="E1692" s="232">
        <v>1303.4500000000476</v>
      </c>
      <c r="F1692" s="232">
        <v>1480.7499999999491</v>
      </c>
      <c r="G1692" s="232">
        <v>2025.8999999999276</v>
      </c>
      <c r="H1692" s="75"/>
    </row>
    <row r="1693" spans="1:8" x14ac:dyDescent="0.2">
      <c r="A1693" s="76" t="s">
        <v>2090</v>
      </c>
      <c r="B1693" s="61">
        <v>1685</v>
      </c>
      <c r="C1693" s="232">
        <v>753.55999999997323</v>
      </c>
      <c r="D1693" s="232">
        <v>1042.4499999999612</v>
      </c>
      <c r="E1693" s="232">
        <v>1304.1500000000476</v>
      </c>
      <c r="F1693" s="232">
        <v>1481.549999999949</v>
      </c>
      <c r="G1693" s="232">
        <v>2026.9999999999275</v>
      </c>
      <c r="H1693" s="75"/>
    </row>
    <row r="1694" spans="1:8" x14ac:dyDescent="0.2">
      <c r="A1694" s="76" t="s">
        <v>2091</v>
      </c>
      <c r="B1694" s="61">
        <v>1686</v>
      </c>
      <c r="C1694" s="232">
        <v>753.95999999997321</v>
      </c>
      <c r="D1694" s="232">
        <v>1042.9999999999611</v>
      </c>
      <c r="E1694" s="232">
        <v>1304.8500000000477</v>
      </c>
      <c r="F1694" s="232">
        <v>1482.349999999949</v>
      </c>
      <c r="G1694" s="232">
        <v>2028.0999999999274</v>
      </c>
      <c r="H1694" s="75"/>
    </row>
    <row r="1695" spans="1:8" x14ac:dyDescent="0.2">
      <c r="A1695" s="76" t="s">
        <v>2092</v>
      </c>
      <c r="B1695" s="61">
        <v>1687</v>
      </c>
      <c r="C1695" s="232">
        <v>754.35999999997318</v>
      </c>
      <c r="D1695" s="232">
        <v>1043.5499999999611</v>
      </c>
      <c r="E1695" s="232">
        <v>1305.5500000000477</v>
      </c>
      <c r="F1695" s="232">
        <v>1483.1499999999489</v>
      </c>
      <c r="G1695" s="232">
        <v>2029.1999999999273</v>
      </c>
      <c r="H1695" s="75"/>
    </row>
    <row r="1696" spans="1:8" x14ac:dyDescent="0.2">
      <c r="A1696" s="76" t="s">
        <v>2093</v>
      </c>
      <c r="B1696" s="61">
        <v>1688</v>
      </c>
      <c r="C1696" s="232">
        <v>754.75999999997316</v>
      </c>
      <c r="D1696" s="232">
        <v>1044.099999999961</v>
      </c>
      <c r="E1696" s="232">
        <v>1306.2500000000477</v>
      </c>
      <c r="F1696" s="232">
        <v>1483.9499999999489</v>
      </c>
      <c r="G1696" s="232">
        <v>2030.2999999999272</v>
      </c>
      <c r="H1696" s="75"/>
    </row>
    <row r="1697" spans="1:8" x14ac:dyDescent="0.2">
      <c r="A1697" s="76" t="s">
        <v>2094</v>
      </c>
      <c r="B1697" s="61">
        <v>1689</v>
      </c>
      <c r="C1697" s="232">
        <v>755.15999999997314</v>
      </c>
      <c r="D1697" s="232">
        <v>1044.649999999961</v>
      </c>
      <c r="E1697" s="232">
        <v>1306.9500000000478</v>
      </c>
      <c r="F1697" s="232">
        <v>1484.7499999999488</v>
      </c>
      <c r="G1697" s="232">
        <v>2031.3999999999271</v>
      </c>
      <c r="H1697" s="75"/>
    </row>
    <row r="1698" spans="1:8" x14ac:dyDescent="0.2">
      <c r="A1698" s="76" t="s">
        <v>2095</v>
      </c>
      <c r="B1698" s="61">
        <v>1690</v>
      </c>
      <c r="C1698" s="232">
        <v>755.55999999997312</v>
      </c>
      <c r="D1698" s="232">
        <v>1045.1999999999609</v>
      </c>
      <c r="E1698" s="232">
        <v>1307.6500000000478</v>
      </c>
      <c r="F1698" s="232">
        <v>1485.5499999999488</v>
      </c>
      <c r="G1698" s="232">
        <v>2032.499999999927</v>
      </c>
      <c r="H1698" s="75"/>
    </row>
    <row r="1699" spans="1:8" x14ac:dyDescent="0.2">
      <c r="A1699" s="76" t="s">
        <v>2096</v>
      </c>
      <c r="B1699" s="61">
        <v>1691</v>
      </c>
      <c r="C1699" s="232">
        <v>755.95999999997309</v>
      </c>
      <c r="D1699" s="232">
        <v>1045.7499999999609</v>
      </c>
      <c r="E1699" s="232">
        <v>1308.3500000000479</v>
      </c>
      <c r="F1699" s="232">
        <v>1486.3499999999487</v>
      </c>
      <c r="G1699" s="232">
        <v>2033.5999999999269</v>
      </c>
      <c r="H1699" s="75"/>
    </row>
    <row r="1700" spans="1:8" x14ac:dyDescent="0.2">
      <c r="A1700" s="76" t="s">
        <v>2097</v>
      </c>
      <c r="B1700" s="61">
        <v>1692</v>
      </c>
      <c r="C1700" s="232">
        <v>756.35999999997307</v>
      </c>
      <c r="D1700" s="232">
        <v>1046.2999999999608</v>
      </c>
      <c r="E1700" s="232">
        <v>1309.0500000000479</v>
      </c>
      <c r="F1700" s="232">
        <v>1487.1499999999487</v>
      </c>
      <c r="G1700" s="232">
        <v>2034.6999999999268</v>
      </c>
      <c r="H1700" s="75"/>
    </row>
    <row r="1701" spans="1:8" x14ac:dyDescent="0.2">
      <c r="A1701" s="76" t="s">
        <v>2098</v>
      </c>
      <c r="B1701" s="61">
        <v>1693</v>
      </c>
      <c r="C1701" s="232">
        <v>756.75999999997305</v>
      </c>
      <c r="D1701" s="232">
        <v>1046.8499999999608</v>
      </c>
      <c r="E1701" s="232">
        <v>1309.750000000048</v>
      </c>
      <c r="F1701" s="232">
        <v>1487.9499999999487</v>
      </c>
      <c r="G1701" s="232">
        <v>2035.7999999999267</v>
      </c>
      <c r="H1701" s="75"/>
    </row>
    <row r="1702" spans="1:8" x14ac:dyDescent="0.2">
      <c r="A1702" s="76" t="s">
        <v>2099</v>
      </c>
      <c r="B1702" s="61">
        <v>1694</v>
      </c>
      <c r="C1702" s="232">
        <v>757.15999999997302</v>
      </c>
      <c r="D1702" s="232">
        <v>1047.3999999999608</v>
      </c>
      <c r="E1702" s="232">
        <v>1310.450000000048</v>
      </c>
      <c r="F1702" s="232">
        <v>1488.7499999999486</v>
      </c>
      <c r="G1702" s="232">
        <v>2036.8999999999266</v>
      </c>
      <c r="H1702" s="75"/>
    </row>
    <row r="1703" spans="1:8" x14ac:dyDescent="0.2">
      <c r="A1703" s="76" t="s">
        <v>2100</v>
      </c>
      <c r="B1703" s="61">
        <v>1695</v>
      </c>
      <c r="C1703" s="232">
        <v>757.559999999973</v>
      </c>
      <c r="D1703" s="232">
        <v>1047.9499999999607</v>
      </c>
      <c r="E1703" s="232">
        <v>1311.1500000000481</v>
      </c>
      <c r="F1703" s="232">
        <v>1489.5499999999486</v>
      </c>
      <c r="G1703" s="232">
        <v>2037.9999999999266</v>
      </c>
      <c r="H1703" s="75"/>
    </row>
    <row r="1704" spans="1:8" x14ac:dyDescent="0.2">
      <c r="A1704" s="76" t="s">
        <v>2101</v>
      </c>
      <c r="B1704" s="61">
        <v>1696</v>
      </c>
      <c r="C1704" s="232">
        <v>757.95999999997298</v>
      </c>
      <c r="D1704" s="232">
        <v>1048.4999999999607</v>
      </c>
      <c r="E1704" s="232">
        <v>1311.8500000000481</v>
      </c>
      <c r="F1704" s="232">
        <v>1490.3499999999485</v>
      </c>
      <c r="G1704" s="232">
        <v>2039.0999999999265</v>
      </c>
      <c r="H1704" s="75"/>
    </row>
    <row r="1705" spans="1:8" x14ac:dyDescent="0.2">
      <c r="A1705" s="76" t="s">
        <v>2102</v>
      </c>
      <c r="B1705" s="61">
        <v>1697</v>
      </c>
      <c r="C1705" s="232">
        <v>758.35999999997296</v>
      </c>
      <c r="D1705" s="232">
        <v>1049.0499999999606</v>
      </c>
      <c r="E1705" s="232">
        <v>1312.5500000000482</v>
      </c>
      <c r="F1705" s="232">
        <v>1491.1499999999485</v>
      </c>
      <c r="G1705" s="232">
        <v>2040.1999999999264</v>
      </c>
      <c r="H1705" s="75"/>
    </row>
    <row r="1706" spans="1:8" x14ac:dyDescent="0.2">
      <c r="A1706" s="76" t="s">
        <v>2103</v>
      </c>
      <c r="B1706" s="61">
        <v>1698</v>
      </c>
      <c r="C1706" s="232">
        <v>758.75999999997293</v>
      </c>
      <c r="D1706" s="232">
        <v>1049.5999999999606</v>
      </c>
      <c r="E1706" s="232">
        <v>1313.2500000000482</v>
      </c>
      <c r="F1706" s="232">
        <v>1491.9499999999484</v>
      </c>
      <c r="G1706" s="232">
        <v>2041.2999999999263</v>
      </c>
      <c r="H1706" s="75"/>
    </row>
    <row r="1707" spans="1:8" x14ac:dyDescent="0.2">
      <c r="A1707" s="76" t="s">
        <v>2104</v>
      </c>
      <c r="B1707" s="61">
        <v>1699</v>
      </c>
      <c r="C1707" s="232">
        <v>759.15999999997291</v>
      </c>
      <c r="D1707" s="232">
        <v>1050.1499999999605</v>
      </c>
      <c r="E1707" s="232">
        <v>1313.9500000000482</v>
      </c>
      <c r="F1707" s="232">
        <v>1492.7499999999484</v>
      </c>
      <c r="G1707" s="232">
        <v>2042.3999999999262</v>
      </c>
      <c r="H1707" s="75"/>
    </row>
    <row r="1708" spans="1:8" x14ac:dyDescent="0.2">
      <c r="A1708" s="76" t="s">
        <v>2105</v>
      </c>
      <c r="B1708" s="61">
        <v>1700</v>
      </c>
      <c r="C1708" s="232">
        <v>759.55999999997289</v>
      </c>
      <c r="D1708" s="232">
        <v>1050.6999999999605</v>
      </c>
      <c r="E1708" s="232">
        <v>1314.6500000000483</v>
      </c>
      <c r="F1708" s="232">
        <v>1493.5499999999483</v>
      </c>
      <c r="G1708" s="232">
        <v>2043.4999999999261</v>
      </c>
      <c r="H1708" s="75"/>
    </row>
    <row r="1709" spans="1:8" x14ac:dyDescent="0.2">
      <c r="A1709" s="76" t="s">
        <v>2106</v>
      </c>
      <c r="B1709" s="61">
        <v>1701</v>
      </c>
      <c r="C1709" s="232">
        <v>759.95999999997287</v>
      </c>
      <c r="D1709" s="232">
        <v>1051.2499999999604</v>
      </c>
      <c r="E1709" s="232">
        <v>1315.3500000000483</v>
      </c>
      <c r="F1709" s="232">
        <v>1494.3499999999483</v>
      </c>
      <c r="G1709" s="232">
        <v>2044.599999999926</v>
      </c>
      <c r="H1709" s="75"/>
    </row>
    <row r="1710" spans="1:8" x14ac:dyDescent="0.2">
      <c r="A1710" s="76" t="s">
        <v>2107</v>
      </c>
      <c r="B1710" s="61">
        <v>1702</v>
      </c>
      <c r="C1710" s="232">
        <v>760.35999999997284</v>
      </c>
      <c r="D1710" s="232">
        <v>1051.7999999999604</v>
      </c>
      <c r="E1710" s="232">
        <v>1316.0500000000484</v>
      </c>
      <c r="F1710" s="232">
        <v>1495.1499999999482</v>
      </c>
      <c r="G1710" s="232">
        <v>2045.6999999999259</v>
      </c>
      <c r="H1710" s="75"/>
    </row>
    <row r="1711" spans="1:8" x14ac:dyDescent="0.2">
      <c r="A1711" s="76" t="s">
        <v>2108</v>
      </c>
      <c r="B1711" s="61">
        <v>1703</v>
      </c>
      <c r="C1711" s="232">
        <v>760.75999999997282</v>
      </c>
      <c r="D1711" s="232">
        <v>1052.3499999999603</v>
      </c>
      <c r="E1711" s="232">
        <v>1316.7500000000484</v>
      </c>
      <c r="F1711" s="232">
        <v>1495.9499999999482</v>
      </c>
      <c r="G1711" s="232">
        <v>2046.7999999999258</v>
      </c>
      <c r="H1711" s="75"/>
    </row>
    <row r="1712" spans="1:8" x14ac:dyDescent="0.2">
      <c r="A1712" s="76" t="s">
        <v>2109</v>
      </c>
      <c r="B1712" s="61">
        <v>1704</v>
      </c>
      <c r="C1712" s="232">
        <v>761.1599999999728</v>
      </c>
      <c r="D1712" s="232">
        <v>1052.8999999999603</v>
      </c>
      <c r="E1712" s="232">
        <v>1317.4500000000485</v>
      </c>
      <c r="F1712" s="232">
        <v>1496.7499999999482</v>
      </c>
      <c r="G1712" s="232">
        <v>2047.8999999999257</v>
      </c>
      <c r="H1712" s="75"/>
    </row>
    <row r="1713" spans="1:8" x14ac:dyDescent="0.2">
      <c r="A1713" s="76" t="s">
        <v>2110</v>
      </c>
      <c r="B1713" s="61">
        <v>1705</v>
      </c>
      <c r="C1713" s="232">
        <v>761.55999999997277</v>
      </c>
      <c r="D1713" s="232">
        <v>1053.4499999999603</v>
      </c>
      <c r="E1713" s="232">
        <v>1318.1500000000485</v>
      </c>
      <c r="F1713" s="232">
        <v>1497.5499999999481</v>
      </c>
      <c r="G1713" s="232">
        <v>2048.9999999999259</v>
      </c>
      <c r="H1713" s="75"/>
    </row>
    <row r="1714" spans="1:8" x14ac:dyDescent="0.2">
      <c r="A1714" s="76" t="s">
        <v>2111</v>
      </c>
      <c r="B1714" s="61">
        <v>1706</v>
      </c>
      <c r="C1714" s="232">
        <v>761.95999999997275</v>
      </c>
      <c r="D1714" s="232">
        <v>1053.9999999999602</v>
      </c>
      <c r="E1714" s="232">
        <v>1318.8500000000486</v>
      </c>
      <c r="F1714" s="232">
        <v>1498.3499999999481</v>
      </c>
      <c r="G1714" s="232">
        <v>2050.0999999999258</v>
      </c>
      <c r="H1714" s="75"/>
    </row>
    <row r="1715" spans="1:8" x14ac:dyDescent="0.2">
      <c r="A1715" s="76" t="s">
        <v>2112</v>
      </c>
      <c r="B1715" s="61">
        <v>1707</v>
      </c>
      <c r="C1715" s="232">
        <v>762.35999999997273</v>
      </c>
      <c r="D1715" s="232">
        <v>1054.5499999999602</v>
      </c>
      <c r="E1715" s="232">
        <v>1319.5500000000486</v>
      </c>
      <c r="F1715" s="232">
        <v>1499.149999999948</v>
      </c>
      <c r="G1715" s="232">
        <v>2051.1999999999257</v>
      </c>
      <c r="H1715" s="75"/>
    </row>
    <row r="1716" spans="1:8" x14ac:dyDescent="0.2">
      <c r="A1716" s="76" t="s">
        <v>2113</v>
      </c>
      <c r="B1716" s="61">
        <v>1708</v>
      </c>
      <c r="C1716" s="232">
        <v>762.75999999997271</v>
      </c>
      <c r="D1716" s="232">
        <v>1055.0999999999601</v>
      </c>
      <c r="E1716" s="232">
        <v>1320.2500000000487</v>
      </c>
      <c r="F1716" s="232">
        <v>1499.949999999948</v>
      </c>
      <c r="G1716" s="232">
        <v>2052.2999999999256</v>
      </c>
      <c r="H1716" s="75"/>
    </row>
    <row r="1717" spans="1:8" x14ac:dyDescent="0.2">
      <c r="A1717" s="76" t="s">
        <v>2114</v>
      </c>
      <c r="B1717" s="61">
        <v>1709</v>
      </c>
      <c r="C1717" s="232">
        <v>763.15999999997268</v>
      </c>
      <c r="D1717" s="232">
        <v>1055.6499999999601</v>
      </c>
      <c r="E1717" s="232">
        <v>1320.9500000000487</v>
      </c>
      <c r="F1717" s="232">
        <v>1500.7499999999479</v>
      </c>
      <c r="G1717" s="232">
        <v>2053.3999999999255</v>
      </c>
      <c r="H1717" s="75"/>
    </row>
    <row r="1718" spans="1:8" x14ac:dyDescent="0.2">
      <c r="A1718" s="76" t="s">
        <v>2115</v>
      </c>
      <c r="B1718" s="61">
        <v>1710</v>
      </c>
      <c r="C1718" s="232">
        <v>763.55999999997266</v>
      </c>
      <c r="D1718" s="232">
        <v>1056.19999999996</v>
      </c>
      <c r="E1718" s="232">
        <v>1321.6500000000487</v>
      </c>
      <c r="F1718" s="232">
        <v>1501.5499999999479</v>
      </c>
      <c r="G1718" s="232">
        <v>2054.4999999999254</v>
      </c>
      <c r="H1718" s="75"/>
    </row>
    <row r="1719" spans="1:8" x14ac:dyDescent="0.2">
      <c r="A1719" s="76" t="s">
        <v>2116</v>
      </c>
      <c r="B1719" s="61">
        <v>1711</v>
      </c>
      <c r="C1719" s="232">
        <v>763.95999999997264</v>
      </c>
      <c r="D1719" s="232">
        <v>1056.74999999996</v>
      </c>
      <c r="E1719" s="232">
        <v>1322.3500000000488</v>
      </c>
      <c r="F1719" s="232">
        <v>1502.3499999999478</v>
      </c>
      <c r="G1719" s="232">
        <v>2055.5999999999253</v>
      </c>
      <c r="H1719" s="75"/>
    </row>
    <row r="1720" spans="1:8" x14ac:dyDescent="0.2">
      <c r="A1720" s="76" t="s">
        <v>2117</v>
      </c>
      <c r="B1720" s="61">
        <v>1712</v>
      </c>
      <c r="C1720" s="232">
        <v>764.35999999997262</v>
      </c>
      <c r="D1720" s="232">
        <v>1057.2999999999599</v>
      </c>
      <c r="E1720" s="232">
        <v>1323.0500000000488</v>
      </c>
      <c r="F1720" s="232">
        <v>1503.1499999999478</v>
      </c>
      <c r="G1720" s="232">
        <v>2056.6999999999252</v>
      </c>
      <c r="H1720" s="75"/>
    </row>
    <row r="1721" spans="1:8" x14ac:dyDescent="0.2">
      <c r="A1721" s="76" t="s">
        <v>2118</v>
      </c>
      <c r="B1721" s="61">
        <v>1713</v>
      </c>
      <c r="C1721" s="232">
        <v>764.75999999997259</v>
      </c>
      <c r="D1721" s="232">
        <v>1057.8499999999599</v>
      </c>
      <c r="E1721" s="232">
        <v>1323.7500000000489</v>
      </c>
      <c r="F1721" s="232">
        <v>1503.9499999999477</v>
      </c>
      <c r="G1721" s="232">
        <v>2057.7999999999251</v>
      </c>
      <c r="H1721" s="75"/>
    </row>
    <row r="1722" spans="1:8" x14ac:dyDescent="0.2">
      <c r="A1722" s="76" t="s">
        <v>2119</v>
      </c>
      <c r="B1722" s="61">
        <v>1714</v>
      </c>
      <c r="C1722" s="232">
        <v>765.15999999997257</v>
      </c>
      <c r="D1722" s="232">
        <v>1058.3999999999598</v>
      </c>
      <c r="E1722" s="232">
        <v>1324.4500000000489</v>
      </c>
      <c r="F1722" s="232">
        <v>1504.7499999999477</v>
      </c>
      <c r="G1722" s="232">
        <v>2058.8999999999251</v>
      </c>
      <c r="H1722" s="75"/>
    </row>
    <row r="1723" spans="1:8" x14ac:dyDescent="0.2">
      <c r="A1723" s="76" t="s">
        <v>2120</v>
      </c>
      <c r="B1723" s="61">
        <v>1715</v>
      </c>
      <c r="C1723" s="232">
        <v>765.55999999997255</v>
      </c>
      <c r="D1723" s="232">
        <v>1058.9499999999598</v>
      </c>
      <c r="E1723" s="232">
        <v>1325.150000000049</v>
      </c>
      <c r="F1723" s="232">
        <v>1505.5499999999477</v>
      </c>
      <c r="G1723" s="232">
        <v>2059.999999999925</v>
      </c>
      <c r="H1723" s="75"/>
    </row>
    <row r="1724" spans="1:8" x14ac:dyDescent="0.2">
      <c r="A1724" s="76" t="s">
        <v>2121</v>
      </c>
      <c r="B1724" s="61">
        <v>1716</v>
      </c>
      <c r="C1724" s="232">
        <v>765.95999999997252</v>
      </c>
      <c r="D1724" s="232">
        <v>1059.4999999999598</v>
      </c>
      <c r="E1724" s="232">
        <v>1325.850000000049</v>
      </c>
      <c r="F1724" s="232">
        <v>1506.3499999999476</v>
      </c>
      <c r="G1724" s="232">
        <v>2061.0999999999249</v>
      </c>
      <c r="H1724" s="75"/>
    </row>
    <row r="1725" spans="1:8" x14ac:dyDescent="0.2">
      <c r="A1725" s="76" t="s">
        <v>2122</v>
      </c>
      <c r="B1725" s="61">
        <v>1717</v>
      </c>
      <c r="C1725" s="232">
        <v>766.3599999999725</v>
      </c>
      <c r="D1725" s="232">
        <v>1060.0499999999597</v>
      </c>
      <c r="E1725" s="232">
        <v>1326.5500000000491</v>
      </c>
      <c r="F1725" s="232">
        <v>1507.1499999999476</v>
      </c>
      <c r="G1725" s="232">
        <v>2062.1999999999248</v>
      </c>
      <c r="H1725" s="75"/>
    </row>
    <row r="1726" spans="1:8" x14ac:dyDescent="0.2">
      <c r="A1726" s="76" t="s">
        <v>2123</v>
      </c>
      <c r="B1726" s="61">
        <v>1718</v>
      </c>
      <c r="C1726" s="232">
        <v>766.75999999997248</v>
      </c>
      <c r="D1726" s="232">
        <v>1060.5999999999597</v>
      </c>
      <c r="E1726" s="232">
        <v>1327.2500000000491</v>
      </c>
      <c r="F1726" s="232">
        <v>1507.9499999999475</v>
      </c>
      <c r="G1726" s="232">
        <v>2063.2999999999247</v>
      </c>
      <c r="H1726" s="75"/>
    </row>
    <row r="1727" spans="1:8" x14ac:dyDescent="0.2">
      <c r="A1727" s="76" t="s">
        <v>2124</v>
      </c>
      <c r="B1727" s="61">
        <v>1719</v>
      </c>
      <c r="C1727" s="232">
        <v>767.15999999997246</v>
      </c>
      <c r="D1727" s="232">
        <v>1061.1499999999596</v>
      </c>
      <c r="E1727" s="232">
        <v>1327.9500000000492</v>
      </c>
      <c r="F1727" s="232">
        <v>1508.7499999999475</v>
      </c>
      <c r="G1727" s="232">
        <v>2064.3999999999246</v>
      </c>
      <c r="H1727" s="75"/>
    </row>
    <row r="1728" spans="1:8" x14ac:dyDescent="0.2">
      <c r="A1728" s="76" t="s">
        <v>2125</v>
      </c>
      <c r="B1728" s="61">
        <v>1720</v>
      </c>
      <c r="C1728" s="232">
        <v>767.55999999997243</v>
      </c>
      <c r="D1728" s="232">
        <v>1061.6999999999596</v>
      </c>
      <c r="E1728" s="232">
        <v>1328.6500000000492</v>
      </c>
      <c r="F1728" s="232">
        <v>1509.5499999999474</v>
      </c>
      <c r="G1728" s="232">
        <v>2065.4999999999245</v>
      </c>
      <c r="H1728" s="75"/>
    </row>
    <row r="1729" spans="1:8" x14ac:dyDescent="0.2">
      <c r="A1729" s="76" t="s">
        <v>2126</v>
      </c>
      <c r="B1729" s="61">
        <v>1721</v>
      </c>
      <c r="C1729" s="232">
        <v>767.95999999997241</v>
      </c>
      <c r="D1729" s="232">
        <v>1062.2499999999595</v>
      </c>
      <c r="E1729" s="232">
        <v>1329.3500000000492</v>
      </c>
      <c r="F1729" s="232">
        <v>1510.3499999999474</v>
      </c>
      <c r="G1729" s="232">
        <v>2066.5999999999244</v>
      </c>
      <c r="H1729" s="75"/>
    </row>
    <row r="1730" spans="1:8" x14ac:dyDescent="0.2">
      <c r="A1730" s="76" t="s">
        <v>2127</v>
      </c>
      <c r="B1730" s="61">
        <v>1722</v>
      </c>
      <c r="C1730" s="232">
        <v>768.35999999997239</v>
      </c>
      <c r="D1730" s="232">
        <v>1062.7999999999595</v>
      </c>
      <c r="E1730" s="232">
        <v>1330.0500000000493</v>
      </c>
      <c r="F1730" s="232">
        <v>1511.1499999999473</v>
      </c>
      <c r="G1730" s="232">
        <v>2067.6999999999243</v>
      </c>
      <c r="H1730" s="75"/>
    </row>
    <row r="1731" spans="1:8" x14ac:dyDescent="0.2">
      <c r="A1731" s="76" t="s">
        <v>2128</v>
      </c>
      <c r="B1731" s="61">
        <v>1723</v>
      </c>
      <c r="C1731" s="232">
        <v>768.75999999997237</v>
      </c>
      <c r="D1731" s="232">
        <v>1063.3499999999594</v>
      </c>
      <c r="E1731" s="232">
        <v>1330.7500000000493</v>
      </c>
      <c r="F1731" s="232">
        <v>1511.9499999999473</v>
      </c>
      <c r="G1731" s="232">
        <v>2068.7999999999242</v>
      </c>
      <c r="H1731" s="75"/>
    </row>
    <row r="1732" spans="1:8" x14ac:dyDescent="0.2">
      <c r="A1732" s="76" t="s">
        <v>2129</v>
      </c>
      <c r="B1732" s="61">
        <v>1724</v>
      </c>
      <c r="C1732" s="232">
        <v>769.15999999997234</v>
      </c>
      <c r="D1732" s="232">
        <v>1063.8999999999594</v>
      </c>
      <c r="E1732" s="232">
        <v>1331.4500000000494</v>
      </c>
      <c r="F1732" s="232">
        <v>1512.7499999999472</v>
      </c>
      <c r="G1732" s="232">
        <v>2069.8999999999241</v>
      </c>
      <c r="H1732" s="75"/>
    </row>
    <row r="1733" spans="1:8" x14ac:dyDescent="0.2">
      <c r="A1733" s="76" t="s">
        <v>2130</v>
      </c>
      <c r="B1733" s="61">
        <v>1725</v>
      </c>
      <c r="C1733" s="232">
        <v>769.55999999997232</v>
      </c>
      <c r="D1733" s="232">
        <v>1064.4499999999593</v>
      </c>
      <c r="E1733" s="232">
        <v>1332.1500000000494</v>
      </c>
      <c r="F1733" s="232">
        <v>1513.5499999999472</v>
      </c>
      <c r="G1733" s="232">
        <v>2070.9999999999241</v>
      </c>
      <c r="H1733" s="75"/>
    </row>
    <row r="1734" spans="1:8" x14ac:dyDescent="0.2">
      <c r="A1734" s="76" t="s">
        <v>2131</v>
      </c>
      <c r="B1734" s="61">
        <v>1726</v>
      </c>
      <c r="C1734" s="232">
        <v>769.9599999999723</v>
      </c>
      <c r="D1734" s="232">
        <v>1064.9999999999593</v>
      </c>
      <c r="E1734" s="232">
        <v>1332.8500000000495</v>
      </c>
      <c r="F1734" s="232">
        <v>1514.3499999999472</v>
      </c>
      <c r="G1734" s="232">
        <v>2072.099999999924</v>
      </c>
      <c r="H1734" s="75"/>
    </row>
    <row r="1735" spans="1:8" x14ac:dyDescent="0.2">
      <c r="A1735" s="76" t="s">
        <v>2132</v>
      </c>
      <c r="B1735" s="61">
        <v>1727</v>
      </c>
      <c r="C1735" s="232">
        <v>770.35999999997227</v>
      </c>
      <c r="D1735" s="232">
        <v>1065.5499999999593</v>
      </c>
      <c r="E1735" s="232">
        <v>1333.5500000000495</v>
      </c>
      <c r="F1735" s="232">
        <v>1515.1499999999471</v>
      </c>
      <c r="G1735" s="232">
        <v>2073.1999999999239</v>
      </c>
      <c r="H1735" s="75"/>
    </row>
    <row r="1736" spans="1:8" x14ac:dyDescent="0.2">
      <c r="A1736" s="76" t="s">
        <v>2133</v>
      </c>
      <c r="B1736" s="61">
        <v>1728</v>
      </c>
      <c r="C1736" s="232">
        <v>770.75999999997225</v>
      </c>
      <c r="D1736" s="232">
        <v>1066.0999999999592</v>
      </c>
      <c r="E1736" s="232">
        <v>1334.2500000000496</v>
      </c>
      <c r="F1736" s="232">
        <v>1515.9499999999471</v>
      </c>
      <c r="G1736" s="232">
        <v>2074.2999999999238</v>
      </c>
      <c r="H1736" s="75"/>
    </row>
    <row r="1737" spans="1:8" x14ac:dyDescent="0.2">
      <c r="A1737" s="76" t="s">
        <v>2134</v>
      </c>
      <c r="B1737" s="61">
        <v>1729</v>
      </c>
      <c r="C1737" s="232">
        <v>771.15999999997223</v>
      </c>
      <c r="D1737" s="232">
        <v>1066.6499999999592</v>
      </c>
      <c r="E1737" s="232">
        <v>1334.9500000000496</v>
      </c>
      <c r="F1737" s="232">
        <v>1516.749999999947</v>
      </c>
      <c r="G1737" s="232">
        <v>2075.3999999999237</v>
      </c>
      <c r="H1737" s="75"/>
    </row>
    <row r="1738" spans="1:8" x14ac:dyDescent="0.2">
      <c r="A1738" s="76" t="s">
        <v>2135</v>
      </c>
      <c r="B1738" s="61">
        <v>1730</v>
      </c>
      <c r="C1738" s="232">
        <v>771.55999999997221</v>
      </c>
      <c r="D1738" s="232">
        <v>1067.1999999999591</v>
      </c>
      <c r="E1738" s="232">
        <v>1335.6500000000497</v>
      </c>
      <c r="F1738" s="232">
        <v>1517.549999999947</v>
      </c>
      <c r="G1738" s="232">
        <v>2076.4999999999236</v>
      </c>
      <c r="H1738" s="75"/>
    </row>
    <row r="1739" spans="1:8" x14ac:dyDescent="0.2">
      <c r="A1739" s="76" t="s">
        <v>2136</v>
      </c>
      <c r="B1739" s="61">
        <v>1731</v>
      </c>
      <c r="C1739" s="232">
        <v>771.95999999997218</v>
      </c>
      <c r="D1739" s="232">
        <v>1067.7499999999591</v>
      </c>
      <c r="E1739" s="232">
        <v>1336.3500000000497</v>
      </c>
      <c r="F1739" s="232">
        <v>1518.3499999999469</v>
      </c>
      <c r="G1739" s="232">
        <v>2077.5999999999235</v>
      </c>
      <c r="H1739" s="75"/>
    </row>
    <row r="1740" spans="1:8" x14ac:dyDescent="0.2">
      <c r="A1740" s="76" t="s">
        <v>2137</v>
      </c>
      <c r="B1740" s="61">
        <v>1732</v>
      </c>
      <c r="C1740" s="232">
        <v>772.35999999997216</v>
      </c>
      <c r="D1740" s="232">
        <v>1068.299999999959</v>
      </c>
      <c r="E1740" s="232">
        <v>1337.0500000000497</v>
      </c>
      <c r="F1740" s="232">
        <v>1519.1499999999469</v>
      </c>
      <c r="G1740" s="232">
        <v>2078.6999999999234</v>
      </c>
      <c r="H1740" s="75"/>
    </row>
    <row r="1741" spans="1:8" x14ac:dyDescent="0.2">
      <c r="A1741" s="76" t="s">
        <v>2138</v>
      </c>
      <c r="B1741" s="61">
        <v>1733</v>
      </c>
      <c r="C1741" s="232">
        <v>772.75999999997214</v>
      </c>
      <c r="D1741" s="232">
        <v>1068.849999999959</v>
      </c>
      <c r="E1741" s="232">
        <v>1337.7500000000498</v>
      </c>
      <c r="F1741" s="232">
        <v>1519.9499999999468</v>
      </c>
      <c r="G1741" s="232">
        <v>2079.7999999999233</v>
      </c>
      <c r="H1741" s="75"/>
    </row>
    <row r="1742" spans="1:8" x14ac:dyDescent="0.2">
      <c r="A1742" s="76" t="s">
        <v>2139</v>
      </c>
      <c r="B1742" s="61">
        <v>1734</v>
      </c>
      <c r="C1742" s="232">
        <v>773.15999999997211</v>
      </c>
      <c r="D1742" s="232">
        <v>1069.3999999999589</v>
      </c>
      <c r="E1742" s="232">
        <v>1338.4500000000498</v>
      </c>
      <c r="F1742" s="232">
        <v>1520.7499999999468</v>
      </c>
      <c r="G1742" s="232">
        <v>2080.8999999999232</v>
      </c>
      <c r="H1742" s="75"/>
    </row>
    <row r="1743" spans="1:8" x14ac:dyDescent="0.2">
      <c r="A1743" s="76" t="s">
        <v>2140</v>
      </c>
      <c r="B1743" s="61">
        <v>1735</v>
      </c>
      <c r="C1743" s="232">
        <v>773.55999999997209</v>
      </c>
      <c r="D1743" s="232">
        <v>1069.9499999999589</v>
      </c>
      <c r="E1743" s="232">
        <v>1339.1500000000499</v>
      </c>
      <c r="F1743" s="232">
        <v>1521.5499999999467</v>
      </c>
      <c r="G1743" s="232">
        <v>2081.9999999999231</v>
      </c>
      <c r="H1743" s="75"/>
    </row>
    <row r="1744" spans="1:8" x14ac:dyDescent="0.2">
      <c r="A1744" s="76" t="s">
        <v>2141</v>
      </c>
      <c r="B1744" s="61">
        <v>1736</v>
      </c>
      <c r="C1744" s="232">
        <v>773.95999999997207</v>
      </c>
      <c r="D1744" s="232">
        <v>1070.4999999999588</v>
      </c>
      <c r="E1744" s="232">
        <v>1339.8500000000499</v>
      </c>
      <c r="F1744" s="232">
        <v>1522.3499999999467</v>
      </c>
      <c r="G1744" s="232">
        <v>2083.0999999999231</v>
      </c>
      <c r="H1744" s="75"/>
    </row>
    <row r="1745" spans="1:8" x14ac:dyDescent="0.2">
      <c r="A1745" s="76" t="s">
        <v>2142</v>
      </c>
      <c r="B1745" s="61">
        <v>1737</v>
      </c>
      <c r="C1745" s="232">
        <v>774.35999999997205</v>
      </c>
      <c r="D1745" s="232">
        <v>1071.0499999999588</v>
      </c>
      <c r="E1745" s="232">
        <v>1340.55000000005</v>
      </c>
      <c r="F1745" s="232">
        <v>1523.1499999999467</v>
      </c>
      <c r="G1745" s="232">
        <v>2084.199999999923</v>
      </c>
      <c r="H1745" s="75"/>
    </row>
    <row r="1746" spans="1:8" x14ac:dyDescent="0.2">
      <c r="A1746" s="76" t="s">
        <v>2143</v>
      </c>
      <c r="B1746" s="61">
        <v>1738</v>
      </c>
      <c r="C1746" s="232">
        <v>774.75999999997202</v>
      </c>
      <c r="D1746" s="232">
        <v>1071.5999999999588</v>
      </c>
      <c r="E1746" s="232">
        <v>1341.25000000005</v>
      </c>
      <c r="F1746" s="232">
        <v>1523.9499999999466</v>
      </c>
      <c r="G1746" s="232">
        <v>2085.2999999999229</v>
      </c>
      <c r="H1746" s="75"/>
    </row>
    <row r="1747" spans="1:8" x14ac:dyDescent="0.2">
      <c r="A1747" s="76" t="s">
        <v>2144</v>
      </c>
      <c r="B1747" s="61">
        <v>1739</v>
      </c>
      <c r="C1747" s="232">
        <v>775.159999999972</v>
      </c>
      <c r="D1747" s="232">
        <v>1072.1499999999587</v>
      </c>
      <c r="E1747" s="232">
        <v>1341.9500000000501</v>
      </c>
      <c r="F1747" s="232">
        <v>1524.7499999999466</v>
      </c>
      <c r="G1747" s="232">
        <v>2086.3999999999228</v>
      </c>
      <c r="H1747" s="75"/>
    </row>
    <row r="1748" spans="1:8" x14ac:dyDescent="0.2">
      <c r="A1748" s="76" t="s">
        <v>2145</v>
      </c>
      <c r="B1748" s="61">
        <v>1740</v>
      </c>
      <c r="C1748" s="232">
        <v>775.55999999997198</v>
      </c>
      <c r="D1748" s="232">
        <v>1072.6999999999587</v>
      </c>
      <c r="E1748" s="232">
        <v>1342.6500000000501</v>
      </c>
      <c r="F1748" s="232">
        <v>1525.5499999999465</v>
      </c>
      <c r="G1748" s="232">
        <v>2087.4999999999227</v>
      </c>
      <c r="H1748" s="75"/>
    </row>
    <row r="1749" spans="1:8" x14ac:dyDescent="0.2">
      <c r="A1749" s="76" t="s">
        <v>2146</v>
      </c>
      <c r="B1749" s="61">
        <v>1741</v>
      </c>
      <c r="C1749" s="232">
        <v>775.95999999997196</v>
      </c>
      <c r="D1749" s="232">
        <v>1073.2499999999586</v>
      </c>
      <c r="E1749" s="232">
        <v>1343.3500000000502</v>
      </c>
      <c r="F1749" s="232">
        <v>1526.3499999999465</v>
      </c>
      <c r="G1749" s="232">
        <v>2088.5999999999226</v>
      </c>
      <c r="H1749" s="75"/>
    </row>
    <row r="1750" spans="1:8" x14ac:dyDescent="0.2">
      <c r="A1750" s="76" t="s">
        <v>2147</v>
      </c>
      <c r="B1750" s="61">
        <v>1742</v>
      </c>
      <c r="C1750" s="232">
        <v>776.35999999997193</v>
      </c>
      <c r="D1750" s="232">
        <v>1073.7999999999586</v>
      </c>
      <c r="E1750" s="232">
        <v>1344.0500000000502</v>
      </c>
      <c r="F1750" s="232">
        <v>1527.1499999999464</v>
      </c>
      <c r="G1750" s="232">
        <v>2089.6999999999225</v>
      </c>
      <c r="H1750" s="75"/>
    </row>
    <row r="1751" spans="1:8" x14ac:dyDescent="0.2">
      <c r="A1751" s="76" t="s">
        <v>2148</v>
      </c>
      <c r="B1751" s="61">
        <v>1743</v>
      </c>
      <c r="C1751" s="232">
        <v>776.75999999997191</v>
      </c>
      <c r="D1751" s="232">
        <v>1074.3499999999585</v>
      </c>
      <c r="E1751" s="232">
        <v>1344.7500000000502</v>
      </c>
      <c r="F1751" s="232">
        <v>1527.9499999999464</v>
      </c>
      <c r="G1751" s="232">
        <v>2090.7999999999224</v>
      </c>
      <c r="H1751" s="75"/>
    </row>
    <row r="1752" spans="1:8" x14ac:dyDescent="0.2">
      <c r="A1752" s="76" t="s">
        <v>2149</v>
      </c>
      <c r="B1752" s="61">
        <v>1744</v>
      </c>
      <c r="C1752" s="232">
        <v>777.15999999997189</v>
      </c>
      <c r="D1752" s="232">
        <v>1074.8999999999585</v>
      </c>
      <c r="E1752" s="232">
        <v>1345.4500000000503</v>
      </c>
      <c r="F1752" s="232">
        <v>1528.7499999999463</v>
      </c>
      <c r="G1752" s="232">
        <v>2091.8999999999223</v>
      </c>
      <c r="H1752" s="75"/>
    </row>
    <row r="1753" spans="1:8" x14ac:dyDescent="0.2">
      <c r="A1753" s="76" t="s">
        <v>2150</v>
      </c>
      <c r="B1753" s="61">
        <v>1745</v>
      </c>
      <c r="C1753" s="232">
        <v>777.55999999997186</v>
      </c>
      <c r="D1753" s="232">
        <v>1075.4499999999584</v>
      </c>
      <c r="E1753" s="232">
        <v>1346.1500000000503</v>
      </c>
      <c r="F1753" s="232">
        <v>1529.5499999999463</v>
      </c>
      <c r="G1753" s="232">
        <v>2092.9999999999222</v>
      </c>
      <c r="H1753" s="75"/>
    </row>
    <row r="1754" spans="1:8" x14ac:dyDescent="0.2">
      <c r="A1754" s="76" t="s">
        <v>2151</v>
      </c>
      <c r="B1754" s="61">
        <v>1746</v>
      </c>
      <c r="C1754" s="232">
        <v>777.95999999997184</v>
      </c>
      <c r="D1754" s="232">
        <v>1075.9999999999584</v>
      </c>
      <c r="E1754" s="232">
        <v>1346.8500000000504</v>
      </c>
      <c r="F1754" s="232">
        <v>1530.3499999999462</v>
      </c>
      <c r="G1754" s="232">
        <v>2094.0999999999221</v>
      </c>
      <c r="H1754" s="75"/>
    </row>
    <row r="1755" spans="1:8" x14ac:dyDescent="0.2">
      <c r="A1755" s="76" t="s">
        <v>2152</v>
      </c>
      <c r="B1755" s="61">
        <v>1747</v>
      </c>
      <c r="C1755" s="232">
        <v>778.35999999997182</v>
      </c>
      <c r="D1755" s="232">
        <v>1076.5499999999583</v>
      </c>
      <c r="E1755" s="232">
        <v>1347.5500000000504</v>
      </c>
      <c r="F1755" s="232">
        <v>1531.1499999999462</v>
      </c>
      <c r="G1755" s="232">
        <v>2095.1999999999221</v>
      </c>
      <c r="H1755" s="75"/>
    </row>
    <row r="1756" spans="1:8" x14ac:dyDescent="0.2">
      <c r="A1756" s="76" t="s">
        <v>2153</v>
      </c>
      <c r="B1756" s="61">
        <v>1748</v>
      </c>
      <c r="C1756" s="232">
        <v>778.7599999999718</v>
      </c>
      <c r="D1756" s="232">
        <v>1077.0999999999583</v>
      </c>
      <c r="E1756" s="232">
        <v>1348.2500000000505</v>
      </c>
      <c r="F1756" s="232">
        <v>1531.9499999999462</v>
      </c>
      <c r="G1756" s="232">
        <v>2096.299999999922</v>
      </c>
      <c r="H1756" s="75"/>
    </row>
    <row r="1757" spans="1:8" x14ac:dyDescent="0.2">
      <c r="A1757" s="76" t="s">
        <v>2154</v>
      </c>
      <c r="B1757" s="61">
        <v>1749</v>
      </c>
      <c r="C1757" s="232">
        <v>779.15999999997177</v>
      </c>
      <c r="D1757" s="232">
        <v>1077.6499999999583</v>
      </c>
      <c r="E1757" s="232">
        <v>1348.9500000000505</v>
      </c>
      <c r="F1757" s="232">
        <v>1532.7499999999461</v>
      </c>
      <c r="G1757" s="232">
        <v>2097.3999999999219</v>
      </c>
      <c r="H1757" s="75"/>
    </row>
    <row r="1758" spans="1:8" x14ac:dyDescent="0.2">
      <c r="A1758" s="76" t="s">
        <v>2155</v>
      </c>
      <c r="B1758" s="61">
        <v>1750</v>
      </c>
      <c r="C1758" s="232">
        <v>779.55999999997175</v>
      </c>
      <c r="D1758" s="232">
        <v>1078.1999999999582</v>
      </c>
      <c r="E1758" s="232">
        <v>1349.6500000000506</v>
      </c>
      <c r="F1758" s="232">
        <v>1533.5499999999461</v>
      </c>
      <c r="G1758" s="232">
        <v>2098.4999999999218</v>
      </c>
      <c r="H1758" s="75"/>
    </row>
    <row r="1759" spans="1:8" x14ac:dyDescent="0.2">
      <c r="A1759" s="76" t="s">
        <v>2156</v>
      </c>
      <c r="B1759" s="61">
        <v>1751</v>
      </c>
      <c r="C1759" s="232">
        <v>779.95999999997173</v>
      </c>
      <c r="D1759" s="232">
        <v>1078.7499999999582</v>
      </c>
      <c r="E1759" s="232">
        <v>1350.3500000000506</v>
      </c>
      <c r="F1759" s="232">
        <v>1534.349999999946</v>
      </c>
      <c r="G1759" s="232">
        <v>2099.5999999999217</v>
      </c>
      <c r="H1759" s="75"/>
    </row>
    <row r="1760" spans="1:8" x14ac:dyDescent="0.2">
      <c r="A1760" s="76" t="s">
        <v>2157</v>
      </c>
      <c r="B1760" s="61">
        <v>1752</v>
      </c>
      <c r="C1760" s="232">
        <v>780.35999999997171</v>
      </c>
      <c r="D1760" s="232">
        <v>1079.2999999999581</v>
      </c>
      <c r="E1760" s="232">
        <v>1351.0500000000507</v>
      </c>
      <c r="F1760" s="232">
        <v>1535.149999999946</v>
      </c>
      <c r="G1760" s="232">
        <v>2100.6999999999216</v>
      </c>
      <c r="H1760" s="75"/>
    </row>
    <row r="1761" spans="1:8" x14ac:dyDescent="0.2">
      <c r="A1761" s="76" t="s">
        <v>2158</v>
      </c>
      <c r="B1761" s="61">
        <v>1753</v>
      </c>
      <c r="C1761" s="232">
        <v>780.75999999997168</v>
      </c>
      <c r="D1761" s="232">
        <v>1079.8499999999581</v>
      </c>
      <c r="E1761" s="232">
        <v>1351.7500000000507</v>
      </c>
      <c r="F1761" s="232">
        <v>1535.9499999999459</v>
      </c>
      <c r="G1761" s="232">
        <v>2101.7999999999215</v>
      </c>
      <c r="H1761" s="75"/>
    </row>
    <row r="1762" spans="1:8" x14ac:dyDescent="0.2">
      <c r="A1762" s="76" t="s">
        <v>2159</v>
      </c>
      <c r="B1762" s="61">
        <v>1754</v>
      </c>
      <c r="C1762" s="232">
        <v>781.15999999997166</v>
      </c>
      <c r="D1762" s="232">
        <v>1080.399999999958</v>
      </c>
      <c r="E1762" s="232">
        <v>1352.4500000000507</v>
      </c>
      <c r="F1762" s="232">
        <v>1536.7499999999459</v>
      </c>
      <c r="G1762" s="232">
        <v>2102.8999999999214</v>
      </c>
      <c r="H1762" s="75"/>
    </row>
    <row r="1763" spans="1:8" x14ac:dyDescent="0.2">
      <c r="A1763" s="76" t="s">
        <v>2160</v>
      </c>
      <c r="B1763" s="61">
        <v>1755</v>
      </c>
      <c r="C1763" s="232">
        <v>781.55999999997164</v>
      </c>
      <c r="D1763" s="232">
        <v>1080.949999999958</v>
      </c>
      <c r="E1763" s="232">
        <v>1353.1500000000508</v>
      </c>
      <c r="F1763" s="232">
        <v>1537.5499999999458</v>
      </c>
      <c r="G1763" s="232">
        <v>2103.9999999999213</v>
      </c>
      <c r="H1763" s="75"/>
    </row>
    <row r="1764" spans="1:8" x14ac:dyDescent="0.2">
      <c r="A1764" s="76" t="s">
        <v>2161</v>
      </c>
      <c r="B1764" s="61">
        <v>1756</v>
      </c>
      <c r="C1764" s="232">
        <v>781.95999999997161</v>
      </c>
      <c r="D1764" s="232">
        <v>1081.4999999999579</v>
      </c>
      <c r="E1764" s="232">
        <v>1353.8500000000508</v>
      </c>
      <c r="F1764" s="232">
        <v>1538.3499999999458</v>
      </c>
      <c r="G1764" s="232">
        <v>2105.0999999999212</v>
      </c>
      <c r="H1764" s="75"/>
    </row>
    <row r="1765" spans="1:8" x14ac:dyDescent="0.2">
      <c r="A1765" s="76" t="s">
        <v>2162</v>
      </c>
      <c r="B1765" s="61">
        <v>1757</v>
      </c>
      <c r="C1765" s="232">
        <v>782.35999999997159</v>
      </c>
      <c r="D1765" s="232">
        <v>1082.0499999999579</v>
      </c>
      <c r="E1765" s="232">
        <v>1354.5500000000509</v>
      </c>
      <c r="F1765" s="232">
        <v>1539.1499999999457</v>
      </c>
      <c r="G1765" s="232">
        <v>2106.1999999999211</v>
      </c>
      <c r="H1765" s="75"/>
    </row>
    <row r="1766" spans="1:8" x14ac:dyDescent="0.2">
      <c r="A1766" s="76" t="s">
        <v>2163</v>
      </c>
      <c r="B1766" s="61">
        <v>1758</v>
      </c>
      <c r="C1766" s="232">
        <v>782.75999999997157</v>
      </c>
      <c r="D1766" s="232">
        <v>1082.5999999999578</v>
      </c>
      <c r="E1766" s="232">
        <v>1355.2500000000509</v>
      </c>
      <c r="F1766" s="232">
        <v>1539.9499999999457</v>
      </c>
      <c r="G1766" s="232">
        <v>2107.2999999999211</v>
      </c>
      <c r="H1766" s="75"/>
    </row>
    <row r="1767" spans="1:8" x14ac:dyDescent="0.2">
      <c r="A1767" s="76" t="s">
        <v>2164</v>
      </c>
      <c r="B1767" s="61">
        <v>1759</v>
      </c>
      <c r="C1767" s="232">
        <v>783.15999999997155</v>
      </c>
      <c r="D1767" s="232">
        <v>1083.1499999999578</v>
      </c>
      <c r="E1767" s="232">
        <v>1355.950000000051</v>
      </c>
      <c r="F1767" s="232">
        <v>1540.7499999999457</v>
      </c>
      <c r="G1767" s="232">
        <v>2108.399999999921</v>
      </c>
      <c r="H1767" s="75"/>
    </row>
    <row r="1768" spans="1:8" x14ac:dyDescent="0.2">
      <c r="A1768" s="76" t="s">
        <v>2165</v>
      </c>
      <c r="B1768" s="61">
        <v>1760</v>
      </c>
      <c r="C1768" s="232">
        <v>783.55999999997152</v>
      </c>
      <c r="D1768" s="232">
        <v>1083.6999999999578</v>
      </c>
      <c r="E1768" s="232">
        <v>1356.650000000051</v>
      </c>
      <c r="F1768" s="232">
        <v>1541.5499999999456</v>
      </c>
      <c r="G1768" s="232">
        <v>2109.4999999999209</v>
      </c>
      <c r="H1768" s="75"/>
    </row>
    <row r="1769" spans="1:8" x14ac:dyDescent="0.2">
      <c r="A1769" s="76" t="s">
        <v>2166</v>
      </c>
      <c r="B1769" s="61">
        <v>1761</v>
      </c>
      <c r="C1769" s="232">
        <v>783.9599999999715</v>
      </c>
      <c r="D1769" s="232">
        <v>1084.2499999999577</v>
      </c>
      <c r="E1769" s="232">
        <v>1357.3500000000511</v>
      </c>
      <c r="F1769" s="232">
        <v>1542.3499999999456</v>
      </c>
      <c r="G1769" s="232">
        <v>2110.5999999999208</v>
      </c>
      <c r="H1769" s="75"/>
    </row>
    <row r="1770" spans="1:8" x14ac:dyDescent="0.2">
      <c r="A1770" s="76" t="s">
        <v>2167</v>
      </c>
      <c r="B1770" s="61">
        <v>1762</v>
      </c>
      <c r="C1770" s="232">
        <v>784.35999999997148</v>
      </c>
      <c r="D1770" s="232">
        <v>1084.7999999999577</v>
      </c>
      <c r="E1770" s="232">
        <v>1358.0500000000511</v>
      </c>
      <c r="F1770" s="232">
        <v>1543.1499999999455</v>
      </c>
      <c r="G1770" s="232">
        <v>2111.6999999999207</v>
      </c>
      <c r="H1770" s="75"/>
    </row>
    <row r="1771" spans="1:8" x14ac:dyDescent="0.2">
      <c r="A1771" s="76" t="s">
        <v>2168</v>
      </c>
      <c r="B1771" s="61">
        <v>1763</v>
      </c>
      <c r="C1771" s="232">
        <v>784.75999999997146</v>
      </c>
      <c r="D1771" s="232">
        <v>1085.3499999999576</v>
      </c>
      <c r="E1771" s="232">
        <v>1358.7500000000512</v>
      </c>
      <c r="F1771" s="232">
        <v>1543.9499999999455</v>
      </c>
      <c r="G1771" s="232">
        <v>2112.7999999999206</v>
      </c>
      <c r="H1771" s="75"/>
    </row>
    <row r="1772" spans="1:8" x14ac:dyDescent="0.2">
      <c r="A1772" s="76" t="s">
        <v>2169</v>
      </c>
      <c r="B1772" s="61">
        <v>1764</v>
      </c>
      <c r="C1772" s="232">
        <v>785.15999999997143</v>
      </c>
      <c r="D1772" s="232">
        <v>1085.8999999999576</v>
      </c>
      <c r="E1772" s="232">
        <v>1359.4500000000512</v>
      </c>
      <c r="F1772" s="232">
        <v>1544.7499999999454</v>
      </c>
      <c r="G1772" s="232">
        <v>2113.8999999999205</v>
      </c>
      <c r="H1772" s="75"/>
    </row>
    <row r="1773" spans="1:8" x14ac:dyDescent="0.2">
      <c r="A1773" s="76" t="s">
        <v>2170</v>
      </c>
      <c r="B1773" s="61">
        <v>1765</v>
      </c>
      <c r="C1773" s="232">
        <v>785.55999999997141</v>
      </c>
      <c r="D1773" s="232">
        <v>1086.4499999999575</v>
      </c>
      <c r="E1773" s="232">
        <v>1360.1500000000513</v>
      </c>
      <c r="F1773" s="232">
        <v>1545.5499999999454</v>
      </c>
      <c r="G1773" s="232">
        <v>2114.9999999999204</v>
      </c>
      <c r="H1773" s="75"/>
    </row>
    <row r="1774" spans="1:8" x14ac:dyDescent="0.2">
      <c r="A1774" s="76" t="s">
        <v>2171</v>
      </c>
      <c r="B1774" s="61">
        <v>1766</v>
      </c>
      <c r="C1774" s="232">
        <v>785.95999999997139</v>
      </c>
      <c r="D1774" s="232">
        <v>1086.9999999999575</v>
      </c>
      <c r="E1774" s="232">
        <v>1360.8500000000513</v>
      </c>
      <c r="F1774" s="232">
        <v>1546.3499999999453</v>
      </c>
      <c r="G1774" s="232">
        <v>2116.0999999999203</v>
      </c>
      <c r="H1774" s="75"/>
    </row>
    <row r="1775" spans="1:8" x14ac:dyDescent="0.2">
      <c r="A1775" s="76" t="s">
        <v>2172</v>
      </c>
      <c r="B1775" s="61">
        <v>1767</v>
      </c>
      <c r="C1775" s="232">
        <v>786.35999999997136</v>
      </c>
      <c r="D1775" s="232">
        <v>1087.5499999999574</v>
      </c>
      <c r="E1775" s="232">
        <v>1361.5500000000513</v>
      </c>
      <c r="F1775" s="232">
        <v>1547.1499999999453</v>
      </c>
      <c r="G1775" s="232">
        <v>2117.1999999999202</v>
      </c>
      <c r="H1775" s="75"/>
    </row>
    <row r="1776" spans="1:8" x14ac:dyDescent="0.2">
      <c r="A1776" s="76" t="s">
        <v>2173</v>
      </c>
      <c r="B1776" s="61">
        <v>1768</v>
      </c>
      <c r="C1776" s="232">
        <v>786.75999999997134</v>
      </c>
      <c r="D1776" s="232">
        <v>1088.0999999999574</v>
      </c>
      <c r="E1776" s="232">
        <v>1362.2500000000514</v>
      </c>
      <c r="F1776" s="232">
        <v>1547.9499999999452</v>
      </c>
      <c r="G1776" s="232">
        <v>2118.2999999999201</v>
      </c>
      <c r="H1776" s="75"/>
    </row>
    <row r="1777" spans="1:8" x14ac:dyDescent="0.2">
      <c r="A1777" s="76" t="s">
        <v>2174</v>
      </c>
      <c r="B1777" s="61">
        <v>1769</v>
      </c>
      <c r="C1777" s="232">
        <v>787.15999999997132</v>
      </c>
      <c r="D1777" s="232">
        <v>1088.6499999999573</v>
      </c>
      <c r="E1777" s="232">
        <v>1362.9500000000514</v>
      </c>
      <c r="F1777" s="232">
        <v>1548.7499999999452</v>
      </c>
      <c r="G1777" s="232">
        <v>2119.3999999999201</v>
      </c>
      <c r="H1777" s="75"/>
    </row>
    <row r="1778" spans="1:8" x14ac:dyDescent="0.2">
      <c r="A1778" s="76" t="s">
        <v>2175</v>
      </c>
      <c r="B1778" s="61">
        <v>1770</v>
      </c>
      <c r="C1778" s="232">
        <v>787.5599999999713</v>
      </c>
      <c r="D1778" s="232">
        <v>1089.1999999999573</v>
      </c>
      <c r="E1778" s="232">
        <v>1363.6500000000515</v>
      </c>
      <c r="F1778" s="232">
        <v>1549.5499999999452</v>
      </c>
      <c r="G1778" s="232">
        <v>2120.49999999992</v>
      </c>
      <c r="H1778" s="75"/>
    </row>
    <row r="1779" spans="1:8" x14ac:dyDescent="0.2">
      <c r="A1779" s="76" t="s">
        <v>2176</v>
      </c>
      <c r="B1779" s="61">
        <v>1771</v>
      </c>
      <c r="C1779" s="232">
        <v>787.95999999997127</v>
      </c>
      <c r="D1779" s="232">
        <v>1089.7499999999573</v>
      </c>
      <c r="E1779" s="232">
        <v>1364.3500000000515</v>
      </c>
      <c r="F1779" s="232">
        <v>1550.3499999999451</v>
      </c>
      <c r="G1779" s="232">
        <v>2121.5999999999199</v>
      </c>
      <c r="H1779" s="75"/>
    </row>
    <row r="1780" spans="1:8" x14ac:dyDescent="0.2">
      <c r="A1780" s="76" t="s">
        <v>2177</v>
      </c>
      <c r="B1780" s="61">
        <v>1772</v>
      </c>
      <c r="C1780" s="232">
        <v>788.35999999997125</v>
      </c>
      <c r="D1780" s="232">
        <v>1090.2999999999572</v>
      </c>
      <c r="E1780" s="232">
        <v>1365.0500000000516</v>
      </c>
      <c r="F1780" s="232">
        <v>1551.1499999999451</v>
      </c>
      <c r="G1780" s="232">
        <v>2122.6999999999198</v>
      </c>
      <c r="H1780" s="75"/>
    </row>
    <row r="1781" spans="1:8" x14ac:dyDescent="0.2">
      <c r="A1781" s="76" t="s">
        <v>2178</v>
      </c>
      <c r="B1781" s="61">
        <v>1773</v>
      </c>
      <c r="C1781" s="232">
        <v>788.75999999997123</v>
      </c>
      <c r="D1781" s="232">
        <v>1090.8499999999572</v>
      </c>
      <c r="E1781" s="232">
        <v>1365.7500000000516</v>
      </c>
      <c r="F1781" s="232">
        <v>1551.949999999945</v>
      </c>
      <c r="G1781" s="232">
        <v>2123.7999999999197</v>
      </c>
      <c r="H1781" s="75"/>
    </row>
    <row r="1782" spans="1:8" x14ac:dyDescent="0.2">
      <c r="A1782" s="76" t="s">
        <v>2179</v>
      </c>
      <c r="B1782" s="61">
        <v>1774</v>
      </c>
      <c r="C1782" s="232">
        <v>789.15999999997121</v>
      </c>
      <c r="D1782" s="232">
        <v>1091.3999999999571</v>
      </c>
      <c r="E1782" s="232">
        <v>1366.4500000000517</v>
      </c>
      <c r="F1782" s="232">
        <v>1552.749999999945</v>
      </c>
      <c r="G1782" s="232">
        <v>2124.8999999999196</v>
      </c>
      <c r="H1782" s="75"/>
    </row>
    <row r="1783" spans="1:8" x14ac:dyDescent="0.2">
      <c r="A1783" s="76" t="s">
        <v>2180</v>
      </c>
      <c r="B1783" s="61">
        <v>1775</v>
      </c>
      <c r="C1783" s="232">
        <v>789.55999999997118</v>
      </c>
      <c r="D1783" s="232">
        <v>1091.9499999999571</v>
      </c>
      <c r="E1783" s="232">
        <v>1367.1500000000517</v>
      </c>
      <c r="F1783" s="232">
        <v>1553.5499999999449</v>
      </c>
      <c r="G1783" s="232">
        <v>2125.9999999999195</v>
      </c>
      <c r="H1783" s="75"/>
    </row>
    <row r="1784" spans="1:8" x14ac:dyDescent="0.2">
      <c r="A1784" s="76" t="s">
        <v>2181</v>
      </c>
      <c r="B1784" s="61">
        <v>1776</v>
      </c>
      <c r="C1784" s="232">
        <v>789.95999999997116</v>
      </c>
      <c r="D1784" s="232">
        <v>1092.499999999957</v>
      </c>
      <c r="E1784" s="232">
        <v>1367.8500000000518</v>
      </c>
      <c r="F1784" s="232">
        <v>1554.3499999999449</v>
      </c>
      <c r="G1784" s="232">
        <v>2127.0999999999194</v>
      </c>
      <c r="H1784" s="75"/>
    </row>
    <row r="1785" spans="1:8" x14ac:dyDescent="0.2">
      <c r="A1785" s="76" t="s">
        <v>2182</v>
      </c>
      <c r="B1785" s="61">
        <v>1777</v>
      </c>
      <c r="C1785" s="232">
        <v>790.35999999997114</v>
      </c>
      <c r="D1785" s="232">
        <v>1093.049999999957</v>
      </c>
      <c r="E1785" s="232">
        <v>1368.5500000000518</v>
      </c>
      <c r="F1785" s="232">
        <v>1555.1499999999448</v>
      </c>
      <c r="G1785" s="232">
        <v>2128.1999999999193</v>
      </c>
      <c r="H1785" s="75"/>
    </row>
    <row r="1786" spans="1:8" x14ac:dyDescent="0.2">
      <c r="A1786" s="76" t="s">
        <v>2183</v>
      </c>
      <c r="B1786" s="61">
        <v>1778</v>
      </c>
      <c r="C1786" s="232">
        <v>790.75999999997111</v>
      </c>
      <c r="D1786" s="232">
        <v>1093.5999999999569</v>
      </c>
      <c r="E1786" s="232">
        <v>1369.2500000000518</v>
      </c>
      <c r="F1786" s="232">
        <v>1555.9499999999448</v>
      </c>
      <c r="G1786" s="232">
        <v>2129.2999999999192</v>
      </c>
      <c r="H1786" s="75"/>
    </row>
    <row r="1787" spans="1:8" x14ac:dyDescent="0.2">
      <c r="A1787" s="76" t="s">
        <v>2184</v>
      </c>
      <c r="B1787" s="61">
        <v>1779</v>
      </c>
      <c r="C1787" s="232">
        <v>791.15999999997109</v>
      </c>
      <c r="D1787" s="232">
        <v>1094.1499999999569</v>
      </c>
      <c r="E1787" s="232">
        <v>1369.9500000000519</v>
      </c>
      <c r="F1787" s="232">
        <v>1556.7499999999447</v>
      </c>
      <c r="G1787" s="232">
        <v>2130.3999999999191</v>
      </c>
      <c r="H1787" s="75"/>
    </row>
    <row r="1788" spans="1:8" x14ac:dyDescent="0.2">
      <c r="A1788" s="76" t="s">
        <v>2185</v>
      </c>
      <c r="B1788" s="61">
        <v>1780</v>
      </c>
      <c r="C1788" s="232">
        <v>791.55999999997107</v>
      </c>
      <c r="D1788" s="232">
        <v>1094.6999999999568</v>
      </c>
      <c r="E1788" s="232">
        <v>1370.6500000000519</v>
      </c>
      <c r="F1788" s="232">
        <v>1557.5499999999447</v>
      </c>
      <c r="G1788" s="232">
        <v>2131.4999999999191</v>
      </c>
      <c r="H1788" s="75"/>
    </row>
    <row r="1789" spans="1:8" x14ac:dyDescent="0.2">
      <c r="A1789" s="76" t="s">
        <v>2186</v>
      </c>
      <c r="B1789" s="61">
        <v>1781</v>
      </c>
      <c r="C1789" s="232">
        <v>791.95999999997105</v>
      </c>
      <c r="D1789" s="232">
        <v>1095.2499999999568</v>
      </c>
      <c r="E1789" s="232">
        <v>1371.350000000052</v>
      </c>
      <c r="F1789" s="232">
        <v>1558.3499999999447</v>
      </c>
      <c r="G1789" s="232">
        <v>2132.599999999919</v>
      </c>
      <c r="H1789" s="75"/>
    </row>
    <row r="1790" spans="1:8" x14ac:dyDescent="0.2">
      <c r="A1790" s="76" t="s">
        <v>2187</v>
      </c>
      <c r="B1790" s="61">
        <v>1782</v>
      </c>
      <c r="C1790" s="232">
        <v>792.35999999997102</v>
      </c>
      <c r="D1790" s="232">
        <v>1095.7999999999568</v>
      </c>
      <c r="E1790" s="232">
        <v>1372.050000000052</v>
      </c>
      <c r="F1790" s="232">
        <v>1559.1499999999446</v>
      </c>
      <c r="G1790" s="232">
        <v>2133.6999999999189</v>
      </c>
      <c r="H1790" s="75"/>
    </row>
    <row r="1791" spans="1:8" x14ac:dyDescent="0.2">
      <c r="A1791" s="76" t="s">
        <v>2188</v>
      </c>
      <c r="B1791" s="61">
        <v>1783</v>
      </c>
      <c r="C1791" s="232">
        <v>792.759999999971</v>
      </c>
      <c r="D1791" s="232">
        <v>1096.3499999999567</v>
      </c>
      <c r="E1791" s="232">
        <v>1372.7500000000521</v>
      </c>
      <c r="F1791" s="232">
        <v>1559.9499999999446</v>
      </c>
      <c r="G1791" s="232">
        <v>2134.7999999999188</v>
      </c>
      <c r="H1791" s="75"/>
    </row>
    <row r="1792" spans="1:8" x14ac:dyDescent="0.2">
      <c r="A1792" s="76" t="s">
        <v>2189</v>
      </c>
      <c r="B1792" s="61">
        <v>1784</v>
      </c>
      <c r="C1792" s="232">
        <v>793.15999999997098</v>
      </c>
      <c r="D1792" s="232">
        <v>1096.8999999999567</v>
      </c>
      <c r="E1792" s="232">
        <v>1373.4500000000521</v>
      </c>
      <c r="F1792" s="232">
        <v>1560.7499999999445</v>
      </c>
      <c r="G1792" s="232">
        <v>2135.8999999999187</v>
      </c>
      <c r="H1792" s="75"/>
    </row>
    <row r="1793" spans="1:8" x14ac:dyDescent="0.2">
      <c r="A1793" s="76" t="s">
        <v>2190</v>
      </c>
      <c r="B1793" s="61">
        <v>1785</v>
      </c>
      <c r="C1793" s="232">
        <v>793.55999999997096</v>
      </c>
      <c r="D1793" s="232">
        <v>1097.4499999999566</v>
      </c>
      <c r="E1793" s="232">
        <v>1374.1500000000522</v>
      </c>
      <c r="F1793" s="232">
        <v>1561.5499999999445</v>
      </c>
      <c r="G1793" s="232">
        <v>2136.9999999999186</v>
      </c>
      <c r="H1793" s="75"/>
    </row>
    <row r="1794" spans="1:8" x14ac:dyDescent="0.2">
      <c r="A1794" s="76" t="s">
        <v>2191</v>
      </c>
      <c r="B1794" s="61">
        <v>1786</v>
      </c>
      <c r="C1794" s="232">
        <v>793.95999999997093</v>
      </c>
      <c r="D1794" s="232">
        <v>1097.9999999999566</v>
      </c>
      <c r="E1794" s="232">
        <v>1374.8500000000522</v>
      </c>
      <c r="F1794" s="232">
        <v>1562.3499999999444</v>
      </c>
      <c r="G1794" s="232">
        <v>2138.0999999999185</v>
      </c>
      <c r="H1794" s="75"/>
    </row>
    <row r="1795" spans="1:8" x14ac:dyDescent="0.2">
      <c r="A1795" s="76" t="s">
        <v>2192</v>
      </c>
      <c r="B1795" s="61">
        <v>1787</v>
      </c>
      <c r="C1795" s="232">
        <v>794.35999999997091</v>
      </c>
      <c r="D1795" s="232">
        <v>1098.5499999999565</v>
      </c>
      <c r="E1795" s="232">
        <v>1375.5500000000523</v>
      </c>
      <c r="F1795" s="232">
        <v>1563.1499999999444</v>
      </c>
      <c r="G1795" s="232">
        <v>2139.1999999999184</v>
      </c>
      <c r="H1795" s="75"/>
    </row>
    <row r="1796" spans="1:8" x14ac:dyDescent="0.2">
      <c r="A1796" s="76" t="s">
        <v>2193</v>
      </c>
      <c r="B1796" s="61">
        <v>1788</v>
      </c>
      <c r="C1796" s="232">
        <v>794.75999999997089</v>
      </c>
      <c r="D1796" s="232">
        <v>1099.0999999999565</v>
      </c>
      <c r="E1796" s="232">
        <v>1376.2500000000523</v>
      </c>
      <c r="F1796" s="232">
        <v>1563.9499999999443</v>
      </c>
      <c r="G1796" s="232">
        <v>2140.2999999999183</v>
      </c>
      <c r="H1796" s="75"/>
    </row>
    <row r="1797" spans="1:8" x14ac:dyDescent="0.2">
      <c r="A1797" s="76" t="s">
        <v>2194</v>
      </c>
      <c r="B1797" s="61">
        <v>1789</v>
      </c>
      <c r="C1797" s="232">
        <v>795.15999999997086</v>
      </c>
      <c r="D1797" s="232">
        <v>1099.6499999999564</v>
      </c>
      <c r="E1797" s="232">
        <v>1376.9500000000523</v>
      </c>
      <c r="F1797" s="232">
        <v>1564.7499999999443</v>
      </c>
      <c r="G1797" s="232">
        <v>2141.3999999999182</v>
      </c>
      <c r="H1797" s="75"/>
    </row>
    <row r="1798" spans="1:8" x14ac:dyDescent="0.2">
      <c r="A1798" s="76" t="s">
        <v>2195</v>
      </c>
      <c r="B1798" s="61">
        <v>1790</v>
      </c>
      <c r="C1798" s="232">
        <v>795.55999999997084</v>
      </c>
      <c r="D1798" s="232">
        <v>1100.1999999999564</v>
      </c>
      <c r="E1798" s="232">
        <v>1377.6500000000524</v>
      </c>
      <c r="F1798" s="232">
        <v>1565.5499999999442</v>
      </c>
      <c r="G1798" s="232">
        <v>2142.4999999999181</v>
      </c>
      <c r="H1798" s="75"/>
    </row>
    <row r="1799" spans="1:8" x14ac:dyDescent="0.2">
      <c r="A1799" s="76" t="s">
        <v>2196</v>
      </c>
      <c r="B1799" s="61">
        <v>1791</v>
      </c>
      <c r="C1799" s="232">
        <v>795.95999999997082</v>
      </c>
      <c r="D1799" s="232">
        <v>1100.7499999999563</v>
      </c>
      <c r="E1799" s="232">
        <v>1378.3500000000524</v>
      </c>
      <c r="F1799" s="232">
        <v>1566.3499999999442</v>
      </c>
      <c r="G1799" s="232">
        <v>2143.5999999999181</v>
      </c>
      <c r="H1799" s="75"/>
    </row>
    <row r="1800" spans="1:8" x14ac:dyDescent="0.2">
      <c r="A1800" s="76" t="s">
        <v>2197</v>
      </c>
      <c r="B1800" s="61">
        <v>1792</v>
      </c>
      <c r="C1800" s="232">
        <v>796.3599999999708</v>
      </c>
      <c r="D1800" s="232">
        <v>1101.2999999999563</v>
      </c>
      <c r="E1800" s="232">
        <v>1379.0500000000525</v>
      </c>
      <c r="F1800" s="232">
        <v>1567.1499999999442</v>
      </c>
      <c r="G1800" s="232">
        <v>2144.699999999918</v>
      </c>
      <c r="H1800" s="75"/>
    </row>
    <row r="1801" spans="1:8" x14ac:dyDescent="0.2">
      <c r="A1801" s="76" t="s">
        <v>2198</v>
      </c>
      <c r="B1801" s="61">
        <v>1793</v>
      </c>
      <c r="C1801" s="232">
        <v>796.75999999997077</v>
      </c>
      <c r="D1801" s="232">
        <v>1101.8499999999563</v>
      </c>
      <c r="E1801" s="232">
        <v>1379.7500000000525</v>
      </c>
      <c r="F1801" s="232">
        <v>1567.9499999999441</v>
      </c>
      <c r="G1801" s="232">
        <v>2145.7999999999179</v>
      </c>
      <c r="H1801" s="75"/>
    </row>
    <row r="1802" spans="1:8" x14ac:dyDescent="0.2">
      <c r="A1802" s="76" t="s">
        <v>2199</v>
      </c>
      <c r="B1802" s="61">
        <v>1794</v>
      </c>
      <c r="C1802" s="232">
        <v>797.15999999997075</v>
      </c>
      <c r="D1802" s="232">
        <v>1102.3999999999562</v>
      </c>
      <c r="E1802" s="232">
        <v>1380.4500000000526</v>
      </c>
      <c r="F1802" s="232">
        <v>1568.7499999999441</v>
      </c>
      <c r="G1802" s="232">
        <v>2146.8999999999178</v>
      </c>
      <c r="H1802" s="75"/>
    </row>
    <row r="1803" spans="1:8" x14ac:dyDescent="0.2">
      <c r="A1803" s="76" t="s">
        <v>2200</v>
      </c>
      <c r="B1803" s="61">
        <v>1795</v>
      </c>
      <c r="C1803" s="232">
        <v>797.55999999997073</v>
      </c>
      <c r="D1803" s="232">
        <v>1102.9499999999562</v>
      </c>
      <c r="E1803" s="232">
        <v>1381.1500000000526</v>
      </c>
      <c r="F1803" s="232">
        <v>1569.549999999944</v>
      </c>
      <c r="G1803" s="232">
        <v>2147.9999999999177</v>
      </c>
      <c r="H1803" s="75"/>
    </row>
    <row r="1804" spans="1:8" x14ac:dyDescent="0.2">
      <c r="A1804" s="76" t="s">
        <v>2201</v>
      </c>
      <c r="B1804" s="61">
        <v>1796</v>
      </c>
      <c r="C1804" s="232">
        <v>797.95999999997071</v>
      </c>
      <c r="D1804" s="232">
        <v>1103.4999999999561</v>
      </c>
      <c r="E1804" s="232">
        <v>1381.8500000000527</v>
      </c>
      <c r="F1804" s="232">
        <v>1570.349999999944</v>
      </c>
      <c r="G1804" s="232">
        <v>2149.0999999999176</v>
      </c>
      <c r="H1804" s="75"/>
    </row>
    <row r="1805" spans="1:8" x14ac:dyDescent="0.2">
      <c r="A1805" s="76" t="s">
        <v>2202</v>
      </c>
      <c r="B1805" s="61">
        <v>1797</v>
      </c>
      <c r="C1805" s="232">
        <v>798.35999999997068</v>
      </c>
      <c r="D1805" s="232">
        <v>1104.0499999999561</v>
      </c>
      <c r="E1805" s="232">
        <v>1382.5500000000527</v>
      </c>
      <c r="F1805" s="232">
        <v>1571.1499999999439</v>
      </c>
      <c r="G1805" s="232">
        <v>2150.1999999999175</v>
      </c>
      <c r="H1805" s="75"/>
    </row>
    <row r="1806" spans="1:8" x14ac:dyDescent="0.2">
      <c r="A1806" s="76" t="s">
        <v>2203</v>
      </c>
      <c r="B1806" s="61">
        <v>1798</v>
      </c>
      <c r="C1806" s="232">
        <v>798.75999999997066</v>
      </c>
      <c r="D1806" s="232">
        <v>1104.599999999956</v>
      </c>
      <c r="E1806" s="232">
        <v>1383.2500000000528</v>
      </c>
      <c r="F1806" s="232">
        <v>1571.9499999999439</v>
      </c>
      <c r="G1806" s="232">
        <v>2151.2999999999174</v>
      </c>
      <c r="H1806" s="75"/>
    </row>
    <row r="1807" spans="1:8" x14ac:dyDescent="0.2">
      <c r="A1807" s="76" t="s">
        <v>2204</v>
      </c>
      <c r="B1807" s="61">
        <v>1799</v>
      </c>
      <c r="C1807" s="232">
        <v>799.15999999997064</v>
      </c>
      <c r="D1807" s="232">
        <v>1105.149999999956</v>
      </c>
      <c r="E1807" s="232">
        <v>1383.9500000000528</v>
      </c>
      <c r="F1807" s="232">
        <v>1572.7499999999438</v>
      </c>
      <c r="G1807" s="232">
        <v>2152.3999999999173</v>
      </c>
      <c r="H1807" s="75"/>
    </row>
    <row r="1808" spans="1:8" x14ac:dyDescent="0.2">
      <c r="A1808" s="76" t="s">
        <v>2205</v>
      </c>
      <c r="B1808" s="61">
        <v>1800</v>
      </c>
      <c r="C1808" s="232">
        <v>799.55999999997061</v>
      </c>
      <c r="D1808" s="232">
        <v>1105.6999999999559</v>
      </c>
      <c r="E1808" s="232">
        <v>1384.6500000000528</v>
      </c>
      <c r="F1808" s="232">
        <v>1573.5499999999438</v>
      </c>
      <c r="G1808" s="232">
        <v>2153.4999999999172</v>
      </c>
      <c r="H1808" s="75"/>
    </row>
    <row r="1809" spans="1:8" x14ac:dyDescent="0.2">
      <c r="A1809" s="76" t="s">
        <v>2206</v>
      </c>
      <c r="B1809" s="61">
        <v>1801</v>
      </c>
      <c r="C1809" s="232">
        <v>799.95999999997059</v>
      </c>
      <c r="D1809" s="232">
        <v>1106.2499999999559</v>
      </c>
      <c r="E1809" s="232">
        <v>1385.3500000000529</v>
      </c>
      <c r="F1809" s="232">
        <v>1574.3499999999437</v>
      </c>
      <c r="G1809" s="232">
        <v>2154.5999999999171</v>
      </c>
      <c r="H1809" s="75"/>
    </row>
    <row r="1810" spans="1:8" x14ac:dyDescent="0.2">
      <c r="A1810" s="76" t="s">
        <v>2207</v>
      </c>
      <c r="B1810" s="61">
        <v>1802</v>
      </c>
      <c r="C1810" s="232">
        <v>800.35999999997057</v>
      </c>
      <c r="D1810" s="232">
        <v>1106.7999999999558</v>
      </c>
      <c r="E1810" s="232">
        <v>1386.0500000000529</v>
      </c>
      <c r="F1810" s="232">
        <v>1575.1499999999437</v>
      </c>
      <c r="G1810" s="232">
        <v>2155.6999999999171</v>
      </c>
      <c r="H1810" s="75"/>
    </row>
    <row r="1811" spans="1:8" x14ac:dyDescent="0.2">
      <c r="A1811" s="76" t="s">
        <v>2208</v>
      </c>
      <c r="B1811" s="61">
        <v>1803</v>
      </c>
      <c r="C1811" s="232">
        <v>800.75999999997055</v>
      </c>
      <c r="D1811" s="232">
        <v>1107.3499999999558</v>
      </c>
      <c r="E1811" s="232">
        <v>1386.750000000053</v>
      </c>
      <c r="F1811" s="232">
        <v>1575.9499999999437</v>
      </c>
      <c r="G1811" s="232">
        <v>2156.799999999917</v>
      </c>
      <c r="H1811" s="75"/>
    </row>
    <row r="1812" spans="1:8" x14ac:dyDescent="0.2">
      <c r="A1812" s="76" t="s">
        <v>2209</v>
      </c>
      <c r="B1812" s="61">
        <v>1804</v>
      </c>
      <c r="C1812" s="232">
        <v>801.15999999997052</v>
      </c>
      <c r="D1812" s="232">
        <v>1107.8999999999558</v>
      </c>
      <c r="E1812" s="232">
        <v>1387.450000000053</v>
      </c>
      <c r="F1812" s="232">
        <v>1576.7499999999436</v>
      </c>
      <c r="G1812" s="232">
        <v>2157.8999999999169</v>
      </c>
      <c r="H1812" s="75"/>
    </row>
    <row r="1813" spans="1:8" x14ac:dyDescent="0.2">
      <c r="A1813" s="76" t="s">
        <v>2210</v>
      </c>
      <c r="B1813" s="61">
        <v>1805</v>
      </c>
      <c r="C1813" s="232">
        <v>801.5599999999705</v>
      </c>
      <c r="D1813" s="232">
        <v>1108.4499999999557</v>
      </c>
      <c r="E1813" s="232">
        <v>1388.1500000000531</v>
      </c>
      <c r="F1813" s="232">
        <v>1577.5499999999436</v>
      </c>
      <c r="G1813" s="232">
        <v>2158.9999999999168</v>
      </c>
      <c r="H1813" s="75"/>
    </row>
    <row r="1814" spans="1:8" x14ac:dyDescent="0.2">
      <c r="A1814" s="76" t="s">
        <v>2211</v>
      </c>
      <c r="B1814" s="61">
        <v>1806</v>
      </c>
      <c r="C1814" s="232">
        <v>801.95999999997048</v>
      </c>
      <c r="D1814" s="232">
        <v>1108.9999999999557</v>
      </c>
      <c r="E1814" s="232">
        <v>1388.8500000000531</v>
      </c>
      <c r="F1814" s="232">
        <v>1578.3499999999435</v>
      </c>
      <c r="G1814" s="232">
        <v>2160.0999999999167</v>
      </c>
      <c r="H1814" s="75"/>
    </row>
    <row r="1815" spans="1:8" x14ac:dyDescent="0.2">
      <c r="A1815" s="76" t="s">
        <v>2212</v>
      </c>
      <c r="B1815" s="61">
        <v>1807</v>
      </c>
      <c r="C1815" s="232">
        <v>802.35999999997046</v>
      </c>
      <c r="D1815" s="232">
        <v>1109.5499999999556</v>
      </c>
      <c r="E1815" s="232">
        <v>1389.5500000000532</v>
      </c>
      <c r="F1815" s="232">
        <v>1579.1499999999435</v>
      </c>
      <c r="G1815" s="232">
        <v>2161.1999999999166</v>
      </c>
      <c r="H1815" s="75"/>
    </row>
    <row r="1816" spans="1:8" x14ac:dyDescent="0.2">
      <c r="A1816" s="76" t="s">
        <v>2213</v>
      </c>
      <c r="B1816" s="61">
        <v>1808</v>
      </c>
      <c r="C1816" s="232">
        <v>802.75999999997043</v>
      </c>
      <c r="D1816" s="232">
        <v>1110.0999999999556</v>
      </c>
      <c r="E1816" s="232">
        <v>1390.2500000000532</v>
      </c>
      <c r="F1816" s="232">
        <v>1579.9499999999434</v>
      </c>
      <c r="G1816" s="232">
        <v>2162.2999999999165</v>
      </c>
      <c r="H1816" s="75"/>
    </row>
    <row r="1817" spans="1:8" x14ac:dyDescent="0.2">
      <c r="A1817" s="76" t="s">
        <v>2214</v>
      </c>
      <c r="B1817" s="61">
        <v>1809</v>
      </c>
      <c r="C1817" s="232">
        <v>803.15999999997041</v>
      </c>
      <c r="D1817" s="232">
        <v>1110.6499999999555</v>
      </c>
      <c r="E1817" s="232">
        <v>1390.9500000000533</v>
      </c>
      <c r="F1817" s="232">
        <v>1580.7499999999434</v>
      </c>
      <c r="G1817" s="232">
        <v>2163.3999999999164</v>
      </c>
      <c r="H1817" s="75"/>
    </row>
    <row r="1818" spans="1:8" x14ac:dyDescent="0.2">
      <c r="A1818" s="76" t="s">
        <v>2215</v>
      </c>
      <c r="B1818" s="61">
        <v>1810</v>
      </c>
      <c r="C1818" s="232">
        <v>803.55999999997039</v>
      </c>
      <c r="D1818" s="232">
        <v>1111.1999999999555</v>
      </c>
      <c r="E1818" s="232">
        <v>1391.6500000000533</v>
      </c>
      <c r="F1818" s="232">
        <v>1581.5499999999433</v>
      </c>
      <c r="G1818" s="232">
        <v>2164.4999999999163</v>
      </c>
      <c r="H1818" s="75"/>
    </row>
    <row r="1819" spans="1:8" x14ac:dyDescent="0.2">
      <c r="A1819" s="76" t="s">
        <v>2216</v>
      </c>
      <c r="B1819" s="61">
        <v>1811</v>
      </c>
      <c r="C1819" s="232">
        <v>803.95999999997036</v>
      </c>
      <c r="D1819" s="232">
        <v>1111.7499999999554</v>
      </c>
      <c r="E1819" s="232">
        <v>1392.3500000000533</v>
      </c>
      <c r="F1819" s="232">
        <v>1582.3499999999433</v>
      </c>
      <c r="G1819" s="232">
        <v>2165.5999999999162</v>
      </c>
      <c r="H1819" s="75"/>
    </row>
    <row r="1820" spans="1:8" x14ac:dyDescent="0.2">
      <c r="A1820" s="76" t="s">
        <v>2217</v>
      </c>
      <c r="B1820" s="61">
        <v>1812</v>
      </c>
      <c r="C1820" s="232">
        <v>804.35999999997034</v>
      </c>
      <c r="D1820" s="232">
        <v>1112.2999999999554</v>
      </c>
      <c r="E1820" s="232">
        <v>1393.0500000000534</v>
      </c>
      <c r="F1820" s="232">
        <v>1583.1499999999432</v>
      </c>
      <c r="G1820" s="232">
        <v>2166.6999999999161</v>
      </c>
      <c r="H1820" s="75"/>
    </row>
    <row r="1821" spans="1:8" x14ac:dyDescent="0.2">
      <c r="A1821" s="76" t="s">
        <v>2218</v>
      </c>
      <c r="B1821" s="61">
        <v>1813</v>
      </c>
      <c r="C1821" s="232">
        <v>804.75999999997032</v>
      </c>
      <c r="D1821" s="232">
        <v>1112.8499999999553</v>
      </c>
      <c r="E1821" s="232">
        <v>1393.7500000000534</v>
      </c>
      <c r="F1821" s="232">
        <v>1583.9499999999432</v>
      </c>
      <c r="G1821" s="232">
        <v>2167.7999999999161</v>
      </c>
      <c r="H1821" s="75"/>
    </row>
    <row r="1822" spans="1:8" x14ac:dyDescent="0.2">
      <c r="A1822" s="76" t="s">
        <v>2219</v>
      </c>
      <c r="B1822" s="61">
        <v>1814</v>
      </c>
      <c r="C1822" s="232">
        <v>805.1599999999703</v>
      </c>
      <c r="D1822" s="232">
        <v>1113.3999999999553</v>
      </c>
      <c r="E1822" s="232">
        <v>1394.4500000000535</v>
      </c>
      <c r="F1822" s="232">
        <v>1584.7499999999432</v>
      </c>
      <c r="G1822" s="232">
        <v>2168.899999999916</v>
      </c>
      <c r="H1822" s="75"/>
    </row>
    <row r="1823" spans="1:8" x14ac:dyDescent="0.2">
      <c r="A1823" s="76" t="s">
        <v>2220</v>
      </c>
      <c r="B1823" s="61">
        <v>1815</v>
      </c>
      <c r="C1823" s="232">
        <v>805.55999999997027</v>
      </c>
      <c r="D1823" s="232">
        <v>1113.9499999999553</v>
      </c>
      <c r="E1823" s="232">
        <v>1395.1500000000535</v>
      </c>
      <c r="F1823" s="232">
        <v>1585.5499999999431</v>
      </c>
      <c r="G1823" s="232">
        <v>2169.9999999999159</v>
      </c>
      <c r="H1823" s="75"/>
    </row>
    <row r="1824" spans="1:8" x14ac:dyDescent="0.2">
      <c r="A1824" s="76" t="s">
        <v>2221</v>
      </c>
      <c r="B1824" s="61">
        <v>1816</v>
      </c>
      <c r="C1824" s="232">
        <v>805.95999999997025</v>
      </c>
      <c r="D1824" s="232">
        <v>1114.4999999999552</v>
      </c>
      <c r="E1824" s="232">
        <v>1395.8500000000536</v>
      </c>
      <c r="F1824" s="232">
        <v>1586.3499999999431</v>
      </c>
      <c r="G1824" s="232">
        <v>2171.0999999999158</v>
      </c>
      <c r="H1824" s="75"/>
    </row>
    <row r="1825" spans="1:8" x14ac:dyDescent="0.2">
      <c r="A1825" s="76" t="s">
        <v>2222</v>
      </c>
      <c r="B1825" s="61">
        <v>1817</v>
      </c>
      <c r="C1825" s="232">
        <v>806.35999999997023</v>
      </c>
      <c r="D1825" s="232">
        <v>1115.0499999999552</v>
      </c>
      <c r="E1825" s="232">
        <v>1396.5500000000536</v>
      </c>
      <c r="F1825" s="232">
        <v>1587.149999999943</v>
      </c>
      <c r="G1825" s="232">
        <v>2172.1999999999157</v>
      </c>
      <c r="H1825" s="75"/>
    </row>
    <row r="1826" spans="1:8" x14ac:dyDescent="0.2">
      <c r="A1826" s="76" t="s">
        <v>2223</v>
      </c>
      <c r="B1826" s="61">
        <v>1818</v>
      </c>
      <c r="C1826" s="232">
        <v>806.7599999999702</v>
      </c>
      <c r="D1826" s="232">
        <v>1115.5999999999551</v>
      </c>
      <c r="E1826" s="232">
        <v>1397.2500000000537</v>
      </c>
      <c r="F1826" s="232">
        <v>1587.949999999943</v>
      </c>
      <c r="G1826" s="232">
        <v>2173.2999999999156</v>
      </c>
      <c r="H1826" s="75"/>
    </row>
    <row r="1827" spans="1:8" x14ac:dyDescent="0.2">
      <c r="A1827" s="76" t="s">
        <v>2224</v>
      </c>
      <c r="B1827" s="61">
        <v>1819</v>
      </c>
      <c r="C1827" s="232">
        <v>807.15999999997018</v>
      </c>
      <c r="D1827" s="232">
        <v>1116.1499999999551</v>
      </c>
      <c r="E1827" s="232">
        <v>1397.9500000000537</v>
      </c>
      <c r="F1827" s="232">
        <v>1588.7499999999429</v>
      </c>
      <c r="G1827" s="232">
        <v>2174.3999999999155</v>
      </c>
      <c r="H1827" s="75"/>
    </row>
    <row r="1828" spans="1:8" x14ac:dyDescent="0.2">
      <c r="A1828" s="76" t="s">
        <v>2225</v>
      </c>
      <c r="B1828" s="61">
        <v>1820</v>
      </c>
      <c r="C1828" s="232">
        <v>807.55999999997016</v>
      </c>
      <c r="D1828" s="232">
        <v>1116.699999999955</v>
      </c>
      <c r="E1828" s="232">
        <v>1398.6500000000538</v>
      </c>
      <c r="F1828" s="232">
        <v>1589.5499999999429</v>
      </c>
      <c r="G1828" s="232">
        <v>2175.4999999999154</v>
      </c>
      <c r="H1828" s="75"/>
    </row>
    <row r="1829" spans="1:8" x14ac:dyDescent="0.2">
      <c r="A1829" s="76" t="s">
        <v>2226</v>
      </c>
      <c r="B1829" s="61">
        <v>1821</v>
      </c>
      <c r="C1829" s="232">
        <v>807.95999999997014</v>
      </c>
      <c r="D1829" s="232">
        <v>1117.249999999955</v>
      </c>
      <c r="E1829" s="232">
        <v>1399.3500000000538</v>
      </c>
      <c r="F1829" s="232">
        <v>1590.3499999999428</v>
      </c>
      <c r="G1829" s="232">
        <v>2176.5999999999153</v>
      </c>
      <c r="H1829" s="75"/>
    </row>
    <row r="1830" spans="1:8" x14ac:dyDescent="0.2">
      <c r="A1830" s="76" t="s">
        <v>2227</v>
      </c>
      <c r="B1830" s="61">
        <v>1822</v>
      </c>
      <c r="C1830" s="232">
        <v>808.35999999997011</v>
      </c>
      <c r="D1830" s="232">
        <v>1117.7999999999549</v>
      </c>
      <c r="E1830" s="232">
        <v>1400.0500000000538</v>
      </c>
      <c r="F1830" s="232">
        <v>1591.1499999999428</v>
      </c>
      <c r="G1830" s="232">
        <v>2177.6999999999152</v>
      </c>
      <c r="H1830" s="75"/>
    </row>
    <row r="1831" spans="1:8" x14ac:dyDescent="0.2">
      <c r="A1831" s="76" t="s">
        <v>2228</v>
      </c>
      <c r="B1831" s="61">
        <v>1823</v>
      </c>
      <c r="C1831" s="232">
        <v>808.75999999997009</v>
      </c>
      <c r="D1831" s="232">
        <v>1118.3499999999549</v>
      </c>
      <c r="E1831" s="232">
        <v>1400.7500000000539</v>
      </c>
      <c r="F1831" s="232">
        <v>1591.9499999999427</v>
      </c>
      <c r="G1831" s="232">
        <v>2178.7999999999151</v>
      </c>
      <c r="H1831" s="75"/>
    </row>
    <row r="1832" spans="1:8" x14ac:dyDescent="0.2">
      <c r="A1832" s="76" t="s">
        <v>2229</v>
      </c>
      <c r="B1832" s="61">
        <v>1824</v>
      </c>
      <c r="C1832" s="232">
        <v>809.15999999997007</v>
      </c>
      <c r="D1832" s="232">
        <v>1118.8999999999548</v>
      </c>
      <c r="E1832" s="232">
        <v>1401.4500000000539</v>
      </c>
      <c r="F1832" s="232">
        <v>1592.7499999999427</v>
      </c>
      <c r="G1832" s="232">
        <v>2179.8999999999151</v>
      </c>
      <c r="H1832" s="75"/>
    </row>
    <row r="1833" spans="1:8" x14ac:dyDescent="0.2">
      <c r="A1833" s="76" t="s">
        <v>2230</v>
      </c>
      <c r="B1833" s="61">
        <v>1825</v>
      </c>
      <c r="C1833" s="232">
        <v>809.55999999997005</v>
      </c>
      <c r="D1833" s="232">
        <v>1119.4499999999548</v>
      </c>
      <c r="E1833" s="232">
        <v>1402.150000000054</v>
      </c>
      <c r="F1833" s="232">
        <v>1593.5499999999427</v>
      </c>
      <c r="G1833" s="232">
        <v>2180.999999999915</v>
      </c>
      <c r="H1833" s="75"/>
    </row>
    <row r="1834" spans="1:8" x14ac:dyDescent="0.2">
      <c r="A1834" s="76" t="s">
        <v>2231</v>
      </c>
      <c r="B1834" s="61">
        <v>1826</v>
      </c>
      <c r="C1834" s="232">
        <v>809.95999999997002</v>
      </c>
      <c r="D1834" s="232">
        <v>1119.9999999999548</v>
      </c>
      <c r="E1834" s="232">
        <v>1402.850000000054</v>
      </c>
      <c r="F1834" s="232">
        <v>1594.3499999999426</v>
      </c>
      <c r="G1834" s="232">
        <v>2182.0999999999149</v>
      </c>
      <c r="H1834" s="75"/>
    </row>
    <row r="1835" spans="1:8" x14ac:dyDescent="0.2">
      <c r="A1835" s="76" t="s">
        <v>2232</v>
      </c>
      <c r="B1835" s="61">
        <v>1827</v>
      </c>
      <c r="C1835" s="232">
        <v>810.35999999997</v>
      </c>
      <c r="D1835" s="232">
        <v>1120.5499999999547</v>
      </c>
      <c r="E1835" s="232">
        <v>1403.5500000000541</v>
      </c>
      <c r="F1835" s="232">
        <v>1595.1499999999426</v>
      </c>
      <c r="G1835" s="232">
        <v>2183.1999999999148</v>
      </c>
      <c r="H1835" s="75"/>
    </row>
    <row r="1836" spans="1:8" x14ac:dyDescent="0.2">
      <c r="A1836" s="76" t="s">
        <v>2233</v>
      </c>
      <c r="B1836" s="61">
        <v>1828</v>
      </c>
      <c r="C1836" s="232">
        <v>810.75999999996998</v>
      </c>
      <c r="D1836" s="232">
        <v>1121.0999999999547</v>
      </c>
      <c r="E1836" s="232">
        <v>1404.2500000000541</v>
      </c>
      <c r="F1836" s="232">
        <v>1595.9499999999425</v>
      </c>
      <c r="G1836" s="232">
        <v>2184.2999999999147</v>
      </c>
      <c r="H1836" s="75"/>
    </row>
    <row r="1837" spans="1:8" x14ac:dyDescent="0.2">
      <c r="A1837" s="76" t="s">
        <v>2234</v>
      </c>
      <c r="B1837" s="61">
        <v>1829</v>
      </c>
      <c r="C1837" s="232">
        <v>811.15999999996995</v>
      </c>
      <c r="D1837" s="232">
        <v>1121.6499999999546</v>
      </c>
      <c r="E1837" s="232">
        <v>1404.9500000000542</v>
      </c>
      <c r="F1837" s="232">
        <v>1596.7499999999425</v>
      </c>
      <c r="G1837" s="232">
        <v>2185.3999999999146</v>
      </c>
      <c r="H1837" s="75"/>
    </row>
    <row r="1838" spans="1:8" x14ac:dyDescent="0.2">
      <c r="A1838" s="76" t="s">
        <v>2235</v>
      </c>
      <c r="B1838" s="61">
        <v>1830</v>
      </c>
      <c r="C1838" s="232">
        <v>811.55999999996993</v>
      </c>
      <c r="D1838" s="232">
        <v>1122.1999999999546</v>
      </c>
      <c r="E1838" s="232">
        <v>1405.6500000000542</v>
      </c>
      <c r="F1838" s="232">
        <v>1597.5499999999424</v>
      </c>
      <c r="G1838" s="232">
        <v>2186.4999999999145</v>
      </c>
      <c r="H1838" s="75"/>
    </row>
    <row r="1839" spans="1:8" x14ac:dyDescent="0.2">
      <c r="A1839" s="76" t="s">
        <v>2236</v>
      </c>
      <c r="B1839" s="61">
        <v>1831</v>
      </c>
      <c r="C1839" s="232">
        <v>811.95999999996991</v>
      </c>
      <c r="D1839" s="232">
        <v>1122.7499999999545</v>
      </c>
      <c r="E1839" s="232">
        <v>1406.3500000000543</v>
      </c>
      <c r="F1839" s="232">
        <v>1598.3499999999424</v>
      </c>
      <c r="G1839" s="232">
        <v>2187.5999999999144</v>
      </c>
      <c r="H1839" s="75"/>
    </row>
    <row r="1840" spans="1:8" x14ac:dyDescent="0.2">
      <c r="A1840" s="76" t="s">
        <v>2237</v>
      </c>
      <c r="B1840" s="61">
        <v>1832</v>
      </c>
      <c r="C1840" s="232">
        <v>812.35999999996989</v>
      </c>
      <c r="D1840" s="232">
        <v>1123.2999999999545</v>
      </c>
      <c r="E1840" s="232">
        <v>1407.0500000000543</v>
      </c>
      <c r="F1840" s="232">
        <v>1599.1499999999423</v>
      </c>
      <c r="G1840" s="232">
        <v>2188.6999999999143</v>
      </c>
      <c r="H1840" s="75"/>
    </row>
    <row r="1841" spans="1:8" x14ac:dyDescent="0.2">
      <c r="A1841" s="76" t="s">
        <v>2238</v>
      </c>
      <c r="B1841" s="61">
        <v>1833</v>
      </c>
      <c r="C1841" s="232">
        <v>812.75999999996986</v>
      </c>
      <c r="D1841" s="232">
        <v>1123.8499999999544</v>
      </c>
      <c r="E1841" s="232">
        <v>1407.7500000000543</v>
      </c>
      <c r="F1841" s="232">
        <v>1599.9499999999423</v>
      </c>
      <c r="G1841" s="232">
        <v>2189.7999999999142</v>
      </c>
      <c r="H1841" s="75"/>
    </row>
    <row r="1842" spans="1:8" x14ac:dyDescent="0.2">
      <c r="A1842" s="76" t="s">
        <v>2239</v>
      </c>
      <c r="B1842" s="61">
        <v>1834</v>
      </c>
      <c r="C1842" s="232">
        <v>813.15999999996984</v>
      </c>
      <c r="D1842" s="232">
        <v>1124.3999999999544</v>
      </c>
      <c r="E1842" s="232">
        <v>1408.4500000000544</v>
      </c>
      <c r="F1842" s="232">
        <v>1600.7499999999422</v>
      </c>
      <c r="G1842" s="232">
        <v>2190.8999999999141</v>
      </c>
      <c r="H1842" s="75"/>
    </row>
    <row r="1843" spans="1:8" x14ac:dyDescent="0.2">
      <c r="A1843" s="76" t="s">
        <v>2240</v>
      </c>
      <c r="B1843" s="61">
        <v>1835</v>
      </c>
      <c r="C1843" s="232">
        <v>813.55999999996982</v>
      </c>
      <c r="D1843" s="232">
        <v>1124.9499999999543</v>
      </c>
      <c r="E1843" s="232">
        <v>1409.1500000000544</v>
      </c>
      <c r="F1843" s="232">
        <v>1601.5499999999422</v>
      </c>
      <c r="G1843" s="232">
        <v>2191.9999999999141</v>
      </c>
      <c r="H1843" s="75"/>
    </row>
    <row r="1844" spans="1:8" x14ac:dyDescent="0.2">
      <c r="A1844" s="76" t="s">
        <v>2241</v>
      </c>
      <c r="B1844" s="61">
        <v>1836</v>
      </c>
      <c r="C1844" s="232">
        <v>813.9599999999698</v>
      </c>
      <c r="D1844" s="232">
        <v>1125.4999999999543</v>
      </c>
      <c r="E1844" s="232">
        <v>1409.8500000000545</v>
      </c>
      <c r="F1844" s="232">
        <v>1602.3499999999422</v>
      </c>
      <c r="G1844" s="232">
        <v>2193.099999999914</v>
      </c>
      <c r="H1844" s="75"/>
    </row>
    <row r="1845" spans="1:8" x14ac:dyDescent="0.2">
      <c r="A1845" s="76" t="s">
        <v>2242</v>
      </c>
      <c r="B1845" s="61">
        <v>1837</v>
      </c>
      <c r="C1845" s="232">
        <v>814.35999999996977</v>
      </c>
      <c r="D1845" s="232">
        <v>1126.0499999999543</v>
      </c>
      <c r="E1845" s="232">
        <v>1410.5500000000545</v>
      </c>
      <c r="F1845" s="232">
        <v>1603.1499999999421</v>
      </c>
      <c r="G1845" s="232">
        <v>2194.1999999999139</v>
      </c>
      <c r="H1845" s="75"/>
    </row>
    <row r="1846" spans="1:8" x14ac:dyDescent="0.2">
      <c r="A1846" s="76" t="s">
        <v>2243</v>
      </c>
      <c r="B1846" s="61">
        <v>1838</v>
      </c>
      <c r="C1846" s="232">
        <v>814.75999999996975</v>
      </c>
      <c r="D1846" s="232">
        <v>1126.5999999999542</v>
      </c>
      <c r="E1846" s="232">
        <v>1411.2500000000546</v>
      </c>
      <c r="F1846" s="232">
        <v>1603.9499999999421</v>
      </c>
      <c r="G1846" s="232">
        <v>2195.2999999999138</v>
      </c>
      <c r="H1846" s="75"/>
    </row>
    <row r="1847" spans="1:8" x14ac:dyDescent="0.2">
      <c r="A1847" s="76" t="s">
        <v>2244</v>
      </c>
      <c r="B1847" s="61">
        <v>1839</v>
      </c>
      <c r="C1847" s="232">
        <v>815.15999999996973</v>
      </c>
      <c r="D1847" s="232">
        <v>1127.1499999999542</v>
      </c>
      <c r="E1847" s="232">
        <v>1411.9500000000546</v>
      </c>
      <c r="F1847" s="232">
        <v>1604.749999999942</v>
      </c>
      <c r="G1847" s="232">
        <v>2196.3999999999137</v>
      </c>
      <c r="H1847" s="75"/>
    </row>
    <row r="1848" spans="1:8" x14ac:dyDescent="0.2">
      <c r="A1848" s="76" t="s">
        <v>2245</v>
      </c>
      <c r="B1848" s="61">
        <v>1840</v>
      </c>
      <c r="C1848" s="232">
        <v>815.5599999999697</v>
      </c>
      <c r="D1848" s="232">
        <v>1127.6999999999541</v>
      </c>
      <c r="E1848" s="232">
        <v>1412.6500000000547</v>
      </c>
      <c r="F1848" s="232">
        <v>1605.549999999942</v>
      </c>
      <c r="G1848" s="232">
        <v>2197.4999999999136</v>
      </c>
      <c r="H1848" s="75"/>
    </row>
    <row r="1849" spans="1:8" x14ac:dyDescent="0.2">
      <c r="A1849" s="76" t="s">
        <v>2246</v>
      </c>
      <c r="B1849" s="61">
        <v>1841</v>
      </c>
      <c r="C1849" s="232">
        <v>815.95999999996968</v>
      </c>
      <c r="D1849" s="232">
        <v>1128.2499999999541</v>
      </c>
      <c r="E1849" s="232">
        <v>1413.3500000000547</v>
      </c>
      <c r="F1849" s="232">
        <v>1606.3499999999419</v>
      </c>
      <c r="G1849" s="232">
        <v>2198.5999999999135</v>
      </c>
      <c r="H1849" s="75"/>
    </row>
    <row r="1850" spans="1:8" x14ac:dyDescent="0.2">
      <c r="A1850" s="76" t="s">
        <v>2247</v>
      </c>
      <c r="B1850" s="61">
        <v>1842</v>
      </c>
      <c r="C1850" s="232">
        <v>816.35999999996966</v>
      </c>
      <c r="D1850" s="232">
        <v>1128.799999999954</v>
      </c>
      <c r="E1850" s="232">
        <v>1414.0500000000548</v>
      </c>
      <c r="F1850" s="232">
        <v>1607.1499999999419</v>
      </c>
      <c r="G1850" s="232">
        <v>2199.6999999999134</v>
      </c>
      <c r="H1850" s="75"/>
    </row>
    <row r="1851" spans="1:8" x14ac:dyDescent="0.2">
      <c r="A1851" s="76" t="s">
        <v>2248</v>
      </c>
      <c r="B1851" s="61">
        <v>1843</v>
      </c>
      <c r="C1851" s="232">
        <v>816.75999999996964</v>
      </c>
      <c r="D1851" s="232">
        <v>1129.349999999954</v>
      </c>
      <c r="E1851" s="232">
        <v>1414.7500000000548</v>
      </c>
      <c r="F1851" s="232">
        <v>1607.9499999999418</v>
      </c>
      <c r="G1851" s="232">
        <v>2200.7999999999133</v>
      </c>
      <c r="H1851" s="75"/>
    </row>
    <row r="1852" spans="1:8" x14ac:dyDescent="0.2">
      <c r="A1852" s="76" t="s">
        <v>2249</v>
      </c>
      <c r="B1852" s="61">
        <v>1844</v>
      </c>
      <c r="C1852" s="232">
        <v>817.15999999996961</v>
      </c>
      <c r="D1852" s="232">
        <v>1129.8999999999539</v>
      </c>
      <c r="E1852" s="232">
        <v>1415.4500000000548</v>
      </c>
      <c r="F1852" s="232">
        <v>1608.7499999999418</v>
      </c>
      <c r="G1852" s="232">
        <v>2201.8999999999132</v>
      </c>
      <c r="H1852" s="75"/>
    </row>
    <row r="1853" spans="1:8" x14ac:dyDescent="0.2">
      <c r="A1853" s="76" t="s">
        <v>2250</v>
      </c>
      <c r="B1853" s="61">
        <v>1845</v>
      </c>
      <c r="C1853" s="232">
        <v>817.55999999996959</v>
      </c>
      <c r="D1853" s="232">
        <v>1130.4499999999539</v>
      </c>
      <c r="E1853" s="232">
        <v>1416.1500000000549</v>
      </c>
      <c r="F1853" s="232">
        <v>1609.5499999999417</v>
      </c>
      <c r="G1853" s="232">
        <v>2202.9999999999131</v>
      </c>
      <c r="H1853" s="75"/>
    </row>
    <row r="1854" spans="1:8" x14ac:dyDescent="0.2">
      <c r="A1854" s="76" t="s">
        <v>2251</v>
      </c>
      <c r="B1854" s="61">
        <v>1846</v>
      </c>
      <c r="C1854" s="232">
        <v>817.95999999996957</v>
      </c>
      <c r="D1854" s="232">
        <v>1130.9999999999538</v>
      </c>
      <c r="E1854" s="232">
        <v>1416.8500000000549</v>
      </c>
      <c r="F1854" s="232">
        <v>1610.3499999999417</v>
      </c>
      <c r="G1854" s="232">
        <v>2204.0999999999131</v>
      </c>
      <c r="H1854" s="75"/>
    </row>
    <row r="1855" spans="1:8" x14ac:dyDescent="0.2">
      <c r="A1855" s="76" t="s">
        <v>2252</v>
      </c>
      <c r="B1855" s="61">
        <v>1847</v>
      </c>
      <c r="C1855" s="232">
        <v>818.35999999996955</v>
      </c>
      <c r="D1855" s="232">
        <v>1131.5499999999538</v>
      </c>
      <c r="E1855" s="232">
        <v>1417.550000000055</v>
      </c>
      <c r="F1855" s="232">
        <v>1611.1499999999417</v>
      </c>
      <c r="G1855" s="232">
        <v>2205.199999999913</v>
      </c>
      <c r="H1855" s="75"/>
    </row>
    <row r="1856" spans="1:8" x14ac:dyDescent="0.2">
      <c r="A1856" s="76" t="s">
        <v>2253</v>
      </c>
      <c r="B1856" s="61">
        <v>1848</v>
      </c>
      <c r="C1856" s="232">
        <v>818.75999999996952</v>
      </c>
      <c r="D1856" s="232">
        <v>1132.0999999999538</v>
      </c>
      <c r="E1856" s="232">
        <v>1418.250000000055</v>
      </c>
      <c r="F1856" s="232">
        <v>1611.9499999999416</v>
      </c>
      <c r="G1856" s="232">
        <v>2206.2999999999129</v>
      </c>
      <c r="H1856" s="75"/>
    </row>
    <row r="1857" spans="1:8" x14ac:dyDescent="0.2">
      <c r="A1857" s="76" t="s">
        <v>2254</v>
      </c>
      <c r="B1857" s="61">
        <v>1849</v>
      </c>
      <c r="C1857" s="232">
        <v>819.1599999999695</v>
      </c>
      <c r="D1857" s="232">
        <v>1132.6499999999537</v>
      </c>
      <c r="E1857" s="232">
        <v>1418.9500000000551</v>
      </c>
      <c r="F1857" s="232">
        <v>1612.7499999999416</v>
      </c>
      <c r="G1857" s="232">
        <v>2207.3999999999128</v>
      </c>
      <c r="H1857" s="75"/>
    </row>
    <row r="1858" spans="1:8" x14ac:dyDescent="0.2">
      <c r="A1858" s="76" t="s">
        <v>2255</v>
      </c>
      <c r="B1858" s="61">
        <v>1850</v>
      </c>
      <c r="C1858" s="232">
        <v>819.55999999996948</v>
      </c>
      <c r="D1858" s="232">
        <v>1133.1999999999537</v>
      </c>
      <c r="E1858" s="232">
        <v>1419.6500000000551</v>
      </c>
      <c r="F1858" s="232">
        <v>1613.5499999999415</v>
      </c>
      <c r="G1858" s="232">
        <v>2208.4999999999127</v>
      </c>
      <c r="H1858" s="75"/>
    </row>
    <row r="1859" spans="1:8" x14ac:dyDescent="0.2">
      <c r="A1859" s="76" t="s">
        <v>2256</v>
      </c>
      <c r="B1859" s="61">
        <v>1851</v>
      </c>
      <c r="C1859" s="232">
        <v>819.95999999996945</v>
      </c>
      <c r="D1859" s="232">
        <v>1133.7499999999536</v>
      </c>
      <c r="E1859" s="232">
        <v>1420.3500000000552</v>
      </c>
      <c r="F1859" s="232">
        <v>1614.3499999999415</v>
      </c>
      <c r="G1859" s="232">
        <v>2209.5999999999126</v>
      </c>
      <c r="H1859" s="75"/>
    </row>
    <row r="1860" spans="1:8" x14ac:dyDescent="0.2">
      <c r="A1860" s="76" t="s">
        <v>2257</v>
      </c>
      <c r="B1860" s="61">
        <v>1852</v>
      </c>
      <c r="C1860" s="232">
        <v>820.35999999996943</v>
      </c>
      <c r="D1860" s="232">
        <v>1134.2999999999536</v>
      </c>
      <c r="E1860" s="232">
        <v>1421.0500000000552</v>
      </c>
      <c r="F1860" s="232">
        <v>1615.1499999999414</v>
      </c>
      <c r="G1860" s="232">
        <v>2210.6999999999125</v>
      </c>
      <c r="H1860" s="75"/>
    </row>
    <row r="1861" spans="1:8" x14ac:dyDescent="0.2">
      <c r="A1861" s="76" t="s">
        <v>2258</v>
      </c>
      <c r="B1861" s="61">
        <v>1853</v>
      </c>
      <c r="C1861" s="232">
        <v>820.75999999996941</v>
      </c>
      <c r="D1861" s="232">
        <v>1134.8499999999535</v>
      </c>
      <c r="E1861" s="232">
        <v>1421.7500000000553</v>
      </c>
      <c r="F1861" s="232">
        <v>1615.9499999999414</v>
      </c>
      <c r="G1861" s="232">
        <v>2211.7999999999124</v>
      </c>
      <c r="H1861" s="75"/>
    </row>
    <row r="1862" spans="1:8" x14ac:dyDescent="0.2">
      <c r="A1862" s="76" t="s">
        <v>2259</v>
      </c>
      <c r="B1862" s="61">
        <v>1854</v>
      </c>
      <c r="C1862" s="232">
        <v>821.15999999996939</v>
      </c>
      <c r="D1862" s="232">
        <v>1135.3999999999535</v>
      </c>
      <c r="E1862" s="232">
        <v>1422.4500000000553</v>
      </c>
      <c r="F1862" s="232">
        <v>1616.7499999999413</v>
      </c>
      <c r="G1862" s="232">
        <v>2212.8999999999123</v>
      </c>
      <c r="H1862" s="75"/>
    </row>
    <row r="1863" spans="1:8" x14ac:dyDescent="0.2">
      <c r="A1863" s="76" t="s">
        <v>2260</v>
      </c>
      <c r="B1863" s="61">
        <v>1855</v>
      </c>
      <c r="C1863" s="232">
        <v>821.55999999996936</v>
      </c>
      <c r="D1863" s="232">
        <v>1135.9499999999534</v>
      </c>
      <c r="E1863" s="232">
        <v>1423.1500000000553</v>
      </c>
      <c r="F1863" s="232">
        <v>1617.5499999999413</v>
      </c>
      <c r="G1863" s="232">
        <v>2213.9999999999122</v>
      </c>
      <c r="H1863" s="75"/>
    </row>
    <row r="1864" spans="1:8" x14ac:dyDescent="0.2">
      <c r="A1864" s="76" t="s">
        <v>2261</v>
      </c>
      <c r="B1864" s="61">
        <v>1856</v>
      </c>
      <c r="C1864" s="232">
        <v>821.95999999996934</v>
      </c>
      <c r="D1864" s="232">
        <v>1136.4999999999534</v>
      </c>
      <c r="E1864" s="232">
        <v>1423.8500000000554</v>
      </c>
      <c r="F1864" s="232">
        <v>1618.3499999999412</v>
      </c>
      <c r="G1864" s="232">
        <v>2215.0999999999121</v>
      </c>
      <c r="H1864" s="75"/>
    </row>
    <row r="1865" spans="1:8" x14ac:dyDescent="0.2">
      <c r="A1865" s="76" t="s">
        <v>2262</v>
      </c>
      <c r="B1865" s="61">
        <v>1857</v>
      </c>
      <c r="C1865" s="232">
        <v>822.35999999996932</v>
      </c>
      <c r="D1865" s="232">
        <v>1137.0499999999533</v>
      </c>
      <c r="E1865" s="232">
        <v>1424.5500000000554</v>
      </c>
      <c r="F1865" s="232">
        <v>1619.1499999999412</v>
      </c>
      <c r="G1865" s="232">
        <v>2216.1999999999121</v>
      </c>
      <c r="H1865" s="75"/>
    </row>
    <row r="1866" spans="1:8" x14ac:dyDescent="0.2">
      <c r="A1866" s="76" t="s">
        <v>2263</v>
      </c>
      <c r="B1866" s="61">
        <v>1858</v>
      </c>
      <c r="C1866" s="232">
        <v>822.7599999999693</v>
      </c>
      <c r="D1866" s="232">
        <v>1137.5999999999533</v>
      </c>
      <c r="E1866" s="232">
        <v>1425.2500000000555</v>
      </c>
      <c r="F1866" s="232">
        <v>1619.9499999999412</v>
      </c>
      <c r="G1866" s="232">
        <v>2217.299999999912</v>
      </c>
      <c r="H1866" s="75"/>
    </row>
    <row r="1867" spans="1:8" x14ac:dyDescent="0.2">
      <c r="A1867" s="76" t="s">
        <v>2264</v>
      </c>
      <c r="B1867" s="61">
        <v>1859</v>
      </c>
      <c r="C1867" s="232">
        <v>823.15999999996927</v>
      </c>
      <c r="D1867" s="232">
        <v>1138.1499999999533</v>
      </c>
      <c r="E1867" s="232">
        <v>1425.9500000000555</v>
      </c>
      <c r="F1867" s="232">
        <v>1620.7499999999411</v>
      </c>
      <c r="G1867" s="232">
        <v>2218.3999999999119</v>
      </c>
      <c r="H1867" s="75"/>
    </row>
    <row r="1868" spans="1:8" x14ac:dyDescent="0.2">
      <c r="A1868" s="76" t="s">
        <v>2265</v>
      </c>
      <c r="B1868" s="61">
        <v>1860</v>
      </c>
      <c r="C1868" s="232">
        <v>823.55999999996925</v>
      </c>
      <c r="D1868" s="232">
        <v>1138.6999999999532</v>
      </c>
      <c r="E1868" s="232">
        <v>1426.6500000000556</v>
      </c>
      <c r="F1868" s="232">
        <v>1621.5499999999411</v>
      </c>
      <c r="G1868" s="232">
        <v>2219.4999999999118</v>
      </c>
      <c r="H1868" s="75"/>
    </row>
    <row r="1869" spans="1:8" x14ac:dyDescent="0.2">
      <c r="A1869" s="76" t="s">
        <v>2266</v>
      </c>
      <c r="B1869" s="61">
        <v>1861</v>
      </c>
      <c r="C1869" s="232">
        <v>823.95999999996923</v>
      </c>
      <c r="D1869" s="232">
        <v>1139.2499999999532</v>
      </c>
      <c r="E1869" s="232">
        <v>1427.3500000000556</v>
      </c>
      <c r="F1869" s="232">
        <v>1622.349999999941</v>
      </c>
      <c r="G1869" s="232">
        <v>2220.5999999999117</v>
      </c>
      <c r="H1869" s="75"/>
    </row>
    <row r="1870" spans="1:8" x14ac:dyDescent="0.2">
      <c r="A1870" s="76" t="s">
        <v>2267</v>
      </c>
      <c r="B1870" s="61">
        <v>1862</v>
      </c>
      <c r="C1870" s="232">
        <v>824.3599999999692</v>
      </c>
      <c r="D1870" s="232">
        <v>1139.7999999999531</v>
      </c>
      <c r="E1870" s="232">
        <v>1428.0500000000557</v>
      </c>
      <c r="F1870" s="232">
        <v>1623.149999999941</v>
      </c>
      <c r="G1870" s="232">
        <v>2221.6999999999116</v>
      </c>
      <c r="H1870" s="75"/>
    </row>
    <row r="1871" spans="1:8" x14ac:dyDescent="0.2">
      <c r="A1871" s="76" t="s">
        <v>2268</v>
      </c>
      <c r="B1871" s="61">
        <v>1863</v>
      </c>
      <c r="C1871" s="232">
        <v>824.75999999996918</v>
      </c>
      <c r="D1871" s="232">
        <v>1140.3499999999531</v>
      </c>
      <c r="E1871" s="232">
        <v>1428.7500000000557</v>
      </c>
      <c r="F1871" s="232">
        <v>1623.9499999999409</v>
      </c>
      <c r="G1871" s="232">
        <v>2222.7999999999115</v>
      </c>
      <c r="H1871" s="75"/>
    </row>
    <row r="1872" spans="1:8" x14ac:dyDescent="0.2">
      <c r="A1872" s="76" t="s">
        <v>2269</v>
      </c>
      <c r="B1872" s="61">
        <v>1864</v>
      </c>
      <c r="C1872" s="232">
        <v>825.15999999996916</v>
      </c>
      <c r="D1872" s="232">
        <v>1140.899999999953</v>
      </c>
      <c r="E1872" s="232">
        <v>1429.4500000000558</v>
      </c>
      <c r="F1872" s="232">
        <v>1624.7499999999409</v>
      </c>
      <c r="G1872" s="232">
        <v>2223.8999999999114</v>
      </c>
      <c r="H1872" s="75"/>
    </row>
    <row r="1873" spans="1:8" x14ac:dyDescent="0.2">
      <c r="A1873" s="76" t="s">
        <v>2270</v>
      </c>
      <c r="B1873" s="61">
        <v>1865</v>
      </c>
      <c r="C1873" s="232">
        <v>825.55999999996914</v>
      </c>
      <c r="D1873" s="232">
        <v>1141.449999999953</v>
      </c>
      <c r="E1873" s="232">
        <v>1430.1500000000558</v>
      </c>
      <c r="F1873" s="232">
        <v>1625.5499999999408</v>
      </c>
      <c r="G1873" s="232">
        <v>2224.9999999999113</v>
      </c>
      <c r="H1873" s="75"/>
    </row>
    <row r="1874" spans="1:8" x14ac:dyDescent="0.2">
      <c r="A1874" s="76" t="s">
        <v>2271</v>
      </c>
      <c r="B1874" s="61">
        <v>1866</v>
      </c>
      <c r="C1874" s="232">
        <v>825.95999999996911</v>
      </c>
      <c r="D1874" s="232">
        <v>1141.9999999999529</v>
      </c>
      <c r="E1874" s="232">
        <v>1430.8500000000558</v>
      </c>
      <c r="F1874" s="232">
        <v>1626.3499999999408</v>
      </c>
      <c r="G1874" s="232">
        <v>2226.0999999999112</v>
      </c>
      <c r="H1874" s="75"/>
    </row>
    <row r="1875" spans="1:8" x14ac:dyDescent="0.2">
      <c r="A1875" s="76" t="s">
        <v>2272</v>
      </c>
      <c r="B1875" s="61">
        <v>1867</v>
      </c>
      <c r="C1875" s="232">
        <v>826.35999999996909</v>
      </c>
      <c r="D1875" s="232">
        <v>1142.5499999999529</v>
      </c>
      <c r="E1875" s="232">
        <v>1431.5500000000559</v>
      </c>
      <c r="F1875" s="232">
        <v>1627.1499999999407</v>
      </c>
      <c r="G1875" s="232">
        <v>2227.1999999999111</v>
      </c>
      <c r="H1875" s="75"/>
    </row>
    <row r="1876" spans="1:8" x14ac:dyDescent="0.2">
      <c r="A1876" s="76" t="s">
        <v>2273</v>
      </c>
      <c r="B1876" s="61">
        <v>1868</v>
      </c>
      <c r="C1876" s="232">
        <v>826.75999999996907</v>
      </c>
      <c r="D1876" s="232">
        <v>1143.0999999999528</v>
      </c>
      <c r="E1876" s="232">
        <v>1432.2500000000559</v>
      </c>
      <c r="F1876" s="232">
        <v>1627.9499999999407</v>
      </c>
      <c r="G1876" s="232">
        <v>2228.2999999999111</v>
      </c>
      <c r="H1876" s="75"/>
    </row>
    <row r="1877" spans="1:8" x14ac:dyDescent="0.2">
      <c r="A1877" s="76" t="s">
        <v>2274</v>
      </c>
      <c r="B1877" s="61">
        <v>1869</v>
      </c>
      <c r="C1877" s="232">
        <v>827.15999999996905</v>
      </c>
      <c r="D1877" s="232">
        <v>1143.6499999999528</v>
      </c>
      <c r="E1877" s="232">
        <v>1432.950000000056</v>
      </c>
      <c r="F1877" s="232">
        <v>1628.7499999999407</v>
      </c>
      <c r="G1877" s="232">
        <v>2229.399999999911</v>
      </c>
      <c r="H1877" s="75"/>
    </row>
    <row r="1878" spans="1:8" x14ac:dyDescent="0.2">
      <c r="A1878" s="76" t="s">
        <v>2275</v>
      </c>
      <c r="B1878" s="61">
        <v>1870</v>
      </c>
      <c r="C1878" s="232">
        <v>827.55999999996902</v>
      </c>
      <c r="D1878" s="232">
        <v>1144.1999999999528</v>
      </c>
      <c r="E1878" s="232">
        <v>1433.650000000056</v>
      </c>
      <c r="F1878" s="232">
        <v>1629.5499999999406</v>
      </c>
      <c r="G1878" s="232">
        <v>2230.4999999999109</v>
      </c>
      <c r="H1878" s="75"/>
    </row>
    <row r="1879" spans="1:8" x14ac:dyDescent="0.2">
      <c r="A1879" s="76" t="s">
        <v>2276</v>
      </c>
      <c r="B1879" s="61">
        <v>1871</v>
      </c>
      <c r="C1879" s="232">
        <v>827.959999999969</v>
      </c>
      <c r="D1879" s="232">
        <v>1144.7499999999527</v>
      </c>
      <c r="E1879" s="232">
        <v>1434.3500000000561</v>
      </c>
      <c r="F1879" s="232">
        <v>1630.3499999999406</v>
      </c>
      <c r="G1879" s="232">
        <v>2231.5999999999108</v>
      </c>
      <c r="H1879" s="75"/>
    </row>
    <row r="1880" spans="1:8" x14ac:dyDescent="0.2">
      <c r="A1880" s="76" t="s">
        <v>2277</v>
      </c>
      <c r="B1880" s="61">
        <v>1872</v>
      </c>
      <c r="C1880" s="232">
        <v>828.35999999996898</v>
      </c>
      <c r="D1880" s="232">
        <v>1145.2999999999527</v>
      </c>
      <c r="E1880" s="232">
        <v>1435.0500000000561</v>
      </c>
      <c r="F1880" s="232">
        <v>1631.1499999999405</v>
      </c>
      <c r="G1880" s="232">
        <v>2232.6999999999107</v>
      </c>
      <c r="H1880" s="75"/>
    </row>
    <row r="1881" spans="1:8" x14ac:dyDescent="0.2">
      <c r="A1881" s="76" t="s">
        <v>2278</v>
      </c>
      <c r="B1881" s="61">
        <v>1873</v>
      </c>
      <c r="C1881" s="232">
        <v>828.75999999996895</v>
      </c>
      <c r="D1881" s="232">
        <v>1145.8499999999526</v>
      </c>
      <c r="E1881" s="232">
        <v>1435.7500000000562</v>
      </c>
      <c r="F1881" s="232">
        <v>1631.9499999999405</v>
      </c>
      <c r="G1881" s="232">
        <v>2233.7999999999106</v>
      </c>
      <c r="H1881" s="75"/>
    </row>
    <row r="1882" spans="1:8" x14ac:dyDescent="0.2">
      <c r="A1882" s="76" t="s">
        <v>2279</v>
      </c>
      <c r="B1882" s="61">
        <v>1874</v>
      </c>
      <c r="C1882" s="232">
        <v>829.15999999996893</v>
      </c>
      <c r="D1882" s="232">
        <v>1146.3999999999526</v>
      </c>
      <c r="E1882" s="232">
        <v>1436.4500000000562</v>
      </c>
      <c r="F1882" s="232">
        <v>1632.7499999999404</v>
      </c>
      <c r="G1882" s="232">
        <v>2234.8999999999105</v>
      </c>
      <c r="H1882" s="75"/>
    </row>
    <row r="1883" spans="1:8" x14ac:dyDescent="0.2">
      <c r="A1883" s="76" t="s">
        <v>2280</v>
      </c>
      <c r="B1883" s="61">
        <v>1875</v>
      </c>
      <c r="C1883" s="232">
        <v>829.55999999996891</v>
      </c>
      <c r="D1883" s="232">
        <v>1146.9499999999525</v>
      </c>
      <c r="E1883" s="232">
        <v>1437.1500000000563</v>
      </c>
      <c r="F1883" s="232">
        <v>1633.5499999999404</v>
      </c>
      <c r="G1883" s="232">
        <v>2235.9999999999104</v>
      </c>
      <c r="H1883" s="75"/>
    </row>
    <row r="1884" spans="1:8" x14ac:dyDescent="0.2">
      <c r="A1884" s="76" t="s">
        <v>2281</v>
      </c>
      <c r="B1884" s="61">
        <v>1876</v>
      </c>
      <c r="C1884" s="232">
        <v>829.95999999996889</v>
      </c>
      <c r="D1884" s="232">
        <v>1147.4999999999525</v>
      </c>
      <c r="E1884" s="232">
        <v>1437.8500000000563</v>
      </c>
      <c r="F1884" s="232">
        <v>1634.3499999999403</v>
      </c>
      <c r="G1884" s="232">
        <v>2237.0999999999103</v>
      </c>
      <c r="H1884" s="75"/>
    </row>
    <row r="1885" spans="1:8" x14ac:dyDescent="0.2">
      <c r="A1885" s="76" t="s">
        <v>2282</v>
      </c>
      <c r="B1885" s="61">
        <v>1877</v>
      </c>
      <c r="C1885" s="232">
        <v>830.35999999996886</v>
      </c>
      <c r="D1885" s="232">
        <v>1148.0499999999524</v>
      </c>
      <c r="E1885" s="232">
        <v>1438.5500000000563</v>
      </c>
      <c r="F1885" s="232">
        <v>1635.1499999999403</v>
      </c>
      <c r="G1885" s="232">
        <v>2238.1999999999102</v>
      </c>
      <c r="H1885" s="75"/>
    </row>
    <row r="1886" spans="1:8" x14ac:dyDescent="0.2">
      <c r="A1886" s="76" t="s">
        <v>2283</v>
      </c>
      <c r="B1886" s="61">
        <v>1878</v>
      </c>
      <c r="C1886" s="232">
        <v>830.75999999996884</v>
      </c>
      <c r="D1886" s="232">
        <v>1148.5999999999524</v>
      </c>
      <c r="E1886" s="232">
        <v>1439.2500000000564</v>
      </c>
      <c r="F1886" s="232">
        <v>1635.9499999999402</v>
      </c>
      <c r="G1886" s="232">
        <v>2239.2999999999101</v>
      </c>
      <c r="H1886" s="75"/>
    </row>
    <row r="1887" spans="1:8" x14ac:dyDescent="0.2">
      <c r="A1887" s="76" t="s">
        <v>2284</v>
      </c>
      <c r="B1887" s="61">
        <v>1879</v>
      </c>
      <c r="C1887" s="232">
        <v>831.15999999996882</v>
      </c>
      <c r="D1887" s="232">
        <v>1149.1499999999523</v>
      </c>
      <c r="E1887" s="232">
        <v>1439.9500000000564</v>
      </c>
      <c r="F1887" s="232">
        <v>1636.7499999999402</v>
      </c>
      <c r="G1887" s="232">
        <v>2240.3999999999101</v>
      </c>
      <c r="H1887" s="75"/>
    </row>
    <row r="1888" spans="1:8" x14ac:dyDescent="0.2">
      <c r="A1888" s="76" t="s">
        <v>2285</v>
      </c>
      <c r="B1888" s="61">
        <v>1880</v>
      </c>
      <c r="C1888" s="232">
        <v>831.5599999999688</v>
      </c>
      <c r="D1888" s="232">
        <v>1149.6999999999523</v>
      </c>
      <c r="E1888" s="232">
        <v>1440.6500000000565</v>
      </c>
      <c r="F1888" s="232">
        <v>1637.5499999999402</v>
      </c>
      <c r="G1888" s="232">
        <v>2241.49999999991</v>
      </c>
      <c r="H1888" s="75"/>
    </row>
    <row r="1889" spans="1:8" x14ac:dyDescent="0.2">
      <c r="A1889" s="76" t="s">
        <v>2286</v>
      </c>
      <c r="B1889" s="61">
        <v>1881</v>
      </c>
      <c r="C1889" s="232">
        <v>831.95999999996877</v>
      </c>
      <c r="D1889" s="232">
        <v>1150.2499999999523</v>
      </c>
      <c r="E1889" s="232">
        <v>1441.3500000000565</v>
      </c>
      <c r="F1889" s="232">
        <v>1638.3499999999401</v>
      </c>
      <c r="G1889" s="232">
        <v>2242.5999999999099</v>
      </c>
      <c r="H1889" s="75"/>
    </row>
    <row r="1890" spans="1:8" x14ac:dyDescent="0.2">
      <c r="A1890" s="76" t="s">
        <v>2287</v>
      </c>
      <c r="B1890" s="61">
        <v>1882</v>
      </c>
      <c r="C1890" s="232">
        <v>832.35999999996875</v>
      </c>
      <c r="D1890" s="232">
        <v>1150.7999999999522</v>
      </c>
      <c r="E1890" s="232">
        <v>1442.0500000000566</v>
      </c>
      <c r="F1890" s="232">
        <v>1639.1499999999401</v>
      </c>
      <c r="G1890" s="232">
        <v>2243.6999999999098</v>
      </c>
      <c r="H1890" s="75"/>
    </row>
    <row r="1891" spans="1:8" x14ac:dyDescent="0.2">
      <c r="A1891" s="76" t="s">
        <v>2288</v>
      </c>
      <c r="B1891" s="61">
        <v>1883</v>
      </c>
      <c r="C1891" s="232">
        <v>832.75999999996873</v>
      </c>
      <c r="D1891" s="232">
        <v>1151.3499999999522</v>
      </c>
      <c r="E1891" s="232">
        <v>1442.7500000000566</v>
      </c>
      <c r="F1891" s="232">
        <v>1639.94999999994</v>
      </c>
      <c r="G1891" s="232">
        <v>2244.7999999999097</v>
      </c>
      <c r="H1891" s="75"/>
    </row>
    <row r="1892" spans="1:8" x14ac:dyDescent="0.2">
      <c r="A1892" s="76" t="s">
        <v>2289</v>
      </c>
      <c r="B1892" s="61">
        <v>1884</v>
      </c>
      <c r="C1892" s="232">
        <v>833.1599999999687</v>
      </c>
      <c r="D1892" s="232">
        <v>1151.8999999999521</v>
      </c>
      <c r="E1892" s="232">
        <v>1443.4500000000567</v>
      </c>
      <c r="F1892" s="232">
        <v>1640.74999999994</v>
      </c>
      <c r="G1892" s="232">
        <v>2245.8999999999096</v>
      </c>
      <c r="H1892" s="75"/>
    </row>
    <row r="1893" spans="1:8" x14ac:dyDescent="0.2">
      <c r="A1893" s="76" t="s">
        <v>2290</v>
      </c>
      <c r="B1893" s="61">
        <v>1885</v>
      </c>
      <c r="C1893" s="232">
        <v>833.55999999996868</v>
      </c>
      <c r="D1893" s="232">
        <v>1152.4499999999521</v>
      </c>
      <c r="E1893" s="232">
        <v>1444.1500000000567</v>
      </c>
      <c r="F1893" s="232">
        <v>1641.5499999999399</v>
      </c>
      <c r="G1893" s="232">
        <v>2246.9999999999095</v>
      </c>
      <c r="H1893" s="75"/>
    </row>
    <row r="1894" spans="1:8" x14ac:dyDescent="0.2">
      <c r="A1894" s="76" t="s">
        <v>2291</v>
      </c>
      <c r="B1894" s="61">
        <v>1886</v>
      </c>
      <c r="C1894" s="232">
        <v>833.95999999996866</v>
      </c>
      <c r="D1894" s="232">
        <v>1152.999999999952</v>
      </c>
      <c r="E1894" s="232">
        <v>1444.8500000000568</v>
      </c>
      <c r="F1894" s="232">
        <v>1642.3499999999399</v>
      </c>
      <c r="G1894" s="232">
        <v>2248.0999999999094</v>
      </c>
      <c r="H1894" s="75"/>
    </row>
    <row r="1895" spans="1:8" x14ac:dyDescent="0.2">
      <c r="A1895" s="76" t="s">
        <v>2292</v>
      </c>
      <c r="B1895" s="61">
        <v>1887</v>
      </c>
      <c r="C1895" s="232">
        <v>834.35999999996864</v>
      </c>
      <c r="D1895" s="232">
        <v>1153.549999999952</v>
      </c>
      <c r="E1895" s="232">
        <v>1445.5500000000568</v>
      </c>
      <c r="F1895" s="232">
        <v>1643.1499999999398</v>
      </c>
      <c r="G1895" s="232">
        <v>2249.1999999999093</v>
      </c>
      <c r="H1895" s="75"/>
    </row>
    <row r="1896" spans="1:8" x14ac:dyDescent="0.2">
      <c r="A1896" s="76" t="s">
        <v>2293</v>
      </c>
      <c r="B1896" s="61">
        <v>1888</v>
      </c>
      <c r="C1896" s="232">
        <v>834.75999999996861</v>
      </c>
      <c r="D1896" s="232">
        <v>1154.0999999999519</v>
      </c>
      <c r="E1896" s="232">
        <v>1446.2500000000568</v>
      </c>
      <c r="F1896" s="232">
        <v>1643.9499999999398</v>
      </c>
      <c r="G1896" s="232">
        <v>2250.2999999999092</v>
      </c>
      <c r="H1896" s="75"/>
    </row>
    <row r="1897" spans="1:8" x14ac:dyDescent="0.2">
      <c r="A1897" s="76" t="s">
        <v>2294</v>
      </c>
      <c r="B1897" s="61">
        <v>1889</v>
      </c>
      <c r="C1897" s="232">
        <v>835.15999999996859</v>
      </c>
      <c r="D1897" s="232">
        <v>1154.6499999999519</v>
      </c>
      <c r="E1897" s="232">
        <v>1446.9500000000569</v>
      </c>
      <c r="F1897" s="232">
        <v>1644.7499999999397</v>
      </c>
      <c r="G1897" s="232">
        <v>2251.3999999999091</v>
      </c>
      <c r="H1897" s="75"/>
    </row>
    <row r="1898" spans="1:8" x14ac:dyDescent="0.2">
      <c r="A1898" s="76" t="s">
        <v>2295</v>
      </c>
      <c r="B1898" s="61">
        <v>1890</v>
      </c>
      <c r="C1898" s="232">
        <v>835.55999999996857</v>
      </c>
      <c r="D1898" s="232">
        <v>1155.1999999999518</v>
      </c>
      <c r="E1898" s="232">
        <v>1447.6500000000569</v>
      </c>
      <c r="F1898" s="232">
        <v>1645.5499999999397</v>
      </c>
      <c r="G1898" s="232">
        <v>2252.4999999999091</v>
      </c>
      <c r="H1898" s="75"/>
    </row>
    <row r="1899" spans="1:8" x14ac:dyDescent="0.2">
      <c r="A1899" s="76" t="s">
        <v>2296</v>
      </c>
      <c r="B1899" s="61">
        <v>1891</v>
      </c>
      <c r="C1899" s="232">
        <v>835.95999999996855</v>
      </c>
      <c r="D1899" s="232">
        <v>1155.7499999999518</v>
      </c>
      <c r="E1899" s="232">
        <v>1448.350000000057</v>
      </c>
      <c r="F1899" s="232">
        <v>1646.3499999999397</v>
      </c>
      <c r="G1899" s="232">
        <v>2253.599999999909</v>
      </c>
      <c r="H1899" s="75"/>
    </row>
    <row r="1900" spans="1:8" x14ac:dyDescent="0.2">
      <c r="A1900" s="76" t="s">
        <v>2297</v>
      </c>
      <c r="B1900" s="61">
        <v>1892</v>
      </c>
      <c r="C1900" s="232">
        <v>836.35999999996852</v>
      </c>
      <c r="D1900" s="232">
        <v>1156.2999999999518</v>
      </c>
      <c r="E1900" s="232">
        <v>1449.050000000057</v>
      </c>
      <c r="F1900" s="232">
        <v>1647.1499999999396</v>
      </c>
      <c r="G1900" s="232">
        <v>2254.6999999999089</v>
      </c>
      <c r="H1900" s="75"/>
    </row>
    <row r="1901" spans="1:8" x14ac:dyDescent="0.2">
      <c r="A1901" s="76" t="s">
        <v>2298</v>
      </c>
      <c r="B1901" s="61">
        <v>1893</v>
      </c>
      <c r="C1901" s="232">
        <v>836.7599999999685</v>
      </c>
      <c r="D1901" s="232">
        <v>1156.8499999999517</v>
      </c>
      <c r="E1901" s="232">
        <v>1449.7500000000571</v>
      </c>
      <c r="F1901" s="232">
        <v>1647.9499999999396</v>
      </c>
      <c r="G1901" s="232">
        <v>2255.7999999999088</v>
      </c>
      <c r="H1901" s="75"/>
    </row>
    <row r="1902" spans="1:8" x14ac:dyDescent="0.2">
      <c r="A1902" s="76" t="s">
        <v>2299</v>
      </c>
      <c r="B1902" s="61">
        <v>1894</v>
      </c>
      <c r="C1902" s="232">
        <v>837.15999999996848</v>
      </c>
      <c r="D1902" s="232">
        <v>1157.3999999999517</v>
      </c>
      <c r="E1902" s="232">
        <v>1450.4500000000571</v>
      </c>
      <c r="F1902" s="232">
        <v>1648.7499999999395</v>
      </c>
      <c r="G1902" s="232">
        <v>2256.8999999999087</v>
      </c>
      <c r="H1902" s="75"/>
    </row>
    <row r="1903" spans="1:8" x14ac:dyDescent="0.2">
      <c r="A1903" s="76" t="s">
        <v>2300</v>
      </c>
      <c r="B1903" s="61">
        <v>1895</v>
      </c>
      <c r="C1903" s="232">
        <v>837.55999999996845</v>
      </c>
      <c r="D1903" s="232">
        <v>1157.9499999999516</v>
      </c>
      <c r="E1903" s="232">
        <v>1451.1500000000572</v>
      </c>
      <c r="F1903" s="232">
        <v>1649.5499999999395</v>
      </c>
      <c r="G1903" s="232">
        <v>2257.9999999999086</v>
      </c>
      <c r="H1903" s="75"/>
    </row>
    <row r="1904" spans="1:8" x14ac:dyDescent="0.2">
      <c r="A1904" s="76" t="s">
        <v>2301</v>
      </c>
      <c r="B1904" s="61">
        <v>1896</v>
      </c>
      <c r="C1904" s="232">
        <v>837.95999999996843</v>
      </c>
      <c r="D1904" s="232">
        <v>1158.4999999999516</v>
      </c>
      <c r="E1904" s="232">
        <v>1451.8500000000572</v>
      </c>
      <c r="F1904" s="232">
        <v>1650.3499999999394</v>
      </c>
      <c r="G1904" s="232">
        <v>2259.0999999999085</v>
      </c>
      <c r="H1904" s="75"/>
    </row>
    <row r="1905" spans="1:8" x14ac:dyDescent="0.2">
      <c r="A1905" s="76" t="s">
        <v>2302</v>
      </c>
      <c r="B1905" s="61">
        <v>1897</v>
      </c>
      <c r="C1905" s="232">
        <v>838.35999999996841</v>
      </c>
      <c r="D1905" s="232">
        <v>1159.0499999999515</v>
      </c>
      <c r="E1905" s="232">
        <v>1452.5500000000573</v>
      </c>
      <c r="F1905" s="232">
        <v>1651.1499999999394</v>
      </c>
      <c r="G1905" s="232">
        <v>2260.1999999999084</v>
      </c>
      <c r="H1905" s="75"/>
    </row>
    <row r="1906" spans="1:8" x14ac:dyDescent="0.2">
      <c r="A1906" s="76" t="s">
        <v>2303</v>
      </c>
      <c r="B1906" s="61">
        <v>1898</v>
      </c>
      <c r="C1906" s="232">
        <v>838.75999999996839</v>
      </c>
      <c r="D1906" s="232">
        <v>1159.5999999999515</v>
      </c>
      <c r="E1906" s="232">
        <v>1453.2500000000573</v>
      </c>
      <c r="F1906" s="232">
        <v>1651.9499999999393</v>
      </c>
      <c r="G1906" s="232">
        <v>2261.2999999999083</v>
      </c>
      <c r="H1906" s="75"/>
    </row>
    <row r="1907" spans="1:8" x14ac:dyDescent="0.2">
      <c r="A1907" s="76" t="s">
        <v>2304</v>
      </c>
      <c r="B1907" s="61">
        <v>1899</v>
      </c>
      <c r="C1907" s="232">
        <v>839.15999999996836</v>
      </c>
      <c r="D1907" s="232">
        <v>1160.1499999999514</v>
      </c>
      <c r="E1907" s="232">
        <v>1453.9500000000573</v>
      </c>
      <c r="F1907" s="232">
        <v>1652.7499999999393</v>
      </c>
      <c r="G1907" s="232">
        <v>2262.3999999999082</v>
      </c>
      <c r="H1907" s="75"/>
    </row>
    <row r="1908" spans="1:8" x14ac:dyDescent="0.2">
      <c r="A1908" s="76" t="s">
        <v>2305</v>
      </c>
      <c r="B1908" s="61">
        <v>1900</v>
      </c>
      <c r="C1908" s="232">
        <v>839.55999999996834</v>
      </c>
      <c r="D1908" s="232">
        <v>1160.6999999999514</v>
      </c>
      <c r="E1908" s="232">
        <v>1454.6500000000574</v>
      </c>
      <c r="F1908" s="232">
        <v>1653.5499999999392</v>
      </c>
      <c r="G1908" s="232">
        <v>2263.4999999999081</v>
      </c>
      <c r="H1908" s="75"/>
    </row>
    <row r="1909" spans="1:8" x14ac:dyDescent="0.2">
      <c r="A1909" s="76" t="s">
        <v>2306</v>
      </c>
      <c r="B1909" s="61">
        <v>1901</v>
      </c>
      <c r="C1909" s="232">
        <v>839.95999999996832</v>
      </c>
      <c r="D1909" s="232">
        <v>1161.2499999999513</v>
      </c>
      <c r="E1909" s="232">
        <v>1455.3500000000574</v>
      </c>
      <c r="F1909" s="232">
        <v>1654.3499999999392</v>
      </c>
      <c r="G1909" s="232">
        <v>2264.5999999999081</v>
      </c>
      <c r="H1909" s="75"/>
    </row>
    <row r="1910" spans="1:8" x14ac:dyDescent="0.2">
      <c r="A1910" s="76" t="s">
        <v>2307</v>
      </c>
      <c r="B1910" s="61">
        <v>1902</v>
      </c>
      <c r="C1910" s="232">
        <v>840.3599999999683</v>
      </c>
      <c r="D1910" s="232">
        <v>1161.7999999999513</v>
      </c>
      <c r="E1910" s="232">
        <v>1456.0500000000575</v>
      </c>
      <c r="F1910" s="232">
        <v>1655.1499999999392</v>
      </c>
      <c r="G1910" s="232">
        <v>2265.699999999908</v>
      </c>
      <c r="H1910" s="75"/>
    </row>
    <row r="1911" spans="1:8" x14ac:dyDescent="0.2">
      <c r="A1911" s="76" t="s">
        <v>2308</v>
      </c>
      <c r="B1911" s="61">
        <v>1903</v>
      </c>
      <c r="C1911" s="232">
        <v>840.75999999996827</v>
      </c>
      <c r="D1911" s="232">
        <v>1162.3499999999513</v>
      </c>
      <c r="E1911" s="232">
        <v>1456.7500000000575</v>
      </c>
      <c r="F1911" s="232">
        <v>1655.9499999999391</v>
      </c>
      <c r="G1911" s="232">
        <v>2266.7999999999079</v>
      </c>
      <c r="H1911" s="75"/>
    </row>
    <row r="1912" spans="1:8" x14ac:dyDescent="0.2">
      <c r="A1912" s="76" t="s">
        <v>2309</v>
      </c>
      <c r="B1912" s="61">
        <v>1904</v>
      </c>
      <c r="C1912" s="232">
        <v>841.15999999996825</v>
      </c>
      <c r="D1912" s="232">
        <v>1162.8999999999512</v>
      </c>
      <c r="E1912" s="232">
        <v>1457.4500000000576</v>
      </c>
      <c r="F1912" s="232">
        <v>1656.7499999999391</v>
      </c>
      <c r="G1912" s="232">
        <v>2267.8999999999078</v>
      </c>
      <c r="H1912" s="75"/>
    </row>
    <row r="1913" spans="1:8" x14ac:dyDescent="0.2">
      <c r="A1913" s="76" t="s">
        <v>2310</v>
      </c>
      <c r="B1913" s="61">
        <v>1905</v>
      </c>
      <c r="C1913" s="232">
        <v>841.55999999996823</v>
      </c>
      <c r="D1913" s="232">
        <v>1163.4499999999512</v>
      </c>
      <c r="E1913" s="232">
        <v>1458.1500000000576</v>
      </c>
      <c r="F1913" s="232">
        <v>1657.549999999939</v>
      </c>
      <c r="G1913" s="232">
        <v>2268.9999999999077</v>
      </c>
      <c r="H1913" s="75"/>
    </row>
    <row r="1914" spans="1:8" x14ac:dyDescent="0.2">
      <c r="A1914" s="76" t="s">
        <v>2311</v>
      </c>
      <c r="B1914" s="61">
        <v>1906</v>
      </c>
      <c r="C1914" s="232">
        <v>841.9599999999682</v>
      </c>
      <c r="D1914" s="232">
        <v>1163.9999999999511</v>
      </c>
      <c r="E1914" s="232">
        <v>1458.8500000000577</v>
      </c>
      <c r="F1914" s="232">
        <v>1658.349999999939</v>
      </c>
      <c r="G1914" s="232">
        <v>2270.0999999999076</v>
      </c>
      <c r="H1914" s="75"/>
    </row>
    <row r="1915" spans="1:8" x14ac:dyDescent="0.2">
      <c r="A1915" s="76" t="s">
        <v>2312</v>
      </c>
      <c r="B1915" s="61">
        <v>1907</v>
      </c>
      <c r="C1915" s="232">
        <v>842.35999999996818</v>
      </c>
      <c r="D1915" s="232">
        <v>1164.5499999999511</v>
      </c>
      <c r="E1915" s="232">
        <v>1459.5500000000577</v>
      </c>
      <c r="F1915" s="232">
        <v>1659.1499999999389</v>
      </c>
      <c r="G1915" s="232">
        <v>2271.1999999999075</v>
      </c>
      <c r="H1915" s="75"/>
    </row>
    <row r="1916" spans="1:8" x14ac:dyDescent="0.2">
      <c r="A1916" s="76" t="s">
        <v>2313</v>
      </c>
      <c r="B1916" s="61">
        <v>1908</v>
      </c>
      <c r="C1916" s="232">
        <v>842.75999999996816</v>
      </c>
      <c r="D1916" s="232">
        <v>1165.099999999951</v>
      </c>
      <c r="E1916" s="232">
        <v>1460.2500000000578</v>
      </c>
      <c r="F1916" s="232">
        <v>1659.9499999999389</v>
      </c>
      <c r="G1916" s="232">
        <v>2272.2999999999074</v>
      </c>
      <c r="H1916" s="75"/>
    </row>
    <row r="1917" spans="1:8" x14ac:dyDescent="0.2">
      <c r="A1917" s="76" t="s">
        <v>2314</v>
      </c>
      <c r="B1917" s="61">
        <v>1909</v>
      </c>
      <c r="C1917" s="232">
        <v>843.15999999996814</v>
      </c>
      <c r="D1917" s="232">
        <v>1165.649999999951</v>
      </c>
      <c r="E1917" s="232">
        <v>1460.9500000000578</v>
      </c>
      <c r="F1917" s="232">
        <v>1660.7499999999388</v>
      </c>
      <c r="G1917" s="232">
        <v>2273.3999999999073</v>
      </c>
      <c r="H1917" s="75"/>
    </row>
    <row r="1918" spans="1:8" x14ac:dyDescent="0.2">
      <c r="A1918" s="76" t="s">
        <v>2315</v>
      </c>
      <c r="B1918" s="61">
        <v>1910</v>
      </c>
      <c r="C1918" s="232">
        <v>843.55999999996811</v>
      </c>
      <c r="D1918" s="232">
        <v>1166.1999999999509</v>
      </c>
      <c r="E1918" s="232">
        <v>1461.6500000000578</v>
      </c>
      <c r="F1918" s="232">
        <v>1661.5499999999388</v>
      </c>
      <c r="G1918" s="232">
        <v>2274.4999999999072</v>
      </c>
      <c r="H1918" s="75"/>
    </row>
    <row r="1919" spans="1:8" x14ac:dyDescent="0.2">
      <c r="A1919" s="76" t="s">
        <v>2316</v>
      </c>
      <c r="B1919" s="61">
        <v>1911</v>
      </c>
      <c r="C1919" s="232">
        <v>843.95999999996809</v>
      </c>
      <c r="D1919" s="232">
        <v>1166.7499999999509</v>
      </c>
      <c r="E1919" s="232">
        <v>1462.3500000000579</v>
      </c>
      <c r="F1919" s="232">
        <v>1662.3499999999387</v>
      </c>
      <c r="G1919" s="232">
        <v>2275.5999999999071</v>
      </c>
      <c r="H1919" s="75"/>
    </row>
    <row r="1920" spans="1:8" x14ac:dyDescent="0.2">
      <c r="A1920" s="76" t="s">
        <v>2317</v>
      </c>
      <c r="B1920" s="61">
        <v>1912</v>
      </c>
      <c r="C1920" s="232">
        <v>844.35999999996807</v>
      </c>
      <c r="D1920" s="232">
        <v>1167.2999999999508</v>
      </c>
      <c r="E1920" s="232">
        <v>1463.0500000000579</v>
      </c>
      <c r="F1920" s="232">
        <v>1663.1499999999387</v>
      </c>
      <c r="G1920" s="232">
        <v>2276.699999999907</v>
      </c>
      <c r="H1920" s="75"/>
    </row>
    <row r="1921" spans="1:8" x14ac:dyDescent="0.2">
      <c r="A1921" s="76" t="s">
        <v>2318</v>
      </c>
      <c r="B1921" s="61">
        <v>1913</v>
      </c>
      <c r="C1921" s="232">
        <v>844.75999999996804</v>
      </c>
      <c r="D1921" s="232">
        <v>1167.8499999999508</v>
      </c>
      <c r="E1921" s="232">
        <v>1463.750000000058</v>
      </c>
      <c r="F1921" s="232">
        <v>1663.9499999999387</v>
      </c>
      <c r="G1921" s="232">
        <v>2277.799999999907</v>
      </c>
      <c r="H1921" s="75"/>
    </row>
    <row r="1922" spans="1:8" x14ac:dyDescent="0.2">
      <c r="A1922" s="76" t="s">
        <v>2319</v>
      </c>
      <c r="B1922" s="61">
        <v>1914</v>
      </c>
      <c r="C1922" s="232">
        <v>845.15999999996802</v>
      </c>
      <c r="D1922" s="232">
        <v>1168.3999999999508</v>
      </c>
      <c r="E1922" s="232">
        <v>1464.450000000058</v>
      </c>
      <c r="F1922" s="232">
        <v>1664.7499999999386</v>
      </c>
      <c r="G1922" s="232">
        <v>2278.8999999999069</v>
      </c>
      <c r="H1922" s="75"/>
    </row>
    <row r="1923" spans="1:8" x14ac:dyDescent="0.2">
      <c r="A1923" s="76" t="s">
        <v>2320</v>
      </c>
      <c r="B1923" s="61">
        <v>1915</v>
      </c>
      <c r="C1923" s="232">
        <v>845.559999999968</v>
      </c>
      <c r="D1923" s="232">
        <v>1168.9499999999507</v>
      </c>
      <c r="E1923" s="232">
        <v>1465.1500000000581</v>
      </c>
      <c r="F1923" s="232">
        <v>1665.5499999999386</v>
      </c>
      <c r="G1923" s="232">
        <v>2279.9999999999068</v>
      </c>
      <c r="H1923" s="75"/>
    </row>
    <row r="1924" spans="1:8" x14ac:dyDescent="0.2">
      <c r="A1924" s="76" t="s">
        <v>2321</v>
      </c>
      <c r="B1924" s="61">
        <v>1916</v>
      </c>
      <c r="C1924" s="232">
        <v>845.95999999996798</v>
      </c>
      <c r="D1924" s="232">
        <v>1169.4999999999507</v>
      </c>
      <c r="E1924" s="232">
        <v>1465.8500000000581</v>
      </c>
      <c r="F1924" s="232">
        <v>1666.3499999999385</v>
      </c>
      <c r="G1924" s="232">
        <v>2281.0999999999067</v>
      </c>
      <c r="H1924" s="75"/>
    </row>
    <row r="1925" spans="1:8" x14ac:dyDescent="0.2">
      <c r="A1925" s="76" t="s">
        <v>2322</v>
      </c>
      <c r="B1925" s="61">
        <v>1917</v>
      </c>
      <c r="C1925" s="232">
        <v>846.35999999996795</v>
      </c>
      <c r="D1925" s="232">
        <v>1170.0499999999506</v>
      </c>
      <c r="E1925" s="232">
        <v>1466.5500000000582</v>
      </c>
      <c r="F1925" s="232">
        <v>1667.1499999999385</v>
      </c>
      <c r="G1925" s="232">
        <v>2282.1999999999066</v>
      </c>
      <c r="H1925" s="75"/>
    </row>
    <row r="1926" spans="1:8" x14ac:dyDescent="0.2">
      <c r="A1926" s="76" t="s">
        <v>2323</v>
      </c>
      <c r="B1926" s="61">
        <v>1918</v>
      </c>
      <c r="C1926" s="232">
        <v>846.75999999996793</v>
      </c>
      <c r="D1926" s="232">
        <v>1170.5999999999506</v>
      </c>
      <c r="E1926" s="232">
        <v>1467.2500000000582</v>
      </c>
      <c r="F1926" s="232">
        <v>1667.9499999999384</v>
      </c>
      <c r="G1926" s="232">
        <v>2283.2999999999065</v>
      </c>
      <c r="H1926" s="75"/>
    </row>
    <row r="1927" spans="1:8" x14ac:dyDescent="0.2">
      <c r="A1927" s="76" t="s">
        <v>2324</v>
      </c>
      <c r="B1927" s="61">
        <v>1919</v>
      </c>
      <c r="C1927" s="232">
        <v>847.15999999996791</v>
      </c>
      <c r="D1927" s="232">
        <v>1171.1499999999505</v>
      </c>
      <c r="E1927" s="232">
        <v>1467.9500000000583</v>
      </c>
      <c r="F1927" s="232">
        <v>1668.7499999999384</v>
      </c>
      <c r="G1927" s="232">
        <v>2284.3999999999064</v>
      </c>
      <c r="H1927" s="75"/>
    </row>
    <row r="1928" spans="1:8" x14ac:dyDescent="0.2">
      <c r="A1928" s="76" t="s">
        <v>2325</v>
      </c>
      <c r="B1928" s="61">
        <v>1920</v>
      </c>
      <c r="C1928" s="232">
        <v>847.55999999996789</v>
      </c>
      <c r="D1928" s="232">
        <v>1171.6999999999505</v>
      </c>
      <c r="E1928" s="232">
        <v>1468.6500000000583</v>
      </c>
      <c r="F1928" s="232">
        <v>1669.5499999999383</v>
      </c>
      <c r="G1928" s="232">
        <v>2285.4999999999063</v>
      </c>
      <c r="H1928" s="75"/>
    </row>
    <row r="1929" spans="1:8" x14ac:dyDescent="0.2">
      <c r="A1929" s="76" t="s">
        <v>2326</v>
      </c>
      <c r="B1929" s="61">
        <v>1921</v>
      </c>
      <c r="C1929" s="232">
        <v>847.95999999996786</v>
      </c>
      <c r="D1929" s="232">
        <v>1172.2499999999504</v>
      </c>
      <c r="E1929" s="232">
        <v>1469.3500000000583</v>
      </c>
      <c r="F1929" s="232">
        <v>1670.3499999999383</v>
      </c>
      <c r="G1929" s="232">
        <v>2286.5999999999062</v>
      </c>
      <c r="H1929" s="75"/>
    </row>
    <row r="1930" spans="1:8" x14ac:dyDescent="0.2">
      <c r="A1930" s="76" t="s">
        <v>2327</v>
      </c>
      <c r="B1930" s="61">
        <v>1922</v>
      </c>
      <c r="C1930" s="232">
        <v>848.35999999996784</v>
      </c>
      <c r="D1930" s="232">
        <v>1172.7999999999504</v>
      </c>
      <c r="E1930" s="232">
        <v>1470.0500000000584</v>
      </c>
      <c r="F1930" s="232">
        <v>1671.1499999999382</v>
      </c>
      <c r="G1930" s="232">
        <v>2287.6999999999061</v>
      </c>
      <c r="H1930" s="75"/>
    </row>
    <row r="1931" spans="1:8" x14ac:dyDescent="0.2">
      <c r="A1931" s="76" t="s">
        <v>2328</v>
      </c>
      <c r="B1931" s="61">
        <v>1923</v>
      </c>
      <c r="C1931" s="232">
        <v>848.75999999996782</v>
      </c>
      <c r="D1931" s="232">
        <v>1173.3499999999503</v>
      </c>
      <c r="E1931" s="232">
        <v>1470.7500000000584</v>
      </c>
      <c r="F1931" s="232">
        <v>1671.9499999999382</v>
      </c>
      <c r="G1931" s="232">
        <v>2288.799999999906</v>
      </c>
      <c r="H1931" s="75"/>
    </row>
    <row r="1932" spans="1:8" x14ac:dyDescent="0.2">
      <c r="A1932" s="76" t="s">
        <v>2329</v>
      </c>
      <c r="B1932" s="61">
        <v>1924</v>
      </c>
      <c r="C1932" s="232">
        <v>849.15999999996779</v>
      </c>
      <c r="D1932" s="232">
        <v>1173.8999999999503</v>
      </c>
      <c r="E1932" s="232">
        <v>1471.4500000000585</v>
      </c>
      <c r="F1932" s="232">
        <v>1672.7499999999382</v>
      </c>
      <c r="G1932" s="232">
        <v>2289.899999999906</v>
      </c>
      <c r="H1932" s="75"/>
    </row>
    <row r="1933" spans="1:8" x14ac:dyDescent="0.2">
      <c r="A1933" s="76" t="s">
        <v>2330</v>
      </c>
      <c r="B1933" s="61">
        <v>1925</v>
      </c>
      <c r="C1933" s="232">
        <v>849.55999999996777</v>
      </c>
      <c r="D1933" s="232">
        <v>1174.4499999999503</v>
      </c>
      <c r="E1933" s="232">
        <v>1472.1500000000585</v>
      </c>
      <c r="F1933" s="232">
        <v>1673.5499999999381</v>
      </c>
      <c r="G1933" s="232">
        <v>2290.9999999999059</v>
      </c>
      <c r="H1933" s="75"/>
    </row>
    <row r="1934" spans="1:8" x14ac:dyDescent="0.2">
      <c r="A1934" s="76" t="s">
        <v>2331</v>
      </c>
      <c r="B1934" s="61">
        <v>1926</v>
      </c>
      <c r="C1934" s="232">
        <v>849.95999999996775</v>
      </c>
      <c r="D1934" s="232">
        <v>1174.9999999999502</v>
      </c>
      <c r="E1934" s="232">
        <v>1472.8500000000586</v>
      </c>
      <c r="F1934" s="232">
        <v>1674.3499999999381</v>
      </c>
      <c r="G1934" s="232">
        <v>2292.0999999999058</v>
      </c>
      <c r="H1934" s="75"/>
    </row>
    <row r="1935" spans="1:8" x14ac:dyDescent="0.2">
      <c r="A1935" s="76" t="s">
        <v>2332</v>
      </c>
      <c r="B1935" s="61">
        <v>1927</v>
      </c>
      <c r="C1935" s="232">
        <v>850.35999999996773</v>
      </c>
      <c r="D1935" s="232">
        <v>1175.5499999999502</v>
      </c>
      <c r="E1935" s="232">
        <v>1473.5500000000586</v>
      </c>
      <c r="F1935" s="232">
        <v>1675.149999999938</v>
      </c>
      <c r="G1935" s="232">
        <v>2293.1999999999057</v>
      </c>
      <c r="H1935" s="75"/>
    </row>
    <row r="1936" spans="1:8" x14ac:dyDescent="0.2">
      <c r="A1936" s="76" t="s">
        <v>2333</v>
      </c>
      <c r="B1936" s="61">
        <v>1928</v>
      </c>
      <c r="C1936" s="232">
        <v>850.7599999999677</v>
      </c>
      <c r="D1936" s="232">
        <v>1176.0999999999501</v>
      </c>
      <c r="E1936" s="232">
        <v>1474.2500000000587</v>
      </c>
      <c r="F1936" s="232">
        <v>1675.949999999938</v>
      </c>
      <c r="G1936" s="232">
        <v>2294.2999999999056</v>
      </c>
      <c r="H1936" s="75"/>
    </row>
    <row r="1937" spans="1:8" x14ac:dyDescent="0.2">
      <c r="A1937" s="76" t="s">
        <v>2334</v>
      </c>
      <c r="B1937" s="61">
        <v>1929</v>
      </c>
      <c r="C1937" s="232">
        <v>851.15999999996768</v>
      </c>
      <c r="D1937" s="232">
        <v>1176.6499999999501</v>
      </c>
      <c r="E1937" s="232">
        <v>1474.9500000000587</v>
      </c>
      <c r="F1937" s="232">
        <v>1676.7499999999379</v>
      </c>
      <c r="G1937" s="232">
        <v>2295.3999999999055</v>
      </c>
      <c r="H1937" s="75"/>
    </row>
    <row r="1938" spans="1:8" x14ac:dyDescent="0.2">
      <c r="A1938" s="76" t="s">
        <v>2335</v>
      </c>
      <c r="B1938" s="61">
        <v>1930</v>
      </c>
      <c r="C1938" s="232">
        <v>851.55999999996766</v>
      </c>
      <c r="D1938" s="232">
        <v>1177.19999999995</v>
      </c>
      <c r="E1938" s="232">
        <v>1475.6500000000588</v>
      </c>
      <c r="F1938" s="232">
        <v>1677.5499999999379</v>
      </c>
      <c r="G1938" s="232">
        <v>2296.4999999999054</v>
      </c>
      <c r="H1938" s="75"/>
    </row>
    <row r="1939" spans="1:8" x14ac:dyDescent="0.2">
      <c r="A1939" s="76" t="s">
        <v>2336</v>
      </c>
      <c r="B1939" s="61">
        <v>1931</v>
      </c>
      <c r="C1939" s="232">
        <v>851.95999999996764</v>
      </c>
      <c r="D1939" s="232">
        <v>1177.74999999995</v>
      </c>
      <c r="E1939" s="232">
        <v>1476.3500000000588</v>
      </c>
      <c r="F1939" s="232">
        <v>1678.3499999999378</v>
      </c>
      <c r="G1939" s="232">
        <v>2297.5999999999053</v>
      </c>
      <c r="H1939" s="75"/>
    </row>
    <row r="1940" spans="1:8" x14ac:dyDescent="0.2">
      <c r="A1940" s="76" t="s">
        <v>2337</v>
      </c>
      <c r="B1940" s="61">
        <v>1932</v>
      </c>
      <c r="C1940" s="232">
        <v>852.35999999996761</v>
      </c>
      <c r="D1940" s="232">
        <v>1178.2999999999499</v>
      </c>
      <c r="E1940" s="232">
        <v>1477.0500000000588</v>
      </c>
      <c r="F1940" s="232">
        <v>1679.1499999999378</v>
      </c>
      <c r="G1940" s="232">
        <v>2298.6999999999052</v>
      </c>
      <c r="H1940" s="75"/>
    </row>
    <row r="1941" spans="1:8" x14ac:dyDescent="0.2">
      <c r="A1941" s="76" t="s">
        <v>2338</v>
      </c>
      <c r="B1941" s="61">
        <v>1933</v>
      </c>
      <c r="C1941" s="232">
        <v>852.75999999996759</v>
      </c>
      <c r="D1941" s="232">
        <v>1178.8499999999499</v>
      </c>
      <c r="E1941" s="232">
        <v>1477.7500000000589</v>
      </c>
      <c r="F1941" s="232">
        <v>1679.9499999999377</v>
      </c>
      <c r="G1941" s="232">
        <v>2299.7999999999051</v>
      </c>
      <c r="H1941" s="75"/>
    </row>
    <row r="1942" spans="1:8" x14ac:dyDescent="0.2">
      <c r="A1942" s="76" t="s">
        <v>2339</v>
      </c>
      <c r="B1942" s="61">
        <v>1934</v>
      </c>
      <c r="C1942" s="232">
        <v>853.15999999996757</v>
      </c>
      <c r="D1942" s="232">
        <v>1179.3999999999498</v>
      </c>
      <c r="E1942" s="232">
        <v>1478.4500000000589</v>
      </c>
      <c r="F1942" s="232">
        <v>1680.7499999999377</v>
      </c>
      <c r="G1942" s="232">
        <v>2300.899999999905</v>
      </c>
      <c r="H1942" s="75"/>
    </row>
    <row r="1943" spans="1:8" x14ac:dyDescent="0.2">
      <c r="A1943" s="76" t="s">
        <v>2340</v>
      </c>
      <c r="B1943" s="61">
        <v>1935</v>
      </c>
      <c r="C1943" s="232">
        <v>853.55999999996754</v>
      </c>
      <c r="D1943" s="232">
        <v>1179.9499999999498</v>
      </c>
      <c r="E1943" s="232">
        <v>1479.150000000059</v>
      </c>
      <c r="F1943" s="232">
        <v>1681.5499999999377</v>
      </c>
      <c r="G1943" s="232">
        <v>2301.999999999905</v>
      </c>
      <c r="H1943" s="75"/>
    </row>
    <row r="1944" spans="1:8" x14ac:dyDescent="0.2">
      <c r="A1944" s="76" t="s">
        <v>2341</v>
      </c>
      <c r="B1944" s="61">
        <v>1936</v>
      </c>
      <c r="C1944" s="232">
        <v>853.95999999996752</v>
      </c>
      <c r="D1944" s="232">
        <v>1180.4999999999498</v>
      </c>
      <c r="E1944" s="232">
        <v>1479.850000000059</v>
      </c>
      <c r="F1944" s="232">
        <v>1682.3499999999376</v>
      </c>
      <c r="G1944" s="232">
        <v>2303.0999999999049</v>
      </c>
      <c r="H1944" s="75"/>
    </row>
    <row r="1945" spans="1:8" x14ac:dyDescent="0.2">
      <c r="A1945" s="76" t="s">
        <v>2342</v>
      </c>
      <c r="B1945" s="61">
        <v>1937</v>
      </c>
      <c r="C1945" s="232">
        <v>854.3599999999675</v>
      </c>
      <c r="D1945" s="232">
        <v>1181.0499999999497</v>
      </c>
      <c r="E1945" s="232">
        <v>1480.5500000000591</v>
      </c>
      <c r="F1945" s="232">
        <v>1683.1499999999376</v>
      </c>
      <c r="G1945" s="232">
        <v>2304.1999999999048</v>
      </c>
      <c r="H1945" s="75"/>
    </row>
    <row r="1946" spans="1:8" x14ac:dyDescent="0.2">
      <c r="A1946" s="76" t="s">
        <v>2343</v>
      </c>
      <c r="B1946" s="61">
        <v>1938</v>
      </c>
      <c r="C1946" s="232">
        <v>854.75999999996748</v>
      </c>
      <c r="D1946" s="232">
        <v>1181.5999999999497</v>
      </c>
      <c r="E1946" s="232">
        <v>1481.2500000000591</v>
      </c>
      <c r="F1946" s="232">
        <v>1683.9499999999375</v>
      </c>
      <c r="G1946" s="232">
        <v>2305.2999999999047</v>
      </c>
      <c r="H1946" s="75"/>
    </row>
    <row r="1947" spans="1:8" x14ac:dyDescent="0.2">
      <c r="A1947" s="76" t="s">
        <v>2344</v>
      </c>
      <c r="B1947" s="61">
        <v>1939</v>
      </c>
      <c r="C1947" s="232">
        <v>855.15999999996745</v>
      </c>
      <c r="D1947" s="232">
        <v>1182.1499999999496</v>
      </c>
      <c r="E1947" s="232">
        <v>1481.9500000000592</v>
      </c>
      <c r="F1947" s="232">
        <v>1684.7499999999375</v>
      </c>
      <c r="G1947" s="232">
        <v>2306.3999999999046</v>
      </c>
      <c r="H1947" s="75"/>
    </row>
    <row r="1948" spans="1:8" x14ac:dyDescent="0.2">
      <c r="A1948" s="76" t="s">
        <v>2345</v>
      </c>
      <c r="B1948" s="61">
        <v>1940</v>
      </c>
      <c r="C1948" s="232">
        <v>855.55999999996743</v>
      </c>
      <c r="D1948" s="232">
        <v>1182.6999999999496</v>
      </c>
      <c r="E1948" s="232">
        <v>1482.6500000000592</v>
      </c>
      <c r="F1948" s="232">
        <v>1685.5499999999374</v>
      </c>
      <c r="G1948" s="232">
        <v>2307.4999999999045</v>
      </c>
      <c r="H1948" s="75"/>
    </row>
    <row r="1949" spans="1:8" x14ac:dyDescent="0.2">
      <c r="A1949" s="76" t="s">
        <v>2346</v>
      </c>
      <c r="B1949" s="61">
        <v>1941</v>
      </c>
      <c r="C1949" s="232">
        <v>855.95999999996741</v>
      </c>
      <c r="D1949" s="232">
        <v>1183.2499999999495</v>
      </c>
      <c r="E1949" s="232">
        <v>1483.3500000000593</v>
      </c>
      <c r="F1949" s="232">
        <v>1686.3499999999374</v>
      </c>
      <c r="G1949" s="232">
        <v>2308.5999999999044</v>
      </c>
      <c r="H1949" s="75"/>
    </row>
    <row r="1950" spans="1:8" x14ac:dyDescent="0.2">
      <c r="A1950" s="76" t="s">
        <v>2347</v>
      </c>
      <c r="B1950" s="61">
        <v>1942</v>
      </c>
      <c r="C1950" s="232">
        <v>856.35999999996739</v>
      </c>
      <c r="D1950" s="232">
        <v>1183.7999999999495</v>
      </c>
      <c r="E1950" s="232">
        <v>1484.0500000000593</v>
      </c>
      <c r="F1950" s="232">
        <v>1687.1499999999373</v>
      </c>
      <c r="G1950" s="232">
        <v>2309.6999999999043</v>
      </c>
      <c r="H1950" s="75"/>
    </row>
    <row r="1951" spans="1:8" x14ac:dyDescent="0.2">
      <c r="A1951" s="76" t="s">
        <v>2348</v>
      </c>
      <c r="B1951" s="61">
        <v>1943</v>
      </c>
      <c r="C1951" s="232">
        <v>856.75999999996736</v>
      </c>
      <c r="D1951" s="232">
        <v>1184.3499999999494</v>
      </c>
      <c r="E1951" s="232">
        <v>1484.7500000000593</v>
      </c>
      <c r="F1951" s="232">
        <v>1687.9499999999373</v>
      </c>
      <c r="G1951" s="232">
        <v>2310.7999999999042</v>
      </c>
      <c r="H1951" s="75"/>
    </row>
    <row r="1952" spans="1:8" x14ac:dyDescent="0.2">
      <c r="A1952" s="76" t="s">
        <v>2349</v>
      </c>
      <c r="B1952" s="61">
        <v>1944</v>
      </c>
      <c r="C1952" s="232">
        <v>857.15999999996734</v>
      </c>
      <c r="D1952" s="232">
        <v>1184.8999999999494</v>
      </c>
      <c r="E1952" s="232">
        <v>1485.4500000000594</v>
      </c>
      <c r="F1952" s="232">
        <v>1688.7499999999372</v>
      </c>
      <c r="G1952" s="232">
        <v>2311.8999999999041</v>
      </c>
      <c r="H1952" s="75"/>
    </row>
    <row r="1953" spans="1:8" x14ac:dyDescent="0.2">
      <c r="A1953" s="76" t="s">
        <v>2350</v>
      </c>
      <c r="B1953" s="61">
        <v>1945</v>
      </c>
      <c r="C1953" s="232">
        <v>857.55999999996732</v>
      </c>
      <c r="D1953" s="232">
        <v>1185.4499999999493</v>
      </c>
      <c r="E1953" s="232">
        <v>1486.1500000000594</v>
      </c>
      <c r="F1953" s="232">
        <v>1689.5499999999372</v>
      </c>
      <c r="G1953" s="232">
        <v>2312.999999999904</v>
      </c>
      <c r="H1953" s="75"/>
    </row>
    <row r="1954" spans="1:8" x14ac:dyDescent="0.2">
      <c r="A1954" s="76" t="s">
        <v>2351</v>
      </c>
      <c r="B1954" s="61">
        <v>1946</v>
      </c>
      <c r="C1954" s="232">
        <v>857.95999999996729</v>
      </c>
      <c r="D1954" s="232">
        <v>1185.9999999999493</v>
      </c>
      <c r="E1954" s="232">
        <v>1486.8500000000595</v>
      </c>
      <c r="F1954" s="232">
        <v>1690.3499999999372</v>
      </c>
      <c r="G1954" s="232">
        <v>2314.099999999904</v>
      </c>
      <c r="H1954" s="75"/>
    </row>
    <row r="1955" spans="1:8" x14ac:dyDescent="0.2">
      <c r="A1955" s="76" t="s">
        <v>2352</v>
      </c>
      <c r="B1955" s="61">
        <v>1947</v>
      </c>
      <c r="C1955" s="232">
        <v>858.35999999996727</v>
      </c>
      <c r="D1955" s="232">
        <v>1186.5499999999493</v>
      </c>
      <c r="E1955" s="232">
        <v>1487.5500000000595</v>
      </c>
      <c r="F1955" s="232">
        <v>1691.1499999999371</v>
      </c>
      <c r="G1955" s="232">
        <v>2315.1999999999039</v>
      </c>
      <c r="H1955" s="75"/>
    </row>
    <row r="1956" spans="1:8" x14ac:dyDescent="0.2">
      <c r="A1956" s="76" t="s">
        <v>2353</v>
      </c>
      <c r="B1956" s="61">
        <v>1948</v>
      </c>
      <c r="C1956" s="232">
        <v>858.75999999996725</v>
      </c>
      <c r="D1956" s="232">
        <v>1187.0999999999492</v>
      </c>
      <c r="E1956" s="232">
        <v>1488.2500000000596</v>
      </c>
      <c r="F1956" s="232">
        <v>1691.9499999999371</v>
      </c>
      <c r="G1956" s="232">
        <v>2316.2999999999038</v>
      </c>
      <c r="H1956" s="75"/>
    </row>
    <row r="1957" spans="1:8" x14ac:dyDescent="0.2">
      <c r="A1957" s="76" t="s">
        <v>2354</v>
      </c>
      <c r="B1957" s="61">
        <v>1949</v>
      </c>
      <c r="C1957" s="232">
        <v>859.15999999996723</v>
      </c>
      <c r="D1957" s="232">
        <v>1187.6499999999492</v>
      </c>
      <c r="E1957" s="232">
        <v>1488.9500000000596</v>
      </c>
      <c r="F1957" s="232">
        <v>1692.749999999937</v>
      </c>
      <c r="G1957" s="232">
        <v>2317.3999999999037</v>
      </c>
      <c r="H1957" s="75"/>
    </row>
    <row r="1958" spans="1:8" x14ac:dyDescent="0.2">
      <c r="A1958" s="76" t="s">
        <v>2355</v>
      </c>
      <c r="B1958" s="61">
        <v>1950</v>
      </c>
      <c r="C1958" s="232">
        <v>859.5599999999672</v>
      </c>
      <c r="D1958" s="232">
        <v>1188.1999999999491</v>
      </c>
      <c r="E1958" s="232">
        <v>1489.6500000000597</v>
      </c>
      <c r="F1958" s="232">
        <v>1693.549999999937</v>
      </c>
      <c r="G1958" s="232">
        <v>2318.4999999999036</v>
      </c>
      <c r="H1958" s="75"/>
    </row>
    <row r="1959" spans="1:8" x14ac:dyDescent="0.2">
      <c r="A1959" s="76" t="s">
        <v>2356</v>
      </c>
      <c r="B1959" s="61">
        <v>1951</v>
      </c>
      <c r="C1959" s="232">
        <v>859.95999999996718</v>
      </c>
      <c r="D1959" s="232">
        <v>1188.7499999999491</v>
      </c>
      <c r="E1959" s="232">
        <v>1490.3500000000597</v>
      </c>
      <c r="F1959" s="232">
        <v>1694.3499999999369</v>
      </c>
      <c r="G1959" s="232">
        <v>2319.5999999999035</v>
      </c>
      <c r="H1959" s="75"/>
    </row>
    <row r="1960" spans="1:8" x14ac:dyDescent="0.2">
      <c r="A1960" s="76" t="s">
        <v>2357</v>
      </c>
      <c r="B1960" s="61">
        <v>1952</v>
      </c>
      <c r="C1960" s="232">
        <v>860.35999999996716</v>
      </c>
      <c r="D1960" s="232">
        <v>1189.299999999949</v>
      </c>
      <c r="E1960" s="232">
        <v>1491.0500000000598</v>
      </c>
      <c r="F1960" s="232">
        <v>1695.1499999999369</v>
      </c>
      <c r="G1960" s="232">
        <v>2320.6999999999034</v>
      </c>
      <c r="H1960" s="75"/>
    </row>
    <row r="1961" spans="1:8" x14ac:dyDescent="0.2">
      <c r="A1961" s="76" t="s">
        <v>2358</v>
      </c>
      <c r="B1961" s="61">
        <v>1953</v>
      </c>
      <c r="C1961" s="232">
        <v>860.75999999996714</v>
      </c>
      <c r="D1961" s="232">
        <v>1189.849999999949</v>
      </c>
      <c r="E1961" s="232">
        <v>1491.7500000000598</v>
      </c>
      <c r="F1961" s="232">
        <v>1695.9499999999368</v>
      </c>
      <c r="G1961" s="232">
        <v>2321.7999999999033</v>
      </c>
      <c r="H1961" s="75"/>
    </row>
    <row r="1962" spans="1:8" x14ac:dyDescent="0.2">
      <c r="A1962" s="76" t="s">
        <v>2359</v>
      </c>
      <c r="B1962" s="61">
        <v>1954</v>
      </c>
      <c r="C1962" s="232">
        <v>861.15999999996711</v>
      </c>
      <c r="D1962" s="232">
        <v>1190.3999999999489</v>
      </c>
      <c r="E1962" s="232">
        <v>1492.4500000000598</v>
      </c>
      <c r="F1962" s="232">
        <v>1696.7499999999368</v>
      </c>
      <c r="G1962" s="232">
        <v>2322.8999999999032</v>
      </c>
      <c r="H1962" s="75"/>
    </row>
    <row r="1963" spans="1:8" x14ac:dyDescent="0.2">
      <c r="A1963" s="76" t="s">
        <v>2360</v>
      </c>
      <c r="B1963" s="61">
        <v>1955</v>
      </c>
      <c r="C1963" s="232">
        <v>861.55999999996709</v>
      </c>
      <c r="D1963" s="232">
        <v>1190.9499999999489</v>
      </c>
      <c r="E1963" s="232">
        <v>1493.1500000000599</v>
      </c>
      <c r="F1963" s="232">
        <v>1697.5499999999367</v>
      </c>
      <c r="G1963" s="232">
        <v>2323.9999999999031</v>
      </c>
      <c r="H1963" s="75"/>
    </row>
    <row r="1964" spans="1:8" x14ac:dyDescent="0.2">
      <c r="A1964" s="76" t="s">
        <v>2361</v>
      </c>
      <c r="B1964" s="61">
        <v>1956</v>
      </c>
      <c r="C1964" s="232">
        <v>861.95999999996707</v>
      </c>
      <c r="D1964" s="232">
        <v>1191.4999999999488</v>
      </c>
      <c r="E1964" s="232">
        <v>1493.8500000000599</v>
      </c>
      <c r="F1964" s="232">
        <v>1698.3499999999367</v>
      </c>
      <c r="G1964" s="232">
        <v>2325.099999999903</v>
      </c>
      <c r="H1964" s="75"/>
    </row>
    <row r="1965" spans="1:8" x14ac:dyDescent="0.2">
      <c r="A1965" s="76" t="s">
        <v>2362</v>
      </c>
      <c r="B1965" s="61">
        <v>1957</v>
      </c>
      <c r="C1965" s="232">
        <v>862.35999999996704</v>
      </c>
      <c r="D1965" s="232">
        <v>1192.0499999999488</v>
      </c>
      <c r="E1965" s="232">
        <v>1494.55000000006</v>
      </c>
      <c r="F1965" s="232">
        <v>1699.1499999999367</v>
      </c>
      <c r="G1965" s="232">
        <v>2326.199999999903</v>
      </c>
      <c r="H1965" s="75"/>
    </row>
    <row r="1966" spans="1:8" x14ac:dyDescent="0.2">
      <c r="A1966" s="76" t="s">
        <v>2363</v>
      </c>
      <c r="B1966" s="61">
        <v>1958</v>
      </c>
      <c r="C1966" s="232">
        <v>862.75999999996702</v>
      </c>
      <c r="D1966" s="232">
        <v>1192.5999999999487</v>
      </c>
      <c r="E1966" s="232">
        <v>1495.25000000006</v>
      </c>
      <c r="F1966" s="232">
        <v>1699.9499999999366</v>
      </c>
      <c r="G1966" s="232">
        <v>2327.2999999999029</v>
      </c>
      <c r="H1966" s="75"/>
    </row>
    <row r="1967" spans="1:8" x14ac:dyDescent="0.2">
      <c r="A1967" s="76" t="s">
        <v>2364</v>
      </c>
      <c r="B1967" s="61">
        <v>1959</v>
      </c>
      <c r="C1967" s="232">
        <v>863.159999999967</v>
      </c>
      <c r="D1967" s="232">
        <v>1193.1499999999487</v>
      </c>
      <c r="E1967" s="232">
        <v>1495.9500000000601</v>
      </c>
      <c r="F1967" s="232">
        <v>1700.7499999999366</v>
      </c>
      <c r="G1967" s="232">
        <v>2328.3999999999028</v>
      </c>
      <c r="H1967" s="75"/>
    </row>
    <row r="1968" spans="1:8" x14ac:dyDescent="0.2">
      <c r="A1968" s="76" t="s">
        <v>2365</v>
      </c>
      <c r="B1968" s="61">
        <v>1960</v>
      </c>
      <c r="C1968" s="232">
        <v>863.55999999996698</v>
      </c>
      <c r="D1968" s="232">
        <v>1193.6999999999487</v>
      </c>
      <c r="E1968" s="232">
        <v>1496.6500000000601</v>
      </c>
      <c r="F1968" s="232">
        <v>1701.5499999999365</v>
      </c>
      <c r="G1968" s="232">
        <v>2329.4999999999027</v>
      </c>
      <c r="H1968" s="75"/>
    </row>
    <row r="1969" spans="1:8" x14ac:dyDescent="0.2">
      <c r="A1969" s="76" t="s">
        <v>2366</v>
      </c>
      <c r="B1969" s="61">
        <v>1961</v>
      </c>
      <c r="C1969" s="232">
        <v>863.95999999996695</v>
      </c>
      <c r="D1969" s="232">
        <v>1194.2499999999486</v>
      </c>
      <c r="E1969" s="232">
        <v>1497.3500000000602</v>
      </c>
      <c r="F1969" s="232">
        <v>1702.3499999999365</v>
      </c>
      <c r="G1969" s="232">
        <v>2330.5999999999026</v>
      </c>
      <c r="H1969" s="75"/>
    </row>
    <row r="1970" spans="1:8" x14ac:dyDescent="0.2">
      <c r="A1970" s="76" t="s">
        <v>2367</v>
      </c>
      <c r="B1970" s="61">
        <v>1962</v>
      </c>
      <c r="C1970" s="232">
        <v>864.35999999996693</v>
      </c>
      <c r="D1970" s="232">
        <v>1194.7999999999486</v>
      </c>
      <c r="E1970" s="232">
        <v>1498.0500000000602</v>
      </c>
      <c r="F1970" s="232">
        <v>1703.1499999999364</v>
      </c>
      <c r="G1970" s="232">
        <v>2331.6999999999025</v>
      </c>
      <c r="H1970" s="75"/>
    </row>
    <row r="1971" spans="1:8" x14ac:dyDescent="0.2">
      <c r="A1971" s="76" t="s">
        <v>2368</v>
      </c>
      <c r="B1971" s="61">
        <v>1963</v>
      </c>
      <c r="C1971" s="232">
        <v>864.75999999996691</v>
      </c>
      <c r="D1971" s="232">
        <v>1195.3499999999485</v>
      </c>
      <c r="E1971" s="232">
        <v>1498.7500000000603</v>
      </c>
      <c r="F1971" s="232">
        <v>1703.9499999999364</v>
      </c>
      <c r="G1971" s="232">
        <v>2332.7999999999024</v>
      </c>
      <c r="H1971" s="75"/>
    </row>
    <row r="1972" spans="1:8" x14ac:dyDescent="0.2">
      <c r="A1972" s="76" t="s">
        <v>2369</v>
      </c>
      <c r="B1972" s="61">
        <v>1964</v>
      </c>
      <c r="C1972" s="232">
        <v>865.15999999996689</v>
      </c>
      <c r="D1972" s="232">
        <v>1195.8999999999485</v>
      </c>
      <c r="E1972" s="232">
        <v>1499.4500000000603</v>
      </c>
      <c r="F1972" s="232">
        <v>1704.7499999999363</v>
      </c>
      <c r="G1972" s="232">
        <v>2333.8999999999023</v>
      </c>
      <c r="H1972" s="75"/>
    </row>
    <row r="1973" spans="1:8" x14ac:dyDescent="0.2">
      <c r="A1973" s="76" t="s">
        <v>2370</v>
      </c>
      <c r="B1973" s="61">
        <v>1965</v>
      </c>
      <c r="C1973" s="232">
        <v>865.55999999996686</v>
      </c>
      <c r="D1973" s="232">
        <v>1196.4499999999484</v>
      </c>
      <c r="E1973" s="232">
        <v>1500.1500000000603</v>
      </c>
      <c r="F1973" s="232">
        <v>1705.5499999999363</v>
      </c>
      <c r="G1973" s="232">
        <v>2334.9999999999022</v>
      </c>
      <c r="H1973" s="75"/>
    </row>
    <row r="1974" spans="1:8" x14ac:dyDescent="0.2">
      <c r="A1974" s="76" t="s">
        <v>2371</v>
      </c>
      <c r="B1974" s="61">
        <v>1966</v>
      </c>
      <c r="C1974" s="232">
        <v>865.95999999996684</v>
      </c>
      <c r="D1974" s="232">
        <v>1196.9999999999484</v>
      </c>
      <c r="E1974" s="232">
        <v>1500.8500000000604</v>
      </c>
      <c r="F1974" s="232">
        <v>1706.3499999999362</v>
      </c>
      <c r="G1974" s="232">
        <v>2336.0999999999021</v>
      </c>
      <c r="H1974" s="75"/>
    </row>
    <row r="1975" spans="1:8" x14ac:dyDescent="0.2">
      <c r="A1975" s="76" t="s">
        <v>2372</v>
      </c>
      <c r="B1975" s="61">
        <v>1967</v>
      </c>
      <c r="C1975" s="232">
        <v>866.35999999996682</v>
      </c>
      <c r="D1975" s="232">
        <v>1197.5499999999483</v>
      </c>
      <c r="E1975" s="232">
        <v>1501.5500000000604</v>
      </c>
      <c r="F1975" s="232">
        <v>1707.1499999999362</v>
      </c>
      <c r="G1975" s="232">
        <v>2337.199999999902</v>
      </c>
      <c r="H1975" s="75"/>
    </row>
    <row r="1976" spans="1:8" x14ac:dyDescent="0.2">
      <c r="A1976" s="76" t="s">
        <v>2373</v>
      </c>
      <c r="B1976" s="61">
        <v>1968</v>
      </c>
      <c r="C1976" s="232">
        <v>866.75999999996679</v>
      </c>
      <c r="D1976" s="232">
        <v>1198.0999999999483</v>
      </c>
      <c r="E1976" s="232">
        <v>1502.2500000000605</v>
      </c>
      <c r="F1976" s="232">
        <v>1707.9499999999362</v>
      </c>
      <c r="G1976" s="232">
        <v>2338.299999999902</v>
      </c>
      <c r="H1976" s="75"/>
    </row>
    <row r="1977" spans="1:8" x14ac:dyDescent="0.2">
      <c r="A1977" s="76" t="s">
        <v>2374</v>
      </c>
      <c r="B1977" s="61">
        <v>1969</v>
      </c>
      <c r="C1977" s="232">
        <v>867.15999999996677</v>
      </c>
      <c r="D1977" s="232">
        <v>1198.6499999999482</v>
      </c>
      <c r="E1977" s="232">
        <v>1502.9500000000605</v>
      </c>
      <c r="F1977" s="232">
        <v>1708.7499999999361</v>
      </c>
      <c r="G1977" s="232">
        <v>2339.3999999999019</v>
      </c>
      <c r="H1977" s="75"/>
    </row>
    <row r="1978" spans="1:8" x14ac:dyDescent="0.2">
      <c r="A1978" s="76" t="s">
        <v>2375</v>
      </c>
      <c r="B1978" s="61">
        <v>1970</v>
      </c>
      <c r="C1978" s="232">
        <v>867.55999999996675</v>
      </c>
      <c r="D1978" s="232">
        <v>1199.1999999999482</v>
      </c>
      <c r="E1978" s="232">
        <v>1503.6500000000606</v>
      </c>
      <c r="F1978" s="232">
        <v>1709.5499999999361</v>
      </c>
      <c r="G1978" s="232">
        <v>2340.4999999999018</v>
      </c>
      <c r="H1978" s="75"/>
    </row>
    <row r="1979" spans="1:8" x14ac:dyDescent="0.2">
      <c r="A1979" s="76" t="s">
        <v>2376</v>
      </c>
      <c r="B1979" s="61">
        <v>1971</v>
      </c>
      <c r="C1979" s="232">
        <v>867.95999999996673</v>
      </c>
      <c r="D1979" s="232">
        <v>1199.7499999999482</v>
      </c>
      <c r="E1979" s="232">
        <v>1504.3500000000606</v>
      </c>
      <c r="F1979" s="232">
        <v>1710.349999999936</v>
      </c>
      <c r="G1979" s="232">
        <v>2341.5999999999017</v>
      </c>
      <c r="H1979" s="75"/>
    </row>
    <row r="1980" spans="1:8" x14ac:dyDescent="0.2">
      <c r="A1980" s="76" t="s">
        <v>2377</v>
      </c>
      <c r="B1980" s="61">
        <v>1972</v>
      </c>
      <c r="C1980" s="232">
        <v>868.3599999999667</v>
      </c>
      <c r="D1980" s="232">
        <v>1200.2999999999481</v>
      </c>
      <c r="E1980" s="232">
        <v>1505.0500000000607</v>
      </c>
      <c r="F1980" s="232">
        <v>1711.149999999936</v>
      </c>
      <c r="G1980" s="232">
        <v>2342.6999999999016</v>
      </c>
      <c r="H1980" s="75"/>
    </row>
    <row r="1981" spans="1:8" x14ac:dyDescent="0.2">
      <c r="A1981" s="76" t="s">
        <v>2378</v>
      </c>
      <c r="B1981" s="61">
        <v>1973</v>
      </c>
      <c r="C1981" s="232">
        <v>868.75999999996668</v>
      </c>
      <c r="D1981" s="232">
        <v>1200.8499999999481</v>
      </c>
      <c r="E1981" s="232">
        <v>1505.7500000000607</v>
      </c>
      <c r="F1981" s="232">
        <v>1711.9499999999359</v>
      </c>
      <c r="G1981" s="232">
        <v>2343.7999999999015</v>
      </c>
      <c r="H1981" s="75"/>
    </row>
    <row r="1982" spans="1:8" x14ac:dyDescent="0.2">
      <c r="A1982" s="76" t="s">
        <v>2379</v>
      </c>
      <c r="B1982" s="61">
        <v>1974</v>
      </c>
      <c r="C1982" s="232">
        <v>869.15999999996666</v>
      </c>
      <c r="D1982" s="232">
        <v>1201.399999999948</v>
      </c>
      <c r="E1982" s="232">
        <v>1506.4500000000608</v>
      </c>
      <c r="F1982" s="232">
        <v>1712.7499999999359</v>
      </c>
      <c r="G1982" s="232">
        <v>2344.8999999999014</v>
      </c>
      <c r="H1982" s="75"/>
    </row>
    <row r="1983" spans="1:8" x14ac:dyDescent="0.2">
      <c r="A1983" s="76" t="s">
        <v>2380</v>
      </c>
      <c r="B1983" s="61">
        <v>1975</v>
      </c>
      <c r="C1983" s="232">
        <v>869.55999999996664</v>
      </c>
      <c r="D1983" s="232">
        <v>1201.949999999948</v>
      </c>
      <c r="E1983" s="232">
        <v>1507.1500000000608</v>
      </c>
      <c r="F1983" s="232">
        <v>1713.5499999999358</v>
      </c>
      <c r="G1983" s="232">
        <v>2345.9999999999013</v>
      </c>
      <c r="H1983" s="75"/>
    </row>
    <row r="1984" spans="1:8" x14ac:dyDescent="0.2">
      <c r="A1984" s="76" t="s">
        <v>2381</v>
      </c>
      <c r="B1984" s="61">
        <v>1976</v>
      </c>
      <c r="C1984" s="232">
        <v>869.95999999996661</v>
      </c>
      <c r="D1984" s="232">
        <v>1202.4999999999479</v>
      </c>
      <c r="E1984" s="232">
        <v>1507.8500000000608</v>
      </c>
      <c r="F1984" s="232">
        <v>1714.3499999999358</v>
      </c>
      <c r="G1984" s="232">
        <v>2347.0999999999012</v>
      </c>
      <c r="H1984" s="75"/>
    </row>
    <row r="1985" spans="1:8" x14ac:dyDescent="0.2">
      <c r="A1985" s="76" t="s">
        <v>2382</v>
      </c>
      <c r="B1985" s="61">
        <v>1977</v>
      </c>
      <c r="C1985" s="232">
        <v>870.35999999996659</v>
      </c>
      <c r="D1985" s="232">
        <v>1203.0499999999479</v>
      </c>
      <c r="E1985" s="232">
        <v>1508.5500000000609</v>
      </c>
      <c r="F1985" s="232">
        <v>1715.1499999999357</v>
      </c>
      <c r="G1985" s="232">
        <v>2348.1999999999011</v>
      </c>
      <c r="H1985" s="75"/>
    </row>
    <row r="1986" spans="1:8" x14ac:dyDescent="0.2">
      <c r="A1986" s="76" t="s">
        <v>2383</v>
      </c>
      <c r="B1986" s="61">
        <v>1978</v>
      </c>
      <c r="C1986" s="232">
        <v>870.75999999996657</v>
      </c>
      <c r="D1986" s="232">
        <v>1203.5999999999478</v>
      </c>
      <c r="E1986" s="232">
        <v>1509.2500000000609</v>
      </c>
      <c r="F1986" s="232">
        <v>1715.9499999999357</v>
      </c>
      <c r="G1986" s="232">
        <v>2349.299999999901</v>
      </c>
      <c r="H1986" s="75"/>
    </row>
    <row r="1987" spans="1:8" x14ac:dyDescent="0.2">
      <c r="A1987" s="76" t="s">
        <v>2384</v>
      </c>
      <c r="B1987" s="61">
        <v>1979</v>
      </c>
      <c r="C1987" s="232">
        <v>871.15999999996654</v>
      </c>
      <c r="D1987" s="232">
        <v>1204.1499999999478</v>
      </c>
      <c r="E1987" s="232">
        <v>1509.950000000061</v>
      </c>
      <c r="F1987" s="232">
        <v>1716.7499999999357</v>
      </c>
      <c r="G1987" s="232">
        <v>2350.399999999901</v>
      </c>
      <c r="H1987" s="75"/>
    </row>
    <row r="1988" spans="1:8" x14ac:dyDescent="0.2">
      <c r="A1988" s="76" t="s">
        <v>2385</v>
      </c>
      <c r="B1988" s="61">
        <v>1980</v>
      </c>
      <c r="C1988" s="232">
        <v>871.55999999996652</v>
      </c>
      <c r="D1988" s="232">
        <v>1204.6999999999477</v>
      </c>
      <c r="E1988" s="232">
        <v>1510.650000000061</v>
      </c>
      <c r="F1988" s="232">
        <v>1717.5499999999356</v>
      </c>
      <c r="G1988" s="232">
        <v>2351.4999999999009</v>
      </c>
      <c r="H1988" s="75"/>
    </row>
    <row r="1989" spans="1:8" x14ac:dyDescent="0.2">
      <c r="A1989" s="76" t="s">
        <v>2386</v>
      </c>
      <c r="B1989" s="61">
        <v>1981</v>
      </c>
      <c r="C1989" s="232">
        <v>871.9599999999665</v>
      </c>
      <c r="D1989" s="232">
        <v>1205.2499999999477</v>
      </c>
      <c r="E1989" s="232">
        <v>1511.3500000000611</v>
      </c>
      <c r="F1989" s="232">
        <v>1718.3499999999356</v>
      </c>
      <c r="G1989" s="232">
        <v>2352.5999999999008</v>
      </c>
      <c r="H1989" s="75"/>
    </row>
    <row r="1990" spans="1:8" x14ac:dyDescent="0.2">
      <c r="A1990" s="76" t="s">
        <v>2387</v>
      </c>
      <c r="B1990" s="61">
        <v>1982</v>
      </c>
      <c r="C1990" s="232">
        <v>872.35999999996648</v>
      </c>
      <c r="D1990" s="232">
        <v>1205.7999999999477</v>
      </c>
      <c r="E1990" s="232">
        <v>1512.0500000000611</v>
      </c>
      <c r="F1990" s="232">
        <v>1719.1499999999355</v>
      </c>
      <c r="G1990" s="232">
        <v>2353.6999999999007</v>
      </c>
      <c r="H1990" s="75"/>
    </row>
    <row r="1991" spans="1:8" x14ac:dyDescent="0.2">
      <c r="A1991" s="76" t="s">
        <v>2388</v>
      </c>
      <c r="B1991" s="61">
        <v>1983</v>
      </c>
      <c r="C1991" s="232">
        <v>872.75999999996645</v>
      </c>
      <c r="D1991" s="232">
        <v>1206.3499999999476</v>
      </c>
      <c r="E1991" s="232">
        <v>1512.7500000000612</v>
      </c>
      <c r="F1991" s="232">
        <v>1719.9499999999355</v>
      </c>
      <c r="G1991" s="232">
        <v>2354.7999999999006</v>
      </c>
      <c r="H1991" s="75"/>
    </row>
    <row r="1992" spans="1:8" x14ac:dyDescent="0.2">
      <c r="A1992" s="76" t="s">
        <v>2389</v>
      </c>
      <c r="B1992" s="61">
        <v>1984</v>
      </c>
      <c r="C1992" s="232">
        <v>873.15999999996643</v>
      </c>
      <c r="D1992" s="232">
        <v>1206.8999999999476</v>
      </c>
      <c r="E1992" s="232">
        <v>1513.4500000000612</v>
      </c>
      <c r="F1992" s="232">
        <v>1720.7499999999354</v>
      </c>
      <c r="G1992" s="232">
        <v>2355.8999999999005</v>
      </c>
      <c r="H1992" s="75"/>
    </row>
    <row r="1993" spans="1:8" x14ac:dyDescent="0.2">
      <c r="A1993" s="76" t="s">
        <v>2390</v>
      </c>
      <c r="B1993" s="61">
        <v>1985</v>
      </c>
      <c r="C1993" s="232">
        <v>873.55999999996641</v>
      </c>
      <c r="D1993" s="232">
        <v>1207.4499999999475</v>
      </c>
      <c r="E1993" s="232">
        <v>1514.1500000000613</v>
      </c>
      <c r="F1993" s="232">
        <v>1721.5499999999354</v>
      </c>
      <c r="G1993" s="232">
        <v>2356.9999999999004</v>
      </c>
      <c r="H1993" s="75"/>
    </row>
    <row r="1994" spans="1:8" x14ac:dyDescent="0.2">
      <c r="A1994" s="76" t="s">
        <v>2391</v>
      </c>
      <c r="B1994" s="61">
        <v>1986</v>
      </c>
      <c r="C1994" s="232">
        <v>873.95999999996639</v>
      </c>
      <c r="D1994" s="232">
        <v>1207.9999999999475</v>
      </c>
      <c r="E1994" s="232">
        <v>1514.8500000000613</v>
      </c>
      <c r="F1994" s="232">
        <v>1722.3499999999353</v>
      </c>
      <c r="G1994" s="232">
        <v>2358.0999999999003</v>
      </c>
      <c r="H1994" s="75"/>
    </row>
    <row r="1995" spans="1:8" x14ac:dyDescent="0.2">
      <c r="A1995" s="76" t="s">
        <v>2392</v>
      </c>
      <c r="B1995" s="61">
        <v>1987</v>
      </c>
      <c r="C1995" s="232">
        <v>874.35999999996636</v>
      </c>
      <c r="D1995" s="232">
        <v>1208.5499999999474</v>
      </c>
      <c r="E1995" s="232">
        <v>1515.5500000000613</v>
      </c>
      <c r="F1995" s="232">
        <v>1723.1499999999353</v>
      </c>
      <c r="G1995" s="232">
        <v>2359.1999999999002</v>
      </c>
      <c r="H1995" s="75"/>
    </row>
    <row r="1996" spans="1:8" x14ac:dyDescent="0.2">
      <c r="A1996" s="76" t="s">
        <v>2393</v>
      </c>
      <c r="B1996" s="61">
        <v>1988</v>
      </c>
      <c r="C1996" s="232">
        <v>874.75999999996634</v>
      </c>
      <c r="D1996" s="232">
        <v>1209.0999999999474</v>
      </c>
      <c r="E1996" s="232">
        <v>1516.2500000000614</v>
      </c>
      <c r="F1996" s="232">
        <v>1723.9499999999352</v>
      </c>
      <c r="G1996" s="232">
        <v>2360.2999999999001</v>
      </c>
      <c r="H1996" s="75"/>
    </row>
    <row r="1997" spans="1:8" x14ac:dyDescent="0.2">
      <c r="A1997" s="76" t="s">
        <v>2394</v>
      </c>
      <c r="B1997" s="61">
        <v>1989</v>
      </c>
      <c r="C1997" s="232">
        <v>875.15999999996632</v>
      </c>
      <c r="D1997" s="232">
        <v>1209.6499999999473</v>
      </c>
      <c r="E1997" s="232">
        <v>1516.9500000000614</v>
      </c>
      <c r="F1997" s="232">
        <v>1724.7499999999352</v>
      </c>
      <c r="G1997" s="232">
        <v>2361.3999999999</v>
      </c>
      <c r="H1997" s="75"/>
    </row>
    <row r="1998" spans="1:8" x14ac:dyDescent="0.2">
      <c r="A1998" s="76" t="s">
        <v>2395</v>
      </c>
      <c r="B1998" s="61">
        <v>1990</v>
      </c>
      <c r="C1998" s="232">
        <v>875.55999999996629</v>
      </c>
      <c r="D1998" s="232">
        <v>1210.1999999999473</v>
      </c>
      <c r="E1998" s="232">
        <v>1517.6500000000615</v>
      </c>
      <c r="F1998" s="232">
        <v>1725.5499999999352</v>
      </c>
      <c r="G1998" s="232">
        <v>2362.4999999999</v>
      </c>
      <c r="H1998" s="75"/>
    </row>
    <row r="1999" spans="1:8" x14ac:dyDescent="0.2">
      <c r="A1999" s="76" t="s">
        <v>2396</v>
      </c>
      <c r="B1999" s="61">
        <v>1991</v>
      </c>
      <c r="C1999" s="232">
        <v>875.95999999996627</v>
      </c>
      <c r="D1999" s="232">
        <v>1210.7499999999472</v>
      </c>
      <c r="E1999" s="232">
        <v>1518.3500000000615</v>
      </c>
      <c r="F1999" s="232">
        <v>1726.3499999999351</v>
      </c>
      <c r="G1999" s="232">
        <v>2363.5999999998999</v>
      </c>
      <c r="H1999" s="75"/>
    </row>
    <row r="2000" spans="1:8" x14ac:dyDescent="0.2">
      <c r="A2000" s="76" t="s">
        <v>2397</v>
      </c>
      <c r="B2000" s="61">
        <v>1992</v>
      </c>
      <c r="C2000" s="232">
        <v>876.35999999996625</v>
      </c>
      <c r="D2000" s="232">
        <v>1211.2999999999472</v>
      </c>
      <c r="E2000" s="232">
        <v>1519.0500000000616</v>
      </c>
      <c r="F2000" s="232">
        <v>1727.1499999999351</v>
      </c>
      <c r="G2000" s="232">
        <v>2364.6999999998998</v>
      </c>
      <c r="H2000" s="75"/>
    </row>
    <row r="2001" spans="1:8" x14ac:dyDescent="0.2">
      <c r="A2001" s="76" t="s">
        <v>2398</v>
      </c>
      <c r="B2001" s="61">
        <v>1993</v>
      </c>
      <c r="C2001" s="232">
        <v>876.75999999996623</v>
      </c>
      <c r="D2001" s="232">
        <v>1211.8499999999472</v>
      </c>
      <c r="E2001" s="232">
        <v>1519.7500000000616</v>
      </c>
      <c r="F2001" s="232">
        <v>1727.949999999935</v>
      </c>
      <c r="G2001" s="232">
        <v>2365.7999999998997</v>
      </c>
      <c r="H2001" s="75"/>
    </row>
    <row r="2002" spans="1:8" x14ac:dyDescent="0.2">
      <c r="A2002" s="76" t="s">
        <v>2399</v>
      </c>
      <c r="B2002" s="61">
        <v>1994</v>
      </c>
      <c r="C2002" s="232">
        <v>877.1599999999662</v>
      </c>
      <c r="D2002" s="232">
        <v>1212.3999999999471</v>
      </c>
      <c r="E2002" s="232">
        <v>1520.4500000000617</v>
      </c>
      <c r="F2002" s="232">
        <v>1728.749999999935</v>
      </c>
      <c r="G2002" s="232">
        <v>2366.8999999998996</v>
      </c>
      <c r="H2002" s="75"/>
    </row>
    <row r="2003" spans="1:8" x14ac:dyDescent="0.2">
      <c r="A2003" s="76" t="s">
        <v>2400</v>
      </c>
      <c r="B2003" s="61">
        <v>1995</v>
      </c>
      <c r="C2003" s="232">
        <v>877.55999999996618</v>
      </c>
      <c r="D2003" s="232">
        <v>1212.9499999999471</v>
      </c>
      <c r="E2003" s="232">
        <v>1521.1500000000617</v>
      </c>
      <c r="F2003" s="232">
        <v>1729.5499999999349</v>
      </c>
      <c r="G2003" s="232">
        <v>2367.9999999998995</v>
      </c>
      <c r="H2003" s="75"/>
    </row>
    <row r="2004" spans="1:8" x14ac:dyDescent="0.2">
      <c r="A2004" s="76" t="s">
        <v>2401</v>
      </c>
      <c r="B2004" s="61">
        <v>1996</v>
      </c>
      <c r="C2004" s="232">
        <v>877.95999999996616</v>
      </c>
      <c r="D2004" s="232">
        <v>1213.499999999947</v>
      </c>
      <c r="E2004" s="232">
        <v>1521.8500000000618</v>
      </c>
      <c r="F2004" s="232">
        <v>1730.3499999999349</v>
      </c>
      <c r="G2004" s="232">
        <v>2369.0999999998994</v>
      </c>
      <c r="H2004" s="75"/>
    </row>
    <row r="2005" spans="1:8" x14ac:dyDescent="0.2">
      <c r="A2005" s="76" t="s">
        <v>2402</v>
      </c>
      <c r="B2005" s="61">
        <v>1997</v>
      </c>
      <c r="C2005" s="232">
        <v>878.35999999996613</v>
      </c>
      <c r="D2005" s="232">
        <v>1214.049999999947</v>
      </c>
      <c r="E2005" s="232">
        <v>1522.5500000000618</v>
      </c>
      <c r="F2005" s="232">
        <v>1731.1499999999348</v>
      </c>
      <c r="G2005" s="232">
        <v>2370.1999999998993</v>
      </c>
      <c r="H2005" s="75"/>
    </row>
    <row r="2006" spans="1:8" x14ac:dyDescent="0.2">
      <c r="A2006" s="76" t="s">
        <v>2403</v>
      </c>
      <c r="B2006" s="61">
        <v>1998</v>
      </c>
      <c r="C2006" s="232">
        <v>878.75999999996611</v>
      </c>
      <c r="D2006" s="232">
        <v>1214.5999999999469</v>
      </c>
      <c r="E2006" s="232">
        <v>1523.2500000000618</v>
      </c>
      <c r="F2006" s="232">
        <v>1731.9499999999348</v>
      </c>
      <c r="G2006" s="232">
        <v>2371.2999999998992</v>
      </c>
      <c r="H2006" s="75"/>
    </row>
    <row r="2007" spans="1:8" x14ac:dyDescent="0.2">
      <c r="A2007" s="76" t="s">
        <v>2404</v>
      </c>
      <c r="B2007" s="61">
        <v>1999</v>
      </c>
      <c r="C2007" s="232">
        <v>879.15999999996609</v>
      </c>
      <c r="D2007" s="232">
        <v>1215.1499999999469</v>
      </c>
      <c r="E2007" s="232">
        <v>1523.9500000000619</v>
      </c>
      <c r="F2007" s="232">
        <v>1732.7499999999347</v>
      </c>
      <c r="G2007" s="232">
        <v>2372.3999999998991</v>
      </c>
      <c r="H2007" s="75"/>
    </row>
    <row r="2008" spans="1:8" x14ac:dyDescent="0.2">
      <c r="A2008" s="76" t="s">
        <v>2405</v>
      </c>
      <c r="B2008" s="61">
        <v>2000</v>
      </c>
      <c r="C2008" s="232">
        <v>879.55999999996607</v>
      </c>
      <c r="D2008" s="232">
        <v>1215.6999999999468</v>
      </c>
      <c r="E2008" s="232">
        <v>1524.6500000000619</v>
      </c>
      <c r="F2008" s="232">
        <v>1733.5499999999347</v>
      </c>
      <c r="G2008" s="232">
        <v>2373.499999999899</v>
      </c>
      <c r="H2008" s="75"/>
    </row>
    <row r="2009" spans="1:8" x14ac:dyDescent="0.2">
      <c r="A2009" s="76" t="s">
        <v>2406</v>
      </c>
      <c r="B2009" s="61">
        <v>2001</v>
      </c>
      <c r="C2009" s="232">
        <v>879.95999999996604</v>
      </c>
      <c r="D2009" s="232">
        <v>1216.2499999999468</v>
      </c>
      <c r="E2009" s="232">
        <v>1525.350000000062</v>
      </c>
      <c r="F2009" s="232">
        <v>1734.3499999999347</v>
      </c>
      <c r="G2009" s="232">
        <v>2374.599999999899</v>
      </c>
      <c r="H2009" s="75"/>
    </row>
    <row r="2010" spans="1:8" x14ac:dyDescent="0.2">
      <c r="A2010" s="76" t="s">
        <v>2407</v>
      </c>
      <c r="B2010" s="61">
        <v>2002</v>
      </c>
      <c r="C2010" s="232">
        <v>880.35999999996602</v>
      </c>
      <c r="D2010" s="232">
        <v>1216.7999999999467</v>
      </c>
      <c r="E2010" s="232">
        <v>1526.050000000062</v>
      </c>
      <c r="F2010" s="232">
        <v>1735.1499999999346</v>
      </c>
      <c r="G2010" s="232">
        <v>2375.6999999998989</v>
      </c>
      <c r="H2010" s="75"/>
    </row>
    <row r="2011" spans="1:8" x14ac:dyDescent="0.2">
      <c r="A2011" s="76" t="s">
        <v>2408</v>
      </c>
      <c r="B2011" s="61">
        <v>2003</v>
      </c>
      <c r="C2011" s="232">
        <v>880.759999999966</v>
      </c>
      <c r="D2011" s="232">
        <v>1217.3499999999467</v>
      </c>
      <c r="E2011" s="232">
        <v>1526.7500000000621</v>
      </c>
      <c r="F2011" s="232">
        <v>1735.9499999999346</v>
      </c>
      <c r="G2011" s="232">
        <v>2376.7999999998988</v>
      </c>
      <c r="H2011" s="75"/>
    </row>
    <row r="2012" spans="1:8" x14ac:dyDescent="0.2">
      <c r="A2012" s="76" t="s">
        <v>2409</v>
      </c>
      <c r="B2012" s="61">
        <v>2004</v>
      </c>
      <c r="C2012" s="232">
        <v>881.15999999996598</v>
      </c>
      <c r="D2012" s="232">
        <v>1217.8999999999467</v>
      </c>
      <c r="E2012" s="232">
        <v>1527.4500000000621</v>
      </c>
      <c r="F2012" s="232">
        <v>1736.7499999999345</v>
      </c>
      <c r="G2012" s="232">
        <v>2377.8999999998987</v>
      </c>
      <c r="H2012" s="75"/>
    </row>
    <row r="2013" spans="1:8" x14ac:dyDescent="0.2">
      <c r="A2013" s="76" t="s">
        <v>2410</v>
      </c>
      <c r="B2013" s="61">
        <v>2005</v>
      </c>
      <c r="C2013" s="232">
        <v>881.55999999996595</v>
      </c>
      <c r="D2013" s="232">
        <v>1218.4499999999466</v>
      </c>
      <c r="E2013" s="232">
        <v>1528.1500000000622</v>
      </c>
      <c r="F2013" s="232">
        <v>1737.5499999999345</v>
      </c>
      <c r="G2013" s="232">
        <v>2378.9999999998986</v>
      </c>
      <c r="H2013" s="75"/>
    </row>
    <row r="2014" spans="1:8" x14ac:dyDescent="0.2">
      <c r="A2014" s="76" t="s">
        <v>2411</v>
      </c>
      <c r="B2014" s="61">
        <v>2006</v>
      </c>
      <c r="C2014" s="232">
        <v>881.95999999996593</v>
      </c>
      <c r="D2014" s="232">
        <v>1218.9999999999466</v>
      </c>
      <c r="E2014" s="232">
        <v>1528.8500000000622</v>
      </c>
      <c r="F2014" s="232">
        <v>1738.3499999999344</v>
      </c>
      <c r="G2014" s="232">
        <v>2380.0999999998985</v>
      </c>
      <c r="H2014" s="75"/>
    </row>
    <row r="2015" spans="1:8" x14ac:dyDescent="0.2">
      <c r="A2015" s="76" t="s">
        <v>2412</v>
      </c>
      <c r="B2015" s="61">
        <v>2007</v>
      </c>
      <c r="C2015" s="232">
        <v>882.35999999996591</v>
      </c>
      <c r="D2015" s="232">
        <v>1219.5499999999465</v>
      </c>
      <c r="E2015" s="232">
        <v>1529.5500000000623</v>
      </c>
      <c r="F2015" s="232">
        <v>1739.1499999999344</v>
      </c>
      <c r="G2015" s="232">
        <v>2381.1999999998984</v>
      </c>
      <c r="H2015" s="75"/>
    </row>
    <row r="2016" spans="1:8" x14ac:dyDescent="0.2">
      <c r="A2016" s="76" t="s">
        <v>2413</v>
      </c>
      <c r="B2016" s="61">
        <v>2008</v>
      </c>
      <c r="C2016" s="232">
        <v>882.75999999996588</v>
      </c>
      <c r="D2016" s="232">
        <v>1220.0999999999465</v>
      </c>
      <c r="E2016" s="232">
        <v>1530.2500000000623</v>
      </c>
      <c r="F2016" s="232">
        <v>1739.9499999999343</v>
      </c>
      <c r="G2016" s="232">
        <v>2382.2999999998983</v>
      </c>
      <c r="H2016" s="75"/>
    </row>
    <row r="2017" spans="1:8" x14ac:dyDescent="0.2">
      <c r="A2017" s="76" t="s">
        <v>2414</v>
      </c>
      <c r="B2017" s="61">
        <v>2009</v>
      </c>
      <c r="C2017" s="232">
        <v>883.15999999996586</v>
      </c>
      <c r="D2017" s="232">
        <v>1220.6499999999464</v>
      </c>
      <c r="E2017" s="232">
        <v>1530.9500000000623</v>
      </c>
      <c r="F2017" s="232">
        <v>1740.7499999999343</v>
      </c>
      <c r="G2017" s="232">
        <v>2383.3999999998982</v>
      </c>
      <c r="H2017" s="75"/>
    </row>
    <row r="2018" spans="1:8" x14ac:dyDescent="0.2">
      <c r="A2018" s="76" t="s">
        <v>2415</v>
      </c>
      <c r="B2018" s="61">
        <v>2010</v>
      </c>
      <c r="C2018" s="232">
        <v>883.55999999996584</v>
      </c>
      <c r="D2018" s="232">
        <v>1221.1999999999464</v>
      </c>
      <c r="E2018" s="232">
        <v>1531.6500000000624</v>
      </c>
      <c r="F2018" s="232">
        <v>1741.5499999999342</v>
      </c>
      <c r="G2018" s="232">
        <v>2384.4999999998981</v>
      </c>
      <c r="H2018" s="75"/>
    </row>
    <row r="2019" spans="1:8" x14ac:dyDescent="0.2">
      <c r="A2019" s="76" t="s">
        <v>2416</v>
      </c>
      <c r="B2019" s="61">
        <v>2011</v>
      </c>
      <c r="C2019" s="232">
        <v>883.95999999996582</v>
      </c>
      <c r="D2019" s="232">
        <v>1221.7499999999463</v>
      </c>
      <c r="E2019" s="232">
        <v>1532.3500000000624</v>
      </c>
      <c r="F2019" s="232">
        <v>1742.3499999999342</v>
      </c>
      <c r="G2019" s="232">
        <v>2385.599999999898</v>
      </c>
      <c r="H2019" s="75"/>
    </row>
    <row r="2020" spans="1:8" x14ac:dyDescent="0.2">
      <c r="A2020" s="76" t="s">
        <v>2417</v>
      </c>
      <c r="B2020" s="61">
        <v>2012</v>
      </c>
      <c r="C2020" s="232">
        <v>884.35999999996579</v>
      </c>
      <c r="D2020" s="232">
        <v>1222.2999999999463</v>
      </c>
      <c r="E2020" s="232">
        <v>1533.0500000000625</v>
      </c>
      <c r="F2020" s="232">
        <v>1743.1499999999342</v>
      </c>
      <c r="G2020" s="232">
        <v>2386.699999999898</v>
      </c>
      <c r="H2020" s="75"/>
    </row>
    <row r="2021" spans="1:8" x14ac:dyDescent="0.2">
      <c r="A2021" s="76" t="s">
        <v>2418</v>
      </c>
      <c r="B2021" s="61">
        <v>2013</v>
      </c>
      <c r="C2021" s="232">
        <v>884.75999999996577</v>
      </c>
      <c r="D2021" s="232">
        <v>1222.8499999999462</v>
      </c>
      <c r="E2021" s="232">
        <v>1533.7500000000625</v>
      </c>
      <c r="F2021" s="232">
        <v>1743.9499999999341</v>
      </c>
      <c r="G2021" s="232">
        <v>2387.7999999998979</v>
      </c>
      <c r="H2021" s="75"/>
    </row>
    <row r="2022" spans="1:8" x14ac:dyDescent="0.2">
      <c r="A2022" s="76" t="s">
        <v>2419</v>
      </c>
      <c r="B2022" s="61">
        <v>2014</v>
      </c>
      <c r="C2022" s="232">
        <v>885.15999999996575</v>
      </c>
      <c r="D2022" s="232">
        <v>1223.3999999999462</v>
      </c>
      <c r="E2022" s="232">
        <v>1534.4500000000626</v>
      </c>
      <c r="F2022" s="232">
        <v>1744.7499999999341</v>
      </c>
      <c r="G2022" s="232">
        <v>2388.8999999998978</v>
      </c>
      <c r="H2022" s="75"/>
    </row>
    <row r="2023" spans="1:8" x14ac:dyDescent="0.2">
      <c r="A2023" s="76" t="s">
        <v>2420</v>
      </c>
      <c r="B2023" s="61">
        <v>2015</v>
      </c>
      <c r="C2023" s="232">
        <v>885.55999999996573</v>
      </c>
      <c r="D2023" s="232">
        <v>1223.9499999999462</v>
      </c>
      <c r="E2023" s="232">
        <v>1535.1500000000626</v>
      </c>
      <c r="F2023" s="232">
        <v>1745.549999999934</v>
      </c>
      <c r="G2023" s="232">
        <v>2389.9999999998977</v>
      </c>
      <c r="H2023" s="75"/>
    </row>
    <row r="2024" spans="1:8" x14ac:dyDescent="0.2">
      <c r="A2024" s="76" t="s">
        <v>2421</v>
      </c>
      <c r="B2024" s="61">
        <v>2016</v>
      </c>
      <c r="C2024" s="232">
        <v>885.9599999999657</v>
      </c>
      <c r="D2024" s="232">
        <v>1224.4999999999461</v>
      </c>
      <c r="E2024" s="232">
        <v>1535.8500000000627</v>
      </c>
      <c r="F2024" s="232">
        <v>1746.349999999934</v>
      </c>
      <c r="G2024" s="232">
        <v>2391.0999999998976</v>
      </c>
      <c r="H2024" s="75"/>
    </row>
    <row r="2025" spans="1:8" x14ac:dyDescent="0.2">
      <c r="A2025" s="76" t="s">
        <v>2422</v>
      </c>
      <c r="B2025" s="61">
        <v>2017</v>
      </c>
      <c r="C2025" s="232">
        <v>886.35999999996568</v>
      </c>
      <c r="D2025" s="232">
        <v>1225.0499999999461</v>
      </c>
      <c r="E2025" s="232">
        <v>1536.5500000000627</v>
      </c>
      <c r="F2025" s="232">
        <v>1747.1499999999339</v>
      </c>
      <c r="G2025" s="232">
        <v>2392.1999999998975</v>
      </c>
      <c r="H2025" s="75"/>
    </row>
    <row r="2026" spans="1:8" x14ac:dyDescent="0.2">
      <c r="A2026" s="76" t="s">
        <v>2423</v>
      </c>
      <c r="B2026" s="61">
        <v>2018</v>
      </c>
      <c r="C2026" s="232">
        <v>886.75999999996566</v>
      </c>
      <c r="D2026" s="232">
        <v>1225.599999999946</v>
      </c>
      <c r="E2026" s="232">
        <v>1537.2500000000628</v>
      </c>
      <c r="F2026" s="232">
        <v>1747.9499999999339</v>
      </c>
      <c r="G2026" s="232">
        <v>2393.2999999998974</v>
      </c>
      <c r="H2026" s="75"/>
    </row>
    <row r="2027" spans="1:8" x14ac:dyDescent="0.2">
      <c r="A2027" s="76" t="s">
        <v>2424</v>
      </c>
      <c r="B2027" s="61">
        <v>2019</v>
      </c>
      <c r="C2027" s="232">
        <v>887.15999999996563</v>
      </c>
      <c r="D2027" s="232">
        <v>1226.149999999946</v>
      </c>
      <c r="E2027" s="232">
        <v>1537.9500000000628</v>
      </c>
      <c r="F2027" s="232">
        <v>1748.7499999999338</v>
      </c>
      <c r="G2027" s="232">
        <v>2394.3999999998973</v>
      </c>
      <c r="H2027" s="75"/>
    </row>
    <row r="2028" spans="1:8" x14ac:dyDescent="0.2">
      <c r="A2028" s="76" t="s">
        <v>2425</v>
      </c>
      <c r="B2028" s="61">
        <v>2020</v>
      </c>
      <c r="C2028" s="232">
        <v>887.55999999996561</v>
      </c>
      <c r="D2028" s="232">
        <v>1226.6999999999459</v>
      </c>
      <c r="E2028" s="232">
        <v>1538.6500000000628</v>
      </c>
      <c r="F2028" s="232">
        <v>1749.5499999999338</v>
      </c>
      <c r="G2028" s="232">
        <v>2395.4999999998972</v>
      </c>
      <c r="H2028" s="75"/>
    </row>
    <row r="2029" spans="1:8" x14ac:dyDescent="0.2">
      <c r="A2029" s="76" t="s">
        <v>2426</v>
      </c>
      <c r="B2029" s="61">
        <v>2021</v>
      </c>
      <c r="C2029" s="232">
        <v>887.95999999996559</v>
      </c>
      <c r="D2029" s="232">
        <v>1227.2499999999459</v>
      </c>
      <c r="E2029" s="232">
        <v>1539.3500000000629</v>
      </c>
      <c r="F2029" s="232">
        <v>1750.3499999999337</v>
      </c>
      <c r="G2029" s="232">
        <v>2396.5999999998971</v>
      </c>
      <c r="H2029" s="75"/>
    </row>
    <row r="2030" spans="1:8" x14ac:dyDescent="0.2">
      <c r="A2030" s="76" t="s">
        <v>2427</v>
      </c>
      <c r="B2030" s="61">
        <v>2022</v>
      </c>
      <c r="C2030" s="232">
        <v>888.35999999996557</v>
      </c>
      <c r="D2030" s="232">
        <v>1227.7999999999458</v>
      </c>
      <c r="E2030" s="232">
        <v>1540.0500000000629</v>
      </c>
      <c r="F2030" s="232">
        <v>1751.1499999999337</v>
      </c>
      <c r="G2030" s="232">
        <v>2397.699999999897</v>
      </c>
      <c r="H2030" s="75"/>
    </row>
    <row r="2031" spans="1:8" x14ac:dyDescent="0.2">
      <c r="A2031" s="76" t="s">
        <v>2428</v>
      </c>
      <c r="B2031" s="61">
        <v>2023</v>
      </c>
      <c r="C2031" s="232">
        <v>888.75999999996554</v>
      </c>
      <c r="D2031" s="232">
        <v>1228.3499999999458</v>
      </c>
      <c r="E2031" s="232">
        <v>1540.750000000063</v>
      </c>
      <c r="F2031" s="232">
        <v>1751.9499999999337</v>
      </c>
      <c r="G2031" s="232">
        <v>2398.799999999897</v>
      </c>
      <c r="H2031" s="75"/>
    </row>
    <row r="2032" spans="1:8" x14ac:dyDescent="0.2">
      <c r="A2032" s="76" t="s">
        <v>2429</v>
      </c>
      <c r="B2032" s="61">
        <v>2024</v>
      </c>
      <c r="C2032" s="232">
        <v>889.15999999996552</v>
      </c>
      <c r="D2032" s="232">
        <v>1228.8999999999457</v>
      </c>
      <c r="E2032" s="232">
        <v>1541.450000000063</v>
      </c>
      <c r="F2032" s="232">
        <v>1752.7499999999336</v>
      </c>
      <c r="G2032" s="232">
        <v>2399.8999999998969</v>
      </c>
      <c r="H2032" s="75"/>
    </row>
    <row r="2033" spans="1:8" x14ac:dyDescent="0.2">
      <c r="A2033" s="76" t="s">
        <v>2430</v>
      </c>
      <c r="B2033" s="61">
        <v>2025</v>
      </c>
      <c r="C2033" s="232">
        <v>889.5599999999655</v>
      </c>
      <c r="D2033" s="232">
        <v>1229.4499999999457</v>
      </c>
      <c r="E2033" s="232">
        <v>1542.1500000000631</v>
      </c>
      <c r="F2033" s="232">
        <v>1753.5499999999336</v>
      </c>
      <c r="G2033" s="232">
        <v>2400.9999999998968</v>
      </c>
      <c r="H2033" s="75"/>
    </row>
    <row r="2034" spans="1:8" x14ac:dyDescent="0.2">
      <c r="A2034" s="76" t="s">
        <v>2431</v>
      </c>
      <c r="B2034" s="61">
        <v>2026</v>
      </c>
      <c r="C2034" s="232">
        <v>889.95999999996548</v>
      </c>
      <c r="D2034" s="232">
        <v>1229.9999999999457</v>
      </c>
      <c r="E2034" s="232">
        <v>1542.8500000000631</v>
      </c>
      <c r="F2034" s="232">
        <v>1754.3499999999335</v>
      </c>
      <c r="G2034" s="232">
        <v>2402.0999999998967</v>
      </c>
      <c r="H2034" s="75"/>
    </row>
    <row r="2035" spans="1:8" x14ac:dyDescent="0.2">
      <c r="A2035" s="76" t="s">
        <v>2432</v>
      </c>
      <c r="B2035" s="61">
        <v>2027</v>
      </c>
      <c r="C2035" s="232">
        <v>890.35999999996545</v>
      </c>
      <c r="D2035" s="232">
        <v>1230.5499999999456</v>
      </c>
      <c r="E2035" s="232">
        <v>1543.5500000000632</v>
      </c>
      <c r="F2035" s="232">
        <v>1755.1499999999335</v>
      </c>
      <c r="G2035" s="232">
        <v>2403.1999999998966</v>
      </c>
      <c r="H2035" s="75"/>
    </row>
    <row r="2036" spans="1:8" x14ac:dyDescent="0.2">
      <c r="A2036" s="76" t="s">
        <v>2433</v>
      </c>
      <c r="B2036" s="61">
        <v>2028</v>
      </c>
      <c r="C2036" s="232">
        <v>890.75999999996543</v>
      </c>
      <c r="D2036" s="232">
        <v>1231.0999999999456</v>
      </c>
      <c r="E2036" s="232">
        <v>1544.2500000000632</v>
      </c>
      <c r="F2036" s="232">
        <v>1755.9499999999334</v>
      </c>
      <c r="G2036" s="232">
        <v>2404.2999999998965</v>
      </c>
      <c r="H2036" s="75"/>
    </row>
    <row r="2037" spans="1:8" x14ac:dyDescent="0.2">
      <c r="A2037" s="76" t="s">
        <v>2434</v>
      </c>
      <c r="B2037" s="61">
        <v>2029</v>
      </c>
      <c r="C2037" s="232">
        <v>891.15999999996541</v>
      </c>
      <c r="D2037" s="232">
        <v>1231.6499999999455</v>
      </c>
      <c r="E2037" s="232">
        <v>1544.9500000000633</v>
      </c>
      <c r="F2037" s="232">
        <v>1756.7499999999334</v>
      </c>
      <c r="G2037" s="232">
        <v>2405.3999999998964</v>
      </c>
      <c r="H2037" s="75"/>
    </row>
    <row r="2038" spans="1:8" x14ac:dyDescent="0.2">
      <c r="A2038" s="76" t="s">
        <v>2435</v>
      </c>
      <c r="B2038" s="61">
        <v>2030</v>
      </c>
      <c r="C2038" s="232">
        <v>891.55999999996538</v>
      </c>
      <c r="D2038" s="232">
        <v>1232.1999999999455</v>
      </c>
      <c r="E2038" s="232">
        <v>1545.6500000000633</v>
      </c>
      <c r="F2038" s="232">
        <v>1757.5499999999333</v>
      </c>
      <c r="G2038" s="232">
        <v>2406.4999999998963</v>
      </c>
      <c r="H2038" s="75"/>
    </row>
    <row r="2039" spans="1:8" x14ac:dyDescent="0.2">
      <c r="A2039" s="76" t="s">
        <v>2436</v>
      </c>
      <c r="B2039" s="61">
        <v>2031</v>
      </c>
      <c r="C2039" s="232">
        <v>891.95999999996536</v>
      </c>
      <c r="D2039" s="232">
        <v>1232.7499999999454</v>
      </c>
      <c r="E2039" s="232">
        <v>1546.3500000000633</v>
      </c>
      <c r="F2039" s="232">
        <v>1758.3499999999333</v>
      </c>
      <c r="G2039" s="232">
        <v>2407.5999999998962</v>
      </c>
      <c r="H2039" s="75"/>
    </row>
    <row r="2040" spans="1:8" x14ac:dyDescent="0.2">
      <c r="A2040" s="76" t="s">
        <v>2437</v>
      </c>
      <c r="B2040" s="61">
        <v>2032</v>
      </c>
      <c r="C2040" s="232">
        <v>892.35999999996534</v>
      </c>
      <c r="D2040" s="232">
        <v>1233.2999999999454</v>
      </c>
      <c r="E2040" s="232">
        <v>1547.0500000000634</v>
      </c>
      <c r="F2040" s="232">
        <v>1759.1499999999332</v>
      </c>
      <c r="G2040" s="232">
        <v>2408.6999999998961</v>
      </c>
      <c r="H2040" s="75"/>
    </row>
    <row r="2041" spans="1:8" x14ac:dyDescent="0.2">
      <c r="A2041" s="76" t="s">
        <v>2438</v>
      </c>
      <c r="B2041" s="61">
        <v>2033</v>
      </c>
      <c r="C2041" s="232">
        <v>892.75999999996532</v>
      </c>
      <c r="D2041" s="232">
        <v>1233.8499999999453</v>
      </c>
      <c r="E2041" s="232">
        <v>1547.7500000000634</v>
      </c>
      <c r="F2041" s="232">
        <v>1759.9499999999332</v>
      </c>
      <c r="G2041" s="232">
        <v>2409.799999999896</v>
      </c>
      <c r="H2041" s="75"/>
    </row>
    <row r="2042" spans="1:8" x14ac:dyDescent="0.2">
      <c r="A2042" s="76" t="s">
        <v>2439</v>
      </c>
      <c r="B2042" s="61">
        <v>2034</v>
      </c>
      <c r="C2042" s="232">
        <v>893.15999999996529</v>
      </c>
      <c r="D2042" s="232">
        <v>1234.3999999999453</v>
      </c>
      <c r="E2042" s="232">
        <v>1548.4500000000635</v>
      </c>
      <c r="F2042" s="232">
        <v>1760.7499999999332</v>
      </c>
      <c r="G2042" s="232">
        <v>2410.899999999896</v>
      </c>
      <c r="H2042" s="75"/>
    </row>
    <row r="2043" spans="1:8" x14ac:dyDescent="0.2">
      <c r="A2043" s="76" t="s">
        <v>2440</v>
      </c>
      <c r="B2043" s="61">
        <v>2035</v>
      </c>
      <c r="C2043" s="232">
        <v>893.55999999996527</v>
      </c>
      <c r="D2043" s="232">
        <v>1234.9499999999452</v>
      </c>
      <c r="E2043" s="232">
        <v>1549.1500000000635</v>
      </c>
      <c r="F2043" s="232">
        <v>1761.5499999999331</v>
      </c>
      <c r="G2043" s="232">
        <v>2411.9999999998959</v>
      </c>
      <c r="H2043" s="75"/>
    </row>
    <row r="2044" spans="1:8" x14ac:dyDescent="0.2">
      <c r="A2044" s="76" t="s">
        <v>2441</v>
      </c>
      <c r="B2044" s="61">
        <v>2036</v>
      </c>
      <c r="C2044" s="232">
        <v>893.95999999996525</v>
      </c>
      <c r="D2044" s="232">
        <v>1235.4999999999452</v>
      </c>
      <c r="E2044" s="232">
        <v>1549.8500000000636</v>
      </c>
      <c r="F2044" s="232">
        <v>1762.3499999999331</v>
      </c>
      <c r="G2044" s="232">
        <v>2413.0999999998958</v>
      </c>
      <c r="H2044" s="75"/>
    </row>
    <row r="2045" spans="1:8" x14ac:dyDescent="0.2">
      <c r="A2045" s="76" t="s">
        <v>2442</v>
      </c>
      <c r="B2045" s="61">
        <v>2037</v>
      </c>
      <c r="C2045" s="232">
        <v>894.35999999996523</v>
      </c>
      <c r="D2045" s="232">
        <v>1236.0499999999452</v>
      </c>
      <c r="E2045" s="232">
        <v>1550.5500000000636</v>
      </c>
      <c r="F2045" s="232">
        <v>1763.149999999933</v>
      </c>
      <c r="G2045" s="232">
        <v>2414.1999999998957</v>
      </c>
      <c r="H2045" s="75"/>
    </row>
    <row r="2046" spans="1:8" x14ac:dyDescent="0.2">
      <c r="A2046" s="76" t="s">
        <v>2443</v>
      </c>
      <c r="B2046" s="61">
        <v>2038</v>
      </c>
      <c r="C2046" s="232">
        <v>894.7599999999652</v>
      </c>
      <c r="D2046" s="232">
        <v>1236.5999999999451</v>
      </c>
      <c r="E2046" s="232">
        <v>1551.2500000000637</v>
      </c>
      <c r="F2046" s="232">
        <v>1763.949999999933</v>
      </c>
      <c r="G2046" s="232">
        <v>2415.2999999998956</v>
      </c>
      <c r="H2046" s="75"/>
    </row>
    <row r="2047" spans="1:8" x14ac:dyDescent="0.2">
      <c r="A2047" s="76" t="s">
        <v>2444</v>
      </c>
      <c r="B2047" s="61">
        <v>2039</v>
      </c>
      <c r="C2047" s="232">
        <v>895.15999999996518</v>
      </c>
      <c r="D2047" s="232">
        <v>1237.1499999999451</v>
      </c>
      <c r="E2047" s="232">
        <v>1551.9500000000637</v>
      </c>
      <c r="F2047" s="232">
        <v>1764.7499999999329</v>
      </c>
      <c r="G2047" s="232">
        <v>2416.3999999998955</v>
      </c>
      <c r="H2047" s="75"/>
    </row>
    <row r="2048" spans="1:8" x14ac:dyDescent="0.2">
      <c r="A2048" s="76" t="s">
        <v>2445</v>
      </c>
      <c r="B2048" s="61">
        <v>2040</v>
      </c>
      <c r="C2048" s="232">
        <v>895.55999999996516</v>
      </c>
      <c r="D2048" s="232">
        <v>1237.699999999945</v>
      </c>
      <c r="E2048" s="232">
        <v>1552.6500000000638</v>
      </c>
      <c r="F2048" s="232">
        <v>1765.5499999999329</v>
      </c>
      <c r="G2048" s="232">
        <v>2417.4999999998954</v>
      </c>
      <c r="H2048" s="75"/>
    </row>
    <row r="2049" spans="1:8" x14ac:dyDescent="0.2">
      <c r="A2049" s="76" t="s">
        <v>2446</v>
      </c>
      <c r="B2049" s="61">
        <v>2041</v>
      </c>
      <c r="C2049" s="232">
        <v>895.95999999996513</v>
      </c>
      <c r="D2049" s="232">
        <v>1238.249999999945</v>
      </c>
      <c r="E2049" s="232">
        <v>1553.3500000000638</v>
      </c>
      <c r="F2049" s="232">
        <v>1766.3499999999328</v>
      </c>
      <c r="G2049" s="232">
        <v>2418.5999999998953</v>
      </c>
      <c r="H2049" s="75"/>
    </row>
    <row r="2050" spans="1:8" x14ac:dyDescent="0.2">
      <c r="A2050" s="76" t="s">
        <v>2447</v>
      </c>
      <c r="B2050" s="61">
        <v>2042</v>
      </c>
      <c r="C2050" s="232">
        <v>896.35999999996511</v>
      </c>
      <c r="D2050" s="232">
        <v>1238.7999999999449</v>
      </c>
      <c r="E2050" s="232">
        <v>1554.0500000000638</v>
      </c>
      <c r="F2050" s="232">
        <v>1767.1499999999328</v>
      </c>
      <c r="G2050" s="232">
        <v>2419.6999999998952</v>
      </c>
      <c r="H2050" s="75"/>
    </row>
    <row r="2051" spans="1:8" x14ac:dyDescent="0.2">
      <c r="A2051" s="76" t="s">
        <v>2448</v>
      </c>
      <c r="B2051" s="61">
        <v>2043</v>
      </c>
      <c r="C2051" s="232">
        <v>896.75999999996509</v>
      </c>
      <c r="D2051" s="232">
        <v>1239.3499999999449</v>
      </c>
      <c r="E2051" s="232">
        <v>1554.7500000000639</v>
      </c>
      <c r="F2051" s="232">
        <v>1767.9499999999327</v>
      </c>
      <c r="G2051" s="232">
        <v>2420.7999999998951</v>
      </c>
      <c r="H2051" s="75"/>
    </row>
    <row r="2052" spans="1:8" x14ac:dyDescent="0.2">
      <c r="A2052" s="76" t="s">
        <v>2449</v>
      </c>
      <c r="B2052" s="61">
        <v>2044</v>
      </c>
      <c r="C2052" s="232">
        <v>897.15999999996507</v>
      </c>
      <c r="D2052" s="232">
        <v>1239.8999999999448</v>
      </c>
      <c r="E2052" s="232">
        <v>1555.4500000000639</v>
      </c>
      <c r="F2052" s="232">
        <v>1768.7499999999327</v>
      </c>
      <c r="G2052" s="232">
        <v>2421.899999999895</v>
      </c>
      <c r="H2052" s="75"/>
    </row>
    <row r="2053" spans="1:8" x14ac:dyDescent="0.2">
      <c r="A2053" s="76" t="s">
        <v>2450</v>
      </c>
      <c r="B2053" s="61">
        <v>2045</v>
      </c>
      <c r="C2053" s="232">
        <v>897.55999999996504</v>
      </c>
      <c r="D2053" s="232">
        <v>1240.4499999999448</v>
      </c>
      <c r="E2053" s="232">
        <v>1556.150000000064</v>
      </c>
      <c r="F2053" s="232">
        <v>1769.5499999999327</v>
      </c>
      <c r="G2053" s="232">
        <v>2422.999999999895</v>
      </c>
      <c r="H2053" s="75"/>
    </row>
    <row r="2054" spans="1:8" x14ac:dyDescent="0.2">
      <c r="A2054" s="76" t="s">
        <v>2451</v>
      </c>
      <c r="B2054" s="61">
        <v>2046</v>
      </c>
      <c r="C2054" s="232">
        <v>897.95999999996502</v>
      </c>
      <c r="D2054" s="232">
        <v>1240.9999999999447</v>
      </c>
      <c r="E2054" s="232">
        <v>1556.850000000064</v>
      </c>
      <c r="F2054" s="232">
        <v>1770.3499999999326</v>
      </c>
      <c r="G2054" s="232">
        <v>2424.0999999998949</v>
      </c>
      <c r="H2054" s="75"/>
    </row>
    <row r="2055" spans="1:8" x14ac:dyDescent="0.2">
      <c r="A2055" s="76" t="s">
        <v>2452</v>
      </c>
      <c r="B2055" s="61">
        <v>2047</v>
      </c>
      <c r="C2055" s="232">
        <v>898.359999999965</v>
      </c>
      <c r="D2055" s="232">
        <v>1241.5499999999447</v>
      </c>
      <c r="E2055" s="232">
        <v>1557.5500000000641</v>
      </c>
      <c r="F2055" s="232">
        <v>1771.1499999999326</v>
      </c>
      <c r="G2055" s="232">
        <v>2425.1999999998948</v>
      </c>
      <c r="H2055" s="75"/>
    </row>
    <row r="2056" spans="1:8" x14ac:dyDescent="0.2">
      <c r="A2056" s="76" t="s">
        <v>2453</v>
      </c>
      <c r="B2056" s="61">
        <v>2048</v>
      </c>
      <c r="C2056" s="232">
        <v>898.75999999996498</v>
      </c>
      <c r="D2056" s="232">
        <v>1242.0999999999447</v>
      </c>
      <c r="E2056" s="232">
        <v>1558.2500000000641</v>
      </c>
      <c r="F2056" s="232">
        <v>1771.9499999999325</v>
      </c>
      <c r="G2056" s="232">
        <v>2426.2999999998947</v>
      </c>
      <c r="H2056" s="75"/>
    </row>
    <row r="2057" spans="1:8" x14ac:dyDescent="0.2">
      <c r="A2057" s="76" t="s">
        <v>2454</v>
      </c>
      <c r="B2057" s="61">
        <v>2049</v>
      </c>
      <c r="C2057" s="232">
        <v>899.15999999996495</v>
      </c>
      <c r="D2057" s="232">
        <v>1242.6499999999446</v>
      </c>
      <c r="E2057" s="232">
        <v>1558.9500000000642</v>
      </c>
      <c r="F2057" s="232">
        <v>1772.7499999999325</v>
      </c>
      <c r="G2057" s="232">
        <v>2427.3999999998946</v>
      </c>
      <c r="H2057" s="75"/>
    </row>
    <row r="2058" spans="1:8" x14ac:dyDescent="0.2">
      <c r="A2058" s="76" t="s">
        <v>2455</v>
      </c>
      <c r="B2058" s="61">
        <v>2050</v>
      </c>
      <c r="C2058" s="232">
        <v>899.55999999996493</v>
      </c>
      <c r="D2058" s="232">
        <v>1243.1999999999446</v>
      </c>
      <c r="E2058" s="232">
        <v>1559.6500000000642</v>
      </c>
      <c r="F2058" s="232">
        <v>1773.5499999999324</v>
      </c>
      <c r="G2058" s="232">
        <v>2428.4999999998945</v>
      </c>
      <c r="H2058" s="75"/>
    </row>
    <row r="2059" spans="1:8" x14ac:dyDescent="0.2">
      <c r="A2059" s="76" t="s">
        <v>2456</v>
      </c>
      <c r="B2059" s="61">
        <v>2051</v>
      </c>
      <c r="C2059" s="232">
        <v>899.95999999996491</v>
      </c>
      <c r="D2059" s="232">
        <v>1243.7499999999445</v>
      </c>
      <c r="E2059" s="232">
        <v>1560.3500000000643</v>
      </c>
      <c r="F2059" s="232">
        <v>1774.3499999999324</v>
      </c>
      <c r="G2059" s="232">
        <v>2429.5999999998944</v>
      </c>
      <c r="H2059" s="75"/>
    </row>
    <row r="2060" spans="1:8" x14ac:dyDescent="0.2">
      <c r="A2060" s="76" t="s">
        <v>2457</v>
      </c>
      <c r="B2060" s="61">
        <v>2052</v>
      </c>
      <c r="C2060" s="232">
        <v>900.35999999996488</v>
      </c>
      <c r="D2060" s="232">
        <v>1244.2999999999445</v>
      </c>
      <c r="E2060" s="232">
        <v>1561.0500000000643</v>
      </c>
      <c r="F2060" s="232">
        <v>1775.1499999999323</v>
      </c>
      <c r="G2060" s="232">
        <v>2430.6999999998943</v>
      </c>
      <c r="H2060" s="75"/>
    </row>
    <row r="2061" spans="1:8" x14ac:dyDescent="0.2">
      <c r="A2061" s="76" t="s">
        <v>2458</v>
      </c>
      <c r="B2061" s="61">
        <v>2053</v>
      </c>
      <c r="C2061" s="232">
        <v>900.75999999996486</v>
      </c>
      <c r="D2061" s="232">
        <v>1244.8499999999444</v>
      </c>
      <c r="E2061" s="232">
        <v>1561.7500000000643</v>
      </c>
      <c r="F2061" s="232">
        <v>1775.9499999999323</v>
      </c>
      <c r="G2061" s="232">
        <v>2431.7999999998942</v>
      </c>
      <c r="H2061" s="75"/>
    </row>
    <row r="2062" spans="1:8" x14ac:dyDescent="0.2">
      <c r="A2062" s="76" t="s">
        <v>2459</v>
      </c>
      <c r="B2062" s="61">
        <v>2054</v>
      </c>
      <c r="C2062" s="232">
        <v>901.15999999996484</v>
      </c>
      <c r="D2062" s="232">
        <v>1245.3999999999444</v>
      </c>
      <c r="E2062" s="232">
        <v>1562.4500000000644</v>
      </c>
      <c r="F2062" s="232">
        <v>1776.7499999999322</v>
      </c>
      <c r="G2062" s="232">
        <v>2432.8999999998941</v>
      </c>
      <c r="H2062" s="75"/>
    </row>
    <row r="2063" spans="1:8" x14ac:dyDescent="0.2">
      <c r="A2063" s="76" t="s">
        <v>2460</v>
      </c>
      <c r="B2063" s="61">
        <v>2055</v>
      </c>
      <c r="C2063" s="232">
        <v>901.55999999996482</v>
      </c>
      <c r="D2063" s="232">
        <v>1245.9499999999443</v>
      </c>
      <c r="E2063" s="232">
        <v>1563.1500000000644</v>
      </c>
      <c r="F2063" s="232">
        <v>1777.5499999999322</v>
      </c>
      <c r="G2063" s="232">
        <v>2433.999999999894</v>
      </c>
      <c r="H2063" s="75"/>
    </row>
    <row r="2064" spans="1:8" x14ac:dyDescent="0.2">
      <c r="A2064" s="76" t="s">
        <v>2461</v>
      </c>
      <c r="B2064" s="61">
        <v>2056</v>
      </c>
      <c r="C2064" s="232">
        <v>901.95999999996479</v>
      </c>
      <c r="D2064" s="232">
        <v>1246.4999999999443</v>
      </c>
      <c r="E2064" s="232">
        <v>1563.8500000000645</v>
      </c>
      <c r="F2064" s="232">
        <v>1778.3499999999322</v>
      </c>
      <c r="G2064" s="232">
        <v>2435.099999999894</v>
      </c>
      <c r="H2064" s="75"/>
    </row>
    <row r="2065" spans="1:8" x14ac:dyDescent="0.2">
      <c r="A2065" s="76" t="s">
        <v>2462</v>
      </c>
      <c r="B2065" s="61">
        <v>2057</v>
      </c>
      <c r="C2065" s="232">
        <v>902.35999999996477</v>
      </c>
      <c r="D2065" s="232">
        <v>1247.0499999999442</v>
      </c>
      <c r="E2065" s="232">
        <v>1564.5500000000645</v>
      </c>
      <c r="F2065" s="232">
        <v>1779.1499999999321</v>
      </c>
      <c r="G2065" s="232">
        <v>2436.1999999998939</v>
      </c>
      <c r="H2065" s="75"/>
    </row>
    <row r="2066" spans="1:8" x14ac:dyDescent="0.2">
      <c r="A2066" s="76" t="s">
        <v>2463</v>
      </c>
      <c r="B2066" s="61">
        <v>2058</v>
      </c>
      <c r="C2066" s="232">
        <v>902.75999999996475</v>
      </c>
      <c r="D2066" s="232">
        <v>1247.5999999999442</v>
      </c>
      <c r="E2066" s="232">
        <v>1565.2500000000646</v>
      </c>
      <c r="F2066" s="232">
        <v>1779.9499999999321</v>
      </c>
      <c r="G2066" s="232">
        <v>2437.2999999998938</v>
      </c>
      <c r="H2066" s="75"/>
    </row>
    <row r="2067" spans="1:8" x14ac:dyDescent="0.2">
      <c r="A2067" s="76" t="s">
        <v>2464</v>
      </c>
      <c r="B2067" s="61">
        <v>2059</v>
      </c>
      <c r="C2067" s="232">
        <v>903.15999999996473</v>
      </c>
      <c r="D2067" s="232">
        <v>1248.1499999999442</v>
      </c>
      <c r="E2067" s="232">
        <v>1565.9500000000646</v>
      </c>
      <c r="F2067" s="232">
        <v>1780.749999999932</v>
      </c>
      <c r="G2067" s="232">
        <v>2438.3999999998937</v>
      </c>
      <c r="H2067" s="75"/>
    </row>
    <row r="2068" spans="1:8" x14ac:dyDescent="0.2">
      <c r="A2068" s="76" t="s">
        <v>2465</v>
      </c>
      <c r="B2068" s="61">
        <v>2060</v>
      </c>
      <c r="C2068" s="232">
        <v>903.5599999999647</v>
      </c>
      <c r="D2068" s="232">
        <v>1248.6999999999441</v>
      </c>
      <c r="E2068" s="232">
        <v>1566.6500000000647</v>
      </c>
      <c r="F2068" s="232">
        <v>1781.549999999932</v>
      </c>
      <c r="G2068" s="232">
        <v>2439.4999999998936</v>
      </c>
      <c r="H2068" s="75"/>
    </row>
    <row r="2069" spans="1:8" x14ac:dyDescent="0.2">
      <c r="A2069" s="76" t="s">
        <v>2466</v>
      </c>
      <c r="B2069" s="61">
        <v>2061</v>
      </c>
      <c r="C2069" s="232">
        <v>903.95999999996468</v>
      </c>
      <c r="D2069" s="232">
        <v>1249.2499999999441</v>
      </c>
      <c r="E2069" s="232">
        <v>1567.3500000000647</v>
      </c>
      <c r="F2069" s="232">
        <v>1782.3499999999319</v>
      </c>
      <c r="G2069" s="232">
        <v>2440.5999999998935</v>
      </c>
      <c r="H2069" s="75"/>
    </row>
    <row r="2070" spans="1:8" x14ac:dyDescent="0.2">
      <c r="A2070" s="76" t="s">
        <v>2467</v>
      </c>
      <c r="B2070" s="61">
        <v>2062</v>
      </c>
      <c r="C2070" s="232">
        <v>904.35999999996466</v>
      </c>
      <c r="D2070" s="232">
        <v>1249.799999999944</v>
      </c>
      <c r="E2070" s="232">
        <v>1568.0500000000648</v>
      </c>
      <c r="F2070" s="232">
        <v>1783.1499999999319</v>
      </c>
      <c r="G2070" s="232">
        <v>2441.6999999998934</v>
      </c>
      <c r="H2070" s="75"/>
    </row>
    <row r="2071" spans="1:8" x14ac:dyDescent="0.2">
      <c r="A2071" s="76" t="s">
        <v>2468</v>
      </c>
      <c r="B2071" s="61">
        <v>2063</v>
      </c>
      <c r="C2071" s="232">
        <v>904.75999999996463</v>
      </c>
      <c r="D2071" s="232">
        <v>1250.349999999944</v>
      </c>
      <c r="E2071" s="232">
        <v>1568.7500000000648</v>
      </c>
      <c r="F2071" s="232">
        <v>1783.9499999999318</v>
      </c>
      <c r="G2071" s="232">
        <v>2442.7999999998933</v>
      </c>
      <c r="H2071" s="75"/>
    </row>
    <row r="2072" spans="1:8" x14ac:dyDescent="0.2">
      <c r="A2072" s="76" t="s">
        <v>2469</v>
      </c>
      <c r="B2072" s="61">
        <v>2064</v>
      </c>
      <c r="C2072" s="232">
        <v>905.15999999996461</v>
      </c>
      <c r="D2072" s="232">
        <v>1250.8999999999439</v>
      </c>
      <c r="E2072" s="232">
        <v>1569.4500000000648</v>
      </c>
      <c r="F2072" s="232">
        <v>1784.7499999999318</v>
      </c>
      <c r="G2072" s="232">
        <v>2443.8999999998932</v>
      </c>
      <c r="H2072" s="75"/>
    </row>
    <row r="2073" spans="1:8" x14ac:dyDescent="0.2">
      <c r="A2073" s="76" t="s">
        <v>2470</v>
      </c>
      <c r="B2073" s="61">
        <v>2065</v>
      </c>
      <c r="C2073" s="232">
        <v>905.55999999996459</v>
      </c>
      <c r="D2073" s="232">
        <v>1251.4499999999439</v>
      </c>
      <c r="E2073" s="232">
        <v>1570.1500000000649</v>
      </c>
      <c r="F2073" s="232">
        <v>1785.5499999999317</v>
      </c>
      <c r="G2073" s="232">
        <v>2444.9999999998931</v>
      </c>
      <c r="H2073" s="75"/>
    </row>
    <row r="2074" spans="1:8" x14ac:dyDescent="0.2">
      <c r="A2074" s="76" t="s">
        <v>2471</v>
      </c>
      <c r="B2074" s="61">
        <v>2066</v>
      </c>
      <c r="C2074" s="232">
        <v>905.95999999996457</v>
      </c>
      <c r="D2074" s="232">
        <v>1251.9999999999438</v>
      </c>
      <c r="E2074" s="232">
        <v>1570.8500000000649</v>
      </c>
      <c r="F2074" s="232">
        <v>1786.3499999999317</v>
      </c>
      <c r="G2074" s="232">
        <v>2446.099999999893</v>
      </c>
      <c r="H2074" s="75"/>
    </row>
    <row r="2075" spans="1:8" x14ac:dyDescent="0.2">
      <c r="A2075" s="76" t="s">
        <v>2472</v>
      </c>
      <c r="B2075" s="61">
        <v>2067</v>
      </c>
      <c r="C2075" s="232">
        <v>906.35999999996454</v>
      </c>
      <c r="D2075" s="232">
        <v>1252.5499999999438</v>
      </c>
      <c r="E2075" s="232">
        <v>1571.550000000065</v>
      </c>
      <c r="F2075" s="232">
        <v>1787.1499999999317</v>
      </c>
      <c r="G2075" s="232">
        <v>2447.199999999893</v>
      </c>
      <c r="H2075" s="75"/>
    </row>
    <row r="2076" spans="1:8" x14ac:dyDescent="0.2">
      <c r="A2076" s="76" t="s">
        <v>2473</v>
      </c>
      <c r="B2076" s="61">
        <v>2068</v>
      </c>
      <c r="C2076" s="232">
        <v>906.75999999996452</v>
      </c>
      <c r="D2076" s="232">
        <v>1253.0999999999437</v>
      </c>
      <c r="E2076" s="232">
        <v>1572.250000000065</v>
      </c>
      <c r="F2076" s="232">
        <v>1787.9499999999316</v>
      </c>
      <c r="G2076" s="232">
        <v>2448.2999999998929</v>
      </c>
      <c r="H2076" s="75"/>
    </row>
    <row r="2077" spans="1:8" x14ac:dyDescent="0.2">
      <c r="A2077" s="76" t="s">
        <v>2474</v>
      </c>
      <c r="B2077" s="61">
        <v>2069</v>
      </c>
      <c r="C2077" s="232">
        <v>907.1599999999645</v>
      </c>
      <c r="D2077" s="232">
        <v>1253.6499999999437</v>
      </c>
      <c r="E2077" s="232">
        <v>1572.9500000000651</v>
      </c>
      <c r="F2077" s="232">
        <v>1788.7499999999316</v>
      </c>
      <c r="G2077" s="232">
        <v>2449.3999999998928</v>
      </c>
      <c r="H2077" s="75"/>
    </row>
    <row r="2078" spans="1:8" x14ac:dyDescent="0.2">
      <c r="A2078" s="76" t="s">
        <v>2475</v>
      </c>
      <c r="B2078" s="61">
        <v>2070</v>
      </c>
      <c r="C2078" s="232">
        <v>907.55999999996448</v>
      </c>
      <c r="D2078" s="232">
        <v>1254.1999999999437</v>
      </c>
      <c r="E2078" s="232">
        <v>1573.6500000000651</v>
      </c>
      <c r="F2078" s="232">
        <v>1789.5499999999315</v>
      </c>
      <c r="G2078" s="232">
        <v>2450.4999999998927</v>
      </c>
      <c r="H2078" s="75"/>
    </row>
    <row r="2079" spans="1:8" x14ac:dyDescent="0.2">
      <c r="A2079" s="76" t="s">
        <v>2476</v>
      </c>
      <c r="B2079" s="61">
        <v>2071</v>
      </c>
      <c r="C2079" s="232">
        <v>907.95999999996445</v>
      </c>
      <c r="D2079" s="232">
        <v>1254.7499999999436</v>
      </c>
      <c r="E2079" s="232">
        <v>1574.3500000000652</v>
      </c>
      <c r="F2079" s="232">
        <v>1790.3499999999315</v>
      </c>
      <c r="G2079" s="232">
        <v>2451.5999999998926</v>
      </c>
      <c r="H2079" s="75"/>
    </row>
    <row r="2080" spans="1:8" x14ac:dyDescent="0.2">
      <c r="A2080" s="76" t="s">
        <v>2477</v>
      </c>
      <c r="B2080" s="61">
        <v>2072</v>
      </c>
      <c r="C2080" s="232">
        <v>908.35999999996443</v>
      </c>
      <c r="D2080" s="232">
        <v>1255.2999999999436</v>
      </c>
      <c r="E2080" s="232">
        <v>1575.0500000000652</v>
      </c>
      <c r="F2080" s="232">
        <v>1791.1499999999314</v>
      </c>
      <c r="G2080" s="232">
        <v>2452.6999999998925</v>
      </c>
      <c r="H2080" s="75"/>
    </row>
    <row r="2081" spans="1:8" x14ac:dyDescent="0.2">
      <c r="A2081" s="76" t="s">
        <v>2478</v>
      </c>
      <c r="B2081" s="61">
        <v>2073</v>
      </c>
      <c r="C2081" s="232">
        <v>908.75999999996441</v>
      </c>
      <c r="D2081" s="232">
        <v>1255.8499999999435</v>
      </c>
      <c r="E2081" s="232">
        <v>1575.7500000000653</v>
      </c>
      <c r="F2081" s="232">
        <v>1791.9499999999314</v>
      </c>
      <c r="G2081" s="232">
        <v>2453.7999999998924</v>
      </c>
      <c r="H2081" s="75"/>
    </row>
    <row r="2082" spans="1:8" x14ac:dyDescent="0.2">
      <c r="A2082" s="76" t="s">
        <v>2479</v>
      </c>
      <c r="B2082" s="61">
        <v>2074</v>
      </c>
      <c r="C2082" s="232">
        <v>909.15999999996438</v>
      </c>
      <c r="D2082" s="232">
        <v>1256.3999999999435</v>
      </c>
      <c r="E2082" s="232">
        <v>1576.4500000000653</v>
      </c>
      <c r="F2082" s="232">
        <v>1792.7499999999313</v>
      </c>
      <c r="G2082" s="232">
        <v>2454.8999999998923</v>
      </c>
      <c r="H2082" s="75"/>
    </row>
    <row r="2083" spans="1:8" x14ac:dyDescent="0.2">
      <c r="A2083" s="76" t="s">
        <v>2480</v>
      </c>
      <c r="B2083" s="61">
        <v>2075</v>
      </c>
      <c r="C2083" s="232">
        <v>909.55999999996436</v>
      </c>
      <c r="D2083" s="232">
        <v>1256.9499999999434</v>
      </c>
      <c r="E2083" s="232">
        <v>1577.1500000000653</v>
      </c>
      <c r="F2083" s="232">
        <v>1793.5499999999313</v>
      </c>
      <c r="G2083" s="232">
        <v>2455.9999999998922</v>
      </c>
      <c r="H2083" s="75"/>
    </row>
    <row r="2084" spans="1:8" x14ac:dyDescent="0.2">
      <c r="A2084" s="76" t="s">
        <v>2481</v>
      </c>
      <c r="B2084" s="61">
        <v>2076</v>
      </c>
      <c r="C2084" s="232">
        <v>909.95999999996434</v>
      </c>
      <c r="D2084" s="232">
        <v>1257.4999999999434</v>
      </c>
      <c r="E2084" s="232">
        <v>1577.8500000000654</v>
      </c>
      <c r="F2084" s="232">
        <v>1794.3499999999312</v>
      </c>
      <c r="G2084" s="232">
        <v>2457.0999999998921</v>
      </c>
      <c r="H2084" s="75"/>
    </row>
    <row r="2085" spans="1:8" x14ac:dyDescent="0.2">
      <c r="A2085" s="76" t="s">
        <v>2482</v>
      </c>
      <c r="B2085" s="61">
        <v>2077</v>
      </c>
      <c r="C2085" s="232">
        <v>910.35999999996432</v>
      </c>
      <c r="D2085" s="232">
        <v>1258.0499999999433</v>
      </c>
      <c r="E2085" s="232">
        <v>1578.5500000000654</v>
      </c>
      <c r="F2085" s="232">
        <v>1795.1499999999312</v>
      </c>
      <c r="G2085" s="232">
        <v>2458.199999999892</v>
      </c>
      <c r="H2085" s="75"/>
    </row>
    <row r="2086" spans="1:8" x14ac:dyDescent="0.2">
      <c r="A2086" s="76" t="s">
        <v>2483</v>
      </c>
      <c r="B2086" s="61">
        <v>2078</v>
      </c>
      <c r="C2086" s="232">
        <v>910.75999999996429</v>
      </c>
      <c r="D2086" s="232">
        <v>1258.5999999999433</v>
      </c>
      <c r="E2086" s="232">
        <v>1579.2500000000655</v>
      </c>
      <c r="F2086" s="232">
        <v>1795.9499999999312</v>
      </c>
      <c r="G2086" s="232">
        <v>2459.299999999892</v>
      </c>
      <c r="H2086" s="75"/>
    </row>
    <row r="2087" spans="1:8" x14ac:dyDescent="0.2">
      <c r="A2087" s="76" t="s">
        <v>2484</v>
      </c>
      <c r="B2087" s="61">
        <v>2079</v>
      </c>
      <c r="C2087" s="232">
        <v>911.15999999996427</v>
      </c>
      <c r="D2087" s="232">
        <v>1259.1499999999432</v>
      </c>
      <c r="E2087" s="232">
        <v>1579.9500000000655</v>
      </c>
      <c r="F2087" s="232">
        <v>1796.7499999999311</v>
      </c>
      <c r="G2087" s="232">
        <v>2460.3999999998919</v>
      </c>
      <c r="H2087" s="75"/>
    </row>
    <row r="2088" spans="1:8" x14ac:dyDescent="0.2">
      <c r="A2088" s="76" t="s">
        <v>2485</v>
      </c>
      <c r="B2088" s="61">
        <v>2080</v>
      </c>
      <c r="C2088" s="232">
        <v>911.55999999996425</v>
      </c>
      <c r="D2088" s="232">
        <v>1259.6999999999432</v>
      </c>
      <c r="E2088" s="232">
        <v>1580.6500000000656</v>
      </c>
      <c r="F2088" s="232">
        <v>1797.5499999999311</v>
      </c>
      <c r="G2088" s="232">
        <v>2461.4999999998918</v>
      </c>
      <c r="H2088" s="75"/>
    </row>
    <row r="2089" spans="1:8" x14ac:dyDescent="0.2">
      <c r="A2089" s="76" t="s">
        <v>2486</v>
      </c>
      <c r="B2089" s="61">
        <v>2081</v>
      </c>
      <c r="C2089" s="232">
        <v>911.95999999996423</v>
      </c>
      <c r="D2089" s="232">
        <v>1260.2499999999432</v>
      </c>
      <c r="E2089" s="232">
        <v>1581.3500000000656</v>
      </c>
      <c r="F2089" s="232">
        <v>1798.349999999931</v>
      </c>
      <c r="G2089" s="232">
        <v>2462.5999999998917</v>
      </c>
      <c r="H2089" s="75"/>
    </row>
    <row r="2090" spans="1:8" x14ac:dyDescent="0.2">
      <c r="A2090" s="76" t="s">
        <v>2487</v>
      </c>
      <c r="B2090" s="61">
        <v>2082</v>
      </c>
      <c r="C2090" s="232">
        <v>912.3599999999642</v>
      </c>
      <c r="D2090" s="232">
        <v>1260.7999999999431</v>
      </c>
      <c r="E2090" s="232">
        <v>1582.0500000000657</v>
      </c>
      <c r="F2090" s="232">
        <v>1799.149999999931</v>
      </c>
      <c r="G2090" s="232">
        <v>2463.6999999998916</v>
      </c>
      <c r="H2090" s="75"/>
    </row>
    <row r="2091" spans="1:8" x14ac:dyDescent="0.2">
      <c r="A2091" s="76" t="s">
        <v>2488</v>
      </c>
      <c r="B2091" s="61">
        <v>2083</v>
      </c>
      <c r="C2091" s="232">
        <v>912.75999999996418</v>
      </c>
      <c r="D2091" s="232">
        <v>1261.3499999999431</v>
      </c>
      <c r="E2091" s="232">
        <v>1582.7500000000657</v>
      </c>
      <c r="F2091" s="232">
        <v>1799.9499999999309</v>
      </c>
      <c r="G2091" s="232">
        <v>2464.7999999998915</v>
      </c>
      <c r="H2091" s="75"/>
    </row>
    <row r="2092" spans="1:8" x14ac:dyDescent="0.2">
      <c r="A2092" s="76" t="s">
        <v>2489</v>
      </c>
      <c r="B2092" s="61">
        <v>2084</v>
      </c>
      <c r="C2092" s="232">
        <v>913.15999999996416</v>
      </c>
      <c r="D2092" s="232">
        <v>1261.899999999943</v>
      </c>
      <c r="E2092" s="232">
        <v>1583.4500000000658</v>
      </c>
      <c r="F2092" s="232">
        <v>1800.7499999999309</v>
      </c>
      <c r="G2092" s="232">
        <v>2465.8999999998914</v>
      </c>
      <c r="H2092" s="75"/>
    </row>
    <row r="2093" spans="1:8" x14ac:dyDescent="0.2">
      <c r="A2093" s="76" t="s">
        <v>2490</v>
      </c>
      <c r="B2093" s="61">
        <v>2085</v>
      </c>
      <c r="C2093" s="232">
        <v>913.55999999996413</v>
      </c>
      <c r="D2093" s="232">
        <v>1262.449999999943</v>
      </c>
      <c r="E2093" s="232">
        <v>1584.1500000000658</v>
      </c>
      <c r="F2093" s="232">
        <v>1801.5499999999308</v>
      </c>
      <c r="G2093" s="232">
        <v>2466.9999999998913</v>
      </c>
      <c r="H2093" s="75"/>
    </row>
    <row r="2094" spans="1:8" x14ac:dyDescent="0.2">
      <c r="A2094" s="76" t="s">
        <v>2491</v>
      </c>
      <c r="B2094" s="61">
        <v>2086</v>
      </c>
      <c r="C2094" s="232">
        <v>913.95999999996411</v>
      </c>
      <c r="D2094" s="232">
        <v>1262.9999999999429</v>
      </c>
      <c r="E2094" s="232">
        <v>1584.8500000000658</v>
      </c>
      <c r="F2094" s="232">
        <v>1802.3499999999308</v>
      </c>
      <c r="G2094" s="232">
        <v>2468.0999999998912</v>
      </c>
      <c r="H2094" s="75"/>
    </row>
    <row r="2095" spans="1:8" x14ac:dyDescent="0.2">
      <c r="A2095" s="76" t="s">
        <v>2492</v>
      </c>
      <c r="B2095" s="61">
        <v>2087</v>
      </c>
      <c r="C2095" s="232">
        <v>914.35999999996409</v>
      </c>
      <c r="D2095" s="232">
        <v>1263.5499999999429</v>
      </c>
      <c r="E2095" s="232">
        <v>1585.5500000000659</v>
      </c>
      <c r="F2095" s="232">
        <v>1803.1499999999307</v>
      </c>
      <c r="G2095" s="232">
        <v>2469.1999999998911</v>
      </c>
      <c r="H2095" s="75"/>
    </row>
    <row r="2096" spans="1:8" x14ac:dyDescent="0.2">
      <c r="A2096" s="76" t="s">
        <v>2493</v>
      </c>
      <c r="B2096" s="61">
        <v>2088</v>
      </c>
      <c r="C2096" s="232">
        <v>914.75999999996407</v>
      </c>
      <c r="D2096" s="232">
        <v>1264.0999999999428</v>
      </c>
      <c r="E2096" s="232">
        <v>1586.2500000000659</v>
      </c>
      <c r="F2096" s="232">
        <v>1803.9499999999307</v>
      </c>
      <c r="G2096" s="232">
        <v>2470.299999999891</v>
      </c>
      <c r="H2096" s="75"/>
    </row>
    <row r="2097" spans="1:8" x14ac:dyDescent="0.2">
      <c r="A2097" s="76" t="s">
        <v>2494</v>
      </c>
      <c r="B2097" s="61">
        <v>2089</v>
      </c>
      <c r="C2097" s="232">
        <v>915.15999999996404</v>
      </c>
      <c r="D2097" s="232">
        <v>1264.6499999999428</v>
      </c>
      <c r="E2097" s="232">
        <v>1586.950000000066</v>
      </c>
      <c r="F2097" s="232">
        <v>1804.7499999999307</v>
      </c>
      <c r="G2097" s="232">
        <v>2471.399999999891</v>
      </c>
      <c r="H2097" s="75"/>
    </row>
    <row r="2098" spans="1:8" x14ac:dyDescent="0.2">
      <c r="A2098" s="76" t="s">
        <v>2495</v>
      </c>
      <c r="B2098" s="61">
        <v>2090</v>
      </c>
      <c r="C2098" s="232">
        <v>915.55999999996402</v>
      </c>
      <c r="D2098" s="232">
        <v>1265.1999999999427</v>
      </c>
      <c r="E2098" s="232">
        <v>1587.650000000066</v>
      </c>
      <c r="F2098" s="232">
        <v>1805.5499999999306</v>
      </c>
      <c r="G2098" s="232">
        <v>2472.4999999998909</v>
      </c>
      <c r="H2098" s="75"/>
    </row>
    <row r="2099" spans="1:8" x14ac:dyDescent="0.2">
      <c r="A2099" s="76" t="s">
        <v>2496</v>
      </c>
      <c r="B2099" s="61">
        <v>2091</v>
      </c>
      <c r="C2099" s="232">
        <v>915.959999999964</v>
      </c>
      <c r="D2099" s="232">
        <v>1265.7499999999427</v>
      </c>
      <c r="E2099" s="232">
        <v>1588.3500000000661</v>
      </c>
      <c r="F2099" s="232">
        <v>1806.3499999999306</v>
      </c>
      <c r="G2099" s="232">
        <v>2473.5999999998908</v>
      </c>
      <c r="H2099" s="75"/>
    </row>
    <row r="2100" spans="1:8" x14ac:dyDescent="0.2">
      <c r="A2100" s="76" t="s">
        <v>2497</v>
      </c>
      <c r="B2100" s="61">
        <v>2092</v>
      </c>
      <c r="C2100" s="232">
        <v>916.35999999996397</v>
      </c>
      <c r="D2100" s="232">
        <v>1266.2999999999427</v>
      </c>
      <c r="E2100" s="232">
        <v>1589.0500000000661</v>
      </c>
      <c r="F2100" s="232">
        <v>1807.1499999999305</v>
      </c>
      <c r="G2100" s="232">
        <v>2474.6999999998907</v>
      </c>
      <c r="H2100" s="75"/>
    </row>
    <row r="2101" spans="1:8" x14ac:dyDescent="0.2">
      <c r="A2101" s="76" t="s">
        <v>2498</v>
      </c>
      <c r="B2101" s="61">
        <v>2093</v>
      </c>
      <c r="C2101" s="232">
        <v>916.75999999996395</v>
      </c>
      <c r="D2101" s="232">
        <v>1266.8499999999426</v>
      </c>
      <c r="E2101" s="232">
        <v>1589.7500000000662</v>
      </c>
      <c r="F2101" s="232">
        <v>1807.9499999999305</v>
      </c>
      <c r="G2101" s="232">
        <v>2475.7999999998906</v>
      </c>
      <c r="H2101" s="75"/>
    </row>
    <row r="2102" spans="1:8" x14ac:dyDescent="0.2">
      <c r="A2102" s="76" t="s">
        <v>2499</v>
      </c>
      <c r="B2102" s="61">
        <v>2094</v>
      </c>
      <c r="C2102" s="232">
        <v>917.15999999996393</v>
      </c>
      <c r="D2102" s="232">
        <v>1267.3999999999426</v>
      </c>
      <c r="E2102" s="232">
        <v>1590.4500000000662</v>
      </c>
      <c r="F2102" s="232">
        <v>1808.7499999999304</v>
      </c>
      <c r="G2102" s="232">
        <v>2476.8999999998905</v>
      </c>
      <c r="H2102" s="75"/>
    </row>
    <row r="2103" spans="1:8" x14ac:dyDescent="0.2">
      <c r="A2103" s="76" t="s">
        <v>2500</v>
      </c>
      <c r="B2103" s="61">
        <v>2095</v>
      </c>
      <c r="C2103" s="232">
        <v>917.55999999996391</v>
      </c>
      <c r="D2103" s="232">
        <v>1267.9499999999425</v>
      </c>
      <c r="E2103" s="232">
        <v>1591.1500000000663</v>
      </c>
      <c r="F2103" s="232">
        <v>1809.5499999999304</v>
      </c>
      <c r="G2103" s="232">
        <v>2477.9999999998904</v>
      </c>
      <c r="H2103" s="75"/>
    </row>
    <row r="2104" spans="1:8" x14ac:dyDescent="0.2">
      <c r="A2104" s="76" t="s">
        <v>2501</v>
      </c>
      <c r="B2104" s="61">
        <v>2096</v>
      </c>
      <c r="C2104" s="232">
        <v>917.95999999996388</v>
      </c>
      <c r="D2104" s="232">
        <v>1268.4999999999425</v>
      </c>
      <c r="E2104" s="232">
        <v>1591.8500000000663</v>
      </c>
      <c r="F2104" s="232">
        <v>1810.3499999999303</v>
      </c>
      <c r="G2104" s="232">
        <v>2479.0999999998903</v>
      </c>
      <c r="H2104" s="75"/>
    </row>
    <row r="2105" spans="1:8" x14ac:dyDescent="0.2">
      <c r="A2105" s="76" t="s">
        <v>2502</v>
      </c>
      <c r="B2105" s="61">
        <v>2097</v>
      </c>
      <c r="C2105" s="232">
        <v>918.35999999996386</v>
      </c>
      <c r="D2105" s="232">
        <v>1269.0499999999424</v>
      </c>
      <c r="E2105" s="232">
        <v>1592.5500000000663</v>
      </c>
      <c r="F2105" s="232">
        <v>1811.1499999999303</v>
      </c>
      <c r="G2105" s="232">
        <v>2480.1999999998902</v>
      </c>
      <c r="H2105" s="75"/>
    </row>
    <row r="2106" spans="1:8" x14ac:dyDescent="0.2">
      <c r="A2106" s="76" t="s">
        <v>2503</v>
      </c>
      <c r="B2106" s="61">
        <v>2098</v>
      </c>
      <c r="C2106" s="232">
        <v>918.75999999996384</v>
      </c>
      <c r="D2106" s="232">
        <v>1269.5999999999424</v>
      </c>
      <c r="E2106" s="232">
        <v>1593.2500000000664</v>
      </c>
      <c r="F2106" s="232">
        <v>1811.9499999999302</v>
      </c>
      <c r="G2106" s="232">
        <v>2481.2999999998901</v>
      </c>
      <c r="H2106" s="75"/>
    </row>
    <row r="2107" spans="1:8" x14ac:dyDescent="0.2">
      <c r="A2107" s="76" t="s">
        <v>2504</v>
      </c>
      <c r="B2107" s="61">
        <v>2099</v>
      </c>
      <c r="C2107" s="232">
        <v>919.15999999996382</v>
      </c>
      <c r="D2107" s="232">
        <v>1270.1499999999423</v>
      </c>
      <c r="E2107" s="232">
        <v>1593.9500000000664</v>
      </c>
      <c r="F2107" s="232">
        <v>1812.7499999999302</v>
      </c>
      <c r="G2107" s="232">
        <v>2482.39999999989</v>
      </c>
      <c r="H2107" s="75"/>
    </row>
    <row r="2108" spans="1:8" x14ac:dyDescent="0.2">
      <c r="A2108" s="76" t="s">
        <v>2505</v>
      </c>
      <c r="B2108" s="61">
        <v>2100</v>
      </c>
      <c r="C2108" s="232">
        <v>919.55999999996379</v>
      </c>
      <c r="D2108" s="232">
        <v>1270.6999999999423</v>
      </c>
      <c r="E2108" s="232">
        <v>1594.6500000000665</v>
      </c>
      <c r="F2108" s="232">
        <v>1813.5499999999302</v>
      </c>
      <c r="G2108" s="232">
        <v>2483.49999999989</v>
      </c>
      <c r="H2108" s="75"/>
    </row>
    <row r="2109" spans="1:8" x14ac:dyDescent="0.2">
      <c r="A2109" s="76" t="s">
        <v>2506</v>
      </c>
      <c r="B2109" s="61">
        <v>2101</v>
      </c>
      <c r="C2109" s="232">
        <v>919.95999999996377</v>
      </c>
      <c r="D2109" s="232">
        <v>1271.2499999999422</v>
      </c>
      <c r="E2109" s="232">
        <v>1595.3500000000665</v>
      </c>
      <c r="F2109" s="232">
        <v>1814.3499999999301</v>
      </c>
      <c r="G2109" s="232">
        <v>2484.5999999998899</v>
      </c>
      <c r="H2109" s="75"/>
    </row>
    <row r="2110" spans="1:8" x14ac:dyDescent="0.2">
      <c r="A2110" s="76" t="s">
        <v>2507</v>
      </c>
      <c r="B2110" s="61">
        <v>2102</v>
      </c>
      <c r="C2110" s="232">
        <v>920.35999999996375</v>
      </c>
      <c r="D2110" s="232">
        <v>1271.7999999999422</v>
      </c>
      <c r="E2110" s="232">
        <v>1596.0500000000666</v>
      </c>
      <c r="F2110" s="232">
        <v>1815.1499999999301</v>
      </c>
      <c r="G2110" s="232">
        <v>2485.6999999998898</v>
      </c>
      <c r="H2110" s="75"/>
    </row>
    <row r="2111" spans="1:8" x14ac:dyDescent="0.2">
      <c r="A2111" s="76" t="s">
        <v>2508</v>
      </c>
      <c r="B2111" s="61">
        <v>2103</v>
      </c>
      <c r="C2111" s="232">
        <v>920.75999999996372</v>
      </c>
      <c r="D2111" s="232">
        <v>1272.3499999999422</v>
      </c>
      <c r="E2111" s="232">
        <v>1596.7500000000666</v>
      </c>
      <c r="F2111" s="232">
        <v>1815.94999999993</v>
      </c>
      <c r="G2111" s="232">
        <v>2486.7999999998897</v>
      </c>
      <c r="H2111" s="75"/>
    </row>
    <row r="2112" spans="1:8" x14ac:dyDescent="0.2">
      <c r="A2112" s="76" t="s">
        <v>2509</v>
      </c>
      <c r="B2112" s="61">
        <v>2104</v>
      </c>
      <c r="C2112" s="232">
        <v>921.1599999999637</v>
      </c>
      <c r="D2112" s="232">
        <v>1272.8999999999421</v>
      </c>
      <c r="E2112" s="232">
        <v>1597.4500000000667</v>
      </c>
      <c r="F2112" s="232">
        <v>1816.74999999993</v>
      </c>
      <c r="G2112" s="232">
        <v>2487.8999999998896</v>
      </c>
      <c r="H2112" s="75"/>
    </row>
    <row r="2113" spans="1:8" x14ac:dyDescent="0.2">
      <c r="A2113" s="76" t="s">
        <v>2510</v>
      </c>
      <c r="B2113" s="61">
        <v>2105</v>
      </c>
      <c r="C2113" s="232">
        <v>921.55999999996368</v>
      </c>
      <c r="D2113" s="232">
        <v>1273.4499999999421</v>
      </c>
      <c r="E2113" s="232">
        <v>1598.1500000000667</v>
      </c>
      <c r="F2113" s="232">
        <v>1817.5499999999299</v>
      </c>
      <c r="G2113" s="232">
        <v>2488.9999999998895</v>
      </c>
      <c r="H2113" s="75"/>
    </row>
    <row r="2114" spans="1:8" x14ac:dyDescent="0.2">
      <c r="A2114" s="76" t="s">
        <v>2511</v>
      </c>
      <c r="B2114" s="61">
        <v>2106</v>
      </c>
      <c r="C2114" s="232">
        <v>921.95999999996366</v>
      </c>
      <c r="D2114" s="232">
        <v>1273.999999999942</v>
      </c>
      <c r="E2114" s="232">
        <v>1598.8500000000668</v>
      </c>
      <c r="F2114" s="232">
        <v>1818.3499999999299</v>
      </c>
      <c r="G2114" s="232">
        <v>2490.0999999998894</v>
      </c>
      <c r="H2114" s="75"/>
    </row>
    <row r="2115" spans="1:8" x14ac:dyDescent="0.2">
      <c r="A2115" s="76" t="s">
        <v>2512</v>
      </c>
      <c r="B2115" s="61">
        <v>2107</v>
      </c>
      <c r="C2115" s="232">
        <v>922.35999999996363</v>
      </c>
      <c r="D2115" s="232">
        <v>1274.549999999942</v>
      </c>
      <c r="E2115" s="232">
        <v>1599.5500000000668</v>
      </c>
      <c r="F2115" s="232">
        <v>1819.1499999999298</v>
      </c>
      <c r="G2115" s="232">
        <v>2491.1999999998893</v>
      </c>
      <c r="H2115" s="75"/>
    </row>
    <row r="2116" spans="1:8" x14ac:dyDescent="0.2">
      <c r="A2116" s="76" t="s">
        <v>2513</v>
      </c>
      <c r="B2116" s="61">
        <v>2108</v>
      </c>
      <c r="C2116" s="232">
        <v>922.75999999996361</v>
      </c>
      <c r="D2116" s="232">
        <v>1275.0999999999419</v>
      </c>
      <c r="E2116" s="232">
        <v>1600.2500000000668</v>
      </c>
      <c r="F2116" s="232">
        <v>1819.9499999999298</v>
      </c>
      <c r="G2116" s="232">
        <v>2492.2999999998892</v>
      </c>
      <c r="H2116" s="75"/>
    </row>
    <row r="2117" spans="1:8" x14ac:dyDescent="0.2">
      <c r="A2117" s="76" t="s">
        <v>2514</v>
      </c>
      <c r="B2117" s="61">
        <v>2109</v>
      </c>
      <c r="C2117" s="232">
        <v>923.15999999996359</v>
      </c>
      <c r="D2117" s="232">
        <v>1275.6499999999419</v>
      </c>
      <c r="E2117" s="232">
        <v>1600.9500000000669</v>
      </c>
      <c r="F2117" s="232">
        <v>1820.7499999999297</v>
      </c>
      <c r="G2117" s="232">
        <v>2493.3999999998891</v>
      </c>
      <c r="H2117" s="75"/>
    </row>
    <row r="2118" spans="1:8" x14ac:dyDescent="0.2">
      <c r="A2118" s="76" t="s">
        <v>2515</v>
      </c>
      <c r="B2118" s="61">
        <v>2110</v>
      </c>
      <c r="C2118" s="232">
        <v>923.55999999996357</v>
      </c>
      <c r="D2118" s="232">
        <v>1276.1999999999418</v>
      </c>
      <c r="E2118" s="232">
        <v>1601.6500000000669</v>
      </c>
      <c r="F2118" s="232">
        <v>1821.5499999999297</v>
      </c>
      <c r="G2118" s="232">
        <v>2494.499999999889</v>
      </c>
      <c r="H2118" s="75"/>
    </row>
    <row r="2119" spans="1:8" x14ac:dyDescent="0.2">
      <c r="A2119" s="76" t="s">
        <v>2516</v>
      </c>
      <c r="B2119" s="61">
        <v>2111</v>
      </c>
      <c r="C2119" s="232">
        <v>923.95999999996354</v>
      </c>
      <c r="D2119" s="232">
        <v>1276.7499999999418</v>
      </c>
      <c r="E2119" s="232">
        <v>1602.350000000067</v>
      </c>
      <c r="F2119" s="232">
        <v>1822.3499999999297</v>
      </c>
      <c r="G2119" s="232">
        <v>2495.599999999889</v>
      </c>
      <c r="H2119" s="75"/>
    </row>
    <row r="2120" spans="1:8" x14ac:dyDescent="0.2">
      <c r="A2120" s="76" t="s">
        <v>2517</v>
      </c>
      <c r="B2120" s="61">
        <v>2112</v>
      </c>
      <c r="C2120" s="232">
        <v>924.35999999996352</v>
      </c>
      <c r="D2120" s="232">
        <v>1277.2999999999417</v>
      </c>
      <c r="E2120" s="232">
        <v>1603.050000000067</v>
      </c>
      <c r="F2120" s="232">
        <v>1823.1499999999296</v>
      </c>
      <c r="G2120" s="232">
        <v>2496.6999999998889</v>
      </c>
      <c r="H2120" s="75"/>
    </row>
    <row r="2121" spans="1:8" x14ac:dyDescent="0.2">
      <c r="A2121" s="76" t="s">
        <v>2518</v>
      </c>
      <c r="B2121" s="61">
        <v>2113</v>
      </c>
      <c r="C2121" s="232">
        <v>924.7599999999635</v>
      </c>
      <c r="D2121" s="232">
        <v>1277.8499999999417</v>
      </c>
      <c r="E2121" s="232">
        <v>1603.7500000000671</v>
      </c>
      <c r="F2121" s="232">
        <v>1823.9499999999296</v>
      </c>
      <c r="G2121" s="232">
        <v>2497.7999999998888</v>
      </c>
      <c r="H2121" s="75"/>
    </row>
    <row r="2122" spans="1:8" x14ac:dyDescent="0.2">
      <c r="A2122" s="76" t="s">
        <v>2519</v>
      </c>
      <c r="B2122" s="61">
        <v>2114</v>
      </c>
      <c r="C2122" s="232">
        <v>925.15999999996347</v>
      </c>
      <c r="D2122" s="232">
        <v>1278.3999999999417</v>
      </c>
      <c r="E2122" s="232">
        <v>1604.4500000000671</v>
      </c>
      <c r="F2122" s="232">
        <v>1824.7499999999295</v>
      </c>
      <c r="G2122" s="232">
        <v>2498.8999999998887</v>
      </c>
      <c r="H2122" s="75"/>
    </row>
    <row r="2123" spans="1:8" x14ac:dyDescent="0.2">
      <c r="A2123" s="76" t="s">
        <v>2520</v>
      </c>
      <c r="B2123" s="61">
        <v>2115</v>
      </c>
      <c r="C2123" s="232">
        <v>925.55999999996345</v>
      </c>
      <c r="D2123" s="232">
        <v>1278.9499999999416</v>
      </c>
      <c r="E2123" s="232">
        <v>1605.1500000000672</v>
      </c>
      <c r="F2123" s="232">
        <v>1825.5499999999295</v>
      </c>
      <c r="G2123" s="232">
        <v>2499.9999999998886</v>
      </c>
      <c r="H2123" s="75"/>
    </row>
    <row r="2124" spans="1:8" x14ac:dyDescent="0.2">
      <c r="A2124" s="76" t="s">
        <v>2521</v>
      </c>
      <c r="B2124" s="61">
        <v>2116</v>
      </c>
      <c r="C2124" s="232">
        <v>925.95999999996343</v>
      </c>
      <c r="D2124" s="232">
        <v>1279.4999999999416</v>
      </c>
      <c r="E2124" s="232">
        <v>1605.8500000000672</v>
      </c>
      <c r="F2124" s="232">
        <v>1826.3499999999294</v>
      </c>
      <c r="G2124" s="232">
        <v>2501.0999999998885</v>
      </c>
      <c r="H2124" s="75"/>
    </row>
    <row r="2125" spans="1:8" x14ac:dyDescent="0.2">
      <c r="A2125" s="76" t="s">
        <v>2522</v>
      </c>
      <c r="B2125" s="61">
        <v>2117</v>
      </c>
      <c r="C2125" s="232">
        <v>926.35999999996341</v>
      </c>
      <c r="D2125" s="232">
        <v>1280.0499999999415</v>
      </c>
      <c r="E2125" s="232">
        <v>1606.5500000000673</v>
      </c>
      <c r="F2125" s="232">
        <v>1827.1499999999294</v>
      </c>
      <c r="G2125" s="232">
        <v>2502.1999999998884</v>
      </c>
      <c r="H2125" s="75"/>
    </row>
    <row r="2126" spans="1:8" x14ac:dyDescent="0.2">
      <c r="A2126" s="76" t="s">
        <v>2523</v>
      </c>
      <c r="B2126" s="61">
        <v>2118</v>
      </c>
      <c r="C2126" s="232">
        <v>926.75999999996338</v>
      </c>
      <c r="D2126" s="232">
        <v>1280.5999999999415</v>
      </c>
      <c r="E2126" s="232">
        <v>1607.2500000000673</v>
      </c>
      <c r="F2126" s="232">
        <v>1827.9499999999293</v>
      </c>
      <c r="G2126" s="232">
        <v>2503.2999999998883</v>
      </c>
      <c r="H2126" s="75"/>
    </row>
    <row r="2127" spans="1:8" x14ac:dyDescent="0.2">
      <c r="A2127" s="76" t="s">
        <v>2524</v>
      </c>
      <c r="B2127" s="61">
        <v>2119</v>
      </c>
      <c r="C2127" s="232">
        <v>927.15999999996336</v>
      </c>
      <c r="D2127" s="232">
        <v>1281.1499999999414</v>
      </c>
      <c r="E2127" s="232">
        <v>1607.9500000000673</v>
      </c>
      <c r="F2127" s="232">
        <v>1828.7499999999293</v>
      </c>
      <c r="G2127" s="232">
        <v>2504.3999999998882</v>
      </c>
      <c r="H2127" s="75"/>
    </row>
    <row r="2128" spans="1:8" x14ac:dyDescent="0.2">
      <c r="A2128" s="76" t="s">
        <v>2525</v>
      </c>
      <c r="B2128" s="61">
        <v>2120</v>
      </c>
      <c r="C2128" s="232">
        <v>927.55999999996334</v>
      </c>
      <c r="D2128" s="232">
        <v>1281.6999999999414</v>
      </c>
      <c r="E2128" s="232">
        <v>1608.6500000000674</v>
      </c>
      <c r="F2128" s="232">
        <v>1829.5499999999292</v>
      </c>
      <c r="G2128" s="232">
        <v>2505.4999999998881</v>
      </c>
      <c r="H2128" s="75"/>
    </row>
    <row r="2129" spans="1:8" x14ac:dyDescent="0.2">
      <c r="A2129" s="76" t="s">
        <v>2526</v>
      </c>
      <c r="B2129" s="61">
        <v>2121</v>
      </c>
      <c r="C2129" s="232">
        <v>927.95999999996332</v>
      </c>
      <c r="D2129" s="232">
        <v>1282.2499999999413</v>
      </c>
      <c r="E2129" s="232">
        <v>1609.3500000000674</v>
      </c>
      <c r="F2129" s="232">
        <v>1830.3499999999292</v>
      </c>
      <c r="G2129" s="232">
        <v>2506.599999999888</v>
      </c>
      <c r="H2129" s="75"/>
    </row>
    <row r="2130" spans="1:8" x14ac:dyDescent="0.2">
      <c r="A2130" s="76" t="s">
        <v>2527</v>
      </c>
      <c r="B2130" s="61">
        <v>2122</v>
      </c>
      <c r="C2130" s="232">
        <v>928.35999999996329</v>
      </c>
      <c r="D2130" s="232">
        <v>1282.7999999999413</v>
      </c>
      <c r="E2130" s="232">
        <v>1610.0500000000675</v>
      </c>
      <c r="F2130" s="232">
        <v>1831.1499999999292</v>
      </c>
      <c r="G2130" s="232">
        <v>2507.699999999888</v>
      </c>
      <c r="H2130" s="75"/>
    </row>
    <row r="2131" spans="1:8" x14ac:dyDescent="0.2">
      <c r="A2131" s="76" t="s">
        <v>2528</v>
      </c>
      <c r="B2131" s="61">
        <v>2123</v>
      </c>
      <c r="C2131" s="232">
        <v>928.75999999996327</v>
      </c>
      <c r="D2131" s="232">
        <v>1283.3499999999412</v>
      </c>
      <c r="E2131" s="232">
        <v>1610.7500000000675</v>
      </c>
      <c r="F2131" s="232">
        <v>1831.9499999999291</v>
      </c>
      <c r="G2131" s="232">
        <v>2508.7999999998879</v>
      </c>
      <c r="H2131" s="75"/>
    </row>
    <row r="2132" spans="1:8" x14ac:dyDescent="0.2">
      <c r="A2132" s="76" t="s">
        <v>2529</v>
      </c>
      <c r="B2132" s="61">
        <v>2124</v>
      </c>
      <c r="C2132" s="232">
        <v>929.15999999996325</v>
      </c>
      <c r="D2132" s="232">
        <v>1283.8999999999412</v>
      </c>
      <c r="E2132" s="232">
        <v>1611.4500000000676</v>
      </c>
      <c r="F2132" s="232">
        <v>1832.7499999999291</v>
      </c>
      <c r="G2132" s="232">
        <v>2509.8999999998878</v>
      </c>
      <c r="H2132" s="75"/>
    </row>
    <row r="2133" spans="1:8" x14ac:dyDescent="0.2">
      <c r="A2133" s="76" t="s">
        <v>2530</v>
      </c>
      <c r="B2133" s="61">
        <v>2125</v>
      </c>
      <c r="C2133" s="232">
        <v>929.55999999996322</v>
      </c>
      <c r="D2133" s="232">
        <v>1284.4499999999412</v>
      </c>
      <c r="E2133" s="232">
        <v>1612.1500000000676</v>
      </c>
      <c r="F2133" s="232">
        <v>1833.549999999929</v>
      </c>
      <c r="G2133" s="232">
        <v>2510.9999999998877</v>
      </c>
      <c r="H2133" s="75"/>
    </row>
    <row r="2134" spans="1:8" x14ac:dyDescent="0.2">
      <c r="A2134" s="76" t="s">
        <v>2531</v>
      </c>
      <c r="B2134" s="61">
        <v>2126</v>
      </c>
      <c r="C2134" s="232">
        <v>929.9599999999632</v>
      </c>
      <c r="D2134" s="232">
        <v>1284.9999999999411</v>
      </c>
      <c r="E2134" s="232">
        <v>1612.8500000000677</v>
      </c>
      <c r="F2134" s="232">
        <v>1834.349999999929</v>
      </c>
      <c r="G2134" s="232">
        <v>2512.0999999998876</v>
      </c>
      <c r="H2134" s="75"/>
    </row>
    <row r="2135" spans="1:8" x14ac:dyDescent="0.2">
      <c r="A2135" s="76" t="s">
        <v>2532</v>
      </c>
      <c r="B2135" s="61">
        <v>2127</v>
      </c>
      <c r="C2135" s="232">
        <v>930.35999999996318</v>
      </c>
      <c r="D2135" s="232">
        <v>1285.5499999999411</v>
      </c>
      <c r="E2135" s="232">
        <v>1613.5500000000677</v>
      </c>
      <c r="F2135" s="232">
        <v>1835.1499999999289</v>
      </c>
      <c r="G2135" s="232">
        <v>2513.1999999998875</v>
      </c>
      <c r="H2135" s="75"/>
    </row>
    <row r="2136" spans="1:8" x14ac:dyDescent="0.2">
      <c r="A2136" s="76" t="s">
        <v>2533</v>
      </c>
      <c r="B2136" s="61">
        <v>2128</v>
      </c>
      <c r="C2136" s="232">
        <v>930.75999999996316</v>
      </c>
      <c r="D2136" s="232">
        <v>1286.099999999941</v>
      </c>
      <c r="E2136" s="232">
        <v>1614.2500000000678</v>
      </c>
      <c r="F2136" s="232">
        <v>1835.9499999999289</v>
      </c>
      <c r="G2136" s="232">
        <v>2514.2999999998874</v>
      </c>
      <c r="H2136" s="75"/>
    </row>
    <row r="2137" spans="1:8" x14ac:dyDescent="0.2">
      <c r="A2137" s="76" t="s">
        <v>2534</v>
      </c>
      <c r="B2137" s="61">
        <v>2129</v>
      </c>
      <c r="C2137" s="232">
        <v>931.15999999996313</v>
      </c>
      <c r="D2137" s="232">
        <v>1286.649999999941</v>
      </c>
      <c r="E2137" s="232">
        <v>1614.9500000000678</v>
      </c>
      <c r="F2137" s="232">
        <v>1836.7499999999288</v>
      </c>
      <c r="G2137" s="232">
        <v>2515.3999999998873</v>
      </c>
      <c r="H2137" s="75"/>
    </row>
    <row r="2138" spans="1:8" x14ac:dyDescent="0.2">
      <c r="A2138" s="76" t="s">
        <v>2535</v>
      </c>
      <c r="B2138" s="61">
        <v>2130</v>
      </c>
      <c r="C2138" s="232">
        <v>931.55999999996311</v>
      </c>
      <c r="D2138" s="232">
        <v>1287.1999999999409</v>
      </c>
      <c r="E2138" s="232">
        <v>1615.6500000000678</v>
      </c>
      <c r="F2138" s="232">
        <v>1837.5499999999288</v>
      </c>
      <c r="G2138" s="232">
        <v>2516.4999999998872</v>
      </c>
      <c r="H2138" s="75"/>
    </row>
    <row r="2139" spans="1:8" x14ac:dyDescent="0.2">
      <c r="A2139" s="76" t="s">
        <v>2536</v>
      </c>
      <c r="B2139" s="61">
        <v>2131</v>
      </c>
      <c r="C2139" s="232">
        <v>931.95999999996309</v>
      </c>
      <c r="D2139" s="232">
        <v>1287.7499999999409</v>
      </c>
      <c r="E2139" s="232">
        <v>1616.3500000000679</v>
      </c>
      <c r="F2139" s="232">
        <v>1838.3499999999287</v>
      </c>
      <c r="G2139" s="232">
        <v>2517.5999999998871</v>
      </c>
      <c r="H2139" s="75"/>
    </row>
    <row r="2140" spans="1:8" x14ac:dyDescent="0.2">
      <c r="A2140" s="76" t="s">
        <v>2537</v>
      </c>
      <c r="B2140" s="61">
        <v>2132</v>
      </c>
      <c r="C2140" s="232">
        <v>932.35999999996307</v>
      </c>
      <c r="D2140" s="232">
        <v>1288.2999999999408</v>
      </c>
      <c r="E2140" s="232">
        <v>1617.0500000000679</v>
      </c>
      <c r="F2140" s="232">
        <v>1839.1499999999287</v>
      </c>
      <c r="G2140" s="232">
        <v>2518.699999999887</v>
      </c>
      <c r="H2140" s="75"/>
    </row>
    <row r="2141" spans="1:8" x14ac:dyDescent="0.2">
      <c r="A2141" s="76" t="s">
        <v>2538</v>
      </c>
      <c r="B2141" s="61">
        <v>2133</v>
      </c>
      <c r="C2141" s="232">
        <v>932.75999999996304</v>
      </c>
      <c r="D2141" s="232">
        <v>1288.8499999999408</v>
      </c>
      <c r="E2141" s="232">
        <v>1617.750000000068</v>
      </c>
      <c r="F2141" s="232">
        <v>1839.9499999999287</v>
      </c>
      <c r="G2141" s="232">
        <v>2519.7999999998869</v>
      </c>
      <c r="H2141" s="75"/>
    </row>
    <row r="2142" spans="1:8" x14ac:dyDescent="0.2">
      <c r="A2142" s="76" t="s">
        <v>2539</v>
      </c>
      <c r="B2142" s="61">
        <v>2134</v>
      </c>
      <c r="C2142" s="232">
        <v>933.15999999996302</v>
      </c>
      <c r="D2142" s="232">
        <v>1289.3999999999407</v>
      </c>
      <c r="E2142" s="232">
        <v>1618.450000000068</v>
      </c>
      <c r="F2142" s="232">
        <v>1840.7499999999286</v>
      </c>
      <c r="G2142" s="232">
        <v>2520.8999999998869</v>
      </c>
      <c r="H2142" s="75"/>
    </row>
    <row r="2143" spans="1:8" x14ac:dyDescent="0.2">
      <c r="A2143" s="76" t="s">
        <v>2540</v>
      </c>
      <c r="B2143" s="61">
        <v>2135</v>
      </c>
      <c r="C2143" s="232">
        <v>933.559999999963</v>
      </c>
      <c r="D2143" s="232">
        <v>1289.9499999999407</v>
      </c>
      <c r="E2143" s="232">
        <v>1619.1500000000681</v>
      </c>
      <c r="F2143" s="232">
        <v>1841.5499999999286</v>
      </c>
      <c r="G2143" s="232">
        <v>2521.9999999998868</v>
      </c>
      <c r="H2143" s="75"/>
    </row>
    <row r="2144" spans="1:8" x14ac:dyDescent="0.2">
      <c r="A2144" s="76" t="s">
        <v>2541</v>
      </c>
      <c r="B2144" s="61">
        <v>2136</v>
      </c>
      <c r="C2144" s="232">
        <v>933.95999999996297</v>
      </c>
      <c r="D2144" s="232">
        <v>1290.4999999999407</v>
      </c>
      <c r="E2144" s="232">
        <v>1619.8500000000681</v>
      </c>
      <c r="F2144" s="232">
        <v>1842.3499999999285</v>
      </c>
      <c r="G2144" s="232">
        <v>2523.0999999998867</v>
      </c>
      <c r="H2144" s="75"/>
    </row>
    <row r="2145" spans="1:8" x14ac:dyDescent="0.2">
      <c r="A2145" s="76" t="s">
        <v>2542</v>
      </c>
      <c r="B2145" s="61">
        <v>2137</v>
      </c>
      <c r="C2145" s="232">
        <v>934.35999999996295</v>
      </c>
      <c r="D2145" s="232">
        <v>1291.0499999999406</v>
      </c>
      <c r="E2145" s="232">
        <v>1620.5500000000682</v>
      </c>
      <c r="F2145" s="232">
        <v>1843.1499999999285</v>
      </c>
      <c r="G2145" s="232">
        <v>2524.1999999998866</v>
      </c>
      <c r="H2145" s="75"/>
    </row>
    <row r="2146" spans="1:8" x14ac:dyDescent="0.2">
      <c r="A2146" s="76" t="s">
        <v>2543</v>
      </c>
      <c r="B2146" s="61">
        <v>2138</v>
      </c>
      <c r="C2146" s="232">
        <v>934.75999999996293</v>
      </c>
      <c r="D2146" s="232">
        <v>1291.5999999999406</v>
      </c>
      <c r="E2146" s="232">
        <v>1621.2500000000682</v>
      </c>
      <c r="F2146" s="232">
        <v>1843.9499999999284</v>
      </c>
      <c r="G2146" s="232">
        <v>2525.2999999998865</v>
      </c>
      <c r="H2146" s="75"/>
    </row>
    <row r="2147" spans="1:8" x14ac:dyDescent="0.2">
      <c r="A2147" s="76" t="s">
        <v>2544</v>
      </c>
      <c r="B2147" s="61">
        <v>2139</v>
      </c>
      <c r="C2147" s="232">
        <v>935.15999999996291</v>
      </c>
      <c r="D2147" s="232">
        <v>1292.1499999999405</v>
      </c>
      <c r="E2147" s="232">
        <v>1621.9500000000683</v>
      </c>
      <c r="F2147" s="232">
        <v>1844.7499999999284</v>
      </c>
      <c r="G2147" s="232">
        <v>2526.3999999998864</v>
      </c>
      <c r="H2147" s="75"/>
    </row>
    <row r="2148" spans="1:8" x14ac:dyDescent="0.2">
      <c r="A2148" s="76" t="s">
        <v>2545</v>
      </c>
      <c r="B2148" s="61">
        <v>2140</v>
      </c>
      <c r="C2148" s="232">
        <v>935.55999999996288</v>
      </c>
      <c r="D2148" s="232">
        <v>1292.6999999999405</v>
      </c>
      <c r="E2148" s="232">
        <v>1622.6500000000683</v>
      </c>
      <c r="F2148" s="232">
        <v>1845.5499999999283</v>
      </c>
      <c r="G2148" s="232">
        <v>2527.4999999998863</v>
      </c>
      <c r="H2148" s="75"/>
    </row>
    <row r="2149" spans="1:8" x14ac:dyDescent="0.2">
      <c r="A2149" s="76" t="s">
        <v>2546</v>
      </c>
      <c r="B2149" s="61">
        <v>2141</v>
      </c>
      <c r="C2149" s="232">
        <v>935.95999999996286</v>
      </c>
      <c r="D2149" s="232">
        <v>1293.2499999999404</v>
      </c>
      <c r="E2149" s="232">
        <v>1623.3500000000683</v>
      </c>
      <c r="F2149" s="232">
        <v>1846.3499999999283</v>
      </c>
      <c r="G2149" s="232">
        <v>2528.5999999998862</v>
      </c>
      <c r="H2149" s="75"/>
    </row>
    <row r="2150" spans="1:8" x14ac:dyDescent="0.2">
      <c r="A2150" s="76" t="s">
        <v>2547</v>
      </c>
      <c r="B2150" s="61">
        <v>2142</v>
      </c>
      <c r="C2150" s="232">
        <v>936.35999999996284</v>
      </c>
      <c r="D2150" s="232">
        <v>1293.7999999999404</v>
      </c>
      <c r="E2150" s="232">
        <v>1624.0500000000684</v>
      </c>
      <c r="F2150" s="232">
        <v>1847.1499999999282</v>
      </c>
      <c r="G2150" s="232">
        <v>2529.6999999998861</v>
      </c>
      <c r="H2150" s="75"/>
    </row>
    <row r="2151" spans="1:8" x14ac:dyDescent="0.2">
      <c r="A2151" s="76" t="s">
        <v>2548</v>
      </c>
      <c r="B2151" s="61">
        <v>2143</v>
      </c>
      <c r="C2151" s="232">
        <v>936.75999999996282</v>
      </c>
      <c r="D2151" s="232">
        <v>1294.3499999999403</v>
      </c>
      <c r="E2151" s="232">
        <v>1624.7500000000684</v>
      </c>
      <c r="F2151" s="232">
        <v>1847.9499999999282</v>
      </c>
      <c r="G2151" s="232">
        <v>2530.799999999886</v>
      </c>
      <c r="H2151" s="75"/>
    </row>
    <row r="2152" spans="1:8" x14ac:dyDescent="0.2">
      <c r="A2152" s="76" t="s">
        <v>2549</v>
      </c>
      <c r="B2152" s="61">
        <v>2144</v>
      </c>
      <c r="C2152" s="232">
        <v>937.15999999996279</v>
      </c>
      <c r="D2152" s="232">
        <v>1294.8999999999403</v>
      </c>
      <c r="E2152" s="232">
        <v>1625.4500000000685</v>
      </c>
      <c r="F2152" s="232">
        <v>1848.7499999999281</v>
      </c>
      <c r="G2152" s="232">
        <v>2531.8999999998859</v>
      </c>
      <c r="H2152" s="75"/>
    </row>
    <row r="2153" spans="1:8" x14ac:dyDescent="0.2">
      <c r="A2153" s="76" t="s">
        <v>2550</v>
      </c>
      <c r="B2153" s="61">
        <v>2145</v>
      </c>
      <c r="C2153" s="232">
        <v>937.55999999996277</v>
      </c>
      <c r="D2153" s="232">
        <v>1295.4499999999402</v>
      </c>
      <c r="E2153" s="232">
        <v>1626.1500000000685</v>
      </c>
      <c r="F2153" s="232">
        <v>1849.5499999999281</v>
      </c>
      <c r="G2153" s="232">
        <v>2532.9999999998859</v>
      </c>
      <c r="H2153" s="75"/>
    </row>
    <row r="2154" spans="1:8" x14ac:dyDescent="0.2">
      <c r="A2154" s="76" t="s">
        <v>2551</v>
      </c>
      <c r="B2154" s="61">
        <v>2146</v>
      </c>
      <c r="C2154" s="232">
        <v>937.95999999996275</v>
      </c>
      <c r="D2154" s="232">
        <v>1295.9999999999402</v>
      </c>
      <c r="E2154" s="232">
        <v>1626.8500000000686</v>
      </c>
      <c r="F2154" s="232">
        <v>1850.3499999999281</v>
      </c>
      <c r="G2154" s="232">
        <v>2534.0999999998858</v>
      </c>
      <c r="H2154" s="75"/>
    </row>
    <row r="2155" spans="1:8" x14ac:dyDescent="0.2">
      <c r="A2155" s="76" t="s">
        <v>2552</v>
      </c>
      <c r="B2155" s="61">
        <v>2147</v>
      </c>
      <c r="C2155" s="232">
        <v>938.35999999996272</v>
      </c>
      <c r="D2155" s="232">
        <v>1296.5499999999402</v>
      </c>
      <c r="E2155" s="232">
        <v>1627.5500000000686</v>
      </c>
      <c r="F2155" s="232">
        <v>1851.149999999928</v>
      </c>
      <c r="G2155" s="232">
        <v>2535.1999999998857</v>
      </c>
      <c r="H2155" s="75"/>
    </row>
    <row r="2156" spans="1:8" x14ac:dyDescent="0.2">
      <c r="A2156" s="76" t="s">
        <v>2553</v>
      </c>
      <c r="B2156" s="61">
        <v>2148</v>
      </c>
      <c r="C2156" s="232">
        <v>938.7599999999627</v>
      </c>
      <c r="D2156" s="232">
        <v>1297.0999999999401</v>
      </c>
      <c r="E2156" s="232">
        <v>1628.2500000000687</v>
      </c>
      <c r="F2156" s="232">
        <v>1851.949999999928</v>
      </c>
      <c r="G2156" s="232">
        <v>2536.2999999998856</v>
      </c>
      <c r="H2156" s="75"/>
    </row>
    <row r="2157" spans="1:8" x14ac:dyDescent="0.2">
      <c r="A2157" s="76" t="s">
        <v>2554</v>
      </c>
      <c r="B2157" s="61">
        <v>2149</v>
      </c>
      <c r="C2157" s="232">
        <v>939.15999999996268</v>
      </c>
      <c r="D2157" s="232">
        <v>1297.6499999999401</v>
      </c>
      <c r="E2157" s="232">
        <v>1628.9500000000687</v>
      </c>
      <c r="F2157" s="232">
        <v>1852.7499999999279</v>
      </c>
      <c r="G2157" s="232">
        <v>2537.3999999998855</v>
      </c>
      <c r="H2157" s="75"/>
    </row>
    <row r="2158" spans="1:8" x14ac:dyDescent="0.2">
      <c r="A2158" s="76" t="s">
        <v>2555</v>
      </c>
      <c r="B2158" s="61">
        <v>2150</v>
      </c>
      <c r="C2158" s="232">
        <v>939.55999999996266</v>
      </c>
      <c r="D2158" s="232">
        <v>1298.19999999994</v>
      </c>
      <c r="E2158" s="232">
        <v>1629.6500000000688</v>
      </c>
      <c r="F2158" s="232">
        <v>1853.5499999999279</v>
      </c>
      <c r="G2158" s="232">
        <v>2538.4999999998854</v>
      </c>
      <c r="H2158" s="75"/>
    </row>
    <row r="2159" spans="1:8" x14ac:dyDescent="0.2">
      <c r="A2159" s="76" t="s">
        <v>2556</v>
      </c>
      <c r="B2159" s="61">
        <v>2151</v>
      </c>
      <c r="C2159" s="232">
        <v>939.95999999996263</v>
      </c>
      <c r="D2159" s="232">
        <v>1298.74999999994</v>
      </c>
      <c r="E2159" s="232">
        <v>1630.3500000000688</v>
      </c>
      <c r="F2159" s="232">
        <v>1854.3499999999278</v>
      </c>
      <c r="G2159" s="232">
        <v>2539.5999999998853</v>
      </c>
      <c r="H2159" s="75"/>
    </row>
    <row r="2160" spans="1:8" x14ac:dyDescent="0.2">
      <c r="A2160" s="76" t="s">
        <v>2557</v>
      </c>
      <c r="B2160" s="61">
        <v>2152</v>
      </c>
      <c r="C2160" s="232">
        <v>940.35999999996261</v>
      </c>
      <c r="D2160" s="232">
        <v>1299.2999999999399</v>
      </c>
      <c r="E2160" s="232">
        <v>1631.0500000000688</v>
      </c>
      <c r="F2160" s="232">
        <v>1855.1499999999278</v>
      </c>
      <c r="G2160" s="232">
        <v>2540.6999999998852</v>
      </c>
      <c r="H2160" s="75"/>
    </row>
    <row r="2161" spans="1:8" x14ac:dyDescent="0.2">
      <c r="A2161" s="76" t="s">
        <v>2558</v>
      </c>
      <c r="B2161" s="61">
        <v>2153</v>
      </c>
      <c r="C2161" s="232">
        <v>940.75999999996259</v>
      </c>
      <c r="D2161" s="232">
        <v>1299.8499999999399</v>
      </c>
      <c r="E2161" s="232">
        <v>1631.7500000000689</v>
      </c>
      <c r="F2161" s="232">
        <v>1855.9499999999277</v>
      </c>
      <c r="G2161" s="232">
        <v>2541.7999999998851</v>
      </c>
      <c r="H2161" s="75"/>
    </row>
    <row r="2162" spans="1:8" x14ac:dyDescent="0.2">
      <c r="A2162" s="76" t="s">
        <v>2559</v>
      </c>
      <c r="B2162" s="61">
        <v>2154</v>
      </c>
      <c r="C2162" s="232">
        <v>941.15999999996257</v>
      </c>
      <c r="D2162" s="232">
        <v>1300.3999999999398</v>
      </c>
      <c r="E2162" s="232">
        <v>1632.4500000000689</v>
      </c>
      <c r="F2162" s="232">
        <v>1856.7499999999277</v>
      </c>
      <c r="G2162" s="232">
        <v>2542.899999999885</v>
      </c>
      <c r="H2162" s="75"/>
    </row>
    <row r="2163" spans="1:8" x14ac:dyDescent="0.2">
      <c r="A2163" s="76" t="s">
        <v>2560</v>
      </c>
      <c r="B2163" s="61">
        <v>2155</v>
      </c>
      <c r="C2163" s="232">
        <v>941.55999999996254</v>
      </c>
      <c r="D2163" s="232">
        <v>1300.9499999999398</v>
      </c>
      <c r="E2163" s="232">
        <v>1633.150000000069</v>
      </c>
      <c r="F2163" s="232">
        <v>1857.5499999999276</v>
      </c>
      <c r="G2163" s="232">
        <v>2543.9999999998849</v>
      </c>
      <c r="H2163" s="75"/>
    </row>
    <row r="2164" spans="1:8" x14ac:dyDescent="0.2">
      <c r="A2164" s="76" t="s">
        <v>2561</v>
      </c>
      <c r="B2164" s="61">
        <v>2156</v>
      </c>
      <c r="C2164" s="232">
        <v>941.95999999996252</v>
      </c>
      <c r="D2164" s="232">
        <v>1301.4999999999397</v>
      </c>
      <c r="E2164" s="232">
        <v>1633.850000000069</v>
      </c>
      <c r="F2164" s="232">
        <v>1858.3499999999276</v>
      </c>
      <c r="G2164" s="232">
        <v>2545.0999999998849</v>
      </c>
      <c r="H2164" s="75"/>
    </row>
    <row r="2165" spans="1:8" x14ac:dyDescent="0.2">
      <c r="A2165" s="76" t="s">
        <v>2562</v>
      </c>
      <c r="B2165" s="61">
        <v>2157</v>
      </c>
      <c r="C2165" s="232">
        <v>942.3599999999625</v>
      </c>
      <c r="D2165" s="232">
        <v>1302.0499999999397</v>
      </c>
      <c r="E2165" s="232">
        <v>1634.5500000000691</v>
      </c>
      <c r="F2165" s="232">
        <v>1859.1499999999276</v>
      </c>
      <c r="G2165" s="232">
        <v>2546.1999999998848</v>
      </c>
      <c r="H2165" s="75"/>
    </row>
    <row r="2166" spans="1:8" x14ac:dyDescent="0.2">
      <c r="A2166" s="76" t="s">
        <v>2563</v>
      </c>
      <c r="B2166" s="61">
        <v>2158</v>
      </c>
      <c r="C2166" s="232">
        <v>942.75999999996247</v>
      </c>
      <c r="D2166" s="232">
        <v>1302.5999999999397</v>
      </c>
      <c r="E2166" s="232">
        <v>1635.2500000000691</v>
      </c>
      <c r="F2166" s="232">
        <v>1859.9499999999275</v>
      </c>
      <c r="G2166" s="232">
        <v>2547.2999999998847</v>
      </c>
      <c r="H2166" s="75"/>
    </row>
    <row r="2167" spans="1:8" x14ac:dyDescent="0.2">
      <c r="A2167" s="76" t="s">
        <v>2564</v>
      </c>
      <c r="B2167" s="61">
        <v>2159</v>
      </c>
      <c r="C2167" s="232">
        <v>943.15999999996245</v>
      </c>
      <c r="D2167" s="232">
        <v>1303.1499999999396</v>
      </c>
      <c r="E2167" s="232">
        <v>1635.9500000000692</v>
      </c>
      <c r="F2167" s="232">
        <v>1860.7499999999275</v>
      </c>
      <c r="G2167" s="232">
        <v>2548.3999999998846</v>
      </c>
      <c r="H2167" s="75"/>
    </row>
    <row r="2168" spans="1:8" x14ac:dyDescent="0.2">
      <c r="A2168" s="76" t="s">
        <v>2565</v>
      </c>
      <c r="B2168" s="61">
        <v>2160</v>
      </c>
      <c r="C2168" s="232">
        <v>943.55999999996243</v>
      </c>
      <c r="D2168" s="232">
        <v>1303.6999999999396</v>
      </c>
      <c r="E2168" s="232">
        <v>1636.6500000000692</v>
      </c>
      <c r="F2168" s="232">
        <v>1861.5499999999274</v>
      </c>
      <c r="G2168" s="232">
        <v>2549.4999999998845</v>
      </c>
      <c r="H2168" s="75"/>
    </row>
    <row r="2169" spans="1:8" x14ac:dyDescent="0.2">
      <c r="A2169" s="76" t="s">
        <v>2566</v>
      </c>
      <c r="B2169" s="61">
        <v>2161</v>
      </c>
      <c r="C2169" s="232">
        <v>943.95999999996241</v>
      </c>
      <c r="D2169" s="232">
        <v>1304.2499999999395</v>
      </c>
      <c r="E2169" s="232">
        <v>1637.3500000000693</v>
      </c>
      <c r="F2169" s="232">
        <v>1862.3499999999274</v>
      </c>
      <c r="G2169" s="232">
        <v>2550.5999999998844</v>
      </c>
      <c r="H2169" s="75"/>
    </row>
    <row r="2170" spans="1:8" x14ac:dyDescent="0.2">
      <c r="A2170" s="76" t="s">
        <v>2567</v>
      </c>
      <c r="B2170" s="61">
        <v>2162</v>
      </c>
      <c r="C2170" s="232">
        <v>944.35999999996238</v>
      </c>
      <c r="D2170" s="232">
        <v>1304.7999999999395</v>
      </c>
      <c r="E2170" s="232">
        <v>1638.0500000000693</v>
      </c>
      <c r="F2170" s="232">
        <v>1863.1499999999273</v>
      </c>
      <c r="G2170" s="232">
        <v>2551.6999999998843</v>
      </c>
      <c r="H2170" s="75"/>
    </row>
    <row r="2171" spans="1:8" x14ac:dyDescent="0.2">
      <c r="A2171" s="76" t="s">
        <v>2568</v>
      </c>
      <c r="B2171" s="61">
        <v>2163</v>
      </c>
      <c r="C2171" s="232">
        <v>944.75999999996236</v>
      </c>
      <c r="D2171" s="232">
        <v>1305.3499999999394</v>
      </c>
      <c r="E2171" s="232">
        <v>1638.7500000000693</v>
      </c>
      <c r="F2171" s="232">
        <v>1863.9499999999273</v>
      </c>
      <c r="G2171" s="232">
        <v>2552.7999999998842</v>
      </c>
      <c r="H2171" s="75"/>
    </row>
    <row r="2172" spans="1:8" x14ac:dyDescent="0.2">
      <c r="A2172" s="76" t="s">
        <v>2569</v>
      </c>
      <c r="B2172" s="61">
        <v>2164</v>
      </c>
      <c r="C2172" s="232">
        <v>945.15999999996234</v>
      </c>
      <c r="D2172" s="232">
        <v>1305.8999999999394</v>
      </c>
      <c r="E2172" s="232">
        <v>1639.4500000000694</v>
      </c>
      <c r="F2172" s="232">
        <v>1864.7499999999272</v>
      </c>
      <c r="G2172" s="232">
        <v>2553.8999999998841</v>
      </c>
      <c r="H2172" s="75"/>
    </row>
    <row r="2173" spans="1:8" x14ac:dyDescent="0.2">
      <c r="A2173" s="76" t="s">
        <v>2570</v>
      </c>
      <c r="B2173" s="61">
        <v>2165</v>
      </c>
      <c r="C2173" s="232">
        <v>945.55999999996232</v>
      </c>
      <c r="D2173" s="232">
        <v>1306.4499999999393</v>
      </c>
      <c r="E2173" s="232">
        <v>1640.1500000000694</v>
      </c>
      <c r="F2173" s="232">
        <v>1865.5499999999272</v>
      </c>
      <c r="G2173" s="232">
        <v>2554.999999999884</v>
      </c>
      <c r="H2173" s="75"/>
    </row>
    <row r="2174" spans="1:8" x14ac:dyDescent="0.2">
      <c r="A2174" s="76" t="s">
        <v>2571</v>
      </c>
      <c r="B2174" s="61">
        <v>2166</v>
      </c>
      <c r="C2174" s="232">
        <v>945.95999999996229</v>
      </c>
      <c r="D2174" s="232">
        <v>1306.9999999999393</v>
      </c>
      <c r="E2174" s="232">
        <v>1640.8500000000695</v>
      </c>
      <c r="F2174" s="232">
        <v>1866.3499999999271</v>
      </c>
      <c r="G2174" s="232">
        <v>2556.0999999998839</v>
      </c>
      <c r="H2174" s="75"/>
    </row>
    <row r="2175" spans="1:8" x14ac:dyDescent="0.2">
      <c r="A2175" s="76" t="s">
        <v>2572</v>
      </c>
      <c r="B2175" s="61">
        <v>2167</v>
      </c>
      <c r="C2175" s="232">
        <v>946.35999999996227</v>
      </c>
      <c r="D2175" s="232">
        <v>1307.5499999999392</v>
      </c>
      <c r="E2175" s="232">
        <v>1641.5500000000695</v>
      </c>
      <c r="F2175" s="232">
        <v>1867.1499999999271</v>
      </c>
      <c r="G2175" s="232">
        <v>2557.1999999998839</v>
      </c>
      <c r="H2175" s="75"/>
    </row>
    <row r="2176" spans="1:8" x14ac:dyDescent="0.2">
      <c r="A2176" s="76" t="s">
        <v>2573</v>
      </c>
      <c r="B2176" s="61">
        <v>2168</v>
      </c>
      <c r="C2176" s="232">
        <v>946.75999999996225</v>
      </c>
      <c r="D2176" s="232">
        <v>1308.0999999999392</v>
      </c>
      <c r="E2176" s="232">
        <v>1642.2500000000696</v>
      </c>
      <c r="F2176" s="232">
        <v>1867.9499999999271</v>
      </c>
      <c r="G2176" s="232">
        <v>2558.2999999998838</v>
      </c>
      <c r="H2176" s="75"/>
    </row>
    <row r="2177" spans="1:8" x14ac:dyDescent="0.2">
      <c r="A2177" s="76" t="s">
        <v>2574</v>
      </c>
      <c r="B2177" s="61">
        <v>2169</v>
      </c>
      <c r="C2177" s="232">
        <v>947.15999999996222</v>
      </c>
      <c r="D2177" s="232">
        <v>1308.6499999999392</v>
      </c>
      <c r="E2177" s="232">
        <v>1642.9500000000696</v>
      </c>
      <c r="F2177" s="232">
        <v>1868.749999999927</v>
      </c>
      <c r="G2177" s="232">
        <v>2559.3999999998837</v>
      </c>
      <c r="H2177" s="75"/>
    </row>
    <row r="2178" spans="1:8" x14ac:dyDescent="0.2">
      <c r="A2178" s="76" t="s">
        <v>2575</v>
      </c>
      <c r="B2178" s="61">
        <v>2170</v>
      </c>
      <c r="C2178" s="232">
        <v>947.5599999999622</v>
      </c>
      <c r="D2178" s="232">
        <v>1309.1999999999391</v>
      </c>
      <c r="E2178" s="232">
        <v>1643.6500000000697</v>
      </c>
      <c r="F2178" s="232">
        <v>1869.549999999927</v>
      </c>
      <c r="G2178" s="232">
        <v>2560.4999999998836</v>
      </c>
      <c r="H2178" s="75"/>
    </row>
    <row r="2179" spans="1:8" x14ac:dyDescent="0.2">
      <c r="A2179" s="76" t="s">
        <v>2576</v>
      </c>
      <c r="B2179" s="61">
        <v>2171</v>
      </c>
      <c r="C2179" s="232">
        <v>947.95999999996218</v>
      </c>
      <c r="D2179" s="232">
        <v>1309.7499999999391</v>
      </c>
      <c r="E2179" s="232">
        <v>1644.3500000000697</v>
      </c>
      <c r="F2179" s="232">
        <v>1870.3499999999269</v>
      </c>
      <c r="G2179" s="232">
        <v>2561.5999999998835</v>
      </c>
      <c r="H2179" s="75"/>
    </row>
    <row r="2180" spans="1:8" x14ac:dyDescent="0.2">
      <c r="A2180" s="76" t="s">
        <v>2577</v>
      </c>
      <c r="B2180" s="61">
        <v>2172</v>
      </c>
      <c r="C2180" s="232">
        <v>948.35999999996216</v>
      </c>
      <c r="D2180" s="232">
        <v>1310.299999999939</v>
      </c>
      <c r="E2180" s="232">
        <v>1645.0500000000698</v>
      </c>
      <c r="F2180" s="232">
        <v>1871.1499999999269</v>
      </c>
      <c r="G2180" s="232">
        <v>2562.6999999998834</v>
      </c>
      <c r="H2180" s="75"/>
    </row>
    <row r="2181" spans="1:8" x14ac:dyDescent="0.2">
      <c r="A2181" s="76" t="s">
        <v>2578</v>
      </c>
      <c r="B2181" s="61">
        <v>2173</v>
      </c>
      <c r="C2181" s="232">
        <v>948.75999999996213</v>
      </c>
      <c r="D2181" s="232">
        <v>1310.849999999939</v>
      </c>
      <c r="E2181" s="232">
        <v>1645.7500000000698</v>
      </c>
      <c r="F2181" s="232">
        <v>1871.9499999999268</v>
      </c>
      <c r="G2181" s="232">
        <v>2563.7999999998833</v>
      </c>
      <c r="H2181" s="75"/>
    </row>
    <row r="2182" spans="1:8" x14ac:dyDescent="0.2">
      <c r="A2182" s="76" t="s">
        <v>2579</v>
      </c>
      <c r="B2182" s="61">
        <v>2174</v>
      </c>
      <c r="C2182" s="232">
        <v>949.15999999996211</v>
      </c>
      <c r="D2182" s="232">
        <v>1311.3999999999389</v>
      </c>
      <c r="E2182" s="232">
        <v>1646.4500000000698</v>
      </c>
      <c r="F2182" s="232">
        <v>1872.7499999999268</v>
      </c>
      <c r="G2182" s="232">
        <v>2564.8999999998832</v>
      </c>
      <c r="H2182" s="75"/>
    </row>
    <row r="2183" spans="1:8" x14ac:dyDescent="0.2">
      <c r="A2183" s="76" t="s">
        <v>2580</v>
      </c>
      <c r="B2183" s="61">
        <v>2175</v>
      </c>
      <c r="C2183" s="232">
        <v>949.55999999996209</v>
      </c>
      <c r="D2183" s="232">
        <v>1311.9499999999389</v>
      </c>
      <c r="E2183" s="232">
        <v>1647.1500000000699</v>
      </c>
      <c r="F2183" s="232">
        <v>1873.5499999999267</v>
      </c>
      <c r="G2183" s="232">
        <v>2565.9999999998831</v>
      </c>
      <c r="H2183" s="75"/>
    </row>
    <row r="2184" spans="1:8" x14ac:dyDescent="0.2">
      <c r="A2184" s="76" t="s">
        <v>2581</v>
      </c>
      <c r="B2184" s="61">
        <v>2176</v>
      </c>
      <c r="C2184" s="232">
        <v>949.95999999996206</v>
      </c>
      <c r="D2184" s="232">
        <v>1312.4999999999388</v>
      </c>
      <c r="E2184" s="232">
        <v>1647.8500000000699</v>
      </c>
      <c r="F2184" s="232">
        <v>1874.3499999999267</v>
      </c>
      <c r="G2184" s="232">
        <v>2567.099999999883</v>
      </c>
      <c r="H2184" s="75"/>
    </row>
    <row r="2185" spans="1:8" x14ac:dyDescent="0.2">
      <c r="A2185" s="76" t="s">
        <v>2582</v>
      </c>
      <c r="B2185" s="61">
        <v>2177</v>
      </c>
      <c r="C2185" s="232">
        <v>950.35999999996204</v>
      </c>
      <c r="D2185" s="232">
        <v>1313.0499999999388</v>
      </c>
      <c r="E2185" s="232">
        <v>1648.55000000007</v>
      </c>
      <c r="F2185" s="232">
        <v>1875.1499999999266</v>
      </c>
      <c r="G2185" s="232">
        <v>2568.1999999998829</v>
      </c>
      <c r="H2185" s="75"/>
    </row>
    <row r="2186" spans="1:8" x14ac:dyDescent="0.2">
      <c r="A2186" s="76" t="s">
        <v>2583</v>
      </c>
      <c r="B2186" s="61">
        <v>2178</v>
      </c>
      <c r="C2186" s="232">
        <v>950.75999999996202</v>
      </c>
      <c r="D2186" s="232">
        <v>1313.5999999999387</v>
      </c>
      <c r="E2186" s="232">
        <v>1649.25000000007</v>
      </c>
      <c r="F2186" s="232">
        <v>1875.9499999999266</v>
      </c>
      <c r="G2186" s="232">
        <v>2569.2999999998829</v>
      </c>
      <c r="H2186" s="75"/>
    </row>
    <row r="2187" spans="1:8" x14ac:dyDescent="0.2">
      <c r="A2187" s="76" t="s">
        <v>2584</v>
      </c>
      <c r="B2187" s="61">
        <v>2179</v>
      </c>
      <c r="C2187" s="232">
        <v>951.159999999962</v>
      </c>
      <c r="D2187" s="232">
        <v>1314.1499999999387</v>
      </c>
      <c r="E2187" s="232">
        <v>1649.9500000000701</v>
      </c>
      <c r="F2187" s="232">
        <v>1876.7499999999266</v>
      </c>
      <c r="G2187" s="232">
        <v>2570.3999999998828</v>
      </c>
      <c r="H2187" s="75"/>
    </row>
    <row r="2188" spans="1:8" x14ac:dyDescent="0.2">
      <c r="A2188" s="76" t="s">
        <v>2585</v>
      </c>
      <c r="B2188" s="61">
        <v>2180</v>
      </c>
      <c r="C2188" s="232">
        <v>951.55999999996197</v>
      </c>
      <c r="D2188" s="232">
        <v>1314.6999999999387</v>
      </c>
      <c r="E2188" s="232">
        <v>1650.6500000000701</v>
      </c>
      <c r="F2188" s="232">
        <v>1877.5499999999265</v>
      </c>
      <c r="G2188" s="232">
        <v>2571.4999999998827</v>
      </c>
      <c r="H2188" s="75"/>
    </row>
    <row r="2189" spans="1:8" x14ac:dyDescent="0.2">
      <c r="A2189" s="76" t="s">
        <v>2586</v>
      </c>
      <c r="B2189" s="61">
        <v>2181</v>
      </c>
      <c r="C2189" s="232">
        <v>951.95999999996195</v>
      </c>
      <c r="D2189" s="232">
        <v>1315.2499999999386</v>
      </c>
      <c r="E2189" s="232">
        <v>1651.3500000000702</v>
      </c>
      <c r="F2189" s="232">
        <v>1878.3499999999265</v>
      </c>
      <c r="G2189" s="232">
        <v>2572.5999999998826</v>
      </c>
      <c r="H2189" s="75"/>
    </row>
    <row r="2190" spans="1:8" x14ac:dyDescent="0.2">
      <c r="A2190" s="76" t="s">
        <v>2587</v>
      </c>
      <c r="B2190" s="61">
        <v>2182</v>
      </c>
      <c r="C2190" s="232">
        <v>952.35999999996193</v>
      </c>
      <c r="D2190" s="232">
        <v>1315.7999999999386</v>
      </c>
      <c r="E2190" s="232">
        <v>1652.0500000000702</v>
      </c>
      <c r="F2190" s="232">
        <v>1879.1499999999264</v>
      </c>
      <c r="G2190" s="232">
        <v>2573.6999999998825</v>
      </c>
      <c r="H2190" s="75"/>
    </row>
    <row r="2191" spans="1:8" x14ac:dyDescent="0.2">
      <c r="A2191" s="76" t="s">
        <v>2588</v>
      </c>
      <c r="B2191" s="61">
        <v>2183</v>
      </c>
      <c r="C2191" s="232">
        <v>952.75999999996191</v>
      </c>
      <c r="D2191" s="232">
        <v>1316.3499999999385</v>
      </c>
      <c r="E2191" s="232">
        <v>1652.7500000000703</v>
      </c>
      <c r="F2191" s="232">
        <v>1879.9499999999264</v>
      </c>
      <c r="G2191" s="232">
        <v>2574.7999999998824</v>
      </c>
      <c r="H2191" s="75"/>
    </row>
    <row r="2192" spans="1:8" x14ac:dyDescent="0.2">
      <c r="A2192" s="76" t="s">
        <v>2589</v>
      </c>
      <c r="B2192" s="61">
        <v>2184</v>
      </c>
      <c r="C2192" s="232">
        <v>953.15999999996188</v>
      </c>
      <c r="D2192" s="232">
        <v>1316.8999999999385</v>
      </c>
      <c r="E2192" s="232">
        <v>1653.4500000000703</v>
      </c>
      <c r="F2192" s="232">
        <v>1880.7499999999263</v>
      </c>
      <c r="G2192" s="232">
        <v>2575.8999999998823</v>
      </c>
      <c r="H2192" s="75"/>
    </row>
    <row r="2193" spans="1:8" x14ac:dyDescent="0.2">
      <c r="A2193" s="76" t="s">
        <v>2590</v>
      </c>
      <c r="B2193" s="61">
        <v>2185</v>
      </c>
      <c r="C2193" s="232">
        <v>953.55999999996186</v>
      </c>
      <c r="D2193" s="232">
        <v>1317.4499999999384</v>
      </c>
      <c r="E2193" s="232">
        <v>1654.1500000000703</v>
      </c>
      <c r="F2193" s="232">
        <v>1881.5499999999263</v>
      </c>
      <c r="G2193" s="232">
        <v>2576.9999999998822</v>
      </c>
      <c r="H2193" s="75"/>
    </row>
    <row r="2194" spans="1:8" x14ac:dyDescent="0.2">
      <c r="A2194" s="76" t="s">
        <v>2591</v>
      </c>
      <c r="B2194" s="61">
        <v>2186</v>
      </c>
      <c r="C2194" s="232">
        <v>953.95999999996184</v>
      </c>
      <c r="D2194" s="232">
        <v>1317.9999999999384</v>
      </c>
      <c r="E2194" s="232">
        <v>1654.8500000000704</v>
      </c>
      <c r="F2194" s="232">
        <v>1882.3499999999262</v>
      </c>
      <c r="G2194" s="232">
        <v>2578.0999999998821</v>
      </c>
      <c r="H2194" s="75"/>
    </row>
    <row r="2195" spans="1:8" x14ac:dyDescent="0.2">
      <c r="A2195" s="76" t="s">
        <v>2592</v>
      </c>
      <c r="B2195" s="61">
        <v>2187</v>
      </c>
      <c r="C2195" s="232">
        <v>954.35999999996181</v>
      </c>
      <c r="D2195" s="232">
        <v>1318.5499999999383</v>
      </c>
      <c r="E2195" s="232">
        <v>1655.5500000000704</v>
      </c>
      <c r="F2195" s="232">
        <v>1883.1499999999262</v>
      </c>
      <c r="G2195" s="232">
        <v>2579.199999999882</v>
      </c>
      <c r="H2195" s="75"/>
    </row>
    <row r="2196" spans="1:8" x14ac:dyDescent="0.2">
      <c r="A2196" s="76" t="s">
        <v>2593</v>
      </c>
      <c r="B2196" s="61">
        <v>2188</v>
      </c>
      <c r="C2196" s="232">
        <v>954.75999999996179</v>
      </c>
      <c r="D2196" s="232">
        <v>1319.0999999999383</v>
      </c>
      <c r="E2196" s="232">
        <v>1656.2500000000705</v>
      </c>
      <c r="F2196" s="232">
        <v>1883.9499999999261</v>
      </c>
      <c r="G2196" s="232">
        <v>2580.2999999998819</v>
      </c>
      <c r="H2196" s="75"/>
    </row>
    <row r="2197" spans="1:8" x14ac:dyDescent="0.2">
      <c r="A2197" s="76" t="s">
        <v>2594</v>
      </c>
      <c r="B2197" s="61">
        <v>2189</v>
      </c>
      <c r="C2197" s="232">
        <v>955.15999999996177</v>
      </c>
      <c r="D2197" s="232">
        <v>1319.6499999999382</v>
      </c>
      <c r="E2197" s="232">
        <v>1656.9500000000705</v>
      </c>
      <c r="F2197" s="232">
        <v>1884.7499999999261</v>
      </c>
      <c r="G2197" s="232">
        <v>2581.3999999998819</v>
      </c>
      <c r="H2197" s="75"/>
    </row>
    <row r="2198" spans="1:8" x14ac:dyDescent="0.2">
      <c r="A2198" s="76" t="s">
        <v>2595</v>
      </c>
      <c r="B2198" s="61">
        <v>2190</v>
      </c>
      <c r="C2198" s="232">
        <v>955.55999999996175</v>
      </c>
      <c r="D2198" s="232">
        <v>1320.1999999999382</v>
      </c>
      <c r="E2198" s="232">
        <v>1657.6500000000706</v>
      </c>
      <c r="F2198" s="232">
        <v>1885.5499999999261</v>
      </c>
      <c r="G2198" s="232">
        <v>2582.4999999998818</v>
      </c>
      <c r="H2198" s="75"/>
    </row>
    <row r="2199" spans="1:8" x14ac:dyDescent="0.2">
      <c r="A2199" s="76" t="s">
        <v>2596</v>
      </c>
      <c r="B2199" s="61">
        <v>2191</v>
      </c>
      <c r="C2199" s="232">
        <v>955.95999999996172</v>
      </c>
      <c r="D2199" s="232">
        <v>1320.7499999999382</v>
      </c>
      <c r="E2199" s="232">
        <v>1658.3500000000706</v>
      </c>
      <c r="F2199" s="232">
        <v>1886.349999999926</v>
      </c>
      <c r="G2199" s="232">
        <v>2583.5999999998817</v>
      </c>
      <c r="H2199" s="75"/>
    </row>
    <row r="2200" spans="1:8" x14ac:dyDescent="0.2">
      <c r="A2200" s="76" t="s">
        <v>2597</v>
      </c>
      <c r="B2200" s="61">
        <v>2192</v>
      </c>
      <c r="C2200" s="232">
        <v>956.3599999999617</v>
      </c>
      <c r="D2200" s="232">
        <v>1321.2999999999381</v>
      </c>
      <c r="E2200" s="232">
        <v>1659.0500000000707</v>
      </c>
      <c r="F2200" s="232">
        <v>1887.149999999926</v>
      </c>
      <c r="G2200" s="232">
        <v>2584.6999999998816</v>
      </c>
      <c r="H2200" s="75"/>
    </row>
    <row r="2201" spans="1:8" x14ac:dyDescent="0.2">
      <c r="A2201" s="76" t="s">
        <v>2598</v>
      </c>
      <c r="B2201" s="61">
        <v>2193</v>
      </c>
      <c r="C2201" s="232">
        <v>956.75999999996168</v>
      </c>
      <c r="D2201" s="232">
        <v>1321.8499999999381</v>
      </c>
      <c r="E2201" s="232">
        <v>1659.7500000000707</v>
      </c>
      <c r="F2201" s="232">
        <v>1887.9499999999259</v>
      </c>
      <c r="G2201" s="232">
        <v>2585.7999999998815</v>
      </c>
      <c r="H2201" s="75"/>
    </row>
    <row r="2202" spans="1:8" x14ac:dyDescent="0.2">
      <c r="A2202" s="76" t="s">
        <v>2599</v>
      </c>
      <c r="B2202" s="61">
        <v>2194</v>
      </c>
      <c r="C2202" s="232">
        <v>957.15999999996166</v>
      </c>
      <c r="D2202" s="232">
        <v>1322.399999999938</v>
      </c>
      <c r="E2202" s="232">
        <v>1660.4500000000708</v>
      </c>
      <c r="F2202" s="232">
        <v>1888.7499999999259</v>
      </c>
      <c r="G2202" s="232">
        <v>2586.8999999998814</v>
      </c>
      <c r="H2202" s="75"/>
    </row>
    <row r="2203" spans="1:8" x14ac:dyDescent="0.2">
      <c r="A2203" s="76" t="s">
        <v>2600</v>
      </c>
      <c r="B2203" s="61">
        <v>2195</v>
      </c>
      <c r="C2203" s="232">
        <v>957.55999999996163</v>
      </c>
      <c r="D2203" s="232">
        <v>1322.949999999938</v>
      </c>
      <c r="E2203" s="232">
        <v>1661.1500000000708</v>
      </c>
      <c r="F2203" s="232">
        <v>1889.5499999999258</v>
      </c>
      <c r="G2203" s="232">
        <v>2587.9999999998813</v>
      </c>
      <c r="H2203" s="75"/>
    </row>
    <row r="2204" spans="1:8" x14ac:dyDescent="0.2">
      <c r="A2204" s="76" t="s">
        <v>2601</v>
      </c>
      <c r="B2204" s="61">
        <v>2196</v>
      </c>
      <c r="C2204" s="232">
        <v>957.95999999996161</v>
      </c>
      <c r="D2204" s="232">
        <v>1323.4999999999379</v>
      </c>
      <c r="E2204" s="232">
        <v>1661.8500000000708</v>
      </c>
      <c r="F2204" s="232">
        <v>1890.3499999999258</v>
      </c>
      <c r="G2204" s="232">
        <v>2589.0999999998812</v>
      </c>
      <c r="H2204" s="75"/>
    </row>
    <row r="2205" spans="1:8" x14ac:dyDescent="0.2">
      <c r="A2205" s="76" t="s">
        <v>2602</v>
      </c>
      <c r="B2205" s="61">
        <v>2197</v>
      </c>
      <c r="C2205" s="232">
        <v>958.35999999996159</v>
      </c>
      <c r="D2205" s="232">
        <v>1324.0499999999379</v>
      </c>
      <c r="E2205" s="232">
        <v>1662.5500000000709</v>
      </c>
      <c r="F2205" s="232">
        <v>1891.1499999999257</v>
      </c>
      <c r="G2205" s="232">
        <v>2590.1999999998811</v>
      </c>
      <c r="H2205" s="75"/>
    </row>
    <row r="2206" spans="1:8" x14ac:dyDescent="0.2">
      <c r="A2206" s="76" t="s">
        <v>2603</v>
      </c>
      <c r="B2206" s="61">
        <v>2198</v>
      </c>
      <c r="C2206" s="232">
        <v>958.75999999996156</v>
      </c>
      <c r="D2206" s="232">
        <v>1324.5999999999378</v>
      </c>
      <c r="E2206" s="232">
        <v>1663.2500000000709</v>
      </c>
      <c r="F2206" s="232">
        <v>1891.9499999999257</v>
      </c>
      <c r="G2206" s="232">
        <v>2591.299999999881</v>
      </c>
      <c r="H2206" s="75"/>
    </row>
    <row r="2207" spans="1:8" x14ac:dyDescent="0.2">
      <c r="A2207" s="76" t="s">
        <v>2604</v>
      </c>
      <c r="B2207" s="61">
        <v>2199</v>
      </c>
      <c r="C2207" s="232">
        <v>959.15999999996154</v>
      </c>
      <c r="D2207" s="232">
        <v>1325.1499999999378</v>
      </c>
      <c r="E2207" s="232">
        <v>1663.950000000071</v>
      </c>
      <c r="F2207" s="232">
        <v>1892.7499999999256</v>
      </c>
      <c r="G2207" s="232">
        <v>2592.3999999998809</v>
      </c>
      <c r="H2207" s="75"/>
    </row>
    <row r="2208" spans="1:8" x14ac:dyDescent="0.2">
      <c r="A2208" s="76" t="s">
        <v>2605</v>
      </c>
      <c r="B2208" s="61">
        <v>2200</v>
      </c>
      <c r="C2208" s="232">
        <v>959.55999999996152</v>
      </c>
      <c r="D2208" s="232">
        <v>1325.6999999999377</v>
      </c>
      <c r="E2208" s="232">
        <v>1664.650000000071</v>
      </c>
      <c r="F2208" s="232">
        <v>1893.5499999999256</v>
      </c>
      <c r="G2208" s="232">
        <v>2593.4999999998809</v>
      </c>
      <c r="H2208" s="75"/>
    </row>
    <row r="2209" spans="1:8" x14ac:dyDescent="0.2">
      <c r="A2209" s="76" t="s">
        <v>2606</v>
      </c>
      <c r="B2209" s="61">
        <v>2201</v>
      </c>
      <c r="C2209" s="232">
        <v>959.9599999999615</v>
      </c>
      <c r="D2209" s="232">
        <v>1326.2499999999377</v>
      </c>
      <c r="E2209" s="232">
        <v>1665.3500000000711</v>
      </c>
      <c r="F2209" s="232">
        <v>1894.3499999999256</v>
      </c>
      <c r="G2209" s="232">
        <v>2594.5999999998808</v>
      </c>
      <c r="H2209" s="75"/>
    </row>
    <row r="2210" spans="1:8" x14ac:dyDescent="0.2">
      <c r="A2210" s="76" t="s">
        <v>2607</v>
      </c>
      <c r="B2210" s="61">
        <v>2202</v>
      </c>
      <c r="C2210" s="232">
        <v>960.35999999996147</v>
      </c>
      <c r="D2210" s="232">
        <v>1326.7999999999377</v>
      </c>
      <c r="E2210" s="232">
        <v>1666.0500000000711</v>
      </c>
      <c r="F2210" s="232">
        <v>1895.1499999999255</v>
      </c>
      <c r="G2210" s="232">
        <v>2595.6999999998807</v>
      </c>
      <c r="H2210" s="75"/>
    </row>
    <row r="2211" spans="1:8" x14ac:dyDescent="0.2">
      <c r="A2211" s="76" t="s">
        <v>2608</v>
      </c>
      <c r="B2211" s="61">
        <v>2203</v>
      </c>
      <c r="C2211" s="232">
        <v>960.75999999996145</v>
      </c>
      <c r="D2211" s="232">
        <v>1327.3499999999376</v>
      </c>
      <c r="E2211" s="232">
        <v>1666.7500000000712</v>
      </c>
      <c r="F2211" s="232">
        <v>1895.9499999999255</v>
      </c>
      <c r="G2211" s="232">
        <v>2596.7999999998806</v>
      </c>
      <c r="H2211" s="75"/>
    </row>
    <row r="2212" spans="1:8" x14ac:dyDescent="0.2">
      <c r="A2212" s="76" t="s">
        <v>2609</v>
      </c>
      <c r="B2212" s="61">
        <v>2204</v>
      </c>
      <c r="C2212" s="232">
        <v>961.15999999996143</v>
      </c>
      <c r="D2212" s="232">
        <v>1327.8999999999376</v>
      </c>
      <c r="E2212" s="232">
        <v>1667.4500000000712</v>
      </c>
      <c r="F2212" s="232">
        <v>1896.7499999999254</v>
      </c>
      <c r="G2212" s="232">
        <v>2597.8999999998805</v>
      </c>
      <c r="H2212" s="75"/>
    </row>
    <row r="2213" spans="1:8" x14ac:dyDescent="0.2">
      <c r="A2213" s="76" t="s">
        <v>2610</v>
      </c>
      <c r="B2213" s="61">
        <v>2205</v>
      </c>
      <c r="C2213" s="232">
        <v>961.55999999996141</v>
      </c>
      <c r="D2213" s="232">
        <v>1328.4499999999375</v>
      </c>
      <c r="E2213" s="232">
        <v>1668.1500000000713</v>
      </c>
      <c r="F2213" s="232">
        <v>1897.5499999999254</v>
      </c>
      <c r="G2213" s="232">
        <v>2598.9999999998804</v>
      </c>
      <c r="H2213" s="75"/>
    </row>
    <row r="2214" spans="1:8" x14ac:dyDescent="0.2">
      <c r="A2214" s="76" t="s">
        <v>2611</v>
      </c>
      <c r="B2214" s="61">
        <v>2206</v>
      </c>
      <c r="C2214" s="232">
        <v>961.95999999996138</v>
      </c>
      <c r="D2214" s="232">
        <v>1328.9999999999375</v>
      </c>
      <c r="E2214" s="232">
        <v>1668.8500000000713</v>
      </c>
      <c r="F2214" s="232">
        <v>1898.3499999999253</v>
      </c>
      <c r="G2214" s="232">
        <v>2600.0999999998803</v>
      </c>
      <c r="H2214" s="75"/>
    </row>
    <row r="2215" spans="1:8" x14ac:dyDescent="0.2">
      <c r="A2215" s="76" t="s">
        <v>2612</v>
      </c>
      <c r="B2215" s="61">
        <v>2207</v>
      </c>
      <c r="C2215" s="232">
        <v>962.35999999996136</v>
      </c>
      <c r="D2215" s="232">
        <v>1329.5499999999374</v>
      </c>
      <c r="E2215" s="232">
        <v>1669.5500000000713</v>
      </c>
      <c r="F2215" s="232">
        <v>1899.1499999999253</v>
      </c>
      <c r="G2215" s="232">
        <v>2601.1999999998802</v>
      </c>
      <c r="H2215" s="75"/>
    </row>
    <row r="2216" spans="1:8" x14ac:dyDescent="0.2">
      <c r="A2216" s="76" t="s">
        <v>2613</v>
      </c>
      <c r="B2216" s="61">
        <v>2208</v>
      </c>
      <c r="C2216" s="232">
        <v>962.75999999996134</v>
      </c>
      <c r="D2216" s="232">
        <v>1330.0999999999374</v>
      </c>
      <c r="E2216" s="232">
        <v>1670.2500000000714</v>
      </c>
      <c r="F2216" s="232">
        <v>1899.9499999999252</v>
      </c>
      <c r="G2216" s="232">
        <v>2602.2999999998801</v>
      </c>
      <c r="H2216" s="75"/>
    </row>
    <row r="2217" spans="1:8" x14ac:dyDescent="0.2">
      <c r="A2217" s="76" t="s">
        <v>2614</v>
      </c>
      <c r="B2217" s="61">
        <v>2209</v>
      </c>
      <c r="C2217" s="232">
        <v>963.15999999996131</v>
      </c>
      <c r="D2217" s="232">
        <v>1330.6499999999373</v>
      </c>
      <c r="E2217" s="232">
        <v>1670.9500000000714</v>
      </c>
      <c r="F2217" s="232">
        <v>1900.7499999999252</v>
      </c>
      <c r="G2217" s="232">
        <v>2603.39999999988</v>
      </c>
      <c r="H2217" s="75"/>
    </row>
    <row r="2218" spans="1:8" x14ac:dyDescent="0.2">
      <c r="A2218" s="76" t="s">
        <v>2615</v>
      </c>
      <c r="B2218" s="61">
        <v>2210</v>
      </c>
      <c r="C2218" s="232">
        <v>963.55999999996129</v>
      </c>
      <c r="D2218" s="232">
        <v>1331.1999999999373</v>
      </c>
      <c r="E2218" s="232">
        <v>1671.6500000000715</v>
      </c>
      <c r="F2218" s="232">
        <v>1901.5499999999251</v>
      </c>
      <c r="G2218" s="232">
        <v>2604.4999999998799</v>
      </c>
      <c r="H2218" s="75"/>
    </row>
    <row r="2219" spans="1:8" x14ac:dyDescent="0.2">
      <c r="A2219" s="76" t="s">
        <v>2616</v>
      </c>
      <c r="B2219" s="61">
        <v>2211</v>
      </c>
      <c r="C2219" s="232">
        <v>963.95999999996127</v>
      </c>
      <c r="D2219" s="232">
        <v>1331.7499999999372</v>
      </c>
      <c r="E2219" s="232">
        <v>1672.3500000000715</v>
      </c>
      <c r="F2219" s="232">
        <v>1902.3499999999251</v>
      </c>
      <c r="G2219" s="232">
        <v>2605.5999999998799</v>
      </c>
      <c r="H2219" s="75"/>
    </row>
    <row r="2220" spans="1:8" x14ac:dyDescent="0.2">
      <c r="A2220" s="76" t="s">
        <v>2617</v>
      </c>
      <c r="B2220" s="61">
        <v>2212</v>
      </c>
      <c r="C2220" s="232">
        <v>964.35999999996125</v>
      </c>
      <c r="D2220" s="232">
        <v>1332.2999999999372</v>
      </c>
      <c r="E2220" s="232">
        <v>1673.0500000000716</v>
      </c>
      <c r="F2220" s="232">
        <v>1903.1499999999251</v>
      </c>
      <c r="G2220" s="232">
        <v>2606.6999999998798</v>
      </c>
      <c r="H2220" s="75"/>
    </row>
    <row r="2221" spans="1:8" x14ac:dyDescent="0.2">
      <c r="A2221" s="76" t="s">
        <v>2618</v>
      </c>
      <c r="B2221" s="61">
        <v>2213</v>
      </c>
      <c r="C2221" s="232">
        <v>964.75999999996122</v>
      </c>
      <c r="D2221" s="232">
        <v>1332.8499999999372</v>
      </c>
      <c r="E2221" s="232">
        <v>1673.7500000000716</v>
      </c>
      <c r="F2221" s="232">
        <v>1903.949999999925</v>
      </c>
      <c r="G2221" s="232">
        <v>2607.7999999998797</v>
      </c>
      <c r="H2221" s="75"/>
    </row>
    <row r="2222" spans="1:8" x14ac:dyDescent="0.2">
      <c r="A2222" s="76" t="s">
        <v>2619</v>
      </c>
      <c r="B2222" s="61">
        <v>2214</v>
      </c>
      <c r="C2222" s="232">
        <v>965.1599999999612</v>
      </c>
      <c r="D2222" s="232">
        <v>1333.3999999999371</v>
      </c>
      <c r="E2222" s="232">
        <v>1674.4500000000717</v>
      </c>
      <c r="F2222" s="232">
        <v>1904.749999999925</v>
      </c>
      <c r="G2222" s="232">
        <v>2608.8999999998796</v>
      </c>
      <c r="H2222" s="75"/>
    </row>
    <row r="2223" spans="1:8" x14ac:dyDescent="0.2">
      <c r="A2223" s="76" t="s">
        <v>2620</v>
      </c>
      <c r="B2223" s="61">
        <v>2215</v>
      </c>
      <c r="C2223" s="232">
        <v>965.55999999996118</v>
      </c>
      <c r="D2223" s="232">
        <v>1333.9499999999371</v>
      </c>
      <c r="E2223" s="232">
        <v>1675.1500000000717</v>
      </c>
      <c r="F2223" s="232">
        <v>1905.5499999999249</v>
      </c>
      <c r="G2223" s="232">
        <v>2609.9999999998795</v>
      </c>
      <c r="H2223" s="75"/>
    </row>
    <row r="2224" spans="1:8" x14ac:dyDescent="0.2">
      <c r="A2224" s="76" t="s">
        <v>2621</v>
      </c>
      <c r="B2224" s="61">
        <v>2216</v>
      </c>
      <c r="C2224" s="232">
        <v>965.95999999996116</v>
      </c>
      <c r="D2224" s="232">
        <v>1334.499999999937</v>
      </c>
      <c r="E2224" s="232">
        <v>1675.8500000000718</v>
      </c>
      <c r="F2224" s="232">
        <v>1906.3499999999249</v>
      </c>
      <c r="G2224" s="232">
        <v>2611.0999999998794</v>
      </c>
      <c r="H2224" s="75"/>
    </row>
    <row r="2225" spans="1:8" x14ac:dyDescent="0.2">
      <c r="A2225" s="76" t="s">
        <v>2622</v>
      </c>
      <c r="B2225" s="61">
        <v>2217</v>
      </c>
      <c r="C2225" s="232">
        <v>966.35999999996113</v>
      </c>
      <c r="D2225" s="232">
        <v>1335.049999999937</v>
      </c>
      <c r="E2225" s="232">
        <v>1676.5500000000718</v>
      </c>
      <c r="F2225" s="232">
        <v>1907.1499999999248</v>
      </c>
      <c r="G2225" s="232">
        <v>2612.1999999998793</v>
      </c>
      <c r="H2225" s="75"/>
    </row>
    <row r="2226" spans="1:8" x14ac:dyDescent="0.2">
      <c r="A2226" s="76" t="s">
        <v>2623</v>
      </c>
      <c r="B2226" s="61">
        <v>2218</v>
      </c>
      <c r="C2226" s="232">
        <v>966.75999999996111</v>
      </c>
      <c r="D2226" s="232">
        <v>1335.5999999999369</v>
      </c>
      <c r="E2226" s="232">
        <v>1677.2500000000719</v>
      </c>
      <c r="F2226" s="232">
        <v>1907.9499999999248</v>
      </c>
      <c r="G2226" s="232">
        <v>2613.2999999998792</v>
      </c>
      <c r="H2226" s="75"/>
    </row>
    <row r="2227" spans="1:8" x14ac:dyDescent="0.2">
      <c r="A2227" s="76" t="s">
        <v>2624</v>
      </c>
      <c r="B2227" s="61">
        <v>2219</v>
      </c>
      <c r="C2227" s="232">
        <v>967.15999999996109</v>
      </c>
      <c r="D2227" s="232">
        <v>1336.1499999999369</v>
      </c>
      <c r="E2227" s="232">
        <v>1677.9500000000719</v>
      </c>
      <c r="F2227" s="232">
        <v>1908.7499999999247</v>
      </c>
      <c r="G2227" s="232">
        <v>2614.3999999998791</v>
      </c>
      <c r="H2227" s="75"/>
    </row>
    <row r="2228" spans="1:8" x14ac:dyDescent="0.2">
      <c r="A2228" s="76" t="s">
        <v>2625</v>
      </c>
      <c r="B2228" s="61">
        <v>2220</v>
      </c>
      <c r="C2228" s="232">
        <v>967.55999999996106</v>
      </c>
      <c r="D2228" s="232">
        <v>1336.6999999999368</v>
      </c>
      <c r="E2228" s="232">
        <v>1678.6500000000719</v>
      </c>
      <c r="F2228" s="232">
        <v>1909.5499999999247</v>
      </c>
      <c r="G2228" s="232">
        <v>2615.499999999879</v>
      </c>
      <c r="H2228" s="75"/>
    </row>
    <row r="2229" spans="1:8" x14ac:dyDescent="0.2">
      <c r="A2229" s="76" t="s">
        <v>2626</v>
      </c>
      <c r="B2229" s="61">
        <v>2221</v>
      </c>
      <c r="C2229" s="232">
        <v>967.95999999996104</v>
      </c>
      <c r="D2229" s="232">
        <v>1337.2499999999368</v>
      </c>
      <c r="E2229" s="232">
        <v>1679.350000000072</v>
      </c>
      <c r="F2229" s="232">
        <v>1910.3499999999246</v>
      </c>
      <c r="G2229" s="232">
        <v>2616.5999999998789</v>
      </c>
      <c r="H2229" s="75"/>
    </row>
    <row r="2230" spans="1:8" x14ac:dyDescent="0.2">
      <c r="A2230" s="76" t="s">
        <v>2627</v>
      </c>
      <c r="B2230" s="61">
        <v>2222</v>
      </c>
      <c r="C2230" s="232">
        <v>968.35999999996102</v>
      </c>
      <c r="D2230" s="232">
        <v>1337.7999999999367</v>
      </c>
      <c r="E2230" s="232">
        <v>1680.050000000072</v>
      </c>
      <c r="F2230" s="232">
        <v>1911.1499999999246</v>
      </c>
      <c r="G2230" s="232">
        <v>2617.6999999998789</v>
      </c>
      <c r="H2230" s="75"/>
    </row>
    <row r="2231" spans="1:8" x14ac:dyDescent="0.2">
      <c r="A2231" s="76" t="s">
        <v>2628</v>
      </c>
      <c r="B2231" s="61">
        <v>2223</v>
      </c>
      <c r="C2231" s="232">
        <v>968.759999999961</v>
      </c>
      <c r="D2231" s="232">
        <v>1338.3499999999367</v>
      </c>
      <c r="E2231" s="232">
        <v>1680.7500000000721</v>
      </c>
      <c r="F2231" s="232">
        <v>1911.9499999999246</v>
      </c>
      <c r="G2231" s="232">
        <v>2618.7999999998788</v>
      </c>
      <c r="H2231" s="75"/>
    </row>
    <row r="2232" spans="1:8" x14ac:dyDescent="0.2">
      <c r="A2232" s="76" t="s">
        <v>2629</v>
      </c>
      <c r="B2232" s="61">
        <v>2224</v>
      </c>
      <c r="C2232" s="232">
        <v>969.15999999996097</v>
      </c>
      <c r="D2232" s="232">
        <v>1338.8999999999367</v>
      </c>
      <c r="E2232" s="232">
        <v>1681.4500000000721</v>
      </c>
      <c r="F2232" s="232">
        <v>1912.7499999999245</v>
      </c>
      <c r="G2232" s="232">
        <v>2619.8999999998787</v>
      </c>
      <c r="H2232" s="75"/>
    </row>
    <row r="2233" spans="1:8" x14ac:dyDescent="0.2">
      <c r="A2233" s="76" t="s">
        <v>2630</v>
      </c>
      <c r="B2233" s="61">
        <v>2225</v>
      </c>
      <c r="C2233" s="232">
        <v>969.55999999996095</v>
      </c>
      <c r="D2233" s="232">
        <v>1339.4499999999366</v>
      </c>
      <c r="E2233" s="232">
        <v>1682.1500000000722</v>
      </c>
      <c r="F2233" s="232">
        <v>1913.5499999999245</v>
      </c>
      <c r="G2233" s="232">
        <v>2620.9999999998786</v>
      </c>
      <c r="H2233" s="75"/>
    </row>
    <row r="2234" spans="1:8" x14ac:dyDescent="0.2">
      <c r="A2234" s="76" t="s">
        <v>2631</v>
      </c>
      <c r="B2234" s="61">
        <v>2226</v>
      </c>
      <c r="C2234" s="232">
        <v>969.95999999996093</v>
      </c>
      <c r="D2234" s="232">
        <v>1339.9999999999366</v>
      </c>
      <c r="E2234" s="232">
        <v>1682.8500000000722</v>
      </c>
      <c r="F2234" s="232">
        <v>1914.3499999999244</v>
      </c>
      <c r="G2234" s="232">
        <v>2622.0999999998785</v>
      </c>
      <c r="H2234" s="75"/>
    </row>
    <row r="2235" spans="1:8" x14ac:dyDescent="0.2">
      <c r="A2235" s="76" t="s">
        <v>2632</v>
      </c>
      <c r="B2235" s="61">
        <v>2227</v>
      </c>
      <c r="C2235" s="232">
        <v>970.35999999996091</v>
      </c>
      <c r="D2235" s="232">
        <v>1340.5499999999365</v>
      </c>
      <c r="E2235" s="232">
        <v>1683.5500000000723</v>
      </c>
      <c r="F2235" s="232">
        <v>1915.1499999999244</v>
      </c>
      <c r="G2235" s="232">
        <v>2623.1999999998784</v>
      </c>
      <c r="H2235" s="75"/>
    </row>
    <row r="2236" spans="1:8" x14ac:dyDescent="0.2">
      <c r="A2236" s="76" t="s">
        <v>2633</v>
      </c>
      <c r="B2236" s="61">
        <v>2228</v>
      </c>
      <c r="C2236" s="232">
        <v>970.75999999996088</v>
      </c>
      <c r="D2236" s="232">
        <v>1341.0999999999365</v>
      </c>
      <c r="E2236" s="232">
        <v>1684.2500000000723</v>
      </c>
      <c r="F2236" s="232">
        <v>1915.9499999999243</v>
      </c>
      <c r="G2236" s="232">
        <v>2624.2999999998783</v>
      </c>
      <c r="H2236" s="75"/>
    </row>
    <row r="2237" spans="1:8" x14ac:dyDescent="0.2">
      <c r="A2237" s="76" t="s">
        <v>2634</v>
      </c>
      <c r="B2237" s="61">
        <v>2229</v>
      </c>
      <c r="C2237" s="232">
        <v>971.15999999996086</v>
      </c>
      <c r="D2237" s="232">
        <v>1341.6499999999364</v>
      </c>
      <c r="E2237" s="232">
        <v>1684.9500000000724</v>
      </c>
      <c r="F2237" s="232">
        <v>1916.7499999999243</v>
      </c>
      <c r="G2237" s="232">
        <v>2625.3999999998782</v>
      </c>
      <c r="H2237" s="75"/>
    </row>
    <row r="2238" spans="1:8" x14ac:dyDescent="0.2">
      <c r="A2238" s="76" t="s">
        <v>2635</v>
      </c>
      <c r="B2238" s="61">
        <v>2230</v>
      </c>
      <c r="C2238" s="232">
        <v>971.55999999996084</v>
      </c>
      <c r="D2238" s="232">
        <v>1342.1999999999364</v>
      </c>
      <c r="E2238" s="232">
        <v>1685.6500000000724</v>
      </c>
      <c r="F2238" s="232">
        <v>1917.5499999999242</v>
      </c>
      <c r="G2238" s="232">
        <v>2626.4999999998781</v>
      </c>
      <c r="H2238" s="75"/>
    </row>
    <row r="2239" spans="1:8" x14ac:dyDescent="0.2">
      <c r="A2239" s="76" t="s">
        <v>2636</v>
      </c>
      <c r="B2239" s="61">
        <v>2231</v>
      </c>
      <c r="C2239" s="232">
        <v>971.95999999996081</v>
      </c>
      <c r="D2239" s="232">
        <v>1342.7499999999363</v>
      </c>
      <c r="E2239" s="232">
        <v>1686.3500000000724</v>
      </c>
      <c r="F2239" s="232">
        <v>1918.3499999999242</v>
      </c>
      <c r="G2239" s="232">
        <v>2627.599999999878</v>
      </c>
      <c r="H2239" s="75"/>
    </row>
    <row r="2240" spans="1:8" x14ac:dyDescent="0.2">
      <c r="A2240" s="76" t="s">
        <v>2637</v>
      </c>
      <c r="B2240" s="61">
        <v>2232</v>
      </c>
      <c r="C2240" s="232">
        <v>972.35999999996079</v>
      </c>
      <c r="D2240" s="232">
        <v>1343.2999999999363</v>
      </c>
      <c r="E2240" s="232">
        <v>1687.0500000000725</v>
      </c>
      <c r="F2240" s="232">
        <v>1919.1499999999241</v>
      </c>
      <c r="G2240" s="232">
        <v>2628.6999999998779</v>
      </c>
      <c r="H2240" s="75"/>
    </row>
    <row r="2241" spans="1:8" x14ac:dyDescent="0.2">
      <c r="A2241" s="76" t="s">
        <v>2638</v>
      </c>
      <c r="B2241" s="61">
        <v>2233</v>
      </c>
      <c r="C2241" s="232">
        <v>972.75999999996077</v>
      </c>
      <c r="D2241" s="232">
        <v>1343.8499999999362</v>
      </c>
      <c r="E2241" s="232">
        <v>1687.7500000000725</v>
      </c>
      <c r="F2241" s="232">
        <v>1919.9499999999241</v>
      </c>
      <c r="G2241" s="232">
        <v>2629.7999999998779</v>
      </c>
      <c r="H2241" s="75"/>
    </row>
    <row r="2242" spans="1:8" x14ac:dyDescent="0.2">
      <c r="A2242" s="76" t="s">
        <v>2639</v>
      </c>
      <c r="B2242" s="61">
        <v>2234</v>
      </c>
      <c r="C2242" s="232">
        <v>973.15999999996075</v>
      </c>
      <c r="D2242" s="232">
        <v>1344.3999999999362</v>
      </c>
      <c r="E2242" s="232">
        <v>1688.4500000000726</v>
      </c>
      <c r="F2242" s="232">
        <v>1920.7499999999241</v>
      </c>
      <c r="G2242" s="232">
        <v>2630.8999999998778</v>
      </c>
      <c r="H2242" s="75"/>
    </row>
    <row r="2243" spans="1:8" x14ac:dyDescent="0.2">
      <c r="A2243" s="76" t="s">
        <v>2640</v>
      </c>
      <c r="B2243" s="61">
        <v>2235</v>
      </c>
      <c r="C2243" s="232">
        <v>973.55999999996072</v>
      </c>
      <c r="D2243" s="232">
        <v>1344.9499999999362</v>
      </c>
      <c r="E2243" s="232">
        <v>1689.1500000000726</v>
      </c>
      <c r="F2243" s="232">
        <v>1921.549999999924</v>
      </c>
      <c r="G2243" s="232">
        <v>2631.9999999998777</v>
      </c>
      <c r="H2243" s="75"/>
    </row>
    <row r="2244" spans="1:8" x14ac:dyDescent="0.2">
      <c r="A2244" s="76" t="s">
        <v>2641</v>
      </c>
      <c r="B2244" s="61">
        <v>2236</v>
      </c>
      <c r="C2244" s="232">
        <v>973.9599999999607</v>
      </c>
      <c r="D2244" s="232">
        <v>1345.4999999999361</v>
      </c>
      <c r="E2244" s="232">
        <v>1689.8500000000727</v>
      </c>
      <c r="F2244" s="232">
        <v>1922.349999999924</v>
      </c>
      <c r="G2244" s="232">
        <v>2633.0999999998776</v>
      </c>
      <c r="H2244" s="75"/>
    </row>
    <row r="2245" spans="1:8" x14ac:dyDescent="0.2">
      <c r="A2245" s="76" t="s">
        <v>2642</v>
      </c>
      <c r="B2245" s="61">
        <v>2237</v>
      </c>
      <c r="C2245" s="232">
        <v>974.35999999996068</v>
      </c>
      <c r="D2245" s="232">
        <v>1346.0499999999361</v>
      </c>
      <c r="E2245" s="232">
        <v>1690.5500000000727</v>
      </c>
      <c r="F2245" s="232">
        <v>1923.1499999999239</v>
      </c>
      <c r="G2245" s="232">
        <v>2634.1999999998775</v>
      </c>
      <c r="H2245" s="75"/>
    </row>
    <row r="2246" spans="1:8" x14ac:dyDescent="0.2">
      <c r="A2246" s="76" t="s">
        <v>2643</v>
      </c>
      <c r="B2246" s="61">
        <v>2238</v>
      </c>
      <c r="C2246" s="232">
        <v>974.75999999996066</v>
      </c>
      <c r="D2246" s="232">
        <v>1346.599999999936</v>
      </c>
      <c r="E2246" s="232">
        <v>1691.2500000000728</v>
      </c>
      <c r="F2246" s="232">
        <v>1923.9499999999239</v>
      </c>
      <c r="G2246" s="232">
        <v>2635.2999999998774</v>
      </c>
      <c r="H2246" s="75"/>
    </row>
    <row r="2247" spans="1:8" x14ac:dyDescent="0.2">
      <c r="A2247" s="76" t="s">
        <v>2644</v>
      </c>
      <c r="B2247" s="61">
        <v>2239</v>
      </c>
      <c r="C2247" s="232">
        <v>975.15999999996063</v>
      </c>
      <c r="D2247" s="232">
        <v>1347.149999999936</v>
      </c>
      <c r="E2247" s="232">
        <v>1691.9500000000728</v>
      </c>
      <c r="F2247" s="232">
        <v>1924.7499999999238</v>
      </c>
      <c r="G2247" s="232">
        <v>2636.3999999998773</v>
      </c>
      <c r="H2247" s="75"/>
    </row>
    <row r="2248" spans="1:8" x14ac:dyDescent="0.2">
      <c r="A2248" s="76" t="s">
        <v>2645</v>
      </c>
      <c r="B2248" s="61">
        <v>2240</v>
      </c>
      <c r="C2248" s="232">
        <v>975.55999999996061</v>
      </c>
      <c r="D2248" s="232">
        <v>1347.6999999999359</v>
      </c>
      <c r="E2248" s="232">
        <v>1692.6500000000729</v>
      </c>
      <c r="F2248" s="232">
        <v>1925.5499999999238</v>
      </c>
      <c r="G2248" s="232">
        <v>2637.4999999998772</v>
      </c>
      <c r="H2248" s="75"/>
    </row>
    <row r="2249" spans="1:8" x14ac:dyDescent="0.2">
      <c r="A2249" s="76" t="s">
        <v>2646</v>
      </c>
      <c r="B2249" s="61">
        <v>2241</v>
      </c>
      <c r="C2249" s="232">
        <v>975.95999999996059</v>
      </c>
      <c r="D2249" s="232">
        <v>1348.2499999999359</v>
      </c>
      <c r="E2249" s="232">
        <v>1693.3500000000729</v>
      </c>
      <c r="F2249" s="232">
        <v>1926.3499999999237</v>
      </c>
      <c r="G2249" s="232">
        <v>2638.5999999998771</v>
      </c>
      <c r="H2249" s="75"/>
    </row>
    <row r="2250" spans="1:8" x14ac:dyDescent="0.2">
      <c r="A2250" s="76" t="s">
        <v>2647</v>
      </c>
      <c r="B2250" s="61">
        <v>2242</v>
      </c>
      <c r="C2250" s="232">
        <v>976.35999999996056</v>
      </c>
      <c r="D2250" s="232">
        <v>1348.7999999999358</v>
      </c>
      <c r="E2250" s="232">
        <v>1694.0500000000729</v>
      </c>
      <c r="F2250" s="232">
        <v>1927.1499999999237</v>
      </c>
      <c r="G2250" s="232">
        <v>2639.699999999877</v>
      </c>
      <c r="H2250" s="75"/>
    </row>
    <row r="2251" spans="1:8" x14ac:dyDescent="0.2">
      <c r="A2251" s="76" t="s">
        <v>2648</v>
      </c>
      <c r="B2251" s="61">
        <v>2243</v>
      </c>
      <c r="C2251" s="232">
        <v>976.75999999996054</v>
      </c>
      <c r="D2251" s="232">
        <v>1349.3499999999358</v>
      </c>
      <c r="E2251" s="232">
        <v>1694.750000000073</v>
      </c>
      <c r="F2251" s="232">
        <v>1927.9499999999236</v>
      </c>
      <c r="G2251" s="232">
        <v>2640.7999999998769</v>
      </c>
      <c r="H2251" s="75"/>
    </row>
    <row r="2252" spans="1:8" x14ac:dyDescent="0.2">
      <c r="A2252" s="76" t="s">
        <v>2649</v>
      </c>
      <c r="B2252" s="61">
        <v>2244</v>
      </c>
      <c r="C2252" s="232">
        <v>977.15999999996052</v>
      </c>
      <c r="D2252" s="232">
        <v>1349.8999999999357</v>
      </c>
      <c r="E2252" s="232">
        <v>1695.450000000073</v>
      </c>
      <c r="F2252" s="232">
        <v>1928.7499999999236</v>
      </c>
      <c r="G2252" s="232">
        <v>2641.8999999998769</v>
      </c>
      <c r="H2252" s="75"/>
    </row>
    <row r="2253" spans="1:8" x14ac:dyDescent="0.2">
      <c r="A2253" s="76" t="s">
        <v>2650</v>
      </c>
      <c r="B2253" s="61">
        <v>2245</v>
      </c>
      <c r="C2253" s="232">
        <v>977.5599999999605</v>
      </c>
      <c r="D2253" s="232">
        <v>1350.4499999999357</v>
      </c>
      <c r="E2253" s="232">
        <v>1696.1500000000731</v>
      </c>
      <c r="F2253" s="232">
        <v>1929.5499999999236</v>
      </c>
      <c r="G2253" s="232">
        <v>2642.9999999998768</v>
      </c>
      <c r="H2253" s="75"/>
    </row>
    <row r="2254" spans="1:8" x14ac:dyDescent="0.2">
      <c r="A2254" s="76" t="s">
        <v>2651</v>
      </c>
      <c r="B2254" s="61">
        <v>2246</v>
      </c>
      <c r="C2254" s="232">
        <v>977.95999999996047</v>
      </c>
      <c r="D2254" s="232">
        <v>1350.9999999999357</v>
      </c>
      <c r="E2254" s="232">
        <v>1696.8500000000731</v>
      </c>
      <c r="F2254" s="232">
        <v>1930.3499999999235</v>
      </c>
      <c r="G2254" s="232">
        <v>2644.0999999998767</v>
      </c>
      <c r="H2254" s="75"/>
    </row>
    <row r="2255" spans="1:8" x14ac:dyDescent="0.2">
      <c r="A2255" s="76" t="s">
        <v>2652</v>
      </c>
      <c r="B2255" s="61">
        <v>2247</v>
      </c>
      <c r="C2255" s="232">
        <v>978.35999999996045</v>
      </c>
      <c r="D2255" s="232">
        <v>1351.5499999999356</v>
      </c>
      <c r="E2255" s="232">
        <v>1697.5500000000732</v>
      </c>
      <c r="F2255" s="232">
        <v>1931.1499999999235</v>
      </c>
      <c r="G2255" s="232">
        <v>2645.1999999998766</v>
      </c>
      <c r="H2255" s="75"/>
    </row>
    <row r="2256" spans="1:8" x14ac:dyDescent="0.2">
      <c r="A2256" s="76" t="s">
        <v>2653</v>
      </c>
      <c r="B2256" s="61">
        <v>2248</v>
      </c>
      <c r="C2256" s="232">
        <v>978.75999999996043</v>
      </c>
      <c r="D2256" s="232">
        <v>1352.0999999999356</v>
      </c>
      <c r="E2256" s="232">
        <v>1698.2500000000732</v>
      </c>
      <c r="F2256" s="232">
        <v>1931.9499999999234</v>
      </c>
      <c r="G2256" s="232">
        <v>2646.2999999998765</v>
      </c>
      <c r="H2256" s="75"/>
    </row>
    <row r="2257" spans="1:8" x14ac:dyDescent="0.2">
      <c r="A2257" s="76" t="s">
        <v>2654</v>
      </c>
      <c r="B2257" s="61">
        <v>2249</v>
      </c>
      <c r="C2257" s="232">
        <v>979.15999999996041</v>
      </c>
      <c r="D2257" s="232">
        <v>1352.6499999999355</v>
      </c>
      <c r="E2257" s="232">
        <v>1698.9500000000733</v>
      </c>
      <c r="F2257" s="232">
        <v>1932.7499999999234</v>
      </c>
      <c r="G2257" s="232">
        <v>2647.3999999998764</v>
      </c>
      <c r="H2257" s="75"/>
    </row>
    <row r="2258" spans="1:8" x14ac:dyDescent="0.2">
      <c r="A2258" s="76" t="s">
        <v>2655</v>
      </c>
      <c r="B2258" s="61">
        <v>2250</v>
      </c>
      <c r="C2258" s="232">
        <v>979.55999999996038</v>
      </c>
      <c r="D2258" s="232">
        <v>1353.1999999999355</v>
      </c>
      <c r="E2258" s="232">
        <v>1699.6500000000733</v>
      </c>
      <c r="F2258" s="232">
        <v>1933.5499999999233</v>
      </c>
      <c r="G2258" s="232">
        <v>2648.4999999998763</v>
      </c>
      <c r="H2258" s="75"/>
    </row>
    <row r="2259" spans="1:8" x14ac:dyDescent="0.2">
      <c r="A2259" s="76" t="s">
        <v>2656</v>
      </c>
      <c r="B2259" s="61">
        <v>2251</v>
      </c>
      <c r="C2259" s="232">
        <v>979.95999999996036</v>
      </c>
      <c r="D2259" s="232">
        <v>1353.7499999999354</v>
      </c>
      <c r="E2259" s="232">
        <v>1700.3500000000734</v>
      </c>
      <c r="F2259" s="232">
        <v>1934.3499999999233</v>
      </c>
      <c r="G2259" s="232">
        <v>2649.5999999998762</v>
      </c>
      <c r="H2259" s="75"/>
    </row>
    <row r="2260" spans="1:8" x14ac:dyDescent="0.2">
      <c r="A2260" s="76" t="s">
        <v>2657</v>
      </c>
      <c r="B2260" s="61">
        <v>2252</v>
      </c>
      <c r="C2260" s="232">
        <v>980.35999999996034</v>
      </c>
      <c r="D2260" s="232">
        <v>1354.2999999999354</v>
      </c>
      <c r="E2260" s="232">
        <v>1701.0500000000734</v>
      </c>
      <c r="F2260" s="232">
        <v>1935.1499999999232</v>
      </c>
      <c r="G2260" s="232">
        <v>2650.6999999998761</v>
      </c>
      <c r="H2260" s="75"/>
    </row>
    <row r="2261" spans="1:8" x14ac:dyDescent="0.2">
      <c r="A2261" s="76" t="s">
        <v>2658</v>
      </c>
      <c r="B2261" s="61">
        <v>2253</v>
      </c>
      <c r="C2261" s="232">
        <v>980.75999999996031</v>
      </c>
      <c r="D2261" s="232">
        <v>1354.8499999999353</v>
      </c>
      <c r="E2261" s="232">
        <v>1701.7500000000734</v>
      </c>
      <c r="F2261" s="232">
        <v>1935.9499999999232</v>
      </c>
      <c r="G2261" s="232">
        <v>2651.799999999876</v>
      </c>
      <c r="H2261" s="75"/>
    </row>
    <row r="2262" spans="1:8" x14ac:dyDescent="0.2">
      <c r="A2262" s="76" t="s">
        <v>2659</v>
      </c>
      <c r="B2262" s="61">
        <v>2254</v>
      </c>
      <c r="C2262" s="232">
        <v>981.15999999996029</v>
      </c>
      <c r="D2262" s="232">
        <v>1355.3999999999353</v>
      </c>
      <c r="E2262" s="232">
        <v>1702.4500000000735</v>
      </c>
      <c r="F2262" s="232">
        <v>1936.7499999999231</v>
      </c>
      <c r="G2262" s="232">
        <v>2652.8999999998759</v>
      </c>
      <c r="H2262" s="75"/>
    </row>
    <row r="2263" spans="1:8" x14ac:dyDescent="0.2">
      <c r="A2263" s="76" t="s">
        <v>2660</v>
      </c>
      <c r="B2263" s="61">
        <v>2255</v>
      </c>
      <c r="C2263" s="232">
        <v>981.55999999996027</v>
      </c>
      <c r="D2263" s="232">
        <v>1355.9499999999352</v>
      </c>
      <c r="E2263" s="232">
        <v>1703.1500000000735</v>
      </c>
      <c r="F2263" s="232">
        <v>1937.5499999999231</v>
      </c>
      <c r="G2263" s="232">
        <v>2653.9999999998759</v>
      </c>
      <c r="H2263" s="75"/>
    </row>
    <row r="2264" spans="1:8" x14ac:dyDescent="0.2">
      <c r="A2264" s="76" t="s">
        <v>2661</v>
      </c>
      <c r="B2264" s="61">
        <v>2256</v>
      </c>
      <c r="C2264" s="232">
        <v>981.95999999996025</v>
      </c>
      <c r="D2264" s="232">
        <v>1356.4999999999352</v>
      </c>
      <c r="E2264" s="232">
        <v>1703.8500000000736</v>
      </c>
      <c r="F2264" s="232">
        <v>1938.3499999999231</v>
      </c>
      <c r="G2264" s="232">
        <v>2655.0999999998758</v>
      </c>
      <c r="H2264" s="75"/>
    </row>
    <row r="2265" spans="1:8" x14ac:dyDescent="0.2">
      <c r="A2265" s="76" t="s">
        <v>2662</v>
      </c>
      <c r="B2265" s="61">
        <v>2257</v>
      </c>
      <c r="C2265" s="232">
        <v>982.35999999996022</v>
      </c>
      <c r="D2265" s="232">
        <v>1357.0499999999352</v>
      </c>
      <c r="E2265" s="232">
        <v>1704.5500000000736</v>
      </c>
      <c r="F2265" s="232">
        <v>1939.149999999923</v>
      </c>
      <c r="G2265" s="232">
        <v>2656.1999999998757</v>
      </c>
      <c r="H2265" s="75"/>
    </row>
    <row r="2266" spans="1:8" x14ac:dyDescent="0.2">
      <c r="A2266" s="76" t="s">
        <v>2663</v>
      </c>
      <c r="B2266" s="61">
        <v>2258</v>
      </c>
      <c r="C2266" s="232">
        <v>982.7599999999602</v>
      </c>
      <c r="D2266" s="232">
        <v>1357.5999999999351</v>
      </c>
      <c r="E2266" s="232">
        <v>1705.2500000000737</v>
      </c>
      <c r="F2266" s="232">
        <v>1939.949999999923</v>
      </c>
      <c r="G2266" s="232">
        <v>2657.2999999998756</v>
      </c>
      <c r="H2266" s="75"/>
    </row>
    <row r="2267" spans="1:8" x14ac:dyDescent="0.2">
      <c r="A2267" s="76" t="s">
        <v>2664</v>
      </c>
      <c r="B2267" s="61">
        <v>2259</v>
      </c>
      <c r="C2267" s="232">
        <v>983.15999999996018</v>
      </c>
      <c r="D2267" s="232">
        <v>1358.1499999999351</v>
      </c>
      <c r="E2267" s="232">
        <v>1705.9500000000737</v>
      </c>
      <c r="F2267" s="232">
        <v>1940.7499999999229</v>
      </c>
      <c r="G2267" s="232">
        <v>2658.3999999998755</v>
      </c>
      <c r="H2267" s="75"/>
    </row>
    <row r="2268" spans="1:8" x14ac:dyDescent="0.2">
      <c r="A2268" s="76" t="s">
        <v>2665</v>
      </c>
      <c r="B2268" s="61">
        <v>2260</v>
      </c>
      <c r="C2268" s="232">
        <v>983.55999999996016</v>
      </c>
      <c r="D2268" s="232">
        <v>1358.699999999935</v>
      </c>
      <c r="E2268" s="232">
        <v>1706.6500000000738</v>
      </c>
      <c r="F2268" s="232">
        <v>1941.5499999999229</v>
      </c>
      <c r="G2268" s="232">
        <v>2659.4999999998754</v>
      </c>
      <c r="H2268" s="75"/>
    </row>
    <row r="2269" spans="1:8" x14ac:dyDescent="0.2">
      <c r="A2269" s="76" t="s">
        <v>2666</v>
      </c>
      <c r="B2269" s="61">
        <v>2261</v>
      </c>
      <c r="C2269" s="232">
        <v>983.95999999996013</v>
      </c>
      <c r="D2269" s="232">
        <v>1359.249999999935</v>
      </c>
      <c r="E2269" s="232">
        <v>1707.3500000000738</v>
      </c>
      <c r="F2269" s="232">
        <v>1942.3499999999228</v>
      </c>
      <c r="G2269" s="232">
        <v>2660.5999999998753</v>
      </c>
      <c r="H2269" s="75"/>
    </row>
    <row r="2270" spans="1:8" x14ac:dyDescent="0.2">
      <c r="A2270" s="76" t="s">
        <v>2667</v>
      </c>
      <c r="B2270" s="61">
        <v>2262</v>
      </c>
      <c r="C2270" s="232">
        <v>984.35999999996011</v>
      </c>
      <c r="D2270" s="232">
        <v>1359.7999999999349</v>
      </c>
      <c r="E2270" s="232">
        <v>1708.0500000000739</v>
      </c>
      <c r="F2270" s="232">
        <v>1943.1499999999228</v>
      </c>
      <c r="G2270" s="232">
        <v>2661.6999999998752</v>
      </c>
      <c r="H2270" s="75"/>
    </row>
    <row r="2271" spans="1:8" x14ac:dyDescent="0.2">
      <c r="A2271" s="76" t="s">
        <v>2668</v>
      </c>
      <c r="B2271" s="61">
        <v>2263</v>
      </c>
      <c r="C2271" s="232">
        <v>984.75999999996009</v>
      </c>
      <c r="D2271" s="232">
        <v>1360.3499999999349</v>
      </c>
      <c r="E2271" s="232">
        <v>1708.7500000000739</v>
      </c>
      <c r="F2271" s="232">
        <v>1943.9499999999227</v>
      </c>
      <c r="G2271" s="232">
        <v>2662.7999999998751</v>
      </c>
      <c r="H2271" s="75"/>
    </row>
    <row r="2272" spans="1:8" x14ac:dyDescent="0.2">
      <c r="A2272" s="76" t="s">
        <v>2669</v>
      </c>
      <c r="B2272" s="61">
        <v>2264</v>
      </c>
      <c r="C2272" s="232">
        <v>985.15999999996006</v>
      </c>
      <c r="D2272" s="232">
        <v>1360.8999999999348</v>
      </c>
      <c r="E2272" s="232">
        <v>1709.4500000000739</v>
      </c>
      <c r="F2272" s="232">
        <v>1944.7499999999227</v>
      </c>
      <c r="G2272" s="232">
        <v>2663.899999999875</v>
      </c>
      <c r="H2272" s="75"/>
    </row>
    <row r="2273" spans="1:8" x14ac:dyDescent="0.2">
      <c r="A2273" s="76" t="s">
        <v>2670</v>
      </c>
      <c r="B2273" s="61">
        <v>2265</v>
      </c>
      <c r="C2273" s="232">
        <v>985.55999999996004</v>
      </c>
      <c r="D2273" s="232">
        <v>1361.4499999999348</v>
      </c>
      <c r="E2273" s="232">
        <v>1710.150000000074</v>
      </c>
      <c r="F2273" s="232">
        <v>1945.5499999999226</v>
      </c>
      <c r="G2273" s="232">
        <v>2664.9999999998749</v>
      </c>
      <c r="H2273" s="75"/>
    </row>
    <row r="2274" spans="1:8" x14ac:dyDescent="0.2">
      <c r="A2274" s="76" t="s">
        <v>2671</v>
      </c>
      <c r="B2274" s="61">
        <v>2266</v>
      </c>
      <c r="C2274" s="232">
        <v>985.95999999996002</v>
      </c>
      <c r="D2274" s="232">
        <v>1361.9999999999347</v>
      </c>
      <c r="E2274" s="232">
        <v>1710.850000000074</v>
      </c>
      <c r="F2274" s="232">
        <v>1946.3499999999226</v>
      </c>
      <c r="G2274" s="232">
        <v>2666.0999999998749</v>
      </c>
      <c r="H2274" s="75"/>
    </row>
    <row r="2275" spans="1:8" x14ac:dyDescent="0.2">
      <c r="A2275" s="76" t="s">
        <v>2672</v>
      </c>
      <c r="B2275" s="61">
        <v>2267</v>
      </c>
      <c r="C2275" s="232">
        <v>986.35999999996</v>
      </c>
      <c r="D2275" s="232">
        <v>1362.5499999999347</v>
      </c>
      <c r="E2275" s="232">
        <v>1711.5500000000741</v>
      </c>
      <c r="F2275" s="232">
        <v>1947.1499999999226</v>
      </c>
      <c r="G2275" s="232">
        <v>2667.1999999998748</v>
      </c>
      <c r="H2275" s="75"/>
    </row>
    <row r="2276" spans="1:8" x14ac:dyDescent="0.2">
      <c r="A2276" s="76" t="s">
        <v>2673</v>
      </c>
      <c r="B2276" s="61">
        <v>2268</v>
      </c>
      <c r="C2276" s="232">
        <v>986.75999999995997</v>
      </c>
      <c r="D2276" s="232">
        <v>1363.0999999999347</v>
      </c>
      <c r="E2276" s="232">
        <v>1712.2500000000741</v>
      </c>
      <c r="F2276" s="232">
        <v>1947.9499999999225</v>
      </c>
      <c r="G2276" s="232">
        <v>2668.2999999998747</v>
      </c>
      <c r="H2276" s="75"/>
    </row>
    <row r="2277" spans="1:8" x14ac:dyDescent="0.2">
      <c r="A2277" s="76" t="s">
        <v>2674</v>
      </c>
      <c r="B2277" s="61">
        <v>2269</v>
      </c>
      <c r="C2277" s="232">
        <v>987.15999999995995</v>
      </c>
      <c r="D2277" s="232">
        <v>1363.6499999999346</v>
      </c>
      <c r="E2277" s="232">
        <v>1712.9500000000742</v>
      </c>
      <c r="F2277" s="232">
        <v>1948.7499999999225</v>
      </c>
      <c r="G2277" s="232">
        <v>2669.3999999998746</v>
      </c>
      <c r="H2277" s="75"/>
    </row>
    <row r="2278" spans="1:8" x14ac:dyDescent="0.2">
      <c r="A2278" s="76" t="s">
        <v>2675</v>
      </c>
      <c r="B2278" s="61">
        <v>2270</v>
      </c>
      <c r="C2278" s="232">
        <v>987.55999999995993</v>
      </c>
      <c r="D2278" s="232">
        <v>1364.1999999999346</v>
      </c>
      <c r="E2278" s="232">
        <v>1713.6500000000742</v>
      </c>
      <c r="F2278" s="232">
        <v>1949.5499999999224</v>
      </c>
      <c r="G2278" s="232">
        <v>2670.4999999998745</v>
      </c>
      <c r="H2278" s="75"/>
    </row>
    <row r="2279" spans="1:8" x14ac:dyDescent="0.2">
      <c r="A2279" s="76" t="s">
        <v>2676</v>
      </c>
      <c r="B2279" s="61">
        <v>2271</v>
      </c>
      <c r="C2279" s="232">
        <v>987.9599999999599</v>
      </c>
      <c r="D2279" s="232">
        <v>1364.7499999999345</v>
      </c>
      <c r="E2279" s="232">
        <v>1714.3500000000743</v>
      </c>
      <c r="F2279" s="232">
        <v>1950.3499999999224</v>
      </c>
      <c r="G2279" s="232">
        <v>2671.5999999998744</v>
      </c>
      <c r="H2279" s="75"/>
    </row>
    <row r="2280" spans="1:8" x14ac:dyDescent="0.2">
      <c r="A2280" s="76" t="s">
        <v>2677</v>
      </c>
      <c r="B2280" s="61">
        <v>2272</v>
      </c>
      <c r="C2280" s="232">
        <v>988.35999999995988</v>
      </c>
      <c r="D2280" s="232">
        <v>1365.2999999999345</v>
      </c>
      <c r="E2280" s="232">
        <v>1715.0500000000743</v>
      </c>
      <c r="F2280" s="232">
        <v>1951.1499999999223</v>
      </c>
      <c r="G2280" s="232">
        <v>2672.6999999998743</v>
      </c>
      <c r="H2280" s="75"/>
    </row>
    <row r="2281" spans="1:8" x14ac:dyDescent="0.2">
      <c r="A2281" s="76" t="s">
        <v>2678</v>
      </c>
      <c r="B2281" s="61">
        <v>2273</v>
      </c>
      <c r="C2281" s="232">
        <v>988.75999999995986</v>
      </c>
      <c r="D2281" s="232">
        <v>1365.8499999999344</v>
      </c>
      <c r="E2281" s="232">
        <v>1715.7500000000744</v>
      </c>
      <c r="F2281" s="232">
        <v>1951.9499999999223</v>
      </c>
      <c r="G2281" s="232">
        <v>2673.7999999998742</v>
      </c>
      <c r="H2281" s="75"/>
    </row>
    <row r="2282" spans="1:8" x14ac:dyDescent="0.2">
      <c r="A2282" s="76" t="s">
        <v>2679</v>
      </c>
      <c r="B2282" s="61">
        <v>2274</v>
      </c>
      <c r="C2282" s="232">
        <v>989.15999999995984</v>
      </c>
      <c r="D2282" s="232">
        <v>1366.3999999999344</v>
      </c>
      <c r="E2282" s="232">
        <v>1716.4500000000744</v>
      </c>
      <c r="F2282" s="232">
        <v>1952.7499999999222</v>
      </c>
      <c r="G2282" s="232">
        <v>2674.8999999998741</v>
      </c>
      <c r="H2282" s="75"/>
    </row>
    <row r="2283" spans="1:8" x14ac:dyDescent="0.2">
      <c r="A2283" s="76" t="s">
        <v>2680</v>
      </c>
      <c r="B2283" s="61">
        <v>2275</v>
      </c>
      <c r="C2283" s="232">
        <v>989.55999999995981</v>
      </c>
      <c r="D2283" s="232">
        <v>1366.9499999999343</v>
      </c>
      <c r="E2283" s="232">
        <v>1717.1500000000744</v>
      </c>
      <c r="F2283" s="232">
        <v>1953.5499999999222</v>
      </c>
      <c r="G2283" s="232">
        <v>2675.999999999874</v>
      </c>
      <c r="H2283" s="75"/>
    </row>
    <row r="2284" spans="1:8" x14ac:dyDescent="0.2">
      <c r="A2284" s="76" t="s">
        <v>2681</v>
      </c>
      <c r="B2284" s="61">
        <v>2276</v>
      </c>
      <c r="C2284" s="232">
        <v>989.95999999995979</v>
      </c>
      <c r="D2284" s="232">
        <v>1367.4999999999343</v>
      </c>
      <c r="E2284" s="232">
        <v>1717.8500000000745</v>
      </c>
      <c r="F2284" s="232">
        <v>1954.3499999999221</v>
      </c>
      <c r="G2284" s="232">
        <v>2677.0999999998739</v>
      </c>
      <c r="H2284" s="75"/>
    </row>
    <row r="2285" spans="1:8" x14ac:dyDescent="0.2">
      <c r="A2285" s="76" t="s">
        <v>2682</v>
      </c>
      <c r="B2285" s="61">
        <v>2277</v>
      </c>
      <c r="C2285" s="232">
        <v>990.35999999995977</v>
      </c>
      <c r="D2285" s="232">
        <v>1368.0499999999342</v>
      </c>
      <c r="E2285" s="232">
        <v>1718.5500000000745</v>
      </c>
      <c r="F2285" s="232">
        <v>1955.1499999999221</v>
      </c>
      <c r="G2285" s="232">
        <v>2678.1999999998739</v>
      </c>
      <c r="H2285" s="75"/>
    </row>
    <row r="2286" spans="1:8" x14ac:dyDescent="0.2">
      <c r="A2286" s="76" t="s">
        <v>2683</v>
      </c>
      <c r="B2286" s="61">
        <v>2278</v>
      </c>
      <c r="C2286" s="232">
        <v>990.75999999995975</v>
      </c>
      <c r="D2286" s="232">
        <v>1368.5999999999342</v>
      </c>
      <c r="E2286" s="232">
        <v>1719.2500000000746</v>
      </c>
      <c r="F2286" s="232">
        <v>1955.9499999999221</v>
      </c>
      <c r="G2286" s="232">
        <v>2679.2999999998738</v>
      </c>
      <c r="H2286" s="75"/>
    </row>
    <row r="2287" spans="1:8" x14ac:dyDescent="0.2">
      <c r="A2287" s="76" t="s">
        <v>2684</v>
      </c>
      <c r="B2287" s="61">
        <v>2279</v>
      </c>
      <c r="C2287" s="232">
        <v>991.15999999995972</v>
      </c>
      <c r="D2287" s="232">
        <v>1369.1499999999342</v>
      </c>
      <c r="E2287" s="232">
        <v>1719.9500000000746</v>
      </c>
      <c r="F2287" s="232">
        <v>1956.749999999922</v>
      </c>
      <c r="G2287" s="232">
        <v>2680.3999999998737</v>
      </c>
      <c r="H2287" s="75"/>
    </row>
    <row r="2288" spans="1:8" x14ac:dyDescent="0.2">
      <c r="A2288" s="76" t="s">
        <v>2685</v>
      </c>
      <c r="B2288" s="61">
        <v>2280</v>
      </c>
      <c r="C2288" s="232">
        <v>991.5599999999597</v>
      </c>
      <c r="D2288" s="232">
        <v>1369.6999999999341</v>
      </c>
      <c r="E2288" s="232">
        <v>1720.6500000000747</v>
      </c>
      <c r="F2288" s="232">
        <v>1957.549999999922</v>
      </c>
      <c r="G2288" s="232">
        <v>2681.4999999998736</v>
      </c>
      <c r="H2288" s="75"/>
    </row>
    <row r="2289" spans="1:8" x14ac:dyDescent="0.2">
      <c r="A2289" s="76" t="s">
        <v>2686</v>
      </c>
      <c r="B2289" s="61">
        <v>2281</v>
      </c>
      <c r="C2289" s="232">
        <v>991.95999999995968</v>
      </c>
      <c r="D2289" s="232">
        <v>1370.2499999999341</v>
      </c>
      <c r="E2289" s="232">
        <v>1721.3500000000747</v>
      </c>
      <c r="F2289" s="232">
        <v>1958.3499999999219</v>
      </c>
      <c r="G2289" s="232">
        <v>2682.5999999998735</v>
      </c>
      <c r="H2289" s="75"/>
    </row>
    <row r="2290" spans="1:8" x14ac:dyDescent="0.2">
      <c r="A2290" s="76" t="s">
        <v>2687</v>
      </c>
      <c r="B2290" s="61">
        <v>2282</v>
      </c>
      <c r="C2290" s="232">
        <v>992.35999999995965</v>
      </c>
      <c r="D2290" s="232">
        <v>1370.799999999934</v>
      </c>
      <c r="E2290" s="232">
        <v>1722.0500000000748</v>
      </c>
      <c r="F2290" s="232">
        <v>1959.1499999999219</v>
      </c>
      <c r="G2290" s="232">
        <v>2683.6999999998734</v>
      </c>
      <c r="H2290" s="75"/>
    </row>
    <row r="2291" spans="1:8" x14ac:dyDescent="0.2">
      <c r="A2291" s="76" t="s">
        <v>2688</v>
      </c>
      <c r="B2291" s="61">
        <v>2283</v>
      </c>
      <c r="C2291" s="232">
        <v>992.75999999995963</v>
      </c>
      <c r="D2291" s="232">
        <v>1371.349999999934</v>
      </c>
      <c r="E2291" s="232">
        <v>1722.7500000000748</v>
      </c>
      <c r="F2291" s="232">
        <v>1959.9499999999218</v>
      </c>
      <c r="G2291" s="232">
        <v>2684.7999999998733</v>
      </c>
      <c r="H2291" s="75"/>
    </row>
    <row r="2292" spans="1:8" x14ac:dyDescent="0.2">
      <c r="A2292" s="76" t="s">
        <v>2689</v>
      </c>
      <c r="B2292" s="61">
        <v>2284</v>
      </c>
      <c r="C2292" s="232">
        <v>993.15999999995961</v>
      </c>
      <c r="D2292" s="232">
        <v>1371.8999999999339</v>
      </c>
      <c r="E2292" s="232">
        <v>1723.4500000000749</v>
      </c>
      <c r="F2292" s="232">
        <v>1960.7499999999218</v>
      </c>
      <c r="G2292" s="232">
        <v>2685.8999999998732</v>
      </c>
      <c r="H2292" s="75"/>
    </row>
    <row r="2293" spans="1:8" x14ac:dyDescent="0.2">
      <c r="A2293" s="76" t="s">
        <v>2690</v>
      </c>
      <c r="B2293" s="61">
        <v>2285</v>
      </c>
      <c r="C2293" s="232">
        <v>993.55999999995959</v>
      </c>
      <c r="D2293" s="232">
        <v>1372.4499999999339</v>
      </c>
      <c r="E2293" s="232">
        <v>1724.1500000000749</v>
      </c>
      <c r="F2293" s="232">
        <v>1961.5499999999217</v>
      </c>
      <c r="G2293" s="232">
        <v>2686.9999999998731</v>
      </c>
      <c r="H2293" s="75"/>
    </row>
    <row r="2294" spans="1:8" x14ac:dyDescent="0.2">
      <c r="A2294" s="76" t="s">
        <v>2691</v>
      </c>
      <c r="B2294" s="61">
        <v>2286</v>
      </c>
      <c r="C2294" s="232">
        <v>993.95999999995956</v>
      </c>
      <c r="D2294" s="232">
        <v>1372.9999999999338</v>
      </c>
      <c r="E2294" s="232">
        <v>1724.8500000000749</v>
      </c>
      <c r="F2294" s="232">
        <v>1962.3499999999217</v>
      </c>
      <c r="G2294" s="232">
        <v>2688.099999999873</v>
      </c>
      <c r="H2294" s="75"/>
    </row>
    <row r="2295" spans="1:8" x14ac:dyDescent="0.2">
      <c r="A2295" s="76" t="s">
        <v>2692</v>
      </c>
      <c r="B2295" s="61">
        <v>2287</v>
      </c>
      <c r="C2295" s="232">
        <v>994.35999999995954</v>
      </c>
      <c r="D2295" s="232">
        <v>1373.5499999999338</v>
      </c>
      <c r="E2295" s="232">
        <v>1725.550000000075</v>
      </c>
      <c r="F2295" s="232">
        <v>1963.1499999999216</v>
      </c>
      <c r="G2295" s="232">
        <v>2689.1999999998729</v>
      </c>
      <c r="H2295" s="75"/>
    </row>
    <row r="2296" spans="1:8" x14ac:dyDescent="0.2">
      <c r="A2296" s="76" t="s">
        <v>2693</v>
      </c>
      <c r="B2296" s="61">
        <v>2288</v>
      </c>
      <c r="C2296" s="232">
        <v>994.75999999995952</v>
      </c>
      <c r="D2296" s="232">
        <v>1374.0999999999337</v>
      </c>
      <c r="E2296" s="232">
        <v>1726.250000000075</v>
      </c>
      <c r="F2296" s="232">
        <v>1963.9499999999216</v>
      </c>
      <c r="G2296" s="232">
        <v>2690.2999999998729</v>
      </c>
      <c r="H2296" s="75"/>
    </row>
    <row r="2297" spans="1:8" x14ac:dyDescent="0.2">
      <c r="A2297" s="76" t="s">
        <v>2694</v>
      </c>
      <c r="B2297" s="61">
        <v>2289</v>
      </c>
      <c r="C2297" s="232">
        <v>995.1599999999595</v>
      </c>
      <c r="D2297" s="232">
        <v>1374.6499999999337</v>
      </c>
      <c r="E2297" s="232">
        <v>1726.9500000000751</v>
      </c>
      <c r="F2297" s="232">
        <v>1964.7499999999216</v>
      </c>
      <c r="G2297" s="232">
        <v>2691.3999999998728</v>
      </c>
      <c r="H2297" s="75"/>
    </row>
    <row r="2298" spans="1:8" x14ac:dyDescent="0.2">
      <c r="A2298" s="76" t="s">
        <v>2695</v>
      </c>
      <c r="B2298" s="61">
        <v>2290</v>
      </c>
      <c r="C2298" s="232">
        <v>995.55999999995947</v>
      </c>
      <c r="D2298" s="232">
        <v>1375.1999999999337</v>
      </c>
      <c r="E2298" s="232">
        <v>1727.6500000000751</v>
      </c>
      <c r="F2298" s="232">
        <v>1965.5499999999215</v>
      </c>
      <c r="G2298" s="232">
        <v>2692.4999999998727</v>
      </c>
      <c r="H2298" s="75"/>
    </row>
    <row r="2299" spans="1:8" x14ac:dyDescent="0.2">
      <c r="A2299" s="76" t="s">
        <v>2696</v>
      </c>
      <c r="B2299" s="61">
        <v>2291</v>
      </c>
      <c r="C2299" s="232">
        <v>995.95999999995945</v>
      </c>
      <c r="D2299" s="232">
        <v>1375.7499999999336</v>
      </c>
      <c r="E2299" s="232">
        <v>1728.3500000000752</v>
      </c>
      <c r="F2299" s="232">
        <v>1966.3499999999215</v>
      </c>
      <c r="G2299" s="232">
        <v>2693.5999999998726</v>
      </c>
      <c r="H2299" s="75"/>
    </row>
    <row r="2300" spans="1:8" x14ac:dyDescent="0.2">
      <c r="A2300" s="76" t="s">
        <v>2697</v>
      </c>
      <c r="B2300" s="61">
        <v>2292</v>
      </c>
      <c r="C2300" s="232">
        <v>996.35999999995943</v>
      </c>
      <c r="D2300" s="232">
        <v>1376.2999999999336</v>
      </c>
      <c r="E2300" s="232">
        <v>1729.0500000000752</v>
      </c>
      <c r="F2300" s="232">
        <v>1967.1499999999214</v>
      </c>
      <c r="G2300" s="232">
        <v>2694.6999999998725</v>
      </c>
      <c r="H2300" s="75"/>
    </row>
    <row r="2301" spans="1:8" x14ac:dyDescent="0.2">
      <c r="A2301" s="76" t="s">
        <v>2698</v>
      </c>
      <c r="B2301" s="61">
        <v>2293</v>
      </c>
      <c r="C2301" s="232">
        <v>996.7599999999594</v>
      </c>
      <c r="D2301" s="232">
        <v>1376.8499999999335</v>
      </c>
      <c r="E2301" s="232">
        <v>1729.7500000000753</v>
      </c>
      <c r="F2301" s="232">
        <v>1967.9499999999214</v>
      </c>
      <c r="G2301" s="232">
        <v>2695.7999999998724</v>
      </c>
      <c r="H2301" s="75"/>
    </row>
    <row r="2302" spans="1:8" x14ac:dyDescent="0.2">
      <c r="A2302" s="76" t="s">
        <v>2699</v>
      </c>
      <c r="B2302" s="61">
        <v>2294</v>
      </c>
      <c r="C2302" s="232">
        <v>997.15999999995938</v>
      </c>
      <c r="D2302" s="232">
        <v>1377.3999999999335</v>
      </c>
      <c r="E2302" s="232">
        <v>1730.4500000000753</v>
      </c>
      <c r="F2302" s="232">
        <v>1968.7499999999213</v>
      </c>
      <c r="G2302" s="232">
        <v>2696.8999999998723</v>
      </c>
      <c r="H2302" s="75"/>
    </row>
    <row r="2303" spans="1:8" x14ac:dyDescent="0.2">
      <c r="A2303" s="76" t="s">
        <v>2700</v>
      </c>
      <c r="B2303" s="61">
        <v>2295</v>
      </c>
      <c r="C2303" s="232">
        <v>997.55999999995936</v>
      </c>
      <c r="D2303" s="232">
        <v>1377.9499999999334</v>
      </c>
      <c r="E2303" s="232">
        <v>1731.1500000000754</v>
      </c>
      <c r="F2303" s="232">
        <v>1969.5499999999213</v>
      </c>
      <c r="G2303" s="232">
        <v>2697.9999999998722</v>
      </c>
      <c r="H2303" s="75"/>
    </row>
    <row r="2304" spans="1:8" x14ac:dyDescent="0.2">
      <c r="A2304" s="76" t="s">
        <v>2701</v>
      </c>
      <c r="B2304" s="61">
        <v>2296</v>
      </c>
      <c r="C2304" s="232">
        <v>997.95999999995934</v>
      </c>
      <c r="D2304" s="232">
        <v>1378.4999999999334</v>
      </c>
      <c r="E2304" s="232">
        <v>1731.8500000000754</v>
      </c>
      <c r="F2304" s="232">
        <v>1970.3499999999212</v>
      </c>
      <c r="G2304" s="232">
        <v>2699.0999999998721</v>
      </c>
      <c r="H2304" s="75"/>
    </row>
    <row r="2305" spans="1:8" x14ac:dyDescent="0.2">
      <c r="A2305" s="76" t="s">
        <v>2702</v>
      </c>
      <c r="B2305" s="61">
        <v>2297</v>
      </c>
      <c r="C2305" s="232">
        <v>998.35999999995931</v>
      </c>
      <c r="D2305" s="232">
        <v>1379.0499999999333</v>
      </c>
      <c r="E2305" s="232">
        <v>1732.5500000000754</v>
      </c>
      <c r="F2305" s="232">
        <v>1971.1499999999212</v>
      </c>
      <c r="G2305" s="232">
        <v>2700.199999999872</v>
      </c>
      <c r="H2305" s="75"/>
    </row>
    <row r="2306" spans="1:8" x14ac:dyDescent="0.2">
      <c r="A2306" s="76" t="s">
        <v>2703</v>
      </c>
      <c r="B2306" s="61">
        <v>2298</v>
      </c>
      <c r="C2306" s="232">
        <v>998.75999999995929</v>
      </c>
      <c r="D2306" s="232">
        <v>1379.5999999999333</v>
      </c>
      <c r="E2306" s="232">
        <v>1733.2500000000755</v>
      </c>
      <c r="F2306" s="232">
        <v>1971.9499999999211</v>
      </c>
      <c r="G2306" s="232">
        <v>2701.2999999998719</v>
      </c>
      <c r="H2306" s="75"/>
    </row>
    <row r="2307" spans="1:8" x14ac:dyDescent="0.2">
      <c r="A2307" s="76" t="s">
        <v>2704</v>
      </c>
      <c r="B2307" s="61">
        <v>2299</v>
      </c>
      <c r="C2307" s="232">
        <v>999.15999999995927</v>
      </c>
      <c r="D2307" s="232">
        <v>1380.1499999999332</v>
      </c>
      <c r="E2307" s="232">
        <v>1733.9500000000755</v>
      </c>
      <c r="F2307" s="232">
        <v>1972.7499999999211</v>
      </c>
      <c r="G2307" s="232">
        <v>2702.3999999998719</v>
      </c>
      <c r="H2307" s="75"/>
    </row>
    <row r="2308" spans="1:8" x14ac:dyDescent="0.2">
      <c r="A2308" s="76" t="s">
        <v>2705</v>
      </c>
      <c r="B2308" s="61">
        <v>2300</v>
      </c>
      <c r="C2308" s="232">
        <v>999.55999999995925</v>
      </c>
      <c r="D2308" s="232">
        <v>1380.6999999999332</v>
      </c>
      <c r="E2308" s="232">
        <v>1734.6500000000756</v>
      </c>
      <c r="F2308" s="232">
        <v>1973.5499999999211</v>
      </c>
      <c r="G2308" s="232">
        <v>2703.4999999998718</v>
      </c>
      <c r="H2308" s="75"/>
    </row>
    <row r="2309" spans="1:8" x14ac:dyDescent="0.2">
      <c r="A2309" s="76" t="s">
        <v>2706</v>
      </c>
      <c r="B2309" s="61">
        <v>2301</v>
      </c>
      <c r="C2309" s="232">
        <v>999.95999999995922</v>
      </c>
      <c r="D2309" s="232">
        <v>1381.2499999999332</v>
      </c>
      <c r="E2309" s="232">
        <v>1735.3500000000756</v>
      </c>
      <c r="F2309" s="232">
        <v>1974.349999999921</v>
      </c>
      <c r="G2309" s="232">
        <v>2704.5999999998717</v>
      </c>
      <c r="H2309" s="75"/>
    </row>
    <row r="2310" spans="1:8" x14ac:dyDescent="0.2">
      <c r="A2310" s="76" t="s">
        <v>2707</v>
      </c>
      <c r="B2310" s="61">
        <v>2302</v>
      </c>
      <c r="C2310" s="232">
        <v>1000.3599999999592</v>
      </c>
      <c r="D2310" s="232">
        <v>1381.7999999999331</v>
      </c>
      <c r="E2310" s="232">
        <v>1736.0500000000757</v>
      </c>
      <c r="F2310" s="232">
        <v>1975.149999999921</v>
      </c>
      <c r="G2310" s="232">
        <v>2705.6999999998716</v>
      </c>
      <c r="H2310" s="75"/>
    </row>
    <row r="2311" spans="1:8" x14ac:dyDescent="0.2">
      <c r="A2311" s="76" t="s">
        <v>2708</v>
      </c>
      <c r="B2311" s="61">
        <v>2303</v>
      </c>
      <c r="C2311" s="232">
        <v>1000.7599999999592</v>
      </c>
      <c r="D2311" s="232">
        <v>1382.3499999999331</v>
      </c>
      <c r="E2311" s="232">
        <v>1736.7500000000757</v>
      </c>
      <c r="F2311" s="232">
        <v>1975.9499999999209</v>
      </c>
      <c r="G2311" s="232">
        <v>2706.7999999998715</v>
      </c>
      <c r="H2311" s="75"/>
    </row>
    <row r="2312" spans="1:8" x14ac:dyDescent="0.2">
      <c r="A2312" s="76" t="s">
        <v>2709</v>
      </c>
      <c r="B2312" s="61">
        <v>2304</v>
      </c>
      <c r="C2312" s="232">
        <v>1001.1599999999592</v>
      </c>
      <c r="D2312" s="232">
        <v>1382.899999999933</v>
      </c>
      <c r="E2312" s="232">
        <v>1737.4500000000758</v>
      </c>
      <c r="F2312" s="232">
        <v>1976.7499999999209</v>
      </c>
      <c r="G2312" s="232">
        <v>2707.8999999998714</v>
      </c>
      <c r="H2312" s="75"/>
    </row>
    <row r="2313" spans="1:8" x14ac:dyDescent="0.2">
      <c r="A2313" s="76" t="s">
        <v>2710</v>
      </c>
      <c r="B2313" s="61">
        <v>2305</v>
      </c>
      <c r="C2313" s="232">
        <v>1001.5599999999591</v>
      </c>
      <c r="D2313" s="232">
        <v>1383.449999999933</v>
      </c>
      <c r="E2313" s="232">
        <v>1738.1500000000758</v>
      </c>
      <c r="F2313" s="232">
        <v>1977.5499999999208</v>
      </c>
      <c r="G2313" s="232">
        <v>2708.9999999998713</v>
      </c>
      <c r="H2313" s="75"/>
    </row>
    <row r="2314" spans="1:8" x14ac:dyDescent="0.2">
      <c r="A2314" s="76" t="s">
        <v>2711</v>
      </c>
      <c r="B2314" s="61">
        <v>2306</v>
      </c>
      <c r="C2314" s="232">
        <v>1001.9599999999591</v>
      </c>
      <c r="D2314" s="232">
        <v>1383.9999999999329</v>
      </c>
      <c r="E2314" s="232">
        <v>1738.8500000000759</v>
      </c>
      <c r="F2314" s="232">
        <v>1978.3499999999208</v>
      </c>
      <c r="G2314" s="232">
        <v>2710.0999999998712</v>
      </c>
      <c r="H2314" s="75"/>
    </row>
    <row r="2315" spans="1:8" x14ac:dyDescent="0.2">
      <c r="A2315" s="76" t="s">
        <v>2712</v>
      </c>
      <c r="B2315" s="61">
        <v>2307</v>
      </c>
      <c r="C2315" s="232">
        <v>1002.3599999999591</v>
      </c>
      <c r="D2315" s="232">
        <v>1384.5499999999329</v>
      </c>
      <c r="E2315" s="232">
        <v>1739.5500000000759</v>
      </c>
      <c r="F2315" s="232">
        <v>1979.1499999999207</v>
      </c>
      <c r="G2315" s="232">
        <v>2711.1999999998711</v>
      </c>
      <c r="H2315" s="75"/>
    </row>
    <row r="2316" spans="1:8" x14ac:dyDescent="0.2">
      <c r="A2316" s="76" t="s">
        <v>2713</v>
      </c>
      <c r="B2316" s="61">
        <v>2308</v>
      </c>
      <c r="C2316" s="232">
        <v>1002.7599999999591</v>
      </c>
      <c r="D2316" s="232">
        <v>1385.0999999999328</v>
      </c>
      <c r="E2316" s="232">
        <v>1740.2500000000759</v>
      </c>
      <c r="F2316" s="232">
        <v>1979.9499999999207</v>
      </c>
      <c r="G2316" s="232">
        <v>2712.299999999871</v>
      </c>
      <c r="H2316" s="75"/>
    </row>
    <row r="2317" spans="1:8" x14ac:dyDescent="0.2">
      <c r="A2317" s="76" t="s">
        <v>2714</v>
      </c>
      <c r="B2317" s="61">
        <v>2309</v>
      </c>
      <c r="C2317" s="232">
        <v>1003.159999999959</v>
      </c>
      <c r="D2317" s="232">
        <v>1385.6499999999328</v>
      </c>
      <c r="E2317" s="232">
        <v>1740.950000000076</v>
      </c>
      <c r="F2317" s="232">
        <v>1980.7499999999206</v>
      </c>
      <c r="G2317" s="232">
        <v>2713.3999999998709</v>
      </c>
      <c r="H2317" s="75"/>
    </row>
    <row r="2318" spans="1:8" x14ac:dyDescent="0.2">
      <c r="A2318" s="76" t="s">
        <v>2715</v>
      </c>
      <c r="B2318" s="61">
        <v>2310</v>
      </c>
      <c r="C2318" s="232">
        <v>1003.559999999959</v>
      </c>
      <c r="D2318" s="232">
        <v>1386.1999999999327</v>
      </c>
      <c r="E2318" s="232">
        <v>1741.650000000076</v>
      </c>
      <c r="F2318" s="232">
        <v>1981.5499999999206</v>
      </c>
      <c r="G2318" s="232">
        <v>2714.4999999998709</v>
      </c>
      <c r="H2318" s="75"/>
    </row>
    <row r="2319" spans="1:8" x14ac:dyDescent="0.2">
      <c r="A2319" s="76" t="s">
        <v>2716</v>
      </c>
      <c r="B2319" s="61">
        <v>2311</v>
      </c>
      <c r="C2319" s="232">
        <v>1003.959999999959</v>
      </c>
      <c r="D2319" s="232">
        <v>1386.7499999999327</v>
      </c>
      <c r="E2319" s="232">
        <v>1742.3500000000761</v>
      </c>
      <c r="F2319" s="232">
        <v>1982.3499999999206</v>
      </c>
      <c r="G2319" s="232">
        <v>2715.5999999998708</v>
      </c>
      <c r="H2319" s="75"/>
    </row>
    <row r="2320" spans="1:8" x14ac:dyDescent="0.2">
      <c r="A2320" s="76" t="s">
        <v>2717</v>
      </c>
      <c r="B2320" s="61">
        <v>2312</v>
      </c>
      <c r="C2320" s="232">
        <v>1004.359999999959</v>
      </c>
      <c r="D2320" s="232">
        <v>1387.2999999999327</v>
      </c>
      <c r="E2320" s="232">
        <v>1743.0500000000761</v>
      </c>
      <c r="F2320" s="232">
        <v>1983.1499999999205</v>
      </c>
      <c r="G2320" s="232">
        <v>2716.6999999998707</v>
      </c>
      <c r="H2320" s="75"/>
    </row>
    <row r="2321" spans="1:8" x14ac:dyDescent="0.2">
      <c r="A2321" s="76" t="s">
        <v>2718</v>
      </c>
      <c r="B2321" s="61">
        <v>2313</v>
      </c>
      <c r="C2321" s="232">
        <v>1004.7599999999589</v>
      </c>
      <c r="D2321" s="232">
        <v>1387.8499999999326</v>
      </c>
      <c r="E2321" s="232">
        <v>1743.7500000000762</v>
      </c>
      <c r="F2321" s="232">
        <v>1983.9499999999205</v>
      </c>
      <c r="G2321" s="232">
        <v>2717.7999999998706</v>
      </c>
      <c r="H2321" s="75"/>
    </row>
    <row r="2322" spans="1:8" x14ac:dyDescent="0.2">
      <c r="A2322" s="76" t="s">
        <v>2719</v>
      </c>
      <c r="B2322" s="61">
        <v>2314</v>
      </c>
      <c r="C2322" s="232">
        <v>1005.1599999999589</v>
      </c>
      <c r="D2322" s="232">
        <v>1388.3999999999326</v>
      </c>
      <c r="E2322" s="232">
        <v>1744.4500000000762</v>
      </c>
      <c r="F2322" s="232">
        <v>1984.7499999999204</v>
      </c>
      <c r="G2322" s="232">
        <v>2718.8999999998705</v>
      </c>
      <c r="H2322" s="75"/>
    </row>
    <row r="2323" spans="1:8" x14ac:dyDescent="0.2">
      <c r="A2323" s="76" t="s">
        <v>2720</v>
      </c>
      <c r="B2323" s="61">
        <v>2315</v>
      </c>
      <c r="C2323" s="232">
        <v>1005.5599999999589</v>
      </c>
      <c r="D2323" s="232">
        <v>1388.9499999999325</v>
      </c>
      <c r="E2323" s="232">
        <v>1745.1500000000763</v>
      </c>
      <c r="F2323" s="232">
        <v>1985.5499999999204</v>
      </c>
      <c r="G2323" s="232">
        <v>2719.9999999998704</v>
      </c>
      <c r="H2323" s="75"/>
    </row>
    <row r="2324" spans="1:8" x14ac:dyDescent="0.2">
      <c r="A2324" s="76" t="s">
        <v>2721</v>
      </c>
      <c r="B2324" s="61">
        <v>2316</v>
      </c>
      <c r="C2324" s="232">
        <v>1005.9599999999589</v>
      </c>
      <c r="D2324" s="232">
        <v>1389.4999999999325</v>
      </c>
      <c r="E2324" s="232">
        <v>1745.8500000000763</v>
      </c>
      <c r="F2324" s="232">
        <v>1986.3499999999203</v>
      </c>
      <c r="G2324" s="232">
        <v>2721.0999999998703</v>
      </c>
      <c r="H2324" s="75"/>
    </row>
    <row r="2325" spans="1:8" x14ac:dyDescent="0.2">
      <c r="A2325" s="76" t="s">
        <v>2722</v>
      </c>
      <c r="B2325" s="61">
        <v>2317</v>
      </c>
      <c r="C2325" s="232">
        <v>1006.3599999999589</v>
      </c>
      <c r="D2325" s="232">
        <v>1390.0499999999324</v>
      </c>
      <c r="E2325" s="232">
        <v>1746.5500000000764</v>
      </c>
      <c r="F2325" s="232">
        <v>1987.1499999999203</v>
      </c>
      <c r="G2325" s="232">
        <v>2722.1999999998702</v>
      </c>
      <c r="H2325" s="75"/>
    </row>
    <row r="2326" spans="1:8" x14ac:dyDescent="0.2">
      <c r="A2326" s="76" t="s">
        <v>2723</v>
      </c>
      <c r="B2326" s="61">
        <v>2318</v>
      </c>
      <c r="C2326" s="232">
        <v>1006.7599999999588</v>
      </c>
      <c r="D2326" s="232">
        <v>1390.5999999999324</v>
      </c>
      <c r="E2326" s="232">
        <v>1747.2500000000764</v>
      </c>
      <c r="F2326" s="232">
        <v>1987.9499999999202</v>
      </c>
      <c r="G2326" s="232">
        <v>2723.2999999998701</v>
      </c>
      <c r="H2326" s="75"/>
    </row>
    <row r="2327" spans="1:8" x14ac:dyDescent="0.2">
      <c r="A2327" s="76" t="s">
        <v>2724</v>
      </c>
      <c r="B2327" s="61">
        <v>2319</v>
      </c>
      <c r="C2327" s="232">
        <v>1007.1599999999588</v>
      </c>
      <c r="D2327" s="232">
        <v>1391.1499999999323</v>
      </c>
      <c r="E2327" s="232">
        <v>1747.9500000000764</v>
      </c>
      <c r="F2327" s="232">
        <v>1988.7499999999202</v>
      </c>
      <c r="G2327" s="232">
        <v>2724.39999999987</v>
      </c>
      <c r="H2327" s="75"/>
    </row>
    <row r="2328" spans="1:8" x14ac:dyDescent="0.2">
      <c r="A2328" s="76" t="s">
        <v>2725</v>
      </c>
      <c r="B2328" s="61">
        <v>2320</v>
      </c>
      <c r="C2328" s="232">
        <v>1007.5599999999588</v>
      </c>
      <c r="D2328" s="232">
        <v>1391.6999999999323</v>
      </c>
      <c r="E2328" s="232">
        <v>1748.6500000000765</v>
      </c>
      <c r="F2328" s="232">
        <v>1989.5499999999201</v>
      </c>
      <c r="G2328" s="232">
        <v>2725.4999999998699</v>
      </c>
      <c r="H2328" s="75"/>
    </row>
    <row r="2329" spans="1:8" x14ac:dyDescent="0.2">
      <c r="A2329" s="76" t="s">
        <v>2726</v>
      </c>
      <c r="B2329" s="61">
        <v>2321</v>
      </c>
      <c r="C2329" s="232">
        <v>1007.9599999999588</v>
      </c>
      <c r="D2329" s="232">
        <v>1392.2499999999322</v>
      </c>
      <c r="E2329" s="232">
        <v>1749.3500000000765</v>
      </c>
      <c r="F2329" s="232">
        <v>1990.3499999999201</v>
      </c>
      <c r="G2329" s="232">
        <v>2726.5999999998699</v>
      </c>
      <c r="H2329" s="75"/>
    </row>
    <row r="2330" spans="1:8" x14ac:dyDescent="0.2">
      <c r="A2330" s="76" t="s">
        <v>2727</v>
      </c>
      <c r="B2330" s="61">
        <v>2322</v>
      </c>
      <c r="C2330" s="232">
        <v>1008.3599999999587</v>
      </c>
      <c r="D2330" s="232">
        <v>1392.7999999999322</v>
      </c>
      <c r="E2330" s="232">
        <v>1750.0500000000766</v>
      </c>
      <c r="F2330" s="232">
        <v>1991.1499999999201</v>
      </c>
      <c r="G2330" s="232">
        <v>2727.6999999998698</v>
      </c>
      <c r="H2330" s="75"/>
    </row>
    <row r="2331" spans="1:8" x14ac:dyDescent="0.2">
      <c r="A2331" s="76" t="s">
        <v>2728</v>
      </c>
      <c r="B2331" s="61">
        <v>2323</v>
      </c>
      <c r="C2331" s="232">
        <v>1008.7599999999587</v>
      </c>
      <c r="D2331" s="232">
        <v>1393.3499999999322</v>
      </c>
      <c r="E2331" s="232">
        <v>1750.7500000000766</v>
      </c>
      <c r="F2331" s="232">
        <v>1991.94999999992</v>
      </c>
      <c r="G2331" s="232">
        <v>2728.7999999998697</v>
      </c>
      <c r="H2331" s="75"/>
    </row>
    <row r="2332" spans="1:8" x14ac:dyDescent="0.2">
      <c r="A2332" s="76" t="s">
        <v>2729</v>
      </c>
      <c r="B2332" s="61">
        <v>2324</v>
      </c>
      <c r="C2332" s="232">
        <v>1009.1599999999587</v>
      </c>
      <c r="D2332" s="232">
        <v>1393.8999999999321</v>
      </c>
      <c r="E2332" s="232">
        <v>1751.4500000000767</v>
      </c>
      <c r="F2332" s="232">
        <v>1992.74999999992</v>
      </c>
      <c r="G2332" s="232">
        <v>2729.8999999998696</v>
      </c>
      <c r="H2332" s="75"/>
    </row>
    <row r="2333" spans="1:8" x14ac:dyDescent="0.2">
      <c r="A2333" s="76" t="s">
        <v>2730</v>
      </c>
      <c r="B2333" s="61">
        <v>2325</v>
      </c>
      <c r="C2333" s="232">
        <v>1009.5599999999587</v>
      </c>
      <c r="D2333" s="232">
        <v>1394.4499999999321</v>
      </c>
      <c r="E2333" s="232">
        <v>1752.1500000000767</v>
      </c>
      <c r="F2333" s="232">
        <v>1993.5499999999199</v>
      </c>
      <c r="G2333" s="232">
        <v>2730.9999999998695</v>
      </c>
      <c r="H2333" s="75"/>
    </row>
    <row r="2334" spans="1:8" x14ac:dyDescent="0.2">
      <c r="A2334" s="76" t="s">
        <v>2731</v>
      </c>
      <c r="B2334" s="61">
        <v>2326</v>
      </c>
      <c r="C2334" s="232">
        <v>1009.9599999999587</v>
      </c>
      <c r="D2334" s="232">
        <v>1394.999999999932</v>
      </c>
      <c r="E2334" s="232">
        <v>1752.8500000000768</v>
      </c>
      <c r="F2334" s="232">
        <v>1994.3499999999199</v>
      </c>
      <c r="G2334" s="232">
        <v>2732.0999999998694</v>
      </c>
      <c r="H2334" s="75"/>
    </row>
    <row r="2335" spans="1:8" x14ac:dyDescent="0.2">
      <c r="A2335" s="76" t="s">
        <v>2732</v>
      </c>
      <c r="B2335" s="61">
        <v>2327</v>
      </c>
      <c r="C2335" s="232">
        <v>1010.3599999999586</v>
      </c>
      <c r="D2335" s="232">
        <v>1395.549999999932</v>
      </c>
      <c r="E2335" s="232">
        <v>1753.5500000000768</v>
      </c>
      <c r="F2335" s="232">
        <v>1995.1499999999198</v>
      </c>
      <c r="G2335" s="232">
        <v>2733.1999999998693</v>
      </c>
      <c r="H2335" s="75"/>
    </row>
    <row r="2336" spans="1:8" x14ac:dyDescent="0.2">
      <c r="A2336" s="76" t="s">
        <v>2733</v>
      </c>
      <c r="B2336" s="61">
        <v>2328</v>
      </c>
      <c r="C2336" s="232">
        <v>1010.7599999999586</v>
      </c>
      <c r="D2336" s="232">
        <v>1396.0999999999319</v>
      </c>
      <c r="E2336" s="232">
        <v>1754.2500000000769</v>
      </c>
      <c r="F2336" s="232">
        <v>1995.9499999999198</v>
      </c>
      <c r="G2336" s="232">
        <v>2734.2999999998692</v>
      </c>
      <c r="H2336" s="75"/>
    </row>
    <row r="2337" spans="1:8" x14ac:dyDescent="0.2">
      <c r="A2337" s="76" t="s">
        <v>2734</v>
      </c>
      <c r="B2337" s="61">
        <v>2329</v>
      </c>
      <c r="C2337" s="232">
        <v>1011.1599999999586</v>
      </c>
      <c r="D2337" s="232">
        <v>1396.6499999999319</v>
      </c>
      <c r="E2337" s="232">
        <v>1754.9500000000769</v>
      </c>
      <c r="F2337" s="232">
        <v>1996.7499999999197</v>
      </c>
      <c r="G2337" s="232">
        <v>2735.3999999998691</v>
      </c>
      <c r="H2337" s="75"/>
    </row>
    <row r="2338" spans="1:8" x14ac:dyDescent="0.2">
      <c r="A2338" s="76" t="s">
        <v>2735</v>
      </c>
      <c r="B2338" s="61">
        <v>2330</v>
      </c>
      <c r="C2338" s="232">
        <v>1011.5599999999586</v>
      </c>
      <c r="D2338" s="232">
        <v>1397.1999999999318</v>
      </c>
      <c r="E2338" s="232">
        <v>1755.6500000000769</v>
      </c>
      <c r="F2338" s="232">
        <v>1997.5499999999197</v>
      </c>
      <c r="G2338" s="232">
        <v>2736.499999999869</v>
      </c>
      <c r="H2338" s="75"/>
    </row>
    <row r="2339" spans="1:8" x14ac:dyDescent="0.2">
      <c r="A2339" s="76" t="s">
        <v>2736</v>
      </c>
      <c r="B2339" s="61">
        <v>2331</v>
      </c>
      <c r="C2339" s="232">
        <v>1011.9599999999585</v>
      </c>
      <c r="D2339" s="232">
        <v>1397.7499999999318</v>
      </c>
      <c r="E2339" s="232">
        <v>1756.350000000077</v>
      </c>
      <c r="F2339" s="232">
        <v>1998.3499999999196</v>
      </c>
      <c r="G2339" s="232">
        <v>2737.5999999998689</v>
      </c>
      <c r="H2339" s="75"/>
    </row>
    <row r="2340" spans="1:8" x14ac:dyDescent="0.2">
      <c r="A2340" s="76" t="s">
        <v>2737</v>
      </c>
      <c r="B2340" s="61">
        <v>2332</v>
      </c>
      <c r="C2340" s="232">
        <v>1012.3599999999585</v>
      </c>
      <c r="D2340" s="232">
        <v>1398.2999999999317</v>
      </c>
      <c r="E2340" s="232">
        <v>1757.050000000077</v>
      </c>
      <c r="F2340" s="232">
        <v>1999.1499999999196</v>
      </c>
      <c r="G2340" s="232">
        <v>2738.6999999998689</v>
      </c>
      <c r="H2340" s="75"/>
    </row>
    <row r="2341" spans="1:8" x14ac:dyDescent="0.2">
      <c r="A2341" s="76" t="s">
        <v>2738</v>
      </c>
      <c r="B2341" s="61">
        <v>2333</v>
      </c>
      <c r="C2341" s="232">
        <v>1012.7599999999585</v>
      </c>
      <c r="D2341" s="232">
        <v>1398.8499999999317</v>
      </c>
      <c r="E2341" s="232">
        <v>1757.7500000000771</v>
      </c>
      <c r="F2341" s="232">
        <v>1999.9499999999196</v>
      </c>
      <c r="G2341" s="232">
        <v>2739.7999999998688</v>
      </c>
      <c r="H2341" s="75"/>
    </row>
    <row r="2342" spans="1:8" x14ac:dyDescent="0.2">
      <c r="A2342" s="76" t="s">
        <v>2739</v>
      </c>
      <c r="B2342" s="61">
        <v>2334</v>
      </c>
      <c r="C2342" s="232">
        <v>1013.1599999999585</v>
      </c>
      <c r="D2342" s="232">
        <v>1399.3999999999317</v>
      </c>
      <c r="E2342" s="232">
        <v>1758.4500000000771</v>
      </c>
      <c r="F2342" s="232">
        <v>2000.7499999999195</v>
      </c>
      <c r="G2342" s="232">
        <v>2740.8999999998687</v>
      </c>
      <c r="H2342" s="75"/>
    </row>
    <row r="2343" spans="1:8" x14ac:dyDescent="0.2">
      <c r="A2343" s="76" t="s">
        <v>2740</v>
      </c>
      <c r="B2343" s="61">
        <v>2335</v>
      </c>
      <c r="C2343" s="232">
        <v>1013.5599999999584</v>
      </c>
      <c r="D2343" s="232">
        <v>1399.9499999999316</v>
      </c>
      <c r="E2343" s="232">
        <v>1759.1500000000772</v>
      </c>
      <c r="F2343" s="232">
        <v>2001.5499999999195</v>
      </c>
      <c r="G2343" s="232">
        <v>2741.9999999998686</v>
      </c>
      <c r="H2343" s="75"/>
    </row>
    <row r="2344" spans="1:8" x14ac:dyDescent="0.2">
      <c r="A2344" s="76" t="s">
        <v>2741</v>
      </c>
      <c r="B2344" s="61">
        <v>2336</v>
      </c>
      <c r="C2344" s="232">
        <v>1013.9599999999584</v>
      </c>
      <c r="D2344" s="232">
        <v>1400.4999999999316</v>
      </c>
      <c r="E2344" s="232">
        <v>1759.8500000000772</v>
      </c>
      <c r="F2344" s="232">
        <v>2002.3499999999194</v>
      </c>
      <c r="G2344" s="232">
        <v>2743.0999999998685</v>
      </c>
      <c r="H2344" s="75"/>
    </row>
    <row r="2345" spans="1:8" x14ac:dyDescent="0.2">
      <c r="A2345" s="76" t="s">
        <v>2742</v>
      </c>
      <c r="B2345" s="61">
        <v>2337</v>
      </c>
      <c r="C2345" s="232">
        <v>1014.3599999999584</v>
      </c>
      <c r="D2345" s="232">
        <v>1401.0499999999315</v>
      </c>
      <c r="E2345" s="232">
        <v>1760.5500000000773</v>
      </c>
      <c r="F2345" s="232">
        <v>2003.1499999999194</v>
      </c>
      <c r="G2345" s="232">
        <v>2744.1999999998684</v>
      </c>
      <c r="H2345" s="75"/>
    </row>
    <row r="2346" spans="1:8" x14ac:dyDescent="0.2">
      <c r="A2346" s="76" t="s">
        <v>2743</v>
      </c>
      <c r="B2346" s="61">
        <v>2338</v>
      </c>
      <c r="C2346" s="232">
        <v>1014.7599999999584</v>
      </c>
      <c r="D2346" s="232">
        <v>1401.5999999999315</v>
      </c>
      <c r="E2346" s="232">
        <v>1761.2500000000773</v>
      </c>
      <c r="F2346" s="232">
        <v>2003.9499999999193</v>
      </c>
      <c r="G2346" s="232">
        <v>2745.2999999998683</v>
      </c>
      <c r="H2346" s="75"/>
    </row>
    <row r="2347" spans="1:8" x14ac:dyDescent="0.2">
      <c r="A2347" s="76" t="s">
        <v>2744</v>
      </c>
      <c r="B2347" s="61">
        <v>2339</v>
      </c>
      <c r="C2347" s="232">
        <v>1015.1599999999584</v>
      </c>
      <c r="D2347" s="232">
        <v>1402.1499999999314</v>
      </c>
      <c r="E2347" s="232">
        <v>1761.9500000000774</v>
      </c>
      <c r="F2347" s="232">
        <v>2004.7499999999193</v>
      </c>
      <c r="G2347" s="232">
        <v>2746.3999999998682</v>
      </c>
      <c r="H2347" s="75"/>
    </row>
    <row r="2348" spans="1:8" x14ac:dyDescent="0.2">
      <c r="A2348" s="76" t="s">
        <v>2745</v>
      </c>
      <c r="B2348" s="61">
        <v>2340</v>
      </c>
      <c r="C2348" s="232">
        <v>1015.5599999999583</v>
      </c>
      <c r="D2348" s="232">
        <v>1402.6999999999314</v>
      </c>
      <c r="E2348" s="232">
        <v>1762.6500000000774</v>
      </c>
      <c r="F2348" s="232">
        <v>2005.5499999999192</v>
      </c>
      <c r="G2348" s="232">
        <v>2747.4999999998681</v>
      </c>
      <c r="H2348" s="75"/>
    </row>
    <row r="2349" spans="1:8" x14ac:dyDescent="0.2">
      <c r="A2349" s="76" t="s">
        <v>2746</v>
      </c>
      <c r="B2349" s="61">
        <v>2341</v>
      </c>
      <c r="C2349" s="232">
        <v>1015.9599999999583</v>
      </c>
      <c r="D2349" s="232">
        <v>1403.2499999999313</v>
      </c>
      <c r="E2349" s="232">
        <v>1763.3500000000774</v>
      </c>
      <c r="F2349" s="232">
        <v>2006.3499999999192</v>
      </c>
      <c r="G2349" s="232">
        <v>2748.599999999868</v>
      </c>
      <c r="H2349" s="75"/>
    </row>
    <row r="2350" spans="1:8" x14ac:dyDescent="0.2">
      <c r="A2350" s="76" t="s">
        <v>2747</v>
      </c>
      <c r="B2350" s="61">
        <v>2342</v>
      </c>
      <c r="C2350" s="232">
        <v>1016.3599999999583</v>
      </c>
      <c r="D2350" s="232">
        <v>1403.7999999999313</v>
      </c>
      <c r="E2350" s="232">
        <v>1764.0500000000775</v>
      </c>
      <c r="F2350" s="232">
        <v>2007.1499999999191</v>
      </c>
      <c r="G2350" s="232">
        <v>2749.6999999998679</v>
      </c>
      <c r="H2350" s="75"/>
    </row>
    <row r="2351" spans="1:8" x14ac:dyDescent="0.2">
      <c r="A2351" s="76" t="s">
        <v>2748</v>
      </c>
      <c r="B2351" s="61">
        <v>2343</v>
      </c>
      <c r="C2351" s="232">
        <v>1016.7599999999583</v>
      </c>
      <c r="D2351" s="232">
        <v>1404.3499999999312</v>
      </c>
      <c r="E2351" s="232">
        <v>1764.7500000000775</v>
      </c>
      <c r="F2351" s="232">
        <v>2007.9499999999191</v>
      </c>
      <c r="G2351" s="232">
        <v>2750.7999999998679</v>
      </c>
      <c r="H2351" s="75"/>
    </row>
    <row r="2352" spans="1:8" x14ac:dyDescent="0.2">
      <c r="A2352" s="76" t="s">
        <v>2749</v>
      </c>
      <c r="B2352" s="61">
        <v>2344</v>
      </c>
      <c r="C2352" s="232">
        <v>1017.1599999999582</v>
      </c>
      <c r="D2352" s="232">
        <v>1404.8999999999312</v>
      </c>
      <c r="E2352" s="232">
        <v>1765.4500000000776</v>
      </c>
      <c r="F2352" s="232">
        <v>2008.7499999999191</v>
      </c>
      <c r="G2352" s="232">
        <v>2751.8999999998678</v>
      </c>
      <c r="H2352" s="75"/>
    </row>
    <row r="2353" spans="1:8" x14ac:dyDescent="0.2">
      <c r="A2353" s="76" t="s">
        <v>2750</v>
      </c>
      <c r="B2353" s="61">
        <v>2345</v>
      </c>
      <c r="C2353" s="232">
        <v>1017.5599999999582</v>
      </c>
      <c r="D2353" s="232">
        <v>1405.4499999999312</v>
      </c>
      <c r="E2353" s="232">
        <v>1766.1500000000776</v>
      </c>
      <c r="F2353" s="232">
        <v>2009.549999999919</v>
      </c>
      <c r="G2353" s="232">
        <v>2752.9999999998677</v>
      </c>
      <c r="H2353" s="75"/>
    </row>
    <row r="2354" spans="1:8" x14ac:dyDescent="0.2">
      <c r="A2354" s="76" t="s">
        <v>2751</v>
      </c>
      <c r="B2354" s="61">
        <v>2346</v>
      </c>
      <c r="C2354" s="232">
        <v>1017.9599999999582</v>
      </c>
      <c r="D2354" s="232">
        <v>1405.9999999999311</v>
      </c>
      <c r="E2354" s="232">
        <v>1766.8500000000777</v>
      </c>
      <c r="F2354" s="232">
        <v>2010.349999999919</v>
      </c>
      <c r="G2354" s="232">
        <v>2754.0999999998676</v>
      </c>
      <c r="H2354" s="75"/>
    </row>
    <row r="2355" spans="1:8" x14ac:dyDescent="0.2">
      <c r="A2355" s="76" t="s">
        <v>2752</v>
      </c>
      <c r="B2355" s="61">
        <v>2347</v>
      </c>
      <c r="C2355" s="232">
        <v>1018.3599999999582</v>
      </c>
      <c r="D2355" s="232">
        <v>1406.5499999999311</v>
      </c>
      <c r="E2355" s="232">
        <v>1767.5500000000777</v>
      </c>
      <c r="F2355" s="232">
        <v>2011.1499999999189</v>
      </c>
      <c r="G2355" s="232">
        <v>2755.1999999998675</v>
      </c>
      <c r="H2355" s="75"/>
    </row>
    <row r="2356" spans="1:8" x14ac:dyDescent="0.2">
      <c r="A2356" s="76" t="s">
        <v>2753</v>
      </c>
      <c r="B2356" s="61">
        <v>2348</v>
      </c>
      <c r="C2356" s="232">
        <v>1018.7599999999582</v>
      </c>
      <c r="D2356" s="232">
        <v>1407.099999999931</v>
      </c>
      <c r="E2356" s="232">
        <v>1768.2500000000778</v>
      </c>
      <c r="F2356" s="232">
        <v>2011.9499999999189</v>
      </c>
      <c r="G2356" s="232">
        <v>2756.2999999998674</v>
      </c>
      <c r="H2356" s="75"/>
    </row>
    <row r="2357" spans="1:8" x14ac:dyDescent="0.2">
      <c r="A2357" s="76" t="s">
        <v>2754</v>
      </c>
      <c r="B2357" s="61">
        <v>2349</v>
      </c>
      <c r="C2357" s="232">
        <v>1019.1599999999581</v>
      </c>
      <c r="D2357" s="232">
        <v>1407.649999999931</v>
      </c>
      <c r="E2357" s="232">
        <v>1768.9500000000778</v>
      </c>
      <c r="F2357" s="232">
        <v>2012.7499999999188</v>
      </c>
      <c r="G2357" s="232">
        <v>2757.3999999998673</v>
      </c>
      <c r="H2357" s="75"/>
    </row>
    <row r="2358" spans="1:8" x14ac:dyDescent="0.2">
      <c r="A2358" s="76" t="s">
        <v>2755</v>
      </c>
      <c r="B2358" s="61">
        <v>2350</v>
      </c>
      <c r="C2358" s="232">
        <v>1019.5599999999581</v>
      </c>
      <c r="D2358" s="232">
        <v>1408.1999999999309</v>
      </c>
      <c r="E2358" s="232">
        <v>1769.6500000000779</v>
      </c>
      <c r="F2358" s="232">
        <v>2013.5499999999188</v>
      </c>
      <c r="G2358" s="232">
        <v>2758.4999999998672</v>
      </c>
      <c r="H2358" s="75"/>
    </row>
    <row r="2359" spans="1:8" x14ac:dyDescent="0.2">
      <c r="A2359" s="76" t="s">
        <v>2756</v>
      </c>
      <c r="B2359" s="61">
        <v>2351</v>
      </c>
      <c r="C2359" s="232">
        <v>1019.9599999999581</v>
      </c>
      <c r="D2359" s="232">
        <v>1408.7499999999309</v>
      </c>
      <c r="E2359" s="232">
        <v>1770.3500000000779</v>
      </c>
      <c r="F2359" s="232">
        <v>2014.3499999999187</v>
      </c>
      <c r="G2359" s="232">
        <v>2759.5999999998671</v>
      </c>
      <c r="H2359" s="75"/>
    </row>
    <row r="2360" spans="1:8" x14ac:dyDescent="0.2">
      <c r="A2360" s="76" t="s">
        <v>2757</v>
      </c>
      <c r="B2360" s="61">
        <v>2352</v>
      </c>
      <c r="C2360" s="232">
        <v>1020.3599999999581</v>
      </c>
      <c r="D2360" s="232">
        <v>1409.2999999999308</v>
      </c>
      <c r="E2360" s="232">
        <v>1771.0500000000779</v>
      </c>
      <c r="F2360" s="232">
        <v>2015.1499999999187</v>
      </c>
      <c r="G2360" s="232">
        <v>2760.699999999867</v>
      </c>
      <c r="H2360" s="75"/>
    </row>
    <row r="2361" spans="1:8" x14ac:dyDescent="0.2">
      <c r="A2361" s="76" t="s">
        <v>2758</v>
      </c>
      <c r="B2361" s="61">
        <v>2353</v>
      </c>
      <c r="C2361" s="232">
        <v>1020.759999999958</v>
      </c>
      <c r="D2361" s="232">
        <v>1409.8499999999308</v>
      </c>
      <c r="E2361" s="232">
        <v>1771.750000000078</v>
      </c>
      <c r="F2361" s="232">
        <v>2015.9499999999186</v>
      </c>
      <c r="G2361" s="232">
        <v>2761.7999999998669</v>
      </c>
      <c r="H2361" s="75"/>
    </row>
    <row r="2362" spans="1:8" x14ac:dyDescent="0.2">
      <c r="A2362" s="76" t="s">
        <v>2759</v>
      </c>
      <c r="B2362" s="61">
        <v>2354</v>
      </c>
      <c r="C2362" s="232">
        <v>1021.159999999958</v>
      </c>
      <c r="D2362" s="232">
        <v>1410.3999999999307</v>
      </c>
      <c r="E2362" s="232">
        <v>1772.450000000078</v>
      </c>
      <c r="F2362" s="232">
        <v>2016.7499999999186</v>
      </c>
      <c r="G2362" s="232">
        <v>2762.8999999998668</v>
      </c>
      <c r="H2362" s="75"/>
    </row>
    <row r="2363" spans="1:8" x14ac:dyDescent="0.2">
      <c r="A2363" s="76" t="s">
        <v>2760</v>
      </c>
      <c r="B2363" s="61">
        <v>2355</v>
      </c>
      <c r="C2363" s="232">
        <v>1021.559999999958</v>
      </c>
      <c r="D2363" s="232">
        <v>1410.9499999999307</v>
      </c>
      <c r="E2363" s="232">
        <v>1773.1500000000781</v>
      </c>
      <c r="F2363" s="232">
        <v>2017.5499999999186</v>
      </c>
      <c r="G2363" s="232">
        <v>2763.9999999998668</v>
      </c>
      <c r="H2363" s="75"/>
    </row>
    <row r="2364" spans="1:8" x14ac:dyDescent="0.2">
      <c r="A2364" s="76" t="s">
        <v>2761</v>
      </c>
      <c r="B2364" s="61">
        <v>2356</v>
      </c>
      <c r="C2364" s="232">
        <v>1021.959999999958</v>
      </c>
      <c r="D2364" s="232">
        <v>1411.4999999999307</v>
      </c>
      <c r="E2364" s="232">
        <v>1773.8500000000781</v>
      </c>
      <c r="F2364" s="232">
        <v>2018.3499999999185</v>
      </c>
      <c r="G2364" s="232">
        <v>2765.0999999998667</v>
      </c>
      <c r="H2364" s="75"/>
    </row>
    <row r="2365" spans="1:8" x14ac:dyDescent="0.2">
      <c r="A2365" s="76" t="s">
        <v>2762</v>
      </c>
      <c r="B2365" s="61">
        <v>2357</v>
      </c>
      <c r="C2365" s="232">
        <v>1022.3599999999579</v>
      </c>
      <c r="D2365" s="232">
        <v>1412.0499999999306</v>
      </c>
      <c r="E2365" s="232">
        <v>1774.5500000000782</v>
      </c>
      <c r="F2365" s="232">
        <v>2019.1499999999185</v>
      </c>
      <c r="G2365" s="232">
        <v>2766.1999999998666</v>
      </c>
      <c r="H2365" s="75"/>
    </row>
    <row r="2366" spans="1:8" x14ac:dyDescent="0.2">
      <c r="A2366" s="76" t="s">
        <v>2763</v>
      </c>
      <c r="B2366" s="61">
        <v>2358</v>
      </c>
      <c r="C2366" s="232">
        <v>1022.7599999999579</v>
      </c>
      <c r="D2366" s="232">
        <v>1412.5999999999306</v>
      </c>
      <c r="E2366" s="232">
        <v>1775.2500000000782</v>
      </c>
      <c r="F2366" s="232">
        <v>2019.9499999999184</v>
      </c>
      <c r="G2366" s="232">
        <v>2767.2999999998665</v>
      </c>
      <c r="H2366" s="75"/>
    </row>
    <row r="2367" spans="1:8" x14ac:dyDescent="0.2">
      <c r="A2367" s="76" t="s">
        <v>2764</v>
      </c>
      <c r="B2367" s="61">
        <v>2359</v>
      </c>
      <c r="C2367" s="232">
        <v>1023.1599999999579</v>
      </c>
      <c r="D2367" s="232">
        <v>1413.1499999999305</v>
      </c>
      <c r="E2367" s="232">
        <v>1775.9500000000783</v>
      </c>
      <c r="F2367" s="232">
        <v>2020.7499999999184</v>
      </c>
      <c r="G2367" s="232">
        <v>2768.3999999998664</v>
      </c>
      <c r="H2367" s="75"/>
    </row>
    <row r="2368" spans="1:8" x14ac:dyDescent="0.2">
      <c r="A2368" s="76" t="s">
        <v>2765</v>
      </c>
      <c r="B2368" s="61">
        <v>2360</v>
      </c>
      <c r="C2368" s="232">
        <v>1023.5599999999579</v>
      </c>
      <c r="D2368" s="232">
        <v>1413.6999999999305</v>
      </c>
      <c r="E2368" s="232">
        <v>1776.6500000000783</v>
      </c>
      <c r="F2368" s="232">
        <v>2021.5499999999183</v>
      </c>
      <c r="G2368" s="232">
        <v>2769.4999999998663</v>
      </c>
      <c r="H2368" s="75"/>
    </row>
    <row r="2369" spans="1:8" x14ac:dyDescent="0.2">
      <c r="A2369" s="76" t="s">
        <v>2766</v>
      </c>
      <c r="B2369" s="61">
        <v>2361</v>
      </c>
      <c r="C2369" s="232">
        <v>1023.9599999999579</v>
      </c>
      <c r="D2369" s="232">
        <v>1414.2499999999304</v>
      </c>
      <c r="E2369" s="232">
        <v>1777.3500000000784</v>
      </c>
      <c r="F2369" s="232">
        <v>2022.3499999999183</v>
      </c>
      <c r="G2369" s="232">
        <v>2770.5999999998662</v>
      </c>
      <c r="H2369" s="75"/>
    </row>
    <row r="2370" spans="1:8" x14ac:dyDescent="0.2">
      <c r="A2370" s="76" t="s">
        <v>2767</v>
      </c>
      <c r="B2370" s="61">
        <v>2362</v>
      </c>
      <c r="C2370" s="232">
        <v>1024.3599999999578</v>
      </c>
      <c r="D2370" s="232">
        <v>1414.7999999999304</v>
      </c>
      <c r="E2370" s="232">
        <v>1778.0500000000784</v>
      </c>
      <c r="F2370" s="232">
        <v>2023.1499999999182</v>
      </c>
      <c r="G2370" s="232">
        <v>2771.6999999998661</v>
      </c>
      <c r="H2370" s="75"/>
    </row>
    <row r="2371" spans="1:8" x14ac:dyDescent="0.2">
      <c r="A2371" s="76" t="s">
        <v>2768</v>
      </c>
      <c r="B2371" s="61">
        <v>2363</v>
      </c>
      <c r="C2371" s="232">
        <v>1024.7599999999579</v>
      </c>
      <c r="D2371" s="232">
        <v>1415.3499999999303</v>
      </c>
      <c r="E2371" s="232">
        <v>1778.7500000000784</v>
      </c>
      <c r="F2371" s="232">
        <v>2023.9499999999182</v>
      </c>
      <c r="G2371" s="232">
        <v>2772.799999999866</v>
      </c>
      <c r="H2371" s="75"/>
    </row>
    <row r="2372" spans="1:8" x14ac:dyDescent="0.2">
      <c r="A2372" s="76" t="s">
        <v>2769</v>
      </c>
      <c r="B2372" s="61">
        <v>2364</v>
      </c>
      <c r="C2372" s="232">
        <v>1025.159999999958</v>
      </c>
      <c r="D2372" s="232">
        <v>1415.8999999999303</v>
      </c>
      <c r="E2372" s="232">
        <v>1779.4500000000785</v>
      </c>
      <c r="F2372" s="232">
        <v>2024.7499999999181</v>
      </c>
      <c r="G2372" s="232">
        <v>2773.8999999998659</v>
      </c>
      <c r="H2372" s="75"/>
    </row>
    <row r="2373" spans="1:8" x14ac:dyDescent="0.2">
      <c r="A2373" s="76" t="s">
        <v>2770</v>
      </c>
      <c r="B2373" s="61">
        <v>2365</v>
      </c>
      <c r="C2373" s="232">
        <v>1025.5599999999581</v>
      </c>
      <c r="D2373" s="232">
        <v>1416.4499999999302</v>
      </c>
      <c r="E2373" s="232">
        <v>1780.1500000000785</v>
      </c>
      <c r="F2373" s="232">
        <v>2025.5499999999181</v>
      </c>
      <c r="G2373" s="232">
        <v>2774.9999999998658</v>
      </c>
      <c r="H2373" s="75"/>
    </row>
    <row r="2374" spans="1:8" x14ac:dyDescent="0.2">
      <c r="A2374" s="76" t="s">
        <v>2771</v>
      </c>
      <c r="B2374" s="61">
        <v>2366</v>
      </c>
      <c r="C2374" s="232">
        <v>1025.9599999999582</v>
      </c>
      <c r="D2374" s="232">
        <v>1416.9999999999302</v>
      </c>
      <c r="E2374" s="232">
        <v>1780.8500000000786</v>
      </c>
      <c r="F2374" s="232">
        <v>2026.3499999999181</v>
      </c>
      <c r="G2374" s="232">
        <v>2776.0999999998658</v>
      </c>
      <c r="H2374" s="75"/>
    </row>
    <row r="2375" spans="1:8" x14ac:dyDescent="0.2">
      <c r="A2375" s="76" t="s">
        <v>2772</v>
      </c>
      <c r="B2375" s="61">
        <v>2367</v>
      </c>
      <c r="C2375" s="232">
        <v>1026.3599999999583</v>
      </c>
      <c r="D2375" s="232">
        <v>1417.5499999999302</v>
      </c>
      <c r="E2375" s="232">
        <v>1781.5500000000786</v>
      </c>
      <c r="F2375" s="232">
        <v>2027.149999999918</v>
      </c>
      <c r="G2375" s="232">
        <v>2777.1999999998657</v>
      </c>
      <c r="H2375" s="75"/>
    </row>
    <row r="2376" spans="1:8" x14ac:dyDescent="0.2">
      <c r="A2376" s="76" t="s">
        <v>2773</v>
      </c>
      <c r="B2376" s="61">
        <v>2368</v>
      </c>
      <c r="C2376" s="232">
        <v>1026.7599999999584</v>
      </c>
      <c r="D2376" s="232">
        <v>1418.0999999999301</v>
      </c>
      <c r="E2376" s="232">
        <v>1782.2500000000787</v>
      </c>
      <c r="F2376" s="232">
        <v>2027.949999999918</v>
      </c>
      <c r="G2376" s="232">
        <v>2778.2999999998656</v>
      </c>
      <c r="H2376" s="75"/>
    </row>
    <row r="2377" spans="1:8" x14ac:dyDescent="0.2">
      <c r="A2377" s="76" t="s">
        <v>2774</v>
      </c>
      <c r="B2377" s="61">
        <v>2369</v>
      </c>
      <c r="C2377" s="232">
        <v>1027.1599999999585</v>
      </c>
      <c r="D2377" s="232">
        <v>1418.6499999999301</v>
      </c>
      <c r="E2377" s="232">
        <v>1782.9500000000787</v>
      </c>
      <c r="F2377" s="232">
        <v>2028.7499999999179</v>
      </c>
      <c r="G2377" s="232">
        <v>2779.3999999998655</v>
      </c>
      <c r="H2377" s="75"/>
    </row>
    <row r="2378" spans="1:8" x14ac:dyDescent="0.2">
      <c r="A2378" s="76" t="s">
        <v>2775</v>
      </c>
      <c r="B2378" s="61">
        <v>2370</v>
      </c>
      <c r="C2378" s="232">
        <v>1027.5599999999586</v>
      </c>
      <c r="D2378" s="232">
        <v>1419.19999999993</v>
      </c>
      <c r="E2378" s="232">
        <v>1783.6500000000788</v>
      </c>
      <c r="F2378" s="232">
        <v>2029.5499999999179</v>
      </c>
      <c r="G2378" s="232">
        <v>2780.4999999998654</v>
      </c>
      <c r="H2378" s="75"/>
    </row>
    <row r="2379" spans="1:8" x14ac:dyDescent="0.2">
      <c r="A2379" s="76" t="s">
        <v>2776</v>
      </c>
      <c r="B2379" s="61">
        <v>2371</v>
      </c>
      <c r="C2379" s="232">
        <v>1027.9599999999587</v>
      </c>
      <c r="D2379" s="232">
        <v>1419.74999999993</v>
      </c>
      <c r="E2379" s="232">
        <v>1784.3500000000788</v>
      </c>
      <c r="F2379" s="232">
        <v>2030.3499999999178</v>
      </c>
      <c r="G2379" s="232">
        <v>2781.5999999998653</v>
      </c>
      <c r="H2379" s="75"/>
    </row>
    <row r="2380" spans="1:8" x14ac:dyDescent="0.2">
      <c r="A2380" s="76" t="s">
        <v>2777</v>
      </c>
      <c r="B2380" s="61">
        <v>2372</v>
      </c>
      <c r="C2380" s="232">
        <v>1028.3599999999587</v>
      </c>
      <c r="D2380" s="232">
        <v>1420.2999999999299</v>
      </c>
      <c r="E2380" s="232">
        <v>1785.0500000000789</v>
      </c>
      <c r="F2380" s="232">
        <v>2031.1499999999178</v>
      </c>
      <c r="G2380" s="232">
        <v>2782.6999999998652</v>
      </c>
      <c r="H2380" s="75"/>
    </row>
    <row r="2381" spans="1:8" x14ac:dyDescent="0.2">
      <c r="A2381" s="76" t="s">
        <v>2778</v>
      </c>
      <c r="B2381" s="61">
        <v>2373</v>
      </c>
      <c r="C2381" s="232">
        <v>1028.7599999999588</v>
      </c>
      <c r="D2381" s="232">
        <v>1420.8499999999299</v>
      </c>
      <c r="E2381" s="232">
        <v>1785.7500000000789</v>
      </c>
      <c r="F2381" s="232">
        <v>2031.9499999999177</v>
      </c>
      <c r="G2381" s="232">
        <v>2783.7999999998651</v>
      </c>
      <c r="H2381" s="75"/>
    </row>
    <row r="2382" spans="1:8" x14ac:dyDescent="0.2">
      <c r="A2382" s="76" t="s">
        <v>2779</v>
      </c>
      <c r="B2382" s="61">
        <v>2374</v>
      </c>
      <c r="C2382" s="232">
        <v>1029.1599999999589</v>
      </c>
      <c r="D2382" s="232">
        <v>1421.3999999999298</v>
      </c>
      <c r="E2382" s="232">
        <v>1786.4500000000789</v>
      </c>
      <c r="F2382" s="232">
        <v>2032.7499999999177</v>
      </c>
      <c r="G2382" s="232">
        <v>2784.899999999865</v>
      </c>
      <c r="H2382" s="75"/>
    </row>
    <row r="2383" spans="1:8" x14ac:dyDescent="0.2">
      <c r="A2383" s="76" t="s">
        <v>2780</v>
      </c>
      <c r="B2383" s="61">
        <v>2375</v>
      </c>
      <c r="C2383" s="232">
        <v>1029.559999999959</v>
      </c>
      <c r="D2383" s="232">
        <v>1421.9499999999298</v>
      </c>
      <c r="E2383" s="232">
        <v>1787.150000000079</v>
      </c>
      <c r="F2383" s="232">
        <v>2033.5499999999176</v>
      </c>
      <c r="G2383" s="232">
        <v>2785.9999999998649</v>
      </c>
      <c r="H2383" s="75"/>
    </row>
    <row r="2384" spans="1:8" x14ac:dyDescent="0.2">
      <c r="A2384" s="76" t="s">
        <v>2781</v>
      </c>
      <c r="B2384" s="61">
        <v>2376</v>
      </c>
      <c r="C2384" s="232">
        <v>1029.9599999999591</v>
      </c>
      <c r="D2384" s="232">
        <v>1422.4999999999297</v>
      </c>
      <c r="E2384" s="232">
        <v>1787.850000000079</v>
      </c>
      <c r="F2384" s="232">
        <v>2034.3499999999176</v>
      </c>
      <c r="G2384" s="232">
        <v>2787.0999999998648</v>
      </c>
      <c r="H2384" s="75"/>
    </row>
    <row r="2385" spans="1:8" x14ac:dyDescent="0.2">
      <c r="A2385" s="76" t="s">
        <v>2782</v>
      </c>
      <c r="B2385" s="61">
        <v>2377</v>
      </c>
      <c r="C2385" s="232">
        <v>1030.3599999999592</v>
      </c>
      <c r="D2385" s="232">
        <v>1423.0499999999297</v>
      </c>
      <c r="E2385" s="232">
        <v>1788.5500000000791</v>
      </c>
      <c r="F2385" s="232">
        <v>2035.1499999999176</v>
      </c>
      <c r="G2385" s="232">
        <v>2788.1999999998648</v>
      </c>
      <c r="H2385" s="75"/>
    </row>
    <row r="2386" spans="1:8" x14ac:dyDescent="0.2">
      <c r="A2386" s="76" t="s">
        <v>2783</v>
      </c>
      <c r="B2386" s="61">
        <v>2378</v>
      </c>
      <c r="C2386" s="232">
        <v>1030.7599999999593</v>
      </c>
      <c r="D2386" s="232">
        <v>1423.5999999999297</v>
      </c>
      <c r="E2386" s="232">
        <v>1789.2500000000791</v>
      </c>
      <c r="F2386" s="232">
        <v>2035.9499999999175</v>
      </c>
      <c r="G2386" s="232">
        <v>2789.2999999998647</v>
      </c>
      <c r="H2386" s="75"/>
    </row>
    <row r="2387" spans="1:8" x14ac:dyDescent="0.2">
      <c r="A2387" s="76" t="s">
        <v>2784</v>
      </c>
      <c r="B2387" s="61">
        <v>2379</v>
      </c>
      <c r="C2387" s="232">
        <v>1031.1599999999594</v>
      </c>
      <c r="D2387" s="232">
        <v>1424.1499999999296</v>
      </c>
      <c r="E2387" s="232">
        <v>1789.9500000000792</v>
      </c>
      <c r="F2387" s="232">
        <v>2036.7499999999175</v>
      </c>
      <c r="G2387" s="232">
        <v>2790.3999999998646</v>
      </c>
      <c r="H2387" s="75"/>
    </row>
    <row r="2388" spans="1:8" x14ac:dyDescent="0.2">
      <c r="A2388" s="76" t="s">
        <v>2785</v>
      </c>
      <c r="B2388" s="61">
        <v>2380</v>
      </c>
      <c r="C2388" s="232">
        <v>1031.5599999999595</v>
      </c>
      <c r="D2388" s="232">
        <v>1424.6999999999296</v>
      </c>
      <c r="E2388" s="232">
        <v>1790.6500000000792</v>
      </c>
      <c r="F2388" s="232">
        <v>2037.5499999999174</v>
      </c>
      <c r="G2388" s="232">
        <v>2791.4999999998645</v>
      </c>
      <c r="H2388" s="75"/>
    </row>
    <row r="2389" spans="1:8" x14ac:dyDescent="0.2">
      <c r="A2389" s="76" t="s">
        <v>2786</v>
      </c>
      <c r="B2389" s="61">
        <v>2381</v>
      </c>
      <c r="C2389" s="232">
        <v>1031.9599999999596</v>
      </c>
      <c r="D2389" s="232">
        <v>1425.2499999999295</v>
      </c>
      <c r="E2389" s="232">
        <v>1791.3500000000793</v>
      </c>
      <c r="F2389" s="232">
        <v>2038.3499999999174</v>
      </c>
      <c r="G2389" s="232">
        <v>2792.5999999998644</v>
      </c>
      <c r="H2389" s="75"/>
    </row>
    <row r="2390" spans="1:8" x14ac:dyDescent="0.2">
      <c r="A2390" s="76" t="s">
        <v>2787</v>
      </c>
      <c r="B2390" s="61">
        <v>2382</v>
      </c>
      <c r="C2390" s="232">
        <v>1032.3599999999597</v>
      </c>
      <c r="D2390" s="232">
        <v>1425.7999999999295</v>
      </c>
      <c r="E2390" s="232">
        <v>1792.0500000000793</v>
      </c>
      <c r="F2390" s="232">
        <v>2039.1499999999173</v>
      </c>
      <c r="G2390" s="232">
        <v>2793.6999999998643</v>
      </c>
      <c r="H2390" s="75"/>
    </row>
    <row r="2391" spans="1:8" x14ac:dyDescent="0.2">
      <c r="A2391" s="76" t="s">
        <v>2788</v>
      </c>
      <c r="B2391" s="61">
        <v>2383</v>
      </c>
      <c r="C2391" s="232">
        <v>1032.7599999999597</v>
      </c>
      <c r="D2391" s="232">
        <v>1426.3499999999294</v>
      </c>
      <c r="E2391" s="232">
        <v>1792.7500000000794</v>
      </c>
      <c r="F2391" s="232">
        <v>2039.9499999999173</v>
      </c>
      <c r="G2391" s="232">
        <v>2794.7999999998642</v>
      </c>
      <c r="H2391" s="75"/>
    </row>
    <row r="2392" spans="1:8" x14ac:dyDescent="0.2">
      <c r="A2392" s="76" t="s">
        <v>2789</v>
      </c>
      <c r="B2392" s="61">
        <v>2384</v>
      </c>
      <c r="C2392" s="232">
        <v>1033.1599999999598</v>
      </c>
      <c r="D2392" s="232">
        <v>1426.8999999999294</v>
      </c>
      <c r="E2392" s="232">
        <v>1793.4500000000794</v>
      </c>
      <c r="F2392" s="232">
        <v>2040.7499999999172</v>
      </c>
      <c r="G2392" s="232">
        <v>2795.8999999998641</v>
      </c>
      <c r="H2392" s="75"/>
    </row>
    <row r="2393" spans="1:8" x14ac:dyDescent="0.2">
      <c r="A2393" s="76" t="s">
        <v>2790</v>
      </c>
      <c r="B2393" s="61">
        <v>2385</v>
      </c>
      <c r="C2393" s="232">
        <v>1033.5599999999599</v>
      </c>
      <c r="D2393" s="232">
        <v>1427.4499999999293</v>
      </c>
      <c r="E2393" s="232">
        <v>1794.1500000000794</v>
      </c>
      <c r="F2393" s="232">
        <v>2041.5499999999172</v>
      </c>
      <c r="G2393" s="232">
        <v>2796.999999999864</v>
      </c>
      <c r="H2393" s="75"/>
    </row>
    <row r="2394" spans="1:8" x14ac:dyDescent="0.2">
      <c r="A2394" s="76" t="s">
        <v>2791</v>
      </c>
      <c r="B2394" s="61">
        <v>2386</v>
      </c>
      <c r="C2394" s="232">
        <v>1033.95999999996</v>
      </c>
      <c r="D2394" s="232">
        <v>1427.9999999999293</v>
      </c>
      <c r="E2394" s="232">
        <v>1794.8500000000795</v>
      </c>
      <c r="F2394" s="232">
        <v>2042.3499999999171</v>
      </c>
      <c r="G2394" s="232">
        <v>2798.0999999998639</v>
      </c>
      <c r="H2394" s="75"/>
    </row>
    <row r="2395" spans="1:8" x14ac:dyDescent="0.2">
      <c r="A2395" s="76" t="s">
        <v>2792</v>
      </c>
      <c r="B2395" s="61">
        <v>2387</v>
      </c>
      <c r="C2395" s="232">
        <v>1034.3599999999601</v>
      </c>
      <c r="D2395" s="232">
        <v>1428.5499999999292</v>
      </c>
      <c r="E2395" s="232">
        <v>1795.5500000000795</v>
      </c>
      <c r="F2395" s="232">
        <v>2043.1499999999171</v>
      </c>
      <c r="G2395" s="232">
        <v>2799.1999999998638</v>
      </c>
      <c r="H2395" s="75"/>
    </row>
    <row r="2396" spans="1:8" x14ac:dyDescent="0.2">
      <c r="A2396" s="76" t="s">
        <v>2793</v>
      </c>
      <c r="B2396" s="61">
        <v>2388</v>
      </c>
      <c r="C2396" s="232">
        <v>1034.7599999999602</v>
      </c>
      <c r="D2396" s="232">
        <v>1429.0999999999292</v>
      </c>
      <c r="E2396" s="232">
        <v>1796.2500000000796</v>
      </c>
      <c r="F2396" s="232">
        <v>2043.9499999999171</v>
      </c>
      <c r="G2396" s="232">
        <v>2800.2999999998638</v>
      </c>
      <c r="H2396" s="75"/>
    </row>
    <row r="2397" spans="1:8" x14ac:dyDescent="0.2">
      <c r="A2397" s="76" t="s">
        <v>2794</v>
      </c>
      <c r="B2397" s="61">
        <v>2389</v>
      </c>
      <c r="C2397" s="232">
        <v>1035.1599999999603</v>
      </c>
      <c r="D2397" s="232">
        <v>1429.6499999999292</v>
      </c>
      <c r="E2397" s="232">
        <v>1796.9500000000796</v>
      </c>
      <c r="F2397" s="232">
        <v>2044.749999999917</v>
      </c>
      <c r="G2397" s="232">
        <v>2801.3999999998637</v>
      </c>
      <c r="H2397" s="75"/>
    </row>
    <row r="2398" spans="1:8" x14ac:dyDescent="0.2">
      <c r="A2398" s="76" t="s">
        <v>2795</v>
      </c>
      <c r="B2398" s="61">
        <v>2390</v>
      </c>
      <c r="C2398" s="232">
        <v>1035.5599999999604</v>
      </c>
      <c r="D2398" s="232">
        <v>1430.1999999999291</v>
      </c>
      <c r="E2398" s="232">
        <v>1797.6500000000797</v>
      </c>
      <c r="F2398" s="232">
        <v>2045.549999999917</v>
      </c>
      <c r="G2398" s="232">
        <v>2802.4999999998636</v>
      </c>
      <c r="H2398" s="75"/>
    </row>
    <row r="2399" spans="1:8" x14ac:dyDescent="0.2">
      <c r="A2399" s="76" t="s">
        <v>2796</v>
      </c>
      <c r="B2399" s="61">
        <v>2391</v>
      </c>
      <c r="C2399" s="232">
        <v>1035.9599999999605</v>
      </c>
      <c r="D2399" s="232">
        <v>1430.7499999999291</v>
      </c>
      <c r="E2399" s="232">
        <v>1798.3500000000797</v>
      </c>
      <c r="F2399" s="232">
        <v>2046.3499999999169</v>
      </c>
      <c r="G2399" s="232">
        <v>2803.5999999998635</v>
      </c>
      <c r="H2399" s="75"/>
    </row>
    <row r="2400" spans="1:8" x14ac:dyDescent="0.2">
      <c r="A2400" s="76" t="s">
        <v>2797</v>
      </c>
      <c r="B2400" s="61">
        <v>2392</v>
      </c>
      <c r="C2400" s="232">
        <v>1036.3599999999606</v>
      </c>
      <c r="D2400" s="232">
        <v>1431.299999999929</v>
      </c>
      <c r="E2400" s="232">
        <v>1799.0500000000798</v>
      </c>
      <c r="F2400" s="232">
        <v>2047.1499999999169</v>
      </c>
      <c r="G2400" s="232">
        <v>2804.6999999998634</v>
      </c>
      <c r="H2400" s="75"/>
    </row>
    <row r="2401" spans="1:8" x14ac:dyDescent="0.2">
      <c r="A2401" s="76" t="s">
        <v>2798</v>
      </c>
      <c r="B2401" s="61">
        <v>2393</v>
      </c>
      <c r="C2401" s="232">
        <v>1036.7599999999607</v>
      </c>
      <c r="D2401" s="232">
        <v>1431.849999999929</v>
      </c>
      <c r="E2401" s="232">
        <v>1799.7500000000798</v>
      </c>
      <c r="F2401" s="232">
        <v>2047.9499999999168</v>
      </c>
      <c r="G2401" s="232">
        <v>2805.7999999998633</v>
      </c>
      <c r="H2401" s="75"/>
    </row>
    <row r="2402" spans="1:8" x14ac:dyDescent="0.2">
      <c r="A2402" s="76" t="s">
        <v>2799</v>
      </c>
      <c r="B2402" s="61">
        <v>2394</v>
      </c>
      <c r="C2402" s="232">
        <v>1037.1599999999607</v>
      </c>
      <c r="D2402" s="232">
        <v>1432.3999999999289</v>
      </c>
      <c r="E2402" s="232">
        <v>1800.4500000000799</v>
      </c>
      <c r="F2402" s="232">
        <v>2048.7499999999168</v>
      </c>
      <c r="G2402" s="232">
        <v>2806.8999999998632</v>
      </c>
      <c r="H2402" s="75"/>
    </row>
    <row r="2403" spans="1:8" x14ac:dyDescent="0.2">
      <c r="A2403" s="76" t="s">
        <v>2800</v>
      </c>
      <c r="B2403" s="61">
        <v>2395</v>
      </c>
      <c r="C2403" s="232">
        <v>1037.5599999999608</v>
      </c>
      <c r="D2403" s="232">
        <v>1432.9499999999289</v>
      </c>
      <c r="E2403" s="232">
        <v>1801.1500000000799</v>
      </c>
      <c r="F2403" s="232">
        <v>2049.549999999917</v>
      </c>
      <c r="G2403" s="232">
        <v>2807.9999999998631</v>
      </c>
      <c r="H2403" s="75"/>
    </row>
    <row r="2404" spans="1:8" x14ac:dyDescent="0.2">
      <c r="A2404" s="76" t="s">
        <v>2801</v>
      </c>
      <c r="B2404" s="61">
        <v>2396</v>
      </c>
      <c r="C2404" s="232">
        <v>1037.9599999999609</v>
      </c>
      <c r="D2404" s="232">
        <v>1433.4999999999288</v>
      </c>
      <c r="E2404" s="232">
        <v>1801.8500000000799</v>
      </c>
      <c r="F2404" s="232">
        <v>2050.3499999999171</v>
      </c>
      <c r="G2404" s="232">
        <v>2809.099999999863</v>
      </c>
      <c r="H2404" s="75"/>
    </row>
    <row r="2405" spans="1:8" x14ac:dyDescent="0.2">
      <c r="A2405" s="76" t="s">
        <v>2802</v>
      </c>
      <c r="B2405" s="61">
        <v>2397</v>
      </c>
      <c r="C2405" s="232">
        <v>1038.359999999961</v>
      </c>
      <c r="D2405" s="232">
        <v>1434.0499999999288</v>
      </c>
      <c r="E2405" s="232">
        <v>1802.55000000008</v>
      </c>
      <c r="F2405" s="232">
        <v>2051.1499999999173</v>
      </c>
      <c r="G2405" s="232">
        <v>2810.1999999998629</v>
      </c>
      <c r="H2405" s="75"/>
    </row>
    <row r="2406" spans="1:8" x14ac:dyDescent="0.2">
      <c r="A2406" s="76" t="s">
        <v>2803</v>
      </c>
      <c r="B2406" s="61">
        <v>2398</v>
      </c>
      <c r="C2406" s="232">
        <v>1038.7599999999611</v>
      </c>
      <c r="D2406" s="232">
        <v>1434.5999999999287</v>
      </c>
      <c r="E2406" s="232">
        <v>1803.25000000008</v>
      </c>
      <c r="F2406" s="232">
        <v>2051.9499999999175</v>
      </c>
      <c r="G2406" s="232">
        <v>2811.2999999998628</v>
      </c>
      <c r="H2406" s="75"/>
    </row>
    <row r="2407" spans="1:8" x14ac:dyDescent="0.2">
      <c r="A2407" s="76" t="s">
        <v>2804</v>
      </c>
      <c r="B2407" s="61">
        <v>2399</v>
      </c>
      <c r="C2407" s="232">
        <v>1039.1599999999612</v>
      </c>
      <c r="D2407" s="232">
        <v>1435.1499999999287</v>
      </c>
      <c r="E2407" s="232">
        <v>1803.9500000000801</v>
      </c>
      <c r="F2407" s="232">
        <v>2052.7499999999177</v>
      </c>
      <c r="G2407" s="232">
        <v>2812.3999999998628</v>
      </c>
      <c r="H2407" s="75"/>
    </row>
    <row r="2408" spans="1:8" x14ac:dyDescent="0.2">
      <c r="A2408" s="76" t="s">
        <v>2805</v>
      </c>
      <c r="B2408" s="61">
        <v>2400</v>
      </c>
      <c r="C2408" s="232">
        <v>1039.5599999999613</v>
      </c>
      <c r="D2408" s="232">
        <v>1435.6999999999287</v>
      </c>
      <c r="E2408" s="232">
        <v>1804.6500000000801</v>
      </c>
      <c r="F2408" s="232">
        <v>2053.5499999999179</v>
      </c>
      <c r="G2408" s="232">
        <v>2813.4999999998627</v>
      </c>
      <c r="H2408" s="75"/>
    </row>
    <row r="2409" spans="1:8" x14ac:dyDescent="0.2">
      <c r="A2409" s="76" t="s">
        <v>2806</v>
      </c>
      <c r="B2409" s="61">
        <v>2401</v>
      </c>
      <c r="C2409" s="232">
        <v>1039.9599999999614</v>
      </c>
      <c r="D2409" s="232">
        <v>1436.2499999999286</v>
      </c>
      <c r="E2409" s="232">
        <v>1805.3500000000802</v>
      </c>
      <c r="F2409" s="232">
        <v>2054.3499999999181</v>
      </c>
      <c r="G2409" s="232">
        <v>2814.5999999998626</v>
      </c>
      <c r="H2409" s="75"/>
    </row>
    <row r="2410" spans="1:8" x14ac:dyDescent="0.2">
      <c r="A2410" s="76" t="s">
        <v>2807</v>
      </c>
      <c r="B2410" s="61">
        <v>2402</v>
      </c>
      <c r="C2410" s="232">
        <v>1040.3599999999615</v>
      </c>
      <c r="D2410" s="232">
        <v>1436.7999999999286</v>
      </c>
      <c r="E2410" s="232">
        <v>1806.0500000000802</v>
      </c>
      <c r="F2410" s="232">
        <v>2055.1499999999182</v>
      </c>
      <c r="G2410" s="232">
        <v>2815.6999999998625</v>
      </c>
      <c r="H2410" s="75"/>
    </row>
    <row r="2411" spans="1:8" x14ac:dyDescent="0.2">
      <c r="A2411" s="76" t="s">
        <v>2808</v>
      </c>
      <c r="B2411" s="61">
        <v>2403</v>
      </c>
      <c r="C2411" s="232">
        <v>1040.7599999999616</v>
      </c>
      <c r="D2411" s="232">
        <v>1437.3499999999285</v>
      </c>
      <c r="E2411" s="232">
        <v>1806.7500000000803</v>
      </c>
      <c r="F2411" s="232">
        <v>2055.9499999999184</v>
      </c>
      <c r="G2411" s="232">
        <v>2816.7999999998624</v>
      </c>
      <c r="H2411" s="75"/>
    </row>
    <row r="2412" spans="1:8" x14ac:dyDescent="0.2">
      <c r="A2412" s="76" t="s">
        <v>2809</v>
      </c>
      <c r="B2412" s="61">
        <v>2404</v>
      </c>
      <c r="C2412" s="232">
        <v>1041.1599999999617</v>
      </c>
      <c r="D2412" s="232">
        <v>1437.8999999999285</v>
      </c>
      <c r="E2412" s="232">
        <v>1807.4500000000803</v>
      </c>
      <c r="F2412" s="232">
        <v>2056.7499999999186</v>
      </c>
      <c r="G2412" s="232">
        <v>2817.8999999998623</v>
      </c>
      <c r="H2412" s="75"/>
    </row>
    <row r="2413" spans="1:8" x14ac:dyDescent="0.2">
      <c r="A2413" s="76" t="s">
        <v>2810</v>
      </c>
      <c r="B2413" s="61">
        <v>2405</v>
      </c>
      <c r="C2413" s="232">
        <v>1041.5599999999617</v>
      </c>
      <c r="D2413" s="232">
        <v>1438.4499999999284</v>
      </c>
      <c r="E2413" s="232">
        <v>1808.1500000000804</v>
      </c>
      <c r="F2413" s="232">
        <v>2057.5499999999188</v>
      </c>
      <c r="G2413" s="232">
        <v>2818.9999999998622</v>
      </c>
      <c r="H2413" s="75"/>
    </row>
    <row r="2414" spans="1:8" x14ac:dyDescent="0.2">
      <c r="A2414" s="76" t="s">
        <v>2811</v>
      </c>
      <c r="B2414" s="61">
        <v>2406</v>
      </c>
      <c r="C2414" s="232">
        <v>1041.9599999999618</v>
      </c>
      <c r="D2414" s="232">
        <v>1438.9999999999284</v>
      </c>
      <c r="E2414" s="232">
        <v>1808.8500000000804</v>
      </c>
      <c r="F2414" s="232">
        <v>2058.349999999919</v>
      </c>
      <c r="G2414" s="232">
        <v>2820.0999999998621</v>
      </c>
      <c r="H2414" s="75"/>
    </row>
    <row r="2415" spans="1:8" x14ac:dyDescent="0.2">
      <c r="A2415" s="76" t="s">
        <v>2812</v>
      </c>
      <c r="B2415" s="61">
        <v>2407</v>
      </c>
      <c r="C2415" s="232">
        <v>1042.3599999999619</v>
      </c>
      <c r="D2415" s="232">
        <v>1439.5499999999283</v>
      </c>
      <c r="E2415" s="232">
        <v>1809.5500000000804</v>
      </c>
      <c r="F2415" s="232">
        <v>2059.1499999999191</v>
      </c>
      <c r="G2415" s="232">
        <v>2821.199999999862</v>
      </c>
      <c r="H2415" s="75"/>
    </row>
    <row r="2416" spans="1:8" x14ac:dyDescent="0.2">
      <c r="A2416" s="76" t="s">
        <v>2813</v>
      </c>
      <c r="B2416" s="61">
        <v>2408</v>
      </c>
      <c r="C2416" s="232">
        <v>1042.759999999962</v>
      </c>
      <c r="D2416" s="232">
        <v>1440.0999999999283</v>
      </c>
      <c r="E2416" s="232">
        <v>1810.2500000000805</v>
      </c>
      <c r="F2416" s="232">
        <v>2059.9499999999193</v>
      </c>
      <c r="G2416" s="232">
        <v>2822.2999999998619</v>
      </c>
      <c r="H2416" s="75"/>
    </row>
    <row r="2417" spans="1:8" x14ac:dyDescent="0.2">
      <c r="A2417" s="76" t="s">
        <v>2814</v>
      </c>
      <c r="B2417" s="61">
        <v>2409</v>
      </c>
      <c r="C2417" s="232">
        <v>1043.1599999999621</v>
      </c>
      <c r="D2417" s="232">
        <v>1440.6499999999282</v>
      </c>
      <c r="E2417" s="232">
        <v>1810.9500000000805</v>
      </c>
      <c r="F2417" s="232">
        <v>2060.7499999999195</v>
      </c>
      <c r="G2417" s="232">
        <v>2823.3999999998618</v>
      </c>
      <c r="H2417" s="75"/>
    </row>
    <row r="2418" spans="1:8" x14ac:dyDescent="0.2">
      <c r="A2418" s="76" t="s">
        <v>2815</v>
      </c>
      <c r="B2418" s="61">
        <v>2410</v>
      </c>
      <c r="C2418" s="232">
        <v>1043.5599999999622</v>
      </c>
      <c r="D2418" s="232">
        <v>1441.1999999999282</v>
      </c>
      <c r="E2418" s="232">
        <v>1811.6500000000806</v>
      </c>
      <c r="F2418" s="232">
        <v>2061.5499999999197</v>
      </c>
      <c r="G2418" s="232">
        <v>2824.4999999998618</v>
      </c>
      <c r="H2418" s="75"/>
    </row>
    <row r="2419" spans="1:8" x14ac:dyDescent="0.2">
      <c r="A2419" s="76" t="s">
        <v>2816</v>
      </c>
      <c r="B2419" s="61">
        <v>2411</v>
      </c>
      <c r="C2419" s="232">
        <v>1043.9599999999623</v>
      </c>
      <c r="D2419" s="232">
        <v>1441.7499999999281</v>
      </c>
      <c r="E2419" s="232">
        <v>1812.3500000000806</v>
      </c>
      <c r="F2419" s="232">
        <v>2062.3499999999199</v>
      </c>
      <c r="G2419" s="232">
        <v>2825.5999999998617</v>
      </c>
      <c r="H2419" s="75"/>
    </row>
    <row r="2420" spans="1:8" x14ac:dyDescent="0.2">
      <c r="A2420" s="76" t="s">
        <v>2817</v>
      </c>
      <c r="B2420" s="61">
        <v>2412</v>
      </c>
      <c r="C2420" s="232">
        <v>1044.3599999999624</v>
      </c>
      <c r="D2420" s="232">
        <v>1442.2999999999281</v>
      </c>
      <c r="E2420" s="232">
        <v>1813.0500000000807</v>
      </c>
      <c r="F2420" s="232">
        <v>2063.1499999999201</v>
      </c>
      <c r="G2420" s="232">
        <v>2826.6999999998616</v>
      </c>
      <c r="H2420" s="75"/>
    </row>
    <row r="2421" spans="1:8" x14ac:dyDescent="0.2">
      <c r="A2421" s="76" t="s">
        <v>2818</v>
      </c>
      <c r="B2421" s="61">
        <v>2413</v>
      </c>
      <c r="C2421" s="232">
        <v>1044.7599999999625</v>
      </c>
      <c r="D2421" s="232">
        <v>1442.8499999999281</v>
      </c>
      <c r="E2421" s="232">
        <v>1813.7500000000807</v>
      </c>
      <c r="F2421" s="232">
        <v>2063.9499999999202</v>
      </c>
      <c r="G2421" s="232">
        <v>2827.7999999998615</v>
      </c>
      <c r="H2421" s="75"/>
    </row>
    <row r="2422" spans="1:8" x14ac:dyDescent="0.2">
      <c r="A2422" s="76" t="s">
        <v>2819</v>
      </c>
      <c r="B2422" s="61">
        <v>2414</v>
      </c>
      <c r="C2422" s="232">
        <v>1045.1599999999626</v>
      </c>
      <c r="D2422" s="232">
        <v>1443.399999999928</v>
      </c>
      <c r="E2422" s="232">
        <v>1814.4500000000808</v>
      </c>
      <c r="F2422" s="232">
        <v>2064.7499999999204</v>
      </c>
      <c r="G2422" s="232">
        <v>2828.8999999998614</v>
      </c>
      <c r="H2422" s="75"/>
    </row>
    <row r="2423" spans="1:8" x14ac:dyDescent="0.2">
      <c r="A2423" s="76" t="s">
        <v>2820</v>
      </c>
      <c r="B2423" s="61">
        <v>2415</v>
      </c>
      <c r="C2423" s="232">
        <v>1045.5599999999627</v>
      </c>
      <c r="D2423" s="232">
        <v>1443.949999999928</v>
      </c>
      <c r="E2423" s="232">
        <v>1815.1500000000808</v>
      </c>
      <c r="F2423" s="232">
        <v>2065.5499999999206</v>
      </c>
      <c r="G2423" s="232">
        <v>2829.9999999998613</v>
      </c>
      <c r="H2423" s="75"/>
    </row>
    <row r="2424" spans="1:8" x14ac:dyDescent="0.2">
      <c r="A2424" s="76" t="s">
        <v>2821</v>
      </c>
      <c r="B2424" s="61">
        <v>2416</v>
      </c>
      <c r="C2424" s="232">
        <v>1045.9599999999627</v>
      </c>
      <c r="D2424" s="232">
        <v>1444.4999999999279</v>
      </c>
      <c r="E2424" s="232">
        <v>1815.8500000000809</v>
      </c>
      <c r="F2424" s="232">
        <v>2066.3499999999208</v>
      </c>
      <c r="G2424" s="232">
        <v>2831.0999999998612</v>
      </c>
      <c r="H2424" s="75"/>
    </row>
    <row r="2425" spans="1:8" x14ac:dyDescent="0.2">
      <c r="A2425" s="76" t="s">
        <v>2822</v>
      </c>
      <c r="B2425" s="61">
        <v>2417</v>
      </c>
      <c r="C2425" s="232">
        <v>1046.3599999999628</v>
      </c>
      <c r="D2425" s="232">
        <v>1445.0499999999279</v>
      </c>
      <c r="E2425" s="232">
        <v>1816.5500000000809</v>
      </c>
      <c r="F2425" s="232">
        <v>2067.149999999921</v>
      </c>
      <c r="G2425" s="232">
        <v>2832.1999999998611</v>
      </c>
      <c r="H2425" s="75"/>
    </row>
    <row r="2426" spans="1:8" x14ac:dyDescent="0.2">
      <c r="A2426" s="76" t="s">
        <v>2823</v>
      </c>
      <c r="B2426" s="61">
        <v>2418</v>
      </c>
      <c r="C2426" s="232">
        <v>1046.7599999999629</v>
      </c>
      <c r="D2426" s="232">
        <v>1445.5999999999278</v>
      </c>
      <c r="E2426" s="232">
        <v>1817.2500000000809</v>
      </c>
      <c r="F2426" s="232">
        <v>2067.9499999999211</v>
      </c>
      <c r="G2426" s="232">
        <v>2833.299999999861</v>
      </c>
      <c r="H2426" s="75"/>
    </row>
    <row r="2427" spans="1:8" x14ac:dyDescent="0.2">
      <c r="A2427" s="76" t="s">
        <v>2824</v>
      </c>
      <c r="B2427" s="61">
        <v>2419</v>
      </c>
      <c r="C2427" s="232">
        <v>1047.159999999963</v>
      </c>
      <c r="D2427" s="232">
        <v>1446.1499999999278</v>
      </c>
      <c r="E2427" s="232">
        <v>1817.950000000081</v>
      </c>
      <c r="F2427" s="232">
        <v>2068.7499999999213</v>
      </c>
      <c r="G2427" s="232">
        <v>2834.3999999998609</v>
      </c>
      <c r="H2427" s="75"/>
    </row>
    <row r="2428" spans="1:8" x14ac:dyDescent="0.2">
      <c r="A2428" s="76" t="s">
        <v>2825</v>
      </c>
      <c r="B2428" s="61">
        <v>2420</v>
      </c>
      <c r="C2428" s="232">
        <v>1047.5599999999631</v>
      </c>
      <c r="D2428" s="232">
        <v>1446.6999999999277</v>
      </c>
      <c r="E2428" s="232">
        <v>1818.650000000081</v>
      </c>
      <c r="F2428" s="232">
        <v>2069.5499999999215</v>
      </c>
      <c r="G2428" s="232">
        <v>2835.4999999998608</v>
      </c>
      <c r="H2428" s="75"/>
    </row>
    <row r="2429" spans="1:8" x14ac:dyDescent="0.2">
      <c r="A2429" s="76" t="s">
        <v>2826</v>
      </c>
      <c r="B2429" s="61">
        <v>2421</v>
      </c>
      <c r="C2429" s="232">
        <v>1047.9599999999632</v>
      </c>
      <c r="D2429" s="232">
        <v>1447.2499999999277</v>
      </c>
      <c r="E2429" s="232">
        <v>1819.3500000000811</v>
      </c>
      <c r="F2429" s="232">
        <v>2070.3499999999217</v>
      </c>
      <c r="G2429" s="232">
        <v>2836.5999999998608</v>
      </c>
      <c r="H2429" s="75"/>
    </row>
    <row r="2430" spans="1:8" x14ac:dyDescent="0.2">
      <c r="A2430" s="76" t="s">
        <v>2827</v>
      </c>
      <c r="B2430" s="61">
        <v>2422</v>
      </c>
      <c r="C2430" s="232">
        <v>1048.3599999999633</v>
      </c>
      <c r="D2430" s="232">
        <v>1447.7999999999276</v>
      </c>
      <c r="E2430" s="232">
        <v>1820.0500000000811</v>
      </c>
      <c r="F2430" s="232">
        <v>2071.1499999999219</v>
      </c>
      <c r="G2430" s="232">
        <v>2837.6999999998607</v>
      </c>
      <c r="H2430" s="75"/>
    </row>
    <row r="2431" spans="1:8" x14ac:dyDescent="0.2">
      <c r="A2431" s="76" t="s">
        <v>2828</v>
      </c>
      <c r="B2431" s="61">
        <v>2423</v>
      </c>
      <c r="C2431" s="232">
        <v>1048.7599999999634</v>
      </c>
      <c r="D2431" s="232">
        <v>1448.3499999999276</v>
      </c>
      <c r="E2431" s="232">
        <v>1820.7500000000812</v>
      </c>
      <c r="F2431" s="232">
        <v>2071.9499999999221</v>
      </c>
      <c r="G2431" s="232">
        <v>2838.7999999998606</v>
      </c>
      <c r="H2431" s="75"/>
    </row>
    <row r="2432" spans="1:8" x14ac:dyDescent="0.2">
      <c r="A2432" s="76" t="s">
        <v>2829</v>
      </c>
      <c r="B2432" s="61">
        <v>2424</v>
      </c>
      <c r="C2432" s="232">
        <v>1049.1599999999635</v>
      </c>
      <c r="D2432" s="232">
        <v>1448.8999999999276</v>
      </c>
      <c r="E2432" s="232">
        <v>1821.4500000000812</v>
      </c>
      <c r="F2432" s="232">
        <v>2072.7499999999222</v>
      </c>
      <c r="G2432" s="232">
        <v>2839.8999999998605</v>
      </c>
      <c r="H2432" s="75"/>
    </row>
    <row r="2433" spans="1:8" x14ac:dyDescent="0.2">
      <c r="A2433" s="76" t="s">
        <v>2830</v>
      </c>
      <c r="B2433" s="61">
        <v>2425</v>
      </c>
      <c r="C2433" s="232">
        <v>1049.5599999999636</v>
      </c>
      <c r="D2433" s="232">
        <v>1449.4499999999275</v>
      </c>
      <c r="E2433" s="232">
        <v>1822.1500000000813</v>
      </c>
      <c r="F2433" s="232">
        <v>2073.5499999999224</v>
      </c>
      <c r="G2433" s="232">
        <v>2840.9999999998604</v>
      </c>
      <c r="H2433" s="75"/>
    </row>
    <row r="2434" spans="1:8" x14ac:dyDescent="0.2">
      <c r="A2434" s="76" t="s">
        <v>2831</v>
      </c>
      <c r="B2434" s="61">
        <v>2426</v>
      </c>
      <c r="C2434" s="232">
        <v>1049.9599999999637</v>
      </c>
      <c r="D2434" s="232">
        <v>1449.9999999999275</v>
      </c>
      <c r="E2434" s="232">
        <v>1822.8500000000813</v>
      </c>
      <c r="F2434" s="232">
        <v>2074.3499999999226</v>
      </c>
      <c r="G2434" s="232">
        <v>2842.0999999998603</v>
      </c>
      <c r="H2434" s="75"/>
    </row>
    <row r="2435" spans="1:8" x14ac:dyDescent="0.2">
      <c r="A2435" s="76" t="s">
        <v>2832</v>
      </c>
      <c r="B2435" s="61">
        <v>2427</v>
      </c>
      <c r="C2435" s="232">
        <v>1050.3599999999637</v>
      </c>
      <c r="D2435" s="232">
        <v>1450.5499999999274</v>
      </c>
      <c r="E2435" s="232">
        <v>1823.5500000000814</v>
      </c>
      <c r="F2435" s="232">
        <v>2075.1499999999228</v>
      </c>
      <c r="G2435" s="232">
        <v>2843.1999999998602</v>
      </c>
      <c r="H2435" s="75"/>
    </row>
    <row r="2436" spans="1:8" x14ac:dyDescent="0.2">
      <c r="A2436" s="76" t="s">
        <v>2833</v>
      </c>
      <c r="B2436" s="61">
        <v>2428</v>
      </c>
      <c r="C2436" s="232">
        <v>1050.7599999999638</v>
      </c>
      <c r="D2436" s="232">
        <v>1451.0999999999274</v>
      </c>
      <c r="E2436" s="232">
        <v>1824.2500000000814</v>
      </c>
      <c r="F2436" s="232">
        <v>2075.949999999923</v>
      </c>
      <c r="G2436" s="232">
        <v>2844.2999999998601</v>
      </c>
      <c r="H2436" s="75"/>
    </row>
    <row r="2437" spans="1:8" x14ac:dyDescent="0.2">
      <c r="A2437" s="76" t="s">
        <v>2834</v>
      </c>
      <c r="B2437" s="61">
        <v>2429</v>
      </c>
      <c r="C2437" s="232">
        <v>1051.1599999999639</v>
      </c>
      <c r="D2437" s="232">
        <v>1451.6499999999273</v>
      </c>
      <c r="E2437" s="232">
        <v>1824.9500000000814</v>
      </c>
      <c r="F2437" s="232">
        <v>2076.7499999999231</v>
      </c>
      <c r="G2437" s="232">
        <v>2845.39999999986</v>
      </c>
      <c r="H2437" s="75"/>
    </row>
    <row r="2438" spans="1:8" x14ac:dyDescent="0.2">
      <c r="A2438" s="76" t="s">
        <v>2835</v>
      </c>
      <c r="B2438" s="61">
        <v>2430</v>
      </c>
      <c r="C2438" s="232">
        <v>1051.559999999964</v>
      </c>
      <c r="D2438" s="232">
        <v>1452.1999999999273</v>
      </c>
      <c r="E2438" s="232">
        <v>1825.6500000000815</v>
      </c>
      <c r="F2438" s="232">
        <v>2077.5499999999233</v>
      </c>
      <c r="G2438" s="232">
        <v>2846.4999999998599</v>
      </c>
      <c r="H2438" s="75"/>
    </row>
    <row r="2439" spans="1:8" x14ac:dyDescent="0.2">
      <c r="A2439" s="76" t="s">
        <v>2836</v>
      </c>
      <c r="B2439" s="61">
        <v>2431</v>
      </c>
      <c r="C2439" s="232">
        <v>1051.9599999999641</v>
      </c>
      <c r="D2439" s="232">
        <v>1452.7499999999272</v>
      </c>
      <c r="E2439" s="232">
        <v>1826.3500000000815</v>
      </c>
      <c r="F2439" s="232">
        <v>2078.3499999999235</v>
      </c>
      <c r="G2439" s="232">
        <v>2847.5999999998598</v>
      </c>
      <c r="H2439" s="75"/>
    </row>
    <row r="2440" spans="1:8" x14ac:dyDescent="0.2">
      <c r="A2440" s="76" t="s">
        <v>2837</v>
      </c>
      <c r="B2440" s="61">
        <v>2432</v>
      </c>
      <c r="C2440" s="232">
        <v>1052.3599999999642</v>
      </c>
      <c r="D2440" s="232">
        <v>1453.2999999999272</v>
      </c>
      <c r="E2440" s="232">
        <v>1827.0500000000816</v>
      </c>
      <c r="F2440" s="232">
        <v>2079.1499999999237</v>
      </c>
      <c r="G2440" s="232">
        <v>2848.6999999998598</v>
      </c>
      <c r="H2440" s="75"/>
    </row>
    <row r="2441" spans="1:8" x14ac:dyDescent="0.2">
      <c r="A2441" s="76" t="s">
        <v>2838</v>
      </c>
      <c r="B2441" s="61">
        <v>2433</v>
      </c>
      <c r="C2441" s="232">
        <v>1052.7599999999643</v>
      </c>
      <c r="D2441" s="232">
        <v>1453.8499999999271</v>
      </c>
      <c r="E2441" s="232">
        <v>1827.7500000000816</v>
      </c>
      <c r="F2441" s="232">
        <v>2079.9499999999239</v>
      </c>
      <c r="G2441" s="232">
        <v>2849.7999999998597</v>
      </c>
      <c r="H2441" s="75"/>
    </row>
    <row r="2442" spans="1:8" x14ac:dyDescent="0.2">
      <c r="A2442" s="76" t="s">
        <v>2839</v>
      </c>
      <c r="B2442" s="61">
        <v>2434</v>
      </c>
      <c r="C2442" s="232">
        <v>1053.1599999999644</v>
      </c>
      <c r="D2442" s="232">
        <v>1454.3999999999271</v>
      </c>
      <c r="E2442" s="232">
        <v>1828.4500000000817</v>
      </c>
      <c r="F2442" s="232">
        <v>2080.7499999999241</v>
      </c>
      <c r="G2442" s="232">
        <v>2850.8999999998596</v>
      </c>
      <c r="H2442" s="75"/>
    </row>
    <row r="2443" spans="1:8" x14ac:dyDescent="0.2">
      <c r="A2443" s="76" t="s">
        <v>2840</v>
      </c>
      <c r="B2443" s="61">
        <v>2435</v>
      </c>
      <c r="C2443" s="232">
        <v>1053.5599999999645</v>
      </c>
      <c r="D2443" s="232">
        <v>1454.9499999999271</v>
      </c>
      <c r="E2443" s="232">
        <v>1829.1500000000817</v>
      </c>
      <c r="F2443" s="232">
        <v>2081.5499999999242</v>
      </c>
      <c r="G2443" s="232">
        <v>2851.9999999998595</v>
      </c>
      <c r="H2443" s="75"/>
    </row>
    <row r="2444" spans="1:8" x14ac:dyDescent="0.2">
      <c r="A2444" s="76" t="s">
        <v>2841</v>
      </c>
      <c r="B2444" s="61">
        <v>2436</v>
      </c>
      <c r="C2444" s="232">
        <v>1053.9599999999646</v>
      </c>
      <c r="D2444" s="232">
        <v>1455.499999999927</v>
      </c>
      <c r="E2444" s="232">
        <v>1829.8500000000818</v>
      </c>
      <c r="F2444" s="232">
        <v>2082.3499999999244</v>
      </c>
      <c r="G2444" s="232">
        <v>2853.0999999998594</v>
      </c>
      <c r="H2444" s="75"/>
    </row>
    <row r="2445" spans="1:8" x14ac:dyDescent="0.2">
      <c r="A2445" s="76" t="s">
        <v>2842</v>
      </c>
      <c r="B2445" s="61">
        <v>2437</v>
      </c>
      <c r="C2445" s="232">
        <v>1054.3599999999647</v>
      </c>
      <c r="D2445" s="232">
        <v>1456.049999999927</v>
      </c>
      <c r="E2445" s="232">
        <v>1830.5500000000818</v>
      </c>
      <c r="F2445" s="232">
        <v>2083.1499999999246</v>
      </c>
      <c r="G2445" s="232">
        <v>2854.1999999998593</v>
      </c>
      <c r="H2445" s="75"/>
    </row>
    <row r="2446" spans="1:8" x14ac:dyDescent="0.2">
      <c r="A2446" s="76" t="s">
        <v>2843</v>
      </c>
      <c r="B2446" s="61">
        <v>2438</v>
      </c>
      <c r="C2446" s="232">
        <v>1054.7599999999647</v>
      </c>
      <c r="D2446" s="232">
        <v>1456.5999999999269</v>
      </c>
      <c r="E2446" s="232">
        <v>1831.2500000000819</v>
      </c>
      <c r="F2446" s="232">
        <v>2083.9499999999248</v>
      </c>
      <c r="G2446" s="232">
        <v>2855.2999999998592</v>
      </c>
      <c r="H2446" s="75"/>
    </row>
    <row r="2447" spans="1:8" x14ac:dyDescent="0.2">
      <c r="A2447" s="76" t="s">
        <v>2844</v>
      </c>
      <c r="B2447" s="61">
        <v>2439</v>
      </c>
      <c r="C2447" s="232">
        <v>1055.1599999999648</v>
      </c>
      <c r="D2447" s="232">
        <v>1457.1499999999269</v>
      </c>
      <c r="E2447" s="232">
        <v>1831.9500000000819</v>
      </c>
      <c r="F2447" s="232">
        <v>2084.749999999925</v>
      </c>
      <c r="G2447" s="232">
        <v>2856.3999999998591</v>
      </c>
      <c r="H2447" s="75"/>
    </row>
    <row r="2448" spans="1:8" x14ac:dyDescent="0.2">
      <c r="A2448" s="76" t="s">
        <v>2845</v>
      </c>
      <c r="B2448" s="61">
        <v>2440</v>
      </c>
      <c r="C2448" s="232">
        <v>1055.5599999999649</v>
      </c>
      <c r="D2448" s="232">
        <v>1457.6999999999268</v>
      </c>
      <c r="E2448" s="232">
        <v>1832.6500000000819</v>
      </c>
      <c r="F2448" s="232">
        <v>2085.5499999999251</v>
      </c>
      <c r="G2448" s="232">
        <v>2857.499999999859</v>
      </c>
      <c r="H2448" s="75"/>
    </row>
    <row r="2449" spans="1:8" x14ac:dyDescent="0.2">
      <c r="A2449" s="76" t="s">
        <v>2846</v>
      </c>
      <c r="B2449" s="61">
        <v>2441</v>
      </c>
      <c r="C2449" s="232">
        <v>1055.959999999965</v>
      </c>
      <c r="D2449" s="232">
        <v>1458.2499999999268</v>
      </c>
      <c r="E2449" s="232">
        <v>1833.350000000082</v>
      </c>
      <c r="F2449" s="232">
        <v>2086.3499999999253</v>
      </c>
      <c r="G2449" s="232">
        <v>2858.5999999998589</v>
      </c>
      <c r="H2449" s="75"/>
    </row>
    <row r="2450" spans="1:8" x14ac:dyDescent="0.2">
      <c r="A2450" s="76" t="s">
        <v>2847</v>
      </c>
      <c r="B2450" s="61">
        <v>2442</v>
      </c>
      <c r="C2450" s="232">
        <v>1056.3599999999651</v>
      </c>
      <c r="D2450" s="232">
        <v>1458.7999999999267</v>
      </c>
      <c r="E2450" s="232">
        <v>1834.050000000082</v>
      </c>
      <c r="F2450" s="232">
        <v>2087.1499999999255</v>
      </c>
      <c r="G2450" s="232">
        <v>2859.6999999998588</v>
      </c>
      <c r="H2450" s="75"/>
    </row>
    <row r="2451" spans="1:8" x14ac:dyDescent="0.2">
      <c r="A2451" s="76" t="s">
        <v>2848</v>
      </c>
      <c r="B2451" s="61">
        <v>2443</v>
      </c>
      <c r="C2451" s="232">
        <v>1056.7599999999652</v>
      </c>
      <c r="D2451" s="232">
        <v>1459.3499999999267</v>
      </c>
      <c r="E2451" s="232">
        <v>1834.7500000000821</v>
      </c>
      <c r="F2451" s="232">
        <v>2087.9499999999257</v>
      </c>
      <c r="G2451" s="232">
        <v>2860.7999999998588</v>
      </c>
      <c r="H2451" s="75"/>
    </row>
    <row r="2452" spans="1:8" x14ac:dyDescent="0.2">
      <c r="A2452" s="76" t="s">
        <v>2849</v>
      </c>
      <c r="B2452" s="61">
        <v>2444</v>
      </c>
      <c r="C2452" s="232">
        <v>1057.1599999999653</v>
      </c>
      <c r="D2452" s="232">
        <v>1459.8999999999266</v>
      </c>
      <c r="E2452" s="232">
        <v>1835.4500000000821</v>
      </c>
      <c r="F2452" s="232">
        <v>2088.7499999999259</v>
      </c>
      <c r="G2452" s="232">
        <v>2861.8999999998587</v>
      </c>
      <c r="H2452" s="75"/>
    </row>
    <row r="2453" spans="1:8" x14ac:dyDescent="0.2">
      <c r="A2453" s="76" t="s">
        <v>2850</v>
      </c>
      <c r="B2453" s="61">
        <v>2445</v>
      </c>
      <c r="C2453" s="232">
        <v>1057.5599999999654</v>
      </c>
      <c r="D2453" s="232">
        <v>1460.4499999999266</v>
      </c>
      <c r="E2453" s="232">
        <v>1836.1500000000822</v>
      </c>
      <c r="F2453" s="232">
        <v>2089.5499999999261</v>
      </c>
      <c r="G2453" s="232">
        <v>2862.9999999998586</v>
      </c>
      <c r="H2453" s="75"/>
    </row>
    <row r="2454" spans="1:8" x14ac:dyDescent="0.2">
      <c r="A2454" s="76" t="s">
        <v>2851</v>
      </c>
      <c r="B2454" s="61">
        <v>2446</v>
      </c>
      <c r="C2454" s="232">
        <v>1057.9599999999655</v>
      </c>
      <c r="D2454" s="232">
        <v>1460.9999999999266</v>
      </c>
      <c r="E2454" s="232">
        <v>1836.8500000000822</v>
      </c>
      <c r="F2454" s="232">
        <v>2090.3499999999262</v>
      </c>
      <c r="G2454" s="232">
        <v>2864.0999999998585</v>
      </c>
      <c r="H2454" s="75"/>
    </row>
    <row r="2455" spans="1:8" x14ac:dyDescent="0.2">
      <c r="A2455" s="76" t="s">
        <v>2852</v>
      </c>
      <c r="B2455" s="61">
        <v>2447</v>
      </c>
      <c r="C2455" s="232">
        <v>1058.3599999999656</v>
      </c>
      <c r="D2455" s="232">
        <v>1461.5499999999265</v>
      </c>
      <c r="E2455" s="232">
        <v>1837.5500000000823</v>
      </c>
      <c r="F2455" s="232">
        <v>2091.1499999999264</v>
      </c>
      <c r="G2455" s="232">
        <v>2865.1999999998584</v>
      </c>
      <c r="H2455" s="75"/>
    </row>
    <row r="2456" spans="1:8" x14ac:dyDescent="0.2">
      <c r="A2456" s="76" t="s">
        <v>2853</v>
      </c>
      <c r="B2456" s="61">
        <v>2448</v>
      </c>
      <c r="C2456" s="232">
        <v>1058.7599999999657</v>
      </c>
      <c r="D2456" s="232">
        <v>1462.0999999999265</v>
      </c>
      <c r="E2456" s="232">
        <v>1838.2500000000823</v>
      </c>
      <c r="F2456" s="232">
        <v>2091.9499999999266</v>
      </c>
      <c r="G2456" s="232">
        <v>2866.2999999998583</v>
      </c>
      <c r="H2456" s="75"/>
    </row>
    <row r="2457" spans="1:8" x14ac:dyDescent="0.2">
      <c r="A2457" s="76" t="s">
        <v>2854</v>
      </c>
      <c r="B2457" s="61">
        <v>2449</v>
      </c>
      <c r="C2457" s="232">
        <v>1059.1599999999657</v>
      </c>
      <c r="D2457" s="232">
        <v>1462.6499999999264</v>
      </c>
      <c r="E2457" s="232">
        <v>1838.9500000000824</v>
      </c>
      <c r="F2457" s="232">
        <v>2092.7499999999268</v>
      </c>
      <c r="G2457" s="232">
        <v>2867.3999999998582</v>
      </c>
      <c r="H2457" s="75"/>
    </row>
    <row r="2458" spans="1:8" x14ac:dyDescent="0.2">
      <c r="A2458" s="76" t="s">
        <v>2855</v>
      </c>
      <c r="B2458" s="61">
        <v>2450</v>
      </c>
      <c r="C2458" s="232">
        <v>1059.5599999999658</v>
      </c>
      <c r="D2458" s="232">
        <v>1463.1999999999264</v>
      </c>
      <c r="E2458" s="232">
        <v>1839.6500000000824</v>
      </c>
      <c r="F2458" s="232">
        <v>2093.549999999927</v>
      </c>
      <c r="G2458" s="232">
        <v>2868.4999999998581</v>
      </c>
      <c r="H2458" s="75"/>
    </row>
    <row r="2459" spans="1:8" x14ac:dyDescent="0.2">
      <c r="A2459" s="76" t="s">
        <v>2856</v>
      </c>
      <c r="B2459" s="61">
        <v>2451</v>
      </c>
      <c r="C2459" s="232">
        <v>1059.9599999999659</v>
      </c>
      <c r="D2459" s="232">
        <v>1463.7499999999263</v>
      </c>
      <c r="E2459" s="232">
        <v>1840.3500000000824</v>
      </c>
      <c r="F2459" s="232">
        <v>2094.3499999999271</v>
      </c>
      <c r="G2459" s="232">
        <v>2869.599999999858</v>
      </c>
      <c r="H2459" s="75"/>
    </row>
    <row r="2460" spans="1:8" x14ac:dyDescent="0.2">
      <c r="A2460" s="76" t="s">
        <v>2857</v>
      </c>
      <c r="B2460" s="61">
        <v>2452</v>
      </c>
      <c r="C2460" s="232">
        <v>1060.359999999966</v>
      </c>
      <c r="D2460" s="232">
        <v>1464.2999999999263</v>
      </c>
      <c r="E2460" s="232">
        <v>1841.0500000000825</v>
      </c>
      <c r="F2460" s="232">
        <v>2095.1499999999273</v>
      </c>
      <c r="G2460" s="232">
        <v>2870.6999999998579</v>
      </c>
      <c r="H2460" s="75"/>
    </row>
    <row r="2461" spans="1:8" x14ac:dyDescent="0.2">
      <c r="A2461" s="76" t="s">
        <v>2858</v>
      </c>
      <c r="B2461" s="61">
        <v>2453</v>
      </c>
      <c r="C2461" s="232">
        <v>1060.7599999999661</v>
      </c>
      <c r="D2461" s="232">
        <v>1464.8499999999262</v>
      </c>
      <c r="E2461" s="232">
        <v>1841.7500000000825</v>
      </c>
      <c r="F2461" s="232">
        <v>2095.9499999999275</v>
      </c>
      <c r="G2461" s="232">
        <v>2871.7999999998578</v>
      </c>
      <c r="H2461" s="75"/>
    </row>
    <row r="2462" spans="1:8" x14ac:dyDescent="0.2">
      <c r="A2462" s="76" t="s">
        <v>2859</v>
      </c>
      <c r="B2462" s="61">
        <v>2454</v>
      </c>
      <c r="C2462" s="232">
        <v>1061.1599999999662</v>
      </c>
      <c r="D2462" s="232">
        <v>1465.3999999999262</v>
      </c>
      <c r="E2462" s="232">
        <v>1842.4500000000826</v>
      </c>
      <c r="F2462" s="232">
        <v>2096.7499999999277</v>
      </c>
      <c r="G2462" s="232">
        <v>2872.8999999998578</v>
      </c>
      <c r="H2462" s="75"/>
    </row>
    <row r="2463" spans="1:8" x14ac:dyDescent="0.2">
      <c r="A2463" s="76" t="s">
        <v>2860</v>
      </c>
      <c r="B2463" s="61">
        <v>2455</v>
      </c>
      <c r="C2463" s="232">
        <v>1061.5599999999663</v>
      </c>
      <c r="D2463" s="232">
        <v>1465.9499999999261</v>
      </c>
      <c r="E2463" s="232">
        <v>1843.1500000000826</v>
      </c>
      <c r="F2463" s="232">
        <v>2097.5499999999279</v>
      </c>
      <c r="G2463" s="232">
        <v>2873.9999999998577</v>
      </c>
      <c r="H2463" s="75"/>
    </row>
    <row r="2464" spans="1:8" x14ac:dyDescent="0.2">
      <c r="A2464" s="76" t="s">
        <v>2861</v>
      </c>
      <c r="B2464" s="61">
        <v>2456</v>
      </c>
      <c r="C2464" s="232">
        <v>1061.9599999999664</v>
      </c>
      <c r="D2464" s="232">
        <v>1466.4999999999261</v>
      </c>
      <c r="E2464" s="232">
        <v>1843.8500000000827</v>
      </c>
      <c r="F2464" s="232">
        <v>2098.3499999999281</v>
      </c>
      <c r="G2464" s="232">
        <v>2875.0999999998576</v>
      </c>
      <c r="H2464" s="75"/>
    </row>
    <row r="2465" spans="1:8" x14ac:dyDescent="0.2">
      <c r="A2465" s="76" t="s">
        <v>2862</v>
      </c>
      <c r="B2465" s="61">
        <v>2457</v>
      </c>
      <c r="C2465" s="232">
        <v>1062.3599999999665</v>
      </c>
      <c r="D2465" s="232">
        <v>1467.0499999999261</v>
      </c>
      <c r="E2465" s="232">
        <v>1844.5500000000827</v>
      </c>
      <c r="F2465" s="232">
        <v>2099.1499999999282</v>
      </c>
      <c r="G2465" s="232">
        <v>2876.1999999998575</v>
      </c>
      <c r="H2465" s="75"/>
    </row>
    <row r="2466" spans="1:8" x14ac:dyDescent="0.2">
      <c r="A2466" s="76" t="s">
        <v>2863</v>
      </c>
      <c r="B2466" s="61">
        <v>2458</v>
      </c>
      <c r="C2466" s="232">
        <v>1062.7599999999666</v>
      </c>
      <c r="D2466" s="232">
        <v>1467.599999999926</v>
      </c>
      <c r="E2466" s="232">
        <v>1845.2500000000828</v>
      </c>
      <c r="F2466" s="232">
        <v>2099.9499999999284</v>
      </c>
      <c r="G2466" s="232">
        <v>2877.2999999998574</v>
      </c>
      <c r="H2466" s="75"/>
    </row>
    <row r="2467" spans="1:8" x14ac:dyDescent="0.2">
      <c r="A2467" s="76" t="s">
        <v>2864</v>
      </c>
      <c r="B2467" s="61">
        <v>2459</v>
      </c>
      <c r="C2467" s="232">
        <v>1063.1599999999667</v>
      </c>
      <c r="D2467" s="232">
        <v>1468.149999999926</v>
      </c>
      <c r="E2467" s="232">
        <v>1845.9500000000828</v>
      </c>
      <c r="F2467" s="232">
        <v>2100.7499999999286</v>
      </c>
      <c r="G2467" s="232">
        <v>2878.3999999998573</v>
      </c>
      <c r="H2467" s="75"/>
    </row>
    <row r="2468" spans="1:8" x14ac:dyDescent="0.2">
      <c r="A2468" s="76" t="s">
        <v>2865</v>
      </c>
      <c r="B2468" s="61">
        <v>2460</v>
      </c>
      <c r="C2468" s="232">
        <v>1063.5599999999667</v>
      </c>
      <c r="D2468" s="232">
        <v>1468.6999999999259</v>
      </c>
      <c r="E2468" s="232">
        <v>1846.6500000000829</v>
      </c>
      <c r="F2468" s="232">
        <v>2101.5499999999288</v>
      </c>
      <c r="G2468" s="232">
        <v>2879.4999999998572</v>
      </c>
      <c r="H2468" s="75"/>
    </row>
    <row r="2469" spans="1:8" x14ac:dyDescent="0.2">
      <c r="A2469" s="76" t="s">
        <v>2866</v>
      </c>
      <c r="B2469" s="61">
        <v>2461</v>
      </c>
      <c r="C2469" s="232">
        <v>1063.9599999999668</v>
      </c>
      <c r="D2469" s="232">
        <v>1469.2499999999259</v>
      </c>
      <c r="E2469" s="232">
        <v>1847.3500000000829</v>
      </c>
      <c r="F2469" s="232">
        <v>2102.349999999929</v>
      </c>
      <c r="G2469" s="232">
        <v>2880.5999999998571</v>
      </c>
      <c r="H2469" s="75"/>
    </row>
    <row r="2470" spans="1:8" x14ac:dyDescent="0.2">
      <c r="A2470" s="76" t="s">
        <v>2867</v>
      </c>
      <c r="B2470" s="61">
        <v>2462</v>
      </c>
      <c r="C2470" s="232">
        <v>1064.3599999999669</v>
      </c>
      <c r="D2470" s="232">
        <v>1469.7999999999258</v>
      </c>
      <c r="E2470" s="232">
        <v>1848.0500000000829</v>
      </c>
      <c r="F2470" s="232">
        <v>2103.1499999999292</v>
      </c>
      <c r="G2470" s="232">
        <v>2881.699999999857</v>
      </c>
      <c r="H2470" s="75"/>
    </row>
    <row r="2471" spans="1:8" x14ac:dyDescent="0.2">
      <c r="A2471" s="76" t="s">
        <v>2868</v>
      </c>
      <c r="B2471" s="61">
        <v>2463</v>
      </c>
      <c r="C2471" s="232">
        <v>1064.759999999967</v>
      </c>
      <c r="D2471" s="232">
        <v>1470.3499999999258</v>
      </c>
      <c r="E2471" s="232">
        <v>1848.750000000083</v>
      </c>
      <c r="F2471" s="232">
        <v>2103.9499999999293</v>
      </c>
      <c r="G2471" s="232">
        <v>2882.7999999998569</v>
      </c>
      <c r="H2471" s="75"/>
    </row>
    <row r="2472" spans="1:8" x14ac:dyDescent="0.2">
      <c r="A2472" s="76" t="s">
        <v>2869</v>
      </c>
      <c r="B2472" s="61">
        <v>2464</v>
      </c>
      <c r="C2472" s="232">
        <v>1065.1599999999671</v>
      </c>
      <c r="D2472" s="232">
        <v>1470.8999999999257</v>
      </c>
      <c r="E2472" s="232">
        <v>1849.450000000083</v>
      </c>
      <c r="F2472" s="232">
        <v>2104.7499999999295</v>
      </c>
      <c r="G2472" s="232">
        <v>2883.8999999998568</v>
      </c>
      <c r="H2472" s="75"/>
    </row>
    <row r="2473" spans="1:8" x14ac:dyDescent="0.2">
      <c r="A2473" s="76" t="s">
        <v>2870</v>
      </c>
      <c r="B2473" s="61">
        <v>2465</v>
      </c>
      <c r="C2473" s="232">
        <v>1065.5599999999672</v>
      </c>
      <c r="D2473" s="232">
        <v>1471.4499999999257</v>
      </c>
      <c r="E2473" s="232">
        <v>1850.1500000000831</v>
      </c>
      <c r="F2473" s="232">
        <v>2105.5499999999297</v>
      </c>
      <c r="G2473" s="232">
        <v>2884.9999999998568</v>
      </c>
      <c r="H2473" s="75"/>
    </row>
    <row r="2474" spans="1:8" x14ac:dyDescent="0.2">
      <c r="A2474" s="76" t="s">
        <v>2871</v>
      </c>
      <c r="B2474" s="61">
        <v>2466</v>
      </c>
      <c r="C2474" s="232">
        <v>1065.9599999999673</v>
      </c>
      <c r="D2474" s="232">
        <v>1471.9999999999256</v>
      </c>
      <c r="E2474" s="232">
        <v>1850.8500000000831</v>
      </c>
      <c r="F2474" s="232">
        <v>2106.3499999999299</v>
      </c>
      <c r="G2474" s="232">
        <v>2886.0999999998567</v>
      </c>
      <c r="H2474" s="75"/>
    </row>
    <row r="2475" spans="1:8" x14ac:dyDescent="0.2">
      <c r="A2475" s="76" t="s">
        <v>2872</v>
      </c>
      <c r="B2475" s="61">
        <v>2467</v>
      </c>
      <c r="C2475" s="232">
        <v>1066.3599999999674</v>
      </c>
      <c r="D2475" s="232">
        <v>1472.5499999999256</v>
      </c>
      <c r="E2475" s="232">
        <v>1851.5500000000832</v>
      </c>
      <c r="F2475" s="232">
        <v>2107.1499999999301</v>
      </c>
      <c r="G2475" s="232">
        <v>2887.1999999998566</v>
      </c>
      <c r="H2475" s="75"/>
    </row>
    <row r="2476" spans="1:8" x14ac:dyDescent="0.2">
      <c r="A2476" s="76" t="s">
        <v>2873</v>
      </c>
      <c r="B2476" s="61">
        <v>2468</v>
      </c>
      <c r="C2476" s="232">
        <v>1066.7599999999675</v>
      </c>
      <c r="D2476" s="232">
        <v>1473.0999999999256</v>
      </c>
      <c r="E2476" s="232">
        <v>1852.2500000000832</v>
      </c>
      <c r="F2476" s="232">
        <v>2107.9499999999302</v>
      </c>
      <c r="G2476" s="232">
        <v>2888.2999999998565</v>
      </c>
      <c r="H2476" s="75"/>
    </row>
    <row r="2477" spans="1:8" x14ac:dyDescent="0.2">
      <c r="A2477" s="76" t="s">
        <v>2874</v>
      </c>
      <c r="B2477" s="61">
        <v>2469</v>
      </c>
      <c r="C2477" s="232">
        <v>1067.1599999999676</v>
      </c>
      <c r="D2477" s="232">
        <v>1473.6499999999255</v>
      </c>
      <c r="E2477" s="232">
        <v>1852.9500000000833</v>
      </c>
      <c r="F2477" s="232">
        <v>2108.7499999999304</v>
      </c>
      <c r="G2477" s="232">
        <v>2889.3999999998564</v>
      </c>
      <c r="H2477" s="75"/>
    </row>
    <row r="2478" spans="1:8" x14ac:dyDescent="0.2">
      <c r="A2478" s="76" t="s">
        <v>2875</v>
      </c>
      <c r="B2478" s="61">
        <v>2470</v>
      </c>
      <c r="C2478" s="232">
        <v>1067.5599999999677</v>
      </c>
      <c r="D2478" s="232">
        <v>1474.1999999999255</v>
      </c>
      <c r="E2478" s="232">
        <v>1853.6500000000833</v>
      </c>
      <c r="F2478" s="232">
        <v>2109.5499999999306</v>
      </c>
      <c r="G2478" s="232">
        <v>2890.4999999998563</v>
      </c>
      <c r="H2478" s="75"/>
    </row>
    <row r="2479" spans="1:8" x14ac:dyDescent="0.2">
      <c r="A2479" s="76" t="s">
        <v>2876</v>
      </c>
      <c r="B2479" s="61">
        <v>2471</v>
      </c>
      <c r="C2479" s="232">
        <v>1067.9599999999677</v>
      </c>
      <c r="D2479" s="232">
        <v>1474.7499999999254</v>
      </c>
      <c r="E2479" s="232">
        <v>1854.3500000000834</v>
      </c>
      <c r="F2479" s="232">
        <v>2110.3499999999308</v>
      </c>
      <c r="G2479" s="232">
        <v>2891.5999999998562</v>
      </c>
      <c r="H2479" s="75"/>
    </row>
    <row r="2480" spans="1:8" x14ac:dyDescent="0.2">
      <c r="A2480" s="76" t="s">
        <v>2877</v>
      </c>
      <c r="B2480" s="61">
        <v>2472</v>
      </c>
      <c r="C2480" s="232">
        <v>1068.3599999999678</v>
      </c>
      <c r="D2480" s="232">
        <v>1475.2999999999254</v>
      </c>
      <c r="E2480" s="232">
        <v>1855.0500000000834</v>
      </c>
      <c r="F2480" s="232">
        <v>2111.149999999931</v>
      </c>
      <c r="G2480" s="232">
        <v>2892.6999999998561</v>
      </c>
      <c r="H2480" s="75"/>
    </row>
    <row r="2481" spans="1:8" x14ac:dyDescent="0.2">
      <c r="A2481" s="76" t="s">
        <v>2878</v>
      </c>
      <c r="B2481" s="61">
        <v>2473</v>
      </c>
      <c r="C2481" s="232">
        <v>1068.7599999999679</v>
      </c>
      <c r="D2481" s="232">
        <v>1475.8499999999253</v>
      </c>
      <c r="E2481" s="232">
        <v>1855.7500000000834</v>
      </c>
      <c r="F2481" s="232">
        <v>2111.9499999999312</v>
      </c>
      <c r="G2481" s="232">
        <v>2893.799999999856</v>
      </c>
      <c r="H2481" s="75"/>
    </row>
    <row r="2482" spans="1:8" x14ac:dyDescent="0.2">
      <c r="A2482" s="76" t="s">
        <v>2879</v>
      </c>
      <c r="B2482" s="61">
        <v>2474</v>
      </c>
      <c r="C2482" s="232">
        <v>1069.159999999968</v>
      </c>
      <c r="D2482" s="232">
        <v>1476.3999999999253</v>
      </c>
      <c r="E2482" s="232">
        <v>1856.4500000000835</v>
      </c>
      <c r="F2482" s="232">
        <v>2112.7499999999313</v>
      </c>
      <c r="G2482" s="232">
        <v>2894.8999999998559</v>
      </c>
      <c r="H2482" s="75"/>
    </row>
    <row r="2483" spans="1:8" x14ac:dyDescent="0.2">
      <c r="A2483" s="76" t="s">
        <v>2880</v>
      </c>
      <c r="B2483" s="61">
        <v>2475</v>
      </c>
      <c r="C2483" s="232">
        <v>1069.5599999999681</v>
      </c>
      <c r="D2483" s="232">
        <v>1476.9499999999252</v>
      </c>
      <c r="E2483" s="232">
        <v>1857.1500000000835</v>
      </c>
      <c r="F2483" s="232">
        <v>2113.5499999999315</v>
      </c>
      <c r="G2483" s="232">
        <v>2895.9999999998558</v>
      </c>
      <c r="H2483" s="75"/>
    </row>
    <row r="2484" spans="1:8" x14ac:dyDescent="0.2">
      <c r="A2484" s="76" t="s">
        <v>2881</v>
      </c>
      <c r="B2484" s="61">
        <v>2476</v>
      </c>
      <c r="C2484" s="232">
        <v>1069.9599999999682</v>
      </c>
      <c r="D2484" s="232">
        <v>1477.4999999999252</v>
      </c>
      <c r="E2484" s="232">
        <v>1857.8500000000836</v>
      </c>
      <c r="F2484" s="232">
        <v>2114.3499999999317</v>
      </c>
      <c r="G2484" s="232">
        <v>2897.0999999998558</v>
      </c>
      <c r="H2484" s="75"/>
    </row>
    <row r="2485" spans="1:8" x14ac:dyDescent="0.2">
      <c r="A2485" s="76" t="s">
        <v>2882</v>
      </c>
      <c r="B2485" s="61">
        <v>2477</v>
      </c>
      <c r="C2485" s="232">
        <v>1070.3599999999683</v>
      </c>
      <c r="D2485" s="232">
        <v>1478.0499999999251</v>
      </c>
      <c r="E2485" s="232">
        <v>1858.5500000000836</v>
      </c>
      <c r="F2485" s="232">
        <v>2115.1499999999319</v>
      </c>
      <c r="G2485" s="232">
        <v>2898.1999999998557</v>
      </c>
      <c r="H2485" s="75"/>
    </row>
    <row r="2486" spans="1:8" x14ac:dyDescent="0.2">
      <c r="A2486" s="76" t="s">
        <v>2883</v>
      </c>
      <c r="B2486" s="61">
        <v>2478</v>
      </c>
      <c r="C2486" s="232">
        <v>1070.7599999999684</v>
      </c>
      <c r="D2486" s="232">
        <v>1478.5999999999251</v>
      </c>
      <c r="E2486" s="232">
        <v>1859.2500000000837</v>
      </c>
      <c r="F2486" s="232">
        <v>2115.9499999999321</v>
      </c>
      <c r="G2486" s="232">
        <v>2899.2999999998556</v>
      </c>
      <c r="H2486" s="75"/>
    </row>
    <row r="2487" spans="1:8" x14ac:dyDescent="0.2">
      <c r="A2487" s="76" t="s">
        <v>2884</v>
      </c>
      <c r="B2487" s="61">
        <v>2479</v>
      </c>
      <c r="C2487" s="232">
        <v>1071.1599999999685</v>
      </c>
      <c r="D2487" s="232">
        <v>1479.1499999999251</v>
      </c>
      <c r="E2487" s="232">
        <v>1859.9500000000837</v>
      </c>
      <c r="F2487" s="232">
        <v>2116.7499999999322</v>
      </c>
      <c r="G2487" s="232">
        <v>2900.3999999998555</v>
      </c>
      <c r="H2487" s="75"/>
    </row>
    <row r="2488" spans="1:8" x14ac:dyDescent="0.2">
      <c r="A2488" s="76" t="s">
        <v>2885</v>
      </c>
      <c r="B2488" s="61">
        <v>2480</v>
      </c>
      <c r="C2488" s="232">
        <v>1071.5599999999686</v>
      </c>
      <c r="D2488" s="232">
        <v>1479.699999999925</v>
      </c>
      <c r="E2488" s="232">
        <v>1860.6500000000838</v>
      </c>
      <c r="F2488" s="232">
        <v>2117.5499999999324</v>
      </c>
      <c r="G2488" s="232">
        <v>2901.4999999998554</v>
      </c>
      <c r="H2488" s="75"/>
    </row>
    <row r="2489" spans="1:8" x14ac:dyDescent="0.2">
      <c r="A2489" s="76" t="s">
        <v>2886</v>
      </c>
      <c r="B2489" s="61">
        <v>2481</v>
      </c>
      <c r="C2489" s="232">
        <v>1071.9599999999687</v>
      </c>
      <c r="D2489" s="232">
        <v>1480.249999999925</v>
      </c>
      <c r="E2489" s="232">
        <v>1861.3500000000838</v>
      </c>
      <c r="F2489" s="232">
        <v>2118.3499999999326</v>
      </c>
      <c r="G2489" s="232">
        <v>2902.5999999998553</v>
      </c>
      <c r="H2489" s="75"/>
    </row>
    <row r="2490" spans="1:8" x14ac:dyDescent="0.2">
      <c r="A2490" s="76" t="s">
        <v>2887</v>
      </c>
      <c r="B2490" s="61">
        <v>2482</v>
      </c>
      <c r="C2490" s="232">
        <v>1072.3599999999687</v>
      </c>
      <c r="D2490" s="232">
        <v>1480.7999999999249</v>
      </c>
      <c r="E2490" s="232">
        <v>1862.0500000000839</v>
      </c>
      <c r="F2490" s="232">
        <v>2119.1499999999328</v>
      </c>
      <c r="G2490" s="232">
        <v>2903.6999999998552</v>
      </c>
      <c r="H2490" s="75"/>
    </row>
    <row r="2491" spans="1:8" x14ac:dyDescent="0.2">
      <c r="A2491" s="76" t="s">
        <v>2888</v>
      </c>
      <c r="B2491" s="61">
        <v>2483</v>
      </c>
      <c r="C2491" s="232">
        <v>1072.7599999999688</v>
      </c>
      <c r="D2491" s="232">
        <v>1481.3499999999249</v>
      </c>
      <c r="E2491" s="232">
        <v>1862.7500000000839</v>
      </c>
      <c r="F2491" s="232">
        <v>2119.949999999933</v>
      </c>
      <c r="G2491" s="232">
        <v>2904.7999999998551</v>
      </c>
      <c r="H2491" s="75"/>
    </row>
    <row r="2492" spans="1:8" x14ac:dyDescent="0.2">
      <c r="A2492" s="76" t="s">
        <v>2889</v>
      </c>
      <c r="B2492" s="61">
        <v>2484</v>
      </c>
      <c r="C2492" s="232">
        <v>1073.1599999999689</v>
      </c>
      <c r="D2492" s="232">
        <v>1481.8999999999248</v>
      </c>
      <c r="E2492" s="232">
        <v>1863.4500000000839</v>
      </c>
      <c r="F2492" s="232">
        <v>2120.7499999999332</v>
      </c>
      <c r="G2492" s="232">
        <v>2905.899999999855</v>
      </c>
      <c r="H2492" s="75"/>
    </row>
    <row r="2493" spans="1:8" x14ac:dyDescent="0.2">
      <c r="A2493" s="76" t="s">
        <v>2890</v>
      </c>
      <c r="B2493" s="61">
        <v>2485</v>
      </c>
      <c r="C2493" s="232">
        <v>1073.559999999969</v>
      </c>
      <c r="D2493" s="232">
        <v>1482.4499999999248</v>
      </c>
      <c r="E2493" s="232">
        <v>1864.150000000084</v>
      </c>
      <c r="F2493" s="232">
        <v>2121.5499999999333</v>
      </c>
      <c r="G2493" s="232">
        <v>2906.9999999998549</v>
      </c>
      <c r="H2493" s="75"/>
    </row>
    <row r="2494" spans="1:8" x14ac:dyDescent="0.2">
      <c r="A2494" s="76" t="s">
        <v>2891</v>
      </c>
      <c r="B2494" s="61">
        <v>2486</v>
      </c>
      <c r="C2494" s="232">
        <v>1073.9599999999691</v>
      </c>
      <c r="D2494" s="232">
        <v>1482.9999999999247</v>
      </c>
      <c r="E2494" s="232">
        <v>1864.850000000084</v>
      </c>
      <c r="F2494" s="232">
        <v>2122.3499999999335</v>
      </c>
      <c r="G2494" s="232">
        <v>2908.0999999998548</v>
      </c>
      <c r="H2494" s="75"/>
    </row>
    <row r="2495" spans="1:8" x14ac:dyDescent="0.2">
      <c r="A2495" s="76" t="s">
        <v>2892</v>
      </c>
      <c r="B2495" s="61">
        <v>2487</v>
      </c>
      <c r="C2495" s="232">
        <v>1074.3599999999692</v>
      </c>
      <c r="D2495" s="232">
        <v>1483.5499999999247</v>
      </c>
      <c r="E2495" s="232">
        <v>1865.5500000000841</v>
      </c>
      <c r="F2495" s="232">
        <v>2123.1499999999337</v>
      </c>
      <c r="G2495" s="232">
        <v>2909.1999999998548</v>
      </c>
      <c r="H2495" s="75"/>
    </row>
    <row r="2496" spans="1:8" x14ac:dyDescent="0.2">
      <c r="A2496" s="76" t="s">
        <v>2893</v>
      </c>
      <c r="B2496" s="61">
        <v>2488</v>
      </c>
      <c r="C2496" s="232">
        <v>1074.7599999999693</v>
      </c>
      <c r="D2496" s="232">
        <v>1484.0999999999246</v>
      </c>
      <c r="E2496" s="232">
        <v>1866.2500000000841</v>
      </c>
      <c r="F2496" s="232">
        <v>2123.9499999999339</v>
      </c>
      <c r="G2496" s="232">
        <v>2910.2999999998547</v>
      </c>
      <c r="H2496" s="75"/>
    </row>
    <row r="2497" spans="1:8" x14ac:dyDescent="0.2">
      <c r="A2497" s="76" t="s">
        <v>2894</v>
      </c>
      <c r="B2497" s="61">
        <v>2489</v>
      </c>
      <c r="C2497" s="232">
        <v>1075.1599999999694</v>
      </c>
      <c r="D2497" s="232">
        <v>1484.6499999999246</v>
      </c>
      <c r="E2497" s="232">
        <v>1866.9500000000842</v>
      </c>
      <c r="F2497" s="232">
        <v>2124.7499999999341</v>
      </c>
      <c r="G2497" s="232">
        <v>2911.3999999998546</v>
      </c>
      <c r="H2497" s="75"/>
    </row>
    <row r="2498" spans="1:8" x14ac:dyDescent="0.2">
      <c r="A2498" s="76" t="s">
        <v>2895</v>
      </c>
      <c r="B2498" s="61">
        <v>2490</v>
      </c>
      <c r="C2498" s="232">
        <v>1075.5599999999695</v>
      </c>
      <c r="D2498" s="232">
        <v>1485.1999999999246</v>
      </c>
      <c r="E2498" s="232">
        <v>1867.6500000000842</v>
      </c>
      <c r="F2498" s="232">
        <v>2125.5499999999342</v>
      </c>
      <c r="G2498" s="232">
        <v>2912.4999999998545</v>
      </c>
      <c r="H2498" s="75"/>
    </row>
    <row r="2499" spans="1:8" x14ac:dyDescent="0.2">
      <c r="A2499" s="76" t="s">
        <v>2896</v>
      </c>
      <c r="B2499" s="61">
        <v>2491</v>
      </c>
      <c r="C2499" s="232">
        <v>1075.9599999999696</v>
      </c>
      <c r="D2499" s="232">
        <v>1485.7499999999245</v>
      </c>
      <c r="E2499" s="232">
        <v>1868.3500000000843</v>
      </c>
      <c r="F2499" s="232">
        <v>2126.3499999999344</v>
      </c>
      <c r="G2499" s="232">
        <v>2913.5999999998544</v>
      </c>
      <c r="H2499" s="75"/>
    </row>
    <row r="2500" spans="1:8" x14ac:dyDescent="0.2">
      <c r="A2500" s="76" t="s">
        <v>2897</v>
      </c>
      <c r="B2500" s="61">
        <v>2492</v>
      </c>
      <c r="C2500" s="232">
        <v>1076.3599999999697</v>
      </c>
      <c r="D2500" s="232">
        <v>1486.2999999999245</v>
      </c>
      <c r="E2500" s="232">
        <v>1869.0500000000843</v>
      </c>
      <c r="F2500" s="232">
        <v>2127.1499999999346</v>
      </c>
      <c r="G2500" s="232">
        <v>2914.6999999998543</v>
      </c>
      <c r="H2500" s="75"/>
    </row>
    <row r="2501" spans="1:8" x14ac:dyDescent="0.2">
      <c r="A2501" s="76" t="s">
        <v>2898</v>
      </c>
      <c r="B2501" s="61">
        <v>2493</v>
      </c>
      <c r="C2501" s="232">
        <v>1076.7599999999698</v>
      </c>
      <c r="D2501" s="232">
        <v>1486.8499999999244</v>
      </c>
      <c r="E2501" s="232">
        <v>1869.7500000000844</v>
      </c>
      <c r="F2501" s="232">
        <v>2127.9499999999348</v>
      </c>
      <c r="G2501" s="232">
        <v>2915.7999999998542</v>
      </c>
      <c r="H2501" s="75"/>
    </row>
    <row r="2502" spans="1:8" x14ac:dyDescent="0.2">
      <c r="A2502" s="76" t="s">
        <v>2899</v>
      </c>
      <c r="B2502" s="61">
        <v>2494</v>
      </c>
      <c r="C2502" s="232">
        <v>1077.1599999999698</v>
      </c>
      <c r="D2502" s="232">
        <v>1487.3999999999244</v>
      </c>
      <c r="E2502" s="232">
        <v>1870.4500000000844</v>
      </c>
      <c r="F2502" s="232">
        <v>2128.749999999935</v>
      </c>
      <c r="G2502" s="232">
        <v>2916.8999999998541</v>
      </c>
      <c r="H2502" s="75"/>
    </row>
    <row r="2503" spans="1:8" x14ac:dyDescent="0.2">
      <c r="A2503" s="76" t="s">
        <v>2900</v>
      </c>
      <c r="B2503" s="61">
        <v>2495</v>
      </c>
      <c r="C2503" s="232">
        <v>1077.5599999999699</v>
      </c>
      <c r="D2503" s="232">
        <v>1487.9499999999243</v>
      </c>
      <c r="E2503" s="232">
        <v>1871.1500000000844</v>
      </c>
      <c r="F2503" s="232">
        <v>2129.5499999999352</v>
      </c>
      <c r="G2503" s="232">
        <v>2917.999999999854</v>
      </c>
      <c r="H2503" s="75"/>
    </row>
    <row r="2504" spans="1:8" x14ac:dyDescent="0.2">
      <c r="A2504" s="76" t="s">
        <v>2901</v>
      </c>
      <c r="B2504" s="61">
        <v>2496</v>
      </c>
      <c r="C2504" s="232">
        <v>1077.95999999997</v>
      </c>
      <c r="D2504" s="232">
        <v>1488.4999999999243</v>
      </c>
      <c r="E2504" s="232">
        <v>1871.8500000000845</v>
      </c>
      <c r="F2504" s="232">
        <v>2130.3499999999353</v>
      </c>
      <c r="G2504" s="232">
        <v>2919.0999999998539</v>
      </c>
      <c r="H2504" s="75"/>
    </row>
    <row r="2505" spans="1:8" x14ac:dyDescent="0.2">
      <c r="A2505" s="76" t="s">
        <v>2902</v>
      </c>
      <c r="B2505" s="61">
        <v>2497</v>
      </c>
      <c r="C2505" s="232">
        <v>1078.3599999999701</v>
      </c>
      <c r="D2505" s="232">
        <v>1489.0499999999242</v>
      </c>
      <c r="E2505" s="232">
        <v>1872.5500000000845</v>
      </c>
      <c r="F2505" s="232">
        <v>2131.1499999999355</v>
      </c>
      <c r="G2505" s="232">
        <v>2920.1999999998538</v>
      </c>
      <c r="H2505" s="75"/>
    </row>
    <row r="2506" spans="1:8" x14ac:dyDescent="0.2">
      <c r="A2506" s="76" t="s">
        <v>2903</v>
      </c>
      <c r="B2506" s="61">
        <v>2498</v>
      </c>
      <c r="C2506" s="232">
        <v>1078.7599999999702</v>
      </c>
      <c r="D2506" s="232">
        <v>1489.5999999999242</v>
      </c>
      <c r="E2506" s="232">
        <v>1873.2500000000846</v>
      </c>
      <c r="F2506" s="232">
        <v>2131.9499999999357</v>
      </c>
      <c r="G2506" s="232">
        <v>2921.2999999998538</v>
      </c>
      <c r="H2506" s="75"/>
    </row>
    <row r="2507" spans="1:8" x14ac:dyDescent="0.2">
      <c r="A2507" s="76" t="s">
        <v>2904</v>
      </c>
      <c r="B2507" s="61">
        <v>2499</v>
      </c>
      <c r="C2507" s="232">
        <v>1079.1599999999703</v>
      </c>
      <c r="D2507" s="232">
        <v>1490.1499999999241</v>
      </c>
      <c r="E2507" s="232">
        <v>1873.9500000000846</v>
      </c>
      <c r="F2507" s="232">
        <v>2132.7499999999359</v>
      </c>
      <c r="G2507" s="232">
        <v>2922.3999999998537</v>
      </c>
      <c r="H2507" s="75"/>
    </row>
    <row r="2508" spans="1:8" x14ac:dyDescent="0.2">
      <c r="A2508" s="76" t="s">
        <v>2905</v>
      </c>
      <c r="B2508" s="61">
        <v>2500</v>
      </c>
      <c r="C2508" s="232">
        <v>1079.5599999999704</v>
      </c>
      <c r="D2508" s="232">
        <v>1490.6999999999241</v>
      </c>
      <c r="E2508" s="232">
        <v>1874.6500000000847</v>
      </c>
      <c r="F2508" s="232">
        <v>2133.5499999999361</v>
      </c>
      <c r="G2508" s="232">
        <v>2923.4999999998536</v>
      </c>
      <c r="H2508" s="75"/>
    </row>
    <row r="2509" spans="1:8" x14ac:dyDescent="0.2">
      <c r="A2509" s="76" t="s">
        <v>2906</v>
      </c>
      <c r="B2509" s="61">
        <v>2501</v>
      </c>
      <c r="C2509" s="232">
        <v>1079.9599999999705</v>
      </c>
      <c r="D2509" s="232">
        <v>1491.2499999999241</v>
      </c>
      <c r="E2509" s="232">
        <v>1875.3500000000847</v>
      </c>
      <c r="F2509" s="232">
        <v>2134.3499999999362</v>
      </c>
      <c r="G2509" s="232">
        <v>2924.5999999998535</v>
      </c>
      <c r="H2509" s="75"/>
    </row>
    <row r="2510" spans="1:8" x14ac:dyDescent="0.2">
      <c r="A2510" s="76" t="s">
        <v>2907</v>
      </c>
      <c r="B2510" s="61">
        <v>2502</v>
      </c>
      <c r="C2510" s="232">
        <v>1080.3599999999706</v>
      </c>
      <c r="D2510" s="232">
        <v>1491.799999999924</v>
      </c>
      <c r="E2510" s="232">
        <v>1876.0500000000848</v>
      </c>
      <c r="F2510" s="232">
        <v>2135.1499999999364</v>
      </c>
      <c r="G2510" s="232">
        <v>2925.6999999998534</v>
      </c>
      <c r="H2510" s="75"/>
    </row>
    <row r="2511" spans="1:8" x14ac:dyDescent="0.2">
      <c r="A2511" s="76" t="s">
        <v>2908</v>
      </c>
      <c r="B2511" s="61">
        <v>2503</v>
      </c>
      <c r="C2511" s="232">
        <v>1080.7599999999707</v>
      </c>
      <c r="D2511" s="232">
        <v>1492.349999999924</v>
      </c>
      <c r="E2511" s="232">
        <v>1876.7500000000848</v>
      </c>
      <c r="F2511" s="232">
        <v>2135.9499999999366</v>
      </c>
      <c r="G2511" s="232">
        <v>2926.7999999998533</v>
      </c>
      <c r="H2511" s="75"/>
    </row>
    <row r="2512" spans="1:8" x14ac:dyDescent="0.2">
      <c r="A2512" s="76" t="s">
        <v>2909</v>
      </c>
      <c r="B2512" s="61">
        <v>2504</v>
      </c>
      <c r="C2512" s="232">
        <v>1081.1599999999708</v>
      </c>
      <c r="D2512" s="232">
        <v>1492.8999999999239</v>
      </c>
      <c r="E2512" s="232">
        <v>1877.4500000000849</v>
      </c>
      <c r="F2512" s="232">
        <v>2136.7499999999368</v>
      </c>
      <c r="G2512" s="232">
        <v>2927.8999999998532</v>
      </c>
      <c r="H2512" s="75"/>
    </row>
    <row r="2513" spans="1:8" x14ac:dyDescent="0.2">
      <c r="A2513" s="76" t="s">
        <v>2910</v>
      </c>
      <c r="B2513" s="61">
        <v>2505</v>
      </c>
      <c r="C2513" s="232">
        <v>1081.5599999999708</v>
      </c>
      <c r="D2513" s="232">
        <v>1493.4499999999239</v>
      </c>
      <c r="E2513" s="232">
        <v>1878.1500000000849</v>
      </c>
      <c r="F2513" s="232">
        <v>2137.549999999937</v>
      </c>
      <c r="G2513" s="232">
        <v>2928.9999999998531</v>
      </c>
      <c r="H2513" s="75"/>
    </row>
    <row r="2514" spans="1:8" x14ac:dyDescent="0.2">
      <c r="A2514" s="76" t="s">
        <v>2911</v>
      </c>
      <c r="B2514" s="61">
        <v>2506</v>
      </c>
      <c r="C2514" s="232">
        <v>1081.9599999999709</v>
      </c>
      <c r="D2514" s="232">
        <v>1493.9999999999238</v>
      </c>
      <c r="E2514" s="232">
        <v>1878.8500000000849</v>
      </c>
      <c r="F2514" s="232">
        <v>2138.3499999999372</v>
      </c>
      <c r="G2514" s="232">
        <v>2930.099999999853</v>
      </c>
      <c r="H2514" s="75"/>
    </row>
    <row r="2515" spans="1:8" x14ac:dyDescent="0.2">
      <c r="A2515" s="76" t="s">
        <v>2912</v>
      </c>
      <c r="B2515" s="61">
        <v>2507</v>
      </c>
      <c r="C2515" s="232">
        <v>1082.359999999971</v>
      </c>
      <c r="D2515" s="232">
        <v>1494.5499999999238</v>
      </c>
      <c r="E2515" s="232">
        <v>1879.550000000085</v>
      </c>
      <c r="F2515" s="232">
        <v>2139.1499999999373</v>
      </c>
      <c r="G2515" s="232">
        <v>2931.1999999998529</v>
      </c>
      <c r="H2515" s="75"/>
    </row>
    <row r="2516" spans="1:8" x14ac:dyDescent="0.2">
      <c r="A2516" s="76" t="s">
        <v>2913</v>
      </c>
      <c r="B2516" s="61">
        <v>2508</v>
      </c>
      <c r="C2516" s="232">
        <v>1082.7599999999711</v>
      </c>
      <c r="D2516" s="232">
        <v>1495.0999999999237</v>
      </c>
      <c r="E2516" s="232">
        <v>1880.250000000085</v>
      </c>
      <c r="F2516" s="232">
        <v>2139.9499999999375</v>
      </c>
      <c r="G2516" s="232">
        <v>2932.2999999998528</v>
      </c>
      <c r="H2516" s="75"/>
    </row>
    <row r="2517" spans="1:8" x14ac:dyDescent="0.2">
      <c r="A2517" s="76" t="s">
        <v>2914</v>
      </c>
      <c r="B2517" s="61">
        <v>2509</v>
      </c>
      <c r="C2517" s="232">
        <v>1083.1599999999712</v>
      </c>
      <c r="D2517" s="232">
        <v>1495.6499999999237</v>
      </c>
      <c r="E2517" s="232">
        <v>1880.9500000000851</v>
      </c>
      <c r="F2517" s="232">
        <v>2140.7499999999377</v>
      </c>
      <c r="G2517" s="232">
        <v>2933.3999999998528</v>
      </c>
      <c r="H2517" s="75"/>
    </row>
    <row r="2518" spans="1:8" x14ac:dyDescent="0.2">
      <c r="A2518" s="76" t="s">
        <v>2915</v>
      </c>
      <c r="B2518" s="61">
        <v>2510</v>
      </c>
      <c r="C2518" s="232">
        <v>1083.5599999999713</v>
      </c>
      <c r="D2518" s="232">
        <v>1496.1999999999236</v>
      </c>
      <c r="E2518" s="232">
        <v>1881.6500000000851</v>
      </c>
      <c r="F2518" s="232">
        <v>2141.5499999999379</v>
      </c>
      <c r="G2518" s="232">
        <v>2934.4999999998527</v>
      </c>
      <c r="H2518" s="75"/>
    </row>
    <row r="2519" spans="1:8" x14ac:dyDescent="0.2">
      <c r="A2519" s="76" t="s">
        <v>2916</v>
      </c>
      <c r="B2519" s="61">
        <v>2511</v>
      </c>
      <c r="C2519" s="232">
        <v>1083.9599999999714</v>
      </c>
      <c r="D2519" s="232">
        <v>1496.7499999999236</v>
      </c>
      <c r="E2519" s="232">
        <v>1882.3500000000852</v>
      </c>
      <c r="F2519" s="232">
        <v>2142.3499999999381</v>
      </c>
      <c r="G2519" s="232">
        <v>2935.5999999998526</v>
      </c>
      <c r="H2519" s="75"/>
    </row>
    <row r="2520" spans="1:8" x14ac:dyDescent="0.2">
      <c r="A2520" s="76" t="s">
        <v>2917</v>
      </c>
      <c r="B2520" s="61">
        <v>2512</v>
      </c>
      <c r="C2520" s="232">
        <v>1084.3599999999715</v>
      </c>
      <c r="D2520" s="232">
        <v>1497.2999999999236</v>
      </c>
      <c r="E2520" s="232">
        <v>1883.0500000000852</v>
      </c>
      <c r="F2520" s="232">
        <v>2143.1499999999382</v>
      </c>
      <c r="G2520" s="232">
        <v>2936.6999999998525</v>
      </c>
      <c r="H2520" s="75"/>
    </row>
    <row r="2521" spans="1:8" x14ac:dyDescent="0.2">
      <c r="A2521" s="76" t="s">
        <v>2918</v>
      </c>
      <c r="B2521" s="61">
        <v>2513</v>
      </c>
      <c r="C2521" s="232">
        <v>1084.7599999999716</v>
      </c>
      <c r="D2521" s="232">
        <v>1497.8499999999235</v>
      </c>
      <c r="E2521" s="232">
        <v>1883.7500000000853</v>
      </c>
      <c r="F2521" s="232">
        <v>2143.9499999999384</v>
      </c>
      <c r="G2521" s="232">
        <v>2937.7999999998524</v>
      </c>
      <c r="H2521" s="75"/>
    </row>
    <row r="2522" spans="1:8" x14ac:dyDescent="0.2">
      <c r="A2522" s="76" t="s">
        <v>2919</v>
      </c>
      <c r="B2522" s="61">
        <v>2514</v>
      </c>
      <c r="C2522" s="232">
        <v>1085.1599999999717</v>
      </c>
      <c r="D2522" s="232">
        <v>1498.3999999999235</v>
      </c>
      <c r="E2522" s="232">
        <v>1884.4500000000853</v>
      </c>
      <c r="F2522" s="232">
        <v>2144.7499999999386</v>
      </c>
      <c r="G2522" s="232">
        <v>2938.8999999998523</v>
      </c>
      <c r="H2522" s="75"/>
    </row>
    <row r="2523" spans="1:8" x14ac:dyDescent="0.2">
      <c r="A2523" s="76" t="s">
        <v>2920</v>
      </c>
      <c r="B2523" s="61">
        <v>2515</v>
      </c>
      <c r="C2523" s="232">
        <v>1085.5599999999718</v>
      </c>
      <c r="D2523" s="232">
        <v>1498.9499999999234</v>
      </c>
      <c r="E2523" s="232">
        <v>1885.1500000000854</v>
      </c>
      <c r="F2523" s="232">
        <v>2145.5499999999388</v>
      </c>
      <c r="G2523" s="232">
        <v>2939.9999999998522</v>
      </c>
      <c r="H2523" s="75"/>
    </row>
    <row r="2524" spans="1:8" x14ac:dyDescent="0.2">
      <c r="A2524" s="76" t="s">
        <v>2921</v>
      </c>
      <c r="B2524" s="61">
        <v>2516</v>
      </c>
      <c r="C2524" s="232">
        <v>1085.9599999999718</v>
      </c>
      <c r="D2524" s="232">
        <v>1499.4999999999234</v>
      </c>
      <c r="E2524" s="232">
        <v>1885.8500000000854</v>
      </c>
      <c r="F2524" s="232">
        <v>2146.349999999939</v>
      </c>
      <c r="G2524" s="232">
        <v>2941.0999999998521</v>
      </c>
      <c r="H2524" s="75"/>
    </row>
    <row r="2525" spans="1:8" x14ac:dyDescent="0.2">
      <c r="A2525" s="76" t="s">
        <v>2922</v>
      </c>
      <c r="B2525" s="61">
        <v>2517</v>
      </c>
      <c r="C2525" s="232">
        <v>1086.3599999999719</v>
      </c>
      <c r="D2525" s="232">
        <v>1500.0499999999233</v>
      </c>
      <c r="E2525" s="232">
        <v>1886.5500000000854</v>
      </c>
      <c r="F2525" s="232">
        <v>2147.1499999999392</v>
      </c>
      <c r="G2525" s="232">
        <v>2942.199999999852</v>
      </c>
      <c r="H2525" s="75"/>
    </row>
    <row r="2526" spans="1:8" x14ac:dyDescent="0.2">
      <c r="A2526" s="76" t="s">
        <v>2923</v>
      </c>
      <c r="B2526" s="61">
        <v>2518</v>
      </c>
      <c r="C2526" s="232">
        <v>1086.759999999972</v>
      </c>
      <c r="D2526" s="232">
        <v>1500.5999999999233</v>
      </c>
      <c r="E2526" s="232">
        <v>1887.2500000000855</v>
      </c>
      <c r="F2526" s="232">
        <v>2147.9499999999393</v>
      </c>
      <c r="G2526" s="232">
        <v>2943.2999999998519</v>
      </c>
      <c r="H2526" s="75"/>
    </row>
    <row r="2527" spans="1:8" x14ac:dyDescent="0.2">
      <c r="A2527" s="76" t="s">
        <v>2924</v>
      </c>
      <c r="B2527" s="61">
        <v>2519</v>
      </c>
      <c r="C2527" s="232">
        <v>1087.1599999999721</v>
      </c>
      <c r="D2527" s="232">
        <v>1501.1499999999232</v>
      </c>
      <c r="E2527" s="232">
        <v>1887.9500000000855</v>
      </c>
      <c r="F2527" s="232">
        <v>2148.7499999999395</v>
      </c>
      <c r="G2527" s="232">
        <v>2944.3999999998518</v>
      </c>
      <c r="H2527" s="75"/>
    </row>
    <row r="2528" spans="1:8" x14ac:dyDescent="0.2">
      <c r="A2528" s="76" t="s">
        <v>2925</v>
      </c>
      <c r="B2528" s="61">
        <v>2520</v>
      </c>
      <c r="C2528" s="232">
        <v>1087.5599999999722</v>
      </c>
      <c r="D2528" s="232">
        <v>1501.6999999999232</v>
      </c>
      <c r="E2528" s="232">
        <v>1888.6500000000856</v>
      </c>
      <c r="F2528" s="232">
        <v>2149.5499999999397</v>
      </c>
      <c r="G2528" s="232">
        <v>2945.4999999998518</v>
      </c>
      <c r="H2528" s="75"/>
    </row>
    <row r="2529" spans="1:8" x14ac:dyDescent="0.2">
      <c r="A2529" s="76" t="s">
        <v>2926</v>
      </c>
      <c r="B2529" s="61">
        <v>2521</v>
      </c>
      <c r="C2529" s="232">
        <v>1087.9599999999723</v>
      </c>
      <c r="D2529" s="232">
        <v>1502.2499999999231</v>
      </c>
      <c r="E2529" s="232">
        <v>1889.3500000000856</v>
      </c>
      <c r="F2529" s="232">
        <v>2150.3499999999399</v>
      </c>
      <c r="G2529" s="232">
        <v>2946.5999999998517</v>
      </c>
      <c r="H2529" s="75"/>
    </row>
    <row r="2530" spans="1:8" x14ac:dyDescent="0.2">
      <c r="A2530" s="76" t="s">
        <v>2927</v>
      </c>
      <c r="B2530" s="61">
        <v>2522</v>
      </c>
      <c r="C2530" s="232">
        <v>1088.3599999999724</v>
      </c>
      <c r="D2530" s="232">
        <v>1502.7999999999231</v>
      </c>
      <c r="E2530" s="232">
        <v>1890.0500000000857</v>
      </c>
      <c r="F2530" s="232">
        <v>2151.1499999999401</v>
      </c>
      <c r="G2530" s="232">
        <v>2947.6999999998516</v>
      </c>
      <c r="H2530" s="75"/>
    </row>
    <row r="2531" spans="1:8" x14ac:dyDescent="0.2">
      <c r="A2531" s="76" t="s">
        <v>2928</v>
      </c>
      <c r="B2531" s="61">
        <v>2523</v>
      </c>
      <c r="C2531" s="232">
        <v>1088.7599999999725</v>
      </c>
      <c r="D2531" s="232">
        <v>1503.3499999999231</v>
      </c>
      <c r="E2531" s="232">
        <v>1890.7500000000857</v>
      </c>
      <c r="F2531" s="232">
        <v>2151.9499999999402</v>
      </c>
      <c r="G2531" s="232">
        <v>2948.7999999998515</v>
      </c>
      <c r="H2531" s="75"/>
    </row>
    <row r="2532" spans="1:8" x14ac:dyDescent="0.2">
      <c r="A2532" s="76" t="s">
        <v>2929</v>
      </c>
      <c r="B2532" s="61">
        <v>2524</v>
      </c>
      <c r="C2532" s="232">
        <v>1089.1599999999726</v>
      </c>
      <c r="D2532" s="232">
        <v>1503.899999999923</v>
      </c>
      <c r="E2532" s="232">
        <v>1891.4500000000858</v>
      </c>
      <c r="F2532" s="232">
        <v>2152.7499999999404</v>
      </c>
      <c r="G2532" s="232">
        <v>2949.8999999998514</v>
      </c>
      <c r="H2532" s="75"/>
    </row>
    <row r="2533" spans="1:8" x14ac:dyDescent="0.2">
      <c r="A2533" s="76" t="s">
        <v>2930</v>
      </c>
      <c r="B2533" s="61">
        <v>2525</v>
      </c>
      <c r="C2533" s="232">
        <v>1089.5599999999727</v>
      </c>
      <c r="D2533" s="232">
        <v>1504.449999999923</v>
      </c>
      <c r="E2533" s="232">
        <v>1892.1500000000858</v>
      </c>
      <c r="F2533" s="232">
        <v>2153.5499999999406</v>
      </c>
      <c r="G2533" s="232">
        <v>2950.9999999998513</v>
      </c>
      <c r="H2533" s="75"/>
    </row>
    <row r="2534" spans="1:8" x14ac:dyDescent="0.2">
      <c r="A2534" s="76" t="s">
        <v>2931</v>
      </c>
      <c r="B2534" s="61">
        <v>2526</v>
      </c>
      <c r="C2534" s="232">
        <v>1089.9599999999728</v>
      </c>
      <c r="D2534" s="232">
        <v>1504.9999999999229</v>
      </c>
      <c r="E2534" s="232">
        <v>1892.8500000000859</v>
      </c>
      <c r="F2534" s="232">
        <v>2154.3499999999408</v>
      </c>
      <c r="G2534" s="232">
        <v>2952.0999999998512</v>
      </c>
      <c r="H2534" s="75"/>
    </row>
    <row r="2535" spans="1:8" x14ac:dyDescent="0.2">
      <c r="A2535" s="76" t="s">
        <v>2932</v>
      </c>
      <c r="B2535" s="61">
        <v>2527</v>
      </c>
      <c r="C2535" s="232">
        <v>1090.3599999999728</v>
      </c>
      <c r="D2535" s="232">
        <v>1505.5499999999229</v>
      </c>
      <c r="E2535" s="232">
        <v>1893.5500000000859</v>
      </c>
      <c r="F2535" s="232">
        <v>2155.149999999941</v>
      </c>
      <c r="G2535" s="232">
        <v>2953.1999999998511</v>
      </c>
      <c r="H2535" s="75"/>
    </row>
    <row r="2536" spans="1:8" x14ac:dyDescent="0.2">
      <c r="A2536" s="76" t="s">
        <v>2933</v>
      </c>
      <c r="B2536" s="61">
        <v>2528</v>
      </c>
      <c r="C2536" s="232">
        <v>1090.7599999999729</v>
      </c>
      <c r="D2536" s="232">
        <v>1506.0999999999228</v>
      </c>
      <c r="E2536" s="232">
        <v>1894.2500000000859</v>
      </c>
      <c r="F2536" s="232">
        <v>2155.9499999999412</v>
      </c>
      <c r="G2536" s="232">
        <v>2954.299999999851</v>
      </c>
      <c r="H2536" s="75"/>
    </row>
    <row r="2537" spans="1:8" x14ac:dyDescent="0.2">
      <c r="A2537" s="76" t="s">
        <v>2934</v>
      </c>
      <c r="B2537" s="61">
        <v>2529</v>
      </c>
      <c r="C2537" s="232">
        <v>1091.159999999973</v>
      </c>
      <c r="D2537" s="232">
        <v>1506.6499999999228</v>
      </c>
      <c r="E2537" s="232">
        <v>1894.950000000086</v>
      </c>
      <c r="F2537" s="232">
        <v>2156.7499999999413</v>
      </c>
      <c r="G2537" s="232">
        <v>2955.3999999998509</v>
      </c>
      <c r="H2537" s="75"/>
    </row>
    <row r="2538" spans="1:8" x14ac:dyDescent="0.2">
      <c r="A2538" s="76" t="s">
        <v>2935</v>
      </c>
      <c r="B2538" s="61">
        <v>2530</v>
      </c>
      <c r="C2538" s="232">
        <v>1091.5599999999731</v>
      </c>
      <c r="D2538" s="232">
        <v>1507.1999999999227</v>
      </c>
      <c r="E2538" s="232">
        <v>1895.650000000086</v>
      </c>
      <c r="F2538" s="232">
        <v>2157.5499999999415</v>
      </c>
      <c r="G2538" s="232">
        <v>2956.4999999998508</v>
      </c>
      <c r="H2538" s="75"/>
    </row>
    <row r="2539" spans="1:8" x14ac:dyDescent="0.2">
      <c r="A2539" s="76" t="s">
        <v>2936</v>
      </c>
      <c r="B2539" s="61">
        <v>2531</v>
      </c>
      <c r="C2539" s="232">
        <v>1091.9599999999732</v>
      </c>
      <c r="D2539" s="232">
        <v>1507.7499999999227</v>
      </c>
      <c r="E2539" s="232">
        <v>1896.3500000000861</v>
      </c>
      <c r="F2539" s="232">
        <v>2158.3499999999417</v>
      </c>
      <c r="G2539" s="232">
        <v>2957.5999999998508</v>
      </c>
      <c r="H2539" s="75"/>
    </row>
    <row r="2540" spans="1:8" x14ac:dyDescent="0.2">
      <c r="A2540" s="76" t="s">
        <v>2937</v>
      </c>
      <c r="B2540" s="61">
        <v>2532</v>
      </c>
      <c r="C2540" s="232">
        <v>1092.3599999999733</v>
      </c>
      <c r="D2540" s="232">
        <v>1508.2999999999226</v>
      </c>
      <c r="E2540" s="232">
        <v>1897.0500000000861</v>
      </c>
      <c r="F2540" s="232">
        <v>2159.1499999999419</v>
      </c>
      <c r="G2540" s="232">
        <v>2958.6999999998507</v>
      </c>
      <c r="H2540" s="75"/>
    </row>
    <row r="2541" spans="1:8" x14ac:dyDescent="0.2">
      <c r="A2541" s="76" t="s">
        <v>2938</v>
      </c>
      <c r="B2541" s="61">
        <v>2533</v>
      </c>
      <c r="C2541" s="232">
        <v>1092.7599999999734</v>
      </c>
      <c r="D2541" s="232">
        <v>1508.8499999999226</v>
      </c>
      <c r="E2541" s="232">
        <v>1897.7500000000862</v>
      </c>
      <c r="F2541" s="232">
        <v>2159.9499999999421</v>
      </c>
      <c r="G2541" s="232">
        <v>2959.7999999998506</v>
      </c>
      <c r="H2541" s="75"/>
    </row>
    <row r="2542" spans="1:8" x14ac:dyDescent="0.2">
      <c r="A2542" s="76" t="s">
        <v>2939</v>
      </c>
      <c r="B2542" s="61">
        <v>2534</v>
      </c>
      <c r="C2542" s="232">
        <v>1093.1599999999735</v>
      </c>
      <c r="D2542" s="232">
        <v>1509.3999999999226</v>
      </c>
      <c r="E2542" s="232">
        <v>1898.4500000000862</v>
      </c>
      <c r="F2542" s="232">
        <v>2160.7499999999422</v>
      </c>
      <c r="G2542" s="232">
        <v>2960.8999999998505</v>
      </c>
      <c r="H2542" s="75"/>
    </row>
    <row r="2543" spans="1:8" x14ac:dyDescent="0.2">
      <c r="A2543" s="76" t="s">
        <v>2940</v>
      </c>
      <c r="B2543" s="61">
        <v>2535</v>
      </c>
      <c r="C2543" s="232">
        <v>1093.5599999999736</v>
      </c>
      <c r="D2543" s="232">
        <v>1509.9499999999225</v>
      </c>
      <c r="E2543" s="232">
        <v>1899.1500000000863</v>
      </c>
      <c r="F2543" s="232">
        <v>2161.5499999999424</v>
      </c>
      <c r="G2543" s="232">
        <v>2961.9999999998504</v>
      </c>
      <c r="H2543" s="75"/>
    </row>
    <row r="2544" spans="1:8" x14ac:dyDescent="0.2">
      <c r="A2544" s="76" t="s">
        <v>2941</v>
      </c>
      <c r="B2544" s="61">
        <v>2536</v>
      </c>
      <c r="C2544" s="232">
        <v>1093.9599999999737</v>
      </c>
      <c r="D2544" s="232">
        <v>1510.4999999999225</v>
      </c>
      <c r="E2544" s="232">
        <v>1899.8500000000863</v>
      </c>
      <c r="F2544" s="232">
        <v>2162.3499999999426</v>
      </c>
      <c r="G2544" s="232">
        <v>2963.0999999998503</v>
      </c>
      <c r="H2544" s="75"/>
    </row>
    <row r="2545" spans="1:8" x14ac:dyDescent="0.2">
      <c r="A2545" s="76" t="s">
        <v>2942</v>
      </c>
      <c r="B2545" s="61">
        <v>2537</v>
      </c>
      <c r="C2545" s="232">
        <v>1094.3599999999738</v>
      </c>
      <c r="D2545" s="232">
        <v>1511.0499999999224</v>
      </c>
      <c r="E2545" s="232">
        <v>1900.5500000000864</v>
      </c>
      <c r="F2545" s="232">
        <v>2163.1499999999428</v>
      </c>
      <c r="G2545" s="232">
        <v>2964.1999999998502</v>
      </c>
      <c r="H2545" s="75"/>
    </row>
    <row r="2546" spans="1:8" x14ac:dyDescent="0.2">
      <c r="A2546" s="76" t="s">
        <v>2943</v>
      </c>
      <c r="B2546" s="61">
        <v>2538</v>
      </c>
      <c r="C2546" s="232">
        <v>1094.7599999999738</v>
      </c>
      <c r="D2546" s="232">
        <v>1511.5999999999224</v>
      </c>
      <c r="E2546" s="232">
        <v>1901.2500000000864</v>
      </c>
      <c r="F2546" s="232">
        <v>2163.949999999943</v>
      </c>
      <c r="G2546" s="232">
        <v>2965.2999999998501</v>
      </c>
      <c r="H2546" s="75"/>
    </row>
    <row r="2547" spans="1:8" x14ac:dyDescent="0.2">
      <c r="A2547" s="76" t="s">
        <v>2944</v>
      </c>
      <c r="B2547" s="61">
        <v>2539</v>
      </c>
      <c r="C2547" s="232">
        <v>1095.1599999999739</v>
      </c>
      <c r="D2547" s="232">
        <v>1512.1499999999223</v>
      </c>
      <c r="E2547" s="232">
        <v>1901.9500000000864</v>
      </c>
      <c r="F2547" s="232">
        <v>2164.7499999999432</v>
      </c>
      <c r="G2547" s="232">
        <v>2966.39999999985</v>
      </c>
      <c r="H2547" s="75"/>
    </row>
    <row r="2548" spans="1:8" x14ac:dyDescent="0.2">
      <c r="A2548" s="76" t="s">
        <v>2945</v>
      </c>
      <c r="B2548" s="61">
        <v>2540</v>
      </c>
      <c r="C2548" s="232">
        <v>1095.559999999974</v>
      </c>
      <c r="D2548" s="232">
        <v>1512.6999999999223</v>
      </c>
      <c r="E2548" s="232">
        <v>1902.6500000000865</v>
      </c>
      <c r="F2548" s="232">
        <v>2165.5499999999433</v>
      </c>
      <c r="G2548" s="232">
        <v>2967.4999999998499</v>
      </c>
      <c r="H2548" s="75"/>
    </row>
    <row r="2549" spans="1:8" x14ac:dyDescent="0.2">
      <c r="A2549" s="76" t="s">
        <v>2946</v>
      </c>
      <c r="B2549" s="61">
        <v>2541</v>
      </c>
      <c r="C2549" s="232">
        <v>1095.9599999999741</v>
      </c>
      <c r="D2549" s="232">
        <v>1513.2499999999222</v>
      </c>
      <c r="E2549" s="232">
        <v>1903.3500000000865</v>
      </c>
      <c r="F2549" s="232">
        <v>2166.3499999999435</v>
      </c>
      <c r="G2549" s="232">
        <v>2968.5999999998498</v>
      </c>
      <c r="H2549" s="75"/>
    </row>
    <row r="2550" spans="1:8" x14ac:dyDescent="0.2">
      <c r="A2550" s="76" t="s">
        <v>2947</v>
      </c>
      <c r="B2550" s="61">
        <v>2542</v>
      </c>
      <c r="C2550" s="232">
        <v>1096.3599999999742</v>
      </c>
      <c r="D2550" s="232">
        <v>1513.7999999999222</v>
      </c>
      <c r="E2550" s="232">
        <v>1904.0500000000866</v>
      </c>
      <c r="F2550" s="232">
        <v>2167.1499999999437</v>
      </c>
      <c r="G2550" s="232">
        <v>2969.6999999998498</v>
      </c>
      <c r="H2550" s="75"/>
    </row>
    <row r="2551" spans="1:8" x14ac:dyDescent="0.2">
      <c r="A2551" s="76" t="s">
        <v>2948</v>
      </c>
      <c r="B2551" s="61">
        <v>2543</v>
      </c>
      <c r="C2551" s="232">
        <v>1096.7599999999743</v>
      </c>
      <c r="D2551" s="232">
        <v>1514.3499999999221</v>
      </c>
      <c r="E2551" s="232">
        <v>1904.7500000000866</v>
      </c>
      <c r="F2551" s="232">
        <v>2167.9499999999439</v>
      </c>
      <c r="G2551" s="232">
        <v>2970.7999999998497</v>
      </c>
      <c r="H2551" s="75"/>
    </row>
    <row r="2552" spans="1:8" x14ac:dyDescent="0.2">
      <c r="A2552" s="76" t="s">
        <v>2949</v>
      </c>
      <c r="B2552" s="61">
        <v>2544</v>
      </c>
      <c r="C2552" s="232">
        <v>1097.1599999999744</v>
      </c>
      <c r="D2552" s="232">
        <v>1514.8999999999221</v>
      </c>
      <c r="E2552" s="232">
        <v>1905.4500000000867</v>
      </c>
      <c r="F2552" s="232">
        <v>2168.7499999999441</v>
      </c>
      <c r="G2552" s="232">
        <v>2971.8999999998496</v>
      </c>
      <c r="H2552" s="75"/>
    </row>
    <row r="2553" spans="1:8" x14ac:dyDescent="0.2">
      <c r="A2553" s="76" t="s">
        <v>2950</v>
      </c>
      <c r="B2553" s="61">
        <v>2545</v>
      </c>
      <c r="C2553" s="232">
        <v>1097.5599999999745</v>
      </c>
      <c r="D2553" s="232">
        <v>1515.4499999999221</v>
      </c>
      <c r="E2553" s="232">
        <v>1906.1500000000867</v>
      </c>
      <c r="F2553" s="232">
        <v>2169.5499999999442</v>
      </c>
      <c r="G2553" s="232">
        <v>2972.9999999998495</v>
      </c>
      <c r="H2553" s="75"/>
    </row>
    <row r="2554" spans="1:8" x14ac:dyDescent="0.2">
      <c r="A2554" s="76" t="s">
        <v>2951</v>
      </c>
      <c r="B2554" s="61">
        <v>2546</v>
      </c>
      <c r="C2554" s="232">
        <v>1097.9599999999746</v>
      </c>
      <c r="D2554" s="232">
        <v>1515.999999999922</v>
      </c>
      <c r="E2554" s="232">
        <v>1906.8500000000868</v>
      </c>
      <c r="F2554" s="232">
        <v>2170.3499999999444</v>
      </c>
      <c r="G2554" s="232">
        <v>2974.0999999998494</v>
      </c>
      <c r="H2554" s="75"/>
    </row>
    <row r="2555" spans="1:8" x14ac:dyDescent="0.2">
      <c r="A2555" s="76" t="s">
        <v>2952</v>
      </c>
      <c r="B2555" s="61">
        <v>2547</v>
      </c>
      <c r="C2555" s="232">
        <v>1098.3599999999747</v>
      </c>
      <c r="D2555" s="232">
        <v>1516.549999999922</v>
      </c>
      <c r="E2555" s="232">
        <v>1907.5500000000868</v>
      </c>
      <c r="F2555" s="232">
        <v>2171.1499999999446</v>
      </c>
      <c r="G2555" s="232">
        <v>2975.1999999998493</v>
      </c>
      <c r="H2555" s="75"/>
    </row>
    <row r="2556" spans="1:8" x14ac:dyDescent="0.2">
      <c r="A2556" s="76" t="s">
        <v>2953</v>
      </c>
      <c r="B2556" s="61">
        <v>2548</v>
      </c>
      <c r="C2556" s="232">
        <v>1098.7599999999748</v>
      </c>
      <c r="D2556" s="232">
        <v>1517.0999999999219</v>
      </c>
      <c r="E2556" s="232">
        <v>1908.2500000000869</v>
      </c>
      <c r="F2556" s="232">
        <v>2171.9499999999448</v>
      </c>
      <c r="G2556" s="232">
        <v>2976.2999999998492</v>
      </c>
      <c r="H2556" s="75"/>
    </row>
    <row r="2557" spans="1:8" x14ac:dyDescent="0.2">
      <c r="A2557" s="76" t="s">
        <v>2954</v>
      </c>
      <c r="B2557" s="61">
        <v>2549</v>
      </c>
      <c r="C2557" s="232">
        <v>1099.1599999999748</v>
      </c>
      <c r="D2557" s="232">
        <v>1517.6499999999219</v>
      </c>
      <c r="E2557" s="232">
        <v>1908.9500000000869</v>
      </c>
      <c r="F2557" s="232">
        <v>2172.749999999945</v>
      </c>
      <c r="G2557" s="232">
        <v>2977.3999999998491</v>
      </c>
      <c r="H2557" s="75"/>
    </row>
    <row r="2558" spans="1:8" x14ac:dyDescent="0.2">
      <c r="A2558" s="76" t="s">
        <v>2955</v>
      </c>
      <c r="B2558" s="61">
        <v>2550</v>
      </c>
      <c r="C2558" s="232">
        <v>1099.5599999999749</v>
      </c>
      <c r="D2558" s="232">
        <v>1518.1999999999218</v>
      </c>
      <c r="E2558" s="232">
        <v>1909.6500000000869</v>
      </c>
      <c r="F2558" s="232">
        <v>2173.5499999999452</v>
      </c>
      <c r="G2558" s="232">
        <v>2978.499999999849</v>
      </c>
      <c r="H2558" s="75"/>
    </row>
    <row r="2559" spans="1:8" x14ac:dyDescent="0.2">
      <c r="A2559" s="76" t="s">
        <v>2956</v>
      </c>
      <c r="B2559" s="61">
        <v>2551</v>
      </c>
      <c r="C2559" s="232">
        <v>1099.959999999975</v>
      </c>
      <c r="D2559" s="232">
        <v>1518.7499999999218</v>
      </c>
      <c r="E2559" s="232">
        <v>1910.350000000087</v>
      </c>
      <c r="F2559" s="232">
        <v>2174.3499999999453</v>
      </c>
      <c r="G2559" s="232">
        <v>2979.5999999998489</v>
      </c>
      <c r="H2559" s="75"/>
    </row>
    <row r="2560" spans="1:8" x14ac:dyDescent="0.2">
      <c r="A2560" s="76" t="s">
        <v>2957</v>
      </c>
      <c r="B2560" s="61">
        <v>2552</v>
      </c>
      <c r="C2560" s="232">
        <v>1100.3599999999751</v>
      </c>
      <c r="D2560" s="232">
        <v>1519.2999999999217</v>
      </c>
      <c r="E2560" s="232">
        <v>1911.050000000087</v>
      </c>
      <c r="F2560" s="232">
        <v>2175.1499999999455</v>
      </c>
      <c r="G2560" s="232">
        <v>2980.6999999998488</v>
      </c>
      <c r="H2560" s="75"/>
    </row>
    <row r="2561" spans="1:8" x14ac:dyDescent="0.2">
      <c r="A2561" s="76" t="s">
        <v>2958</v>
      </c>
      <c r="B2561" s="61">
        <v>2553</v>
      </c>
      <c r="C2561" s="232">
        <v>1100.7599999999752</v>
      </c>
      <c r="D2561" s="232">
        <v>1519.8499999999217</v>
      </c>
      <c r="E2561" s="232">
        <v>1911.7500000000871</v>
      </c>
      <c r="F2561" s="232">
        <v>2175.9499999999457</v>
      </c>
      <c r="G2561" s="232">
        <v>2981.7999999998488</v>
      </c>
      <c r="H2561" s="75"/>
    </row>
    <row r="2562" spans="1:8" x14ac:dyDescent="0.2">
      <c r="A2562" s="76" t="s">
        <v>2959</v>
      </c>
      <c r="B2562" s="61">
        <v>2554</v>
      </c>
      <c r="C2562" s="232">
        <v>1101.1599999999753</v>
      </c>
      <c r="D2562" s="232">
        <v>1520.3999999999216</v>
      </c>
      <c r="E2562" s="232">
        <v>1912.4500000000871</v>
      </c>
      <c r="F2562" s="232">
        <v>2176.7499999999459</v>
      </c>
      <c r="G2562" s="232">
        <v>2982.8999999998487</v>
      </c>
      <c r="H2562" s="75"/>
    </row>
    <row r="2563" spans="1:8" x14ac:dyDescent="0.2">
      <c r="A2563" s="76" t="s">
        <v>2960</v>
      </c>
      <c r="B2563" s="61">
        <v>2555</v>
      </c>
      <c r="C2563" s="232">
        <v>1101.5599999999754</v>
      </c>
      <c r="D2563" s="232">
        <v>1520.9499999999216</v>
      </c>
      <c r="E2563" s="232">
        <v>1913.1500000000872</v>
      </c>
      <c r="F2563" s="232">
        <v>2177.5499999999461</v>
      </c>
      <c r="G2563" s="232">
        <v>2983.9999999998486</v>
      </c>
      <c r="H2563" s="75"/>
    </row>
    <row r="2564" spans="1:8" x14ac:dyDescent="0.2">
      <c r="A2564" s="76" t="s">
        <v>2961</v>
      </c>
      <c r="B2564" s="61">
        <v>2556</v>
      </c>
      <c r="C2564" s="232">
        <v>1101.9599999999755</v>
      </c>
      <c r="D2564" s="232">
        <v>1521.4999999999216</v>
      </c>
      <c r="E2564" s="232">
        <v>1913.8500000000872</v>
      </c>
      <c r="F2564" s="232">
        <v>2178.3499999999462</v>
      </c>
      <c r="G2564" s="232">
        <v>2985.0999999998485</v>
      </c>
      <c r="H2564" s="75"/>
    </row>
    <row r="2565" spans="1:8" x14ac:dyDescent="0.2">
      <c r="A2565" s="76" t="s">
        <v>2962</v>
      </c>
      <c r="B2565" s="61">
        <v>2557</v>
      </c>
      <c r="C2565" s="232">
        <v>1102.3599999999756</v>
      </c>
      <c r="D2565" s="232">
        <v>1522.0499999999215</v>
      </c>
      <c r="E2565" s="232">
        <v>1914.5500000000873</v>
      </c>
      <c r="F2565" s="232">
        <v>2179.1499999999464</v>
      </c>
      <c r="G2565" s="232">
        <v>2986.1999999998484</v>
      </c>
      <c r="H2565" s="75"/>
    </row>
    <row r="2566" spans="1:8" x14ac:dyDescent="0.2">
      <c r="A2566" s="76" t="s">
        <v>2963</v>
      </c>
      <c r="B2566" s="61">
        <v>2558</v>
      </c>
      <c r="C2566" s="232">
        <v>1102.7599999999757</v>
      </c>
      <c r="D2566" s="232">
        <v>1522.5999999999215</v>
      </c>
      <c r="E2566" s="232">
        <v>1915.2500000000873</v>
      </c>
      <c r="F2566" s="232">
        <v>2179.9499999999466</v>
      </c>
      <c r="G2566" s="232">
        <v>2987.2999999998483</v>
      </c>
      <c r="H2566" s="75"/>
    </row>
    <row r="2567" spans="1:8" x14ac:dyDescent="0.2">
      <c r="A2567" s="76" t="s">
        <v>2964</v>
      </c>
      <c r="B2567" s="61">
        <v>2559</v>
      </c>
      <c r="C2567" s="232">
        <v>1103.1599999999758</v>
      </c>
      <c r="D2567" s="232">
        <v>1523.1499999999214</v>
      </c>
      <c r="E2567" s="232">
        <v>1915.9500000000874</v>
      </c>
      <c r="F2567" s="232">
        <v>2180.7499999999468</v>
      </c>
      <c r="G2567" s="232">
        <v>2988.3999999998482</v>
      </c>
      <c r="H2567" s="75"/>
    </row>
    <row r="2568" spans="1:8" x14ac:dyDescent="0.2">
      <c r="A2568" s="76" t="s">
        <v>2965</v>
      </c>
      <c r="B2568" s="61">
        <v>2560</v>
      </c>
      <c r="C2568" s="232">
        <v>1103.5599999999758</v>
      </c>
      <c r="D2568" s="232">
        <v>1523.6999999999214</v>
      </c>
      <c r="E2568" s="232">
        <v>1916.6500000000874</v>
      </c>
      <c r="F2568" s="232">
        <v>2181.549999999947</v>
      </c>
      <c r="G2568" s="232">
        <v>2989.4999999998481</v>
      </c>
      <c r="H2568" s="75"/>
    </row>
    <row r="2569" spans="1:8" x14ac:dyDescent="0.2">
      <c r="A2569" s="76" t="s">
        <v>2966</v>
      </c>
      <c r="B2569" s="61">
        <v>2561</v>
      </c>
      <c r="C2569" s="232">
        <v>1103.9599999999759</v>
      </c>
      <c r="D2569" s="232">
        <v>1524.2499999999213</v>
      </c>
      <c r="E2569" s="232">
        <v>1917.3500000000874</v>
      </c>
      <c r="F2569" s="232">
        <v>2182.3499999999472</v>
      </c>
      <c r="G2569" s="232">
        <v>2990.599999999848</v>
      </c>
      <c r="H2569" s="75"/>
    </row>
    <row r="2570" spans="1:8" x14ac:dyDescent="0.2">
      <c r="A2570" s="76" t="s">
        <v>2967</v>
      </c>
      <c r="B2570" s="61">
        <v>2562</v>
      </c>
      <c r="C2570" s="232">
        <v>1104.359999999976</v>
      </c>
      <c r="D2570" s="232">
        <v>1524.7999999999213</v>
      </c>
      <c r="E2570" s="232">
        <v>1918.0500000000875</v>
      </c>
      <c r="F2570" s="232">
        <v>2183.1499999999473</v>
      </c>
      <c r="G2570" s="232">
        <v>2991.6999999998479</v>
      </c>
      <c r="H2570" s="75"/>
    </row>
    <row r="2571" spans="1:8" x14ac:dyDescent="0.2">
      <c r="A2571" s="76" t="s">
        <v>2968</v>
      </c>
      <c r="B2571" s="61">
        <v>2563</v>
      </c>
      <c r="C2571" s="232">
        <v>1104.7599999999761</v>
      </c>
      <c r="D2571" s="232">
        <v>1525.3499999999212</v>
      </c>
      <c r="E2571" s="232">
        <v>1918.7500000000875</v>
      </c>
      <c r="F2571" s="232">
        <v>2183.9499999999475</v>
      </c>
      <c r="G2571" s="232">
        <v>2992.7999999998478</v>
      </c>
      <c r="H2571" s="75"/>
    </row>
    <row r="2572" spans="1:8" x14ac:dyDescent="0.2">
      <c r="A2572" s="76" t="s">
        <v>2969</v>
      </c>
      <c r="B2572" s="61">
        <v>2564</v>
      </c>
      <c r="C2572" s="232">
        <v>1105.1599999999762</v>
      </c>
      <c r="D2572" s="232">
        <v>1525.8999999999212</v>
      </c>
      <c r="E2572" s="232">
        <v>1919.4500000000876</v>
      </c>
      <c r="F2572" s="232">
        <v>2184.7499999999477</v>
      </c>
      <c r="G2572" s="232">
        <v>2993.8999999998478</v>
      </c>
      <c r="H2572" s="75"/>
    </row>
    <row r="2573" spans="1:8" x14ac:dyDescent="0.2">
      <c r="A2573" s="76" t="s">
        <v>2970</v>
      </c>
      <c r="B2573" s="61">
        <v>2565</v>
      </c>
      <c r="C2573" s="232">
        <v>1105.5599999999763</v>
      </c>
      <c r="D2573" s="232">
        <v>1526.4499999999211</v>
      </c>
      <c r="E2573" s="232">
        <v>1920.1500000000876</v>
      </c>
      <c r="F2573" s="232">
        <v>2185.5499999999479</v>
      </c>
      <c r="G2573" s="232">
        <v>2994.9999999998477</v>
      </c>
      <c r="H2573" s="75"/>
    </row>
    <row r="2574" spans="1:8" x14ac:dyDescent="0.2">
      <c r="A2574" s="76" t="s">
        <v>2971</v>
      </c>
      <c r="B2574" s="61">
        <v>2566</v>
      </c>
      <c r="C2574" s="232">
        <v>1105.9599999999764</v>
      </c>
      <c r="D2574" s="232">
        <v>1526.9999999999211</v>
      </c>
      <c r="E2574" s="232">
        <v>1920.8500000000877</v>
      </c>
      <c r="F2574" s="232">
        <v>2186.3499999999481</v>
      </c>
      <c r="G2574" s="232">
        <v>2996.0999999998476</v>
      </c>
      <c r="H2574" s="75"/>
    </row>
    <row r="2575" spans="1:8" x14ac:dyDescent="0.2">
      <c r="A2575" s="76" t="s">
        <v>2972</v>
      </c>
      <c r="B2575" s="61">
        <v>2567</v>
      </c>
      <c r="C2575" s="232">
        <v>1106.3599999999765</v>
      </c>
      <c r="D2575" s="232">
        <v>1527.5499999999211</v>
      </c>
      <c r="E2575" s="232">
        <v>1921.5500000000877</v>
      </c>
      <c r="F2575" s="232">
        <v>2187.1499999999482</v>
      </c>
      <c r="G2575" s="232">
        <v>2997.1999999998475</v>
      </c>
      <c r="H2575" s="75"/>
    </row>
    <row r="2576" spans="1:8" x14ac:dyDescent="0.2">
      <c r="A2576" s="76" t="s">
        <v>2973</v>
      </c>
      <c r="B2576" s="61">
        <v>2568</v>
      </c>
      <c r="C2576" s="232">
        <v>1106.7599999999766</v>
      </c>
      <c r="D2576" s="232">
        <v>1528.099999999921</v>
      </c>
      <c r="E2576" s="232">
        <v>1922.2500000000878</v>
      </c>
      <c r="F2576" s="232">
        <v>2187.9499999999484</v>
      </c>
      <c r="G2576" s="232">
        <v>2998.2999999998474</v>
      </c>
      <c r="H2576" s="75"/>
    </row>
    <row r="2577" spans="1:8" x14ac:dyDescent="0.2">
      <c r="A2577" s="76" t="s">
        <v>2974</v>
      </c>
      <c r="B2577" s="61">
        <v>2569</v>
      </c>
      <c r="C2577" s="232">
        <v>1107.1599999999767</v>
      </c>
      <c r="D2577" s="232">
        <v>1528.649999999921</v>
      </c>
      <c r="E2577" s="232">
        <v>1922.9500000000878</v>
      </c>
      <c r="F2577" s="232">
        <v>2188.7499999999486</v>
      </c>
      <c r="G2577" s="232">
        <v>2999.3999999998473</v>
      </c>
      <c r="H2577" s="75"/>
    </row>
    <row r="2578" spans="1:8" x14ac:dyDescent="0.2">
      <c r="A2578" s="76" t="s">
        <v>2975</v>
      </c>
      <c r="B2578" s="61">
        <v>2570</v>
      </c>
      <c r="C2578" s="232">
        <v>1107.5599999999768</v>
      </c>
      <c r="D2578" s="232">
        <v>1529.1999999999209</v>
      </c>
      <c r="E2578" s="232">
        <v>1923.6500000000879</v>
      </c>
      <c r="F2578" s="232">
        <v>2189.5499999999488</v>
      </c>
      <c r="G2578" s="232">
        <v>3000.4999999998472</v>
      </c>
      <c r="H2578" s="75"/>
    </row>
    <row r="2579" spans="1:8" x14ac:dyDescent="0.2">
      <c r="A2579" s="76" t="s">
        <v>2976</v>
      </c>
      <c r="B2579" s="61">
        <v>2571</v>
      </c>
      <c r="C2579" s="232">
        <v>1107.9599999999768</v>
      </c>
      <c r="D2579" s="232">
        <v>1529.7499999999209</v>
      </c>
      <c r="E2579" s="232">
        <v>1924.3500000000879</v>
      </c>
      <c r="F2579" s="232">
        <v>2190.349999999949</v>
      </c>
      <c r="G2579" s="232">
        <v>3001.5999999998471</v>
      </c>
      <c r="H2579" s="75"/>
    </row>
    <row r="2580" spans="1:8" x14ac:dyDescent="0.2">
      <c r="A2580" s="76" t="s">
        <v>2977</v>
      </c>
      <c r="B2580" s="61">
        <v>2572</v>
      </c>
      <c r="C2580" s="232">
        <v>1108.3599999999769</v>
      </c>
      <c r="D2580" s="232">
        <v>1530.2999999999208</v>
      </c>
      <c r="E2580" s="232">
        <v>1925.0500000000879</v>
      </c>
      <c r="F2580" s="232">
        <v>2191.1499999999492</v>
      </c>
      <c r="G2580" s="232">
        <v>3002.699999999847</v>
      </c>
      <c r="H2580" s="75"/>
    </row>
    <row r="2581" spans="1:8" x14ac:dyDescent="0.2">
      <c r="A2581" s="76" t="s">
        <v>2978</v>
      </c>
      <c r="B2581" s="61">
        <v>2573</v>
      </c>
      <c r="C2581" s="232">
        <v>1108.759999999977</v>
      </c>
      <c r="D2581" s="232">
        <v>1530.8499999999208</v>
      </c>
      <c r="E2581" s="232">
        <v>1925.750000000088</v>
      </c>
      <c r="F2581" s="232">
        <v>2191.9499999999493</v>
      </c>
      <c r="G2581" s="232">
        <v>3003.7999999998469</v>
      </c>
      <c r="H2581" s="75"/>
    </row>
    <row r="2582" spans="1:8" x14ac:dyDescent="0.2">
      <c r="A2582" s="76" t="s">
        <v>2979</v>
      </c>
      <c r="B2582" s="61">
        <v>2574</v>
      </c>
      <c r="C2582" s="232">
        <v>1109.1599999999771</v>
      </c>
      <c r="D2582" s="232">
        <v>1531.3999999999207</v>
      </c>
      <c r="E2582" s="232">
        <v>1926.450000000088</v>
      </c>
      <c r="F2582" s="232">
        <v>2192.7499999999495</v>
      </c>
      <c r="G2582" s="232">
        <v>3004.8999999998468</v>
      </c>
      <c r="H2582" s="75"/>
    </row>
    <row r="2583" spans="1:8" x14ac:dyDescent="0.2">
      <c r="A2583" s="76" t="s">
        <v>2980</v>
      </c>
      <c r="B2583" s="61">
        <v>2575</v>
      </c>
      <c r="C2583" s="232">
        <v>1109.5599999999772</v>
      </c>
      <c r="D2583" s="232">
        <v>1531.9499999999207</v>
      </c>
      <c r="E2583" s="232">
        <v>1927.1500000000881</v>
      </c>
      <c r="F2583" s="232">
        <v>2193.5499999999497</v>
      </c>
      <c r="G2583" s="232">
        <v>3005.9999999998468</v>
      </c>
      <c r="H2583" s="75"/>
    </row>
    <row r="2584" spans="1:8" x14ac:dyDescent="0.2">
      <c r="A2584" s="76" t="s">
        <v>2981</v>
      </c>
      <c r="B2584" s="61">
        <v>2576</v>
      </c>
      <c r="C2584" s="232">
        <v>1109.9599999999773</v>
      </c>
      <c r="D2584" s="232">
        <v>1532.4999999999206</v>
      </c>
      <c r="E2584" s="232">
        <v>1927.8500000000881</v>
      </c>
      <c r="F2584" s="232">
        <v>2194.3499999999499</v>
      </c>
      <c r="G2584" s="232">
        <v>3007.0999999998467</v>
      </c>
      <c r="H2584" s="75"/>
    </row>
    <row r="2585" spans="1:8" x14ac:dyDescent="0.2">
      <c r="A2585" s="76" t="s">
        <v>2982</v>
      </c>
      <c r="B2585" s="61">
        <v>2577</v>
      </c>
      <c r="C2585" s="232">
        <v>1110.3599999999774</v>
      </c>
      <c r="D2585" s="232">
        <v>1533.0499999999206</v>
      </c>
      <c r="E2585" s="232">
        <v>1928.5500000000882</v>
      </c>
      <c r="F2585" s="232">
        <v>2195.1499999999501</v>
      </c>
      <c r="G2585" s="232">
        <v>3008.1999999998466</v>
      </c>
      <c r="H2585" s="75"/>
    </row>
    <row r="2586" spans="1:8" x14ac:dyDescent="0.2">
      <c r="A2586" s="76" t="s">
        <v>2983</v>
      </c>
      <c r="B2586" s="61">
        <v>2578</v>
      </c>
      <c r="C2586" s="232">
        <v>1110.7599999999775</v>
      </c>
      <c r="D2586" s="232">
        <v>1533.5999999999206</v>
      </c>
      <c r="E2586" s="232">
        <v>1929.2500000000882</v>
      </c>
      <c r="F2586" s="232">
        <v>2195.9499999999503</v>
      </c>
      <c r="G2586" s="232">
        <v>3009.2999999998465</v>
      </c>
      <c r="H2586" s="75"/>
    </row>
    <row r="2587" spans="1:8" x14ac:dyDescent="0.2">
      <c r="A2587" s="76" t="s">
        <v>2984</v>
      </c>
      <c r="B2587" s="61">
        <v>2579</v>
      </c>
      <c r="C2587" s="232">
        <v>1111.1599999999776</v>
      </c>
      <c r="D2587" s="232">
        <v>1534.1499999999205</v>
      </c>
      <c r="E2587" s="232">
        <v>1929.9500000000883</v>
      </c>
      <c r="F2587" s="232">
        <v>2196.7499999999504</v>
      </c>
      <c r="G2587" s="232">
        <v>3010.3999999998464</v>
      </c>
      <c r="H2587" s="75"/>
    </row>
    <row r="2588" spans="1:8" x14ac:dyDescent="0.2">
      <c r="A2588" s="76" t="s">
        <v>2985</v>
      </c>
      <c r="B2588" s="61">
        <v>2580</v>
      </c>
      <c r="C2588" s="232">
        <v>1111.5599999999777</v>
      </c>
      <c r="D2588" s="232">
        <v>1534.6999999999205</v>
      </c>
      <c r="E2588" s="232">
        <v>1930.6500000000883</v>
      </c>
      <c r="F2588" s="232">
        <v>2197.5499999999506</v>
      </c>
      <c r="G2588" s="232">
        <v>3011.4999999998463</v>
      </c>
      <c r="H2588" s="75"/>
    </row>
    <row r="2589" spans="1:8" x14ac:dyDescent="0.2">
      <c r="A2589" s="76" t="s">
        <v>2986</v>
      </c>
      <c r="B2589" s="61">
        <v>2581</v>
      </c>
      <c r="C2589" s="232">
        <v>1111.9599999999778</v>
      </c>
      <c r="D2589" s="232">
        <v>1535.2499999999204</v>
      </c>
      <c r="E2589" s="232">
        <v>1931.3500000000884</v>
      </c>
      <c r="F2589" s="232">
        <v>2198.3499999999508</v>
      </c>
      <c r="G2589" s="232">
        <v>3012.5999999998462</v>
      </c>
      <c r="H2589" s="75"/>
    </row>
    <row r="2590" spans="1:8" x14ac:dyDescent="0.2">
      <c r="A2590" s="76" t="s">
        <v>2987</v>
      </c>
      <c r="B2590" s="61">
        <v>2582</v>
      </c>
      <c r="C2590" s="232">
        <v>1112.3599999999778</v>
      </c>
      <c r="D2590" s="232">
        <v>1535.7999999999204</v>
      </c>
      <c r="E2590" s="232">
        <v>1932.0500000000884</v>
      </c>
      <c r="F2590" s="232">
        <v>2199.149999999951</v>
      </c>
      <c r="G2590" s="232">
        <v>3013.6999999998461</v>
      </c>
      <c r="H2590" s="75"/>
    </row>
    <row r="2591" spans="1:8" x14ac:dyDescent="0.2">
      <c r="A2591" s="76" t="s">
        <v>2988</v>
      </c>
      <c r="B2591" s="61">
        <v>2583</v>
      </c>
      <c r="C2591" s="232">
        <v>1112.7599999999779</v>
      </c>
      <c r="D2591" s="232">
        <v>1536.3499999999203</v>
      </c>
      <c r="E2591" s="232">
        <v>1932.7500000000884</v>
      </c>
      <c r="F2591" s="232">
        <v>2199.9499999999512</v>
      </c>
      <c r="G2591" s="232">
        <v>3014.799999999846</v>
      </c>
      <c r="H2591" s="75"/>
    </row>
    <row r="2592" spans="1:8" x14ac:dyDescent="0.2">
      <c r="A2592" s="76" t="s">
        <v>2989</v>
      </c>
      <c r="B2592" s="61">
        <v>2584</v>
      </c>
      <c r="C2592" s="232">
        <v>1113.159999999978</v>
      </c>
      <c r="D2592" s="232">
        <v>1536.8999999999203</v>
      </c>
      <c r="E2592" s="232">
        <v>1933.4500000000885</v>
      </c>
      <c r="F2592" s="232">
        <v>2200.7499999999513</v>
      </c>
      <c r="G2592" s="232">
        <v>3015.8999999998459</v>
      </c>
      <c r="H2592" s="75"/>
    </row>
    <row r="2593" spans="1:8" x14ac:dyDescent="0.2">
      <c r="A2593" s="76" t="s">
        <v>2990</v>
      </c>
      <c r="B2593" s="61">
        <v>2585</v>
      </c>
      <c r="C2593" s="232">
        <v>1113.5599999999781</v>
      </c>
      <c r="D2593" s="232">
        <v>1537.4499999999202</v>
      </c>
      <c r="E2593" s="232">
        <v>1934.1500000000885</v>
      </c>
      <c r="F2593" s="232">
        <v>2201.5499999999515</v>
      </c>
      <c r="G2593" s="232">
        <v>3016.9999999998458</v>
      </c>
      <c r="H2593" s="75"/>
    </row>
    <row r="2594" spans="1:8" x14ac:dyDescent="0.2">
      <c r="A2594" s="76" t="s">
        <v>2991</v>
      </c>
      <c r="B2594" s="61">
        <v>2586</v>
      </c>
      <c r="C2594" s="232">
        <v>1113.9599999999782</v>
      </c>
      <c r="D2594" s="232">
        <v>1537.9999999999202</v>
      </c>
      <c r="E2594" s="232">
        <v>1934.8500000000886</v>
      </c>
      <c r="F2594" s="232">
        <v>2202.3499999999517</v>
      </c>
      <c r="G2594" s="232">
        <v>3018.0999999998457</v>
      </c>
      <c r="H2594" s="75"/>
    </row>
    <row r="2595" spans="1:8" x14ac:dyDescent="0.2">
      <c r="A2595" s="76" t="s">
        <v>2992</v>
      </c>
      <c r="B2595" s="61">
        <v>2587</v>
      </c>
      <c r="C2595" s="232">
        <v>1114.3599999999783</v>
      </c>
      <c r="D2595" s="232">
        <v>1538.5499999999201</v>
      </c>
      <c r="E2595" s="232">
        <v>1935.5500000000886</v>
      </c>
      <c r="F2595" s="232">
        <v>2203.1499999999519</v>
      </c>
      <c r="G2595" s="232">
        <v>3019.1999999998457</v>
      </c>
      <c r="H2595" s="75"/>
    </row>
    <row r="2596" spans="1:8" x14ac:dyDescent="0.2">
      <c r="A2596" s="76" t="s">
        <v>2993</v>
      </c>
      <c r="B2596" s="61">
        <v>2588</v>
      </c>
      <c r="C2596" s="232">
        <v>1114.7599999999784</v>
      </c>
      <c r="D2596" s="232">
        <v>1539.0999999999201</v>
      </c>
      <c r="E2596" s="232">
        <v>1936.2500000000887</v>
      </c>
      <c r="F2596" s="232">
        <v>2203.9499999999521</v>
      </c>
      <c r="G2596" s="232">
        <v>3020.2999999998456</v>
      </c>
      <c r="H2596" s="75"/>
    </row>
    <row r="2597" spans="1:8" x14ac:dyDescent="0.2">
      <c r="A2597" s="76" t="s">
        <v>2994</v>
      </c>
      <c r="B2597" s="61">
        <v>2589</v>
      </c>
      <c r="C2597" s="232">
        <v>1115.1599999999785</v>
      </c>
      <c r="D2597" s="232">
        <v>1539.6499999999201</v>
      </c>
      <c r="E2597" s="232">
        <v>1936.9500000000887</v>
      </c>
      <c r="F2597" s="232">
        <v>2204.7499999999523</v>
      </c>
      <c r="G2597" s="232">
        <v>3021.3999999998455</v>
      </c>
      <c r="H2597" s="75"/>
    </row>
    <row r="2598" spans="1:8" x14ac:dyDescent="0.2">
      <c r="A2598" s="76" t="s">
        <v>2995</v>
      </c>
      <c r="B2598" s="61">
        <v>2590</v>
      </c>
      <c r="C2598" s="232">
        <v>1115.5599999999786</v>
      </c>
      <c r="D2598" s="232">
        <v>1540.19999999992</v>
      </c>
      <c r="E2598" s="232">
        <v>1937.6500000000888</v>
      </c>
      <c r="F2598" s="232">
        <v>2205.5499999999524</v>
      </c>
      <c r="G2598" s="232">
        <v>3022.4999999998454</v>
      </c>
      <c r="H2598" s="75"/>
    </row>
    <row r="2599" spans="1:8" x14ac:dyDescent="0.2">
      <c r="A2599" s="76" t="s">
        <v>2996</v>
      </c>
      <c r="B2599" s="61">
        <v>2591</v>
      </c>
      <c r="C2599" s="232">
        <v>1115.9599999999787</v>
      </c>
      <c r="D2599" s="232">
        <v>1540.74999999992</v>
      </c>
      <c r="E2599" s="232">
        <v>1938.3500000000888</v>
      </c>
      <c r="F2599" s="232">
        <v>2206.3499999999526</v>
      </c>
      <c r="G2599" s="232">
        <v>3023.5999999998453</v>
      </c>
      <c r="H2599" s="75"/>
    </row>
    <row r="2600" spans="1:8" x14ac:dyDescent="0.2">
      <c r="A2600" s="76" t="s">
        <v>2997</v>
      </c>
      <c r="B2600" s="61">
        <v>2592</v>
      </c>
      <c r="C2600" s="232">
        <v>1116.3599999999788</v>
      </c>
      <c r="D2600" s="232">
        <v>1541.2999999999199</v>
      </c>
      <c r="E2600" s="232">
        <v>1939.0500000000889</v>
      </c>
      <c r="F2600" s="232">
        <v>2207.1499999999528</v>
      </c>
      <c r="G2600" s="232">
        <v>3024.6999999998452</v>
      </c>
      <c r="H2600" s="75"/>
    </row>
    <row r="2601" spans="1:8" x14ac:dyDescent="0.2">
      <c r="A2601" s="76" t="s">
        <v>2998</v>
      </c>
      <c r="B2601" s="61">
        <v>2593</v>
      </c>
      <c r="C2601" s="232">
        <v>1116.7599999999788</v>
      </c>
      <c r="D2601" s="232">
        <v>1541.8499999999199</v>
      </c>
      <c r="E2601" s="232">
        <v>1939.7500000000889</v>
      </c>
      <c r="F2601" s="232">
        <v>2207.949999999953</v>
      </c>
      <c r="G2601" s="232">
        <v>3025.7999999998451</v>
      </c>
      <c r="H2601" s="75"/>
    </row>
    <row r="2602" spans="1:8" x14ac:dyDescent="0.2">
      <c r="A2602" s="76" t="s">
        <v>2999</v>
      </c>
      <c r="B2602" s="61">
        <v>2594</v>
      </c>
      <c r="C2602" s="232">
        <v>1117.1599999999789</v>
      </c>
      <c r="D2602" s="232">
        <v>1542.3999999999198</v>
      </c>
      <c r="E2602" s="232">
        <v>1940.4500000000889</v>
      </c>
      <c r="F2602" s="232">
        <v>2208.7499999999532</v>
      </c>
      <c r="G2602" s="232">
        <v>3026.899999999845</v>
      </c>
      <c r="H2602" s="75"/>
    </row>
    <row r="2603" spans="1:8" x14ac:dyDescent="0.2">
      <c r="A2603" s="76" t="s">
        <v>3000</v>
      </c>
      <c r="B2603" s="61">
        <v>2595</v>
      </c>
      <c r="C2603" s="232">
        <v>1117.559999999979</v>
      </c>
      <c r="D2603" s="232">
        <v>1542.9499999999198</v>
      </c>
      <c r="E2603" s="232">
        <v>1941.150000000089</v>
      </c>
      <c r="F2603" s="232">
        <v>2209.5499999999533</v>
      </c>
      <c r="G2603" s="232">
        <v>3027.9999999998449</v>
      </c>
      <c r="H2603" s="75"/>
    </row>
    <row r="2604" spans="1:8" x14ac:dyDescent="0.2">
      <c r="A2604" s="76" t="s">
        <v>3001</v>
      </c>
      <c r="B2604" s="61">
        <v>2596</v>
      </c>
      <c r="C2604" s="232">
        <v>1117.9599999999791</v>
      </c>
      <c r="D2604" s="232">
        <v>1543.4999999999197</v>
      </c>
      <c r="E2604" s="232">
        <v>1941.850000000089</v>
      </c>
      <c r="F2604" s="232">
        <v>2210.3499999999535</v>
      </c>
      <c r="G2604" s="232">
        <v>3029.0999999998448</v>
      </c>
      <c r="H2604" s="75"/>
    </row>
    <row r="2605" spans="1:8" x14ac:dyDescent="0.2">
      <c r="A2605" s="76" t="s">
        <v>3002</v>
      </c>
      <c r="B2605" s="61">
        <v>2597</v>
      </c>
      <c r="C2605" s="232">
        <v>1118.3599999999792</v>
      </c>
      <c r="D2605" s="232">
        <v>1544.0499999999197</v>
      </c>
      <c r="E2605" s="232">
        <v>1942.5500000000891</v>
      </c>
      <c r="F2605" s="232">
        <v>2211.1499999999537</v>
      </c>
      <c r="G2605" s="232">
        <v>3030.1999999998447</v>
      </c>
      <c r="H2605" s="75"/>
    </row>
    <row r="2606" spans="1:8" x14ac:dyDescent="0.2">
      <c r="A2606" s="76" t="s">
        <v>3003</v>
      </c>
      <c r="B2606" s="61">
        <v>2598</v>
      </c>
      <c r="C2606" s="232">
        <v>1118.7599999999793</v>
      </c>
      <c r="D2606" s="232">
        <v>1544.5999999999196</v>
      </c>
      <c r="E2606" s="232">
        <v>1943.2500000000891</v>
      </c>
      <c r="F2606" s="232">
        <v>2211.9499999999539</v>
      </c>
      <c r="G2606" s="232">
        <v>3031.2999999998447</v>
      </c>
      <c r="H2606" s="75"/>
    </row>
    <row r="2607" spans="1:8" x14ac:dyDescent="0.2">
      <c r="A2607" s="76" t="s">
        <v>3004</v>
      </c>
      <c r="B2607" s="61">
        <v>2599</v>
      </c>
      <c r="C2607" s="232">
        <v>1119.1599999999794</v>
      </c>
      <c r="D2607" s="232">
        <v>1545.1499999999196</v>
      </c>
      <c r="E2607" s="232">
        <v>1943.9500000000892</v>
      </c>
      <c r="F2607" s="232">
        <v>2212.7499999999541</v>
      </c>
      <c r="G2607" s="232">
        <v>3032.3999999998446</v>
      </c>
      <c r="H2607" s="75"/>
    </row>
    <row r="2608" spans="1:8" x14ac:dyDescent="0.2">
      <c r="A2608" s="76" t="s">
        <v>3005</v>
      </c>
      <c r="B2608" s="61">
        <v>2600</v>
      </c>
      <c r="C2608" s="232">
        <v>1119.5599999999795</v>
      </c>
      <c r="D2608" s="232">
        <v>1545.6999999999196</v>
      </c>
      <c r="E2608" s="232">
        <v>1944.6500000000892</v>
      </c>
      <c r="F2608" s="232">
        <v>2213.5499999999543</v>
      </c>
      <c r="G2608" s="232">
        <v>3033.4999999998445</v>
      </c>
      <c r="H2608" s="75"/>
    </row>
    <row r="2609" spans="1:8" x14ac:dyDescent="0.2">
      <c r="A2609" s="76" t="s">
        <v>3006</v>
      </c>
      <c r="B2609" s="61">
        <v>2601</v>
      </c>
      <c r="C2609" s="232">
        <v>1119.9599999999796</v>
      </c>
      <c r="D2609" s="232">
        <v>1546.2499999999195</v>
      </c>
      <c r="E2609" s="232">
        <v>1945.3500000000893</v>
      </c>
      <c r="F2609" s="232">
        <v>2214.3499999999544</v>
      </c>
      <c r="G2609" s="232">
        <v>3034.5999999998444</v>
      </c>
      <c r="H2609" s="75"/>
    </row>
    <row r="2610" spans="1:8" x14ac:dyDescent="0.2">
      <c r="A2610" s="76" t="s">
        <v>3007</v>
      </c>
      <c r="B2610" s="61">
        <v>2602</v>
      </c>
      <c r="C2610" s="232">
        <v>1120.3599999999797</v>
      </c>
      <c r="D2610" s="232">
        <v>1546.7999999999195</v>
      </c>
      <c r="E2610" s="232">
        <v>1946.0500000000893</v>
      </c>
      <c r="F2610" s="232">
        <v>2215.1499999999546</v>
      </c>
      <c r="G2610" s="232">
        <v>3035.6999999998443</v>
      </c>
      <c r="H2610" s="75"/>
    </row>
    <row r="2611" spans="1:8" x14ac:dyDescent="0.2">
      <c r="A2611" s="76" t="s">
        <v>3008</v>
      </c>
      <c r="B2611" s="61">
        <v>2603</v>
      </c>
      <c r="C2611" s="232">
        <v>1120.7599999999798</v>
      </c>
      <c r="D2611" s="232">
        <v>1547.3499999999194</v>
      </c>
      <c r="E2611" s="232">
        <v>1946.7500000000894</v>
      </c>
      <c r="F2611" s="232">
        <v>2215.9499999999548</v>
      </c>
      <c r="G2611" s="232">
        <v>3036.7999999998442</v>
      </c>
      <c r="H2611" s="75"/>
    </row>
    <row r="2612" spans="1:8" x14ac:dyDescent="0.2">
      <c r="A2612" s="76" t="s">
        <v>3009</v>
      </c>
      <c r="B2612" s="61">
        <v>2604</v>
      </c>
      <c r="C2612" s="232">
        <v>1121.1599999999798</v>
      </c>
      <c r="D2612" s="232">
        <v>1547.8999999999194</v>
      </c>
      <c r="E2612" s="232">
        <v>1947.4500000000894</v>
      </c>
      <c r="F2612" s="232">
        <v>2216.749999999955</v>
      </c>
      <c r="G2612" s="232">
        <v>3037.8999999998441</v>
      </c>
      <c r="H2612" s="75"/>
    </row>
    <row r="2613" spans="1:8" x14ac:dyDescent="0.2">
      <c r="A2613" s="76" t="s">
        <v>3010</v>
      </c>
      <c r="B2613" s="61">
        <v>2605</v>
      </c>
      <c r="C2613" s="232">
        <v>1121.5599999999799</v>
      </c>
      <c r="D2613" s="232">
        <v>1548.4499999999193</v>
      </c>
      <c r="E2613" s="232">
        <v>1948.1500000000894</v>
      </c>
      <c r="F2613" s="232">
        <v>2217.5499999999552</v>
      </c>
      <c r="G2613" s="232">
        <v>3038.999999999844</v>
      </c>
      <c r="H2613" s="75"/>
    </row>
    <row r="2614" spans="1:8" x14ac:dyDescent="0.2">
      <c r="A2614" s="76" t="s">
        <v>3011</v>
      </c>
      <c r="B2614" s="61">
        <v>2606</v>
      </c>
      <c r="C2614" s="232">
        <v>1121.95999999998</v>
      </c>
      <c r="D2614" s="232">
        <v>1548.9999999999193</v>
      </c>
      <c r="E2614" s="232">
        <v>1948.8500000000895</v>
      </c>
      <c r="F2614" s="232">
        <v>2218.3499999999553</v>
      </c>
      <c r="G2614" s="232">
        <v>3040.0999999998439</v>
      </c>
      <c r="H2614" s="75"/>
    </row>
    <row r="2615" spans="1:8" x14ac:dyDescent="0.2">
      <c r="A2615" s="76" t="s">
        <v>3012</v>
      </c>
      <c r="B2615" s="61">
        <v>2607</v>
      </c>
      <c r="C2615" s="232">
        <v>1122.3599999999801</v>
      </c>
      <c r="D2615" s="232">
        <v>1549.5499999999192</v>
      </c>
      <c r="E2615" s="232">
        <v>1949.5500000000895</v>
      </c>
      <c r="F2615" s="232">
        <v>2219.1499999999555</v>
      </c>
      <c r="G2615" s="232">
        <v>3041.1999999998438</v>
      </c>
      <c r="H2615" s="75"/>
    </row>
    <row r="2616" spans="1:8" x14ac:dyDescent="0.2">
      <c r="A2616" s="76" t="s">
        <v>3013</v>
      </c>
      <c r="B2616" s="61">
        <v>2608</v>
      </c>
      <c r="C2616" s="232">
        <v>1122.7599999999802</v>
      </c>
      <c r="D2616" s="232">
        <v>1550.0999999999192</v>
      </c>
      <c r="E2616" s="232">
        <v>1950.2500000000896</v>
      </c>
      <c r="F2616" s="232">
        <v>2219.9499999999557</v>
      </c>
      <c r="G2616" s="232">
        <v>3042.2999999998437</v>
      </c>
      <c r="H2616" s="75"/>
    </row>
    <row r="2617" spans="1:8" x14ac:dyDescent="0.2">
      <c r="A2617" s="76" t="s">
        <v>3014</v>
      </c>
      <c r="B2617" s="61">
        <v>2609</v>
      </c>
      <c r="C2617" s="232">
        <v>1123.1599999999803</v>
      </c>
      <c r="D2617" s="232">
        <v>1550.6499999999191</v>
      </c>
      <c r="E2617" s="232">
        <v>1950.9500000000896</v>
      </c>
      <c r="F2617" s="232">
        <v>2220.7499999999559</v>
      </c>
      <c r="G2617" s="232">
        <v>3043.3999999998437</v>
      </c>
      <c r="H2617" s="75"/>
    </row>
    <row r="2618" spans="1:8" x14ac:dyDescent="0.2">
      <c r="A2618" s="76" t="s">
        <v>3015</v>
      </c>
      <c r="B2618" s="61">
        <v>2610</v>
      </c>
      <c r="C2618" s="232">
        <v>1123.5599999999804</v>
      </c>
      <c r="D2618" s="232">
        <v>1551.1999999999191</v>
      </c>
      <c r="E2618" s="232">
        <v>1951.6500000000897</v>
      </c>
      <c r="F2618" s="232">
        <v>2221.5499999999561</v>
      </c>
      <c r="G2618" s="232">
        <v>3044.4999999998436</v>
      </c>
      <c r="H2618" s="75"/>
    </row>
    <row r="2619" spans="1:8" x14ac:dyDescent="0.2">
      <c r="A2619" s="76" t="s">
        <v>3016</v>
      </c>
      <c r="B2619" s="61">
        <v>2611</v>
      </c>
      <c r="C2619" s="232">
        <v>1123.9599999999805</v>
      </c>
      <c r="D2619" s="232">
        <v>1551.7499999999191</v>
      </c>
      <c r="E2619" s="232">
        <v>1952.3500000000897</v>
      </c>
      <c r="F2619" s="232">
        <v>2222.3499999999563</v>
      </c>
      <c r="G2619" s="232">
        <v>3045.5999999998435</v>
      </c>
      <c r="H2619" s="75"/>
    </row>
    <row r="2620" spans="1:8" x14ac:dyDescent="0.2">
      <c r="A2620" s="76" t="s">
        <v>3017</v>
      </c>
      <c r="B2620" s="61">
        <v>2612</v>
      </c>
      <c r="C2620" s="232">
        <v>1124.3599999999806</v>
      </c>
      <c r="D2620" s="232">
        <v>1552.299999999919</v>
      </c>
      <c r="E2620" s="232">
        <v>1953.0500000000898</v>
      </c>
      <c r="F2620" s="232">
        <v>2223.1499999999564</v>
      </c>
      <c r="G2620" s="232">
        <v>3046.6999999998434</v>
      </c>
      <c r="H2620" s="75"/>
    </row>
    <row r="2621" spans="1:8" x14ac:dyDescent="0.2">
      <c r="A2621" s="76" t="s">
        <v>3018</v>
      </c>
      <c r="B2621" s="61">
        <v>2613</v>
      </c>
      <c r="C2621" s="232">
        <v>1124.7599999999807</v>
      </c>
      <c r="D2621" s="232">
        <v>1552.849999999919</v>
      </c>
      <c r="E2621" s="232">
        <v>1953.7500000000898</v>
      </c>
      <c r="F2621" s="232">
        <v>2223.9499999999566</v>
      </c>
      <c r="G2621" s="232">
        <v>3047.7999999998433</v>
      </c>
      <c r="H2621" s="75"/>
    </row>
    <row r="2622" spans="1:8" x14ac:dyDescent="0.2">
      <c r="A2622" s="76" t="s">
        <v>3019</v>
      </c>
      <c r="B2622" s="61">
        <v>2614</v>
      </c>
      <c r="C2622" s="232">
        <v>1125.1599999999808</v>
      </c>
      <c r="D2622" s="232">
        <v>1553.3999999999189</v>
      </c>
      <c r="E2622" s="232">
        <v>1954.4500000000899</v>
      </c>
      <c r="F2622" s="232">
        <v>2224.7499999999568</v>
      </c>
      <c r="G2622" s="232">
        <v>3048.8999999998432</v>
      </c>
      <c r="H2622" s="75"/>
    </row>
    <row r="2623" spans="1:8" x14ac:dyDescent="0.2">
      <c r="A2623" s="76" t="s">
        <v>3020</v>
      </c>
      <c r="B2623" s="61">
        <v>2615</v>
      </c>
      <c r="C2623" s="232">
        <v>1125.5599999999808</v>
      </c>
      <c r="D2623" s="232">
        <v>1553.9499999999189</v>
      </c>
      <c r="E2623" s="232">
        <v>1955.1500000000899</v>
      </c>
      <c r="F2623" s="232">
        <v>2225.549999999957</v>
      </c>
      <c r="G2623" s="232">
        <v>3049.9999999998431</v>
      </c>
      <c r="H2623" s="75"/>
    </row>
    <row r="2624" spans="1:8" x14ac:dyDescent="0.2">
      <c r="A2624" s="76" t="s">
        <v>3021</v>
      </c>
      <c r="B2624" s="61">
        <v>2616</v>
      </c>
      <c r="C2624" s="232">
        <v>1125.9599999999809</v>
      </c>
      <c r="D2624" s="232">
        <v>1554.4999999999188</v>
      </c>
      <c r="E2624" s="232">
        <v>1955.8500000000899</v>
      </c>
      <c r="F2624" s="232">
        <v>2226.3499999999572</v>
      </c>
      <c r="G2624" s="232">
        <v>3051.099999999843</v>
      </c>
      <c r="H2624" s="75"/>
    </row>
    <row r="2625" spans="1:8" x14ac:dyDescent="0.2">
      <c r="A2625" s="76" t="s">
        <v>3022</v>
      </c>
      <c r="B2625" s="61">
        <v>2617</v>
      </c>
      <c r="C2625" s="232">
        <v>1126.359999999981</v>
      </c>
      <c r="D2625" s="232">
        <v>1555.0499999999188</v>
      </c>
      <c r="E2625" s="232">
        <v>1956.55000000009</v>
      </c>
      <c r="F2625" s="232">
        <v>2227.1499999999573</v>
      </c>
      <c r="G2625" s="232">
        <v>3052.1999999998429</v>
      </c>
      <c r="H2625" s="75"/>
    </row>
    <row r="2626" spans="1:8" x14ac:dyDescent="0.2">
      <c r="A2626" s="76" t="s">
        <v>3023</v>
      </c>
      <c r="B2626" s="61">
        <v>2618</v>
      </c>
      <c r="C2626" s="232">
        <v>1126.7599999999811</v>
      </c>
      <c r="D2626" s="232">
        <v>1555.5999999999187</v>
      </c>
      <c r="E2626" s="232">
        <v>1957.25000000009</v>
      </c>
      <c r="F2626" s="232">
        <v>2227.9499999999575</v>
      </c>
      <c r="G2626" s="232">
        <v>3053.2999999998428</v>
      </c>
      <c r="H2626" s="75"/>
    </row>
    <row r="2627" spans="1:8" x14ac:dyDescent="0.2">
      <c r="A2627" s="76" t="s">
        <v>3024</v>
      </c>
      <c r="B2627" s="61">
        <v>2619</v>
      </c>
      <c r="C2627" s="232">
        <v>1127.1599999999812</v>
      </c>
      <c r="D2627" s="232">
        <v>1556.1499999999187</v>
      </c>
      <c r="E2627" s="232">
        <v>1957.9500000000901</v>
      </c>
      <c r="F2627" s="232">
        <v>2228.7499999999577</v>
      </c>
      <c r="G2627" s="232">
        <v>3054.3999999998427</v>
      </c>
      <c r="H2627" s="75"/>
    </row>
    <row r="2628" spans="1:8" x14ac:dyDescent="0.2">
      <c r="A2628" s="76" t="s">
        <v>3025</v>
      </c>
      <c r="B2628" s="61">
        <v>2620</v>
      </c>
      <c r="C2628" s="232">
        <v>1127.5599999999813</v>
      </c>
      <c r="D2628" s="232">
        <v>1556.6999999999186</v>
      </c>
      <c r="E2628" s="232">
        <v>1958.6500000000901</v>
      </c>
      <c r="F2628" s="232">
        <v>2229.5499999999579</v>
      </c>
      <c r="G2628" s="232">
        <v>3055.4999999998427</v>
      </c>
      <c r="H2628" s="75"/>
    </row>
    <row r="2629" spans="1:8" x14ac:dyDescent="0.2">
      <c r="A2629" s="76" t="s">
        <v>3026</v>
      </c>
      <c r="B2629" s="61">
        <v>2621</v>
      </c>
      <c r="C2629" s="232">
        <v>1127.9599999999814</v>
      </c>
      <c r="D2629" s="232">
        <v>1557.2499999999186</v>
      </c>
      <c r="E2629" s="232">
        <v>1959.3500000000902</v>
      </c>
      <c r="F2629" s="232">
        <v>2230.3499999999581</v>
      </c>
      <c r="G2629" s="232">
        <v>3056.5999999998426</v>
      </c>
      <c r="H2629" s="75"/>
    </row>
    <row r="2630" spans="1:8" x14ac:dyDescent="0.2">
      <c r="A2630" s="76" t="s">
        <v>3027</v>
      </c>
      <c r="B2630" s="61">
        <v>2622</v>
      </c>
      <c r="C2630" s="232">
        <v>1128.3599999999815</v>
      </c>
      <c r="D2630" s="232">
        <v>1557.7999999999186</v>
      </c>
      <c r="E2630" s="232">
        <v>1960.0500000000902</v>
      </c>
      <c r="F2630" s="232">
        <v>2231.1499999999583</v>
      </c>
      <c r="G2630" s="232">
        <v>3057.6999999998425</v>
      </c>
      <c r="H2630" s="75"/>
    </row>
    <row r="2631" spans="1:8" x14ac:dyDescent="0.2">
      <c r="A2631" s="76" t="s">
        <v>3028</v>
      </c>
      <c r="B2631" s="61">
        <v>2623</v>
      </c>
      <c r="C2631" s="232">
        <v>1128.7599999999816</v>
      </c>
      <c r="D2631" s="232">
        <v>1558.3499999999185</v>
      </c>
      <c r="E2631" s="232">
        <v>1960.7500000000903</v>
      </c>
      <c r="F2631" s="232">
        <v>2231.9499999999584</v>
      </c>
      <c r="G2631" s="232">
        <v>3058.7999999998424</v>
      </c>
      <c r="H2631" s="75"/>
    </row>
    <row r="2632" spans="1:8" x14ac:dyDescent="0.2">
      <c r="A2632" s="76" t="s">
        <v>3029</v>
      </c>
      <c r="B2632" s="61">
        <v>2624</v>
      </c>
      <c r="C2632" s="232">
        <v>1129.1599999999817</v>
      </c>
      <c r="D2632" s="232">
        <v>1558.8999999999185</v>
      </c>
      <c r="E2632" s="232">
        <v>1961.4500000000903</v>
      </c>
      <c r="F2632" s="232">
        <v>2232.7499999999586</v>
      </c>
      <c r="G2632" s="232">
        <v>3059.8999999998423</v>
      </c>
      <c r="H2632" s="75"/>
    </row>
    <row r="2633" spans="1:8" x14ac:dyDescent="0.2">
      <c r="A2633" s="76" t="s">
        <v>3030</v>
      </c>
      <c r="B2633" s="61">
        <v>2625</v>
      </c>
      <c r="C2633" s="232">
        <v>1129.5599999999818</v>
      </c>
      <c r="D2633" s="232">
        <v>1559.4499999999184</v>
      </c>
      <c r="E2633" s="232">
        <v>1962.1500000000904</v>
      </c>
      <c r="F2633" s="232">
        <v>2233.5499999999588</v>
      </c>
      <c r="G2633" s="232">
        <v>3060.9999999998422</v>
      </c>
      <c r="H2633" s="75"/>
    </row>
    <row r="2634" spans="1:8" x14ac:dyDescent="0.2">
      <c r="A2634" s="76" t="s">
        <v>3031</v>
      </c>
      <c r="B2634" s="61">
        <v>2626</v>
      </c>
      <c r="C2634" s="232">
        <v>1129.9599999999818</v>
      </c>
      <c r="D2634" s="232">
        <v>1559.9999999999184</v>
      </c>
      <c r="E2634" s="232">
        <v>1962.8500000000904</v>
      </c>
      <c r="F2634" s="232">
        <v>2234.349999999959</v>
      </c>
      <c r="G2634" s="232">
        <v>3062.0999999998421</v>
      </c>
      <c r="H2634" s="75"/>
    </row>
    <row r="2635" spans="1:8" x14ac:dyDescent="0.2">
      <c r="A2635" s="76" t="s">
        <v>3032</v>
      </c>
      <c r="B2635" s="61">
        <v>2627</v>
      </c>
      <c r="C2635" s="232">
        <v>1130.3599999999819</v>
      </c>
      <c r="D2635" s="232">
        <v>1560.5499999999183</v>
      </c>
      <c r="E2635" s="232">
        <v>1963.5500000000904</v>
      </c>
      <c r="F2635" s="232">
        <v>2235.1499999999592</v>
      </c>
      <c r="G2635" s="232">
        <v>3063.199999999842</v>
      </c>
      <c r="H2635" s="75"/>
    </row>
    <row r="2636" spans="1:8" x14ac:dyDescent="0.2">
      <c r="A2636" s="76" t="s">
        <v>3033</v>
      </c>
      <c r="B2636" s="61">
        <v>2628</v>
      </c>
      <c r="C2636" s="232">
        <v>1130.759999999982</v>
      </c>
      <c r="D2636" s="232">
        <v>1561.0999999999183</v>
      </c>
      <c r="E2636" s="232">
        <v>1964.2500000000905</v>
      </c>
      <c r="F2636" s="232">
        <v>2235.9499999999593</v>
      </c>
      <c r="G2636" s="232">
        <v>3064.2999999998419</v>
      </c>
      <c r="H2636" s="75"/>
    </row>
    <row r="2637" spans="1:8" x14ac:dyDescent="0.2">
      <c r="A2637" s="76" t="s">
        <v>3034</v>
      </c>
      <c r="B2637" s="61">
        <v>2629</v>
      </c>
      <c r="C2637" s="232">
        <v>1131.1599999999821</v>
      </c>
      <c r="D2637" s="232">
        <v>1561.6499999999182</v>
      </c>
      <c r="E2637" s="232">
        <v>1964.9500000000905</v>
      </c>
      <c r="F2637" s="232">
        <v>2236.7499999999595</v>
      </c>
      <c r="G2637" s="232">
        <v>3065.3999999998418</v>
      </c>
      <c r="H2637" s="75"/>
    </row>
    <row r="2638" spans="1:8" x14ac:dyDescent="0.2">
      <c r="A2638" s="76" t="s">
        <v>3035</v>
      </c>
      <c r="B2638" s="61">
        <v>2630</v>
      </c>
      <c r="C2638" s="232">
        <v>1131.5599999999822</v>
      </c>
      <c r="D2638" s="232">
        <v>1562.1999999999182</v>
      </c>
      <c r="E2638" s="232">
        <v>1965.6500000000906</v>
      </c>
      <c r="F2638" s="232">
        <v>2237.5499999999597</v>
      </c>
      <c r="G2638" s="232">
        <v>3066.4999999998417</v>
      </c>
      <c r="H2638" s="75"/>
    </row>
    <row r="2639" spans="1:8" x14ac:dyDescent="0.2">
      <c r="A2639" s="76" t="s">
        <v>3036</v>
      </c>
      <c r="B2639" s="61">
        <v>2631</v>
      </c>
      <c r="C2639" s="232">
        <v>1131.9599999999823</v>
      </c>
      <c r="D2639" s="232">
        <v>1562.7499999999181</v>
      </c>
      <c r="E2639" s="232">
        <v>1966.3500000000906</v>
      </c>
      <c r="F2639" s="232">
        <v>2238.3499999999599</v>
      </c>
      <c r="G2639" s="232">
        <v>3067.5999999998417</v>
      </c>
      <c r="H2639" s="75"/>
    </row>
    <row r="2640" spans="1:8" x14ac:dyDescent="0.2">
      <c r="A2640" s="76" t="s">
        <v>3037</v>
      </c>
      <c r="B2640" s="61">
        <v>2632</v>
      </c>
      <c r="C2640" s="232">
        <v>1132.3599999999824</v>
      </c>
      <c r="D2640" s="232">
        <v>1563.2999999999181</v>
      </c>
      <c r="E2640" s="232">
        <v>1967.0500000000907</v>
      </c>
      <c r="F2640" s="232">
        <v>2239.1499999999601</v>
      </c>
      <c r="G2640" s="232">
        <v>3068.6999999998416</v>
      </c>
      <c r="H2640" s="75"/>
    </row>
    <row r="2641" spans="1:8" x14ac:dyDescent="0.2">
      <c r="A2641" s="76" t="s">
        <v>3038</v>
      </c>
      <c r="B2641" s="61">
        <v>2633</v>
      </c>
      <c r="C2641" s="232">
        <v>1132.7599999999825</v>
      </c>
      <c r="D2641" s="232">
        <v>1563.8499999999181</v>
      </c>
      <c r="E2641" s="232">
        <v>1967.7500000000907</v>
      </c>
      <c r="F2641" s="232">
        <v>2239.9499999999603</v>
      </c>
      <c r="G2641" s="232">
        <v>3069.7999999998415</v>
      </c>
      <c r="H2641" s="75"/>
    </row>
    <row r="2642" spans="1:8" x14ac:dyDescent="0.2">
      <c r="A2642" s="76" t="s">
        <v>3039</v>
      </c>
      <c r="B2642" s="61">
        <v>2634</v>
      </c>
      <c r="C2642" s="232">
        <v>1133.1599999999826</v>
      </c>
      <c r="D2642" s="232">
        <v>1564.399999999918</v>
      </c>
      <c r="E2642" s="232">
        <v>1968.4500000000908</v>
      </c>
      <c r="F2642" s="232">
        <v>2240.7499999999604</v>
      </c>
      <c r="G2642" s="232">
        <v>3070.8999999998414</v>
      </c>
      <c r="H2642" s="75"/>
    </row>
    <row r="2643" spans="1:8" x14ac:dyDescent="0.2">
      <c r="A2643" s="76" t="s">
        <v>3040</v>
      </c>
      <c r="B2643" s="61">
        <v>2635</v>
      </c>
      <c r="C2643" s="232">
        <v>1133.5599999999827</v>
      </c>
      <c r="D2643" s="232">
        <v>1564.949999999918</v>
      </c>
      <c r="E2643" s="232">
        <v>1969.1500000000908</v>
      </c>
      <c r="F2643" s="232">
        <v>2241.5499999999606</v>
      </c>
      <c r="G2643" s="232">
        <v>3071.9999999998413</v>
      </c>
      <c r="H2643" s="75"/>
    </row>
    <row r="2644" spans="1:8" x14ac:dyDescent="0.2">
      <c r="A2644" s="76" t="s">
        <v>3041</v>
      </c>
      <c r="B2644" s="61">
        <v>2636</v>
      </c>
      <c r="C2644" s="232">
        <v>1133.9599999999828</v>
      </c>
      <c r="D2644" s="232">
        <v>1565.4999999999179</v>
      </c>
      <c r="E2644" s="232">
        <v>1969.8500000000909</v>
      </c>
      <c r="F2644" s="232">
        <v>2242.3499999999608</v>
      </c>
      <c r="G2644" s="232">
        <v>3073.0999999998412</v>
      </c>
      <c r="H2644" s="75"/>
    </row>
    <row r="2645" spans="1:8" x14ac:dyDescent="0.2">
      <c r="A2645" s="76" t="s">
        <v>3042</v>
      </c>
      <c r="B2645" s="61">
        <v>2637</v>
      </c>
      <c r="C2645" s="232">
        <v>1134.3599999999828</v>
      </c>
      <c r="D2645" s="232">
        <v>1566.0499999999179</v>
      </c>
      <c r="E2645" s="232">
        <v>1970.5500000000909</v>
      </c>
      <c r="F2645" s="232">
        <v>2243.149999999961</v>
      </c>
      <c r="G2645" s="232">
        <v>3074.1999999998411</v>
      </c>
      <c r="H2645" s="75"/>
    </row>
    <row r="2646" spans="1:8" x14ac:dyDescent="0.2">
      <c r="A2646" s="76" t="s">
        <v>3043</v>
      </c>
      <c r="B2646" s="61">
        <v>2638</v>
      </c>
      <c r="C2646" s="232">
        <v>1134.7599999999829</v>
      </c>
      <c r="D2646" s="232">
        <v>1566.5999999999178</v>
      </c>
      <c r="E2646" s="232">
        <v>1971.2500000000909</v>
      </c>
      <c r="F2646" s="232">
        <v>2243.9499999999612</v>
      </c>
      <c r="G2646" s="232">
        <v>3075.299999999841</v>
      </c>
      <c r="H2646" s="75"/>
    </row>
    <row r="2647" spans="1:8" x14ac:dyDescent="0.2">
      <c r="A2647" s="76" t="s">
        <v>3044</v>
      </c>
      <c r="B2647" s="61">
        <v>2639</v>
      </c>
      <c r="C2647" s="232">
        <v>1135.159999999983</v>
      </c>
      <c r="D2647" s="232">
        <v>1567.1499999999178</v>
      </c>
      <c r="E2647" s="232">
        <v>1971.950000000091</v>
      </c>
      <c r="F2647" s="232">
        <v>2244.7499999999613</v>
      </c>
      <c r="G2647" s="232">
        <v>3076.3999999998409</v>
      </c>
      <c r="H2647" s="75"/>
    </row>
    <row r="2648" spans="1:8" x14ac:dyDescent="0.2">
      <c r="A2648" s="76" t="s">
        <v>3045</v>
      </c>
      <c r="B2648" s="61">
        <v>2640</v>
      </c>
      <c r="C2648" s="232">
        <v>1135.5599999999831</v>
      </c>
      <c r="D2648" s="232">
        <v>1567.6999999999177</v>
      </c>
      <c r="E2648" s="232">
        <v>1972.650000000091</v>
      </c>
      <c r="F2648" s="232">
        <v>2245.5499999999615</v>
      </c>
      <c r="G2648" s="232">
        <v>3077.4999999998408</v>
      </c>
      <c r="H2648" s="75"/>
    </row>
    <row r="2649" spans="1:8" x14ac:dyDescent="0.2">
      <c r="A2649" s="76" t="s">
        <v>3046</v>
      </c>
      <c r="B2649" s="61">
        <v>2641</v>
      </c>
      <c r="C2649" s="232">
        <v>1135.9599999999832</v>
      </c>
      <c r="D2649" s="232">
        <v>1568.2499999999177</v>
      </c>
      <c r="E2649" s="232">
        <v>1973.3500000000911</v>
      </c>
      <c r="F2649" s="232">
        <v>2246.3499999999617</v>
      </c>
      <c r="G2649" s="232">
        <v>3078.5999999998407</v>
      </c>
      <c r="H2649" s="75"/>
    </row>
    <row r="2650" spans="1:8" x14ac:dyDescent="0.2">
      <c r="A2650" s="76" t="s">
        <v>3047</v>
      </c>
      <c r="B2650" s="61">
        <v>2642</v>
      </c>
      <c r="C2650" s="232">
        <v>1136.3599999999833</v>
      </c>
      <c r="D2650" s="232">
        <v>1568.7999999999176</v>
      </c>
      <c r="E2650" s="232">
        <v>1974.0500000000911</v>
      </c>
      <c r="F2650" s="232">
        <v>2247.1499999999619</v>
      </c>
      <c r="G2650" s="232">
        <v>3079.6999999998407</v>
      </c>
      <c r="H2650" s="75"/>
    </row>
    <row r="2651" spans="1:8" x14ac:dyDescent="0.2">
      <c r="A2651" s="76" t="s">
        <v>3048</v>
      </c>
      <c r="B2651" s="61">
        <v>2643</v>
      </c>
      <c r="C2651" s="232">
        <v>1136.7599999999834</v>
      </c>
      <c r="D2651" s="232">
        <v>1569.3499999999176</v>
      </c>
      <c r="E2651" s="232">
        <v>1974.7500000000912</v>
      </c>
      <c r="F2651" s="232">
        <v>2247.9499999999621</v>
      </c>
      <c r="G2651" s="232">
        <v>3080.7999999998406</v>
      </c>
      <c r="H2651" s="75"/>
    </row>
    <row r="2652" spans="1:8" x14ac:dyDescent="0.2">
      <c r="A2652" s="76" t="s">
        <v>3049</v>
      </c>
      <c r="B2652" s="61">
        <v>2644</v>
      </c>
      <c r="C2652" s="232">
        <v>1137.1599999999835</v>
      </c>
      <c r="D2652" s="232">
        <v>1569.8999999999176</v>
      </c>
      <c r="E2652" s="232">
        <v>1975.4500000000912</v>
      </c>
      <c r="F2652" s="232">
        <v>2248.7499999999623</v>
      </c>
      <c r="G2652" s="232">
        <v>3081.8999999998405</v>
      </c>
      <c r="H2652" s="75"/>
    </row>
    <row r="2653" spans="1:8" x14ac:dyDescent="0.2">
      <c r="A2653" s="76" t="s">
        <v>3050</v>
      </c>
      <c r="B2653" s="61">
        <v>2645</v>
      </c>
      <c r="C2653" s="232">
        <v>1137.5599999999836</v>
      </c>
      <c r="D2653" s="232">
        <v>1570.4499999999175</v>
      </c>
      <c r="E2653" s="232">
        <v>1976.1500000000913</v>
      </c>
      <c r="F2653" s="232">
        <v>2249.5499999999624</v>
      </c>
      <c r="G2653" s="232">
        <v>3082.9999999998404</v>
      </c>
      <c r="H2653" s="75"/>
    </row>
    <row r="2654" spans="1:8" x14ac:dyDescent="0.2">
      <c r="A2654" s="76" t="s">
        <v>3051</v>
      </c>
      <c r="B2654" s="61">
        <v>2646</v>
      </c>
      <c r="C2654" s="232">
        <v>1137.9599999999837</v>
      </c>
      <c r="D2654" s="232">
        <v>1570.9999999999175</v>
      </c>
      <c r="E2654" s="232">
        <v>1976.8500000000913</v>
      </c>
      <c r="F2654" s="232">
        <v>2250.3499999999626</v>
      </c>
      <c r="G2654" s="232">
        <v>3084.0999999998403</v>
      </c>
      <c r="H2654" s="75"/>
    </row>
    <row r="2655" spans="1:8" x14ac:dyDescent="0.2">
      <c r="A2655" s="76" t="s">
        <v>3052</v>
      </c>
      <c r="B2655" s="61">
        <v>2647</v>
      </c>
      <c r="C2655" s="232">
        <v>1138.3599999999838</v>
      </c>
      <c r="D2655" s="232">
        <v>1571.5499999999174</v>
      </c>
      <c r="E2655" s="232">
        <v>1977.5500000000914</v>
      </c>
      <c r="F2655" s="232">
        <v>2251.1499999999628</v>
      </c>
      <c r="G2655" s="232">
        <v>3085.1999999998402</v>
      </c>
      <c r="H2655" s="75"/>
    </row>
    <row r="2656" spans="1:8" x14ac:dyDescent="0.2">
      <c r="A2656" s="76" t="s">
        <v>3053</v>
      </c>
      <c r="B2656" s="61">
        <v>2648</v>
      </c>
      <c r="C2656" s="232">
        <v>1138.7599999999838</v>
      </c>
      <c r="D2656" s="232">
        <v>1572.0999999999174</v>
      </c>
      <c r="E2656" s="232">
        <v>1978.2500000000914</v>
      </c>
      <c r="F2656" s="232">
        <v>2251.949999999963</v>
      </c>
      <c r="G2656" s="232">
        <v>3086.2999999998401</v>
      </c>
      <c r="H2656" s="75"/>
    </row>
    <row r="2657" spans="1:8" x14ac:dyDescent="0.2">
      <c r="A2657" s="76" t="s">
        <v>3054</v>
      </c>
      <c r="B2657" s="61">
        <v>2649</v>
      </c>
      <c r="C2657" s="232">
        <v>1139.1599999999839</v>
      </c>
      <c r="D2657" s="232">
        <v>1572.6499999999173</v>
      </c>
      <c r="E2657" s="232">
        <v>1978.9500000000914</v>
      </c>
      <c r="F2657" s="232">
        <v>2252.7499999999632</v>
      </c>
      <c r="G2657" s="232">
        <v>3087.39999999984</v>
      </c>
      <c r="H2657" s="75"/>
    </row>
    <row r="2658" spans="1:8" x14ac:dyDescent="0.2">
      <c r="A2658" s="76" t="s">
        <v>3055</v>
      </c>
      <c r="B2658" s="61">
        <v>2650</v>
      </c>
      <c r="C2658" s="232">
        <v>1139.559999999984</v>
      </c>
      <c r="D2658" s="232">
        <v>1573.1999999999173</v>
      </c>
      <c r="E2658" s="232">
        <v>1979.6500000000915</v>
      </c>
      <c r="F2658" s="232">
        <v>2253.5499999999633</v>
      </c>
      <c r="G2658" s="232">
        <v>3088.4999999998399</v>
      </c>
      <c r="H2658" s="75"/>
    </row>
    <row r="2659" spans="1:8" x14ac:dyDescent="0.2">
      <c r="A2659" s="76" t="s">
        <v>3056</v>
      </c>
      <c r="B2659" s="61">
        <v>2651</v>
      </c>
      <c r="C2659" s="232">
        <v>1139.9599999999841</v>
      </c>
      <c r="D2659" s="232">
        <v>1573.7499999999172</v>
      </c>
      <c r="E2659" s="232">
        <v>1980.3500000000915</v>
      </c>
      <c r="F2659" s="232">
        <v>2254.3499999999635</v>
      </c>
      <c r="G2659" s="232">
        <v>3089.5999999998398</v>
      </c>
      <c r="H2659" s="75"/>
    </row>
    <row r="2660" spans="1:8" x14ac:dyDescent="0.2">
      <c r="A2660" s="76" t="s">
        <v>3057</v>
      </c>
      <c r="B2660" s="61">
        <v>2652</v>
      </c>
      <c r="C2660" s="232">
        <v>1140.3599999999842</v>
      </c>
      <c r="D2660" s="232">
        <v>1574.2999999999172</v>
      </c>
      <c r="E2660" s="232">
        <v>1981.0500000000916</v>
      </c>
      <c r="F2660" s="232">
        <v>2255.1499999999637</v>
      </c>
      <c r="G2660" s="232">
        <v>3090.6999999998397</v>
      </c>
      <c r="H2660" s="75"/>
    </row>
    <row r="2661" spans="1:8" x14ac:dyDescent="0.2">
      <c r="A2661" s="76" t="s">
        <v>3058</v>
      </c>
      <c r="B2661" s="61">
        <v>2653</v>
      </c>
      <c r="C2661" s="232">
        <v>1140.7599999999843</v>
      </c>
      <c r="D2661" s="232">
        <v>1574.8499999999171</v>
      </c>
      <c r="E2661" s="232">
        <v>1981.7500000000916</v>
      </c>
      <c r="F2661" s="232">
        <v>2255.9499999999639</v>
      </c>
      <c r="G2661" s="232">
        <v>3091.7999999998397</v>
      </c>
      <c r="H2661" s="75"/>
    </row>
    <row r="2662" spans="1:8" x14ac:dyDescent="0.2">
      <c r="A2662" s="76" t="s">
        <v>3059</v>
      </c>
      <c r="B2662" s="61">
        <v>2654</v>
      </c>
      <c r="C2662" s="232">
        <v>1141.1599999999844</v>
      </c>
      <c r="D2662" s="232">
        <v>1575.3999999999171</v>
      </c>
      <c r="E2662" s="232">
        <v>1982.4500000000917</v>
      </c>
      <c r="F2662" s="232">
        <v>2256.7499999999641</v>
      </c>
      <c r="G2662" s="232">
        <v>3092.8999999998396</v>
      </c>
      <c r="H2662" s="75"/>
    </row>
    <row r="2663" spans="1:8" x14ac:dyDescent="0.2">
      <c r="A2663" s="76" t="s">
        <v>3060</v>
      </c>
      <c r="B2663" s="61">
        <v>2655</v>
      </c>
      <c r="C2663" s="232">
        <v>1141.5599999999845</v>
      </c>
      <c r="D2663" s="232">
        <v>1575.9499999999171</v>
      </c>
      <c r="E2663" s="232">
        <v>1983.1500000000917</v>
      </c>
      <c r="F2663" s="232">
        <v>2257.5499999999643</v>
      </c>
      <c r="G2663" s="232">
        <v>3093.9999999998395</v>
      </c>
      <c r="H2663" s="75"/>
    </row>
    <row r="2664" spans="1:8" x14ac:dyDescent="0.2">
      <c r="A2664" s="76" t="s">
        <v>3061</v>
      </c>
      <c r="B2664" s="61">
        <v>2656</v>
      </c>
      <c r="C2664" s="232">
        <v>1141.9599999999846</v>
      </c>
      <c r="D2664" s="232">
        <v>1576.499999999917</v>
      </c>
      <c r="E2664" s="232">
        <v>1983.8500000000918</v>
      </c>
      <c r="F2664" s="232">
        <v>2258.3499999999644</v>
      </c>
      <c r="G2664" s="232">
        <v>3095.0999999998394</v>
      </c>
      <c r="H2664" s="75"/>
    </row>
    <row r="2665" spans="1:8" x14ac:dyDescent="0.2">
      <c r="A2665" s="76" t="s">
        <v>3062</v>
      </c>
      <c r="B2665" s="61">
        <v>2657</v>
      </c>
      <c r="C2665" s="232">
        <v>1142.3599999999847</v>
      </c>
      <c r="D2665" s="232">
        <v>1577.049999999917</v>
      </c>
      <c r="E2665" s="232">
        <v>1984.5500000000918</v>
      </c>
      <c r="F2665" s="232">
        <v>2259.1499999999646</v>
      </c>
      <c r="G2665" s="232">
        <v>3096.1999999998393</v>
      </c>
      <c r="H2665" s="75"/>
    </row>
    <row r="2666" spans="1:8" x14ac:dyDescent="0.2">
      <c r="A2666" s="76" t="s">
        <v>3063</v>
      </c>
      <c r="B2666" s="61">
        <v>2658</v>
      </c>
      <c r="C2666" s="232">
        <v>1142.7599999999848</v>
      </c>
      <c r="D2666" s="232">
        <v>1577.5999999999169</v>
      </c>
      <c r="E2666" s="232">
        <v>1985.2500000000919</v>
      </c>
      <c r="F2666" s="232">
        <v>2259.9499999999648</v>
      </c>
      <c r="G2666" s="232">
        <v>3097.2999999998392</v>
      </c>
      <c r="H2666" s="75"/>
    </row>
    <row r="2667" spans="1:8" x14ac:dyDescent="0.2">
      <c r="A2667" s="76" t="s">
        <v>3064</v>
      </c>
      <c r="B2667" s="61">
        <v>2659</v>
      </c>
      <c r="C2667" s="232">
        <v>1143.1599999999848</v>
      </c>
      <c r="D2667" s="232">
        <v>1578.1499999999169</v>
      </c>
      <c r="E2667" s="232">
        <v>1985.9500000000919</v>
      </c>
      <c r="F2667" s="232">
        <v>2260.749999999965</v>
      </c>
      <c r="G2667" s="232">
        <v>3098.3999999998391</v>
      </c>
      <c r="H2667" s="75"/>
    </row>
    <row r="2668" spans="1:8" x14ac:dyDescent="0.2">
      <c r="A2668" s="76" t="s">
        <v>3065</v>
      </c>
      <c r="B2668" s="61">
        <v>2660</v>
      </c>
      <c r="C2668" s="232">
        <v>1143.5599999999849</v>
      </c>
      <c r="D2668" s="232">
        <v>1578.6999999999168</v>
      </c>
      <c r="E2668" s="232">
        <v>1986.6500000000919</v>
      </c>
      <c r="F2668" s="232">
        <v>2261.5499999999652</v>
      </c>
      <c r="G2668" s="232">
        <v>3099.499999999839</v>
      </c>
      <c r="H2668" s="75"/>
    </row>
    <row r="2669" spans="1:8" x14ac:dyDescent="0.2">
      <c r="A2669" s="76" t="s">
        <v>3066</v>
      </c>
      <c r="B2669" s="61">
        <v>2661</v>
      </c>
      <c r="C2669" s="232">
        <v>1143.959999999985</v>
      </c>
      <c r="D2669" s="232">
        <v>1579.2499999999168</v>
      </c>
      <c r="E2669" s="232">
        <v>1987.350000000092</v>
      </c>
      <c r="F2669" s="232">
        <v>2262.3499999999653</v>
      </c>
      <c r="G2669" s="232">
        <v>3100.5999999998389</v>
      </c>
      <c r="H2669" s="75"/>
    </row>
    <row r="2670" spans="1:8" x14ac:dyDescent="0.2">
      <c r="A2670" s="76" t="s">
        <v>3067</v>
      </c>
      <c r="B2670" s="61">
        <v>2662</v>
      </c>
      <c r="C2670" s="232">
        <v>1144.3599999999851</v>
      </c>
      <c r="D2670" s="232">
        <v>1579.7999999999167</v>
      </c>
      <c r="E2670" s="232">
        <v>1988.050000000092</v>
      </c>
      <c r="F2670" s="232">
        <v>2263.1499999999655</v>
      </c>
      <c r="G2670" s="232">
        <v>3101.6999999998388</v>
      </c>
      <c r="H2670" s="75"/>
    </row>
    <row r="2671" spans="1:8" x14ac:dyDescent="0.2">
      <c r="A2671" s="76" t="s">
        <v>3068</v>
      </c>
      <c r="B2671" s="61">
        <v>2663</v>
      </c>
      <c r="C2671" s="232">
        <v>1144.7599999999852</v>
      </c>
      <c r="D2671" s="232">
        <v>1580.3499999999167</v>
      </c>
      <c r="E2671" s="232">
        <v>1988.7500000000921</v>
      </c>
      <c r="F2671" s="232">
        <v>2263.9499999999657</v>
      </c>
      <c r="G2671" s="232">
        <v>3102.7999999998387</v>
      </c>
      <c r="H2671" s="75"/>
    </row>
    <row r="2672" spans="1:8" x14ac:dyDescent="0.2">
      <c r="A2672" s="76" t="s">
        <v>3069</v>
      </c>
      <c r="B2672" s="61">
        <v>2664</v>
      </c>
      <c r="C2672" s="232">
        <v>1145.1599999999853</v>
      </c>
      <c r="D2672" s="232">
        <v>1580.8999999999166</v>
      </c>
      <c r="E2672" s="232">
        <v>1989.4500000000921</v>
      </c>
      <c r="F2672" s="232">
        <v>2264.7499999999659</v>
      </c>
      <c r="G2672" s="232">
        <v>3103.8999999998387</v>
      </c>
      <c r="H2672" s="75"/>
    </row>
    <row r="2673" spans="1:8" x14ac:dyDescent="0.2">
      <c r="A2673" s="76" t="s">
        <v>3070</v>
      </c>
      <c r="B2673" s="61">
        <v>2665</v>
      </c>
      <c r="C2673" s="232">
        <v>1145.5599999999854</v>
      </c>
      <c r="D2673" s="232">
        <v>1581.4499999999166</v>
      </c>
      <c r="E2673" s="232">
        <v>1990.1500000000922</v>
      </c>
      <c r="F2673" s="232">
        <v>2265.5499999999661</v>
      </c>
      <c r="G2673" s="232">
        <v>3104.9999999998386</v>
      </c>
      <c r="H2673" s="75"/>
    </row>
    <row r="2674" spans="1:8" x14ac:dyDescent="0.2">
      <c r="A2674" s="76" t="s">
        <v>3071</v>
      </c>
      <c r="B2674" s="61">
        <v>2666</v>
      </c>
      <c r="C2674" s="232">
        <v>1145.9599999999855</v>
      </c>
      <c r="D2674" s="232">
        <v>1581.9999999999166</v>
      </c>
      <c r="E2674" s="232">
        <v>1990.8500000000922</v>
      </c>
      <c r="F2674" s="232">
        <v>2266.3499999999663</v>
      </c>
      <c r="G2674" s="232">
        <v>3106.0999999998385</v>
      </c>
      <c r="H2674" s="75"/>
    </row>
    <row r="2675" spans="1:8" x14ac:dyDescent="0.2">
      <c r="A2675" s="76" t="s">
        <v>3072</v>
      </c>
      <c r="B2675" s="61">
        <v>2667</v>
      </c>
      <c r="C2675" s="232">
        <v>1146.3599999999856</v>
      </c>
      <c r="D2675" s="232">
        <v>1582.5499999999165</v>
      </c>
      <c r="E2675" s="232">
        <v>1991.5500000000923</v>
      </c>
      <c r="F2675" s="232">
        <v>2267.1499999999664</v>
      </c>
      <c r="G2675" s="232">
        <v>3107.1999999998384</v>
      </c>
      <c r="H2675" s="75"/>
    </row>
    <row r="2676" spans="1:8" x14ac:dyDescent="0.2">
      <c r="A2676" s="76" t="s">
        <v>3073</v>
      </c>
      <c r="B2676" s="61">
        <v>2668</v>
      </c>
      <c r="C2676" s="232">
        <v>1146.7599999999857</v>
      </c>
      <c r="D2676" s="232">
        <v>1583.0999999999165</v>
      </c>
      <c r="E2676" s="232">
        <v>1992.2500000000923</v>
      </c>
      <c r="F2676" s="232">
        <v>2267.9499999999666</v>
      </c>
      <c r="G2676" s="232">
        <v>3108.2999999998383</v>
      </c>
      <c r="H2676" s="75"/>
    </row>
    <row r="2677" spans="1:8" x14ac:dyDescent="0.2">
      <c r="A2677" s="76" t="s">
        <v>3074</v>
      </c>
      <c r="B2677" s="61">
        <v>2669</v>
      </c>
      <c r="C2677" s="232">
        <v>1147.1599999999858</v>
      </c>
      <c r="D2677" s="232">
        <v>1583.6499999999164</v>
      </c>
      <c r="E2677" s="232">
        <v>1992.9500000000924</v>
      </c>
      <c r="F2677" s="232">
        <v>2268.7499999999668</v>
      </c>
      <c r="G2677" s="232">
        <v>3109.3999999998382</v>
      </c>
      <c r="H2677" s="75"/>
    </row>
    <row r="2678" spans="1:8" x14ac:dyDescent="0.2">
      <c r="A2678" s="76" t="s">
        <v>3075</v>
      </c>
      <c r="B2678" s="61">
        <v>2670</v>
      </c>
      <c r="C2678" s="232">
        <v>1147.5599999999858</v>
      </c>
      <c r="D2678" s="232">
        <v>1584.1999999999164</v>
      </c>
      <c r="E2678" s="232">
        <v>1993.6500000000924</v>
      </c>
      <c r="F2678" s="232">
        <v>2269.549999999967</v>
      </c>
      <c r="G2678" s="232">
        <v>3110.4999999998381</v>
      </c>
      <c r="H2678" s="75"/>
    </row>
    <row r="2679" spans="1:8" x14ac:dyDescent="0.2">
      <c r="A2679" s="76" t="s">
        <v>3076</v>
      </c>
      <c r="B2679" s="61">
        <v>2671</v>
      </c>
      <c r="C2679" s="232">
        <v>1147.9599999999859</v>
      </c>
      <c r="D2679" s="232">
        <v>1584.7499999999163</v>
      </c>
      <c r="E2679" s="232">
        <v>1994.3500000000925</v>
      </c>
      <c r="F2679" s="232">
        <v>2270.3499999999672</v>
      </c>
      <c r="G2679" s="232">
        <v>3111.599999999838</v>
      </c>
      <c r="H2679" s="75"/>
    </row>
    <row r="2680" spans="1:8" x14ac:dyDescent="0.2">
      <c r="A2680" s="76" t="s">
        <v>3077</v>
      </c>
      <c r="B2680" s="61">
        <v>2672</v>
      </c>
      <c r="C2680" s="232">
        <v>1148.359999999986</v>
      </c>
      <c r="D2680" s="232">
        <v>1585.2999999999163</v>
      </c>
      <c r="E2680" s="232">
        <v>1995.0500000000925</v>
      </c>
      <c r="F2680" s="232">
        <v>2271.1499999999673</v>
      </c>
      <c r="G2680" s="232">
        <v>3112.6999999998379</v>
      </c>
      <c r="H2680" s="75"/>
    </row>
    <row r="2681" spans="1:8" x14ac:dyDescent="0.2">
      <c r="A2681" s="76" t="s">
        <v>3078</v>
      </c>
      <c r="B2681" s="61">
        <v>2673</v>
      </c>
      <c r="C2681" s="232">
        <v>1148.7599999999861</v>
      </c>
      <c r="D2681" s="232">
        <v>1585.8499999999162</v>
      </c>
      <c r="E2681" s="232">
        <v>1995.7500000000925</v>
      </c>
      <c r="F2681" s="232">
        <v>2271.9499999999675</v>
      </c>
      <c r="G2681" s="232">
        <v>3113.7999999998378</v>
      </c>
      <c r="H2681" s="75"/>
    </row>
    <row r="2682" spans="1:8" x14ac:dyDescent="0.2">
      <c r="A2682" s="76" t="s">
        <v>3079</v>
      </c>
      <c r="B2682" s="61">
        <v>2674</v>
      </c>
      <c r="C2682" s="232">
        <v>1149.1599999999862</v>
      </c>
      <c r="D2682" s="232">
        <v>1586.3999999999162</v>
      </c>
      <c r="E2682" s="232">
        <v>1996.4500000000926</v>
      </c>
      <c r="F2682" s="232">
        <v>2272.7499999999677</v>
      </c>
      <c r="G2682" s="232">
        <v>3114.8999999998377</v>
      </c>
      <c r="H2682" s="75"/>
    </row>
    <row r="2683" spans="1:8" x14ac:dyDescent="0.2">
      <c r="A2683" s="76" t="s">
        <v>3080</v>
      </c>
      <c r="B2683" s="61">
        <v>2675</v>
      </c>
      <c r="C2683" s="232">
        <v>1149.5599999999863</v>
      </c>
      <c r="D2683" s="232">
        <v>1586.9499999999161</v>
      </c>
      <c r="E2683" s="232">
        <v>1997.1500000000926</v>
      </c>
      <c r="F2683" s="232">
        <v>2273.5499999999679</v>
      </c>
      <c r="G2683" s="232">
        <v>3115.9999999998377</v>
      </c>
      <c r="H2683" s="75"/>
    </row>
    <row r="2684" spans="1:8" x14ac:dyDescent="0.2">
      <c r="A2684" s="76" t="s">
        <v>3081</v>
      </c>
      <c r="B2684" s="61">
        <v>2676</v>
      </c>
      <c r="C2684" s="232">
        <v>1149.9599999999864</v>
      </c>
      <c r="D2684" s="232">
        <v>1587.4999999999161</v>
      </c>
      <c r="E2684" s="232">
        <v>1997.8500000000927</v>
      </c>
      <c r="F2684" s="232">
        <v>2274.3499999999681</v>
      </c>
      <c r="G2684" s="232">
        <v>3117.0999999998376</v>
      </c>
      <c r="H2684" s="75"/>
    </row>
    <row r="2685" spans="1:8" x14ac:dyDescent="0.2">
      <c r="A2685" s="76" t="s">
        <v>3082</v>
      </c>
      <c r="B2685" s="61">
        <v>2677</v>
      </c>
      <c r="C2685" s="232">
        <v>1150.3599999999865</v>
      </c>
      <c r="D2685" s="232">
        <v>1588.0499999999161</v>
      </c>
      <c r="E2685" s="232">
        <v>1998.5500000000927</v>
      </c>
      <c r="F2685" s="232">
        <v>2275.1499999999683</v>
      </c>
      <c r="G2685" s="232">
        <v>3118.1999999998375</v>
      </c>
      <c r="H2685" s="75"/>
    </row>
    <row r="2686" spans="1:8" x14ac:dyDescent="0.2">
      <c r="A2686" s="76" t="s">
        <v>3083</v>
      </c>
      <c r="B2686" s="61">
        <v>2678</v>
      </c>
      <c r="C2686" s="232">
        <v>1150.7599999999866</v>
      </c>
      <c r="D2686" s="232">
        <v>1588.599999999916</v>
      </c>
      <c r="E2686" s="232">
        <v>1999.2500000000928</v>
      </c>
      <c r="F2686" s="232">
        <v>2275.9499999999684</v>
      </c>
      <c r="G2686" s="232">
        <v>3119.2999999998374</v>
      </c>
      <c r="H2686" s="75"/>
    </row>
    <row r="2687" spans="1:8" x14ac:dyDescent="0.2">
      <c r="A2687" s="76" t="s">
        <v>3084</v>
      </c>
      <c r="B2687" s="61">
        <v>2679</v>
      </c>
      <c r="C2687" s="232">
        <v>1151.1599999999867</v>
      </c>
      <c r="D2687" s="232">
        <v>1589.149999999916</v>
      </c>
      <c r="E2687" s="232">
        <v>1999.9500000000928</v>
      </c>
      <c r="F2687" s="232">
        <v>2276.7499999999686</v>
      </c>
      <c r="G2687" s="232">
        <v>3120.3999999998373</v>
      </c>
      <c r="H2687" s="75"/>
    </row>
    <row r="2688" spans="1:8" x14ac:dyDescent="0.2">
      <c r="A2688" s="76" t="s">
        <v>3085</v>
      </c>
      <c r="B2688" s="61">
        <v>2680</v>
      </c>
      <c r="C2688" s="232">
        <v>1151.5599999999868</v>
      </c>
      <c r="D2688" s="232">
        <v>1589.6999999999159</v>
      </c>
      <c r="E2688" s="232">
        <v>2000.6500000000929</v>
      </c>
      <c r="F2688" s="232">
        <v>2277.5499999999688</v>
      </c>
      <c r="G2688" s="232">
        <v>3121.4999999998372</v>
      </c>
      <c r="H2688" s="75"/>
    </row>
    <row r="2689" spans="1:8" x14ac:dyDescent="0.2">
      <c r="A2689" s="76" t="s">
        <v>3086</v>
      </c>
      <c r="B2689" s="61">
        <v>2681</v>
      </c>
      <c r="C2689" s="232">
        <v>1151.9599999999868</v>
      </c>
      <c r="D2689" s="232">
        <v>1590.2499999999159</v>
      </c>
      <c r="E2689" s="232">
        <v>2001.3500000000929</v>
      </c>
      <c r="F2689" s="232">
        <v>2278.349999999969</v>
      </c>
      <c r="G2689" s="232">
        <v>3122.5999999998371</v>
      </c>
      <c r="H2689" s="75"/>
    </row>
    <row r="2690" spans="1:8" x14ac:dyDescent="0.2">
      <c r="A2690" s="76" t="s">
        <v>3087</v>
      </c>
      <c r="B2690" s="61">
        <v>2682</v>
      </c>
      <c r="C2690" s="232">
        <v>1152.3599999999869</v>
      </c>
      <c r="D2690" s="232">
        <v>1590.7999999999158</v>
      </c>
      <c r="E2690" s="232">
        <v>2002.050000000093</v>
      </c>
      <c r="F2690" s="232">
        <v>2279.1499999999692</v>
      </c>
      <c r="G2690" s="232">
        <v>3123.699999999837</v>
      </c>
      <c r="H2690" s="75"/>
    </row>
    <row r="2691" spans="1:8" x14ac:dyDescent="0.2">
      <c r="A2691" s="76" t="s">
        <v>3088</v>
      </c>
      <c r="B2691" s="61">
        <v>2683</v>
      </c>
      <c r="C2691" s="232">
        <v>1152.759999999987</v>
      </c>
      <c r="D2691" s="232">
        <v>1591.3499999999158</v>
      </c>
      <c r="E2691" s="232">
        <v>2002.750000000093</v>
      </c>
      <c r="F2691" s="232">
        <v>2279.9499999999694</v>
      </c>
      <c r="G2691" s="232">
        <v>3124.7999999998369</v>
      </c>
      <c r="H2691" s="75"/>
    </row>
    <row r="2692" spans="1:8" x14ac:dyDescent="0.2">
      <c r="A2692" s="76" t="s">
        <v>3089</v>
      </c>
      <c r="B2692" s="61">
        <v>2684</v>
      </c>
      <c r="C2692" s="232">
        <v>1153.1599999999871</v>
      </c>
      <c r="D2692" s="232">
        <v>1591.8999999999157</v>
      </c>
      <c r="E2692" s="232">
        <v>2003.450000000093</v>
      </c>
      <c r="F2692" s="232">
        <v>2280.7499999999695</v>
      </c>
      <c r="G2692" s="232">
        <v>3125.8999999998368</v>
      </c>
      <c r="H2692" s="75"/>
    </row>
    <row r="2693" spans="1:8" x14ac:dyDescent="0.2">
      <c r="A2693" s="76" t="s">
        <v>3090</v>
      </c>
      <c r="B2693" s="61">
        <v>2685</v>
      </c>
      <c r="C2693" s="232">
        <v>1153.5599999999872</v>
      </c>
      <c r="D2693" s="232">
        <v>1592.4499999999157</v>
      </c>
      <c r="E2693" s="232">
        <v>2004.1500000000931</v>
      </c>
      <c r="F2693" s="232">
        <v>2281.5499999999697</v>
      </c>
      <c r="G2693" s="232">
        <v>3126.9999999998367</v>
      </c>
      <c r="H2693" s="75"/>
    </row>
    <row r="2694" spans="1:8" x14ac:dyDescent="0.2">
      <c r="A2694" s="76" t="s">
        <v>3091</v>
      </c>
      <c r="B2694" s="61">
        <v>2686</v>
      </c>
      <c r="C2694" s="232">
        <v>1153.9599999999873</v>
      </c>
      <c r="D2694" s="232">
        <v>1592.9999999999156</v>
      </c>
      <c r="E2694" s="232">
        <v>2004.8500000000931</v>
      </c>
      <c r="F2694" s="232">
        <v>2282.3499999999699</v>
      </c>
      <c r="G2694" s="232">
        <v>3128.0999999998367</v>
      </c>
      <c r="H2694" s="75"/>
    </row>
    <row r="2695" spans="1:8" x14ac:dyDescent="0.2">
      <c r="A2695" s="76" t="s">
        <v>3092</v>
      </c>
      <c r="B2695" s="61">
        <v>2687</v>
      </c>
      <c r="C2695" s="232">
        <v>1154.3599999999874</v>
      </c>
      <c r="D2695" s="232">
        <v>1593.5499999999156</v>
      </c>
      <c r="E2695" s="232">
        <v>2005.5500000000932</v>
      </c>
      <c r="F2695" s="232">
        <v>2283.1499999999701</v>
      </c>
      <c r="G2695" s="232">
        <v>3129.1999999998366</v>
      </c>
      <c r="H2695" s="75"/>
    </row>
    <row r="2696" spans="1:8" x14ac:dyDescent="0.2">
      <c r="A2696" s="76" t="s">
        <v>3093</v>
      </c>
      <c r="B2696" s="61">
        <v>2688</v>
      </c>
      <c r="C2696" s="232">
        <v>1154.7599999999875</v>
      </c>
      <c r="D2696" s="232">
        <v>1594.0999999999156</v>
      </c>
      <c r="E2696" s="232">
        <v>2006.2500000000932</v>
      </c>
      <c r="F2696" s="232">
        <v>2283.9499999999703</v>
      </c>
      <c r="G2696" s="232">
        <v>3130.2999999998365</v>
      </c>
      <c r="H2696" s="75"/>
    </row>
    <row r="2697" spans="1:8" x14ac:dyDescent="0.2">
      <c r="A2697" s="76" t="s">
        <v>3094</v>
      </c>
      <c r="B2697" s="61">
        <v>2689</v>
      </c>
      <c r="C2697" s="232">
        <v>1155.1599999999876</v>
      </c>
      <c r="D2697" s="232">
        <v>1594.6499999999155</v>
      </c>
      <c r="E2697" s="232">
        <v>2006.9500000000933</v>
      </c>
      <c r="F2697" s="232">
        <v>2284.7499999999704</v>
      </c>
      <c r="G2697" s="232">
        <v>3131.3999999998364</v>
      </c>
      <c r="H2697" s="75"/>
    </row>
    <row r="2698" spans="1:8" x14ac:dyDescent="0.2">
      <c r="A2698" s="76" t="s">
        <v>3095</v>
      </c>
      <c r="B2698" s="61">
        <v>2690</v>
      </c>
      <c r="C2698" s="232">
        <v>1155.5599999999877</v>
      </c>
      <c r="D2698" s="232">
        <v>1595.1999999999155</v>
      </c>
      <c r="E2698" s="232">
        <v>2007.6500000000933</v>
      </c>
      <c r="F2698" s="232">
        <v>2285.5499999999706</v>
      </c>
      <c r="G2698" s="232">
        <v>3132.4999999998363</v>
      </c>
      <c r="H2698" s="75"/>
    </row>
    <row r="2699" spans="1:8" x14ac:dyDescent="0.2">
      <c r="A2699" s="76" t="s">
        <v>3096</v>
      </c>
      <c r="B2699" s="61">
        <v>2691</v>
      </c>
      <c r="C2699" s="232">
        <v>1155.9599999999878</v>
      </c>
      <c r="D2699" s="232">
        <v>1595.7499999999154</v>
      </c>
      <c r="E2699" s="232">
        <v>2008.3500000000934</v>
      </c>
      <c r="F2699" s="232">
        <v>2286.3499999999708</v>
      </c>
      <c r="G2699" s="232">
        <v>3133.5999999998362</v>
      </c>
      <c r="H2699" s="75"/>
    </row>
    <row r="2700" spans="1:8" x14ac:dyDescent="0.2">
      <c r="A2700" s="76" t="s">
        <v>3097</v>
      </c>
      <c r="B2700" s="61">
        <v>2692</v>
      </c>
      <c r="C2700" s="232">
        <v>1156.3599999999878</v>
      </c>
      <c r="D2700" s="232">
        <v>1596.2999999999154</v>
      </c>
      <c r="E2700" s="232">
        <v>2009.0500000000934</v>
      </c>
      <c r="F2700" s="232">
        <v>2287.149999999971</v>
      </c>
      <c r="G2700" s="232">
        <v>3134.6999999998361</v>
      </c>
      <c r="H2700" s="75"/>
    </row>
    <row r="2701" spans="1:8" x14ac:dyDescent="0.2">
      <c r="A2701" s="76" t="s">
        <v>3098</v>
      </c>
      <c r="B2701" s="61">
        <v>2693</v>
      </c>
      <c r="C2701" s="232">
        <v>1156.7599999999879</v>
      </c>
      <c r="D2701" s="232">
        <v>1596.8499999999153</v>
      </c>
      <c r="E2701" s="232">
        <v>2009.7500000000935</v>
      </c>
      <c r="F2701" s="232">
        <v>2287.9499999999712</v>
      </c>
      <c r="G2701" s="232">
        <v>3135.799999999836</v>
      </c>
      <c r="H2701" s="75"/>
    </row>
    <row r="2702" spans="1:8" x14ac:dyDescent="0.2">
      <c r="A2702" s="76" t="s">
        <v>3099</v>
      </c>
      <c r="B2702" s="61">
        <v>2694</v>
      </c>
      <c r="C2702" s="232">
        <v>1157.159999999988</v>
      </c>
      <c r="D2702" s="232">
        <v>1597.3999999999153</v>
      </c>
      <c r="E2702" s="232">
        <v>2010.4500000000935</v>
      </c>
      <c r="F2702" s="232">
        <v>2288.7499999999714</v>
      </c>
      <c r="G2702" s="232">
        <v>3136.8999999998359</v>
      </c>
      <c r="H2702" s="75"/>
    </row>
    <row r="2703" spans="1:8" x14ac:dyDescent="0.2">
      <c r="A2703" s="76" t="s">
        <v>3100</v>
      </c>
      <c r="B2703" s="61">
        <v>2695</v>
      </c>
      <c r="C2703" s="232">
        <v>1157.5599999999881</v>
      </c>
      <c r="D2703" s="232">
        <v>1597.9499999999152</v>
      </c>
      <c r="E2703" s="232">
        <v>2011.1500000000935</v>
      </c>
      <c r="F2703" s="232">
        <v>2289.5499999999715</v>
      </c>
      <c r="G2703" s="232">
        <v>3137.9999999998358</v>
      </c>
      <c r="H2703" s="75"/>
    </row>
    <row r="2704" spans="1:8" x14ac:dyDescent="0.2">
      <c r="A2704" s="76" t="s">
        <v>3101</v>
      </c>
      <c r="B2704" s="61">
        <v>2696</v>
      </c>
      <c r="C2704" s="232">
        <v>1157.9599999999882</v>
      </c>
      <c r="D2704" s="232">
        <v>1598.4999999999152</v>
      </c>
      <c r="E2704" s="232">
        <v>2011.8500000000936</v>
      </c>
      <c r="F2704" s="232">
        <v>2290.3499999999717</v>
      </c>
      <c r="G2704" s="232">
        <v>3139.0999999998357</v>
      </c>
      <c r="H2704" s="75"/>
    </row>
    <row r="2705" spans="1:8" x14ac:dyDescent="0.2">
      <c r="A2705" s="76" t="s">
        <v>3102</v>
      </c>
      <c r="B2705" s="61">
        <v>2697</v>
      </c>
      <c r="C2705" s="232">
        <v>1158.3599999999883</v>
      </c>
      <c r="D2705" s="232">
        <v>1599.0499999999151</v>
      </c>
      <c r="E2705" s="232">
        <v>2012.5500000000936</v>
      </c>
      <c r="F2705" s="232">
        <v>2291.1499999999719</v>
      </c>
      <c r="G2705" s="232">
        <v>3140.1999999998357</v>
      </c>
      <c r="H2705" s="75"/>
    </row>
    <row r="2706" spans="1:8" x14ac:dyDescent="0.2">
      <c r="A2706" s="76" t="s">
        <v>3103</v>
      </c>
      <c r="B2706" s="61">
        <v>2698</v>
      </c>
      <c r="C2706" s="232">
        <v>1158.7599999999884</v>
      </c>
      <c r="D2706" s="232">
        <v>1599.5999999999151</v>
      </c>
      <c r="E2706" s="232">
        <v>2013.2500000000937</v>
      </c>
      <c r="F2706" s="232">
        <v>2291.9499999999721</v>
      </c>
      <c r="G2706" s="232">
        <v>3141.2999999998356</v>
      </c>
      <c r="H2706" s="75"/>
    </row>
    <row r="2707" spans="1:8" x14ac:dyDescent="0.2">
      <c r="A2707" s="76" t="s">
        <v>3104</v>
      </c>
      <c r="B2707" s="61">
        <v>2699</v>
      </c>
      <c r="C2707" s="232">
        <v>1159.1599999999885</v>
      </c>
      <c r="D2707" s="232">
        <v>1600.1499999999151</v>
      </c>
      <c r="E2707" s="232">
        <v>2013.9500000000937</v>
      </c>
      <c r="F2707" s="232">
        <v>2292.7499999999723</v>
      </c>
      <c r="G2707" s="232">
        <v>3142.3999999998355</v>
      </c>
      <c r="H2707" s="75"/>
    </row>
    <row r="2708" spans="1:8" x14ac:dyDescent="0.2">
      <c r="A2708" s="76" t="s">
        <v>3105</v>
      </c>
      <c r="B2708" s="61">
        <v>2700</v>
      </c>
      <c r="C2708" s="232">
        <v>1159.5599999999886</v>
      </c>
      <c r="D2708" s="232">
        <v>1600.699999999915</v>
      </c>
      <c r="E2708" s="232">
        <v>2014.6500000000938</v>
      </c>
      <c r="F2708" s="232">
        <v>2293.5499999999724</v>
      </c>
      <c r="G2708" s="232">
        <v>3143.4999999998354</v>
      </c>
      <c r="H2708" s="75"/>
    </row>
    <row r="2709" spans="1:8" x14ac:dyDescent="0.2">
      <c r="A2709" s="76" t="s">
        <v>3106</v>
      </c>
      <c r="B2709" s="61">
        <v>2701</v>
      </c>
      <c r="C2709" s="232">
        <v>1159.9599999999887</v>
      </c>
      <c r="D2709" s="232">
        <v>1601.249999999915</v>
      </c>
      <c r="E2709" s="232">
        <v>2015.3500000000938</v>
      </c>
      <c r="F2709" s="232">
        <v>2294.3499999999726</v>
      </c>
      <c r="G2709" s="232">
        <v>3144.5999999998353</v>
      </c>
      <c r="H2709" s="75"/>
    </row>
    <row r="2710" spans="1:8" x14ac:dyDescent="0.2">
      <c r="A2710" s="76" t="s">
        <v>3107</v>
      </c>
      <c r="B2710" s="61">
        <v>2702</v>
      </c>
      <c r="C2710" s="232">
        <v>1160.3599999999888</v>
      </c>
      <c r="D2710" s="232">
        <v>1601.7999999999149</v>
      </c>
      <c r="E2710" s="232">
        <v>2016.0500000000939</v>
      </c>
      <c r="F2710" s="232">
        <v>2295.1499999999728</v>
      </c>
      <c r="G2710" s="232">
        <v>3145.6999999998352</v>
      </c>
      <c r="H2710" s="75"/>
    </row>
    <row r="2711" spans="1:8" x14ac:dyDescent="0.2">
      <c r="A2711" s="76" t="s">
        <v>3108</v>
      </c>
      <c r="B2711" s="61">
        <v>2703</v>
      </c>
      <c r="C2711" s="232">
        <v>1160.7599999999888</v>
      </c>
      <c r="D2711" s="232">
        <v>1602.3499999999149</v>
      </c>
      <c r="E2711" s="232">
        <v>2016.7500000000939</v>
      </c>
      <c r="F2711" s="232">
        <v>2295.949999999973</v>
      </c>
      <c r="G2711" s="232">
        <v>3146.7999999998351</v>
      </c>
      <c r="H2711" s="75"/>
    </row>
    <row r="2712" spans="1:8" x14ac:dyDescent="0.2">
      <c r="A2712" s="76" t="s">
        <v>3109</v>
      </c>
      <c r="B2712" s="61">
        <v>2704</v>
      </c>
      <c r="C2712" s="232">
        <v>1161.1599999999889</v>
      </c>
      <c r="D2712" s="232">
        <v>1602.8999999999148</v>
      </c>
      <c r="E2712" s="232">
        <v>2017.450000000094</v>
      </c>
      <c r="F2712" s="232">
        <v>2296.7499999999732</v>
      </c>
      <c r="G2712" s="232">
        <v>3147.899999999835</v>
      </c>
      <c r="H2712" s="75"/>
    </row>
    <row r="2713" spans="1:8" x14ac:dyDescent="0.2">
      <c r="A2713" s="76" t="s">
        <v>3110</v>
      </c>
      <c r="B2713" s="61">
        <v>2705</v>
      </c>
      <c r="C2713" s="232">
        <v>1161.559999999989</v>
      </c>
      <c r="D2713" s="232">
        <v>1603.4499999999148</v>
      </c>
      <c r="E2713" s="232">
        <v>2018.150000000094</v>
      </c>
      <c r="F2713" s="232">
        <v>2297.5499999999734</v>
      </c>
      <c r="G2713" s="232">
        <v>3148.9999999998349</v>
      </c>
      <c r="H2713" s="75"/>
    </row>
    <row r="2714" spans="1:8" x14ac:dyDescent="0.2">
      <c r="A2714" s="76" t="s">
        <v>3111</v>
      </c>
      <c r="B2714" s="61">
        <v>2706</v>
      </c>
      <c r="C2714" s="232">
        <v>1161.9599999999891</v>
      </c>
      <c r="D2714" s="232">
        <v>1603.9999999999147</v>
      </c>
      <c r="E2714" s="232">
        <v>2018.850000000094</v>
      </c>
      <c r="F2714" s="232">
        <v>2298.3499999999735</v>
      </c>
      <c r="G2714" s="232">
        <v>3150.0999999998348</v>
      </c>
      <c r="H2714" s="75"/>
    </row>
    <row r="2715" spans="1:8" x14ac:dyDescent="0.2">
      <c r="A2715" s="76" t="s">
        <v>3112</v>
      </c>
      <c r="B2715" s="61">
        <v>2707</v>
      </c>
      <c r="C2715" s="232">
        <v>1162.3599999999892</v>
      </c>
      <c r="D2715" s="232">
        <v>1604.5499999999147</v>
      </c>
      <c r="E2715" s="232">
        <v>2019.5500000000941</v>
      </c>
      <c r="F2715" s="232">
        <v>2299.1499999999737</v>
      </c>
      <c r="G2715" s="232">
        <v>3151.1999999998347</v>
      </c>
      <c r="H2715" s="75"/>
    </row>
    <row r="2716" spans="1:8" x14ac:dyDescent="0.2">
      <c r="A2716" s="76" t="s">
        <v>3113</v>
      </c>
      <c r="B2716" s="61">
        <v>2708</v>
      </c>
      <c r="C2716" s="232">
        <v>1162.7599999999893</v>
      </c>
      <c r="D2716" s="232">
        <v>1605.0999999999146</v>
      </c>
      <c r="E2716" s="232">
        <v>2020.2500000000941</v>
      </c>
      <c r="F2716" s="232">
        <v>2299.9499999999739</v>
      </c>
      <c r="G2716" s="232">
        <v>3152.2999999998347</v>
      </c>
      <c r="H2716" s="75"/>
    </row>
    <row r="2717" spans="1:8" x14ac:dyDescent="0.2">
      <c r="A2717" s="76" t="s">
        <v>3114</v>
      </c>
      <c r="B2717" s="61">
        <v>2709</v>
      </c>
      <c r="C2717" s="232">
        <v>1163.1599999999894</v>
      </c>
      <c r="D2717" s="232">
        <v>1605.6499999999146</v>
      </c>
      <c r="E2717" s="232">
        <v>2020.9500000000942</v>
      </c>
      <c r="F2717" s="232">
        <v>2300.7499999999741</v>
      </c>
      <c r="G2717" s="232">
        <v>3153.3999999998346</v>
      </c>
      <c r="H2717" s="75"/>
    </row>
    <row r="2718" spans="1:8" x14ac:dyDescent="0.2">
      <c r="A2718" s="76" t="s">
        <v>3115</v>
      </c>
      <c r="B2718" s="61">
        <v>2710</v>
      </c>
      <c r="C2718" s="232">
        <v>1163.5599999999895</v>
      </c>
      <c r="D2718" s="232">
        <v>1606.1999999999146</v>
      </c>
      <c r="E2718" s="232">
        <v>2021.6500000000942</v>
      </c>
      <c r="F2718" s="232">
        <v>2301.5499999999743</v>
      </c>
      <c r="G2718" s="232">
        <v>3154.4999999998345</v>
      </c>
      <c r="H2718" s="75"/>
    </row>
    <row r="2719" spans="1:8" x14ac:dyDescent="0.2">
      <c r="A2719" s="76" t="s">
        <v>3116</v>
      </c>
      <c r="B2719" s="61">
        <v>2711</v>
      </c>
      <c r="C2719" s="232">
        <v>1163.9599999999896</v>
      </c>
      <c r="D2719" s="232">
        <v>1606.7499999999145</v>
      </c>
      <c r="E2719" s="232">
        <v>2022.3500000000943</v>
      </c>
      <c r="F2719" s="232">
        <v>2302.3499999999744</v>
      </c>
      <c r="G2719" s="232">
        <v>3155.5999999998344</v>
      </c>
      <c r="H2719" s="75"/>
    </row>
    <row r="2720" spans="1:8" x14ac:dyDescent="0.2">
      <c r="A2720" s="76" t="s">
        <v>3117</v>
      </c>
      <c r="B2720" s="61">
        <v>2712</v>
      </c>
      <c r="C2720" s="232">
        <v>1164.3599999999897</v>
      </c>
      <c r="D2720" s="232">
        <v>1607.2999999999145</v>
      </c>
      <c r="E2720" s="232">
        <v>2023.0500000000943</v>
      </c>
      <c r="F2720" s="232">
        <v>2303.1499999999746</v>
      </c>
      <c r="G2720" s="232">
        <v>3156.6999999998343</v>
      </c>
      <c r="H2720" s="75"/>
    </row>
    <row r="2721" spans="1:8" x14ac:dyDescent="0.2">
      <c r="A2721" s="76" t="s">
        <v>3118</v>
      </c>
      <c r="B2721" s="61">
        <v>2713</v>
      </c>
      <c r="C2721" s="232">
        <v>1164.7599999999898</v>
      </c>
      <c r="D2721" s="232">
        <v>1607.8499999999144</v>
      </c>
      <c r="E2721" s="232">
        <v>2023.7500000000944</v>
      </c>
      <c r="F2721" s="232">
        <v>2303.9499999999748</v>
      </c>
      <c r="G2721" s="232">
        <v>3157.7999999998342</v>
      </c>
      <c r="H2721" s="75"/>
    </row>
    <row r="2722" spans="1:8" x14ac:dyDescent="0.2">
      <c r="A2722" s="76" t="s">
        <v>3119</v>
      </c>
      <c r="B2722" s="61">
        <v>2714</v>
      </c>
      <c r="C2722" s="232">
        <v>1165.1599999999899</v>
      </c>
      <c r="D2722" s="232">
        <v>1608.3999999999144</v>
      </c>
      <c r="E2722" s="232">
        <v>2024.4500000000944</v>
      </c>
      <c r="F2722" s="232">
        <v>2304.749999999975</v>
      </c>
      <c r="G2722" s="232">
        <v>3158.8999999998341</v>
      </c>
      <c r="H2722" s="75"/>
    </row>
    <row r="2723" spans="1:8" x14ac:dyDescent="0.2">
      <c r="A2723" s="76" t="s">
        <v>3120</v>
      </c>
      <c r="B2723" s="61">
        <v>2715</v>
      </c>
      <c r="C2723" s="232">
        <v>1165.5599999999899</v>
      </c>
      <c r="D2723" s="232">
        <v>1608.9499999999143</v>
      </c>
      <c r="E2723" s="232">
        <v>2025.1500000000945</v>
      </c>
      <c r="F2723" s="232">
        <v>2305.5499999999752</v>
      </c>
      <c r="G2723" s="232">
        <v>3159.999999999834</v>
      </c>
      <c r="H2723" s="75"/>
    </row>
    <row r="2724" spans="1:8" x14ac:dyDescent="0.2">
      <c r="A2724" s="76" t="s">
        <v>3121</v>
      </c>
      <c r="B2724" s="61">
        <v>2716</v>
      </c>
      <c r="C2724" s="232">
        <v>1165.95999999999</v>
      </c>
      <c r="D2724" s="232">
        <v>1609.4999999999143</v>
      </c>
      <c r="E2724" s="232">
        <v>2025.8500000000945</v>
      </c>
      <c r="F2724" s="232">
        <v>2306.3499999999754</v>
      </c>
      <c r="G2724" s="232">
        <v>3161.0999999998339</v>
      </c>
      <c r="H2724" s="75"/>
    </row>
    <row r="2725" spans="1:8" x14ac:dyDescent="0.2">
      <c r="A2725" s="76" t="s">
        <v>3122</v>
      </c>
      <c r="B2725" s="61">
        <v>2717</v>
      </c>
      <c r="C2725" s="232">
        <v>1166.3599999999901</v>
      </c>
      <c r="D2725" s="232">
        <v>1610.0499999999142</v>
      </c>
      <c r="E2725" s="232">
        <v>2026.5500000000945</v>
      </c>
      <c r="F2725" s="232">
        <v>2307.1499999999755</v>
      </c>
      <c r="G2725" s="232">
        <v>3162.1999999998338</v>
      </c>
      <c r="H2725" s="75"/>
    </row>
    <row r="2726" spans="1:8" x14ac:dyDescent="0.2">
      <c r="A2726" s="76" t="s">
        <v>3123</v>
      </c>
      <c r="B2726" s="61">
        <v>2718</v>
      </c>
      <c r="C2726" s="232">
        <v>1166.7599999999902</v>
      </c>
      <c r="D2726" s="232">
        <v>1610.5999999999142</v>
      </c>
      <c r="E2726" s="232">
        <v>2027.2500000000946</v>
      </c>
      <c r="F2726" s="232">
        <v>2307.9499999999757</v>
      </c>
      <c r="G2726" s="232">
        <v>3163.2999999998337</v>
      </c>
      <c r="H2726" s="75"/>
    </row>
    <row r="2727" spans="1:8" x14ac:dyDescent="0.2">
      <c r="A2727" s="76" t="s">
        <v>3124</v>
      </c>
      <c r="B2727" s="61">
        <v>2719</v>
      </c>
      <c r="C2727" s="232">
        <v>1167.1599999999903</v>
      </c>
      <c r="D2727" s="232">
        <v>1611.1499999999141</v>
      </c>
      <c r="E2727" s="232">
        <v>2027.9500000000946</v>
      </c>
      <c r="F2727" s="232">
        <v>2308.7499999999759</v>
      </c>
      <c r="G2727" s="232">
        <v>3164.3999999998337</v>
      </c>
      <c r="H2727" s="75"/>
    </row>
    <row r="2728" spans="1:8" x14ac:dyDescent="0.2">
      <c r="A2728" s="76" t="s">
        <v>3125</v>
      </c>
      <c r="B2728" s="61">
        <v>2720</v>
      </c>
      <c r="C2728" s="232">
        <v>1167.5599999999904</v>
      </c>
      <c r="D2728" s="232">
        <v>1611.6999999999141</v>
      </c>
      <c r="E2728" s="232">
        <v>2028.6500000000947</v>
      </c>
      <c r="F2728" s="232">
        <v>2309.5499999999761</v>
      </c>
      <c r="G2728" s="232">
        <v>3165.4999999998336</v>
      </c>
      <c r="H2728" s="75"/>
    </row>
    <row r="2729" spans="1:8" x14ac:dyDescent="0.2">
      <c r="A2729" s="76" t="s">
        <v>3126</v>
      </c>
      <c r="B2729" s="61">
        <v>2721</v>
      </c>
      <c r="C2729" s="232">
        <v>1167.9599999999905</v>
      </c>
      <c r="D2729" s="232">
        <v>1612.2499999999141</v>
      </c>
      <c r="E2729" s="232">
        <v>2029.3500000000947</v>
      </c>
      <c r="F2729" s="232">
        <v>2310.3499999999763</v>
      </c>
      <c r="G2729" s="232">
        <v>3166.5999999998335</v>
      </c>
      <c r="H2729" s="75"/>
    </row>
    <row r="2730" spans="1:8" x14ac:dyDescent="0.2">
      <c r="A2730" s="76" t="s">
        <v>3127</v>
      </c>
      <c r="B2730" s="61">
        <v>2722</v>
      </c>
      <c r="C2730" s="232">
        <v>1168.3599999999906</v>
      </c>
      <c r="D2730" s="232">
        <v>1612.799999999914</v>
      </c>
      <c r="E2730" s="232">
        <v>2030.0500000000948</v>
      </c>
      <c r="F2730" s="232">
        <v>2311.1499999999764</v>
      </c>
      <c r="G2730" s="232">
        <v>3167.6999999998334</v>
      </c>
      <c r="H2730" s="75"/>
    </row>
    <row r="2731" spans="1:8" x14ac:dyDescent="0.2">
      <c r="A2731" s="76" t="s">
        <v>3128</v>
      </c>
      <c r="B2731" s="61">
        <v>2723</v>
      </c>
      <c r="C2731" s="232">
        <v>1168.7599999999907</v>
      </c>
      <c r="D2731" s="232">
        <v>1613.349999999914</v>
      </c>
      <c r="E2731" s="232">
        <v>2030.7500000000948</v>
      </c>
      <c r="F2731" s="232">
        <v>2311.9499999999766</v>
      </c>
      <c r="G2731" s="232">
        <v>3168.7999999998333</v>
      </c>
      <c r="H2731" s="75"/>
    </row>
    <row r="2732" spans="1:8" x14ac:dyDescent="0.2">
      <c r="A2732" s="76" t="s">
        <v>3129</v>
      </c>
      <c r="B2732" s="61">
        <v>2724</v>
      </c>
      <c r="C2732" s="232">
        <v>1169.1599999999908</v>
      </c>
      <c r="D2732" s="232">
        <v>1613.8999999999139</v>
      </c>
      <c r="E2732" s="232">
        <v>2031.4500000000949</v>
      </c>
      <c r="F2732" s="232">
        <v>2312.7499999999768</v>
      </c>
      <c r="G2732" s="232">
        <v>3169.8999999998332</v>
      </c>
      <c r="H2732" s="75"/>
    </row>
    <row r="2733" spans="1:8" x14ac:dyDescent="0.2">
      <c r="A2733" s="76" t="s">
        <v>3130</v>
      </c>
      <c r="B2733" s="61">
        <v>2725</v>
      </c>
      <c r="C2733" s="232">
        <v>1169.5599999999909</v>
      </c>
      <c r="D2733" s="232">
        <v>1614.4499999999139</v>
      </c>
      <c r="E2733" s="232">
        <v>2032.1500000000949</v>
      </c>
      <c r="F2733" s="232">
        <v>2313.549999999977</v>
      </c>
      <c r="G2733" s="232">
        <v>3170.9999999998331</v>
      </c>
      <c r="H2733" s="75"/>
    </row>
    <row r="2734" spans="1:8" x14ac:dyDescent="0.2">
      <c r="A2734" s="76" t="s">
        <v>3131</v>
      </c>
      <c r="B2734" s="61">
        <v>2726</v>
      </c>
      <c r="C2734" s="232">
        <v>1169.9599999999909</v>
      </c>
      <c r="D2734" s="232">
        <v>1614.9999999999138</v>
      </c>
      <c r="E2734" s="232">
        <v>2032.850000000095</v>
      </c>
      <c r="F2734" s="232">
        <v>2314.3499999999772</v>
      </c>
      <c r="G2734" s="232">
        <v>3172.099999999833</v>
      </c>
      <c r="H2734" s="75"/>
    </row>
    <row r="2735" spans="1:8" x14ac:dyDescent="0.2">
      <c r="A2735" s="76" t="s">
        <v>3132</v>
      </c>
      <c r="B2735" s="61">
        <v>2727</v>
      </c>
      <c r="C2735" s="232">
        <v>1170.359999999991</v>
      </c>
      <c r="D2735" s="232">
        <v>1615.5499999999138</v>
      </c>
      <c r="E2735" s="232">
        <v>2033.550000000095</v>
      </c>
      <c r="F2735" s="232">
        <v>2315.1499999999774</v>
      </c>
      <c r="G2735" s="232">
        <v>3173.1999999998329</v>
      </c>
      <c r="H2735" s="75"/>
    </row>
    <row r="2736" spans="1:8" x14ac:dyDescent="0.2">
      <c r="A2736" s="76" t="s">
        <v>3133</v>
      </c>
      <c r="B2736" s="61">
        <v>2728</v>
      </c>
      <c r="C2736" s="232">
        <v>1170.7599999999911</v>
      </c>
      <c r="D2736" s="232">
        <v>1616.0999999999137</v>
      </c>
      <c r="E2736" s="232">
        <v>2034.250000000095</v>
      </c>
      <c r="F2736" s="232">
        <v>2315.9499999999775</v>
      </c>
      <c r="G2736" s="232">
        <v>3174.2999999998328</v>
      </c>
      <c r="H2736" s="75"/>
    </row>
    <row r="2737" spans="1:8" x14ac:dyDescent="0.2">
      <c r="A2737" s="76" t="s">
        <v>3134</v>
      </c>
      <c r="B2737" s="61">
        <v>2729</v>
      </c>
      <c r="C2737" s="232">
        <v>1171.1599999999912</v>
      </c>
      <c r="D2737" s="232">
        <v>1616.6499999999137</v>
      </c>
      <c r="E2737" s="232">
        <v>2034.9500000000951</v>
      </c>
      <c r="F2737" s="232">
        <v>2316.7499999999777</v>
      </c>
      <c r="G2737" s="232">
        <v>3175.3999999998327</v>
      </c>
      <c r="H2737" s="75"/>
    </row>
    <row r="2738" spans="1:8" x14ac:dyDescent="0.2">
      <c r="A2738" s="76" t="s">
        <v>3135</v>
      </c>
      <c r="B2738" s="61">
        <v>2730</v>
      </c>
      <c r="C2738" s="232">
        <v>1171.5599999999913</v>
      </c>
      <c r="D2738" s="232">
        <v>1617.1999999999136</v>
      </c>
      <c r="E2738" s="232">
        <v>2035.6500000000951</v>
      </c>
      <c r="F2738" s="232">
        <v>2317.5499999999779</v>
      </c>
      <c r="G2738" s="232">
        <v>3176.4999999998327</v>
      </c>
      <c r="H2738" s="75"/>
    </row>
    <row r="2739" spans="1:8" x14ac:dyDescent="0.2">
      <c r="A2739" s="76" t="s">
        <v>3136</v>
      </c>
      <c r="B2739" s="61">
        <v>2731</v>
      </c>
      <c r="C2739" s="232">
        <v>1171.9599999999914</v>
      </c>
      <c r="D2739" s="232">
        <v>1617.7499999999136</v>
      </c>
      <c r="E2739" s="232">
        <v>2036.3500000000952</v>
      </c>
      <c r="F2739" s="232">
        <v>2318.3499999999781</v>
      </c>
      <c r="G2739" s="232">
        <v>3177.5999999998326</v>
      </c>
      <c r="H2739" s="75"/>
    </row>
    <row r="2740" spans="1:8" x14ac:dyDescent="0.2">
      <c r="A2740" s="76" t="s">
        <v>3137</v>
      </c>
      <c r="B2740" s="61">
        <v>2732</v>
      </c>
      <c r="C2740" s="232">
        <v>1172.3599999999915</v>
      </c>
      <c r="D2740" s="232">
        <v>1618.2999999999136</v>
      </c>
      <c r="E2740" s="232">
        <v>2037.0500000000952</v>
      </c>
      <c r="F2740" s="232">
        <v>2319.1499999999783</v>
      </c>
      <c r="G2740" s="232">
        <v>3178.6999999998325</v>
      </c>
      <c r="H2740" s="75"/>
    </row>
    <row r="2741" spans="1:8" x14ac:dyDescent="0.2">
      <c r="A2741" s="76" t="s">
        <v>3138</v>
      </c>
      <c r="B2741" s="61">
        <v>2733</v>
      </c>
      <c r="C2741" s="232">
        <v>1172.7599999999916</v>
      </c>
      <c r="D2741" s="232">
        <v>1618.8499999999135</v>
      </c>
      <c r="E2741" s="232">
        <v>2037.7500000000953</v>
      </c>
      <c r="F2741" s="232">
        <v>2319.9499999999784</v>
      </c>
      <c r="G2741" s="232">
        <v>3179.7999999998324</v>
      </c>
      <c r="H2741" s="75"/>
    </row>
    <row r="2742" spans="1:8" x14ac:dyDescent="0.2">
      <c r="A2742" s="76" t="s">
        <v>3139</v>
      </c>
      <c r="B2742" s="61">
        <v>2734</v>
      </c>
      <c r="C2742" s="232">
        <v>1173.1599999999917</v>
      </c>
      <c r="D2742" s="232">
        <v>1619.3999999999135</v>
      </c>
      <c r="E2742" s="232">
        <v>2038.4500000000953</v>
      </c>
      <c r="F2742" s="232">
        <v>2320.7499999999786</v>
      </c>
      <c r="G2742" s="232">
        <v>3180.8999999998323</v>
      </c>
      <c r="H2742" s="75"/>
    </row>
    <row r="2743" spans="1:8" x14ac:dyDescent="0.2">
      <c r="A2743" s="76" t="s">
        <v>3140</v>
      </c>
      <c r="B2743" s="61">
        <v>2735</v>
      </c>
      <c r="C2743" s="232">
        <v>1173.5599999999918</v>
      </c>
      <c r="D2743" s="232">
        <v>1619.9499999999134</v>
      </c>
      <c r="E2743" s="232">
        <v>2039.1500000000954</v>
      </c>
      <c r="F2743" s="232">
        <v>2321.5499999999788</v>
      </c>
      <c r="G2743" s="232">
        <v>3181.9999999998322</v>
      </c>
      <c r="H2743" s="75"/>
    </row>
    <row r="2744" spans="1:8" x14ac:dyDescent="0.2">
      <c r="A2744" s="76" t="s">
        <v>3141</v>
      </c>
      <c r="B2744" s="61">
        <v>2736</v>
      </c>
      <c r="C2744" s="232">
        <v>1173.9599999999919</v>
      </c>
      <c r="D2744" s="232">
        <v>1620.4999999999134</v>
      </c>
      <c r="E2744" s="232">
        <v>2039.8500000000954</v>
      </c>
      <c r="F2744" s="232">
        <v>2322.349999999979</v>
      </c>
      <c r="G2744" s="232">
        <v>3183.0999999998321</v>
      </c>
      <c r="H2744" s="75"/>
    </row>
    <row r="2745" spans="1:8" x14ac:dyDescent="0.2">
      <c r="A2745" s="76" t="s">
        <v>3142</v>
      </c>
      <c r="B2745" s="61">
        <v>2737</v>
      </c>
      <c r="C2745" s="232">
        <v>1174.3599999999919</v>
      </c>
      <c r="D2745" s="232">
        <v>1621.0499999999133</v>
      </c>
      <c r="E2745" s="232">
        <v>2040.5500000000955</v>
      </c>
      <c r="F2745" s="232">
        <v>2323.1499999999792</v>
      </c>
      <c r="G2745" s="232">
        <v>3184.199999999832</v>
      </c>
      <c r="H2745" s="75"/>
    </row>
    <row r="2746" spans="1:8" x14ac:dyDescent="0.2">
      <c r="A2746" s="76" t="s">
        <v>3143</v>
      </c>
      <c r="B2746" s="61">
        <v>2738</v>
      </c>
      <c r="C2746" s="232">
        <v>1174.759999999992</v>
      </c>
      <c r="D2746" s="232">
        <v>1621.5999999999133</v>
      </c>
      <c r="E2746" s="232">
        <v>2041.2500000000955</v>
      </c>
      <c r="F2746" s="232">
        <v>2323.9499999999794</v>
      </c>
      <c r="G2746" s="232">
        <v>3185.2999999998319</v>
      </c>
      <c r="H2746" s="75"/>
    </row>
    <row r="2747" spans="1:8" x14ac:dyDescent="0.2">
      <c r="A2747" s="76" t="s">
        <v>3144</v>
      </c>
      <c r="B2747" s="61">
        <v>2739</v>
      </c>
      <c r="C2747" s="232">
        <v>1175.1599999999921</v>
      </c>
      <c r="D2747" s="232">
        <v>1622.1499999999132</v>
      </c>
      <c r="E2747" s="232">
        <v>2041.9500000000955</v>
      </c>
      <c r="F2747" s="232">
        <v>2324.7499999999795</v>
      </c>
      <c r="G2747" s="232">
        <v>3186.3999999998318</v>
      </c>
      <c r="H2747" s="75"/>
    </row>
    <row r="2748" spans="1:8" x14ac:dyDescent="0.2">
      <c r="A2748" s="76" t="s">
        <v>3145</v>
      </c>
      <c r="B2748" s="61">
        <v>2740</v>
      </c>
      <c r="C2748" s="232">
        <v>1175.5599999999922</v>
      </c>
      <c r="D2748" s="232">
        <v>1622.6999999999132</v>
      </c>
      <c r="E2748" s="232">
        <v>2042.6500000000956</v>
      </c>
      <c r="F2748" s="232">
        <v>2325.5499999999797</v>
      </c>
      <c r="G2748" s="232">
        <v>3187.4999999998317</v>
      </c>
      <c r="H2748" s="75"/>
    </row>
    <row r="2749" spans="1:8" x14ac:dyDescent="0.2">
      <c r="A2749" s="76" t="s">
        <v>3146</v>
      </c>
      <c r="B2749" s="61">
        <v>2741</v>
      </c>
      <c r="C2749" s="232">
        <v>1175.9599999999923</v>
      </c>
      <c r="D2749" s="232">
        <v>1623.2499999999131</v>
      </c>
      <c r="E2749" s="232">
        <v>2043.3500000000956</v>
      </c>
      <c r="F2749" s="232">
        <v>2326.3499999999799</v>
      </c>
      <c r="G2749" s="232">
        <v>3188.5999999998317</v>
      </c>
      <c r="H2749" s="75"/>
    </row>
    <row r="2750" spans="1:8" x14ac:dyDescent="0.2">
      <c r="A2750" s="76" t="s">
        <v>3147</v>
      </c>
      <c r="B2750" s="61">
        <v>2742</v>
      </c>
      <c r="C2750" s="232">
        <v>1176.3599999999924</v>
      </c>
      <c r="D2750" s="232">
        <v>1623.7999999999131</v>
      </c>
      <c r="E2750" s="232">
        <v>2044.0500000000957</v>
      </c>
      <c r="F2750" s="232">
        <v>2327.1499999999801</v>
      </c>
      <c r="G2750" s="232">
        <v>3189.6999999998316</v>
      </c>
      <c r="H2750" s="75"/>
    </row>
    <row r="2751" spans="1:8" x14ac:dyDescent="0.2">
      <c r="A2751" s="76" t="s">
        <v>3148</v>
      </c>
      <c r="B2751" s="61">
        <v>2743</v>
      </c>
      <c r="C2751" s="232">
        <v>1176.7599999999925</v>
      </c>
      <c r="D2751" s="232">
        <v>1624.3499999999131</v>
      </c>
      <c r="E2751" s="232">
        <v>2044.7500000000957</v>
      </c>
      <c r="F2751" s="232">
        <v>2327.9499999999803</v>
      </c>
      <c r="G2751" s="232">
        <v>3190.7999999998315</v>
      </c>
      <c r="H2751" s="75"/>
    </row>
    <row r="2752" spans="1:8" x14ac:dyDescent="0.2">
      <c r="A2752" s="76" t="s">
        <v>3149</v>
      </c>
      <c r="B2752" s="61">
        <v>2744</v>
      </c>
      <c r="C2752" s="232">
        <v>1177.1599999999926</v>
      </c>
      <c r="D2752" s="232">
        <v>1624.899999999913</v>
      </c>
      <c r="E2752" s="232">
        <v>2045.4500000000958</v>
      </c>
      <c r="F2752" s="232">
        <v>2328.7499999999804</v>
      </c>
      <c r="G2752" s="232">
        <v>3191.8999999998314</v>
      </c>
      <c r="H2752" s="75"/>
    </row>
    <row r="2753" spans="1:8" x14ac:dyDescent="0.2">
      <c r="A2753" s="76" t="s">
        <v>3150</v>
      </c>
      <c r="B2753" s="61">
        <v>2745</v>
      </c>
      <c r="C2753" s="232">
        <v>1177.5599999999927</v>
      </c>
      <c r="D2753" s="232">
        <v>1625.449999999913</v>
      </c>
      <c r="E2753" s="232">
        <v>2046.1500000000958</v>
      </c>
      <c r="F2753" s="232">
        <v>2329.5499999999806</v>
      </c>
      <c r="G2753" s="232">
        <v>3192.9999999998313</v>
      </c>
      <c r="H2753" s="75"/>
    </row>
    <row r="2754" spans="1:8" x14ac:dyDescent="0.2">
      <c r="A2754" s="76" t="s">
        <v>3151</v>
      </c>
      <c r="B2754" s="61">
        <v>2746</v>
      </c>
      <c r="C2754" s="232">
        <v>1177.9599999999928</v>
      </c>
      <c r="D2754" s="232">
        <v>1625.9999999999129</v>
      </c>
      <c r="E2754" s="232">
        <v>2046.8500000000959</v>
      </c>
      <c r="F2754" s="232">
        <v>2330.3499999999808</v>
      </c>
      <c r="G2754" s="232">
        <v>3194.0999999998312</v>
      </c>
      <c r="H2754" s="75"/>
    </row>
    <row r="2755" spans="1:8" x14ac:dyDescent="0.2">
      <c r="A2755" s="76" t="s">
        <v>3152</v>
      </c>
      <c r="B2755" s="61">
        <v>2747</v>
      </c>
      <c r="C2755" s="232">
        <v>1178.3599999999929</v>
      </c>
      <c r="D2755" s="232">
        <v>1626.5499999999129</v>
      </c>
      <c r="E2755" s="232">
        <v>2047.5500000000959</v>
      </c>
      <c r="F2755" s="232">
        <v>2331.149999999981</v>
      </c>
      <c r="G2755" s="232">
        <v>3195.1999999998311</v>
      </c>
      <c r="H2755" s="75"/>
    </row>
    <row r="2756" spans="1:8" x14ac:dyDescent="0.2">
      <c r="A2756" s="76" t="s">
        <v>3153</v>
      </c>
      <c r="B2756" s="61">
        <v>2748</v>
      </c>
      <c r="C2756" s="232">
        <v>1178.7599999999929</v>
      </c>
      <c r="D2756" s="232">
        <v>1627.0999999999128</v>
      </c>
      <c r="E2756" s="232">
        <v>2048.250000000096</v>
      </c>
      <c r="F2756" s="232">
        <v>2331.9499999999812</v>
      </c>
      <c r="G2756" s="232">
        <v>3196.299999999831</v>
      </c>
      <c r="H2756" s="75"/>
    </row>
    <row r="2757" spans="1:8" x14ac:dyDescent="0.2">
      <c r="A2757" s="76" t="s">
        <v>3154</v>
      </c>
      <c r="B2757" s="61">
        <v>2749</v>
      </c>
      <c r="C2757" s="232">
        <v>1179.159999999993</v>
      </c>
      <c r="D2757" s="232">
        <v>1627.6499999999128</v>
      </c>
      <c r="E2757" s="232">
        <v>2048.9500000000958</v>
      </c>
      <c r="F2757" s="232">
        <v>2332.7499999999814</v>
      </c>
      <c r="G2757" s="232">
        <v>3197.3999999998309</v>
      </c>
      <c r="H2757" s="75"/>
    </row>
    <row r="2758" spans="1:8" x14ac:dyDescent="0.2">
      <c r="A2758" s="76" t="s">
        <v>3155</v>
      </c>
      <c r="B2758" s="61">
        <v>2750</v>
      </c>
      <c r="C2758" s="232">
        <v>1179.5599999999931</v>
      </c>
      <c r="D2758" s="232">
        <v>1628.1999999999127</v>
      </c>
      <c r="E2758" s="232">
        <v>2049.6500000000956</v>
      </c>
      <c r="F2758" s="232">
        <v>2333.5499999999815</v>
      </c>
      <c r="G2758" s="232">
        <v>3198.4999999998308</v>
      </c>
      <c r="H2758" s="75"/>
    </row>
    <row r="2759" spans="1:8" x14ac:dyDescent="0.2">
      <c r="A2759" s="76" t="s">
        <v>3156</v>
      </c>
      <c r="B2759" s="61">
        <v>2751</v>
      </c>
      <c r="C2759" s="232">
        <v>1179.9599999999932</v>
      </c>
      <c r="D2759" s="232">
        <v>1628.7499999999127</v>
      </c>
      <c r="E2759" s="232">
        <v>2050.3500000000954</v>
      </c>
      <c r="F2759" s="232">
        <v>2334.3499999999817</v>
      </c>
      <c r="G2759" s="232">
        <v>3199.5999999998307</v>
      </c>
      <c r="H2759" s="75"/>
    </row>
    <row r="2760" spans="1:8" x14ac:dyDescent="0.2">
      <c r="A2760" s="76" t="s">
        <v>3157</v>
      </c>
      <c r="B2760" s="61">
        <v>2752</v>
      </c>
      <c r="C2760" s="232">
        <v>1180.3599999999933</v>
      </c>
      <c r="D2760" s="232">
        <v>1629.2999999999126</v>
      </c>
      <c r="E2760" s="232">
        <v>2051.0500000000952</v>
      </c>
      <c r="F2760" s="232">
        <v>2335.1499999999819</v>
      </c>
      <c r="G2760" s="232">
        <v>3200.6999999998307</v>
      </c>
      <c r="H2760" s="75"/>
    </row>
    <row r="2761" spans="1:8" x14ac:dyDescent="0.2">
      <c r="A2761" s="76" t="s">
        <v>3158</v>
      </c>
      <c r="B2761" s="61">
        <v>2753</v>
      </c>
      <c r="C2761" s="232">
        <v>1180.7599999999934</v>
      </c>
      <c r="D2761" s="232">
        <v>1629.8499999999126</v>
      </c>
      <c r="E2761" s="232">
        <v>2051.750000000095</v>
      </c>
      <c r="F2761" s="232">
        <v>2335.9499999999821</v>
      </c>
      <c r="G2761" s="232">
        <v>3201.7999999998306</v>
      </c>
      <c r="H2761" s="75"/>
    </row>
    <row r="2762" spans="1:8" x14ac:dyDescent="0.2">
      <c r="A2762" s="76" t="s">
        <v>3159</v>
      </c>
      <c r="B2762" s="61">
        <v>2754</v>
      </c>
      <c r="C2762" s="232">
        <v>1181.1599999999935</v>
      </c>
      <c r="D2762" s="232">
        <v>1630.3999999999126</v>
      </c>
      <c r="E2762" s="232">
        <v>2052.4500000000949</v>
      </c>
      <c r="F2762" s="232">
        <v>2336.7499999999823</v>
      </c>
      <c r="G2762" s="232">
        <v>3202.8999999998305</v>
      </c>
      <c r="H2762" s="75"/>
    </row>
    <row r="2763" spans="1:8" x14ac:dyDescent="0.2">
      <c r="A2763" s="76" t="s">
        <v>3160</v>
      </c>
      <c r="B2763" s="61">
        <v>2755</v>
      </c>
      <c r="C2763" s="232">
        <v>1181.5599999999936</v>
      </c>
      <c r="D2763" s="232">
        <v>1630.9499999999125</v>
      </c>
      <c r="E2763" s="232">
        <v>2053.1500000000947</v>
      </c>
      <c r="F2763" s="232">
        <v>2337.5499999999824</v>
      </c>
      <c r="G2763" s="232">
        <v>3203.9999999998304</v>
      </c>
      <c r="H2763" s="75"/>
    </row>
    <row r="2764" spans="1:8" x14ac:dyDescent="0.2">
      <c r="A2764" s="76" t="s">
        <v>3161</v>
      </c>
      <c r="B2764" s="61">
        <v>2756</v>
      </c>
      <c r="C2764" s="232">
        <v>1181.9599999999937</v>
      </c>
      <c r="D2764" s="232">
        <v>1631.4999999999125</v>
      </c>
      <c r="E2764" s="232">
        <v>2053.8500000000945</v>
      </c>
      <c r="F2764" s="232">
        <v>2338.3499999999826</v>
      </c>
      <c r="G2764" s="232">
        <v>3205.0999999998303</v>
      </c>
      <c r="H2764" s="75"/>
    </row>
    <row r="2765" spans="1:8" x14ac:dyDescent="0.2">
      <c r="A2765" s="76" t="s">
        <v>3162</v>
      </c>
      <c r="B2765" s="61">
        <v>2757</v>
      </c>
      <c r="C2765" s="232">
        <v>1182.3599999999938</v>
      </c>
      <c r="D2765" s="232">
        <v>1632.0499999999124</v>
      </c>
      <c r="E2765" s="232">
        <v>2054.5500000000943</v>
      </c>
      <c r="F2765" s="232">
        <v>2339.1499999999828</v>
      </c>
      <c r="G2765" s="232">
        <v>3206.1999999998302</v>
      </c>
      <c r="H2765" s="75"/>
    </row>
    <row r="2766" spans="1:8" x14ac:dyDescent="0.2">
      <c r="A2766" s="76" t="s">
        <v>3163</v>
      </c>
      <c r="B2766" s="61">
        <v>2758</v>
      </c>
      <c r="C2766" s="232">
        <v>1182.7599999999939</v>
      </c>
      <c r="D2766" s="232">
        <v>1632.5999999999124</v>
      </c>
      <c r="E2766" s="232">
        <v>2055.2500000000941</v>
      </c>
      <c r="F2766" s="232">
        <v>2339.949999999983</v>
      </c>
      <c r="G2766" s="232">
        <v>3207.2999999998301</v>
      </c>
      <c r="H2766" s="75"/>
    </row>
    <row r="2767" spans="1:8" x14ac:dyDescent="0.2">
      <c r="A2767" s="76" t="s">
        <v>3164</v>
      </c>
      <c r="B2767" s="61">
        <v>2759</v>
      </c>
      <c r="C2767" s="232">
        <v>1183.1599999999939</v>
      </c>
      <c r="D2767" s="232">
        <v>1633.1499999999123</v>
      </c>
      <c r="E2767" s="232">
        <v>2055.950000000094</v>
      </c>
      <c r="F2767" s="232">
        <v>2340.7499999999832</v>
      </c>
      <c r="G2767" s="232">
        <v>3208.39999999983</v>
      </c>
      <c r="H2767" s="75"/>
    </row>
    <row r="2768" spans="1:8" x14ac:dyDescent="0.2">
      <c r="A2768" s="76" t="s">
        <v>3165</v>
      </c>
      <c r="B2768" s="61">
        <v>2760</v>
      </c>
      <c r="C2768" s="232">
        <v>1183.559999999994</v>
      </c>
      <c r="D2768" s="232">
        <v>1633.6999999999123</v>
      </c>
      <c r="E2768" s="232">
        <v>2056.6500000000938</v>
      </c>
      <c r="F2768" s="232">
        <v>2341.5499999999834</v>
      </c>
      <c r="G2768" s="232">
        <v>3209.4999999998299</v>
      </c>
      <c r="H2768" s="75"/>
    </row>
    <row r="2769" spans="1:8" x14ac:dyDescent="0.2">
      <c r="A2769" s="76" t="s">
        <v>3166</v>
      </c>
      <c r="B2769" s="61">
        <v>2761</v>
      </c>
      <c r="C2769" s="232">
        <v>1183.9599999999941</v>
      </c>
      <c r="D2769" s="232">
        <v>1634.2499999999122</v>
      </c>
      <c r="E2769" s="232">
        <v>2057.3500000000936</v>
      </c>
      <c r="F2769" s="232">
        <v>2342.3499999999835</v>
      </c>
      <c r="G2769" s="232">
        <v>3210.5999999998298</v>
      </c>
      <c r="H2769" s="75"/>
    </row>
    <row r="2770" spans="1:8" x14ac:dyDescent="0.2">
      <c r="A2770" s="76" t="s">
        <v>3167</v>
      </c>
      <c r="B2770" s="61">
        <v>2762</v>
      </c>
      <c r="C2770" s="232">
        <v>1184.3599999999942</v>
      </c>
      <c r="D2770" s="232">
        <v>1634.7999999999122</v>
      </c>
      <c r="E2770" s="232">
        <v>2058.0500000000934</v>
      </c>
      <c r="F2770" s="232">
        <v>2343.1499999999837</v>
      </c>
      <c r="G2770" s="232">
        <v>3211.6999999998297</v>
      </c>
      <c r="H2770" s="75"/>
    </row>
    <row r="2771" spans="1:8" x14ac:dyDescent="0.2">
      <c r="A2771" s="76" t="s">
        <v>3168</v>
      </c>
      <c r="B2771" s="61">
        <v>2763</v>
      </c>
      <c r="C2771" s="232">
        <v>1184.7599999999943</v>
      </c>
      <c r="D2771" s="232">
        <v>1635.3499999999121</v>
      </c>
      <c r="E2771" s="232">
        <v>2058.7500000000932</v>
      </c>
      <c r="F2771" s="232">
        <v>2343.9499999999839</v>
      </c>
      <c r="G2771" s="232">
        <v>3212.7999999998297</v>
      </c>
      <c r="H2771" s="75"/>
    </row>
    <row r="2772" spans="1:8" x14ac:dyDescent="0.2">
      <c r="A2772" s="76" t="s">
        <v>3169</v>
      </c>
      <c r="B2772" s="61">
        <v>2764</v>
      </c>
      <c r="C2772" s="232">
        <v>1185.1599999999944</v>
      </c>
      <c r="D2772" s="232">
        <v>1635.8999999999121</v>
      </c>
      <c r="E2772" s="232">
        <v>2059.450000000093</v>
      </c>
      <c r="F2772" s="232">
        <v>2344.7499999999841</v>
      </c>
      <c r="G2772" s="232">
        <v>3213.8999999998296</v>
      </c>
      <c r="H2772" s="75"/>
    </row>
    <row r="2773" spans="1:8" x14ac:dyDescent="0.2">
      <c r="A2773" s="76" t="s">
        <v>3170</v>
      </c>
      <c r="B2773" s="61">
        <v>2765</v>
      </c>
      <c r="C2773" s="232">
        <v>1185.5599999999945</v>
      </c>
      <c r="D2773" s="232">
        <v>1636.4499999999121</v>
      </c>
      <c r="E2773" s="232">
        <v>2060.1500000000929</v>
      </c>
      <c r="F2773" s="232">
        <v>2345.5499999999843</v>
      </c>
      <c r="G2773" s="232">
        <v>3214.9999999998295</v>
      </c>
      <c r="H2773" s="75"/>
    </row>
    <row r="2774" spans="1:8" x14ac:dyDescent="0.2">
      <c r="A2774" s="76" t="s">
        <v>3171</v>
      </c>
      <c r="B2774" s="61">
        <v>2766</v>
      </c>
      <c r="C2774" s="232">
        <v>1185.9599999999946</v>
      </c>
      <c r="D2774" s="232">
        <v>1636.999999999912</v>
      </c>
      <c r="E2774" s="232">
        <v>2060.8500000000927</v>
      </c>
      <c r="F2774" s="232">
        <v>2346.3499999999844</v>
      </c>
      <c r="G2774" s="232">
        <v>3216.0999999998294</v>
      </c>
      <c r="H2774" s="75"/>
    </row>
    <row r="2775" spans="1:8" x14ac:dyDescent="0.2">
      <c r="A2775" s="76" t="s">
        <v>3172</v>
      </c>
      <c r="B2775" s="61">
        <v>2767</v>
      </c>
      <c r="C2775" s="232">
        <v>1186.3599999999947</v>
      </c>
      <c r="D2775" s="232">
        <v>1637.549999999912</v>
      </c>
      <c r="E2775" s="232">
        <v>2061.5500000000925</v>
      </c>
      <c r="F2775" s="232">
        <v>2347.1499999999846</v>
      </c>
      <c r="G2775" s="232">
        <v>3217.1999999998293</v>
      </c>
      <c r="H2775" s="75"/>
    </row>
    <row r="2776" spans="1:8" x14ac:dyDescent="0.2">
      <c r="A2776" s="76" t="s">
        <v>3173</v>
      </c>
      <c r="B2776" s="61">
        <v>2768</v>
      </c>
      <c r="C2776" s="232">
        <v>1186.7599999999948</v>
      </c>
      <c r="D2776" s="232">
        <v>1638.0999999999119</v>
      </c>
      <c r="E2776" s="232">
        <v>2062.2500000000923</v>
      </c>
      <c r="F2776" s="232">
        <v>2347.9499999999848</v>
      </c>
      <c r="G2776" s="232">
        <v>3218.2999999998292</v>
      </c>
      <c r="H2776" s="75"/>
    </row>
    <row r="2777" spans="1:8" x14ac:dyDescent="0.2">
      <c r="A2777" s="76" t="s">
        <v>3174</v>
      </c>
      <c r="B2777" s="61">
        <v>2769</v>
      </c>
      <c r="C2777" s="232">
        <v>1187.1599999999949</v>
      </c>
      <c r="D2777" s="232">
        <v>1638.6499999999119</v>
      </c>
      <c r="E2777" s="232">
        <v>2062.9500000000921</v>
      </c>
      <c r="F2777" s="232">
        <v>2348.749999999985</v>
      </c>
      <c r="G2777" s="232">
        <v>3219.3999999998291</v>
      </c>
      <c r="H2777" s="75"/>
    </row>
    <row r="2778" spans="1:8" x14ac:dyDescent="0.2">
      <c r="A2778" s="76" t="s">
        <v>3175</v>
      </c>
      <c r="B2778" s="61">
        <v>2770</v>
      </c>
      <c r="C2778" s="232">
        <v>1187.5599999999949</v>
      </c>
      <c r="D2778" s="232">
        <v>1639.1999999999118</v>
      </c>
      <c r="E2778" s="232">
        <v>2063.6500000000919</v>
      </c>
      <c r="F2778" s="232">
        <v>2349.5499999999852</v>
      </c>
      <c r="G2778" s="232">
        <v>3220.499999999829</v>
      </c>
      <c r="H2778" s="75"/>
    </row>
    <row r="2779" spans="1:8" x14ac:dyDescent="0.2">
      <c r="A2779" s="76" t="s">
        <v>3176</v>
      </c>
      <c r="B2779" s="61">
        <v>2771</v>
      </c>
      <c r="C2779" s="232">
        <v>1187.959999999995</v>
      </c>
      <c r="D2779" s="232">
        <v>1639.7499999999118</v>
      </c>
      <c r="E2779" s="232">
        <v>2064.3500000000918</v>
      </c>
      <c r="F2779" s="232">
        <v>2350.3499999999854</v>
      </c>
      <c r="G2779" s="232">
        <v>3221.5999999998289</v>
      </c>
      <c r="H2779" s="75"/>
    </row>
    <row r="2780" spans="1:8" x14ac:dyDescent="0.2">
      <c r="A2780" s="76" t="s">
        <v>3177</v>
      </c>
      <c r="B2780" s="61">
        <v>2772</v>
      </c>
      <c r="C2780" s="232">
        <v>1188.3599999999951</v>
      </c>
      <c r="D2780" s="232">
        <v>1640.2999999999117</v>
      </c>
      <c r="E2780" s="232">
        <v>2065.0500000000916</v>
      </c>
      <c r="F2780" s="232">
        <v>2351.1499999999855</v>
      </c>
      <c r="G2780" s="232">
        <v>3222.6999999998288</v>
      </c>
      <c r="H2780" s="75"/>
    </row>
    <row r="2781" spans="1:8" x14ac:dyDescent="0.2">
      <c r="A2781" s="76" t="s">
        <v>3178</v>
      </c>
      <c r="B2781" s="61">
        <v>2773</v>
      </c>
      <c r="C2781" s="232">
        <v>1188.7599999999952</v>
      </c>
      <c r="D2781" s="232">
        <v>1640.8499999999117</v>
      </c>
      <c r="E2781" s="232">
        <v>2065.7500000000914</v>
      </c>
      <c r="F2781" s="232">
        <v>2351.9499999999857</v>
      </c>
      <c r="G2781" s="232">
        <v>3223.7999999998287</v>
      </c>
      <c r="H2781" s="75"/>
    </row>
    <row r="2782" spans="1:8" x14ac:dyDescent="0.2">
      <c r="A2782" s="76" t="s">
        <v>3179</v>
      </c>
      <c r="B2782" s="61">
        <v>2774</v>
      </c>
      <c r="C2782" s="232">
        <v>1189.1599999999953</v>
      </c>
      <c r="D2782" s="232">
        <v>1641.3999999999116</v>
      </c>
      <c r="E2782" s="232">
        <v>2066.4500000000912</v>
      </c>
      <c r="F2782" s="232">
        <v>2352.7499999999859</v>
      </c>
      <c r="G2782" s="232">
        <v>3224.8999999998287</v>
      </c>
      <c r="H2782" s="75"/>
    </row>
    <row r="2783" spans="1:8" x14ac:dyDescent="0.2">
      <c r="A2783" s="76" t="s">
        <v>3180</v>
      </c>
      <c r="B2783" s="61">
        <v>2775</v>
      </c>
      <c r="C2783" s="232">
        <v>1189.5599999999954</v>
      </c>
      <c r="D2783" s="232">
        <v>1641.9499999999116</v>
      </c>
      <c r="E2783" s="232">
        <v>2067.150000000091</v>
      </c>
      <c r="F2783" s="232">
        <v>2353.5499999999861</v>
      </c>
      <c r="G2783" s="232">
        <v>3225.9999999998286</v>
      </c>
      <c r="H2783" s="75"/>
    </row>
    <row r="2784" spans="1:8" x14ac:dyDescent="0.2">
      <c r="A2784" s="76" t="s">
        <v>3181</v>
      </c>
      <c r="B2784" s="61">
        <v>2776</v>
      </c>
      <c r="C2784" s="232">
        <v>1189.9599999999955</v>
      </c>
      <c r="D2784" s="232">
        <v>1642.4999999999116</v>
      </c>
      <c r="E2784" s="232">
        <v>2067.8500000000909</v>
      </c>
      <c r="F2784" s="232">
        <v>2354.3499999999863</v>
      </c>
      <c r="G2784" s="232">
        <v>3227.0999999998285</v>
      </c>
      <c r="H2784" s="75"/>
    </row>
    <row r="2785" spans="1:8" x14ac:dyDescent="0.2">
      <c r="A2785" s="76" t="s">
        <v>3182</v>
      </c>
      <c r="B2785" s="61">
        <v>2777</v>
      </c>
      <c r="C2785" s="232">
        <v>1190.3599999999956</v>
      </c>
      <c r="D2785" s="232">
        <v>1643.0499999999115</v>
      </c>
      <c r="E2785" s="232">
        <v>2068.5500000000907</v>
      </c>
      <c r="F2785" s="232">
        <v>2355.1499999999864</v>
      </c>
      <c r="G2785" s="232">
        <v>3228.1999999998284</v>
      </c>
      <c r="H2785" s="75"/>
    </row>
    <row r="2786" spans="1:8" x14ac:dyDescent="0.2">
      <c r="A2786" s="76" t="s">
        <v>3183</v>
      </c>
      <c r="B2786" s="61">
        <v>2778</v>
      </c>
      <c r="C2786" s="232">
        <v>1190.7599999999957</v>
      </c>
      <c r="D2786" s="232">
        <v>1643.5999999999115</v>
      </c>
      <c r="E2786" s="232">
        <v>2069.2500000000905</v>
      </c>
      <c r="F2786" s="232">
        <v>2355.9499999999866</v>
      </c>
      <c r="G2786" s="232">
        <v>3229.2999999998283</v>
      </c>
      <c r="H2786" s="75"/>
    </row>
    <row r="2787" spans="1:8" x14ac:dyDescent="0.2">
      <c r="A2787" s="76" t="s">
        <v>3184</v>
      </c>
      <c r="B2787" s="61">
        <v>2779</v>
      </c>
      <c r="C2787" s="232">
        <v>1191.1599999999958</v>
      </c>
      <c r="D2787" s="232">
        <v>1644.1499999999114</v>
      </c>
      <c r="E2787" s="232">
        <v>2069.9500000000903</v>
      </c>
      <c r="F2787" s="232">
        <v>2356.7499999999868</v>
      </c>
      <c r="G2787" s="232">
        <v>3230.3999999998282</v>
      </c>
      <c r="H2787" s="75"/>
    </row>
    <row r="2788" spans="1:8" x14ac:dyDescent="0.2">
      <c r="A2788" s="76" t="s">
        <v>3185</v>
      </c>
      <c r="B2788" s="61">
        <v>2780</v>
      </c>
      <c r="C2788" s="232">
        <v>1191.5599999999959</v>
      </c>
      <c r="D2788" s="232">
        <v>1644.6999999999114</v>
      </c>
      <c r="E2788" s="232">
        <v>2070.6500000000901</v>
      </c>
      <c r="F2788" s="232">
        <v>2357.549999999987</v>
      </c>
      <c r="G2788" s="232">
        <v>3231.4999999998281</v>
      </c>
      <c r="H2788" s="75"/>
    </row>
    <row r="2789" spans="1:8" x14ac:dyDescent="0.2">
      <c r="A2789" s="76" t="s">
        <v>3186</v>
      </c>
      <c r="B2789" s="61">
        <v>2781</v>
      </c>
      <c r="C2789" s="232">
        <v>1191.9599999999959</v>
      </c>
      <c r="D2789" s="232">
        <v>1645.2499999999113</v>
      </c>
      <c r="E2789" s="232">
        <v>2071.3500000000899</v>
      </c>
      <c r="F2789" s="232">
        <v>2358.3499999999872</v>
      </c>
      <c r="G2789" s="232">
        <v>3232.599999999828</v>
      </c>
      <c r="H2789" s="75"/>
    </row>
    <row r="2790" spans="1:8" x14ac:dyDescent="0.2">
      <c r="A2790" s="76" t="s">
        <v>3187</v>
      </c>
      <c r="B2790" s="61">
        <v>2782</v>
      </c>
      <c r="C2790" s="232">
        <v>1192.359999999996</v>
      </c>
      <c r="D2790" s="232">
        <v>1645.7999999999113</v>
      </c>
      <c r="E2790" s="232">
        <v>2072.0500000000898</v>
      </c>
      <c r="F2790" s="232">
        <v>2359.1499999999874</v>
      </c>
      <c r="G2790" s="232">
        <v>3233.6999999998279</v>
      </c>
      <c r="H2790" s="75"/>
    </row>
    <row r="2791" spans="1:8" x14ac:dyDescent="0.2">
      <c r="A2791" s="76" t="s">
        <v>3188</v>
      </c>
      <c r="B2791" s="61">
        <v>2783</v>
      </c>
      <c r="C2791" s="232">
        <v>1192.7599999999961</v>
      </c>
      <c r="D2791" s="232">
        <v>1646.3499999999112</v>
      </c>
      <c r="E2791" s="232">
        <v>2072.7500000000896</v>
      </c>
      <c r="F2791" s="232">
        <v>2359.9499999999875</v>
      </c>
      <c r="G2791" s="232">
        <v>3234.7999999998278</v>
      </c>
      <c r="H2791" s="75"/>
    </row>
    <row r="2792" spans="1:8" x14ac:dyDescent="0.2">
      <c r="A2792" s="76" t="s">
        <v>3189</v>
      </c>
      <c r="B2792" s="61">
        <v>2784</v>
      </c>
      <c r="C2792" s="232">
        <v>1193.1599999999962</v>
      </c>
      <c r="D2792" s="232">
        <v>1646.8999999999112</v>
      </c>
      <c r="E2792" s="232">
        <v>2073.4500000000894</v>
      </c>
      <c r="F2792" s="232">
        <v>2360.7499999999877</v>
      </c>
      <c r="G2792" s="232">
        <v>3235.8999999998277</v>
      </c>
      <c r="H2792" s="75"/>
    </row>
    <row r="2793" spans="1:8" x14ac:dyDescent="0.2">
      <c r="A2793" s="76" t="s">
        <v>3190</v>
      </c>
      <c r="B2793" s="61">
        <v>2785</v>
      </c>
      <c r="C2793" s="232">
        <v>1193.5599999999963</v>
      </c>
      <c r="D2793" s="232">
        <v>1647.4499999999111</v>
      </c>
      <c r="E2793" s="232">
        <v>2074.1500000000892</v>
      </c>
      <c r="F2793" s="232">
        <v>2361.5499999999879</v>
      </c>
      <c r="G2793" s="232">
        <v>3236.9999999998277</v>
      </c>
      <c r="H2793" s="75"/>
    </row>
    <row r="2794" spans="1:8" x14ac:dyDescent="0.2">
      <c r="A2794" s="76" t="s">
        <v>3191</v>
      </c>
      <c r="B2794" s="61">
        <v>2786</v>
      </c>
      <c r="C2794" s="232">
        <v>1193.9599999999964</v>
      </c>
      <c r="D2794" s="232">
        <v>1647.9999999999111</v>
      </c>
      <c r="E2794" s="232">
        <v>2074.850000000089</v>
      </c>
      <c r="F2794" s="232">
        <v>2362.3499999999881</v>
      </c>
      <c r="G2794" s="232">
        <v>3238.0999999998276</v>
      </c>
      <c r="H2794" s="75"/>
    </row>
    <row r="2795" spans="1:8" x14ac:dyDescent="0.2">
      <c r="A2795" s="76" t="s">
        <v>3192</v>
      </c>
      <c r="B2795" s="61">
        <v>2787</v>
      </c>
      <c r="C2795" s="232">
        <v>1194.3599999999965</v>
      </c>
      <c r="D2795" s="232">
        <v>1648.5499999999111</v>
      </c>
      <c r="E2795" s="232">
        <v>2075.5500000000889</v>
      </c>
      <c r="F2795" s="232">
        <v>2363.1499999999883</v>
      </c>
      <c r="G2795" s="232">
        <v>3239.1999999998275</v>
      </c>
      <c r="H2795" s="75"/>
    </row>
    <row r="2796" spans="1:8" x14ac:dyDescent="0.2">
      <c r="A2796" s="76" t="s">
        <v>3193</v>
      </c>
      <c r="B2796" s="61">
        <v>2788</v>
      </c>
      <c r="C2796" s="232">
        <v>1194.7599999999966</v>
      </c>
      <c r="D2796" s="232">
        <v>1649.099999999911</v>
      </c>
      <c r="E2796" s="232">
        <v>2076.2500000000887</v>
      </c>
      <c r="F2796" s="232">
        <v>2363.9499999999884</v>
      </c>
      <c r="G2796" s="232">
        <v>3240.2999999998274</v>
      </c>
      <c r="H2796" s="75"/>
    </row>
    <row r="2797" spans="1:8" x14ac:dyDescent="0.2">
      <c r="A2797" s="76" t="s">
        <v>3194</v>
      </c>
      <c r="B2797" s="61">
        <v>2789</v>
      </c>
      <c r="C2797" s="232">
        <v>1195.1599999999967</v>
      </c>
      <c r="D2797" s="232">
        <v>1649.649999999911</v>
      </c>
      <c r="E2797" s="232">
        <v>2076.9500000000885</v>
      </c>
      <c r="F2797" s="232">
        <v>2364.7499999999886</v>
      </c>
      <c r="G2797" s="232">
        <v>3241.3999999998273</v>
      </c>
      <c r="H2797" s="75"/>
    </row>
    <row r="2798" spans="1:8" x14ac:dyDescent="0.2">
      <c r="A2798" s="76" t="s">
        <v>3195</v>
      </c>
      <c r="B2798" s="61">
        <v>2790</v>
      </c>
      <c r="C2798" s="232">
        <v>1195.5599999999968</v>
      </c>
      <c r="D2798" s="232">
        <v>1650.1999999999109</v>
      </c>
      <c r="E2798" s="232">
        <v>2077.6500000000883</v>
      </c>
      <c r="F2798" s="232">
        <v>2365.5499999999888</v>
      </c>
      <c r="G2798" s="232">
        <v>3242.4999999998272</v>
      </c>
      <c r="H2798" s="75"/>
    </row>
    <row r="2799" spans="1:8" x14ac:dyDescent="0.2">
      <c r="A2799" s="76" t="s">
        <v>3196</v>
      </c>
      <c r="B2799" s="61">
        <v>2791</v>
      </c>
      <c r="C2799" s="232">
        <v>1195.9599999999969</v>
      </c>
      <c r="D2799" s="232">
        <v>1650.7499999999109</v>
      </c>
      <c r="E2799" s="232">
        <v>2078.3500000000881</v>
      </c>
      <c r="F2799" s="232">
        <v>2366.349999999989</v>
      </c>
      <c r="G2799" s="232">
        <v>3243.5999999998271</v>
      </c>
      <c r="H2799" s="75"/>
    </row>
    <row r="2800" spans="1:8" x14ac:dyDescent="0.2">
      <c r="A2800" s="76" t="s">
        <v>3197</v>
      </c>
      <c r="B2800" s="61">
        <v>2792</v>
      </c>
      <c r="C2800" s="232">
        <v>1196.3599999999969</v>
      </c>
      <c r="D2800" s="232">
        <v>1651.2999999999108</v>
      </c>
      <c r="E2800" s="232">
        <v>2079.0500000000879</v>
      </c>
      <c r="F2800" s="232">
        <v>2367.1499999999892</v>
      </c>
      <c r="G2800" s="232">
        <v>3244.699999999827</v>
      </c>
      <c r="H2800" s="75"/>
    </row>
    <row r="2801" spans="1:8" x14ac:dyDescent="0.2">
      <c r="A2801" s="76" t="s">
        <v>3198</v>
      </c>
      <c r="B2801" s="61">
        <v>2793</v>
      </c>
      <c r="C2801" s="232">
        <v>1196.759999999997</v>
      </c>
      <c r="D2801" s="232">
        <v>1651.8499999999108</v>
      </c>
      <c r="E2801" s="232">
        <v>2079.7500000000878</v>
      </c>
      <c r="F2801" s="232">
        <v>2367.9499999999894</v>
      </c>
      <c r="G2801" s="232">
        <v>3245.7999999998269</v>
      </c>
      <c r="H2801" s="75"/>
    </row>
    <row r="2802" spans="1:8" x14ac:dyDescent="0.2">
      <c r="A2802" s="76" t="s">
        <v>3199</v>
      </c>
      <c r="B2802" s="61">
        <v>2794</v>
      </c>
      <c r="C2802" s="232">
        <v>1197.1599999999971</v>
      </c>
      <c r="D2802" s="232">
        <v>1652.3999999999107</v>
      </c>
      <c r="E2802" s="232">
        <v>2080.4500000000876</v>
      </c>
      <c r="F2802" s="232">
        <v>2368.7499999999895</v>
      </c>
      <c r="G2802" s="232">
        <v>3246.8999999998268</v>
      </c>
      <c r="H2802" s="75"/>
    </row>
    <row r="2803" spans="1:8" x14ac:dyDescent="0.2">
      <c r="A2803" s="76" t="s">
        <v>3200</v>
      </c>
      <c r="B2803" s="61">
        <v>2795</v>
      </c>
      <c r="C2803" s="232">
        <v>1197.5599999999972</v>
      </c>
      <c r="D2803" s="232">
        <v>1652.9499999999107</v>
      </c>
      <c r="E2803" s="232">
        <v>2081.1500000000874</v>
      </c>
      <c r="F2803" s="232">
        <v>2369.5499999999897</v>
      </c>
      <c r="G2803" s="232">
        <v>3247.9999999998267</v>
      </c>
      <c r="H2803" s="75"/>
    </row>
    <row r="2804" spans="1:8" x14ac:dyDescent="0.2">
      <c r="A2804" s="76" t="s">
        <v>3201</v>
      </c>
      <c r="B2804" s="61">
        <v>2796</v>
      </c>
      <c r="C2804" s="232">
        <v>1197.9599999999973</v>
      </c>
      <c r="D2804" s="232">
        <v>1653.4999999999106</v>
      </c>
      <c r="E2804" s="232">
        <v>2081.8500000000872</v>
      </c>
      <c r="F2804" s="232">
        <v>2370.3499999999899</v>
      </c>
      <c r="G2804" s="232">
        <v>3249.0999999998267</v>
      </c>
      <c r="H2804" s="75"/>
    </row>
    <row r="2805" spans="1:8" x14ac:dyDescent="0.2">
      <c r="A2805" s="76" t="s">
        <v>3202</v>
      </c>
      <c r="B2805" s="61">
        <v>2797</v>
      </c>
      <c r="C2805" s="232">
        <v>1198.3599999999974</v>
      </c>
      <c r="D2805" s="232">
        <v>1654.0499999999106</v>
      </c>
      <c r="E2805" s="232">
        <v>2082.550000000087</v>
      </c>
      <c r="F2805" s="232">
        <v>2371.1499999999901</v>
      </c>
      <c r="G2805" s="232">
        <v>3250.1999999998266</v>
      </c>
      <c r="H2805" s="75"/>
    </row>
    <row r="2806" spans="1:8" x14ac:dyDescent="0.2">
      <c r="A2806" s="76" t="s">
        <v>3203</v>
      </c>
      <c r="B2806" s="61">
        <v>2798</v>
      </c>
      <c r="C2806" s="232">
        <v>1198.7599999999975</v>
      </c>
      <c r="D2806" s="232">
        <v>1654.5999999999106</v>
      </c>
      <c r="E2806" s="232">
        <v>2083.2500000000869</v>
      </c>
      <c r="F2806" s="232">
        <v>2371.9499999999903</v>
      </c>
      <c r="G2806" s="232">
        <v>3251.2999999998265</v>
      </c>
      <c r="H2806" s="75"/>
    </row>
    <row r="2807" spans="1:8" x14ac:dyDescent="0.2">
      <c r="A2807" s="76" t="s">
        <v>3204</v>
      </c>
      <c r="B2807" s="61">
        <v>2799</v>
      </c>
      <c r="C2807" s="232">
        <v>1199.1599999999976</v>
      </c>
      <c r="D2807" s="232">
        <v>1655.1499999999105</v>
      </c>
      <c r="E2807" s="232">
        <v>2083.9500000000867</v>
      </c>
      <c r="F2807" s="232">
        <v>2372.7499999999905</v>
      </c>
      <c r="G2807" s="232">
        <v>3252.3999999998264</v>
      </c>
      <c r="H2807" s="75"/>
    </row>
    <row r="2808" spans="1:8" x14ac:dyDescent="0.2">
      <c r="A2808" s="76" t="s">
        <v>3205</v>
      </c>
      <c r="B2808" s="61">
        <v>2800</v>
      </c>
      <c r="C2808" s="232">
        <v>1199.5599999999977</v>
      </c>
      <c r="D2808" s="232">
        <v>1655.6999999999105</v>
      </c>
      <c r="E2808" s="232">
        <v>2084.6500000000865</v>
      </c>
      <c r="F2808" s="232">
        <v>2373.5499999999906</v>
      </c>
      <c r="G2808" s="232">
        <v>3253.4999999998263</v>
      </c>
      <c r="H2808" s="75"/>
    </row>
    <row r="2809" spans="1:8" x14ac:dyDescent="0.2">
      <c r="A2809" s="76" t="s">
        <v>3206</v>
      </c>
      <c r="B2809" s="61">
        <v>2801</v>
      </c>
      <c r="C2809" s="232">
        <v>1199.9599999999978</v>
      </c>
      <c r="D2809" s="232">
        <v>1656.2499999999104</v>
      </c>
      <c r="E2809" s="232">
        <v>2085.3500000000863</v>
      </c>
      <c r="F2809" s="232">
        <v>2374.3499999999908</v>
      </c>
      <c r="G2809" s="232">
        <v>3254.5999999998262</v>
      </c>
      <c r="H2809" s="75"/>
    </row>
    <row r="2810" spans="1:8" x14ac:dyDescent="0.2">
      <c r="A2810" s="76" t="s">
        <v>3207</v>
      </c>
      <c r="B2810" s="61">
        <v>2802</v>
      </c>
      <c r="C2810" s="232">
        <v>1200.3599999999979</v>
      </c>
      <c r="D2810" s="232">
        <v>1656.7999999999104</v>
      </c>
      <c r="E2810" s="232">
        <v>2086.0500000000861</v>
      </c>
      <c r="F2810" s="232">
        <v>2375.149999999991</v>
      </c>
      <c r="G2810" s="232">
        <v>3255.6999999998261</v>
      </c>
      <c r="H2810" s="75"/>
    </row>
    <row r="2811" spans="1:8" x14ac:dyDescent="0.2">
      <c r="A2811" s="76" t="s">
        <v>3208</v>
      </c>
      <c r="B2811" s="61">
        <v>2803</v>
      </c>
      <c r="C2811" s="232">
        <v>1200.7599999999979</v>
      </c>
      <c r="D2811" s="232">
        <v>1657.3499999999103</v>
      </c>
      <c r="E2811" s="232">
        <v>2086.7500000000859</v>
      </c>
      <c r="F2811" s="232">
        <v>2375.9499999999912</v>
      </c>
      <c r="G2811" s="232">
        <v>3256.799999999826</v>
      </c>
      <c r="H2811" s="75"/>
    </row>
    <row r="2812" spans="1:8" x14ac:dyDescent="0.2">
      <c r="A2812" s="76" t="s">
        <v>3209</v>
      </c>
      <c r="B2812" s="61">
        <v>2804</v>
      </c>
      <c r="C2812" s="232">
        <v>1201.159999999998</v>
      </c>
      <c r="D2812" s="232">
        <v>1657.8999999999103</v>
      </c>
      <c r="E2812" s="232">
        <v>2087.4500000000858</v>
      </c>
      <c r="F2812" s="232">
        <v>2376.7499999999914</v>
      </c>
      <c r="G2812" s="232">
        <v>3257.8999999998259</v>
      </c>
      <c r="H2812" s="75"/>
    </row>
    <row r="2813" spans="1:8" x14ac:dyDescent="0.2">
      <c r="A2813" s="76" t="s">
        <v>3210</v>
      </c>
      <c r="B2813" s="61">
        <v>2805</v>
      </c>
      <c r="C2813" s="232">
        <v>1201.5599999999981</v>
      </c>
      <c r="D2813" s="232">
        <v>1658.4499999999102</v>
      </c>
      <c r="E2813" s="232">
        <v>2088.1500000000856</v>
      </c>
      <c r="F2813" s="232">
        <v>2377.5499999999915</v>
      </c>
      <c r="G2813" s="232">
        <v>3258.9999999998258</v>
      </c>
      <c r="H2813" s="75"/>
    </row>
    <row r="2814" spans="1:8" x14ac:dyDescent="0.2">
      <c r="A2814" s="76" t="s">
        <v>3211</v>
      </c>
      <c r="B2814" s="61">
        <v>2806</v>
      </c>
      <c r="C2814" s="232">
        <v>1201.9599999999982</v>
      </c>
      <c r="D2814" s="232">
        <v>1658.9999999999102</v>
      </c>
      <c r="E2814" s="232">
        <v>2088.8500000000854</v>
      </c>
      <c r="F2814" s="232">
        <v>2378.3499999999917</v>
      </c>
      <c r="G2814" s="232">
        <v>3260.0999999998257</v>
      </c>
      <c r="H2814" s="75"/>
    </row>
    <row r="2815" spans="1:8" x14ac:dyDescent="0.2">
      <c r="A2815" s="76" t="s">
        <v>3212</v>
      </c>
      <c r="B2815" s="61">
        <v>2807</v>
      </c>
      <c r="C2815" s="232">
        <v>1202.3599999999983</v>
      </c>
      <c r="D2815" s="232">
        <v>1659.5499999999101</v>
      </c>
      <c r="E2815" s="232">
        <v>2089.5500000000852</v>
      </c>
      <c r="F2815" s="232">
        <v>2379.1499999999919</v>
      </c>
      <c r="G2815" s="232">
        <v>3261.1999999998256</v>
      </c>
      <c r="H2815" s="75"/>
    </row>
    <row r="2816" spans="1:8" x14ac:dyDescent="0.2">
      <c r="A2816" s="76" t="s">
        <v>3213</v>
      </c>
      <c r="B2816" s="61">
        <v>2808</v>
      </c>
      <c r="C2816" s="232">
        <v>1202.7599999999984</v>
      </c>
      <c r="D2816" s="232">
        <v>1660.0999999999101</v>
      </c>
      <c r="E2816" s="232">
        <v>2090.250000000085</v>
      </c>
      <c r="F2816" s="232">
        <v>2379.9499999999921</v>
      </c>
      <c r="G2816" s="232">
        <v>3262.2999999998256</v>
      </c>
      <c r="H2816" s="75"/>
    </row>
    <row r="2817" spans="1:8" x14ac:dyDescent="0.2">
      <c r="A2817" s="76" t="s">
        <v>3214</v>
      </c>
      <c r="B2817" s="61">
        <v>2809</v>
      </c>
      <c r="C2817" s="232">
        <v>1203.1599999999985</v>
      </c>
      <c r="D2817" s="232">
        <v>1660.6499999999101</v>
      </c>
      <c r="E2817" s="232">
        <v>2090.9500000000849</v>
      </c>
      <c r="F2817" s="232">
        <v>2380.7499999999923</v>
      </c>
      <c r="G2817" s="232">
        <v>3263.3999999998255</v>
      </c>
      <c r="H2817" s="75"/>
    </row>
    <row r="2818" spans="1:8" x14ac:dyDescent="0.2">
      <c r="A2818" s="76" t="s">
        <v>3215</v>
      </c>
      <c r="B2818" s="61">
        <v>2810</v>
      </c>
      <c r="C2818" s="232">
        <v>1203.5599999999986</v>
      </c>
      <c r="D2818" s="232">
        <v>1661.19999999991</v>
      </c>
      <c r="E2818" s="232">
        <v>2091.6500000000847</v>
      </c>
      <c r="F2818" s="232">
        <v>2381.5499999999925</v>
      </c>
      <c r="G2818" s="232">
        <v>3264.4999999998254</v>
      </c>
      <c r="H2818" s="75"/>
    </row>
    <row r="2819" spans="1:8" x14ac:dyDescent="0.2">
      <c r="A2819" s="76" t="s">
        <v>3216</v>
      </c>
      <c r="B2819" s="61">
        <v>2811</v>
      </c>
      <c r="C2819" s="232">
        <v>1203.9599999999987</v>
      </c>
      <c r="D2819" s="232">
        <v>1661.74999999991</v>
      </c>
      <c r="E2819" s="232">
        <v>2092.3500000000845</v>
      </c>
      <c r="F2819" s="232">
        <v>2382.3499999999926</v>
      </c>
      <c r="G2819" s="232">
        <v>3265.5999999998253</v>
      </c>
      <c r="H2819" s="75"/>
    </row>
    <row r="2820" spans="1:8" x14ac:dyDescent="0.2">
      <c r="A2820" s="76" t="s">
        <v>3217</v>
      </c>
      <c r="B2820" s="61">
        <v>2812</v>
      </c>
      <c r="C2820" s="232">
        <v>1204.3599999999988</v>
      </c>
      <c r="D2820" s="232">
        <v>1662.2999999999099</v>
      </c>
      <c r="E2820" s="232">
        <v>2093.0500000000843</v>
      </c>
      <c r="F2820" s="232">
        <v>2383.1499999999928</v>
      </c>
      <c r="G2820" s="232">
        <v>3266.6999999998252</v>
      </c>
      <c r="H2820" s="75"/>
    </row>
    <row r="2821" spans="1:8" x14ac:dyDescent="0.2">
      <c r="A2821" s="76" t="s">
        <v>3218</v>
      </c>
      <c r="B2821" s="61">
        <v>2813</v>
      </c>
      <c r="C2821" s="232">
        <v>1204.7599999999989</v>
      </c>
      <c r="D2821" s="232">
        <v>1662.8499999999099</v>
      </c>
      <c r="E2821" s="232">
        <v>2093.7500000000841</v>
      </c>
      <c r="F2821" s="232">
        <v>2383.949999999993</v>
      </c>
      <c r="G2821" s="232">
        <v>3267.7999999998251</v>
      </c>
      <c r="H2821" s="75"/>
    </row>
    <row r="2822" spans="1:8" x14ac:dyDescent="0.2">
      <c r="A2822" s="76" t="s">
        <v>3219</v>
      </c>
      <c r="B2822" s="61">
        <v>2814</v>
      </c>
      <c r="C2822" s="232">
        <v>1205.1599999999989</v>
      </c>
      <c r="D2822" s="232">
        <v>1663.3999999999098</v>
      </c>
      <c r="E2822" s="232">
        <v>2094.4500000000839</v>
      </c>
      <c r="F2822" s="232">
        <v>2384.7499999999932</v>
      </c>
      <c r="G2822" s="232">
        <v>3268.899999999825</v>
      </c>
      <c r="H2822" s="75"/>
    </row>
    <row r="2823" spans="1:8" x14ac:dyDescent="0.2">
      <c r="A2823" s="76" t="s">
        <v>3220</v>
      </c>
      <c r="B2823" s="61">
        <v>2815</v>
      </c>
      <c r="C2823" s="232">
        <v>1205.559999999999</v>
      </c>
      <c r="D2823" s="232">
        <v>1663.9499999999098</v>
      </c>
      <c r="E2823" s="232">
        <v>2095.1500000000838</v>
      </c>
      <c r="F2823" s="232">
        <v>2385.5499999999934</v>
      </c>
      <c r="G2823" s="232">
        <v>3269.9999999998249</v>
      </c>
      <c r="H2823" s="75"/>
    </row>
    <row r="2824" spans="1:8" x14ac:dyDescent="0.2">
      <c r="A2824" s="76" t="s">
        <v>3221</v>
      </c>
      <c r="B2824" s="61">
        <v>2816</v>
      </c>
      <c r="C2824" s="232">
        <v>1205.9599999999991</v>
      </c>
      <c r="D2824" s="232">
        <v>1664.4999999999097</v>
      </c>
      <c r="E2824" s="232">
        <v>2095.8500000000836</v>
      </c>
      <c r="F2824" s="232">
        <v>2386.3499999999935</v>
      </c>
      <c r="G2824" s="232">
        <v>3271.0999999998248</v>
      </c>
      <c r="H2824" s="75"/>
    </row>
    <row r="2825" spans="1:8" x14ac:dyDescent="0.2">
      <c r="A2825" s="76" t="s">
        <v>3222</v>
      </c>
      <c r="B2825" s="61">
        <v>2817</v>
      </c>
      <c r="C2825" s="232">
        <v>1206.3599999999992</v>
      </c>
      <c r="D2825" s="232">
        <v>1665.0499999999097</v>
      </c>
      <c r="E2825" s="232">
        <v>2096.5500000000834</v>
      </c>
      <c r="F2825" s="232">
        <v>2387.1499999999937</v>
      </c>
      <c r="G2825" s="232">
        <v>3272.1999999998247</v>
      </c>
      <c r="H2825" s="75"/>
    </row>
    <row r="2826" spans="1:8" x14ac:dyDescent="0.2">
      <c r="A2826" s="76" t="s">
        <v>3223</v>
      </c>
      <c r="B2826" s="61">
        <v>2818</v>
      </c>
      <c r="C2826" s="232">
        <v>1206.7599999999993</v>
      </c>
      <c r="D2826" s="232">
        <v>1665.5999999999096</v>
      </c>
      <c r="E2826" s="232">
        <v>2097.2500000000832</v>
      </c>
      <c r="F2826" s="232">
        <v>2387.9499999999939</v>
      </c>
      <c r="G2826" s="232">
        <v>3273.2999999998246</v>
      </c>
      <c r="H2826" s="75"/>
    </row>
    <row r="2827" spans="1:8" x14ac:dyDescent="0.2">
      <c r="A2827" s="76" t="s">
        <v>3224</v>
      </c>
      <c r="B2827" s="61">
        <v>2819</v>
      </c>
      <c r="C2827" s="232">
        <v>1207.1599999999994</v>
      </c>
      <c r="D2827" s="232">
        <v>1666.1499999999096</v>
      </c>
      <c r="E2827" s="232">
        <v>2097.950000000083</v>
      </c>
      <c r="F2827" s="232">
        <v>2388.7499999999941</v>
      </c>
      <c r="G2827" s="232">
        <v>3274.3999999998246</v>
      </c>
      <c r="H2827" s="75"/>
    </row>
    <row r="2828" spans="1:8" x14ac:dyDescent="0.2">
      <c r="A2828" s="76" t="s">
        <v>3225</v>
      </c>
      <c r="B2828" s="61">
        <v>2820</v>
      </c>
      <c r="C2828" s="232">
        <v>1207.5599999999995</v>
      </c>
      <c r="D2828" s="232">
        <v>1666.6999999999096</v>
      </c>
      <c r="E2828" s="232">
        <v>2098.6500000000829</v>
      </c>
      <c r="F2828" s="232">
        <v>2389.5499999999943</v>
      </c>
      <c r="G2828" s="232">
        <v>3275.4999999998245</v>
      </c>
      <c r="H2828" s="75"/>
    </row>
    <row r="2829" spans="1:8" x14ac:dyDescent="0.2">
      <c r="A2829" s="76" t="s">
        <v>3226</v>
      </c>
      <c r="B2829" s="61">
        <v>2821</v>
      </c>
      <c r="C2829" s="232">
        <v>1207.9599999999996</v>
      </c>
      <c r="D2829" s="232">
        <v>1667.2499999999095</v>
      </c>
      <c r="E2829" s="232">
        <v>2099.3500000000827</v>
      </c>
      <c r="F2829" s="232">
        <v>2390.3499999999945</v>
      </c>
      <c r="G2829" s="232">
        <v>3276.5999999998244</v>
      </c>
      <c r="H2829" s="75"/>
    </row>
    <row r="2830" spans="1:8" x14ac:dyDescent="0.2">
      <c r="A2830" s="76" t="s">
        <v>3227</v>
      </c>
      <c r="B2830" s="61">
        <v>2822</v>
      </c>
      <c r="C2830" s="232">
        <v>1208.3599999999997</v>
      </c>
      <c r="D2830" s="232">
        <v>1667.7999999999095</v>
      </c>
      <c r="E2830" s="232">
        <v>2100.0500000000825</v>
      </c>
      <c r="F2830" s="232">
        <v>2391.1499999999946</v>
      </c>
      <c r="G2830" s="232">
        <v>3277.6999999998243</v>
      </c>
      <c r="H2830" s="75"/>
    </row>
    <row r="2831" spans="1:8" x14ac:dyDescent="0.2">
      <c r="A2831" s="76" t="s">
        <v>3228</v>
      </c>
      <c r="B2831" s="61">
        <v>2823</v>
      </c>
      <c r="C2831" s="232">
        <v>1208.7599999999998</v>
      </c>
      <c r="D2831" s="232">
        <v>1668.3499999999094</v>
      </c>
      <c r="E2831" s="232">
        <v>2100.7500000000823</v>
      </c>
      <c r="F2831" s="232">
        <v>2391.9499999999948</v>
      </c>
      <c r="G2831" s="232">
        <v>3278.7999999998242</v>
      </c>
      <c r="H2831" s="75"/>
    </row>
    <row r="2832" spans="1:8" x14ac:dyDescent="0.2">
      <c r="A2832" s="76" t="s">
        <v>3229</v>
      </c>
      <c r="B2832" s="61">
        <v>2824</v>
      </c>
      <c r="C2832" s="232">
        <v>1209.1599999999999</v>
      </c>
      <c r="D2832" s="232">
        <v>1668.8999999999094</v>
      </c>
      <c r="E2832" s="232">
        <v>2101.4500000000821</v>
      </c>
      <c r="F2832" s="232">
        <v>2392.749999999995</v>
      </c>
      <c r="G2832" s="232">
        <v>3279.8999999998241</v>
      </c>
      <c r="H2832" s="75"/>
    </row>
    <row r="2833" spans="1:8" x14ac:dyDescent="0.2">
      <c r="A2833" s="76" t="s">
        <v>3230</v>
      </c>
      <c r="B2833" s="61">
        <v>2825</v>
      </c>
      <c r="C2833" s="232">
        <v>1209.56</v>
      </c>
      <c r="D2833" s="232">
        <v>1669.4499999999093</v>
      </c>
      <c r="E2833" s="232">
        <v>2102.1500000000819</v>
      </c>
      <c r="F2833" s="232">
        <v>2393.5499999999952</v>
      </c>
      <c r="G2833" s="232">
        <v>3280.999999999824</v>
      </c>
      <c r="H2833" s="75"/>
    </row>
    <row r="2834" spans="1:8" x14ac:dyDescent="0.2">
      <c r="A2834" s="76" t="s">
        <v>3231</v>
      </c>
      <c r="B2834" s="61">
        <v>2826</v>
      </c>
      <c r="C2834" s="232">
        <v>1209.96</v>
      </c>
      <c r="D2834" s="232">
        <v>1669.9999999999093</v>
      </c>
      <c r="E2834" s="232">
        <v>2102.8500000000818</v>
      </c>
      <c r="F2834" s="232">
        <v>2394.3499999999954</v>
      </c>
      <c r="G2834" s="232">
        <v>3282.0999999998239</v>
      </c>
      <c r="H2834" s="75"/>
    </row>
    <row r="2835" spans="1:8" x14ac:dyDescent="0.2">
      <c r="A2835" s="76" t="s">
        <v>3232</v>
      </c>
      <c r="B2835" s="61">
        <v>2827</v>
      </c>
      <c r="C2835" s="232">
        <v>1210.3600000000001</v>
      </c>
      <c r="D2835" s="232">
        <v>1670.5499999999092</v>
      </c>
      <c r="E2835" s="232">
        <v>2103.5500000000816</v>
      </c>
      <c r="F2835" s="232">
        <v>2395.1499999999955</v>
      </c>
      <c r="G2835" s="232">
        <v>3283.1999999998238</v>
      </c>
      <c r="H2835" s="75"/>
    </row>
    <row r="2836" spans="1:8" x14ac:dyDescent="0.2">
      <c r="A2836" s="76" t="s">
        <v>3233</v>
      </c>
      <c r="B2836" s="61">
        <v>2828</v>
      </c>
      <c r="C2836" s="232">
        <v>1210.7600000000002</v>
      </c>
      <c r="D2836" s="232">
        <v>1671.0999999999092</v>
      </c>
      <c r="E2836" s="232">
        <v>2104.2500000000814</v>
      </c>
      <c r="F2836" s="232">
        <v>2395.9499999999957</v>
      </c>
      <c r="G2836" s="232">
        <v>3284.2999999998237</v>
      </c>
      <c r="H2836" s="75"/>
    </row>
    <row r="2837" spans="1:8" x14ac:dyDescent="0.2">
      <c r="A2837" s="76" t="s">
        <v>3234</v>
      </c>
      <c r="B2837" s="61">
        <v>2829</v>
      </c>
      <c r="C2837" s="232">
        <v>1211.1600000000003</v>
      </c>
      <c r="D2837" s="232">
        <v>1671.6499999999091</v>
      </c>
      <c r="E2837" s="232">
        <v>2104.9500000000812</v>
      </c>
      <c r="F2837" s="232">
        <v>2396.7499999999959</v>
      </c>
      <c r="G2837" s="232">
        <v>3285.3999999998236</v>
      </c>
      <c r="H2837" s="75"/>
    </row>
    <row r="2838" spans="1:8" x14ac:dyDescent="0.2">
      <c r="A2838" s="76" t="s">
        <v>3235</v>
      </c>
      <c r="B2838" s="61">
        <v>2830</v>
      </c>
      <c r="C2838" s="232">
        <v>1211.5600000000004</v>
      </c>
      <c r="D2838" s="232">
        <v>1672.1999999999091</v>
      </c>
      <c r="E2838" s="232">
        <v>2105.650000000081</v>
      </c>
      <c r="F2838" s="232">
        <v>2397.5499999999961</v>
      </c>
      <c r="G2838" s="232">
        <v>3286.4999999998236</v>
      </c>
      <c r="H2838" s="75"/>
    </row>
    <row r="2839" spans="1:8" x14ac:dyDescent="0.2">
      <c r="A2839" s="76" t="s">
        <v>3236</v>
      </c>
      <c r="B2839" s="61">
        <v>2831</v>
      </c>
      <c r="C2839" s="232">
        <v>1211.9600000000005</v>
      </c>
      <c r="D2839" s="232">
        <v>1672.7499999999091</v>
      </c>
      <c r="E2839" s="232">
        <v>2106.3500000000809</v>
      </c>
      <c r="F2839" s="232">
        <v>2398.3499999999963</v>
      </c>
      <c r="G2839" s="232">
        <v>3287.5999999998235</v>
      </c>
      <c r="H2839" s="75"/>
    </row>
    <row r="2840" spans="1:8" x14ac:dyDescent="0.2">
      <c r="A2840" s="76" t="s">
        <v>3237</v>
      </c>
      <c r="B2840" s="61">
        <v>2832</v>
      </c>
      <c r="C2840" s="232">
        <v>1212.3600000000006</v>
      </c>
      <c r="D2840" s="232">
        <v>1673.299999999909</v>
      </c>
      <c r="E2840" s="232">
        <v>2107.0500000000807</v>
      </c>
      <c r="F2840" s="232">
        <v>2399.1499999999965</v>
      </c>
      <c r="G2840" s="232">
        <v>3288.6999999998234</v>
      </c>
      <c r="H2840" s="75"/>
    </row>
    <row r="2841" spans="1:8" x14ac:dyDescent="0.2">
      <c r="A2841" s="76" t="s">
        <v>3238</v>
      </c>
      <c r="B2841" s="61">
        <v>2833</v>
      </c>
      <c r="C2841" s="232">
        <v>1212.7600000000007</v>
      </c>
      <c r="D2841" s="232">
        <v>1673.849999999909</v>
      </c>
      <c r="E2841" s="232">
        <v>2107.7500000000805</v>
      </c>
      <c r="F2841" s="232">
        <v>2399.9499999999966</v>
      </c>
      <c r="G2841" s="232">
        <v>3289.7999999998233</v>
      </c>
      <c r="H2841" s="75"/>
    </row>
    <row r="2842" spans="1:8" x14ac:dyDescent="0.2">
      <c r="A2842" s="76" t="s">
        <v>3239</v>
      </c>
      <c r="B2842" s="61">
        <v>2834</v>
      </c>
      <c r="C2842" s="232">
        <v>1213.1600000000008</v>
      </c>
      <c r="D2842" s="232">
        <v>1674.3999999999089</v>
      </c>
      <c r="E2842" s="232">
        <v>2108.4500000000803</v>
      </c>
      <c r="F2842" s="232">
        <v>2400.7499999999968</v>
      </c>
      <c r="G2842" s="232">
        <v>3290.8999999998232</v>
      </c>
      <c r="H2842" s="75"/>
    </row>
    <row r="2843" spans="1:8" x14ac:dyDescent="0.2">
      <c r="A2843" s="76" t="s">
        <v>3240</v>
      </c>
      <c r="B2843" s="61">
        <v>2835</v>
      </c>
      <c r="C2843" s="232">
        <v>1213.5600000000009</v>
      </c>
      <c r="D2843" s="232">
        <v>1674.9499999999089</v>
      </c>
      <c r="E2843" s="232">
        <v>2109.1500000000801</v>
      </c>
      <c r="F2843" s="232">
        <v>2401.549999999997</v>
      </c>
      <c r="G2843" s="232">
        <v>3291.9999999998231</v>
      </c>
      <c r="H2843" s="75"/>
    </row>
    <row r="2844" spans="1:8" x14ac:dyDescent="0.2">
      <c r="A2844" s="76" t="s">
        <v>3241</v>
      </c>
      <c r="B2844" s="61">
        <v>2836</v>
      </c>
      <c r="C2844" s="232">
        <v>1213.9600000000009</v>
      </c>
      <c r="D2844" s="232">
        <v>1675.4999999999088</v>
      </c>
      <c r="E2844" s="232">
        <v>2109.8500000000799</v>
      </c>
      <c r="F2844" s="232">
        <v>2402.3499999999972</v>
      </c>
      <c r="G2844" s="232">
        <v>3293.099999999823</v>
      </c>
      <c r="H2844" s="75"/>
    </row>
    <row r="2845" spans="1:8" x14ac:dyDescent="0.2">
      <c r="A2845" s="76" t="s">
        <v>3242</v>
      </c>
      <c r="B2845" s="61">
        <v>2837</v>
      </c>
      <c r="C2845" s="232">
        <v>1214.360000000001</v>
      </c>
      <c r="D2845" s="232">
        <v>1676.0499999999088</v>
      </c>
      <c r="E2845" s="232">
        <v>2110.5500000000798</v>
      </c>
      <c r="F2845" s="232">
        <v>2403.1499999999974</v>
      </c>
      <c r="G2845" s="232">
        <v>3294.1999999998229</v>
      </c>
      <c r="H2845" s="75"/>
    </row>
    <row r="2846" spans="1:8" x14ac:dyDescent="0.2">
      <c r="A2846" s="76" t="s">
        <v>3243</v>
      </c>
      <c r="B2846" s="61">
        <v>2838</v>
      </c>
      <c r="C2846" s="232">
        <v>1214.7600000000011</v>
      </c>
      <c r="D2846" s="232">
        <v>1676.5999999999087</v>
      </c>
      <c r="E2846" s="232">
        <v>2111.2500000000796</v>
      </c>
      <c r="F2846" s="232">
        <v>2403.9499999999975</v>
      </c>
      <c r="G2846" s="232">
        <v>3295.2999999998228</v>
      </c>
      <c r="H2846" s="75"/>
    </row>
    <row r="2847" spans="1:8" x14ac:dyDescent="0.2">
      <c r="A2847" s="76" t="s">
        <v>3244</v>
      </c>
      <c r="B2847" s="61">
        <v>2839</v>
      </c>
      <c r="C2847" s="232">
        <v>1215.1600000000012</v>
      </c>
      <c r="D2847" s="232">
        <v>1677.1499999999087</v>
      </c>
      <c r="E2847" s="232">
        <v>2111.9500000000794</v>
      </c>
      <c r="F2847" s="232">
        <v>2404.7499999999977</v>
      </c>
      <c r="G2847" s="232">
        <v>3296.3999999998227</v>
      </c>
      <c r="H2847" s="75"/>
    </row>
    <row r="2848" spans="1:8" x14ac:dyDescent="0.2">
      <c r="A2848" s="76" t="s">
        <v>3245</v>
      </c>
      <c r="B2848" s="61">
        <v>2840</v>
      </c>
      <c r="C2848" s="232">
        <v>1215.5600000000013</v>
      </c>
      <c r="D2848" s="232">
        <v>1677.6999999999086</v>
      </c>
      <c r="E2848" s="232">
        <v>2112.6500000000792</v>
      </c>
      <c r="F2848" s="232">
        <v>2405.5499999999979</v>
      </c>
      <c r="G2848" s="232">
        <v>3297.4999999998226</v>
      </c>
      <c r="H2848" s="75"/>
    </row>
    <row r="2849" spans="1:8" x14ac:dyDescent="0.2">
      <c r="A2849" s="76" t="s">
        <v>3246</v>
      </c>
      <c r="B2849" s="61">
        <v>2841</v>
      </c>
      <c r="C2849" s="232">
        <v>1215.9600000000014</v>
      </c>
      <c r="D2849" s="232">
        <v>1678.2499999999086</v>
      </c>
      <c r="E2849" s="232">
        <v>2113.350000000079</v>
      </c>
      <c r="F2849" s="232">
        <v>2406.3499999999981</v>
      </c>
      <c r="G2849" s="232">
        <v>3298.5999999998226</v>
      </c>
      <c r="H2849" s="75"/>
    </row>
    <row r="2850" spans="1:8" x14ac:dyDescent="0.2">
      <c r="A2850" s="76" t="s">
        <v>3247</v>
      </c>
      <c r="B2850" s="61">
        <v>2842</v>
      </c>
      <c r="C2850" s="232">
        <v>1216.3600000000015</v>
      </c>
      <c r="D2850" s="232">
        <v>1678.7999999999086</v>
      </c>
      <c r="E2850" s="232">
        <v>2114.0500000000789</v>
      </c>
      <c r="F2850" s="232">
        <v>2407.1499999999983</v>
      </c>
      <c r="G2850" s="232">
        <v>3299.6999999998225</v>
      </c>
      <c r="H2850" s="75"/>
    </row>
    <row r="2851" spans="1:8" x14ac:dyDescent="0.2">
      <c r="A2851" s="76" t="s">
        <v>3248</v>
      </c>
      <c r="B2851" s="61">
        <v>2843</v>
      </c>
      <c r="C2851" s="232">
        <v>1216.7600000000016</v>
      </c>
      <c r="D2851" s="232">
        <v>1679.3499999999085</v>
      </c>
      <c r="E2851" s="232">
        <v>2114.7500000000787</v>
      </c>
      <c r="F2851" s="232">
        <v>2407.9499999999985</v>
      </c>
      <c r="G2851" s="232">
        <v>3300.7999999998224</v>
      </c>
      <c r="H2851" s="75"/>
    </row>
    <row r="2852" spans="1:8" x14ac:dyDescent="0.2">
      <c r="A2852" s="76" t="s">
        <v>3249</v>
      </c>
      <c r="B2852" s="61">
        <v>2844</v>
      </c>
      <c r="C2852" s="232">
        <v>1217.1600000000017</v>
      </c>
      <c r="D2852" s="232">
        <v>1679.8999999999085</v>
      </c>
      <c r="E2852" s="232">
        <v>2115.4500000000785</v>
      </c>
      <c r="F2852" s="232">
        <v>2408.7499999999986</v>
      </c>
      <c r="G2852" s="232">
        <v>3301.8999999998223</v>
      </c>
      <c r="H2852" s="75"/>
    </row>
    <row r="2853" spans="1:8" x14ac:dyDescent="0.2">
      <c r="A2853" s="76" t="s">
        <v>3250</v>
      </c>
      <c r="B2853" s="61">
        <v>2845</v>
      </c>
      <c r="C2853" s="232">
        <v>1217.5600000000018</v>
      </c>
      <c r="D2853" s="232">
        <v>1680.4499999999084</v>
      </c>
      <c r="E2853" s="232">
        <v>2116.1500000000783</v>
      </c>
      <c r="F2853" s="232">
        <v>2409.5499999999988</v>
      </c>
      <c r="G2853" s="232">
        <v>3302.9999999998222</v>
      </c>
      <c r="H2853" s="75"/>
    </row>
    <row r="2854" spans="1:8" x14ac:dyDescent="0.2">
      <c r="A2854" s="76" t="s">
        <v>3251</v>
      </c>
      <c r="B2854" s="61">
        <v>2846</v>
      </c>
      <c r="C2854" s="232">
        <v>1217.9600000000019</v>
      </c>
      <c r="D2854" s="232">
        <v>1680.9999999999084</v>
      </c>
      <c r="E2854" s="232">
        <v>2116.8500000000781</v>
      </c>
      <c r="F2854" s="232">
        <v>2410.349999999999</v>
      </c>
      <c r="G2854" s="232">
        <v>3304.0999999998221</v>
      </c>
      <c r="H2854" s="75"/>
    </row>
    <row r="2855" spans="1:8" x14ac:dyDescent="0.2">
      <c r="A2855" s="76" t="s">
        <v>3252</v>
      </c>
      <c r="B2855" s="61">
        <v>2847</v>
      </c>
      <c r="C2855" s="232">
        <v>1218.3600000000019</v>
      </c>
      <c r="D2855" s="232">
        <v>1681.5499999999083</v>
      </c>
      <c r="E2855" s="232">
        <v>2117.5500000000779</v>
      </c>
      <c r="F2855" s="232">
        <v>2411.1499999999992</v>
      </c>
      <c r="G2855" s="232">
        <v>3305.199999999822</v>
      </c>
      <c r="H2855" s="75"/>
    </row>
    <row r="2856" spans="1:8" x14ac:dyDescent="0.2">
      <c r="A2856" s="76" t="s">
        <v>3253</v>
      </c>
      <c r="B2856" s="61">
        <v>2848</v>
      </c>
      <c r="C2856" s="232">
        <v>1218.760000000002</v>
      </c>
      <c r="D2856" s="232">
        <v>1682.0999999999083</v>
      </c>
      <c r="E2856" s="232">
        <v>2118.2500000000778</v>
      </c>
      <c r="F2856" s="232">
        <v>2411.9499999999994</v>
      </c>
      <c r="G2856" s="232">
        <v>3306.2999999998219</v>
      </c>
      <c r="H2856" s="75"/>
    </row>
    <row r="2857" spans="1:8" x14ac:dyDescent="0.2">
      <c r="A2857" s="76" t="s">
        <v>3254</v>
      </c>
      <c r="B2857" s="61">
        <v>2849</v>
      </c>
      <c r="C2857" s="232">
        <v>1219.1600000000021</v>
      </c>
      <c r="D2857" s="232">
        <v>1682.6499999999082</v>
      </c>
      <c r="E2857" s="232">
        <v>2118.9500000000776</v>
      </c>
      <c r="F2857" s="232">
        <v>2412.7499999999995</v>
      </c>
      <c r="G2857" s="232">
        <v>3307.3999999998218</v>
      </c>
      <c r="H2857" s="75"/>
    </row>
    <row r="2858" spans="1:8" x14ac:dyDescent="0.2">
      <c r="A2858" s="76" t="s">
        <v>3255</v>
      </c>
      <c r="B2858" s="61">
        <v>2850</v>
      </c>
      <c r="C2858" s="232">
        <v>1219.5600000000022</v>
      </c>
      <c r="D2858" s="232">
        <v>1683.1999999999082</v>
      </c>
      <c r="E2858" s="232">
        <v>2119.6500000000774</v>
      </c>
      <c r="F2858" s="232">
        <v>2413.5499999999997</v>
      </c>
      <c r="G2858" s="232">
        <v>3308.4999999998217</v>
      </c>
      <c r="H2858" s="75"/>
    </row>
    <row r="2859" spans="1:8" x14ac:dyDescent="0.2">
      <c r="A2859" s="76" t="s">
        <v>3256</v>
      </c>
      <c r="B2859" s="61">
        <v>2851</v>
      </c>
      <c r="C2859" s="232">
        <v>1219.9600000000023</v>
      </c>
      <c r="D2859" s="232">
        <v>1683.7499999999081</v>
      </c>
      <c r="E2859" s="232">
        <v>2120.3500000000772</v>
      </c>
      <c r="F2859" s="232">
        <v>2414.35</v>
      </c>
      <c r="G2859" s="232">
        <v>3309.5999999998216</v>
      </c>
      <c r="H2859" s="75"/>
    </row>
    <row r="2860" spans="1:8" x14ac:dyDescent="0.2">
      <c r="A2860" s="76" t="s">
        <v>3257</v>
      </c>
      <c r="B2860" s="61">
        <v>2852</v>
      </c>
      <c r="C2860" s="232">
        <v>1220.3600000000024</v>
      </c>
      <c r="D2860" s="232">
        <v>1684.2999999999081</v>
      </c>
      <c r="E2860" s="232">
        <v>2121.050000000077</v>
      </c>
      <c r="F2860" s="232">
        <v>2415.15</v>
      </c>
      <c r="G2860" s="232">
        <v>3310.6999999998216</v>
      </c>
      <c r="H2860" s="75"/>
    </row>
    <row r="2861" spans="1:8" x14ac:dyDescent="0.2">
      <c r="A2861" s="76" t="s">
        <v>3258</v>
      </c>
      <c r="B2861" s="61">
        <v>2853</v>
      </c>
      <c r="C2861" s="232">
        <v>1220.7600000000025</v>
      </c>
      <c r="D2861" s="232">
        <v>1684.8499999999081</v>
      </c>
      <c r="E2861" s="232">
        <v>2121.7500000000769</v>
      </c>
      <c r="F2861" s="232">
        <v>2415.9500000000003</v>
      </c>
      <c r="G2861" s="232">
        <v>3311.7999999998215</v>
      </c>
      <c r="H2861" s="75"/>
    </row>
    <row r="2862" spans="1:8" x14ac:dyDescent="0.2">
      <c r="A2862" s="76" t="s">
        <v>3259</v>
      </c>
      <c r="B2862" s="61">
        <v>2854</v>
      </c>
      <c r="C2862" s="232">
        <v>1221.1600000000026</v>
      </c>
      <c r="D2862" s="232">
        <v>1685.399999999908</v>
      </c>
      <c r="E2862" s="232">
        <v>2122.4500000000767</v>
      </c>
      <c r="F2862" s="232">
        <v>2416.7500000000005</v>
      </c>
      <c r="G2862" s="232">
        <v>3312.8999999998214</v>
      </c>
      <c r="H2862" s="75"/>
    </row>
    <row r="2863" spans="1:8" x14ac:dyDescent="0.2">
      <c r="A2863" s="76" t="s">
        <v>3260</v>
      </c>
      <c r="B2863" s="61">
        <v>2855</v>
      </c>
      <c r="C2863" s="232">
        <v>1221.5600000000027</v>
      </c>
      <c r="D2863" s="232">
        <v>1685.949999999908</v>
      </c>
      <c r="E2863" s="232">
        <v>2123.1500000000765</v>
      </c>
      <c r="F2863" s="232">
        <v>2417.5500000000006</v>
      </c>
      <c r="G2863" s="232">
        <v>3313.9999999998213</v>
      </c>
      <c r="H2863" s="75"/>
    </row>
    <row r="2864" spans="1:8" x14ac:dyDescent="0.2">
      <c r="A2864" s="76" t="s">
        <v>3261</v>
      </c>
      <c r="B2864" s="61">
        <v>2856</v>
      </c>
      <c r="C2864" s="232">
        <v>1221.9600000000028</v>
      </c>
      <c r="D2864" s="232">
        <v>1686.4999999999079</v>
      </c>
      <c r="E2864" s="232">
        <v>2123.8500000000763</v>
      </c>
      <c r="F2864" s="232">
        <v>2418.3500000000008</v>
      </c>
      <c r="G2864" s="232">
        <v>3315.0999999998212</v>
      </c>
      <c r="H2864" s="75"/>
    </row>
    <row r="2865" spans="1:8" x14ac:dyDescent="0.2">
      <c r="A2865" s="76" t="s">
        <v>3262</v>
      </c>
      <c r="B2865" s="61">
        <v>2857</v>
      </c>
      <c r="C2865" s="232">
        <v>1222.3600000000029</v>
      </c>
      <c r="D2865" s="232">
        <v>1687.0499999999079</v>
      </c>
      <c r="E2865" s="232">
        <v>2124.5500000000761</v>
      </c>
      <c r="F2865" s="232">
        <v>2419.150000000001</v>
      </c>
      <c r="G2865" s="232">
        <v>3316.1999999998211</v>
      </c>
      <c r="H2865" s="75"/>
    </row>
    <row r="2866" spans="1:8" x14ac:dyDescent="0.2">
      <c r="A2866" s="76" t="s">
        <v>3263</v>
      </c>
      <c r="B2866" s="61">
        <v>2858</v>
      </c>
      <c r="C2866" s="232">
        <v>1222.7600000000029</v>
      </c>
      <c r="D2866" s="232">
        <v>1687.5999999999078</v>
      </c>
      <c r="E2866" s="232">
        <v>2125.2500000000759</v>
      </c>
      <c r="F2866" s="232">
        <v>2419.9500000000012</v>
      </c>
      <c r="G2866" s="232">
        <v>3317.299999999821</v>
      </c>
      <c r="H2866" s="75"/>
    </row>
    <row r="2867" spans="1:8" x14ac:dyDescent="0.2">
      <c r="A2867" s="76" t="s">
        <v>3264</v>
      </c>
      <c r="B2867" s="61">
        <v>2859</v>
      </c>
      <c r="C2867" s="232">
        <v>1223.160000000003</v>
      </c>
      <c r="D2867" s="232">
        <v>1688.1499999999078</v>
      </c>
      <c r="E2867" s="232">
        <v>2125.9500000000758</v>
      </c>
      <c r="F2867" s="232">
        <v>2420.7500000000014</v>
      </c>
      <c r="G2867" s="232">
        <v>3318.3999999998209</v>
      </c>
      <c r="H2867" s="75"/>
    </row>
    <row r="2868" spans="1:8" x14ac:dyDescent="0.2">
      <c r="A2868" s="76" t="s">
        <v>3265</v>
      </c>
      <c r="B2868" s="61">
        <v>2860</v>
      </c>
      <c r="C2868" s="232">
        <v>1223.5600000000031</v>
      </c>
      <c r="D2868" s="232">
        <v>1688.6999999999077</v>
      </c>
      <c r="E2868" s="232">
        <v>2126.6500000000756</v>
      </c>
      <c r="F2868" s="232">
        <v>2421.5500000000015</v>
      </c>
      <c r="G2868" s="232">
        <v>3319.4999999998208</v>
      </c>
      <c r="H2868" s="75"/>
    </row>
    <row r="2869" spans="1:8" x14ac:dyDescent="0.2">
      <c r="A2869" s="76" t="s">
        <v>3266</v>
      </c>
      <c r="B2869" s="61">
        <v>2861</v>
      </c>
      <c r="C2869" s="232">
        <v>1223.9600000000032</v>
      </c>
      <c r="D2869" s="232">
        <v>1689.2499999999077</v>
      </c>
      <c r="E2869" s="232">
        <v>2127.3500000000754</v>
      </c>
      <c r="F2869" s="232">
        <v>2422.3500000000017</v>
      </c>
      <c r="G2869" s="232">
        <v>3320.5999999998207</v>
      </c>
      <c r="H2869" s="75"/>
    </row>
    <row r="2870" spans="1:8" x14ac:dyDescent="0.2">
      <c r="A2870" s="76" t="s">
        <v>3267</v>
      </c>
      <c r="B2870" s="61">
        <v>2862</v>
      </c>
      <c r="C2870" s="232">
        <v>1224.3600000000033</v>
      </c>
      <c r="D2870" s="232">
        <v>1689.7999999999076</v>
      </c>
      <c r="E2870" s="232">
        <v>2128.0500000000752</v>
      </c>
      <c r="F2870" s="232">
        <v>2423.1500000000019</v>
      </c>
      <c r="G2870" s="232">
        <v>3321.6999999998206</v>
      </c>
      <c r="H2870" s="75"/>
    </row>
    <row r="2871" spans="1:8" x14ac:dyDescent="0.2">
      <c r="A2871" s="76" t="s">
        <v>3268</v>
      </c>
      <c r="B2871" s="61">
        <v>2863</v>
      </c>
      <c r="C2871" s="232">
        <v>1224.7600000000034</v>
      </c>
      <c r="D2871" s="232">
        <v>1690.3499999999076</v>
      </c>
      <c r="E2871" s="232">
        <v>2128.750000000075</v>
      </c>
      <c r="F2871" s="232">
        <v>2423.9500000000021</v>
      </c>
      <c r="G2871" s="232">
        <v>3322.7999999998206</v>
      </c>
      <c r="H2871" s="75"/>
    </row>
    <row r="2872" spans="1:8" x14ac:dyDescent="0.2">
      <c r="A2872" s="76" t="s">
        <v>3269</v>
      </c>
      <c r="B2872" s="61">
        <v>2864</v>
      </c>
      <c r="C2872" s="232">
        <v>1225.1600000000035</v>
      </c>
      <c r="D2872" s="232">
        <v>1690.8999999999075</v>
      </c>
      <c r="E2872" s="232">
        <v>2129.4500000000749</v>
      </c>
      <c r="F2872" s="232">
        <v>2424.7500000000023</v>
      </c>
      <c r="G2872" s="232">
        <v>3323.8999999998205</v>
      </c>
      <c r="H2872" s="75"/>
    </row>
    <row r="2873" spans="1:8" x14ac:dyDescent="0.2">
      <c r="A2873" s="76" t="s">
        <v>3270</v>
      </c>
      <c r="B2873" s="61">
        <v>2865</v>
      </c>
      <c r="C2873" s="232">
        <v>1225.5600000000036</v>
      </c>
      <c r="D2873" s="232">
        <v>1691.4499999999075</v>
      </c>
      <c r="E2873" s="232">
        <v>2130.1500000000747</v>
      </c>
      <c r="F2873" s="232">
        <v>2425.5500000000025</v>
      </c>
      <c r="G2873" s="232">
        <v>3324.9999999998204</v>
      </c>
      <c r="H2873" s="75"/>
    </row>
    <row r="2874" spans="1:8" x14ac:dyDescent="0.2">
      <c r="A2874" s="76" t="s">
        <v>3271</v>
      </c>
      <c r="B2874" s="61">
        <v>2866</v>
      </c>
      <c r="C2874" s="232">
        <v>1225.9600000000037</v>
      </c>
      <c r="D2874" s="232">
        <v>1691.9999999999075</v>
      </c>
      <c r="E2874" s="232">
        <v>2130.8500000000745</v>
      </c>
      <c r="F2874" s="232">
        <v>2426.3500000000026</v>
      </c>
      <c r="G2874" s="232">
        <v>3326.0999999998203</v>
      </c>
      <c r="H2874" s="75"/>
    </row>
    <row r="2875" spans="1:8" x14ac:dyDescent="0.2">
      <c r="A2875" s="76" t="s">
        <v>3272</v>
      </c>
      <c r="B2875" s="61">
        <v>2867</v>
      </c>
      <c r="C2875" s="232">
        <v>1226.3600000000038</v>
      </c>
      <c r="D2875" s="232">
        <v>1692.5499999999074</v>
      </c>
      <c r="E2875" s="232">
        <v>2131.5500000000743</v>
      </c>
      <c r="F2875" s="232">
        <v>2427.1500000000028</v>
      </c>
      <c r="G2875" s="232">
        <v>3327.1999999998202</v>
      </c>
      <c r="H2875" s="75"/>
    </row>
    <row r="2876" spans="1:8" x14ac:dyDescent="0.2">
      <c r="A2876" s="76" t="s">
        <v>3273</v>
      </c>
      <c r="B2876" s="61">
        <v>2868</v>
      </c>
      <c r="C2876" s="232">
        <v>1226.7600000000039</v>
      </c>
      <c r="D2876" s="232">
        <v>1693.0999999999074</v>
      </c>
      <c r="E2876" s="232">
        <v>2132.2500000000741</v>
      </c>
      <c r="F2876" s="232">
        <v>2427.950000000003</v>
      </c>
      <c r="G2876" s="232">
        <v>3328.2999999998201</v>
      </c>
      <c r="H2876" s="75"/>
    </row>
    <row r="2877" spans="1:8" x14ac:dyDescent="0.2">
      <c r="A2877" s="76" t="s">
        <v>3274</v>
      </c>
      <c r="B2877" s="61">
        <v>2869</v>
      </c>
      <c r="C2877" s="232">
        <v>1227.1600000000039</v>
      </c>
      <c r="D2877" s="232">
        <v>1693.6499999999073</v>
      </c>
      <c r="E2877" s="232">
        <v>2132.9500000000739</v>
      </c>
      <c r="F2877" s="232">
        <v>2428.7500000000032</v>
      </c>
      <c r="G2877" s="232">
        <v>3329.39999999982</v>
      </c>
      <c r="H2877" s="75"/>
    </row>
    <row r="2878" spans="1:8" x14ac:dyDescent="0.2">
      <c r="A2878" s="76" t="s">
        <v>3275</v>
      </c>
      <c r="B2878" s="61">
        <v>2870</v>
      </c>
      <c r="C2878" s="232">
        <v>1227.560000000004</v>
      </c>
      <c r="D2878" s="232">
        <v>1694.1999999999073</v>
      </c>
      <c r="E2878" s="232">
        <v>2133.6500000000738</v>
      </c>
      <c r="F2878" s="232">
        <v>2429.5500000000034</v>
      </c>
      <c r="G2878" s="232">
        <v>3330.4999999998199</v>
      </c>
      <c r="H2878" s="75"/>
    </row>
    <row r="2879" spans="1:8" x14ac:dyDescent="0.2">
      <c r="A2879" s="76" t="s">
        <v>3276</v>
      </c>
      <c r="B2879" s="61">
        <v>2871</v>
      </c>
      <c r="C2879" s="232">
        <v>1227.9600000000041</v>
      </c>
      <c r="D2879" s="232">
        <v>1694.7499999999072</v>
      </c>
      <c r="E2879" s="232">
        <v>2134.3500000000736</v>
      </c>
      <c r="F2879" s="232">
        <v>2430.3500000000035</v>
      </c>
      <c r="G2879" s="232">
        <v>3331.5999999998198</v>
      </c>
      <c r="H2879" s="75"/>
    </row>
    <row r="2880" spans="1:8" x14ac:dyDescent="0.2">
      <c r="A2880" s="76" t="s">
        <v>3277</v>
      </c>
      <c r="B2880" s="61">
        <v>2872</v>
      </c>
      <c r="C2880" s="232">
        <v>1228.3600000000042</v>
      </c>
      <c r="D2880" s="232">
        <v>1695.2999999999072</v>
      </c>
      <c r="E2880" s="232">
        <v>2135.0500000000734</v>
      </c>
      <c r="F2880" s="232">
        <v>2431.1500000000037</v>
      </c>
      <c r="G2880" s="232">
        <v>3332.6999999998197</v>
      </c>
      <c r="H2880" s="75"/>
    </row>
    <row r="2881" spans="1:8" x14ac:dyDescent="0.2">
      <c r="A2881" s="76" t="s">
        <v>3278</v>
      </c>
      <c r="B2881" s="61">
        <v>2873</v>
      </c>
      <c r="C2881" s="232">
        <v>1228.7600000000043</v>
      </c>
      <c r="D2881" s="232">
        <v>1695.8499999999071</v>
      </c>
      <c r="E2881" s="232">
        <v>2135.7500000000732</v>
      </c>
      <c r="F2881" s="232">
        <v>2431.9500000000039</v>
      </c>
      <c r="G2881" s="232">
        <v>3333.7999999998196</v>
      </c>
      <c r="H2881" s="75"/>
    </row>
    <row r="2882" spans="1:8" x14ac:dyDescent="0.2">
      <c r="A2882" s="76" t="s">
        <v>3279</v>
      </c>
      <c r="B2882" s="61">
        <v>2874</v>
      </c>
      <c r="C2882" s="232">
        <v>1229.1600000000044</v>
      </c>
      <c r="D2882" s="232">
        <v>1696.3999999999071</v>
      </c>
      <c r="E2882" s="232">
        <v>2136.450000000073</v>
      </c>
      <c r="F2882" s="232">
        <v>2432.7500000000041</v>
      </c>
      <c r="G2882" s="232">
        <v>3334.8999999998196</v>
      </c>
      <c r="H2882" s="75"/>
    </row>
    <row r="2883" spans="1:8" x14ac:dyDescent="0.2">
      <c r="A2883" s="76" t="s">
        <v>3280</v>
      </c>
      <c r="B2883" s="61">
        <v>2875</v>
      </c>
      <c r="C2883" s="232">
        <v>1229.5600000000045</v>
      </c>
      <c r="D2883" s="232">
        <v>1696.949999999907</v>
      </c>
      <c r="E2883" s="232">
        <v>2137.1500000000729</v>
      </c>
      <c r="F2883" s="232">
        <v>2433.5500000000043</v>
      </c>
      <c r="G2883" s="232">
        <v>3335.9999999998195</v>
      </c>
      <c r="H2883" s="75"/>
    </row>
    <row r="2884" spans="1:8" x14ac:dyDescent="0.2">
      <c r="A2884" s="76" t="s">
        <v>3281</v>
      </c>
      <c r="B2884" s="61">
        <v>2876</v>
      </c>
      <c r="C2884" s="232">
        <v>1229.9600000000046</v>
      </c>
      <c r="D2884" s="232">
        <v>1697.499999999907</v>
      </c>
      <c r="E2884" s="232">
        <v>2137.8500000000727</v>
      </c>
      <c r="F2884" s="232">
        <v>2434.3500000000045</v>
      </c>
      <c r="G2884" s="232">
        <v>3337.0999999998194</v>
      </c>
      <c r="H2884" s="75"/>
    </row>
    <row r="2885" spans="1:8" x14ac:dyDescent="0.2">
      <c r="A2885" s="76" t="s">
        <v>3282</v>
      </c>
      <c r="B2885" s="61">
        <v>2877</v>
      </c>
      <c r="C2885" s="232">
        <v>1230.3600000000047</v>
      </c>
      <c r="D2885" s="232">
        <v>1698.049999999907</v>
      </c>
      <c r="E2885" s="232">
        <v>2138.5500000000725</v>
      </c>
      <c r="F2885" s="232">
        <v>2435.1500000000046</v>
      </c>
      <c r="G2885" s="232">
        <v>3338.1999999998193</v>
      </c>
      <c r="H2885" s="75"/>
    </row>
    <row r="2886" spans="1:8" x14ac:dyDescent="0.2">
      <c r="A2886" s="76" t="s">
        <v>3283</v>
      </c>
      <c r="B2886" s="61">
        <v>2878</v>
      </c>
      <c r="C2886" s="232">
        <v>1230.7600000000048</v>
      </c>
      <c r="D2886" s="232">
        <v>1698.5999999999069</v>
      </c>
      <c r="E2886" s="232">
        <v>2139.2500000000723</v>
      </c>
      <c r="F2886" s="232">
        <v>2435.9500000000048</v>
      </c>
      <c r="G2886" s="232">
        <v>3339.2999999998192</v>
      </c>
      <c r="H2886" s="75"/>
    </row>
    <row r="2887" spans="1:8" x14ac:dyDescent="0.2">
      <c r="A2887" s="76" t="s">
        <v>3284</v>
      </c>
      <c r="B2887" s="61">
        <v>2879</v>
      </c>
      <c r="C2887" s="232">
        <v>1231.1600000000049</v>
      </c>
      <c r="D2887" s="232">
        <v>1699.1499999999069</v>
      </c>
      <c r="E2887" s="232">
        <v>2139.9500000000721</v>
      </c>
      <c r="F2887" s="232">
        <v>2436.750000000005</v>
      </c>
      <c r="G2887" s="232">
        <v>3340.3999999998191</v>
      </c>
      <c r="H2887" s="75"/>
    </row>
    <row r="2888" spans="1:8" x14ac:dyDescent="0.2">
      <c r="A2888" s="76" t="s">
        <v>3285</v>
      </c>
      <c r="B2888" s="61">
        <v>2880</v>
      </c>
      <c r="C2888" s="232">
        <v>1231.5600000000049</v>
      </c>
      <c r="D2888" s="232">
        <v>1699.6999999999068</v>
      </c>
      <c r="E2888" s="232">
        <v>2140.6500000000719</v>
      </c>
      <c r="F2888" s="232">
        <v>2437.5500000000052</v>
      </c>
      <c r="G2888" s="232">
        <v>3341.499999999819</v>
      </c>
      <c r="H2888" s="75"/>
    </row>
    <row r="2889" spans="1:8" x14ac:dyDescent="0.2">
      <c r="A2889" s="76" t="s">
        <v>3286</v>
      </c>
      <c r="B2889" s="61">
        <v>2881</v>
      </c>
      <c r="C2889" s="232">
        <v>1231.960000000005</v>
      </c>
      <c r="D2889" s="232">
        <v>1700.2499999999068</v>
      </c>
      <c r="E2889" s="232">
        <v>2141.3500000000718</v>
      </c>
      <c r="F2889" s="232">
        <v>2438.3500000000054</v>
      </c>
      <c r="G2889" s="232">
        <v>3342.5999999998189</v>
      </c>
      <c r="H2889" s="75"/>
    </row>
    <row r="2890" spans="1:8" x14ac:dyDescent="0.2">
      <c r="A2890" s="76" t="s">
        <v>3287</v>
      </c>
      <c r="B2890" s="61">
        <v>2882</v>
      </c>
      <c r="C2890" s="232">
        <v>1232.3600000000051</v>
      </c>
      <c r="D2890" s="232">
        <v>1700.7999999999067</v>
      </c>
      <c r="E2890" s="232">
        <v>2142.0500000000716</v>
      </c>
      <c r="F2890" s="232">
        <v>2439.1500000000055</v>
      </c>
      <c r="G2890" s="232">
        <v>3343.6999999998188</v>
      </c>
      <c r="H2890" s="75"/>
    </row>
    <row r="2891" spans="1:8" x14ac:dyDescent="0.2">
      <c r="A2891" s="76" t="s">
        <v>3288</v>
      </c>
      <c r="B2891" s="61">
        <v>2883</v>
      </c>
      <c r="C2891" s="232">
        <v>1232.7600000000052</v>
      </c>
      <c r="D2891" s="232">
        <v>1701.3499999999067</v>
      </c>
      <c r="E2891" s="232">
        <v>2142.7500000000714</v>
      </c>
      <c r="F2891" s="232">
        <v>2439.9500000000057</v>
      </c>
      <c r="G2891" s="232">
        <v>3344.7999999998187</v>
      </c>
      <c r="H2891" s="75"/>
    </row>
    <row r="2892" spans="1:8" x14ac:dyDescent="0.2">
      <c r="A2892" s="76" t="s">
        <v>3289</v>
      </c>
      <c r="B2892" s="61">
        <v>2884</v>
      </c>
      <c r="C2892" s="232">
        <v>1233.1600000000053</v>
      </c>
      <c r="D2892" s="232">
        <v>1701.8999999999066</v>
      </c>
      <c r="E2892" s="232">
        <v>2143.4500000000712</v>
      </c>
      <c r="F2892" s="232">
        <v>2440.7500000000059</v>
      </c>
      <c r="G2892" s="232">
        <v>3345.8999999998186</v>
      </c>
      <c r="H2892" s="75"/>
    </row>
    <row r="2893" spans="1:8" x14ac:dyDescent="0.2">
      <c r="A2893" s="76" t="s">
        <v>3290</v>
      </c>
      <c r="B2893" s="61">
        <v>2885</v>
      </c>
      <c r="C2893" s="232">
        <v>1233.5600000000054</v>
      </c>
      <c r="D2893" s="232">
        <v>1702.4499999999066</v>
      </c>
      <c r="E2893" s="232">
        <v>2144.150000000071</v>
      </c>
      <c r="F2893" s="232">
        <v>2441.5500000000061</v>
      </c>
      <c r="G2893" s="232">
        <v>3346.9999999998186</v>
      </c>
      <c r="H2893" s="75"/>
    </row>
    <row r="2894" spans="1:8" x14ac:dyDescent="0.2">
      <c r="A2894" s="76" t="s">
        <v>3291</v>
      </c>
      <c r="B2894" s="61">
        <v>2886</v>
      </c>
      <c r="C2894" s="232">
        <v>1233.9600000000055</v>
      </c>
      <c r="D2894" s="232">
        <v>1702.9999999999065</v>
      </c>
      <c r="E2894" s="232">
        <v>2144.8500000000708</v>
      </c>
      <c r="F2894" s="232">
        <v>2442.3500000000063</v>
      </c>
      <c r="G2894" s="232">
        <v>3348.0999999998185</v>
      </c>
      <c r="H2894" s="75"/>
    </row>
    <row r="2895" spans="1:8" x14ac:dyDescent="0.2">
      <c r="A2895" s="76" t="s">
        <v>3292</v>
      </c>
      <c r="B2895" s="61">
        <v>2887</v>
      </c>
      <c r="C2895" s="232">
        <v>1234.3600000000056</v>
      </c>
      <c r="D2895" s="232">
        <v>1703.5499999999065</v>
      </c>
      <c r="E2895" s="232">
        <v>2145.5500000000707</v>
      </c>
      <c r="F2895" s="232">
        <v>2443.1500000000065</v>
      </c>
      <c r="G2895" s="232">
        <v>3349.1999999998184</v>
      </c>
      <c r="H2895" s="75"/>
    </row>
    <row r="2896" spans="1:8" x14ac:dyDescent="0.2">
      <c r="A2896" s="76" t="s">
        <v>3293</v>
      </c>
      <c r="B2896" s="61">
        <v>2888</v>
      </c>
      <c r="C2896" s="232">
        <v>1234.7600000000057</v>
      </c>
      <c r="D2896" s="232">
        <v>1704.0999999999065</v>
      </c>
      <c r="E2896" s="232">
        <v>2146.2500000000705</v>
      </c>
      <c r="F2896" s="232">
        <v>2443.9500000000066</v>
      </c>
      <c r="G2896" s="232">
        <v>3350.2999999998183</v>
      </c>
      <c r="H2896" s="75"/>
    </row>
    <row r="2897" spans="1:8" x14ac:dyDescent="0.2">
      <c r="A2897" s="76" t="s">
        <v>3294</v>
      </c>
      <c r="B2897" s="61">
        <v>2889</v>
      </c>
      <c r="C2897" s="232">
        <v>1235.1600000000058</v>
      </c>
      <c r="D2897" s="232">
        <v>1704.6499999999064</v>
      </c>
      <c r="E2897" s="232">
        <v>2146.9500000000703</v>
      </c>
      <c r="F2897" s="232">
        <v>2444.7500000000068</v>
      </c>
      <c r="G2897" s="232">
        <v>3351.3999999998182</v>
      </c>
      <c r="H2897" s="75"/>
    </row>
    <row r="2898" spans="1:8" x14ac:dyDescent="0.2">
      <c r="A2898" s="76" t="s">
        <v>3295</v>
      </c>
      <c r="B2898" s="61">
        <v>2890</v>
      </c>
      <c r="C2898" s="232">
        <v>1235.5600000000059</v>
      </c>
      <c r="D2898" s="232">
        <v>1705.1999999999064</v>
      </c>
      <c r="E2898" s="232">
        <v>2147.6500000000701</v>
      </c>
      <c r="F2898" s="232">
        <v>2445.550000000007</v>
      </c>
      <c r="G2898" s="232">
        <v>3352.4999999998181</v>
      </c>
      <c r="H2898" s="75"/>
    </row>
    <row r="2899" spans="1:8" x14ac:dyDescent="0.2">
      <c r="A2899" s="76" t="s">
        <v>3296</v>
      </c>
      <c r="B2899" s="61">
        <v>2891</v>
      </c>
      <c r="C2899" s="232">
        <v>1235.9600000000059</v>
      </c>
      <c r="D2899" s="232">
        <v>1705.7499999999063</v>
      </c>
      <c r="E2899" s="232">
        <v>2148.3500000000699</v>
      </c>
      <c r="F2899" s="232">
        <v>2446.3500000000072</v>
      </c>
      <c r="G2899" s="232">
        <v>3353.599999999818</v>
      </c>
      <c r="H2899" s="75"/>
    </row>
    <row r="2900" spans="1:8" x14ac:dyDescent="0.2">
      <c r="A2900" s="76" t="s">
        <v>3297</v>
      </c>
      <c r="B2900" s="61">
        <v>2892</v>
      </c>
      <c r="C2900" s="232">
        <v>1236.360000000006</v>
      </c>
      <c r="D2900" s="232">
        <v>1706.2999999999063</v>
      </c>
      <c r="E2900" s="232">
        <v>2149.0500000000698</v>
      </c>
      <c r="F2900" s="232">
        <v>2447.1500000000074</v>
      </c>
      <c r="G2900" s="232">
        <v>3354.6999999998179</v>
      </c>
      <c r="H2900" s="75"/>
    </row>
    <row r="2901" spans="1:8" x14ac:dyDescent="0.2">
      <c r="A2901" s="76" t="s">
        <v>3298</v>
      </c>
      <c r="B2901" s="61">
        <v>2893</v>
      </c>
      <c r="C2901" s="232">
        <v>1236.7600000000061</v>
      </c>
      <c r="D2901" s="232">
        <v>1706.8499999999062</v>
      </c>
      <c r="E2901" s="232">
        <v>2149.7500000000696</v>
      </c>
      <c r="F2901" s="232">
        <v>2447.9500000000075</v>
      </c>
      <c r="G2901" s="232">
        <v>3355.7999999998178</v>
      </c>
      <c r="H2901" s="75"/>
    </row>
    <row r="2902" spans="1:8" x14ac:dyDescent="0.2">
      <c r="A2902" s="76" t="s">
        <v>3299</v>
      </c>
      <c r="B2902" s="61">
        <v>2894</v>
      </c>
      <c r="C2902" s="232">
        <v>1237.1600000000062</v>
      </c>
      <c r="D2902" s="232">
        <v>1707.3999999999062</v>
      </c>
      <c r="E2902" s="232">
        <v>2150.4500000000694</v>
      </c>
      <c r="F2902" s="232">
        <v>2448.7500000000077</v>
      </c>
      <c r="G2902" s="232">
        <v>3356.8999999998177</v>
      </c>
      <c r="H2902" s="75"/>
    </row>
    <row r="2903" spans="1:8" x14ac:dyDescent="0.2">
      <c r="A2903" s="76" t="s">
        <v>3300</v>
      </c>
      <c r="B2903" s="61">
        <v>2895</v>
      </c>
      <c r="C2903" s="232">
        <v>1237.5600000000063</v>
      </c>
      <c r="D2903" s="232">
        <v>1707.9499999999061</v>
      </c>
      <c r="E2903" s="232">
        <v>2151.1500000000692</v>
      </c>
      <c r="F2903" s="232">
        <v>2449.5500000000079</v>
      </c>
      <c r="G2903" s="232">
        <v>3357.9999999998176</v>
      </c>
      <c r="H2903" s="75"/>
    </row>
    <row r="2904" spans="1:8" x14ac:dyDescent="0.2">
      <c r="A2904" s="76" t="s">
        <v>3301</v>
      </c>
      <c r="B2904" s="61">
        <v>2896</v>
      </c>
      <c r="C2904" s="232">
        <v>1237.9600000000064</v>
      </c>
      <c r="D2904" s="232">
        <v>1708.4999999999061</v>
      </c>
      <c r="E2904" s="232">
        <v>2151.850000000069</v>
      </c>
      <c r="F2904" s="232">
        <v>2450.3500000000081</v>
      </c>
      <c r="G2904" s="232">
        <v>3359.0999999998176</v>
      </c>
      <c r="H2904" s="75"/>
    </row>
    <row r="2905" spans="1:8" x14ac:dyDescent="0.2">
      <c r="A2905" s="76" t="s">
        <v>3302</v>
      </c>
      <c r="B2905" s="61">
        <v>2897</v>
      </c>
      <c r="C2905" s="232">
        <v>1238.3600000000065</v>
      </c>
      <c r="D2905" s="232">
        <v>1709.049999999906</v>
      </c>
      <c r="E2905" s="232">
        <v>2152.5500000000688</v>
      </c>
      <c r="F2905" s="232">
        <v>2451.1500000000083</v>
      </c>
      <c r="G2905" s="232">
        <v>3360.1999999998175</v>
      </c>
      <c r="H2905" s="75"/>
    </row>
    <row r="2906" spans="1:8" x14ac:dyDescent="0.2">
      <c r="A2906" s="76" t="s">
        <v>3303</v>
      </c>
      <c r="B2906" s="61">
        <v>2898</v>
      </c>
      <c r="C2906" s="232">
        <v>1238.7600000000066</v>
      </c>
      <c r="D2906" s="232">
        <v>1709.599999999906</v>
      </c>
      <c r="E2906" s="232">
        <v>2153.2500000000687</v>
      </c>
      <c r="F2906" s="232">
        <v>2451.9500000000085</v>
      </c>
      <c r="G2906" s="232">
        <v>3361.2999999998174</v>
      </c>
      <c r="H2906" s="75"/>
    </row>
    <row r="2907" spans="1:8" x14ac:dyDescent="0.2">
      <c r="A2907" s="76" t="s">
        <v>3304</v>
      </c>
      <c r="B2907" s="61">
        <v>2899</v>
      </c>
      <c r="C2907" s="232">
        <v>1239.1600000000067</v>
      </c>
      <c r="D2907" s="232">
        <v>1710.149999999906</v>
      </c>
      <c r="E2907" s="232">
        <v>2153.9500000000685</v>
      </c>
      <c r="F2907" s="232">
        <v>2452.7500000000086</v>
      </c>
      <c r="G2907" s="232">
        <v>3362.3999999998173</v>
      </c>
      <c r="H2907" s="75"/>
    </row>
    <row r="2908" spans="1:8" x14ac:dyDescent="0.2">
      <c r="A2908" s="76" t="s">
        <v>3305</v>
      </c>
      <c r="B2908" s="61">
        <v>2900</v>
      </c>
      <c r="C2908" s="232">
        <v>1239.5600000000068</v>
      </c>
      <c r="D2908" s="232">
        <v>1710.6999999999059</v>
      </c>
      <c r="E2908" s="232">
        <v>2154.6500000000683</v>
      </c>
      <c r="F2908" s="232">
        <v>2453.5500000000088</v>
      </c>
      <c r="G2908" s="232">
        <v>3363.4999999998172</v>
      </c>
      <c r="H2908" s="75"/>
    </row>
    <row r="2909" spans="1:8" x14ac:dyDescent="0.2">
      <c r="A2909" s="76" t="s">
        <v>3306</v>
      </c>
      <c r="B2909" s="61">
        <v>2901</v>
      </c>
      <c r="C2909" s="232">
        <v>1239.9600000000069</v>
      </c>
      <c r="D2909" s="232">
        <v>1711.2499999999059</v>
      </c>
      <c r="E2909" s="232">
        <v>2155.3500000000681</v>
      </c>
      <c r="F2909" s="232">
        <v>2454.350000000009</v>
      </c>
      <c r="G2909" s="232">
        <v>3364.5999999998171</v>
      </c>
      <c r="H2909" s="75"/>
    </row>
    <row r="2910" spans="1:8" x14ac:dyDescent="0.2">
      <c r="A2910" s="76" t="s">
        <v>3307</v>
      </c>
      <c r="B2910" s="61">
        <v>2902</v>
      </c>
      <c r="C2910" s="232">
        <v>1240.3600000000069</v>
      </c>
      <c r="D2910" s="232">
        <v>1711.7999999999058</v>
      </c>
      <c r="E2910" s="232">
        <v>2156.0500000000679</v>
      </c>
      <c r="F2910" s="232">
        <v>2455.1500000000092</v>
      </c>
      <c r="G2910" s="232">
        <v>3365.699999999817</v>
      </c>
      <c r="H2910" s="75"/>
    </row>
    <row r="2911" spans="1:8" x14ac:dyDescent="0.2">
      <c r="A2911" s="76" t="s">
        <v>3308</v>
      </c>
      <c r="B2911" s="61">
        <v>2903</v>
      </c>
      <c r="C2911" s="232">
        <v>1240.760000000007</v>
      </c>
      <c r="D2911" s="232">
        <v>1712.3499999999058</v>
      </c>
      <c r="E2911" s="232">
        <v>2156.7500000000678</v>
      </c>
      <c r="F2911" s="232">
        <v>2455.9500000000094</v>
      </c>
      <c r="G2911" s="232">
        <v>3366.7999999998169</v>
      </c>
      <c r="H2911" s="75"/>
    </row>
    <row r="2912" spans="1:8" x14ac:dyDescent="0.2">
      <c r="A2912" s="76" t="s">
        <v>3309</v>
      </c>
      <c r="B2912" s="61">
        <v>2904</v>
      </c>
      <c r="C2912" s="232">
        <v>1241.1600000000071</v>
      </c>
      <c r="D2912" s="232">
        <v>1712.8999999999057</v>
      </c>
      <c r="E2912" s="232">
        <v>2157.4500000000676</v>
      </c>
      <c r="F2912" s="232">
        <v>2456.7500000000095</v>
      </c>
      <c r="G2912" s="232">
        <v>3367.8999999998168</v>
      </c>
      <c r="H2912" s="75"/>
    </row>
    <row r="2913" spans="1:8" x14ac:dyDescent="0.2">
      <c r="A2913" s="76" t="s">
        <v>3310</v>
      </c>
      <c r="B2913" s="61">
        <v>2905</v>
      </c>
      <c r="C2913" s="232">
        <v>1241.5600000000072</v>
      </c>
      <c r="D2913" s="232">
        <v>1713.4499999999057</v>
      </c>
      <c r="E2913" s="232">
        <v>2158.1500000000674</v>
      </c>
      <c r="F2913" s="232">
        <v>2457.5500000000097</v>
      </c>
      <c r="G2913" s="232">
        <v>3368.9999999998167</v>
      </c>
      <c r="H2913" s="75"/>
    </row>
    <row r="2914" spans="1:8" x14ac:dyDescent="0.2">
      <c r="A2914" s="76" t="s">
        <v>3311</v>
      </c>
      <c r="B2914" s="61">
        <v>2906</v>
      </c>
      <c r="C2914" s="232">
        <v>1241.9600000000073</v>
      </c>
      <c r="D2914" s="232">
        <v>1713.9999999999056</v>
      </c>
      <c r="E2914" s="232">
        <v>2158.8500000000672</v>
      </c>
      <c r="F2914" s="232">
        <v>2458.3500000000099</v>
      </c>
      <c r="G2914" s="232">
        <v>3370.0999999998166</v>
      </c>
      <c r="H2914" s="75"/>
    </row>
    <row r="2915" spans="1:8" x14ac:dyDescent="0.2">
      <c r="A2915" s="76" t="s">
        <v>3312</v>
      </c>
      <c r="B2915" s="61">
        <v>2907</v>
      </c>
      <c r="C2915" s="232">
        <v>1242.3600000000074</v>
      </c>
      <c r="D2915" s="232">
        <v>1714.5499999999056</v>
      </c>
      <c r="E2915" s="232">
        <v>2159.550000000067</v>
      </c>
      <c r="F2915" s="232">
        <v>2459.1500000000101</v>
      </c>
      <c r="G2915" s="232">
        <v>3371.1999999998166</v>
      </c>
      <c r="H2915" s="75"/>
    </row>
    <row r="2916" spans="1:8" x14ac:dyDescent="0.2">
      <c r="A2916" s="76" t="s">
        <v>3313</v>
      </c>
      <c r="B2916" s="61">
        <v>2908</v>
      </c>
      <c r="C2916" s="232">
        <v>1242.7600000000075</v>
      </c>
      <c r="D2916" s="232">
        <v>1715.0999999999055</v>
      </c>
      <c r="E2916" s="232">
        <v>2160.2500000000668</v>
      </c>
      <c r="F2916" s="232">
        <v>2459.9500000000103</v>
      </c>
      <c r="G2916" s="232">
        <v>3372.2999999998165</v>
      </c>
      <c r="H2916" s="75"/>
    </row>
    <row r="2917" spans="1:8" x14ac:dyDescent="0.2">
      <c r="A2917" s="76" t="s">
        <v>3314</v>
      </c>
      <c r="B2917" s="61">
        <v>2909</v>
      </c>
      <c r="C2917" s="232">
        <v>1243.1600000000076</v>
      </c>
      <c r="D2917" s="232">
        <v>1715.6499999999055</v>
      </c>
      <c r="E2917" s="232">
        <v>2160.9500000000667</v>
      </c>
      <c r="F2917" s="232">
        <v>2460.7500000000105</v>
      </c>
      <c r="G2917" s="232">
        <v>3373.3999999998164</v>
      </c>
      <c r="H2917" s="75"/>
    </row>
    <row r="2918" spans="1:8" x14ac:dyDescent="0.2">
      <c r="A2918" s="76" t="s">
        <v>3315</v>
      </c>
      <c r="B2918" s="61">
        <v>2910</v>
      </c>
      <c r="C2918" s="232">
        <v>1243.5600000000077</v>
      </c>
      <c r="D2918" s="232">
        <v>1716.1999999999055</v>
      </c>
      <c r="E2918" s="232">
        <v>2161.6500000000665</v>
      </c>
      <c r="F2918" s="232">
        <v>2461.5500000000106</v>
      </c>
      <c r="G2918" s="232">
        <v>3374.4999999998163</v>
      </c>
      <c r="H2918" s="75"/>
    </row>
    <row r="2919" spans="1:8" x14ac:dyDescent="0.2">
      <c r="A2919" s="76" t="s">
        <v>3316</v>
      </c>
      <c r="B2919" s="61">
        <v>2911</v>
      </c>
      <c r="C2919" s="232">
        <v>1243.9600000000078</v>
      </c>
      <c r="D2919" s="232">
        <v>1716.7499999999054</v>
      </c>
      <c r="E2919" s="232">
        <v>2162.3500000000663</v>
      </c>
      <c r="F2919" s="232">
        <v>2462.3500000000108</v>
      </c>
      <c r="G2919" s="232">
        <v>3375.5999999998162</v>
      </c>
      <c r="H2919" s="75"/>
    </row>
    <row r="2920" spans="1:8" x14ac:dyDescent="0.2">
      <c r="A2920" s="76" t="s">
        <v>3317</v>
      </c>
      <c r="B2920" s="61">
        <v>2912</v>
      </c>
      <c r="C2920" s="232">
        <v>1244.3600000000079</v>
      </c>
      <c r="D2920" s="232">
        <v>1717.2999999999054</v>
      </c>
      <c r="E2920" s="232">
        <v>2163.0500000000661</v>
      </c>
      <c r="F2920" s="232">
        <v>2463.150000000011</v>
      </c>
      <c r="G2920" s="232">
        <v>3376.6999999998161</v>
      </c>
      <c r="H2920" s="75"/>
    </row>
    <row r="2921" spans="1:8" x14ac:dyDescent="0.2">
      <c r="A2921" s="76" t="s">
        <v>3318</v>
      </c>
      <c r="B2921" s="61">
        <v>2913</v>
      </c>
      <c r="C2921" s="232">
        <v>1244.7600000000079</v>
      </c>
      <c r="D2921" s="232">
        <v>1717.8499999999053</v>
      </c>
      <c r="E2921" s="232">
        <v>2163.7500000000659</v>
      </c>
      <c r="F2921" s="232">
        <v>2463.9500000000112</v>
      </c>
      <c r="G2921" s="232">
        <v>3377.799999999816</v>
      </c>
      <c r="H2921" s="75"/>
    </row>
    <row r="2922" spans="1:8" x14ac:dyDescent="0.2">
      <c r="A2922" s="76" t="s">
        <v>3319</v>
      </c>
      <c r="B2922" s="61">
        <v>2914</v>
      </c>
      <c r="C2922" s="232">
        <v>1245.160000000008</v>
      </c>
      <c r="D2922" s="232">
        <v>1718.3999999999053</v>
      </c>
      <c r="E2922" s="232">
        <v>2164.4500000000658</v>
      </c>
      <c r="F2922" s="232">
        <v>2464.7500000000114</v>
      </c>
      <c r="G2922" s="232">
        <v>3378.8999999998159</v>
      </c>
      <c r="H2922" s="75"/>
    </row>
    <row r="2923" spans="1:8" x14ac:dyDescent="0.2">
      <c r="A2923" s="76" t="s">
        <v>3320</v>
      </c>
      <c r="B2923" s="61">
        <v>2915</v>
      </c>
      <c r="C2923" s="232">
        <v>1245.5600000000081</v>
      </c>
      <c r="D2923" s="232">
        <v>1718.9499999999052</v>
      </c>
      <c r="E2923" s="232">
        <v>2165.1500000000656</v>
      </c>
      <c r="F2923" s="232">
        <v>2465.5500000000116</v>
      </c>
      <c r="G2923" s="232">
        <v>3379.9999999998158</v>
      </c>
      <c r="H2923" s="75"/>
    </row>
    <row r="2924" spans="1:8" x14ac:dyDescent="0.2">
      <c r="A2924" s="76" t="s">
        <v>3321</v>
      </c>
      <c r="B2924" s="61">
        <v>2916</v>
      </c>
      <c r="C2924" s="232">
        <v>1245.9600000000082</v>
      </c>
      <c r="D2924" s="232">
        <v>1719.4999999999052</v>
      </c>
      <c r="E2924" s="232">
        <v>2165.8500000000654</v>
      </c>
      <c r="F2924" s="232">
        <v>2466.3500000000117</v>
      </c>
      <c r="G2924" s="232">
        <v>3381.0999999998157</v>
      </c>
      <c r="H2924" s="75"/>
    </row>
    <row r="2925" spans="1:8" x14ac:dyDescent="0.2">
      <c r="A2925" s="76" t="s">
        <v>3322</v>
      </c>
      <c r="B2925" s="61">
        <v>2917</v>
      </c>
      <c r="C2925" s="232">
        <v>1246.3600000000083</v>
      </c>
      <c r="D2925" s="232">
        <v>1720.0499999999051</v>
      </c>
      <c r="E2925" s="232">
        <v>2166.5500000000652</v>
      </c>
      <c r="F2925" s="232">
        <v>2467.1500000000119</v>
      </c>
      <c r="G2925" s="232">
        <v>3382.1999999998156</v>
      </c>
      <c r="H2925" s="75"/>
    </row>
    <row r="2926" spans="1:8" x14ac:dyDescent="0.2">
      <c r="A2926" s="76" t="s">
        <v>3323</v>
      </c>
      <c r="B2926" s="61">
        <v>2918</v>
      </c>
      <c r="C2926" s="232">
        <v>1246.7600000000084</v>
      </c>
      <c r="D2926" s="232">
        <v>1720.5999999999051</v>
      </c>
      <c r="E2926" s="232">
        <v>2167.250000000065</v>
      </c>
      <c r="F2926" s="232">
        <v>2467.9500000000121</v>
      </c>
      <c r="G2926" s="232">
        <v>3383.2999999998156</v>
      </c>
      <c r="H2926" s="75"/>
    </row>
    <row r="2927" spans="1:8" x14ac:dyDescent="0.2">
      <c r="A2927" s="76" t="s">
        <v>3324</v>
      </c>
      <c r="B2927" s="61">
        <v>2919</v>
      </c>
      <c r="C2927" s="232">
        <v>1247.1600000000085</v>
      </c>
      <c r="D2927" s="232">
        <v>1721.149999999905</v>
      </c>
      <c r="E2927" s="232">
        <v>2167.9500000000648</v>
      </c>
      <c r="F2927" s="232">
        <v>2468.7500000000123</v>
      </c>
      <c r="G2927" s="232">
        <v>3384.3999999998155</v>
      </c>
      <c r="H2927" s="75"/>
    </row>
    <row r="2928" spans="1:8" x14ac:dyDescent="0.2">
      <c r="A2928" s="76" t="s">
        <v>3325</v>
      </c>
      <c r="B2928" s="61">
        <v>2920</v>
      </c>
      <c r="C2928" s="232">
        <v>1247.5600000000086</v>
      </c>
      <c r="D2928" s="232">
        <v>1721.699999999905</v>
      </c>
      <c r="E2928" s="232">
        <v>2168.6500000000647</v>
      </c>
      <c r="F2928" s="232">
        <v>2469.5500000000125</v>
      </c>
      <c r="G2928" s="232">
        <v>3385.4999999998154</v>
      </c>
      <c r="H2928" s="75"/>
    </row>
    <row r="2929" spans="1:8" x14ac:dyDescent="0.2">
      <c r="A2929" s="76" t="s">
        <v>3326</v>
      </c>
      <c r="B2929" s="61">
        <v>2921</v>
      </c>
      <c r="C2929" s="232">
        <v>1247.9600000000087</v>
      </c>
      <c r="D2929" s="232">
        <v>1722.249999999905</v>
      </c>
      <c r="E2929" s="232">
        <v>2169.3500000000645</v>
      </c>
      <c r="F2929" s="232">
        <v>2470.3500000000126</v>
      </c>
      <c r="G2929" s="232">
        <v>3386.5999999998153</v>
      </c>
      <c r="H2929" s="75"/>
    </row>
    <row r="2930" spans="1:8" x14ac:dyDescent="0.2">
      <c r="A2930" s="76" t="s">
        <v>3327</v>
      </c>
      <c r="B2930" s="61">
        <v>2922</v>
      </c>
      <c r="C2930" s="232">
        <v>1248.3600000000088</v>
      </c>
      <c r="D2930" s="232">
        <v>1722.7999999999049</v>
      </c>
      <c r="E2930" s="232">
        <v>2170.0500000000643</v>
      </c>
      <c r="F2930" s="232">
        <v>2471.1500000000128</v>
      </c>
      <c r="G2930" s="232">
        <v>3387.6999999998152</v>
      </c>
      <c r="H2930" s="75"/>
    </row>
    <row r="2931" spans="1:8" x14ac:dyDescent="0.2">
      <c r="A2931" s="76" t="s">
        <v>3328</v>
      </c>
      <c r="B2931" s="61">
        <v>2923</v>
      </c>
      <c r="C2931" s="232">
        <v>1248.7600000000089</v>
      </c>
      <c r="D2931" s="232">
        <v>1723.3499999999049</v>
      </c>
      <c r="E2931" s="232">
        <v>2170.7500000000641</v>
      </c>
      <c r="F2931" s="232">
        <v>2471.950000000013</v>
      </c>
      <c r="G2931" s="232">
        <v>3388.7999999998151</v>
      </c>
      <c r="H2931" s="75"/>
    </row>
    <row r="2932" spans="1:8" x14ac:dyDescent="0.2">
      <c r="A2932" s="76" t="s">
        <v>3329</v>
      </c>
      <c r="B2932" s="61">
        <v>2924</v>
      </c>
      <c r="C2932" s="232">
        <v>1249.1600000000089</v>
      </c>
      <c r="D2932" s="232">
        <v>1723.8999999999048</v>
      </c>
      <c r="E2932" s="232">
        <v>2171.4500000000639</v>
      </c>
      <c r="F2932" s="232">
        <v>2472.7500000000132</v>
      </c>
      <c r="G2932" s="232">
        <v>3389.899999999815</v>
      </c>
      <c r="H2932" s="75"/>
    </row>
    <row r="2933" spans="1:8" x14ac:dyDescent="0.2">
      <c r="A2933" s="76" t="s">
        <v>3330</v>
      </c>
      <c r="B2933" s="61">
        <v>2925</v>
      </c>
      <c r="C2933" s="232">
        <v>1249.560000000009</v>
      </c>
      <c r="D2933" s="232">
        <v>1724.4499999999048</v>
      </c>
      <c r="E2933" s="232">
        <v>2172.1500000000638</v>
      </c>
      <c r="F2933" s="232">
        <v>2473.5500000000134</v>
      </c>
      <c r="G2933" s="232">
        <v>3390.9999999998149</v>
      </c>
      <c r="H2933" s="75"/>
    </row>
    <row r="2934" spans="1:8" x14ac:dyDescent="0.2">
      <c r="A2934" s="76" t="s">
        <v>3331</v>
      </c>
      <c r="B2934" s="61">
        <v>2926</v>
      </c>
      <c r="C2934" s="232">
        <v>1249.9600000000091</v>
      </c>
      <c r="D2934" s="232">
        <v>1724.9999999999047</v>
      </c>
      <c r="E2934" s="232">
        <v>2172.8500000000636</v>
      </c>
      <c r="F2934" s="232">
        <v>2474.3500000000136</v>
      </c>
      <c r="G2934" s="232">
        <v>3392.0999999998148</v>
      </c>
      <c r="H2934" s="75"/>
    </row>
    <row r="2935" spans="1:8" x14ac:dyDescent="0.2">
      <c r="A2935" s="76" t="s">
        <v>3332</v>
      </c>
      <c r="B2935" s="61">
        <v>2927</v>
      </c>
      <c r="C2935" s="232">
        <v>1250.3600000000092</v>
      </c>
      <c r="D2935" s="232">
        <v>1725.5499999999047</v>
      </c>
      <c r="E2935" s="232">
        <v>2173.5500000000634</v>
      </c>
      <c r="F2935" s="232">
        <v>2475.1500000000137</v>
      </c>
      <c r="G2935" s="232">
        <v>3393.1999999998147</v>
      </c>
      <c r="H2935" s="75"/>
    </row>
    <row r="2936" spans="1:8" x14ac:dyDescent="0.2">
      <c r="A2936" s="76" t="s">
        <v>3333</v>
      </c>
      <c r="B2936" s="61">
        <v>2928</v>
      </c>
      <c r="C2936" s="232">
        <v>1250.7600000000093</v>
      </c>
      <c r="D2936" s="232">
        <v>1726.0999999999046</v>
      </c>
      <c r="E2936" s="232">
        <v>2174.2500000000632</v>
      </c>
      <c r="F2936" s="232">
        <v>2475.9500000000139</v>
      </c>
      <c r="G2936" s="232">
        <v>3394.2999999998146</v>
      </c>
      <c r="H2936" s="75"/>
    </row>
    <row r="2937" spans="1:8" x14ac:dyDescent="0.2">
      <c r="A2937" s="76" t="s">
        <v>3334</v>
      </c>
      <c r="B2937" s="61">
        <v>2929</v>
      </c>
      <c r="C2937" s="232">
        <v>1251.1600000000094</v>
      </c>
      <c r="D2937" s="232">
        <v>1726.6499999999046</v>
      </c>
      <c r="E2937" s="232">
        <v>2174.950000000063</v>
      </c>
      <c r="F2937" s="232">
        <v>2476.7500000000141</v>
      </c>
      <c r="G2937" s="232">
        <v>3395.3999999998146</v>
      </c>
      <c r="H2937" s="75"/>
    </row>
    <row r="2938" spans="1:8" x14ac:dyDescent="0.2">
      <c r="A2938" s="76" t="s">
        <v>3335</v>
      </c>
      <c r="B2938" s="61">
        <v>2930</v>
      </c>
      <c r="C2938" s="232">
        <v>1251.5600000000095</v>
      </c>
      <c r="D2938" s="232">
        <v>1727.1999999999045</v>
      </c>
      <c r="E2938" s="232">
        <v>2175.6500000000628</v>
      </c>
      <c r="F2938" s="232">
        <v>2477.5500000000143</v>
      </c>
      <c r="G2938" s="232">
        <v>3396.4999999998145</v>
      </c>
      <c r="H2938" s="75"/>
    </row>
    <row r="2939" spans="1:8" x14ac:dyDescent="0.2">
      <c r="A2939" s="76" t="s">
        <v>3336</v>
      </c>
      <c r="B2939" s="61">
        <v>2931</v>
      </c>
      <c r="C2939" s="232">
        <v>1251.9600000000096</v>
      </c>
      <c r="D2939" s="232">
        <v>1727.7499999999045</v>
      </c>
      <c r="E2939" s="232">
        <v>2176.3500000000627</v>
      </c>
      <c r="F2939" s="232">
        <v>2478.3500000000145</v>
      </c>
      <c r="G2939" s="232">
        <v>3397.5999999998144</v>
      </c>
      <c r="H2939" s="75"/>
    </row>
    <row r="2940" spans="1:8" x14ac:dyDescent="0.2">
      <c r="A2940" s="76" t="s">
        <v>3337</v>
      </c>
      <c r="B2940" s="61">
        <v>2932</v>
      </c>
      <c r="C2940" s="232">
        <v>1252.3600000000097</v>
      </c>
      <c r="D2940" s="232">
        <v>1728.2999999999045</v>
      </c>
      <c r="E2940" s="232">
        <v>2177.0500000000625</v>
      </c>
      <c r="F2940" s="232">
        <v>2479.1500000000146</v>
      </c>
      <c r="G2940" s="232">
        <v>3398.6999999998143</v>
      </c>
      <c r="H2940" s="75"/>
    </row>
    <row r="2941" spans="1:8" x14ac:dyDescent="0.2">
      <c r="A2941" s="76" t="s">
        <v>3338</v>
      </c>
      <c r="B2941" s="61">
        <v>2933</v>
      </c>
      <c r="C2941" s="232">
        <v>1252.7600000000098</v>
      </c>
      <c r="D2941" s="232">
        <v>1728.8499999999044</v>
      </c>
      <c r="E2941" s="232">
        <v>2177.7500000000623</v>
      </c>
      <c r="F2941" s="232">
        <v>2479.9500000000148</v>
      </c>
      <c r="G2941" s="232">
        <v>3399.7999999998142</v>
      </c>
      <c r="H2941" s="75"/>
    </row>
    <row r="2942" spans="1:8" x14ac:dyDescent="0.2">
      <c r="A2942" s="76" t="s">
        <v>3339</v>
      </c>
      <c r="B2942" s="61">
        <v>2934</v>
      </c>
      <c r="C2942" s="232">
        <v>1253.1600000000099</v>
      </c>
      <c r="D2942" s="232">
        <v>1729.3999999999044</v>
      </c>
      <c r="E2942" s="232">
        <v>2178.4500000000621</v>
      </c>
      <c r="F2942" s="232">
        <v>2480.750000000015</v>
      </c>
      <c r="G2942" s="232">
        <v>3400.8999999998141</v>
      </c>
      <c r="H2942" s="75"/>
    </row>
    <row r="2943" spans="1:8" x14ac:dyDescent="0.2">
      <c r="A2943" s="76" t="s">
        <v>3340</v>
      </c>
      <c r="B2943" s="61">
        <v>2935</v>
      </c>
      <c r="C2943" s="232">
        <v>1253.5600000000099</v>
      </c>
      <c r="D2943" s="232">
        <v>1729.9499999999043</v>
      </c>
      <c r="E2943" s="232">
        <v>2179.1500000000619</v>
      </c>
      <c r="F2943" s="232">
        <v>2481.5500000000152</v>
      </c>
      <c r="G2943" s="232">
        <v>3401.999999999814</v>
      </c>
      <c r="H2943" s="75"/>
    </row>
    <row r="2944" spans="1:8" x14ac:dyDescent="0.2">
      <c r="A2944" s="76" t="s">
        <v>3341</v>
      </c>
      <c r="B2944" s="61">
        <v>2936</v>
      </c>
      <c r="C2944" s="232">
        <v>1253.96000000001</v>
      </c>
      <c r="D2944" s="232">
        <v>1730.4999999999043</v>
      </c>
      <c r="E2944" s="232">
        <v>2179.8500000000618</v>
      </c>
      <c r="F2944" s="232">
        <v>2482.3500000000154</v>
      </c>
      <c r="G2944" s="232">
        <v>3403.0999999998139</v>
      </c>
      <c r="H2944" s="75"/>
    </row>
    <row r="2945" spans="1:8" x14ac:dyDescent="0.2">
      <c r="A2945" s="76" t="s">
        <v>3342</v>
      </c>
      <c r="B2945" s="61">
        <v>2937</v>
      </c>
      <c r="C2945" s="232">
        <v>1254.3600000000101</v>
      </c>
      <c r="D2945" s="232">
        <v>1731.0499999999042</v>
      </c>
      <c r="E2945" s="232">
        <v>2180.5500000000616</v>
      </c>
      <c r="F2945" s="232">
        <v>2483.1500000000156</v>
      </c>
      <c r="G2945" s="232">
        <v>3404.1999999998138</v>
      </c>
      <c r="H2945" s="75"/>
    </row>
    <row r="2946" spans="1:8" x14ac:dyDescent="0.2">
      <c r="A2946" s="76" t="s">
        <v>3343</v>
      </c>
      <c r="B2946" s="61">
        <v>2938</v>
      </c>
      <c r="C2946" s="232">
        <v>1254.7600000000102</v>
      </c>
      <c r="D2946" s="232">
        <v>1731.5999999999042</v>
      </c>
      <c r="E2946" s="232">
        <v>2181.2500000000614</v>
      </c>
      <c r="F2946" s="232">
        <v>2483.9500000000157</v>
      </c>
      <c r="G2946" s="232">
        <v>3405.2999999998137</v>
      </c>
      <c r="H2946" s="75"/>
    </row>
    <row r="2947" spans="1:8" x14ac:dyDescent="0.2">
      <c r="A2947" s="76" t="s">
        <v>3344</v>
      </c>
      <c r="B2947" s="61">
        <v>2939</v>
      </c>
      <c r="C2947" s="232">
        <v>1255.1600000000103</v>
      </c>
      <c r="D2947" s="232">
        <v>1732.1499999999041</v>
      </c>
      <c r="E2947" s="232">
        <v>2181.9500000000612</v>
      </c>
      <c r="F2947" s="232">
        <v>2484.7500000000159</v>
      </c>
      <c r="G2947" s="232">
        <v>3406.3999999998136</v>
      </c>
      <c r="H2947" s="75"/>
    </row>
    <row r="2948" spans="1:8" x14ac:dyDescent="0.2">
      <c r="A2948" s="76" t="s">
        <v>3345</v>
      </c>
      <c r="B2948" s="61">
        <v>2940</v>
      </c>
      <c r="C2948" s="232">
        <v>1255.5600000000104</v>
      </c>
      <c r="D2948" s="232">
        <v>1732.6999999999041</v>
      </c>
      <c r="E2948" s="232">
        <v>2182.650000000061</v>
      </c>
      <c r="F2948" s="232">
        <v>2485.5500000000161</v>
      </c>
      <c r="G2948" s="232">
        <v>3407.4999999998136</v>
      </c>
      <c r="H2948" s="75"/>
    </row>
    <row r="2949" spans="1:8" x14ac:dyDescent="0.2">
      <c r="A2949" s="76" t="s">
        <v>3346</v>
      </c>
      <c r="B2949" s="61">
        <v>2941</v>
      </c>
      <c r="C2949" s="232">
        <v>1255.9600000000105</v>
      </c>
      <c r="D2949" s="232">
        <v>1733.249999999904</v>
      </c>
      <c r="E2949" s="232">
        <v>2183.3500000000608</v>
      </c>
      <c r="F2949" s="232">
        <v>2486.3500000000163</v>
      </c>
      <c r="G2949" s="232">
        <v>3408.5999999998135</v>
      </c>
      <c r="H2949" s="75"/>
    </row>
    <row r="2950" spans="1:8" x14ac:dyDescent="0.2">
      <c r="A2950" s="76" t="s">
        <v>3347</v>
      </c>
      <c r="B2950" s="61">
        <v>2942</v>
      </c>
      <c r="C2950" s="232">
        <v>1256.3600000000106</v>
      </c>
      <c r="D2950" s="232">
        <v>1733.799999999904</v>
      </c>
      <c r="E2950" s="232">
        <v>2184.0500000000607</v>
      </c>
      <c r="F2950" s="232">
        <v>2487.1500000000165</v>
      </c>
      <c r="G2950" s="232">
        <v>3409.6999999998134</v>
      </c>
      <c r="H2950" s="75"/>
    </row>
    <row r="2951" spans="1:8" x14ac:dyDescent="0.2">
      <c r="A2951" s="76" t="s">
        <v>3348</v>
      </c>
      <c r="B2951" s="61">
        <v>2943</v>
      </c>
      <c r="C2951" s="232">
        <v>1256.7600000000107</v>
      </c>
      <c r="D2951" s="232">
        <v>1734.349999999904</v>
      </c>
      <c r="E2951" s="232">
        <v>2184.7500000000605</v>
      </c>
      <c r="F2951" s="232">
        <v>2487.9500000000166</v>
      </c>
      <c r="G2951" s="232">
        <v>3410.7999999998133</v>
      </c>
      <c r="H2951" s="75"/>
    </row>
    <row r="2952" spans="1:8" x14ac:dyDescent="0.2">
      <c r="A2952" s="76" t="s">
        <v>3349</v>
      </c>
      <c r="B2952" s="61">
        <v>2944</v>
      </c>
      <c r="C2952" s="232">
        <v>1257.1600000000108</v>
      </c>
      <c r="D2952" s="232">
        <v>1734.8999999999039</v>
      </c>
      <c r="E2952" s="232">
        <v>2185.4500000000603</v>
      </c>
      <c r="F2952" s="232">
        <v>2488.7500000000168</v>
      </c>
      <c r="G2952" s="232">
        <v>3411.8999999998132</v>
      </c>
      <c r="H2952" s="75"/>
    </row>
    <row r="2953" spans="1:8" x14ac:dyDescent="0.2">
      <c r="A2953" s="76" t="s">
        <v>3350</v>
      </c>
      <c r="B2953" s="61">
        <v>2945</v>
      </c>
      <c r="C2953" s="232">
        <v>1257.5600000000109</v>
      </c>
      <c r="D2953" s="232">
        <v>1735.4499999999039</v>
      </c>
      <c r="E2953" s="232">
        <v>2186.1500000000601</v>
      </c>
      <c r="F2953" s="232">
        <v>2489.550000000017</v>
      </c>
      <c r="G2953" s="232">
        <v>3412.9999999998131</v>
      </c>
      <c r="H2953" s="75"/>
    </row>
    <row r="2954" spans="1:8" x14ac:dyDescent="0.2">
      <c r="A2954" s="76" t="s">
        <v>3351</v>
      </c>
      <c r="B2954" s="61">
        <v>2946</v>
      </c>
      <c r="C2954" s="232">
        <v>1257.960000000011</v>
      </c>
      <c r="D2954" s="232">
        <v>1735.9999999999038</v>
      </c>
      <c r="E2954" s="232">
        <v>2186.8500000000599</v>
      </c>
      <c r="F2954" s="232">
        <v>2490.3500000000172</v>
      </c>
      <c r="G2954" s="232">
        <v>3414.099999999813</v>
      </c>
      <c r="H2954" s="75"/>
    </row>
    <row r="2955" spans="1:8" x14ac:dyDescent="0.2">
      <c r="A2955" s="76" t="s">
        <v>3352</v>
      </c>
      <c r="B2955" s="61">
        <v>2947</v>
      </c>
      <c r="C2955" s="232">
        <v>1258.360000000011</v>
      </c>
      <c r="D2955" s="232">
        <v>1736.5499999999038</v>
      </c>
      <c r="E2955" s="232">
        <v>2187.5500000000598</v>
      </c>
      <c r="F2955" s="232">
        <v>2491.1500000000174</v>
      </c>
      <c r="G2955" s="232">
        <v>3415.1999999998129</v>
      </c>
      <c r="H2955" s="75"/>
    </row>
    <row r="2956" spans="1:8" x14ac:dyDescent="0.2">
      <c r="A2956" s="76" t="s">
        <v>3353</v>
      </c>
      <c r="B2956" s="61">
        <v>2948</v>
      </c>
      <c r="C2956" s="232">
        <v>1258.7600000000111</v>
      </c>
      <c r="D2956" s="232">
        <v>1737.0999999999037</v>
      </c>
      <c r="E2956" s="232">
        <v>2188.2500000000596</v>
      </c>
      <c r="F2956" s="232">
        <v>2491.9500000000176</v>
      </c>
      <c r="G2956" s="232">
        <v>3416.2999999998128</v>
      </c>
      <c r="H2956" s="75"/>
    </row>
    <row r="2957" spans="1:8" x14ac:dyDescent="0.2">
      <c r="A2957" s="76" t="s">
        <v>3354</v>
      </c>
      <c r="B2957" s="61">
        <v>2949</v>
      </c>
      <c r="C2957" s="232">
        <v>1259.1600000000112</v>
      </c>
      <c r="D2957" s="232">
        <v>1737.6499999999037</v>
      </c>
      <c r="E2957" s="232">
        <v>2188.9500000000594</v>
      </c>
      <c r="F2957" s="232">
        <v>2492.7500000000177</v>
      </c>
      <c r="G2957" s="232">
        <v>3417.3999999998127</v>
      </c>
      <c r="H2957" s="75"/>
    </row>
    <row r="2958" spans="1:8" x14ac:dyDescent="0.2">
      <c r="A2958" s="76" t="s">
        <v>3355</v>
      </c>
      <c r="B2958" s="61">
        <v>2950</v>
      </c>
      <c r="C2958" s="232">
        <v>1259.5600000000113</v>
      </c>
      <c r="D2958" s="232">
        <v>1738.1999999999036</v>
      </c>
      <c r="E2958" s="232">
        <v>2189.6500000000592</v>
      </c>
      <c r="F2958" s="232">
        <v>2493.5500000000179</v>
      </c>
      <c r="G2958" s="232">
        <v>3418.4999999998126</v>
      </c>
      <c r="H2958" s="75"/>
    </row>
    <row r="2959" spans="1:8" x14ac:dyDescent="0.2">
      <c r="A2959" s="76" t="s">
        <v>3356</v>
      </c>
      <c r="B2959" s="61">
        <v>2951</v>
      </c>
      <c r="C2959" s="232">
        <v>1259.9600000000114</v>
      </c>
      <c r="D2959" s="232">
        <v>1738.7499999999036</v>
      </c>
      <c r="E2959" s="232">
        <v>2190.350000000059</v>
      </c>
      <c r="F2959" s="232">
        <v>2494.3500000000181</v>
      </c>
      <c r="G2959" s="232">
        <v>3419.5999999998126</v>
      </c>
      <c r="H2959" s="75"/>
    </row>
    <row r="2960" spans="1:8" x14ac:dyDescent="0.2">
      <c r="A2960" s="76" t="s">
        <v>3357</v>
      </c>
      <c r="B2960" s="61">
        <v>2952</v>
      </c>
      <c r="C2960" s="232">
        <v>1260.3600000000115</v>
      </c>
      <c r="D2960" s="232">
        <v>1739.2999999999035</v>
      </c>
      <c r="E2960" s="232">
        <v>2191.0500000000588</v>
      </c>
      <c r="F2960" s="232">
        <v>2495.1500000000183</v>
      </c>
      <c r="G2960" s="232">
        <v>3420.6999999998125</v>
      </c>
      <c r="H2960" s="75"/>
    </row>
    <row r="2961" spans="1:8" x14ac:dyDescent="0.2">
      <c r="A2961" s="76" t="s">
        <v>3358</v>
      </c>
      <c r="B2961" s="61">
        <v>2953</v>
      </c>
      <c r="C2961" s="232">
        <v>1260.7600000000116</v>
      </c>
      <c r="D2961" s="232">
        <v>1739.8499999999035</v>
      </c>
      <c r="E2961" s="232">
        <v>2191.7500000000587</v>
      </c>
      <c r="F2961" s="232">
        <v>2495.9500000000185</v>
      </c>
      <c r="G2961" s="232">
        <v>3421.7999999998124</v>
      </c>
      <c r="H2961" s="75"/>
    </row>
    <row r="2962" spans="1:8" x14ac:dyDescent="0.2">
      <c r="A2962" s="76" t="s">
        <v>3359</v>
      </c>
      <c r="B2962" s="61">
        <v>2954</v>
      </c>
      <c r="C2962" s="232">
        <v>1261.1600000000117</v>
      </c>
      <c r="D2962" s="232">
        <v>1740.3999999999035</v>
      </c>
      <c r="E2962" s="232">
        <v>2192.4500000000585</v>
      </c>
      <c r="F2962" s="232">
        <v>2496.7500000000186</v>
      </c>
      <c r="G2962" s="232">
        <v>3422.8999999998123</v>
      </c>
      <c r="H2962" s="75"/>
    </row>
    <row r="2963" spans="1:8" x14ac:dyDescent="0.2">
      <c r="A2963" s="76" t="s">
        <v>3360</v>
      </c>
      <c r="B2963" s="61">
        <v>2955</v>
      </c>
      <c r="C2963" s="232">
        <v>1261.5600000000118</v>
      </c>
      <c r="D2963" s="232">
        <v>1740.9499999999034</v>
      </c>
      <c r="E2963" s="232">
        <v>2193.1500000000583</v>
      </c>
      <c r="F2963" s="232">
        <v>2497.5500000000188</v>
      </c>
      <c r="G2963" s="232">
        <v>3423.9999999998122</v>
      </c>
      <c r="H2963" s="75"/>
    </row>
    <row r="2964" spans="1:8" x14ac:dyDescent="0.2">
      <c r="A2964" s="76" t="s">
        <v>3361</v>
      </c>
      <c r="B2964" s="61">
        <v>2956</v>
      </c>
      <c r="C2964" s="232">
        <v>1261.9600000000119</v>
      </c>
      <c r="D2964" s="232">
        <v>1741.4999999999034</v>
      </c>
      <c r="E2964" s="232">
        <v>2193.8500000000581</v>
      </c>
      <c r="F2964" s="232">
        <v>2498.350000000019</v>
      </c>
      <c r="G2964" s="232">
        <v>3425.0999999998121</v>
      </c>
      <c r="H2964" s="75"/>
    </row>
    <row r="2965" spans="1:8" x14ac:dyDescent="0.2">
      <c r="A2965" s="76" t="s">
        <v>3362</v>
      </c>
      <c r="B2965" s="61">
        <v>2957</v>
      </c>
      <c r="C2965" s="232">
        <v>1262.360000000012</v>
      </c>
      <c r="D2965" s="232">
        <v>1742.0499999999033</v>
      </c>
      <c r="E2965" s="232">
        <v>2194.5500000000579</v>
      </c>
      <c r="F2965" s="232">
        <v>2499.1500000000192</v>
      </c>
      <c r="G2965" s="232">
        <v>3426.199999999812</v>
      </c>
      <c r="H2965" s="75"/>
    </row>
    <row r="2966" spans="1:8" x14ac:dyDescent="0.2">
      <c r="A2966" s="76" t="s">
        <v>3363</v>
      </c>
      <c r="B2966" s="61">
        <v>2958</v>
      </c>
      <c r="C2966" s="232">
        <v>1262.760000000012</v>
      </c>
      <c r="D2966" s="232">
        <v>1742.5999999999033</v>
      </c>
      <c r="E2966" s="232">
        <v>2195.2500000000578</v>
      </c>
      <c r="F2966" s="232">
        <v>2499.9500000000194</v>
      </c>
      <c r="G2966" s="232">
        <v>3427.2999999998119</v>
      </c>
      <c r="H2966" s="75"/>
    </row>
    <row r="2967" spans="1:8" x14ac:dyDescent="0.2">
      <c r="A2967" s="76" t="s">
        <v>3364</v>
      </c>
      <c r="B2967" s="61">
        <v>2959</v>
      </c>
      <c r="C2967" s="232">
        <v>1263.1600000000121</v>
      </c>
      <c r="D2967" s="232">
        <v>1743.1499999999032</v>
      </c>
      <c r="E2967" s="232">
        <v>2195.9500000000576</v>
      </c>
      <c r="F2967" s="232">
        <v>2500.7500000000196</v>
      </c>
      <c r="G2967" s="232">
        <v>3428.3999999998118</v>
      </c>
      <c r="H2967" s="75"/>
    </row>
    <row r="2968" spans="1:8" x14ac:dyDescent="0.2">
      <c r="A2968" s="76" t="s">
        <v>3365</v>
      </c>
      <c r="B2968" s="61">
        <v>2960</v>
      </c>
      <c r="C2968" s="232">
        <v>1263.5600000000122</v>
      </c>
      <c r="D2968" s="232">
        <v>1743.6999999999032</v>
      </c>
      <c r="E2968" s="232">
        <v>2196.6500000000574</v>
      </c>
      <c r="F2968" s="232">
        <v>2501.5500000000197</v>
      </c>
      <c r="G2968" s="232">
        <v>3429.4999999998117</v>
      </c>
      <c r="H2968" s="75"/>
    </row>
    <row r="2969" spans="1:8" x14ac:dyDescent="0.2">
      <c r="A2969" s="76" t="s">
        <v>3366</v>
      </c>
      <c r="B2969" s="61">
        <v>2961</v>
      </c>
      <c r="C2969" s="232">
        <v>1263.9600000000123</v>
      </c>
      <c r="D2969" s="232">
        <v>1744.2499999999031</v>
      </c>
      <c r="E2969" s="232">
        <v>2197.3500000000572</v>
      </c>
      <c r="F2969" s="232">
        <v>2502.3500000000199</v>
      </c>
      <c r="G2969" s="232">
        <v>3430.5999999998116</v>
      </c>
      <c r="H2969" s="75"/>
    </row>
    <row r="2970" spans="1:8" x14ac:dyDescent="0.2">
      <c r="A2970" s="76" t="s">
        <v>3367</v>
      </c>
      <c r="B2970" s="61">
        <v>2962</v>
      </c>
      <c r="C2970" s="232">
        <v>1264.3600000000124</v>
      </c>
      <c r="D2970" s="232">
        <v>1744.7999999999031</v>
      </c>
      <c r="E2970" s="232">
        <v>2198.050000000057</v>
      </c>
      <c r="F2970" s="232">
        <v>2503.1500000000201</v>
      </c>
      <c r="G2970" s="232">
        <v>3431.6999999998116</v>
      </c>
      <c r="H2970" s="75"/>
    </row>
    <row r="2971" spans="1:8" x14ac:dyDescent="0.2">
      <c r="A2971" s="76" t="s">
        <v>3368</v>
      </c>
      <c r="B2971" s="61">
        <v>2963</v>
      </c>
      <c r="C2971" s="232">
        <v>1264.7600000000125</v>
      </c>
      <c r="D2971" s="232">
        <v>1745.349999999903</v>
      </c>
      <c r="E2971" s="232">
        <v>2198.7500000000568</v>
      </c>
      <c r="F2971" s="232">
        <v>2503.9500000000203</v>
      </c>
      <c r="G2971" s="232">
        <v>3432.7999999998115</v>
      </c>
      <c r="H2971" s="75"/>
    </row>
    <row r="2972" spans="1:8" x14ac:dyDescent="0.2">
      <c r="A2972" s="76" t="s">
        <v>3369</v>
      </c>
      <c r="B2972" s="61">
        <v>2964</v>
      </c>
      <c r="C2972" s="232">
        <v>1265.1600000000126</v>
      </c>
      <c r="D2972" s="232">
        <v>1745.899999999903</v>
      </c>
      <c r="E2972" s="232">
        <v>2199.4500000000567</v>
      </c>
      <c r="F2972" s="232">
        <v>2504.7500000000205</v>
      </c>
      <c r="G2972" s="232">
        <v>3433.8999999998114</v>
      </c>
      <c r="H2972" s="75"/>
    </row>
    <row r="2973" spans="1:8" x14ac:dyDescent="0.2">
      <c r="A2973" s="76" t="s">
        <v>3370</v>
      </c>
      <c r="B2973" s="61">
        <v>2965</v>
      </c>
      <c r="C2973" s="232">
        <v>1265.5600000000127</v>
      </c>
      <c r="D2973" s="232">
        <v>1746.449999999903</v>
      </c>
      <c r="E2973" s="232">
        <v>2200.1500000000565</v>
      </c>
      <c r="F2973" s="232">
        <v>2505.5500000000206</v>
      </c>
      <c r="G2973" s="232">
        <v>3434.9999999998113</v>
      </c>
      <c r="H2973" s="75"/>
    </row>
    <row r="2974" spans="1:8" x14ac:dyDescent="0.2">
      <c r="A2974" s="76" t="s">
        <v>3371</v>
      </c>
      <c r="B2974" s="61">
        <v>2966</v>
      </c>
      <c r="C2974" s="232">
        <v>1265.9600000000128</v>
      </c>
      <c r="D2974" s="232">
        <v>1746.9999999999029</v>
      </c>
      <c r="E2974" s="232">
        <v>2200.8500000000563</v>
      </c>
      <c r="F2974" s="232">
        <v>2506.3500000000208</v>
      </c>
      <c r="G2974" s="232">
        <v>3436.0999999998112</v>
      </c>
      <c r="H2974" s="75"/>
    </row>
    <row r="2975" spans="1:8" x14ac:dyDescent="0.2">
      <c r="A2975" s="76" t="s">
        <v>3372</v>
      </c>
      <c r="B2975" s="61">
        <v>2967</v>
      </c>
      <c r="C2975" s="232">
        <v>1266.3600000000129</v>
      </c>
      <c r="D2975" s="232">
        <v>1747.5499999999029</v>
      </c>
      <c r="E2975" s="232">
        <v>2201.5500000000561</v>
      </c>
      <c r="F2975" s="232">
        <v>2507.150000000021</v>
      </c>
      <c r="G2975" s="232">
        <v>3437.1999999998111</v>
      </c>
      <c r="H2975" s="75"/>
    </row>
    <row r="2976" spans="1:8" x14ac:dyDescent="0.2">
      <c r="A2976" s="76" t="s">
        <v>3373</v>
      </c>
      <c r="B2976" s="61">
        <v>2968</v>
      </c>
      <c r="C2976" s="232">
        <v>1266.760000000013</v>
      </c>
      <c r="D2976" s="232">
        <v>1748.0999999999028</v>
      </c>
      <c r="E2976" s="232">
        <v>2202.2500000000559</v>
      </c>
      <c r="F2976" s="232">
        <v>2507.9500000000212</v>
      </c>
      <c r="G2976" s="232">
        <v>3438.299999999811</v>
      </c>
      <c r="H2976" s="75"/>
    </row>
    <row r="2977" spans="1:8" x14ac:dyDescent="0.2">
      <c r="A2977" s="76" t="s">
        <v>3374</v>
      </c>
      <c r="B2977" s="61">
        <v>2969</v>
      </c>
      <c r="C2977" s="232">
        <v>1267.160000000013</v>
      </c>
      <c r="D2977" s="232">
        <v>1748.6499999999028</v>
      </c>
      <c r="E2977" s="232">
        <v>2202.9500000000558</v>
      </c>
      <c r="F2977" s="232">
        <v>2508.7500000000214</v>
      </c>
      <c r="G2977" s="232">
        <v>3439.3999999998109</v>
      </c>
      <c r="H2977" s="75"/>
    </row>
    <row r="2978" spans="1:8" x14ac:dyDescent="0.2">
      <c r="A2978" s="76" t="s">
        <v>3375</v>
      </c>
      <c r="B2978" s="61">
        <v>2970</v>
      </c>
      <c r="C2978" s="232">
        <v>1267.5600000000131</v>
      </c>
      <c r="D2978" s="232">
        <v>1749.1999999999027</v>
      </c>
      <c r="E2978" s="232">
        <v>2203.6500000000556</v>
      </c>
      <c r="F2978" s="232">
        <v>2509.5500000000216</v>
      </c>
      <c r="G2978" s="232">
        <v>3440.4999999998108</v>
      </c>
      <c r="H2978" s="75"/>
    </row>
    <row r="2979" spans="1:8" x14ac:dyDescent="0.2">
      <c r="A2979" s="76" t="s">
        <v>3376</v>
      </c>
      <c r="B2979" s="61">
        <v>2971</v>
      </c>
      <c r="C2979" s="232">
        <v>1267.9600000000132</v>
      </c>
      <c r="D2979" s="232">
        <v>1749.7499999999027</v>
      </c>
      <c r="E2979" s="232">
        <v>2204.3500000000554</v>
      </c>
      <c r="F2979" s="232">
        <v>2510.3500000000217</v>
      </c>
      <c r="G2979" s="232">
        <v>3441.5999999998107</v>
      </c>
      <c r="H2979" s="75"/>
    </row>
    <row r="2980" spans="1:8" x14ac:dyDescent="0.2">
      <c r="A2980" s="76" t="s">
        <v>3377</v>
      </c>
      <c r="B2980" s="61">
        <v>2972</v>
      </c>
      <c r="C2980" s="232">
        <v>1268.3600000000133</v>
      </c>
      <c r="D2980" s="232">
        <v>1750.2999999999026</v>
      </c>
      <c r="E2980" s="232">
        <v>2205.0500000000552</v>
      </c>
      <c r="F2980" s="232">
        <v>2511.1500000000219</v>
      </c>
      <c r="G2980" s="232">
        <v>3442.6999999998106</v>
      </c>
      <c r="H2980" s="75"/>
    </row>
    <row r="2981" spans="1:8" x14ac:dyDescent="0.2">
      <c r="A2981" s="76" t="s">
        <v>3378</v>
      </c>
      <c r="B2981" s="61">
        <v>2973</v>
      </c>
      <c r="C2981" s="232">
        <v>1268.7600000000134</v>
      </c>
      <c r="D2981" s="232">
        <v>1750.8499999999026</v>
      </c>
      <c r="E2981" s="232">
        <v>2205.750000000055</v>
      </c>
      <c r="F2981" s="232">
        <v>2511.9500000000221</v>
      </c>
      <c r="G2981" s="232">
        <v>3443.7999999998106</v>
      </c>
      <c r="H2981" s="75"/>
    </row>
    <row r="2982" spans="1:8" x14ac:dyDescent="0.2">
      <c r="A2982" s="76" t="s">
        <v>3379</v>
      </c>
      <c r="B2982" s="61">
        <v>2974</v>
      </c>
      <c r="C2982" s="232">
        <v>1269.1600000000135</v>
      </c>
      <c r="D2982" s="232">
        <v>1751.3999999999025</v>
      </c>
      <c r="E2982" s="232">
        <v>2206.4500000000548</v>
      </c>
      <c r="F2982" s="232">
        <v>2512.7500000000223</v>
      </c>
      <c r="G2982" s="232">
        <v>3444.8999999998105</v>
      </c>
      <c r="H2982" s="75"/>
    </row>
    <row r="2983" spans="1:8" x14ac:dyDescent="0.2">
      <c r="A2983" s="76" t="s">
        <v>3380</v>
      </c>
      <c r="B2983" s="61">
        <v>2975</v>
      </c>
      <c r="C2983" s="232">
        <v>1269.5600000000136</v>
      </c>
      <c r="D2983" s="232">
        <v>1751.9499999999025</v>
      </c>
      <c r="E2983" s="232">
        <v>2207.1500000000547</v>
      </c>
      <c r="F2983" s="232">
        <v>2513.5500000000225</v>
      </c>
      <c r="G2983" s="232">
        <v>3445.9999999998104</v>
      </c>
      <c r="H2983" s="75"/>
    </row>
    <row r="2984" spans="1:8" x14ac:dyDescent="0.2">
      <c r="A2984" s="76" t="s">
        <v>3381</v>
      </c>
      <c r="B2984" s="61">
        <v>2976</v>
      </c>
      <c r="C2984" s="232">
        <v>1269.9600000000137</v>
      </c>
      <c r="D2984" s="232">
        <v>1752.4999999999025</v>
      </c>
      <c r="E2984" s="232">
        <v>2207.8500000000545</v>
      </c>
      <c r="F2984" s="232">
        <v>2514.3500000000226</v>
      </c>
      <c r="G2984" s="232">
        <v>3447.0999999998103</v>
      </c>
      <c r="H2984" s="75"/>
    </row>
    <row r="2985" spans="1:8" x14ac:dyDescent="0.2">
      <c r="A2985" s="76" t="s">
        <v>3382</v>
      </c>
      <c r="B2985" s="61">
        <v>2977</v>
      </c>
      <c r="C2985" s="232">
        <v>1270.3600000000138</v>
      </c>
      <c r="D2985" s="232">
        <v>1753.0499999999024</v>
      </c>
      <c r="E2985" s="232">
        <v>2208.5500000000543</v>
      </c>
      <c r="F2985" s="232">
        <v>2515.1500000000228</v>
      </c>
      <c r="G2985" s="232">
        <v>3448.1999999998102</v>
      </c>
      <c r="H2985" s="75"/>
    </row>
    <row r="2986" spans="1:8" x14ac:dyDescent="0.2">
      <c r="A2986" s="76" t="s">
        <v>3383</v>
      </c>
      <c r="B2986" s="61">
        <v>2978</v>
      </c>
      <c r="C2986" s="232">
        <v>1270.7600000000139</v>
      </c>
      <c r="D2986" s="232">
        <v>1753.5999999999024</v>
      </c>
      <c r="E2986" s="232">
        <v>2209.2500000000541</v>
      </c>
      <c r="F2986" s="232">
        <v>2515.950000000023</v>
      </c>
      <c r="G2986" s="232">
        <v>3449.2999999998101</v>
      </c>
      <c r="H2986" s="75"/>
    </row>
    <row r="2987" spans="1:8" x14ac:dyDescent="0.2">
      <c r="A2987" s="76" t="s">
        <v>3384</v>
      </c>
      <c r="B2987" s="61">
        <v>2979</v>
      </c>
      <c r="C2987" s="232">
        <v>1271.160000000014</v>
      </c>
      <c r="D2987" s="232">
        <v>1754.1499999999023</v>
      </c>
      <c r="E2987" s="232">
        <v>2209.9500000000539</v>
      </c>
      <c r="F2987" s="232">
        <v>2516.7500000000232</v>
      </c>
      <c r="G2987" s="232">
        <v>3450.39999999981</v>
      </c>
      <c r="H2987" s="75"/>
    </row>
    <row r="2988" spans="1:8" x14ac:dyDescent="0.2">
      <c r="A2988" s="76" t="s">
        <v>3385</v>
      </c>
      <c r="B2988" s="61">
        <v>2980</v>
      </c>
      <c r="C2988" s="232">
        <v>1271.560000000014</v>
      </c>
      <c r="D2988" s="232">
        <v>1754.6999999999023</v>
      </c>
      <c r="E2988" s="232">
        <v>2210.6500000000538</v>
      </c>
      <c r="F2988" s="232">
        <v>2517.5500000000234</v>
      </c>
      <c r="G2988" s="232">
        <v>3451.4999999998099</v>
      </c>
      <c r="H2988" s="75"/>
    </row>
    <row r="2989" spans="1:8" x14ac:dyDescent="0.2">
      <c r="A2989" s="76" t="s">
        <v>3386</v>
      </c>
      <c r="B2989" s="61">
        <v>2981</v>
      </c>
      <c r="C2989" s="232">
        <v>1271.9600000000141</v>
      </c>
      <c r="D2989" s="232">
        <v>1755.2499999999022</v>
      </c>
      <c r="E2989" s="232">
        <v>2211.3500000000536</v>
      </c>
      <c r="F2989" s="232">
        <v>2518.3500000000236</v>
      </c>
      <c r="G2989" s="232">
        <v>3452.5999999998098</v>
      </c>
      <c r="H2989" s="75"/>
    </row>
    <row r="2990" spans="1:8" x14ac:dyDescent="0.2">
      <c r="A2990" s="76" t="s">
        <v>3387</v>
      </c>
      <c r="B2990" s="61">
        <v>2982</v>
      </c>
      <c r="C2990" s="232">
        <v>1272.3600000000142</v>
      </c>
      <c r="D2990" s="232">
        <v>1755.7999999999022</v>
      </c>
      <c r="E2990" s="232">
        <v>2212.0500000000534</v>
      </c>
      <c r="F2990" s="232">
        <v>2519.1500000000237</v>
      </c>
      <c r="G2990" s="232">
        <v>3453.6999999998097</v>
      </c>
      <c r="H2990" s="75"/>
    </row>
    <row r="2991" spans="1:8" x14ac:dyDescent="0.2">
      <c r="A2991" s="76" t="s">
        <v>3388</v>
      </c>
      <c r="B2991" s="61">
        <v>2983</v>
      </c>
      <c r="C2991" s="232">
        <v>1272.7600000000143</v>
      </c>
      <c r="D2991" s="232">
        <v>1756.3499999999021</v>
      </c>
      <c r="E2991" s="232">
        <v>2212.7500000000532</v>
      </c>
      <c r="F2991" s="232">
        <v>2519.9500000000239</v>
      </c>
      <c r="G2991" s="232">
        <v>3454.7999999998096</v>
      </c>
      <c r="H2991" s="75"/>
    </row>
    <row r="2992" spans="1:8" x14ac:dyDescent="0.2">
      <c r="A2992" s="76" t="s">
        <v>3389</v>
      </c>
      <c r="B2992" s="61">
        <v>2984</v>
      </c>
      <c r="C2992" s="232">
        <v>1273.1600000000144</v>
      </c>
      <c r="D2992" s="232">
        <v>1756.8999999999021</v>
      </c>
      <c r="E2992" s="232">
        <v>2213.450000000053</v>
      </c>
      <c r="F2992" s="232">
        <v>2520.7500000000241</v>
      </c>
      <c r="G2992" s="232">
        <v>3455.8999999998096</v>
      </c>
      <c r="H2992" s="75"/>
    </row>
    <row r="2993" spans="1:8" x14ac:dyDescent="0.2">
      <c r="A2993" s="76" t="s">
        <v>3390</v>
      </c>
      <c r="B2993" s="61">
        <v>2985</v>
      </c>
      <c r="C2993" s="232">
        <v>1273.5600000000145</v>
      </c>
      <c r="D2993" s="232">
        <v>1757.449999999902</v>
      </c>
      <c r="E2993" s="232">
        <v>2214.1500000000528</v>
      </c>
      <c r="F2993" s="232">
        <v>2521.5500000000243</v>
      </c>
      <c r="G2993" s="232">
        <v>3456.9999999998095</v>
      </c>
      <c r="H2993" s="75"/>
    </row>
    <row r="2994" spans="1:8" x14ac:dyDescent="0.2">
      <c r="A2994" s="76" t="s">
        <v>3391</v>
      </c>
      <c r="B2994" s="61">
        <v>2986</v>
      </c>
      <c r="C2994" s="232">
        <v>1273.9600000000146</v>
      </c>
      <c r="D2994" s="232">
        <v>1757.999999999902</v>
      </c>
      <c r="E2994" s="232">
        <v>2214.8500000000527</v>
      </c>
      <c r="F2994" s="232">
        <v>2522.3500000000245</v>
      </c>
      <c r="G2994" s="232">
        <v>3458.0999999998094</v>
      </c>
      <c r="H2994" s="75"/>
    </row>
    <row r="2995" spans="1:8" x14ac:dyDescent="0.2">
      <c r="A2995" s="76" t="s">
        <v>3392</v>
      </c>
      <c r="B2995" s="61">
        <v>2987</v>
      </c>
      <c r="C2995" s="232">
        <v>1274.3600000000147</v>
      </c>
      <c r="D2995" s="232">
        <v>1758.549999999902</v>
      </c>
      <c r="E2995" s="232">
        <v>2215.5500000000525</v>
      </c>
      <c r="F2995" s="232">
        <v>2523.1500000000246</v>
      </c>
      <c r="G2995" s="232">
        <v>3459.1999999998093</v>
      </c>
      <c r="H2995" s="75"/>
    </row>
    <row r="2996" spans="1:8" x14ac:dyDescent="0.2">
      <c r="A2996" s="76" t="s">
        <v>3393</v>
      </c>
      <c r="B2996" s="61">
        <v>2988</v>
      </c>
      <c r="C2996" s="232">
        <v>1274.7600000000148</v>
      </c>
      <c r="D2996" s="232">
        <v>1759.0999999999019</v>
      </c>
      <c r="E2996" s="232">
        <v>2216.2500000000523</v>
      </c>
      <c r="F2996" s="232">
        <v>2523.9500000000248</v>
      </c>
      <c r="G2996" s="232">
        <v>3460.2999999998092</v>
      </c>
      <c r="H2996" s="75"/>
    </row>
    <row r="2997" spans="1:8" x14ac:dyDescent="0.2">
      <c r="A2997" s="76" t="s">
        <v>3394</v>
      </c>
      <c r="B2997" s="61">
        <v>2989</v>
      </c>
      <c r="C2997" s="232">
        <v>1275.1600000000149</v>
      </c>
      <c r="D2997" s="232">
        <v>1759.6499999999019</v>
      </c>
      <c r="E2997" s="232">
        <v>2216.9500000000521</v>
      </c>
      <c r="F2997" s="232">
        <v>2524.750000000025</v>
      </c>
      <c r="G2997" s="232">
        <v>3461.3999999998091</v>
      </c>
      <c r="H2997" s="75"/>
    </row>
    <row r="2998" spans="1:8" x14ac:dyDescent="0.2">
      <c r="A2998" s="76" t="s">
        <v>3395</v>
      </c>
      <c r="B2998" s="61">
        <v>2990</v>
      </c>
      <c r="C2998" s="232">
        <v>1275.560000000015</v>
      </c>
      <c r="D2998" s="232">
        <v>1760.1999999999018</v>
      </c>
      <c r="E2998" s="232">
        <v>2217.6500000000519</v>
      </c>
      <c r="F2998" s="232">
        <v>2525.5500000000252</v>
      </c>
      <c r="G2998" s="232">
        <v>3462.499999999809</v>
      </c>
      <c r="H2998" s="75"/>
    </row>
    <row r="2999" spans="1:8" x14ac:dyDescent="0.2">
      <c r="A2999" s="76" t="s">
        <v>3396</v>
      </c>
      <c r="B2999" s="61">
        <v>2991</v>
      </c>
      <c r="C2999" s="232">
        <v>1275.960000000015</v>
      </c>
      <c r="D2999" s="232">
        <v>1760.7499999999018</v>
      </c>
      <c r="E2999" s="232">
        <v>2218.3500000000518</v>
      </c>
      <c r="F2999" s="232">
        <v>2526.3500000000254</v>
      </c>
      <c r="G2999" s="232">
        <v>3463.5999999998089</v>
      </c>
      <c r="H2999" s="75"/>
    </row>
    <row r="3000" spans="1:8" x14ac:dyDescent="0.2">
      <c r="A3000" s="76" t="s">
        <v>3397</v>
      </c>
      <c r="B3000" s="61">
        <v>2992</v>
      </c>
      <c r="C3000" s="232">
        <v>1276.3600000000151</v>
      </c>
      <c r="D3000" s="232">
        <v>1761.2999999999017</v>
      </c>
      <c r="E3000" s="232">
        <v>2219.0500000000516</v>
      </c>
      <c r="F3000" s="232">
        <v>2527.1500000000256</v>
      </c>
      <c r="G3000" s="232">
        <v>3464.6999999998088</v>
      </c>
      <c r="H3000" s="75"/>
    </row>
    <row r="3001" spans="1:8" x14ac:dyDescent="0.2">
      <c r="A3001" s="76" t="s">
        <v>3398</v>
      </c>
      <c r="B3001" s="61">
        <v>2993</v>
      </c>
      <c r="C3001" s="232">
        <v>1276.7600000000152</v>
      </c>
      <c r="D3001" s="232">
        <v>1761.8499999999017</v>
      </c>
      <c r="E3001" s="232">
        <v>2219.7500000000514</v>
      </c>
      <c r="F3001" s="232">
        <v>2527.9500000000257</v>
      </c>
      <c r="G3001" s="232">
        <v>3465.7999999998087</v>
      </c>
      <c r="H3001" s="75"/>
    </row>
    <row r="3002" spans="1:8" x14ac:dyDescent="0.2">
      <c r="A3002" s="76" t="s">
        <v>3399</v>
      </c>
      <c r="B3002" s="61">
        <v>2994</v>
      </c>
      <c r="C3002" s="232">
        <v>1277.1600000000153</v>
      </c>
      <c r="D3002" s="232">
        <v>1762.3999999999016</v>
      </c>
      <c r="E3002" s="232">
        <v>2220.4500000000512</v>
      </c>
      <c r="F3002" s="232">
        <v>2528.7500000000259</v>
      </c>
      <c r="G3002" s="232">
        <v>3466.8999999998086</v>
      </c>
      <c r="H3002" s="75"/>
    </row>
    <row r="3003" spans="1:8" x14ac:dyDescent="0.2">
      <c r="A3003" s="76" t="s">
        <v>3400</v>
      </c>
      <c r="B3003" s="61">
        <v>2995</v>
      </c>
      <c r="C3003" s="232">
        <v>1277.5600000000154</v>
      </c>
      <c r="D3003" s="232">
        <v>1762.9499999999016</v>
      </c>
      <c r="E3003" s="232">
        <v>2221.150000000051</v>
      </c>
      <c r="F3003" s="232">
        <v>2529.5500000000261</v>
      </c>
      <c r="G3003" s="232">
        <v>3467.9999999998086</v>
      </c>
      <c r="H3003" s="75"/>
    </row>
    <row r="3004" spans="1:8" x14ac:dyDescent="0.2">
      <c r="A3004" s="76" t="s">
        <v>3401</v>
      </c>
      <c r="B3004" s="61">
        <v>2996</v>
      </c>
      <c r="C3004" s="232">
        <v>1277.9600000000155</v>
      </c>
      <c r="D3004" s="232">
        <v>1763.4999999999015</v>
      </c>
      <c r="E3004" s="232">
        <v>2221.8500000000508</v>
      </c>
      <c r="F3004" s="232">
        <v>2530.3500000000263</v>
      </c>
      <c r="G3004" s="232">
        <v>3469.0999999998085</v>
      </c>
      <c r="H3004" s="75"/>
    </row>
    <row r="3005" spans="1:8" x14ac:dyDescent="0.2">
      <c r="A3005" s="76" t="s">
        <v>3402</v>
      </c>
      <c r="B3005" s="61">
        <v>2997</v>
      </c>
      <c r="C3005" s="232">
        <v>1278.3600000000156</v>
      </c>
      <c r="D3005" s="232">
        <v>1764.0499999999015</v>
      </c>
      <c r="E3005" s="232">
        <v>2222.5500000000507</v>
      </c>
      <c r="F3005" s="232">
        <v>2531.1500000000265</v>
      </c>
      <c r="G3005" s="232">
        <v>3470.1999999998084</v>
      </c>
      <c r="H3005" s="75"/>
    </row>
    <row r="3006" spans="1:8" x14ac:dyDescent="0.2">
      <c r="A3006" s="76" t="s">
        <v>3403</v>
      </c>
      <c r="B3006" s="61">
        <v>2998</v>
      </c>
      <c r="C3006" s="232">
        <v>1278.7600000000157</v>
      </c>
      <c r="D3006" s="232">
        <v>1764.5999999999015</v>
      </c>
      <c r="E3006" s="232">
        <v>2223.2500000000505</v>
      </c>
      <c r="F3006" s="232">
        <v>2531.9500000000266</v>
      </c>
      <c r="G3006" s="232">
        <v>3471.2999999998083</v>
      </c>
      <c r="H3006" s="75"/>
    </row>
    <row r="3007" spans="1:8" x14ac:dyDescent="0.2">
      <c r="A3007" s="76" t="s">
        <v>3404</v>
      </c>
      <c r="B3007" s="61">
        <v>2999</v>
      </c>
      <c r="C3007" s="232">
        <v>1279.1600000000158</v>
      </c>
      <c r="D3007" s="232">
        <v>1765.1499999999014</v>
      </c>
      <c r="E3007" s="232">
        <v>2223.9500000000503</v>
      </c>
      <c r="F3007" s="232">
        <v>2532.7500000000268</v>
      </c>
      <c r="G3007" s="232">
        <v>3472.3999999998082</v>
      </c>
      <c r="H3007" s="75"/>
    </row>
    <row r="3008" spans="1:8" x14ac:dyDescent="0.2">
      <c r="A3008" s="76" t="s">
        <v>3405</v>
      </c>
      <c r="B3008" s="61">
        <v>3000</v>
      </c>
      <c r="C3008" s="232">
        <v>1279.5600000000159</v>
      </c>
      <c r="D3008" s="232">
        <v>1765.6999999999014</v>
      </c>
      <c r="E3008" s="232">
        <v>2224.6500000000501</v>
      </c>
      <c r="F3008" s="232">
        <v>2533.550000000027</v>
      </c>
      <c r="G3008" s="232">
        <v>3473.4999999998081</v>
      </c>
      <c r="H3008" s="75"/>
    </row>
    <row r="3009" spans="1:8" x14ac:dyDescent="0.2">
      <c r="A3009" s="76" t="s">
        <v>3406</v>
      </c>
      <c r="B3009" s="61">
        <v>3001</v>
      </c>
      <c r="C3009" s="232">
        <v>1279.960000000016</v>
      </c>
      <c r="D3009" s="232">
        <v>1766.2499999999013</v>
      </c>
      <c r="E3009" s="232">
        <v>2225.3500000000499</v>
      </c>
      <c r="F3009" s="232">
        <v>2534.3500000000272</v>
      </c>
      <c r="G3009" s="232">
        <v>3474.599999999808</v>
      </c>
      <c r="H3009" s="75"/>
    </row>
    <row r="3010" spans="1:8" x14ac:dyDescent="0.2">
      <c r="A3010" s="76" t="s">
        <v>3407</v>
      </c>
      <c r="B3010" s="61">
        <v>3002</v>
      </c>
      <c r="C3010" s="232">
        <v>1280.360000000016</v>
      </c>
      <c r="D3010" s="232">
        <v>1766.7999999999013</v>
      </c>
      <c r="E3010" s="232">
        <v>2226.0500000000497</v>
      </c>
      <c r="F3010" s="232">
        <v>2535.1500000000274</v>
      </c>
      <c r="G3010" s="232">
        <v>3475.6999999998079</v>
      </c>
      <c r="H3010" s="75"/>
    </row>
    <row r="3011" spans="1:8" x14ac:dyDescent="0.2">
      <c r="A3011" s="76" t="s">
        <v>3408</v>
      </c>
      <c r="B3011" s="61">
        <v>3003</v>
      </c>
      <c r="C3011" s="232">
        <v>1280.7600000000161</v>
      </c>
      <c r="D3011" s="232">
        <v>1767.3499999999012</v>
      </c>
      <c r="E3011" s="232">
        <v>2226.7500000000496</v>
      </c>
      <c r="F3011" s="232">
        <v>2535.9500000000276</v>
      </c>
      <c r="G3011" s="232">
        <v>3476.7999999998078</v>
      </c>
      <c r="H3011" s="75"/>
    </row>
    <row r="3012" spans="1:8" x14ac:dyDescent="0.2">
      <c r="A3012" s="76" t="s">
        <v>3409</v>
      </c>
      <c r="B3012" s="61">
        <v>3004</v>
      </c>
      <c r="C3012" s="232">
        <v>1281.1600000000162</v>
      </c>
      <c r="D3012" s="232">
        <v>1767.8999999999012</v>
      </c>
      <c r="E3012" s="232">
        <v>2227.4500000000494</v>
      </c>
      <c r="F3012" s="232">
        <v>2536.7500000000277</v>
      </c>
      <c r="G3012" s="232">
        <v>3477.8999999998077</v>
      </c>
      <c r="H3012" s="75"/>
    </row>
    <row r="3013" spans="1:8" x14ac:dyDescent="0.2">
      <c r="A3013" s="76" t="s">
        <v>3410</v>
      </c>
      <c r="B3013" s="61">
        <v>3005</v>
      </c>
      <c r="C3013" s="232">
        <v>1281.5600000000163</v>
      </c>
      <c r="D3013" s="232">
        <v>1768.4499999999011</v>
      </c>
      <c r="E3013" s="232">
        <v>2228.1500000000492</v>
      </c>
      <c r="F3013" s="232">
        <v>2537.5500000000279</v>
      </c>
      <c r="G3013" s="232">
        <v>3478.9999999998076</v>
      </c>
      <c r="H3013" s="75"/>
    </row>
    <row r="3014" spans="1:8" x14ac:dyDescent="0.2">
      <c r="A3014" s="76" t="s">
        <v>3411</v>
      </c>
      <c r="B3014" s="61">
        <v>3006</v>
      </c>
      <c r="C3014" s="232">
        <v>1281.9600000000164</v>
      </c>
      <c r="D3014" s="232">
        <v>1768.9999999999011</v>
      </c>
      <c r="E3014" s="232">
        <v>2228.850000000049</v>
      </c>
      <c r="F3014" s="232">
        <v>2538.3500000000281</v>
      </c>
      <c r="G3014" s="232">
        <v>3480.0999999998076</v>
      </c>
      <c r="H3014" s="75"/>
    </row>
    <row r="3015" spans="1:8" x14ac:dyDescent="0.2">
      <c r="A3015" s="76" t="s">
        <v>3412</v>
      </c>
      <c r="B3015" s="61">
        <v>3007</v>
      </c>
      <c r="C3015" s="232">
        <v>1282.3600000000165</v>
      </c>
      <c r="D3015" s="232">
        <v>1769.549999999901</v>
      </c>
      <c r="E3015" s="232">
        <v>2229.5500000000488</v>
      </c>
      <c r="F3015" s="232">
        <v>2539.1500000000283</v>
      </c>
      <c r="G3015" s="232">
        <v>3481.1999999998075</v>
      </c>
      <c r="H3015" s="75"/>
    </row>
    <row r="3016" spans="1:8" x14ac:dyDescent="0.2">
      <c r="A3016" s="76" t="s">
        <v>3413</v>
      </c>
      <c r="B3016" s="61">
        <v>3008</v>
      </c>
      <c r="C3016" s="232">
        <v>1282.7600000000166</v>
      </c>
      <c r="D3016" s="232">
        <v>1770.099999999901</v>
      </c>
      <c r="E3016" s="232">
        <v>2230.2500000000487</v>
      </c>
      <c r="F3016" s="232">
        <v>2539.9500000000285</v>
      </c>
      <c r="G3016" s="232">
        <v>3482.2999999998074</v>
      </c>
      <c r="H3016" s="75"/>
    </row>
    <row r="3017" spans="1:8" x14ac:dyDescent="0.2">
      <c r="A3017" s="76" t="s">
        <v>3414</v>
      </c>
      <c r="B3017" s="61">
        <v>3009</v>
      </c>
      <c r="C3017" s="232">
        <v>1283.1600000000167</v>
      </c>
      <c r="D3017" s="232">
        <v>1770.649999999901</v>
      </c>
      <c r="E3017" s="232">
        <v>2230.9500000000485</v>
      </c>
      <c r="F3017" s="232">
        <v>2540.7500000000286</v>
      </c>
      <c r="G3017" s="232">
        <v>3483.3999999998073</v>
      </c>
      <c r="H3017" s="75"/>
    </row>
    <row r="3018" spans="1:8" x14ac:dyDescent="0.2">
      <c r="A3018" s="76" t="s">
        <v>3415</v>
      </c>
      <c r="B3018" s="61">
        <v>3010</v>
      </c>
      <c r="C3018" s="232">
        <v>1283.5600000000168</v>
      </c>
      <c r="D3018" s="232">
        <v>1771.1999999999009</v>
      </c>
      <c r="E3018" s="232">
        <v>2231.6500000000483</v>
      </c>
      <c r="F3018" s="232">
        <v>2541.5500000000288</v>
      </c>
      <c r="G3018" s="232">
        <v>3484.4999999998072</v>
      </c>
      <c r="H3018" s="75"/>
    </row>
    <row r="3019" spans="1:8" x14ac:dyDescent="0.2">
      <c r="A3019" s="76" t="s">
        <v>3416</v>
      </c>
      <c r="B3019" s="61">
        <v>3011</v>
      </c>
      <c r="C3019" s="232">
        <v>1283.9600000000169</v>
      </c>
      <c r="D3019" s="232">
        <v>1771.7499999999009</v>
      </c>
      <c r="E3019" s="232">
        <v>2232.3500000000481</v>
      </c>
      <c r="F3019" s="232">
        <v>2542.350000000029</v>
      </c>
      <c r="G3019" s="232">
        <v>3485.5999999998071</v>
      </c>
      <c r="H3019" s="75"/>
    </row>
    <row r="3020" spans="1:8" x14ac:dyDescent="0.2">
      <c r="A3020" s="76" t="s">
        <v>3417</v>
      </c>
      <c r="B3020" s="61">
        <v>3012</v>
      </c>
      <c r="C3020" s="232">
        <v>1284.360000000017</v>
      </c>
      <c r="D3020" s="232">
        <v>1772.2999999999008</v>
      </c>
      <c r="E3020" s="232">
        <v>2233.0500000000479</v>
      </c>
      <c r="F3020" s="232">
        <v>2543.1500000000292</v>
      </c>
      <c r="G3020" s="232">
        <v>3486.699999999807</v>
      </c>
      <c r="H3020" s="75"/>
    </row>
    <row r="3021" spans="1:8" x14ac:dyDescent="0.2">
      <c r="A3021" s="76" t="s">
        <v>3418</v>
      </c>
      <c r="B3021" s="61">
        <v>3013</v>
      </c>
      <c r="C3021" s="232">
        <v>1284.760000000017</v>
      </c>
      <c r="D3021" s="232">
        <v>1772.8499999999008</v>
      </c>
      <c r="E3021" s="232">
        <v>2233.7500000000477</v>
      </c>
      <c r="F3021" s="232">
        <v>2543.9500000000294</v>
      </c>
      <c r="G3021" s="232">
        <v>3487.7999999998069</v>
      </c>
      <c r="H3021" s="75"/>
    </row>
    <row r="3022" spans="1:8" x14ac:dyDescent="0.2">
      <c r="A3022" s="76" t="s">
        <v>3419</v>
      </c>
      <c r="B3022" s="61">
        <v>3014</v>
      </c>
      <c r="C3022" s="232">
        <v>1285.1600000000171</v>
      </c>
      <c r="D3022" s="232">
        <v>1773.3999999999007</v>
      </c>
      <c r="E3022" s="232">
        <v>2234.4500000000476</v>
      </c>
      <c r="F3022" s="232">
        <v>2544.7500000000296</v>
      </c>
      <c r="G3022" s="232">
        <v>3488.8999999998068</v>
      </c>
      <c r="H3022" s="75"/>
    </row>
    <row r="3023" spans="1:8" x14ac:dyDescent="0.2">
      <c r="A3023" s="76" t="s">
        <v>3420</v>
      </c>
      <c r="B3023" s="61">
        <v>3015</v>
      </c>
      <c r="C3023" s="232">
        <v>1285.5600000000172</v>
      </c>
      <c r="D3023" s="232">
        <v>1773.9499999999007</v>
      </c>
      <c r="E3023" s="232">
        <v>2235.1500000000474</v>
      </c>
      <c r="F3023" s="232">
        <v>2545.5500000000297</v>
      </c>
      <c r="G3023" s="232">
        <v>3489.9999999998067</v>
      </c>
      <c r="H3023" s="75"/>
    </row>
    <row r="3024" spans="1:8" x14ac:dyDescent="0.2">
      <c r="A3024" s="76" t="s">
        <v>3421</v>
      </c>
      <c r="B3024" s="61">
        <v>3016</v>
      </c>
      <c r="C3024" s="232">
        <v>1285.9600000000173</v>
      </c>
      <c r="D3024" s="232">
        <v>1774.4999999999006</v>
      </c>
      <c r="E3024" s="232">
        <v>2235.8500000000472</v>
      </c>
      <c r="F3024" s="232">
        <v>2546.3500000000299</v>
      </c>
      <c r="G3024" s="232">
        <v>3491.0999999998066</v>
      </c>
      <c r="H3024" s="75"/>
    </row>
    <row r="3025" spans="1:8" x14ac:dyDescent="0.2">
      <c r="A3025" s="76" t="s">
        <v>3422</v>
      </c>
      <c r="B3025" s="61">
        <v>3017</v>
      </c>
      <c r="C3025" s="232">
        <v>1286.3600000000174</v>
      </c>
      <c r="D3025" s="232">
        <v>1775.0499999999006</v>
      </c>
      <c r="E3025" s="232">
        <v>2236.550000000047</v>
      </c>
      <c r="F3025" s="232">
        <v>2547.1500000000301</v>
      </c>
      <c r="G3025" s="232">
        <v>3492.1999999998066</v>
      </c>
      <c r="H3025" s="75"/>
    </row>
    <row r="3026" spans="1:8" x14ac:dyDescent="0.2">
      <c r="A3026" s="76" t="s">
        <v>3423</v>
      </c>
      <c r="B3026" s="61">
        <v>3018</v>
      </c>
      <c r="C3026" s="232">
        <v>1286.7600000000175</v>
      </c>
      <c r="D3026" s="232">
        <v>1775.5999999999005</v>
      </c>
      <c r="E3026" s="232">
        <v>2237.2500000000468</v>
      </c>
      <c r="F3026" s="232">
        <v>2547.9500000000303</v>
      </c>
      <c r="G3026" s="232">
        <v>3493.2999999998065</v>
      </c>
      <c r="H3026" s="75"/>
    </row>
    <row r="3027" spans="1:8" x14ac:dyDescent="0.2">
      <c r="A3027" s="76" t="s">
        <v>3424</v>
      </c>
      <c r="B3027" s="61">
        <v>3019</v>
      </c>
      <c r="C3027" s="232">
        <v>1287.1600000000176</v>
      </c>
      <c r="D3027" s="232">
        <v>1776.1499999999005</v>
      </c>
      <c r="E3027" s="232">
        <v>2237.9500000000467</v>
      </c>
      <c r="F3027" s="232">
        <v>2548.7500000000305</v>
      </c>
      <c r="G3027" s="232">
        <v>3494.3999999998064</v>
      </c>
      <c r="H3027" s="75"/>
    </row>
    <row r="3028" spans="1:8" x14ac:dyDescent="0.2">
      <c r="A3028" s="76" t="s">
        <v>3425</v>
      </c>
      <c r="B3028" s="61">
        <v>3020</v>
      </c>
      <c r="C3028" s="232">
        <v>1287.5600000000177</v>
      </c>
      <c r="D3028" s="232">
        <v>1776.6999999999005</v>
      </c>
      <c r="E3028" s="232">
        <v>2238.6500000000465</v>
      </c>
      <c r="F3028" s="232">
        <v>2549.5500000000306</v>
      </c>
      <c r="G3028" s="232">
        <v>3495.4999999998063</v>
      </c>
      <c r="H3028" s="75"/>
    </row>
    <row r="3029" spans="1:8" x14ac:dyDescent="0.2">
      <c r="A3029" s="76" t="s">
        <v>3426</v>
      </c>
      <c r="B3029" s="61">
        <v>3021</v>
      </c>
      <c r="C3029" s="232">
        <v>1287.9600000000178</v>
      </c>
      <c r="D3029" s="232">
        <v>1777.2499999999004</v>
      </c>
      <c r="E3029" s="232">
        <v>2239.3500000000463</v>
      </c>
      <c r="F3029" s="232">
        <v>2550.3500000000308</v>
      </c>
      <c r="G3029" s="232">
        <v>3496.5999999998062</v>
      </c>
      <c r="H3029" s="75"/>
    </row>
    <row r="3030" spans="1:8" x14ac:dyDescent="0.2">
      <c r="A3030" s="76" t="s">
        <v>3427</v>
      </c>
      <c r="B3030" s="61">
        <v>3022</v>
      </c>
      <c r="C3030" s="232">
        <v>1288.3600000000179</v>
      </c>
      <c r="D3030" s="232">
        <v>1777.7999999999004</v>
      </c>
      <c r="E3030" s="232">
        <v>2240.0500000000461</v>
      </c>
      <c r="F3030" s="232">
        <v>2551.150000000031</v>
      </c>
      <c r="G3030" s="232">
        <v>3497.6999999998061</v>
      </c>
      <c r="H3030" s="75"/>
    </row>
    <row r="3031" spans="1:8" x14ac:dyDescent="0.2">
      <c r="A3031" s="76" t="s">
        <v>3428</v>
      </c>
      <c r="B3031" s="61">
        <v>3023</v>
      </c>
      <c r="C3031" s="232">
        <v>1288.760000000018</v>
      </c>
      <c r="D3031" s="232">
        <v>1778.3499999999003</v>
      </c>
      <c r="E3031" s="232">
        <v>2240.7500000000459</v>
      </c>
      <c r="F3031" s="232">
        <v>2551.9500000000312</v>
      </c>
      <c r="G3031" s="232">
        <v>3498.799999999806</v>
      </c>
      <c r="H3031" s="75"/>
    </row>
    <row r="3032" spans="1:8" x14ac:dyDescent="0.2">
      <c r="A3032" s="76" t="s">
        <v>3429</v>
      </c>
      <c r="B3032" s="61">
        <v>3024</v>
      </c>
      <c r="C3032" s="232">
        <v>1289.160000000018</v>
      </c>
      <c r="D3032" s="232">
        <v>1778.8999999999003</v>
      </c>
      <c r="E3032" s="232">
        <v>2241.4500000000457</v>
      </c>
      <c r="F3032" s="232">
        <v>2552.7500000000314</v>
      </c>
      <c r="G3032" s="232">
        <v>3499.8999999998059</v>
      </c>
      <c r="H3032" s="75"/>
    </row>
    <row r="3033" spans="1:8" x14ac:dyDescent="0.2">
      <c r="A3033" s="76" t="s">
        <v>3430</v>
      </c>
      <c r="B3033" s="61">
        <v>3025</v>
      </c>
      <c r="C3033" s="232">
        <v>1289.5600000000181</v>
      </c>
      <c r="D3033" s="232">
        <v>1779.4499999999002</v>
      </c>
      <c r="E3033" s="232">
        <v>2242.1500000000456</v>
      </c>
      <c r="F3033" s="232">
        <v>2553.5500000000316</v>
      </c>
      <c r="G3033" s="232">
        <v>3500.9999999998058</v>
      </c>
      <c r="H3033" s="75"/>
    </row>
    <row r="3034" spans="1:8" x14ac:dyDescent="0.2">
      <c r="A3034" s="76" t="s">
        <v>3431</v>
      </c>
      <c r="B3034" s="61">
        <v>3026</v>
      </c>
      <c r="C3034" s="232">
        <v>1289.9600000000182</v>
      </c>
      <c r="D3034" s="232">
        <v>1779.9999999999002</v>
      </c>
      <c r="E3034" s="232">
        <v>2242.8500000000454</v>
      </c>
      <c r="F3034" s="232">
        <v>2554.3500000000317</v>
      </c>
      <c r="G3034" s="232">
        <v>3502.0999999998057</v>
      </c>
      <c r="H3034" s="75"/>
    </row>
    <row r="3035" spans="1:8" x14ac:dyDescent="0.2">
      <c r="A3035" s="76" t="s">
        <v>3432</v>
      </c>
      <c r="B3035" s="61">
        <v>3027</v>
      </c>
      <c r="C3035" s="232">
        <v>1290.3600000000183</v>
      </c>
      <c r="D3035" s="232">
        <v>1780.5499999999001</v>
      </c>
      <c r="E3035" s="232">
        <v>2243.5500000000452</v>
      </c>
      <c r="F3035" s="232">
        <v>2555.1500000000319</v>
      </c>
      <c r="G3035" s="232">
        <v>3503.1999999998056</v>
      </c>
      <c r="H3035" s="75"/>
    </row>
    <row r="3036" spans="1:8" x14ac:dyDescent="0.2">
      <c r="A3036" s="76" t="s">
        <v>3433</v>
      </c>
      <c r="B3036" s="61">
        <v>3028</v>
      </c>
      <c r="C3036" s="232">
        <v>1290.7600000000184</v>
      </c>
      <c r="D3036" s="232">
        <v>1781.0999999999001</v>
      </c>
      <c r="E3036" s="232">
        <v>2244.250000000045</v>
      </c>
      <c r="F3036" s="232">
        <v>2555.9500000000321</v>
      </c>
      <c r="G3036" s="232">
        <v>3504.2999999998056</v>
      </c>
      <c r="H3036" s="75"/>
    </row>
    <row r="3037" spans="1:8" x14ac:dyDescent="0.2">
      <c r="A3037" s="76" t="s">
        <v>3434</v>
      </c>
      <c r="B3037" s="61">
        <v>3029</v>
      </c>
      <c r="C3037" s="232">
        <v>1291.1600000000185</v>
      </c>
      <c r="D3037" s="232">
        <v>1781.6499999999</v>
      </c>
      <c r="E3037" s="232">
        <v>2244.9500000000448</v>
      </c>
      <c r="F3037" s="232">
        <v>2556.7500000000323</v>
      </c>
      <c r="G3037" s="232">
        <v>3505.3999999998055</v>
      </c>
      <c r="H3037" s="75"/>
    </row>
    <row r="3038" spans="1:8" x14ac:dyDescent="0.2">
      <c r="A3038" s="76" t="s">
        <v>3435</v>
      </c>
      <c r="B3038" s="61">
        <v>3030</v>
      </c>
      <c r="C3038" s="232">
        <v>1291.5600000000186</v>
      </c>
      <c r="D3038" s="232">
        <v>1782.1999999999</v>
      </c>
      <c r="E3038" s="232">
        <v>2245.6500000000447</v>
      </c>
      <c r="F3038" s="232">
        <v>2557.5500000000325</v>
      </c>
      <c r="G3038" s="232">
        <v>3506.4999999998054</v>
      </c>
      <c r="H3038" s="75"/>
    </row>
    <row r="3039" spans="1:8" x14ac:dyDescent="0.2">
      <c r="A3039" s="76" t="s">
        <v>3436</v>
      </c>
      <c r="B3039" s="61">
        <v>3031</v>
      </c>
      <c r="C3039" s="232">
        <v>1291.9600000000187</v>
      </c>
      <c r="D3039" s="232">
        <v>1782.7499999999</v>
      </c>
      <c r="E3039" s="232">
        <v>2246.3500000000445</v>
      </c>
      <c r="F3039" s="232">
        <v>2558.3500000000327</v>
      </c>
      <c r="G3039" s="232">
        <v>3507.5999999998053</v>
      </c>
      <c r="H3039" s="75"/>
    </row>
    <row r="3040" spans="1:8" x14ac:dyDescent="0.2">
      <c r="A3040" s="76" t="s">
        <v>3437</v>
      </c>
      <c r="B3040" s="61">
        <v>3032</v>
      </c>
      <c r="C3040" s="232">
        <v>1292.3600000000188</v>
      </c>
      <c r="D3040" s="232">
        <v>1783.2999999998999</v>
      </c>
      <c r="E3040" s="232">
        <v>2247.0500000000443</v>
      </c>
      <c r="F3040" s="232">
        <v>2559.1500000000328</v>
      </c>
      <c r="G3040" s="232">
        <v>3508.6999999998052</v>
      </c>
      <c r="H3040" s="75"/>
    </row>
    <row r="3041" spans="1:8" x14ac:dyDescent="0.2">
      <c r="A3041" s="76" t="s">
        <v>3438</v>
      </c>
      <c r="B3041" s="61">
        <v>3033</v>
      </c>
      <c r="C3041" s="232">
        <v>1292.7600000000189</v>
      </c>
      <c r="D3041" s="232">
        <v>1783.8499999998999</v>
      </c>
      <c r="E3041" s="232">
        <v>2247.7500000000441</v>
      </c>
      <c r="F3041" s="232">
        <v>2559.950000000033</v>
      </c>
      <c r="G3041" s="232">
        <v>3509.7999999998051</v>
      </c>
      <c r="H3041" s="75"/>
    </row>
    <row r="3042" spans="1:8" x14ac:dyDescent="0.2">
      <c r="A3042" s="76" t="s">
        <v>3439</v>
      </c>
      <c r="B3042" s="61">
        <v>3034</v>
      </c>
      <c r="C3042" s="232">
        <v>1293.160000000019</v>
      </c>
      <c r="D3042" s="232">
        <v>1784.3999999998998</v>
      </c>
      <c r="E3042" s="232">
        <v>2248.4500000000439</v>
      </c>
      <c r="F3042" s="232">
        <v>2560.7500000000332</v>
      </c>
      <c r="G3042" s="232">
        <v>3510.899999999805</v>
      </c>
      <c r="H3042" s="75"/>
    </row>
    <row r="3043" spans="1:8" x14ac:dyDescent="0.2">
      <c r="A3043" s="76" t="s">
        <v>3440</v>
      </c>
      <c r="B3043" s="61">
        <v>3035</v>
      </c>
      <c r="C3043" s="232">
        <v>1293.560000000019</v>
      </c>
      <c r="D3043" s="232">
        <v>1784.9499999998998</v>
      </c>
      <c r="E3043" s="232">
        <v>2249.1500000000437</v>
      </c>
      <c r="F3043" s="232">
        <v>2561.5500000000334</v>
      </c>
      <c r="G3043" s="232">
        <v>3511.9999999998049</v>
      </c>
      <c r="H3043" s="75"/>
    </row>
    <row r="3044" spans="1:8" x14ac:dyDescent="0.2">
      <c r="A3044" s="76" t="s">
        <v>3441</v>
      </c>
      <c r="B3044" s="61">
        <v>3036</v>
      </c>
      <c r="C3044" s="232">
        <v>1293.9600000000191</v>
      </c>
      <c r="D3044" s="232">
        <v>1785.4999999998997</v>
      </c>
      <c r="E3044" s="232">
        <v>2249.8500000000436</v>
      </c>
      <c r="F3044" s="232">
        <v>2562.3500000000336</v>
      </c>
      <c r="G3044" s="232">
        <v>3513.0999999998048</v>
      </c>
      <c r="H3044" s="75"/>
    </row>
    <row r="3045" spans="1:8" x14ac:dyDescent="0.2">
      <c r="A3045" s="76" t="s">
        <v>3442</v>
      </c>
      <c r="B3045" s="61">
        <v>3037</v>
      </c>
      <c r="C3045" s="232">
        <v>1294.3600000000192</v>
      </c>
      <c r="D3045" s="232">
        <v>1786.0499999998997</v>
      </c>
      <c r="E3045" s="232">
        <v>2250.5500000000434</v>
      </c>
      <c r="F3045" s="232">
        <v>2563.1500000000337</v>
      </c>
      <c r="G3045" s="232">
        <v>3514.1999999998047</v>
      </c>
      <c r="H3045" s="75"/>
    </row>
    <row r="3046" spans="1:8" x14ac:dyDescent="0.2">
      <c r="A3046" s="76" t="s">
        <v>3443</v>
      </c>
      <c r="B3046" s="61">
        <v>3038</v>
      </c>
      <c r="C3046" s="232">
        <v>1294.7600000000193</v>
      </c>
      <c r="D3046" s="232">
        <v>1786.5999999998996</v>
      </c>
      <c r="E3046" s="232">
        <v>2251.2500000000432</v>
      </c>
      <c r="F3046" s="232">
        <v>2563.9500000000339</v>
      </c>
      <c r="G3046" s="232">
        <v>3515.2999999998046</v>
      </c>
      <c r="H3046" s="75"/>
    </row>
    <row r="3047" spans="1:8" x14ac:dyDescent="0.2">
      <c r="A3047" s="76" t="s">
        <v>3444</v>
      </c>
      <c r="B3047" s="61">
        <v>3039</v>
      </c>
      <c r="C3047" s="232">
        <v>1295.1600000000194</v>
      </c>
      <c r="D3047" s="232">
        <v>1787.1499999998996</v>
      </c>
      <c r="E3047" s="232">
        <v>2251.950000000043</v>
      </c>
      <c r="F3047" s="232">
        <v>2564.7500000000341</v>
      </c>
      <c r="G3047" s="232">
        <v>3516.3999999998045</v>
      </c>
      <c r="H3047" s="75"/>
    </row>
    <row r="3048" spans="1:8" x14ac:dyDescent="0.2">
      <c r="A3048" s="76" t="s">
        <v>3445</v>
      </c>
      <c r="B3048" s="61">
        <v>3040</v>
      </c>
      <c r="C3048" s="232">
        <v>1295.5600000000195</v>
      </c>
      <c r="D3048" s="232">
        <v>1787.6999999998995</v>
      </c>
      <c r="E3048" s="232">
        <v>2252.6500000000428</v>
      </c>
      <c r="F3048" s="232">
        <v>2565.5500000000343</v>
      </c>
      <c r="G3048" s="232">
        <v>3517.4999999998045</v>
      </c>
      <c r="H3048" s="75"/>
    </row>
    <row r="3049" spans="1:8" x14ac:dyDescent="0.2">
      <c r="A3049" s="76" t="s">
        <v>3446</v>
      </c>
      <c r="B3049" s="61">
        <v>3041</v>
      </c>
      <c r="C3049" s="232">
        <v>1295.9600000000196</v>
      </c>
      <c r="D3049" s="232">
        <v>1788.2499999998995</v>
      </c>
      <c r="E3049" s="232">
        <v>2253.3500000000427</v>
      </c>
      <c r="F3049" s="232">
        <v>2566.3500000000345</v>
      </c>
      <c r="G3049" s="232">
        <v>3518.5999999998044</v>
      </c>
      <c r="H3049" s="75"/>
    </row>
    <row r="3050" spans="1:8" x14ac:dyDescent="0.2">
      <c r="A3050" s="76" t="s">
        <v>3447</v>
      </c>
      <c r="B3050" s="61">
        <v>3042</v>
      </c>
      <c r="C3050" s="232">
        <v>1296.3600000000197</v>
      </c>
      <c r="D3050" s="232">
        <v>1788.7999999998995</v>
      </c>
      <c r="E3050" s="232">
        <v>2254.0500000000425</v>
      </c>
      <c r="F3050" s="232">
        <v>2567.1500000000347</v>
      </c>
      <c r="G3050" s="232">
        <v>3519.6999999998043</v>
      </c>
      <c r="H3050" s="75"/>
    </row>
    <row r="3051" spans="1:8" x14ac:dyDescent="0.2">
      <c r="A3051" s="76" t="s">
        <v>3448</v>
      </c>
      <c r="B3051" s="61">
        <v>3043</v>
      </c>
      <c r="C3051" s="232">
        <v>1296.7600000000198</v>
      </c>
      <c r="D3051" s="232">
        <v>1789.3499999998994</v>
      </c>
      <c r="E3051" s="232">
        <v>2254.7500000000423</v>
      </c>
      <c r="F3051" s="232">
        <v>2567.9500000000348</v>
      </c>
      <c r="G3051" s="232">
        <v>3520.7999999998042</v>
      </c>
      <c r="H3051" s="75"/>
    </row>
    <row r="3052" spans="1:8" x14ac:dyDescent="0.2">
      <c r="A3052" s="76" t="s">
        <v>3449</v>
      </c>
      <c r="B3052" s="61">
        <v>3044</v>
      </c>
      <c r="C3052" s="232">
        <v>1297.1600000000199</v>
      </c>
      <c r="D3052" s="232">
        <v>1789.8999999998994</v>
      </c>
      <c r="E3052" s="232">
        <v>2255.4500000000421</v>
      </c>
      <c r="F3052" s="232">
        <v>2568.750000000035</v>
      </c>
      <c r="G3052" s="232">
        <v>3521.8999999998041</v>
      </c>
      <c r="H3052" s="75"/>
    </row>
    <row r="3053" spans="1:8" x14ac:dyDescent="0.2">
      <c r="A3053" s="76" t="s">
        <v>3450</v>
      </c>
      <c r="B3053" s="61">
        <v>3045</v>
      </c>
      <c r="C3053" s="232">
        <v>1297.56000000002</v>
      </c>
      <c r="D3053" s="232">
        <v>1790.4499999998993</v>
      </c>
      <c r="E3053" s="232">
        <v>2256.1500000000419</v>
      </c>
      <c r="F3053" s="232">
        <v>2569.5500000000352</v>
      </c>
      <c r="G3053" s="232">
        <v>3522.999999999804</v>
      </c>
      <c r="H3053" s="75"/>
    </row>
    <row r="3054" spans="1:8" x14ac:dyDescent="0.2">
      <c r="A3054" s="76" t="s">
        <v>3451</v>
      </c>
      <c r="B3054" s="61">
        <v>3046</v>
      </c>
      <c r="C3054" s="232">
        <v>1297.96000000002</v>
      </c>
      <c r="D3054" s="232">
        <v>1790.9999999998993</v>
      </c>
      <c r="E3054" s="232">
        <v>2256.8500000000417</v>
      </c>
      <c r="F3054" s="232">
        <v>2570.3500000000354</v>
      </c>
      <c r="G3054" s="232">
        <v>3524.0999999998039</v>
      </c>
      <c r="H3054" s="75"/>
    </row>
    <row r="3055" spans="1:8" x14ac:dyDescent="0.2">
      <c r="A3055" s="76" t="s">
        <v>3452</v>
      </c>
      <c r="B3055" s="61">
        <v>3047</v>
      </c>
      <c r="C3055" s="232">
        <v>1298.3600000000201</v>
      </c>
      <c r="D3055" s="232">
        <v>1791.5499999998992</v>
      </c>
      <c r="E3055" s="232">
        <v>2257.5500000000416</v>
      </c>
      <c r="F3055" s="232">
        <v>2571.1500000000356</v>
      </c>
      <c r="G3055" s="232">
        <v>3525.1999999998038</v>
      </c>
      <c r="H3055" s="75"/>
    </row>
    <row r="3056" spans="1:8" x14ac:dyDescent="0.2">
      <c r="A3056" s="76" t="s">
        <v>3453</v>
      </c>
      <c r="B3056" s="61">
        <v>3048</v>
      </c>
      <c r="C3056" s="232">
        <v>1298.7600000000202</v>
      </c>
      <c r="D3056" s="232">
        <v>1792.0999999998992</v>
      </c>
      <c r="E3056" s="232">
        <v>2258.2500000000414</v>
      </c>
      <c r="F3056" s="232">
        <v>2571.9500000000357</v>
      </c>
      <c r="G3056" s="232">
        <v>3526.2999999998037</v>
      </c>
      <c r="H3056" s="75"/>
    </row>
    <row r="3057" spans="1:8" x14ac:dyDescent="0.2">
      <c r="A3057" s="76" t="s">
        <v>3454</v>
      </c>
      <c r="B3057" s="61">
        <v>3049</v>
      </c>
      <c r="C3057" s="232">
        <v>1299.1600000000203</v>
      </c>
      <c r="D3057" s="232">
        <v>1792.6499999998991</v>
      </c>
      <c r="E3057" s="232">
        <v>2258.9500000000412</v>
      </c>
      <c r="F3057" s="232">
        <v>2572.7500000000359</v>
      </c>
      <c r="G3057" s="232">
        <v>3527.3999999998036</v>
      </c>
      <c r="H3057" s="75"/>
    </row>
    <row r="3058" spans="1:8" x14ac:dyDescent="0.2">
      <c r="A3058" s="76" t="s">
        <v>3455</v>
      </c>
      <c r="B3058" s="61">
        <v>3050</v>
      </c>
      <c r="C3058" s="232">
        <v>1299.5600000000204</v>
      </c>
      <c r="D3058" s="232">
        <v>1793.1999999998991</v>
      </c>
      <c r="E3058" s="232">
        <v>2259.650000000041</v>
      </c>
      <c r="F3058" s="232">
        <v>2573.5500000000361</v>
      </c>
      <c r="G3058" s="232">
        <v>3528.4999999998035</v>
      </c>
      <c r="H3058" s="75"/>
    </row>
    <row r="3059" spans="1:8" x14ac:dyDescent="0.2">
      <c r="A3059" s="76" t="s">
        <v>3456</v>
      </c>
      <c r="B3059" s="61">
        <v>3051</v>
      </c>
      <c r="C3059" s="232">
        <v>1299.9600000000205</v>
      </c>
      <c r="D3059" s="232">
        <v>1793.749999999899</v>
      </c>
      <c r="E3059" s="232">
        <v>2260.3500000000408</v>
      </c>
      <c r="F3059" s="232">
        <v>2574.3500000000363</v>
      </c>
      <c r="G3059" s="232">
        <v>3529.5999999998035</v>
      </c>
      <c r="H3059" s="75"/>
    </row>
    <row r="3060" spans="1:8" x14ac:dyDescent="0.2">
      <c r="A3060" s="76" t="s">
        <v>3457</v>
      </c>
      <c r="B3060" s="61">
        <v>3052</v>
      </c>
      <c r="C3060" s="232">
        <v>1300.3600000000206</v>
      </c>
      <c r="D3060" s="232">
        <v>1794.299999999899</v>
      </c>
      <c r="E3060" s="232">
        <v>2261.0500000000407</v>
      </c>
      <c r="F3060" s="232">
        <v>2575.1500000000365</v>
      </c>
      <c r="G3060" s="232">
        <v>3530.6999999998034</v>
      </c>
      <c r="H3060" s="75"/>
    </row>
    <row r="3061" spans="1:8" x14ac:dyDescent="0.2">
      <c r="A3061" s="76" t="s">
        <v>3458</v>
      </c>
      <c r="B3061" s="61">
        <v>3053</v>
      </c>
      <c r="C3061" s="232">
        <v>1300.7600000000207</v>
      </c>
      <c r="D3061" s="232">
        <v>1794.849999999899</v>
      </c>
      <c r="E3061" s="232">
        <v>2261.7500000000405</v>
      </c>
      <c r="F3061" s="232">
        <v>2575.9500000000367</v>
      </c>
      <c r="G3061" s="232">
        <v>3531.7999999998033</v>
      </c>
      <c r="H3061" s="75"/>
    </row>
    <row r="3062" spans="1:8" x14ac:dyDescent="0.2">
      <c r="A3062" s="76" t="s">
        <v>3459</v>
      </c>
      <c r="B3062" s="61">
        <v>3054</v>
      </c>
      <c r="C3062" s="232">
        <v>1301.1600000000208</v>
      </c>
      <c r="D3062" s="232">
        <v>1795.3999999998989</v>
      </c>
      <c r="E3062" s="232">
        <v>2262.4500000000403</v>
      </c>
      <c r="F3062" s="232">
        <v>2576.7500000000368</v>
      </c>
      <c r="G3062" s="232">
        <v>3532.8999999998032</v>
      </c>
      <c r="H3062" s="75"/>
    </row>
    <row r="3063" spans="1:8" x14ac:dyDescent="0.2">
      <c r="A3063" s="76" t="s">
        <v>3460</v>
      </c>
      <c r="B3063" s="61">
        <v>3055</v>
      </c>
      <c r="C3063" s="232">
        <v>1301.5600000000209</v>
      </c>
      <c r="D3063" s="232">
        <v>1795.9499999998989</v>
      </c>
      <c r="E3063" s="232">
        <v>2263.1500000000401</v>
      </c>
      <c r="F3063" s="232">
        <v>2577.550000000037</v>
      </c>
      <c r="G3063" s="232">
        <v>3533.9999999998031</v>
      </c>
      <c r="H3063" s="75"/>
    </row>
    <row r="3064" spans="1:8" x14ac:dyDescent="0.2">
      <c r="A3064" s="76" t="s">
        <v>3461</v>
      </c>
      <c r="B3064" s="61">
        <v>3056</v>
      </c>
      <c r="C3064" s="232">
        <v>1301.960000000021</v>
      </c>
      <c r="D3064" s="232">
        <v>1796.4999999998988</v>
      </c>
      <c r="E3064" s="232">
        <v>2263.8500000000399</v>
      </c>
      <c r="F3064" s="232">
        <v>2578.3500000000372</v>
      </c>
      <c r="G3064" s="232">
        <v>3535.099999999803</v>
      </c>
      <c r="H3064" s="75"/>
    </row>
    <row r="3065" spans="1:8" x14ac:dyDescent="0.2">
      <c r="A3065" s="76" t="s">
        <v>3462</v>
      </c>
      <c r="B3065" s="61">
        <v>3057</v>
      </c>
      <c r="C3065" s="232">
        <v>1302.360000000021</v>
      </c>
      <c r="D3065" s="232">
        <v>1797.0499999998988</v>
      </c>
      <c r="E3065" s="232">
        <v>2264.5500000000397</v>
      </c>
      <c r="F3065" s="232">
        <v>2579.1500000000374</v>
      </c>
      <c r="G3065" s="232">
        <v>3536.1999999998029</v>
      </c>
      <c r="H3065" s="75"/>
    </row>
    <row r="3066" spans="1:8" x14ac:dyDescent="0.2">
      <c r="A3066" s="76" t="s">
        <v>3463</v>
      </c>
      <c r="B3066" s="61">
        <v>3058</v>
      </c>
      <c r="C3066" s="232">
        <v>1302.7600000000211</v>
      </c>
      <c r="D3066" s="232">
        <v>1797.5999999998987</v>
      </c>
      <c r="E3066" s="232">
        <v>2265.2500000000396</v>
      </c>
      <c r="F3066" s="232">
        <v>2579.9500000000376</v>
      </c>
      <c r="G3066" s="232">
        <v>3537.2999999998028</v>
      </c>
      <c r="H3066" s="75"/>
    </row>
    <row r="3067" spans="1:8" x14ac:dyDescent="0.2">
      <c r="A3067" s="76" t="s">
        <v>3464</v>
      </c>
      <c r="B3067" s="61">
        <v>3059</v>
      </c>
      <c r="C3067" s="232">
        <v>1303.1600000000212</v>
      </c>
      <c r="D3067" s="232">
        <v>1798.1499999998987</v>
      </c>
      <c r="E3067" s="232">
        <v>2265.9500000000394</v>
      </c>
      <c r="F3067" s="232">
        <v>2580.7500000000377</v>
      </c>
      <c r="G3067" s="232">
        <v>3538.3999999998027</v>
      </c>
      <c r="H3067" s="75"/>
    </row>
    <row r="3068" spans="1:8" x14ac:dyDescent="0.2">
      <c r="A3068" s="76" t="s">
        <v>3465</v>
      </c>
      <c r="B3068" s="61">
        <v>3060</v>
      </c>
      <c r="C3068" s="232">
        <v>1303.5600000000213</v>
      </c>
      <c r="D3068" s="232">
        <v>1798.6999999998986</v>
      </c>
      <c r="E3068" s="232">
        <v>2266.6500000000392</v>
      </c>
      <c r="F3068" s="232">
        <v>2581.5500000000379</v>
      </c>
      <c r="G3068" s="232">
        <v>3539.4999999998026</v>
      </c>
      <c r="H3068" s="75"/>
    </row>
    <row r="3069" spans="1:8" x14ac:dyDescent="0.2">
      <c r="A3069" s="76" t="s">
        <v>3466</v>
      </c>
      <c r="B3069" s="61">
        <v>3061</v>
      </c>
      <c r="C3069" s="232">
        <v>1303.9600000000214</v>
      </c>
      <c r="D3069" s="232">
        <v>1799.2499999998986</v>
      </c>
      <c r="E3069" s="232">
        <v>2267.350000000039</v>
      </c>
      <c r="F3069" s="232">
        <v>2582.3500000000381</v>
      </c>
      <c r="G3069" s="232">
        <v>3540.5999999998025</v>
      </c>
      <c r="H3069" s="75"/>
    </row>
    <row r="3070" spans="1:8" x14ac:dyDescent="0.2">
      <c r="A3070" s="76" t="s">
        <v>3467</v>
      </c>
      <c r="B3070" s="61">
        <v>3062</v>
      </c>
      <c r="C3070" s="232">
        <v>1304.3600000000215</v>
      </c>
      <c r="D3070" s="232">
        <v>1799.7999999998985</v>
      </c>
      <c r="E3070" s="232">
        <v>2268.0500000000388</v>
      </c>
      <c r="F3070" s="232">
        <v>2583.1500000000383</v>
      </c>
      <c r="G3070" s="232">
        <v>3541.6999999998025</v>
      </c>
      <c r="H3070" s="75"/>
    </row>
    <row r="3071" spans="1:8" x14ac:dyDescent="0.2">
      <c r="A3071" s="76" t="s">
        <v>3468</v>
      </c>
      <c r="B3071" s="61">
        <v>3063</v>
      </c>
      <c r="C3071" s="232">
        <v>1304.7600000000216</v>
      </c>
      <c r="D3071" s="232">
        <v>1800.3499999998985</v>
      </c>
      <c r="E3071" s="232">
        <v>2268.7500000000387</v>
      </c>
      <c r="F3071" s="232">
        <v>2583.9500000000385</v>
      </c>
      <c r="G3071" s="232">
        <v>3542.7999999998024</v>
      </c>
      <c r="H3071" s="75"/>
    </row>
    <row r="3072" spans="1:8" x14ac:dyDescent="0.2">
      <c r="A3072" s="76" t="s">
        <v>3469</v>
      </c>
      <c r="B3072" s="61">
        <v>3064</v>
      </c>
      <c r="C3072" s="232">
        <v>1305.1600000000217</v>
      </c>
      <c r="D3072" s="232">
        <v>1800.8999999998985</v>
      </c>
      <c r="E3072" s="232">
        <v>2269.4500000000385</v>
      </c>
      <c r="F3072" s="232">
        <v>2584.7500000000387</v>
      </c>
      <c r="G3072" s="232">
        <v>3543.8999999998023</v>
      </c>
      <c r="H3072" s="75"/>
    </row>
    <row r="3073" spans="1:8" x14ac:dyDescent="0.2">
      <c r="A3073" s="76" t="s">
        <v>3470</v>
      </c>
      <c r="B3073" s="61">
        <v>3065</v>
      </c>
      <c r="C3073" s="232">
        <v>1305.5600000000218</v>
      </c>
      <c r="D3073" s="232">
        <v>1801.4499999998984</v>
      </c>
      <c r="E3073" s="232">
        <v>2270.1500000000383</v>
      </c>
      <c r="F3073" s="232">
        <v>2585.5500000000388</v>
      </c>
      <c r="G3073" s="232">
        <v>3544.9999999998022</v>
      </c>
      <c r="H3073" s="75"/>
    </row>
    <row r="3074" spans="1:8" x14ac:dyDescent="0.2">
      <c r="A3074" s="76" t="s">
        <v>3471</v>
      </c>
      <c r="B3074" s="61">
        <v>3066</v>
      </c>
      <c r="C3074" s="232">
        <v>1305.9600000000219</v>
      </c>
      <c r="D3074" s="232">
        <v>1801.9999999998984</v>
      </c>
      <c r="E3074" s="232">
        <v>2270.8500000000381</v>
      </c>
      <c r="F3074" s="232">
        <v>2586.350000000039</v>
      </c>
      <c r="G3074" s="232">
        <v>3546.0999999998021</v>
      </c>
      <c r="H3074" s="75"/>
    </row>
    <row r="3075" spans="1:8" x14ac:dyDescent="0.2">
      <c r="A3075" s="76" t="s">
        <v>3472</v>
      </c>
      <c r="B3075" s="61">
        <v>3067</v>
      </c>
      <c r="C3075" s="232">
        <v>1306.360000000022</v>
      </c>
      <c r="D3075" s="232">
        <v>1802.5499999998983</v>
      </c>
      <c r="E3075" s="232">
        <v>2271.5500000000379</v>
      </c>
      <c r="F3075" s="232">
        <v>2587.1500000000392</v>
      </c>
      <c r="G3075" s="232">
        <v>3547.199999999802</v>
      </c>
      <c r="H3075" s="75"/>
    </row>
    <row r="3076" spans="1:8" x14ac:dyDescent="0.2">
      <c r="A3076" s="76" t="s">
        <v>3473</v>
      </c>
      <c r="B3076" s="61">
        <v>3068</v>
      </c>
      <c r="C3076" s="232">
        <v>1306.760000000022</v>
      </c>
      <c r="D3076" s="232">
        <v>1803.0999999998983</v>
      </c>
      <c r="E3076" s="232">
        <v>2272.2500000000377</v>
      </c>
      <c r="F3076" s="232">
        <v>2587.9500000000394</v>
      </c>
      <c r="G3076" s="232">
        <v>3548.2999999998019</v>
      </c>
      <c r="H3076" s="75"/>
    </row>
    <row r="3077" spans="1:8" x14ac:dyDescent="0.2">
      <c r="A3077" s="76" t="s">
        <v>3474</v>
      </c>
      <c r="B3077" s="61">
        <v>3069</v>
      </c>
      <c r="C3077" s="232">
        <v>1307.1600000000221</v>
      </c>
      <c r="D3077" s="232">
        <v>1803.6499999998982</v>
      </c>
      <c r="E3077" s="232">
        <v>2272.9500000000376</v>
      </c>
      <c r="F3077" s="232">
        <v>2588.7500000000396</v>
      </c>
      <c r="G3077" s="232">
        <v>3549.3999999998018</v>
      </c>
      <c r="H3077" s="75"/>
    </row>
    <row r="3078" spans="1:8" x14ac:dyDescent="0.2">
      <c r="A3078" s="76" t="s">
        <v>3475</v>
      </c>
      <c r="B3078" s="61">
        <v>3070</v>
      </c>
      <c r="C3078" s="232">
        <v>1307.5600000000222</v>
      </c>
      <c r="D3078" s="232">
        <v>1804.1999999998982</v>
      </c>
      <c r="E3078" s="232">
        <v>2273.6500000000374</v>
      </c>
      <c r="F3078" s="232">
        <v>2589.5500000000397</v>
      </c>
      <c r="G3078" s="232">
        <v>3550.4999999998017</v>
      </c>
      <c r="H3078" s="75"/>
    </row>
    <row r="3079" spans="1:8" x14ac:dyDescent="0.2">
      <c r="A3079" s="76" t="s">
        <v>3476</v>
      </c>
      <c r="B3079" s="61">
        <v>3071</v>
      </c>
      <c r="C3079" s="232">
        <v>1307.9600000000223</v>
      </c>
      <c r="D3079" s="232">
        <v>1804.7499999998981</v>
      </c>
      <c r="E3079" s="232">
        <v>2274.3500000000372</v>
      </c>
      <c r="F3079" s="232">
        <v>2590.3500000000399</v>
      </c>
      <c r="G3079" s="232">
        <v>3551.5999999998016</v>
      </c>
      <c r="H3079" s="75"/>
    </row>
    <row r="3080" spans="1:8" x14ac:dyDescent="0.2">
      <c r="A3080" s="76" t="s">
        <v>3477</v>
      </c>
      <c r="B3080" s="61">
        <v>3072</v>
      </c>
      <c r="C3080" s="232">
        <v>1308.3600000000224</v>
      </c>
      <c r="D3080" s="232">
        <v>1805.2999999998981</v>
      </c>
      <c r="E3080" s="232">
        <v>2275.050000000037</v>
      </c>
      <c r="F3080" s="232">
        <v>2591.1500000000401</v>
      </c>
      <c r="G3080" s="232">
        <v>3552.6999999998015</v>
      </c>
      <c r="H3080" s="75"/>
    </row>
    <row r="3081" spans="1:8" x14ac:dyDescent="0.2">
      <c r="A3081" s="76" t="s">
        <v>3478</v>
      </c>
      <c r="B3081" s="61">
        <v>3073</v>
      </c>
      <c r="C3081" s="232">
        <v>1308.7600000000225</v>
      </c>
      <c r="D3081" s="232">
        <v>1805.849999999898</v>
      </c>
      <c r="E3081" s="232">
        <v>2275.7500000000368</v>
      </c>
      <c r="F3081" s="232">
        <v>2591.9500000000403</v>
      </c>
      <c r="G3081" s="232">
        <v>3553.7999999998015</v>
      </c>
      <c r="H3081" s="75"/>
    </row>
    <row r="3082" spans="1:8" x14ac:dyDescent="0.2">
      <c r="A3082" s="76" t="s">
        <v>3479</v>
      </c>
      <c r="B3082" s="61">
        <v>3074</v>
      </c>
      <c r="C3082" s="232">
        <v>1309.1600000000226</v>
      </c>
      <c r="D3082" s="232">
        <v>1806.399999999898</v>
      </c>
      <c r="E3082" s="232">
        <v>2276.4500000000367</v>
      </c>
      <c r="F3082" s="232">
        <v>2592.7500000000405</v>
      </c>
      <c r="G3082" s="232">
        <v>3554.8999999998014</v>
      </c>
      <c r="H3082" s="75"/>
    </row>
    <row r="3083" spans="1:8" x14ac:dyDescent="0.2">
      <c r="A3083" s="76" t="s">
        <v>3480</v>
      </c>
      <c r="B3083" s="61">
        <v>3075</v>
      </c>
      <c r="C3083" s="232">
        <v>1309.5600000000227</v>
      </c>
      <c r="D3083" s="232">
        <v>1806.949999999898</v>
      </c>
      <c r="E3083" s="232">
        <v>2277.1500000000365</v>
      </c>
      <c r="F3083" s="232">
        <v>2593.5500000000407</v>
      </c>
      <c r="G3083" s="232">
        <v>3555.9999999998013</v>
      </c>
      <c r="H3083" s="75"/>
    </row>
    <row r="3084" spans="1:8" x14ac:dyDescent="0.2">
      <c r="A3084" s="76" t="s">
        <v>3481</v>
      </c>
      <c r="B3084" s="61">
        <v>3076</v>
      </c>
      <c r="C3084" s="232">
        <v>1309.9600000000228</v>
      </c>
      <c r="D3084" s="232">
        <v>1807.4999999998979</v>
      </c>
      <c r="E3084" s="232">
        <v>2277.8500000000363</v>
      </c>
      <c r="F3084" s="232">
        <v>2594.3500000000408</v>
      </c>
      <c r="G3084" s="232">
        <v>3557.0999999998012</v>
      </c>
      <c r="H3084" s="75"/>
    </row>
    <row r="3085" spans="1:8" x14ac:dyDescent="0.2">
      <c r="A3085" s="76" t="s">
        <v>3482</v>
      </c>
      <c r="B3085" s="61">
        <v>3077</v>
      </c>
      <c r="C3085" s="232">
        <v>1310.3600000000229</v>
      </c>
      <c r="D3085" s="232">
        <v>1808.0499999998979</v>
      </c>
      <c r="E3085" s="232">
        <v>2278.5500000000361</v>
      </c>
      <c r="F3085" s="232">
        <v>2595.150000000041</v>
      </c>
      <c r="G3085" s="232">
        <v>3558.1999999998011</v>
      </c>
      <c r="H3085" s="75"/>
    </row>
    <row r="3086" spans="1:8" x14ac:dyDescent="0.2">
      <c r="A3086" s="76" t="s">
        <v>3483</v>
      </c>
      <c r="B3086" s="61">
        <v>3078</v>
      </c>
      <c r="C3086" s="232">
        <v>1310.760000000023</v>
      </c>
      <c r="D3086" s="232">
        <v>1808.5999999998978</v>
      </c>
      <c r="E3086" s="232">
        <v>2279.2500000000359</v>
      </c>
      <c r="F3086" s="232">
        <v>2595.9500000000412</v>
      </c>
      <c r="G3086" s="232">
        <v>3559.299999999801</v>
      </c>
      <c r="H3086" s="75"/>
    </row>
    <row r="3087" spans="1:8" x14ac:dyDescent="0.2">
      <c r="A3087" s="76" t="s">
        <v>3484</v>
      </c>
      <c r="B3087" s="61">
        <v>3079</v>
      </c>
      <c r="C3087" s="232">
        <v>1311.160000000023</v>
      </c>
      <c r="D3087" s="232">
        <v>1809.1499999998978</v>
      </c>
      <c r="E3087" s="232">
        <v>2279.9500000000357</v>
      </c>
      <c r="F3087" s="232">
        <v>2596.7500000000414</v>
      </c>
      <c r="G3087" s="232">
        <v>3560.3999999998009</v>
      </c>
      <c r="H3087" s="75"/>
    </row>
    <row r="3088" spans="1:8" x14ac:dyDescent="0.2">
      <c r="A3088" s="76" t="s">
        <v>3485</v>
      </c>
      <c r="B3088" s="61">
        <v>3080</v>
      </c>
      <c r="C3088" s="232">
        <v>1311.5600000000231</v>
      </c>
      <c r="D3088" s="232">
        <v>1809.6999999998977</v>
      </c>
      <c r="E3088" s="232">
        <v>2280.6500000000356</v>
      </c>
      <c r="F3088" s="232">
        <v>2597.5500000000416</v>
      </c>
      <c r="G3088" s="232">
        <v>3561.4999999998008</v>
      </c>
      <c r="H3088" s="75"/>
    </row>
    <row r="3089" spans="1:8" x14ac:dyDescent="0.2">
      <c r="A3089" s="76" t="s">
        <v>3486</v>
      </c>
      <c r="B3089" s="61">
        <v>3081</v>
      </c>
      <c r="C3089" s="232">
        <v>1311.9600000000232</v>
      </c>
      <c r="D3089" s="232">
        <v>1810.2499999998977</v>
      </c>
      <c r="E3089" s="232">
        <v>2281.3500000000354</v>
      </c>
      <c r="F3089" s="232">
        <v>2598.3500000000417</v>
      </c>
      <c r="G3089" s="232">
        <v>3562.5999999998007</v>
      </c>
      <c r="H3089" s="75"/>
    </row>
    <row r="3090" spans="1:8" x14ac:dyDescent="0.2">
      <c r="A3090" s="76" t="s">
        <v>3487</v>
      </c>
      <c r="B3090" s="61">
        <v>3082</v>
      </c>
      <c r="C3090" s="232">
        <v>1312.3600000000233</v>
      </c>
      <c r="D3090" s="232">
        <v>1810.7999999998976</v>
      </c>
      <c r="E3090" s="232">
        <v>2282.0500000000352</v>
      </c>
      <c r="F3090" s="232">
        <v>2599.1500000000419</v>
      </c>
      <c r="G3090" s="232">
        <v>3563.6999999998006</v>
      </c>
      <c r="H3090" s="75"/>
    </row>
    <row r="3091" spans="1:8" x14ac:dyDescent="0.2">
      <c r="A3091" s="76" t="s">
        <v>3488</v>
      </c>
      <c r="B3091" s="61">
        <v>3083</v>
      </c>
      <c r="C3091" s="232">
        <v>1312.7600000000234</v>
      </c>
      <c r="D3091" s="232">
        <v>1811.3499999998976</v>
      </c>
      <c r="E3091" s="232">
        <v>2282.750000000035</v>
      </c>
      <c r="F3091" s="232">
        <v>2599.9500000000421</v>
      </c>
      <c r="G3091" s="232">
        <v>3564.7999999998005</v>
      </c>
      <c r="H3091" s="75"/>
    </row>
    <row r="3092" spans="1:8" x14ac:dyDescent="0.2">
      <c r="A3092" s="76" t="s">
        <v>3489</v>
      </c>
      <c r="B3092" s="61">
        <v>3084</v>
      </c>
      <c r="C3092" s="232">
        <v>1313.1600000000235</v>
      </c>
      <c r="D3092" s="232">
        <v>1811.8999999998975</v>
      </c>
      <c r="E3092" s="232">
        <v>2283.4500000000348</v>
      </c>
      <c r="F3092" s="232">
        <v>2600.7500000000423</v>
      </c>
      <c r="G3092" s="232">
        <v>3565.8999999998005</v>
      </c>
      <c r="H3092" s="75"/>
    </row>
    <row r="3093" spans="1:8" x14ac:dyDescent="0.2">
      <c r="A3093" s="76" t="s">
        <v>3490</v>
      </c>
      <c r="B3093" s="61">
        <v>3085</v>
      </c>
      <c r="C3093" s="232">
        <v>1313.5600000000236</v>
      </c>
      <c r="D3093" s="232">
        <v>1812.4499999998975</v>
      </c>
      <c r="E3093" s="232">
        <v>2284.1500000000347</v>
      </c>
      <c r="F3093" s="232">
        <v>2601.5500000000425</v>
      </c>
      <c r="G3093" s="232">
        <v>3566.9999999998004</v>
      </c>
      <c r="H3093" s="75"/>
    </row>
    <row r="3094" spans="1:8" x14ac:dyDescent="0.2">
      <c r="A3094" s="76" t="s">
        <v>3491</v>
      </c>
      <c r="B3094" s="61">
        <v>3086</v>
      </c>
      <c r="C3094" s="232">
        <v>1313.9600000000237</v>
      </c>
      <c r="D3094" s="232">
        <v>1812.9999999998975</v>
      </c>
      <c r="E3094" s="232">
        <v>2284.8500000000345</v>
      </c>
      <c r="F3094" s="232">
        <v>2602.3500000000427</v>
      </c>
      <c r="G3094" s="232">
        <v>3568.0999999998003</v>
      </c>
      <c r="H3094" s="75"/>
    </row>
    <row r="3095" spans="1:8" x14ac:dyDescent="0.2">
      <c r="A3095" s="76" t="s">
        <v>3492</v>
      </c>
      <c r="B3095" s="61">
        <v>3087</v>
      </c>
      <c r="C3095" s="232">
        <v>1314.3600000000238</v>
      </c>
      <c r="D3095" s="232">
        <v>1813.5499999998974</v>
      </c>
      <c r="E3095" s="232">
        <v>2285.5500000000343</v>
      </c>
      <c r="F3095" s="232">
        <v>2603.1500000000428</v>
      </c>
      <c r="G3095" s="232">
        <v>3569.1999999998002</v>
      </c>
      <c r="H3095" s="75"/>
    </row>
    <row r="3096" spans="1:8" x14ac:dyDescent="0.2">
      <c r="A3096" s="76" t="s">
        <v>3493</v>
      </c>
      <c r="B3096" s="61">
        <v>3088</v>
      </c>
      <c r="C3096" s="232">
        <v>1314.7600000000239</v>
      </c>
      <c r="D3096" s="232">
        <v>1814.0999999998974</v>
      </c>
      <c r="E3096" s="232">
        <v>2286.2500000000341</v>
      </c>
      <c r="F3096" s="232">
        <v>2603.950000000043</v>
      </c>
      <c r="G3096" s="232">
        <v>3570.2999999998001</v>
      </c>
      <c r="H3096" s="75"/>
    </row>
    <row r="3097" spans="1:8" x14ac:dyDescent="0.2">
      <c r="A3097" s="76" t="s">
        <v>3494</v>
      </c>
      <c r="B3097" s="61">
        <v>3089</v>
      </c>
      <c r="C3097" s="232">
        <v>1315.160000000024</v>
      </c>
      <c r="D3097" s="232">
        <v>1814.6499999998973</v>
      </c>
      <c r="E3097" s="232">
        <v>2286.9500000000339</v>
      </c>
      <c r="F3097" s="232">
        <v>2604.7500000000432</v>
      </c>
      <c r="G3097" s="232">
        <v>3571.3999999998</v>
      </c>
      <c r="H3097" s="75"/>
    </row>
    <row r="3098" spans="1:8" x14ac:dyDescent="0.2">
      <c r="A3098" s="76" t="s">
        <v>3495</v>
      </c>
      <c r="B3098" s="61">
        <v>3090</v>
      </c>
      <c r="C3098" s="232">
        <v>1315.560000000024</v>
      </c>
      <c r="D3098" s="232">
        <v>1815.1999999998973</v>
      </c>
      <c r="E3098" s="232">
        <v>2287.6500000000337</v>
      </c>
      <c r="F3098" s="232">
        <v>2605.5500000000434</v>
      </c>
      <c r="G3098" s="232">
        <v>3572.4999999997999</v>
      </c>
      <c r="H3098" s="75"/>
    </row>
    <row r="3099" spans="1:8" x14ac:dyDescent="0.2">
      <c r="A3099" s="76" t="s">
        <v>3496</v>
      </c>
      <c r="B3099" s="61">
        <v>3091</v>
      </c>
      <c r="C3099" s="232">
        <v>1315.9600000000241</v>
      </c>
      <c r="D3099" s="232">
        <v>1815.7499999998972</v>
      </c>
      <c r="E3099" s="232">
        <v>2288.3500000000336</v>
      </c>
      <c r="F3099" s="232">
        <v>2606.3500000000436</v>
      </c>
      <c r="G3099" s="232">
        <v>3573.5999999997998</v>
      </c>
      <c r="H3099" s="75"/>
    </row>
    <row r="3100" spans="1:8" x14ac:dyDescent="0.2">
      <c r="A3100" s="76" t="s">
        <v>3497</v>
      </c>
      <c r="B3100" s="61">
        <v>3092</v>
      </c>
      <c r="C3100" s="232">
        <v>1316.3600000000242</v>
      </c>
      <c r="D3100" s="232">
        <v>1816.2999999998972</v>
      </c>
      <c r="E3100" s="232">
        <v>2289.0500000000334</v>
      </c>
      <c r="F3100" s="232">
        <v>2607.1500000000437</v>
      </c>
      <c r="G3100" s="232">
        <v>3574.6999999997997</v>
      </c>
      <c r="H3100" s="75"/>
    </row>
    <row r="3101" spans="1:8" x14ac:dyDescent="0.2">
      <c r="A3101" s="76" t="s">
        <v>3498</v>
      </c>
      <c r="B3101" s="61">
        <v>3093</v>
      </c>
      <c r="C3101" s="232">
        <v>1316.7600000000243</v>
      </c>
      <c r="D3101" s="232">
        <v>1816.8499999998971</v>
      </c>
      <c r="E3101" s="232">
        <v>2289.7500000000332</v>
      </c>
      <c r="F3101" s="232">
        <v>2607.9500000000439</v>
      </c>
      <c r="G3101" s="232">
        <v>3575.7999999997996</v>
      </c>
      <c r="H3101" s="75"/>
    </row>
    <row r="3102" spans="1:8" x14ac:dyDescent="0.2">
      <c r="A3102" s="76" t="s">
        <v>3499</v>
      </c>
      <c r="B3102" s="61">
        <v>3094</v>
      </c>
      <c r="C3102" s="232">
        <v>1317.1600000000244</v>
      </c>
      <c r="D3102" s="232">
        <v>1817.3999999998971</v>
      </c>
      <c r="E3102" s="232">
        <v>2290.450000000033</v>
      </c>
      <c r="F3102" s="232">
        <v>2608.7500000000441</v>
      </c>
      <c r="G3102" s="232">
        <v>3576.8999999997995</v>
      </c>
      <c r="H3102" s="75"/>
    </row>
    <row r="3103" spans="1:8" x14ac:dyDescent="0.2">
      <c r="A3103" s="76" t="s">
        <v>3500</v>
      </c>
      <c r="B3103" s="61">
        <v>3095</v>
      </c>
      <c r="C3103" s="232">
        <v>1317.5600000000245</v>
      </c>
      <c r="D3103" s="232">
        <v>1817.949999999897</v>
      </c>
      <c r="E3103" s="232">
        <v>2291.1500000000328</v>
      </c>
      <c r="F3103" s="232">
        <v>2609.5500000000443</v>
      </c>
      <c r="G3103" s="232">
        <v>3577.9999999997995</v>
      </c>
      <c r="H3103" s="75"/>
    </row>
    <row r="3104" spans="1:8" x14ac:dyDescent="0.2">
      <c r="A3104" s="76" t="s">
        <v>3501</v>
      </c>
      <c r="B3104" s="61">
        <v>3096</v>
      </c>
      <c r="C3104" s="232">
        <v>1317.9600000000246</v>
      </c>
      <c r="D3104" s="232">
        <v>1818.499999999897</v>
      </c>
      <c r="E3104" s="232">
        <v>2291.8500000000327</v>
      </c>
      <c r="F3104" s="232">
        <v>2610.3500000000445</v>
      </c>
      <c r="G3104" s="232">
        <v>3579.0999999997994</v>
      </c>
      <c r="H3104" s="75"/>
    </row>
    <row r="3105" spans="1:8" x14ac:dyDescent="0.2">
      <c r="A3105" s="76" t="s">
        <v>3502</v>
      </c>
      <c r="B3105" s="61">
        <v>3097</v>
      </c>
      <c r="C3105" s="232">
        <v>1318.3600000000247</v>
      </c>
      <c r="D3105" s="232">
        <v>1819.049999999897</v>
      </c>
      <c r="E3105" s="232">
        <v>2292.5500000000325</v>
      </c>
      <c r="F3105" s="232">
        <v>2611.1500000000447</v>
      </c>
      <c r="G3105" s="232">
        <v>3580.1999999997993</v>
      </c>
      <c r="H3105" s="75"/>
    </row>
    <row r="3106" spans="1:8" x14ac:dyDescent="0.2">
      <c r="A3106" s="76" t="s">
        <v>3503</v>
      </c>
      <c r="B3106" s="61">
        <v>3098</v>
      </c>
      <c r="C3106" s="232">
        <v>1318.7600000000248</v>
      </c>
      <c r="D3106" s="232">
        <v>1819.5999999998969</v>
      </c>
      <c r="E3106" s="232">
        <v>2293.2500000000323</v>
      </c>
      <c r="F3106" s="232">
        <v>2611.9500000000448</v>
      </c>
      <c r="G3106" s="232">
        <v>3581.2999999997992</v>
      </c>
      <c r="H3106" s="75"/>
    </row>
    <row r="3107" spans="1:8" x14ac:dyDescent="0.2">
      <c r="A3107" s="76" t="s">
        <v>3504</v>
      </c>
      <c r="B3107" s="61">
        <v>3099</v>
      </c>
      <c r="C3107" s="232">
        <v>1319.1600000000249</v>
      </c>
      <c r="D3107" s="232">
        <v>1820.1499999998969</v>
      </c>
      <c r="E3107" s="232">
        <v>2293.9500000000321</v>
      </c>
      <c r="F3107" s="232">
        <v>2612.750000000045</v>
      </c>
      <c r="G3107" s="232">
        <v>3582.3999999997991</v>
      </c>
      <c r="H3107" s="75"/>
    </row>
    <row r="3108" spans="1:8" x14ac:dyDescent="0.2">
      <c r="A3108" s="76" t="s">
        <v>3505</v>
      </c>
      <c r="B3108" s="61">
        <v>3100</v>
      </c>
      <c r="C3108" s="232">
        <v>1319.560000000025</v>
      </c>
      <c r="D3108" s="232">
        <v>1820.6999999998968</v>
      </c>
      <c r="E3108" s="232">
        <v>2294.6500000000319</v>
      </c>
      <c r="F3108" s="232">
        <v>2613.5500000000452</v>
      </c>
      <c r="G3108" s="232">
        <v>3583.499999999799</v>
      </c>
      <c r="H3108" s="75"/>
    </row>
    <row r="3109" spans="1:8" x14ac:dyDescent="0.2">
      <c r="A3109" s="76" t="s">
        <v>3506</v>
      </c>
      <c r="B3109" s="61">
        <v>3101</v>
      </c>
      <c r="C3109" s="232">
        <v>1319.960000000025</v>
      </c>
      <c r="D3109" s="232">
        <v>1821.2499999998968</v>
      </c>
      <c r="E3109" s="232">
        <v>2295.3500000000317</v>
      </c>
      <c r="F3109" s="232">
        <v>2614.3500000000454</v>
      </c>
      <c r="G3109" s="232">
        <v>3584.5999999997989</v>
      </c>
      <c r="H3109" s="75"/>
    </row>
    <row r="3110" spans="1:8" x14ac:dyDescent="0.2">
      <c r="A3110" s="76" t="s">
        <v>3507</v>
      </c>
      <c r="B3110" s="61">
        <v>3102</v>
      </c>
      <c r="C3110" s="232">
        <v>1320.3600000000251</v>
      </c>
      <c r="D3110" s="232">
        <v>1821.7999999998967</v>
      </c>
      <c r="E3110" s="232">
        <v>2296.0500000000316</v>
      </c>
      <c r="F3110" s="232">
        <v>2615.1500000000456</v>
      </c>
      <c r="G3110" s="232">
        <v>3585.6999999997988</v>
      </c>
      <c r="H3110" s="75"/>
    </row>
    <row r="3111" spans="1:8" x14ac:dyDescent="0.2">
      <c r="A3111" s="76" t="s">
        <v>3508</v>
      </c>
      <c r="B3111" s="61">
        <v>3103</v>
      </c>
      <c r="C3111" s="232">
        <v>1320.7600000000252</v>
      </c>
      <c r="D3111" s="232">
        <v>1822.3499999998967</v>
      </c>
      <c r="E3111" s="232">
        <v>2296.7500000000314</v>
      </c>
      <c r="F3111" s="232">
        <v>2615.9500000000457</v>
      </c>
      <c r="G3111" s="232">
        <v>3586.7999999997987</v>
      </c>
      <c r="H3111" s="75"/>
    </row>
    <row r="3112" spans="1:8" x14ac:dyDescent="0.2">
      <c r="A3112" s="76" t="s">
        <v>3509</v>
      </c>
      <c r="B3112" s="61">
        <v>3104</v>
      </c>
      <c r="C3112" s="232">
        <v>1321.1600000000253</v>
      </c>
      <c r="D3112" s="232">
        <v>1822.8999999998966</v>
      </c>
      <c r="E3112" s="232">
        <v>2297.4500000000312</v>
      </c>
      <c r="F3112" s="232">
        <v>2616.7500000000459</v>
      </c>
      <c r="G3112" s="232">
        <v>3587.8999999997986</v>
      </c>
      <c r="H3112" s="75"/>
    </row>
    <row r="3113" spans="1:8" x14ac:dyDescent="0.2">
      <c r="A3113" s="76" t="s">
        <v>3510</v>
      </c>
      <c r="B3113" s="61">
        <v>3105</v>
      </c>
      <c r="C3113" s="232">
        <v>1321.5600000000254</v>
      </c>
      <c r="D3113" s="232">
        <v>1823.4499999998966</v>
      </c>
      <c r="E3113" s="232">
        <v>2298.150000000031</v>
      </c>
      <c r="F3113" s="232">
        <v>2617.5500000000461</v>
      </c>
      <c r="G3113" s="232">
        <v>3588.9999999997985</v>
      </c>
      <c r="H3113" s="75"/>
    </row>
    <row r="3114" spans="1:8" x14ac:dyDescent="0.2">
      <c r="A3114" s="76" t="s">
        <v>3511</v>
      </c>
      <c r="B3114" s="61">
        <v>3106</v>
      </c>
      <c r="C3114" s="232">
        <v>1321.9600000000255</v>
      </c>
      <c r="D3114" s="232">
        <v>1823.9999999998965</v>
      </c>
      <c r="E3114" s="232">
        <v>2298.8500000000308</v>
      </c>
      <c r="F3114" s="232">
        <v>2618.3500000000463</v>
      </c>
      <c r="G3114" s="232">
        <v>3590.0999999997985</v>
      </c>
      <c r="H3114" s="75"/>
    </row>
    <row r="3115" spans="1:8" x14ac:dyDescent="0.2">
      <c r="A3115" s="76" t="s">
        <v>3512</v>
      </c>
      <c r="B3115" s="61">
        <v>3107</v>
      </c>
      <c r="C3115" s="232">
        <v>1322.3600000000256</v>
      </c>
      <c r="D3115" s="232">
        <v>1824.5499999998965</v>
      </c>
      <c r="E3115" s="232">
        <v>2299.5500000000306</v>
      </c>
      <c r="F3115" s="232">
        <v>2619.1500000000465</v>
      </c>
      <c r="G3115" s="232">
        <v>3591.1999999997984</v>
      </c>
      <c r="H3115" s="75"/>
    </row>
    <row r="3116" spans="1:8" x14ac:dyDescent="0.2">
      <c r="A3116" s="76" t="s">
        <v>3513</v>
      </c>
      <c r="B3116" s="61">
        <v>3108</v>
      </c>
      <c r="C3116" s="232">
        <v>1322.7600000000257</v>
      </c>
      <c r="D3116" s="232">
        <v>1825.0999999998965</v>
      </c>
      <c r="E3116" s="232">
        <v>2300.2500000000305</v>
      </c>
      <c r="F3116" s="232">
        <v>2619.9500000000467</v>
      </c>
      <c r="G3116" s="232">
        <v>3592.2999999997983</v>
      </c>
      <c r="H3116" s="75"/>
    </row>
    <row r="3117" spans="1:8" x14ac:dyDescent="0.2">
      <c r="A3117" s="76" t="s">
        <v>3514</v>
      </c>
      <c r="B3117" s="61">
        <v>3109</v>
      </c>
      <c r="C3117" s="232">
        <v>1323.1600000000258</v>
      </c>
      <c r="D3117" s="232">
        <v>1825.6499999998964</v>
      </c>
      <c r="E3117" s="232">
        <v>2300.9500000000303</v>
      </c>
      <c r="F3117" s="232">
        <v>2620.7500000000468</v>
      </c>
      <c r="G3117" s="232">
        <v>3593.3999999997982</v>
      </c>
      <c r="H3117" s="75"/>
    </row>
    <row r="3118" spans="1:8" x14ac:dyDescent="0.2">
      <c r="A3118" s="76" t="s">
        <v>3515</v>
      </c>
      <c r="B3118" s="61">
        <v>3110</v>
      </c>
      <c r="C3118" s="232">
        <v>1323.5600000000259</v>
      </c>
      <c r="D3118" s="232">
        <v>1826.1999999998964</v>
      </c>
      <c r="E3118" s="232">
        <v>2301.6500000000301</v>
      </c>
      <c r="F3118" s="232">
        <v>2621.550000000047</v>
      </c>
      <c r="G3118" s="232">
        <v>3594.4999999997981</v>
      </c>
      <c r="H3118" s="75"/>
    </row>
    <row r="3119" spans="1:8" x14ac:dyDescent="0.2">
      <c r="A3119" s="76" t="s">
        <v>3516</v>
      </c>
      <c r="B3119" s="61">
        <v>3111</v>
      </c>
      <c r="C3119" s="232">
        <v>1323.960000000026</v>
      </c>
      <c r="D3119" s="232">
        <v>1826.7499999998963</v>
      </c>
      <c r="E3119" s="232">
        <v>2302.3500000000299</v>
      </c>
      <c r="F3119" s="232">
        <v>2622.3500000000472</v>
      </c>
      <c r="G3119" s="232">
        <v>3595.599999999798</v>
      </c>
      <c r="H3119" s="75"/>
    </row>
    <row r="3120" spans="1:8" x14ac:dyDescent="0.2">
      <c r="A3120" s="76" t="s">
        <v>3517</v>
      </c>
      <c r="B3120" s="61">
        <v>3112</v>
      </c>
      <c r="C3120" s="232">
        <v>1324.360000000026</v>
      </c>
      <c r="D3120" s="232">
        <v>1827.2999999998963</v>
      </c>
      <c r="E3120" s="232">
        <v>2303.0500000000297</v>
      </c>
      <c r="F3120" s="232">
        <v>2623.1500000000474</v>
      </c>
      <c r="G3120" s="232">
        <v>3596.6999999997979</v>
      </c>
      <c r="H3120" s="75"/>
    </row>
    <row r="3121" spans="1:8" x14ac:dyDescent="0.2">
      <c r="A3121" s="76" t="s">
        <v>3518</v>
      </c>
      <c r="B3121" s="61">
        <v>3113</v>
      </c>
      <c r="C3121" s="232">
        <v>1324.7600000000261</v>
      </c>
      <c r="D3121" s="232">
        <v>1827.8499999998962</v>
      </c>
      <c r="E3121" s="232">
        <v>2303.7500000000296</v>
      </c>
      <c r="F3121" s="232">
        <v>2623.9500000000476</v>
      </c>
      <c r="G3121" s="232">
        <v>3597.7999999997978</v>
      </c>
      <c r="H3121" s="75"/>
    </row>
    <row r="3122" spans="1:8" x14ac:dyDescent="0.2">
      <c r="A3122" s="76" t="s">
        <v>3519</v>
      </c>
      <c r="B3122" s="61">
        <v>3114</v>
      </c>
      <c r="C3122" s="232">
        <v>1325.1600000000262</v>
      </c>
      <c r="D3122" s="232">
        <v>1828.3999999998962</v>
      </c>
      <c r="E3122" s="232">
        <v>2304.4500000000294</v>
      </c>
      <c r="F3122" s="232">
        <v>2624.7500000000477</v>
      </c>
      <c r="G3122" s="232">
        <v>3598.8999999997977</v>
      </c>
      <c r="H3122" s="75"/>
    </row>
    <row r="3123" spans="1:8" x14ac:dyDescent="0.2">
      <c r="A3123" s="76" t="s">
        <v>3520</v>
      </c>
      <c r="B3123" s="61">
        <v>3115</v>
      </c>
      <c r="C3123" s="232">
        <v>1325.5600000000263</v>
      </c>
      <c r="D3123" s="232">
        <v>1828.9499999998961</v>
      </c>
      <c r="E3123" s="232">
        <v>2305.1500000000292</v>
      </c>
      <c r="F3123" s="232">
        <v>2625.5500000000479</v>
      </c>
      <c r="G3123" s="232">
        <v>3599.9999999997976</v>
      </c>
      <c r="H3123" s="75"/>
    </row>
    <row r="3124" spans="1:8" x14ac:dyDescent="0.2">
      <c r="A3124" s="76" t="s">
        <v>3521</v>
      </c>
      <c r="B3124" s="61">
        <v>3116</v>
      </c>
      <c r="C3124" s="232">
        <v>1325.9600000000264</v>
      </c>
      <c r="D3124" s="232">
        <v>1829.4999999998961</v>
      </c>
      <c r="E3124" s="232">
        <v>2305.850000000029</v>
      </c>
      <c r="F3124" s="232">
        <v>2626.3500000000481</v>
      </c>
      <c r="G3124" s="232">
        <v>3601.0999999997975</v>
      </c>
      <c r="H3124" s="75"/>
    </row>
    <row r="3125" spans="1:8" x14ac:dyDescent="0.2">
      <c r="A3125" s="76" t="s">
        <v>3522</v>
      </c>
      <c r="B3125" s="61">
        <v>3117</v>
      </c>
      <c r="C3125" s="232">
        <v>1326.3600000000265</v>
      </c>
      <c r="D3125" s="232">
        <v>1830.049999999896</v>
      </c>
      <c r="E3125" s="232">
        <v>2306.5500000000288</v>
      </c>
      <c r="F3125" s="232">
        <v>2627.1500000000483</v>
      </c>
      <c r="G3125" s="232">
        <v>3602.1999999997975</v>
      </c>
      <c r="H3125" s="75"/>
    </row>
    <row r="3126" spans="1:8" x14ac:dyDescent="0.2">
      <c r="A3126" s="76" t="s">
        <v>3523</v>
      </c>
      <c r="B3126" s="61">
        <v>3118</v>
      </c>
      <c r="C3126" s="232">
        <v>1326.7600000000266</v>
      </c>
      <c r="D3126" s="232">
        <v>1830.599999999896</v>
      </c>
      <c r="E3126" s="232">
        <v>2307.2500000000286</v>
      </c>
      <c r="F3126" s="232">
        <v>2627.9500000000485</v>
      </c>
      <c r="G3126" s="232">
        <v>3603.2999999997974</v>
      </c>
      <c r="H3126" s="75"/>
    </row>
    <row r="3127" spans="1:8" x14ac:dyDescent="0.2">
      <c r="A3127" s="76" t="s">
        <v>3524</v>
      </c>
      <c r="B3127" s="61">
        <v>3119</v>
      </c>
      <c r="C3127" s="232">
        <v>1327.1600000000267</v>
      </c>
      <c r="D3127" s="232">
        <v>1831.149999999896</v>
      </c>
      <c r="E3127" s="232">
        <v>2307.9500000000285</v>
      </c>
      <c r="F3127" s="232">
        <v>2628.7500000000487</v>
      </c>
      <c r="G3127" s="232">
        <v>3604.3999999997973</v>
      </c>
      <c r="H3127" s="75"/>
    </row>
    <row r="3128" spans="1:8" x14ac:dyDescent="0.2">
      <c r="A3128" s="76" t="s">
        <v>3525</v>
      </c>
      <c r="B3128" s="61">
        <v>3120</v>
      </c>
      <c r="C3128" s="232">
        <v>1327.5600000000268</v>
      </c>
      <c r="D3128" s="232">
        <v>1831.6999999998959</v>
      </c>
      <c r="E3128" s="232">
        <v>2308.6500000000283</v>
      </c>
      <c r="F3128" s="232">
        <v>2629.5500000000488</v>
      </c>
      <c r="G3128" s="232">
        <v>3605.4999999997972</v>
      </c>
      <c r="H3128" s="75"/>
    </row>
    <row r="3129" spans="1:8" x14ac:dyDescent="0.2">
      <c r="A3129" s="76" t="s">
        <v>3526</v>
      </c>
      <c r="B3129" s="61">
        <v>3121</v>
      </c>
      <c r="C3129" s="232">
        <v>1327.9600000000269</v>
      </c>
      <c r="D3129" s="232">
        <v>1832.2499999998959</v>
      </c>
      <c r="E3129" s="232">
        <v>2309.3500000000281</v>
      </c>
      <c r="F3129" s="232">
        <v>2630.350000000049</v>
      </c>
      <c r="G3129" s="232">
        <v>3606.5999999997971</v>
      </c>
      <c r="H3129" s="75"/>
    </row>
    <row r="3130" spans="1:8" x14ac:dyDescent="0.2">
      <c r="A3130" s="76" t="s">
        <v>3527</v>
      </c>
      <c r="B3130" s="61">
        <v>3122</v>
      </c>
      <c r="C3130" s="232">
        <v>1328.360000000027</v>
      </c>
      <c r="D3130" s="232">
        <v>1832.7999999998958</v>
      </c>
      <c r="E3130" s="232">
        <v>2310.0500000000279</v>
      </c>
      <c r="F3130" s="232">
        <v>2631.1500000000492</v>
      </c>
      <c r="G3130" s="232">
        <v>3607.699999999797</v>
      </c>
      <c r="H3130" s="75"/>
    </row>
    <row r="3131" spans="1:8" x14ac:dyDescent="0.2">
      <c r="A3131" s="76" t="s">
        <v>3528</v>
      </c>
      <c r="B3131" s="61">
        <v>3123</v>
      </c>
      <c r="C3131" s="232">
        <v>1328.760000000027</v>
      </c>
      <c r="D3131" s="232">
        <v>1833.3499999998958</v>
      </c>
      <c r="E3131" s="232">
        <v>2310.7500000000277</v>
      </c>
      <c r="F3131" s="232">
        <v>2631.9500000000494</v>
      </c>
      <c r="G3131" s="232">
        <v>3608.7999999997969</v>
      </c>
      <c r="H3131" s="75"/>
    </row>
    <row r="3132" spans="1:8" x14ac:dyDescent="0.2">
      <c r="A3132" s="76" t="s">
        <v>3529</v>
      </c>
      <c r="B3132" s="61">
        <v>3124</v>
      </c>
      <c r="C3132" s="232">
        <v>1329.1600000000271</v>
      </c>
      <c r="D3132" s="232">
        <v>1833.8999999998957</v>
      </c>
      <c r="E3132" s="232">
        <v>2311.4500000000276</v>
      </c>
      <c r="F3132" s="232">
        <v>2632.7500000000496</v>
      </c>
      <c r="G3132" s="232">
        <v>3609.8999999997968</v>
      </c>
      <c r="H3132" s="75"/>
    </row>
    <row r="3133" spans="1:8" x14ac:dyDescent="0.2">
      <c r="A3133" s="76" t="s">
        <v>3530</v>
      </c>
      <c r="B3133" s="61">
        <v>3125</v>
      </c>
      <c r="C3133" s="232">
        <v>1329.5600000000272</v>
      </c>
      <c r="D3133" s="232">
        <v>1834.4499999998957</v>
      </c>
      <c r="E3133" s="232">
        <v>2312.1500000000274</v>
      </c>
      <c r="F3133" s="232">
        <v>2633.5500000000497</v>
      </c>
      <c r="G3133" s="232">
        <v>3610.9999999997967</v>
      </c>
      <c r="H3133" s="75"/>
    </row>
    <row r="3134" spans="1:8" x14ac:dyDescent="0.2">
      <c r="A3134" s="76" t="s">
        <v>3531</v>
      </c>
      <c r="B3134" s="61">
        <v>3126</v>
      </c>
      <c r="C3134" s="232">
        <v>1329.9600000000273</v>
      </c>
      <c r="D3134" s="232">
        <v>1834.9999999998956</v>
      </c>
      <c r="E3134" s="232">
        <v>2312.8500000000272</v>
      </c>
      <c r="F3134" s="232">
        <v>2634.3500000000499</v>
      </c>
      <c r="G3134" s="232">
        <v>3612.0999999997966</v>
      </c>
      <c r="H3134" s="75"/>
    </row>
    <row r="3135" spans="1:8" x14ac:dyDescent="0.2">
      <c r="A3135" s="76" t="s">
        <v>3532</v>
      </c>
      <c r="B3135" s="61">
        <v>3127</v>
      </c>
      <c r="C3135" s="232">
        <v>1330.3600000000274</v>
      </c>
      <c r="D3135" s="232">
        <v>1835.5499999998956</v>
      </c>
      <c r="E3135" s="232">
        <v>2313.550000000027</v>
      </c>
      <c r="F3135" s="232">
        <v>2635.1500000000501</v>
      </c>
      <c r="G3135" s="232">
        <v>3613.1999999997965</v>
      </c>
      <c r="H3135" s="75"/>
    </row>
    <row r="3136" spans="1:8" x14ac:dyDescent="0.2">
      <c r="A3136" s="76" t="s">
        <v>3533</v>
      </c>
      <c r="B3136" s="61">
        <v>3128</v>
      </c>
      <c r="C3136" s="232">
        <v>1330.7600000000275</v>
      </c>
      <c r="D3136" s="232">
        <v>1836.0999999998955</v>
      </c>
      <c r="E3136" s="232">
        <v>2314.2500000000268</v>
      </c>
      <c r="F3136" s="232">
        <v>2635.9500000000503</v>
      </c>
      <c r="G3136" s="232">
        <v>3614.2999999997965</v>
      </c>
      <c r="H3136" s="75"/>
    </row>
    <row r="3137" spans="1:8" x14ac:dyDescent="0.2">
      <c r="A3137" s="76" t="s">
        <v>3534</v>
      </c>
      <c r="B3137" s="61">
        <v>3129</v>
      </c>
      <c r="C3137" s="232">
        <v>1331.1600000000276</v>
      </c>
      <c r="D3137" s="232">
        <v>1836.6499999998955</v>
      </c>
      <c r="E3137" s="232">
        <v>2314.9500000000266</v>
      </c>
      <c r="F3137" s="232">
        <v>2636.7500000000505</v>
      </c>
      <c r="G3137" s="232">
        <v>3615.3999999997964</v>
      </c>
      <c r="H3137" s="75"/>
    </row>
    <row r="3138" spans="1:8" x14ac:dyDescent="0.2">
      <c r="A3138" s="76" t="s">
        <v>3535</v>
      </c>
      <c r="B3138" s="61">
        <v>3130</v>
      </c>
      <c r="C3138" s="232">
        <v>1331.5600000000277</v>
      </c>
      <c r="D3138" s="232">
        <v>1837.1999999998955</v>
      </c>
      <c r="E3138" s="232">
        <v>2315.6500000000265</v>
      </c>
      <c r="F3138" s="232">
        <v>2637.5500000000507</v>
      </c>
      <c r="G3138" s="232">
        <v>3616.4999999997963</v>
      </c>
      <c r="H3138" s="75"/>
    </row>
    <row r="3139" spans="1:8" x14ac:dyDescent="0.2">
      <c r="A3139" s="76" t="s">
        <v>3536</v>
      </c>
      <c r="B3139" s="61">
        <v>3131</v>
      </c>
      <c r="C3139" s="232">
        <v>1331.9600000000278</v>
      </c>
      <c r="D3139" s="232">
        <v>1837.7499999998954</v>
      </c>
      <c r="E3139" s="232">
        <v>2316.3500000000263</v>
      </c>
      <c r="F3139" s="232">
        <v>2638.3500000000508</v>
      </c>
      <c r="G3139" s="232">
        <v>3617.5999999997962</v>
      </c>
      <c r="H3139" s="75"/>
    </row>
    <row r="3140" spans="1:8" x14ac:dyDescent="0.2">
      <c r="A3140" s="76" t="s">
        <v>3537</v>
      </c>
      <c r="B3140" s="61">
        <v>3132</v>
      </c>
      <c r="C3140" s="232">
        <v>1332.3600000000279</v>
      </c>
      <c r="D3140" s="232">
        <v>1838.2999999998954</v>
      </c>
      <c r="E3140" s="232">
        <v>2317.0500000000261</v>
      </c>
      <c r="F3140" s="232">
        <v>2639.150000000051</v>
      </c>
      <c r="G3140" s="232">
        <v>3618.6999999997961</v>
      </c>
      <c r="H3140" s="75"/>
    </row>
    <row r="3141" spans="1:8" x14ac:dyDescent="0.2">
      <c r="A3141" s="76" t="s">
        <v>3538</v>
      </c>
      <c r="B3141" s="61">
        <v>3133</v>
      </c>
      <c r="C3141" s="232">
        <v>1332.760000000028</v>
      </c>
      <c r="D3141" s="232">
        <v>1838.8499999998953</v>
      </c>
      <c r="E3141" s="232">
        <v>2317.7500000000259</v>
      </c>
      <c r="F3141" s="232">
        <v>2639.9500000000512</v>
      </c>
      <c r="G3141" s="232">
        <v>3619.799999999796</v>
      </c>
      <c r="H3141" s="75"/>
    </row>
    <row r="3142" spans="1:8" x14ac:dyDescent="0.2">
      <c r="A3142" s="76" t="s">
        <v>3539</v>
      </c>
      <c r="B3142" s="61">
        <v>3134</v>
      </c>
      <c r="C3142" s="232">
        <v>1333.160000000028</v>
      </c>
      <c r="D3142" s="232">
        <v>1839.3999999998953</v>
      </c>
      <c r="E3142" s="232">
        <v>2318.4500000000257</v>
      </c>
      <c r="F3142" s="232">
        <v>2640.7500000000514</v>
      </c>
      <c r="G3142" s="232">
        <v>3620.8999999997959</v>
      </c>
      <c r="H3142" s="75"/>
    </row>
    <row r="3143" spans="1:8" x14ac:dyDescent="0.2">
      <c r="A3143" s="76" t="s">
        <v>3540</v>
      </c>
      <c r="B3143" s="61">
        <v>3135</v>
      </c>
      <c r="C3143" s="232">
        <v>1333.5600000000281</v>
      </c>
      <c r="D3143" s="232">
        <v>1839.9499999998952</v>
      </c>
      <c r="E3143" s="232">
        <v>2319.1500000000256</v>
      </c>
      <c r="F3143" s="232">
        <v>2641.5500000000516</v>
      </c>
      <c r="G3143" s="232">
        <v>3621.9999999997958</v>
      </c>
      <c r="H3143" s="75"/>
    </row>
    <row r="3144" spans="1:8" x14ac:dyDescent="0.2">
      <c r="A3144" s="76" t="s">
        <v>3541</v>
      </c>
      <c r="B3144" s="61">
        <v>3136</v>
      </c>
      <c r="C3144" s="232">
        <v>1333.9600000000282</v>
      </c>
      <c r="D3144" s="232">
        <v>1840.4999999998952</v>
      </c>
      <c r="E3144" s="232">
        <v>2319.8500000000254</v>
      </c>
      <c r="F3144" s="232">
        <v>2642.3500000000518</v>
      </c>
      <c r="G3144" s="232">
        <v>3623.0999999997957</v>
      </c>
      <c r="H3144" s="75"/>
    </row>
    <row r="3145" spans="1:8" x14ac:dyDescent="0.2">
      <c r="A3145" s="76" t="s">
        <v>3542</v>
      </c>
      <c r="B3145" s="61">
        <v>3137</v>
      </c>
      <c r="C3145" s="232">
        <v>1334.3600000000283</v>
      </c>
      <c r="D3145" s="232">
        <v>1841.0499999998951</v>
      </c>
      <c r="E3145" s="232">
        <v>2320.5500000000252</v>
      </c>
      <c r="F3145" s="232">
        <v>2643.1500000000519</v>
      </c>
      <c r="G3145" s="232">
        <v>3624.1999999997956</v>
      </c>
      <c r="H3145" s="75"/>
    </row>
    <row r="3146" spans="1:8" x14ac:dyDescent="0.2">
      <c r="A3146" s="76" t="s">
        <v>3543</v>
      </c>
      <c r="B3146" s="61">
        <v>3138</v>
      </c>
      <c r="C3146" s="232">
        <v>1334.7600000000284</v>
      </c>
      <c r="D3146" s="232">
        <v>1841.5999999998951</v>
      </c>
      <c r="E3146" s="232">
        <v>2321.250000000025</v>
      </c>
      <c r="F3146" s="232">
        <v>2643.9500000000521</v>
      </c>
      <c r="G3146" s="232">
        <v>3625.2999999997955</v>
      </c>
      <c r="H3146" s="75"/>
    </row>
    <row r="3147" spans="1:8" x14ac:dyDescent="0.2">
      <c r="A3147" s="76" t="s">
        <v>3544</v>
      </c>
      <c r="B3147" s="61">
        <v>3139</v>
      </c>
      <c r="C3147" s="232">
        <v>1335.1600000000285</v>
      </c>
      <c r="D3147" s="232">
        <v>1842.149999999895</v>
      </c>
      <c r="E3147" s="232">
        <v>2321.9500000000248</v>
      </c>
      <c r="F3147" s="232">
        <v>2644.7500000000523</v>
      </c>
      <c r="G3147" s="232">
        <v>3626.3999999997955</v>
      </c>
      <c r="H3147" s="75"/>
    </row>
    <row r="3148" spans="1:8" x14ac:dyDescent="0.2">
      <c r="A3148" s="76" t="s">
        <v>3545</v>
      </c>
      <c r="B3148" s="61">
        <v>3140</v>
      </c>
      <c r="C3148" s="232">
        <v>1335.5600000000286</v>
      </c>
      <c r="D3148" s="232">
        <v>1842.699999999895</v>
      </c>
      <c r="E3148" s="232">
        <v>2322.6500000000246</v>
      </c>
      <c r="F3148" s="232">
        <v>2645.5500000000525</v>
      </c>
      <c r="G3148" s="232">
        <v>3627.4999999997954</v>
      </c>
      <c r="H3148" s="75"/>
    </row>
    <row r="3149" spans="1:8" x14ac:dyDescent="0.2">
      <c r="A3149" s="76" t="s">
        <v>3546</v>
      </c>
      <c r="B3149" s="61">
        <v>3141</v>
      </c>
      <c r="C3149" s="232">
        <v>1335.9600000000287</v>
      </c>
      <c r="D3149" s="232">
        <v>1843.249999999895</v>
      </c>
      <c r="E3149" s="232">
        <v>2323.3500000000245</v>
      </c>
      <c r="F3149" s="232">
        <v>2646.3500000000527</v>
      </c>
      <c r="G3149" s="232">
        <v>3628.5999999997953</v>
      </c>
      <c r="H3149" s="75"/>
    </row>
    <row r="3150" spans="1:8" x14ac:dyDescent="0.2">
      <c r="A3150" s="76" t="s">
        <v>3547</v>
      </c>
      <c r="B3150" s="61">
        <v>3142</v>
      </c>
      <c r="C3150" s="232">
        <v>1336.3600000000288</v>
      </c>
      <c r="D3150" s="232">
        <v>1843.7999999998949</v>
      </c>
      <c r="E3150" s="232">
        <v>2324.0500000000243</v>
      </c>
      <c r="F3150" s="232">
        <v>2647.1500000000528</v>
      </c>
      <c r="G3150" s="232">
        <v>3629.6999999997952</v>
      </c>
      <c r="H3150" s="75"/>
    </row>
    <row r="3151" spans="1:8" x14ac:dyDescent="0.2">
      <c r="A3151" s="76" t="s">
        <v>3548</v>
      </c>
      <c r="B3151" s="61">
        <v>3143</v>
      </c>
      <c r="C3151" s="232">
        <v>1336.7600000000289</v>
      </c>
      <c r="D3151" s="232">
        <v>1844.3499999998949</v>
      </c>
      <c r="E3151" s="232">
        <v>2324.7500000000241</v>
      </c>
      <c r="F3151" s="232">
        <v>2647.950000000053</v>
      </c>
      <c r="G3151" s="232">
        <v>3630.7999999997951</v>
      </c>
      <c r="H3151" s="75"/>
    </row>
    <row r="3152" spans="1:8" x14ac:dyDescent="0.2">
      <c r="A3152" s="76" t="s">
        <v>3549</v>
      </c>
      <c r="B3152" s="61">
        <v>3144</v>
      </c>
      <c r="C3152" s="232">
        <v>1337.160000000029</v>
      </c>
      <c r="D3152" s="232">
        <v>1844.8999999998948</v>
      </c>
      <c r="E3152" s="232">
        <v>2325.4500000000239</v>
      </c>
      <c r="F3152" s="232">
        <v>2648.7500000000532</v>
      </c>
      <c r="G3152" s="232">
        <v>3631.899999999795</v>
      </c>
      <c r="H3152" s="75"/>
    </row>
    <row r="3153" spans="1:8" x14ac:dyDescent="0.2">
      <c r="A3153" s="76" t="s">
        <v>3550</v>
      </c>
      <c r="B3153" s="61">
        <v>3145</v>
      </c>
      <c r="C3153" s="232">
        <v>1337.560000000029</v>
      </c>
      <c r="D3153" s="232">
        <v>1845.4499999998948</v>
      </c>
      <c r="E3153" s="232">
        <v>2326.1500000000237</v>
      </c>
      <c r="F3153" s="232">
        <v>2649.5500000000534</v>
      </c>
      <c r="G3153" s="232">
        <v>3632.9999999997949</v>
      </c>
      <c r="H3153" s="75"/>
    </row>
    <row r="3154" spans="1:8" x14ac:dyDescent="0.2">
      <c r="A3154" s="76" t="s">
        <v>3551</v>
      </c>
      <c r="B3154" s="61">
        <v>3146</v>
      </c>
      <c r="C3154" s="232">
        <v>1337.9600000000291</v>
      </c>
      <c r="D3154" s="232">
        <v>1845.9999999998947</v>
      </c>
      <c r="E3154" s="232">
        <v>2326.8500000000236</v>
      </c>
      <c r="F3154" s="232">
        <v>2650.3500000000536</v>
      </c>
      <c r="G3154" s="232">
        <v>3634.0999999997948</v>
      </c>
      <c r="H3154" s="75"/>
    </row>
    <row r="3155" spans="1:8" x14ac:dyDescent="0.2">
      <c r="A3155" s="76" t="s">
        <v>3552</v>
      </c>
      <c r="B3155" s="61">
        <v>3147</v>
      </c>
      <c r="C3155" s="232">
        <v>1338.3600000000292</v>
      </c>
      <c r="D3155" s="232">
        <v>1846.5499999998947</v>
      </c>
      <c r="E3155" s="232">
        <v>2327.5500000000234</v>
      </c>
      <c r="F3155" s="232">
        <v>2651.1500000000538</v>
      </c>
      <c r="G3155" s="232">
        <v>3635.1999999997947</v>
      </c>
      <c r="H3155" s="75"/>
    </row>
    <row r="3156" spans="1:8" x14ac:dyDescent="0.2">
      <c r="A3156" s="76" t="s">
        <v>3553</v>
      </c>
      <c r="B3156" s="61">
        <v>3148</v>
      </c>
      <c r="C3156" s="232">
        <v>1338.7600000000293</v>
      </c>
      <c r="D3156" s="232">
        <v>1847.0999999998946</v>
      </c>
      <c r="E3156" s="232">
        <v>2328.2500000000232</v>
      </c>
      <c r="F3156" s="232">
        <v>2651.9500000000539</v>
      </c>
      <c r="G3156" s="232">
        <v>3636.2999999997946</v>
      </c>
      <c r="H3156" s="75"/>
    </row>
    <row r="3157" spans="1:8" x14ac:dyDescent="0.2">
      <c r="A3157" s="76" t="s">
        <v>3554</v>
      </c>
      <c r="B3157" s="61">
        <v>3149</v>
      </c>
      <c r="C3157" s="232">
        <v>1339.1600000000294</v>
      </c>
      <c r="D3157" s="232">
        <v>1847.6499999998946</v>
      </c>
      <c r="E3157" s="232">
        <v>2328.950000000023</v>
      </c>
      <c r="F3157" s="232">
        <v>2652.7500000000541</v>
      </c>
      <c r="G3157" s="232">
        <v>3637.3999999997945</v>
      </c>
      <c r="H3157" s="75"/>
    </row>
    <row r="3158" spans="1:8" x14ac:dyDescent="0.2">
      <c r="A3158" s="76" t="s">
        <v>3555</v>
      </c>
      <c r="B3158" s="61">
        <v>3150</v>
      </c>
      <c r="C3158" s="232">
        <v>1339.5600000000295</v>
      </c>
      <c r="D3158" s="232">
        <v>1848.1999999998945</v>
      </c>
      <c r="E3158" s="232">
        <v>2329.6500000000228</v>
      </c>
      <c r="F3158" s="232">
        <v>2653.5500000000543</v>
      </c>
      <c r="G3158" s="232">
        <v>3638.4999999997945</v>
      </c>
      <c r="H3158" s="75"/>
    </row>
    <row r="3159" spans="1:8" x14ac:dyDescent="0.2">
      <c r="A3159" s="76" t="s">
        <v>3556</v>
      </c>
      <c r="B3159" s="61">
        <v>3151</v>
      </c>
      <c r="C3159" s="232">
        <v>1339.9600000000296</v>
      </c>
      <c r="D3159" s="232">
        <v>1848.7499999998945</v>
      </c>
      <c r="E3159" s="232">
        <v>2330.3500000000226</v>
      </c>
      <c r="F3159" s="232">
        <v>2654.3500000000545</v>
      </c>
      <c r="G3159" s="232">
        <v>3639.5999999997944</v>
      </c>
      <c r="H3159" s="75"/>
    </row>
    <row r="3160" spans="1:8" x14ac:dyDescent="0.2">
      <c r="A3160" s="76" t="s">
        <v>3557</v>
      </c>
      <c r="B3160" s="61">
        <v>3152</v>
      </c>
      <c r="C3160" s="232">
        <v>1340.3600000000297</v>
      </c>
      <c r="D3160" s="232">
        <v>1849.2999999998945</v>
      </c>
      <c r="E3160" s="232">
        <v>2331.0500000000225</v>
      </c>
      <c r="F3160" s="232">
        <v>2655.1500000000547</v>
      </c>
      <c r="G3160" s="232">
        <v>3640.6999999997943</v>
      </c>
      <c r="H3160" s="75"/>
    </row>
    <row r="3161" spans="1:8" x14ac:dyDescent="0.2">
      <c r="A3161" s="76" t="s">
        <v>3558</v>
      </c>
      <c r="B3161" s="61">
        <v>3153</v>
      </c>
      <c r="C3161" s="232">
        <v>1340.7600000000298</v>
      </c>
      <c r="D3161" s="232">
        <v>1849.8499999998944</v>
      </c>
      <c r="E3161" s="232">
        <v>2331.7500000000223</v>
      </c>
      <c r="F3161" s="232">
        <v>2655.9500000000548</v>
      </c>
      <c r="G3161" s="232">
        <v>3641.7999999997942</v>
      </c>
      <c r="H3161" s="75"/>
    </row>
    <row r="3162" spans="1:8" x14ac:dyDescent="0.2">
      <c r="A3162" s="76" t="s">
        <v>3559</v>
      </c>
      <c r="B3162" s="61">
        <v>3154</v>
      </c>
      <c r="C3162" s="232">
        <v>1341.1600000000299</v>
      </c>
      <c r="D3162" s="232">
        <v>1850.3999999998944</v>
      </c>
      <c r="E3162" s="232">
        <v>2332.4500000000221</v>
      </c>
      <c r="F3162" s="232">
        <v>2656.750000000055</v>
      </c>
      <c r="G3162" s="232">
        <v>3642.8999999997941</v>
      </c>
      <c r="H3162" s="75"/>
    </row>
    <row r="3163" spans="1:8" x14ac:dyDescent="0.2">
      <c r="A3163" s="76" t="s">
        <v>3560</v>
      </c>
      <c r="B3163" s="61">
        <v>3155</v>
      </c>
      <c r="C3163" s="232">
        <v>1341.56000000003</v>
      </c>
      <c r="D3163" s="232">
        <v>1850.9499999998943</v>
      </c>
      <c r="E3163" s="232">
        <v>2333.1500000000219</v>
      </c>
      <c r="F3163" s="232">
        <v>2657.5500000000552</v>
      </c>
      <c r="G3163" s="232">
        <v>3643.999999999794</v>
      </c>
      <c r="H3163" s="75"/>
    </row>
    <row r="3164" spans="1:8" x14ac:dyDescent="0.2">
      <c r="A3164" s="76" t="s">
        <v>3561</v>
      </c>
      <c r="B3164" s="61">
        <v>3156</v>
      </c>
      <c r="C3164" s="232">
        <v>1341.96000000003</v>
      </c>
      <c r="D3164" s="232">
        <v>1851.4999999998943</v>
      </c>
      <c r="E3164" s="232">
        <v>2333.8500000000217</v>
      </c>
      <c r="F3164" s="232">
        <v>2658.3500000000554</v>
      </c>
      <c r="G3164" s="232">
        <v>3645.0999999997939</v>
      </c>
      <c r="H3164" s="75"/>
    </row>
    <row r="3165" spans="1:8" x14ac:dyDescent="0.2">
      <c r="A3165" s="76" t="s">
        <v>3562</v>
      </c>
      <c r="B3165" s="61">
        <v>3157</v>
      </c>
      <c r="C3165" s="232">
        <v>1342.3600000000301</v>
      </c>
      <c r="D3165" s="232">
        <v>1852.0499999998942</v>
      </c>
      <c r="E3165" s="232">
        <v>2334.5500000000216</v>
      </c>
      <c r="F3165" s="232">
        <v>2659.1500000000556</v>
      </c>
      <c r="G3165" s="232">
        <v>3646.1999999997938</v>
      </c>
      <c r="H3165" s="75"/>
    </row>
    <row r="3166" spans="1:8" x14ac:dyDescent="0.2">
      <c r="A3166" s="76" t="s">
        <v>3563</v>
      </c>
      <c r="B3166" s="61">
        <v>3158</v>
      </c>
      <c r="C3166" s="232">
        <v>1342.7600000000302</v>
      </c>
      <c r="D3166" s="232">
        <v>1852.5999999998942</v>
      </c>
      <c r="E3166" s="232">
        <v>2335.2500000000214</v>
      </c>
      <c r="F3166" s="232">
        <v>2659.9500000000558</v>
      </c>
      <c r="G3166" s="232">
        <v>3647.2999999997937</v>
      </c>
      <c r="H3166" s="75"/>
    </row>
    <row r="3167" spans="1:8" x14ac:dyDescent="0.2">
      <c r="A3167" s="76" t="s">
        <v>3564</v>
      </c>
      <c r="B3167" s="61">
        <v>3159</v>
      </c>
      <c r="C3167" s="232">
        <v>1343.1600000000303</v>
      </c>
      <c r="D3167" s="232">
        <v>1853.1499999998941</v>
      </c>
      <c r="E3167" s="232">
        <v>2335.9500000000212</v>
      </c>
      <c r="F3167" s="232">
        <v>2660.7500000000559</v>
      </c>
      <c r="G3167" s="232">
        <v>3648.3999999997936</v>
      </c>
      <c r="H3167" s="75"/>
    </row>
    <row r="3168" spans="1:8" x14ac:dyDescent="0.2">
      <c r="A3168" s="76" t="s">
        <v>3565</v>
      </c>
      <c r="B3168" s="61">
        <v>3160</v>
      </c>
      <c r="C3168" s="232">
        <v>1343.5600000000304</v>
      </c>
      <c r="D3168" s="232">
        <v>1853.6999999998941</v>
      </c>
      <c r="E3168" s="232">
        <v>2336.650000000021</v>
      </c>
      <c r="F3168" s="232">
        <v>2661.5500000000561</v>
      </c>
      <c r="G3168" s="232">
        <v>3649.4999999997935</v>
      </c>
      <c r="H3168" s="75"/>
    </row>
    <row r="3169" spans="1:8" x14ac:dyDescent="0.2">
      <c r="A3169" s="76" t="s">
        <v>3566</v>
      </c>
      <c r="B3169" s="61">
        <v>3161</v>
      </c>
      <c r="C3169" s="232">
        <v>1343.9600000000305</v>
      </c>
      <c r="D3169" s="232">
        <v>1854.249999999894</v>
      </c>
      <c r="E3169" s="232">
        <v>2337.3500000000208</v>
      </c>
      <c r="F3169" s="232">
        <v>2662.3500000000563</v>
      </c>
      <c r="G3169" s="232">
        <v>3650.5999999997935</v>
      </c>
      <c r="H3169" s="75"/>
    </row>
    <row r="3170" spans="1:8" x14ac:dyDescent="0.2">
      <c r="A3170" s="76" t="s">
        <v>3567</v>
      </c>
      <c r="B3170" s="61">
        <v>3162</v>
      </c>
      <c r="C3170" s="232">
        <v>1344.3600000000306</v>
      </c>
      <c r="D3170" s="232">
        <v>1854.799999999894</v>
      </c>
      <c r="E3170" s="232">
        <v>2338.0500000000206</v>
      </c>
      <c r="F3170" s="232">
        <v>2663.1500000000565</v>
      </c>
      <c r="G3170" s="232">
        <v>3651.6999999997934</v>
      </c>
      <c r="H3170" s="75"/>
    </row>
    <row r="3171" spans="1:8" x14ac:dyDescent="0.2">
      <c r="A3171" s="76" t="s">
        <v>3568</v>
      </c>
      <c r="B3171" s="61">
        <v>3163</v>
      </c>
      <c r="C3171" s="232">
        <v>1344.7600000000307</v>
      </c>
      <c r="D3171" s="232">
        <v>1855.349999999894</v>
      </c>
      <c r="E3171" s="232">
        <v>2338.7500000000205</v>
      </c>
      <c r="F3171" s="232">
        <v>2663.9500000000567</v>
      </c>
      <c r="G3171" s="232">
        <v>3652.7999999997933</v>
      </c>
      <c r="H3171" s="75"/>
    </row>
    <row r="3172" spans="1:8" x14ac:dyDescent="0.2">
      <c r="A3172" s="76" t="s">
        <v>3569</v>
      </c>
      <c r="B3172" s="61">
        <v>3164</v>
      </c>
      <c r="C3172" s="232">
        <v>1345.1600000000308</v>
      </c>
      <c r="D3172" s="232">
        <v>1855.8999999998939</v>
      </c>
      <c r="E3172" s="232">
        <v>2339.4500000000203</v>
      </c>
      <c r="F3172" s="232">
        <v>2664.7500000000568</v>
      </c>
      <c r="G3172" s="232">
        <v>3653.8999999997932</v>
      </c>
      <c r="H3172" s="75"/>
    </row>
    <row r="3173" spans="1:8" x14ac:dyDescent="0.2">
      <c r="A3173" s="76" t="s">
        <v>3570</v>
      </c>
      <c r="B3173" s="61">
        <v>3165</v>
      </c>
      <c r="C3173" s="232">
        <v>1345.5600000000309</v>
      </c>
      <c r="D3173" s="232">
        <v>1856.4499999998939</v>
      </c>
      <c r="E3173" s="232">
        <v>2340.1500000000201</v>
      </c>
      <c r="F3173" s="232">
        <v>2665.550000000057</v>
      </c>
      <c r="G3173" s="232">
        <v>3654.9999999997931</v>
      </c>
      <c r="H3173" s="75"/>
    </row>
    <row r="3174" spans="1:8" x14ac:dyDescent="0.2">
      <c r="A3174" s="76" t="s">
        <v>3571</v>
      </c>
      <c r="B3174" s="61">
        <v>3166</v>
      </c>
      <c r="C3174" s="232">
        <v>1345.960000000031</v>
      </c>
      <c r="D3174" s="232">
        <v>1856.9999999998938</v>
      </c>
      <c r="E3174" s="232">
        <v>2340.8500000000199</v>
      </c>
      <c r="F3174" s="232">
        <v>2666.3500000000572</v>
      </c>
      <c r="G3174" s="232">
        <v>3656.099999999793</v>
      </c>
      <c r="H3174" s="75"/>
    </row>
    <row r="3175" spans="1:8" x14ac:dyDescent="0.2">
      <c r="A3175" s="76" t="s">
        <v>3572</v>
      </c>
      <c r="B3175" s="61">
        <v>3167</v>
      </c>
      <c r="C3175" s="232">
        <v>1346.3600000000311</v>
      </c>
      <c r="D3175" s="232">
        <v>1857.5499999998938</v>
      </c>
      <c r="E3175" s="232">
        <v>2341.5500000000197</v>
      </c>
      <c r="F3175" s="232">
        <v>2667.1500000000574</v>
      </c>
      <c r="G3175" s="232">
        <v>3657.1999999997929</v>
      </c>
      <c r="H3175" s="75"/>
    </row>
    <row r="3176" spans="1:8" x14ac:dyDescent="0.2">
      <c r="A3176" s="76" t="s">
        <v>3573</v>
      </c>
      <c r="B3176" s="61">
        <v>3168</v>
      </c>
      <c r="C3176" s="232">
        <v>1346.7600000000311</v>
      </c>
      <c r="D3176" s="232">
        <v>1858.0999999998937</v>
      </c>
      <c r="E3176" s="232">
        <v>2342.2500000000196</v>
      </c>
      <c r="F3176" s="232">
        <v>2667.9500000000576</v>
      </c>
      <c r="G3176" s="232">
        <v>3658.2999999997928</v>
      </c>
      <c r="H3176" s="75"/>
    </row>
    <row r="3177" spans="1:8" x14ac:dyDescent="0.2">
      <c r="A3177" s="76" t="s">
        <v>3574</v>
      </c>
      <c r="B3177" s="61">
        <v>3169</v>
      </c>
      <c r="C3177" s="232">
        <v>1347.1600000000312</v>
      </c>
      <c r="D3177" s="232">
        <v>1858.6499999998937</v>
      </c>
      <c r="E3177" s="232">
        <v>2342.9500000000194</v>
      </c>
      <c r="F3177" s="232">
        <v>2668.7500000000578</v>
      </c>
      <c r="G3177" s="232">
        <v>3659.3999999997927</v>
      </c>
      <c r="H3177" s="75"/>
    </row>
    <row r="3178" spans="1:8" x14ac:dyDescent="0.2">
      <c r="A3178" s="76" t="s">
        <v>3575</v>
      </c>
      <c r="B3178" s="61">
        <v>3170</v>
      </c>
      <c r="C3178" s="232">
        <v>1347.5600000000313</v>
      </c>
      <c r="D3178" s="232">
        <v>1859.1999999998936</v>
      </c>
      <c r="E3178" s="232">
        <v>2343.6500000000192</v>
      </c>
      <c r="F3178" s="232">
        <v>2669.5500000000579</v>
      </c>
      <c r="G3178" s="232">
        <v>3660.4999999997926</v>
      </c>
      <c r="H3178" s="75"/>
    </row>
    <row r="3179" spans="1:8" x14ac:dyDescent="0.2">
      <c r="A3179" s="76" t="s">
        <v>3576</v>
      </c>
      <c r="B3179" s="61">
        <v>3171</v>
      </c>
      <c r="C3179" s="232">
        <v>1347.9600000000314</v>
      </c>
      <c r="D3179" s="232">
        <v>1859.7499999998936</v>
      </c>
      <c r="E3179" s="232">
        <v>2344.350000000019</v>
      </c>
      <c r="F3179" s="232">
        <v>2670.3500000000581</v>
      </c>
      <c r="G3179" s="232">
        <v>3661.5999999997925</v>
      </c>
      <c r="H3179" s="75"/>
    </row>
    <row r="3180" spans="1:8" x14ac:dyDescent="0.2">
      <c r="A3180" s="76" t="s">
        <v>3577</v>
      </c>
      <c r="B3180" s="61">
        <v>3172</v>
      </c>
      <c r="C3180" s="232">
        <v>1348.3600000000315</v>
      </c>
      <c r="D3180" s="232">
        <v>1860.2999999998935</v>
      </c>
      <c r="E3180" s="232">
        <v>2345.0500000000188</v>
      </c>
      <c r="F3180" s="232">
        <v>2671.1500000000583</v>
      </c>
      <c r="G3180" s="232">
        <v>3662.6999999997925</v>
      </c>
      <c r="H3180" s="75"/>
    </row>
    <row r="3181" spans="1:8" x14ac:dyDescent="0.2">
      <c r="A3181" s="76" t="s">
        <v>3578</v>
      </c>
      <c r="B3181" s="61">
        <v>3173</v>
      </c>
      <c r="C3181" s="232">
        <v>1348.7600000000316</v>
      </c>
      <c r="D3181" s="232">
        <v>1860.8499999998935</v>
      </c>
      <c r="E3181" s="232">
        <v>2345.7500000000186</v>
      </c>
      <c r="F3181" s="232">
        <v>2671.9500000000585</v>
      </c>
      <c r="G3181" s="232">
        <v>3663.7999999997924</v>
      </c>
      <c r="H3181" s="75"/>
    </row>
    <row r="3182" spans="1:8" x14ac:dyDescent="0.2">
      <c r="A3182" s="76" t="s">
        <v>3579</v>
      </c>
      <c r="B3182" s="61">
        <v>3174</v>
      </c>
      <c r="C3182" s="232">
        <v>1349.1600000000317</v>
      </c>
      <c r="D3182" s="232">
        <v>1861.3999999998935</v>
      </c>
      <c r="E3182" s="232">
        <v>2346.4500000000185</v>
      </c>
      <c r="F3182" s="232">
        <v>2672.7500000000587</v>
      </c>
      <c r="G3182" s="232">
        <v>3664.8999999997923</v>
      </c>
      <c r="H3182" s="75"/>
    </row>
    <row r="3183" spans="1:8" x14ac:dyDescent="0.2">
      <c r="A3183" s="76" t="s">
        <v>3580</v>
      </c>
      <c r="B3183" s="61">
        <v>3175</v>
      </c>
      <c r="C3183" s="232">
        <v>1349.5600000000318</v>
      </c>
      <c r="D3183" s="232">
        <v>1861.9499999998934</v>
      </c>
      <c r="E3183" s="232">
        <v>2347.1500000000183</v>
      </c>
      <c r="F3183" s="232">
        <v>2673.5500000000588</v>
      </c>
      <c r="G3183" s="232">
        <v>3665.9999999997922</v>
      </c>
      <c r="H3183" s="75"/>
    </row>
    <row r="3184" spans="1:8" x14ac:dyDescent="0.2">
      <c r="A3184" s="76" t="s">
        <v>3581</v>
      </c>
      <c r="B3184" s="61">
        <v>3176</v>
      </c>
      <c r="C3184" s="232">
        <v>1349.9600000000319</v>
      </c>
      <c r="D3184" s="232">
        <v>1862.4999999998934</v>
      </c>
      <c r="E3184" s="232">
        <v>2347.8500000000181</v>
      </c>
      <c r="F3184" s="232">
        <v>2674.350000000059</v>
      </c>
      <c r="G3184" s="232">
        <v>3667.0999999997921</v>
      </c>
      <c r="H3184" s="75"/>
    </row>
    <row r="3185" spans="1:8" x14ac:dyDescent="0.2">
      <c r="A3185" s="76" t="s">
        <v>3582</v>
      </c>
      <c r="B3185" s="61">
        <v>3177</v>
      </c>
      <c r="C3185" s="232">
        <v>1350.360000000032</v>
      </c>
      <c r="D3185" s="232">
        <v>1863.0499999998933</v>
      </c>
      <c r="E3185" s="232">
        <v>2348.5500000000179</v>
      </c>
      <c r="F3185" s="232">
        <v>2675.1500000000592</v>
      </c>
      <c r="G3185" s="232">
        <v>3668.199999999792</v>
      </c>
      <c r="H3185" s="75"/>
    </row>
    <row r="3186" spans="1:8" x14ac:dyDescent="0.2">
      <c r="A3186" s="76" t="s">
        <v>3583</v>
      </c>
      <c r="B3186" s="61">
        <v>3178</v>
      </c>
      <c r="C3186" s="232">
        <v>1350.7600000000321</v>
      </c>
      <c r="D3186" s="232">
        <v>1863.5999999998933</v>
      </c>
      <c r="E3186" s="232">
        <v>2349.2500000000177</v>
      </c>
      <c r="F3186" s="232">
        <v>2675.9500000000594</v>
      </c>
      <c r="G3186" s="232">
        <v>3669.2999999997919</v>
      </c>
      <c r="H3186" s="75"/>
    </row>
    <row r="3187" spans="1:8" x14ac:dyDescent="0.2">
      <c r="A3187" s="76" t="s">
        <v>3584</v>
      </c>
      <c r="B3187" s="61">
        <v>3179</v>
      </c>
      <c r="C3187" s="232">
        <v>1351.1600000000321</v>
      </c>
      <c r="D3187" s="232">
        <v>1864.1499999998932</v>
      </c>
      <c r="E3187" s="232">
        <v>2349.9500000000176</v>
      </c>
      <c r="F3187" s="232">
        <v>2676.7500000000596</v>
      </c>
      <c r="G3187" s="232">
        <v>3670.3999999997918</v>
      </c>
      <c r="H3187" s="75"/>
    </row>
    <row r="3188" spans="1:8" x14ac:dyDescent="0.2">
      <c r="A3188" s="76" t="s">
        <v>3585</v>
      </c>
      <c r="B3188" s="61">
        <v>3180</v>
      </c>
      <c r="C3188" s="232">
        <v>1351.5600000000322</v>
      </c>
      <c r="D3188" s="232">
        <v>1864.6999999998932</v>
      </c>
      <c r="E3188" s="232">
        <v>2350.6500000000174</v>
      </c>
      <c r="F3188" s="232">
        <v>2677.5500000000598</v>
      </c>
      <c r="G3188" s="232">
        <v>3671.4999999997917</v>
      </c>
      <c r="H3188" s="75"/>
    </row>
    <row r="3189" spans="1:8" x14ac:dyDescent="0.2">
      <c r="A3189" s="76" t="s">
        <v>3586</v>
      </c>
      <c r="B3189" s="61">
        <v>3181</v>
      </c>
      <c r="C3189" s="232">
        <v>1351.9600000000323</v>
      </c>
      <c r="D3189" s="232">
        <v>1865.2499999998931</v>
      </c>
      <c r="E3189" s="232">
        <v>2351.3500000000172</v>
      </c>
      <c r="F3189" s="232">
        <v>2678.3500000000599</v>
      </c>
      <c r="G3189" s="232">
        <v>3672.5999999997916</v>
      </c>
      <c r="H3189" s="75"/>
    </row>
    <row r="3190" spans="1:8" x14ac:dyDescent="0.2">
      <c r="A3190" s="76" t="s">
        <v>3587</v>
      </c>
      <c r="B3190" s="61">
        <v>3182</v>
      </c>
      <c r="C3190" s="232">
        <v>1352.3600000000324</v>
      </c>
      <c r="D3190" s="232">
        <v>1865.7999999998931</v>
      </c>
      <c r="E3190" s="232">
        <v>2352.050000000017</v>
      </c>
      <c r="F3190" s="232">
        <v>2679.1500000000601</v>
      </c>
      <c r="G3190" s="232">
        <v>3673.6999999997915</v>
      </c>
      <c r="H3190" s="75"/>
    </row>
    <row r="3191" spans="1:8" x14ac:dyDescent="0.2">
      <c r="A3191" s="76" t="s">
        <v>3588</v>
      </c>
      <c r="B3191" s="61">
        <v>3183</v>
      </c>
      <c r="C3191" s="232">
        <v>1352.7600000000325</v>
      </c>
      <c r="D3191" s="232">
        <v>1866.349999999893</v>
      </c>
      <c r="E3191" s="232">
        <v>2352.7500000000168</v>
      </c>
      <c r="F3191" s="232">
        <v>2679.9500000000603</v>
      </c>
      <c r="G3191" s="232">
        <v>3674.7999999997915</v>
      </c>
      <c r="H3191" s="75"/>
    </row>
    <row r="3192" spans="1:8" x14ac:dyDescent="0.2">
      <c r="A3192" s="76" t="s">
        <v>3589</v>
      </c>
      <c r="B3192" s="61">
        <v>3184</v>
      </c>
      <c r="C3192" s="232">
        <v>1353.1600000000326</v>
      </c>
      <c r="D3192" s="232">
        <v>1866.899999999893</v>
      </c>
      <c r="E3192" s="232">
        <v>2353.4500000000166</v>
      </c>
      <c r="F3192" s="232">
        <v>2680.7500000000605</v>
      </c>
      <c r="G3192" s="232">
        <v>3675.8999999997914</v>
      </c>
      <c r="H3192" s="75"/>
    </row>
    <row r="3193" spans="1:8" x14ac:dyDescent="0.2">
      <c r="A3193" s="76" t="s">
        <v>3590</v>
      </c>
      <c r="B3193" s="61">
        <v>3185</v>
      </c>
      <c r="C3193" s="232">
        <v>1353.5600000000327</v>
      </c>
      <c r="D3193" s="232">
        <v>1867.449999999893</v>
      </c>
      <c r="E3193" s="232">
        <v>2354.1500000000165</v>
      </c>
      <c r="F3193" s="232">
        <v>2681.5500000000607</v>
      </c>
      <c r="G3193" s="232">
        <v>3676.9999999997913</v>
      </c>
      <c r="H3193" s="75"/>
    </row>
    <row r="3194" spans="1:8" x14ac:dyDescent="0.2">
      <c r="A3194" s="76" t="s">
        <v>3591</v>
      </c>
      <c r="B3194" s="61">
        <v>3186</v>
      </c>
      <c r="C3194" s="232">
        <v>1353.9600000000328</v>
      </c>
      <c r="D3194" s="232">
        <v>1867.9999999998929</v>
      </c>
      <c r="E3194" s="232">
        <v>2354.8500000000163</v>
      </c>
      <c r="F3194" s="232">
        <v>2682.3500000000608</v>
      </c>
      <c r="G3194" s="232">
        <v>3678.0999999997912</v>
      </c>
      <c r="H3194" s="75"/>
    </row>
    <row r="3195" spans="1:8" x14ac:dyDescent="0.2">
      <c r="A3195" s="76" t="s">
        <v>3592</v>
      </c>
      <c r="B3195" s="61">
        <v>3187</v>
      </c>
      <c r="C3195" s="232">
        <v>1354.3600000000329</v>
      </c>
      <c r="D3195" s="232">
        <v>1868.5499999998929</v>
      </c>
      <c r="E3195" s="232">
        <v>2355.5500000000161</v>
      </c>
      <c r="F3195" s="232">
        <v>2683.150000000061</v>
      </c>
      <c r="G3195" s="232">
        <v>3679.1999999997911</v>
      </c>
      <c r="H3195" s="75"/>
    </row>
    <row r="3196" spans="1:8" x14ac:dyDescent="0.2">
      <c r="A3196" s="76" t="s">
        <v>3593</v>
      </c>
      <c r="B3196" s="61">
        <v>3188</v>
      </c>
      <c r="C3196" s="232">
        <v>1354.760000000033</v>
      </c>
      <c r="D3196" s="232">
        <v>1869.0999999998928</v>
      </c>
      <c r="E3196" s="232">
        <v>2356.2500000000159</v>
      </c>
      <c r="F3196" s="232">
        <v>2683.9500000000612</v>
      </c>
      <c r="G3196" s="232">
        <v>3680.299999999791</v>
      </c>
      <c r="H3196" s="75"/>
    </row>
    <row r="3197" spans="1:8" x14ac:dyDescent="0.2">
      <c r="A3197" s="76" t="s">
        <v>3594</v>
      </c>
      <c r="B3197" s="61">
        <v>3189</v>
      </c>
      <c r="C3197" s="232">
        <v>1355.1600000000331</v>
      </c>
      <c r="D3197" s="232">
        <v>1869.6499999998928</v>
      </c>
      <c r="E3197" s="232">
        <v>2356.9500000000157</v>
      </c>
      <c r="F3197" s="232">
        <v>2684.7500000000614</v>
      </c>
      <c r="G3197" s="232">
        <v>3681.3999999997909</v>
      </c>
      <c r="H3197" s="75"/>
    </row>
    <row r="3198" spans="1:8" x14ac:dyDescent="0.2">
      <c r="A3198" s="76" t="s">
        <v>3595</v>
      </c>
      <c r="B3198" s="61">
        <v>3190</v>
      </c>
      <c r="C3198" s="232">
        <v>1355.5600000000331</v>
      </c>
      <c r="D3198" s="232">
        <v>1870.1999999998927</v>
      </c>
      <c r="E3198" s="232">
        <v>2357.6500000000156</v>
      </c>
      <c r="F3198" s="232">
        <v>2685.5500000000616</v>
      </c>
      <c r="G3198" s="232">
        <v>3682.4999999997908</v>
      </c>
      <c r="H3198" s="75"/>
    </row>
    <row r="3199" spans="1:8" x14ac:dyDescent="0.2">
      <c r="A3199" s="76" t="s">
        <v>3596</v>
      </c>
      <c r="B3199" s="61">
        <v>3191</v>
      </c>
      <c r="C3199" s="232">
        <v>1355.9600000000332</v>
      </c>
      <c r="D3199" s="232">
        <v>1870.7499999998927</v>
      </c>
      <c r="E3199" s="232">
        <v>2358.3500000000154</v>
      </c>
      <c r="F3199" s="232">
        <v>2686.3500000000618</v>
      </c>
      <c r="G3199" s="232">
        <v>3683.5999999997907</v>
      </c>
      <c r="H3199" s="75"/>
    </row>
    <row r="3200" spans="1:8" x14ac:dyDescent="0.2">
      <c r="A3200" s="76" t="s">
        <v>3597</v>
      </c>
      <c r="B3200" s="61">
        <v>3192</v>
      </c>
      <c r="C3200" s="232">
        <v>1356.3600000000333</v>
      </c>
      <c r="D3200" s="232">
        <v>1871.2999999998926</v>
      </c>
      <c r="E3200" s="232">
        <v>2359.0500000000152</v>
      </c>
      <c r="F3200" s="232">
        <v>2687.1500000000619</v>
      </c>
      <c r="G3200" s="232">
        <v>3684.6999999997906</v>
      </c>
      <c r="H3200" s="75"/>
    </row>
    <row r="3201" spans="1:8" x14ac:dyDescent="0.2">
      <c r="A3201" s="76" t="s">
        <v>3598</v>
      </c>
      <c r="B3201" s="61">
        <v>3193</v>
      </c>
      <c r="C3201" s="232">
        <v>1356.7600000000334</v>
      </c>
      <c r="D3201" s="232">
        <v>1871.8499999998926</v>
      </c>
      <c r="E3201" s="232">
        <v>2359.750000000015</v>
      </c>
      <c r="F3201" s="232">
        <v>2687.9500000000621</v>
      </c>
      <c r="G3201" s="232">
        <v>3685.7999999997905</v>
      </c>
      <c r="H3201" s="75"/>
    </row>
    <row r="3202" spans="1:8" x14ac:dyDescent="0.2">
      <c r="A3202" s="76" t="s">
        <v>3599</v>
      </c>
      <c r="B3202" s="61">
        <v>3194</v>
      </c>
      <c r="C3202" s="232">
        <v>1357.1600000000335</v>
      </c>
      <c r="D3202" s="232">
        <v>1872.3999999998925</v>
      </c>
      <c r="E3202" s="232">
        <v>2360.4500000000148</v>
      </c>
      <c r="F3202" s="232">
        <v>2688.7500000000623</v>
      </c>
      <c r="G3202" s="232">
        <v>3686.8999999997905</v>
      </c>
      <c r="H3202" s="75"/>
    </row>
    <row r="3203" spans="1:8" x14ac:dyDescent="0.2">
      <c r="A3203" s="76" t="s">
        <v>3600</v>
      </c>
      <c r="B3203" s="61">
        <v>3195</v>
      </c>
      <c r="C3203" s="232">
        <v>1357.5600000000336</v>
      </c>
      <c r="D3203" s="232">
        <v>1872.9499999998925</v>
      </c>
      <c r="E3203" s="232">
        <v>2361.1500000000146</v>
      </c>
      <c r="F3203" s="232">
        <v>2689.5500000000625</v>
      </c>
      <c r="G3203" s="232">
        <v>3687.9999999997904</v>
      </c>
      <c r="H3203" s="75"/>
    </row>
    <row r="3204" spans="1:8" x14ac:dyDescent="0.2">
      <c r="A3204" s="76" t="s">
        <v>3601</v>
      </c>
      <c r="B3204" s="61">
        <v>3196</v>
      </c>
      <c r="C3204" s="232">
        <v>1357.9600000000337</v>
      </c>
      <c r="D3204" s="232">
        <v>1873.4999999998925</v>
      </c>
      <c r="E3204" s="232">
        <v>2361.8500000000145</v>
      </c>
      <c r="F3204" s="232">
        <v>2690.3500000000627</v>
      </c>
      <c r="G3204" s="232">
        <v>3689.0999999997903</v>
      </c>
      <c r="H3204" s="75"/>
    </row>
    <row r="3205" spans="1:8" x14ac:dyDescent="0.2">
      <c r="A3205" s="76" t="s">
        <v>3602</v>
      </c>
      <c r="B3205" s="61">
        <v>3197</v>
      </c>
      <c r="C3205" s="232">
        <v>1358.3600000000338</v>
      </c>
      <c r="D3205" s="232">
        <v>1874.0499999998924</v>
      </c>
      <c r="E3205" s="232">
        <v>2362.5500000000143</v>
      </c>
      <c r="F3205" s="232">
        <v>2691.1500000000628</v>
      </c>
      <c r="G3205" s="232">
        <v>3690.1999999997902</v>
      </c>
      <c r="H3205" s="75"/>
    </row>
    <row r="3206" spans="1:8" x14ac:dyDescent="0.2">
      <c r="A3206" s="76" t="s">
        <v>3603</v>
      </c>
      <c r="B3206" s="61">
        <v>3198</v>
      </c>
      <c r="C3206" s="232">
        <v>1358.7600000000339</v>
      </c>
      <c r="D3206" s="232">
        <v>1874.5999999998924</v>
      </c>
      <c r="E3206" s="232">
        <v>2363.2500000000141</v>
      </c>
      <c r="F3206" s="232">
        <v>2691.950000000063</v>
      </c>
      <c r="G3206" s="232">
        <v>3691.2999999997901</v>
      </c>
      <c r="H3206" s="75"/>
    </row>
    <row r="3207" spans="1:8" x14ac:dyDescent="0.2">
      <c r="A3207" s="76" t="s">
        <v>3604</v>
      </c>
      <c r="B3207" s="61">
        <v>3199</v>
      </c>
      <c r="C3207" s="232">
        <v>1359.160000000034</v>
      </c>
      <c r="D3207" s="232">
        <v>1875.1499999998923</v>
      </c>
      <c r="E3207" s="232">
        <v>2363.9500000000139</v>
      </c>
      <c r="F3207" s="232">
        <v>2692.7500000000632</v>
      </c>
      <c r="G3207" s="232">
        <v>3692.39999999979</v>
      </c>
      <c r="H3207" s="75"/>
    </row>
    <row r="3208" spans="1:8" x14ac:dyDescent="0.2">
      <c r="A3208" s="76" t="s">
        <v>3605</v>
      </c>
      <c r="B3208" s="61">
        <v>3200</v>
      </c>
      <c r="C3208" s="232">
        <v>1359.5600000000341</v>
      </c>
      <c r="D3208" s="232">
        <v>1875.6999999998923</v>
      </c>
      <c r="E3208" s="232">
        <v>2364.6500000000137</v>
      </c>
      <c r="F3208" s="232">
        <v>2693.5500000000634</v>
      </c>
      <c r="G3208" s="232">
        <v>3693.4999999997899</v>
      </c>
      <c r="H3208" s="75"/>
    </row>
    <row r="3209" spans="1:8" x14ac:dyDescent="0.2">
      <c r="A3209" s="76" t="s">
        <v>3606</v>
      </c>
      <c r="B3209" s="61">
        <v>3201</v>
      </c>
      <c r="C3209" s="232">
        <v>1359.9600000000341</v>
      </c>
      <c r="D3209" s="232">
        <v>1876.2499999998922</v>
      </c>
      <c r="E3209" s="232">
        <v>2365.3500000000136</v>
      </c>
      <c r="F3209" s="232">
        <v>2694.3500000000636</v>
      </c>
      <c r="G3209" s="232">
        <v>3694.5999999997898</v>
      </c>
      <c r="H3209" s="75"/>
    </row>
    <row r="3210" spans="1:8" x14ac:dyDescent="0.2">
      <c r="A3210" s="76" t="s">
        <v>3607</v>
      </c>
      <c r="B3210" s="61">
        <v>3202</v>
      </c>
      <c r="C3210" s="232">
        <v>1360.3600000000342</v>
      </c>
      <c r="D3210" s="232">
        <v>1876.7999999998922</v>
      </c>
      <c r="E3210" s="232">
        <v>2366.0500000000134</v>
      </c>
      <c r="F3210" s="232">
        <v>2695.1500000000638</v>
      </c>
      <c r="G3210" s="232">
        <v>3695.6999999997897</v>
      </c>
      <c r="H3210" s="75"/>
    </row>
    <row r="3211" spans="1:8" x14ac:dyDescent="0.2">
      <c r="A3211" s="76" t="s">
        <v>3608</v>
      </c>
      <c r="B3211" s="61">
        <v>3203</v>
      </c>
      <c r="C3211" s="232">
        <v>1360.7600000000343</v>
      </c>
      <c r="D3211" s="232">
        <v>1877.3499999998921</v>
      </c>
      <c r="E3211" s="232">
        <v>2366.7500000000132</v>
      </c>
      <c r="F3211" s="232">
        <v>2695.9500000000639</v>
      </c>
      <c r="G3211" s="232">
        <v>3696.7999999997896</v>
      </c>
      <c r="H3211" s="75"/>
    </row>
    <row r="3212" spans="1:8" x14ac:dyDescent="0.2">
      <c r="A3212" s="76" t="s">
        <v>3609</v>
      </c>
      <c r="B3212" s="61">
        <v>3204</v>
      </c>
      <c r="C3212" s="232">
        <v>1361.1600000000344</v>
      </c>
      <c r="D3212" s="232">
        <v>1877.8999999998921</v>
      </c>
      <c r="E3212" s="232">
        <v>2367.450000000013</v>
      </c>
      <c r="F3212" s="232">
        <v>2696.7500000000641</v>
      </c>
      <c r="G3212" s="232">
        <v>3697.8999999997895</v>
      </c>
      <c r="H3212" s="75"/>
    </row>
    <row r="3213" spans="1:8" x14ac:dyDescent="0.2">
      <c r="A3213" s="76" t="s">
        <v>3610</v>
      </c>
      <c r="B3213" s="61">
        <v>3205</v>
      </c>
      <c r="C3213" s="232">
        <v>1361.5600000000345</v>
      </c>
      <c r="D3213" s="232">
        <v>1878.449999999892</v>
      </c>
      <c r="E3213" s="232">
        <v>2368.1500000000128</v>
      </c>
      <c r="F3213" s="232">
        <v>2697.5500000000643</v>
      </c>
      <c r="G3213" s="232">
        <v>3698.9999999997895</v>
      </c>
      <c r="H3213" s="75"/>
    </row>
    <row r="3214" spans="1:8" x14ac:dyDescent="0.2">
      <c r="A3214" s="76" t="s">
        <v>3611</v>
      </c>
      <c r="B3214" s="61">
        <v>3206</v>
      </c>
      <c r="C3214" s="232">
        <v>1361.9600000000346</v>
      </c>
      <c r="D3214" s="232">
        <v>1878.999999999892</v>
      </c>
      <c r="E3214" s="232">
        <v>2368.8500000000126</v>
      </c>
      <c r="F3214" s="232">
        <v>2698.3500000000645</v>
      </c>
      <c r="G3214" s="232">
        <v>3700.0999999997894</v>
      </c>
      <c r="H3214" s="75"/>
    </row>
    <row r="3215" spans="1:8" x14ac:dyDescent="0.2">
      <c r="A3215" s="76" t="s">
        <v>3612</v>
      </c>
      <c r="B3215" s="61">
        <v>3207</v>
      </c>
      <c r="C3215" s="232">
        <v>1362.3600000000347</v>
      </c>
      <c r="D3215" s="232">
        <v>1879.549999999892</v>
      </c>
      <c r="E3215" s="232">
        <v>2369.5500000000125</v>
      </c>
      <c r="F3215" s="232">
        <v>2699.1500000000647</v>
      </c>
      <c r="G3215" s="232">
        <v>3701.1999999997893</v>
      </c>
      <c r="H3215" s="75"/>
    </row>
    <row r="3216" spans="1:8" x14ac:dyDescent="0.2">
      <c r="A3216" s="76" t="s">
        <v>3613</v>
      </c>
      <c r="B3216" s="61">
        <v>3208</v>
      </c>
      <c r="C3216" s="232">
        <v>1362.7600000000348</v>
      </c>
      <c r="D3216" s="232">
        <v>1880.0999999998919</v>
      </c>
      <c r="E3216" s="232">
        <v>2370.2500000000123</v>
      </c>
      <c r="F3216" s="232">
        <v>2699.9500000000648</v>
      </c>
      <c r="G3216" s="232">
        <v>3702.2999999997892</v>
      </c>
      <c r="H3216" s="75"/>
    </row>
    <row r="3217" spans="1:8" x14ac:dyDescent="0.2">
      <c r="A3217" s="76" t="s">
        <v>3614</v>
      </c>
      <c r="B3217" s="61">
        <v>3209</v>
      </c>
      <c r="C3217" s="232">
        <v>1363.1600000000349</v>
      </c>
      <c r="D3217" s="232">
        <v>1880.6499999998919</v>
      </c>
      <c r="E3217" s="232">
        <v>2370.9500000000121</v>
      </c>
      <c r="F3217" s="232">
        <v>2700.750000000065</v>
      </c>
      <c r="G3217" s="232">
        <v>3703.3999999997891</v>
      </c>
      <c r="H3217" s="75"/>
    </row>
    <row r="3218" spans="1:8" x14ac:dyDescent="0.2">
      <c r="A3218" s="76" t="s">
        <v>3615</v>
      </c>
      <c r="B3218" s="61">
        <v>3210</v>
      </c>
      <c r="C3218" s="232">
        <v>1363.560000000035</v>
      </c>
      <c r="D3218" s="232">
        <v>1881.1999999998918</v>
      </c>
      <c r="E3218" s="232">
        <v>2371.6500000000119</v>
      </c>
      <c r="F3218" s="232">
        <v>2701.5500000000652</v>
      </c>
      <c r="G3218" s="232">
        <v>3704.499999999789</v>
      </c>
      <c r="H3218" s="75"/>
    </row>
    <row r="3219" spans="1:8" x14ac:dyDescent="0.2">
      <c r="A3219" s="76" t="s">
        <v>3616</v>
      </c>
      <c r="B3219" s="61">
        <v>3211</v>
      </c>
      <c r="C3219" s="232">
        <v>1363.9600000000351</v>
      </c>
      <c r="D3219" s="232">
        <v>1881.7499999998918</v>
      </c>
      <c r="E3219" s="232">
        <v>2372.3500000000117</v>
      </c>
      <c r="F3219" s="232">
        <v>2702.3500000000654</v>
      </c>
      <c r="G3219" s="232">
        <v>3705.5999999997889</v>
      </c>
      <c r="H3219" s="75"/>
    </row>
    <row r="3220" spans="1:8" x14ac:dyDescent="0.2">
      <c r="A3220" s="76" t="s">
        <v>3617</v>
      </c>
      <c r="B3220" s="61">
        <v>3212</v>
      </c>
      <c r="C3220" s="232">
        <v>1364.3600000000351</v>
      </c>
      <c r="D3220" s="232">
        <v>1882.2999999998917</v>
      </c>
      <c r="E3220" s="232">
        <v>2373.0500000000116</v>
      </c>
      <c r="F3220" s="232">
        <v>2703.1500000000656</v>
      </c>
      <c r="G3220" s="232">
        <v>3706.6999999997888</v>
      </c>
      <c r="H3220" s="75"/>
    </row>
    <row r="3221" spans="1:8" x14ac:dyDescent="0.2">
      <c r="A3221" s="76" t="s">
        <v>3618</v>
      </c>
      <c r="B3221" s="61">
        <v>3213</v>
      </c>
      <c r="C3221" s="232">
        <v>1364.7600000000352</v>
      </c>
      <c r="D3221" s="232">
        <v>1882.8499999998917</v>
      </c>
      <c r="E3221" s="232">
        <v>2373.7500000000114</v>
      </c>
      <c r="F3221" s="232">
        <v>2703.9500000000658</v>
      </c>
      <c r="G3221" s="232">
        <v>3707.7999999997887</v>
      </c>
      <c r="H3221" s="75"/>
    </row>
    <row r="3222" spans="1:8" x14ac:dyDescent="0.2">
      <c r="A3222" s="76" t="s">
        <v>3619</v>
      </c>
      <c r="B3222" s="61">
        <v>3214</v>
      </c>
      <c r="C3222" s="232">
        <v>1365.1600000000353</v>
      </c>
      <c r="D3222" s="232">
        <v>1883.3999999998916</v>
      </c>
      <c r="E3222" s="232">
        <v>2374.4500000000112</v>
      </c>
      <c r="F3222" s="232">
        <v>2704.7500000000659</v>
      </c>
      <c r="G3222" s="232">
        <v>3708.8999999997886</v>
      </c>
      <c r="H3222" s="75"/>
    </row>
    <row r="3223" spans="1:8" x14ac:dyDescent="0.2">
      <c r="A3223" s="76" t="s">
        <v>3620</v>
      </c>
      <c r="B3223" s="61">
        <v>3215</v>
      </c>
      <c r="C3223" s="232">
        <v>1365.5600000000354</v>
      </c>
      <c r="D3223" s="232">
        <v>1883.9499999998916</v>
      </c>
      <c r="E3223" s="232">
        <v>2375.150000000011</v>
      </c>
      <c r="F3223" s="232">
        <v>2705.5500000000661</v>
      </c>
      <c r="G3223" s="232">
        <v>3709.9999999997885</v>
      </c>
      <c r="H3223" s="75"/>
    </row>
    <row r="3224" spans="1:8" x14ac:dyDescent="0.2">
      <c r="A3224" s="76" t="s">
        <v>3621</v>
      </c>
      <c r="B3224" s="61">
        <v>3216</v>
      </c>
      <c r="C3224" s="232">
        <v>1365.9600000000355</v>
      </c>
      <c r="D3224" s="232">
        <v>1884.4999999998915</v>
      </c>
      <c r="E3224" s="232">
        <v>2375.8500000000108</v>
      </c>
      <c r="F3224" s="232">
        <v>2706.3500000000663</v>
      </c>
      <c r="G3224" s="232">
        <v>3711.0999999997885</v>
      </c>
      <c r="H3224" s="75"/>
    </row>
    <row r="3225" spans="1:8" x14ac:dyDescent="0.2">
      <c r="A3225" s="76" t="s">
        <v>3622</v>
      </c>
      <c r="B3225" s="61">
        <v>3217</v>
      </c>
      <c r="C3225" s="232">
        <v>1366.3600000000356</v>
      </c>
      <c r="D3225" s="232">
        <v>1885.0499999998915</v>
      </c>
      <c r="E3225" s="232">
        <v>2376.5500000000106</v>
      </c>
      <c r="F3225" s="232">
        <v>2707.1500000000665</v>
      </c>
      <c r="G3225" s="232">
        <v>3712.1999999997884</v>
      </c>
      <c r="H3225" s="75"/>
    </row>
    <row r="3226" spans="1:8" x14ac:dyDescent="0.2">
      <c r="A3226" s="76" t="s">
        <v>3623</v>
      </c>
      <c r="B3226" s="61">
        <v>3218</v>
      </c>
      <c r="C3226" s="232">
        <v>1366.7600000000357</v>
      </c>
      <c r="D3226" s="232">
        <v>1885.5999999998915</v>
      </c>
      <c r="E3226" s="232">
        <v>2377.2500000000105</v>
      </c>
      <c r="F3226" s="232">
        <v>2707.9500000000667</v>
      </c>
      <c r="G3226" s="232">
        <v>3713.2999999997883</v>
      </c>
      <c r="H3226" s="75"/>
    </row>
    <row r="3227" spans="1:8" x14ac:dyDescent="0.2">
      <c r="A3227" s="76" t="s">
        <v>3624</v>
      </c>
      <c r="B3227" s="61">
        <v>3219</v>
      </c>
      <c r="C3227" s="232">
        <v>1367.1600000000358</v>
      </c>
      <c r="D3227" s="232">
        <v>1886.1499999998914</v>
      </c>
      <c r="E3227" s="232">
        <v>2377.9500000000103</v>
      </c>
      <c r="F3227" s="232">
        <v>2708.7500000000668</v>
      </c>
      <c r="G3227" s="232">
        <v>3714.3999999997882</v>
      </c>
      <c r="H3227" s="75"/>
    </row>
    <row r="3228" spans="1:8" x14ac:dyDescent="0.2">
      <c r="A3228" s="76" t="s">
        <v>3625</v>
      </c>
      <c r="B3228" s="61">
        <v>3220</v>
      </c>
      <c r="C3228" s="232">
        <v>1367.5600000000359</v>
      </c>
      <c r="D3228" s="232">
        <v>1886.6999999998914</v>
      </c>
      <c r="E3228" s="232">
        <v>2378.6500000000101</v>
      </c>
      <c r="F3228" s="232">
        <v>2709.550000000067</v>
      </c>
      <c r="G3228" s="232">
        <v>3715.4999999997881</v>
      </c>
      <c r="H3228" s="75"/>
    </row>
    <row r="3229" spans="1:8" x14ac:dyDescent="0.2">
      <c r="A3229" s="76" t="s">
        <v>3626</v>
      </c>
      <c r="B3229" s="61">
        <v>3221</v>
      </c>
      <c r="C3229" s="232">
        <v>1367.960000000036</v>
      </c>
      <c r="D3229" s="232">
        <v>1887.2499999998913</v>
      </c>
      <c r="E3229" s="232">
        <v>2379.3500000000099</v>
      </c>
      <c r="F3229" s="232">
        <v>2710.3500000000672</v>
      </c>
      <c r="G3229" s="232">
        <v>3716.599999999788</v>
      </c>
      <c r="H3229" s="75"/>
    </row>
    <row r="3230" spans="1:8" x14ac:dyDescent="0.2">
      <c r="A3230" s="76" t="s">
        <v>3627</v>
      </c>
      <c r="B3230" s="61">
        <v>3222</v>
      </c>
      <c r="C3230" s="232">
        <v>1368.3600000000361</v>
      </c>
      <c r="D3230" s="232">
        <v>1887.7999999998913</v>
      </c>
      <c r="E3230" s="232">
        <v>2380.0500000000097</v>
      </c>
      <c r="F3230" s="232">
        <v>2711.1500000000674</v>
      </c>
      <c r="G3230" s="232">
        <v>3717.6999999997879</v>
      </c>
      <c r="H3230" s="75"/>
    </row>
    <row r="3231" spans="1:8" x14ac:dyDescent="0.2">
      <c r="A3231" s="76" t="s">
        <v>3628</v>
      </c>
      <c r="B3231" s="61">
        <v>3223</v>
      </c>
      <c r="C3231" s="232">
        <v>1368.7600000000361</v>
      </c>
      <c r="D3231" s="232">
        <v>1888.3499999998912</v>
      </c>
      <c r="E3231" s="232">
        <v>2380.7500000000095</v>
      </c>
      <c r="F3231" s="232">
        <v>2711.9500000000676</v>
      </c>
      <c r="G3231" s="232">
        <v>3718.7999999997878</v>
      </c>
      <c r="H3231" s="75"/>
    </row>
    <row r="3232" spans="1:8" x14ac:dyDescent="0.2">
      <c r="A3232" s="76" t="s">
        <v>3629</v>
      </c>
      <c r="B3232" s="61">
        <v>3224</v>
      </c>
      <c r="C3232" s="232">
        <v>1369.1600000000362</v>
      </c>
      <c r="D3232" s="232">
        <v>1888.8999999998912</v>
      </c>
      <c r="E3232" s="232">
        <v>2381.4500000000094</v>
      </c>
      <c r="F3232" s="232">
        <v>2712.7500000000678</v>
      </c>
      <c r="G3232" s="232">
        <v>3719.8999999997877</v>
      </c>
      <c r="H3232" s="75"/>
    </row>
    <row r="3233" spans="1:8" x14ac:dyDescent="0.2">
      <c r="A3233" s="76" t="s">
        <v>3630</v>
      </c>
      <c r="B3233" s="61">
        <v>3225</v>
      </c>
      <c r="C3233" s="232">
        <v>1369.5600000000363</v>
      </c>
      <c r="D3233" s="232">
        <v>1889.4499999998911</v>
      </c>
      <c r="E3233" s="232">
        <v>2382.1500000000092</v>
      </c>
      <c r="F3233" s="232">
        <v>2713.5500000000679</v>
      </c>
      <c r="G3233" s="232">
        <v>3720.9999999997876</v>
      </c>
      <c r="H3233" s="75"/>
    </row>
    <row r="3234" spans="1:8" x14ac:dyDescent="0.2">
      <c r="A3234" s="76" t="s">
        <v>3631</v>
      </c>
      <c r="B3234" s="61">
        <v>3226</v>
      </c>
      <c r="C3234" s="232">
        <v>1369.9600000000364</v>
      </c>
      <c r="D3234" s="232">
        <v>1889.9999999998911</v>
      </c>
      <c r="E3234" s="232">
        <v>2382.850000000009</v>
      </c>
      <c r="F3234" s="232">
        <v>2714.3500000000681</v>
      </c>
      <c r="G3234" s="232">
        <v>3722.0999999997875</v>
      </c>
      <c r="H3234" s="75"/>
    </row>
    <row r="3235" spans="1:8" x14ac:dyDescent="0.2">
      <c r="A3235" s="76" t="s">
        <v>3632</v>
      </c>
      <c r="B3235" s="61">
        <v>3227</v>
      </c>
      <c r="C3235" s="232">
        <v>1370.3600000000365</v>
      </c>
      <c r="D3235" s="232">
        <v>1890.549999999891</v>
      </c>
      <c r="E3235" s="232">
        <v>2383.5500000000088</v>
      </c>
      <c r="F3235" s="232">
        <v>2715.1500000000683</v>
      </c>
      <c r="G3235" s="232">
        <v>3723.1999999997875</v>
      </c>
      <c r="H3235" s="75"/>
    </row>
    <row r="3236" spans="1:8" x14ac:dyDescent="0.2">
      <c r="A3236" s="76" t="s">
        <v>3633</v>
      </c>
      <c r="B3236" s="61">
        <v>3228</v>
      </c>
      <c r="C3236" s="232">
        <v>1370.7600000000366</v>
      </c>
      <c r="D3236" s="232">
        <v>1891.099999999891</v>
      </c>
      <c r="E3236" s="232">
        <v>2384.2500000000086</v>
      </c>
      <c r="F3236" s="232">
        <v>2715.9500000000685</v>
      </c>
      <c r="G3236" s="232">
        <v>3724.2999999997874</v>
      </c>
      <c r="H3236" s="75"/>
    </row>
    <row r="3237" spans="1:8" x14ac:dyDescent="0.2">
      <c r="A3237" s="76" t="s">
        <v>3634</v>
      </c>
      <c r="B3237" s="61">
        <v>3229</v>
      </c>
      <c r="C3237" s="232">
        <v>1371.1600000000367</v>
      </c>
      <c r="D3237" s="232">
        <v>1891.649999999891</v>
      </c>
      <c r="E3237" s="232">
        <v>2384.9500000000085</v>
      </c>
      <c r="F3237" s="232">
        <v>2716.7500000000687</v>
      </c>
      <c r="G3237" s="232">
        <v>3725.3999999997873</v>
      </c>
      <c r="H3237" s="75"/>
    </row>
    <row r="3238" spans="1:8" x14ac:dyDescent="0.2">
      <c r="A3238" s="76" t="s">
        <v>3635</v>
      </c>
      <c r="B3238" s="61">
        <v>3230</v>
      </c>
      <c r="C3238" s="232">
        <v>1371.5600000000368</v>
      </c>
      <c r="D3238" s="232">
        <v>1892.1999999998909</v>
      </c>
      <c r="E3238" s="232">
        <v>2385.6500000000083</v>
      </c>
      <c r="F3238" s="232">
        <v>2717.5500000000688</v>
      </c>
      <c r="G3238" s="232">
        <v>3726.4999999997872</v>
      </c>
      <c r="H3238" s="75"/>
    </row>
    <row r="3239" spans="1:8" x14ac:dyDescent="0.2">
      <c r="A3239" s="76" t="s">
        <v>3636</v>
      </c>
      <c r="B3239" s="61">
        <v>3231</v>
      </c>
      <c r="C3239" s="232">
        <v>1371.9600000000369</v>
      </c>
      <c r="D3239" s="232">
        <v>1892.7499999998909</v>
      </c>
      <c r="E3239" s="232">
        <v>2386.3500000000081</v>
      </c>
      <c r="F3239" s="232">
        <v>2718.350000000069</v>
      </c>
      <c r="G3239" s="232">
        <v>3727.5999999997871</v>
      </c>
      <c r="H3239" s="75"/>
    </row>
    <row r="3240" spans="1:8" x14ac:dyDescent="0.2">
      <c r="A3240" s="76" t="s">
        <v>3637</v>
      </c>
      <c r="B3240" s="61">
        <v>3232</v>
      </c>
      <c r="C3240" s="232">
        <v>1372.360000000037</v>
      </c>
      <c r="D3240" s="232">
        <v>1893.2999999998908</v>
      </c>
      <c r="E3240" s="232">
        <v>2387.0500000000079</v>
      </c>
      <c r="F3240" s="232">
        <v>2719.1500000000692</v>
      </c>
      <c r="G3240" s="232">
        <v>3728.699999999787</v>
      </c>
      <c r="H3240" s="75"/>
    </row>
    <row r="3241" spans="1:8" x14ac:dyDescent="0.2">
      <c r="A3241" s="76" t="s">
        <v>3638</v>
      </c>
      <c r="B3241" s="61">
        <v>3233</v>
      </c>
      <c r="C3241" s="232">
        <v>1372.7600000000371</v>
      </c>
      <c r="D3241" s="232">
        <v>1893.8499999998908</v>
      </c>
      <c r="E3241" s="232">
        <v>2387.7500000000077</v>
      </c>
      <c r="F3241" s="232">
        <v>2719.9500000000694</v>
      </c>
      <c r="G3241" s="232">
        <v>3729.7999999997869</v>
      </c>
      <c r="H3241" s="75"/>
    </row>
    <row r="3242" spans="1:8" x14ac:dyDescent="0.2">
      <c r="A3242" s="76" t="s">
        <v>3639</v>
      </c>
      <c r="B3242" s="61">
        <v>3234</v>
      </c>
      <c r="C3242" s="232">
        <v>1373.1600000000371</v>
      </c>
      <c r="D3242" s="232">
        <v>1894.3999999998907</v>
      </c>
      <c r="E3242" s="232">
        <v>2388.4500000000075</v>
      </c>
      <c r="F3242" s="232">
        <v>2720.7500000000696</v>
      </c>
      <c r="G3242" s="232">
        <v>3730.8999999997868</v>
      </c>
      <c r="H3242" s="75"/>
    </row>
    <row r="3243" spans="1:8" x14ac:dyDescent="0.2">
      <c r="A3243" s="76" t="s">
        <v>3640</v>
      </c>
      <c r="B3243" s="61">
        <v>3235</v>
      </c>
      <c r="C3243" s="232">
        <v>1373.5600000000372</v>
      </c>
      <c r="D3243" s="232">
        <v>1894.9499999998907</v>
      </c>
      <c r="E3243" s="232">
        <v>2389.1500000000074</v>
      </c>
      <c r="F3243" s="232">
        <v>2721.5500000000698</v>
      </c>
      <c r="G3243" s="232">
        <v>3731.9999999997867</v>
      </c>
      <c r="H3243" s="75"/>
    </row>
    <row r="3244" spans="1:8" x14ac:dyDescent="0.2">
      <c r="A3244" s="76" t="s">
        <v>3641</v>
      </c>
      <c r="B3244" s="61">
        <v>3236</v>
      </c>
      <c r="C3244" s="232">
        <v>1373.9600000000373</v>
      </c>
      <c r="D3244" s="232">
        <v>1895.4999999998906</v>
      </c>
      <c r="E3244" s="232">
        <v>2389.8500000000072</v>
      </c>
      <c r="F3244" s="232">
        <v>2722.3500000000699</v>
      </c>
      <c r="G3244" s="232">
        <v>3733.0999999997866</v>
      </c>
      <c r="H3244" s="75"/>
    </row>
    <row r="3245" spans="1:8" x14ac:dyDescent="0.2">
      <c r="A3245" s="76" t="s">
        <v>3642</v>
      </c>
      <c r="B3245" s="61">
        <v>3237</v>
      </c>
      <c r="C3245" s="232">
        <v>1374.3600000000374</v>
      </c>
      <c r="D3245" s="232">
        <v>1896.0499999998906</v>
      </c>
      <c r="E3245" s="232">
        <v>2390.550000000007</v>
      </c>
      <c r="F3245" s="232">
        <v>2723.1500000000701</v>
      </c>
      <c r="G3245" s="232">
        <v>3734.1999999997865</v>
      </c>
      <c r="H3245" s="75"/>
    </row>
    <row r="3246" spans="1:8" x14ac:dyDescent="0.2">
      <c r="A3246" s="76" t="s">
        <v>3643</v>
      </c>
      <c r="B3246" s="61">
        <v>3238</v>
      </c>
      <c r="C3246" s="232">
        <v>1374.7600000000375</v>
      </c>
      <c r="D3246" s="232">
        <v>1896.5999999998905</v>
      </c>
      <c r="E3246" s="232">
        <v>2391.2500000000068</v>
      </c>
      <c r="F3246" s="232">
        <v>2723.9500000000703</v>
      </c>
      <c r="G3246" s="232">
        <v>3735.2999999997865</v>
      </c>
      <c r="H3246" s="75"/>
    </row>
    <row r="3247" spans="1:8" x14ac:dyDescent="0.2">
      <c r="A3247" s="76" t="s">
        <v>3644</v>
      </c>
      <c r="B3247" s="61">
        <v>3239</v>
      </c>
      <c r="C3247" s="232">
        <v>1375.1600000000376</v>
      </c>
      <c r="D3247" s="232">
        <v>1897.1499999998905</v>
      </c>
      <c r="E3247" s="232">
        <v>2391.9500000000066</v>
      </c>
      <c r="F3247" s="232">
        <v>2724.7500000000705</v>
      </c>
      <c r="G3247" s="232">
        <v>3736.3999999997864</v>
      </c>
      <c r="H3247" s="75"/>
    </row>
    <row r="3248" spans="1:8" x14ac:dyDescent="0.2">
      <c r="A3248" s="76" t="s">
        <v>3645</v>
      </c>
      <c r="B3248" s="61">
        <v>3240</v>
      </c>
      <c r="C3248" s="232">
        <v>1375.5600000000377</v>
      </c>
      <c r="D3248" s="232">
        <v>1897.6999999998905</v>
      </c>
      <c r="E3248" s="232">
        <v>2392.6500000000065</v>
      </c>
      <c r="F3248" s="232">
        <v>2725.5500000000707</v>
      </c>
      <c r="G3248" s="232">
        <v>3737.4999999997863</v>
      </c>
      <c r="H3248" s="75"/>
    </row>
    <row r="3249" spans="1:8" x14ac:dyDescent="0.2">
      <c r="A3249" s="76" t="s">
        <v>3646</v>
      </c>
      <c r="B3249" s="61">
        <v>3241</v>
      </c>
      <c r="C3249" s="232">
        <v>1375.9600000000378</v>
      </c>
      <c r="D3249" s="232">
        <v>1898.2499999998904</v>
      </c>
      <c r="E3249" s="232">
        <v>2393.3500000000063</v>
      </c>
      <c r="F3249" s="232">
        <v>2726.3500000000708</v>
      </c>
      <c r="G3249" s="232">
        <v>3738.5999999997862</v>
      </c>
      <c r="H3249" s="75"/>
    </row>
    <row r="3250" spans="1:8" x14ac:dyDescent="0.2">
      <c r="A3250" s="76" t="s">
        <v>3647</v>
      </c>
      <c r="B3250" s="61">
        <v>3242</v>
      </c>
      <c r="C3250" s="232">
        <v>1376.3600000000379</v>
      </c>
      <c r="D3250" s="232">
        <v>1898.7999999998904</v>
      </c>
      <c r="E3250" s="232">
        <v>2394.0500000000061</v>
      </c>
      <c r="F3250" s="232">
        <v>2727.150000000071</v>
      </c>
      <c r="G3250" s="232">
        <v>3739.6999999997861</v>
      </c>
      <c r="H3250" s="75"/>
    </row>
    <row r="3251" spans="1:8" x14ac:dyDescent="0.2">
      <c r="A3251" s="76" t="s">
        <v>3648</v>
      </c>
      <c r="B3251" s="61">
        <v>3243</v>
      </c>
      <c r="C3251" s="232">
        <v>1376.760000000038</v>
      </c>
      <c r="D3251" s="232">
        <v>1899.3499999998903</v>
      </c>
      <c r="E3251" s="232">
        <v>2394.7500000000059</v>
      </c>
      <c r="F3251" s="232">
        <v>2727.9500000000712</v>
      </c>
      <c r="G3251" s="232">
        <v>3740.799999999786</v>
      </c>
      <c r="H3251" s="75"/>
    </row>
    <row r="3252" spans="1:8" x14ac:dyDescent="0.2">
      <c r="A3252" s="76" t="s">
        <v>3649</v>
      </c>
      <c r="B3252" s="61">
        <v>3244</v>
      </c>
      <c r="C3252" s="232">
        <v>1377.1600000000381</v>
      </c>
      <c r="D3252" s="232">
        <v>1899.8999999998903</v>
      </c>
      <c r="E3252" s="232">
        <v>2395.4500000000057</v>
      </c>
      <c r="F3252" s="232">
        <v>2728.7500000000714</v>
      </c>
      <c r="G3252" s="232">
        <v>3741.8999999997859</v>
      </c>
      <c r="H3252" s="75"/>
    </row>
    <row r="3253" spans="1:8" x14ac:dyDescent="0.2">
      <c r="A3253" s="76" t="s">
        <v>3650</v>
      </c>
      <c r="B3253" s="61">
        <v>3245</v>
      </c>
      <c r="C3253" s="232">
        <v>1377.5600000000381</v>
      </c>
      <c r="D3253" s="232">
        <v>1900.4499999998902</v>
      </c>
      <c r="E3253" s="232">
        <v>2396.1500000000055</v>
      </c>
      <c r="F3253" s="232">
        <v>2729.5500000000716</v>
      </c>
      <c r="G3253" s="232">
        <v>3742.9999999997858</v>
      </c>
      <c r="H3253" s="75"/>
    </row>
    <row r="3254" spans="1:8" x14ac:dyDescent="0.2">
      <c r="A3254" s="76" t="s">
        <v>3651</v>
      </c>
      <c r="B3254" s="61">
        <v>3246</v>
      </c>
      <c r="C3254" s="232">
        <v>1377.9600000000382</v>
      </c>
      <c r="D3254" s="232">
        <v>1900.9999999998902</v>
      </c>
      <c r="E3254" s="232">
        <v>2396.8500000000054</v>
      </c>
      <c r="F3254" s="232">
        <v>2730.3500000000718</v>
      </c>
      <c r="G3254" s="232">
        <v>3744.0999999997857</v>
      </c>
      <c r="H3254" s="75"/>
    </row>
    <row r="3255" spans="1:8" x14ac:dyDescent="0.2">
      <c r="A3255" s="76" t="s">
        <v>3652</v>
      </c>
      <c r="B3255" s="61">
        <v>3247</v>
      </c>
      <c r="C3255" s="232">
        <v>1378.3600000000383</v>
      </c>
      <c r="D3255" s="232">
        <v>1901.5499999998901</v>
      </c>
      <c r="E3255" s="232">
        <v>2397.5500000000052</v>
      </c>
      <c r="F3255" s="232">
        <v>2731.1500000000719</v>
      </c>
      <c r="G3255" s="232">
        <v>3745.1999999997856</v>
      </c>
      <c r="H3255" s="75"/>
    </row>
    <row r="3256" spans="1:8" x14ac:dyDescent="0.2">
      <c r="A3256" s="76" t="s">
        <v>3653</v>
      </c>
      <c r="B3256" s="61">
        <v>3248</v>
      </c>
      <c r="C3256" s="232">
        <v>1378.7600000000384</v>
      </c>
      <c r="D3256" s="232">
        <v>1902.0999999998901</v>
      </c>
      <c r="E3256" s="232">
        <v>2398.250000000005</v>
      </c>
      <c r="F3256" s="232">
        <v>2731.9500000000721</v>
      </c>
      <c r="G3256" s="232">
        <v>3746.2999999997855</v>
      </c>
      <c r="H3256" s="75"/>
    </row>
    <row r="3257" spans="1:8" x14ac:dyDescent="0.2">
      <c r="A3257" s="76" t="s">
        <v>3654</v>
      </c>
      <c r="B3257" s="61">
        <v>3249</v>
      </c>
      <c r="C3257" s="232">
        <v>1379.1600000000385</v>
      </c>
      <c r="D3257" s="232">
        <v>1902.64999999989</v>
      </c>
      <c r="E3257" s="232">
        <v>2398.9500000000048</v>
      </c>
      <c r="F3257" s="232">
        <v>2732.7500000000723</v>
      </c>
      <c r="G3257" s="232">
        <v>3747.3999999997855</v>
      </c>
      <c r="H3257" s="75"/>
    </row>
    <row r="3258" spans="1:8" x14ac:dyDescent="0.2">
      <c r="A3258" s="76" t="s">
        <v>3655</v>
      </c>
      <c r="B3258" s="61">
        <v>3250</v>
      </c>
      <c r="C3258" s="232">
        <v>1379.5600000000386</v>
      </c>
      <c r="D3258" s="232">
        <v>1903.19999999989</v>
      </c>
      <c r="E3258" s="232">
        <v>2399.6500000000046</v>
      </c>
      <c r="F3258" s="232">
        <v>2733.5500000000725</v>
      </c>
      <c r="G3258" s="232">
        <v>3748.4999999997854</v>
      </c>
      <c r="H3258" s="75"/>
    </row>
    <row r="3259" spans="1:8" x14ac:dyDescent="0.2">
      <c r="A3259" s="76" t="s">
        <v>3656</v>
      </c>
      <c r="B3259" s="61">
        <v>3251</v>
      </c>
      <c r="C3259" s="232">
        <v>1379.9600000000387</v>
      </c>
      <c r="D3259" s="232">
        <v>1903.74999999989</v>
      </c>
      <c r="E3259" s="232">
        <v>2400.3500000000045</v>
      </c>
      <c r="F3259" s="232">
        <v>2734.3500000000727</v>
      </c>
      <c r="G3259" s="232">
        <v>3749.5999999997853</v>
      </c>
      <c r="H3259" s="75"/>
    </row>
    <row r="3260" spans="1:8" x14ac:dyDescent="0.2">
      <c r="A3260" s="76" t="s">
        <v>3657</v>
      </c>
      <c r="B3260" s="61">
        <v>3252</v>
      </c>
      <c r="C3260" s="232">
        <v>1380.3600000000388</v>
      </c>
      <c r="D3260" s="232">
        <v>1904.2999999998899</v>
      </c>
      <c r="E3260" s="232">
        <v>2401.0500000000043</v>
      </c>
      <c r="F3260" s="232">
        <v>2735.1500000000729</v>
      </c>
      <c r="G3260" s="232">
        <v>3750.6999999997852</v>
      </c>
      <c r="H3260" s="75"/>
    </row>
    <row r="3261" spans="1:8" x14ac:dyDescent="0.2">
      <c r="A3261" s="76" t="s">
        <v>3658</v>
      </c>
      <c r="B3261" s="61">
        <v>3253</v>
      </c>
      <c r="C3261" s="232">
        <v>1380.7600000000389</v>
      </c>
      <c r="D3261" s="232">
        <v>1904.8499999998899</v>
      </c>
      <c r="E3261" s="232">
        <v>2401.7500000000041</v>
      </c>
      <c r="F3261" s="232">
        <v>2735.950000000073</v>
      </c>
      <c r="G3261" s="232">
        <v>3751.7999999997851</v>
      </c>
      <c r="H3261" s="75"/>
    </row>
    <row r="3262" spans="1:8" x14ac:dyDescent="0.2">
      <c r="A3262" s="76" t="s">
        <v>3659</v>
      </c>
      <c r="B3262" s="61">
        <v>3254</v>
      </c>
      <c r="C3262" s="232">
        <v>1381.160000000039</v>
      </c>
      <c r="D3262" s="232">
        <v>1905.3999999998898</v>
      </c>
      <c r="E3262" s="232">
        <v>2402.4500000000039</v>
      </c>
      <c r="F3262" s="232">
        <v>2736.7500000000732</v>
      </c>
      <c r="G3262" s="232">
        <v>3752.899999999785</v>
      </c>
      <c r="H3262" s="75"/>
    </row>
    <row r="3263" spans="1:8" x14ac:dyDescent="0.2">
      <c r="A3263" s="76" t="s">
        <v>3660</v>
      </c>
      <c r="B3263" s="61">
        <v>3255</v>
      </c>
      <c r="C3263" s="232">
        <v>1381.5600000000391</v>
      </c>
      <c r="D3263" s="232">
        <v>1905.9499999998898</v>
      </c>
      <c r="E3263" s="232">
        <v>2403.1500000000037</v>
      </c>
      <c r="F3263" s="232">
        <v>2737.5500000000734</v>
      </c>
      <c r="G3263" s="232">
        <v>3753.9999999997849</v>
      </c>
      <c r="H3263" s="75"/>
    </row>
    <row r="3264" spans="1:8" x14ac:dyDescent="0.2">
      <c r="A3264" s="76" t="s">
        <v>3661</v>
      </c>
      <c r="B3264" s="61">
        <v>3256</v>
      </c>
      <c r="C3264" s="232">
        <v>1381.9600000000391</v>
      </c>
      <c r="D3264" s="232">
        <v>1906.4999999998897</v>
      </c>
      <c r="E3264" s="232">
        <v>2403.8500000000035</v>
      </c>
      <c r="F3264" s="232">
        <v>2738.3500000000736</v>
      </c>
      <c r="G3264" s="232">
        <v>3755.0999999997848</v>
      </c>
      <c r="H3264" s="75"/>
    </row>
    <row r="3265" spans="1:8" x14ac:dyDescent="0.2">
      <c r="A3265" s="76" t="s">
        <v>3662</v>
      </c>
      <c r="B3265" s="61">
        <v>3257</v>
      </c>
      <c r="C3265" s="232">
        <v>1382.3600000000392</v>
      </c>
      <c r="D3265" s="232">
        <v>1907.0499999998897</v>
      </c>
      <c r="E3265" s="232">
        <v>2404.5500000000034</v>
      </c>
      <c r="F3265" s="232">
        <v>2739.1500000000738</v>
      </c>
      <c r="G3265" s="232">
        <v>3756.1999999997847</v>
      </c>
      <c r="H3265" s="75"/>
    </row>
    <row r="3266" spans="1:8" x14ac:dyDescent="0.2">
      <c r="A3266" s="76" t="s">
        <v>3663</v>
      </c>
      <c r="B3266" s="61">
        <v>3258</v>
      </c>
      <c r="C3266" s="232">
        <v>1382.7600000000393</v>
      </c>
      <c r="D3266" s="232">
        <v>1907.5999999998896</v>
      </c>
      <c r="E3266" s="232">
        <v>2405.2500000000032</v>
      </c>
      <c r="F3266" s="232">
        <v>2739.9500000000739</v>
      </c>
      <c r="G3266" s="232">
        <v>3757.2999999997846</v>
      </c>
      <c r="H3266" s="75"/>
    </row>
    <row r="3267" spans="1:8" x14ac:dyDescent="0.2">
      <c r="A3267" s="76" t="s">
        <v>3664</v>
      </c>
      <c r="B3267" s="61">
        <v>3259</v>
      </c>
      <c r="C3267" s="232">
        <v>1383.1600000000394</v>
      </c>
      <c r="D3267" s="232">
        <v>1908.1499999998896</v>
      </c>
      <c r="E3267" s="232">
        <v>2405.950000000003</v>
      </c>
      <c r="F3267" s="232">
        <v>2740.7500000000741</v>
      </c>
      <c r="G3267" s="232">
        <v>3758.3999999997845</v>
      </c>
      <c r="H3267" s="75"/>
    </row>
    <row r="3268" spans="1:8" x14ac:dyDescent="0.2">
      <c r="A3268" s="76" t="s">
        <v>3665</v>
      </c>
      <c r="B3268" s="61">
        <v>3260</v>
      </c>
      <c r="C3268" s="232">
        <v>1383.5600000000395</v>
      </c>
      <c r="D3268" s="232">
        <v>1908.6999999998895</v>
      </c>
      <c r="E3268" s="232">
        <v>2406.6500000000028</v>
      </c>
      <c r="F3268" s="232">
        <v>2741.5500000000743</v>
      </c>
      <c r="G3268" s="232">
        <v>3759.4999999997844</v>
      </c>
      <c r="H3268" s="75"/>
    </row>
    <row r="3269" spans="1:8" x14ac:dyDescent="0.2">
      <c r="A3269" s="76" t="s">
        <v>3666</v>
      </c>
      <c r="B3269" s="61">
        <v>3261</v>
      </c>
      <c r="C3269" s="232">
        <v>1383.9600000000396</v>
      </c>
      <c r="D3269" s="232">
        <v>1909.2499999998895</v>
      </c>
      <c r="E3269" s="232">
        <v>2407.3500000000026</v>
      </c>
      <c r="F3269" s="232">
        <v>2742.3500000000745</v>
      </c>
      <c r="G3269" s="232">
        <v>3760.5999999997844</v>
      </c>
      <c r="H3269" s="75"/>
    </row>
    <row r="3270" spans="1:8" x14ac:dyDescent="0.2">
      <c r="A3270" s="76" t="s">
        <v>3667</v>
      </c>
      <c r="B3270" s="61">
        <v>3262</v>
      </c>
      <c r="C3270" s="232">
        <v>1384.3600000000397</v>
      </c>
      <c r="D3270" s="232">
        <v>1909.7999999998895</v>
      </c>
      <c r="E3270" s="232">
        <v>2408.0500000000025</v>
      </c>
      <c r="F3270" s="232">
        <v>2743.1500000000747</v>
      </c>
      <c r="G3270" s="232">
        <v>3761.6999999997843</v>
      </c>
      <c r="H3270" s="75"/>
    </row>
    <row r="3271" spans="1:8" x14ac:dyDescent="0.2">
      <c r="A3271" s="76" t="s">
        <v>3668</v>
      </c>
      <c r="B3271" s="61">
        <v>3263</v>
      </c>
      <c r="C3271" s="232">
        <v>1384.7600000000398</v>
      </c>
      <c r="D3271" s="232">
        <v>1910.3499999998894</v>
      </c>
      <c r="E3271" s="232">
        <v>2408.7500000000023</v>
      </c>
      <c r="F3271" s="232">
        <v>2743.9500000000749</v>
      </c>
      <c r="G3271" s="232">
        <v>3762.7999999997842</v>
      </c>
      <c r="H3271" s="75"/>
    </row>
    <row r="3272" spans="1:8" x14ac:dyDescent="0.2">
      <c r="A3272" s="76" t="s">
        <v>3669</v>
      </c>
      <c r="B3272" s="61">
        <v>3264</v>
      </c>
      <c r="C3272" s="232">
        <v>1385.1600000000399</v>
      </c>
      <c r="D3272" s="232">
        <v>1910.8999999998894</v>
      </c>
      <c r="E3272" s="232">
        <v>2409.4500000000021</v>
      </c>
      <c r="F3272" s="232">
        <v>2744.750000000075</v>
      </c>
      <c r="G3272" s="232">
        <v>3763.8999999997841</v>
      </c>
      <c r="H3272" s="75"/>
    </row>
    <row r="3273" spans="1:8" x14ac:dyDescent="0.2">
      <c r="A3273" s="76" t="s">
        <v>3670</v>
      </c>
      <c r="B3273" s="61">
        <v>3265</v>
      </c>
      <c r="C3273" s="232">
        <v>1385.56000000004</v>
      </c>
      <c r="D3273" s="232">
        <v>1911.4499999998893</v>
      </c>
      <c r="E3273" s="232">
        <v>2410.1500000000019</v>
      </c>
      <c r="F3273" s="232">
        <v>2745.5500000000752</v>
      </c>
      <c r="G3273" s="232">
        <v>3764.999999999784</v>
      </c>
      <c r="H3273" s="75"/>
    </row>
    <row r="3274" spans="1:8" x14ac:dyDescent="0.2">
      <c r="A3274" s="76" t="s">
        <v>3671</v>
      </c>
      <c r="B3274" s="61">
        <v>3266</v>
      </c>
      <c r="C3274" s="232">
        <v>1385.9600000000401</v>
      </c>
      <c r="D3274" s="232">
        <v>1911.9999999998893</v>
      </c>
      <c r="E3274" s="232">
        <v>2410.8500000000017</v>
      </c>
      <c r="F3274" s="232">
        <v>2746.3500000000754</v>
      </c>
      <c r="G3274" s="232">
        <v>3766.0999999997839</v>
      </c>
      <c r="H3274" s="75"/>
    </row>
    <row r="3275" spans="1:8" x14ac:dyDescent="0.2">
      <c r="A3275" s="76" t="s">
        <v>3672</v>
      </c>
      <c r="B3275" s="61">
        <v>3267</v>
      </c>
      <c r="C3275" s="232">
        <v>1386.3600000000401</v>
      </c>
      <c r="D3275" s="232">
        <v>1912.5499999998892</v>
      </c>
      <c r="E3275" s="232">
        <v>2411.5500000000015</v>
      </c>
      <c r="F3275" s="232">
        <v>2747.1500000000756</v>
      </c>
      <c r="G3275" s="232">
        <v>3767.1999999997838</v>
      </c>
      <c r="H3275" s="75"/>
    </row>
    <row r="3276" spans="1:8" x14ac:dyDescent="0.2">
      <c r="A3276" s="76" t="s">
        <v>3673</v>
      </c>
      <c r="B3276" s="61">
        <v>3268</v>
      </c>
      <c r="C3276" s="232">
        <v>1386.7600000000402</v>
      </c>
      <c r="D3276" s="232">
        <v>1913.0999999998892</v>
      </c>
      <c r="E3276" s="232">
        <v>2412.2500000000014</v>
      </c>
      <c r="F3276" s="232">
        <v>2747.9500000000758</v>
      </c>
      <c r="G3276" s="232">
        <v>3768.2999999997837</v>
      </c>
      <c r="H3276" s="75"/>
    </row>
    <row r="3277" spans="1:8" x14ac:dyDescent="0.2">
      <c r="A3277" s="76" t="s">
        <v>3674</v>
      </c>
      <c r="B3277" s="61">
        <v>3269</v>
      </c>
      <c r="C3277" s="232">
        <v>1387.1600000000403</v>
      </c>
      <c r="D3277" s="232">
        <v>1913.6499999998891</v>
      </c>
      <c r="E3277" s="232">
        <v>2412.9500000000012</v>
      </c>
      <c r="F3277" s="232">
        <v>2748.7500000000759</v>
      </c>
      <c r="G3277" s="232">
        <v>3769.3999999997836</v>
      </c>
      <c r="H3277" s="75"/>
    </row>
    <row r="3278" spans="1:8" x14ac:dyDescent="0.2">
      <c r="A3278" s="76" t="s">
        <v>3675</v>
      </c>
      <c r="B3278" s="61">
        <v>3270</v>
      </c>
      <c r="C3278" s="232">
        <v>1387.5600000000404</v>
      </c>
      <c r="D3278" s="232">
        <v>1914.1999999998891</v>
      </c>
      <c r="E3278" s="232">
        <v>2413.650000000001</v>
      </c>
      <c r="F3278" s="232">
        <v>2749.5500000000761</v>
      </c>
      <c r="G3278" s="232">
        <v>3770.4999999997835</v>
      </c>
      <c r="H3278" s="75"/>
    </row>
    <row r="3279" spans="1:8" x14ac:dyDescent="0.2">
      <c r="A3279" s="76" t="s">
        <v>3676</v>
      </c>
      <c r="B3279" s="61">
        <v>3271</v>
      </c>
      <c r="C3279" s="232">
        <v>1387.9600000000405</v>
      </c>
      <c r="D3279" s="232">
        <v>1914.749999999889</v>
      </c>
      <c r="E3279" s="232">
        <v>2414.3500000000008</v>
      </c>
      <c r="F3279" s="232">
        <v>2750.3500000000763</v>
      </c>
      <c r="G3279" s="232">
        <v>3771.5999999997834</v>
      </c>
      <c r="H3279" s="75"/>
    </row>
    <row r="3280" spans="1:8" x14ac:dyDescent="0.2">
      <c r="A3280" s="76" t="s">
        <v>3677</v>
      </c>
      <c r="B3280" s="61">
        <v>3272</v>
      </c>
      <c r="C3280" s="232">
        <v>1388.3600000000406</v>
      </c>
      <c r="D3280" s="232">
        <v>1915.299999999889</v>
      </c>
      <c r="E3280" s="232">
        <v>2415.0500000000006</v>
      </c>
      <c r="F3280" s="232">
        <v>2751.1500000000765</v>
      </c>
      <c r="G3280" s="232">
        <v>3772.6999999997834</v>
      </c>
      <c r="H3280" s="75"/>
    </row>
    <row r="3281" spans="1:8" x14ac:dyDescent="0.2">
      <c r="A3281" s="76" t="s">
        <v>3678</v>
      </c>
      <c r="B3281" s="61">
        <v>3273</v>
      </c>
      <c r="C3281" s="232">
        <v>1388.7600000000407</v>
      </c>
      <c r="D3281" s="232">
        <v>1915.849999999889</v>
      </c>
      <c r="E3281" s="232">
        <v>2415.7500000000005</v>
      </c>
      <c r="F3281" s="232">
        <v>2751.9500000000767</v>
      </c>
      <c r="G3281" s="232">
        <v>3773.7999999997833</v>
      </c>
      <c r="H3281" s="75"/>
    </row>
    <row r="3282" spans="1:8" x14ac:dyDescent="0.2">
      <c r="A3282" s="76" t="s">
        <v>3679</v>
      </c>
      <c r="B3282" s="61">
        <v>3274</v>
      </c>
      <c r="C3282" s="232">
        <v>1389.1600000000408</v>
      </c>
      <c r="D3282" s="232">
        <v>1916.3999999998889</v>
      </c>
      <c r="E3282" s="232">
        <v>2416.4500000000003</v>
      </c>
      <c r="F3282" s="232">
        <v>2752.7500000000769</v>
      </c>
      <c r="G3282" s="232">
        <v>3774.8999999997832</v>
      </c>
      <c r="H3282" s="75"/>
    </row>
    <row r="3283" spans="1:8" x14ac:dyDescent="0.2">
      <c r="A3283" s="76" t="s">
        <v>3680</v>
      </c>
      <c r="B3283" s="61">
        <v>3275</v>
      </c>
      <c r="C3283" s="232">
        <v>1389.5600000000409</v>
      </c>
      <c r="D3283" s="232">
        <v>1916.9499999998889</v>
      </c>
      <c r="E3283" s="232">
        <v>2417.15</v>
      </c>
      <c r="F3283" s="232">
        <v>2753.550000000077</v>
      </c>
      <c r="G3283" s="232">
        <v>3775.9999999997831</v>
      </c>
      <c r="H3283" s="75"/>
    </row>
    <row r="3284" spans="1:8" x14ac:dyDescent="0.2">
      <c r="A3284" s="76" t="s">
        <v>3681</v>
      </c>
      <c r="B3284" s="61">
        <v>3276</v>
      </c>
      <c r="C3284" s="232">
        <v>1389.960000000041</v>
      </c>
      <c r="D3284" s="232">
        <v>1917.4999999998888</v>
      </c>
      <c r="E3284" s="232">
        <v>2417.85</v>
      </c>
      <c r="F3284" s="232">
        <v>2754.3500000000772</v>
      </c>
      <c r="G3284" s="232">
        <v>3777.099999999783</v>
      </c>
      <c r="H3284" s="75"/>
    </row>
    <row r="3285" spans="1:8" x14ac:dyDescent="0.2">
      <c r="A3285" s="76" t="s">
        <v>3682</v>
      </c>
      <c r="B3285" s="61">
        <v>3277</v>
      </c>
      <c r="C3285" s="232">
        <v>1390.3600000000411</v>
      </c>
      <c r="D3285" s="232">
        <v>1918.0499999998888</v>
      </c>
      <c r="E3285" s="232">
        <v>2418.5499999999997</v>
      </c>
      <c r="F3285" s="232">
        <v>2755.1500000000774</v>
      </c>
      <c r="G3285" s="232">
        <v>3778.1999999997829</v>
      </c>
      <c r="H3285" s="75"/>
    </row>
    <row r="3286" spans="1:8" x14ac:dyDescent="0.2">
      <c r="A3286" s="76" t="s">
        <v>3683</v>
      </c>
      <c r="B3286" s="61">
        <v>3278</v>
      </c>
      <c r="C3286" s="232">
        <v>1390.7600000000411</v>
      </c>
      <c r="D3286" s="232">
        <v>1918.5999999998887</v>
      </c>
      <c r="E3286" s="232">
        <v>2419.2499999999995</v>
      </c>
      <c r="F3286" s="232">
        <v>2755.9500000000776</v>
      </c>
      <c r="G3286" s="232">
        <v>3779.2999999997828</v>
      </c>
      <c r="H3286" s="75"/>
    </row>
    <row r="3287" spans="1:8" x14ac:dyDescent="0.2">
      <c r="A3287" s="76" t="s">
        <v>3684</v>
      </c>
      <c r="B3287" s="61">
        <v>3279</v>
      </c>
      <c r="C3287" s="232">
        <v>1391.1600000000412</v>
      </c>
      <c r="D3287" s="232">
        <v>1919.1499999998887</v>
      </c>
      <c r="E3287" s="232">
        <v>2419.9499999999994</v>
      </c>
      <c r="F3287" s="232">
        <v>2756.7500000000778</v>
      </c>
      <c r="G3287" s="232">
        <v>3780.3999999997827</v>
      </c>
      <c r="H3287" s="75"/>
    </row>
    <row r="3288" spans="1:8" x14ac:dyDescent="0.2">
      <c r="A3288" s="76" t="s">
        <v>3685</v>
      </c>
      <c r="B3288" s="61">
        <v>3280</v>
      </c>
      <c r="C3288" s="232">
        <v>1391.5600000000413</v>
      </c>
      <c r="D3288" s="232">
        <v>1919.6999999998886</v>
      </c>
      <c r="E3288" s="232">
        <v>2420.6499999999992</v>
      </c>
      <c r="F3288" s="232">
        <v>2757.5500000000779</v>
      </c>
      <c r="G3288" s="232">
        <v>3781.4999999997826</v>
      </c>
      <c r="H3288" s="75"/>
    </row>
    <row r="3289" spans="1:8" x14ac:dyDescent="0.2">
      <c r="A3289" s="76" t="s">
        <v>3686</v>
      </c>
      <c r="B3289" s="61">
        <v>3281</v>
      </c>
      <c r="C3289" s="232">
        <v>1391.9600000000414</v>
      </c>
      <c r="D3289" s="232">
        <v>1920.2499999998886</v>
      </c>
      <c r="E3289" s="232">
        <v>2421.349999999999</v>
      </c>
      <c r="F3289" s="232">
        <v>2758.3500000000781</v>
      </c>
      <c r="G3289" s="232">
        <v>3782.5999999997825</v>
      </c>
      <c r="H3289" s="75"/>
    </row>
    <row r="3290" spans="1:8" x14ac:dyDescent="0.2">
      <c r="A3290" s="76" t="s">
        <v>3687</v>
      </c>
      <c r="B3290" s="61">
        <v>3282</v>
      </c>
      <c r="C3290" s="232">
        <v>1392.3600000000415</v>
      </c>
      <c r="D3290" s="232">
        <v>1920.7999999998885</v>
      </c>
      <c r="E3290" s="232">
        <v>2422.0499999999988</v>
      </c>
      <c r="F3290" s="232">
        <v>2759.1500000000783</v>
      </c>
      <c r="G3290" s="232">
        <v>3783.6999999997824</v>
      </c>
      <c r="H3290" s="75"/>
    </row>
    <row r="3291" spans="1:8" x14ac:dyDescent="0.2">
      <c r="A3291" s="76" t="s">
        <v>3688</v>
      </c>
      <c r="B3291" s="61">
        <v>3283</v>
      </c>
      <c r="C3291" s="232">
        <v>1392.7600000000416</v>
      </c>
      <c r="D3291" s="232">
        <v>1921.3499999998885</v>
      </c>
      <c r="E3291" s="232">
        <v>2422.7499999999986</v>
      </c>
      <c r="F3291" s="232">
        <v>2759.9500000000785</v>
      </c>
      <c r="G3291" s="232">
        <v>3784.7999999997824</v>
      </c>
      <c r="H3291" s="75"/>
    </row>
    <row r="3292" spans="1:8" x14ac:dyDescent="0.2">
      <c r="A3292" s="76" t="s">
        <v>3689</v>
      </c>
      <c r="B3292" s="61">
        <v>3284</v>
      </c>
      <c r="C3292" s="232">
        <v>1393.1600000000417</v>
      </c>
      <c r="D3292" s="232">
        <v>1921.8999999998885</v>
      </c>
      <c r="E3292" s="232">
        <v>2423.4499999999985</v>
      </c>
      <c r="F3292" s="232">
        <v>2760.7500000000787</v>
      </c>
      <c r="G3292" s="232">
        <v>3785.8999999997823</v>
      </c>
      <c r="H3292" s="75"/>
    </row>
    <row r="3293" spans="1:8" x14ac:dyDescent="0.2">
      <c r="A3293" s="76" t="s">
        <v>3690</v>
      </c>
      <c r="B3293" s="61">
        <v>3285</v>
      </c>
      <c r="C3293" s="232">
        <v>1393.5600000000418</v>
      </c>
      <c r="D3293" s="232">
        <v>1922.4499999998884</v>
      </c>
      <c r="E3293" s="232">
        <v>2424.1499999999983</v>
      </c>
      <c r="F3293" s="232">
        <v>2761.5500000000789</v>
      </c>
      <c r="G3293" s="232">
        <v>3786.9999999997822</v>
      </c>
      <c r="H3293" s="75"/>
    </row>
    <row r="3294" spans="1:8" x14ac:dyDescent="0.2">
      <c r="A3294" s="76" t="s">
        <v>3691</v>
      </c>
      <c r="B3294" s="61">
        <v>3286</v>
      </c>
      <c r="C3294" s="232">
        <v>1393.9600000000419</v>
      </c>
      <c r="D3294" s="232">
        <v>1922.9999999998884</v>
      </c>
      <c r="E3294" s="232">
        <v>2424.8499999999981</v>
      </c>
      <c r="F3294" s="232">
        <v>2762.350000000079</v>
      </c>
      <c r="G3294" s="232">
        <v>3788.0999999997821</v>
      </c>
      <c r="H3294" s="75"/>
    </row>
    <row r="3295" spans="1:8" x14ac:dyDescent="0.2">
      <c r="A3295" s="76" t="s">
        <v>3692</v>
      </c>
      <c r="B3295" s="61">
        <v>3287</v>
      </c>
      <c r="C3295" s="232">
        <v>1394.360000000042</v>
      </c>
      <c r="D3295" s="232">
        <v>1923.5499999998883</v>
      </c>
      <c r="E3295" s="232">
        <v>2425.5499999999979</v>
      </c>
      <c r="F3295" s="232">
        <v>2763.1500000000792</v>
      </c>
      <c r="G3295" s="232">
        <v>3789.199999999782</v>
      </c>
      <c r="H3295" s="75"/>
    </row>
    <row r="3296" spans="1:8" x14ac:dyDescent="0.2">
      <c r="A3296" s="76" t="s">
        <v>3693</v>
      </c>
      <c r="B3296" s="61">
        <v>3288</v>
      </c>
      <c r="C3296" s="232">
        <v>1394.7600000000421</v>
      </c>
      <c r="D3296" s="232">
        <v>1924.0999999998883</v>
      </c>
      <c r="E3296" s="232">
        <v>2426.2499999999977</v>
      </c>
      <c r="F3296" s="232">
        <v>2763.9500000000794</v>
      </c>
      <c r="G3296" s="232">
        <v>3790.2999999997819</v>
      </c>
      <c r="H3296" s="75"/>
    </row>
    <row r="3297" spans="1:8" x14ac:dyDescent="0.2">
      <c r="A3297" s="76" t="s">
        <v>3694</v>
      </c>
      <c r="B3297" s="61">
        <v>3289</v>
      </c>
      <c r="C3297" s="232">
        <v>1395.1600000000421</v>
      </c>
      <c r="D3297" s="232">
        <v>1924.6499999998882</v>
      </c>
      <c r="E3297" s="232">
        <v>2426.9499999999975</v>
      </c>
      <c r="F3297" s="232">
        <v>2764.7500000000796</v>
      </c>
      <c r="G3297" s="232">
        <v>3791.3999999997818</v>
      </c>
      <c r="H3297" s="75"/>
    </row>
    <row r="3298" spans="1:8" x14ac:dyDescent="0.2">
      <c r="A3298" s="76" t="s">
        <v>3695</v>
      </c>
      <c r="B3298" s="61">
        <v>3290</v>
      </c>
      <c r="C3298" s="232">
        <v>1395.5600000000422</v>
      </c>
      <c r="D3298" s="232">
        <v>1925.1999999998882</v>
      </c>
      <c r="E3298" s="232">
        <v>2427.6499999999974</v>
      </c>
      <c r="F3298" s="232">
        <v>2765.5500000000798</v>
      </c>
      <c r="G3298" s="232">
        <v>3792.4999999997817</v>
      </c>
      <c r="H3298" s="75"/>
    </row>
    <row r="3299" spans="1:8" x14ac:dyDescent="0.2">
      <c r="A3299" s="76" t="s">
        <v>3696</v>
      </c>
      <c r="B3299" s="61">
        <v>3291</v>
      </c>
      <c r="C3299" s="232">
        <v>1395.9600000000423</v>
      </c>
      <c r="D3299" s="232">
        <v>1925.7499999998881</v>
      </c>
      <c r="E3299" s="232">
        <v>2428.3499999999972</v>
      </c>
      <c r="F3299" s="232">
        <v>2766.3500000000799</v>
      </c>
      <c r="G3299" s="232">
        <v>3793.5999999997816</v>
      </c>
      <c r="H3299" s="75"/>
    </row>
    <row r="3300" spans="1:8" x14ac:dyDescent="0.2">
      <c r="A3300" s="76" t="s">
        <v>3697</v>
      </c>
      <c r="B3300" s="61">
        <v>3292</v>
      </c>
      <c r="C3300" s="232">
        <v>1396.3600000000424</v>
      </c>
      <c r="D3300" s="232">
        <v>1926.2999999998881</v>
      </c>
      <c r="E3300" s="232">
        <v>2429.049999999997</v>
      </c>
      <c r="F3300" s="232">
        <v>2767.1500000000801</v>
      </c>
      <c r="G3300" s="232">
        <v>3794.6999999997815</v>
      </c>
      <c r="H3300" s="75"/>
    </row>
    <row r="3301" spans="1:8" x14ac:dyDescent="0.2">
      <c r="A3301" s="76" t="s">
        <v>3698</v>
      </c>
      <c r="B3301" s="61">
        <v>3293</v>
      </c>
      <c r="C3301" s="232">
        <v>1396.7600000000425</v>
      </c>
      <c r="D3301" s="232">
        <v>1926.849999999888</v>
      </c>
      <c r="E3301" s="232">
        <v>2429.7499999999968</v>
      </c>
      <c r="F3301" s="232">
        <v>2767.9500000000803</v>
      </c>
      <c r="G3301" s="232">
        <v>3795.7999999997814</v>
      </c>
      <c r="H3301" s="75"/>
    </row>
    <row r="3302" spans="1:8" x14ac:dyDescent="0.2">
      <c r="A3302" s="76" t="s">
        <v>3699</v>
      </c>
      <c r="B3302" s="61">
        <v>3294</v>
      </c>
      <c r="C3302" s="232">
        <v>1397.1600000000426</v>
      </c>
      <c r="D3302" s="232">
        <v>1927.399999999888</v>
      </c>
      <c r="E3302" s="232">
        <v>2430.4499999999966</v>
      </c>
      <c r="F3302" s="232">
        <v>2768.7500000000805</v>
      </c>
      <c r="G3302" s="232">
        <v>3796.8999999997814</v>
      </c>
      <c r="H3302" s="75"/>
    </row>
    <row r="3303" spans="1:8" x14ac:dyDescent="0.2">
      <c r="A3303" s="76" t="s">
        <v>3700</v>
      </c>
      <c r="B3303" s="61">
        <v>3295</v>
      </c>
      <c r="C3303" s="232">
        <v>1397.5600000000427</v>
      </c>
      <c r="D3303" s="232">
        <v>1927.949999999888</v>
      </c>
      <c r="E3303" s="232">
        <v>2431.1499999999965</v>
      </c>
      <c r="F3303" s="232">
        <v>2769.5500000000807</v>
      </c>
      <c r="G3303" s="232">
        <v>3797.9999999997813</v>
      </c>
      <c r="H3303" s="75"/>
    </row>
    <row r="3304" spans="1:8" x14ac:dyDescent="0.2">
      <c r="A3304" s="76" t="s">
        <v>3701</v>
      </c>
      <c r="B3304" s="61">
        <v>3296</v>
      </c>
      <c r="C3304" s="232">
        <v>1397.9600000000428</v>
      </c>
      <c r="D3304" s="232">
        <v>1928.4999999998879</v>
      </c>
      <c r="E3304" s="232">
        <v>2431.8499999999963</v>
      </c>
      <c r="F3304" s="232">
        <v>2770.3500000000809</v>
      </c>
      <c r="G3304" s="232">
        <v>3799.0999999997812</v>
      </c>
      <c r="H3304" s="75"/>
    </row>
    <row r="3305" spans="1:8" x14ac:dyDescent="0.2">
      <c r="A3305" s="76" t="s">
        <v>3702</v>
      </c>
      <c r="B3305" s="61">
        <v>3297</v>
      </c>
      <c r="C3305" s="232">
        <v>1398.3600000000429</v>
      </c>
      <c r="D3305" s="232">
        <v>1929.0499999998879</v>
      </c>
      <c r="E3305" s="232">
        <v>2432.5499999999961</v>
      </c>
      <c r="F3305" s="232">
        <v>2771.150000000081</v>
      </c>
      <c r="G3305" s="232">
        <v>3800.1999999997811</v>
      </c>
      <c r="H3305" s="75"/>
    </row>
    <row r="3306" spans="1:8" x14ac:dyDescent="0.2">
      <c r="A3306" s="76" t="s">
        <v>3703</v>
      </c>
      <c r="B3306" s="61">
        <v>3298</v>
      </c>
      <c r="C3306" s="232">
        <v>1398.760000000043</v>
      </c>
      <c r="D3306" s="232">
        <v>1929.5999999998878</v>
      </c>
      <c r="E3306" s="232">
        <v>2433.2499999999959</v>
      </c>
      <c r="F3306" s="232">
        <v>2771.9500000000812</v>
      </c>
      <c r="G3306" s="232">
        <v>3801.299999999781</v>
      </c>
      <c r="H3306" s="75"/>
    </row>
    <row r="3307" spans="1:8" x14ac:dyDescent="0.2">
      <c r="A3307" s="76" t="s">
        <v>3704</v>
      </c>
      <c r="B3307" s="61">
        <v>3299</v>
      </c>
      <c r="C3307" s="232">
        <v>1399.1600000000431</v>
      </c>
      <c r="D3307" s="232">
        <v>1930.1499999998878</v>
      </c>
      <c r="E3307" s="232">
        <v>2433.9499999999957</v>
      </c>
      <c r="F3307" s="232">
        <v>2772.7500000000814</v>
      </c>
      <c r="G3307" s="232">
        <v>3802.3999999997809</v>
      </c>
      <c r="H3307" s="75"/>
    </row>
    <row r="3308" spans="1:8" x14ac:dyDescent="0.2">
      <c r="A3308" s="76" t="s">
        <v>3705</v>
      </c>
      <c r="B3308" s="61">
        <v>3300</v>
      </c>
      <c r="C3308" s="232">
        <v>1399.5600000000431</v>
      </c>
      <c r="D3308" s="232">
        <v>1930.6999999998877</v>
      </c>
      <c r="E3308" s="232">
        <v>2434.6499999999955</v>
      </c>
      <c r="F3308" s="232">
        <v>2773.5500000000816</v>
      </c>
      <c r="G3308" s="232">
        <v>3803.4999999997808</v>
      </c>
      <c r="H3308" s="75"/>
    </row>
    <row r="3309" spans="1:8" x14ac:dyDescent="0.2">
      <c r="A3309" s="76" t="s">
        <v>3706</v>
      </c>
      <c r="B3309" s="61">
        <v>3301</v>
      </c>
      <c r="C3309" s="232">
        <v>1399.9600000000432</v>
      </c>
      <c r="D3309" s="232">
        <v>1931.2499999998877</v>
      </c>
      <c r="E3309" s="232">
        <v>2435.3499999999954</v>
      </c>
      <c r="F3309" s="232">
        <v>2774.3500000000818</v>
      </c>
      <c r="G3309" s="232">
        <v>3804.5999999997807</v>
      </c>
      <c r="H3309" s="75"/>
    </row>
    <row r="3310" spans="1:8" x14ac:dyDescent="0.2">
      <c r="A3310" s="76" t="s">
        <v>3707</v>
      </c>
      <c r="B3310" s="61">
        <v>3302</v>
      </c>
      <c r="C3310" s="232">
        <v>1400.3600000000433</v>
      </c>
      <c r="D3310" s="232">
        <v>1931.7999999998876</v>
      </c>
      <c r="E3310" s="232">
        <v>2436.0499999999952</v>
      </c>
      <c r="F3310" s="232">
        <v>2775.1500000000819</v>
      </c>
      <c r="G3310" s="232">
        <v>3805.6999999997806</v>
      </c>
      <c r="H3310" s="75"/>
    </row>
    <row r="3311" spans="1:8" x14ac:dyDescent="0.2">
      <c r="A3311" s="76" t="s">
        <v>3708</v>
      </c>
      <c r="B3311" s="61">
        <v>3303</v>
      </c>
      <c r="C3311" s="232">
        <v>1400.7600000000434</v>
      </c>
      <c r="D3311" s="232">
        <v>1932.3499999998876</v>
      </c>
      <c r="E3311" s="232">
        <v>2436.749999999995</v>
      </c>
      <c r="F3311" s="232">
        <v>2775.9500000000821</v>
      </c>
      <c r="G3311" s="232">
        <v>3806.7999999997805</v>
      </c>
      <c r="H3311" s="75"/>
    </row>
    <row r="3312" spans="1:8" x14ac:dyDescent="0.2">
      <c r="A3312" s="76" t="s">
        <v>3709</v>
      </c>
      <c r="B3312" s="61">
        <v>3304</v>
      </c>
      <c r="C3312" s="232">
        <v>1401.1600000000435</v>
      </c>
      <c r="D3312" s="232">
        <v>1932.8999999998875</v>
      </c>
      <c r="E3312" s="232">
        <v>2437.4499999999948</v>
      </c>
      <c r="F3312" s="232">
        <v>2776.7500000000823</v>
      </c>
      <c r="G3312" s="232">
        <v>3807.8999999997804</v>
      </c>
      <c r="H3312" s="75"/>
    </row>
    <row r="3313" spans="1:8" x14ac:dyDescent="0.2">
      <c r="A3313" s="76" t="s">
        <v>3710</v>
      </c>
      <c r="B3313" s="61">
        <v>3305</v>
      </c>
      <c r="C3313" s="232">
        <v>1401.5600000000436</v>
      </c>
      <c r="D3313" s="232">
        <v>1933.4499999998875</v>
      </c>
      <c r="E3313" s="232">
        <v>2438.1499999999946</v>
      </c>
      <c r="F3313" s="232">
        <v>2777.5500000000825</v>
      </c>
      <c r="G3313" s="232">
        <v>3808.9999999997804</v>
      </c>
      <c r="H3313" s="75"/>
    </row>
    <row r="3314" spans="1:8" x14ac:dyDescent="0.2">
      <c r="A3314" s="76" t="s">
        <v>3711</v>
      </c>
      <c r="B3314" s="61">
        <v>3306</v>
      </c>
      <c r="C3314" s="232">
        <v>1401.9600000000437</v>
      </c>
      <c r="D3314" s="232">
        <v>1933.9999999998875</v>
      </c>
      <c r="E3314" s="232">
        <v>2438.8499999999945</v>
      </c>
      <c r="F3314" s="232">
        <v>2778.3500000000827</v>
      </c>
      <c r="G3314" s="232">
        <v>3810.0999999997803</v>
      </c>
      <c r="H3314" s="75"/>
    </row>
    <row r="3315" spans="1:8" x14ac:dyDescent="0.2">
      <c r="A3315" s="76" t="s">
        <v>3712</v>
      </c>
      <c r="B3315" s="61">
        <v>3307</v>
      </c>
      <c r="C3315" s="232">
        <v>1402.3600000000438</v>
      </c>
      <c r="D3315" s="232">
        <v>1934.5499999998874</v>
      </c>
      <c r="E3315" s="232">
        <v>2439.5499999999943</v>
      </c>
      <c r="F3315" s="232">
        <v>2779.1500000000829</v>
      </c>
      <c r="G3315" s="232">
        <v>3811.1999999997802</v>
      </c>
      <c r="H3315" s="75"/>
    </row>
    <row r="3316" spans="1:8" x14ac:dyDescent="0.2">
      <c r="A3316" s="76" t="s">
        <v>3713</v>
      </c>
      <c r="B3316" s="61">
        <v>3308</v>
      </c>
      <c r="C3316" s="232">
        <v>1402.7600000000439</v>
      </c>
      <c r="D3316" s="232">
        <v>1935.0999999998874</v>
      </c>
      <c r="E3316" s="232">
        <v>2440.2499999999941</v>
      </c>
      <c r="F3316" s="232">
        <v>2779.950000000083</v>
      </c>
      <c r="G3316" s="232">
        <v>3812.2999999997801</v>
      </c>
      <c r="H3316" s="75"/>
    </row>
    <row r="3317" spans="1:8" x14ac:dyDescent="0.2">
      <c r="A3317" s="76" t="s">
        <v>3714</v>
      </c>
      <c r="B3317" s="61">
        <v>3309</v>
      </c>
      <c r="C3317" s="232">
        <v>1403.160000000044</v>
      </c>
      <c r="D3317" s="232">
        <v>1935.6499999998873</v>
      </c>
      <c r="E3317" s="232">
        <v>2440.9499999999939</v>
      </c>
      <c r="F3317" s="232">
        <v>2780.7500000000832</v>
      </c>
      <c r="G3317" s="232">
        <v>3813.39999999978</v>
      </c>
      <c r="H3317" s="75"/>
    </row>
    <row r="3318" spans="1:8" x14ac:dyDescent="0.2">
      <c r="A3318" s="76" t="s">
        <v>3715</v>
      </c>
      <c r="B3318" s="61">
        <v>3310</v>
      </c>
      <c r="C3318" s="232">
        <v>1403.5600000000441</v>
      </c>
      <c r="D3318" s="232">
        <v>1936.1999999998873</v>
      </c>
      <c r="E3318" s="232">
        <v>2441.6499999999937</v>
      </c>
      <c r="F3318" s="232">
        <v>2781.5500000000834</v>
      </c>
      <c r="G3318" s="232">
        <v>3814.4999999997799</v>
      </c>
      <c r="H3318" s="75"/>
    </row>
    <row r="3319" spans="1:8" x14ac:dyDescent="0.2">
      <c r="A3319" s="76" t="s">
        <v>3716</v>
      </c>
      <c r="B3319" s="61">
        <v>3311</v>
      </c>
      <c r="C3319" s="232">
        <v>1403.9600000000441</v>
      </c>
      <c r="D3319" s="232">
        <v>1936.7499999998872</v>
      </c>
      <c r="E3319" s="232">
        <v>2442.3499999999935</v>
      </c>
      <c r="F3319" s="232">
        <v>2782.3500000000836</v>
      </c>
      <c r="G3319" s="232">
        <v>3815.5999999997798</v>
      </c>
      <c r="H3319" s="75"/>
    </row>
    <row r="3320" spans="1:8" x14ac:dyDescent="0.2">
      <c r="A3320" s="76" t="s">
        <v>3717</v>
      </c>
      <c r="B3320" s="61">
        <v>3312</v>
      </c>
      <c r="C3320" s="232">
        <v>1404.3600000000442</v>
      </c>
      <c r="D3320" s="232">
        <v>1937.2999999998872</v>
      </c>
      <c r="E3320" s="232">
        <v>2443.0499999999934</v>
      </c>
      <c r="F3320" s="232">
        <v>2783.1500000000838</v>
      </c>
      <c r="G3320" s="232">
        <v>3816.6999999997797</v>
      </c>
      <c r="H3320" s="75"/>
    </row>
    <row r="3321" spans="1:8" x14ac:dyDescent="0.2">
      <c r="A3321" s="76" t="s">
        <v>3718</v>
      </c>
      <c r="B3321" s="61">
        <v>3313</v>
      </c>
      <c r="C3321" s="232">
        <v>1404.7600000000443</v>
      </c>
      <c r="D3321" s="232">
        <v>1937.8499999998871</v>
      </c>
      <c r="E3321" s="232">
        <v>2443.7499999999932</v>
      </c>
      <c r="F3321" s="232">
        <v>2783.9500000000839</v>
      </c>
      <c r="G3321" s="232">
        <v>3817.7999999997796</v>
      </c>
      <c r="H3321" s="75"/>
    </row>
    <row r="3322" spans="1:8" x14ac:dyDescent="0.2">
      <c r="A3322" s="76" t="s">
        <v>3719</v>
      </c>
      <c r="B3322" s="61">
        <v>3314</v>
      </c>
      <c r="C3322" s="232">
        <v>1405.1600000000444</v>
      </c>
      <c r="D3322" s="232">
        <v>1938.3999999998871</v>
      </c>
      <c r="E3322" s="232">
        <v>2444.449999999993</v>
      </c>
      <c r="F3322" s="232">
        <v>2784.7500000000841</v>
      </c>
      <c r="G3322" s="232">
        <v>3818.8999999997795</v>
      </c>
      <c r="H3322" s="75"/>
    </row>
    <row r="3323" spans="1:8" x14ac:dyDescent="0.2">
      <c r="A3323" s="76" t="s">
        <v>3720</v>
      </c>
      <c r="B3323" s="61">
        <v>3315</v>
      </c>
      <c r="C3323" s="232">
        <v>1405.5600000000445</v>
      </c>
      <c r="D3323" s="232">
        <v>1938.949999999887</v>
      </c>
      <c r="E3323" s="232">
        <v>2445.1499999999928</v>
      </c>
      <c r="F3323" s="232">
        <v>2785.5500000000843</v>
      </c>
      <c r="G3323" s="232">
        <v>3819.9999999997794</v>
      </c>
      <c r="H3323" s="75"/>
    </row>
    <row r="3324" spans="1:8" x14ac:dyDescent="0.2">
      <c r="A3324" s="76" t="s">
        <v>3721</v>
      </c>
      <c r="B3324" s="61">
        <v>3316</v>
      </c>
      <c r="C3324" s="232">
        <v>1405.9600000000446</v>
      </c>
      <c r="D3324" s="232">
        <v>1939.499999999887</v>
      </c>
      <c r="E3324" s="232">
        <v>2445.8499999999926</v>
      </c>
      <c r="F3324" s="232">
        <v>2786.3500000000845</v>
      </c>
      <c r="G3324" s="232">
        <v>3821.0999999997794</v>
      </c>
      <c r="H3324" s="75"/>
    </row>
    <row r="3325" spans="1:8" x14ac:dyDescent="0.2">
      <c r="A3325" s="76" t="s">
        <v>3722</v>
      </c>
      <c r="B3325" s="61">
        <v>3317</v>
      </c>
      <c r="C3325" s="232">
        <v>1406.3600000000447</v>
      </c>
      <c r="D3325" s="232">
        <v>1940.0499999998869</v>
      </c>
      <c r="E3325" s="232">
        <v>2446.5499999999925</v>
      </c>
      <c r="F3325" s="232">
        <v>2787.1500000000847</v>
      </c>
      <c r="G3325" s="232">
        <v>3822.1999999997793</v>
      </c>
      <c r="H3325" s="75"/>
    </row>
    <row r="3326" spans="1:8" x14ac:dyDescent="0.2">
      <c r="A3326" s="76" t="s">
        <v>3723</v>
      </c>
      <c r="B3326" s="61">
        <v>3318</v>
      </c>
      <c r="C3326" s="232">
        <v>1406.7600000000448</v>
      </c>
      <c r="D3326" s="232">
        <v>1940.5999999998869</v>
      </c>
      <c r="E3326" s="232">
        <v>2447.2499999999923</v>
      </c>
      <c r="F3326" s="232">
        <v>2787.9500000000849</v>
      </c>
      <c r="G3326" s="232">
        <v>3823.2999999997792</v>
      </c>
      <c r="H3326" s="75"/>
    </row>
    <row r="3327" spans="1:8" x14ac:dyDescent="0.2">
      <c r="A3327" s="76" t="s">
        <v>3724</v>
      </c>
      <c r="B3327" s="61">
        <v>3319</v>
      </c>
      <c r="C3327" s="232">
        <v>1407.1600000000449</v>
      </c>
      <c r="D3327" s="232">
        <v>1941.1499999998869</v>
      </c>
      <c r="E3327" s="232">
        <v>2447.9499999999921</v>
      </c>
      <c r="F3327" s="232">
        <v>2788.750000000085</v>
      </c>
      <c r="G3327" s="232">
        <v>3824.3999999997791</v>
      </c>
      <c r="H3327" s="75"/>
    </row>
    <row r="3328" spans="1:8" x14ac:dyDescent="0.2">
      <c r="A3328" s="76" t="s">
        <v>3725</v>
      </c>
      <c r="B3328" s="61">
        <v>3320</v>
      </c>
      <c r="C3328" s="232">
        <v>1407.560000000045</v>
      </c>
      <c r="D3328" s="232">
        <v>1941.6999999998868</v>
      </c>
      <c r="E3328" s="232">
        <v>2448.6499999999919</v>
      </c>
      <c r="F3328" s="232">
        <v>2789.5500000000852</v>
      </c>
      <c r="G3328" s="232">
        <v>3825.499999999779</v>
      </c>
      <c r="H3328" s="75"/>
    </row>
    <row r="3329" spans="1:8" x14ac:dyDescent="0.2">
      <c r="A3329" s="76" t="s">
        <v>3726</v>
      </c>
      <c r="B3329" s="61">
        <v>3321</v>
      </c>
      <c r="C3329" s="232">
        <v>1407.9600000000451</v>
      </c>
      <c r="D3329" s="232">
        <v>1942.2499999998868</v>
      </c>
      <c r="E3329" s="232">
        <v>2449.3499999999917</v>
      </c>
      <c r="F3329" s="232">
        <v>2790.3500000000854</v>
      </c>
      <c r="G3329" s="232">
        <v>3826.5999999997789</v>
      </c>
      <c r="H3329" s="75"/>
    </row>
    <row r="3330" spans="1:8" x14ac:dyDescent="0.2">
      <c r="A3330" s="76" t="s">
        <v>3727</v>
      </c>
      <c r="B3330" s="61">
        <v>3322</v>
      </c>
      <c r="C3330" s="232">
        <v>1408.3600000000451</v>
      </c>
      <c r="D3330" s="232">
        <v>1942.7999999998867</v>
      </c>
      <c r="E3330" s="232">
        <v>2450.0499999999915</v>
      </c>
      <c r="F3330" s="232">
        <v>2791.1500000000856</v>
      </c>
      <c r="G3330" s="232">
        <v>3827.6999999997788</v>
      </c>
      <c r="H3330" s="75"/>
    </row>
    <row r="3331" spans="1:8" x14ac:dyDescent="0.2">
      <c r="A3331" s="76" t="s">
        <v>3728</v>
      </c>
      <c r="B3331" s="61">
        <v>3323</v>
      </c>
      <c r="C3331" s="232">
        <v>1408.7600000000452</v>
      </c>
      <c r="D3331" s="232">
        <v>1943.3499999998867</v>
      </c>
      <c r="E3331" s="232">
        <v>2450.7499999999914</v>
      </c>
      <c r="F3331" s="232">
        <v>2791.9500000000858</v>
      </c>
      <c r="G3331" s="232">
        <v>3828.7999999997787</v>
      </c>
      <c r="H3331" s="75"/>
    </row>
    <row r="3332" spans="1:8" x14ac:dyDescent="0.2">
      <c r="A3332" s="76" t="s">
        <v>3729</v>
      </c>
      <c r="B3332" s="61">
        <v>3324</v>
      </c>
      <c r="C3332" s="232">
        <v>1409.1600000000453</v>
      </c>
      <c r="D3332" s="232">
        <v>1943.8999999998866</v>
      </c>
      <c r="E3332" s="232">
        <v>2451.4499999999912</v>
      </c>
      <c r="F3332" s="232">
        <v>2792.7500000000859</v>
      </c>
      <c r="G3332" s="232">
        <v>3829.8999999997786</v>
      </c>
      <c r="H3332" s="75"/>
    </row>
    <row r="3333" spans="1:8" x14ac:dyDescent="0.2">
      <c r="A3333" s="76" t="s">
        <v>3730</v>
      </c>
      <c r="B3333" s="61">
        <v>3325</v>
      </c>
      <c r="C3333" s="232">
        <v>1409.5600000000454</v>
      </c>
      <c r="D3333" s="232">
        <v>1944.4499999998866</v>
      </c>
      <c r="E3333" s="232">
        <v>2452.149999999991</v>
      </c>
      <c r="F3333" s="232">
        <v>2793.5500000000861</v>
      </c>
      <c r="G3333" s="232">
        <v>3830.9999999997785</v>
      </c>
      <c r="H3333" s="75"/>
    </row>
    <row r="3334" spans="1:8" x14ac:dyDescent="0.2">
      <c r="A3334" s="76" t="s">
        <v>3731</v>
      </c>
      <c r="B3334" s="61">
        <v>3326</v>
      </c>
      <c r="C3334" s="232">
        <v>1409.9600000000455</v>
      </c>
      <c r="D3334" s="232">
        <v>1944.9999999998865</v>
      </c>
      <c r="E3334" s="232">
        <v>2452.8499999999908</v>
      </c>
      <c r="F3334" s="232">
        <v>2794.3500000000863</v>
      </c>
      <c r="G3334" s="232">
        <v>3832.0999999997784</v>
      </c>
      <c r="H3334" s="75"/>
    </row>
    <row r="3335" spans="1:8" x14ac:dyDescent="0.2">
      <c r="A3335" s="76" t="s">
        <v>3732</v>
      </c>
      <c r="B3335" s="61">
        <v>3327</v>
      </c>
      <c r="C3335" s="232">
        <v>1410.3600000000456</v>
      </c>
      <c r="D3335" s="232">
        <v>1945.5499999998865</v>
      </c>
      <c r="E3335" s="232">
        <v>2453.5499999999906</v>
      </c>
      <c r="F3335" s="232">
        <v>2795.1500000000865</v>
      </c>
      <c r="G3335" s="232">
        <v>3833.1999999997784</v>
      </c>
      <c r="H3335" s="75"/>
    </row>
    <row r="3336" spans="1:8" x14ac:dyDescent="0.2">
      <c r="A3336" s="76" t="s">
        <v>3733</v>
      </c>
      <c r="B3336" s="61">
        <v>3328</v>
      </c>
      <c r="C3336" s="232">
        <v>1410.7600000000457</v>
      </c>
      <c r="D3336" s="232">
        <v>1946.0999999998864</v>
      </c>
      <c r="E3336" s="232">
        <v>2454.2499999999905</v>
      </c>
      <c r="F3336" s="232">
        <v>2795.9500000000867</v>
      </c>
      <c r="G3336" s="232">
        <v>3834.2999999997783</v>
      </c>
      <c r="H3336" s="75"/>
    </row>
    <row r="3337" spans="1:8" x14ac:dyDescent="0.2">
      <c r="A3337" s="76" t="s">
        <v>3734</v>
      </c>
      <c r="B3337" s="61">
        <v>3329</v>
      </c>
      <c r="C3337" s="232">
        <v>1411.1600000000458</v>
      </c>
      <c r="D3337" s="232">
        <v>1946.6499999998864</v>
      </c>
      <c r="E3337" s="232">
        <v>2454.9499999999903</v>
      </c>
      <c r="F3337" s="232">
        <v>2796.7500000000869</v>
      </c>
      <c r="G3337" s="232">
        <v>3835.3999999997782</v>
      </c>
      <c r="H3337" s="75"/>
    </row>
    <row r="3338" spans="1:8" x14ac:dyDescent="0.2">
      <c r="A3338" s="76" t="s">
        <v>3735</v>
      </c>
      <c r="B3338" s="61">
        <v>3330</v>
      </c>
      <c r="C3338" s="232">
        <v>1411.5600000000459</v>
      </c>
      <c r="D3338" s="232">
        <v>1947.1999999998864</v>
      </c>
      <c r="E3338" s="232">
        <v>2455.6499999999901</v>
      </c>
      <c r="F3338" s="232">
        <v>2797.550000000087</v>
      </c>
      <c r="G3338" s="232">
        <v>3836.4999999997781</v>
      </c>
      <c r="H3338" s="75"/>
    </row>
    <row r="3339" spans="1:8" x14ac:dyDescent="0.2">
      <c r="A3339" s="76" t="s">
        <v>3736</v>
      </c>
      <c r="B3339" s="61">
        <v>3331</v>
      </c>
      <c r="C3339" s="232">
        <v>1411.960000000046</v>
      </c>
      <c r="D3339" s="232">
        <v>1947.7499999998863</v>
      </c>
      <c r="E3339" s="232">
        <v>2456.3499999999899</v>
      </c>
      <c r="F3339" s="232">
        <v>2798.3500000000872</v>
      </c>
      <c r="G3339" s="232">
        <v>3837.599999999778</v>
      </c>
      <c r="H3339" s="75"/>
    </row>
    <row r="3340" spans="1:8" x14ac:dyDescent="0.2">
      <c r="A3340" s="76" t="s">
        <v>3737</v>
      </c>
      <c r="B3340" s="61">
        <v>3332</v>
      </c>
      <c r="C3340" s="232">
        <v>1412.3600000000461</v>
      </c>
      <c r="D3340" s="232">
        <v>1948.2999999998863</v>
      </c>
      <c r="E3340" s="232">
        <v>2457.0499999999897</v>
      </c>
      <c r="F3340" s="232">
        <v>2799.1500000000874</v>
      </c>
      <c r="G3340" s="232">
        <v>3838.6999999997779</v>
      </c>
      <c r="H3340" s="75"/>
    </row>
    <row r="3341" spans="1:8" x14ac:dyDescent="0.2">
      <c r="A3341" s="76" t="s">
        <v>3738</v>
      </c>
      <c r="B3341" s="61">
        <v>3333</v>
      </c>
      <c r="C3341" s="232">
        <v>1412.7600000000461</v>
      </c>
      <c r="D3341" s="232">
        <v>1948.8499999998862</v>
      </c>
      <c r="E3341" s="232">
        <v>2457.7499999999895</v>
      </c>
      <c r="F3341" s="232">
        <v>2799.9500000000876</v>
      </c>
      <c r="G3341" s="232">
        <v>3839.7999999997778</v>
      </c>
      <c r="H3341" s="75"/>
    </row>
    <row r="3342" spans="1:8" x14ac:dyDescent="0.2">
      <c r="A3342" s="76" t="s">
        <v>3739</v>
      </c>
      <c r="B3342" s="61">
        <v>3334</v>
      </c>
      <c r="C3342" s="232">
        <v>1413.1600000000462</v>
      </c>
      <c r="D3342" s="232">
        <v>1949.3999999998862</v>
      </c>
      <c r="E3342" s="232">
        <v>2458.4499999999894</v>
      </c>
      <c r="F3342" s="232">
        <v>2800.7500000000878</v>
      </c>
      <c r="G3342" s="232">
        <v>3840.8999999997777</v>
      </c>
      <c r="H3342" s="75"/>
    </row>
    <row r="3343" spans="1:8" x14ac:dyDescent="0.2">
      <c r="A3343" s="76" t="s">
        <v>3740</v>
      </c>
      <c r="B3343" s="61">
        <v>3335</v>
      </c>
      <c r="C3343" s="232">
        <v>1413.5600000000463</v>
      </c>
      <c r="D3343" s="232">
        <v>1949.9499999998861</v>
      </c>
      <c r="E3343" s="232">
        <v>2459.1499999999892</v>
      </c>
      <c r="F3343" s="232">
        <v>2801.5500000000879</v>
      </c>
      <c r="G3343" s="232">
        <v>3841.9999999997776</v>
      </c>
      <c r="H3343" s="75"/>
    </row>
    <row r="3344" spans="1:8" x14ac:dyDescent="0.2">
      <c r="A3344" s="76" t="s">
        <v>3741</v>
      </c>
      <c r="B3344" s="61">
        <v>3336</v>
      </c>
      <c r="C3344" s="232">
        <v>1413.9600000000464</v>
      </c>
      <c r="D3344" s="232">
        <v>1950.4999999998861</v>
      </c>
      <c r="E3344" s="232">
        <v>2459.849999999989</v>
      </c>
      <c r="F3344" s="232">
        <v>2802.3500000000881</v>
      </c>
      <c r="G3344" s="232">
        <v>3843.0999999997775</v>
      </c>
      <c r="H3344" s="75"/>
    </row>
    <row r="3345" spans="1:8" x14ac:dyDescent="0.2">
      <c r="A3345" s="76" t="s">
        <v>3742</v>
      </c>
      <c r="B3345" s="61">
        <v>3337</v>
      </c>
      <c r="C3345" s="232">
        <v>1414.3600000000465</v>
      </c>
      <c r="D3345" s="232">
        <v>1951.049999999886</v>
      </c>
      <c r="E3345" s="232">
        <v>2460.5499999999888</v>
      </c>
      <c r="F3345" s="232">
        <v>2803.1500000000883</v>
      </c>
      <c r="G3345" s="232">
        <v>3844.1999999997774</v>
      </c>
      <c r="H3345" s="75"/>
    </row>
    <row r="3346" spans="1:8" x14ac:dyDescent="0.2">
      <c r="A3346" s="76" t="s">
        <v>3743</v>
      </c>
      <c r="B3346" s="61">
        <v>3338</v>
      </c>
      <c r="C3346" s="232">
        <v>1414.7600000000466</v>
      </c>
      <c r="D3346" s="232">
        <v>1951.599999999886</v>
      </c>
      <c r="E3346" s="232">
        <v>2461.2499999999886</v>
      </c>
      <c r="F3346" s="232">
        <v>2803.9500000000885</v>
      </c>
      <c r="G3346" s="232">
        <v>3845.2999999997774</v>
      </c>
      <c r="H3346" s="75"/>
    </row>
    <row r="3347" spans="1:8" x14ac:dyDescent="0.2">
      <c r="A3347" s="76" t="s">
        <v>3744</v>
      </c>
      <c r="B3347" s="61">
        <v>3339</v>
      </c>
      <c r="C3347" s="232">
        <v>1415.1600000000467</v>
      </c>
      <c r="D3347" s="232">
        <v>1952.1499999998859</v>
      </c>
      <c r="E3347" s="232">
        <v>2461.9499999999884</v>
      </c>
      <c r="F3347" s="232">
        <v>2804.7500000000887</v>
      </c>
      <c r="G3347" s="232">
        <v>3846.3999999997773</v>
      </c>
      <c r="H3347" s="75"/>
    </row>
    <row r="3348" spans="1:8" x14ac:dyDescent="0.2">
      <c r="A3348" s="76" t="s">
        <v>3745</v>
      </c>
      <c r="B3348" s="61">
        <v>3340</v>
      </c>
      <c r="C3348" s="232">
        <v>1415.5600000000468</v>
      </c>
      <c r="D3348" s="232">
        <v>1952.6999999998859</v>
      </c>
      <c r="E3348" s="232">
        <v>2462.6499999999883</v>
      </c>
      <c r="F3348" s="232">
        <v>2805.5500000000889</v>
      </c>
      <c r="G3348" s="232">
        <v>3847.4999999997772</v>
      </c>
      <c r="H3348" s="75"/>
    </row>
    <row r="3349" spans="1:8" x14ac:dyDescent="0.2">
      <c r="A3349" s="76" t="s">
        <v>3746</v>
      </c>
      <c r="B3349" s="61">
        <v>3341</v>
      </c>
      <c r="C3349" s="232">
        <v>1415.9600000000469</v>
      </c>
      <c r="D3349" s="232">
        <v>1953.2499999998859</v>
      </c>
      <c r="E3349" s="232">
        <v>2463.3499999999881</v>
      </c>
      <c r="F3349" s="232">
        <v>2806.350000000089</v>
      </c>
      <c r="G3349" s="232">
        <v>3848.5999999997771</v>
      </c>
      <c r="H3349" s="75"/>
    </row>
    <row r="3350" spans="1:8" x14ac:dyDescent="0.2">
      <c r="A3350" s="76" t="s">
        <v>3747</v>
      </c>
      <c r="B3350" s="61">
        <v>3342</v>
      </c>
      <c r="C3350" s="232">
        <v>1416.360000000047</v>
      </c>
      <c r="D3350" s="232">
        <v>1953.7999999998858</v>
      </c>
      <c r="E3350" s="232">
        <v>2464.0499999999879</v>
      </c>
      <c r="F3350" s="232">
        <v>2807.1500000000892</v>
      </c>
      <c r="G3350" s="232">
        <v>3849.699999999777</v>
      </c>
      <c r="H3350" s="75"/>
    </row>
    <row r="3351" spans="1:8" x14ac:dyDescent="0.2">
      <c r="A3351" s="76" t="s">
        <v>3748</v>
      </c>
      <c r="B3351" s="61">
        <v>3343</v>
      </c>
      <c r="C3351" s="232">
        <v>1416.7600000000471</v>
      </c>
      <c r="D3351" s="232">
        <v>1954.3499999998858</v>
      </c>
      <c r="E3351" s="232">
        <v>2464.7499999999877</v>
      </c>
      <c r="F3351" s="232">
        <v>2807.9500000000894</v>
      </c>
      <c r="G3351" s="232">
        <v>3850.7999999997769</v>
      </c>
      <c r="H3351" s="75"/>
    </row>
    <row r="3352" spans="1:8" x14ac:dyDescent="0.2">
      <c r="A3352" s="76" t="s">
        <v>3749</v>
      </c>
      <c r="B3352" s="61">
        <v>3344</v>
      </c>
      <c r="C3352" s="232">
        <v>1417.1600000000471</v>
      </c>
      <c r="D3352" s="232">
        <v>1954.8999999998857</v>
      </c>
      <c r="E3352" s="232">
        <v>2465.4499999999875</v>
      </c>
      <c r="F3352" s="232">
        <v>2808.7500000000896</v>
      </c>
      <c r="G3352" s="232">
        <v>3851.8999999997768</v>
      </c>
      <c r="H3352" s="75"/>
    </row>
    <row r="3353" spans="1:8" x14ac:dyDescent="0.2">
      <c r="A3353" s="76" t="s">
        <v>3750</v>
      </c>
      <c r="B3353" s="61">
        <v>3345</v>
      </c>
      <c r="C3353" s="232">
        <v>1417.5600000000472</v>
      </c>
      <c r="D3353" s="232">
        <v>1955.4499999998857</v>
      </c>
      <c r="E3353" s="232">
        <v>2466.1499999999874</v>
      </c>
      <c r="F3353" s="232">
        <v>2809.5500000000898</v>
      </c>
      <c r="G3353" s="232">
        <v>3852.9999999997767</v>
      </c>
      <c r="H3353" s="75"/>
    </row>
    <row r="3354" spans="1:8" x14ac:dyDescent="0.2">
      <c r="A3354" s="76" t="s">
        <v>3751</v>
      </c>
      <c r="B3354" s="61">
        <v>3346</v>
      </c>
      <c r="C3354" s="232">
        <v>1417.9600000000473</v>
      </c>
      <c r="D3354" s="232">
        <v>1955.9999999998856</v>
      </c>
      <c r="E3354" s="232">
        <v>2466.8499999999872</v>
      </c>
      <c r="F3354" s="232">
        <v>2810.3500000000899</v>
      </c>
      <c r="G3354" s="232">
        <v>3854.0999999997766</v>
      </c>
      <c r="H3354" s="75"/>
    </row>
    <row r="3355" spans="1:8" x14ac:dyDescent="0.2">
      <c r="A3355" s="76" t="s">
        <v>3752</v>
      </c>
      <c r="B3355" s="61">
        <v>3347</v>
      </c>
      <c r="C3355" s="232">
        <v>1418.3600000000474</v>
      </c>
      <c r="D3355" s="232">
        <v>1956.5499999998856</v>
      </c>
      <c r="E3355" s="232">
        <v>2467.549999999987</v>
      </c>
      <c r="F3355" s="232">
        <v>2811.1500000000901</v>
      </c>
      <c r="G3355" s="232">
        <v>3855.1999999997765</v>
      </c>
      <c r="H3355" s="75"/>
    </row>
    <row r="3356" spans="1:8" x14ac:dyDescent="0.2">
      <c r="A3356" s="76" t="s">
        <v>3753</v>
      </c>
      <c r="B3356" s="61">
        <v>3348</v>
      </c>
      <c r="C3356" s="232">
        <v>1418.7600000000475</v>
      </c>
      <c r="D3356" s="232">
        <v>1957.0999999998855</v>
      </c>
      <c r="E3356" s="232">
        <v>2468.2499999999868</v>
      </c>
      <c r="F3356" s="232">
        <v>2811.9500000000903</v>
      </c>
      <c r="G3356" s="232">
        <v>3856.2999999997764</v>
      </c>
      <c r="H3356" s="75"/>
    </row>
    <row r="3357" spans="1:8" x14ac:dyDescent="0.2">
      <c r="A3357" s="76" t="s">
        <v>3754</v>
      </c>
      <c r="B3357" s="61">
        <v>3349</v>
      </c>
      <c r="C3357" s="232">
        <v>1419.1600000000476</v>
      </c>
      <c r="D3357" s="232">
        <v>1957.6499999998855</v>
      </c>
      <c r="E3357" s="232">
        <v>2468.9499999999866</v>
      </c>
      <c r="F3357" s="232">
        <v>2812.7500000000905</v>
      </c>
      <c r="G3357" s="232">
        <v>3857.3999999997764</v>
      </c>
      <c r="H3357" s="75"/>
    </row>
    <row r="3358" spans="1:8" x14ac:dyDescent="0.2">
      <c r="A3358" s="76" t="s">
        <v>3755</v>
      </c>
      <c r="B3358" s="61">
        <v>3350</v>
      </c>
      <c r="C3358" s="232">
        <v>1419.5600000000477</v>
      </c>
      <c r="D3358" s="232">
        <v>1958.1999999998854</v>
      </c>
      <c r="E3358" s="232">
        <v>2469.6499999999864</v>
      </c>
      <c r="F3358" s="232">
        <v>2813.5500000000907</v>
      </c>
      <c r="G3358" s="232">
        <v>3858.4999999997763</v>
      </c>
      <c r="H3358" s="75"/>
    </row>
    <row r="3359" spans="1:8" x14ac:dyDescent="0.2">
      <c r="A3359" s="76" t="s">
        <v>3756</v>
      </c>
      <c r="B3359" s="61">
        <v>3351</v>
      </c>
      <c r="C3359" s="232">
        <v>1419.9600000000478</v>
      </c>
      <c r="D3359" s="232">
        <v>1958.7499999998854</v>
      </c>
      <c r="E3359" s="232">
        <v>2470.3499999999863</v>
      </c>
      <c r="F3359" s="232">
        <v>2814.3500000000909</v>
      </c>
      <c r="G3359" s="232">
        <v>3859.5999999997762</v>
      </c>
      <c r="H3359" s="75"/>
    </row>
    <row r="3360" spans="1:8" x14ac:dyDescent="0.2">
      <c r="A3360" s="76" t="s">
        <v>3757</v>
      </c>
      <c r="B3360" s="61">
        <v>3352</v>
      </c>
      <c r="C3360" s="232">
        <v>1420.3600000000479</v>
      </c>
      <c r="D3360" s="232">
        <v>1959.2999999998854</v>
      </c>
      <c r="E3360" s="232">
        <v>2471.0499999999861</v>
      </c>
      <c r="F3360" s="232">
        <v>2815.150000000091</v>
      </c>
      <c r="G3360" s="232">
        <v>3860.6999999997761</v>
      </c>
      <c r="H3360" s="75"/>
    </row>
    <row r="3361" spans="1:8" x14ac:dyDescent="0.2">
      <c r="A3361" s="76" t="s">
        <v>3758</v>
      </c>
      <c r="B3361" s="61">
        <v>3353</v>
      </c>
      <c r="C3361" s="232">
        <v>1420.760000000048</v>
      </c>
      <c r="D3361" s="232">
        <v>1959.8499999998853</v>
      </c>
      <c r="E3361" s="232">
        <v>2471.7499999999859</v>
      </c>
      <c r="F3361" s="232">
        <v>2815.9500000000912</v>
      </c>
      <c r="G3361" s="232">
        <v>3861.799999999776</v>
      </c>
      <c r="H3361" s="75"/>
    </row>
    <row r="3362" spans="1:8" x14ac:dyDescent="0.2">
      <c r="A3362" s="76" t="s">
        <v>3759</v>
      </c>
      <c r="B3362" s="61">
        <v>3354</v>
      </c>
      <c r="C3362" s="232">
        <v>1421.1600000000481</v>
      </c>
      <c r="D3362" s="232">
        <v>1960.3999999998853</v>
      </c>
      <c r="E3362" s="232">
        <v>2472.4499999999857</v>
      </c>
      <c r="F3362" s="232">
        <v>2816.7500000000914</v>
      </c>
      <c r="G3362" s="232">
        <v>3862.8999999997759</v>
      </c>
      <c r="H3362" s="75"/>
    </row>
    <row r="3363" spans="1:8" x14ac:dyDescent="0.2">
      <c r="A3363" s="76" t="s">
        <v>3760</v>
      </c>
      <c r="B3363" s="61">
        <v>3355</v>
      </c>
      <c r="C3363" s="232">
        <v>1421.5600000000481</v>
      </c>
      <c r="D3363" s="232">
        <v>1960.9499999998852</v>
      </c>
      <c r="E3363" s="232">
        <v>2473.1499999999855</v>
      </c>
      <c r="F3363" s="232">
        <v>2817.5500000000916</v>
      </c>
      <c r="G3363" s="232">
        <v>3863.9999999997758</v>
      </c>
      <c r="H3363" s="75"/>
    </row>
    <row r="3364" spans="1:8" x14ac:dyDescent="0.2">
      <c r="A3364" s="76" t="s">
        <v>3761</v>
      </c>
      <c r="B3364" s="61">
        <v>3356</v>
      </c>
      <c r="C3364" s="232">
        <v>1421.9600000000482</v>
      </c>
      <c r="D3364" s="232">
        <v>1961.4999999998852</v>
      </c>
      <c r="E3364" s="232">
        <v>2473.8499999999854</v>
      </c>
      <c r="F3364" s="232">
        <v>2818.3500000000918</v>
      </c>
      <c r="G3364" s="232">
        <v>3865.0999999997757</v>
      </c>
      <c r="H3364" s="75"/>
    </row>
    <row r="3365" spans="1:8" x14ac:dyDescent="0.2">
      <c r="A3365" s="76" t="s">
        <v>3762</v>
      </c>
      <c r="B3365" s="61">
        <v>3357</v>
      </c>
      <c r="C3365" s="232">
        <v>1422.3600000000483</v>
      </c>
      <c r="D3365" s="232">
        <v>1962.0499999998851</v>
      </c>
      <c r="E3365" s="232">
        <v>2474.5499999999852</v>
      </c>
      <c r="F3365" s="232">
        <v>2819.1500000000919</v>
      </c>
      <c r="G3365" s="232">
        <v>3866.1999999997756</v>
      </c>
      <c r="H3365" s="75"/>
    </row>
    <row r="3366" spans="1:8" x14ac:dyDescent="0.2">
      <c r="A3366" s="76" t="s">
        <v>3763</v>
      </c>
      <c r="B3366" s="61">
        <v>3358</v>
      </c>
      <c r="C3366" s="232">
        <v>1422.7600000000484</v>
      </c>
      <c r="D3366" s="232">
        <v>1962.5999999998851</v>
      </c>
      <c r="E3366" s="232">
        <v>2475.249999999985</v>
      </c>
      <c r="F3366" s="232">
        <v>2819.9500000000921</v>
      </c>
      <c r="G3366" s="232">
        <v>3867.2999999997755</v>
      </c>
      <c r="H3366" s="75"/>
    </row>
    <row r="3367" spans="1:8" x14ac:dyDescent="0.2">
      <c r="A3367" s="76" t="s">
        <v>3764</v>
      </c>
      <c r="B3367" s="61">
        <v>3359</v>
      </c>
      <c r="C3367" s="232">
        <v>1423.1600000000485</v>
      </c>
      <c r="D3367" s="232">
        <v>1963.149999999885</v>
      </c>
      <c r="E3367" s="232">
        <v>2475.9499999999848</v>
      </c>
      <c r="F3367" s="232">
        <v>2820.7500000000923</v>
      </c>
      <c r="G3367" s="232">
        <v>3868.3999999997754</v>
      </c>
      <c r="H3367" s="75"/>
    </row>
    <row r="3368" spans="1:8" x14ac:dyDescent="0.2">
      <c r="A3368" s="76" t="s">
        <v>3765</v>
      </c>
      <c r="B3368" s="61">
        <v>3360</v>
      </c>
      <c r="C3368" s="232">
        <v>1423.5600000000486</v>
      </c>
      <c r="D3368" s="232">
        <v>1963.699999999885</v>
      </c>
      <c r="E3368" s="232">
        <v>2476.6499999999846</v>
      </c>
      <c r="F3368" s="232">
        <v>2821.5500000000925</v>
      </c>
      <c r="G3368" s="232">
        <v>3869.4999999997754</v>
      </c>
      <c r="H3368" s="75"/>
    </row>
    <row r="3369" spans="1:8" x14ac:dyDescent="0.2">
      <c r="A3369" s="76" t="s">
        <v>3766</v>
      </c>
      <c r="B3369" s="61">
        <v>3361</v>
      </c>
      <c r="C3369" s="232">
        <v>1423.9600000000487</v>
      </c>
      <c r="D3369" s="232">
        <v>1964.2499999998849</v>
      </c>
      <c r="E3369" s="232">
        <v>2477.3499999999844</v>
      </c>
      <c r="F3369" s="232">
        <v>2822.3500000000927</v>
      </c>
      <c r="G3369" s="232">
        <v>3870.5999999997753</v>
      </c>
      <c r="H3369" s="75"/>
    </row>
    <row r="3370" spans="1:8" x14ac:dyDescent="0.2">
      <c r="A3370" s="76" t="s">
        <v>3767</v>
      </c>
      <c r="B3370" s="61">
        <v>3362</v>
      </c>
      <c r="C3370" s="232">
        <v>1424.3600000000488</v>
      </c>
      <c r="D3370" s="232">
        <v>1964.7999999998849</v>
      </c>
      <c r="E3370" s="232">
        <v>2478.0499999999843</v>
      </c>
      <c r="F3370" s="232">
        <v>2823.1500000000929</v>
      </c>
      <c r="G3370" s="232">
        <v>3871.6999999997752</v>
      </c>
      <c r="H3370" s="75"/>
    </row>
    <row r="3371" spans="1:8" x14ac:dyDescent="0.2">
      <c r="A3371" s="76" t="s">
        <v>3768</v>
      </c>
      <c r="B3371" s="61">
        <v>3363</v>
      </c>
      <c r="C3371" s="232">
        <v>1424.7600000000489</v>
      </c>
      <c r="D3371" s="232">
        <v>1965.3499999998849</v>
      </c>
      <c r="E3371" s="232">
        <v>2478.7499999999841</v>
      </c>
      <c r="F3371" s="232">
        <v>2823.950000000093</v>
      </c>
      <c r="G3371" s="232">
        <v>3872.7999999997751</v>
      </c>
      <c r="H3371" s="75"/>
    </row>
    <row r="3372" spans="1:8" x14ac:dyDescent="0.2">
      <c r="A3372" s="76" t="s">
        <v>3769</v>
      </c>
      <c r="B3372" s="61">
        <v>3364</v>
      </c>
      <c r="C3372" s="232">
        <v>1425.160000000049</v>
      </c>
      <c r="D3372" s="232">
        <v>1965.8999999998848</v>
      </c>
      <c r="E3372" s="232">
        <v>2479.4499999999839</v>
      </c>
      <c r="F3372" s="232">
        <v>2824.7500000000932</v>
      </c>
      <c r="G3372" s="232">
        <v>3873.899999999775</v>
      </c>
      <c r="H3372" s="75"/>
    </row>
    <row r="3373" spans="1:8" x14ac:dyDescent="0.2">
      <c r="A3373" s="76" t="s">
        <v>3770</v>
      </c>
      <c r="B3373" s="61">
        <v>3365</v>
      </c>
      <c r="C3373" s="232">
        <v>1425.5600000000491</v>
      </c>
      <c r="D3373" s="232">
        <v>1966.4499999998848</v>
      </c>
      <c r="E3373" s="232">
        <v>2480.1499999999837</v>
      </c>
      <c r="F3373" s="232">
        <v>2825.5500000000934</v>
      </c>
      <c r="G3373" s="232">
        <v>3874.9999999997749</v>
      </c>
      <c r="H3373" s="75"/>
    </row>
    <row r="3374" spans="1:8" x14ac:dyDescent="0.2">
      <c r="A3374" s="76" t="s">
        <v>3771</v>
      </c>
      <c r="B3374" s="61">
        <v>3366</v>
      </c>
      <c r="C3374" s="232">
        <v>1425.9600000000491</v>
      </c>
      <c r="D3374" s="232">
        <v>1966.9999999998847</v>
      </c>
      <c r="E3374" s="232">
        <v>2480.8499999999835</v>
      </c>
      <c r="F3374" s="232">
        <v>2826.3500000000936</v>
      </c>
      <c r="G3374" s="232">
        <v>3876.0999999997748</v>
      </c>
      <c r="H3374" s="75"/>
    </row>
    <row r="3375" spans="1:8" x14ac:dyDescent="0.2">
      <c r="A3375" s="76" t="s">
        <v>3772</v>
      </c>
      <c r="B3375" s="61">
        <v>3367</v>
      </c>
      <c r="C3375" s="232">
        <v>1426.3600000000492</v>
      </c>
      <c r="D3375" s="232">
        <v>1967.5499999998847</v>
      </c>
      <c r="E3375" s="232">
        <v>2481.5499999999834</v>
      </c>
      <c r="F3375" s="232">
        <v>2827.1500000000938</v>
      </c>
      <c r="G3375" s="232">
        <v>3877.1999999997747</v>
      </c>
      <c r="H3375" s="75"/>
    </row>
    <row r="3376" spans="1:8" x14ac:dyDescent="0.2">
      <c r="A3376" s="76" t="s">
        <v>3773</v>
      </c>
      <c r="B3376" s="61">
        <v>3368</v>
      </c>
      <c r="C3376" s="232">
        <v>1426.7600000000493</v>
      </c>
      <c r="D3376" s="232">
        <v>1968.0999999998846</v>
      </c>
      <c r="E3376" s="232">
        <v>2482.2499999999832</v>
      </c>
      <c r="F3376" s="232">
        <v>2827.950000000094</v>
      </c>
      <c r="G3376" s="232">
        <v>3878.2999999997746</v>
      </c>
      <c r="H3376" s="75"/>
    </row>
    <row r="3377" spans="1:8" x14ac:dyDescent="0.2">
      <c r="A3377" s="76" t="s">
        <v>3774</v>
      </c>
      <c r="B3377" s="61">
        <v>3369</v>
      </c>
      <c r="C3377" s="232">
        <v>1427.1600000000494</v>
      </c>
      <c r="D3377" s="232">
        <v>1968.6499999998846</v>
      </c>
      <c r="E3377" s="232">
        <v>2482.949999999983</v>
      </c>
      <c r="F3377" s="232">
        <v>2828.7500000000941</v>
      </c>
      <c r="G3377" s="232">
        <v>3879.3999999997745</v>
      </c>
      <c r="H3377" s="75"/>
    </row>
    <row r="3378" spans="1:8" x14ac:dyDescent="0.2">
      <c r="A3378" s="76" t="s">
        <v>3775</v>
      </c>
      <c r="B3378" s="61">
        <v>3370</v>
      </c>
      <c r="C3378" s="232">
        <v>1427.5600000000495</v>
      </c>
      <c r="D3378" s="232">
        <v>1969.1999999998845</v>
      </c>
      <c r="E3378" s="232">
        <v>2483.6499999999828</v>
      </c>
      <c r="F3378" s="232">
        <v>2829.5500000000943</v>
      </c>
      <c r="G3378" s="232">
        <v>3880.4999999997744</v>
      </c>
      <c r="H3378" s="75"/>
    </row>
    <row r="3379" spans="1:8" x14ac:dyDescent="0.2">
      <c r="A3379" s="76" t="s">
        <v>3776</v>
      </c>
      <c r="B3379" s="61">
        <v>3371</v>
      </c>
      <c r="C3379" s="232">
        <v>1427.9600000000496</v>
      </c>
      <c r="D3379" s="232">
        <v>1969.7499999998845</v>
      </c>
      <c r="E3379" s="232">
        <v>2484.3499999999826</v>
      </c>
      <c r="F3379" s="232">
        <v>2830.3500000000945</v>
      </c>
      <c r="G3379" s="232">
        <v>3881.5999999997744</v>
      </c>
      <c r="H3379" s="75"/>
    </row>
    <row r="3380" spans="1:8" x14ac:dyDescent="0.2">
      <c r="A3380" s="76" t="s">
        <v>3777</v>
      </c>
      <c r="B3380" s="61">
        <v>3372</v>
      </c>
      <c r="C3380" s="232">
        <v>1428.3600000000497</v>
      </c>
      <c r="D3380" s="232">
        <v>1970.2999999998844</v>
      </c>
      <c r="E3380" s="232">
        <v>2485.0499999999824</v>
      </c>
      <c r="F3380" s="232">
        <v>2831.1500000000947</v>
      </c>
      <c r="G3380" s="232">
        <v>3882.6999999997743</v>
      </c>
      <c r="H3380" s="75"/>
    </row>
    <row r="3381" spans="1:8" x14ac:dyDescent="0.2">
      <c r="A3381" s="76" t="s">
        <v>3778</v>
      </c>
      <c r="B3381" s="61">
        <v>3373</v>
      </c>
      <c r="C3381" s="232">
        <v>1428.7600000000498</v>
      </c>
      <c r="D3381" s="232">
        <v>1970.8499999998844</v>
      </c>
      <c r="E3381" s="232">
        <v>2485.7499999999823</v>
      </c>
      <c r="F3381" s="232">
        <v>2831.9500000000949</v>
      </c>
      <c r="G3381" s="232">
        <v>3883.7999999997742</v>
      </c>
      <c r="H3381" s="75"/>
    </row>
    <row r="3382" spans="1:8" x14ac:dyDescent="0.2">
      <c r="A3382" s="76" t="s">
        <v>3779</v>
      </c>
      <c r="B3382" s="61">
        <v>3374</v>
      </c>
      <c r="C3382" s="232">
        <v>1429.1600000000499</v>
      </c>
      <c r="D3382" s="232">
        <v>1971.3999999998844</v>
      </c>
      <c r="E3382" s="232">
        <v>2486.4499999999821</v>
      </c>
      <c r="F3382" s="232">
        <v>2832.750000000095</v>
      </c>
      <c r="G3382" s="232">
        <v>3884.8999999997741</v>
      </c>
      <c r="H3382" s="75"/>
    </row>
    <row r="3383" spans="1:8" x14ac:dyDescent="0.2">
      <c r="A3383" s="76" t="s">
        <v>3780</v>
      </c>
      <c r="B3383" s="61">
        <v>3375</v>
      </c>
      <c r="C3383" s="232">
        <v>1429.56000000005</v>
      </c>
      <c r="D3383" s="232">
        <v>1971.9499999998843</v>
      </c>
      <c r="E3383" s="232">
        <v>2487.1499999999819</v>
      </c>
      <c r="F3383" s="232">
        <v>2833.5500000000952</v>
      </c>
      <c r="G3383" s="232">
        <v>3885.999999999774</v>
      </c>
      <c r="H3383" s="75"/>
    </row>
    <row r="3384" spans="1:8" x14ac:dyDescent="0.2">
      <c r="A3384" s="76" t="s">
        <v>3781</v>
      </c>
      <c r="B3384" s="61">
        <v>3376</v>
      </c>
      <c r="C3384" s="232">
        <v>1429.9600000000501</v>
      </c>
      <c r="D3384" s="232">
        <v>1972.4999999998843</v>
      </c>
      <c r="E3384" s="232">
        <v>2487.8499999999817</v>
      </c>
      <c r="F3384" s="232">
        <v>2834.3500000000954</v>
      </c>
      <c r="G3384" s="232">
        <v>3887.0999999997739</v>
      </c>
      <c r="H3384" s="75"/>
    </row>
    <row r="3385" spans="1:8" x14ac:dyDescent="0.2">
      <c r="A3385" s="76" t="s">
        <v>3782</v>
      </c>
      <c r="B3385" s="61">
        <v>3377</v>
      </c>
      <c r="C3385" s="232">
        <v>1430.3600000000501</v>
      </c>
      <c r="D3385" s="232">
        <v>1973.0499999998842</v>
      </c>
      <c r="E3385" s="232">
        <v>2488.5499999999815</v>
      </c>
      <c r="F3385" s="232">
        <v>2835.1500000000956</v>
      </c>
      <c r="G3385" s="232">
        <v>3888.1999999997738</v>
      </c>
      <c r="H3385" s="75"/>
    </row>
    <row r="3386" spans="1:8" x14ac:dyDescent="0.2">
      <c r="A3386" s="76" t="s">
        <v>3783</v>
      </c>
      <c r="B3386" s="61">
        <v>3378</v>
      </c>
      <c r="C3386" s="232">
        <v>1430.7600000000502</v>
      </c>
      <c r="D3386" s="232">
        <v>1973.5999999998842</v>
      </c>
      <c r="E3386" s="232">
        <v>2489.2499999999814</v>
      </c>
      <c r="F3386" s="232">
        <v>2835.9500000000958</v>
      </c>
      <c r="G3386" s="232">
        <v>3889.2999999997737</v>
      </c>
      <c r="H3386" s="75"/>
    </row>
    <row r="3387" spans="1:8" x14ac:dyDescent="0.2">
      <c r="A3387" s="76" t="s">
        <v>3784</v>
      </c>
      <c r="B3387" s="61">
        <v>3379</v>
      </c>
      <c r="C3387" s="232">
        <v>1431.1600000000503</v>
      </c>
      <c r="D3387" s="232">
        <v>1974.1499999998841</v>
      </c>
      <c r="E3387" s="232">
        <v>2489.9499999999812</v>
      </c>
      <c r="F3387" s="232">
        <v>2836.750000000096</v>
      </c>
      <c r="G3387" s="232">
        <v>3890.3999999997736</v>
      </c>
      <c r="H3387" s="75"/>
    </row>
    <row r="3388" spans="1:8" x14ac:dyDescent="0.2">
      <c r="A3388" s="76" t="s">
        <v>3785</v>
      </c>
      <c r="B3388" s="61">
        <v>3380</v>
      </c>
      <c r="C3388" s="232">
        <v>1431.5600000000504</v>
      </c>
      <c r="D3388" s="232">
        <v>1974.6999999998841</v>
      </c>
      <c r="E3388" s="232">
        <v>2490.649999999981</v>
      </c>
      <c r="F3388" s="232">
        <v>2837.5500000000961</v>
      </c>
      <c r="G3388" s="232">
        <v>3891.4999999997735</v>
      </c>
      <c r="H3388" s="75"/>
    </row>
    <row r="3389" spans="1:8" x14ac:dyDescent="0.2">
      <c r="A3389" s="76" t="s">
        <v>3786</v>
      </c>
      <c r="B3389" s="61">
        <v>3381</v>
      </c>
      <c r="C3389" s="232">
        <v>1431.9600000000505</v>
      </c>
      <c r="D3389" s="232">
        <v>1975.249999999884</v>
      </c>
      <c r="E3389" s="232">
        <v>2491.3499999999808</v>
      </c>
      <c r="F3389" s="232">
        <v>2838.3500000000963</v>
      </c>
      <c r="G3389" s="232">
        <v>3892.5999999997734</v>
      </c>
      <c r="H3389" s="75"/>
    </row>
    <row r="3390" spans="1:8" x14ac:dyDescent="0.2">
      <c r="A3390" s="76" t="s">
        <v>3787</v>
      </c>
      <c r="B3390" s="61">
        <v>3382</v>
      </c>
      <c r="C3390" s="232">
        <v>1432.3600000000506</v>
      </c>
      <c r="D3390" s="232">
        <v>1975.799999999884</v>
      </c>
      <c r="E3390" s="232">
        <v>2492.0499999999806</v>
      </c>
      <c r="F3390" s="232">
        <v>2839.1500000000965</v>
      </c>
      <c r="G3390" s="232">
        <v>3893.6999999997734</v>
      </c>
      <c r="H3390" s="75"/>
    </row>
    <row r="3391" spans="1:8" x14ac:dyDescent="0.2">
      <c r="A3391" s="76" t="s">
        <v>3788</v>
      </c>
      <c r="B3391" s="61">
        <v>3383</v>
      </c>
      <c r="C3391" s="232">
        <v>1432.7600000000507</v>
      </c>
      <c r="D3391" s="232">
        <v>1976.3499999998839</v>
      </c>
      <c r="E3391" s="232">
        <v>2492.7499999999804</v>
      </c>
      <c r="F3391" s="232">
        <v>2839.9500000000967</v>
      </c>
      <c r="G3391" s="232">
        <v>3894.7999999997733</v>
      </c>
      <c r="H3391" s="75"/>
    </row>
    <row r="3392" spans="1:8" x14ac:dyDescent="0.2">
      <c r="A3392" s="76" t="s">
        <v>3789</v>
      </c>
      <c r="B3392" s="61">
        <v>3384</v>
      </c>
      <c r="C3392" s="232">
        <v>1433.1600000000508</v>
      </c>
      <c r="D3392" s="232">
        <v>1976.8999999998839</v>
      </c>
      <c r="E3392" s="232">
        <v>2493.4499999999803</v>
      </c>
      <c r="F3392" s="232">
        <v>2840.7500000000969</v>
      </c>
      <c r="G3392" s="232">
        <v>3895.8999999997732</v>
      </c>
      <c r="H3392" s="75"/>
    </row>
    <row r="3393" spans="1:8" x14ac:dyDescent="0.2">
      <c r="A3393" s="76" t="s">
        <v>3790</v>
      </c>
      <c r="B3393" s="61">
        <v>3385</v>
      </c>
      <c r="C3393" s="232">
        <v>1433.5600000000509</v>
      </c>
      <c r="D3393" s="232">
        <v>1977.4499999998839</v>
      </c>
      <c r="E3393" s="232">
        <v>2494.1499999999801</v>
      </c>
      <c r="F3393" s="232">
        <v>2841.550000000097</v>
      </c>
      <c r="G3393" s="232">
        <v>3896.9999999997731</v>
      </c>
      <c r="H3393" s="75"/>
    </row>
    <row r="3394" spans="1:8" x14ac:dyDescent="0.2">
      <c r="A3394" s="76" t="s">
        <v>3791</v>
      </c>
      <c r="B3394" s="61">
        <v>3386</v>
      </c>
      <c r="C3394" s="232">
        <v>1433.960000000051</v>
      </c>
      <c r="D3394" s="232">
        <v>1977.9999999998838</v>
      </c>
      <c r="E3394" s="232">
        <v>2494.8499999999799</v>
      </c>
      <c r="F3394" s="232">
        <v>2842.3500000000972</v>
      </c>
      <c r="G3394" s="232">
        <v>3898.099999999773</v>
      </c>
      <c r="H3394" s="75"/>
    </row>
    <row r="3395" spans="1:8" x14ac:dyDescent="0.2">
      <c r="A3395" s="76" t="s">
        <v>3792</v>
      </c>
      <c r="B3395" s="61">
        <v>3387</v>
      </c>
      <c r="C3395" s="232">
        <v>1434.3600000000511</v>
      </c>
      <c r="D3395" s="232">
        <v>1978.5499999998838</v>
      </c>
      <c r="E3395" s="232">
        <v>2495.5499999999797</v>
      </c>
      <c r="F3395" s="232">
        <v>2843.1500000000974</v>
      </c>
      <c r="G3395" s="232">
        <v>3899.1999999997729</v>
      </c>
      <c r="H3395" s="75"/>
    </row>
    <row r="3396" spans="1:8" x14ac:dyDescent="0.2">
      <c r="A3396" s="76" t="s">
        <v>3793</v>
      </c>
      <c r="B3396" s="61">
        <v>3388</v>
      </c>
      <c r="C3396" s="232">
        <v>1434.7600000000511</v>
      </c>
      <c r="D3396" s="232">
        <v>1979.0999999998837</v>
      </c>
      <c r="E3396" s="232">
        <v>2496.2499999999795</v>
      </c>
      <c r="F3396" s="232">
        <v>2843.9500000000976</v>
      </c>
      <c r="G3396" s="232">
        <v>3900.2999999997728</v>
      </c>
      <c r="H3396" s="75"/>
    </row>
    <row r="3397" spans="1:8" x14ac:dyDescent="0.2">
      <c r="A3397" s="76" t="s">
        <v>3794</v>
      </c>
      <c r="B3397" s="61">
        <v>3389</v>
      </c>
      <c r="C3397" s="232">
        <v>1435.1600000000512</v>
      </c>
      <c r="D3397" s="232">
        <v>1979.6499999998837</v>
      </c>
      <c r="E3397" s="232">
        <v>2496.9499999999794</v>
      </c>
      <c r="F3397" s="232">
        <v>2844.7500000000978</v>
      </c>
      <c r="G3397" s="232">
        <v>3901.3999999997727</v>
      </c>
      <c r="H3397" s="75"/>
    </row>
    <row r="3398" spans="1:8" x14ac:dyDescent="0.2">
      <c r="A3398" s="76" t="s">
        <v>3795</v>
      </c>
      <c r="B3398" s="61">
        <v>3390</v>
      </c>
      <c r="C3398" s="232">
        <v>1435.5600000000513</v>
      </c>
      <c r="D3398" s="232">
        <v>1980.1999999998836</v>
      </c>
      <c r="E3398" s="232">
        <v>2497.6499999999792</v>
      </c>
      <c r="F3398" s="232">
        <v>2845.550000000098</v>
      </c>
      <c r="G3398" s="232">
        <v>3902.4999999997726</v>
      </c>
      <c r="H3398" s="75"/>
    </row>
    <row r="3399" spans="1:8" x14ac:dyDescent="0.2">
      <c r="A3399" s="76" t="s">
        <v>3796</v>
      </c>
      <c r="B3399" s="61">
        <v>3391</v>
      </c>
      <c r="C3399" s="232">
        <v>1435.9600000000514</v>
      </c>
      <c r="D3399" s="232">
        <v>1980.7499999998836</v>
      </c>
      <c r="E3399" s="232">
        <v>2498.349999999979</v>
      </c>
      <c r="F3399" s="232">
        <v>2846.3500000000981</v>
      </c>
      <c r="G3399" s="232">
        <v>3903.5999999997725</v>
      </c>
      <c r="H3399" s="75"/>
    </row>
    <row r="3400" spans="1:8" x14ac:dyDescent="0.2">
      <c r="A3400" s="76" t="s">
        <v>3797</v>
      </c>
      <c r="B3400" s="61">
        <v>3392</v>
      </c>
      <c r="C3400" s="232">
        <v>1436.3600000000515</v>
      </c>
      <c r="D3400" s="232">
        <v>1981.2999999998835</v>
      </c>
      <c r="E3400" s="232">
        <v>2499.0499999999788</v>
      </c>
      <c r="F3400" s="232">
        <v>2847.1500000000983</v>
      </c>
      <c r="G3400" s="232">
        <v>3904.6999999997724</v>
      </c>
      <c r="H3400" s="75"/>
    </row>
    <row r="3401" spans="1:8" x14ac:dyDescent="0.2">
      <c r="A3401" s="76" t="s">
        <v>3798</v>
      </c>
      <c r="B3401" s="61">
        <v>3393</v>
      </c>
      <c r="C3401" s="232">
        <v>1436.7600000000516</v>
      </c>
      <c r="D3401" s="232">
        <v>1981.8499999998835</v>
      </c>
      <c r="E3401" s="232">
        <v>2499.7499999999786</v>
      </c>
      <c r="F3401" s="232">
        <v>2847.9500000000985</v>
      </c>
      <c r="G3401" s="232">
        <v>3905.7999999997724</v>
      </c>
      <c r="H3401" s="75"/>
    </row>
    <row r="3402" spans="1:8" x14ac:dyDescent="0.2">
      <c r="A3402" s="76" t="s">
        <v>3799</v>
      </c>
      <c r="B3402" s="61">
        <v>3394</v>
      </c>
      <c r="C3402" s="232">
        <v>1437.1600000000517</v>
      </c>
      <c r="D3402" s="232">
        <v>1982.3999999998834</v>
      </c>
      <c r="E3402" s="232">
        <v>2500.4499999999784</v>
      </c>
      <c r="F3402" s="232">
        <v>2848.7500000000987</v>
      </c>
      <c r="G3402" s="232">
        <v>3906.8999999997723</v>
      </c>
      <c r="H3402" s="75"/>
    </row>
    <row r="3403" spans="1:8" x14ac:dyDescent="0.2">
      <c r="A3403" s="76" t="s">
        <v>3800</v>
      </c>
      <c r="B3403" s="61">
        <v>3395</v>
      </c>
      <c r="C3403" s="232">
        <v>1437.5600000000518</v>
      </c>
      <c r="D3403" s="232">
        <v>1982.9499999998834</v>
      </c>
      <c r="E3403" s="232">
        <v>2501.1499999999783</v>
      </c>
      <c r="F3403" s="232">
        <v>2849.5500000000989</v>
      </c>
      <c r="G3403" s="232">
        <v>3907.9999999997722</v>
      </c>
      <c r="H3403" s="75"/>
    </row>
    <row r="3404" spans="1:8" x14ac:dyDescent="0.2">
      <c r="A3404" s="76" t="s">
        <v>3801</v>
      </c>
      <c r="B3404" s="61">
        <v>3396</v>
      </c>
      <c r="C3404" s="232">
        <v>1437.9600000000519</v>
      </c>
      <c r="D3404" s="232">
        <v>1983.4999999998834</v>
      </c>
      <c r="E3404" s="232">
        <v>2501.8499999999781</v>
      </c>
      <c r="F3404" s="232">
        <v>2850.350000000099</v>
      </c>
      <c r="G3404" s="232">
        <v>3909.0999999997721</v>
      </c>
      <c r="H3404" s="75"/>
    </row>
    <row r="3405" spans="1:8" x14ac:dyDescent="0.2">
      <c r="A3405" s="76" t="s">
        <v>3802</v>
      </c>
      <c r="B3405" s="61">
        <v>3397</v>
      </c>
      <c r="C3405" s="232">
        <v>1438.360000000052</v>
      </c>
      <c r="D3405" s="232">
        <v>1984.0499999998833</v>
      </c>
      <c r="E3405" s="232">
        <v>2502.5499999999779</v>
      </c>
      <c r="F3405" s="232">
        <v>2851.1500000000992</v>
      </c>
      <c r="G3405" s="232">
        <v>3910.199999999772</v>
      </c>
      <c r="H3405" s="75"/>
    </row>
    <row r="3406" spans="1:8" x14ac:dyDescent="0.2">
      <c r="A3406" s="76" t="s">
        <v>3803</v>
      </c>
      <c r="B3406" s="61">
        <v>3398</v>
      </c>
      <c r="C3406" s="232">
        <v>1438.7600000000521</v>
      </c>
      <c r="D3406" s="232">
        <v>1984.5999999998833</v>
      </c>
      <c r="E3406" s="232">
        <v>2503.2499999999777</v>
      </c>
      <c r="F3406" s="232">
        <v>2851.9500000000994</v>
      </c>
      <c r="G3406" s="232">
        <v>3911.2999999997719</v>
      </c>
      <c r="H3406" s="75"/>
    </row>
    <row r="3407" spans="1:8" x14ac:dyDescent="0.2">
      <c r="A3407" s="76" t="s">
        <v>3804</v>
      </c>
      <c r="B3407" s="61">
        <v>3399</v>
      </c>
      <c r="C3407" s="232">
        <v>1439.1600000000522</v>
      </c>
      <c r="D3407" s="232">
        <v>1985.1499999998832</v>
      </c>
      <c r="E3407" s="232">
        <v>2503.9499999999775</v>
      </c>
      <c r="F3407" s="232">
        <v>2852.7500000000996</v>
      </c>
      <c r="G3407" s="232">
        <v>3912.3999999997718</v>
      </c>
      <c r="H3407" s="75"/>
    </row>
    <row r="3408" spans="1:8" x14ac:dyDescent="0.2">
      <c r="A3408" s="76" t="s">
        <v>3805</v>
      </c>
      <c r="B3408" s="61">
        <v>3400</v>
      </c>
      <c r="C3408" s="232">
        <v>1439.5600000000522</v>
      </c>
      <c r="D3408" s="232">
        <v>1985.6999999998832</v>
      </c>
      <c r="E3408" s="232">
        <v>2504.6499999999774</v>
      </c>
      <c r="F3408" s="232">
        <v>2853.5500000000998</v>
      </c>
      <c r="G3408" s="232">
        <v>3913.4999999997717</v>
      </c>
      <c r="H3408" s="75"/>
    </row>
    <row r="3409" spans="1:8" x14ac:dyDescent="0.2">
      <c r="A3409" s="76" t="s">
        <v>3806</v>
      </c>
      <c r="B3409" s="61">
        <v>3401</v>
      </c>
      <c r="C3409" s="232">
        <v>1439.9600000000523</v>
      </c>
      <c r="D3409" s="232">
        <v>1986.2499999998831</v>
      </c>
      <c r="E3409" s="232">
        <v>2505.3499999999772</v>
      </c>
      <c r="F3409" s="232">
        <v>2854.3500000001</v>
      </c>
      <c r="G3409" s="232">
        <v>3914.5999999997716</v>
      </c>
      <c r="H3409" s="75"/>
    </row>
    <row r="3410" spans="1:8" x14ac:dyDescent="0.2">
      <c r="A3410" s="76" t="s">
        <v>3807</v>
      </c>
      <c r="B3410" s="61">
        <v>3402</v>
      </c>
      <c r="C3410" s="232">
        <v>1440.3600000000524</v>
      </c>
      <c r="D3410" s="232">
        <v>1986.7999999998831</v>
      </c>
      <c r="E3410" s="232">
        <v>2506.049999999977</v>
      </c>
      <c r="F3410" s="232">
        <v>2855.1500000001001</v>
      </c>
      <c r="G3410" s="232">
        <v>3915.6999999997715</v>
      </c>
      <c r="H3410" s="75"/>
    </row>
    <row r="3411" spans="1:8" x14ac:dyDescent="0.2">
      <c r="A3411" s="76" t="s">
        <v>3808</v>
      </c>
      <c r="B3411" s="61">
        <v>3403</v>
      </c>
      <c r="C3411" s="232">
        <v>1440.7600000000525</v>
      </c>
      <c r="D3411" s="232">
        <v>1987.349999999883</v>
      </c>
      <c r="E3411" s="232">
        <v>2506.7499999999768</v>
      </c>
      <c r="F3411" s="232">
        <v>2855.9500000001003</v>
      </c>
      <c r="G3411" s="232">
        <v>3916.7999999997714</v>
      </c>
      <c r="H3411" s="75"/>
    </row>
    <row r="3412" spans="1:8" x14ac:dyDescent="0.2">
      <c r="A3412" s="76" t="s">
        <v>3809</v>
      </c>
      <c r="B3412" s="61">
        <v>3404</v>
      </c>
      <c r="C3412" s="232">
        <v>1441.1600000000526</v>
      </c>
      <c r="D3412" s="232">
        <v>1987.899999999883</v>
      </c>
      <c r="E3412" s="232">
        <v>2507.4499999999766</v>
      </c>
      <c r="F3412" s="232">
        <v>2856.7500000001005</v>
      </c>
      <c r="G3412" s="232">
        <v>3917.8999999997714</v>
      </c>
      <c r="H3412" s="75"/>
    </row>
    <row r="3413" spans="1:8" x14ac:dyDescent="0.2">
      <c r="A3413" s="76" t="s">
        <v>3810</v>
      </c>
      <c r="B3413" s="61">
        <v>3405</v>
      </c>
      <c r="C3413" s="232">
        <v>1441.5600000000527</v>
      </c>
      <c r="D3413" s="232">
        <v>1988.4499999998829</v>
      </c>
      <c r="E3413" s="232">
        <v>2508.1499999999764</v>
      </c>
      <c r="F3413" s="232">
        <v>2857.5500000001007</v>
      </c>
      <c r="G3413" s="232">
        <v>3918.9999999997713</v>
      </c>
      <c r="H3413" s="75"/>
    </row>
    <row r="3414" spans="1:8" x14ac:dyDescent="0.2">
      <c r="A3414" s="76" t="s">
        <v>3811</v>
      </c>
      <c r="B3414" s="61">
        <v>3406</v>
      </c>
      <c r="C3414" s="232">
        <v>1441.9600000000528</v>
      </c>
      <c r="D3414" s="232">
        <v>1988.9999999998829</v>
      </c>
      <c r="E3414" s="232">
        <v>2508.8499999999763</v>
      </c>
      <c r="F3414" s="232">
        <v>2858.3500000001009</v>
      </c>
      <c r="G3414" s="232">
        <v>3920.0999999997712</v>
      </c>
      <c r="H3414" s="75"/>
    </row>
    <row r="3415" spans="1:8" x14ac:dyDescent="0.2">
      <c r="A3415" s="76" t="s">
        <v>3812</v>
      </c>
      <c r="B3415" s="61">
        <v>3407</v>
      </c>
      <c r="C3415" s="232">
        <v>1442.3600000000529</v>
      </c>
      <c r="D3415" s="232">
        <v>1989.5499999998829</v>
      </c>
      <c r="E3415" s="232">
        <v>2509.5499999999761</v>
      </c>
      <c r="F3415" s="232">
        <v>2859.150000000101</v>
      </c>
      <c r="G3415" s="232">
        <v>3921.1999999997711</v>
      </c>
      <c r="H3415" s="75"/>
    </row>
    <row r="3416" spans="1:8" x14ac:dyDescent="0.2">
      <c r="A3416" s="76" t="s">
        <v>3813</v>
      </c>
      <c r="B3416" s="61">
        <v>3408</v>
      </c>
      <c r="C3416" s="232">
        <v>1442.760000000053</v>
      </c>
      <c r="D3416" s="232">
        <v>1990.0999999998828</v>
      </c>
      <c r="E3416" s="232">
        <v>2510.2499999999759</v>
      </c>
      <c r="F3416" s="232">
        <v>2859.9500000001012</v>
      </c>
      <c r="G3416" s="232">
        <v>3922.299999999771</v>
      </c>
      <c r="H3416" s="75"/>
    </row>
    <row r="3417" spans="1:8" x14ac:dyDescent="0.2">
      <c r="A3417" s="76" t="s">
        <v>3814</v>
      </c>
      <c r="B3417" s="61">
        <v>3409</v>
      </c>
      <c r="C3417" s="232">
        <v>1443.1600000000531</v>
      </c>
      <c r="D3417" s="232">
        <v>1990.6499999998828</v>
      </c>
      <c r="E3417" s="232">
        <v>2510.9499999999757</v>
      </c>
      <c r="F3417" s="232">
        <v>2860.7500000001014</v>
      </c>
      <c r="G3417" s="232">
        <v>3923.3999999997709</v>
      </c>
      <c r="H3417" s="75"/>
    </row>
    <row r="3418" spans="1:8" x14ac:dyDescent="0.2">
      <c r="A3418" s="76" t="s">
        <v>3815</v>
      </c>
      <c r="B3418" s="61">
        <v>3410</v>
      </c>
      <c r="C3418" s="232">
        <v>1443.5600000000532</v>
      </c>
      <c r="D3418" s="232">
        <v>1991.1999999998827</v>
      </c>
      <c r="E3418" s="232">
        <v>2511.6499999999755</v>
      </c>
      <c r="F3418" s="232">
        <v>2861.5500000001016</v>
      </c>
      <c r="G3418" s="232">
        <v>3924.4999999997708</v>
      </c>
      <c r="H3418" s="75"/>
    </row>
    <row r="3419" spans="1:8" x14ac:dyDescent="0.2">
      <c r="A3419" s="76" t="s">
        <v>3816</v>
      </c>
      <c r="B3419" s="61">
        <v>3411</v>
      </c>
      <c r="C3419" s="232">
        <v>1443.9600000000532</v>
      </c>
      <c r="D3419" s="232">
        <v>1991.7499999998827</v>
      </c>
      <c r="E3419" s="232">
        <v>2512.3499999999754</v>
      </c>
      <c r="F3419" s="232">
        <v>2862.3500000001018</v>
      </c>
      <c r="G3419" s="232">
        <v>3925.5999999997707</v>
      </c>
      <c r="H3419" s="75"/>
    </row>
    <row r="3420" spans="1:8" x14ac:dyDescent="0.2">
      <c r="A3420" s="76" t="s">
        <v>3817</v>
      </c>
      <c r="B3420" s="61">
        <v>3412</v>
      </c>
      <c r="C3420" s="232">
        <v>1444.3600000000533</v>
      </c>
      <c r="D3420" s="232">
        <v>1992.2999999998826</v>
      </c>
      <c r="E3420" s="232">
        <v>2513.0499999999752</v>
      </c>
      <c r="F3420" s="232">
        <v>2863.150000000102</v>
      </c>
      <c r="G3420" s="232">
        <v>3926.6999999997706</v>
      </c>
      <c r="H3420" s="75"/>
    </row>
    <row r="3421" spans="1:8" x14ac:dyDescent="0.2">
      <c r="A3421" s="76" t="s">
        <v>3818</v>
      </c>
      <c r="B3421" s="61">
        <v>3413</v>
      </c>
      <c r="C3421" s="232">
        <v>1444.7600000000534</v>
      </c>
      <c r="D3421" s="232">
        <v>1992.8499999998826</v>
      </c>
      <c r="E3421" s="232">
        <v>2513.749999999975</v>
      </c>
      <c r="F3421" s="232">
        <v>2863.9500000001021</v>
      </c>
      <c r="G3421" s="232">
        <v>3927.7999999997705</v>
      </c>
      <c r="H3421" s="75"/>
    </row>
    <row r="3422" spans="1:8" x14ac:dyDescent="0.2">
      <c r="A3422" s="76" t="s">
        <v>3819</v>
      </c>
      <c r="B3422" s="61">
        <v>3414</v>
      </c>
      <c r="C3422" s="232">
        <v>1445.1600000000535</v>
      </c>
      <c r="D3422" s="232">
        <v>1993.3999999998825</v>
      </c>
      <c r="E3422" s="232">
        <v>2514.4499999999748</v>
      </c>
      <c r="F3422" s="232">
        <v>2864.7500000001023</v>
      </c>
      <c r="G3422" s="232">
        <v>3928.8999999997704</v>
      </c>
      <c r="H3422" s="75"/>
    </row>
    <row r="3423" spans="1:8" x14ac:dyDescent="0.2">
      <c r="A3423" s="76" t="s">
        <v>3820</v>
      </c>
      <c r="B3423" s="61">
        <v>3415</v>
      </c>
      <c r="C3423" s="232">
        <v>1445.5600000000536</v>
      </c>
      <c r="D3423" s="232">
        <v>1993.9499999998825</v>
      </c>
      <c r="E3423" s="232">
        <v>2515.1499999999746</v>
      </c>
      <c r="F3423" s="232">
        <v>2865.5500000001025</v>
      </c>
      <c r="G3423" s="232">
        <v>3929.9999999997704</v>
      </c>
      <c r="H3423" s="75"/>
    </row>
    <row r="3424" spans="1:8" x14ac:dyDescent="0.2">
      <c r="A3424" s="76" t="s">
        <v>3821</v>
      </c>
      <c r="B3424" s="61">
        <v>3416</v>
      </c>
      <c r="C3424" s="232">
        <v>1445.9600000000537</v>
      </c>
      <c r="D3424" s="232">
        <v>1994.4999999998824</v>
      </c>
      <c r="E3424" s="232">
        <v>2515.8499999999744</v>
      </c>
      <c r="F3424" s="232">
        <v>2866.3500000001027</v>
      </c>
      <c r="G3424" s="232">
        <v>3931.0999999997703</v>
      </c>
      <c r="H3424" s="75"/>
    </row>
    <row r="3425" spans="1:8" x14ac:dyDescent="0.2">
      <c r="A3425" s="76" t="s">
        <v>3822</v>
      </c>
      <c r="B3425" s="61">
        <v>3417</v>
      </c>
      <c r="C3425" s="232">
        <v>1446.3600000000538</v>
      </c>
      <c r="D3425" s="232">
        <v>1995.0499999998824</v>
      </c>
      <c r="E3425" s="232">
        <v>2516.5499999999743</v>
      </c>
      <c r="F3425" s="232">
        <v>2867.1500000001029</v>
      </c>
      <c r="G3425" s="232">
        <v>3932.1999999997702</v>
      </c>
      <c r="H3425" s="75"/>
    </row>
    <row r="3426" spans="1:8" x14ac:dyDescent="0.2">
      <c r="A3426" s="76" t="s">
        <v>3823</v>
      </c>
      <c r="B3426" s="61">
        <v>3418</v>
      </c>
      <c r="C3426" s="232">
        <v>1446.7600000000539</v>
      </c>
      <c r="D3426" s="232">
        <v>1995.5999999998824</v>
      </c>
      <c r="E3426" s="232">
        <v>2517.2499999999741</v>
      </c>
      <c r="F3426" s="232">
        <v>2867.950000000103</v>
      </c>
      <c r="G3426" s="232">
        <v>3933.2999999997701</v>
      </c>
      <c r="H3426" s="75"/>
    </row>
    <row r="3427" spans="1:8" x14ac:dyDescent="0.2">
      <c r="A3427" s="76" t="s">
        <v>3824</v>
      </c>
      <c r="B3427" s="61">
        <v>3419</v>
      </c>
      <c r="C3427" s="232">
        <v>1447.160000000054</v>
      </c>
      <c r="D3427" s="232">
        <v>1996.1499999998823</v>
      </c>
      <c r="E3427" s="232">
        <v>2517.9499999999739</v>
      </c>
      <c r="F3427" s="232">
        <v>2868.7500000001032</v>
      </c>
      <c r="G3427" s="232">
        <v>3934.39999999977</v>
      </c>
      <c r="H3427" s="75"/>
    </row>
    <row r="3428" spans="1:8" x14ac:dyDescent="0.2">
      <c r="A3428" s="76" t="s">
        <v>3825</v>
      </c>
      <c r="B3428" s="61">
        <v>3420</v>
      </c>
      <c r="C3428" s="232">
        <v>1447.5600000000541</v>
      </c>
      <c r="D3428" s="232">
        <v>1996.6999999998823</v>
      </c>
      <c r="E3428" s="232">
        <v>2518.6499999999737</v>
      </c>
      <c r="F3428" s="232">
        <v>2869.5500000001034</v>
      </c>
      <c r="G3428" s="232">
        <v>3935.4999999997699</v>
      </c>
      <c r="H3428" s="75"/>
    </row>
    <row r="3429" spans="1:8" x14ac:dyDescent="0.2">
      <c r="A3429" s="76" t="s">
        <v>3826</v>
      </c>
      <c r="B3429" s="61">
        <v>3421</v>
      </c>
      <c r="C3429" s="232">
        <v>1447.9600000000542</v>
      </c>
      <c r="D3429" s="232">
        <v>1997.2499999998822</v>
      </c>
      <c r="E3429" s="232">
        <v>2519.3499999999735</v>
      </c>
      <c r="F3429" s="232">
        <v>2870.3500000001036</v>
      </c>
      <c r="G3429" s="232">
        <v>3936.5999999997698</v>
      </c>
      <c r="H3429" s="75"/>
    </row>
    <row r="3430" spans="1:8" x14ac:dyDescent="0.2">
      <c r="A3430" s="76" t="s">
        <v>3827</v>
      </c>
      <c r="B3430" s="61">
        <v>3422</v>
      </c>
      <c r="C3430" s="232">
        <v>1448.3600000000542</v>
      </c>
      <c r="D3430" s="232">
        <v>1997.7999999998822</v>
      </c>
      <c r="E3430" s="232">
        <v>2520.0499999999734</v>
      </c>
      <c r="F3430" s="232">
        <v>2871.1500000001038</v>
      </c>
      <c r="G3430" s="232">
        <v>3937.6999999997697</v>
      </c>
      <c r="H3430" s="75"/>
    </row>
    <row r="3431" spans="1:8" x14ac:dyDescent="0.2">
      <c r="A3431" s="76" t="s">
        <v>3828</v>
      </c>
      <c r="B3431" s="61">
        <v>3423</v>
      </c>
      <c r="C3431" s="232">
        <v>1448.7600000000543</v>
      </c>
      <c r="D3431" s="232">
        <v>1998.3499999998821</v>
      </c>
      <c r="E3431" s="232">
        <v>2520.7499999999732</v>
      </c>
      <c r="F3431" s="232">
        <v>2871.950000000104</v>
      </c>
      <c r="G3431" s="232">
        <v>3938.7999999997696</v>
      </c>
      <c r="H3431" s="75"/>
    </row>
    <row r="3432" spans="1:8" x14ac:dyDescent="0.2">
      <c r="A3432" s="76" t="s">
        <v>3829</v>
      </c>
      <c r="B3432" s="61">
        <v>3424</v>
      </c>
      <c r="C3432" s="232">
        <v>1449.1600000000544</v>
      </c>
      <c r="D3432" s="232">
        <v>1998.8999999998821</v>
      </c>
      <c r="E3432" s="232">
        <v>2521.449999999973</v>
      </c>
      <c r="F3432" s="232">
        <v>2872.7500000001041</v>
      </c>
      <c r="G3432" s="232">
        <v>3939.8999999997695</v>
      </c>
      <c r="H3432" s="75"/>
    </row>
    <row r="3433" spans="1:8" x14ac:dyDescent="0.2">
      <c r="A3433" s="76" t="s">
        <v>3830</v>
      </c>
      <c r="B3433" s="61">
        <v>3425</v>
      </c>
      <c r="C3433" s="232">
        <v>1449.5600000000545</v>
      </c>
      <c r="D3433" s="232">
        <v>1999.449999999882</v>
      </c>
      <c r="E3433" s="232">
        <v>2522.1499999999728</v>
      </c>
      <c r="F3433" s="232">
        <v>2873.5500000001043</v>
      </c>
      <c r="G3433" s="232">
        <v>3940.9999999997694</v>
      </c>
      <c r="H3433" s="75"/>
    </row>
    <row r="3434" spans="1:8" x14ac:dyDescent="0.2">
      <c r="A3434" s="76" t="s">
        <v>3831</v>
      </c>
      <c r="B3434" s="61">
        <v>3426</v>
      </c>
      <c r="C3434" s="232">
        <v>1449.9600000000546</v>
      </c>
      <c r="D3434" s="232">
        <v>1999.999999999882</v>
      </c>
      <c r="E3434" s="232">
        <v>2522.8499999999726</v>
      </c>
      <c r="F3434" s="232">
        <v>2874.3500000001045</v>
      </c>
      <c r="G3434" s="232">
        <v>3942.0999999997694</v>
      </c>
      <c r="H3434" s="75"/>
    </row>
    <row r="3435" spans="1:8" x14ac:dyDescent="0.2">
      <c r="A3435" s="76" t="s">
        <v>3832</v>
      </c>
      <c r="B3435" s="61">
        <v>3427</v>
      </c>
      <c r="C3435" s="232">
        <v>1450.3600000000547</v>
      </c>
      <c r="D3435" s="232">
        <v>2000.5499999998819</v>
      </c>
      <c r="E3435" s="232">
        <v>2523.5499999999724</v>
      </c>
      <c r="F3435" s="232">
        <v>2875.1500000001047</v>
      </c>
      <c r="G3435" s="232">
        <v>3943.1999999997693</v>
      </c>
      <c r="H3435" s="75"/>
    </row>
    <row r="3436" spans="1:8" x14ac:dyDescent="0.2">
      <c r="A3436" s="76" t="s">
        <v>3833</v>
      </c>
      <c r="B3436" s="61">
        <v>3428</v>
      </c>
      <c r="C3436" s="232">
        <v>1450.7600000000548</v>
      </c>
      <c r="D3436" s="232">
        <v>2001.0999999998819</v>
      </c>
      <c r="E3436" s="232">
        <v>2524.2499999999723</v>
      </c>
      <c r="F3436" s="232">
        <v>2875.9500000001049</v>
      </c>
      <c r="G3436" s="232">
        <v>3944.2999999997692</v>
      </c>
      <c r="H3436" s="75"/>
    </row>
    <row r="3437" spans="1:8" x14ac:dyDescent="0.2">
      <c r="A3437" s="76" t="s">
        <v>3834</v>
      </c>
      <c r="B3437" s="61">
        <v>3429</v>
      </c>
      <c r="C3437" s="232">
        <v>1451.1600000000549</v>
      </c>
      <c r="D3437" s="232">
        <v>2001.6499999998819</v>
      </c>
      <c r="E3437" s="232">
        <v>2524.9499999999721</v>
      </c>
      <c r="F3437" s="232">
        <v>2876.750000000105</v>
      </c>
      <c r="G3437" s="232">
        <v>3945.3999999997691</v>
      </c>
      <c r="H3437" s="75"/>
    </row>
    <row r="3438" spans="1:8" x14ac:dyDescent="0.2">
      <c r="A3438" s="76" t="s">
        <v>3835</v>
      </c>
      <c r="B3438" s="61">
        <v>3430</v>
      </c>
      <c r="C3438" s="232">
        <v>1451.560000000055</v>
      </c>
      <c r="D3438" s="232">
        <v>2002.1999999998818</v>
      </c>
      <c r="E3438" s="232">
        <v>2525.6499999999719</v>
      </c>
      <c r="F3438" s="232">
        <v>2877.5500000001052</v>
      </c>
      <c r="G3438" s="232">
        <v>3946.499999999769</v>
      </c>
      <c r="H3438" s="75"/>
    </row>
    <row r="3439" spans="1:8" x14ac:dyDescent="0.2">
      <c r="A3439" s="76" t="s">
        <v>3836</v>
      </c>
      <c r="B3439" s="61">
        <v>3431</v>
      </c>
      <c r="C3439" s="232">
        <v>1451.9600000000551</v>
      </c>
      <c r="D3439" s="232">
        <v>2002.7499999998818</v>
      </c>
      <c r="E3439" s="232">
        <v>2526.3499999999717</v>
      </c>
      <c r="F3439" s="232">
        <v>2878.3500000001054</v>
      </c>
      <c r="G3439" s="232">
        <v>3947.5999999997689</v>
      </c>
      <c r="H3439" s="75"/>
    </row>
    <row r="3440" spans="1:8" x14ac:dyDescent="0.2">
      <c r="A3440" s="76" t="s">
        <v>3837</v>
      </c>
      <c r="B3440" s="61">
        <v>3432</v>
      </c>
      <c r="C3440" s="232">
        <v>1452.3600000000552</v>
      </c>
      <c r="D3440" s="232">
        <v>2003.2999999998817</v>
      </c>
      <c r="E3440" s="232">
        <v>2527.0499999999715</v>
      </c>
      <c r="F3440" s="232">
        <v>2879.1500000001056</v>
      </c>
      <c r="G3440" s="232">
        <v>3948.6999999997688</v>
      </c>
      <c r="H3440" s="75"/>
    </row>
    <row r="3441" spans="1:8" x14ac:dyDescent="0.2">
      <c r="A3441" s="76" t="s">
        <v>3838</v>
      </c>
      <c r="B3441" s="61">
        <v>3433</v>
      </c>
      <c r="C3441" s="232">
        <v>1452.7600000000552</v>
      </c>
      <c r="D3441" s="232">
        <v>2003.8499999998817</v>
      </c>
      <c r="E3441" s="232">
        <v>2527.7499999999714</v>
      </c>
      <c r="F3441" s="232">
        <v>2879.9500000001058</v>
      </c>
      <c r="G3441" s="232">
        <v>3949.7999999997687</v>
      </c>
      <c r="H3441" s="75"/>
    </row>
    <row r="3442" spans="1:8" x14ac:dyDescent="0.2">
      <c r="A3442" s="76" t="s">
        <v>3839</v>
      </c>
      <c r="B3442" s="61">
        <v>3434</v>
      </c>
      <c r="C3442" s="232">
        <v>1453.1600000000553</v>
      </c>
      <c r="D3442" s="232">
        <v>2004.3999999998816</v>
      </c>
      <c r="E3442" s="232">
        <v>2528.4499999999712</v>
      </c>
      <c r="F3442" s="232">
        <v>2880.750000000106</v>
      </c>
      <c r="G3442" s="232">
        <v>3950.8999999997686</v>
      </c>
      <c r="H3442" s="75"/>
    </row>
    <row r="3443" spans="1:8" x14ac:dyDescent="0.2">
      <c r="A3443" s="76" t="s">
        <v>3840</v>
      </c>
      <c r="B3443" s="61">
        <v>3435</v>
      </c>
      <c r="C3443" s="232">
        <v>1453.5600000000554</v>
      </c>
      <c r="D3443" s="232">
        <v>2004.9499999998816</v>
      </c>
      <c r="E3443" s="232">
        <v>2529.149999999971</v>
      </c>
      <c r="F3443" s="232">
        <v>2881.5500000001061</v>
      </c>
      <c r="G3443" s="232">
        <v>3951.9999999997685</v>
      </c>
      <c r="H3443" s="75"/>
    </row>
    <row r="3444" spans="1:8" x14ac:dyDescent="0.2">
      <c r="A3444" s="76" t="s">
        <v>3841</v>
      </c>
      <c r="B3444" s="61">
        <v>3436</v>
      </c>
      <c r="C3444" s="232">
        <v>1453.9600000000555</v>
      </c>
      <c r="D3444" s="232">
        <v>2005.4999999998815</v>
      </c>
      <c r="E3444" s="232">
        <v>2529.8499999999708</v>
      </c>
      <c r="F3444" s="232">
        <v>2882.3500000001063</v>
      </c>
      <c r="G3444" s="232">
        <v>3953.0999999997684</v>
      </c>
      <c r="H3444" s="75"/>
    </row>
    <row r="3445" spans="1:8" x14ac:dyDescent="0.2">
      <c r="A3445" s="76" t="s">
        <v>3842</v>
      </c>
      <c r="B3445" s="61">
        <v>3437</v>
      </c>
      <c r="C3445" s="232">
        <v>1454.3600000000556</v>
      </c>
      <c r="D3445" s="232">
        <v>2006.0499999998815</v>
      </c>
      <c r="E3445" s="232">
        <v>2530.5499999999706</v>
      </c>
      <c r="F3445" s="232">
        <v>2883.1500000001065</v>
      </c>
      <c r="G3445" s="232">
        <v>3954.1999999997684</v>
      </c>
      <c r="H3445" s="75"/>
    </row>
    <row r="3446" spans="1:8" x14ac:dyDescent="0.2">
      <c r="A3446" s="76" t="s">
        <v>3843</v>
      </c>
      <c r="B3446" s="61">
        <v>3438</v>
      </c>
      <c r="C3446" s="232">
        <v>1454.7600000000557</v>
      </c>
      <c r="D3446" s="232">
        <v>2006.5999999998814</v>
      </c>
      <c r="E3446" s="232">
        <v>2531.2499999999704</v>
      </c>
      <c r="F3446" s="232">
        <v>2883.9500000001067</v>
      </c>
      <c r="G3446" s="232">
        <v>3955.2999999997683</v>
      </c>
      <c r="H3446" s="75"/>
    </row>
    <row r="3447" spans="1:8" x14ac:dyDescent="0.2">
      <c r="A3447" s="76" t="s">
        <v>3844</v>
      </c>
      <c r="B3447" s="61">
        <v>3439</v>
      </c>
      <c r="C3447" s="232">
        <v>1455.1600000000558</v>
      </c>
      <c r="D3447" s="232">
        <v>2007.1499999998814</v>
      </c>
      <c r="E3447" s="232">
        <v>2531.9499999999703</v>
      </c>
      <c r="F3447" s="232">
        <v>2884.7500000001069</v>
      </c>
      <c r="G3447" s="232">
        <v>3956.3999999997682</v>
      </c>
      <c r="H3447" s="75"/>
    </row>
    <row r="3448" spans="1:8" x14ac:dyDescent="0.2">
      <c r="A3448" s="76" t="s">
        <v>3845</v>
      </c>
      <c r="B3448" s="61">
        <v>3440</v>
      </c>
      <c r="C3448" s="232">
        <v>1455.5600000000559</v>
      </c>
      <c r="D3448" s="232">
        <v>2007.6999999998814</v>
      </c>
      <c r="E3448" s="232">
        <v>2532.6499999999701</v>
      </c>
      <c r="F3448" s="232">
        <v>2885.550000000107</v>
      </c>
      <c r="G3448" s="232">
        <v>3957.4999999997681</v>
      </c>
      <c r="H3448" s="75"/>
    </row>
    <row r="3449" spans="1:8" x14ac:dyDescent="0.2">
      <c r="A3449" s="76" t="s">
        <v>3846</v>
      </c>
      <c r="B3449" s="61">
        <v>3441</v>
      </c>
      <c r="C3449" s="232">
        <v>1455.960000000056</v>
      </c>
      <c r="D3449" s="232">
        <v>2008.2499999998813</v>
      </c>
      <c r="E3449" s="232">
        <v>2533.3499999999699</v>
      </c>
      <c r="F3449" s="232">
        <v>2886.3500000001072</v>
      </c>
      <c r="G3449" s="232">
        <v>3958.599999999768</v>
      </c>
      <c r="H3449" s="75"/>
    </row>
    <row r="3450" spans="1:8" x14ac:dyDescent="0.2">
      <c r="A3450" s="76" t="s">
        <v>3847</v>
      </c>
      <c r="B3450" s="61">
        <v>3442</v>
      </c>
      <c r="C3450" s="232">
        <v>1456.3600000000561</v>
      </c>
      <c r="D3450" s="232">
        <v>2008.7999999998813</v>
      </c>
      <c r="E3450" s="232">
        <v>2534.0499999999697</v>
      </c>
      <c r="F3450" s="232">
        <v>2887.1500000001074</v>
      </c>
      <c r="G3450" s="232">
        <v>3959.6999999997679</v>
      </c>
      <c r="H3450" s="75"/>
    </row>
    <row r="3451" spans="1:8" x14ac:dyDescent="0.2">
      <c r="A3451" s="76" t="s">
        <v>3848</v>
      </c>
      <c r="B3451" s="61">
        <v>3443</v>
      </c>
      <c r="C3451" s="232">
        <v>1456.7600000000562</v>
      </c>
      <c r="D3451" s="232">
        <v>2009.3499999998812</v>
      </c>
      <c r="E3451" s="232">
        <v>2534.7499999999695</v>
      </c>
      <c r="F3451" s="232">
        <v>2887.9500000001076</v>
      </c>
      <c r="G3451" s="232">
        <v>3960.7999999997678</v>
      </c>
      <c r="H3451" s="75"/>
    </row>
    <row r="3452" spans="1:8" x14ac:dyDescent="0.2">
      <c r="A3452" s="76" t="s">
        <v>3849</v>
      </c>
      <c r="B3452" s="61">
        <v>3444</v>
      </c>
      <c r="C3452" s="232">
        <v>1457.1600000000562</v>
      </c>
      <c r="D3452" s="232">
        <v>2009.8999999998812</v>
      </c>
      <c r="E3452" s="232">
        <v>2535.4499999999694</v>
      </c>
      <c r="F3452" s="232">
        <v>2888.7500000001078</v>
      </c>
      <c r="G3452" s="232">
        <v>3961.8999999997677</v>
      </c>
      <c r="H3452" s="75"/>
    </row>
    <row r="3453" spans="1:8" x14ac:dyDescent="0.2">
      <c r="A3453" s="76" t="s">
        <v>3850</v>
      </c>
      <c r="B3453" s="61">
        <v>3445</v>
      </c>
      <c r="C3453" s="232">
        <v>1457.5600000000563</v>
      </c>
      <c r="D3453" s="232">
        <v>2010.4499999998811</v>
      </c>
      <c r="E3453" s="232">
        <v>2536.1499999999692</v>
      </c>
      <c r="F3453" s="232">
        <v>2889.550000000108</v>
      </c>
      <c r="G3453" s="232">
        <v>3962.9999999997676</v>
      </c>
      <c r="H3453" s="75"/>
    </row>
    <row r="3454" spans="1:8" x14ac:dyDescent="0.2">
      <c r="A3454" s="76" t="s">
        <v>3851</v>
      </c>
      <c r="B3454" s="61">
        <v>3446</v>
      </c>
      <c r="C3454" s="232">
        <v>1457.9600000000564</v>
      </c>
      <c r="D3454" s="232">
        <v>2010.9999999998811</v>
      </c>
      <c r="E3454" s="232">
        <v>2536.849999999969</v>
      </c>
      <c r="F3454" s="232">
        <v>2890.3500000001081</v>
      </c>
      <c r="G3454" s="232">
        <v>3964.0999999997675</v>
      </c>
      <c r="H3454" s="75"/>
    </row>
    <row r="3455" spans="1:8" x14ac:dyDescent="0.2">
      <c r="A3455" s="76" t="s">
        <v>3852</v>
      </c>
      <c r="B3455" s="61">
        <v>3447</v>
      </c>
      <c r="C3455" s="232">
        <v>1458.3600000000565</v>
      </c>
      <c r="D3455" s="232">
        <v>2011.549999999881</v>
      </c>
      <c r="E3455" s="232">
        <v>2537.5499999999688</v>
      </c>
      <c r="F3455" s="232">
        <v>2891.1500000001083</v>
      </c>
      <c r="G3455" s="232">
        <v>3965.1999999997674</v>
      </c>
      <c r="H3455" s="75"/>
    </row>
    <row r="3456" spans="1:8" x14ac:dyDescent="0.2">
      <c r="A3456" s="76" t="s">
        <v>3853</v>
      </c>
      <c r="B3456" s="61">
        <v>3448</v>
      </c>
      <c r="C3456" s="232">
        <v>1458.7600000000566</v>
      </c>
      <c r="D3456" s="232">
        <v>2012.099999999881</v>
      </c>
      <c r="E3456" s="232">
        <v>2538.2499999999686</v>
      </c>
      <c r="F3456" s="232">
        <v>2891.9500000001085</v>
      </c>
      <c r="G3456" s="232">
        <v>3966.2999999997674</v>
      </c>
      <c r="H3456" s="75"/>
    </row>
    <row r="3457" spans="1:8" x14ac:dyDescent="0.2">
      <c r="A3457" s="76" t="s">
        <v>3854</v>
      </c>
      <c r="B3457" s="61">
        <v>3449</v>
      </c>
      <c r="C3457" s="232">
        <v>1459.1600000000567</v>
      </c>
      <c r="D3457" s="232">
        <v>2012.6499999998809</v>
      </c>
      <c r="E3457" s="232">
        <v>2538.9499999999684</v>
      </c>
      <c r="F3457" s="232">
        <v>2892.7500000001087</v>
      </c>
      <c r="G3457" s="232">
        <v>3967.3999999997673</v>
      </c>
      <c r="H3457" s="75"/>
    </row>
    <row r="3458" spans="1:8" x14ac:dyDescent="0.2">
      <c r="A3458" s="76" t="s">
        <v>3855</v>
      </c>
      <c r="B3458" s="61">
        <v>3450</v>
      </c>
      <c r="C3458" s="232">
        <v>1459.5600000000568</v>
      </c>
      <c r="D3458" s="232">
        <v>2013.1999999998809</v>
      </c>
      <c r="E3458" s="232">
        <v>2539.6499999999683</v>
      </c>
      <c r="F3458" s="232">
        <v>2893.5500000001089</v>
      </c>
      <c r="G3458" s="232">
        <v>3968.4999999997672</v>
      </c>
      <c r="H3458" s="75"/>
    </row>
    <row r="3459" spans="1:8" x14ac:dyDescent="0.2">
      <c r="A3459" s="76" t="s">
        <v>3856</v>
      </c>
      <c r="B3459" s="61">
        <v>3451</v>
      </c>
      <c r="C3459" s="232">
        <v>1459.9600000000569</v>
      </c>
      <c r="D3459" s="232">
        <v>2013.7499999998809</v>
      </c>
      <c r="E3459" s="232">
        <v>2540.3499999999681</v>
      </c>
      <c r="F3459" s="232">
        <v>2894.350000000109</v>
      </c>
      <c r="G3459" s="232">
        <v>3969.5999999997671</v>
      </c>
      <c r="H3459" s="75"/>
    </row>
    <row r="3460" spans="1:8" x14ac:dyDescent="0.2">
      <c r="A3460" s="76" t="s">
        <v>3857</v>
      </c>
      <c r="B3460" s="61">
        <v>3452</v>
      </c>
      <c r="C3460" s="232">
        <v>1460.360000000057</v>
      </c>
      <c r="D3460" s="232">
        <v>2014.2999999998808</v>
      </c>
      <c r="E3460" s="232">
        <v>2541.0499999999679</v>
      </c>
      <c r="F3460" s="232">
        <v>2895.1500000001092</v>
      </c>
      <c r="G3460" s="232">
        <v>3970.699999999767</v>
      </c>
      <c r="H3460" s="75"/>
    </row>
    <row r="3461" spans="1:8" x14ac:dyDescent="0.2">
      <c r="A3461" s="76" t="s">
        <v>3858</v>
      </c>
      <c r="B3461" s="61">
        <v>3453</v>
      </c>
      <c r="C3461" s="232">
        <v>1460.7600000000571</v>
      </c>
      <c r="D3461" s="232">
        <v>2014.8499999998808</v>
      </c>
      <c r="E3461" s="232">
        <v>2541.7499999999677</v>
      </c>
      <c r="F3461" s="232">
        <v>2895.9500000001094</v>
      </c>
      <c r="G3461" s="232">
        <v>3971.7999999997669</v>
      </c>
      <c r="H3461" s="75"/>
    </row>
    <row r="3462" spans="1:8" x14ac:dyDescent="0.2">
      <c r="A3462" s="76" t="s">
        <v>3859</v>
      </c>
      <c r="B3462" s="61">
        <v>3454</v>
      </c>
      <c r="C3462" s="232">
        <v>1461.1600000000572</v>
      </c>
      <c r="D3462" s="232">
        <v>2015.3999999998807</v>
      </c>
      <c r="E3462" s="232">
        <v>2542.4499999999675</v>
      </c>
      <c r="F3462" s="232">
        <v>2896.7500000001096</v>
      </c>
      <c r="G3462" s="232">
        <v>3972.8999999997668</v>
      </c>
      <c r="H3462" s="75"/>
    </row>
    <row r="3463" spans="1:8" x14ac:dyDescent="0.2">
      <c r="A3463" s="76" t="s">
        <v>3860</v>
      </c>
      <c r="B3463" s="61">
        <v>3455</v>
      </c>
      <c r="C3463" s="232">
        <v>1461.5600000000572</v>
      </c>
      <c r="D3463" s="232">
        <v>2015.9499999998807</v>
      </c>
      <c r="E3463" s="232">
        <v>2543.1499999999673</v>
      </c>
      <c r="F3463" s="232">
        <v>2897.5500000001098</v>
      </c>
      <c r="G3463" s="232">
        <v>3973.9999999997667</v>
      </c>
      <c r="H3463" s="75"/>
    </row>
    <row r="3464" spans="1:8" x14ac:dyDescent="0.2">
      <c r="A3464" s="76" t="s">
        <v>3861</v>
      </c>
      <c r="B3464" s="61">
        <v>3456</v>
      </c>
      <c r="C3464" s="232">
        <v>1461.9600000000573</v>
      </c>
      <c r="D3464" s="232">
        <v>2016.4999999998806</v>
      </c>
      <c r="E3464" s="232">
        <v>2543.8499999999672</v>
      </c>
      <c r="F3464" s="232">
        <v>2898.35000000011</v>
      </c>
      <c r="G3464" s="232">
        <v>3975.0999999997666</v>
      </c>
      <c r="H3464" s="75"/>
    </row>
    <row r="3465" spans="1:8" x14ac:dyDescent="0.2">
      <c r="A3465" s="76" t="s">
        <v>3862</v>
      </c>
      <c r="B3465" s="61">
        <v>3457</v>
      </c>
      <c r="C3465" s="232">
        <v>1462.3600000000574</v>
      </c>
      <c r="D3465" s="232">
        <v>2017.0499999998806</v>
      </c>
      <c r="E3465" s="232">
        <v>2544.549999999967</v>
      </c>
      <c r="F3465" s="232">
        <v>2899.1500000001101</v>
      </c>
      <c r="G3465" s="232">
        <v>3976.1999999997665</v>
      </c>
      <c r="H3465" s="75"/>
    </row>
    <row r="3466" spans="1:8" x14ac:dyDescent="0.2">
      <c r="A3466" s="76" t="s">
        <v>3863</v>
      </c>
      <c r="B3466" s="61">
        <v>3458</v>
      </c>
      <c r="C3466" s="232">
        <v>1462.7600000000575</v>
      </c>
      <c r="D3466" s="232">
        <v>2017.5999999998805</v>
      </c>
      <c r="E3466" s="232">
        <v>2545.2499999999668</v>
      </c>
      <c r="F3466" s="232">
        <v>2899.9500000001103</v>
      </c>
      <c r="G3466" s="232">
        <v>3977.2999999997664</v>
      </c>
      <c r="H3466" s="75"/>
    </row>
    <row r="3467" spans="1:8" x14ac:dyDescent="0.2">
      <c r="A3467" s="76" t="s">
        <v>3864</v>
      </c>
      <c r="B3467" s="61">
        <v>3459</v>
      </c>
      <c r="C3467" s="232">
        <v>1463.1600000000576</v>
      </c>
      <c r="D3467" s="232">
        <v>2018.1499999998805</v>
      </c>
      <c r="E3467" s="232">
        <v>2545.9499999999666</v>
      </c>
      <c r="F3467" s="232">
        <v>2900.7500000001105</v>
      </c>
      <c r="G3467" s="232">
        <v>3978.3999999997664</v>
      </c>
      <c r="H3467" s="75"/>
    </row>
    <row r="3468" spans="1:8" x14ac:dyDescent="0.2">
      <c r="A3468" s="76" t="s">
        <v>3865</v>
      </c>
      <c r="B3468" s="61">
        <v>3460</v>
      </c>
      <c r="C3468" s="232">
        <v>1463.5600000000577</v>
      </c>
      <c r="D3468" s="232">
        <v>2018.6999999998804</v>
      </c>
      <c r="E3468" s="232">
        <v>2546.6499999999664</v>
      </c>
      <c r="F3468" s="232">
        <v>2901.5500000001107</v>
      </c>
      <c r="G3468" s="232">
        <v>3979.4999999997663</v>
      </c>
      <c r="H3468" s="75"/>
    </row>
    <row r="3469" spans="1:8" x14ac:dyDescent="0.2">
      <c r="A3469" s="76" t="s">
        <v>3866</v>
      </c>
      <c r="B3469" s="61">
        <v>3461</v>
      </c>
      <c r="C3469" s="232">
        <v>1463.9600000000578</v>
      </c>
      <c r="D3469" s="232">
        <v>2019.2499999998804</v>
      </c>
      <c r="E3469" s="232">
        <v>2547.3499999999663</v>
      </c>
      <c r="F3469" s="232">
        <v>2902.3500000001109</v>
      </c>
      <c r="G3469" s="232">
        <v>3980.5999999997662</v>
      </c>
      <c r="H3469" s="75"/>
    </row>
    <row r="3470" spans="1:8" x14ac:dyDescent="0.2">
      <c r="A3470" s="76" t="s">
        <v>3867</v>
      </c>
      <c r="B3470" s="61">
        <v>3462</v>
      </c>
      <c r="C3470" s="232">
        <v>1464.3600000000579</v>
      </c>
      <c r="D3470" s="232">
        <v>2019.7999999998804</v>
      </c>
      <c r="E3470" s="232">
        <v>2548.0499999999661</v>
      </c>
      <c r="F3470" s="232">
        <v>2903.150000000111</v>
      </c>
      <c r="G3470" s="232">
        <v>3981.6999999997661</v>
      </c>
      <c r="H3470" s="75"/>
    </row>
    <row r="3471" spans="1:8" x14ac:dyDescent="0.2">
      <c r="A3471" s="76" t="s">
        <v>3868</v>
      </c>
      <c r="B3471" s="61">
        <v>3463</v>
      </c>
      <c r="C3471" s="232">
        <v>1464.760000000058</v>
      </c>
      <c r="D3471" s="232">
        <v>2020.3499999998803</v>
      </c>
      <c r="E3471" s="232">
        <v>2548.7499999999659</v>
      </c>
      <c r="F3471" s="232">
        <v>2903.9500000001112</v>
      </c>
      <c r="G3471" s="232">
        <v>3982.799999999766</v>
      </c>
      <c r="H3471" s="75"/>
    </row>
    <row r="3472" spans="1:8" x14ac:dyDescent="0.2">
      <c r="A3472" s="76" t="s">
        <v>3869</v>
      </c>
      <c r="B3472" s="61">
        <v>3464</v>
      </c>
      <c r="C3472" s="232">
        <v>1465.1600000000581</v>
      </c>
      <c r="D3472" s="232">
        <v>2020.8999999998803</v>
      </c>
      <c r="E3472" s="232">
        <v>2549.4499999999657</v>
      </c>
      <c r="F3472" s="232">
        <v>2904.7500000001114</v>
      </c>
      <c r="G3472" s="232">
        <v>3983.8999999997659</v>
      </c>
      <c r="H3472" s="75"/>
    </row>
    <row r="3473" spans="1:8" x14ac:dyDescent="0.2">
      <c r="A3473" s="76" t="s">
        <v>3870</v>
      </c>
      <c r="B3473" s="61">
        <v>3465</v>
      </c>
      <c r="C3473" s="232">
        <v>1465.5600000000582</v>
      </c>
      <c r="D3473" s="232">
        <v>2021.4499999998802</v>
      </c>
      <c r="E3473" s="232">
        <v>2550.1499999999655</v>
      </c>
      <c r="F3473" s="232">
        <v>2905.5500000001116</v>
      </c>
      <c r="G3473" s="232">
        <v>3984.9999999997658</v>
      </c>
      <c r="H3473" s="75"/>
    </row>
    <row r="3474" spans="1:8" x14ac:dyDescent="0.2">
      <c r="A3474" s="76" t="s">
        <v>3871</v>
      </c>
      <c r="B3474" s="61">
        <v>3466</v>
      </c>
      <c r="C3474" s="232">
        <v>1465.9600000000582</v>
      </c>
      <c r="D3474" s="232">
        <v>2021.9999999998802</v>
      </c>
      <c r="E3474" s="232">
        <v>2550.8499999999653</v>
      </c>
      <c r="F3474" s="232">
        <v>2906.3500000001118</v>
      </c>
      <c r="G3474" s="232">
        <v>3986.0999999997657</v>
      </c>
      <c r="H3474" s="75"/>
    </row>
    <row r="3475" spans="1:8" x14ac:dyDescent="0.2">
      <c r="A3475" s="76" t="s">
        <v>3872</v>
      </c>
      <c r="B3475" s="61">
        <v>3467</v>
      </c>
      <c r="C3475" s="232">
        <v>1466.3600000000583</v>
      </c>
      <c r="D3475" s="232">
        <v>2022.5499999998801</v>
      </c>
      <c r="E3475" s="232">
        <v>2551.5499999999652</v>
      </c>
      <c r="F3475" s="232">
        <v>2907.150000000112</v>
      </c>
      <c r="G3475" s="232">
        <v>3987.1999999997656</v>
      </c>
      <c r="H3475" s="75"/>
    </row>
    <row r="3476" spans="1:8" x14ac:dyDescent="0.2">
      <c r="A3476" s="76" t="s">
        <v>3873</v>
      </c>
      <c r="B3476" s="61">
        <v>3468</v>
      </c>
      <c r="C3476" s="232">
        <v>1466.7600000000584</v>
      </c>
      <c r="D3476" s="232">
        <v>2023.0999999998801</v>
      </c>
      <c r="E3476" s="232">
        <v>2552.249999999965</v>
      </c>
      <c r="F3476" s="232">
        <v>2907.9500000001121</v>
      </c>
      <c r="G3476" s="232">
        <v>3988.2999999997655</v>
      </c>
      <c r="H3476" s="75"/>
    </row>
    <row r="3477" spans="1:8" x14ac:dyDescent="0.2">
      <c r="A3477" s="76" t="s">
        <v>3874</v>
      </c>
      <c r="B3477" s="61">
        <v>3469</v>
      </c>
      <c r="C3477" s="232">
        <v>1467.1600000000585</v>
      </c>
      <c r="D3477" s="232">
        <v>2023.64999999988</v>
      </c>
      <c r="E3477" s="232">
        <v>2552.9499999999648</v>
      </c>
      <c r="F3477" s="232">
        <v>2908.7500000001123</v>
      </c>
      <c r="G3477" s="232">
        <v>3989.3999999997654</v>
      </c>
      <c r="H3477" s="75"/>
    </row>
    <row r="3478" spans="1:8" x14ac:dyDescent="0.2">
      <c r="A3478" s="76" t="s">
        <v>3875</v>
      </c>
      <c r="B3478" s="61">
        <v>3470</v>
      </c>
      <c r="C3478" s="232">
        <v>1467.5600000000586</v>
      </c>
      <c r="D3478" s="232">
        <v>2024.19999999988</v>
      </c>
      <c r="E3478" s="232">
        <v>2553.6499999999646</v>
      </c>
      <c r="F3478" s="232">
        <v>2909.5500000001125</v>
      </c>
      <c r="G3478" s="232">
        <v>3990.4999999997654</v>
      </c>
      <c r="H3478" s="75"/>
    </row>
    <row r="3479" spans="1:8" x14ac:dyDescent="0.2">
      <c r="A3479" s="76" t="s">
        <v>3876</v>
      </c>
      <c r="B3479" s="61">
        <v>3471</v>
      </c>
      <c r="C3479" s="232">
        <v>1467.9600000000587</v>
      </c>
      <c r="D3479" s="232">
        <v>2024.7499999998799</v>
      </c>
      <c r="E3479" s="232">
        <v>2554.3499999999644</v>
      </c>
      <c r="F3479" s="232">
        <v>2910.3500000001127</v>
      </c>
      <c r="G3479" s="232">
        <v>3991.5999999997653</v>
      </c>
      <c r="H3479" s="75"/>
    </row>
    <row r="3480" spans="1:8" x14ac:dyDescent="0.2">
      <c r="A3480" s="76" t="s">
        <v>3877</v>
      </c>
      <c r="B3480" s="61">
        <v>3472</v>
      </c>
      <c r="C3480" s="232">
        <v>1468.3600000000588</v>
      </c>
      <c r="D3480" s="232">
        <v>2025.2999999998799</v>
      </c>
      <c r="E3480" s="232">
        <v>2555.0499999999643</v>
      </c>
      <c r="F3480" s="232">
        <v>2911.1500000001129</v>
      </c>
      <c r="G3480" s="232">
        <v>3992.6999999997652</v>
      </c>
      <c r="H3480" s="75"/>
    </row>
    <row r="3481" spans="1:8" x14ac:dyDescent="0.2">
      <c r="A3481" s="76" t="s">
        <v>3878</v>
      </c>
      <c r="B3481" s="61">
        <v>3473</v>
      </c>
      <c r="C3481" s="232">
        <v>1468.7600000000589</v>
      </c>
      <c r="D3481" s="232">
        <v>2025.8499999998799</v>
      </c>
      <c r="E3481" s="232">
        <v>2555.7499999999641</v>
      </c>
      <c r="F3481" s="232">
        <v>2911.9500000001131</v>
      </c>
      <c r="G3481" s="232">
        <v>3993.7999999997651</v>
      </c>
      <c r="H3481" s="75"/>
    </row>
    <row r="3482" spans="1:8" x14ac:dyDescent="0.2">
      <c r="A3482" s="76" t="s">
        <v>3879</v>
      </c>
      <c r="B3482" s="61">
        <v>3474</v>
      </c>
      <c r="C3482" s="232">
        <v>1469.160000000059</v>
      </c>
      <c r="D3482" s="232">
        <v>2026.3999999998798</v>
      </c>
      <c r="E3482" s="232">
        <v>2556.4499999999639</v>
      </c>
      <c r="F3482" s="232">
        <v>2912.7500000001132</v>
      </c>
      <c r="G3482" s="232">
        <v>3994.899999999765</v>
      </c>
      <c r="H3482" s="75"/>
    </row>
    <row r="3483" spans="1:8" x14ac:dyDescent="0.2">
      <c r="A3483" s="76" t="s">
        <v>3880</v>
      </c>
      <c r="B3483" s="61">
        <v>3475</v>
      </c>
      <c r="C3483" s="232">
        <v>1469.5600000000591</v>
      </c>
      <c r="D3483" s="232">
        <v>2026.9499999998798</v>
      </c>
      <c r="E3483" s="232">
        <v>2557.1499999999637</v>
      </c>
      <c r="F3483" s="232">
        <v>2913.5500000001134</v>
      </c>
      <c r="G3483" s="232">
        <v>3995.9999999997649</v>
      </c>
      <c r="H3483" s="75"/>
    </row>
    <row r="3484" spans="1:8" x14ac:dyDescent="0.2">
      <c r="A3484" s="76" t="s">
        <v>3881</v>
      </c>
      <c r="B3484" s="61">
        <v>3476</v>
      </c>
      <c r="C3484" s="232">
        <v>1469.9600000000592</v>
      </c>
      <c r="D3484" s="232">
        <v>2027.4999999998797</v>
      </c>
      <c r="E3484" s="232">
        <v>2557.8499999999635</v>
      </c>
      <c r="F3484" s="232">
        <v>2914.3500000001136</v>
      </c>
      <c r="G3484" s="232">
        <v>3997.0999999997648</v>
      </c>
      <c r="H3484" s="75"/>
    </row>
    <row r="3485" spans="1:8" x14ac:dyDescent="0.2">
      <c r="A3485" s="76" t="s">
        <v>3882</v>
      </c>
      <c r="B3485" s="61">
        <v>3477</v>
      </c>
      <c r="C3485" s="232">
        <v>1470.3600000000592</v>
      </c>
      <c r="D3485" s="232">
        <v>2028.0499999998797</v>
      </c>
      <c r="E3485" s="232">
        <v>2558.5499999999633</v>
      </c>
      <c r="F3485" s="232">
        <v>2915.1500000001138</v>
      </c>
      <c r="G3485" s="232">
        <v>3998.1999999997647</v>
      </c>
      <c r="H3485" s="75"/>
    </row>
    <row r="3486" spans="1:8" x14ac:dyDescent="0.2">
      <c r="A3486" s="76" t="s">
        <v>3883</v>
      </c>
      <c r="B3486" s="61">
        <v>3478</v>
      </c>
      <c r="C3486" s="232">
        <v>1470.7600000000593</v>
      </c>
      <c r="D3486" s="232">
        <v>2028.5999999998796</v>
      </c>
      <c r="E3486" s="232">
        <v>2559.2499999999632</v>
      </c>
      <c r="F3486" s="232">
        <v>2915.950000000114</v>
      </c>
      <c r="G3486" s="232">
        <v>3999.2999999997646</v>
      </c>
      <c r="H3486" s="75"/>
    </row>
    <row r="3487" spans="1:8" x14ac:dyDescent="0.2">
      <c r="A3487" s="76" t="s">
        <v>3884</v>
      </c>
      <c r="B3487" s="61">
        <v>3479</v>
      </c>
      <c r="C3487" s="232">
        <v>1471.1600000000594</v>
      </c>
      <c r="D3487" s="232">
        <v>2029.1499999998796</v>
      </c>
      <c r="E3487" s="232">
        <v>2559.949999999963</v>
      </c>
      <c r="F3487" s="232">
        <v>2916.7500000001141</v>
      </c>
      <c r="G3487" s="232">
        <v>4000.3999999997645</v>
      </c>
      <c r="H3487" s="75"/>
    </row>
    <row r="3488" spans="1:8" x14ac:dyDescent="0.2">
      <c r="A3488" s="76" t="s">
        <v>3885</v>
      </c>
      <c r="B3488" s="61">
        <v>3480</v>
      </c>
      <c r="C3488" s="232">
        <v>1471.5600000000595</v>
      </c>
      <c r="D3488" s="232">
        <v>2029.6999999998795</v>
      </c>
      <c r="E3488" s="232">
        <v>2560.6499999999628</v>
      </c>
      <c r="F3488" s="232">
        <v>2917.5500000001143</v>
      </c>
      <c r="G3488" s="232">
        <v>4001.4999999997644</v>
      </c>
      <c r="H3488" s="75"/>
    </row>
    <row r="3489" spans="1:8" x14ac:dyDescent="0.2">
      <c r="A3489" s="76" t="s">
        <v>3886</v>
      </c>
      <c r="B3489" s="61">
        <v>3481</v>
      </c>
      <c r="C3489" s="232">
        <v>1471.9600000000596</v>
      </c>
      <c r="D3489" s="232">
        <v>2030.2499999998795</v>
      </c>
      <c r="E3489" s="232">
        <v>2561.3499999999626</v>
      </c>
      <c r="F3489" s="232">
        <v>2918.3500000001145</v>
      </c>
      <c r="G3489" s="232">
        <v>4002.5999999997643</v>
      </c>
      <c r="H3489" s="75"/>
    </row>
    <row r="3490" spans="1:8" x14ac:dyDescent="0.2">
      <c r="A3490" s="76" t="s">
        <v>3887</v>
      </c>
      <c r="B3490" s="61">
        <v>3482</v>
      </c>
      <c r="C3490" s="232">
        <v>1472.3600000000597</v>
      </c>
      <c r="D3490" s="232">
        <v>2030.7999999998794</v>
      </c>
      <c r="E3490" s="232">
        <v>2562.0499999999624</v>
      </c>
      <c r="F3490" s="232">
        <v>2919.1500000001147</v>
      </c>
      <c r="G3490" s="232">
        <v>4003.6999999997643</v>
      </c>
      <c r="H3490" s="75"/>
    </row>
    <row r="3491" spans="1:8" x14ac:dyDescent="0.2">
      <c r="A3491" s="76" t="s">
        <v>3888</v>
      </c>
      <c r="B3491" s="61">
        <v>3483</v>
      </c>
      <c r="C3491" s="232">
        <v>1472.7600000000598</v>
      </c>
      <c r="D3491" s="232">
        <v>2031.3499999998794</v>
      </c>
      <c r="E3491" s="232">
        <v>2562.7499999999623</v>
      </c>
      <c r="F3491" s="232">
        <v>2919.9500000001149</v>
      </c>
      <c r="G3491" s="232">
        <v>4004.7999999997642</v>
      </c>
      <c r="H3491" s="75"/>
    </row>
    <row r="3492" spans="1:8" x14ac:dyDescent="0.2">
      <c r="A3492" s="76" t="s">
        <v>3889</v>
      </c>
      <c r="B3492" s="61">
        <v>3484</v>
      </c>
      <c r="C3492" s="232">
        <v>1473.1600000000599</v>
      </c>
      <c r="D3492" s="232">
        <v>2031.8999999998794</v>
      </c>
      <c r="E3492" s="232">
        <v>2563.4499999999621</v>
      </c>
      <c r="F3492" s="232">
        <v>2920.7500000001151</v>
      </c>
      <c r="G3492" s="232">
        <v>4005.8999999997641</v>
      </c>
      <c r="H3492" s="75"/>
    </row>
    <row r="3493" spans="1:8" x14ac:dyDescent="0.2">
      <c r="A3493" s="76" t="s">
        <v>3890</v>
      </c>
      <c r="B3493" s="61">
        <v>3485</v>
      </c>
      <c r="C3493" s="232">
        <v>1473.56000000006</v>
      </c>
      <c r="D3493" s="232">
        <v>2032.4499999998793</v>
      </c>
      <c r="E3493" s="232">
        <v>2564.1499999999619</v>
      </c>
      <c r="F3493" s="232">
        <v>2921.5500000001152</v>
      </c>
      <c r="G3493" s="232">
        <v>4006.999999999764</v>
      </c>
      <c r="H3493" s="75"/>
    </row>
    <row r="3494" spans="1:8" x14ac:dyDescent="0.2">
      <c r="A3494" s="76" t="s">
        <v>3891</v>
      </c>
      <c r="B3494" s="61">
        <v>3486</v>
      </c>
      <c r="C3494" s="232">
        <v>1473.9600000000601</v>
      </c>
      <c r="D3494" s="232">
        <v>2032.9999999998793</v>
      </c>
      <c r="E3494" s="232">
        <v>2564.8499999999617</v>
      </c>
      <c r="F3494" s="232">
        <v>2922.3500000001154</v>
      </c>
      <c r="G3494" s="232">
        <v>4008.0999999997639</v>
      </c>
      <c r="H3494" s="75"/>
    </row>
    <row r="3495" spans="1:8" x14ac:dyDescent="0.2">
      <c r="A3495" s="76" t="s">
        <v>3892</v>
      </c>
      <c r="B3495" s="61">
        <v>3487</v>
      </c>
      <c r="C3495" s="232">
        <v>1474.3600000000602</v>
      </c>
      <c r="D3495" s="232">
        <v>2033.5499999998792</v>
      </c>
      <c r="E3495" s="232">
        <v>2565.5499999999615</v>
      </c>
      <c r="F3495" s="232">
        <v>2923.1500000001156</v>
      </c>
      <c r="G3495" s="232">
        <v>4009.1999999997638</v>
      </c>
      <c r="H3495" s="75"/>
    </row>
    <row r="3496" spans="1:8" x14ac:dyDescent="0.2">
      <c r="A3496" s="76" t="s">
        <v>3893</v>
      </c>
      <c r="B3496" s="61">
        <v>3488</v>
      </c>
      <c r="C3496" s="232">
        <v>1474.7600000000602</v>
      </c>
      <c r="D3496" s="232">
        <v>2034.0999999998792</v>
      </c>
      <c r="E3496" s="232">
        <v>2566.2499999999613</v>
      </c>
      <c r="F3496" s="232">
        <v>2923.9500000001158</v>
      </c>
      <c r="G3496" s="232">
        <v>4010.2999999997637</v>
      </c>
      <c r="H3496" s="75"/>
    </row>
    <row r="3497" spans="1:8" x14ac:dyDescent="0.2">
      <c r="A3497" s="76" t="s">
        <v>3894</v>
      </c>
      <c r="B3497" s="61">
        <v>3489</v>
      </c>
      <c r="C3497" s="232">
        <v>1475.1600000000603</v>
      </c>
      <c r="D3497" s="232">
        <v>2034.6499999998791</v>
      </c>
      <c r="E3497" s="232">
        <v>2566.9499999999612</v>
      </c>
      <c r="F3497" s="232">
        <v>2924.750000000116</v>
      </c>
      <c r="G3497" s="232">
        <v>4011.3999999997636</v>
      </c>
      <c r="H3497" s="75"/>
    </row>
    <row r="3498" spans="1:8" x14ac:dyDescent="0.2">
      <c r="A3498" s="76" t="s">
        <v>3895</v>
      </c>
      <c r="B3498" s="61">
        <v>3490</v>
      </c>
      <c r="C3498" s="232">
        <v>1475.5600000000604</v>
      </c>
      <c r="D3498" s="232">
        <v>2035.1999999998791</v>
      </c>
      <c r="E3498" s="232">
        <v>2567.649999999961</v>
      </c>
      <c r="F3498" s="232">
        <v>2925.5500000001161</v>
      </c>
      <c r="G3498" s="232">
        <v>4012.4999999997635</v>
      </c>
      <c r="H3498" s="75"/>
    </row>
    <row r="3499" spans="1:8" x14ac:dyDescent="0.2">
      <c r="A3499" s="76" t="s">
        <v>3896</v>
      </c>
      <c r="B3499" s="61">
        <v>3491</v>
      </c>
      <c r="C3499" s="232">
        <v>1475.9600000000605</v>
      </c>
      <c r="D3499" s="232">
        <v>2035.749999999879</v>
      </c>
      <c r="E3499" s="232">
        <v>2568.3499999999608</v>
      </c>
      <c r="F3499" s="232">
        <v>2926.3500000001163</v>
      </c>
      <c r="G3499" s="232">
        <v>4013.5999999997634</v>
      </c>
      <c r="H3499" s="75"/>
    </row>
    <row r="3500" spans="1:8" x14ac:dyDescent="0.2">
      <c r="A3500" s="76" t="s">
        <v>3897</v>
      </c>
      <c r="B3500" s="61">
        <v>3492</v>
      </c>
      <c r="C3500" s="232">
        <v>1476.3600000000606</v>
      </c>
      <c r="D3500" s="232">
        <v>2036.299999999879</v>
      </c>
      <c r="E3500" s="232">
        <v>2569.0499999999606</v>
      </c>
      <c r="F3500" s="232">
        <v>2927.1500000001165</v>
      </c>
      <c r="G3500" s="232">
        <v>4014.6999999997633</v>
      </c>
      <c r="H3500" s="75"/>
    </row>
    <row r="3501" spans="1:8" x14ac:dyDescent="0.2">
      <c r="A3501" s="76" t="s">
        <v>3898</v>
      </c>
      <c r="B3501" s="61">
        <v>3493</v>
      </c>
      <c r="C3501" s="232">
        <v>1476.7600000000607</v>
      </c>
      <c r="D3501" s="232">
        <v>2036.8499999998789</v>
      </c>
      <c r="E3501" s="232">
        <v>2569.7499999999604</v>
      </c>
      <c r="F3501" s="232">
        <v>2927.9500000001167</v>
      </c>
      <c r="G3501" s="232">
        <v>4015.7999999997633</v>
      </c>
      <c r="H3501" s="75"/>
    </row>
    <row r="3502" spans="1:8" x14ac:dyDescent="0.2">
      <c r="A3502" s="76" t="s">
        <v>3899</v>
      </c>
      <c r="B3502" s="61">
        <v>3494</v>
      </c>
      <c r="C3502" s="232">
        <v>1477.1600000000608</v>
      </c>
      <c r="D3502" s="232">
        <v>2037.3999999998789</v>
      </c>
      <c r="E3502" s="232">
        <v>2570.4499999999603</v>
      </c>
      <c r="F3502" s="232">
        <v>2928.7500000001169</v>
      </c>
      <c r="G3502" s="232">
        <v>4016.8999999997632</v>
      </c>
      <c r="H3502" s="75"/>
    </row>
    <row r="3503" spans="1:8" x14ac:dyDescent="0.2">
      <c r="A3503" s="76" t="s">
        <v>3900</v>
      </c>
      <c r="B3503" s="61">
        <v>3495</v>
      </c>
      <c r="C3503" s="232">
        <v>1477.5600000000609</v>
      </c>
      <c r="D3503" s="232">
        <v>2037.9499999998789</v>
      </c>
      <c r="E3503" s="232">
        <v>2571.1499999999601</v>
      </c>
      <c r="F3503" s="232">
        <v>2929.5500000001171</v>
      </c>
      <c r="G3503" s="232">
        <v>4017.9999999997631</v>
      </c>
      <c r="H3503" s="75"/>
    </row>
    <row r="3504" spans="1:8" x14ac:dyDescent="0.2">
      <c r="A3504" s="76" t="s">
        <v>3901</v>
      </c>
      <c r="B3504" s="61">
        <v>3496</v>
      </c>
      <c r="C3504" s="232">
        <v>1477.960000000061</v>
      </c>
      <c r="D3504" s="232">
        <v>2038.4999999998788</v>
      </c>
      <c r="E3504" s="232">
        <v>2571.8499999999599</v>
      </c>
      <c r="F3504" s="232">
        <v>2930.3500000001172</v>
      </c>
      <c r="G3504" s="232">
        <v>4019.099999999763</v>
      </c>
      <c r="H3504" s="75"/>
    </row>
    <row r="3505" spans="1:8" x14ac:dyDescent="0.2">
      <c r="A3505" s="76" t="s">
        <v>3902</v>
      </c>
      <c r="B3505" s="61">
        <v>3497</v>
      </c>
      <c r="C3505" s="232">
        <v>1478.3600000000611</v>
      </c>
      <c r="D3505" s="232">
        <v>2039.0499999998788</v>
      </c>
      <c r="E3505" s="232">
        <v>2572.5499999999597</v>
      </c>
      <c r="F3505" s="232">
        <v>2931.1500000001174</v>
      </c>
      <c r="G3505" s="232">
        <v>4020.1999999997629</v>
      </c>
      <c r="H3505" s="75"/>
    </row>
    <row r="3506" spans="1:8" x14ac:dyDescent="0.2">
      <c r="A3506" s="76" t="s">
        <v>3903</v>
      </c>
      <c r="B3506" s="61">
        <v>3498</v>
      </c>
      <c r="C3506" s="232">
        <v>1478.7600000000612</v>
      </c>
      <c r="D3506" s="232">
        <v>2039.5999999998787</v>
      </c>
      <c r="E3506" s="232">
        <v>2573.2499999999595</v>
      </c>
      <c r="F3506" s="232">
        <v>2931.9500000001176</v>
      </c>
      <c r="G3506" s="232">
        <v>4021.2999999997628</v>
      </c>
      <c r="H3506" s="75"/>
    </row>
    <row r="3507" spans="1:8" x14ac:dyDescent="0.2">
      <c r="A3507" s="76" t="s">
        <v>3904</v>
      </c>
      <c r="B3507" s="61">
        <v>3499</v>
      </c>
      <c r="C3507" s="232">
        <v>1479.1600000000612</v>
      </c>
      <c r="D3507" s="232">
        <v>2040.1499999998787</v>
      </c>
      <c r="E3507" s="232">
        <v>2573.9499999999593</v>
      </c>
      <c r="F3507" s="232">
        <v>2932.7500000001178</v>
      </c>
      <c r="G3507" s="232">
        <v>4022.3999999997627</v>
      </c>
      <c r="H3507" s="75"/>
    </row>
    <row r="3508" spans="1:8" x14ac:dyDescent="0.2">
      <c r="A3508" s="76" t="s">
        <v>3905</v>
      </c>
      <c r="B3508" s="61">
        <v>3500</v>
      </c>
      <c r="C3508" s="232">
        <v>1479.5600000000613</v>
      </c>
      <c r="D3508" s="232">
        <v>2040.6999999998786</v>
      </c>
      <c r="E3508" s="232">
        <v>2574.6499999999592</v>
      </c>
      <c r="F3508" s="232">
        <v>2933.550000000118</v>
      </c>
      <c r="G3508" s="232">
        <v>4023.4999999997626</v>
      </c>
      <c r="H3508" s="75"/>
    </row>
    <row r="3509" spans="1:8" x14ac:dyDescent="0.2">
      <c r="A3509" s="76" t="s">
        <v>3906</v>
      </c>
      <c r="B3509" s="61">
        <v>3501</v>
      </c>
      <c r="C3509" s="232">
        <v>1479.9600000000614</v>
      </c>
      <c r="D3509" s="232">
        <v>2041.2499999998786</v>
      </c>
      <c r="E3509" s="232">
        <v>2575.349999999959</v>
      </c>
      <c r="F3509" s="232">
        <v>2934.3500000001181</v>
      </c>
      <c r="G3509" s="232">
        <v>4024.5999999997625</v>
      </c>
      <c r="H3509" s="75"/>
    </row>
    <row r="3510" spans="1:8" x14ac:dyDescent="0.2">
      <c r="A3510" s="76" t="s">
        <v>3907</v>
      </c>
      <c r="B3510" s="61">
        <v>3502</v>
      </c>
      <c r="C3510" s="232">
        <v>1480.3600000000615</v>
      </c>
      <c r="D3510" s="232">
        <v>2041.7999999998785</v>
      </c>
      <c r="E3510" s="232">
        <v>2576.0499999999588</v>
      </c>
      <c r="F3510" s="232">
        <v>2935.1500000001183</v>
      </c>
      <c r="G3510" s="232">
        <v>4025.6999999997624</v>
      </c>
      <c r="H3510" s="75"/>
    </row>
    <row r="3511" spans="1:8" x14ac:dyDescent="0.2">
      <c r="A3511" s="76" t="s">
        <v>3908</v>
      </c>
      <c r="B3511" s="61">
        <v>3503</v>
      </c>
      <c r="C3511" s="232">
        <v>1480.7600000000616</v>
      </c>
      <c r="D3511" s="232">
        <v>2042.3499999998785</v>
      </c>
      <c r="E3511" s="232">
        <v>2576.7499999999586</v>
      </c>
      <c r="F3511" s="232">
        <v>2935.9500000001185</v>
      </c>
      <c r="G3511" s="232">
        <v>4026.7999999997623</v>
      </c>
      <c r="H3511" s="75"/>
    </row>
    <row r="3512" spans="1:8" x14ac:dyDescent="0.2">
      <c r="A3512" s="76" t="s">
        <v>3909</v>
      </c>
      <c r="B3512" s="61">
        <v>3504</v>
      </c>
      <c r="C3512" s="232">
        <v>1481.1600000000617</v>
      </c>
      <c r="D3512" s="232">
        <v>2042.8999999998784</v>
      </c>
      <c r="E3512" s="232">
        <v>2577.4499999999584</v>
      </c>
      <c r="F3512" s="232">
        <v>2936.7500000001187</v>
      </c>
      <c r="G3512" s="232">
        <v>4027.8999999997623</v>
      </c>
      <c r="H3512" s="75"/>
    </row>
    <row r="3513" spans="1:8" x14ac:dyDescent="0.2">
      <c r="A3513" s="76" t="s">
        <v>3910</v>
      </c>
      <c r="B3513" s="61">
        <v>3505</v>
      </c>
      <c r="C3513" s="232">
        <v>1481.5600000000618</v>
      </c>
      <c r="D3513" s="232">
        <v>2043.4499999998784</v>
      </c>
      <c r="E3513" s="232">
        <v>2578.1499999999583</v>
      </c>
      <c r="F3513" s="232">
        <v>2937.5500000001189</v>
      </c>
      <c r="G3513" s="232">
        <v>4028.9999999997622</v>
      </c>
      <c r="H3513" s="75"/>
    </row>
    <row r="3514" spans="1:8" x14ac:dyDescent="0.2">
      <c r="A3514" s="76" t="s">
        <v>3911</v>
      </c>
      <c r="B3514" s="61">
        <v>3506</v>
      </c>
      <c r="C3514" s="232">
        <v>1481.9600000000619</v>
      </c>
      <c r="D3514" s="232">
        <v>2043.9999999998784</v>
      </c>
      <c r="E3514" s="232">
        <v>2578.8499999999581</v>
      </c>
      <c r="F3514" s="232">
        <v>2938.3500000001191</v>
      </c>
      <c r="G3514" s="232">
        <v>4030.0999999997621</v>
      </c>
      <c r="H3514" s="75"/>
    </row>
    <row r="3515" spans="1:8" x14ac:dyDescent="0.2">
      <c r="A3515" s="76" t="s">
        <v>3912</v>
      </c>
      <c r="B3515" s="61">
        <v>3507</v>
      </c>
      <c r="C3515" s="232">
        <v>1482.360000000062</v>
      </c>
      <c r="D3515" s="232">
        <v>2044.5499999998783</v>
      </c>
      <c r="E3515" s="232">
        <v>2579.5499999999579</v>
      </c>
      <c r="F3515" s="232">
        <v>2939.1500000001192</v>
      </c>
      <c r="G3515" s="232">
        <v>4031.199999999762</v>
      </c>
      <c r="H3515" s="75"/>
    </row>
    <row r="3516" spans="1:8" x14ac:dyDescent="0.2">
      <c r="A3516" s="76" t="s">
        <v>3913</v>
      </c>
      <c r="B3516" s="61">
        <v>3508</v>
      </c>
      <c r="C3516" s="232">
        <v>1482.7600000000621</v>
      </c>
      <c r="D3516" s="232">
        <v>2045.0999999998783</v>
      </c>
      <c r="E3516" s="232">
        <v>2580.2499999999577</v>
      </c>
      <c r="F3516" s="232">
        <v>2939.9500000001194</v>
      </c>
      <c r="G3516" s="232">
        <v>4032.2999999997619</v>
      </c>
      <c r="H3516" s="75"/>
    </row>
    <row r="3517" spans="1:8" x14ac:dyDescent="0.2">
      <c r="A3517" s="76" t="s">
        <v>3914</v>
      </c>
      <c r="B3517" s="61">
        <v>3509</v>
      </c>
      <c r="C3517" s="232">
        <v>1483.1600000000622</v>
      </c>
      <c r="D3517" s="232">
        <v>2045.6499999998782</v>
      </c>
      <c r="E3517" s="232">
        <v>2580.9499999999575</v>
      </c>
      <c r="F3517" s="232">
        <v>2940.7500000001196</v>
      </c>
      <c r="G3517" s="232">
        <v>4033.3999999997618</v>
      </c>
      <c r="H3517" s="75"/>
    </row>
    <row r="3518" spans="1:8" x14ac:dyDescent="0.2">
      <c r="A3518" s="76" t="s">
        <v>3915</v>
      </c>
      <c r="B3518" s="61">
        <v>3510</v>
      </c>
      <c r="C3518" s="232">
        <v>1483.5600000000622</v>
      </c>
      <c r="D3518" s="232">
        <v>2046.1999999998782</v>
      </c>
      <c r="E3518" s="232">
        <v>2581.6499999999573</v>
      </c>
      <c r="F3518" s="232">
        <v>2941.5500000001198</v>
      </c>
      <c r="G3518" s="232">
        <v>4034.4999999997617</v>
      </c>
      <c r="H3518" s="75"/>
    </row>
    <row r="3519" spans="1:8" x14ac:dyDescent="0.2">
      <c r="A3519" s="76" t="s">
        <v>3916</v>
      </c>
      <c r="B3519" s="61">
        <v>3511</v>
      </c>
      <c r="C3519" s="232">
        <v>1483.9600000000623</v>
      </c>
      <c r="D3519" s="232">
        <v>2046.7499999998781</v>
      </c>
      <c r="E3519" s="232">
        <v>2582.3499999999572</v>
      </c>
      <c r="F3519" s="232">
        <v>2942.35000000012</v>
      </c>
      <c r="G3519" s="232">
        <v>4035.5999999997616</v>
      </c>
      <c r="H3519" s="75"/>
    </row>
    <row r="3520" spans="1:8" x14ac:dyDescent="0.2">
      <c r="A3520" s="76" t="s">
        <v>3917</v>
      </c>
      <c r="B3520" s="61">
        <v>3512</v>
      </c>
      <c r="C3520" s="232">
        <v>1484.3600000000624</v>
      </c>
      <c r="D3520" s="232">
        <v>2047.2999999998781</v>
      </c>
      <c r="E3520" s="232">
        <v>2583.049999999957</v>
      </c>
      <c r="F3520" s="232">
        <v>2943.1500000001201</v>
      </c>
      <c r="G3520" s="232">
        <v>4036.6999999997615</v>
      </c>
      <c r="H3520" s="75"/>
    </row>
    <row r="3521" spans="1:8" x14ac:dyDescent="0.2">
      <c r="A3521" s="76" t="s">
        <v>3918</v>
      </c>
      <c r="B3521" s="61">
        <v>3513</v>
      </c>
      <c r="C3521" s="232">
        <v>1484.7600000000625</v>
      </c>
      <c r="D3521" s="232">
        <v>2047.849999999878</v>
      </c>
      <c r="E3521" s="232">
        <v>2583.7499999999568</v>
      </c>
      <c r="F3521" s="232">
        <v>2943.9500000001203</v>
      </c>
      <c r="G3521" s="232">
        <v>4037.7999999997614</v>
      </c>
      <c r="H3521" s="75"/>
    </row>
    <row r="3522" spans="1:8" x14ac:dyDescent="0.2">
      <c r="A3522" s="76" t="s">
        <v>3919</v>
      </c>
      <c r="B3522" s="61">
        <v>3514</v>
      </c>
      <c r="C3522" s="232">
        <v>1485.1600000000626</v>
      </c>
      <c r="D3522" s="232">
        <v>2048.3999999998782</v>
      </c>
      <c r="E3522" s="232">
        <v>2584.4499999999566</v>
      </c>
      <c r="F3522" s="232">
        <v>2944.7500000001205</v>
      </c>
      <c r="G3522" s="232">
        <v>4038.8999999997613</v>
      </c>
      <c r="H3522" s="75"/>
    </row>
    <row r="3523" spans="1:8" x14ac:dyDescent="0.2">
      <c r="A3523" s="76" t="s">
        <v>3920</v>
      </c>
      <c r="B3523" s="61">
        <v>3515</v>
      </c>
      <c r="C3523" s="232">
        <v>1485.5600000000627</v>
      </c>
      <c r="D3523" s="232">
        <v>2048.9499999998784</v>
      </c>
      <c r="E3523" s="232">
        <v>2585.1499999999564</v>
      </c>
      <c r="F3523" s="232">
        <v>2945.5500000001207</v>
      </c>
      <c r="G3523" s="232">
        <v>4039.9999999997613</v>
      </c>
      <c r="H3523" s="75"/>
    </row>
    <row r="3524" spans="1:8" x14ac:dyDescent="0.2">
      <c r="A3524" s="76" t="s">
        <v>3921</v>
      </c>
      <c r="B3524" s="61">
        <v>3516</v>
      </c>
      <c r="C3524" s="232">
        <v>1485.9600000000628</v>
      </c>
      <c r="D3524" s="232">
        <v>2049.4999999998786</v>
      </c>
      <c r="E3524" s="232">
        <v>2585.8499999999563</v>
      </c>
      <c r="F3524" s="232">
        <v>2946.3500000001209</v>
      </c>
      <c r="G3524" s="232">
        <v>4041.0999999997612</v>
      </c>
      <c r="H3524" s="75"/>
    </row>
    <row r="3525" spans="1:8" x14ac:dyDescent="0.2">
      <c r="A3525" s="76" t="s">
        <v>3922</v>
      </c>
      <c r="B3525" s="61">
        <v>3517</v>
      </c>
      <c r="C3525" s="232">
        <v>1486.3600000000629</v>
      </c>
      <c r="D3525" s="232">
        <v>2050.0499999998788</v>
      </c>
      <c r="E3525" s="232">
        <v>2586.5499999999561</v>
      </c>
      <c r="F3525" s="232">
        <v>2947.1500000001211</v>
      </c>
      <c r="G3525" s="232">
        <v>4042.1999999997611</v>
      </c>
      <c r="H3525" s="75"/>
    </row>
    <row r="3526" spans="1:8" x14ac:dyDescent="0.2">
      <c r="A3526" s="76" t="s">
        <v>3923</v>
      </c>
      <c r="B3526" s="61">
        <v>3518</v>
      </c>
      <c r="C3526" s="232">
        <v>1486.760000000063</v>
      </c>
      <c r="D3526" s="232">
        <v>2050.5999999998789</v>
      </c>
      <c r="E3526" s="232">
        <v>2587.2499999999559</v>
      </c>
      <c r="F3526" s="232">
        <v>2947.9500000001212</v>
      </c>
      <c r="G3526" s="232">
        <v>4043.299999999761</v>
      </c>
      <c r="H3526" s="75"/>
    </row>
    <row r="3527" spans="1:8" x14ac:dyDescent="0.2">
      <c r="A3527" s="76" t="s">
        <v>3924</v>
      </c>
      <c r="B3527" s="61">
        <v>3519</v>
      </c>
      <c r="C3527" s="232">
        <v>1487.1600000000631</v>
      </c>
      <c r="D3527" s="232">
        <v>2051.1499999998791</v>
      </c>
      <c r="E3527" s="232">
        <v>2587.9499999999557</v>
      </c>
      <c r="F3527" s="232">
        <v>2948.7500000001214</v>
      </c>
      <c r="G3527" s="232">
        <v>4044.3999999997609</v>
      </c>
      <c r="H3527" s="75"/>
    </row>
    <row r="3528" spans="1:8" x14ac:dyDescent="0.2">
      <c r="A3528" s="76" t="s">
        <v>3925</v>
      </c>
      <c r="B3528" s="61">
        <v>3520</v>
      </c>
      <c r="C3528" s="232">
        <v>1487.5600000000632</v>
      </c>
      <c r="D3528" s="232">
        <v>2051.6999999998793</v>
      </c>
      <c r="E3528" s="232">
        <v>2588.6499999999555</v>
      </c>
      <c r="F3528" s="232">
        <v>2949.5500000001216</v>
      </c>
      <c r="G3528" s="232">
        <v>4045.4999999997608</v>
      </c>
      <c r="H3528" s="75"/>
    </row>
    <row r="3529" spans="1:8" x14ac:dyDescent="0.2">
      <c r="A3529" s="76" t="s">
        <v>3926</v>
      </c>
      <c r="B3529" s="61">
        <v>3521</v>
      </c>
      <c r="C3529" s="232">
        <v>1487.9600000000632</v>
      </c>
      <c r="D3529" s="232">
        <v>2052.2499999998795</v>
      </c>
      <c r="E3529" s="232">
        <v>2589.3499999999553</v>
      </c>
      <c r="F3529" s="232">
        <v>2950.3500000001218</v>
      </c>
      <c r="G3529" s="232">
        <v>4046.5999999997607</v>
      </c>
      <c r="H3529" s="75"/>
    </row>
    <row r="3530" spans="1:8" x14ac:dyDescent="0.2">
      <c r="A3530" s="76" t="s">
        <v>3927</v>
      </c>
      <c r="B3530" s="61">
        <v>3522</v>
      </c>
      <c r="C3530" s="232">
        <v>1488.3600000000633</v>
      </c>
      <c r="D3530" s="232">
        <v>2052.7999999998797</v>
      </c>
      <c r="E3530" s="232">
        <v>2590.0499999999552</v>
      </c>
      <c r="F3530" s="232">
        <v>2951.150000000122</v>
      </c>
      <c r="G3530" s="232">
        <v>4047.6999999997606</v>
      </c>
      <c r="H3530" s="75"/>
    </row>
    <row r="3531" spans="1:8" x14ac:dyDescent="0.2">
      <c r="A3531" s="76" t="s">
        <v>3928</v>
      </c>
      <c r="B3531" s="61">
        <v>3523</v>
      </c>
      <c r="C3531" s="232">
        <v>1488.7600000000634</v>
      </c>
      <c r="D3531" s="232">
        <v>2053.3499999998799</v>
      </c>
      <c r="E3531" s="232">
        <v>2590.749999999955</v>
      </c>
      <c r="F3531" s="232">
        <v>2951.9500000001221</v>
      </c>
      <c r="G3531" s="232">
        <v>4048.7999999997605</v>
      </c>
      <c r="H3531" s="75"/>
    </row>
    <row r="3532" spans="1:8" x14ac:dyDescent="0.2">
      <c r="A3532" s="76" t="s">
        <v>3929</v>
      </c>
      <c r="B3532" s="61">
        <v>3524</v>
      </c>
      <c r="C3532" s="232">
        <v>1489.1600000000635</v>
      </c>
      <c r="D3532" s="232">
        <v>2053.89999999988</v>
      </c>
      <c r="E3532" s="232">
        <v>2591.4499999999548</v>
      </c>
      <c r="F3532" s="232">
        <v>2952.7500000001223</v>
      </c>
      <c r="G3532" s="232">
        <v>4049.8999999997604</v>
      </c>
      <c r="H3532" s="75"/>
    </row>
    <row r="3533" spans="1:8" x14ac:dyDescent="0.2">
      <c r="A3533" s="76" t="s">
        <v>3930</v>
      </c>
      <c r="B3533" s="61">
        <v>3525</v>
      </c>
      <c r="C3533" s="232">
        <v>1489.5600000000636</v>
      </c>
      <c r="D3533" s="232">
        <v>2054.4499999998802</v>
      </c>
      <c r="E3533" s="232">
        <v>2592.1499999999546</v>
      </c>
      <c r="F3533" s="232">
        <v>2953.5500000001225</v>
      </c>
      <c r="G3533" s="232">
        <v>4050.9999999997603</v>
      </c>
      <c r="H3533" s="75"/>
    </row>
    <row r="3534" spans="1:8" x14ac:dyDescent="0.2">
      <c r="A3534" s="76" t="s">
        <v>3931</v>
      </c>
      <c r="B3534" s="61">
        <v>3526</v>
      </c>
      <c r="C3534" s="232">
        <v>1489.9600000000637</v>
      </c>
      <c r="D3534" s="232">
        <v>2054.9999999998804</v>
      </c>
      <c r="E3534" s="232">
        <v>2592.8499999999544</v>
      </c>
      <c r="F3534" s="232">
        <v>2954.3500000001227</v>
      </c>
      <c r="G3534" s="232">
        <v>4052.0999999997603</v>
      </c>
      <c r="H3534" s="75"/>
    </row>
    <row r="3535" spans="1:8" x14ac:dyDescent="0.2">
      <c r="A3535" s="76" t="s">
        <v>3932</v>
      </c>
      <c r="B3535" s="61">
        <v>3527</v>
      </c>
      <c r="C3535" s="232">
        <v>1490.3600000000638</v>
      </c>
      <c r="D3535" s="232">
        <v>2055.5499999998806</v>
      </c>
      <c r="E3535" s="232">
        <v>2593.5499999999543</v>
      </c>
      <c r="F3535" s="232">
        <v>2955.1500000001229</v>
      </c>
      <c r="G3535" s="232">
        <v>4053.1999999997602</v>
      </c>
      <c r="H3535" s="75"/>
    </row>
    <row r="3536" spans="1:8" x14ac:dyDescent="0.2">
      <c r="A3536" s="76" t="s">
        <v>3933</v>
      </c>
      <c r="B3536" s="61">
        <v>3528</v>
      </c>
      <c r="C3536" s="232">
        <v>1490.7600000000639</v>
      </c>
      <c r="D3536" s="232">
        <v>2056.0999999998808</v>
      </c>
      <c r="E3536" s="232">
        <v>2594.2499999999541</v>
      </c>
      <c r="F3536" s="232">
        <v>2955.9500000001231</v>
      </c>
      <c r="G3536" s="232">
        <v>4054.2999999997601</v>
      </c>
      <c r="H3536" s="75"/>
    </row>
    <row r="3537" spans="1:8" x14ac:dyDescent="0.2">
      <c r="A3537" s="76" t="s">
        <v>3934</v>
      </c>
      <c r="B3537" s="61">
        <v>3529</v>
      </c>
      <c r="C3537" s="232">
        <v>1491.160000000064</v>
      </c>
      <c r="D3537" s="232">
        <v>2056.6499999998809</v>
      </c>
      <c r="E3537" s="232">
        <v>2594.9499999999539</v>
      </c>
      <c r="F3537" s="232">
        <v>2956.7500000001232</v>
      </c>
      <c r="G3537" s="232">
        <v>4055.39999999976</v>
      </c>
      <c r="H3537" s="75"/>
    </row>
    <row r="3538" spans="1:8" x14ac:dyDescent="0.2">
      <c r="A3538" s="76" t="s">
        <v>3935</v>
      </c>
      <c r="B3538" s="61">
        <v>3530</v>
      </c>
      <c r="C3538" s="232">
        <v>1491.5600000000641</v>
      </c>
      <c r="D3538" s="232">
        <v>2057.1999999998811</v>
      </c>
      <c r="E3538" s="232">
        <v>2595.6499999999537</v>
      </c>
      <c r="F3538" s="232">
        <v>2957.5500000001234</v>
      </c>
      <c r="G3538" s="232">
        <v>4056.4999999997599</v>
      </c>
      <c r="H3538" s="75"/>
    </row>
    <row r="3539" spans="1:8" x14ac:dyDescent="0.2">
      <c r="A3539" s="76" t="s">
        <v>3936</v>
      </c>
      <c r="B3539" s="61">
        <v>3531</v>
      </c>
      <c r="C3539" s="232">
        <v>1491.9600000000642</v>
      </c>
      <c r="D3539" s="232">
        <v>2057.7499999998813</v>
      </c>
      <c r="E3539" s="232">
        <v>2596.3499999999535</v>
      </c>
      <c r="F3539" s="232">
        <v>2958.3500000001236</v>
      </c>
      <c r="G3539" s="232">
        <v>4057.5999999997598</v>
      </c>
      <c r="H3539" s="75"/>
    </row>
    <row r="3540" spans="1:8" x14ac:dyDescent="0.2">
      <c r="A3540" s="76" t="s">
        <v>3937</v>
      </c>
      <c r="B3540" s="61">
        <v>3532</v>
      </c>
      <c r="C3540" s="232">
        <v>1492.3600000000642</v>
      </c>
      <c r="D3540" s="232">
        <v>2058.2999999998815</v>
      </c>
      <c r="E3540" s="232">
        <v>2597.0499999999533</v>
      </c>
      <c r="F3540" s="232">
        <v>2959.1500000001238</v>
      </c>
      <c r="G3540" s="232">
        <v>4058.6999999997597</v>
      </c>
      <c r="H3540" s="75"/>
    </row>
    <row r="3541" spans="1:8" x14ac:dyDescent="0.2">
      <c r="A3541" s="76" t="s">
        <v>3938</v>
      </c>
      <c r="B3541" s="61">
        <v>3533</v>
      </c>
      <c r="C3541" s="232">
        <v>1492.7600000000643</v>
      </c>
      <c r="D3541" s="232">
        <v>2058.8499999998817</v>
      </c>
      <c r="E3541" s="232">
        <v>2597.7499999999532</v>
      </c>
      <c r="F3541" s="232">
        <v>2959.950000000124</v>
      </c>
      <c r="G3541" s="232">
        <v>4059.7999999997596</v>
      </c>
      <c r="H3541" s="75"/>
    </row>
    <row r="3542" spans="1:8" x14ac:dyDescent="0.2">
      <c r="A3542" s="76" t="s">
        <v>3939</v>
      </c>
      <c r="B3542" s="61">
        <v>3534</v>
      </c>
      <c r="C3542" s="232">
        <v>1493.1600000000644</v>
      </c>
      <c r="D3542" s="232">
        <v>2059.3999999998819</v>
      </c>
      <c r="E3542" s="232">
        <v>2598.449999999953</v>
      </c>
      <c r="F3542" s="232">
        <v>2960.7500000001241</v>
      </c>
      <c r="G3542" s="232">
        <v>4060.8999999997595</v>
      </c>
      <c r="H3542" s="75"/>
    </row>
    <row r="3543" spans="1:8" x14ac:dyDescent="0.2">
      <c r="A3543" s="76" t="s">
        <v>3940</v>
      </c>
      <c r="B3543" s="61">
        <v>3535</v>
      </c>
      <c r="C3543" s="232">
        <v>1493.5600000000645</v>
      </c>
      <c r="D3543" s="232">
        <v>2059.949999999882</v>
      </c>
      <c r="E3543" s="232">
        <v>2599.1499999999528</v>
      </c>
      <c r="F3543" s="232">
        <v>2961.5500000001243</v>
      </c>
      <c r="G3543" s="232">
        <v>4061.9999999997594</v>
      </c>
      <c r="H3543" s="75"/>
    </row>
    <row r="3544" spans="1:8" x14ac:dyDescent="0.2">
      <c r="A3544" s="76" t="s">
        <v>3941</v>
      </c>
      <c r="B3544" s="61">
        <v>3536</v>
      </c>
      <c r="C3544" s="232">
        <v>1493.9600000000646</v>
      </c>
      <c r="D3544" s="232">
        <v>2060.4999999998822</v>
      </c>
      <c r="E3544" s="232">
        <v>2599.8499999999526</v>
      </c>
      <c r="F3544" s="232">
        <v>2962.3500000001245</v>
      </c>
      <c r="G3544" s="232">
        <v>4063.0999999997593</v>
      </c>
      <c r="H3544" s="75"/>
    </row>
    <row r="3545" spans="1:8" x14ac:dyDescent="0.2">
      <c r="A3545" s="76" t="s">
        <v>3942</v>
      </c>
      <c r="B3545" s="61">
        <v>3537</v>
      </c>
      <c r="C3545" s="232">
        <v>1494.3600000000647</v>
      </c>
      <c r="D3545" s="232">
        <v>2061.0499999998824</v>
      </c>
      <c r="E3545" s="232">
        <v>2600.5499999999524</v>
      </c>
      <c r="F3545" s="232">
        <v>2963.1500000001247</v>
      </c>
      <c r="G3545" s="232">
        <v>4064.1999999997593</v>
      </c>
      <c r="H3545" s="75"/>
    </row>
    <row r="3546" spans="1:8" x14ac:dyDescent="0.2">
      <c r="A3546" s="76" t="s">
        <v>3943</v>
      </c>
      <c r="B3546" s="61">
        <v>3538</v>
      </c>
      <c r="C3546" s="232">
        <v>1494.7600000000648</v>
      </c>
      <c r="D3546" s="232">
        <v>2061.5999999998826</v>
      </c>
      <c r="E3546" s="232">
        <v>2601.2499999999523</v>
      </c>
      <c r="F3546" s="232">
        <v>2963.9500000001249</v>
      </c>
      <c r="G3546" s="232">
        <v>4065.2999999997592</v>
      </c>
      <c r="H3546" s="75"/>
    </row>
    <row r="3547" spans="1:8" x14ac:dyDescent="0.2">
      <c r="A3547" s="76" t="s">
        <v>3944</v>
      </c>
      <c r="B3547" s="61">
        <v>3539</v>
      </c>
      <c r="C3547" s="232">
        <v>1495.1600000000649</v>
      </c>
      <c r="D3547" s="232">
        <v>2062.1499999998828</v>
      </c>
      <c r="E3547" s="232">
        <v>2601.9499999999521</v>
      </c>
      <c r="F3547" s="232">
        <v>2964.7500000001251</v>
      </c>
      <c r="G3547" s="232">
        <v>4066.3999999997591</v>
      </c>
      <c r="H3547" s="75"/>
    </row>
    <row r="3548" spans="1:8" x14ac:dyDescent="0.2">
      <c r="A3548" s="76" t="s">
        <v>3945</v>
      </c>
      <c r="B3548" s="61">
        <v>3540</v>
      </c>
      <c r="C3548" s="232">
        <v>1495.560000000065</v>
      </c>
      <c r="D3548" s="232">
        <v>2062.6999999998829</v>
      </c>
      <c r="E3548" s="232">
        <v>2602.6499999999519</v>
      </c>
      <c r="F3548" s="232">
        <v>2965.5500000001252</v>
      </c>
      <c r="G3548" s="232">
        <v>4067.499999999759</v>
      </c>
      <c r="H3548" s="75"/>
    </row>
    <row r="3549" spans="1:8" x14ac:dyDescent="0.2">
      <c r="A3549" s="76" t="s">
        <v>3946</v>
      </c>
      <c r="B3549" s="61">
        <v>3541</v>
      </c>
      <c r="C3549" s="232">
        <v>1495.9600000000651</v>
      </c>
      <c r="D3549" s="232">
        <v>2063.2499999998831</v>
      </c>
      <c r="E3549" s="232">
        <v>2603.3499999999517</v>
      </c>
      <c r="F3549" s="232">
        <v>2966.3500000001254</v>
      </c>
      <c r="G3549" s="232">
        <v>4068.5999999997589</v>
      </c>
      <c r="H3549" s="75"/>
    </row>
    <row r="3550" spans="1:8" x14ac:dyDescent="0.2">
      <c r="A3550" s="76" t="s">
        <v>3947</v>
      </c>
      <c r="B3550" s="61">
        <v>3542</v>
      </c>
      <c r="C3550" s="232">
        <v>1496.3600000000652</v>
      </c>
      <c r="D3550" s="232">
        <v>2063.7999999998833</v>
      </c>
      <c r="E3550" s="232">
        <v>2604.0499999999515</v>
      </c>
      <c r="F3550" s="232">
        <v>2967.1500000001256</v>
      </c>
      <c r="G3550" s="232">
        <v>4069.6999999997588</v>
      </c>
      <c r="H3550" s="75"/>
    </row>
    <row r="3551" spans="1:8" x14ac:dyDescent="0.2">
      <c r="A3551" s="76" t="s">
        <v>3948</v>
      </c>
      <c r="B3551" s="61">
        <v>3543</v>
      </c>
      <c r="C3551" s="232">
        <v>1496.7600000000652</v>
      </c>
      <c r="D3551" s="232">
        <v>2064.3499999998835</v>
      </c>
      <c r="E3551" s="232">
        <v>2604.7499999999513</v>
      </c>
      <c r="F3551" s="232">
        <v>2967.9500000001258</v>
      </c>
      <c r="G3551" s="232">
        <v>4070.7999999997587</v>
      </c>
      <c r="H3551" s="75"/>
    </row>
    <row r="3552" spans="1:8" x14ac:dyDescent="0.2">
      <c r="A3552" s="76" t="s">
        <v>3949</v>
      </c>
      <c r="B3552" s="61">
        <v>3544</v>
      </c>
      <c r="C3552" s="232">
        <v>1497.1600000000653</v>
      </c>
      <c r="D3552" s="232">
        <v>2064.8999999998837</v>
      </c>
      <c r="E3552" s="232">
        <v>2605.4499999999512</v>
      </c>
      <c r="F3552" s="232">
        <v>2968.750000000126</v>
      </c>
      <c r="G3552" s="232">
        <v>4071.8999999997586</v>
      </c>
      <c r="H3552" s="75"/>
    </row>
    <row r="3553" spans="1:8" x14ac:dyDescent="0.2">
      <c r="A3553" s="76" t="s">
        <v>3950</v>
      </c>
      <c r="B3553" s="61">
        <v>3545</v>
      </c>
      <c r="C3553" s="232">
        <v>1497.5600000000654</v>
      </c>
      <c r="D3553" s="232">
        <v>2065.4499999998839</v>
      </c>
      <c r="E3553" s="232">
        <v>2606.149999999951</v>
      </c>
      <c r="F3553" s="232">
        <v>2969.5500000001261</v>
      </c>
      <c r="G3553" s="232">
        <v>4072.9999999997585</v>
      </c>
      <c r="H3553" s="75"/>
    </row>
    <row r="3554" spans="1:8" x14ac:dyDescent="0.2">
      <c r="A3554" s="76" t="s">
        <v>3951</v>
      </c>
      <c r="B3554" s="61">
        <v>3546</v>
      </c>
      <c r="C3554" s="232">
        <v>1497.9600000000655</v>
      </c>
      <c r="D3554" s="232">
        <v>2065.999999999884</v>
      </c>
      <c r="E3554" s="232">
        <v>2606.8499999999508</v>
      </c>
      <c r="F3554" s="232">
        <v>2970.3500000001263</v>
      </c>
      <c r="G3554" s="232">
        <v>4074.0999999997584</v>
      </c>
      <c r="H3554" s="75"/>
    </row>
    <row r="3555" spans="1:8" x14ac:dyDescent="0.2">
      <c r="A3555" s="76" t="s">
        <v>3952</v>
      </c>
      <c r="B3555" s="61">
        <v>3547</v>
      </c>
      <c r="C3555" s="232">
        <v>1498.3600000000656</v>
      </c>
      <c r="D3555" s="232">
        <v>2066.5499999998842</v>
      </c>
      <c r="E3555" s="232">
        <v>2607.5499999999506</v>
      </c>
      <c r="F3555" s="232">
        <v>2971.1500000001265</v>
      </c>
      <c r="G3555" s="232">
        <v>4075.1999999997583</v>
      </c>
      <c r="H3555" s="75"/>
    </row>
    <row r="3556" spans="1:8" x14ac:dyDescent="0.2">
      <c r="A3556" s="76" t="s">
        <v>3953</v>
      </c>
      <c r="B3556" s="61">
        <v>3548</v>
      </c>
      <c r="C3556" s="232">
        <v>1498.7600000000657</v>
      </c>
      <c r="D3556" s="232">
        <v>2067.0999999998844</v>
      </c>
      <c r="E3556" s="232">
        <v>2608.2499999999504</v>
      </c>
      <c r="F3556" s="232">
        <v>2971.9500000001267</v>
      </c>
      <c r="G3556" s="232">
        <v>4076.2999999997583</v>
      </c>
      <c r="H3556" s="75"/>
    </row>
    <row r="3557" spans="1:8" x14ac:dyDescent="0.2">
      <c r="A3557" s="76" t="s">
        <v>3954</v>
      </c>
      <c r="B3557" s="61">
        <v>3549</v>
      </c>
      <c r="C3557" s="232">
        <v>1499.1600000000658</v>
      </c>
      <c r="D3557" s="232">
        <v>2067.6499999998846</v>
      </c>
      <c r="E3557" s="232">
        <v>2608.9499999999503</v>
      </c>
      <c r="F3557" s="232">
        <v>2972.7500000001269</v>
      </c>
      <c r="G3557" s="232">
        <v>4077.3999999997582</v>
      </c>
      <c r="H3557" s="75"/>
    </row>
    <row r="3558" spans="1:8" x14ac:dyDescent="0.2">
      <c r="A3558" s="76" t="s">
        <v>3955</v>
      </c>
      <c r="B3558" s="61">
        <v>3550</v>
      </c>
      <c r="C3558" s="232">
        <v>1499.5600000000659</v>
      </c>
      <c r="D3558" s="232">
        <v>2068.1999999998848</v>
      </c>
      <c r="E3558" s="232">
        <v>2609.6499999999501</v>
      </c>
      <c r="F3558" s="232">
        <v>2973.5500000001271</v>
      </c>
      <c r="G3558" s="232">
        <v>4078.4999999997581</v>
      </c>
      <c r="H3558" s="75"/>
    </row>
    <row r="3559" spans="1:8" x14ac:dyDescent="0.2">
      <c r="A3559" s="76" t="s">
        <v>3956</v>
      </c>
      <c r="B3559" s="61">
        <v>3551</v>
      </c>
      <c r="C3559" s="232">
        <v>1499.960000000066</v>
      </c>
      <c r="D3559" s="232">
        <v>2068.7499999998849</v>
      </c>
      <c r="E3559" s="232">
        <v>2610.3499999999499</v>
      </c>
      <c r="F3559" s="232">
        <v>2974.3500000001272</v>
      </c>
      <c r="G3559" s="232">
        <v>4079.599999999758</v>
      </c>
      <c r="H3559" s="75"/>
    </row>
    <row r="3560" spans="1:8" x14ac:dyDescent="0.2">
      <c r="A3560" s="76" t="s">
        <v>3957</v>
      </c>
      <c r="B3560" s="61">
        <v>3552</v>
      </c>
      <c r="C3560" s="232">
        <v>1500.3600000000661</v>
      </c>
      <c r="D3560" s="232">
        <v>2069.2999999998851</v>
      </c>
      <c r="E3560" s="232">
        <v>2611.0499999999497</v>
      </c>
      <c r="F3560" s="232">
        <v>2975.1500000001274</v>
      </c>
      <c r="G3560" s="232">
        <v>4080.6999999997579</v>
      </c>
      <c r="H3560" s="75"/>
    </row>
    <row r="3561" spans="1:8" x14ac:dyDescent="0.2">
      <c r="A3561" s="76" t="s">
        <v>3958</v>
      </c>
      <c r="B3561" s="61">
        <v>3553</v>
      </c>
      <c r="C3561" s="232">
        <v>1500.7600000000662</v>
      </c>
      <c r="D3561" s="232">
        <v>2069.8499999998853</v>
      </c>
      <c r="E3561" s="232">
        <v>2611.7499999999495</v>
      </c>
      <c r="F3561" s="232">
        <v>2975.9500000001276</v>
      </c>
      <c r="G3561" s="232">
        <v>4081.7999999997578</v>
      </c>
      <c r="H3561" s="75"/>
    </row>
    <row r="3562" spans="1:8" x14ac:dyDescent="0.2">
      <c r="A3562" s="76" t="s">
        <v>3959</v>
      </c>
      <c r="B3562" s="61">
        <v>3554</v>
      </c>
      <c r="C3562" s="232">
        <v>1501.1600000000662</v>
      </c>
      <c r="D3562" s="232">
        <v>2070.3999999998855</v>
      </c>
      <c r="E3562" s="232">
        <v>2612.4499999999493</v>
      </c>
      <c r="F3562" s="232">
        <v>2976.7500000001278</v>
      </c>
      <c r="G3562" s="232">
        <v>4082.8999999997577</v>
      </c>
      <c r="H3562" s="75"/>
    </row>
    <row r="3563" spans="1:8" x14ac:dyDescent="0.2">
      <c r="A3563" s="76" t="s">
        <v>3960</v>
      </c>
      <c r="B3563" s="61">
        <v>3555</v>
      </c>
      <c r="C3563" s="232">
        <v>1501.5600000000663</v>
      </c>
      <c r="D3563" s="232">
        <v>2070.9499999998857</v>
      </c>
      <c r="E3563" s="232">
        <v>2613.1499999999492</v>
      </c>
      <c r="F3563" s="232">
        <v>2977.550000000128</v>
      </c>
      <c r="G3563" s="232">
        <v>4083.9999999997576</v>
      </c>
      <c r="H3563" s="75"/>
    </row>
    <row r="3564" spans="1:8" x14ac:dyDescent="0.2">
      <c r="A3564" s="76" t="s">
        <v>3961</v>
      </c>
      <c r="B3564" s="61">
        <v>3556</v>
      </c>
      <c r="C3564" s="232">
        <v>1501.9600000000664</v>
      </c>
      <c r="D3564" s="232">
        <v>2071.4999999998859</v>
      </c>
      <c r="E3564" s="232">
        <v>2613.849999999949</v>
      </c>
      <c r="F3564" s="232">
        <v>2978.3500000001281</v>
      </c>
      <c r="G3564" s="232">
        <v>4085.0999999997575</v>
      </c>
      <c r="H3564" s="75"/>
    </row>
    <row r="3565" spans="1:8" x14ac:dyDescent="0.2">
      <c r="A3565" s="76" t="s">
        <v>3962</v>
      </c>
      <c r="B3565" s="61">
        <v>3557</v>
      </c>
      <c r="C3565" s="232">
        <v>1502.3600000000665</v>
      </c>
      <c r="D3565" s="232">
        <v>2072.049999999886</v>
      </c>
      <c r="E3565" s="232">
        <v>2614.5499999999488</v>
      </c>
      <c r="F3565" s="232">
        <v>2979.1500000001283</v>
      </c>
      <c r="G3565" s="232">
        <v>4086.1999999997574</v>
      </c>
      <c r="H3565" s="75"/>
    </row>
    <row r="3566" spans="1:8" x14ac:dyDescent="0.2">
      <c r="A3566" s="76" t="s">
        <v>3963</v>
      </c>
      <c r="B3566" s="61">
        <v>3558</v>
      </c>
      <c r="C3566" s="232">
        <v>1502.7600000000666</v>
      </c>
      <c r="D3566" s="232">
        <v>2072.5999999998862</v>
      </c>
      <c r="E3566" s="232">
        <v>2615.2499999999486</v>
      </c>
      <c r="F3566" s="232">
        <v>2979.9500000001285</v>
      </c>
      <c r="G3566" s="232">
        <v>4087.2999999997573</v>
      </c>
      <c r="H3566" s="75"/>
    </row>
    <row r="3567" spans="1:8" x14ac:dyDescent="0.2">
      <c r="A3567" s="76" t="s">
        <v>3964</v>
      </c>
      <c r="B3567" s="61">
        <v>3559</v>
      </c>
      <c r="C3567" s="232">
        <v>1503.1600000000667</v>
      </c>
      <c r="D3567" s="232">
        <v>2073.1499999998864</v>
      </c>
      <c r="E3567" s="232">
        <v>2615.9499999999484</v>
      </c>
      <c r="F3567" s="232">
        <v>2980.7500000001287</v>
      </c>
      <c r="G3567" s="232">
        <v>4088.3999999997573</v>
      </c>
      <c r="H3567" s="75"/>
    </row>
    <row r="3568" spans="1:8" x14ac:dyDescent="0.2">
      <c r="A3568" s="76" t="s">
        <v>3965</v>
      </c>
      <c r="B3568" s="61">
        <v>3560</v>
      </c>
      <c r="C3568" s="232">
        <v>1503.5600000000668</v>
      </c>
      <c r="D3568" s="232">
        <v>2073.6999999998866</v>
      </c>
      <c r="E3568" s="232">
        <v>2616.6499999999482</v>
      </c>
      <c r="F3568" s="232">
        <v>2981.5500000001289</v>
      </c>
      <c r="G3568" s="232">
        <v>4089.4999999997572</v>
      </c>
      <c r="H3568" s="75"/>
    </row>
    <row r="3569" spans="1:8" x14ac:dyDescent="0.2">
      <c r="A3569" s="76" t="s">
        <v>3966</v>
      </c>
      <c r="B3569" s="61">
        <v>3561</v>
      </c>
      <c r="C3569" s="232">
        <v>1503.9600000000669</v>
      </c>
      <c r="D3569" s="232">
        <v>2074.2499999998868</v>
      </c>
      <c r="E3569" s="232">
        <v>2617.3499999999481</v>
      </c>
      <c r="F3569" s="232">
        <v>2982.3500000001291</v>
      </c>
      <c r="G3569" s="232">
        <v>4090.5999999997571</v>
      </c>
      <c r="H3569" s="75"/>
    </row>
    <row r="3570" spans="1:8" x14ac:dyDescent="0.2">
      <c r="A3570" s="76" t="s">
        <v>3967</v>
      </c>
      <c r="B3570" s="61">
        <v>3562</v>
      </c>
      <c r="C3570" s="232">
        <v>1504.360000000067</v>
      </c>
      <c r="D3570" s="232">
        <v>2074.7999999998869</v>
      </c>
      <c r="E3570" s="232">
        <v>2618.0499999999479</v>
      </c>
      <c r="F3570" s="232">
        <v>2983.1500000001292</v>
      </c>
      <c r="G3570" s="232">
        <v>4091.699999999757</v>
      </c>
      <c r="H3570" s="75"/>
    </row>
    <row r="3571" spans="1:8" x14ac:dyDescent="0.2">
      <c r="A3571" s="76" t="s">
        <v>3968</v>
      </c>
      <c r="B3571" s="61">
        <v>3563</v>
      </c>
      <c r="C3571" s="232">
        <v>1504.7600000000671</v>
      </c>
      <c r="D3571" s="232">
        <v>2075.3499999998871</v>
      </c>
      <c r="E3571" s="232">
        <v>2618.7499999999477</v>
      </c>
      <c r="F3571" s="232">
        <v>2983.9500000001294</v>
      </c>
      <c r="G3571" s="232">
        <v>4092.7999999997569</v>
      </c>
      <c r="H3571" s="75"/>
    </row>
    <row r="3572" spans="1:8" x14ac:dyDescent="0.2">
      <c r="A3572" s="76" t="s">
        <v>3969</v>
      </c>
      <c r="B3572" s="61">
        <v>3564</v>
      </c>
      <c r="C3572" s="232">
        <v>1505.1600000000672</v>
      </c>
      <c r="D3572" s="232">
        <v>2075.8999999998873</v>
      </c>
      <c r="E3572" s="232">
        <v>2619.4499999999475</v>
      </c>
      <c r="F3572" s="232">
        <v>2984.7500000001296</v>
      </c>
      <c r="G3572" s="232">
        <v>4093.8999999997568</v>
      </c>
      <c r="H3572" s="75"/>
    </row>
    <row r="3573" spans="1:8" x14ac:dyDescent="0.2">
      <c r="A3573" s="76" t="s">
        <v>3970</v>
      </c>
      <c r="B3573" s="61">
        <v>3565</v>
      </c>
      <c r="C3573" s="232">
        <v>1505.5600000000672</v>
      </c>
      <c r="D3573" s="232">
        <v>2076.4499999998875</v>
      </c>
      <c r="E3573" s="232">
        <v>2620.1499999999473</v>
      </c>
      <c r="F3573" s="232">
        <v>2985.5500000001298</v>
      </c>
      <c r="G3573" s="232">
        <v>4094.9999999997567</v>
      </c>
      <c r="H3573" s="75"/>
    </row>
    <row r="3574" spans="1:8" x14ac:dyDescent="0.2">
      <c r="A3574" s="76" t="s">
        <v>3971</v>
      </c>
      <c r="B3574" s="61">
        <v>3566</v>
      </c>
      <c r="C3574" s="232">
        <v>1505.9600000000673</v>
      </c>
      <c r="D3574" s="232">
        <v>2076.9999999998877</v>
      </c>
      <c r="E3574" s="232">
        <v>2620.8499999999472</v>
      </c>
      <c r="F3574" s="232">
        <v>2986.35000000013</v>
      </c>
      <c r="G3574" s="232">
        <v>4096.0999999997566</v>
      </c>
      <c r="H3574" s="75"/>
    </row>
    <row r="3575" spans="1:8" x14ac:dyDescent="0.2">
      <c r="A3575" s="76" t="s">
        <v>3972</v>
      </c>
      <c r="B3575" s="61">
        <v>3567</v>
      </c>
      <c r="C3575" s="232">
        <v>1506.3600000000674</v>
      </c>
      <c r="D3575" s="232">
        <v>2077.5499999998879</v>
      </c>
      <c r="E3575" s="232">
        <v>2621.549999999947</v>
      </c>
      <c r="F3575" s="232">
        <v>2987.1500000001301</v>
      </c>
      <c r="G3575" s="232">
        <v>4097.199999999757</v>
      </c>
      <c r="H3575" s="75"/>
    </row>
    <row r="3576" spans="1:8" x14ac:dyDescent="0.2">
      <c r="A3576" s="76" t="s">
        <v>3973</v>
      </c>
      <c r="B3576" s="61">
        <v>3568</v>
      </c>
      <c r="C3576" s="232">
        <v>1506.7600000000675</v>
      </c>
      <c r="D3576" s="232">
        <v>2078.099999999888</v>
      </c>
      <c r="E3576" s="232">
        <v>2622.2499999999468</v>
      </c>
      <c r="F3576" s="232">
        <v>2987.9500000001303</v>
      </c>
      <c r="G3576" s="232">
        <v>4098.2999999997573</v>
      </c>
      <c r="H3576" s="75"/>
    </row>
    <row r="3577" spans="1:8" x14ac:dyDescent="0.2">
      <c r="A3577" s="76" t="s">
        <v>3974</v>
      </c>
      <c r="B3577" s="61">
        <v>3569</v>
      </c>
      <c r="C3577" s="232">
        <v>1507.1600000000676</v>
      </c>
      <c r="D3577" s="232">
        <v>2078.6499999998882</v>
      </c>
      <c r="E3577" s="232">
        <v>2622.9499999999466</v>
      </c>
      <c r="F3577" s="232">
        <v>2988.7500000001305</v>
      </c>
      <c r="G3577" s="232">
        <v>4099.3999999997577</v>
      </c>
      <c r="H3577" s="75"/>
    </row>
    <row r="3578" spans="1:8" x14ac:dyDescent="0.2">
      <c r="A3578" s="76" t="s">
        <v>3975</v>
      </c>
      <c r="B3578" s="61">
        <v>3570</v>
      </c>
      <c r="C3578" s="232">
        <v>1507.5600000000677</v>
      </c>
      <c r="D3578" s="232">
        <v>2079.1999999998884</v>
      </c>
      <c r="E3578" s="232">
        <v>2623.6499999999464</v>
      </c>
      <c r="F3578" s="232">
        <v>2989.5500000001307</v>
      </c>
      <c r="G3578" s="232">
        <v>4100.4999999997581</v>
      </c>
      <c r="H3578" s="75"/>
    </row>
    <row r="3579" spans="1:8" x14ac:dyDescent="0.2">
      <c r="A3579" s="76" t="s">
        <v>3976</v>
      </c>
      <c r="B3579" s="61">
        <v>3571</v>
      </c>
      <c r="C3579" s="232">
        <v>1507.9600000000678</v>
      </c>
      <c r="D3579" s="232">
        <v>2079.7499999998886</v>
      </c>
      <c r="E3579" s="232">
        <v>2624.3499999999462</v>
      </c>
      <c r="F3579" s="232">
        <v>2990.3500000001309</v>
      </c>
      <c r="G3579" s="232">
        <v>4101.5999999997584</v>
      </c>
      <c r="H3579" s="75"/>
    </row>
    <row r="3580" spans="1:8" x14ac:dyDescent="0.2">
      <c r="A3580" s="76" t="s">
        <v>3977</v>
      </c>
      <c r="B3580" s="61">
        <v>3572</v>
      </c>
      <c r="C3580" s="232">
        <v>1508.3600000000679</v>
      </c>
      <c r="D3580" s="232">
        <v>2080.2999999998888</v>
      </c>
      <c r="E3580" s="232">
        <v>2625.0499999999461</v>
      </c>
      <c r="F3580" s="232">
        <v>2991.1500000001311</v>
      </c>
      <c r="G3580" s="232">
        <v>4102.6999999997588</v>
      </c>
      <c r="H3580" s="75"/>
    </row>
    <row r="3581" spans="1:8" x14ac:dyDescent="0.2">
      <c r="A3581" s="76" t="s">
        <v>3978</v>
      </c>
      <c r="B3581" s="61">
        <v>3573</v>
      </c>
      <c r="C3581" s="232">
        <v>1508.760000000068</v>
      </c>
      <c r="D3581" s="232">
        <v>2080.849999999889</v>
      </c>
      <c r="E3581" s="232">
        <v>2625.7499999999459</v>
      </c>
      <c r="F3581" s="232">
        <v>2991.9500000001312</v>
      </c>
      <c r="G3581" s="232">
        <v>4103.7999999997592</v>
      </c>
      <c r="H3581" s="75"/>
    </row>
    <row r="3582" spans="1:8" x14ac:dyDescent="0.2">
      <c r="A3582" s="76" t="s">
        <v>3979</v>
      </c>
      <c r="B3582" s="61">
        <v>3574</v>
      </c>
      <c r="C3582" s="232">
        <v>1509.1600000000681</v>
      </c>
      <c r="D3582" s="232">
        <v>2081.3999999998891</v>
      </c>
      <c r="E3582" s="232">
        <v>2626.4499999999457</v>
      </c>
      <c r="F3582" s="232">
        <v>2992.7500000001314</v>
      </c>
      <c r="G3582" s="232">
        <v>4104.8999999997595</v>
      </c>
      <c r="H3582" s="75"/>
    </row>
    <row r="3583" spans="1:8" x14ac:dyDescent="0.2">
      <c r="A3583" s="76" t="s">
        <v>3980</v>
      </c>
      <c r="B3583" s="61">
        <v>3575</v>
      </c>
      <c r="C3583" s="232">
        <v>1509.5600000000682</v>
      </c>
      <c r="D3583" s="232">
        <v>2081.9499999998893</v>
      </c>
      <c r="E3583" s="232">
        <v>2627.1499999999455</v>
      </c>
      <c r="F3583" s="232">
        <v>2993.5500000001316</v>
      </c>
      <c r="G3583" s="232">
        <v>4105.9999999997599</v>
      </c>
      <c r="H3583" s="75"/>
    </row>
    <row r="3584" spans="1:8" x14ac:dyDescent="0.2">
      <c r="A3584" s="76" t="s">
        <v>3981</v>
      </c>
      <c r="B3584" s="61">
        <v>3576</v>
      </c>
      <c r="C3584" s="232">
        <v>1509.9600000000682</v>
      </c>
      <c r="D3584" s="232">
        <v>2082.4999999998895</v>
      </c>
      <c r="E3584" s="232">
        <v>2627.8499999999453</v>
      </c>
      <c r="F3584" s="232">
        <v>2994.3500000001318</v>
      </c>
      <c r="G3584" s="232">
        <v>4107.0999999997603</v>
      </c>
      <c r="H3584" s="75"/>
    </row>
    <row r="3585" spans="1:8" x14ac:dyDescent="0.2">
      <c r="A3585" s="76" t="s">
        <v>3982</v>
      </c>
      <c r="B3585" s="61">
        <v>3577</v>
      </c>
      <c r="C3585" s="232">
        <v>1510.3600000000683</v>
      </c>
      <c r="D3585" s="232">
        <v>2083.0499999998897</v>
      </c>
      <c r="E3585" s="232">
        <v>2628.5499999999452</v>
      </c>
      <c r="F3585" s="232">
        <v>2995.150000000132</v>
      </c>
      <c r="G3585" s="232">
        <v>4108.1999999997606</v>
      </c>
      <c r="H3585" s="75"/>
    </row>
    <row r="3586" spans="1:8" x14ac:dyDescent="0.2">
      <c r="A3586" s="76" t="s">
        <v>3983</v>
      </c>
      <c r="B3586" s="61">
        <v>3578</v>
      </c>
      <c r="C3586" s="232">
        <v>1510.7600000000684</v>
      </c>
      <c r="D3586" s="232">
        <v>2083.5999999998899</v>
      </c>
      <c r="E3586" s="232">
        <v>2629.249999999945</v>
      </c>
      <c r="F3586" s="232">
        <v>2995.9500000001321</v>
      </c>
      <c r="G3586" s="232">
        <v>4109.299999999761</v>
      </c>
      <c r="H3586" s="75"/>
    </row>
    <row r="3587" spans="1:8" x14ac:dyDescent="0.2">
      <c r="A3587" s="76" t="s">
        <v>3984</v>
      </c>
      <c r="B3587" s="61">
        <v>3579</v>
      </c>
      <c r="C3587" s="232">
        <v>1511.1600000000685</v>
      </c>
      <c r="D3587" s="232">
        <v>2084.14999999989</v>
      </c>
      <c r="E3587" s="232">
        <v>2629.9499999999448</v>
      </c>
      <c r="F3587" s="232">
        <v>2996.7500000001323</v>
      </c>
      <c r="G3587" s="232">
        <v>4110.3999999997613</v>
      </c>
      <c r="H3587" s="75"/>
    </row>
    <row r="3588" spans="1:8" x14ac:dyDescent="0.2">
      <c r="A3588" s="76" t="s">
        <v>3985</v>
      </c>
      <c r="B3588" s="61">
        <v>3580</v>
      </c>
      <c r="C3588" s="232">
        <v>1511.5600000000686</v>
      </c>
      <c r="D3588" s="232">
        <v>2084.6999999998902</v>
      </c>
      <c r="E3588" s="232">
        <v>2630.6499999999446</v>
      </c>
      <c r="F3588" s="232">
        <v>2997.5500000001325</v>
      </c>
      <c r="G3588" s="232">
        <v>4111.4999999997617</v>
      </c>
      <c r="H3588" s="75"/>
    </row>
    <row r="3589" spans="1:8" x14ac:dyDescent="0.2">
      <c r="A3589" s="76" t="s">
        <v>3986</v>
      </c>
      <c r="B3589" s="61">
        <v>3581</v>
      </c>
      <c r="C3589" s="232">
        <v>1511.9600000000687</v>
      </c>
      <c r="D3589" s="232">
        <v>2085.2499999998904</v>
      </c>
      <c r="E3589" s="232">
        <v>2631.3499999999444</v>
      </c>
      <c r="F3589" s="232">
        <v>2998.3500000001327</v>
      </c>
      <c r="G3589" s="232">
        <v>4112.5999999997621</v>
      </c>
      <c r="H3589" s="75"/>
    </row>
    <row r="3590" spans="1:8" x14ac:dyDescent="0.2">
      <c r="A3590" s="76" t="s">
        <v>3987</v>
      </c>
      <c r="B3590" s="61">
        <v>3582</v>
      </c>
      <c r="C3590" s="232">
        <v>1512.3600000000688</v>
      </c>
      <c r="D3590" s="232">
        <v>2085.7999999998906</v>
      </c>
      <c r="E3590" s="232">
        <v>2632.0499999999442</v>
      </c>
      <c r="F3590" s="232">
        <v>2999.1500000001329</v>
      </c>
      <c r="G3590" s="232">
        <v>4113.6999999997624</v>
      </c>
      <c r="H3590" s="75"/>
    </row>
    <row r="3591" spans="1:8" x14ac:dyDescent="0.2">
      <c r="A3591" s="76" t="s">
        <v>3988</v>
      </c>
      <c r="B3591" s="61">
        <v>3583</v>
      </c>
      <c r="C3591" s="232">
        <v>1512.7600000000689</v>
      </c>
      <c r="D3591" s="232">
        <v>2086.3499999998908</v>
      </c>
      <c r="E3591" s="232">
        <v>2632.7499999999441</v>
      </c>
      <c r="F3591" s="232">
        <v>2999.9500000001331</v>
      </c>
      <c r="G3591" s="232">
        <v>4114.7999999997628</v>
      </c>
      <c r="H3591" s="75"/>
    </row>
    <row r="3592" spans="1:8" x14ac:dyDescent="0.2">
      <c r="A3592" s="76" t="s">
        <v>3989</v>
      </c>
      <c r="B3592" s="61">
        <v>3584</v>
      </c>
      <c r="C3592" s="232">
        <v>1513.160000000069</v>
      </c>
      <c r="D3592" s="232">
        <v>2086.899999999891</v>
      </c>
      <c r="E3592" s="232">
        <v>2633.4499999999439</v>
      </c>
      <c r="F3592" s="232">
        <v>3000.7500000001332</v>
      </c>
      <c r="G3592" s="232">
        <v>4115.8999999997632</v>
      </c>
      <c r="H3592" s="75"/>
    </row>
    <row r="3593" spans="1:8" x14ac:dyDescent="0.2">
      <c r="A3593" s="76" t="s">
        <v>3990</v>
      </c>
      <c r="B3593" s="61">
        <v>3585</v>
      </c>
      <c r="C3593" s="232">
        <v>1513.5600000000691</v>
      </c>
      <c r="D3593" s="232">
        <v>2087.4499999998911</v>
      </c>
      <c r="E3593" s="232">
        <v>2634.1499999999437</v>
      </c>
      <c r="F3593" s="232">
        <v>3001.5500000001334</v>
      </c>
      <c r="G3593" s="232">
        <v>4116.9999999997635</v>
      </c>
      <c r="H3593" s="75"/>
    </row>
    <row r="3594" spans="1:8" x14ac:dyDescent="0.2">
      <c r="A3594" s="76" t="s">
        <v>3991</v>
      </c>
      <c r="B3594" s="61">
        <v>3586</v>
      </c>
      <c r="C3594" s="232">
        <v>1513.9600000000692</v>
      </c>
      <c r="D3594" s="232">
        <v>2087.9999999998913</v>
      </c>
      <c r="E3594" s="232">
        <v>2634.8499999999435</v>
      </c>
      <c r="F3594" s="232">
        <v>3002.3500000001336</v>
      </c>
      <c r="G3594" s="232">
        <v>4118.0999999997639</v>
      </c>
      <c r="H3594" s="75"/>
    </row>
    <row r="3595" spans="1:8" x14ac:dyDescent="0.2">
      <c r="A3595" s="76" t="s">
        <v>3992</v>
      </c>
      <c r="B3595" s="61">
        <v>3587</v>
      </c>
      <c r="C3595" s="232">
        <v>1514.3600000000692</v>
      </c>
      <c r="D3595" s="232">
        <v>2088.5499999998915</v>
      </c>
      <c r="E3595" s="232">
        <v>2635.5499999999433</v>
      </c>
      <c r="F3595" s="232">
        <v>3003.1500000001338</v>
      </c>
      <c r="G3595" s="232">
        <v>4119.1999999997643</v>
      </c>
      <c r="H3595" s="75"/>
    </row>
    <row r="3596" spans="1:8" x14ac:dyDescent="0.2">
      <c r="A3596" s="76" t="s">
        <v>3993</v>
      </c>
      <c r="B3596" s="61">
        <v>3588</v>
      </c>
      <c r="C3596" s="232">
        <v>1514.7600000000693</v>
      </c>
      <c r="D3596" s="232">
        <v>2089.0999999998917</v>
      </c>
      <c r="E3596" s="232">
        <v>2636.2499999999432</v>
      </c>
      <c r="F3596" s="232">
        <v>3003.950000000134</v>
      </c>
      <c r="G3596" s="232">
        <v>4120.2999999997646</v>
      </c>
      <c r="H3596" s="75"/>
    </row>
    <row r="3597" spans="1:8" x14ac:dyDescent="0.2">
      <c r="A3597" s="76" t="s">
        <v>3994</v>
      </c>
      <c r="B3597" s="61">
        <v>3589</v>
      </c>
      <c r="C3597" s="232">
        <v>1515.1600000000694</v>
      </c>
      <c r="D3597" s="232">
        <v>2089.6499999998919</v>
      </c>
      <c r="E3597" s="232">
        <v>2636.949999999943</v>
      </c>
      <c r="F3597" s="232">
        <v>3004.7500000001342</v>
      </c>
      <c r="G3597" s="232">
        <v>4121.399999999765</v>
      </c>
      <c r="H3597" s="75"/>
    </row>
    <row r="3598" spans="1:8" x14ac:dyDescent="0.2">
      <c r="A3598" s="76" t="s">
        <v>3995</v>
      </c>
      <c r="B3598" s="61">
        <v>3590</v>
      </c>
      <c r="C3598" s="232">
        <v>1515.5600000000695</v>
      </c>
      <c r="D3598" s="232">
        <v>2090.199999999892</v>
      </c>
      <c r="E3598" s="232">
        <v>2637.6499999999428</v>
      </c>
      <c r="F3598" s="232">
        <v>3005.5500000001343</v>
      </c>
      <c r="G3598" s="232">
        <v>4122.4999999997654</v>
      </c>
      <c r="H3598" s="75"/>
    </row>
    <row r="3599" spans="1:8" x14ac:dyDescent="0.2">
      <c r="A3599" s="76" t="s">
        <v>3996</v>
      </c>
      <c r="B3599" s="61">
        <v>3591</v>
      </c>
      <c r="C3599" s="232">
        <v>1515.9600000000696</v>
      </c>
      <c r="D3599" s="232">
        <v>2090.7499999998922</v>
      </c>
      <c r="E3599" s="232">
        <v>2638.3499999999426</v>
      </c>
      <c r="F3599" s="232">
        <v>3006.3500000001345</v>
      </c>
      <c r="G3599" s="232">
        <v>4123.5999999997657</v>
      </c>
      <c r="H3599" s="75"/>
    </row>
    <row r="3600" spans="1:8" x14ac:dyDescent="0.2">
      <c r="A3600" s="76" t="s">
        <v>3997</v>
      </c>
      <c r="B3600" s="61">
        <v>3592</v>
      </c>
      <c r="C3600" s="232">
        <v>1516.3600000000697</v>
      </c>
      <c r="D3600" s="232">
        <v>2091.2999999998924</v>
      </c>
      <c r="E3600" s="232">
        <v>2639.0499999999424</v>
      </c>
      <c r="F3600" s="232">
        <v>3007.1500000001347</v>
      </c>
      <c r="G3600" s="232">
        <v>4124.6999999997661</v>
      </c>
      <c r="H3600" s="75"/>
    </row>
    <row r="3601" spans="1:8" x14ac:dyDescent="0.2">
      <c r="A3601" s="76" t="s">
        <v>3998</v>
      </c>
      <c r="B3601" s="61">
        <v>3593</v>
      </c>
      <c r="C3601" s="232">
        <v>1516.7600000000698</v>
      </c>
      <c r="D3601" s="232">
        <v>2091.8499999998926</v>
      </c>
      <c r="E3601" s="232">
        <v>2639.7499999999422</v>
      </c>
      <c r="F3601" s="232">
        <v>3007.9500000001349</v>
      </c>
      <c r="G3601" s="232">
        <v>4125.7999999997664</v>
      </c>
      <c r="H3601" s="75"/>
    </row>
    <row r="3602" spans="1:8" x14ac:dyDescent="0.2">
      <c r="A3602" s="76" t="s">
        <v>3999</v>
      </c>
      <c r="B3602" s="61">
        <v>3594</v>
      </c>
      <c r="C3602" s="232">
        <v>1517.1600000000699</v>
      </c>
      <c r="D3602" s="232">
        <v>2092.3999999998928</v>
      </c>
      <c r="E3602" s="232">
        <v>2640.4499999999421</v>
      </c>
      <c r="F3602" s="232">
        <v>3008.7500000001351</v>
      </c>
      <c r="G3602" s="232">
        <v>4126.8999999997668</v>
      </c>
      <c r="H3602" s="75"/>
    </row>
    <row r="3603" spans="1:8" x14ac:dyDescent="0.2">
      <c r="A3603" s="76" t="s">
        <v>4000</v>
      </c>
      <c r="B3603" s="61">
        <v>3595</v>
      </c>
      <c r="C3603" s="232">
        <v>1517.56000000007</v>
      </c>
      <c r="D3603" s="232">
        <v>2092.949999999893</v>
      </c>
      <c r="E3603" s="232">
        <v>2641.1499999999419</v>
      </c>
      <c r="F3603" s="232">
        <v>3009.5500000001352</v>
      </c>
      <c r="G3603" s="232">
        <v>4127.9999999997672</v>
      </c>
      <c r="H3603" s="75"/>
    </row>
    <row r="3604" spans="1:8" x14ac:dyDescent="0.2">
      <c r="A3604" s="76" t="s">
        <v>4001</v>
      </c>
      <c r="B3604" s="61">
        <v>3596</v>
      </c>
      <c r="C3604" s="232">
        <v>1517.9600000000701</v>
      </c>
      <c r="D3604" s="232">
        <v>2093.4999999998931</v>
      </c>
      <c r="E3604" s="232">
        <v>2641.8499999999417</v>
      </c>
      <c r="F3604" s="232">
        <v>3010.3500000001354</v>
      </c>
      <c r="G3604" s="232">
        <v>4129.0999999997675</v>
      </c>
      <c r="H3604" s="75"/>
    </row>
    <row r="3605" spans="1:8" x14ac:dyDescent="0.2">
      <c r="A3605" s="76" t="s">
        <v>4002</v>
      </c>
      <c r="B3605" s="61">
        <v>3597</v>
      </c>
      <c r="C3605" s="232">
        <v>1518.3600000000702</v>
      </c>
      <c r="D3605" s="232">
        <v>2094.0499999998933</v>
      </c>
      <c r="E3605" s="232">
        <v>2642.5499999999415</v>
      </c>
      <c r="F3605" s="232">
        <v>3011.1500000001356</v>
      </c>
      <c r="G3605" s="232">
        <v>4130.1999999997679</v>
      </c>
      <c r="H3605" s="75"/>
    </row>
    <row r="3606" spans="1:8" x14ac:dyDescent="0.2">
      <c r="A3606" s="76" t="s">
        <v>4003</v>
      </c>
      <c r="B3606" s="61">
        <v>3598</v>
      </c>
      <c r="C3606" s="232">
        <v>1518.7600000000702</v>
      </c>
      <c r="D3606" s="232">
        <v>2094.5999999998935</v>
      </c>
      <c r="E3606" s="232">
        <v>2643.2499999999413</v>
      </c>
      <c r="F3606" s="232">
        <v>3011.9500000001358</v>
      </c>
      <c r="G3606" s="232">
        <v>4131.2999999997683</v>
      </c>
      <c r="H3606" s="75"/>
    </row>
    <row r="3607" spans="1:8" x14ac:dyDescent="0.2">
      <c r="A3607" s="76" t="s">
        <v>4004</v>
      </c>
      <c r="B3607" s="61">
        <v>3599</v>
      </c>
      <c r="C3607" s="232">
        <v>1519.1600000000703</v>
      </c>
      <c r="D3607" s="232">
        <v>2095.1499999998937</v>
      </c>
      <c r="E3607" s="232">
        <v>2643.9499999999412</v>
      </c>
      <c r="F3607" s="232">
        <v>3012.750000000136</v>
      </c>
      <c r="G3607" s="232">
        <v>4132.3999999997686</v>
      </c>
      <c r="H3607" s="75"/>
    </row>
    <row r="3608" spans="1:8" x14ac:dyDescent="0.2">
      <c r="A3608" s="76" t="s">
        <v>4005</v>
      </c>
      <c r="B3608" s="61">
        <v>3600</v>
      </c>
      <c r="C3608" s="232">
        <v>1519.5600000000704</v>
      </c>
      <c r="D3608" s="232">
        <v>2095.6999999998939</v>
      </c>
      <c r="E3608" s="232">
        <v>2644.649999999941</v>
      </c>
      <c r="F3608" s="232">
        <v>3013.5500000001362</v>
      </c>
      <c r="G3608" s="232">
        <v>4133.499999999769</v>
      </c>
      <c r="H3608" s="75"/>
    </row>
    <row r="3609" spans="1:8" x14ac:dyDescent="0.2">
      <c r="A3609" s="76" t="s">
        <v>4006</v>
      </c>
      <c r="B3609" s="61">
        <v>3601</v>
      </c>
      <c r="C3609" s="232">
        <v>1519.9600000000705</v>
      </c>
      <c r="D3609" s="232">
        <v>2096.249999999894</v>
      </c>
      <c r="E3609" s="232">
        <v>2645.3499999999408</v>
      </c>
      <c r="F3609" s="232">
        <v>3014.3500000001363</v>
      </c>
      <c r="G3609" s="232">
        <v>4134.5999999997694</v>
      </c>
      <c r="H3609" s="75"/>
    </row>
    <row r="3610" spans="1:8" x14ac:dyDescent="0.2">
      <c r="A3610" s="76" t="s">
        <v>4007</v>
      </c>
      <c r="B3610" s="61">
        <v>3602</v>
      </c>
      <c r="C3610" s="232">
        <v>1520.3600000000706</v>
      </c>
      <c r="D3610" s="232">
        <v>2096.7999999998942</v>
      </c>
      <c r="E3610" s="232">
        <v>2646.0499999999406</v>
      </c>
      <c r="F3610" s="232">
        <v>3015.1500000001365</v>
      </c>
      <c r="G3610" s="232">
        <v>4135.6999999997697</v>
      </c>
      <c r="H3610" s="75"/>
    </row>
    <row r="3611" spans="1:8" x14ac:dyDescent="0.2">
      <c r="A3611" s="76" t="s">
        <v>4008</v>
      </c>
      <c r="B3611" s="61">
        <v>3603</v>
      </c>
      <c r="C3611" s="232">
        <v>1520.7600000000707</v>
      </c>
      <c r="D3611" s="232">
        <v>2097.3499999998944</v>
      </c>
      <c r="E3611" s="232">
        <v>2646.7499999999404</v>
      </c>
      <c r="F3611" s="232">
        <v>3015.9500000001367</v>
      </c>
      <c r="G3611" s="232">
        <v>4136.7999999997701</v>
      </c>
      <c r="H3611" s="75"/>
    </row>
    <row r="3612" spans="1:8" x14ac:dyDescent="0.2">
      <c r="A3612" s="76" t="s">
        <v>4009</v>
      </c>
      <c r="B3612" s="61">
        <v>3604</v>
      </c>
      <c r="C3612" s="232">
        <v>1521.1600000000708</v>
      </c>
      <c r="D3612" s="232">
        <v>2097.8999999998946</v>
      </c>
      <c r="E3612" s="232">
        <v>2647.4499999999402</v>
      </c>
      <c r="F3612" s="232">
        <v>3016.7500000001369</v>
      </c>
      <c r="G3612" s="232">
        <v>4137.8999999997704</v>
      </c>
      <c r="H3612" s="75"/>
    </row>
    <row r="3613" spans="1:8" x14ac:dyDescent="0.2">
      <c r="A3613" s="76" t="s">
        <v>4010</v>
      </c>
      <c r="B3613" s="61">
        <v>3605</v>
      </c>
      <c r="C3613" s="232">
        <v>1521.5600000000709</v>
      </c>
      <c r="D3613" s="232">
        <v>2098.4499999998948</v>
      </c>
      <c r="E3613" s="232">
        <v>2648.1499999999401</v>
      </c>
      <c r="F3613" s="232">
        <v>3017.5500000001371</v>
      </c>
      <c r="G3613" s="232">
        <v>4138.9999999997708</v>
      </c>
      <c r="H3613" s="75"/>
    </row>
    <row r="3614" spans="1:8" x14ac:dyDescent="0.2">
      <c r="A3614" s="76" t="s">
        <v>4011</v>
      </c>
      <c r="B3614" s="61">
        <v>3606</v>
      </c>
      <c r="C3614" s="232">
        <v>1521.960000000071</v>
      </c>
      <c r="D3614" s="232">
        <v>2098.999999999895</v>
      </c>
      <c r="E3614" s="232">
        <v>2648.8499999999399</v>
      </c>
      <c r="F3614" s="232">
        <v>3018.3500000001372</v>
      </c>
      <c r="G3614" s="232">
        <v>4140.0999999997712</v>
      </c>
      <c r="H3614" s="75"/>
    </row>
    <row r="3615" spans="1:8" x14ac:dyDescent="0.2">
      <c r="A3615" s="76" t="s">
        <v>4012</v>
      </c>
      <c r="B3615" s="61">
        <v>3607</v>
      </c>
      <c r="C3615" s="232">
        <v>1522.3600000000711</v>
      </c>
      <c r="D3615" s="232">
        <v>2099.5499999998951</v>
      </c>
      <c r="E3615" s="232">
        <v>2649.5499999999397</v>
      </c>
      <c r="F3615" s="232">
        <v>3019.1500000001374</v>
      </c>
      <c r="G3615" s="232">
        <v>4141.1999999997715</v>
      </c>
      <c r="H3615" s="75"/>
    </row>
    <row r="3616" spans="1:8" x14ac:dyDescent="0.2">
      <c r="A3616" s="76" t="s">
        <v>4013</v>
      </c>
      <c r="B3616" s="61">
        <v>3608</v>
      </c>
      <c r="C3616" s="232">
        <v>1522.7600000000712</v>
      </c>
      <c r="D3616" s="232">
        <v>2100.0999999998953</v>
      </c>
      <c r="E3616" s="232">
        <v>2650.2499999999395</v>
      </c>
      <c r="F3616" s="232">
        <v>3019.9500000001376</v>
      </c>
      <c r="G3616" s="232">
        <v>4142.2999999997719</v>
      </c>
      <c r="H3616" s="75"/>
    </row>
    <row r="3617" spans="1:8" x14ac:dyDescent="0.2">
      <c r="A3617" s="76" t="s">
        <v>4014</v>
      </c>
      <c r="B3617" s="61">
        <v>3609</v>
      </c>
      <c r="C3617" s="232">
        <v>1523.1600000000712</v>
      </c>
      <c r="D3617" s="232">
        <v>2100.6499999998955</v>
      </c>
      <c r="E3617" s="232">
        <v>2650.9499999999393</v>
      </c>
      <c r="F3617" s="232">
        <v>3020.7500000001378</v>
      </c>
      <c r="G3617" s="232">
        <v>4143.3999999997723</v>
      </c>
      <c r="H3617" s="75"/>
    </row>
    <row r="3618" spans="1:8" x14ac:dyDescent="0.2">
      <c r="A3618" s="76" t="s">
        <v>4015</v>
      </c>
      <c r="B3618" s="61">
        <v>3610</v>
      </c>
      <c r="C3618" s="232">
        <v>1523.5600000000713</v>
      </c>
      <c r="D3618" s="232">
        <v>2101.1999999998957</v>
      </c>
      <c r="E3618" s="232">
        <v>2651.6499999999392</v>
      </c>
      <c r="F3618" s="232">
        <v>3021.550000000138</v>
      </c>
      <c r="G3618" s="232">
        <v>4144.4999999997726</v>
      </c>
      <c r="H3618" s="75"/>
    </row>
    <row r="3619" spans="1:8" x14ac:dyDescent="0.2">
      <c r="A3619" s="76" t="s">
        <v>4016</v>
      </c>
      <c r="B3619" s="61">
        <v>3611</v>
      </c>
      <c r="C3619" s="232">
        <v>1523.9600000000714</v>
      </c>
      <c r="D3619" s="232">
        <v>2101.7499999998959</v>
      </c>
      <c r="E3619" s="232">
        <v>2652.349999999939</v>
      </c>
      <c r="F3619" s="232">
        <v>3022.3500000001382</v>
      </c>
      <c r="G3619" s="232">
        <v>4145.599999999773</v>
      </c>
      <c r="H3619" s="75"/>
    </row>
    <row r="3620" spans="1:8" x14ac:dyDescent="0.2">
      <c r="A3620" s="76" t="s">
        <v>4017</v>
      </c>
      <c r="B3620" s="61">
        <v>3612</v>
      </c>
      <c r="C3620" s="232">
        <v>1524.3600000000715</v>
      </c>
      <c r="D3620" s="232">
        <v>2102.299999999896</v>
      </c>
      <c r="E3620" s="232">
        <v>2653.0499999999388</v>
      </c>
      <c r="F3620" s="232">
        <v>3023.1500000001383</v>
      </c>
      <c r="G3620" s="232">
        <v>4146.6999999997734</v>
      </c>
      <c r="H3620" s="75"/>
    </row>
    <row r="3621" spans="1:8" x14ac:dyDescent="0.2">
      <c r="A3621" s="76" t="s">
        <v>4018</v>
      </c>
      <c r="B3621" s="61">
        <v>3613</v>
      </c>
      <c r="C3621" s="232">
        <v>1524.7600000000716</v>
      </c>
      <c r="D3621" s="232">
        <v>2102.8499999998962</v>
      </c>
      <c r="E3621" s="232">
        <v>2653.7499999999386</v>
      </c>
      <c r="F3621" s="232">
        <v>3023.9500000001385</v>
      </c>
      <c r="G3621" s="232">
        <v>4147.7999999997737</v>
      </c>
      <c r="H3621" s="75"/>
    </row>
    <row r="3622" spans="1:8" x14ac:dyDescent="0.2">
      <c r="A3622" s="76" t="s">
        <v>4019</v>
      </c>
      <c r="B3622" s="61">
        <v>3614</v>
      </c>
      <c r="C3622" s="232">
        <v>1525.1600000000717</v>
      </c>
      <c r="D3622" s="232">
        <v>2103.3999999998964</v>
      </c>
      <c r="E3622" s="232">
        <v>2654.4499999999384</v>
      </c>
      <c r="F3622" s="232">
        <v>3024.7500000001387</v>
      </c>
      <c r="G3622" s="232">
        <v>4148.8999999997741</v>
      </c>
      <c r="H3622" s="75"/>
    </row>
    <row r="3623" spans="1:8" x14ac:dyDescent="0.2">
      <c r="A3623" s="76" t="s">
        <v>4020</v>
      </c>
      <c r="B3623" s="61">
        <v>3615</v>
      </c>
      <c r="C3623" s="232">
        <v>1525.5600000000718</v>
      </c>
      <c r="D3623" s="232">
        <v>2103.9499999998966</v>
      </c>
      <c r="E3623" s="232">
        <v>2655.1499999999382</v>
      </c>
      <c r="F3623" s="232">
        <v>3025.5500000001389</v>
      </c>
      <c r="G3623" s="232">
        <v>4149.9999999997744</v>
      </c>
      <c r="H3623" s="75"/>
    </row>
    <row r="3624" spans="1:8" x14ac:dyDescent="0.2">
      <c r="A3624" s="76" t="s">
        <v>4021</v>
      </c>
      <c r="B3624" s="61">
        <v>3616</v>
      </c>
      <c r="C3624" s="232">
        <v>1525.9600000000719</v>
      </c>
      <c r="D3624" s="232">
        <v>2104.4999999998968</v>
      </c>
      <c r="E3624" s="232">
        <v>2655.8499999999381</v>
      </c>
      <c r="F3624" s="232">
        <v>3026.3500000001391</v>
      </c>
      <c r="G3624" s="232">
        <v>4151.0999999997748</v>
      </c>
      <c r="H3624" s="75"/>
    </row>
    <row r="3625" spans="1:8" x14ac:dyDescent="0.2">
      <c r="A3625" s="76" t="s">
        <v>4022</v>
      </c>
      <c r="B3625" s="61">
        <v>3617</v>
      </c>
      <c r="C3625" s="232">
        <v>1526.360000000072</v>
      </c>
      <c r="D3625" s="232">
        <v>2105.049999999897</v>
      </c>
      <c r="E3625" s="232">
        <v>2656.5499999999379</v>
      </c>
      <c r="F3625" s="232">
        <v>3027.1500000001392</v>
      </c>
      <c r="G3625" s="232">
        <v>4152.1999999997752</v>
      </c>
      <c r="H3625" s="75"/>
    </row>
    <row r="3626" spans="1:8" x14ac:dyDescent="0.2">
      <c r="A3626" s="76" t="s">
        <v>4023</v>
      </c>
      <c r="B3626" s="61">
        <v>3618</v>
      </c>
      <c r="C3626" s="232">
        <v>1526.7600000000721</v>
      </c>
      <c r="D3626" s="232">
        <v>2105.5999999998971</v>
      </c>
      <c r="E3626" s="232">
        <v>2657.2499999999377</v>
      </c>
      <c r="F3626" s="232">
        <v>3027.9500000001394</v>
      </c>
      <c r="G3626" s="232">
        <v>4153.2999999997755</v>
      </c>
      <c r="H3626" s="75"/>
    </row>
    <row r="3627" spans="1:8" x14ac:dyDescent="0.2">
      <c r="A3627" s="76" t="s">
        <v>4024</v>
      </c>
      <c r="B3627" s="61">
        <v>3619</v>
      </c>
      <c r="C3627" s="232">
        <v>1527.1600000000722</v>
      </c>
      <c r="D3627" s="232">
        <v>2106.1499999998973</v>
      </c>
      <c r="E3627" s="232">
        <v>2657.9499999999375</v>
      </c>
      <c r="F3627" s="232">
        <v>3028.7500000001396</v>
      </c>
      <c r="G3627" s="232">
        <v>4154.3999999997759</v>
      </c>
      <c r="H3627" s="75"/>
    </row>
    <row r="3628" spans="1:8" x14ac:dyDescent="0.2">
      <c r="A3628" s="76" t="s">
        <v>4025</v>
      </c>
      <c r="B3628" s="61">
        <v>3620</v>
      </c>
      <c r="C3628" s="232">
        <v>1527.5600000000723</v>
      </c>
      <c r="D3628" s="232">
        <v>2106.6999999998975</v>
      </c>
      <c r="E3628" s="232">
        <v>2658.6499999999373</v>
      </c>
      <c r="F3628" s="232">
        <v>3029.5500000001398</v>
      </c>
      <c r="G3628" s="232">
        <v>4155.4999999997763</v>
      </c>
      <c r="H3628" s="75"/>
    </row>
    <row r="3629" spans="1:8" x14ac:dyDescent="0.2">
      <c r="A3629" s="76" t="s">
        <v>4026</v>
      </c>
      <c r="B3629" s="61">
        <v>3621</v>
      </c>
      <c r="C3629" s="232">
        <v>1527.9600000000723</v>
      </c>
      <c r="D3629" s="232">
        <v>2107.2499999998977</v>
      </c>
      <c r="E3629" s="232">
        <v>2659.3499999999372</v>
      </c>
      <c r="F3629" s="232">
        <v>3030.35000000014</v>
      </c>
      <c r="G3629" s="232">
        <v>4156.5999999997766</v>
      </c>
      <c r="H3629" s="75"/>
    </row>
    <row r="3630" spans="1:8" x14ac:dyDescent="0.2">
      <c r="A3630" s="76" t="s">
        <v>4027</v>
      </c>
      <c r="B3630" s="61">
        <v>3622</v>
      </c>
      <c r="C3630" s="232">
        <v>1528.3600000000724</v>
      </c>
      <c r="D3630" s="232">
        <v>2107.7999999998979</v>
      </c>
      <c r="E3630" s="232">
        <v>2660.049999999937</v>
      </c>
      <c r="F3630" s="232">
        <v>3031.1500000001402</v>
      </c>
      <c r="G3630" s="232">
        <v>4157.699999999777</v>
      </c>
      <c r="H3630" s="75"/>
    </row>
    <row r="3631" spans="1:8" x14ac:dyDescent="0.2">
      <c r="A3631" s="76" t="s">
        <v>4028</v>
      </c>
      <c r="B3631" s="61">
        <v>3623</v>
      </c>
      <c r="C3631" s="232">
        <v>1528.7600000000725</v>
      </c>
      <c r="D3631" s="232">
        <v>2108.349999999898</v>
      </c>
      <c r="E3631" s="232">
        <v>2660.7499999999368</v>
      </c>
      <c r="F3631" s="232">
        <v>3031.9500000001403</v>
      </c>
      <c r="G3631" s="232">
        <v>4158.7999999997774</v>
      </c>
      <c r="H3631" s="75"/>
    </row>
    <row r="3632" spans="1:8" x14ac:dyDescent="0.2">
      <c r="A3632" s="76" t="s">
        <v>4029</v>
      </c>
      <c r="B3632" s="61">
        <v>3624</v>
      </c>
      <c r="C3632" s="232">
        <v>1529.1600000000726</v>
      </c>
      <c r="D3632" s="232">
        <v>2108.8999999998982</v>
      </c>
      <c r="E3632" s="232">
        <v>2661.4499999999366</v>
      </c>
      <c r="F3632" s="232">
        <v>3032.7500000001405</v>
      </c>
      <c r="G3632" s="232">
        <v>4159.8999999997777</v>
      </c>
      <c r="H3632" s="75"/>
    </row>
    <row r="3633" spans="1:8" x14ac:dyDescent="0.2">
      <c r="A3633" s="76" t="s">
        <v>4030</v>
      </c>
      <c r="B3633" s="61">
        <v>3625</v>
      </c>
      <c r="C3633" s="232">
        <v>1529.5600000000727</v>
      </c>
      <c r="D3633" s="232">
        <v>2109.4499999998984</v>
      </c>
      <c r="E3633" s="232">
        <v>2662.1499999999364</v>
      </c>
      <c r="F3633" s="232">
        <v>3033.5500000001407</v>
      </c>
      <c r="G3633" s="232">
        <v>4160.9999999997781</v>
      </c>
      <c r="H3633" s="75"/>
    </row>
    <row r="3634" spans="1:8" x14ac:dyDescent="0.2">
      <c r="A3634" s="76" t="s">
        <v>4031</v>
      </c>
      <c r="B3634" s="61">
        <v>3626</v>
      </c>
      <c r="C3634" s="232">
        <v>1529.9600000000728</v>
      </c>
      <c r="D3634" s="232">
        <v>2109.9999999998986</v>
      </c>
      <c r="E3634" s="232">
        <v>2662.8499999999362</v>
      </c>
      <c r="F3634" s="232">
        <v>3034.3500000001409</v>
      </c>
      <c r="G3634" s="232">
        <v>4162.0999999997784</v>
      </c>
      <c r="H3634" s="75"/>
    </row>
    <row r="3635" spans="1:8" x14ac:dyDescent="0.2">
      <c r="A3635" s="76" t="s">
        <v>4032</v>
      </c>
      <c r="B3635" s="61">
        <v>3627</v>
      </c>
      <c r="C3635" s="232">
        <v>1530.3600000000729</v>
      </c>
      <c r="D3635" s="232">
        <v>2110.5499999998988</v>
      </c>
      <c r="E3635" s="232">
        <v>2663.5499999999361</v>
      </c>
      <c r="F3635" s="232">
        <v>3035.1500000001411</v>
      </c>
      <c r="G3635" s="232">
        <v>4163.1999999997788</v>
      </c>
      <c r="H3635" s="75"/>
    </row>
    <row r="3636" spans="1:8" x14ac:dyDescent="0.2">
      <c r="A3636" s="76" t="s">
        <v>4033</v>
      </c>
      <c r="B3636" s="61">
        <v>3628</v>
      </c>
      <c r="C3636" s="232">
        <v>1530.760000000073</v>
      </c>
      <c r="D3636" s="232">
        <v>2111.099999999899</v>
      </c>
      <c r="E3636" s="232">
        <v>2664.2499999999359</v>
      </c>
      <c r="F3636" s="232">
        <v>3035.9500000001412</v>
      </c>
      <c r="G3636" s="232">
        <v>4164.2999999997792</v>
      </c>
      <c r="H3636" s="75"/>
    </row>
    <row r="3637" spans="1:8" x14ac:dyDescent="0.2">
      <c r="A3637" s="76" t="s">
        <v>4034</v>
      </c>
      <c r="B3637" s="61">
        <v>3629</v>
      </c>
      <c r="C3637" s="232">
        <v>1531.1600000000731</v>
      </c>
      <c r="D3637" s="232">
        <v>2111.6499999998991</v>
      </c>
      <c r="E3637" s="232">
        <v>2664.9499999999357</v>
      </c>
      <c r="F3637" s="232">
        <v>3036.7500000001414</v>
      </c>
      <c r="G3637" s="232">
        <v>4165.3999999997795</v>
      </c>
      <c r="H3637" s="75"/>
    </row>
    <row r="3638" spans="1:8" x14ac:dyDescent="0.2">
      <c r="A3638" s="76" t="s">
        <v>4035</v>
      </c>
      <c r="B3638" s="61">
        <v>3630</v>
      </c>
      <c r="C3638" s="232">
        <v>1531.5600000000732</v>
      </c>
      <c r="D3638" s="232">
        <v>2112.1999999998993</v>
      </c>
      <c r="E3638" s="232">
        <v>2665.6499999999355</v>
      </c>
      <c r="F3638" s="232">
        <v>3037.5500000001416</v>
      </c>
      <c r="G3638" s="232">
        <v>4166.4999999997799</v>
      </c>
      <c r="H3638" s="75"/>
    </row>
    <row r="3639" spans="1:8" x14ac:dyDescent="0.2">
      <c r="A3639" s="76" t="s">
        <v>4036</v>
      </c>
      <c r="B3639" s="61">
        <v>3631</v>
      </c>
      <c r="C3639" s="232">
        <v>1531.9600000000733</v>
      </c>
      <c r="D3639" s="232">
        <v>2112.7499999998995</v>
      </c>
      <c r="E3639" s="232">
        <v>2666.3499999999353</v>
      </c>
      <c r="F3639" s="232">
        <v>3038.3500000001418</v>
      </c>
      <c r="G3639" s="232">
        <v>4167.5999999997803</v>
      </c>
      <c r="H3639" s="75"/>
    </row>
    <row r="3640" spans="1:8" x14ac:dyDescent="0.2">
      <c r="A3640" s="76" t="s">
        <v>4037</v>
      </c>
      <c r="B3640" s="61">
        <v>3632</v>
      </c>
      <c r="C3640" s="232">
        <v>1532.3600000000733</v>
      </c>
      <c r="D3640" s="232">
        <v>2113.2999999998997</v>
      </c>
      <c r="E3640" s="232">
        <v>2667.0499999999352</v>
      </c>
      <c r="F3640" s="232">
        <v>3039.150000000142</v>
      </c>
      <c r="G3640" s="232">
        <v>4168.6999999997806</v>
      </c>
      <c r="H3640" s="75"/>
    </row>
    <row r="3641" spans="1:8" x14ac:dyDescent="0.2">
      <c r="A3641" s="76" t="s">
        <v>4038</v>
      </c>
      <c r="B3641" s="61">
        <v>3633</v>
      </c>
      <c r="C3641" s="232">
        <v>1532.7600000000734</v>
      </c>
      <c r="D3641" s="232">
        <v>2113.8499999998999</v>
      </c>
      <c r="E3641" s="232">
        <v>2667.749999999935</v>
      </c>
      <c r="F3641" s="232">
        <v>3039.9500000001422</v>
      </c>
      <c r="G3641" s="232">
        <v>4169.799999999781</v>
      </c>
      <c r="H3641" s="75"/>
    </row>
    <row r="3642" spans="1:8" x14ac:dyDescent="0.2">
      <c r="A3642" s="76" t="s">
        <v>4039</v>
      </c>
      <c r="B3642" s="61">
        <v>3634</v>
      </c>
      <c r="C3642" s="232">
        <v>1533.1600000000735</v>
      </c>
      <c r="D3642" s="232">
        <v>2114.3999999999</v>
      </c>
      <c r="E3642" s="232">
        <v>2668.4499999999348</v>
      </c>
      <c r="F3642" s="232">
        <v>3040.7500000001423</v>
      </c>
      <c r="G3642" s="232">
        <v>4170.8999999997814</v>
      </c>
      <c r="H3642" s="75"/>
    </row>
    <row r="3643" spans="1:8" x14ac:dyDescent="0.2">
      <c r="A3643" s="76" t="s">
        <v>4040</v>
      </c>
      <c r="B3643" s="61">
        <v>3635</v>
      </c>
      <c r="C3643" s="232">
        <v>1533.5600000000736</v>
      </c>
      <c r="D3643" s="232">
        <v>2114.9499999999002</v>
      </c>
      <c r="E3643" s="232">
        <v>2669.1499999999346</v>
      </c>
      <c r="F3643" s="232">
        <v>3041.5500000001425</v>
      </c>
      <c r="G3643" s="232">
        <v>4171.9999999997817</v>
      </c>
      <c r="H3643" s="75"/>
    </row>
    <row r="3644" spans="1:8" x14ac:dyDescent="0.2">
      <c r="A3644" s="76" t="s">
        <v>4041</v>
      </c>
      <c r="B3644" s="61">
        <v>3636</v>
      </c>
      <c r="C3644" s="232">
        <v>1533.9600000000737</v>
      </c>
      <c r="D3644" s="232">
        <v>2115.4999999999004</v>
      </c>
      <c r="E3644" s="232">
        <v>2669.8499999999344</v>
      </c>
      <c r="F3644" s="232">
        <v>3042.3500000001427</v>
      </c>
      <c r="G3644" s="232">
        <v>4173.0999999997821</v>
      </c>
      <c r="H3644" s="75"/>
    </row>
    <row r="3645" spans="1:8" x14ac:dyDescent="0.2">
      <c r="A3645" s="76" t="s">
        <v>4042</v>
      </c>
      <c r="B3645" s="61">
        <v>3637</v>
      </c>
      <c r="C3645" s="232">
        <v>1534.3600000000738</v>
      </c>
      <c r="D3645" s="232">
        <v>2116.0499999999006</v>
      </c>
      <c r="E3645" s="232">
        <v>2670.5499999999342</v>
      </c>
      <c r="F3645" s="232">
        <v>3043.1500000001429</v>
      </c>
      <c r="G3645" s="232">
        <v>4174.1999999997824</v>
      </c>
      <c r="H3645" s="75"/>
    </row>
    <row r="3646" spans="1:8" x14ac:dyDescent="0.2">
      <c r="A3646" s="76" t="s">
        <v>4043</v>
      </c>
      <c r="B3646" s="61">
        <v>3638</v>
      </c>
      <c r="C3646" s="232">
        <v>1534.7600000000739</v>
      </c>
      <c r="D3646" s="232">
        <v>2116.5999999999008</v>
      </c>
      <c r="E3646" s="232">
        <v>2671.2499999999341</v>
      </c>
      <c r="F3646" s="232">
        <v>3043.9500000001431</v>
      </c>
      <c r="G3646" s="232">
        <v>4175.2999999997828</v>
      </c>
      <c r="H3646" s="75"/>
    </row>
    <row r="3647" spans="1:8" x14ac:dyDescent="0.2">
      <c r="A3647" s="76" t="s">
        <v>4044</v>
      </c>
      <c r="B3647" s="61">
        <v>3639</v>
      </c>
      <c r="C3647" s="232">
        <v>1535.160000000074</v>
      </c>
      <c r="D3647" s="232">
        <v>2117.149999999901</v>
      </c>
      <c r="E3647" s="232">
        <v>2671.9499999999339</v>
      </c>
      <c r="F3647" s="232">
        <v>3044.7500000001432</v>
      </c>
      <c r="G3647" s="232">
        <v>4176.3999999997832</v>
      </c>
      <c r="H3647" s="75"/>
    </row>
    <row r="3648" spans="1:8" x14ac:dyDescent="0.2">
      <c r="A3648" s="76" t="s">
        <v>4045</v>
      </c>
      <c r="B3648" s="61">
        <v>3640</v>
      </c>
      <c r="C3648" s="232">
        <v>1535.5600000000741</v>
      </c>
      <c r="D3648" s="232">
        <v>2117.6999999999011</v>
      </c>
      <c r="E3648" s="232">
        <v>2672.6499999999337</v>
      </c>
      <c r="F3648" s="232">
        <v>3045.5500000001434</v>
      </c>
      <c r="G3648" s="232">
        <v>4177.4999999997835</v>
      </c>
      <c r="H3648" s="75"/>
    </row>
    <row r="3649" spans="1:8" x14ac:dyDescent="0.2">
      <c r="A3649" s="76" t="s">
        <v>4046</v>
      </c>
      <c r="B3649" s="61">
        <v>3641</v>
      </c>
      <c r="C3649" s="232">
        <v>1535.9600000000742</v>
      </c>
      <c r="D3649" s="232">
        <v>2118.2499999999013</v>
      </c>
      <c r="E3649" s="232">
        <v>2673.3499999999335</v>
      </c>
      <c r="F3649" s="232">
        <v>3046.3500000001436</v>
      </c>
      <c r="G3649" s="232">
        <v>4178.5999999997839</v>
      </c>
      <c r="H3649" s="75"/>
    </row>
    <row r="3650" spans="1:8" x14ac:dyDescent="0.2">
      <c r="A3650" s="76" t="s">
        <v>4047</v>
      </c>
      <c r="B3650" s="61">
        <v>3642</v>
      </c>
      <c r="C3650" s="232">
        <v>1536.3600000000743</v>
      </c>
      <c r="D3650" s="232">
        <v>2118.7999999999015</v>
      </c>
      <c r="E3650" s="232">
        <v>2674.0499999999333</v>
      </c>
      <c r="F3650" s="232">
        <v>3047.1500000001438</v>
      </c>
      <c r="G3650" s="232">
        <v>4179.6999999997843</v>
      </c>
      <c r="H3650" s="75"/>
    </row>
    <row r="3651" spans="1:8" x14ac:dyDescent="0.2">
      <c r="A3651" s="76" t="s">
        <v>4048</v>
      </c>
      <c r="B3651" s="61">
        <v>3643</v>
      </c>
      <c r="C3651" s="232">
        <v>1536.7600000000743</v>
      </c>
      <c r="D3651" s="232">
        <v>2119.3499999999017</v>
      </c>
      <c r="E3651" s="232">
        <v>2674.7499999999332</v>
      </c>
      <c r="F3651" s="232">
        <v>3047.950000000144</v>
      </c>
      <c r="G3651" s="232">
        <v>4180.7999999997846</v>
      </c>
      <c r="H3651" s="75"/>
    </row>
    <row r="3652" spans="1:8" x14ac:dyDescent="0.2">
      <c r="A3652" s="76" t="s">
        <v>4049</v>
      </c>
      <c r="B3652" s="61">
        <v>3644</v>
      </c>
      <c r="C3652" s="232">
        <v>1537.1600000000744</v>
      </c>
      <c r="D3652" s="232">
        <v>2119.8999999999019</v>
      </c>
      <c r="E3652" s="232">
        <v>2675.449999999933</v>
      </c>
      <c r="F3652" s="232">
        <v>3048.7500000001442</v>
      </c>
      <c r="G3652" s="232">
        <v>4181.899999999785</v>
      </c>
      <c r="H3652" s="75"/>
    </row>
    <row r="3653" spans="1:8" x14ac:dyDescent="0.2">
      <c r="A3653" s="76" t="s">
        <v>4050</v>
      </c>
      <c r="B3653" s="61">
        <v>3645</v>
      </c>
      <c r="C3653" s="232">
        <v>1537.5600000000745</v>
      </c>
      <c r="D3653" s="232">
        <v>2120.449999999902</v>
      </c>
      <c r="E3653" s="232">
        <v>2676.1499999999328</v>
      </c>
      <c r="F3653" s="232">
        <v>3049.5500000001443</v>
      </c>
      <c r="G3653" s="232">
        <v>4182.9999999997854</v>
      </c>
      <c r="H3653" s="75"/>
    </row>
    <row r="3654" spans="1:8" x14ac:dyDescent="0.2">
      <c r="A3654" s="76" t="s">
        <v>4051</v>
      </c>
      <c r="B3654" s="61">
        <v>3646</v>
      </c>
      <c r="C3654" s="232">
        <v>1537.9600000000746</v>
      </c>
      <c r="D3654" s="232">
        <v>2120.9999999999022</v>
      </c>
      <c r="E3654" s="232">
        <v>2676.8499999999326</v>
      </c>
      <c r="F3654" s="232">
        <v>3050.3500000001445</v>
      </c>
      <c r="G3654" s="232">
        <v>4184.0999999997857</v>
      </c>
      <c r="H3654" s="75"/>
    </row>
    <row r="3655" spans="1:8" x14ac:dyDescent="0.2">
      <c r="A3655" s="76" t="s">
        <v>4052</v>
      </c>
      <c r="B3655" s="61">
        <v>3647</v>
      </c>
      <c r="C3655" s="232">
        <v>1538.3600000000747</v>
      </c>
      <c r="D3655" s="232">
        <v>2121.5499999999024</v>
      </c>
      <c r="E3655" s="232">
        <v>2677.5499999999324</v>
      </c>
      <c r="F3655" s="232">
        <v>3051.1500000001447</v>
      </c>
      <c r="G3655" s="232">
        <v>4185.1999999997861</v>
      </c>
      <c r="H3655" s="75"/>
    </row>
    <row r="3656" spans="1:8" x14ac:dyDescent="0.2">
      <c r="A3656" s="76" t="s">
        <v>4053</v>
      </c>
      <c r="B3656" s="61">
        <v>3648</v>
      </c>
      <c r="C3656" s="232">
        <v>1538.7600000000748</v>
      </c>
      <c r="D3656" s="232">
        <v>2122.0999999999026</v>
      </c>
      <c r="E3656" s="232">
        <v>2678.2499999999322</v>
      </c>
      <c r="F3656" s="232">
        <v>3051.9500000001449</v>
      </c>
      <c r="G3656" s="232">
        <v>4186.2999999997865</v>
      </c>
      <c r="H3656" s="75"/>
    </row>
    <row r="3657" spans="1:8" x14ac:dyDescent="0.2">
      <c r="A3657" s="76" t="s">
        <v>4054</v>
      </c>
      <c r="B3657" s="61">
        <v>3649</v>
      </c>
      <c r="C3657" s="232">
        <v>1539.1600000000749</v>
      </c>
      <c r="D3657" s="232">
        <v>2122.6499999999028</v>
      </c>
      <c r="E3657" s="232">
        <v>2678.9499999999321</v>
      </c>
      <c r="F3657" s="232">
        <v>3052.7500000001451</v>
      </c>
      <c r="G3657" s="232">
        <v>4187.3999999997868</v>
      </c>
      <c r="H3657" s="75"/>
    </row>
    <row r="3658" spans="1:8" x14ac:dyDescent="0.2">
      <c r="A3658" s="76" t="s">
        <v>4055</v>
      </c>
      <c r="B3658" s="61">
        <v>3650</v>
      </c>
      <c r="C3658" s="232">
        <v>1539.560000000075</v>
      </c>
      <c r="D3658" s="232">
        <v>2123.199999999903</v>
      </c>
      <c r="E3658" s="232">
        <v>2679.6499999999319</v>
      </c>
      <c r="F3658" s="232">
        <v>3053.5500000001452</v>
      </c>
      <c r="G3658" s="232">
        <v>4188.4999999997872</v>
      </c>
      <c r="H3658" s="75"/>
    </row>
    <row r="3659" spans="1:8" x14ac:dyDescent="0.2">
      <c r="A3659" s="76" t="s">
        <v>4056</v>
      </c>
      <c r="B3659" s="61">
        <v>3651</v>
      </c>
      <c r="C3659" s="232">
        <v>1539.9600000000751</v>
      </c>
      <c r="D3659" s="232">
        <v>2123.7499999999031</v>
      </c>
      <c r="E3659" s="232">
        <v>2680.3499999999317</v>
      </c>
      <c r="F3659" s="232">
        <v>3054.3500000001454</v>
      </c>
      <c r="G3659" s="232">
        <v>4189.5999999997875</v>
      </c>
      <c r="H3659" s="75"/>
    </row>
    <row r="3660" spans="1:8" x14ac:dyDescent="0.2">
      <c r="A3660" s="76" t="s">
        <v>4057</v>
      </c>
      <c r="B3660" s="61">
        <v>3652</v>
      </c>
      <c r="C3660" s="232">
        <v>1540.3600000000752</v>
      </c>
      <c r="D3660" s="232">
        <v>2124.2999999999033</v>
      </c>
      <c r="E3660" s="232">
        <v>2681.0499999999315</v>
      </c>
      <c r="F3660" s="232">
        <v>3055.1500000001456</v>
      </c>
      <c r="G3660" s="232">
        <v>4190.6999999997879</v>
      </c>
      <c r="H3660" s="75"/>
    </row>
    <row r="3661" spans="1:8" x14ac:dyDescent="0.2">
      <c r="A3661" s="76" t="s">
        <v>4058</v>
      </c>
      <c r="B3661" s="61">
        <v>3653</v>
      </c>
      <c r="C3661" s="232">
        <v>1540.7600000000753</v>
      </c>
      <c r="D3661" s="232">
        <v>2124.8499999999035</v>
      </c>
      <c r="E3661" s="232">
        <v>2681.7499999999313</v>
      </c>
      <c r="F3661" s="232">
        <v>3055.9500000001458</v>
      </c>
      <c r="G3661" s="232">
        <v>4191.7999999997883</v>
      </c>
      <c r="H3661" s="75"/>
    </row>
    <row r="3662" spans="1:8" x14ac:dyDescent="0.2">
      <c r="A3662" s="76" t="s">
        <v>4059</v>
      </c>
      <c r="B3662" s="61">
        <v>3654</v>
      </c>
      <c r="C3662" s="232">
        <v>1541.1600000000753</v>
      </c>
      <c r="D3662" s="232">
        <v>2125.3999999999037</v>
      </c>
      <c r="E3662" s="232">
        <v>2682.4499999999312</v>
      </c>
      <c r="F3662" s="232">
        <v>3056.750000000146</v>
      </c>
      <c r="G3662" s="232">
        <v>4192.8999999997886</v>
      </c>
      <c r="H3662" s="75"/>
    </row>
    <row r="3663" spans="1:8" x14ac:dyDescent="0.2">
      <c r="A3663" s="76" t="s">
        <v>4060</v>
      </c>
      <c r="B3663" s="61">
        <v>3655</v>
      </c>
      <c r="C3663" s="232">
        <v>1541.5600000000754</v>
      </c>
      <c r="D3663" s="232">
        <v>2125.9499999999039</v>
      </c>
      <c r="E3663" s="232">
        <v>2683.149999999931</v>
      </c>
      <c r="F3663" s="232">
        <v>3057.5500000001462</v>
      </c>
      <c r="G3663" s="232">
        <v>4193.999999999789</v>
      </c>
      <c r="H3663" s="75"/>
    </row>
    <row r="3664" spans="1:8" x14ac:dyDescent="0.2">
      <c r="A3664" s="76" t="s">
        <v>4061</v>
      </c>
      <c r="B3664" s="61">
        <v>3656</v>
      </c>
      <c r="C3664" s="232">
        <v>1541.9600000000755</v>
      </c>
      <c r="D3664" s="232">
        <v>2126.499999999904</v>
      </c>
      <c r="E3664" s="232">
        <v>2683.8499999999308</v>
      </c>
      <c r="F3664" s="232">
        <v>3058.3500000001463</v>
      </c>
      <c r="G3664" s="232">
        <v>4195.0999999997894</v>
      </c>
      <c r="H3664" s="75"/>
    </row>
    <row r="3665" spans="1:8" x14ac:dyDescent="0.2">
      <c r="A3665" s="76" t="s">
        <v>4062</v>
      </c>
      <c r="B3665" s="61">
        <v>3657</v>
      </c>
      <c r="C3665" s="232">
        <v>1542.3600000000756</v>
      </c>
      <c r="D3665" s="232">
        <v>2127.0499999999042</v>
      </c>
      <c r="E3665" s="232">
        <v>2684.5499999999306</v>
      </c>
      <c r="F3665" s="232">
        <v>3059.1500000001465</v>
      </c>
      <c r="G3665" s="232">
        <v>4196.1999999997897</v>
      </c>
      <c r="H3665" s="75"/>
    </row>
    <row r="3666" spans="1:8" x14ac:dyDescent="0.2">
      <c r="A3666" s="76" t="s">
        <v>4063</v>
      </c>
      <c r="B3666" s="61">
        <v>3658</v>
      </c>
      <c r="C3666" s="232">
        <v>1542.7600000000757</v>
      </c>
      <c r="D3666" s="232">
        <v>2127.5999999999044</v>
      </c>
      <c r="E3666" s="232">
        <v>2685.2499999999304</v>
      </c>
      <c r="F3666" s="232">
        <v>3059.9500000001467</v>
      </c>
      <c r="G3666" s="232">
        <v>4197.2999999997901</v>
      </c>
      <c r="H3666" s="75"/>
    </row>
    <row r="3667" spans="1:8" x14ac:dyDescent="0.2">
      <c r="A3667" s="76" t="s">
        <v>4064</v>
      </c>
      <c r="B3667" s="61">
        <v>3659</v>
      </c>
      <c r="C3667" s="232">
        <v>1543.1600000000758</v>
      </c>
      <c r="D3667" s="232">
        <v>2128.1499999999046</v>
      </c>
      <c r="E3667" s="232">
        <v>2685.9499999999302</v>
      </c>
      <c r="F3667" s="232">
        <v>3060.7500000001469</v>
      </c>
      <c r="G3667" s="232">
        <v>4198.3999999997905</v>
      </c>
      <c r="H3667" s="75"/>
    </row>
    <row r="3668" spans="1:8" x14ac:dyDescent="0.2">
      <c r="A3668" s="76" t="s">
        <v>4065</v>
      </c>
      <c r="B3668" s="61">
        <v>3660</v>
      </c>
      <c r="C3668" s="232">
        <v>1543.5600000000759</v>
      </c>
      <c r="D3668" s="232">
        <v>2128.6999999999048</v>
      </c>
      <c r="E3668" s="232">
        <v>2686.6499999999301</v>
      </c>
      <c r="F3668" s="232">
        <v>3061.5500000001471</v>
      </c>
      <c r="G3668" s="232">
        <v>4199.4999999997908</v>
      </c>
      <c r="H3668" s="75"/>
    </row>
    <row r="3669" spans="1:8" x14ac:dyDescent="0.2">
      <c r="A3669" s="76" t="s">
        <v>4066</v>
      </c>
      <c r="B3669" s="61">
        <v>3661</v>
      </c>
      <c r="C3669" s="232">
        <v>1543.960000000076</v>
      </c>
      <c r="D3669" s="232">
        <v>2129.249999999905</v>
      </c>
      <c r="E3669" s="232">
        <v>2687.3499999999299</v>
      </c>
      <c r="F3669" s="232">
        <v>3062.3500000001472</v>
      </c>
      <c r="G3669" s="232">
        <v>4200.5999999997912</v>
      </c>
      <c r="H3669" s="75"/>
    </row>
    <row r="3670" spans="1:8" x14ac:dyDescent="0.2">
      <c r="A3670" s="76" t="s">
        <v>4067</v>
      </c>
      <c r="B3670" s="61">
        <v>3662</v>
      </c>
      <c r="C3670" s="232">
        <v>1544.3600000000761</v>
      </c>
      <c r="D3670" s="232">
        <v>2129.7999999999051</v>
      </c>
      <c r="E3670" s="232">
        <v>2688.0499999999297</v>
      </c>
      <c r="F3670" s="232">
        <v>3063.1500000001474</v>
      </c>
      <c r="G3670" s="232">
        <v>4201.6999999997915</v>
      </c>
      <c r="H3670" s="75"/>
    </row>
    <row r="3671" spans="1:8" x14ac:dyDescent="0.2">
      <c r="A3671" s="76" t="s">
        <v>4068</v>
      </c>
      <c r="B3671" s="61">
        <v>3663</v>
      </c>
      <c r="C3671" s="232">
        <v>1544.7600000000762</v>
      </c>
      <c r="D3671" s="232">
        <v>2130.3499999999053</v>
      </c>
      <c r="E3671" s="232">
        <v>2688.7499999999295</v>
      </c>
      <c r="F3671" s="232">
        <v>3063.9500000001476</v>
      </c>
      <c r="G3671" s="232">
        <v>4202.7999999997919</v>
      </c>
      <c r="H3671" s="75"/>
    </row>
    <row r="3672" spans="1:8" x14ac:dyDescent="0.2">
      <c r="A3672" s="76" t="s">
        <v>4069</v>
      </c>
      <c r="B3672" s="61">
        <v>3664</v>
      </c>
      <c r="C3672" s="232">
        <v>1545.1600000000763</v>
      </c>
      <c r="D3672" s="232">
        <v>2130.8999999999055</v>
      </c>
      <c r="E3672" s="232">
        <v>2689.4499999999293</v>
      </c>
      <c r="F3672" s="232">
        <v>3064.7500000001478</v>
      </c>
      <c r="G3672" s="232">
        <v>4203.8999999997923</v>
      </c>
      <c r="H3672" s="75"/>
    </row>
    <row r="3673" spans="1:8" x14ac:dyDescent="0.2">
      <c r="A3673" s="76" t="s">
        <v>4070</v>
      </c>
      <c r="B3673" s="61">
        <v>3665</v>
      </c>
      <c r="C3673" s="232">
        <v>1545.5600000000763</v>
      </c>
      <c r="D3673" s="232">
        <v>2131.4499999999057</v>
      </c>
      <c r="E3673" s="232">
        <v>2690.1499999999292</v>
      </c>
      <c r="F3673" s="232">
        <v>3065.550000000148</v>
      </c>
      <c r="G3673" s="232">
        <v>4204.9999999997926</v>
      </c>
      <c r="H3673" s="75"/>
    </row>
    <row r="3674" spans="1:8" x14ac:dyDescent="0.2">
      <c r="A3674" s="76" t="s">
        <v>4071</v>
      </c>
      <c r="B3674" s="61">
        <v>3666</v>
      </c>
      <c r="C3674" s="232">
        <v>1545.9600000000764</v>
      </c>
      <c r="D3674" s="232">
        <v>2131.9999999999059</v>
      </c>
      <c r="E3674" s="232">
        <v>2690.849999999929</v>
      </c>
      <c r="F3674" s="232">
        <v>3066.3500000001482</v>
      </c>
      <c r="G3674" s="232">
        <v>4206.099999999793</v>
      </c>
      <c r="H3674" s="75"/>
    </row>
    <row r="3675" spans="1:8" x14ac:dyDescent="0.2">
      <c r="A3675" s="76" t="s">
        <v>4072</v>
      </c>
      <c r="B3675" s="61">
        <v>3667</v>
      </c>
      <c r="C3675" s="232">
        <v>1546.3600000000765</v>
      </c>
      <c r="D3675" s="232">
        <v>2132.549999999906</v>
      </c>
      <c r="E3675" s="232">
        <v>2691.5499999999288</v>
      </c>
      <c r="F3675" s="232">
        <v>3067.1500000001483</v>
      </c>
      <c r="G3675" s="232">
        <v>4207.1999999997934</v>
      </c>
      <c r="H3675" s="75"/>
    </row>
    <row r="3676" spans="1:8" x14ac:dyDescent="0.2">
      <c r="A3676" s="76" t="s">
        <v>4073</v>
      </c>
      <c r="B3676" s="61">
        <v>3668</v>
      </c>
      <c r="C3676" s="232">
        <v>1546.7600000000766</v>
      </c>
      <c r="D3676" s="232">
        <v>2133.0999999999062</v>
      </c>
      <c r="E3676" s="232">
        <v>2692.2499999999286</v>
      </c>
      <c r="F3676" s="232">
        <v>3067.9500000001485</v>
      </c>
      <c r="G3676" s="232">
        <v>4208.2999999997937</v>
      </c>
      <c r="H3676" s="75"/>
    </row>
    <row r="3677" spans="1:8" x14ac:dyDescent="0.2">
      <c r="A3677" s="76" t="s">
        <v>4074</v>
      </c>
      <c r="B3677" s="61">
        <v>3669</v>
      </c>
      <c r="C3677" s="232">
        <v>1547.1600000000767</v>
      </c>
      <c r="D3677" s="232">
        <v>2133.6499999999064</v>
      </c>
      <c r="E3677" s="232">
        <v>2692.9499999999284</v>
      </c>
      <c r="F3677" s="232">
        <v>3068.7500000001487</v>
      </c>
      <c r="G3677" s="232">
        <v>4209.3999999997941</v>
      </c>
      <c r="H3677" s="75"/>
    </row>
    <row r="3678" spans="1:8" x14ac:dyDescent="0.2">
      <c r="A3678" s="76" t="s">
        <v>4075</v>
      </c>
      <c r="B3678" s="61">
        <v>3670</v>
      </c>
      <c r="C3678" s="232">
        <v>1547.5600000000768</v>
      </c>
      <c r="D3678" s="232">
        <v>2134.1999999999066</v>
      </c>
      <c r="E3678" s="232">
        <v>2693.6499999999282</v>
      </c>
      <c r="F3678" s="232">
        <v>3069.5500000001489</v>
      </c>
      <c r="G3678" s="232">
        <v>4210.4999999997945</v>
      </c>
      <c r="H3678" s="75"/>
    </row>
    <row r="3679" spans="1:8" x14ac:dyDescent="0.2">
      <c r="A3679" s="76" t="s">
        <v>4076</v>
      </c>
      <c r="B3679" s="61">
        <v>3671</v>
      </c>
      <c r="C3679" s="232">
        <v>1547.9600000000769</v>
      </c>
      <c r="D3679" s="232">
        <v>2134.7499999999068</v>
      </c>
      <c r="E3679" s="232">
        <v>2694.3499999999281</v>
      </c>
      <c r="F3679" s="232">
        <v>3070.3500000001491</v>
      </c>
      <c r="G3679" s="232">
        <v>4211.5999999997948</v>
      </c>
      <c r="H3679" s="75"/>
    </row>
    <row r="3680" spans="1:8" x14ac:dyDescent="0.2">
      <c r="A3680" s="76" t="s">
        <v>4077</v>
      </c>
      <c r="B3680" s="61">
        <v>3672</v>
      </c>
      <c r="C3680" s="232">
        <v>1548.360000000077</v>
      </c>
      <c r="D3680" s="232">
        <v>2135.299999999907</v>
      </c>
      <c r="E3680" s="232">
        <v>2695.0499999999279</v>
      </c>
      <c r="F3680" s="232">
        <v>3071.1500000001492</v>
      </c>
      <c r="G3680" s="232">
        <v>4212.6999999997952</v>
      </c>
      <c r="H3680" s="75"/>
    </row>
    <row r="3681" spans="1:8" x14ac:dyDescent="0.2">
      <c r="A3681" s="76" t="s">
        <v>4078</v>
      </c>
      <c r="B3681" s="61">
        <v>3673</v>
      </c>
      <c r="C3681" s="232">
        <v>1548.7600000000771</v>
      </c>
      <c r="D3681" s="232">
        <v>2135.8499999999071</v>
      </c>
      <c r="E3681" s="232">
        <v>2695.7499999999277</v>
      </c>
      <c r="F3681" s="232">
        <v>3071.9500000001494</v>
      </c>
      <c r="G3681" s="232">
        <v>4213.7999999997955</v>
      </c>
      <c r="H3681" s="75"/>
    </row>
    <row r="3682" spans="1:8" x14ac:dyDescent="0.2">
      <c r="A3682" s="76" t="s">
        <v>4079</v>
      </c>
      <c r="B3682" s="61">
        <v>3674</v>
      </c>
      <c r="C3682" s="232">
        <v>1549.1600000000772</v>
      </c>
      <c r="D3682" s="232">
        <v>2136.3999999999073</v>
      </c>
      <c r="E3682" s="232">
        <v>2696.4499999999275</v>
      </c>
      <c r="F3682" s="232">
        <v>3072.7500000001496</v>
      </c>
      <c r="G3682" s="232">
        <v>4214.8999999997959</v>
      </c>
      <c r="H3682" s="75"/>
    </row>
    <row r="3683" spans="1:8" x14ac:dyDescent="0.2">
      <c r="A3683" s="76" t="s">
        <v>4080</v>
      </c>
      <c r="B3683" s="61">
        <v>3675</v>
      </c>
      <c r="C3683" s="232">
        <v>1549.5600000000773</v>
      </c>
      <c r="D3683" s="232">
        <v>2136.9499999999075</v>
      </c>
      <c r="E3683" s="232">
        <v>2697.1499999999273</v>
      </c>
      <c r="F3683" s="232">
        <v>3073.5500000001498</v>
      </c>
      <c r="G3683" s="232">
        <v>4215.9999999997963</v>
      </c>
      <c r="H3683" s="75"/>
    </row>
    <row r="3684" spans="1:8" x14ac:dyDescent="0.2">
      <c r="A3684" s="76" t="s">
        <v>4081</v>
      </c>
      <c r="B3684" s="61">
        <v>3676</v>
      </c>
      <c r="C3684" s="232">
        <v>1549.9600000000773</v>
      </c>
      <c r="D3684" s="232">
        <v>2137.4999999999077</v>
      </c>
      <c r="E3684" s="232">
        <v>2697.8499999999271</v>
      </c>
      <c r="F3684" s="232">
        <v>3074.35000000015</v>
      </c>
      <c r="G3684" s="232">
        <v>4217.0999999997966</v>
      </c>
      <c r="H3684" s="75"/>
    </row>
    <row r="3685" spans="1:8" x14ac:dyDescent="0.2">
      <c r="A3685" s="76" t="s">
        <v>4082</v>
      </c>
      <c r="B3685" s="61">
        <v>3677</v>
      </c>
      <c r="C3685" s="232">
        <v>1550.3600000000774</v>
      </c>
      <c r="D3685" s="232">
        <v>2138.0499999999079</v>
      </c>
      <c r="E3685" s="232">
        <v>2698.549999999927</v>
      </c>
      <c r="F3685" s="232">
        <v>3075.1500000001502</v>
      </c>
      <c r="G3685" s="232">
        <v>4218.199999999797</v>
      </c>
      <c r="H3685" s="75"/>
    </row>
    <row r="3686" spans="1:8" x14ac:dyDescent="0.2">
      <c r="A3686" s="76" t="s">
        <v>4083</v>
      </c>
      <c r="B3686" s="61">
        <v>3678</v>
      </c>
      <c r="C3686" s="232">
        <v>1550.7600000000775</v>
      </c>
      <c r="D3686" s="232">
        <v>2138.5999999999081</v>
      </c>
      <c r="E3686" s="232">
        <v>2699.2499999999268</v>
      </c>
      <c r="F3686" s="232">
        <v>3075.9500000001503</v>
      </c>
      <c r="G3686" s="232">
        <v>4219.2999999997974</v>
      </c>
      <c r="H3686" s="75"/>
    </row>
    <row r="3687" spans="1:8" x14ac:dyDescent="0.2">
      <c r="A3687" s="76" t="s">
        <v>4084</v>
      </c>
      <c r="B3687" s="61">
        <v>3679</v>
      </c>
      <c r="C3687" s="232">
        <v>1551.1600000000776</v>
      </c>
      <c r="D3687" s="232">
        <v>2139.1499999999082</v>
      </c>
      <c r="E3687" s="232">
        <v>2699.9499999999266</v>
      </c>
      <c r="F3687" s="232">
        <v>3076.7500000001505</v>
      </c>
      <c r="G3687" s="232">
        <v>4220.3999999997977</v>
      </c>
      <c r="H3687" s="75"/>
    </row>
    <row r="3688" spans="1:8" x14ac:dyDescent="0.2">
      <c r="A3688" s="76" t="s">
        <v>4085</v>
      </c>
      <c r="B3688" s="61">
        <v>3680</v>
      </c>
      <c r="C3688" s="232">
        <v>1551.5600000000777</v>
      </c>
      <c r="D3688" s="232">
        <v>2139.6999999999084</v>
      </c>
      <c r="E3688" s="232">
        <v>2700.6499999999264</v>
      </c>
      <c r="F3688" s="232">
        <v>3077.5500000001507</v>
      </c>
      <c r="G3688" s="232">
        <v>4221.4999999997981</v>
      </c>
      <c r="H3688" s="75"/>
    </row>
    <row r="3689" spans="1:8" x14ac:dyDescent="0.2">
      <c r="A3689" s="76" t="s">
        <v>4086</v>
      </c>
      <c r="B3689" s="61">
        <v>3681</v>
      </c>
      <c r="C3689" s="232">
        <v>1551.9600000000778</v>
      </c>
      <c r="D3689" s="232">
        <v>2140.2499999999086</v>
      </c>
      <c r="E3689" s="232">
        <v>2701.3499999999262</v>
      </c>
      <c r="F3689" s="232">
        <v>3078.3500000001509</v>
      </c>
      <c r="G3689" s="232">
        <v>4222.5999999997985</v>
      </c>
      <c r="H3689" s="75"/>
    </row>
    <row r="3690" spans="1:8" x14ac:dyDescent="0.2">
      <c r="A3690" s="76" t="s">
        <v>4087</v>
      </c>
      <c r="B3690" s="61">
        <v>3682</v>
      </c>
      <c r="C3690" s="232">
        <v>1552.3600000000779</v>
      </c>
      <c r="D3690" s="232">
        <v>2140.7999999999088</v>
      </c>
      <c r="E3690" s="232">
        <v>2702.0499999999261</v>
      </c>
      <c r="F3690" s="232">
        <v>3079.1500000001511</v>
      </c>
      <c r="G3690" s="232">
        <v>4223.6999999997988</v>
      </c>
      <c r="H3690" s="75"/>
    </row>
    <row r="3691" spans="1:8" x14ac:dyDescent="0.2">
      <c r="A3691" s="76" t="s">
        <v>4088</v>
      </c>
      <c r="B3691" s="61">
        <v>3683</v>
      </c>
      <c r="C3691" s="232">
        <v>1552.760000000078</v>
      </c>
      <c r="D3691" s="232">
        <v>2141.349999999909</v>
      </c>
      <c r="E3691" s="232">
        <v>2702.7499999999259</v>
      </c>
      <c r="F3691" s="232">
        <v>3079.9500000001512</v>
      </c>
      <c r="G3691" s="232">
        <v>4224.7999999997992</v>
      </c>
      <c r="H3691" s="75"/>
    </row>
    <row r="3692" spans="1:8" x14ac:dyDescent="0.2">
      <c r="A3692" s="76" t="s">
        <v>4089</v>
      </c>
      <c r="B3692" s="61">
        <v>3684</v>
      </c>
      <c r="C3692" s="232">
        <v>1553.1600000000781</v>
      </c>
      <c r="D3692" s="232">
        <v>2141.8999999999091</v>
      </c>
      <c r="E3692" s="232">
        <v>2703.4499999999257</v>
      </c>
      <c r="F3692" s="232">
        <v>3080.7500000001514</v>
      </c>
      <c r="G3692" s="232">
        <v>4225.8999999997995</v>
      </c>
      <c r="H3692" s="75"/>
    </row>
    <row r="3693" spans="1:8" x14ac:dyDescent="0.2">
      <c r="A3693" s="76" t="s">
        <v>4090</v>
      </c>
      <c r="B3693" s="61">
        <v>3685</v>
      </c>
      <c r="C3693" s="232">
        <v>1553.5600000000782</v>
      </c>
      <c r="D3693" s="232">
        <v>2142.4499999999093</v>
      </c>
      <c r="E3693" s="232">
        <v>2704.1499999999255</v>
      </c>
      <c r="F3693" s="232">
        <v>3081.5500000001516</v>
      </c>
      <c r="G3693" s="232">
        <v>4226.9999999997999</v>
      </c>
      <c r="H3693" s="75"/>
    </row>
    <row r="3694" spans="1:8" x14ac:dyDescent="0.2">
      <c r="A3694" s="76" t="s">
        <v>4091</v>
      </c>
      <c r="B3694" s="61">
        <v>3686</v>
      </c>
      <c r="C3694" s="232">
        <v>1553.9600000000783</v>
      </c>
      <c r="D3694" s="232">
        <v>2142.9999999999095</v>
      </c>
      <c r="E3694" s="232">
        <v>2704.8499999999253</v>
      </c>
      <c r="F3694" s="232">
        <v>3082.3500000001518</v>
      </c>
      <c r="G3694" s="232">
        <v>4228.0999999998003</v>
      </c>
      <c r="H3694" s="75"/>
    </row>
    <row r="3695" spans="1:8" x14ac:dyDescent="0.2">
      <c r="A3695" s="76" t="s">
        <v>4092</v>
      </c>
      <c r="B3695" s="61">
        <v>3687</v>
      </c>
      <c r="C3695" s="232">
        <v>1554.3600000000783</v>
      </c>
      <c r="D3695" s="232">
        <v>2143.5499999999097</v>
      </c>
      <c r="E3695" s="232">
        <v>2705.5499999999251</v>
      </c>
      <c r="F3695" s="232">
        <v>3083.150000000152</v>
      </c>
      <c r="G3695" s="232">
        <v>4229.1999999998006</v>
      </c>
      <c r="H3695" s="75"/>
    </row>
    <row r="3696" spans="1:8" x14ac:dyDescent="0.2">
      <c r="A3696" s="76" t="s">
        <v>4093</v>
      </c>
      <c r="B3696" s="61">
        <v>3688</v>
      </c>
      <c r="C3696" s="232">
        <v>1554.7600000000784</v>
      </c>
      <c r="D3696" s="232">
        <v>2144.0999999999099</v>
      </c>
      <c r="E3696" s="232">
        <v>2706.249999999925</v>
      </c>
      <c r="F3696" s="232">
        <v>3083.9500000001522</v>
      </c>
      <c r="G3696" s="232">
        <v>4230.299999999801</v>
      </c>
      <c r="H3696" s="75"/>
    </row>
    <row r="3697" spans="1:8" x14ac:dyDescent="0.2">
      <c r="A3697" s="76" t="s">
        <v>4094</v>
      </c>
      <c r="B3697" s="61">
        <v>3689</v>
      </c>
      <c r="C3697" s="232">
        <v>1555.1600000000785</v>
      </c>
      <c r="D3697" s="232">
        <v>2144.6499999999101</v>
      </c>
      <c r="E3697" s="232">
        <v>2706.9499999999248</v>
      </c>
      <c r="F3697" s="232">
        <v>3084.7500000001523</v>
      </c>
      <c r="G3697" s="232">
        <v>4231.3999999998014</v>
      </c>
      <c r="H3697" s="75"/>
    </row>
    <row r="3698" spans="1:8" x14ac:dyDescent="0.2">
      <c r="A3698" s="76" t="s">
        <v>4095</v>
      </c>
      <c r="B3698" s="61">
        <v>3690</v>
      </c>
      <c r="C3698" s="232">
        <v>1555.5600000000786</v>
      </c>
      <c r="D3698" s="232">
        <v>2145.1999999999102</v>
      </c>
      <c r="E3698" s="232">
        <v>2707.6499999999246</v>
      </c>
      <c r="F3698" s="232">
        <v>3085.5500000001525</v>
      </c>
      <c r="G3698" s="232">
        <v>4232.4999999998017</v>
      </c>
      <c r="H3698" s="75"/>
    </row>
    <row r="3699" spans="1:8" x14ac:dyDescent="0.2">
      <c r="A3699" s="76" t="s">
        <v>4096</v>
      </c>
      <c r="B3699" s="61">
        <v>3691</v>
      </c>
      <c r="C3699" s="232">
        <v>1555.9600000000787</v>
      </c>
      <c r="D3699" s="232">
        <v>2145.7499999999104</v>
      </c>
      <c r="E3699" s="232">
        <v>2708.3499999999244</v>
      </c>
      <c r="F3699" s="232">
        <v>3086.3500000001527</v>
      </c>
      <c r="G3699" s="232">
        <v>4233.5999999998021</v>
      </c>
      <c r="H3699" s="75"/>
    </row>
    <row r="3700" spans="1:8" x14ac:dyDescent="0.2">
      <c r="A3700" s="76" t="s">
        <v>4097</v>
      </c>
      <c r="B3700" s="61">
        <v>3692</v>
      </c>
      <c r="C3700" s="232">
        <v>1556.3600000000788</v>
      </c>
      <c r="D3700" s="232">
        <v>2146.2999999999106</v>
      </c>
      <c r="E3700" s="232">
        <v>2709.0499999999242</v>
      </c>
      <c r="F3700" s="232">
        <v>3087.1500000001529</v>
      </c>
      <c r="G3700" s="232">
        <v>4234.6999999998025</v>
      </c>
      <c r="H3700" s="75"/>
    </row>
    <row r="3701" spans="1:8" x14ac:dyDescent="0.2">
      <c r="A3701" s="76" t="s">
        <v>4098</v>
      </c>
      <c r="B3701" s="61">
        <v>3693</v>
      </c>
      <c r="C3701" s="232">
        <v>1556.7600000000789</v>
      </c>
      <c r="D3701" s="232">
        <v>2146.8499999999108</v>
      </c>
      <c r="E3701" s="232">
        <v>2709.7499999999241</v>
      </c>
      <c r="F3701" s="232">
        <v>3087.9500000001531</v>
      </c>
      <c r="G3701" s="232">
        <v>4235.7999999998028</v>
      </c>
      <c r="H3701" s="75"/>
    </row>
    <row r="3702" spans="1:8" x14ac:dyDescent="0.2">
      <c r="A3702" s="76" t="s">
        <v>4099</v>
      </c>
      <c r="B3702" s="61">
        <v>3694</v>
      </c>
      <c r="C3702" s="232">
        <v>1557.160000000079</v>
      </c>
      <c r="D3702" s="232">
        <v>2147.399999999911</v>
      </c>
      <c r="E3702" s="232">
        <v>2710.4499999999239</v>
      </c>
      <c r="F3702" s="232">
        <v>3088.7500000001532</v>
      </c>
      <c r="G3702" s="232">
        <v>4236.8999999998032</v>
      </c>
      <c r="H3702" s="75"/>
    </row>
    <row r="3703" spans="1:8" x14ac:dyDescent="0.2">
      <c r="A3703" s="76" t="s">
        <v>4100</v>
      </c>
      <c r="B3703" s="61">
        <v>3695</v>
      </c>
      <c r="C3703" s="232">
        <v>1557.5600000000791</v>
      </c>
      <c r="D3703" s="232">
        <v>2147.9499999999111</v>
      </c>
      <c r="E3703" s="232">
        <v>2711.1499999999237</v>
      </c>
      <c r="F3703" s="232">
        <v>3089.5500000001534</v>
      </c>
      <c r="G3703" s="232">
        <v>4237.9999999998035</v>
      </c>
      <c r="H3703" s="75"/>
    </row>
    <row r="3704" spans="1:8" x14ac:dyDescent="0.2">
      <c r="A3704" s="76" t="s">
        <v>4101</v>
      </c>
      <c r="B3704" s="61">
        <v>3696</v>
      </c>
      <c r="C3704" s="232">
        <v>1557.9600000000792</v>
      </c>
      <c r="D3704" s="232">
        <v>2148.4999999999113</v>
      </c>
      <c r="E3704" s="232">
        <v>2711.8499999999235</v>
      </c>
      <c r="F3704" s="232">
        <v>3090.3500000001536</v>
      </c>
      <c r="G3704" s="232">
        <v>4239.0999999998039</v>
      </c>
      <c r="H3704" s="75"/>
    </row>
    <row r="3705" spans="1:8" x14ac:dyDescent="0.2">
      <c r="A3705" s="76" t="s">
        <v>4102</v>
      </c>
      <c r="B3705" s="61">
        <v>3697</v>
      </c>
      <c r="C3705" s="232">
        <v>1558.3600000000793</v>
      </c>
      <c r="D3705" s="232">
        <v>2149.0499999999115</v>
      </c>
      <c r="E3705" s="232">
        <v>2712.5499999999233</v>
      </c>
      <c r="F3705" s="232">
        <v>3091.1500000001538</v>
      </c>
      <c r="G3705" s="232">
        <v>4240.1999999998043</v>
      </c>
      <c r="H3705" s="75"/>
    </row>
    <row r="3706" spans="1:8" x14ac:dyDescent="0.2">
      <c r="A3706" s="76" t="s">
        <v>4103</v>
      </c>
      <c r="B3706" s="61">
        <v>3698</v>
      </c>
      <c r="C3706" s="232">
        <v>1558.7600000000793</v>
      </c>
      <c r="D3706" s="232">
        <v>2149.5999999999117</v>
      </c>
      <c r="E3706" s="232">
        <v>2713.2499999999231</v>
      </c>
      <c r="F3706" s="232">
        <v>3091.950000000154</v>
      </c>
      <c r="G3706" s="232">
        <v>4241.2999999998046</v>
      </c>
      <c r="H3706" s="75"/>
    </row>
    <row r="3707" spans="1:8" x14ac:dyDescent="0.2">
      <c r="A3707" s="76" t="s">
        <v>4104</v>
      </c>
      <c r="B3707" s="61">
        <v>3699</v>
      </c>
      <c r="C3707" s="232">
        <v>1559.1600000000794</v>
      </c>
      <c r="D3707" s="232">
        <v>2150.1499999999119</v>
      </c>
      <c r="E3707" s="232">
        <v>2713.949999999923</v>
      </c>
      <c r="F3707" s="232">
        <v>3092.7500000001542</v>
      </c>
      <c r="G3707" s="232">
        <v>4242.399999999805</v>
      </c>
      <c r="H3707" s="75"/>
    </row>
    <row r="3708" spans="1:8" x14ac:dyDescent="0.2">
      <c r="A3708" s="76" t="s">
        <v>4105</v>
      </c>
      <c r="B3708" s="61">
        <v>3700</v>
      </c>
      <c r="C3708" s="232">
        <v>1559.5600000000795</v>
      </c>
      <c r="D3708" s="232">
        <v>2150.6999999999121</v>
      </c>
      <c r="E3708" s="232">
        <v>2714.6499999999228</v>
      </c>
      <c r="F3708" s="232">
        <v>3093.5500000001543</v>
      </c>
      <c r="G3708" s="232">
        <v>4243.4999999998054</v>
      </c>
      <c r="H3708" s="75"/>
    </row>
    <row r="3709" spans="1:8" x14ac:dyDescent="0.2">
      <c r="A3709" s="76" t="s">
        <v>4106</v>
      </c>
      <c r="B3709" s="61">
        <v>3701</v>
      </c>
      <c r="C3709" s="232">
        <v>1559.9600000000796</v>
      </c>
      <c r="D3709" s="232">
        <v>2151.2499999999122</v>
      </c>
      <c r="E3709" s="232">
        <v>2715.3499999999226</v>
      </c>
      <c r="F3709" s="232">
        <v>3094.3500000001545</v>
      </c>
      <c r="G3709" s="232">
        <v>4244.5999999998057</v>
      </c>
      <c r="H3709" s="75"/>
    </row>
    <row r="3710" spans="1:8" x14ac:dyDescent="0.2">
      <c r="A3710" s="76" t="s">
        <v>4107</v>
      </c>
      <c r="B3710" s="61">
        <v>3702</v>
      </c>
      <c r="C3710" s="232">
        <v>1560.3600000000797</v>
      </c>
      <c r="D3710" s="232">
        <v>2151.7999999999124</v>
      </c>
      <c r="E3710" s="232">
        <v>2716.0499999999224</v>
      </c>
      <c r="F3710" s="232">
        <v>3095.1500000001547</v>
      </c>
      <c r="G3710" s="232">
        <v>4245.6999999998061</v>
      </c>
      <c r="H3710" s="75"/>
    </row>
    <row r="3711" spans="1:8" x14ac:dyDescent="0.2">
      <c r="A3711" s="76" t="s">
        <v>4108</v>
      </c>
      <c r="B3711" s="61">
        <v>3703</v>
      </c>
      <c r="C3711" s="232">
        <v>1560.7600000000798</v>
      </c>
      <c r="D3711" s="232">
        <v>2152.3499999999126</v>
      </c>
      <c r="E3711" s="232">
        <v>2716.7499999999222</v>
      </c>
      <c r="F3711" s="232">
        <v>3095.9500000001549</v>
      </c>
      <c r="G3711" s="232">
        <v>4246.7999999998065</v>
      </c>
      <c r="H3711" s="75"/>
    </row>
    <row r="3712" spans="1:8" x14ac:dyDescent="0.2">
      <c r="A3712" s="76" t="s">
        <v>4109</v>
      </c>
      <c r="B3712" s="61">
        <v>3704</v>
      </c>
      <c r="C3712" s="232">
        <v>1561.1600000000799</v>
      </c>
      <c r="D3712" s="232">
        <v>2152.8999999999128</v>
      </c>
      <c r="E3712" s="232">
        <v>2717.4499999999221</v>
      </c>
      <c r="F3712" s="232">
        <v>3096.7500000001551</v>
      </c>
      <c r="G3712" s="232">
        <v>4247.8999999998068</v>
      </c>
      <c r="H3712" s="75"/>
    </row>
    <row r="3713" spans="1:8" x14ac:dyDescent="0.2">
      <c r="A3713" s="76" t="s">
        <v>4110</v>
      </c>
      <c r="B3713" s="61">
        <v>3705</v>
      </c>
      <c r="C3713" s="232">
        <v>1561.56000000008</v>
      </c>
      <c r="D3713" s="232">
        <v>2153.449999999913</v>
      </c>
      <c r="E3713" s="232">
        <v>2718.1499999999219</v>
      </c>
      <c r="F3713" s="232">
        <v>3097.5500000001553</v>
      </c>
      <c r="G3713" s="232">
        <v>4248.9999999998072</v>
      </c>
      <c r="H3713" s="75"/>
    </row>
    <row r="3714" spans="1:8" x14ac:dyDescent="0.2">
      <c r="A3714" s="76" t="s">
        <v>4111</v>
      </c>
      <c r="B3714" s="61">
        <v>3706</v>
      </c>
      <c r="C3714" s="232">
        <v>1561.9600000000801</v>
      </c>
      <c r="D3714" s="232">
        <v>2153.9999999999131</v>
      </c>
      <c r="E3714" s="232">
        <v>2718.8499999999217</v>
      </c>
      <c r="F3714" s="232">
        <v>3098.3500000001554</v>
      </c>
      <c r="G3714" s="232">
        <v>4250.0999999998076</v>
      </c>
      <c r="H3714" s="75"/>
    </row>
    <row r="3715" spans="1:8" x14ac:dyDescent="0.2">
      <c r="A3715" s="76" t="s">
        <v>4112</v>
      </c>
      <c r="B3715" s="61">
        <v>3707</v>
      </c>
      <c r="C3715" s="232">
        <v>1562.3600000000802</v>
      </c>
      <c r="D3715" s="232">
        <v>2154.5499999999133</v>
      </c>
      <c r="E3715" s="232">
        <v>2719.5499999999215</v>
      </c>
      <c r="F3715" s="232">
        <v>3099.1500000001556</v>
      </c>
      <c r="G3715" s="232">
        <v>4251.1999999998079</v>
      </c>
      <c r="H3715" s="75"/>
    </row>
    <row r="3716" spans="1:8" x14ac:dyDescent="0.2">
      <c r="A3716" s="76" t="s">
        <v>4113</v>
      </c>
      <c r="B3716" s="61">
        <v>3708</v>
      </c>
      <c r="C3716" s="232">
        <v>1562.7600000000803</v>
      </c>
      <c r="D3716" s="232">
        <v>2155.0999999999135</v>
      </c>
      <c r="E3716" s="232">
        <v>2720.2499999999213</v>
      </c>
      <c r="F3716" s="232">
        <v>3099.9500000001558</v>
      </c>
      <c r="G3716" s="232">
        <v>4252.2999999998083</v>
      </c>
      <c r="H3716" s="75"/>
    </row>
    <row r="3717" spans="1:8" x14ac:dyDescent="0.2">
      <c r="A3717" s="76" t="s">
        <v>4114</v>
      </c>
      <c r="B3717" s="61">
        <v>3709</v>
      </c>
      <c r="C3717" s="232">
        <v>1563.1600000000803</v>
      </c>
      <c r="D3717" s="232">
        <v>2155.6499999999137</v>
      </c>
      <c r="E3717" s="232">
        <v>2720.9499999999211</v>
      </c>
      <c r="F3717" s="232">
        <v>3100.750000000156</v>
      </c>
      <c r="G3717" s="232">
        <v>4253.3999999998086</v>
      </c>
      <c r="H3717" s="75"/>
    </row>
    <row r="3718" spans="1:8" x14ac:dyDescent="0.2">
      <c r="A3718" s="76" t="s">
        <v>4115</v>
      </c>
      <c r="B3718" s="61">
        <v>3710</v>
      </c>
      <c r="C3718" s="232">
        <v>1563.5600000000804</v>
      </c>
      <c r="D3718" s="232">
        <v>2156.1999999999139</v>
      </c>
      <c r="E3718" s="232">
        <v>2721.649999999921</v>
      </c>
      <c r="F3718" s="232">
        <v>3101.5500000001562</v>
      </c>
      <c r="G3718" s="232">
        <v>4254.499999999809</v>
      </c>
      <c r="H3718" s="75"/>
    </row>
    <row r="3719" spans="1:8" x14ac:dyDescent="0.2">
      <c r="A3719" s="76" t="s">
        <v>4116</v>
      </c>
      <c r="B3719" s="61">
        <v>3711</v>
      </c>
      <c r="C3719" s="232">
        <v>1563.9600000000805</v>
      </c>
      <c r="D3719" s="232">
        <v>2156.7499999999141</v>
      </c>
      <c r="E3719" s="232">
        <v>2722.3499999999208</v>
      </c>
      <c r="F3719" s="232">
        <v>3102.3500000001563</v>
      </c>
      <c r="G3719" s="232">
        <v>4255.5999999998094</v>
      </c>
      <c r="H3719" s="75"/>
    </row>
    <row r="3720" spans="1:8" x14ac:dyDescent="0.2">
      <c r="A3720" s="76" t="s">
        <v>4117</v>
      </c>
      <c r="B3720" s="61">
        <v>3712</v>
      </c>
      <c r="C3720" s="232">
        <v>1564.3600000000806</v>
      </c>
      <c r="D3720" s="232">
        <v>2157.2999999999142</v>
      </c>
      <c r="E3720" s="232">
        <v>2723.0499999999206</v>
      </c>
      <c r="F3720" s="232">
        <v>3103.1500000001565</v>
      </c>
      <c r="G3720" s="232">
        <v>4256.6999999998097</v>
      </c>
      <c r="H3720" s="75"/>
    </row>
    <row r="3721" spans="1:8" x14ac:dyDescent="0.2">
      <c r="A3721" s="76" t="s">
        <v>4118</v>
      </c>
      <c r="B3721" s="61">
        <v>3713</v>
      </c>
      <c r="C3721" s="232">
        <v>1564.7600000000807</v>
      </c>
      <c r="D3721" s="232">
        <v>2157.8499999999144</v>
      </c>
      <c r="E3721" s="232">
        <v>2723.7499999999204</v>
      </c>
      <c r="F3721" s="232">
        <v>3103.9500000001567</v>
      </c>
      <c r="G3721" s="232">
        <v>4257.7999999998101</v>
      </c>
      <c r="H3721" s="75"/>
    </row>
    <row r="3722" spans="1:8" x14ac:dyDescent="0.2">
      <c r="A3722" s="76" t="s">
        <v>4119</v>
      </c>
      <c r="B3722" s="61">
        <v>3714</v>
      </c>
      <c r="C3722" s="232">
        <v>1565.1600000000808</v>
      </c>
      <c r="D3722" s="232">
        <v>2158.3999999999146</v>
      </c>
      <c r="E3722" s="232">
        <v>2724.4499999999202</v>
      </c>
      <c r="F3722" s="232">
        <v>3104.7500000001569</v>
      </c>
      <c r="G3722" s="232">
        <v>4258.8999999998105</v>
      </c>
      <c r="H3722" s="75"/>
    </row>
    <row r="3723" spans="1:8" x14ac:dyDescent="0.2">
      <c r="A3723" s="76" t="s">
        <v>4120</v>
      </c>
      <c r="B3723" s="61">
        <v>3715</v>
      </c>
      <c r="C3723" s="232">
        <v>1565.5600000000809</v>
      </c>
      <c r="D3723" s="232">
        <v>2158.9499999999148</v>
      </c>
      <c r="E3723" s="232">
        <v>2725.1499999999201</v>
      </c>
      <c r="F3723" s="232">
        <v>3105.5500000001571</v>
      </c>
      <c r="G3723" s="232">
        <v>4259.9999999998108</v>
      </c>
      <c r="H3723" s="75"/>
    </row>
    <row r="3724" spans="1:8" x14ac:dyDescent="0.2">
      <c r="A3724" s="76" t="s">
        <v>4121</v>
      </c>
      <c r="B3724" s="61">
        <v>3716</v>
      </c>
      <c r="C3724" s="232">
        <v>1565.960000000081</v>
      </c>
      <c r="D3724" s="232">
        <v>2159.499999999915</v>
      </c>
      <c r="E3724" s="232">
        <v>2725.8499999999199</v>
      </c>
      <c r="F3724" s="232">
        <v>3106.3500000001573</v>
      </c>
      <c r="G3724" s="232">
        <v>4261.0999999998112</v>
      </c>
      <c r="H3724" s="75"/>
    </row>
    <row r="3725" spans="1:8" x14ac:dyDescent="0.2">
      <c r="A3725" s="76" t="s">
        <v>4122</v>
      </c>
      <c r="B3725" s="61">
        <v>3717</v>
      </c>
      <c r="C3725" s="232">
        <v>1566.3600000000811</v>
      </c>
      <c r="D3725" s="232">
        <v>2160.0499999999151</v>
      </c>
      <c r="E3725" s="232">
        <v>2726.5499999999197</v>
      </c>
      <c r="F3725" s="232">
        <v>3107.1500000001574</v>
      </c>
      <c r="G3725" s="232">
        <v>4262.1999999998116</v>
      </c>
      <c r="H3725" s="75"/>
    </row>
    <row r="3726" spans="1:8" x14ac:dyDescent="0.2">
      <c r="A3726" s="76" t="s">
        <v>4123</v>
      </c>
      <c r="B3726" s="61">
        <v>3718</v>
      </c>
      <c r="C3726" s="232">
        <v>1566.7600000000812</v>
      </c>
      <c r="D3726" s="232">
        <v>2160.5999999999153</v>
      </c>
      <c r="E3726" s="232">
        <v>2727.2499999999195</v>
      </c>
      <c r="F3726" s="232">
        <v>3107.9500000001576</v>
      </c>
      <c r="G3726" s="232">
        <v>4263.2999999998119</v>
      </c>
      <c r="H3726" s="75"/>
    </row>
    <row r="3727" spans="1:8" x14ac:dyDescent="0.2">
      <c r="A3727" s="76" t="s">
        <v>4124</v>
      </c>
      <c r="B3727" s="61">
        <v>3719</v>
      </c>
      <c r="C3727" s="232">
        <v>1567.1600000000813</v>
      </c>
      <c r="D3727" s="232">
        <v>2161.1499999999155</v>
      </c>
      <c r="E3727" s="232">
        <v>2727.9499999999193</v>
      </c>
      <c r="F3727" s="232">
        <v>3108.7500000001578</v>
      </c>
      <c r="G3727" s="232">
        <v>4264.3999999998123</v>
      </c>
      <c r="H3727" s="75"/>
    </row>
    <row r="3728" spans="1:8" x14ac:dyDescent="0.2">
      <c r="A3728" s="76" t="s">
        <v>4125</v>
      </c>
      <c r="B3728" s="61">
        <v>3720</v>
      </c>
      <c r="C3728" s="232">
        <v>1567.5600000000813</v>
      </c>
      <c r="D3728" s="232">
        <v>2161.6999999999157</v>
      </c>
      <c r="E3728" s="232">
        <v>2728.6499999999191</v>
      </c>
      <c r="F3728" s="232">
        <v>3109.550000000158</v>
      </c>
      <c r="G3728" s="232">
        <v>4265.4999999998126</v>
      </c>
      <c r="H3728" s="75"/>
    </row>
    <row r="3729" spans="1:8" x14ac:dyDescent="0.2">
      <c r="A3729" s="76" t="s">
        <v>4126</v>
      </c>
      <c r="B3729" s="61">
        <v>3721</v>
      </c>
      <c r="C3729" s="232">
        <v>1567.9600000000814</v>
      </c>
      <c r="D3729" s="232">
        <v>2162.2499999999159</v>
      </c>
      <c r="E3729" s="232">
        <v>2729.349999999919</v>
      </c>
      <c r="F3729" s="232">
        <v>3110.3500000001582</v>
      </c>
      <c r="G3729" s="232">
        <v>4266.599999999813</v>
      </c>
      <c r="H3729" s="75"/>
    </row>
    <row r="3730" spans="1:8" x14ac:dyDescent="0.2">
      <c r="A3730" s="76" t="s">
        <v>4127</v>
      </c>
      <c r="B3730" s="61">
        <v>3722</v>
      </c>
      <c r="C3730" s="232">
        <v>1568.3600000000815</v>
      </c>
      <c r="D3730" s="232">
        <v>2162.7999999999161</v>
      </c>
      <c r="E3730" s="232">
        <v>2730.0499999999188</v>
      </c>
      <c r="F3730" s="232">
        <v>3111.1500000001583</v>
      </c>
      <c r="G3730" s="232">
        <v>4267.6999999998134</v>
      </c>
      <c r="H3730" s="75"/>
    </row>
    <row r="3731" spans="1:8" x14ac:dyDescent="0.2">
      <c r="A3731" s="76" t="s">
        <v>4128</v>
      </c>
      <c r="B3731" s="61">
        <v>3723</v>
      </c>
      <c r="C3731" s="232">
        <v>1568.7600000000816</v>
      </c>
      <c r="D3731" s="232">
        <v>2163.3499999999162</v>
      </c>
      <c r="E3731" s="232">
        <v>2730.7499999999186</v>
      </c>
      <c r="F3731" s="232">
        <v>3111.9500000001585</v>
      </c>
      <c r="G3731" s="232">
        <v>4268.7999999998137</v>
      </c>
      <c r="H3731" s="75"/>
    </row>
    <row r="3732" spans="1:8" x14ac:dyDescent="0.2">
      <c r="A3732" s="76" t="s">
        <v>4129</v>
      </c>
      <c r="B3732" s="61">
        <v>3724</v>
      </c>
      <c r="C3732" s="232">
        <v>1569.1600000000817</v>
      </c>
      <c r="D3732" s="232">
        <v>2163.8999999999164</v>
      </c>
      <c r="E3732" s="232">
        <v>2731.4499999999184</v>
      </c>
      <c r="F3732" s="232">
        <v>3112.7500000001587</v>
      </c>
      <c r="G3732" s="232">
        <v>4269.8999999998141</v>
      </c>
      <c r="H3732" s="75"/>
    </row>
    <row r="3733" spans="1:8" x14ac:dyDescent="0.2">
      <c r="A3733" s="76" t="s">
        <v>4130</v>
      </c>
      <c r="B3733" s="61">
        <v>3725</v>
      </c>
      <c r="C3733" s="232">
        <v>1569.5600000000818</v>
      </c>
      <c r="D3733" s="232">
        <v>2164.4499999999166</v>
      </c>
      <c r="E3733" s="232">
        <v>2732.1499999999182</v>
      </c>
      <c r="F3733" s="232">
        <v>3113.5500000001589</v>
      </c>
      <c r="G3733" s="232">
        <v>4270.9999999998145</v>
      </c>
      <c r="H3733" s="75"/>
    </row>
    <row r="3734" spans="1:8" x14ac:dyDescent="0.2">
      <c r="A3734" s="76" t="s">
        <v>4131</v>
      </c>
      <c r="B3734" s="61">
        <v>3726</v>
      </c>
      <c r="C3734" s="232">
        <v>1569.9600000000819</v>
      </c>
      <c r="D3734" s="232">
        <v>2164.9999999999168</v>
      </c>
      <c r="E3734" s="232">
        <v>2732.8499999999181</v>
      </c>
      <c r="F3734" s="232">
        <v>3114.3500000001591</v>
      </c>
      <c r="G3734" s="232">
        <v>4272.0999999998148</v>
      </c>
      <c r="H3734" s="75"/>
    </row>
    <row r="3735" spans="1:8" x14ac:dyDescent="0.2">
      <c r="A3735" s="76" t="s">
        <v>4132</v>
      </c>
      <c r="B3735" s="61">
        <v>3727</v>
      </c>
      <c r="C3735" s="232">
        <v>1570.360000000082</v>
      </c>
      <c r="D3735" s="232">
        <v>2165.549999999917</v>
      </c>
      <c r="E3735" s="232">
        <v>2733.5499999999179</v>
      </c>
      <c r="F3735" s="232">
        <v>3115.1500000001593</v>
      </c>
      <c r="G3735" s="232">
        <v>4273.1999999998152</v>
      </c>
      <c r="H3735" s="75"/>
    </row>
    <row r="3736" spans="1:8" x14ac:dyDescent="0.2">
      <c r="A3736" s="76" t="s">
        <v>4133</v>
      </c>
      <c r="B3736" s="61">
        <v>3728</v>
      </c>
      <c r="C3736" s="232">
        <v>1570.7600000000821</v>
      </c>
      <c r="D3736" s="232">
        <v>2166.0999999999171</v>
      </c>
      <c r="E3736" s="232">
        <v>2734.2499999999177</v>
      </c>
      <c r="F3736" s="232">
        <v>3115.9500000001594</v>
      </c>
      <c r="G3736" s="232">
        <v>4274.2999999998156</v>
      </c>
      <c r="H3736" s="75"/>
    </row>
    <row r="3737" spans="1:8" x14ac:dyDescent="0.2">
      <c r="A3737" s="76" t="s">
        <v>4134</v>
      </c>
      <c r="B3737" s="61">
        <v>3729</v>
      </c>
      <c r="C3737" s="232">
        <v>1571.1600000000822</v>
      </c>
      <c r="D3737" s="232">
        <v>2166.6499999999173</v>
      </c>
      <c r="E3737" s="232">
        <v>2734.9499999999175</v>
      </c>
      <c r="F3737" s="232">
        <v>3116.7500000001596</v>
      </c>
      <c r="G3737" s="232">
        <v>4275.3999999998159</v>
      </c>
      <c r="H3737" s="75"/>
    </row>
    <row r="3738" spans="1:8" x14ac:dyDescent="0.2">
      <c r="A3738" s="76" t="s">
        <v>4135</v>
      </c>
      <c r="B3738" s="61">
        <v>3730</v>
      </c>
      <c r="C3738" s="232">
        <v>1571.5600000000823</v>
      </c>
      <c r="D3738" s="232">
        <v>2167.1999999999175</v>
      </c>
      <c r="E3738" s="232">
        <v>2735.6499999999173</v>
      </c>
      <c r="F3738" s="232">
        <v>3117.5500000001598</v>
      </c>
      <c r="G3738" s="232">
        <v>4276.4999999998163</v>
      </c>
      <c r="H3738" s="75"/>
    </row>
    <row r="3739" spans="1:8" x14ac:dyDescent="0.2">
      <c r="A3739" s="76" t="s">
        <v>4136</v>
      </c>
      <c r="B3739" s="61">
        <v>3731</v>
      </c>
      <c r="C3739" s="232">
        <v>1571.9600000000823</v>
      </c>
      <c r="D3739" s="232">
        <v>2167.7499999999177</v>
      </c>
      <c r="E3739" s="232">
        <v>2736.3499999999171</v>
      </c>
      <c r="F3739" s="232">
        <v>3118.35000000016</v>
      </c>
      <c r="G3739" s="232">
        <v>4277.5999999998166</v>
      </c>
      <c r="H3739" s="75"/>
    </row>
    <row r="3740" spans="1:8" x14ac:dyDescent="0.2">
      <c r="A3740" s="76" t="s">
        <v>4137</v>
      </c>
      <c r="B3740" s="61">
        <v>3732</v>
      </c>
      <c r="C3740" s="232">
        <v>1572.3600000000824</v>
      </c>
      <c r="D3740" s="232">
        <v>2168.2999999999179</v>
      </c>
      <c r="E3740" s="232">
        <v>2737.049999999917</v>
      </c>
      <c r="F3740" s="232">
        <v>3119.1500000001602</v>
      </c>
      <c r="G3740" s="232">
        <v>4278.699999999817</v>
      </c>
      <c r="H3740" s="75"/>
    </row>
    <row r="3741" spans="1:8" x14ac:dyDescent="0.2">
      <c r="A3741" s="76" t="s">
        <v>4138</v>
      </c>
      <c r="B3741" s="61">
        <v>3733</v>
      </c>
      <c r="C3741" s="232">
        <v>1572.7600000000825</v>
      </c>
      <c r="D3741" s="232">
        <v>2168.8499999999181</v>
      </c>
      <c r="E3741" s="232">
        <v>2737.7499999999168</v>
      </c>
      <c r="F3741" s="232">
        <v>3119.9500000001603</v>
      </c>
      <c r="G3741" s="232">
        <v>4279.7999999998174</v>
      </c>
      <c r="H3741" s="75"/>
    </row>
    <row r="3742" spans="1:8" x14ac:dyDescent="0.2">
      <c r="A3742" s="76" t="s">
        <v>4139</v>
      </c>
      <c r="B3742" s="61">
        <v>3734</v>
      </c>
      <c r="C3742" s="232">
        <v>1573.1600000000826</v>
      </c>
      <c r="D3742" s="232">
        <v>2169.3999999999182</v>
      </c>
      <c r="E3742" s="232">
        <v>2738.4499999999166</v>
      </c>
      <c r="F3742" s="232">
        <v>3120.7500000001605</v>
      </c>
      <c r="G3742" s="232">
        <v>4280.8999999998177</v>
      </c>
      <c r="H3742" s="75"/>
    </row>
    <row r="3743" spans="1:8" x14ac:dyDescent="0.2">
      <c r="A3743" s="76" t="s">
        <v>4140</v>
      </c>
      <c r="B3743" s="61">
        <v>3735</v>
      </c>
      <c r="C3743" s="232">
        <v>1573.5600000000827</v>
      </c>
      <c r="D3743" s="232">
        <v>2169.9499999999184</v>
      </c>
      <c r="E3743" s="232">
        <v>2739.1499999999164</v>
      </c>
      <c r="F3743" s="232">
        <v>3121.5500000001607</v>
      </c>
      <c r="G3743" s="232">
        <v>4281.9999999998181</v>
      </c>
      <c r="H3743" s="75"/>
    </row>
    <row r="3744" spans="1:8" x14ac:dyDescent="0.2">
      <c r="A3744" s="76" t="s">
        <v>4141</v>
      </c>
      <c r="B3744" s="61">
        <v>3736</v>
      </c>
      <c r="C3744" s="232">
        <v>1573.9600000000828</v>
      </c>
      <c r="D3744" s="232">
        <v>2170.4999999999186</v>
      </c>
      <c r="E3744" s="232">
        <v>2739.8499999999162</v>
      </c>
      <c r="F3744" s="232">
        <v>3122.3500000001609</v>
      </c>
      <c r="G3744" s="232">
        <v>4283.0999999998185</v>
      </c>
      <c r="H3744" s="75"/>
    </row>
    <row r="3745" spans="1:8" x14ac:dyDescent="0.2">
      <c r="A3745" s="76" t="s">
        <v>4142</v>
      </c>
      <c r="B3745" s="61">
        <v>3737</v>
      </c>
      <c r="C3745" s="232">
        <v>1574.3600000000829</v>
      </c>
      <c r="D3745" s="232">
        <v>2171.0499999999188</v>
      </c>
      <c r="E3745" s="232">
        <v>2740.5499999999161</v>
      </c>
      <c r="F3745" s="232">
        <v>3123.1500000001611</v>
      </c>
      <c r="G3745" s="232">
        <v>4284.1999999998188</v>
      </c>
      <c r="H3745" s="75"/>
    </row>
    <row r="3746" spans="1:8" x14ac:dyDescent="0.2">
      <c r="A3746" s="76" t="s">
        <v>4143</v>
      </c>
      <c r="B3746" s="61">
        <v>3738</v>
      </c>
      <c r="C3746" s="232">
        <v>1574.760000000083</v>
      </c>
      <c r="D3746" s="232">
        <v>2171.599999999919</v>
      </c>
      <c r="E3746" s="232">
        <v>2741.2499999999159</v>
      </c>
      <c r="F3746" s="232">
        <v>3123.9500000001613</v>
      </c>
      <c r="G3746" s="232">
        <v>4285.2999999998192</v>
      </c>
      <c r="H3746" s="75"/>
    </row>
    <row r="3747" spans="1:8" x14ac:dyDescent="0.2">
      <c r="A3747" s="76" t="s">
        <v>4144</v>
      </c>
      <c r="B3747" s="61">
        <v>3739</v>
      </c>
      <c r="C3747" s="232">
        <v>1575.1600000000831</v>
      </c>
      <c r="D3747" s="232">
        <v>2172.1499999999191</v>
      </c>
      <c r="E3747" s="232">
        <v>2741.9499999999157</v>
      </c>
      <c r="F3747" s="232">
        <v>3124.7500000001614</v>
      </c>
      <c r="G3747" s="232">
        <v>4286.3999999998196</v>
      </c>
      <c r="H3747" s="75"/>
    </row>
    <row r="3748" spans="1:8" x14ac:dyDescent="0.2">
      <c r="A3748" s="76" t="s">
        <v>4145</v>
      </c>
      <c r="B3748" s="61">
        <v>3740</v>
      </c>
      <c r="C3748" s="232">
        <v>1575.5600000000832</v>
      </c>
      <c r="D3748" s="232">
        <v>2172.6999999999193</v>
      </c>
      <c r="E3748" s="232">
        <v>2742.6499999999155</v>
      </c>
      <c r="F3748" s="232">
        <v>3125.5500000001616</v>
      </c>
      <c r="G3748" s="232">
        <v>4287.4999999998199</v>
      </c>
      <c r="H3748" s="75"/>
    </row>
    <row r="3749" spans="1:8" x14ac:dyDescent="0.2">
      <c r="A3749" s="76" t="s">
        <v>4146</v>
      </c>
      <c r="B3749" s="61">
        <v>3741</v>
      </c>
      <c r="C3749" s="232">
        <v>1575.9600000000833</v>
      </c>
      <c r="D3749" s="232">
        <v>2173.2499999999195</v>
      </c>
      <c r="E3749" s="232">
        <v>2743.3499999999153</v>
      </c>
      <c r="F3749" s="232">
        <v>3126.3500000001618</v>
      </c>
      <c r="G3749" s="232">
        <v>4288.5999999998203</v>
      </c>
      <c r="H3749" s="75"/>
    </row>
    <row r="3750" spans="1:8" x14ac:dyDescent="0.2">
      <c r="A3750" s="76" t="s">
        <v>4147</v>
      </c>
      <c r="B3750" s="61">
        <v>3742</v>
      </c>
      <c r="C3750" s="232">
        <v>1576.3600000000833</v>
      </c>
      <c r="D3750" s="232">
        <v>2173.7999999999197</v>
      </c>
      <c r="E3750" s="232">
        <v>2744.0499999999151</v>
      </c>
      <c r="F3750" s="232">
        <v>3127.150000000162</v>
      </c>
      <c r="G3750" s="232">
        <v>4289.6999999998206</v>
      </c>
      <c r="H3750" s="75"/>
    </row>
    <row r="3751" spans="1:8" x14ac:dyDescent="0.2">
      <c r="A3751" s="76" t="s">
        <v>4148</v>
      </c>
      <c r="B3751" s="61">
        <v>3743</v>
      </c>
      <c r="C3751" s="232">
        <v>1576.7600000000834</v>
      </c>
      <c r="D3751" s="232">
        <v>2174.3499999999199</v>
      </c>
      <c r="E3751" s="232">
        <v>2744.749999999915</v>
      </c>
      <c r="F3751" s="232">
        <v>3127.9500000001622</v>
      </c>
      <c r="G3751" s="232">
        <v>4290.799999999821</v>
      </c>
      <c r="H3751" s="75"/>
    </row>
    <row r="3752" spans="1:8" x14ac:dyDescent="0.2">
      <c r="A3752" s="76" t="s">
        <v>4149</v>
      </c>
      <c r="B3752" s="61">
        <v>3744</v>
      </c>
      <c r="C3752" s="232">
        <v>1577.1600000000835</v>
      </c>
      <c r="D3752" s="232">
        <v>2174.8999999999201</v>
      </c>
      <c r="E3752" s="232">
        <v>2745.4499999999148</v>
      </c>
      <c r="F3752" s="232">
        <v>3128.7500000001623</v>
      </c>
      <c r="G3752" s="232">
        <v>4291.8999999998214</v>
      </c>
      <c r="H3752" s="75"/>
    </row>
    <row r="3753" spans="1:8" x14ac:dyDescent="0.2">
      <c r="A3753" s="76" t="s">
        <v>4150</v>
      </c>
      <c r="B3753" s="61">
        <v>3745</v>
      </c>
      <c r="C3753" s="232">
        <v>1577.5600000000836</v>
      </c>
      <c r="D3753" s="232">
        <v>2175.4499999999202</v>
      </c>
      <c r="E3753" s="232">
        <v>2746.1499999999146</v>
      </c>
      <c r="F3753" s="232">
        <v>3129.5500000001625</v>
      </c>
      <c r="G3753" s="232">
        <v>4292.9999999998217</v>
      </c>
      <c r="H3753" s="75"/>
    </row>
    <row r="3754" spans="1:8" x14ac:dyDescent="0.2">
      <c r="A3754" s="76" t="s">
        <v>4151</v>
      </c>
      <c r="B3754" s="61">
        <v>3746</v>
      </c>
      <c r="C3754" s="232">
        <v>1577.9600000000837</v>
      </c>
      <c r="D3754" s="232">
        <v>2175.9999999999204</v>
      </c>
      <c r="E3754" s="232">
        <v>2746.8499999999144</v>
      </c>
      <c r="F3754" s="232">
        <v>3130.3500000001627</v>
      </c>
      <c r="G3754" s="232">
        <v>4294.0999999998221</v>
      </c>
      <c r="H3754" s="75"/>
    </row>
    <row r="3755" spans="1:8" x14ac:dyDescent="0.2">
      <c r="A3755" s="76" t="s">
        <v>4152</v>
      </c>
      <c r="B3755" s="61">
        <v>3747</v>
      </c>
      <c r="C3755" s="232">
        <v>1578.3600000000838</v>
      </c>
      <c r="D3755" s="232">
        <v>2176.5499999999206</v>
      </c>
      <c r="E3755" s="232">
        <v>2747.5499999999142</v>
      </c>
      <c r="F3755" s="232">
        <v>3131.1500000001629</v>
      </c>
      <c r="G3755" s="232">
        <v>4295.1999999998225</v>
      </c>
      <c r="H3755" s="75"/>
    </row>
    <row r="3756" spans="1:8" x14ac:dyDescent="0.2">
      <c r="A3756" s="76" t="s">
        <v>4153</v>
      </c>
      <c r="B3756" s="61">
        <v>3748</v>
      </c>
      <c r="C3756" s="232">
        <v>1578.7600000000839</v>
      </c>
      <c r="D3756" s="232">
        <v>2177.0999999999208</v>
      </c>
      <c r="E3756" s="232">
        <v>2748.2499999999141</v>
      </c>
      <c r="F3756" s="232">
        <v>3131.9500000001631</v>
      </c>
      <c r="G3756" s="232">
        <v>4296.2999999998228</v>
      </c>
      <c r="H3756" s="75"/>
    </row>
    <row r="3757" spans="1:8" x14ac:dyDescent="0.2">
      <c r="A3757" s="76" t="s">
        <v>4154</v>
      </c>
      <c r="B3757" s="61">
        <v>3749</v>
      </c>
      <c r="C3757" s="232">
        <v>1579.160000000084</v>
      </c>
      <c r="D3757" s="232">
        <v>2177.649999999921</v>
      </c>
      <c r="E3757" s="232">
        <v>2748.9499999999139</v>
      </c>
      <c r="F3757" s="232">
        <v>3132.7500000001633</v>
      </c>
      <c r="G3757" s="232">
        <v>4297.3999999998232</v>
      </c>
      <c r="H3757" s="75"/>
    </row>
    <row r="3758" spans="1:8" x14ac:dyDescent="0.2">
      <c r="A3758" s="76" t="s">
        <v>4155</v>
      </c>
      <c r="B3758" s="61">
        <v>3750</v>
      </c>
      <c r="C3758" s="232">
        <v>1579.5600000000841</v>
      </c>
      <c r="D3758" s="232">
        <v>2178.1999999999211</v>
      </c>
      <c r="E3758" s="232">
        <v>2749.6499999999137</v>
      </c>
      <c r="F3758" s="232">
        <v>3133.5500000001634</v>
      </c>
      <c r="G3758" s="232">
        <v>4298.4999999998236</v>
      </c>
      <c r="H3758" s="75"/>
    </row>
    <row r="3759" spans="1:8" x14ac:dyDescent="0.2">
      <c r="A3759" s="76" t="s">
        <v>4156</v>
      </c>
      <c r="B3759" s="61">
        <v>3751</v>
      </c>
      <c r="C3759" s="232">
        <v>1579.9600000000842</v>
      </c>
      <c r="D3759" s="232">
        <v>2178.7499999999213</v>
      </c>
      <c r="E3759" s="232">
        <v>2750.3499999999135</v>
      </c>
      <c r="F3759" s="232">
        <v>3134.3500000001636</v>
      </c>
      <c r="G3759" s="232">
        <v>4299.5999999998239</v>
      </c>
      <c r="H3759" s="75"/>
    </row>
    <row r="3760" spans="1:8" x14ac:dyDescent="0.2">
      <c r="A3760" s="76" t="s">
        <v>4157</v>
      </c>
      <c r="B3760" s="61">
        <v>3752</v>
      </c>
      <c r="C3760" s="232">
        <v>1580.3600000000843</v>
      </c>
      <c r="D3760" s="232">
        <v>2179.2999999999215</v>
      </c>
      <c r="E3760" s="232">
        <v>2751.0499999999133</v>
      </c>
      <c r="F3760" s="232">
        <v>3135.1500000001638</v>
      </c>
      <c r="G3760" s="232">
        <v>4300.6999999998243</v>
      </c>
      <c r="H3760" s="75"/>
    </row>
    <row r="3761" spans="1:8" x14ac:dyDescent="0.2">
      <c r="A3761" s="76" t="s">
        <v>4158</v>
      </c>
      <c r="B3761" s="61">
        <v>3753</v>
      </c>
      <c r="C3761" s="232">
        <v>1580.7600000000843</v>
      </c>
      <c r="D3761" s="232">
        <v>2179.8499999999217</v>
      </c>
      <c r="E3761" s="232">
        <v>2751.7499999999131</v>
      </c>
      <c r="F3761" s="232">
        <v>3135.950000000164</v>
      </c>
      <c r="G3761" s="232">
        <v>4301.7999999998246</v>
      </c>
      <c r="H3761" s="75"/>
    </row>
    <row r="3762" spans="1:8" x14ac:dyDescent="0.2">
      <c r="A3762" s="76" t="s">
        <v>4159</v>
      </c>
      <c r="B3762" s="61">
        <v>3754</v>
      </c>
      <c r="C3762" s="232">
        <v>1581.1600000000844</v>
      </c>
      <c r="D3762" s="232">
        <v>2180.3999999999219</v>
      </c>
      <c r="E3762" s="232">
        <v>2752.449999999913</v>
      </c>
      <c r="F3762" s="232">
        <v>3136.7500000001642</v>
      </c>
      <c r="G3762" s="232">
        <v>4302.899999999825</v>
      </c>
      <c r="H3762" s="75"/>
    </row>
    <row r="3763" spans="1:8" x14ac:dyDescent="0.2">
      <c r="A3763" s="76" t="s">
        <v>4160</v>
      </c>
      <c r="B3763" s="61">
        <v>3755</v>
      </c>
      <c r="C3763" s="232">
        <v>1581.5600000000845</v>
      </c>
      <c r="D3763" s="232">
        <v>2180.9499999999221</v>
      </c>
      <c r="E3763" s="232">
        <v>2753.1499999999128</v>
      </c>
      <c r="F3763" s="232">
        <v>3137.5500000001643</v>
      </c>
      <c r="G3763" s="232">
        <v>4303.9999999998254</v>
      </c>
      <c r="H3763" s="75"/>
    </row>
    <row r="3764" spans="1:8" x14ac:dyDescent="0.2">
      <c r="A3764" s="76" t="s">
        <v>4161</v>
      </c>
      <c r="B3764" s="61">
        <v>3756</v>
      </c>
      <c r="C3764" s="232">
        <v>1581.9600000000846</v>
      </c>
      <c r="D3764" s="232">
        <v>2181.4999999999222</v>
      </c>
      <c r="E3764" s="232">
        <v>2753.8499999999126</v>
      </c>
      <c r="F3764" s="232">
        <v>3138.3500000001645</v>
      </c>
      <c r="G3764" s="232">
        <v>4305.0999999998257</v>
      </c>
      <c r="H3764" s="75"/>
    </row>
    <row r="3765" spans="1:8" x14ac:dyDescent="0.2">
      <c r="A3765" s="76" t="s">
        <v>4162</v>
      </c>
      <c r="B3765" s="61">
        <v>3757</v>
      </c>
      <c r="C3765" s="232">
        <v>1582.3600000000847</v>
      </c>
      <c r="D3765" s="232">
        <v>2182.0499999999224</v>
      </c>
      <c r="E3765" s="232">
        <v>2754.5499999999124</v>
      </c>
      <c r="F3765" s="232">
        <v>3139.1500000001647</v>
      </c>
      <c r="G3765" s="232">
        <v>4306.1999999998261</v>
      </c>
      <c r="H3765" s="75"/>
    </row>
    <row r="3766" spans="1:8" x14ac:dyDescent="0.2">
      <c r="A3766" s="76" t="s">
        <v>4163</v>
      </c>
      <c r="B3766" s="61">
        <v>3758</v>
      </c>
      <c r="C3766" s="232">
        <v>1582.7600000000848</v>
      </c>
      <c r="D3766" s="232">
        <v>2182.5999999999226</v>
      </c>
      <c r="E3766" s="232">
        <v>2755.2499999999122</v>
      </c>
      <c r="F3766" s="232">
        <v>3139.9500000001649</v>
      </c>
      <c r="G3766" s="232">
        <v>4307.2999999998265</v>
      </c>
      <c r="H3766" s="75"/>
    </row>
    <row r="3767" spans="1:8" x14ac:dyDescent="0.2">
      <c r="A3767" s="76" t="s">
        <v>4164</v>
      </c>
      <c r="B3767" s="61">
        <v>3759</v>
      </c>
      <c r="C3767" s="232">
        <v>1583.1600000000849</v>
      </c>
      <c r="D3767" s="232">
        <v>2183.1499999999228</v>
      </c>
      <c r="E3767" s="232">
        <v>2755.9499999999121</v>
      </c>
      <c r="F3767" s="232">
        <v>3140.7500000001651</v>
      </c>
      <c r="G3767" s="232">
        <v>4308.3999999998268</v>
      </c>
      <c r="H3767" s="75"/>
    </row>
    <row r="3768" spans="1:8" x14ac:dyDescent="0.2">
      <c r="A3768" s="76" t="s">
        <v>4165</v>
      </c>
      <c r="B3768" s="61">
        <v>3760</v>
      </c>
      <c r="C3768" s="232">
        <v>1583.560000000085</v>
      </c>
      <c r="D3768" s="232">
        <v>2183.699999999923</v>
      </c>
      <c r="E3768" s="232">
        <v>2756.6499999999119</v>
      </c>
      <c r="F3768" s="232">
        <v>3141.5500000001653</v>
      </c>
      <c r="G3768" s="232">
        <v>4309.4999999998272</v>
      </c>
      <c r="H3768" s="75"/>
    </row>
    <row r="3769" spans="1:8" x14ac:dyDescent="0.2">
      <c r="A3769" s="76" t="s">
        <v>4166</v>
      </c>
      <c r="B3769" s="61">
        <v>3761</v>
      </c>
      <c r="C3769" s="232">
        <v>1583.9600000000851</v>
      </c>
      <c r="D3769" s="232">
        <v>2184.2499999999231</v>
      </c>
      <c r="E3769" s="232">
        <v>2757.3499999999117</v>
      </c>
      <c r="F3769" s="232">
        <v>3142.3500000001654</v>
      </c>
      <c r="G3769" s="232">
        <v>4310.5999999998276</v>
      </c>
      <c r="H3769" s="75"/>
    </row>
    <row r="3770" spans="1:8" x14ac:dyDescent="0.2">
      <c r="A3770" s="76" t="s">
        <v>4167</v>
      </c>
      <c r="B3770" s="61">
        <v>3762</v>
      </c>
      <c r="C3770" s="232">
        <v>1584.3600000000852</v>
      </c>
      <c r="D3770" s="232">
        <v>2184.7999999999233</v>
      </c>
      <c r="E3770" s="232">
        <v>2758.0499999999115</v>
      </c>
      <c r="F3770" s="232">
        <v>3143.1500000001656</v>
      </c>
      <c r="G3770" s="232">
        <v>4311.6999999998279</v>
      </c>
      <c r="H3770" s="75"/>
    </row>
    <row r="3771" spans="1:8" x14ac:dyDescent="0.2">
      <c r="A3771" s="76" t="s">
        <v>4168</v>
      </c>
      <c r="B3771" s="61">
        <v>3763</v>
      </c>
      <c r="C3771" s="232">
        <v>1584.7600000000853</v>
      </c>
      <c r="D3771" s="232">
        <v>2185.3499999999235</v>
      </c>
      <c r="E3771" s="232">
        <v>2758.7499999999113</v>
      </c>
      <c r="F3771" s="232">
        <v>3143.9500000001658</v>
      </c>
      <c r="G3771" s="232">
        <v>4312.7999999998283</v>
      </c>
      <c r="H3771" s="75"/>
    </row>
    <row r="3772" spans="1:8" x14ac:dyDescent="0.2">
      <c r="A3772" s="76" t="s">
        <v>4169</v>
      </c>
      <c r="B3772" s="61">
        <v>3764</v>
      </c>
      <c r="C3772" s="232">
        <v>1585.1600000000853</v>
      </c>
      <c r="D3772" s="232">
        <v>2185.8999999999237</v>
      </c>
      <c r="E3772" s="232">
        <v>2759.4499999999111</v>
      </c>
      <c r="F3772" s="232">
        <v>3144.750000000166</v>
      </c>
      <c r="G3772" s="232">
        <v>4313.8999999998287</v>
      </c>
      <c r="H3772" s="75"/>
    </row>
    <row r="3773" spans="1:8" x14ac:dyDescent="0.2">
      <c r="A3773" s="76" t="s">
        <v>4170</v>
      </c>
      <c r="B3773" s="61">
        <v>3765</v>
      </c>
      <c r="C3773" s="232">
        <v>1585.5600000000854</v>
      </c>
      <c r="D3773" s="232">
        <v>2186.4499999999239</v>
      </c>
      <c r="E3773" s="232">
        <v>2760.149999999911</v>
      </c>
      <c r="F3773" s="232">
        <v>3145.5500000001662</v>
      </c>
      <c r="G3773" s="232">
        <v>4314.999999999829</v>
      </c>
      <c r="H3773" s="75"/>
    </row>
    <row r="3774" spans="1:8" x14ac:dyDescent="0.2">
      <c r="A3774" s="76" t="s">
        <v>4171</v>
      </c>
      <c r="B3774" s="61">
        <v>3766</v>
      </c>
      <c r="C3774" s="232">
        <v>1585.9600000000855</v>
      </c>
      <c r="D3774" s="232">
        <v>2186.9999999999241</v>
      </c>
      <c r="E3774" s="232">
        <v>2760.8499999999108</v>
      </c>
      <c r="F3774" s="232">
        <v>3146.3500000001663</v>
      </c>
      <c r="G3774" s="232">
        <v>4316.0999999998294</v>
      </c>
      <c r="H3774" s="75"/>
    </row>
    <row r="3775" spans="1:8" x14ac:dyDescent="0.2">
      <c r="A3775" s="76" t="s">
        <v>4172</v>
      </c>
      <c r="B3775" s="61">
        <v>3767</v>
      </c>
      <c r="C3775" s="232">
        <v>1586.3600000000856</v>
      </c>
      <c r="D3775" s="232">
        <v>2187.5499999999242</v>
      </c>
      <c r="E3775" s="232">
        <v>2761.5499999999106</v>
      </c>
      <c r="F3775" s="232">
        <v>3147.1500000001665</v>
      </c>
      <c r="G3775" s="232">
        <v>4317.1999999998297</v>
      </c>
      <c r="H3775" s="75"/>
    </row>
    <row r="3776" spans="1:8" x14ac:dyDescent="0.2">
      <c r="A3776" s="76" t="s">
        <v>4173</v>
      </c>
      <c r="B3776" s="61">
        <v>3768</v>
      </c>
      <c r="C3776" s="232">
        <v>1586.7600000000857</v>
      </c>
      <c r="D3776" s="232">
        <v>2188.0999999999244</v>
      </c>
      <c r="E3776" s="232">
        <v>2762.2499999999104</v>
      </c>
      <c r="F3776" s="232">
        <v>3147.9500000001667</v>
      </c>
      <c r="G3776" s="232">
        <v>4318.2999999998301</v>
      </c>
      <c r="H3776" s="75"/>
    </row>
    <row r="3777" spans="1:8" x14ac:dyDescent="0.2">
      <c r="A3777" s="76" t="s">
        <v>4174</v>
      </c>
      <c r="B3777" s="61">
        <v>3769</v>
      </c>
      <c r="C3777" s="232">
        <v>1587.1600000000858</v>
      </c>
      <c r="D3777" s="232">
        <v>2188.6499999999246</v>
      </c>
      <c r="E3777" s="232">
        <v>2762.9499999999102</v>
      </c>
      <c r="F3777" s="232">
        <v>3148.7500000001669</v>
      </c>
      <c r="G3777" s="232">
        <v>4319.3999999998305</v>
      </c>
      <c r="H3777" s="75"/>
    </row>
    <row r="3778" spans="1:8" x14ac:dyDescent="0.2">
      <c r="A3778" s="76" t="s">
        <v>4175</v>
      </c>
      <c r="B3778" s="61">
        <v>3770</v>
      </c>
      <c r="C3778" s="232">
        <v>1587.5600000000859</v>
      </c>
      <c r="D3778" s="232">
        <v>2189.1999999999248</v>
      </c>
      <c r="E3778" s="232">
        <v>2763.6499999999101</v>
      </c>
      <c r="F3778" s="232">
        <v>3149.5500000001671</v>
      </c>
      <c r="G3778" s="232">
        <v>4320.4999999998308</v>
      </c>
      <c r="H3778" s="75"/>
    </row>
    <row r="3779" spans="1:8" x14ac:dyDescent="0.2">
      <c r="A3779" s="76" t="s">
        <v>4176</v>
      </c>
      <c r="B3779" s="61">
        <v>3771</v>
      </c>
      <c r="C3779" s="232">
        <v>1587.960000000086</v>
      </c>
      <c r="D3779" s="232">
        <v>2189.749999999925</v>
      </c>
      <c r="E3779" s="232">
        <v>2764.3499999999099</v>
      </c>
      <c r="F3779" s="232">
        <v>3150.3500000001673</v>
      </c>
      <c r="G3779" s="232">
        <v>4321.5999999998312</v>
      </c>
      <c r="H3779" s="75"/>
    </row>
    <row r="3780" spans="1:8" x14ac:dyDescent="0.2">
      <c r="A3780" s="76" t="s">
        <v>4177</v>
      </c>
      <c r="B3780" s="61">
        <v>3772</v>
      </c>
      <c r="C3780" s="232">
        <v>1588.3600000000861</v>
      </c>
      <c r="D3780" s="232">
        <v>2190.2999999999251</v>
      </c>
      <c r="E3780" s="232">
        <v>2765.0499999999097</v>
      </c>
      <c r="F3780" s="232">
        <v>3151.1500000001674</v>
      </c>
      <c r="G3780" s="232">
        <v>4322.6999999998316</v>
      </c>
      <c r="H3780" s="75"/>
    </row>
    <row r="3781" spans="1:8" x14ac:dyDescent="0.2">
      <c r="A3781" s="76" t="s">
        <v>4178</v>
      </c>
      <c r="B3781" s="61">
        <v>3773</v>
      </c>
      <c r="C3781" s="232">
        <v>1588.7600000000862</v>
      </c>
      <c r="D3781" s="232">
        <v>2190.8499999999253</v>
      </c>
      <c r="E3781" s="232">
        <v>2765.7499999999095</v>
      </c>
      <c r="F3781" s="232">
        <v>3151.9500000001676</v>
      </c>
      <c r="G3781" s="232">
        <v>4323.7999999998319</v>
      </c>
      <c r="H3781" s="75"/>
    </row>
    <row r="3782" spans="1:8" x14ac:dyDescent="0.2">
      <c r="A3782" s="76" t="s">
        <v>4179</v>
      </c>
      <c r="B3782" s="61">
        <v>3774</v>
      </c>
      <c r="C3782" s="232">
        <v>1589.1600000000863</v>
      </c>
      <c r="D3782" s="232">
        <v>2191.3999999999255</v>
      </c>
      <c r="E3782" s="232">
        <v>2766.4499999999093</v>
      </c>
      <c r="F3782" s="232">
        <v>3152.7500000001678</v>
      </c>
      <c r="G3782" s="232">
        <v>4324.8999999998323</v>
      </c>
      <c r="H3782" s="75"/>
    </row>
    <row r="3783" spans="1:8" x14ac:dyDescent="0.2">
      <c r="A3783" s="76" t="s">
        <v>4180</v>
      </c>
      <c r="B3783" s="61">
        <v>3775</v>
      </c>
      <c r="C3783" s="232">
        <v>1589.5600000000863</v>
      </c>
      <c r="D3783" s="232">
        <v>2191.9499999999257</v>
      </c>
      <c r="E3783" s="232">
        <v>2767.1499999999091</v>
      </c>
      <c r="F3783" s="232">
        <v>3153.550000000168</v>
      </c>
      <c r="G3783" s="232">
        <v>4325.9999999998327</v>
      </c>
      <c r="H3783" s="75"/>
    </row>
    <row r="3784" spans="1:8" x14ac:dyDescent="0.2">
      <c r="A3784" s="76" t="s">
        <v>4181</v>
      </c>
      <c r="B3784" s="61">
        <v>3776</v>
      </c>
      <c r="C3784" s="232">
        <v>1589.9600000000864</v>
      </c>
      <c r="D3784" s="232">
        <v>2192.4999999999259</v>
      </c>
      <c r="E3784" s="232">
        <v>2767.849999999909</v>
      </c>
      <c r="F3784" s="232">
        <v>3154.3500000001682</v>
      </c>
      <c r="G3784" s="232">
        <v>4327.099999999833</v>
      </c>
      <c r="H3784" s="75"/>
    </row>
    <row r="3785" spans="1:8" x14ac:dyDescent="0.2">
      <c r="A3785" s="76" t="s">
        <v>4182</v>
      </c>
      <c r="B3785" s="61">
        <v>3777</v>
      </c>
      <c r="C3785" s="232">
        <v>1590.3600000000865</v>
      </c>
      <c r="D3785" s="232">
        <v>2193.0499999999261</v>
      </c>
      <c r="E3785" s="232">
        <v>2768.5499999999088</v>
      </c>
      <c r="F3785" s="232">
        <v>3155.1500000001683</v>
      </c>
      <c r="G3785" s="232">
        <v>4328.1999999998334</v>
      </c>
      <c r="H3785" s="75"/>
    </row>
    <row r="3786" spans="1:8" x14ac:dyDescent="0.2">
      <c r="A3786" s="76" t="s">
        <v>4183</v>
      </c>
      <c r="B3786" s="61">
        <v>3778</v>
      </c>
      <c r="C3786" s="232">
        <v>1590.7600000000866</v>
      </c>
      <c r="D3786" s="232">
        <v>2193.5999999999262</v>
      </c>
      <c r="E3786" s="232">
        <v>2769.2499999999086</v>
      </c>
      <c r="F3786" s="232">
        <v>3155.9500000001685</v>
      </c>
      <c r="G3786" s="232">
        <v>4329.2999999998337</v>
      </c>
      <c r="H3786" s="75"/>
    </row>
    <row r="3787" spans="1:8" x14ac:dyDescent="0.2">
      <c r="A3787" s="76" t="s">
        <v>4184</v>
      </c>
      <c r="B3787" s="61">
        <v>3779</v>
      </c>
      <c r="C3787" s="232">
        <v>1591.1600000000867</v>
      </c>
      <c r="D3787" s="232">
        <v>2194.1499999999264</v>
      </c>
      <c r="E3787" s="232">
        <v>2769.9499999999084</v>
      </c>
      <c r="F3787" s="232">
        <v>3156.7500000001687</v>
      </c>
      <c r="G3787" s="232">
        <v>4330.3999999998341</v>
      </c>
      <c r="H3787" s="75"/>
    </row>
    <row r="3788" spans="1:8" x14ac:dyDescent="0.2">
      <c r="A3788" s="76" t="s">
        <v>4185</v>
      </c>
      <c r="B3788" s="61">
        <v>3780</v>
      </c>
      <c r="C3788" s="232">
        <v>1591.5600000000868</v>
      </c>
      <c r="D3788" s="232">
        <v>2194.6999999999266</v>
      </c>
      <c r="E3788" s="232">
        <v>2770.6499999999082</v>
      </c>
      <c r="F3788" s="232">
        <v>3157.5500000001689</v>
      </c>
      <c r="G3788" s="232">
        <v>4331.4999999998345</v>
      </c>
      <c r="H3788" s="75"/>
    </row>
    <row r="3789" spans="1:8" x14ac:dyDescent="0.2">
      <c r="A3789" s="76" t="s">
        <v>4186</v>
      </c>
      <c r="B3789" s="61">
        <v>3781</v>
      </c>
      <c r="C3789" s="232">
        <v>1591.9600000000869</v>
      </c>
      <c r="D3789" s="232">
        <v>2195.2499999999268</v>
      </c>
      <c r="E3789" s="232">
        <v>2771.3499999999081</v>
      </c>
      <c r="F3789" s="232">
        <v>3158.3500000001691</v>
      </c>
      <c r="G3789" s="232">
        <v>4332.5999999998348</v>
      </c>
      <c r="H3789" s="75"/>
    </row>
    <row r="3790" spans="1:8" x14ac:dyDescent="0.2">
      <c r="A3790" s="76" t="s">
        <v>4187</v>
      </c>
      <c r="B3790" s="61">
        <v>3782</v>
      </c>
      <c r="C3790" s="232">
        <v>1592.360000000087</v>
      </c>
      <c r="D3790" s="232">
        <v>2195.799999999927</v>
      </c>
      <c r="E3790" s="232">
        <v>2772.0499999999079</v>
      </c>
      <c r="F3790" s="232">
        <v>3159.1500000001693</v>
      </c>
      <c r="G3790" s="232">
        <v>4333.6999999998352</v>
      </c>
      <c r="H3790" s="75"/>
    </row>
    <row r="3791" spans="1:8" x14ac:dyDescent="0.2">
      <c r="A3791" s="76" t="s">
        <v>4188</v>
      </c>
      <c r="B3791" s="61">
        <v>3783</v>
      </c>
      <c r="C3791" s="232">
        <v>1592.7600000000871</v>
      </c>
      <c r="D3791" s="232">
        <v>2196.3499999999271</v>
      </c>
      <c r="E3791" s="232">
        <v>2772.7499999999077</v>
      </c>
      <c r="F3791" s="232">
        <v>3159.9500000001694</v>
      </c>
      <c r="G3791" s="232">
        <v>4334.7999999998356</v>
      </c>
      <c r="H3791" s="75"/>
    </row>
    <row r="3792" spans="1:8" x14ac:dyDescent="0.2">
      <c r="A3792" s="76" t="s">
        <v>4189</v>
      </c>
      <c r="B3792" s="61">
        <v>3784</v>
      </c>
      <c r="C3792" s="232">
        <v>1593.1600000000872</v>
      </c>
      <c r="D3792" s="232">
        <v>2196.8999999999273</v>
      </c>
      <c r="E3792" s="232">
        <v>2773.4499999999075</v>
      </c>
      <c r="F3792" s="232">
        <v>3160.7500000001696</v>
      </c>
      <c r="G3792" s="232">
        <v>4335.8999999998359</v>
      </c>
      <c r="H3792" s="75"/>
    </row>
    <row r="3793" spans="1:8" x14ac:dyDescent="0.2">
      <c r="A3793" s="76" t="s">
        <v>4190</v>
      </c>
      <c r="B3793" s="61">
        <v>3785</v>
      </c>
      <c r="C3793" s="232">
        <v>1593.5600000000873</v>
      </c>
      <c r="D3793" s="232">
        <v>2197.4499999999275</v>
      </c>
      <c r="E3793" s="232">
        <v>2774.1499999999073</v>
      </c>
      <c r="F3793" s="232">
        <v>3161.5500000001698</v>
      </c>
      <c r="G3793" s="232">
        <v>4336.9999999998363</v>
      </c>
      <c r="H3793" s="75"/>
    </row>
    <row r="3794" spans="1:8" x14ac:dyDescent="0.2">
      <c r="A3794" s="76" t="s">
        <v>4191</v>
      </c>
      <c r="B3794" s="61">
        <v>3786</v>
      </c>
      <c r="C3794" s="232">
        <v>1593.9600000000873</v>
      </c>
      <c r="D3794" s="232">
        <v>2197.9999999999277</v>
      </c>
      <c r="E3794" s="232">
        <v>2774.8499999999071</v>
      </c>
      <c r="F3794" s="232">
        <v>3162.35000000017</v>
      </c>
      <c r="G3794" s="232">
        <v>4338.0999999998367</v>
      </c>
      <c r="H3794" s="75"/>
    </row>
    <row r="3795" spans="1:8" x14ac:dyDescent="0.2">
      <c r="A3795" s="76" t="s">
        <v>4192</v>
      </c>
      <c r="B3795" s="61">
        <v>3787</v>
      </c>
      <c r="C3795" s="232">
        <v>1594.3600000000874</v>
      </c>
      <c r="D3795" s="232">
        <v>2198.5499999999279</v>
      </c>
      <c r="E3795" s="232">
        <v>2775.549999999907</v>
      </c>
      <c r="F3795" s="232">
        <v>3163.1500000001702</v>
      </c>
      <c r="G3795" s="232">
        <v>4339.199999999837</v>
      </c>
      <c r="H3795" s="75"/>
    </row>
    <row r="3796" spans="1:8" x14ac:dyDescent="0.2">
      <c r="A3796" s="76" t="s">
        <v>4193</v>
      </c>
      <c r="B3796" s="61">
        <v>3788</v>
      </c>
      <c r="C3796" s="232">
        <v>1594.7600000000875</v>
      </c>
      <c r="D3796" s="232">
        <v>2199.0999999999281</v>
      </c>
      <c r="E3796" s="232">
        <v>2776.2499999999068</v>
      </c>
      <c r="F3796" s="232">
        <v>3163.9500000001703</v>
      </c>
      <c r="G3796" s="232">
        <v>4340.2999999998374</v>
      </c>
      <c r="H3796" s="75"/>
    </row>
    <row r="3797" spans="1:8" x14ac:dyDescent="0.2">
      <c r="A3797" s="76" t="s">
        <v>4194</v>
      </c>
      <c r="B3797" s="61">
        <v>3789</v>
      </c>
      <c r="C3797" s="232">
        <v>1595.1600000000876</v>
      </c>
      <c r="D3797" s="232">
        <v>2199.6499999999282</v>
      </c>
      <c r="E3797" s="232">
        <v>2776.9499999999066</v>
      </c>
      <c r="F3797" s="232">
        <v>3164.7500000001705</v>
      </c>
      <c r="G3797" s="232">
        <v>4341.3999999998377</v>
      </c>
      <c r="H3797" s="75"/>
    </row>
    <row r="3798" spans="1:8" x14ac:dyDescent="0.2">
      <c r="A3798" s="76" t="s">
        <v>4195</v>
      </c>
      <c r="B3798" s="61">
        <v>3790</v>
      </c>
      <c r="C3798" s="232">
        <v>1595.5600000000877</v>
      </c>
      <c r="D3798" s="232">
        <v>2200.1999999999284</v>
      </c>
      <c r="E3798" s="232">
        <v>2777.6499999999064</v>
      </c>
      <c r="F3798" s="232">
        <v>3165.5500000001707</v>
      </c>
      <c r="G3798" s="232">
        <v>4342.4999999998381</v>
      </c>
      <c r="H3798" s="75"/>
    </row>
    <row r="3799" spans="1:8" x14ac:dyDescent="0.2">
      <c r="A3799" s="76" t="s">
        <v>4196</v>
      </c>
      <c r="B3799" s="61">
        <v>3791</v>
      </c>
      <c r="C3799" s="232">
        <v>1595.9600000000878</v>
      </c>
      <c r="D3799" s="232">
        <v>2200.7499999999286</v>
      </c>
      <c r="E3799" s="232">
        <v>2778.3499999999062</v>
      </c>
      <c r="F3799" s="232">
        <v>3166.3500000001709</v>
      </c>
      <c r="G3799" s="232">
        <v>4343.5999999998385</v>
      </c>
      <c r="H3799" s="75"/>
    </row>
    <row r="3800" spans="1:8" x14ac:dyDescent="0.2">
      <c r="A3800" s="76" t="s">
        <v>4197</v>
      </c>
      <c r="B3800" s="61">
        <v>3792</v>
      </c>
      <c r="C3800" s="232">
        <v>1596.3600000000879</v>
      </c>
      <c r="D3800" s="232">
        <v>2201.2999999999288</v>
      </c>
      <c r="E3800" s="232">
        <v>2779.049999999906</v>
      </c>
      <c r="F3800" s="232">
        <v>3167.1500000001711</v>
      </c>
      <c r="G3800" s="232">
        <v>4344.6999999998388</v>
      </c>
      <c r="H3800" s="75"/>
    </row>
    <row r="3801" spans="1:8" x14ac:dyDescent="0.2">
      <c r="A3801" s="76" t="s">
        <v>4198</v>
      </c>
      <c r="B3801" s="61">
        <v>3793</v>
      </c>
      <c r="C3801" s="232">
        <v>1596.760000000088</v>
      </c>
      <c r="D3801" s="232">
        <v>2201.849999999929</v>
      </c>
      <c r="E3801" s="232">
        <v>2779.7499999999059</v>
      </c>
      <c r="F3801" s="232">
        <v>3167.9500000001713</v>
      </c>
      <c r="G3801" s="232">
        <v>4345.7999999998392</v>
      </c>
      <c r="H3801" s="75"/>
    </row>
    <row r="3802" spans="1:8" x14ac:dyDescent="0.2">
      <c r="A3802" s="76" t="s">
        <v>4199</v>
      </c>
      <c r="B3802" s="61">
        <v>3794</v>
      </c>
      <c r="C3802" s="232">
        <v>1597.1600000000881</v>
      </c>
      <c r="D3802" s="232">
        <v>2202.3999999999292</v>
      </c>
      <c r="E3802" s="232">
        <v>2780.4499999999057</v>
      </c>
      <c r="F3802" s="232">
        <v>3168.7500000001714</v>
      </c>
      <c r="G3802" s="232">
        <v>4346.8999999998396</v>
      </c>
      <c r="H3802" s="75"/>
    </row>
    <row r="3803" spans="1:8" x14ac:dyDescent="0.2">
      <c r="A3803" s="76" t="s">
        <v>4200</v>
      </c>
      <c r="B3803" s="61">
        <v>3795</v>
      </c>
      <c r="C3803" s="232">
        <v>1597.5600000000882</v>
      </c>
      <c r="D3803" s="232">
        <v>2202.9499999999293</v>
      </c>
      <c r="E3803" s="232">
        <v>2781.1499999999055</v>
      </c>
      <c r="F3803" s="232">
        <v>3169.5500000001716</v>
      </c>
      <c r="G3803" s="232">
        <v>4347.9999999998399</v>
      </c>
      <c r="H3803" s="75"/>
    </row>
    <row r="3804" spans="1:8" x14ac:dyDescent="0.2">
      <c r="A3804" s="76" t="s">
        <v>4201</v>
      </c>
      <c r="B3804" s="61">
        <v>3796</v>
      </c>
      <c r="C3804" s="232">
        <v>1597.9600000000883</v>
      </c>
      <c r="D3804" s="232">
        <v>2203.4999999999295</v>
      </c>
      <c r="E3804" s="232">
        <v>2781.8499999999053</v>
      </c>
      <c r="F3804" s="232">
        <v>3170.3500000001718</v>
      </c>
      <c r="G3804" s="232">
        <v>4349.0999999998403</v>
      </c>
      <c r="H3804" s="75"/>
    </row>
    <row r="3805" spans="1:8" x14ac:dyDescent="0.2">
      <c r="A3805" s="76" t="s">
        <v>4202</v>
      </c>
      <c r="B3805" s="61">
        <v>3797</v>
      </c>
      <c r="C3805" s="232">
        <v>1598.3600000000883</v>
      </c>
      <c r="D3805" s="232">
        <v>2204.0499999999297</v>
      </c>
      <c r="E3805" s="232">
        <v>2782.5499999999051</v>
      </c>
      <c r="F3805" s="232">
        <v>3171.150000000172</v>
      </c>
      <c r="G3805" s="232">
        <v>4350.1999999998407</v>
      </c>
      <c r="H3805" s="75"/>
    </row>
    <row r="3806" spans="1:8" x14ac:dyDescent="0.2">
      <c r="A3806" s="76" t="s">
        <v>4203</v>
      </c>
      <c r="B3806" s="61">
        <v>3798</v>
      </c>
      <c r="C3806" s="232">
        <v>1598.7600000000884</v>
      </c>
      <c r="D3806" s="232">
        <v>2204.5999999999299</v>
      </c>
      <c r="E3806" s="232">
        <v>2783.249999999905</v>
      </c>
      <c r="F3806" s="232">
        <v>3171.9500000001722</v>
      </c>
      <c r="G3806" s="232">
        <v>4351.299999999841</v>
      </c>
      <c r="H3806" s="75"/>
    </row>
    <row r="3807" spans="1:8" x14ac:dyDescent="0.2">
      <c r="A3807" s="76" t="s">
        <v>4204</v>
      </c>
      <c r="B3807" s="61">
        <v>3799</v>
      </c>
      <c r="C3807" s="232">
        <v>1599.1600000000885</v>
      </c>
      <c r="D3807" s="232">
        <v>2205.1499999999301</v>
      </c>
      <c r="E3807" s="232">
        <v>2783.9499999999048</v>
      </c>
      <c r="F3807" s="232">
        <v>3172.7500000001723</v>
      </c>
      <c r="G3807" s="232">
        <v>4352.3999999998414</v>
      </c>
      <c r="H3807" s="75"/>
    </row>
    <row r="3808" spans="1:8" x14ac:dyDescent="0.2">
      <c r="A3808" s="76" t="s">
        <v>4205</v>
      </c>
      <c r="B3808" s="61">
        <v>3800</v>
      </c>
      <c r="C3808" s="232">
        <v>1599.5600000000886</v>
      </c>
      <c r="D3808" s="232">
        <v>2205.6999999999302</v>
      </c>
      <c r="E3808" s="232">
        <v>2784.6499999999046</v>
      </c>
      <c r="F3808" s="232">
        <v>3173.5500000001725</v>
      </c>
      <c r="G3808" s="232">
        <v>4353.4999999998417</v>
      </c>
      <c r="H3808" s="75"/>
    </row>
    <row r="3809" spans="1:8" x14ac:dyDescent="0.2">
      <c r="A3809" s="76" t="s">
        <v>4206</v>
      </c>
      <c r="B3809" s="61">
        <v>3801</v>
      </c>
      <c r="C3809" s="232">
        <v>1599.9600000000887</v>
      </c>
      <c r="D3809" s="232">
        <v>2206.2499999999304</v>
      </c>
      <c r="E3809" s="232">
        <v>2785.3499999999044</v>
      </c>
      <c r="F3809" s="232">
        <v>3174.3500000001727</v>
      </c>
      <c r="G3809" s="232">
        <v>4354.5999999998421</v>
      </c>
      <c r="H3809" s="75"/>
    </row>
    <row r="3810" spans="1:8" x14ac:dyDescent="0.2">
      <c r="A3810" s="76" t="s">
        <v>4207</v>
      </c>
      <c r="B3810" s="61">
        <v>3802</v>
      </c>
      <c r="C3810" s="232">
        <v>1600.3600000000888</v>
      </c>
      <c r="D3810" s="232">
        <v>2206.7999999999306</v>
      </c>
      <c r="E3810" s="232">
        <v>2786.0499999999042</v>
      </c>
      <c r="F3810" s="232">
        <v>3175.1500000001729</v>
      </c>
      <c r="G3810" s="232">
        <v>4355.6999999998425</v>
      </c>
      <c r="H3810" s="75"/>
    </row>
    <row r="3811" spans="1:8" x14ac:dyDescent="0.2">
      <c r="A3811" s="76" t="s">
        <v>4208</v>
      </c>
      <c r="B3811" s="61">
        <v>3803</v>
      </c>
      <c r="C3811" s="232">
        <v>1600.7600000000889</v>
      </c>
      <c r="D3811" s="232">
        <v>2207.3499999999308</v>
      </c>
      <c r="E3811" s="232">
        <v>2786.749999999904</v>
      </c>
      <c r="F3811" s="232">
        <v>3175.9500000001731</v>
      </c>
      <c r="G3811" s="232">
        <v>4356.7999999998428</v>
      </c>
      <c r="H3811" s="75"/>
    </row>
    <row r="3812" spans="1:8" x14ac:dyDescent="0.2">
      <c r="A3812" s="76" t="s">
        <v>4209</v>
      </c>
      <c r="B3812" s="61">
        <v>3804</v>
      </c>
      <c r="C3812" s="232">
        <v>1601.160000000089</v>
      </c>
      <c r="D3812" s="232">
        <v>2207.899999999931</v>
      </c>
      <c r="E3812" s="232">
        <v>2787.4499999999039</v>
      </c>
      <c r="F3812" s="232">
        <v>3176.7500000001733</v>
      </c>
      <c r="G3812" s="232">
        <v>4357.8999999998432</v>
      </c>
      <c r="H3812" s="75"/>
    </row>
    <row r="3813" spans="1:8" x14ac:dyDescent="0.2">
      <c r="A3813" s="76" t="s">
        <v>4210</v>
      </c>
      <c r="B3813" s="61">
        <v>3805</v>
      </c>
      <c r="C3813" s="232">
        <v>1601.5600000000891</v>
      </c>
      <c r="D3813" s="232">
        <v>2208.4499999999312</v>
      </c>
      <c r="E3813" s="232">
        <v>2788.1499999999037</v>
      </c>
      <c r="F3813" s="232">
        <v>3177.5500000001734</v>
      </c>
      <c r="G3813" s="232">
        <v>4358.9999999998436</v>
      </c>
      <c r="H3813" s="75"/>
    </row>
    <row r="3814" spans="1:8" x14ac:dyDescent="0.2">
      <c r="A3814" s="76" t="s">
        <v>4211</v>
      </c>
      <c r="B3814" s="61">
        <v>3806</v>
      </c>
      <c r="C3814" s="232">
        <v>1601.9600000000892</v>
      </c>
      <c r="D3814" s="232">
        <v>2208.9999999999313</v>
      </c>
      <c r="E3814" s="232">
        <v>2788.8499999999035</v>
      </c>
      <c r="F3814" s="232">
        <v>3178.3500000001736</v>
      </c>
      <c r="G3814" s="232">
        <v>4360.0999999998439</v>
      </c>
      <c r="H3814" s="75"/>
    </row>
    <row r="3815" spans="1:8" x14ac:dyDescent="0.2">
      <c r="A3815" s="76" t="s">
        <v>4212</v>
      </c>
      <c r="B3815" s="61">
        <v>3807</v>
      </c>
      <c r="C3815" s="232">
        <v>1602.3600000000893</v>
      </c>
      <c r="D3815" s="232">
        <v>2209.5499999999315</v>
      </c>
      <c r="E3815" s="232">
        <v>2789.5499999999033</v>
      </c>
      <c r="F3815" s="232">
        <v>3179.1500000001738</v>
      </c>
      <c r="G3815" s="232">
        <v>4361.1999999998443</v>
      </c>
      <c r="H3815" s="75"/>
    </row>
    <row r="3816" spans="1:8" x14ac:dyDescent="0.2">
      <c r="A3816" s="76" t="s">
        <v>4213</v>
      </c>
      <c r="B3816" s="61">
        <v>3808</v>
      </c>
      <c r="C3816" s="232">
        <v>1602.7600000000893</v>
      </c>
      <c r="D3816" s="232">
        <v>2210.0999999999317</v>
      </c>
      <c r="E3816" s="232">
        <v>2790.2499999999031</v>
      </c>
      <c r="F3816" s="232">
        <v>3179.950000000174</v>
      </c>
      <c r="G3816" s="232">
        <v>4362.2999999998447</v>
      </c>
      <c r="H3816" s="75"/>
    </row>
    <row r="3817" spans="1:8" x14ac:dyDescent="0.2">
      <c r="A3817" s="76" t="s">
        <v>4214</v>
      </c>
      <c r="B3817" s="61">
        <v>3809</v>
      </c>
      <c r="C3817" s="232">
        <v>1603.1600000000894</v>
      </c>
      <c r="D3817" s="232">
        <v>2210.6499999999319</v>
      </c>
      <c r="E3817" s="232">
        <v>2790.949999999903</v>
      </c>
      <c r="F3817" s="232">
        <v>3180.7500000001742</v>
      </c>
      <c r="G3817" s="232">
        <v>4363.399999999845</v>
      </c>
      <c r="H3817" s="75"/>
    </row>
    <row r="3818" spans="1:8" x14ac:dyDescent="0.2">
      <c r="A3818" s="76" t="s">
        <v>4215</v>
      </c>
      <c r="B3818" s="61">
        <v>3810</v>
      </c>
      <c r="C3818" s="232">
        <v>1603.5600000000895</v>
      </c>
      <c r="D3818" s="232">
        <v>2211.1999999999321</v>
      </c>
      <c r="E3818" s="232">
        <v>2791.6499999999028</v>
      </c>
      <c r="F3818" s="232">
        <v>3181.5500000001744</v>
      </c>
      <c r="G3818" s="232">
        <v>4364.4999999998454</v>
      </c>
      <c r="H3818" s="75"/>
    </row>
    <row r="3819" spans="1:8" x14ac:dyDescent="0.2">
      <c r="A3819" s="76" t="s">
        <v>4216</v>
      </c>
      <c r="B3819" s="61">
        <v>3811</v>
      </c>
      <c r="C3819" s="232">
        <v>1603.9600000000896</v>
      </c>
      <c r="D3819" s="232">
        <v>2211.7499999999322</v>
      </c>
      <c r="E3819" s="232">
        <v>2792.3499999999026</v>
      </c>
      <c r="F3819" s="232">
        <v>3182.3500000001745</v>
      </c>
      <c r="G3819" s="232">
        <v>4365.5999999998457</v>
      </c>
      <c r="H3819" s="75"/>
    </row>
    <row r="3820" spans="1:8" x14ac:dyDescent="0.2">
      <c r="A3820" s="76" t="s">
        <v>4217</v>
      </c>
      <c r="B3820" s="61">
        <v>3812</v>
      </c>
      <c r="C3820" s="232">
        <v>1604.3600000000897</v>
      </c>
      <c r="D3820" s="232">
        <v>2212.2999999999324</v>
      </c>
      <c r="E3820" s="232">
        <v>2793.0499999999024</v>
      </c>
      <c r="F3820" s="232">
        <v>3183.1500000001747</v>
      </c>
      <c r="G3820" s="232">
        <v>4366.6999999998461</v>
      </c>
      <c r="H3820" s="75"/>
    </row>
    <row r="3821" spans="1:8" x14ac:dyDescent="0.2">
      <c r="A3821" s="76" t="s">
        <v>4218</v>
      </c>
      <c r="B3821" s="61">
        <v>3813</v>
      </c>
      <c r="C3821" s="232">
        <v>1604.7600000000898</v>
      </c>
      <c r="D3821" s="232">
        <v>2212.8499999999326</v>
      </c>
      <c r="E3821" s="232">
        <v>2793.7499999999022</v>
      </c>
      <c r="F3821" s="232">
        <v>3183.9500000001749</v>
      </c>
      <c r="G3821" s="232">
        <v>4367.7999999998465</v>
      </c>
      <c r="H3821" s="75"/>
    </row>
    <row r="3822" spans="1:8" x14ac:dyDescent="0.2">
      <c r="A3822" s="76" t="s">
        <v>4219</v>
      </c>
      <c r="B3822" s="61">
        <v>3814</v>
      </c>
      <c r="C3822" s="232">
        <v>1605.1600000000899</v>
      </c>
      <c r="D3822" s="232">
        <v>2213.3999999999328</v>
      </c>
      <c r="E3822" s="232">
        <v>2794.449999999902</v>
      </c>
      <c r="F3822" s="232">
        <v>3184.7500000001751</v>
      </c>
      <c r="G3822" s="232">
        <v>4368.8999999998468</v>
      </c>
      <c r="H3822" s="75"/>
    </row>
    <row r="3823" spans="1:8" x14ac:dyDescent="0.2">
      <c r="A3823" s="76" t="s">
        <v>4220</v>
      </c>
      <c r="B3823" s="61">
        <v>3815</v>
      </c>
      <c r="C3823" s="232">
        <v>1605.56000000009</v>
      </c>
      <c r="D3823" s="232">
        <v>2213.949999999933</v>
      </c>
      <c r="E3823" s="232">
        <v>2795.1499999999019</v>
      </c>
      <c r="F3823" s="232">
        <v>3185.5500000001753</v>
      </c>
      <c r="G3823" s="232">
        <v>4369.9999999998472</v>
      </c>
      <c r="H3823" s="75"/>
    </row>
    <row r="3824" spans="1:8" x14ac:dyDescent="0.2">
      <c r="A3824" s="76" t="s">
        <v>4221</v>
      </c>
      <c r="B3824" s="61">
        <v>3816</v>
      </c>
      <c r="C3824" s="232">
        <v>1605.9600000000901</v>
      </c>
      <c r="D3824" s="232">
        <v>2214.4999999999332</v>
      </c>
      <c r="E3824" s="232">
        <v>2795.8499999999017</v>
      </c>
      <c r="F3824" s="232">
        <v>3186.3500000001754</v>
      </c>
      <c r="G3824" s="232">
        <v>4371.0999999998476</v>
      </c>
      <c r="H3824" s="75"/>
    </row>
    <row r="3825" spans="1:8" x14ac:dyDescent="0.2">
      <c r="A3825" s="76" t="s">
        <v>4222</v>
      </c>
      <c r="B3825" s="61">
        <v>3817</v>
      </c>
      <c r="C3825" s="232">
        <v>1606.3600000000902</v>
      </c>
      <c r="D3825" s="232">
        <v>2215.0499999999333</v>
      </c>
      <c r="E3825" s="232">
        <v>2796.5499999999015</v>
      </c>
      <c r="F3825" s="232">
        <v>3187.1500000001756</v>
      </c>
      <c r="G3825" s="232">
        <v>4372.1999999998479</v>
      </c>
      <c r="H3825" s="75"/>
    </row>
    <row r="3826" spans="1:8" x14ac:dyDescent="0.2">
      <c r="A3826" s="76" t="s">
        <v>4223</v>
      </c>
      <c r="B3826" s="61">
        <v>3818</v>
      </c>
      <c r="C3826" s="232">
        <v>1606.7600000000903</v>
      </c>
      <c r="D3826" s="232">
        <v>2215.5999999999335</v>
      </c>
      <c r="E3826" s="232">
        <v>2797.2499999999013</v>
      </c>
      <c r="F3826" s="232">
        <v>3187.9500000001758</v>
      </c>
      <c r="G3826" s="232">
        <v>4373.2999999998483</v>
      </c>
      <c r="H3826" s="75"/>
    </row>
    <row r="3827" spans="1:8" x14ac:dyDescent="0.2">
      <c r="A3827" s="76" t="s">
        <v>4224</v>
      </c>
      <c r="B3827" s="61">
        <v>3819</v>
      </c>
      <c r="C3827" s="232">
        <v>1607.1600000000903</v>
      </c>
      <c r="D3827" s="232">
        <v>2216.1499999999337</v>
      </c>
      <c r="E3827" s="232">
        <v>2797.9499999999011</v>
      </c>
      <c r="F3827" s="232">
        <v>3188.750000000176</v>
      </c>
      <c r="G3827" s="232">
        <v>4374.3999999998487</v>
      </c>
      <c r="H3827" s="75"/>
    </row>
    <row r="3828" spans="1:8" x14ac:dyDescent="0.2">
      <c r="A3828" s="76" t="s">
        <v>4225</v>
      </c>
      <c r="B3828" s="61">
        <v>3820</v>
      </c>
      <c r="C3828" s="232">
        <v>1607.5600000000904</v>
      </c>
      <c r="D3828" s="232">
        <v>2216.6999999999339</v>
      </c>
      <c r="E3828" s="232">
        <v>2798.649999999901</v>
      </c>
      <c r="F3828" s="232">
        <v>3189.5500000001762</v>
      </c>
      <c r="G3828" s="232">
        <v>4375.499999999849</v>
      </c>
      <c r="H3828" s="75"/>
    </row>
    <row r="3829" spans="1:8" x14ac:dyDescent="0.2">
      <c r="A3829" s="76" t="s">
        <v>4226</v>
      </c>
      <c r="B3829" s="61">
        <v>3821</v>
      </c>
      <c r="C3829" s="232">
        <v>1607.9600000000905</v>
      </c>
      <c r="D3829" s="232">
        <v>2217.2499999999341</v>
      </c>
      <c r="E3829" s="232">
        <v>2799.3499999999008</v>
      </c>
      <c r="F3829" s="232">
        <v>3190.3500000001764</v>
      </c>
      <c r="G3829" s="232">
        <v>4376.5999999998494</v>
      </c>
      <c r="H3829" s="75"/>
    </row>
    <row r="3830" spans="1:8" x14ac:dyDescent="0.2">
      <c r="A3830" s="76" t="s">
        <v>4227</v>
      </c>
      <c r="B3830" s="61">
        <v>3822</v>
      </c>
      <c r="C3830" s="232">
        <v>1608.3600000000906</v>
      </c>
      <c r="D3830" s="232">
        <v>2217.7999999999342</v>
      </c>
      <c r="E3830" s="232">
        <v>2800.0499999999006</v>
      </c>
      <c r="F3830" s="232">
        <v>3191.1500000001765</v>
      </c>
      <c r="G3830" s="232">
        <v>4377.6999999998498</v>
      </c>
      <c r="H3830" s="75"/>
    </row>
    <row r="3831" spans="1:8" x14ac:dyDescent="0.2">
      <c r="A3831" s="76" t="s">
        <v>4228</v>
      </c>
      <c r="B3831" s="61">
        <v>3823</v>
      </c>
      <c r="C3831" s="232">
        <v>1608.7600000000907</v>
      </c>
      <c r="D3831" s="232">
        <v>2218.3499999999344</v>
      </c>
      <c r="E3831" s="232">
        <v>2800.7499999999004</v>
      </c>
      <c r="F3831" s="232">
        <v>3191.9500000001767</v>
      </c>
      <c r="G3831" s="232">
        <v>4378.7999999998501</v>
      </c>
      <c r="H3831" s="75"/>
    </row>
    <row r="3832" spans="1:8" x14ac:dyDescent="0.2">
      <c r="A3832" s="76" t="s">
        <v>4229</v>
      </c>
      <c r="B3832" s="61">
        <v>3824</v>
      </c>
      <c r="C3832" s="232">
        <v>1609.1600000000908</v>
      </c>
      <c r="D3832" s="232">
        <v>2218.8999999999346</v>
      </c>
      <c r="E3832" s="232">
        <v>2801.4499999999002</v>
      </c>
      <c r="F3832" s="232">
        <v>3192.7500000001769</v>
      </c>
      <c r="G3832" s="232">
        <v>4379.8999999998505</v>
      </c>
      <c r="H3832" s="75"/>
    </row>
    <row r="3833" spans="1:8" x14ac:dyDescent="0.2">
      <c r="A3833" s="76" t="s">
        <v>4230</v>
      </c>
      <c r="B3833" s="61">
        <v>3825</v>
      </c>
      <c r="C3833" s="232">
        <v>1609.5600000000909</v>
      </c>
      <c r="D3833" s="232">
        <v>2219.4499999999348</v>
      </c>
      <c r="E3833" s="232">
        <v>2802.1499999999</v>
      </c>
      <c r="F3833" s="232">
        <v>3193.5500000001771</v>
      </c>
      <c r="G3833" s="232">
        <v>4380.9999999998508</v>
      </c>
      <c r="H3833" s="75"/>
    </row>
    <row r="3834" spans="1:8" x14ac:dyDescent="0.2">
      <c r="A3834" s="76" t="s">
        <v>4231</v>
      </c>
      <c r="B3834" s="61">
        <v>3826</v>
      </c>
      <c r="C3834" s="232">
        <v>1609.960000000091</v>
      </c>
      <c r="D3834" s="232">
        <v>2219.999999999935</v>
      </c>
      <c r="E3834" s="232">
        <v>2802.8499999998999</v>
      </c>
      <c r="F3834" s="232">
        <v>3194.3500000001773</v>
      </c>
      <c r="G3834" s="232">
        <v>4382.0999999998512</v>
      </c>
      <c r="H3834" s="75"/>
    </row>
    <row r="3835" spans="1:8" x14ac:dyDescent="0.2">
      <c r="A3835" s="76" t="s">
        <v>4232</v>
      </c>
      <c r="B3835" s="61">
        <v>3827</v>
      </c>
      <c r="C3835" s="232">
        <v>1610.3600000000911</v>
      </c>
      <c r="D3835" s="232">
        <v>2220.5499999999352</v>
      </c>
      <c r="E3835" s="232">
        <v>2803.5499999998997</v>
      </c>
      <c r="F3835" s="232">
        <v>3195.1500000001774</v>
      </c>
      <c r="G3835" s="232">
        <v>4383.1999999998516</v>
      </c>
      <c r="H3835" s="75"/>
    </row>
    <row r="3836" spans="1:8" x14ac:dyDescent="0.2">
      <c r="A3836" s="76" t="s">
        <v>4233</v>
      </c>
      <c r="B3836" s="61">
        <v>3828</v>
      </c>
      <c r="C3836" s="232">
        <v>1610.7600000000912</v>
      </c>
      <c r="D3836" s="232">
        <v>2221.0999999999353</v>
      </c>
      <c r="E3836" s="232">
        <v>2804.2499999998995</v>
      </c>
      <c r="F3836" s="232">
        <v>3195.9500000001776</v>
      </c>
      <c r="G3836" s="232">
        <v>4384.2999999998519</v>
      </c>
      <c r="H3836" s="75"/>
    </row>
    <row r="3837" spans="1:8" x14ac:dyDescent="0.2">
      <c r="A3837" s="76" t="s">
        <v>4234</v>
      </c>
      <c r="B3837" s="61">
        <v>3829</v>
      </c>
      <c r="C3837" s="232">
        <v>1611.1600000000913</v>
      </c>
      <c r="D3837" s="232">
        <v>2221.6499999999355</v>
      </c>
      <c r="E3837" s="232">
        <v>2804.9499999998993</v>
      </c>
      <c r="F3837" s="232">
        <v>3196.7500000001778</v>
      </c>
      <c r="G3837" s="232">
        <v>4385.3999999998523</v>
      </c>
      <c r="H3837" s="75"/>
    </row>
    <row r="3838" spans="1:8" x14ac:dyDescent="0.2">
      <c r="A3838" s="76" t="s">
        <v>4235</v>
      </c>
      <c r="B3838" s="61">
        <v>3830</v>
      </c>
      <c r="C3838" s="232">
        <v>1611.5600000000913</v>
      </c>
      <c r="D3838" s="232">
        <v>2222.1999999999357</v>
      </c>
      <c r="E3838" s="232">
        <v>2805.6499999998991</v>
      </c>
      <c r="F3838" s="232">
        <v>3197.550000000178</v>
      </c>
      <c r="G3838" s="232">
        <v>4386.4999999998527</v>
      </c>
      <c r="H3838" s="75"/>
    </row>
    <row r="3839" spans="1:8" x14ac:dyDescent="0.2">
      <c r="A3839" s="76" t="s">
        <v>4236</v>
      </c>
      <c r="B3839" s="61">
        <v>3831</v>
      </c>
      <c r="C3839" s="232">
        <v>1611.9600000000914</v>
      </c>
      <c r="D3839" s="232">
        <v>2222.7499999999359</v>
      </c>
      <c r="E3839" s="232">
        <v>2806.349999999899</v>
      </c>
      <c r="F3839" s="232">
        <v>3198.3500000001782</v>
      </c>
      <c r="G3839" s="232">
        <v>4387.599999999853</v>
      </c>
      <c r="H3839" s="75"/>
    </row>
    <row r="3840" spans="1:8" x14ac:dyDescent="0.2">
      <c r="A3840" s="76" t="s">
        <v>4237</v>
      </c>
      <c r="B3840" s="61">
        <v>3832</v>
      </c>
      <c r="C3840" s="232">
        <v>1612.3600000000915</v>
      </c>
      <c r="D3840" s="232">
        <v>2223.2999999999361</v>
      </c>
      <c r="E3840" s="232">
        <v>2807.0499999998988</v>
      </c>
      <c r="F3840" s="232">
        <v>3199.1500000001784</v>
      </c>
      <c r="G3840" s="232">
        <v>4388.6999999998534</v>
      </c>
      <c r="H3840" s="75"/>
    </row>
    <row r="3841" spans="1:8" x14ac:dyDescent="0.2">
      <c r="A3841" s="76" t="s">
        <v>4238</v>
      </c>
      <c r="B3841" s="61">
        <v>3833</v>
      </c>
      <c r="C3841" s="232">
        <v>1612.7600000000916</v>
      </c>
      <c r="D3841" s="232">
        <v>2223.8499999999362</v>
      </c>
      <c r="E3841" s="232">
        <v>2807.7499999998986</v>
      </c>
      <c r="F3841" s="232">
        <v>3199.9500000001785</v>
      </c>
      <c r="G3841" s="232">
        <v>4389.7999999998538</v>
      </c>
      <c r="H3841" s="75"/>
    </row>
    <row r="3842" spans="1:8" x14ac:dyDescent="0.2">
      <c r="A3842" s="76" t="s">
        <v>4239</v>
      </c>
      <c r="B3842" s="61">
        <v>3834</v>
      </c>
      <c r="C3842" s="232">
        <v>1613.1600000000917</v>
      </c>
      <c r="D3842" s="232">
        <v>2224.3999999999364</v>
      </c>
      <c r="E3842" s="232">
        <v>2808.4499999998984</v>
      </c>
      <c r="F3842" s="232">
        <v>3200.7500000001787</v>
      </c>
      <c r="G3842" s="232">
        <v>4390.8999999998541</v>
      </c>
      <c r="H3842" s="75"/>
    </row>
    <row r="3843" spans="1:8" x14ac:dyDescent="0.2">
      <c r="A3843" s="76" t="s">
        <v>4240</v>
      </c>
      <c r="B3843" s="61">
        <v>3835</v>
      </c>
      <c r="C3843" s="232">
        <v>1613.5600000000918</v>
      </c>
      <c r="D3843" s="232">
        <v>2224.9499999999366</v>
      </c>
      <c r="E3843" s="232">
        <v>2809.1499999998982</v>
      </c>
      <c r="F3843" s="232">
        <v>3201.5500000001789</v>
      </c>
      <c r="G3843" s="232">
        <v>4391.9999999998545</v>
      </c>
      <c r="H3843" s="75"/>
    </row>
    <row r="3844" spans="1:8" x14ac:dyDescent="0.2">
      <c r="A3844" s="76" t="s">
        <v>4241</v>
      </c>
      <c r="B3844" s="61">
        <v>3836</v>
      </c>
      <c r="C3844" s="232">
        <v>1613.9600000000919</v>
      </c>
      <c r="D3844" s="232">
        <v>2225.4999999999368</v>
      </c>
      <c r="E3844" s="232">
        <v>2809.849999999898</v>
      </c>
      <c r="F3844" s="232">
        <v>3202.3500000001791</v>
      </c>
      <c r="G3844" s="232">
        <v>4393.0999999998548</v>
      </c>
      <c r="H3844" s="75"/>
    </row>
    <row r="3845" spans="1:8" x14ac:dyDescent="0.2">
      <c r="A3845" s="76" t="s">
        <v>4242</v>
      </c>
      <c r="B3845" s="61">
        <v>3837</v>
      </c>
      <c r="C3845" s="232">
        <v>1614.360000000092</v>
      </c>
      <c r="D3845" s="232">
        <v>2226.049999999937</v>
      </c>
      <c r="E3845" s="232">
        <v>2810.5499999998979</v>
      </c>
      <c r="F3845" s="232">
        <v>3203.1500000001793</v>
      </c>
      <c r="G3845" s="232">
        <v>4394.1999999998552</v>
      </c>
      <c r="H3845" s="75"/>
    </row>
    <row r="3846" spans="1:8" x14ac:dyDescent="0.2">
      <c r="A3846" s="76" t="s">
        <v>4243</v>
      </c>
      <c r="B3846" s="61">
        <v>3838</v>
      </c>
      <c r="C3846" s="232">
        <v>1614.7600000000921</v>
      </c>
      <c r="D3846" s="232">
        <v>2226.5999999999372</v>
      </c>
      <c r="E3846" s="232">
        <v>2811.2499999998977</v>
      </c>
      <c r="F3846" s="232">
        <v>3203.9500000001794</v>
      </c>
      <c r="G3846" s="232">
        <v>4395.2999999998556</v>
      </c>
      <c r="H3846" s="75"/>
    </row>
    <row r="3847" spans="1:8" x14ac:dyDescent="0.2">
      <c r="A3847" s="76" t="s">
        <v>4244</v>
      </c>
      <c r="B3847" s="61">
        <v>3839</v>
      </c>
      <c r="C3847" s="232">
        <v>1615.1600000000922</v>
      </c>
      <c r="D3847" s="232">
        <v>2227.1499999999373</v>
      </c>
      <c r="E3847" s="232">
        <v>2811.9499999998975</v>
      </c>
      <c r="F3847" s="232">
        <v>3204.7500000001796</v>
      </c>
      <c r="G3847" s="232">
        <v>4396.3999999998559</v>
      </c>
      <c r="H3847" s="75"/>
    </row>
    <row r="3848" spans="1:8" x14ac:dyDescent="0.2">
      <c r="A3848" s="76" t="s">
        <v>4245</v>
      </c>
      <c r="B3848" s="61">
        <v>3840</v>
      </c>
      <c r="C3848" s="232">
        <v>1615.5600000000923</v>
      </c>
      <c r="D3848" s="232">
        <v>2227.6999999999375</v>
      </c>
      <c r="E3848" s="232">
        <v>2812.6499999998973</v>
      </c>
      <c r="F3848" s="232">
        <v>3205.5500000001798</v>
      </c>
      <c r="G3848" s="232">
        <v>4397.4999999998563</v>
      </c>
      <c r="H3848" s="75"/>
    </row>
    <row r="3849" spans="1:8" x14ac:dyDescent="0.2">
      <c r="A3849" s="76" t="s">
        <v>4246</v>
      </c>
      <c r="B3849" s="61">
        <v>3841</v>
      </c>
      <c r="C3849" s="232">
        <v>1615.9600000000924</v>
      </c>
      <c r="D3849" s="232">
        <v>2228.2499999999377</v>
      </c>
      <c r="E3849" s="232">
        <v>2813.3499999998971</v>
      </c>
      <c r="F3849" s="232">
        <v>3206.35000000018</v>
      </c>
      <c r="G3849" s="232">
        <v>4398.5999999998567</v>
      </c>
      <c r="H3849" s="75"/>
    </row>
    <row r="3850" spans="1:8" x14ac:dyDescent="0.2">
      <c r="A3850" s="76" t="s">
        <v>4247</v>
      </c>
      <c r="B3850" s="61">
        <v>3842</v>
      </c>
      <c r="C3850" s="232">
        <v>1616.3600000000924</v>
      </c>
      <c r="D3850" s="232">
        <v>2228.7999999999379</v>
      </c>
      <c r="E3850" s="232">
        <v>2814.049999999897</v>
      </c>
      <c r="F3850" s="232">
        <v>3207.1500000001802</v>
      </c>
      <c r="G3850" s="232">
        <v>4399.699999999857</v>
      </c>
      <c r="H3850" s="75"/>
    </row>
    <row r="3851" spans="1:8" x14ac:dyDescent="0.2">
      <c r="A3851" s="76" t="s">
        <v>4248</v>
      </c>
      <c r="B3851" s="61">
        <v>3843</v>
      </c>
      <c r="C3851" s="232">
        <v>1616.7600000000925</v>
      </c>
      <c r="D3851" s="232">
        <v>2229.3499999999381</v>
      </c>
      <c r="E3851" s="232">
        <v>2814.7499999998968</v>
      </c>
      <c r="F3851" s="232">
        <v>3207.9500000001804</v>
      </c>
      <c r="G3851" s="232">
        <v>4400.7999999998574</v>
      </c>
      <c r="H3851" s="75"/>
    </row>
    <row r="3852" spans="1:8" x14ac:dyDescent="0.2">
      <c r="A3852" s="76" t="s">
        <v>4249</v>
      </c>
      <c r="B3852" s="61">
        <v>3844</v>
      </c>
      <c r="C3852" s="232">
        <v>1617.1600000000926</v>
      </c>
      <c r="D3852" s="232">
        <v>2229.8999999999382</v>
      </c>
      <c r="E3852" s="232">
        <v>2815.4499999998966</v>
      </c>
      <c r="F3852" s="232">
        <v>3208.7500000001805</v>
      </c>
      <c r="G3852" s="232">
        <v>4401.8999999998578</v>
      </c>
      <c r="H3852" s="75"/>
    </row>
    <row r="3853" spans="1:8" x14ac:dyDescent="0.2">
      <c r="A3853" s="76" t="s">
        <v>4250</v>
      </c>
      <c r="B3853" s="61">
        <v>3845</v>
      </c>
      <c r="C3853" s="232">
        <v>1617.5600000000927</v>
      </c>
      <c r="D3853" s="232">
        <v>2230.4499999999384</v>
      </c>
      <c r="E3853" s="232">
        <v>2816.1499999998964</v>
      </c>
      <c r="F3853" s="232">
        <v>3209.5500000001807</v>
      </c>
      <c r="G3853" s="232">
        <v>4402.9999999998581</v>
      </c>
      <c r="H3853" s="75"/>
    </row>
    <row r="3854" spans="1:8" x14ac:dyDescent="0.2">
      <c r="A3854" s="76" t="s">
        <v>4251</v>
      </c>
      <c r="B3854" s="61">
        <v>3846</v>
      </c>
      <c r="C3854" s="232">
        <v>1617.9600000000928</v>
      </c>
      <c r="D3854" s="232">
        <v>2230.9999999999386</v>
      </c>
      <c r="E3854" s="232">
        <v>2816.8499999998962</v>
      </c>
      <c r="F3854" s="232">
        <v>3210.3500000001809</v>
      </c>
      <c r="G3854" s="232">
        <v>4404.0999999998585</v>
      </c>
      <c r="H3854" s="75"/>
    </row>
    <row r="3855" spans="1:8" x14ac:dyDescent="0.2">
      <c r="A3855" s="76" t="s">
        <v>4252</v>
      </c>
      <c r="B3855" s="61">
        <v>3847</v>
      </c>
      <c r="C3855" s="232">
        <v>1618.3600000000929</v>
      </c>
      <c r="D3855" s="232">
        <v>2231.5499999999388</v>
      </c>
      <c r="E3855" s="232">
        <v>2817.549999999896</v>
      </c>
      <c r="F3855" s="232">
        <v>3211.1500000001811</v>
      </c>
      <c r="G3855" s="232">
        <v>4405.1999999998588</v>
      </c>
      <c r="H3855" s="75"/>
    </row>
    <row r="3856" spans="1:8" x14ac:dyDescent="0.2">
      <c r="A3856" s="76" t="s">
        <v>4253</v>
      </c>
      <c r="B3856" s="61">
        <v>3848</v>
      </c>
      <c r="C3856" s="232">
        <v>1618.760000000093</v>
      </c>
      <c r="D3856" s="232">
        <v>2232.099999999939</v>
      </c>
      <c r="E3856" s="232">
        <v>2818.2499999998959</v>
      </c>
      <c r="F3856" s="232">
        <v>3211.9500000001813</v>
      </c>
      <c r="G3856" s="232">
        <v>4406.2999999998592</v>
      </c>
      <c r="H3856" s="75"/>
    </row>
    <row r="3857" spans="1:8" x14ac:dyDescent="0.2">
      <c r="A3857" s="76" t="s">
        <v>4254</v>
      </c>
      <c r="B3857" s="61">
        <v>3849</v>
      </c>
      <c r="C3857" s="232">
        <v>1619.1600000000931</v>
      </c>
      <c r="D3857" s="232">
        <v>2232.6499999999392</v>
      </c>
      <c r="E3857" s="232">
        <v>2818.9499999998957</v>
      </c>
      <c r="F3857" s="232">
        <v>3212.7500000001814</v>
      </c>
      <c r="G3857" s="232">
        <v>4407.3999999998596</v>
      </c>
      <c r="H3857" s="75"/>
    </row>
    <row r="3858" spans="1:8" x14ac:dyDescent="0.2">
      <c r="A3858" s="76" t="s">
        <v>4255</v>
      </c>
      <c r="B3858" s="61">
        <v>3850</v>
      </c>
      <c r="C3858" s="232">
        <v>1619.5600000000932</v>
      </c>
      <c r="D3858" s="232">
        <v>2233.1999999999393</v>
      </c>
      <c r="E3858" s="232">
        <v>2819.6499999998955</v>
      </c>
      <c r="F3858" s="232">
        <v>3213.5500000001816</v>
      </c>
      <c r="G3858" s="232">
        <v>4408.4999999998599</v>
      </c>
      <c r="H3858" s="75"/>
    </row>
    <row r="3859" spans="1:8" x14ac:dyDescent="0.2">
      <c r="A3859" s="76" t="s">
        <v>4256</v>
      </c>
      <c r="B3859" s="61">
        <v>3851</v>
      </c>
      <c r="C3859" s="232">
        <v>1619.9600000000933</v>
      </c>
      <c r="D3859" s="232">
        <v>2233.7499999999395</v>
      </c>
      <c r="E3859" s="232">
        <v>2820.3499999998953</v>
      </c>
      <c r="F3859" s="232">
        <v>3214.3500000001818</v>
      </c>
      <c r="G3859" s="232">
        <v>4409.5999999998603</v>
      </c>
      <c r="H3859" s="75"/>
    </row>
    <row r="3860" spans="1:8" x14ac:dyDescent="0.2">
      <c r="A3860" s="76" t="s">
        <v>4257</v>
      </c>
      <c r="B3860" s="61">
        <v>3852</v>
      </c>
      <c r="C3860" s="232">
        <v>1620.3600000000934</v>
      </c>
      <c r="D3860" s="232">
        <v>2234.2999999999397</v>
      </c>
      <c r="E3860" s="232">
        <v>2821.0499999998951</v>
      </c>
      <c r="F3860" s="232">
        <v>3215.150000000182</v>
      </c>
      <c r="G3860" s="232">
        <v>4410.6999999998607</v>
      </c>
      <c r="H3860" s="75"/>
    </row>
    <row r="3861" spans="1:8" x14ac:dyDescent="0.2">
      <c r="A3861" s="76" t="s">
        <v>4258</v>
      </c>
      <c r="B3861" s="61">
        <v>3853</v>
      </c>
      <c r="C3861" s="232">
        <v>1620.7600000000934</v>
      </c>
      <c r="D3861" s="232">
        <v>2234.8499999999399</v>
      </c>
      <c r="E3861" s="232">
        <v>2821.749999999895</v>
      </c>
      <c r="F3861" s="232">
        <v>3215.9500000001822</v>
      </c>
      <c r="G3861" s="232">
        <v>4411.799999999861</v>
      </c>
      <c r="H3861" s="75"/>
    </row>
    <row r="3862" spans="1:8" x14ac:dyDescent="0.2">
      <c r="A3862" s="76" t="s">
        <v>4259</v>
      </c>
      <c r="B3862" s="61">
        <v>3854</v>
      </c>
      <c r="C3862" s="232">
        <v>1621.1600000000935</v>
      </c>
      <c r="D3862" s="232">
        <v>2235.3999999999401</v>
      </c>
      <c r="E3862" s="232">
        <v>2822.4499999998948</v>
      </c>
      <c r="F3862" s="232">
        <v>3216.7500000001824</v>
      </c>
      <c r="G3862" s="232">
        <v>4412.8999999998614</v>
      </c>
      <c r="H3862" s="75"/>
    </row>
    <row r="3863" spans="1:8" x14ac:dyDescent="0.2">
      <c r="A3863" s="76" t="s">
        <v>4260</v>
      </c>
      <c r="B3863" s="61">
        <v>3855</v>
      </c>
      <c r="C3863" s="232">
        <v>1621.5600000000936</v>
      </c>
      <c r="D3863" s="232">
        <v>2235.9499999999402</v>
      </c>
      <c r="E3863" s="232">
        <v>2823.1499999998946</v>
      </c>
      <c r="F3863" s="232">
        <v>3217.5500000001825</v>
      </c>
      <c r="G3863" s="232">
        <v>4413.9999999998618</v>
      </c>
      <c r="H3863" s="75"/>
    </row>
    <row r="3864" spans="1:8" x14ac:dyDescent="0.2">
      <c r="A3864" s="76" t="s">
        <v>4261</v>
      </c>
      <c r="B3864" s="61">
        <v>3856</v>
      </c>
      <c r="C3864" s="232">
        <v>1621.9600000000937</v>
      </c>
      <c r="D3864" s="232">
        <v>2236.4999999999404</v>
      </c>
      <c r="E3864" s="232">
        <v>2823.8499999998944</v>
      </c>
      <c r="F3864" s="232">
        <v>3218.3500000001827</v>
      </c>
      <c r="G3864" s="232">
        <v>4415.0999999998621</v>
      </c>
      <c r="H3864" s="75"/>
    </row>
    <row r="3865" spans="1:8" x14ac:dyDescent="0.2">
      <c r="A3865" s="76" t="s">
        <v>4262</v>
      </c>
      <c r="B3865" s="61">
        <v>3857</v>
      </c>
      <c r="C3865" s="232">
        <v>1622.3600000000938</v>
      </c>
      <c r="D3865" s="232">
        <v>2237.0499999999406</v>
      </c>
      <c r="E3865" s="232">
        <v>2824.5499999998942</v>
      </c>
      <c r="F3865" s="232">
        <v>3219.1500000001829</v>
      </c>
      <c r="G3865" s="232">
        <v>4416.1999999998625</v>
      </c>
      <c r="H3865" s="75"/>
    </row>
    <row r="3866" spans="1:8" x14ac:dyDescent="0.2">
      <c r="A3866" s="76" t="s">
        <v>4263</v>
      </c>
      <c r="B3866" s="61">
        <v>3858</v>
      </c>
      <c r="C3866" s="232">
        <v>1622.7600000000939</v>
      </c>
      <c r="D3866" s="232">
        <v>2237.5999999999408</v>
      </c>
      <c r="E3866" s="232">
        <v>2825.249999999894</v>
      </c>
      <c r="F3866" s="232">
        <v>3219.9500000001831</v>
      </c>
      <c r="G3866" s="232">
        <v>4417.2999999998628</v>
      </c>
      <c r="H3866" s="75"/>
    </row>
    <row r="3867" spans="1:8" x14ac:dyDescent="0.2">
      <c r="A3867" s="76" t="s">
        <v>4264</v>
      </c>
      <c r="B3867" s="61">
        <v>3859</v>
      </c>
      <c r="C3867" s="232">
        <v>1623.160000000094</v>
      </c>
      <c r="D3867" s="232">
        <v>2238.149999999941</v>
      </c>
      <c r="E3867" s="232">
        <v>2825.9499999998939</v>
      </c>
      <c r="F3867" s="232">
        <v>3220.7500000001833</v>
      </c>
      <c r="G3867" s="232">
        <v>4418.3999999998632</v>
      </c>
      <c r="H3867" s="75"/>
    </row>
    <row r="3868" spans="1:8" x14ac:dyDescent="0.2">
      <c r="A3868" s="76" t="s">
        <v>4265</v>
      </c>
      <c r="B3868" s="61">
        <v>3860</v>
      </c>
      <c r="C3868" s="232">
        <v>1623.5600000000941</v>
      </c>
      <c r="D3868" s="232">
        <v>2238.6999999999412</v>
      </c>
      <c r="E3868" s="232">
        <v>2826.6499999998937</v>
      </c>
      <c r="F3868" s="232">
        <v>3221.5500000001834</v>
      </c>
      <c r="G3868" s="232">
        <v>4419.4999999998636</v>
      </c>
      <c r="H3868" s="75"/>
    </row>
    <row r="3869" spans="1:8" x14ac:dyDescent="0.2">
      <c r="A3869" s="76" t="s">
        <v>4266</v>
      </c>
      <c r="B3869" s="61">
        <v>3861</v>
      </c>
      <c r="C3869" s="232">
        <v>1623.9600000000942</v>
      </c>
      <c r="D3869" s="232">
        <v>2239.2499999999413</v>
      </c>
      <c r="E3869" s="232">
        <v>2827.3499999998935</v>
      </c>
      <c r="F3869" s="232">
        <v>3222.3500000001836</v>
      </c>
      <c r="G3869" s="232">
        <v>4420.5999999998639</v>
      </c>
      <c r="H3869" s="75"/>
    </row>
    <row r="3870" spans="1:8" x14ac:dyDescent="0.2">
      <c r="A3870" s="76" t="s">
        <v>4267</v>
      </c>
      <c r="B3870" s="61">
        <v>3862</v>
      </c>
      <c r="C3870" s="232">
        <v>1624.3600000000943</v>
      </c>
      <c r="D3870" s="232">
        <v>2239.7999999999415</v>
      </c>
      <c r="E3870" s="232">
        <v>2828.0499999998933</v>
      </c>
      <c r="F3870" s="232">
        <v>3223.1500000001838</v>
      </c>
      <c r="G3870" s="232">
        <v>4421.6999999998643</v>
      </c>
      <c r="H3870" s="75"/>
    </row>
    <row r="3871" spans="1:8" x14ac:dyDescent="0.2">
      <c r="A3871" s="76" t="s">
        <v>4268</v>
      </c>
      <c r="B3871" s="61">
        <v>3863</v>
      </c>
      <c r="C3871" s="232">
        <v>1624.7600000000944</v>
      </c>
      <c r="D3871" s="232">
        <v>2240.3499999999417</v>
      </c>
      <c r="E3871" s="232">
        <v>2828.7499999998931</v>
      </c>
      <c r="F3871" s="232">
        <v>3223.950000000184</v>
      </c>
      <c r="G3871" s="232">
        <v>4422.7999999998647</v>
      </c>
      <c r="H3871" s="75"/>
    </row>
    <row r="3872" spans="1:8" x14ac:dyDescent="0.2">
      <c r="A3872" s="76" t="s">
        <v>4269</v>
      </c>
      <c r="B3872" s="61">
        <v>3864</v>
      </c>
      <c r="C3872" s="232">
        <v>1625.1600000000944</v>
      </c>
      <c r="D3872" s="232">
        <v>2240.8999999999419</v>
      </c>
      <c r="E3872" s="232">
        <v>2829.449999999893</v>
      </c>
      <c r="F3872" s="232">
        <v>3224.7500000001842</v>
      </c>
      <c r="G3872" s="232">
        <v>4423.899999999865</v>
      </c>
      <c r="H3872" s="75"/>
    </row>
    <row r="3873" spans="1:8" x14ac:dyDescent="0.2">
      <c r="A3873" s="76" t="s">
        <v>4270</v>
      </c>
      <c r="B3873" s="61">
        <v>3865</v>
      </c>
      <c r="C3873" s="232">
        <v>1625.5600000000945</v>
      </c>
      <c r="D3873" s="232">
        <v>2241.4499999999421</v>
      </c>
      <c r="E3873" s="232">
        <v>2830.1499999998928</v>
      </c>
      <c r="F3873" s="232">
        <v>3225.5500000001844</v>
      </c>
      <c r="G3873" s="232">
        <v>4424.9999999998654</v>
      </c>
      <c r="H3873" s="75"/>
    </row>
    <row r="3874" spans="1:8" x14ac:dyDescent="0.2">
      <c r="A3874" s="76" t="s">
        <v>4271</v>
      </c>
      <c r="B3874" s="61">
        <v>3866</v>
      </c>
      <c r="C3874" s="232">
        <v>1625.9600000000946</v>
      </c>
      <c r="D3874" s="232">
        <v>2241.9999999999422</v>
      </c>
      <c r="E3874" s="232">
        <v>2830.8499999998926</v>
      </c>
      <c r="F3874" s="232">
        <v>3226.3500000001845</v>
      </c>
      <c r="G3874" s="232">
        <v>4426.0999999998658</v>
      </c>
      <c r="H3874" s="75"/>
    </row>
    <row r="3875" spans="1:8" x14ac:dyDescent="0.2">
      <c r="A3875" s="76" t="s">
        <v>4272</v>
      </c>
      <c r="B3875" s="61">
        <v>3867</v>
      </c>
      <c r="C3875" s="232">
        <v>1626.3600000000947</v>
      </c>
      <c r="D3875" s="232">
        <v>2242.5499999999424</v>
      </c>
      <c r="E3875" s="232">
        <v>2831.5499999998924</v>
      </c>
      <c r="F3875" s="232">
        <v>3227.1500000001847</v>
      </c>
      <c r="G3875" s="232">
        <v>4427.1999999998661</v>
      </c>
      <c r="H3875" s="75"/>
    </row>
    <row r="3876" spans="1:8" x14ac:dyDescent="0.2">
      <c r="A3876" s="76" t="s">
        <v>4273</v>
      </c>
      <c r="B3876" s="61">
        <v>3868</v>
      </c>
      <c r="C3876" s="232">
        <v>1626.7600000000948</v>
      </c>
      <c r="D3876" s="232">
        <v>2243.0999999999426</v>
      </c>
      <c r="E3876" s="232">
        <v>2832.2499999998922</v>
      </c>
      <c r="F3876" s="232">
        <v>3227.9500000001849</v>
      </c>
      <c r="G3876" s="232">
        <v>4428.2999999998665</v>
      </c>
      <c r="H3876" s="75"/>
    </row>
    <row r="3877" spans="1:8" x14ac:dyDescent="0.2">
      <c r="A3877" s="76" t="s">
        <v>4274</v>
      </c>
      <c r="B3877" s="61">
        <v>3869</v>
      </c>
      <c r="C3877" s="232">
        <v>1627.1600000000949</v>
      </c>
      <c r="D3877" s="232">
        <v>2243.6499999999428</v>
      </c>
      <c r="E3877" s="232">
        <v>2832.949999999892</v>
      </c>
      <c r="F3877" s="232">
        <v>3228.7500000001851</v>
      </c>
      <c r="G3877" s="232">
        <v>4429.3999999998668</v>
      </c>
      <c r="H3877" s="75"/>
    </row>
    <row r="3878" spans="1:8" x14ac:dyDescent="0.2">
      <c r="A3878" s="76" t="s">
        <v>4275</v>
      </c>
      <c r="B3878" s="61">
        <v>3870</v>
      </c>
      <c r="C3878" s="232">
        <v>1627.560000000095</v>
      </c>
      <c r="D3878" s="232">
        <v>2244.199999999943</v>
      </c>
      <c r="E3878" s="232">
        <v>2833.6499999998919</v>
      </c>
      <c r="F3878" s="232">
        <v>3229.5500000001853</v>
      </c>
      <c r="G3878" s="232">
        <v>4430.4999999998672</v>
      </c>
      <c r="H3878" s="75"/>
    </row>
    <row r="3879" spans="1:8" x14ac:dyDescent="0.2">
      <c r="A3879" s="76" t="s">
        <v>4276</v>
      </c>
      <c r="B3879" s="61">
        <v>3871</v>
      </c>
      <c r="C3879" s="232">
        <v>1627.9600000000951</v>
      </c>
      <c r="D3879" s="232">
        <v>2244.7499999999432</v>
      </c>
      <c r="E3879" s="232">
        <v>2834.3499999998917</v>
      </c>
      <c r="F3879" s="232">
        <v>3230.3500000001854</v>
      </c>
      <c r="G3879" s="232">
        <v>4431.5999999998676</v>
      </c>
      <c r="H3879" s="75"/>
    </row>
    <row r="3880" spans="1:8" x14ac:dyDescent="0.2">
      <c r="A3880" s="76" t="s">
        <v>4277</v>
      </c>
      <c r="B3880" s="61">
        <v>3872</v>
      </c>
      <c r="C3880" s="232">
        <v>1628.3600000000952</v>
      </c>
      <c r="D3880" s="232">
        <v>2245.2999999999433</v>
      </c>
      <c r="E3880" s="232">
        <v>2835.0499999998915</v>
      </c>
      <c r="F3880" s="232">
        <v>3231.1500000001856</v>
      </c>
      <c r="G3880" s="232">
        <v>4432.6999999998679</v>
      </c>
      <c r="H3880" s="75"/>
    </row>
    <row r="3881" spans="1:8" x14ac:dyDescent="0.2">
      <c r="A3881" s="76" t="s">
        <v>4278</v>
      </c>
      <c r="B3881" s="61">
        <v>3873</v>
      </c>
      <c r="C3881" s="232">
        <v>1628.7600000000953</v>
      </c>
      <c r="D3881" s="232">
        <v>2245.8499999999435</v>
      </c>
      <c r="E3881" s="232">
        <v>2835.7499999998913</v>
      </c>
      <c r="F3881" s="232">
        <v>3231.9500000001858</v>
      </c>
      <c r="G3881" s="232">
        <v>4433.7999999998683</v>
      </c>
      <c r="H3881" s="75"/>
    </row>
    <row r="3882" spans="1:8" x14ac:dyDescent="0.2">
      <c r="A3882" s="76" t="s">
        <v>4279</v>
      </c>
      <c r="B3882" s="61">
        <v>3874</v>
      </c>
      <c r="C3882" s="232">
        <v>1629.1600000000954</v>
      </c>
      <c r="D3882" s="232">
        <v>2246.3999999999437</v>
      </c>
      <c r="E3882" s="232">
        <v>2836.4499999998911</v>
      </c>
      <c r="F3882" s="232">
        <v>3232.750000000186</v>
      </c>
      <c r="G3882" s="232">
        <v>4434.8999999998687</v>
      </c>
      <c r="H3882" s="75"/>
    </row>
    <row r="3883" spans="1:8" x14ac:dyDescent="0.2">
      <c r="A3883" s="76" t="s">
        <v>4280</v>
      </c>
      <c r="B3883" s="61">
        <v>3875</v>
      </c>
      <c r="C3883" s="232">
        <v>1629.5600000000954</v>
      </c>
      <c r="D3883" s="232">
        <v>2246.9499999999439</v>
      </c>
      <c r="E3883" s="232">
        <v>2837.149999999891</v>
      </c>
      <c r="F3883" s="232">
        <v>3233.5500000001862</v>
      </c>
      <c r="G3883" s="232">
        <v>4435.999999999869</v>
      </c>
      <c r="H3883" s="75"/>
    </row>
    <row r="3884" spans="1:8" x14ac:dyDescent="0.2">
      <c r="A3884" s="76" t="s">
        <v>4281</v>
      </c>
      <c r="B3884" s="61">
        <v>3876</v>
      </c>
      <c r="C3884" s="232">
        <v>1629.9600000000955</v>
      </c>
      <c r="D3884" s="232">
        <v>2247.4999999999441</v>
      </c>
      <c r="E3884" s="232">
        <v>2837.8499999998908</v>
      </c>
      <c r="F3884" s="232">
        <v>3234.3500000001864</v>
      </c>
      <c r="G3884" s="232">
        <v>4437.0999999998694</v>
      </c>
      <c r="H3884" s="75"/>
    </row>
    <row r="3885" spans="1:8" x14ac:dyDescent="0.2">
      <c r="A3885" s="76" t="s">
        <v>4282</v>
      </c>
      <c r="B3885" s="61">
        <v>3877</v>
      </c>
      <c r="C3885" s="232">
        <v>1630.3600000000956</v>
      </c>
      <c r="D3885" s="232">
        <v>2248.0499999999442</v>
      </c>
      <c r="E3885" s="232">
        <v>2838.5499999998906</v>
      </c>
      <c r="F3885" s="232">
        <v>3235.1500000001865</v>
      </c>
      <c r="G3885" s="232">
        <v>4438.1999999998698</v>
      </c>
      <c r="H3885" s="75"/>
    </row>
    <row r="3886" spans="1:8" x14ac:dyDescent="0.2">
      <c r="A3886" s="76" t="s">
        <v>4283</v>
      </c>
      <c r="B3886" s="61">
        <v>3878</v>
      </c>
      <c r="C3886" s="232">
        <v>1630.7600000000957</v>
      </c>
      <c r="D3886" s="232">
        <v>2248.5999999999444</v>
      </c>
      <c r="E3886" s="232">
        <v>2839.2499999998904</v>
      </c>
      <c r="F3886" s="232">
        <v>3235.9500000001867</v>
      </c>
      <c r="G3886" s="232">
        <v>4439.2999999998701</v>
      </c>
      <c r="H3886" s="75"/>
    </row>
    <row r="3887" spans="1:8" x14ac:dyDescent="0.2">
      <c r="A3887" s="76" t="s">
        <v>4284</v>
      </c>
      <c r="B3887" s="61">
        <v>3879</v>
      </c>
      <c r="C3887" s="232">
        <v>1631.1600000000958</v>
      </c>
      <c r="D3887" s="232">
        <v>2249.1499999999446</v>
      </c>
      <c r="E3887" s="232">
        <v>2839.9499999998902</v>
      </c>
      <c r="F3887" s="232">
        <v>3236.7500000001869</v>
      </c>
      <c r="G3887" s="232">
        <v>4440.3999999998705</v>
      </c>
      <c r="H3887" s="75"/>
    </row>
    <row r="3888" spans="1:8" x14ac:dyDescent="0.2">
      <c r="A3888" s="76" t="s">
        <v>4285</v>
      </c>
      <c r="B3888" s="61">
        <v>3880</v>
      </c>
      <c r="C3888" s="232">
        <v>1631.5600000000959</v>
      </c>
      <c r="D3888" s="232">
        <v>2249.6999999999448</v>
      </c>
      <c r="E3888" s="232">
        <v>2840.64999999989</v>
      </c>
      <c r="F3888" s="232">
        <v>3237.5500000001871</v>
      </c>
      <c r="G3888" s="232">
        <v>4441.4999999998709</v>
      </c>
      <c r="H3888" s="75"/>
    </row>
    <row r="3889" spans="1:8" x14ac:dyDescent="0.2">
      <c r="A3889" s="76" t="s">
        <v>4286</v>
      </c>
      <c r="B3889" s="61">
        <v>3881</v>
      </c>
      <c r="C3889" s="232">
        <v>1631.960000000096</v>
      </c>
      <c r="D3889" s="232">
        <v>2250.249999999945</v>
      </c>
      <c r="E3889" s="232">
        <v>2841.3499999998899</v>
      </c>
      <c r="F3889" s="232">
        <v>3238.3500000001873</v>
      </c>
      <c r="G3889" s="232">
        <v>4442.5999999998712</v>
      </c>
      <c r="H3889" s="75"/>
    </row>
    <row r="3890" spans="1:8" x14ac:dyDescent="0.2">
      <c r="A3890" s="76" t="s">
        <v>4287</v>
      </c>
      <c r="B3890" s="61">
        <v>3882</v>
      </c>
      <c r="C3890" s="232">
        <v>1632.3600000000961</v>
      </c>
      <c r="D3890" s="232">
        <v>2250.7999999999452</v>
      </c>
      <c r="E3890" s="232">
        <v>2842.0499999998897</v>
      </c>
      <c r="F3890" s="232">
        <v>3239.1500000001874</v>
      </c>
      <c r="G3890" s="232">
        <v>4443.6999999998716</v>
      </c>
      <c r="H3890" s="75"/>
    </row>
    <row r="3891" spans="1:8" x14ac:dyDescent="0.2">
      <c r="A3891" s="76" t="s">
        <v>4288</v>
      </c>
      <c r="B3891" s="61">
        <v>3883</v>
      </c>
      <c r="C3891" s="232">
        <v>1632.7600000000962</v>
      </c>
      <c r="D3891" s="232">
        <v>2251.3499999999453</v>
      </c>
      <c r="E3891" s="232">
        <v>2842.7499999998895</v>
      </c>
      <c r="F3891" s="232">
        <v>3239.9500000001876</v>
      </c>
      <c r="G3891" s="232">
        <v>4444.7999999998719</v>
      </c>
      <c r="H3891" s="75"/>
    </row>
    <row r="3892" spans="1:8" x14ac:dyDescent="0.2">
      <c r="A3892" s="76" t="s">
        <v>4289</v>
      </c>
      <c r="B3892" s="61">
        <v>3884</v>
      </c>
      <c r="C3892" s="232">
        <v>1633.1600000000963</v>
      </c>
      <c r="D3892" s="232">
        <v>2251.8999999999455</v>
      </c>
      <c r="E3892" s="232">
        <v>2843.4499999998893</v>
      </c>
      <c r="F3892" s="232">
        <v>3240.7500000001878</v>
      </c>
      <c r="G3892" s="232">
        <v>4445.8999999998723</v>
      </c>
      <c r="H3892" s="75"/>
    </row>
    <row r="3893" spans="1:8" x14ac:dyDescent="0.2">
      <c r="A3893" s="76" t="s">
        <v>4290</v>
      </c>
      <c r="B3893" s="61">
        <v>3885</v>
      </c>
      <c r="C3893" s="232">
        <v>1633.5600000000964</v>
      </c>
      <c r="D3893" s="232">
        <v>2252.4499999999457</v>
      </c>
      <c r="E3893" s="232">
        <v>2844.1499999998891</v>
      </c>
      <c r="F3893" s="232">
        <v>3241.550000000188</v>
      </c>
      <c r="G3893" s="232">
        <v>4446.9999999998727</v>
      </c>
      <c r="H3893" s="75"/>
    </row>
    <row r="3894" spans="1:8" x14ac:dyDescent="0.2">
      <c r="A3894" s="76" t="s">
        <v>4291</v>
      </c>
      <c r="B3894" s="61">
        <v>3886</v>
      </c>
      <c r="C3894" s="232">
        <v>1633.9600000000964</v>
      </c>
      <c r="D3894" s="232">
        <v>2252.9999999999459</v>
      </c>
      <c r="E3894" s="232">
        <v>2844.849999999889</v>
      </c>
      <c r="F3894" s="232">
        <v>3242.3500000001882</v>
      </c>
      <c r="G3894" s="232">
        <v>4448.099999999873</v>
      </c>
      <c r="H3894" s="75"/>
    </row>
    <row r="3895" spans="1:8" x14ac:dyDescent="0.2">
      <c r="A3895" s="76" t="s">
        <v>4292</v>
      </c>
      <c r="B3895" s="61">
        <v>3887</v>
      </c>
      <c r="C3895" s="232">
        <v>1634.3600000000965</v>
      </c>
      <c r="D3895" s="232">
        <v>2253.5499999999461</v>
      </c>
      <c r="E3895" s="232">
        <v>2845.5499999998888</v>
      </c>
      <c r="F3895" s="232">
        <v>3243.1500000001884</v>
      </c>
      <c r="G3895" s="232">
        <v>4449.1999999998734</v>
      </c>
      <c r="H3895" s="75"/>
    </row>
    <row r="3896" spans="1:8" x14ac:dyDescent="0.2">
      <c r="A3896" s="76" t="s">
        <v>4293</v>
      </c>
      <c r="B3896" s="61">
        <v>3888</v>
      </c>
      <c r="C3896" s="232">
        <v>1634.7600000000966</v>
      </c>
      <c r="D3896" s="232">
        <v>2254.0999999999462</v>
      </c>
      <c r="E3896" s="232">
        <v>2846.2499999998886</v>
      </c>
      <c r="F3896" s="232">
        <v>3243.9500000001885</v>
      </c>
      <c r="G3896" s="232">
        <v>4450.2999999998738</v>
      </c>
      <c r="H3896" s="75"/>
    </row>
    <row r="3897" spans="1:8" x14ac:dyDescent="0.2">
      <c r="A3897" s="76" t="s">
        <v>4294</v>
      </c>
      <c r="B3897" s="61">
        <v>3889</v>
      </c>
      <c r="C3897" s="232">
        <v>1635.1600000000967</v>
      </c>
      <c r="D3897" s="232">
        <v>2254.6499999999464</v>
      </c>
      <c r="E3897" s="232">
        <v>2846.9499999998884</v>
      </c>
      <c r="F3897" s="232">
        <v>3244.7500000001887</v>
      </c>
      <c r="G3897" s="232">
        <v>4451.3999999998741</v>
      </c>
      <c r="H3897" s="75"/>
    </row>
    <row r="3898" spans="1:8" x14ac:dyDescent="0.2">
      <c r="A3898" s="76" t="s">
        <v>4295</v>
      </c>
      <c r="B3898" s="61">
        <v>3890</v>
      </c>
      <c r="C3898" s="232">
        <v>1635.5600000000968</v>
      </c>
      <c r="D3898" s="232">
        <v>2255.1999999999466</v>
      </c>
      <c r="E3898" s="232">
        <v>2847.6499999998882</v>
      </c>
      <c r="F3898" s="232">
        <v>3245.5500000001889</v>
      </c>
      <c r="G3898" s="232">
        <v>4452.4999999998745</v>
      </c>
      <c r="H3898" s="75"/>
    </row>
    <row r="3899" spans="1:8" x14ac:dyDescent="0.2">
      <c r="A3899" s="76" t="s">
        <v>4296</v>
      </c>
      <c r="B3899" s="61">
        <v>3891</v>
      </c>
      <c r="C3899" s="232">
        <v>1635.9600000000969</v>
      </c>
      <c r="D3899" s="232">
        <v>2255.7499999999468</v>
      </c>
      <c r="E3899" s="232">
        <v>2848.349999999888</v>
      </c>
      <c r="F3899" s="232">
        <v>3246.3500000001891</v>
      </c>
      <c r="G3899" s="232">
        <v>4453.5999999998749</v>
      </c>
      <c r="H3899" s="75"/>
    </row>
    <row r="3900" spans="1:8" x14ac:dyDescent="0.2">
      <c r="A3900" s="76" t="s">
        <v>4297</v>
      </c>
      <c r="B3900" s="61">
        <v>3892</v>
      </c>
      <c r="C3900" s="232">
        <v>1636.360000000097</v>
      </c>
      <c r="D3900" s="232">
        <v>2256.299999999947</v>
      </c>
      <c r="E3900" s="232">
        <v>2849.0499999998879</v>
      </c>
      <c r="F3900" s="232">
        <v>3247.1500000001893</v>
      </c>
      <c r="G3900" s="232">
        <v>4454.6999999998752</v>
      </c>
      <c r="H3900" s="75"/>
    </row>
    <row r="3901" spans="1:8" x14ac:dyDescent="0.2">
      <c r="A3901" s="76" t="s">
        <v>4298</v>
      </c>
      <c r="B3901" s="61">
        <v>3893</v>
      </c>
      <c r="C3901" s="232">
        <v>1636.7600000000971</v>
      </c>
      <c r="D3901" s="232">
        <v>2256.8499999999472</v>
      </c>
      <c r="E3901" s="232">
        <v>2849.7499999998877</v>
      </c>
      <c r="F3901" s="232">
        <v>3247.9500000001894</v>
      </c>
      <c r="G3901" s="232">
        <v>4455.7999999998756</v>
      </c>
      <c r="H3901" s="75"/>
    </row>
    <row r="3902" spans="1:8" x14ac:dyDescent="0.2">
      <c r="A3902" s="76" t="s">
        <v>4299</v>
      </c>
      <c r="B3902" s="61">
        <v>3894</v>
      </c>
      <c r="C3902" s="232">
        <v>1637.1600000000972</v>
      </c>
      <c r="D3902" s="232">
        <v>2257.3999999999473</v>
      </c>
      <c r="E3902" s="232">
        <v>2850.4499999998875</v>
      </c>
      <c r="F3902" s="232">
        <v>3248.7500000001896</v>
      </c>
      <c r="G3902" s="232">
        <v>4456.8999999998759</v>
      </c>
      <c r="H3902" s="75"/>
    </row>
    <row r="3903" spans="1:8" x14ac:dyDescent="0.2">
      <c r="A3903" s="76" t="s">
        <v>4300</v>
      </c>
      <c r="B3903" s="61">
        <v>3895</v>
      </c>
      <c r="C3903" s="232">
        <v>1637.5600000000973</v>
      </c>
      <c r="D3903" s="232">
        <v>2257.9499999999475</v>
      </c>
      <c r="E3903" s="232">
        <v>2851.1499999998873</v>
      </c>
      <c r="F3903" s="232">
        <v>3249.5500000001898</v>
      </c>
      <c r="G3903" s="232">
        <v>4457.9999999998763</v>
      </c>
      <c r="H3903" s="75"/>
    </row>
    <row r="3904" spans="1:8" x14ac:dyDescent="0.2">
      <c r="A3904" s="76" t="s">
        <v>4301</v>
      </c>
      <c r="B3904" s="61">
        <v>3896</v>
      </c>
      <c r="C3904" s="232">
        <v>1637.9600000000974</v>
      </c>
      <c r="D3904" s="232">
        <v>2258.4999999999477</v>
      </c>
      <c r="E3904" s="232">
        <v>2851.8499999998871</v>
      </c>
      <c r="F3904" s="232">
        <v>3250.35000000019</v>
      </c>
      <c r="G3904" s="232">
        <v>4459.0999999998767</v>
      </c>
      <c r="H3904" s="75"/>
    </row>
    <row r="3905" spans="1:8" x14ac:dyDescent="0.2">
      <c r="A3905" s="76" t="s">
        <v>4302</v>
      </c>
      <c r="B3905" s="61">
        <v>3897</v>
      </c>
      <c r="C3905" s="232">
        <v>1638.3600000000974</v>
      </c>
      <c r="D3905" s="232">
        <v>2259.0499999999479</v>
      </c>
      <c r="E3905" s="232">
        <v>2852.5499999998869</v>
      </c>
      <c r="F3905" s="232">
        <v>3251.1500000001902</v>
      </c>
      <c r="G3905" s="232">
        <v>4460.199999999877</v>
      </c>
      <c r="H3905" s="75"/>
    </row>
    <row r="3906" spans="1:8" x14ac:dyDescent="0.2">
      <c r="A3906" s="76" t="s">
        <v>4303</v>
      </c>
      <c r="B3906" s="61">
        <v>3898</v>
      </c>
      <c r="C3906" s="232">
        <v>1638.7600000000975</v>
      </c>
      <c r="D3906" s="232">
        <v>2259.5999999999481</v>
      </c>
      <c r="E3906" s="232">
        <v>2853.2499999998868</v>
      </c>
      <c r="F3906" s="232">
        <v>3251.9500000001904</v>
      </c>
      <c r="G3906" s="232">
        <v>4461.2999999998774</v>
      </c>
      <c r="H3906" s="75"/>
    </row>
    <row r="3907" spans="1:8" x14ac:dyDescent="0.2">
      <c r="A3907" s="76" t="s">
        <v>4304</v>
      </c>
      <c r="B3907" s="61">
        <v>3899</v>
      </c>
      <c r="C3907" s="232">
        <v>1639.1600000000976</v>
      </c>
      <c r="D3907" s="232">
        <v>2260.1499999999482</v>
      </c>
      <c r="E3907" s="232">
        <v>2853.9499999998866</v>
      </c>
      <c r="F3907" s="232">
        <v>3252.7500000001905</v>
      </c>
      <c r="G3907" s="232">
        <v>4462.3999999998778</v>
      </c>
      <c r="H3907" s="75"/>
    </row>
    <row r="3908" spans="1:8" x14ac:dyDescent="0.2">
      <c r="A3908" s="76" t="s">
        <v>4305</v>
      </c>
      <c r="B3908" s="61">
        <v>3900</v>
      </c>
      <c r="C3908" s="232">
        <v>1639.5600000000977</v>
      </c>
      <c r="D3908" s="232">
        <v>2260.6999999999484</v>
      </c>
      <c r="E3908" s="232">
        <v>2854.6499999998864</v>
      </c>
      <c r="F3908" s="232">
        <v>3253.5500000001907</v>
      </c>
      <c r="G3908" s="232">
        <v>4463.4999999998781</v>
      </c>
      <c r="H3908" s="75"/>
    </row>
    <row r="3909" spans="1:8" x14ac:dyDescent="0.2">
      <c r="A3909" s="76" t="s">
        <v>4306</v>
      </c>
      <c r="B3909" s="61">
        <v>3901</v>
      </c>
      <c r="C3909" s="232">
        <v>1639.9600000000978</v>
      </c>
      <c r="D3909" s="232">
        <v>2261.2499999999486</v>
      </c>
      <c r="E3909" s="232">
        <v>2855.3499999998862</v>
      </c>
      <c r="F3909" s="232">
        <v>3254.3500000001909</v>
      </c>
      <c r="G3909" s="232">
        <v>4464.5999999998785</v>
      </c>
      <c r="H3909" s="75"/>
    </row>
    <row r="3910" spans="1:8" x14ac:dyDescent="0.2">
      <c r="A3910" s="76" t="s">
        <v>4307</v>
      </c>
      <c r="B3910" s="61">
        <v>3902</v>
      </c>
      <c r="C3910" s="232">
        <v>1640.3600000000979</v>
      </c>
      <c r="D3910" s="232">
        <v>2261.7999999999488</v>
      </c>
      <c r="E3910" s="232">
        <v>2856.049999999886</v>
      </c>
      <c r="F3910" s="232">
        <v>3255.1500000001911</v>
      </c>
      <c r="G3910" s="232">
        <v>4465.6999999998789</v>
      </c>
      <c r="H3910" s="75"/>
    </row>
    <row r="3911" spans="1:8" x14ac:dyDescent="0.2">
      <c r="A3911" s="76" t="s">
        <v>4308</v>
      </c>
      <c r="B3911" s="61">
        <v>3903</v>
      </c>
      <c r="C3911" s="232">
        <v>1640.760000000098</v>
      </c>
      <c r="D3911" s="232">
        <v>2262.349999999949</v>
      </c>
      <c r="E3911" s="232">
        <v>2856.7499999998859</v>
      </c>
      <c r="F3911" s="232">
        <v>3255.9500000001913</v>
      </c>
      <c r="G3911" s="232">
        <v>4466.7999999998792</v>
      </c>
      <c r="H3911" s="75"/>
    </row>
    <row r="3912" spans="1:8" x14ac:dyDescent="0.2">
      <c r="A3912" s="76" t="s">
        <v>4309</v>
      </c>
      <c r="B3912" s="61">
        <v>3904</v>
      </c>
      <c r="C3912" s="232">
        <v>1641.1600000000981</v>
      </c>
      <c r="D3912" s="232">
        <v>2262.8999999999492</v>
      </c>
      <c r="E3912" s="232">
        <v>2857.4499999998857</v>
      </c>
      <c r="F3912" s="232">
        <v>3256.7500000001914</v>
      </c>
      <c r="G3912" s="232">
        <v>4467.8999999998796</v>
      </c>
      <c r="H3912" s="75"/>
    </row>
    <row r="3913" spans="1:8" x14ac:dyDescent="0.2">
      <c r="A3913" s="76" t="s">
        <v>4310</v>
      </c>
      <c r="B3913" s="61">
        <v>3905</v>
      </c>
      <c r="C3913" s="232">
        <v>1641.5600000000982</v>
      </c>
      <c r="D3913" s="232">
        <v>2263.4499999999493</v>
      </c>
      <c r="E3913" s="232">
        <v>2858.1499999998855</v>
      </c>
      <c r="F3913" s="232">
        <v>3257.5500000001916</v>
      </c>
      <c r="G3913" s="232">
        <v>4468.9999999998799</v>
      </c>
      <c r="H3913" s="75"/>
    </row>
    <row r="3914" spans="1:8" x14ac:dyDescent="0.2">
      <c r="A3914" s="76" t="s">
        <v>4311</v>
      </c>
      <c r="B3914" s="61">
        <v>3906</v>
      </c>
      <c r="C3914" s="232">
        <v>1641.9600000000983</v>
      </c>
      <c r="D3914" s="232">
        <v>2263.9999999999495</v>
      </c>
      <c r="E3914" s="232">
        <v>2858.8499999998853</v>
      </c>
      <c r="F3914" s="232">
        <v>3258.3500000001918</v>
      </c>
      <c r="G3914" s="232">
        <v>4470.0999999998803</v>
      </c>
      <c r="H3914" s="75"/>
    </row>
    <row r="3915" spans="1:8" x14ac:dyDescent="0.2">
      <c r="A3915" s="76" t="s">
        <v>4312</v>
      </c>
      <c r="B3915" s="61">
        <v>3907</v>
      </c>
      <c r="C3915" s="232">
        <v>1642.3600000000984</v>
      </c>
      <c r="D3915" s="232">
        <v>2264.5499999999497</v>
      </c>
      <c r="E3915" s="232">
        <v>2859.5499999998851</v>
      </c>
      <c r="F3915" s="232">
        <v>3259.150000000192</v>
      </c>
      <c r="G3915" s="232">
        <v>4471.1999999998807</v>
      </c>
      <c r="H3915" s="75"/>
    </row>
    <row r="3916" spans="1:8" x14ac:dyDescent="0.2">
      <c r="A3916" s="76" t="s">
        <v>4313</v>
      </c>
      <c r="B3916" s="61">
        <v>3908</v>
      </c>
      <c r="C3916" s="232">
        <v>1642.7600000000984</v>
      </c>
      <c r="D3916" s="232">
        <v>2265.0999999999499</v>
      </c>
      <c r="E3916" s="232">
        <v>2860.2499999998849</v>
      </c>
      <c r="F3916" s="232">
        <v>3259.9500000001922</v>
      </c>
      <c r="G3916" s="232">
        <v>4472.299999999881</v>
      </c>
      <c r="H3916" s="75"/>
    </row>
    <row r="3917" spans="1:8" x14ac:dyDescent="0.2">
      <c r="A3917" s="76" t="s">
        <v>4314</v>
      </c>
      <c r="B3917" s="61">
        <v>3909</v>
      </c>
      <c r="C3917" s="232">
        <v>1643.1600000000985</v>
      </c>
      <c r="D3917" s="232">
        <v>2265.6499999999501</v>
      </c>
      <c r="E3917" s="232">
        <v>2860.9499999998848</v>
      </c>
      <c r="F3917" s="232">
        <v>3260.7500000001924</v>
      </c>
      <c r="G3917" s="232">
        <v>4473.3999999998814</v>
      </c>
      <c r="H3917" s="75"/>
    </row>
    <row r="3918" spans="1:8" x14ac:dyDescent="0.2">
      <c r="A3918" s="76" t="s">
        <v>4315</v>
      </c>
      <c r="B3918" s="61">
        <v>3910</v>
      </c>
      <c r="C3918" s="232">
        <v>1643.5600000000986</v>
      </c>
      <c r="D3918" s="232">
        <v>2266.1999999999503</v>
      </c>
      <c r="E3918" s="232">
        <v>2861.6499999998846</v>
      </c>
      <c r="F3918" s="232">
        <v>3261.5500000001925</v>
      </c>
      <c r="G3918" s="232">
        <v>4474.4999999998818</v>
      </c>
      <c r="H3918" s="75"/>
    </row>
    <row r="3919" spans="1:8" x14ac:dyDescent="0.2">
      <c r="A3919" s="76" t="s">
        <v>4316</v>
      </c>
      <c r="B3919" s="61">
        <v>3911</v>
      </c>
      <c r="C3919" s="232">
        <v>1643.9600000000987</v>
      </c>
      <c r="D3919" s="232">
        <v>2266.7499999999504</v>
      </c>
      <c r="E3919" s="232">
        <v>2862.3499999998844</v>
      </c>
      <c r="F3919" s="232">
        <v>3262.3500000001927</v>
      </c>
      <c r="G3919" s="232">
        <v>4475.5999999998821</v>
      </c>
      <c r="H3919" s="75"/>
    </row>
    <row r="3920" spans="1:8" x14ac:dyDescent="0.2">
      <c r="A3920" s="76" t="s">
        <v>4317</v>
      </c>
      <c r="B3920" s="61">
        <v>3912</v>
      </c>
      <c r="C3920" s="232">
        <v>1644.3600000000988</v>
      </c>
      <c r="D3920" s="232">
        <v>2267.2999999999506</v>
      </c>
      <c r="E3920" s="232">
        <v>2863.0499999998842</v>
      </c>
      <c r="F3920" s="232">
        <v>3263.1500000001929</v>
      </c>
      <c r="G3920" s="232">
        <v>4476.6999999998825</v>
      </c>
      <c r="H3920" s="75"/>
    </row>
    <row r="3921" spans="1:8" x14ac:dyDescent="0.2">
      <c r="A3921" s="76" t="s">
        <v>4318</v>
      </c>
      <c r="B3921" s="61">
        <v>3913</v>
      </c>
      <c r="C3921" s="232">
        <v>1644.7600000000989</v>
      </c>
      <c r="D3921" s="232">
        <v>2267.8499999999508</v>
      </c>
      <c r="E3921" s="232">
        <v>2863.749999999884</v>
      </c>
      <c r="F3921" s="232">
        <v>3263.9500000001931</v>
      </c>
      <c r="G3921" s="232">
        <v>4477.7999999998829</v>
      </c>
      <c r="H3921" s="75"/>
    </row>
    <row r="3922" spans="1:8" x14ac:dyDescent="0.2">
      <c r="A3922" s="76" t="s">
        <v>4319</v>
      </c>
      <c r="B3922" s="61">
        <v>3914</v>
      </c>
      <c r="C3922" s="232">
        <v>1645.160000000099</v>
      </c>
      <c r="D3922" s="232">
        <v>2268.399999999951</v>
      </c>
      <c r="E3922" s="232">
        <v>2864.4499999998839</v>
      </c>
      <c r="F3922" s="232">
        <v>3264.7500000001933</v>
      </c>
      <c r="G3922" s="232">
        <v>4478.8999999998832</v>
      </c>
      <c r="H3922" s="75"/>
    </row>
    <row r="3923" spans="1:8" x14ac:dyDescent="0.2">
      <c r="A3923" s="76" t="s">
        <v>4320</v>
      </c>
      <c r="B3923" s="61">
        <v>3915</v>
      </c>
      <c r="C3923" s="232">
        <v>1645.5600000000991</v>
      </c>
      <c r="D3923" s="232">
        <v>2268.9499999999512</v>
      </c>
      <c r="E3923" s="232">
        <v>2865.1499999998837</v>
      </c>
      <c r="F3923" s="232">
        <v>3265.5500000001934</v>
      </c>
      <c r="G3923" s="232">
        <v>4479.9999999998836</v>
      </c>
      <c r="H3923" s="75"/>
    </row>
    <row r="3924" spans="1:8" x14ac:dyDescent="0.2">
      <c r="A3924" s="76" t="s">
        <v>4321</v>
      </c>
      <c r="B3924" s="61">
        <v>3916</v>
      </c>
      <c r="C3924" s="232">
        <v>1645.9600000000992</v>
      </c>
      <c r="D3924" s="232">
        <v>2269.4999999999513</v>
      </c>
      <c r="E3924" s="232">
        <v>2865.8499999998835</v>
      </c>
      <c r="F3924" s="232">
        <v>3266.3500000001936</v>
      </c>
      <c r="G3924" s="232">
        <v>4481.0999999998839</v>
      </c>
      <c r="H3924" s="75"/>
    </row>
    <row r="3925" spans="1:8" x14ac:dyDescent="0.2">
      <c r="A3925" s="76" t="s">
        <v>4322</v>
      </c>
      <c r="B3925" s="61">
        <v>3917</v>
      </c>
      <c r="C3925" s="232">
        <v>1646.3600000000993</v>
      </c>
      <c r="D3925" s="232">
        <v>2270.0499999999515</v>
      </c>
      <c r="E3925" s="232">
        <v>2866.5499999998833</v>
      </c>
      <c r="F3925" s="232">
        <v>3267.1500000001938</v>
      </c>
      <c r="G3925" s="232">
        <v>4482.1999999998843</v>
      </c>
      <c r="H3925" s="75"/>
    </row>
    <row r="3926" spans="1:8" x14ac:dyDescent="0.2">
      <c r="A3926" s="76" t="s">
        <v>4323</v>
      </c>
      <c r="B3926" s="61">
        <v>3918</v>
      </c>
      <c r="C3926" s="232">
        <v>1646.7600000000994</v>
      </c>
      <c r="D3926" s="232">
        <v>2270.5999999999517</v>
      </c>
      <c r="E3926" s="232">
        <v>2867.2499999998831</v>
      </c>
      <c r="F3926" s="232">
        <v>3267.950000000194</v>
      </c>
      <c r="G3926" s="232">
        <v>4483.2999999998847</v>
      </c>
      <c r="H3926" s="75"/>
    </row>
    <row r="3927" spans="1:8" x14ac:dyDescent="0.2">
      <c r="A3927" s="76" t="s">
        <v>4324</v>
      </c>
      <c r="B3927" s="61">
        <v>3919</v>
      </c>
      <c r="C3927" s="232">
        <v>1647.1600000000994</v>
      </c>
      <c r="D3927" s="232">
        <v>2271.1499999999519</v>
      </c>
      <c r="E3927" s="232">
        <v>2867.9499999998829</v>
      </c>
      <c r="F3927" s="232">
        <v>3268.7500000001942</v>
      </c>
      <c r="G3927" s="232">
        <v>4484.399999999885</v>
      </c>
      <c r="H3927" s="75"/>
    </row>
    <row r="3928" spans="1:8" x14ac:dyDescent="0.2">
      <c r="A3928" s="76" t="s">
        <v>4325</v>
      </c>
      <c r="B3928" s="61">
        <v>3920</v>
      </c>
      <c r="C3928" s="232">
        <v>1647.5600000000995</v>
      </c>
      <c r="D3928" s="232">
        <v>2271.6999999999521</v>
      </c>
      <c r="E3928" s="232">
        <v>2868.6499999998828</v>
      </c>
      <c r="F3928" s="232">
        <v>3269.5500000001944</v>
      </c>
      <c r="G3928" s="232">
        <v>4485.4999999998854</v>
      </c>
      <c r="H3928" s="75"/>
    </row>
    <row r="3929" spans="1:8" x14ac:dyDescent="0.2">
      <c r="A3929" s="76" t="s">
        <v>4326</v>
      </c>
      <c r="B3929" s="61">
        <v>3921</v>
      </c>
      <c r="C3929" s="232">
        <v>1647.9600000000996</v>
      </c>
      <c r="D3929" s="232">
        <v>2272.2499999999523</v>
      </c>
      <c r="E3929" s="232">
        <v>2869.3499999998826</v>
      </c>
      <c r="F3929" s="232">
        <v>3270.3500000001945</v>
      </c>
      <c r="G3929" s="232">
        <v>4486.5999999998858</v>
      </c>
      <c r="H3929" s="75"/>
    </row>
    <row r="3930" spans="1:8" x14ac:dyDescent="0.2">
      <c r="A3930" s="76" t="s">
        <v>4327</v>
      </c>
      <c r="B3930" s="61">
        <v>3922</v>
      </c>
      <c r="C3930" s="232">
        <v>1648.3600000000997</v>
      </c>
      <c r="D3930" s="232">
        <v>2272.7999999999524</v>
      </c>
      <c r="E3930" s="232">
        <v>2870.0499999998824</v>
      </c>
      <c r="F3930" s="232">
        <v>3271.1500000001947</v>
      </c>
      <c r="G3930" s="232">
        <v>4487.6999999998861</v>
      </c>
      <c r="H3930" s="75"/>
    </row>
    <row r="3931" spans="1:8" x14ac:dyDescent="0.2">
      <c r="A3931" s="76" t="s">
        <v>4328</v>
      </c>
      <c r="B3931" s="61">
        <v>3923</v>
      </c>
      <c r="C3931" s="232">
        <v>1648.7600000000998</v>
      </c>
      <c r="D3931" s="232">
        <v>2273.3499999999526</v>
      </c>
      <c r="E3931" s="232">
        <v>2870.7499999998822</v>
      </c>
      <c r="F3931" s="232">
        <v>3271.9500000001949</v>
      </c>
      <c r="G3931" s="232">
        <v>4488.7999999998865</v>
      </c>
      <c r="H3931" s="75"/>
    </row>
    <row r="3932" spans="1:8" x14ac:dyDescent="0.2">
      <c r="A3932" s="76" t="s">
        <v>4329</v>
      </c>
      <c r="B3932" s="61">
        <v>3924</v>
      </c>
      <c r="C3932" s="232">
        <v>1649.1600000000999</v>
      </c>
      <c r="D3932" s="232">
        <v>2273.8999999999528</v>
      </c>
      <c r="E3932" s="232">
        <v>2871.449999999882</v>
      </c>
      <c r="F3932" s="232">
        <v>3272.7500000001951</v>
      </c>
      <c r="G3932" s="232">
        <v>4489.8999999998869</v>
      </c>
      <c r="H3932" s="75"/>
    </row>
    <row r="3933" spans="1:8" x14ac:dyDescent="0.2">
      <c r="A3933" s="76" t="s">
        <v>4330</v>
      </c>
      <c r="B3933" s="61">
        <v>3925</v>
      </c>
      <c r="C3933" s="232">
        <v>1649.5600000001</v>
      </c>
      <c r="D3933" s="232">
        <v>2274.449999999953</v>
      </c>
      <c r="E3933" s="232">
        <v>2872.1499999998819</v>
      </c>
      <c r="F3933" s="232">
        <v>3273.5500000001953</v>
      </c>
      <c r="G3933" s="232">
        <v>4490.9999999998872</v>
      </c>
      <c r="H3933" s="75"/>
    </row>
    <row r="3934" spans="1:8" x14ac:dyDescent="0.2">
      <c r="A3934" s="76" t="s">
        <v>4331</v>
      </c>
      <c r="B3934" s="61">
        <v>3926</v>
      </c>
      <c r="C3934" s="232">
        <v>1649.9600000001001</v>
      </c>
      <c r="D3934" s="232">
        <v>2274.9999999999532</v>
      </c>
      <c r="E3934" s="232">
        <v>2872.8499999998817</v>
      </c>
      <c r="F3934" s="232">
        <v>3274.3500000001955</v>
      </c>
      <c r="G3934" s="232">
        <v>4492.0999999998876</v>
      </c>
      <c r="H3934" s="75"/>
    </row>
    <row r="3935" spans="1:8" x14ac:dyDescent="0.2">
      <c r="A3935" s="76" t="s">
        <v>4332</v>
      </c>
      <c r="B3935" s="61">
        <v>3927</v>
      </c>
      <c r="C3935" s="232">
        <v>1650.3600000001002</v>
      </c>
      <c r="D3935" s="232">
        <v>2275.5499999999533</v>
      </c>
      <c r="E3935" s="232">
        <v>2873.5499999998815</v>
      </c>
      <c r="F3935" s="232">
        <v>3275.1500000001956</v>
      </c>
      <c r="G3935" s="232">
        <v>4493.199999999888</v>
      </c>
      <c r="H3935" s="75"/>
    </row>
    <row r="3936" spans="1:8" x14ac:dyDescent="0.2">
      <c r="A3936" s="76" t="s">
        <v>4333</v>
      </c>
      <c r="B3936" s="61">
        <v>3928</v>
      </c>
      <c r="C3936" s="232">
        <v>1650.7600000001003</v>
      </c>
      <c r="D3936" s="232">
        <v>2276.0999999999535</v>
      </c>
      <c r="E3936" s="232">
        <v>2874.2499999998813</v>
      </c>
      <c r="F3936" s="232">
        <v>3275.9500000001958</v>
      </c>
      <c r="G3936" s="232">
        <v>4494.2999999998883</v>
      </c>
      <c r="H3936" s="75"/>
    </row>
    <row r="3937" spans="1:8" x14ac:dyDescent="0.2">
      <c r="A3937" s="76" t="s">
        <v>4334</v>
      </c>
      <c r="B3937" s="61">
        <v>3929</v>
      </c>
      <c r="C3937" s="232">
        <v>1651.1600000001004</v>
      </c>
      <c r="D3937" s="232">
        <v>2276.6499999999537</v>
      </c>
      <c r="E3937" s="232">
        <v>2874.9499999998811</v>
      </c>
      <c r="F3937" s="232">
        <v>3276.750000000196</v>
      </c>
      <c r="G3937" s="232">
        <v>4495.3999999998887</v>
      </c>
      <c r="H3937" s="75"/>
    </row>
    <row r="3938" spans="1:8" x14ac:dyDescent="0.2">
      <c r="A3938" s="76" t="s">
        <v>4335</v>
      </c>
      <c r="B3938" s="61">
        <v>3930</v>
      </c>
      <c r="C3938" s="232">
        <v>1651.5600000001004</v>
      </c>
      <c r="D3938" s="232">
        <v>2277.1999999999539</v>
      </c>
      <c r="E3938" s="232">
        <v>2875.6499999998809</v>
      </c>
      <c r="F3938" s="232">
        <v>3277.5500000001962</v>
      </c>
      <c r="G3938" s="232">
        <v>4496.499999999889</v>
      </c>
      <c r="H3938" s="75"/>
    </row>
    <row r="3939" spans="1:8" x14ac:dyDescent="0.2">
      <c r="A3939" s="76" t="s">
        <v>4336</v>
      </c>
      <c r="B3939" s="61">
        <v>3931</v>
      </c>
      <c r="C3939" s="232">
        <v>1651.9600000001005</v>
      </c>
      <c r="D3939" s="232">
        <v>2277.7499999999541</v>
      </c>
      <c r="E3939" s="232">
        <v>2876.3499999998808</v>
      </c>
      <c r="F3939" s="232">
        <v>3278.3500000001964</v>
      </c>
      <c r="G3939" s="232">
        <v>4497.5999999998894</v>
      </c>
      <c r="H3939" s="75"/>
    </row>
    <row r="3940" spans="1:8" x14ac:dyDescent="0.2">
      <c r="A3940" s="76" t="s">
        <v>4337</v>
      </c>
      <c r="B3940" s="61">
        <v>3932</v>
      </c>
      <c r="C3940" s="232">
        <v>1652.3600000001006</v>
      </c>
      <c r="D3940" s="232">
        <v>2278.2999999999543</v>
      </c>
      <c r="E3940" s="232">
        <v>2877.0499999998806</v>
      </c>
      <c r="F3940" s="232">
        <v>3279.1500000001965</v>
      </c>
      <c r="G3940" s="232">
        <v>4498.6999999998898</v>
      </c>
      <c r="H3940" s="75"/>
    </row>
    <row r="3941" spans="1:8" x14ac:dyDescent="0.2">
      <c r="A3941" s="76" t="s">
        <v>4338</v>
      </c>
      <c r="B3941" s="61">
        <v>3933</v>
      </c>
      <c r="C3941" s="232">
        <v>1652.7600000001007</v>
      </c>
      <c r="D3941" s="232">
        <v>2278.8499999999544</v>
      </c>
      <c r="E3941" s="232">
        <v>2877.7499999998804</v>
      </c>
      <c r="F3941" s="232">
        <v>3279.9500000001967</v>
      </c>
      <c r="G3941" s="232">
        <v>4499.7999999998901</v>
      </c>
      <c r="H3941" s="75"/>
    </row>
    <row r="3942" spans="1:8" x14ac:dyDescent="0.2">
      <c r="A3942" s="76" t="s">
        <v>4339</v>
      </c>
      <c r="B3942" s="61">
        <v>3934</v>
      </c>
      <c r="C3942" s="232">
        <v>1653.1600000001008</v>
      </c>
      <c r="D3942" s="232">
        <v>2279.3999999999546</v>
      </c>
      <c r="E3942" s="232">
        <v>2878.4499999998802</v>
      </c>
      <c r="F3942" s="232">
        <v>3280.7500000001969</v>
      </c>
      <c r="G3942" s="232">
        <v>4500.8999999998905</v>
      </c>
      <c r="H3942" s="75"/>
    </row>
    <row r="3943" spans="1:8" x14ac:dyDescent="0.2">
      <c r="A3943" s="76" t="s">
        <v>4340</v>
      </c>
      <c r="B3943" s="61">
        <v>3935</v>
      </c>
      <c r="C3943" s="232">
        <v>1653.5600000001009</v>
      </c>
      <c r="D3943" s="232">
        <v>2279.9499999999548</v>
      </c>
      <c r="E3943" s="232">
        <v>2879.14999999988</v>
      </c>
      <c r="F3943" s="232">
        <v>3281.5500000001971</v>
      </c>
      <c r="G3943" s="232">
        <v>4501.9999999998909</v>
      </c>
      <c r="H3943" s="75"/>
    </row>
    <row r="3944" spans="1:8" x14ac:dyDescent="0.2">
      <c r="A3944" s="76" t="s">
        <v>4341</v>
      </c>
      <c r="B3944" s="61">
        <v>3936</v>
      </c>
      <c r="C3944" s="232">
        <v>1653.960000000101</v>
      </c>
      <c r="D3944" s="232">
        <v>2280.499999999955</v>
      </c>
      <c r="E3944" s="232">
        <v>2879.8499999998799</v>
      </c>
      <c r="F3944" s="232">
        <v>3282.3500000001973</v>
      </c>
      <c r="G3944" s="232">
        <v>4503.0999999998912</v>
      </c>
      <c r="H3944" s="75"/>
    </row>
    <row r="3945" spans="1:8" x14ac:dyDescent="0.2">
      <c r="A3945" s="76" t="s">
        <v>4342</v>
      </c>
      <c r="B3945" s="61">
        <v>3937</v>
      </c>
      <c r="C3945" s="232">
        <v>1654.3600000001011</v>
      </c>
      <c r="D3945" s="232">
        <v>2281.0499999999552</v>
      </c>
      <c r="E3945" s="232">
        <v>2880.5499999998797</v>
      </c>
      <c r="F3945" s="232">
        <v>3283.1500000001975</v>
      </c>
      <c r="G3945" s="232">
        <v>4504.1999999998916</v>
      </c>
      <c r="H3945" s="75"/>
    </row>
    <row r="3946" spans="1:8" x14ac:dyDescent="0.2">
      <c r="A3946" s="76" t="s">
        <v>4343</v>
      </c>
      <c r="B3946" s="61">
        <v>3938</v>
      </c>
      <c r="C3946" s="232">
        <v>1654.7600000001012</v>
      </c>
      <c r="D3946" s="232">
        <v>2281.5999999999553</v>
      </c>
      <c r="E3946" s="232">
        <v>2881.2499999998795</v>
      </c>
      <c r="F3946" s="232">
        <v>3283.9500000001976</v>
      </c>
      <c r="G3946" s="232">
        <v>4505.299999999892</v>
      </c>
      <c r="H3946" s="75"/>
    </row>
    <row r="3947" spans="1:8" x14ac:dyDescent="0.2">
      <c r="A3947" s="76" t="s">
        <v>4344</v>
      </c>
      <c r="B3947" s="61">
        <v>3939</v>
      </c>
      <c r="C3947" s="232">
        <v>1655.1600000001013</v>
      </c>
      <c r="D3947" s="232">
        <v>2282.1499999999555</v>
      </c>
      <c r="E3947" s="232">
        <v>2881.9499999998793</v>
      </c>
      <c r="F3947" s="232">
        <v>3284.7500000001978</v>
      </c>
      <c r="G3947" s="232">
        <v>4506.3999999998923</v>
      </c>
      <c r="H3947" s="75"/>
    </row>
    <row r="3948" spans="1:8" x14ac:dyDescent="0.2">
      <c r="A3948" s="76" t="s">
        <v>4345</v>
      </c>
      <c r="B3948" s="61">
        <v>3940</v>
      </c>
      <c r="C3948" s="232">
        <v>1655.5600000001014</v>
      </c>
      <c r="D3948" s="232">
        <v>2282.6999999999557</v>
      </c>
      <c r="E3948" s="232">
        <v>2882.6499999998791</v>
      </c>
      <c r="F3948" s="232">
        <v>3285.550000000198</v>
      </c>
      <c r="G3948" s="232">
        <v>4507.4999999998927</v>
      </c>
      <c r="H3948" s="75"/>
    </row>
    <row r="3949" spans="1:8" x14ac:dyDescent="0.2">
      <c r="A3949" s="76" t="s">
        <v>4346</v>
      </c>
      <c r="B3949" s="61">
        <v>3941</v>
      </c>
      <c r="C3949" s="232">
        <v>1655.9600000001014</v>
      </c>
      <c r="D3949" s="232">
        <v>2283.2499999999559</v>
      </c>
      <c r="E3949" s="232">
        <v>2883.3499999998789</v>
      </c>
      <c r="F3949" s="232">
        <v>3286.3500000001982</v>
      </c>
      <c r="G3949" s="232">
        <v>4508.599999999893</v>
      </c>
      <c r="H3949" s="75"/>
    </row>
    <row r="3950" spans="1:8" x14ac:dyDescent="0.2">
      <c r="A3950" s="76" t="s">
        <v>4347</v>
      </c>
      <c r="B3950" s="61">
        <v>3942</v>
      </c>
      <c r="C3950" s="232">
        <v>1656.3600000001015</v>
      </c>
      <c r="D3950" s="232">
        <v>2283.7999999999561</v>
      </c>
      <c r="E3950" s="232">
        <v>2884.0499999998788</v>
      </c>
      <c r="F3950" s="232">
        <v>3287.1500000001984</v>
      </c>
      <c r="G3950" s="232">
        <v>4509.6999999998934</v>
      </c>
      <c r="H3950" s="75"/>
    </row>
    <row r="3951" spans="1:8" x14ac:dyDescent="0.2">
      <c r="A3951" s="76" t="s">
        <v>4348</v>
      </c>
      <c r="B3951" s="61">
        <v>3943</v>
      </c>
      <c r="C3951" s="232">
        <v>1656.7600000001016</v>
      </c>
      <c r="D3951" s="232">
        <v>2284.3499999999563</v>
      </c>
      <c r="E3951" s="232">
        <v>2884.7499999998786</v>
      </c>
      <c r="F3951" s="232">
        <v>3287.9500000001985</v>
      </c>
      <c r="G3951" s="232">
        <v>4510.7999999998938</v>
      </c>
      <c r="H3951" s="75"/>
    </row>
    <row r="3952" spans="1:8" x14ac:dyDescent="0.2">
      <c r="A3952" s="76" t="s">
        <v>4349</v>
      </c>
      <c r="B3952" s="61">
        <v>3944</v>
      </c>
      <c r="C3952" s="232">
        <v>1657.1600000001017</v>
      </c>
      <c r="D3952" s="232">
        <v>2284.8999999999564</v>
      </c>
      <c r="E3952" s="232">
        <v>2885.4499999998784</v>
      </c>
      <c r="F3952" s="232">
        <v>3288.7500000001987</v>
      </c>
      <c r="G3952" s="232">
        <v>4511.8999999998941</v>
      </c>
      <c r="H3952" s="75"/>
    </row>
    <row r="3953" spans="1:8" x14ac:dyDescent="0.2">
      <c r="A3953" s="76" t="s">
        <v>4350</v>
      </c>
      <c r="B3953" s="61">
        <v>3945</v>
      </c>
      <c r="C3953" s="232">
        <v>1657.5600000001018</v>
      </c>
      <c r="D3953" s="232">
        <v>2285.4499999999566</v>
      </c>
      <c r="E3953" s="232">
        <v>2886.1499999998782</v>
      </c>
      <c r="F3953" s="232">
        <v>3289.5500000001989</v>
      </c>
      <c r="G3953" s="232">
        <v>4512.9999999998945</v>
      </c>
      <c r="H3953" s="75"/>
    </row>
    <row r="3954" spans="1:8" x14ac:dyDescent="0.2">
      <c r="A3954" s="76" t="s">
        <v>4351</v>
      </c>
      <c r="B3954" s="61">
        <v>3946</v>
      </c>
      <c r="C3954" s="232">
        <v>1657.9600000001019</v>
      </c>
      <c r="D3954" s="232">
        <v>2285.9999999999568</v>
      </c>
      <c r="E3954" s="232">
        <v>2886.849999999878</v>
      </c>
      <c r="F3954" s="232">
        <v>3290.3500000001991</v>
      </c>
      <c r="G3954" s="232">
        <v>4514.0999999998949</v>
      </c>
      <c r="H3954" s="75"/>
    </row>
    <row r="3955" spans="1:8" x14ac:dyDescent="0.2">
      <c r="A3955" s="76" t="s">
        <v>4352</v>
      </c>
      <c r="B3955" s="61">
        <v>3947</v>
      </c>
      <c r="C3955" s="232">
        <v>1658.360000000102</v>
      </c>
      <c r="D3955" s="232">
        <v>2286.549999999957</v>
      </c>
      <c r="E3955" s="232">
        <v>2887.5499999998779</v>
      </c>
      <c r="F3955" s="232">
        <v>3291.1500000001993</v>
      </c>
      <c r="G3955" s="232">
        <v>4515.1999999998952</v>
      </c>
      <c r="H3955" s="75"/>
    </row>
    <row r="3956" spans="1:8" x14ac:dyDescent="0.2">
      <c r="A3956" s="76" t="s">
        <v>4353</v>
      </c>
      <c r="B3956" s="61">
        <v>3948</v>
      </c>
      <c r="C3956" s="232">
        <v>1658.7600000001021</v>
      </c>
      <c r="D3956" s="232">
        <v>2287.0999999999572</v>
      </c>
      <c r="E3956" s="232">
        <v>2888.2499999998777</v>
      </c>
      <c r="F3956" s="232">
        <v>3291.9500000001995</v>
      </c>
      <c r="G3956" s="232">
        <v>4516.2999999998956</v>
      </c>
      <c r="H3956" s="75"/>
    </row>
    <row r="3957" spans="1:8" x14ac:dyDescent="0.2">
      <c r="A3957" s="76" t="s">
        <v>4354</v>
      </c>
      <c r="B3957" s="61">
        <v>3949</v>
      </c>
      <c r="C3957" s="232">
        <v>1659.1600000001022</v>
      </c>
      <c r="D3957" s="232">
        <v>2287.6499999999573</v>
      </c>
      <c r="E3957" s="232">
        <v>2888.9499999998775</v>
      </c>
      <c r="F3957" s="232">
        <v>3292.7500000001996</v>
      </c>
      <c r="G3957" s="232">
        <v>4517.399999999896</v>
      </c>
      <c r="H3957" s="75"/>
    </row>
    <row r="3958" spans="1:8" x14ac:dyDescent="0.2">
      <c r="A3958" s="76" t="s">
        <v>4355</v>
      </c>
      <c r="B3958" s="61">
        <v>3950</v>
      </c>
      <c r="C3958" s="232">
        <v>1659.5600000001023</v>
      </c>
      <c r="D3958" s="232">
        <v>2288.1999999999575</v>
      </c>
      <c r="E3958" s="232">
        <v>2889.6499999998773</v>
      </c>
      <c r="F3958" s="232">
        <v>3293.5500000001998</v>
      </c>
      <c r="G3958" s="232">
        <v>4518.4999999998963</v>
      </c>
      <c r="H3958" s="75"/>
    </row>
    <row r="3959" spans="1:8" x14ac:dyDescent="0.2">
      <c r="A3959" s="76" t="s">
        <v>4356</v>
      </c>
      <c r="B3959" s="61">
        <v>3951</v>
      </c>
      <c r="C3959" s="232">
        <v>1659.9600000001024</v>
      </c>
      <c r="D3959" s="232">
        <v>2288.7499999999577</v>
      </c>
      <c r="E3959" s="232">
        <v>2890.3499999998771</v>
      </c>
      <c r="F3959" s="232">
        <v>3294.3500000002</v>
      </c>
      <c r="G3959" s="232">
        <v>4519.5999999998967</v>
      </c>
      <c r="H3959" s="75"/>
    </row>
    <row r="3960" spans="1:8" x14ac:dyDescent="0.2">
      <c r="A3960" s="76" t="s">
        <v>4357</v>
      </c>
      <c r="B3960" s="61">
        <v>3952</v>
      </c>
      <c r="C3960" s="232">
        <v>1660.3600000001024</v>
      </c>
      <c r="D3960" s="232">
        <v>2289.2999999999579</v>
      </c>
      <c r="E3960" s="232">
        <v>2891.0499999998769</v>
      </c>
      <c r="F3960" s="232">
        <v>3295.1500000002002</v>
      </c>
      <c r="G3960" s="232">
        <v>4520.699999999897</v>
      </c>
      <c r="H3960" s="75"/>
    </row>
    <row r="3961" spans="1:8" x14ac:dyDescent="0.2">
      <c r="A3961" s="76" t="s">
        <v>4358</v>
      </c>
      <c r="B3961" s="61">
        <v>3953</v>
      </c>
      <c r="C3961" s="232">
        <v>1660.7600000001025</v>
      </c>
      <c r="D3961" s="232">
        <v>2289.8499999999581</v>
      </c>
      <c r="E3961" s="232">
        <v>2891.7499999998768</v>
      </c>
      <c r="F3961" s="232">
        <v>3295.9500000002004</v>
      </c>
      <c r="G3961" s="232">
        <v>4521.7999999998974</v>
      </c>
      <c r="H3961" s="75"/>
    </row>
    <row r="3962" spans="1:8" x14ac:dyDescent="0.2">
      <c r="A3962" s="76" t="s">
        <v>4359</v>
      </c>
      <c r="B3962" s="61">
        <v>3954</v>
      </c>
      <c r="C3962" s="232">
        <v>1661.1600000001026</v>
      </c>
      <c r="D3962" s="232">
        <v>2290.3999999999583</v>
      </c>
      <c r="E3962" s="232">
        <v>2892.4499999998766</v>
      </c>
      <c r="F3962" s="232">
        <v>3296.7500000002005</v>
      </c>
      <c r="G3962" s="232">
        <v>4522.8999999998978</v>
      </c>
      <c r="H3962" s="75"/>
    </row>
    <row r="3963" spans="1:8" x14ac:dyDescent="0.2">
      <c r="A3963" s="76" t="s">
        <v>4360</v>
      </c>
      <c r="B3963" s="61">
        <v>3955</v>
      </c>
      <c r="C3963" s="232">
        <v>1661.5600000001027</v>
      </c>
      <c r="D3963" s="232">
        <v>2290.9499999999584</v>
      </c>
      <c r="E3963" s="232">
        <v>2893.1499999998764</v>
      </c>
      <c r="F3963" s="232">
        <v>3297.5500000002007</v>
      </c>
      <c r="G3963" s="232">
        <v>4523.9999999998981</v>
      </c>
      <c r="H3963" s="75"/>
    </row>
    <row r="3964" spans="1:8" x14ac:dyDescent="0.2">
      <c r="A3964" s="76" t="s">
        <v>4361</v>
      </c>
      <c r="B3964" s="61">
        <v>3956</v>
      </c>
      <c r="C3964" s="232">
        <v>1661.9600000001028</v>
      </c>
      <c r="D3964" s="232">
        <v>2291.4999999999586</v>
      </c>
      <c r="E3964" s="232">
        <v>2893.8499999998762</v>
      </c>
      <c r="F3964" s="232">
        <v>3298.3500000002009</v>
      </c>
      <c r="G3964" s="232">
        <v>4525.0999999998985</v>
      </c>
      <c r="H3964" s="75"/>
    </row>
    <row r="3965" spans="1:8" x14ac:dyDescent="0.2">
      <c r="A3965" s="76" t="s">
        <v>4362</v>
      </c>
      <c r="B3965" s="61">
        <v>3957</v>
      </c>
      <c r="C3965" s="232">
        <v>1662.3600000001029</v>
      </c>
      <c r="D3965" s="232">
        <v>2292.0499999999588</v>
      </c>
      <c r="E3965" s="232">
        <v>2894.549999999876</v>
      </c>
      <c r="F3965" s="232">
        <v>3299.1500000002011</v>
      </c>
      <c r="G3965" s="232">
        <v>4526.1999999998989</v>
      </c>
      <c r="H3965" s="75"/>
    </row>
    <row r="3966" spans="1:8" x14ac:dyDescent="0.2">
      <c r="A3966" s="76" t="s">
        <v>4363</v>
      </c>
      <c r="B3966" s="61">
        <v>3958</v>
      </c>
      <c r="C3966" s="232">
        <v>1662.760000000103</v>
      </c>
      <c r="D3966" s="232">
        <v>2292.599999999959</v>
      </c>
      <c r="E3966" s="232">
        <v>2895.2499999998759</v>
      </c>
      <c r="F3966" s="232">
        <v>3299.9500000002013</v>
      </c>
      <c r="G3966" s="232">
        <v>4527.2999999998992</v>
      </c>
      <c r="H3966" s="75"/>
    </row>
    <row r="3967" spans="1:8" x14ac:dyDescent="0.2">
      <c r="A3967" s="76" t="s">
        <v>4364</v>
      </c>
      <c r="B3967" s="61">
        <v>3959</v>
      </c>
      <c r="C3967" s="232">
        <v>1663.1600000001031</v>
      </c>
      <c r="D3967" s="232">
        <v>2293.1499999999592</v>
      </c>
      <c r="E3967" s="232">
        <v>2895.9499999998757</v>
      </c>
      <c r="F3967" s="232">
        <v>3300.7500000002015</v>
      </c>
      <c r="G3967" s="232">
        <v>4528.3999999998996</v>
      </c>
      <c r="H3967" s="75"/>
    </row>
    <row r="3968" spans="1:8" x14ac:dyDescent="0.2">
      <c r="A3968" s="76" t="s">
        <v>4365</v>
      </c>
      <c r="B3968" s="61">
        <v>3960</v>
      </c>
      <c r="C3968" s="232">
        <v>1663.5600000001032</v>
      </c>
      <c r="D3968" s="232">
        <v>2293.6999999999593</v>
      </c>
      <c r="E3968" s="232">
        <v>2896.6499999998755</v>
      </c>
      <c r="F3968" s="232">
        <v>3301.5500000002016</v>
      </c>
      <c r="G3968" s="232">
        <v>4529.4999999999</v>
      </c>
      <c r="H3968" s="75"/>
    </row>
    <row r="3969" spans="1:8" x14ac:dyDescent="0.2">
      <c r="A3969" s="76" t="s">
        <v>4366</v>
      </c>
      <c r="B3969" s="61">
        <v>3961</v>
      </c>
      <c r="C3969" s="232">
        <v>1663.9600000001033</v>
      </c>
      <c r="D3969" s="232">
        <v>2294.2499999999595</v>
      </c>
      <c r="E3969" s="232">
        <v>2897.3499999998753</v>
      </c>
      <c r="F3969" s="232">
        <v>3302.3500000002018</v>
      </c>
      <c r="G3969" s="232">
        <v>4530.5999999999003</v>
      </c>
      <c r="H3969" s="75"/>
    </row>
    <row r="3970" spans="1:8" x14ac:dyDescent="0.2">
      <c r="A3970" s="76" t="s">
        <v>4367</v>
      </c>
      <c r="B3970" s="61">
        <v>3962</v>
      </c>
      <c r="C3970" s="232">
        <v>1664.3600000001034</v>
      </c>
      <c r="D3970" s="232">
        <v>2294.7999999999597</v>
      </c>
      <c r="E3970" s="232">
        <v>2898.0499999998751</v>
      </c>
      <c r="F3970" s="232">
        <v>3303.150000000202</v>
      </c>
      <c r="G3970" s="232">
        <v>4531.6999999999007</v>
      </c>
      <c r="H3970" s="75"/>
    </row>
    <row r="3971" spans="1:8" x14ac:dyDescent="0.2">
      <c r="A3971" s="76" t="s">
        <v>4368</v>
      </c>
      <c r="B3971" s="61">
        <v>3963</v>
      </c>
      <c r="C3971" s="232">
        <v>1664.7600000001034</v>
      </c>
      <c r="D3971" s="232">
        <v>2295.3499999999599</v>
      </c>
      <c r="E3971" s="232">
        <v>2898.7499999998749</v>
      </c>
      <c r="F3971" s="232">
        <v>3303.9500000002022</v>
      </c>
      <c r="G3971" s="232">
        <v>4532.799999999901</v>
      </c>
      <c r="H3971" s="75"/>
    </row>
    <row r="3972" spans="1:8" x14ac:dyDescent="0.2">
      <c r="A3972" s="76" t="s">
        <v>4369</v>
      </c>
      <c r="B3972" s="61">
        <v>3964</v>
      </c>
      <c r="C3972" s="232">
        <v>1665.1600000001035</v>
      </c>
      <c r="D3972" s="232">
        <v>2295.8999999999601</v>
      </c>
      <c r="E3972" s="232">
        <v>2899.4499999998748</v>
      </c>
      <c r="F3972" s="232">
        <v>3304.7500000002024</v>
      </c>
      <c r="G3972" s="232">
        <v>4533.8999999999014</v>
      </c>
      <c r="H3972" s="75"/>
    </row>
    <row r="3973" spans="1:8" x14ac:dyDescent="0.2">
      <c r="A3973" s="76" t="s">
        <v>4370</v>
      </c>
      <c r="B3973" s="61">
        <v>3965</v>
      </c>
      <c r="C3973" s="232">
        <v>1665.5600000001036</v>
      </c>
      <c r="D3973" s="232">
        <v>2296.4499999999603</v>
      </c>
      <c r="E3973" s="232">
        <v>2900.1499999998746</v>
      </c>
      <c r="F3973" s="232">
        <v>3305.5500000002025</v>
      </c>
      <c r="G3973" s="232">
        <v>4534.9999999999018</v>
      </c>
      <c r="H3973" s="75"/>
    </row>
    <row r="3974" spans="1:8" x14ac:dyDescent="0.2">
      <c r="A3974" s="76" t="s">
        <v>4371</v>
      </c>
      <c r="B3974" s="61">
        <v>3966</v>
      </c>
      <c r="C3974" s="232">
        <v>1665.9600000001037</v>
      </c>
      <c r="D3974" s="232">
        <v>2296.9999999999604</v>
      </c>
      <c r="E3974" s="232">
        <v>2900.8499999998744</v>
      </c>
      <c r="F3974" s="232">
        <v>3306.3500000002027</v>
      </c>
      <c r="G3974" s="232">
        <v>4536.0999999999021</v>
      </c>
      <c r="H3974" s="75"/>
    </row>
    <row r="3975" spans="1:8" x14ac:dyDescent="0.2">
      <c r="A3975" s="76" t="s">
        <v>4372</v>
      </c>
      <c r="B3975" s="61">
        <v>3967</v>
      </c>
      <c r="C3975" s="232">
        <v>1666.3600000001038</v>
      </c>
      <c r="D3975" s="232">
        <v>2297.5499999999606</v>
      </c>
      <c r="E3975" s="232">
        <v>2901.5499999998742</v>
      </c>
      <c r="F3975" s="232">
        <v>3307.1500000002029</v>
      </c>
      <c r="G3975" s="232">
        <v>4537.1999999999025</v>
      </c>
      <c r="H3975" s="75"/>
    </row>
    <row r="3976" spans="1:8" x14ac:dyDescent="0.2">
      <c r="A3976" s="76" t="s">
        <v>4373</v>
      </c>
      <c r="B3976" s="61">
        <v>3968</v>
      </c>
      <c r="C3976" s="232">
        <v>1666.7600000001039</v>
      </c>
      <c r="D3976" s="232">
        <v>2298.0999999999608</v>
      </c>
      <c r="E3976" s="232">
        <v>2902.249999999874</v>
      </c>
      <c r="F3976" s="232">
        <v>3307.9500000002031</v>
      </c>
      <c r="G3976" s="232">
        <v>4538.2999999999029</v>
      </c>
      <c r="H3976" s="75"/>
    </row>
    <row r="3977" spans="1:8" x14ac:dyDescent="0.2">
      <c r="A3977" s="76" t="s">
        <v>4374</v>
      </c>
      <c r="B3977" s="61">
        <v>3969</v>
      </c>
      <c r="C3977" s="232">
        <v>1667.160000000104</v>
      </c>
      <c r="D3977" s="232">
        <v>2298.649999999961</v>
      </c>
      <c r="E3977" s="232">
        <v>2902.9499999998739</v>
      </c>
      <c r="F3977" s="232">
        <v>3308.7500000002033</v>
      </c>
      <c r="G3977" s="232">
        <v>4539.3999999999032</v>
      </c>
      <c r="H3977" s="75"/>
    </row>
    <row r="3978" spans="1:8" x14ac:dyDescent="0.2">
      <c r="A3978" s="76" t="s">
        <v>4375</v>
      </c>
      <c r="B3978" s="61">
        <v>3970</v>
      </c>
      <c r="C3978" s="232">
        <v>1667.5600000001041</v>
      </c>
      <c r="D3978" s="232">
        <v>2299.1999999999612</v>
      </c>
      <c r="E3978" s="232">
        <v>2903.6499999998737</v>
      </c>
      <c r="F3978" s="232">
        <v>3309.5500000002035</v>
      </c>
      <c r="G3978" s="232">
        <v>4540.4999999999036</v>
      </c>
      <c r="H3978" s="75"/>
    </row>
    <row r="3979" spans="1:8" x14ac:dyDescent="0.2">
      <c r="A3979" s="76" t="s">
        <v>4376</v>
      </c>
      <c r="B3979" s="61">
        <v>3971</v>
      </c>
      <c r="C3979" s="232">
        <v>1667.9600000001042</v>
      </c>
      <c r="D3979" s="232">
        <v>2299.7499999999613</v>
      </c>
      <c r="E3979" s="232">
        <v>2904.3499999998735</v>
      </c>
      <c r="F3979" s="232">
        <v>3310.3500000002036</v>
      </c>
      <c r="G3979" s="232">
        <v>4541.599999999904</v>
      </c>
      <c r="H3979" s="75"/>
    </row>
    <row r="3980" spans="1:8" x14ac:dyDescent="0.2">
      <c r="A3980" s="76" t="s">
        <v>4377</v>
      </c>
      <c r="B3980" s="61">
        <v>3972</v>
      </c>
      <c r="C3980" s="232">
        <v>1668.3600000001043</v>
      </c>
      <c r="D3980" s="232">
        <v>2300.2999999999615</v>
      </c>
      <c r="E3980" s="232">
        <v>2905.0499999998733</v>
      </c>
      <c r="F3980" s="232">
        <v>3311.1500000002038</v>
      </c>
      <c r="G3980" s="232">
        <v>4542.6999999999043</v>
      </c>
      <c r="H3980" s="75"/>
    </row>
    <row r="3981" spans="1:8" x14ac:dyDescent="0.2">
      <c r="A3981" s="76" t="s">
        <v>4378</v>
      </c>
      <c r="B3981" s="61">
        <v>3973</v>
      </c>
      <c r="C3981" s="232">
        <v>1668.7600000001044</v>
      </c>
      <c r="D3981" s="232">
        <v>2300.8499999999617</v>
      </c>
      <c r="E3981" s="232">
        <v>2905.7499999998731</v>
      </c>
      <c r="F3981" s="232">
        <v>3311.950000000204</v>
      </c>
      <c r="G3981" s="232">
        <v>4543.7999999999047</v>
      </c>
      <c r="H3981" s="75"/>
    </row>
    <row r="3982" spans="1:8" x14ac:dyDescent="0.2">
      <c r="A3982" s="76" t="s">
        <v>4379</v>
      </c>
      <c r="B3982" s="61">
        <v>3974</v>
      </c>
      <c r="C3982" s="232">
        <v>1669.1600000001044</v>
      </c>
      <c r="D3982" s="232">
        <v>2301.3999999999619</v>
      </c>
      <c r="E3982" s="232">
        <v>2906.4499999998729</v>
      </c>
      <c r="F3982" s="232">
        <v>3312.7500000002042</v>
      </c>
      <c r="G3982" s="232">
        <v>4544.899999999905</v>
      </c>
      <c r="H3982" s="75"/>
    </row>
    <row r="3983" spans="1:8" x14ac:dyDescent="0.2">
      <c r="A3983" s="76" t="s">
        <v>4380</v>
      </c>
      <c r="B3983" s="61">
        <v>3975</v>
      </c>
      <c r="C3983" s="232">
        <v>1669.5600000001045</v>
      </c>
      <c r="D3983" s="232">
        <v>2301.9499999999621</v>
      </c>
      <c r="E3983" s="232">
        <v>2907.1499999998728</v>
      </c>
      <c r="F3983" s="232">
        <v>3313.5500000002044</v>
      </c>
      <c r="G3983" s="232">
        <v>4545.9999999999054</v>
      </c>
      <c r="H3983" s="75"/>
    </row>
    <row r="3984" spans="1:8" x14ac:dyDescent="0.2">
      <c r="A3984" s="76" t="s">
        <v>4381</v>
      </c>
      <c r="B3984" s="61">
        <v>3976</v>
      </c>
      <c r="C3984" s="232">
        <v>1669.9600000001046</v>
      </c>
      <c r="D3984" s="232">
        <v>2302.4999999999623</v>
      </c>
      <c r="E3984" s="232">
        <v>2907.8499999998726</v>
      </c>
      <c r="F3984" s="232">
        <v>3314.3500000002045</v>
      </c>
      <c r="G3984" s="232">
        <v>4547.0999999999058</v>
      </c>
      <c r="H3984" s="75"/>
    </row>
    <row r="3985" spans="1:8" x14ac:dyDescent="0.2">
      <c r="A3985" s="76" t="s">
        <v>4382</v>
      </c>
      <c r="B3985" s="61">
        <v>3977</v>
      </c>
      <c r="C3985" s="232">
        <v>1670.3600000001047</v>
      </c>
      <c r="D3985" s="232">
        <v>2303.0499999999624</v>
      </c>
      <c r="E3985" s="232">
        <v>2908.5499999998724</v>
      </c>
      <c r="F3985" s="232">
        <v>3315.1500000002047</v>
      </c>
      <c r="G3985" s="232">
        <v>4548.1999999999061</v>
      </c>
      <c r="H3985" s="75"/>
    </row>
    <row r="3986" spans="1:8" x14ac:dyDescent="0.2">
      <c r="A3986" s="76" t="s">
        <v>4383</v>
      </c>
      <c r="B3986" s="61">
        <v>3978</v>
      </c>
      <c r="C3986" s="232">
        <v>1670.7600000001048</v>
      </c>
      <c r="D3986" s="232">
        <v>2303.5999999999626</v>
      </c>
      <c r="E3986" s="232">
        <v>2909.2499999998722</v>
      </c>
      <c r="F3986" s="232">
        <v>3315.9500000002049</v>
      </c>
      <c r="G3986" s="232">
        <v>4549.2999999999065</v>
      </c>
      <c r="H3986" s="75"/>
    </row>
    <row r="3987" spans="1:8" x14ac:dyDescent="0.2">
      <c r="A3987" s="76" t="s">
        <v>4384</v>
      </c>
      <c r="B3987" s="61">
        <v>3979</v>
      </c>
      <c r="C3987" s="232">
        <v>1671.1600000001049</v>
      </c>
      <c r="D3987" s="232">
        <v>2304.1499999999628</v>
      </c>
      <c r="E3987" s="232">
        <v>2909.949999999872</v>
      </c>
      <c r="F3987" s="232">
        <v>3316.7500000002051</v>
      </c>
      <c r="G3987" s="232">
        <v>4550.3999999999069</v>
      </c>
      <c r="H3987" s="75"/>
    </row>
    <row r="3988" spans="1:8" x14ac:dyDescent="0.2">
      <c r="A3988" s="76" t="s">
        <v>4385</v>
      </c>
      <c r="B3988" s="61">
        <v>3980</v>
      </c>
      <c r="C3988" s="232">
        <v>1671.560000000105</v>
      </c>
      <c r="D3988" s="232">
        <v>2304.699999999963</v>
      </c>
      <c r="E3988" s="232">
        <v>2910.6499999998719</v>
      </c>
      <c r="F3988" s="232">
        <v>3317.5500000002053</v>
      </c>
      <c r="G3988" s="232">
        <v>4551.4999999999072</v>
      </c>
      <c r="H3988" s="75"/>
    </row>
    <row r="3989" spans="1:8" x14ac:dyDescent="0.2">
      <c r="A3989" s="76" t="s">
        <v>4386</v>
      </c>
      <c r="B3989" s="61">
        <v>3981</v>
      </c>
      <c r="C3989" s="232">
        <v>1671.9600000001051</v>
      </c>
      <c r="D3989" s="232">
        <v>2305.2499999999632</v>
      </c>
      <c r="E3989" s="232">
        <v>2911.3499999998717</v>
      </c>
      <c r="F3989" s="232">
        <v>3318.3500000002055</v>
      </c>
      <c r="G3989" s="232">
        <v>4552.5999999999076</v>
      </c>
      <c r="H3989" s="75"/>
    </row>
    <row r="3990" spans="1:8" x14ac:dyDescent="0.2">
      <c r="A3990" s="76" t="s">
        <v>4387</v>
      </c>
      <c r="B3990" s="61">
        <v>3982</v>
      </c>
      <c r="C3990" s="232">
        <v>1672.3600000001052</v>
      </c>
      <c r="D3990" s="232">
        <v>2305.7999999999633</v>
      </c>
      <c r="E3990" s="232">
        <v>2912.0499999998715</v>
      </c>
      <c r="F3990" s="232">
        <v>3319.1500000002056</v>
      </c>
      <c r="G3990" s="232">
        <v>4553.699999999908</v>
      </c>
      <c r="H3990" s="75"/>
    </row>
    <row r="3991" spans="1:8" x14ac:dyDescent="0.2">
      <c r="A3991" s="76" t="s">
        <v>4388</v>
      </c>
      <c r="B3991" s="61">
        <v>3983</v>
      </c>
      <c r="C3991" s="232">
        <v>1672.7600000001053</v>
      </c>
      <c r="D3991" s="232">
        <v>2306.3499999999635</v>
      </c>
      <c r="E3991" s="232">
        <v>2912.7499999998713</v>
      </c>
      <c r="F3991" s="232">
        <v>3319.9500000002058</v>
      </c>
      <c r="G3991" s="232">
        <v>4554.7999999999083</v>
      </c>
      <c r="H3991" s="75"/>
    </row>
    <row r="3992" spans="1:8" x14ac:dyDescent="0.2">
      <c r="A3992" s="76" t="s">
        <v>4389</v>
      </c>
      <c r="B3992" s="61">
        <v>3984</v>
      </c>
      <c r="C3992" s="232">
        <v>1673.1600000001054</v>
      </c>
      <c r="D3992" s="232">
        <v>2306.8999999999637</v>
      </c>
      <c r="E3992" s="232">
        <v>2913.4499999998711</v>
      </c>
      <c r="F3992" s="232">
        <v>3320.750000000206</v>
      </c>
      <c r="G3992" s="232">
        <v>4555.8999999999087</v>
      </c>
      <c r="H3992" s="75"/>
    </row>
    <row r="3993" spans="1:8" x14ac:dyDescent="0.2">
      <c r="A3993" s="76" t="s">
        <v>4390</v>
      </c>
      <c r="B3993" s="61">
        <v>3985</v>
      </c>
      <c r="C3993" s="232">
        <v>1673.5600000001054</v>
      </c>
      <c r="D3993" s="232">
        <v>2307.4499999999639</v>
      </c>
      <c r="E3993" s="232">
        <v>2914.1499999998709</v>
      </c>
      <c r="F3993" s="232">
        <v>3321.5500000002062</v>
      </c>
      <c r="G3993" s="232">
        <v>4556.9999999999091</v>
      </c>
      <c r="H3993" s="75"/>
    </row>
    <row r="3994" spans="1:8" x14ac:dyDescent="0.2">
      <c r="A3994" s="76" t="s">
        <v>4391</v>
      </c>
      <c r="B3994" s="61">
        <v>3986</v>
      </c>
      <c r="C3994" s="232">
        <v>1673.9600000001055</v>
      </c>
      <c r="D3994" s="232">
        <v>2307.9999999999641</v>
      </c>
      <c r="E3994" s="232">
        <v>2914.8499999998708</v>
      </c>
      <c r="F3994" s="232">
        <v>3322.3500000002064</v>
      </c>
      <c r="G3994" s="232">
        <v>4558.0999999999094</v>
      </c>
      <c r="H3994" s="75"/>
    </row>
    <row r="3995" spans="1:8" x14ac:dyDescent="0.2">
      <c r="A3995" s="76" t="s">
        <v>4392</v>
      </c>
      <c r="B3995" s="61">
        <v>3987</v>
      </c>
      <c r="C3995" s="232">
        <v>1674.3600000001056</v>
      </c>
      <c r="D3995" s="232">
        <v>2308.5499999999643</v>
      </c>
      <c r="E3995" s="232">
        <v>2915.5499999998706</v>
      </c>
      <c r="F3995" s="232">
        <v>3323.1500000002065</v>
      </c>
      <c r="G3995" s="232">
        <v>4559.1999999999098</v>
      </c>
      <c r="H3995" s="75"/>
    </row>
    <row r="3996" spans="1:8" x14ac:dyDescent="0.2">
      <c r="A3996" s="76" t="s">
        <v>4393</v>
      </c>
      <c r="B3996" s="61">
        <v>3988</v>
      </c>
      <c r="C3996" s="232">
        <v>1674.7600000001057</v>
      </c>
      <c r="D3996" s="232">
        <v>2309.0999999999644</v>
      </c>
      <c r="E3996" s="232">
        <v>2916.2499999998704</v>
      </c>
      <c r="F3996" s="232">
        <v>3323.9500000002067</v>
      </c>
      <c r="G3996" s="232">
        <v>4560.2999999999101</v>
      </c>
      <c r="H3996" s="75"/>
    </row>
    <row r="3997" spans="1:8" x14ac:dyDescent="0.2">
      <c r="A3997" s="76" t="s">
        <v>4394</v>
      </c>
      <c r="B3997" s="61">
        <v>3989</v>
      </c>
      <c r="C3997" s="232">
        <v>1675.1600000001058</v>
      </c>
      <c r="D3997" s="232">
        <v>2309.6499999999646</v>
      </c>
      <c r="E3997" s="232">
        <v>2916.9499999998702</v>
      </c>
      <c r="F3997" s="232">
        <v>3324.7500000002069</v>
      </c>
      <c r="G3997" s="232">
        <v>4561.3999999999105</v>
      </c>
      <c r="H3997" s="75"/>
    </row>
    <row r="3998" spans="1:8" x14ac:dyDescent="0.2">
      <c r="A3998" s="76" t="s">
        <v>4395</v>
      </c>
      <c r="B3998" s="61">
        <v>3990</v>
      </c>
      <c r="C3998" s="232">
        <v>1675.5600000001059</v>
      </c>
      <c r="D3998" s="232">
        <v>2310.1999999999648</v>
      </c>
      <c r="E3998" s="232">
        <v>2917.64999999987</v>
      </c>
      <c r="F3998" s="232">
        <v>3325.5500000002071</v>
      </c>
      <c r="G3998" s="232">
        <v>4562.4999999999109</v>
      </c>
      <c r="H3998" s="75"/>
    </row>
    <row r="3999" spans="1:8" x14ac:dyDescent="0.2">
      <c r="A3999" s="76" t="s">
        <v>4396</v>
      </c>
      <c r="B3999" s="61">
        <v>3991</v>
      </c>
      <c r="C3999" s="232">
        <v>1675.960000000106</v>
      </c>
      <c r="D3999" s="232">
        <v>2310.749999999965</v>
      </c>
      <c r="E3999" s="232">
        <v>2918.3499999998699</v>
      </c>
      <c r="F3999" s="232">
        <v>3326.3500000002073</v>
      </c>
      <c r="G3999" s="232">
        <v>4563.5999999999112</v>
      </c>
      <c r="H3999" s="75"/>
    </row>
    <row r="4000" spans="1:8" x14ac:dyDescent="0.2">
      <c r="A4000" s="76" t="s">
        <v>4397</v>
      </c>
      <c r="B4000" s="61">
        <v>3992</v>
      </c>
      <c r="C4000" s="232">
        <v>1676.3600000001061</v>
      </c>
      <c r="D4000" s="232">
        <v>2311.2999999999652</v>
      </c>
      <c r="E4000" s="232">
        <v>2919.0499999998697</v>
      </c>
      <c r="F4000" s="232">
        <v>3327.1500000002075</v>
      </c>
      <c r="G4000" s="232">
        <v>4564.6999999999116</v>
      </c>
      <c r="H4000" s="75"/>
    </row>
    <row r="4001" spans="1:8" x14ac:dyDescent="0.2">
      <c r="A4001" s="76" t="s">
        <v>4398</v>
      </c>
      <c r="B4001" s="61">
        <v>3993</v>
      </c>
      <c r="C4001" s="232">
        <v>1676.7600000001062</v>
      </c>
      <c r="D4001" s="232">
        <v>2311.8499999999653</v>
      </c>
      <c r="E4001" s="232">
        <v>2919.7499999998695</v>
      </c>
      <c r="F4001" s="232">
        <v>3327.9500000002076</v>
      </c>
      <c r="G4001" s="232">
        <v>4565.799999999912</v>
      </c>
      <c r="H4001" s="75"/>
    </row>
    <row r="4002" spans="1:8" x14ac:dyDescent="0.2">
      <c r="A4002" s="76" t="s">
        <v>4399</v>
      </c>
      <c r="B4002" s="61">
        <v>3994</v>
      </c>
      <c r="C4002" s="232">
        <v>1677.1600000001063</v>
      </c>
      <c r="D4002" s="232">
        <v>2312.3999999999655</v>
      </c>
      <c r="E4002" s="232">
        <v>2920.4499999998693</v>
      </c>
      <c r="F4002" s="232">
        <v>3328.7500000002078</v>
      </c>
      <c r="G4002" s="232">
        <v>4566.8999999999123</v>
      </c>
      <c r="H4002" s="75"/>
    </row>
    <row r="4003" spans="1:8" x14ac:dyDescent="0.2">
      <c r="A4003" s="76" t="s">
        <v>4400</v>
      </c>
      <c r="B4003" s="61">
        <v>3995</v>
      </c>
      <c r="C4003" s="232">
        <v>1677.5600000001064</v>
      </c>
      <c r="D4003" s="232">
        <v>2312.9499999999657</v>
      </c>
      <c r="E4003" s="232">
        <v>2921.1499999998691</v>
      </c>
      <c r="F4003" s="232">
        <v>3329.550000000208</v>
      </c>
      <c r="G4003" s="232">
        <v>4567.9999999999127</v>
      </c>
      <c r="H4003" s="75"/>
    </row>
    <row r="4004" spans="1:8" x14ac:dyDescent="0.2">
      <c r="A4004" s="76" t="s">
        <v>4401</v>
      </c>
      <c r="B4004" s="61">
        <v>3996</v>
      </c>
      <c r="C4004" s="232">
        <v>1677.9600000001064</v>
      </c>
      <c r="D4004" s="232">
        <v>2313.4999999999659</v>
      </c>
      <c r="E4004" s="232">
        <v>2921.8499999998689</v>
      </c>
      <c r="F4004" s="232">
        <v>3330.3500000002082</v>
      </c>
      <c r="G4004" s="232">
        <v>4569.0999999999131</v>
      </c>
      <c r="H4004" s="75"/>
    </row>
    <row r="4005" spans="1:8" x14ac:dyDescent="0.2">
      <c r="A4005" s="76" t="s">
        <v>4402</v>
      </c>
      <c r="B4005" s="61">
        <v>3997</v>
      </c>
      <c r="C4005" s="232">
        <v>1678.3600000001065</v>
      </c>
      <c r="D4005" s="232">
        <v>2314.0499999999661</v>
      </c>
      <c r="E4005" s="232">
        <v>2922.5499999998688</v>
      </c>
      <c r="F4005" s="232">
        <v>3331.1500000002084</v>
      </c>
      <c r="G4005" s="232">
        <v>4570.1999999999134</v>
      </c>
      <c r="H4005" s="75"/>
    </row>
    <row r="4006" spans="1:8" x14ac:dyDescent="0.2">
      <c r="A4006" s="76" t="s">
        <v>4403</v>
      </c>
      <c r="B4006" s="61">
        <v>3998</v>
      </c>
      <c r="C4006" s="232">
        <v>1678.7600000001066</v>
      </c>
      <c r="D4006" s="232">
        <v>2314.5999999999663</v>
      </c>
      <c r="E4006" s="232">
        <v>2923.2499999998686</v>
      </c>
      <c r="F4006" s="232">
        <v>3331.9500000002085</v>
      </c>
      <c r="G4006" s="232">
        <v>4571.2999999999138</v>
      </c>
      <c r="H4006" s="75"/>
    </row>
    <row r="4007" spans="1:8" x14ac:dyDescent="0.2">
      <c r="A4007" s="76" t="s">
        <v>4404</v>
      </c>
      <c r="B4007" s="61">
        <v>3999</v>
      </c>
      <c r="C4007" s="232">
        <v>1679.1600000001067</v>
      </c>
      <c r="D4007" s="232">
        <v>2315.1499999999664</v>
      </c>
      <c r="E4007" s="232">
        <v>2923.9499999998684</v>
      </c>
      <c r="F4007" s="232">
        <v>3332.7500000002087</v>
      </c>
      <c r="G4007" s="232">
        <v>4572.3999999999141</v>
      </c>
      <c r="H4007" s="75"/>
    </row>
    <row r="4008" spans="1:8" x14ac:dyDescent="0.2">
      <c r="A4008" s="76" t="s">
        <v>4405</v>
      </c>
      <c r="B4008" s="61">
        <v>4000</v>
      </c>
      <c r="C4008" s="232">
        <v>1679.5600000001068</v>
      </c>
      <c r="D4008" s="232">
        <v>2315.6999999999666</v>
      </c>
      <c r="E4008" s="232">
        <v>2924.6499999998682</v>
      </c>
      <c r="F4008" s="232">
        <v>3333.5500000002089</v>
      </c>
      <c r="G4008" s="232">
        <v>4573.4999999999145</v>
      </c>
      <c r="H4008" s="75"/>
    </row>
    <row r="4009" spans="1:8" x14ac:dyDescent="0.2">
      <c r="A4009" s="76" t="s">
        <v>4406</v>
      </c>
      <c r="B4009" s="61">
        <v>4001</v>
      </c>
      <c r="C4009" s="232">
        <v>1679.9600000001069</v>
      </c>
      <c r="D4009" s="232">
        <v>2316.2499999999668</v>
      </c>
      <c r="E4009" s="232">
        <v>2925.349999999868</v>
      </c>
      <c r="F4009" s="232">
        <v>3334.3500000002091</v>
      </c>
      <c r="G4009" s="232">
        <v>4574.5999999999149</v>
      </c>
      <c r="H4009" s="75"/>
    </row>
    <row r="4010" spans="1:8" x14ac:dyDescent="0.2">
      <c r="A4010" s="76" t="s">
        <v>4407</v>
      </c>
      <c r="B4010" s="61">
        <v>4002</v>
      </c>
      <c r="C4010" s="232">
        <v>1680.360000000107</v>
      </c>
      <c r="D4010" s="232">
        <v>2316.799999999967</v>
      </c>
      <c r="E4010" s="232">
        <v>2926.0499999998679</v>
      </c>
      <c r="F4010" s="232">
        <v>3335.1500000002093</v>
      </c>
      <c r="G4010" s="232">
        <v>4575.6999999999152</v>
      </c>
      <c r="H4010" s="75"/>
    </row>
    <row r="4011" spans="1:8" x14ac:dyDescent="0.2">
      <c r="A4011" s="76" t="s">
        <v>4408</v>
      </c>
      <c r="B4011" s="61">
        <v>4003</v>
      </c>
      <c r="C4011" s="232">
        <v>1680.7600000001071</v>
      </c>
      <c r="D4011" s="232">
        <v>2317.3499999999672</v>
      </c>
      <c r="E4011" s="232">
        <v>2926.7499999998677</v>
      </c>
      <c r="F4011" s="232">
        <v>3335.9500000002095</v>
      </c>
      <c r="G4011" s="232">
        <v>4576.7999999999156</v>
      </c>
      <c r="H4011" s="75"/>
    </row>
    <row r="4012" spans="1:8" x14ac:dyDescent="0.2">
      <c r="A4012" s="76" t="s">
        <v>4409</v>
      </c>
      <c r="B4012" s="61">
        <v>4004</v>
      </c>
      <c r="C4012" s="232">
        <v>1681.1600000001072</v>
      </c>
      <c r="D4012" s="232">
        <v>2317.8999999999673</v>
      </c>
      <c r="E4012" s="232">
        <v>2927.4499999998675</v>
      </c>
      <c r="F4012" s="232">
        <v>3336.7500000002096</v>
      </c>
      <c r="G4012" s="232">
        <v>4577.899999999916</v>
      </c>
      <c r="H4012" s="75"/>
    </row>
    <row r="4013" spans="1:8" x14ac:dyDescent="0.2">
      <c r="A4013" s="76" t="s">
        <v>4410</v>
      </c>
      <c r="B4013" s="61">
        <v>4005</v>
      </c>
      <c r="C4013" s="232">
        <v>1681.5600000001073</v>
      </c>
      <c r="D4013" s="232">
        <v>2318.4499999999675</v>
      </c>
      <c r="E4013" s="232">
        <v>2928.1499999998673</v>
      </c>
      <c r="F4013" s="232">
        <v>3337.5500000002098</v>
      </c>
      <c r="G4013" s="232">
        <v>4578.9999999999163</v>
      </c>
      <c r="H4013" s="75"/>
    </row>
    <row r="4014" spans="1:8" x14ac:dyDescent="0.2">
      <c r="A4014" s="76" t="s">
        <v>4411</v>
      </c>
      <c r="B4014" s="61">
        <v>4006</v>
      </c>
      <c r="C4014" s="232">
        <v>1681.9600000001074</v>
      </c>
      <c r="D4014" s="232">
        <v>2318.9999999999677</v>
      </c>
      <c r="E4014" s="232">
        <v>2928.8499999998671</v>
      </c>
      <c r="F4014" s="232">
        <v>3338.35000000021</v>
      </c>
      <c r="G4014" s="232">
        <v>4580.0999999999167</v>
      </c>
      <c r="H4014" s="75"/>
    </row>
    <row r="4015" spans="1:8" x14ac:dyDescent="0.2">
      <c r="A4015" s="76" t="s">
        <v>4412</v>
      </c>
      <c r="B4015" s="61">
        <v>4007</v>
      </c>
      <c r="C4015" s="232">
        <v>1682.3600000001074</v>
      </c>
      <c r="D4015" s="232">
        <v>2319.5499999999679</v>
      </c>
      <c r="E4015" s="232">
        <v>2929.5499999998669</v>
      </c>
      <c r="F4015" s="232">
        <v>3339.1500000002102</v>
      </c>
      <c r="G4015" s="232">
        <v>4581.1999999999171</v>
      </c>
      <c r="H4015" s="75"/>
    </row>
    <row r="4016" spans="1:8" x14ac:dyDescent="0.2">
      <c r="A4016" s="76" t="s">
        <v>4413</v>
      </c>
      <c r="B4016" s="61">
        <v>4008</v>
      </c>
      <c r="C4016" s="232">
        <v>1682.7600000001075</v>
      </c>
      <c r="D4016" s="232">
        <v>2320.0999999999681</v>
      </c>
      <c r="E4016" s="232">
        <v>2930.2499999998668</v>
      </c>
      <c r="F4016" s="232">
        <v>3339.9500000002104</v>
      </c>
      <c r="G4016" s="232">
        <v>4582.2999999999174</v>
      </c>
      <c r="H4016" s="75"/>
    </row>
    <row r="4017" spans="1:8" x14ac:dyDescent="0.2">
      <c r="A4017" s="76" t="s">
        <v>4414</v>
      </c>
      <c r="B4017" s="61">
        <v>4009</v>
      </c>
      <c r="C4017" s="232">
        <v>1683.1600000001076</v>
      </c>
      <c r="D4017" s="232">
        <v>2320.6499999999683</v>
      </c>
      <c r="E4017" s="232">
        <v>2930.9499999998666</v>
      </c>
      <c r="F4017" s="232">
        <v>3340.7500000002105</v>
      </c>
      <c r="G4017" s="232">
        <v>4583.3999999999178</v>
      </c>
      <c r="H4017" s="75"/>
    </row>
    <row r="4018" spans="1:8" x14ac:dyDescent="0.2">
      <c r="A4018" s="76" t="s">
        <v>4415</v>
      </c>
      <c r="B4018" s="61">
        <v>4010</v>
      </c>
      <c r="C4018" s="232">
        <v>1683.5600000001077</v>
      </c>
      <c r="D4018" s="232">
        <v>2321.1999999999684</v>
      </c>
      <c r="E4018" s="232">
        <v>2931.6499999998664</v>
      </c>
      <c r="F4018" s="232">
        <v>3341.5500000002107</v>
      </c>
      <c r="G4018" s="232">
        <v>4584.4999999999181</v>
      </c>
      <c r="H4018" s="75"/>
    </row>
    <row r="4019" spans="1:8" x14ac:dyDescent="0.2">
      <c r="A4019" s="76" t="s">
        <v>4416</v>
      </c>
      <c r="B4019" s="61">
        <v>4011</v>
      </c>
      <c r="C4019" s="232">
        <v>1683.9600000001078</v>
      </c>
      <c r="D4019" s="232">
        <v>2321.7499999999686</v>
      </c>
      <c r="E4019" s="232">
        <v>2932.3499999998662</v>
      </c>
      <c r="F4019" s="232">
        <v>3342.3500000002109</v>
      </c>
      <c r="G4019" s="232">
        <v>4585.5999999999185</v>
      </c>
      <c r="H4019" s="75"/>
    </row>
    <row r="4020" spans="1:8" x14ac:dyDescent="0.2">
      <c r="A4020" s="76" t="s">
        <v>4417</v>
      </c>
      <c r="B4020" s="61">
        <v>4012</v>
      </c>
      <c r="C4020" s="232">
        <v>1684.3600000001079</v>
      </c>
      <c r="D4020" s="232">
        <v>2322.2999999999688</v>
      </c>
      <c r="E4020" s="232">
        <v>2933.049999999866</v>
      </c>
      <c r="F4020" s="232">
        <v>3343.1500000002111</v>
      </c>
      <c r="G4020" s="232">
        <v>4586.6999999999189</v>
      </c>
      <c r="H4020" s="75"/>
    </row>
    <row r="4021" spans="1:8" x14ac:dyDescent="0.2">
      <c r="A4021" s="76" t="s">
        <v>4418</v>
      </c>
      <c r="B4021" s="61">
        <v>4013</v>
      </c>
      <c r="C4021" s="232">
        <v>1684.760000000108</v>
      </c>
      <c r="D4021" s="232">
        <v>2322.849999999969</v>
      </c>
      <c r="E4021" s="232">
        <v>2933.7499999998658</v>
      </c>
      <c r="F4021" s="232">
        <v>3343.9500000002113</v>
      </c>
      <c r="G4021" s="232">
        <v>4587.7999999999192</v>
      </c>
      <c r="H4021" s="75"/>
    </row>
    <row r="4022" spans="1:8" x14ac:dyDescent="0.2">
      <c r="A4022" s="76" t="s">
        <v>4419</v>
      </c>
      <c r="B4022" s="61">
        <v>4014</v>
      </c>
      <c r="C4022" s="232">
        <v>1685.1600000001081</v>
      </c>
      <c r="D4022" s="232">
        <v>2323.3999999999692</v>
      </c>
      <c r="E4022" s="232">
        <v>2934.4499999998657</v>
      </c>
      <c r="F4022" s="232">
        <v>3344.7500000002115</v>
      </c>
      <c r="G4022" s="232">
        <v>4588.8999999999196</v>
      </c>
      <c r="H4022" s="75"/>
    </row>
    <row r="4023" spans="1:8" x14ac:dyDescent="0.2">
      <c r="A4023" s="76" t="s">
        <v>4420</v>
      </c>
      <c r="B4023" s="61">
        <v>4015</v>
      </c>
      <c r="C4023" s="232">
        <v>1685.5600000001082</v>
      </c>
      <c r="D4023" s="232">
        <v>2323.9499999999694</v>
      </c>
      <c r="E4023" s="232">
        <v>2935.1499999998655</v>
      </c>
      <c r="F4023" s="232">
        <v>3345.5500000002116</v>
      </c>
      <c r="G4023" s="232">
        <v>4589.99999999992</v>
      </c>
      <c r="H4023" s="75"/>
    </row>
    <row r="4024" spans="1:8" x14ac:dyDescent="0.2">
      <c r="A4024" s="76" t="s">
        <v>4421</v>
      </c>
      <c r="B4024" s="61">
        <v>4016</v>
      </c>
      <c r="C4024" s="232">
        <v>1685.9600000001083</v>
      </c>
      <c r="D4024" s="232">
        <v>2324.4999999999695</v>
      </c>
      <c r="E4024" s="232">
        <v>2935.8499999998653</v>
      </c>
      <c r="F4024" s="232">
        <v>3346.3500000002118</v>
      </c>
      <c r="G4024" s="232">
        <v>4591.0999999999203</v>
      </c>
      <c r="H4024" s="75"/>
    </row>
    <row r="4025" spans="1:8" x14ac:dyDescent="0.2">
      <c r="A4025" s="76" t="s">
        <v>4422</v>
      </c>
      <c r="B4025" s="61">
        <v>4017</v>
      </c>
      <c r="C4025" s="232">
        <v>1686.3600000001084</v>
      </c>
      <c r="D4025" s="232">
        <v>2325.0499999999697</v>
      </c>
      <c r="E4025" s="232">
        <v>2936.5499999998651</v>
      </c>
      <c r="F4025" s="232">
        <v>3347.150000000212</v>
      </c>
      <c r="G4025" s="232">
        <v>4592.1999999999207</v>
      </c>
      <c r="H4025" s="75"/>
    </row>
    <row r="4026" spans="1:8" x14ac:dyDescent="0.2">
      <c r="A4026" s="76" t="s">
        <v>4423</v>
      </c>
      <c r="B4026" s="61">
        <v>4018</v>
      </c>
      <c r="C4026" s="232">
        <v>1686.7600000001084</v>
      </c>
      <c r="D4026" s="232">
        <v>2325.5999999999699</v>
      </c>
      <c r="E4026" s="232">
        <v>2937.2499999998649</v>
      </c>
      <c r="F4026" s="232">
        <v>3347.9500000002122</v>
      </c>
      <c r="G4026" s="232">
        <v>4593.2999999999211</v>
      </c>
      <c r="H4026" s="75"/>
    </row>
    <row r="4027" spans="1:8" x14ac:dyDescent="0.2">
      <c r="A4027" s="76" t="s">
        <v>4424</v>
      </c>
      <c r="B4027" s="61">
        <v>4019</v>
      </c>
      <c r="C4027" s="232">
        <v>1687.1600000001085</v>
      </c>
      <c r="D4027" s="232">
        <v>2326.1499999999701</v>
      </c>
      <c r="E4027" s="232">
        <v>2937.9499999998648</v>
      </c>
      <c r="F4027" s="232">
        <v>3348.7500000002124</v>
      </c>
      <c r="G4027" s="232">
        <v>4594.3999999999214</v>
      </c>
      <c r="H4027" s="75"/>
    </row>
    <row r="4028" spans="1:8" x14ac:dyDescent="0.2">
      <c r="A4028" s="76" t="s">
        <v>4425</v>
      </c>
      <c r="B4028" s="61">
        <v>4020</v>
      </c>
      <c r="C4028" s="232">
        <v>1687.5600000001086</v>
      </c>
      <c r="D4028" s="232">
        <v>2326.6999999999703</v>
      </c>
      <c r="E4028" s="232">
        <v>2938.6499999998646</v>
      </c>
      <c r="F4028" s="232">
        <v>3349.5500000002125</v>
      </c>
      <c r="G4028" s="232">
        <v>4595.4999999999218</v>
      </c>
      <c r="H4028" s="75"/>
    </row>
    <row r="4029" spans="1:8" x14ac:dyDescent="0.2">
      <c r="A4029" s="76" t="s">
        <v>4426</v>
      </c>
      <c r="B4029" s="61">
        <v>4021</v>
      </c>
      <c r="C4029" s="232">
        <v>1687.9600000001087</v>
      </c>
      <c r="D4029" s="232">
        <v>2327.2499999999704</v>
      </c>
      <c r="E4029" s="232">
        <v>2939.3499999998644</v>
      </c>
      <c r="F4029" s="232">
        <v>3350.3500000002127</v>
      </c>
      <c r="G4029" s="232">
        <v>4596.5999999999221</v>
      </c>
      <c r="H4029" s="75"/>
    </row>
    <row r="4030" spans="1:8" x14ac:dyDescent="0.2">
      <c r="A4030" s="76" t="s">
        <v>4427</v>
      </c>
      <c r="B4030" s="61">
        <v>4022</v>
      </c>
      <c r="C4030" s="232">
        <v>1688.3600000001088</v>
      </c>
      <c r="D4030" s="232">
        <v>2327.7999999999706</v>
      </c>
      <c r="E4030" s="232">
        <v>2940.0499999998642</v>
      </c>
      <c r="F4030" s="232">
        <v>3351.1500000002129</v>
      </c>
      <c r="G4030" s="232">
        <v>4597.6999999999225</v>
      </c>
      <c r="H4030" s="75"/>
    </row>
    <row r="4031" spans="1:8" x14ac:dyDescent="0.2">
      <c r="A4031" s="76" t="s">
        <v>4428</v>
      </c>
      <c r="B4031" s="61">
        <v>4023</v>
      </c>
      <c r="C4031" s="232">
        <v>1688.7600000001089</v>
      </c>
      <c r="D4031" s="232">
        <v>2328.3499999999708</v>
      </c>
      <c r="E4031" s="232">
        <v>2940.749999999864</v>
      </c>
      <c r="F4031" s="232">
        <v>3351.9500000002131</v>
      </c>
      <c r="G4031" s="232">
        <v>4598.7999999999229</v>
      </c>
      <c r="H4031" s="75"/>
    </row>
    <row r="4032" spans="1:8" x14ac:dyDescent="0.2">
      <c r="A4032" s="76" t="s">
        <v>4429</v>
      </c>
      <c r="B4032" s="61">
        <v>4024</v>
      </c>
      <c r="C4032" s="232">
        <v>1689.160000000109</v>
      </c>
      <c r="D4032" s="232">
        <v>2328.899999999971</v>
      </c>
      <c r="E4032" s="232">
        <v>2941.4499999998638</v>
      </c>
      <c r="F4032" s="232">
        <v>3352.7500000002133</v>
      </c>
      <c r="G4032" s="232">
        <v>4599.8999999999232</v>
      </c>
      <c r="H4032" s="75"/>
    </row>
    <row r="4033" spans="1:8" x14ac:dyDescent="0.2">
      <c r="A4033" s="76" t="s">
        <v>4430</v>
      </c>
      <c r="B4033" s="61">
        <v>4025</v>
      </c>
      <c r="C4033" s="232">
        <v>1689.5600000001091</v>
      </c>
      <c r="D4033" s="232">
        <v>2329.4499999999712</v>
      </c>
      <c r="E4033" s="232">
        <v>2942.1499999998637</v>
      </c>
      <c r="F4033" s="232">
        <v>3353.5500000002135</v>
      </c>
      <c r="G4033" s="232">
        <v>4600.9999999999236</v>
      </c>
      <c r="H4033" s="75"/>
    </row>
    <row r="4034" spans="1:8" x14ac:dyDescent="0.2">
      <c r="A4034" s="76" t="s">
        <v>4431</v>
      </c>
      <c r="B4034" s="61">
        <v>4026</v>
      </c>
      <c r="C4034" s="232">
        <v>1689.9600000001092</v>
      </c>
      <c r="D4034" s="232">
        <v>2329.9999999999714</v>
      </c>
      <c r="E4034" s="232">
        <v>2942.8499999998635</v>
      </c>
      <c r="F4034" s="232">
        <v>3354.3500000002136</v>
      </c>
      <c r="G4034" s="232">
        <v>4602.099999999924</v>
      </c>
      <c r="H4034" s="75"/>
    </row>
    <row r="4035" spans="1:8" x14ac:dyDescent="0.2">
      <c r="A4035" s="76" t="s">
        <v>4432</v>
      </c>
      <c r="B4035" s="61">
        <v>4027</v>
      </c>
      <c r="C4035" s="232">
        <v>1690.3600000001093</v>
      </c>
      <c r="D4035" s="232">
        <v>2330.5499999999715</v>
      </c>
      <c r="E4035" s="232">
        <v>2943.5499999998633</v>
      </c>
      <c r="F4035" s="232">
        <v>3355.1500000002138</v>
      </c>
      <c r="G4035" s="232">
        <v>4603.1999999999243</v>
      </c>
      <c r="H4035" s="75"/>
    </row>
    <row r="4036" spans="1:8" x14ac:dyDescent="0.2">
      <c r="A4036" s="76" t="s">
        <v>4433</v>
      </c>
      <c r="B4036" s="61">
        <v>4028</v>
      </c>
      <c r="C4036" s="232">
        <v>1690.7600000001094</v>
      </c>
      <c r="D4036" s="232">
        <v>2331.0999999999717</v>
      </c>
      <c r="E4036" s="232">
        <v>2944.2499999998631</v>
      </c>
      <c r="F4036" s="232">
        <v>3355.950000000214</v>
      </c>
      <c r="G4036" s="232">
        <v>4604.2999999999247</v>
      </c>
      <c r="H4036" s="75"/>
    </row>
    <row r="4037" spans="1:8" x14ac:dyDescent="0.2">
      <c r="A4037" s="76" t="s">
        <v>4434</v>
      </c>
      <c r="B4037" s="61">
        <v>4029</v>
      </c>
      <c r="C4037" s="232">
        <v>1691.1600000001094</v>
      </c>
      <c r="D4037" s="232">
        <v>2331.6499999999719</v>
      </c>
      <c r="E4037" s="232">
        <v>2944.9499999998629</v>
      </c>
      <c r="F4037" s="232">
        <v>3356.7500000002142</v>
      </c>
      <c r="G4037" s="232">
        <v>4605.3999999999251</v>
      </c>
      <c r="H4037" s="75"/>
    </row>
    <row r="4038" spans="1:8" x14ac:dyDescent="0.2">
      <c r="A4038" s="76" t="s">
        <v>4435</v>
      </c>
      <c r="B4038" s="61">
        <v>4030</v>
      </c>
      <c r="C4038" s="232">
        <v>1691.5600000001095</v>
      </c>
      <c r="D4038" s="232">
        <v>2332.1999999999721</v>
      </c>
      <c r="E4038" s="232">
        <v>2945.6499999998628</v>
      </c>
      <c r="F4038" s="232">
        <v>3357.5500000002144</v>
      </c>
      <c r="G4038" s="232">
        <v>4606.4999999999254</v>
      </c>
      <c r="H4038" s="75"/>
    </row>
    <row r="4039" spans="1:8" x14ac:dyDescent="0.2">
      <c r="A4039" s="76" t="s">
        <v>4436</v>
      </c>
      <c r="B4039" s="61">
        <v>4031</v>
      </c>
      <c r="C4039" s="232">
        <v>1691.9600000001096</v>
      </c>
      <c r="D4039" s="232">
        <v>2332.7499999999723</v>
      </c>
      <c r="E4039" s="232">
        <v>2946.3499999998626</v>
      </c>
      <c r="F4039" s="232">
        <v>3358.3500000002145</v>
      </c>
      <c r="G4039" s="232">
        <v>4607.5999999999258</v>
      </c>
      <c r="H4039" s="75"/>
    </row>
    <row r="4040" spans="1:8" x14ac:dyDescent="0.2">
      <c r="A4040" s="76" t="s">
        <v>4437</v>
      </c>
      <c r="B4040" s="61">
        <v>4032</v>
      </c>
      <c r="C4040" s="232">
        <v>1692.3600000001097</v>
      </c>
      <c r="D4040" s="232">
        <v>2333.2999999999724</v>
      </c>
      <c r="E4040" s="232">
        <v>2947.0499999998624</v>
      </c>
      <c r="F4040" s="232">
        <v>3359.1500000002147</v>
      </c>
      <c r="G4040" s="232">
        <v>4608.6999999999261</v>
      </c>
      <c r="H4040" s="75"/>
    </row>
    <row r="4041" spans="1:8" x14ac:dyDescent="0.2">
      <c r="A4041" s="76" t="s">
        <v>4438</v>
      </c>
      <c r="B4041" s="61">
        <v>4033</v>
      </c>
      <c r="C4041" s="232">
        <v>1692.7600000001098</v>
      </c>
      <c r="D4041" s="232">
        <v>2333.8499999999726</v>
      </c>
      <c r="E4041" s="232">
        <v>2947.7499999998622</v>
      </c>
      <c r="F4041" s="232">
        <v>3359.9500000002149</v>
      </c>
      <c r="G4041" s="232">
        <v>4609.7999999999265</v>
      </c>
      <c r="H4041" s="75"/>
    </row>
    <row r="4042" spans="1:8" x14ac:dyDescent="0.2">
      <c r="A4042" s="76" t="s">
        <v>4439</v>
      </c>
      <c r="B4042" s="61">
        <v>4034</v>
      </c>
      <c r="C4042" s="232">
        <v>1693.1600000001099</v>
      </c>
      <c r="D4042" s="232">
        <v>2334.3999999999728</v>
      </c>
      <c r="E4042" s="232">
        <v>2948.449999999862</v>
      </c>
      <c r="F4042" s="232">
        <v>3360.7500000002151</v>
      </c>
      <c r="G4042" s="232">
        <v>4610.8999999999269</v>
      </c>
      <c r="H4042" s="75"/>
    </row>
    <row r="4043" spans="1:8" x14ac:dyDescent="0.2">
      <c r="A4043" s="76" t="s">
        <v>4440</v>
      </c>
      <c r="B4043" s="61">
        <v>4035</v>
      </c>
      <c r="C4043" s="232">
        <v>1693.56000000011</v>
      </c>
      <c r="D4043" s="232">
        <v>2334.949999999973</v>
      </c>
      <c r="E4043" s="232">
        <v>2949.1499999998618</v>
      </c>
      <c r="F4043" s="232">
        <v>3361.5500000002153</v>
      </c>
      <c r="G4043" s="232">
        <v>4611.9999999999272</v>
      </c>
      <c r="H4043" s="75"/>
    </row>
    <row r="4044" spans="1:8" x14ac:dyDescent="0.2">
      <c r="A4044" s="76" t="s">
        <v>4441</v>
      </c>
      <c r="B4044" s="61">
        <v>4036</v>
      </c>
      <c r="C4044" s="232">
        <v>1693.9600000001101</v>
      </c>
      <c r="D4044" s="232">
        <v>2335.4999999999732</v>
      </c>
      <c r="E4044" s="232">
        <v>2949.8499999998617</v>
      </c>
      <c r="F4044" s="232">
        <v>3362.3500000002155</v>
      </c>
      <c r="G4044" s="232">
        <v>4613.0999999999276</v>
      </c>
      <c r="H4044" s="75"/>
    </row>
    <row r="4045" spans="1:8" x14ac:dyDescent="0.2">
      <c r="A4045" s="76" t="s">
        <v>4442</v>
      </c>
      <c r="B4045" s="61">
        <v>4037</v>
      </c>
      <c r="C4045" s="232">
        <v>1694.3600000001102</v>
      </c>
      <c r="D4045" s="232">
        <v>2336.0499999999734</v>
      </c>
      <c r="E4045" s="232">
        <v>2950.5499999998615</v>
      </c>
      <c r="F4045" s="232">
        <v>3363.1500000002156</v>
      </c>
      <c r="G4045" s="232">
        <v>4614.199999999928</v>
      </c>
      <c r="H4045" s="75"/>
    </row>
    <row r="4046" spans="1:8" x14ac:dyDescent="0.2">
      <c r="A4046" s="76" t="s">
        <v>4443</v>
      </c>
      <c r="B4046" s="61">
        <v>4038</v>
      </c>
      <c r="C4046" s="232">
        <v>1694.7600000001103</v>
      </c>
      <c r="D4046" s="232">
        <v>2336.5999999999735</v>
      </c>
      <c r="E4046" s="232">
        <v>2951.2499999998613</v>
      </c>
      <c r="F4046" s="232">
        <v>3363.9500000002158</v>
      </c>
      <c r="G4046" s="232">
        <v>4615.2999999999283</v>
      </c>
      <c r="H4046" s="75"/>
    </row>
    <row r="4047" spans="1:8" x14ac:dyDescent="0.2">
      <c r="A4047" s="76" t="s">
        <v>4444</v>
      </c>
      <c r="B4047" s="61">
        <v>4039</v>
      </c>
      <c r="C4047" s="232">
        <v>1695.1600000001104</v>
      </c>
      <c r="D4047" s="232">
        <v>2337.1499999999737</v>
      </c>
      <c r="E4047" s="232">
        <v>2951.9499999998611</v>
      </c>
      <c r="F4047" s="232">
        <v>3364.750000000216</v>
      </c>
      <c r="G4047" s="232">
        <v>4616.3999999999287</v>
      </c>
      <c r="H4047" s="75"/>
    </row>
    <row r="4048" spans="1:8" x14ac:dyDescent="0.2">
      <c r="A4048" s="76" t="s">
        <v>4445</v>
      </c>
      <c r="B4048" s="61">
        <v>4040</v>
      </c>
      <c r="C4048" s="232">
        <v>1695.5600000001104</v>
      </c>
      <c r="D4048" s="232">
        <v>2337.6999999999739</v>
      </c>
      <c r="E4048" s="232">
        <v>2952.6499999998609</v>
      </c>
      <c r="F4048" s="232">
        <v>3365.5500000002162</v>
      </c>
      <c r="G4048" s="232">
        <v>4617.4999999999291</v>
      </c>
      <c r="H4048" s="75"/>
    </row>
    <row r="4049" spans="1:8" x14ac:dyDescent="0.2">
      <c r="A4049" s="76" t="s">
        <v>4446</v>
      </c>
      <c r="B4049" s="61">
        <v>4041</v>
      </c>
      <c r="C4049" s="232">
        <v>1695.9600000001105</v>
      </c>
      <c r="D4049" s="232">
        <v>2338.2499999999741</v>
      </c>
      <c r="E4049" s="232">
        <v>2953.3499999998608</v>
      </c>
      <c r="F4049" s="232">
        <v>3366.3500000002164</v>
      </c>
      <c r="G4049" s="232">
        <v>4618.5999999999294</v>
      </c>
      <c r="H4049" s="75"/>
    </row>
    <row r="4050" spans="1:8" x14ac:dyDescent="0.2">
      <c r="A4050" s="76" t="s">
        <v>4447</v>
      </c>
      <c r="B4050" s="61">
        <v>4042</v>
      </c>
      <c r="C4050" s="232">
        <v>1696.3600000001106</v>
      </c>
      <c r="D4050" s="232">
        <v>2338.7999999999743</v>
      </c>
      <c r="E4050" s="232">
        <v>2954.0499999998606</v>
      </c>
      <c r="F4050" s="232">
        <v>3367.1500000002166</v>
      </c>
      <c r="G4050" s="232">
        <v>4619.6999999999298</v>
      </c>
      <c r="H4050" s="75"/>
    </row>
    <row r="4051" spans="1:8" x14ac:dyDescent="0.2">
      <c r="A4051" s="76" t="s">
        <v>4448</v>
      </c>
      <c r="B4051" s="61">
        <v>4043</v>
      </c>
      <c r="C4051" s="232">
        <v>1696.7600000001107</v>
      </c>
      <c r="D4051" s="232">
        <v>2339.3499999999744</v>
      </c>
      <c r="E4051" s="232">
        <v>2954.7499999998604</v>
      </c>
      <c r="F4051" s="232">
        <v>3367.9500000002167</v>
      </c>
      <c r="G4051" s="232">
        <v>4620.7999999999302</v>
      </c>
      <c r="H4051" s="75"/>
    </row>
    <row r="4052" spans="1:8" x14ac:dyDescent="0.2">
      <c r="A4052" s="76" t="s">
        <v>4449</v>
      </c>
      <c r="B4052" s="61">
        <v>4044</v>
      </c>
      <c r="C4052" s="232">
        <v>1697.1600000001108</v>
      </c>
      <c r="D4052" s="232">
        <v>2339.8999999999746</v>
      </c>
      <c r="E4052" s="232">
        <v>2955.4499999998602</v>
      </c>
      <c r="F4052" s="232">
        <v>3368.7500000002169</v>
      </c>
      <c r="G4052" s="232">
        <v>4621.8999999999305</v>
      </c>
      <c r="H4052" s="75"/>
    </row>
    <row r="4053" spans="1:8" x14ac:dyDescent="0.2">
      <c r="A4053" s="76" t="s">
        <v>4450</v>
      </c>
      <c r="B4053" s="61">
        <v>4045</v>
      </c>
      <c r="C4053" s="232">
        <v>1697.5600000001109</v>
      </c>
      <c r="D4053" s="232">
        <v>2340.4499999999748</v>
      </c>
      <c r="E4053" s="232">
        <v>2956.14999999986</v>
      </c>
      <c r="F4053" s="232">
        <v>3369.5500000002171</v>
      </c>
      <c r="G4053" s="232">
        <v>4622.9999999999309</v>
      </c>
      <c r="H4053" s="75"/>
    </row>
    <row r="4054" spans="1:8" x14ac:dyDescent="0.2">
      <c r="A4054" s="76" t="s">
        <v>4451</v>
      </c>
      <c r="B4054" s="61">
        <v>4046</v>
      </c>
      <c r="C4054" s="232">
        <v>1697.960000000111</v>
      </c>
      <c r="D4054" s="232">
        <v>2340.999999999975</v>
      </c>
      <c r="E4054" s="232">
        <v>2956.8499999998598</v>
      </c>
      <c r="F4054" s="232">
        <v>3370.3500000002173</v>
      </c>
      <c r="G4054" s="232">
        <v>4624.0999999999312</v>
      </c>
      <c r="H4054" s="75"/>
    </row>
    <row r="4055" spans="1:8" x14ac:dyDescent="0.2">
      <c r="A4055" s="76" t="s">
        <v>4452</v>
      </c>
      <c r="B4055" s="61">
        <v>4047</v>
      </c>
      <c r="C4055" s="232">
        <v>1698.3600000001111</v>
      </c>
      <c r="D4055" s="232">
        <v>2341.5499999999752</v>
      </c>
      <c r="E4055" s="232">
        <v>2957.5499999998597</v>
      </c>
      <c r="F4055" s="232">
        <v>3371.1500000002175</v>
      </c>
      <c r="G4055" s="232">
        <v>4625.1999999999316</v>
      </c>
      <c r="H4055" s="75"/>
    </row>
    <row r="4056" spans="1:8" x14ac:dyDescent="0.2">
      <c r="A4056" s="76" t="s">
        <v>4453</v>
      </c>
      <c r="B4056" s="61">
        <v>4048</v>
      </c>
      <c r="C4056" s="232">
        <v>1698.7600000001112</v>
      </c>
      <c r="D4056" s="232">
        <v>2342.0999999999754</v>
      </c>
      <c r="E4056" s="232">
        <v>2958.2499999998595</v>
      </c>
      <c r="F4056" s="232">
        <v>3371.9500000002176</v>
      </c>
      <c r="G4056" s="232">
        <v>4626.299999999932</v>
      </c>
      <c r="H4056" s="75"/>
    </row>
    <row r="4057" spans="1:8" x14ac:dyDescent="0.2">
      <c r="A4057" s="76" t="s">
        <v>4454</v>
      </c>
      <c r="B4057" s="61">
        <v>4049</v>
      </c>
      <c r="C4057" s="232">
        <v>1699.1600000001113</v>
      </c>
      <c r="D4057" s="232">
        <v>2342.6499999999755</v>
      </c>
      <c r="E4057" s="232">
        <v>2958.9499999998593</v>
      </c>
      <c r="F4057" s="232">
        <v>3372.7500000002178</v>
      </c>
      <c r="G4057" s="232">
        <v>4627.3999999999323</v>
      </c>
      <c r="H4057" s="75"/>
    </row>
    <row r="4058" spans="1:8" x14ac:dyDescent="0.2">
      <c r="A4058" s="76" t="s">
        <v>4455</v>
      </c>
      <c r="B4058" s="61">
        <v>4050</v>
      </c>
      <c r="C4058" s="232">
        <v>1699.5600000001114</v>
      </c>
      <c r="D4058" s="232">
        <v>2343.1999999999757</v>
      </c>
      <c r="E4058" s="232">
        <v>2959.6499999998591</v>
      </c>
      <c r="F4058" s="232">
        <v>3373.550000000218</v>
      </c>
      <c r="G4058" s="232">
        <v>4628.4999999999327</v>
      </c>
      <c r="H4058" s="75"/>
    </row>
    <row r="4059" spans="1:8" x14ac:dyDescent="0.2">
      <c r="A4059" s="76" t="s">
        <v>4456</v>
      </c>
      <c r="B4059" s="61">
        <v>4051</v>
      </c>
      <c r="C4059" s="232">
        <v>1699.9600000001114</v>
      </c>
      <c r="D4059" s="232">
        <v>2343.7499999999759</v>
      </c>
      <c r="E4059" s="232">
        <v>2960.3499999998589</v>
      </c>
      <c r="F4059" s="232">
        <v>3374.3500000002182</v>
      </c>
      <c r="G4059" s="232">
        <v>4629.5999999999331</v>
      </c>
      <c r="H4059" s="75"/>
    </row>
    <row r="4060" spans="1:8" x14ac:dyDescent="0.2">
      <c r="A4060" s="76" t="s">
        <v>4457</v>
      </c>
      <c r="B4060" s="61">
        <v>4052</v>
      </c>
      <c r="C4060" s="232">
        <v>1700.3600000001115</v>
      </c>
      <c r="D4060" s="232">
        <v>2344.2999999999761</v>
      </c>
      <c r="E4060" s="232">
        <v>2961.0499999998588</v>
      </c>
      <c r="F4060" s="232">
        <v>3375.1500000002184</v>
      </c>
      <c r="G4060" s="232">
        <v>4630.6999999999334</v>
      </c>
      <c r="H4060" s="75"/>
    </row>
    <row r="4061" spans="1:8" x14ac:dyDescent="0.2">
      <c r="A4061" s="76" t="s">
        <v>4458</v>
      </c>
      <c r="B4061" s="61">
        <v>4053</v>
      </c>
      <c r="C4061" s="232">
        <v>1700.7600000001116</v>
      </c>
      <c r="D4061" s="232">
        <v>2344.8499999999763</v>
      </c>
      <c r="E4061" s="232">
        <v>2961.7499999998586</v>
      </c>
      <c r="F4061" s="232">
        <v>3375.9500000002186</v>
      </c>
      <c r="G4061" s="232">
        <v>4631.7999999999338</v>
      </c>
      <c r="H4061" s="75"/>
    </row>
    <row r="4062" spans="1:8" x14ac:dyDescent="0.2">
      <c r="A4062" s="76" t="s">
        <v>4459</v>
      </c>
      <c r="B4062" s="61">
        <v>4054</v>
      </c>
      <c r="C4062" s="232">
        <v>1701.1600000001117</v>
      </c>
      <c r="D4062" s="232">
        <v>2345.3999999999764</v>
      </c>
      <c r="E4062" s="232">
        <v>2962.4499999998584</v>
      </c>
      <c r="F4062" s="232">
        <v>3376.7500000002187</v>
      </c>
      <c r="G4062" s="232">
        <v>4632.8999999999342</v>
      </c>
      <c r="H4062" s="75"/>
    </row>
    <row r="4063" spans="1:8" x14ac:dyDescent="0.2">
      <c r="A4063" s="76" t="s">
        <v>4460</v>
      </c>
      <c r="B4063" s="61">
        <v>4055</v>
      </c>
      <c r="C4063" s="232">
        <v>1701.5600000001118</v>
      </c>
      <c r="D4063" s="232">
        <v>2345.9499999999766</v>
      </c>
      <c r="E4063" s="232">
        <v>2963.1499999998582</v>
      </c>
      <c r="F4063" s="232">
        <v>3377.5500000002189</v>
      </c>
      <c r="G4063" s="232">
        <v>4633.9999999999345</v>
      </c>
      <c r="H4063" s="75"/>
    </row>
    <row r="4064" spans="1:8" x14ac:dyDescent="0.2">
      <c r="A4064" s="76" t="s">
        <v>4461</v>
      </c>
      <c r="B4064" s="61">
        <v>4056</v>
      </c>
      <c r="C4064" s="232">
        <v>1701.9600000001119</v>
      </c>
      <c r="D4064" s="232">
        <v>2346.4999999999768</v>
      </c>
      <c r="E4064" s="232">
        <v>2963.849999999858</v>
      </c>
      <c r="F4064" s="232">
        <v>3378.3500000002191</v>
      </c>
      <c r="G4064" s="232">
        <v>4635.0999999999349</v>
      </c>
      <c r="H4064" s="75"/>
    </row>
    <row r="4065" spans="1:8" x14ac:dyDescent="0.2">
      <c r="A4065" s="76" t="s">
        <v>4462</v>
      </c>
      <c r="B4065" s="61">
        <v>4057</v>
      </c>
      <c r="C4065" s="232">
        <v>1702.360000000112</v>
      </c>
      <c r="D4065" s="232">
        <v>2347.049999999977</v>
      </c>
      <c r="E4065" s="232">
        <v>2964.5499999998578</v>
      </c>
      <c r="F4065" s="232">
        <v>3379.1500000002193</v>
      </c>
      <c r="G4065" s="232">
        <v>4636.1999999999352</v>
      </c>
      <c r="H4065" s="75"/>
    </row>
    <row r="4066" spans="1:8" x14ac:dyDescent="0.2">
      <c r="A4066" s="76" t="s">
        <v>4463</v>
      </c>
      <c r="B4066" s="61">
        <v>4058</v>
      </c>
      <c r="C4066" s="232">
        <v>1702.7600000001121</v>
      </c>
      <c r="D4066" s="232">
        <v>2347.5999999999772</v>
      </c>
      <c r="E4066" s="232">
        <v>2965.2499999998577</v>
      </c>
      <c r="F4066" s="232">
        <v>3379.9500000002195</v>
      </c>
      <c r="G4066" s="232">
        <v>4637.2999999999356</v>
      </c>
      <c r="H4066" s="75"/>
    </row>
    <row r="4067" spans="1:8" x14ac:dyDescent="0.2">
      <c r="A4067" s="76" t="s">
        <v>4464</v>
      </c>
      <c r="B4067" s="61">
        <v>4059</v>
      </c>
      <c r="C4067" s="232">
        <v>1703.1600000001122</v>
      </c>
      <c r="D4067" s="232">
        <v>2348.1499999999774</v>
      </c>
      <c r="E4067" s="232">
        <v>2965.9499999998575</v>
      </c>
      <c r="F4067" s="232">
        <v>3380.7500000002196</v>
      </c>
      <c r="G4067" s="232">
        <v>4638.399999999936</v>
      </c>
      <c r="H4067" s="75"/>
    </row>
    <row r="4068" spans="1:8" x14ac:dyDescent="0.2">
      <c r="A4068" s="76" t="s">
        <v>4465</v>
      </c>
      <c r="B4068" s="61">
        <v>4060</v>
      </c>
      <c r="C4068" s="232">
        <v>1703.5600000001123</v>
      </c>
      <c r="D4068" s="232">
        <v>2348.6999999999775</v>
      </c>
      <c r="E4068" s="232">
        <v>2966.6499999998573</v>
      </c>
      <c r="F4068" s="232">
        <v>3381.5500000002198</v>
      </c>
      <c r="G4068" s="232">
        <v>4639.4999999999363</v>
      </c>
      <c r="H4068" s="75"/>
    </row>
    <row r="4069" spans="1:8" x14ac:dyDescent="0.2">
      <c r="A4069" s="76" t="s">
        <v>4466</v>
      </c>
      <c r="B4069" s="61">
        <v>4061</v>
      </c>
      <c r="C4069" s="232">
        <v>1703.9600000001124</v>
      </c>
      <c r="D4069" s="232">
        <v>2349.2499999999777</v>
      </c>
      <c r="E4069" s="232">
        <v>2967.3499999998571</v>
      </c>
      <c r="F4069" s="232">
        <v>3382.35000000022</v>
      </c>
      <c r="G4069" s="232">
        <v>4640.5999999999367</v>
      </c>
      <c r="H4069" s="75"/>
    </row>
    <row r="4070" spans="1:8" x14ac:dyDescent="0.2">
      <c r="A4070" s="76" t="s">
        <v>4467</v>
      </c>
      <c r="B4070" s="61">
        <v>4062</v>
      </c>
      <c r="C4070" s="232">
        <v>1704.3600000001124</v>
      </c>
      <c r="D4070" s="232">
        <v>2349.7999999999779</v>
      </c>
      <c r="E4070" s="232">
        <v>2968.0499999998569</v>
      </c>
      <c r="F4070" s="232">
        <v>3383.1500000002202</v>
      </c>
      <c r="G4070" s="232">
        <v>4641.6999999999371</v>
      </c>
      <c r="H4070" s="75"/>
    </row>
    <row r="4071" spans="1:8" x14ac:dyDescent="0.2">
      <c r="A4071" s="76" t="s">
        <v>4468</v>
      </c>
      <c r="B4071" s="61">
        <v>4063</v>
      </c>
      <c r="C4071" s="232">
        <v>1704.7600000001125</v>
      </c>
      <c r="D4071" s="232">
        <v>2350.3499999999781</v>
      </c>
      <c r="E4071" s="232">
        <v>2968.7499999998568</v>
      </c>
      <c r="F4071" s="232">
        <v>3383.9500000002204</v>
      </c>
      <c r="G4071" s="232">
        <v>4642.7999999999374</v>
      </c>
      <c r="H4071" s="75"/>
    </row>
    <row r="4072" spans="1:8" x14ac:dyDescent="0.2">
      <c r="A4072" s="76" t="s">
        <v>4469</v>
      </c>
      <c r="B4072" s="61">
        <v>4064</v>
      </c>
      <c r="C4072" s="232">
        <v>1705.1600000001126</v>
      </c>
      <c r="D4072" s="232">
        <v>2350.8999999999783</v>
      </c>
      <c r="E4072" s="232">
        <v>2969.4499999998566</v>
      </c>
      <c r="F4072" s="232">
        <v>3384.7500000002206</v>
      </c>
      <c r="G4072" s="232">
        <v>4643.8999999999378</v>
      </c>
      <c r="H4072" s="75"/>
    </row>
    <row r="4073" spans="1:8" x14ac:dyDescent="0.2">
      <c r="A4073" s="76" t="s">
        <v>4470</v>
      </c>
      <c r="B4073" s="61">
        <v>4065</v>
      </c>
      <c r="C4073" s="232">
        <v>1705.5600000001127</v>
      </c>
      <c r="D4073" s="232">
        <v>2351.4499999999784</v>
      </c>
      <c r="E4073" s="232">
        <v>2970.1499999998564</v>
      </c>
      <c r="F4073" s="232">
        <v>3385.5500000002207</v>
      </c>
      <c r="G4073" s="232">
        <v>4644.9999999999382</v>
      </c>
      <c r="H4073" s="75"/>
    </row>
    <row r="4074" spans="1:8" x14ac:dyDescent="0.2">
      <c r="A4074" s="76" t="s">
        <v>4471</v>
      </c>
      <c r="B4074" s="61">
        <v>4066</v>
      </c>
      <c r="C4074" s="232">
        <v>1705.9600000001128</v>
      </c>
      <c r="D4074" s="232">
        <v>2351.9999999999786</v>
      </c>
      <c r="E4074" s="232">
        <v>2970.8499999998562</v>
      </c>
      <c r="F4074" s="232">
        <v>3386.3500000002209</v>
      </c>
      <c r="G4074" s="232">
        <v>4646.0999999999385</v>
      </c>
      <c r="H4074" s="75"/>
    </row>
    <row r="4075" spans="1:8" x14ac:dyDescent="0.2">
      <c r="A4075" s="76" t="s">
        <v>4472</v>
      </c>
      <c r="B4075" s="61">
        <v>4067</v>
      </c>
      <c r="C4075" s="232">
        <v>1706.3600000001129</v>
      </c>
      <c r="D4075" s="232">
        <v>2352.5499999999788</v>
      </c>
      <c r="E4075" s="232">
        <v>2971.549999999856</v>
      </c>
      <c r="F4075" s="232">
        <v>3387.1500000002211</v>
      </c>
      <c r="G4075" s="232">
        <v>4647.1999999999389</v>
      </c>
      <c r="H4075" s="75"/>
    </row>
    <row r="4076" spans="1:8" x14ac:dyDescent="0.2">
      <c r="A4076" s="76" t="s">
        <v>4473</v>
      </c>
      <c r="B4076" s="61">
        <v>4068</v>
      </c>
      <c r="C4076" s="232">
        <v>1706.760000000113</v>
      </c>
      <c r="D4076" s="232">
        <v>2353.099999999979</v>
      </c>
      <c r="E4076" s="232">
        <v>2972.2499999998558</v>
      </c>
      <c r="F4076" s="232">
        <v>3387.9500000002213</v>
      </c>
      <c r="G4076" s="232">
        <v>4648.2999999999392</v>
      </c>
      <c r="H4076" s="75"/>
    </row>
    <row r="4077" spans="1:8" x14ac:dyDescent="0.2">
      <c r="A4077" s="76" t="s">
        <v>4474</v>
      </c>
      <c r="B4077" s="61">
        <v>4069</v>
      </c>
      <c r="C4077" s="232">
        <v>1707.1600000001131</v>
      </c>
      <c r="D4077" s="232">
        <v>2353.6499999999792</v>
      </c>
      <c r="E4077" s="232">
        <v>2972.9499999998557</v>
      </c>
      <c r="F4077" s="232">
        <v>3388.7500000002215</v>
      </c>
      <c r="G4077" s="232">
        <v>4649.3999999999396</v>
      </c>
      <c r="H4077" s="75"/>
    </row>
    <row r="4078" spans="1:8" x14ac:dyDescent="0.2">
      <c r="A4078" s="76" t="s">
        <v>4475</v>
      </c>
      <c r="B4078" s="61">
        <v>4070</v>
      </c>
      <c r="C4078" s="232">
        <v>1707.5600000001132</v>
      </c>
      <c r="D4078" s="232">
        <v>2354.1999999999794</v>
      </c>
      <c r="E4078" s="232">
        <v>2973.6499999998555</v>
      </c>
      <c r="F4078" s="232">
        <v>3389.5500000002216</v>
      </c>
      <c r="G4078" s="232">
        <v>4650.49999999994</v>
      </c>
      <c r="H4078" s="75"/>
    </row>
    <row r="4079" spans="1:8" x14ac:dyDescent="0.2">
      <c r="A4079" s="76" t="s">
        <v>4476</v>
      </c>
      <c r="B4079" s="61">
        <v>4071</v>
      </c>
      <c r="C4079" s="232">
        <v>1707.9600000001133</v>
      </c>
      <c r="D4079" s="232">
        <v>2354.7499999999795</v>
      </c>
      <c r="E4079" s="232">
        <v>2974.3499999998553</v>
      </c>
      <c r="F4079" s="232">
        <v>3390.3500000002218</v>
      </c>
      <c r="G4079" s="232">
        <v>4651.5999999999403</v>
      </c>
      <c r="H4079" s="75"/>
    </row>
    <row r="4080" spans="1:8" x14ac:dyDescent="0.2">
      <c r="A4080" s="76" t="s">
        <v>4477</v>
      </c>
      <c r="B4080" s="61">
        <v>4072</v>
      </c>
      <c r="C4080" s="232">
        <v>1708.3600000001134</v>
      </c>
      <c r="D4080" s="232">
        <v>2355.2999999999797</v>
      </c>
      <c r="E4080" s="232">
        <v>2975.0499999998551</v>
      </c>
      <c r="F4080" s="232">
        <v>3391.150000000222</v>
      </c>
      <c r="G4080" s="232">
        <v>4652.6999999999407</v>
      </c>
      <c r="H4080" s="75"/>
    </row>
    <row r="4081" spans="1:8" x14ac:dyDescent="0.2">
      <c r="A4081" s="76" t="s">
        <v>4478</v>
      </c>
      <c r="B4081" s="61">
        <v>4073</v>
      </c>
      <c r="C4081" s="232">
        <v>1708.7600000001135</v>
      </c>
      <c r="D4081" s="232">
        <v>2355.8499999999799</v>
      </c>
      <c r="E4081" s="232">
        <v>2975.7499999998549</v>
      </c>
      <c r="F4081" s="232">
        <v>3391.9500000002222</v>
      </c>
      <c r="G4081" s="232">
        <v>4653.7999999999411</v>
      </c>
      <c r="H4081" s="75"/>
    </row>
    <row r="4082" spans="1:8" x14ac:dyDescent="0.2">
      <c r="A4082" s="76" t="s">
        <v>4479</v>
      </c>
      <c r="B4082" s="61">
        <v>4074</v>
      </c>
      <c r="C4082" s="232">
        <v>1709.1600000001135</v>
      </c>
      <c r="D4082" s="232">
        <v>2356.3999999999801</v>
      </c>
      <c r="E4082" s="232">
        <v>2976.4499999998548</v>
      </c>
      <c r="F4082" s="232">
        <v>3392.7500000002224</v>
      </c>
      <c r="G4082" s="232">
        <v>4654.8999999999414</v>
      </c>
      <c r="H4082" s="75"/>
    </row>
    <row r="4083" spans="1:8" x14ac:dyDescent="0.2">
      <c r="A4083" s="76" t="s">
        <v>4480</v>
      </c>
      <c r="B4083" s="61">
        <v>4075</v>
      </c>
      <c r="C4083" s="232">
        <v>1709.5600000001136</v>
      </c>
      <c r="D4083" s="232">
        <v>2356.9499999999803</v>
      </c>
      <c r="E4083" s="232">
        <v>2977.1499999998546</v>
      </c>
      <c r="F4083" s="232">
        <v>3393.5500000002226</v>
      </c>
      <c r="G4083" s="232">
        <v>4655.9999999999418</v>
      </c>
      <c r="H4083" s="75"/>
    </row>
    <row r="4084" spans="1:8" x14ac:dyDescent="0.2">
      <c r="A4084" s="76" t="s">
        <v>4481</v>
      </c>
      <c r="B4084" s="61">
        <v>4076</v>
      </c>
      <c r="C4084" s="232">
        <v>1709.9600000001137</v>
      </c>
      <c r="D4084" s="232">
        <v>2357.4999999999804</v>
      </c>
      <c r="E4084" s="232">
        <v>2977.8499999998544</v>
      </c>
      <c r="F4084" s="232">
        <v>3394.3500000002227</v>
      </c>
      <c r="G4084" s="232">
        <v>4657.0999999999422</v>
      </c>
      <c r="H4084" s="75"/>
    </row>
    <row r="4085" spans="1:8" x14ac:dyDescent="0.2">
      <c r="A4085" s="76" t="s">
        <v>4482</v>
      </c>
      <c r="B4085" s="61">
        <v>4077</v>
      </c>
      <c r="C4085" s="232">
        <v>1710.3600000001138</v>
      </c>
      <c r="D4085" s="232">
        <v>2358.0499999999806</v>
      </c>
      <c r="E4085" s="232">
        <v>2978.5499999998542</v>
      </c>
      <c r="F4085" s="232">
        <v>3395.1500000002229</v>
      </c>
      <c r="G4085" s="232">
        <v>4658.1999999999425</v>
      </c>
      <c r="H4085" s="75"/>
    </row>
    <row r="4086" spans="1:8" x14ac:dyDescent="0.2">
      <c r="A4086" s="76" t="s">
        <v>4483</v>
      </c>
      <c r="B4086" s="61">
        <v>4078</v>
      </c>
      <c r="C4086" s="232">
        <v>1710.7600000001139</v>
      </c>
      <c r="D4086" s="232">
        <v>2358.5999999999808</v>
      </c>
      <c r="E4086" s="232">
        <v>2979.249999999854</v>
      </c>
      <c r="F4086" s="232">
        <v>3395.9500000002231</v>
      </c>
      <c r="G4086" s="232">
        <v>4659.2999999999429</v>
      </c>
      <c r="H4086" s="75"/>
    </row>
    <row r="4087" spans="1:8" x14ac:dyDescent="0.2">
      <c r="A4087" s="76" t="s">
        <v>4484</v>
      </c>
      <c r="B4087" s="61">
        <v>4079</v>
      </c>
      <c r="C4087" s="232">
        <v>1711.160000000114</v>
      </c>
      <c r="D4087" s="232">
        <v>2359.149999999981</v>
      </c>
      <c r="E4087" s="232">
        <v>2979.9499999998538</v>
      </c>
      <c r="F4087" s="232">
        <v>3396.7500000002233</v>
      </c>
      <c r="G4087" s="232">
        <v>4660.3999999999432</v>
      </c>
      <c r="H4087" s="75"/>
    </row>
    <row r="4088" spans="1:8" x14ac:dyDescent="0.2">
      <c r="A4088" s="76" t="s">
        <v>4485</v>
      </c>
      <c r="B4088" s="61">
        <v>4080</v>
      </c>
      <c r="C4088" s="232">
        <v>1711.5600000001141</v>
      </c>
      <c r="D4088" s="232">
        <v>2359.6999999999812</v>
      </c>
      <c r="E4088" s="232">
        <v>2980.6499999998537</v>
      </c>
      <c r="F4088" s="232">
        <v>3397.5500000002235</v>
      </c>
      <c r="G4088" s="232">
        <v>4661.4999999999436</v>
      </c>
      <c r="H4088" s="75"/>
    </row>
    <row r="4089" spans="1:8" x14ac:dyDescent="0.2">
      <c r="A4089" s="76" t="s">
        <v>4486</v>
      </c>
      <c r="B4089" s="61">
        <v>4081</v>
      </c>
      <c r="C4089" s="232">
        <v>1711.9600000001142</v>
      </c>
      <c r="D4089" s="232">
        <v>2360.2499999999814</v>
      </c>
      <c r="E4089" s="232">
        <v>2981.3499999998535</v>
      </c>
      <c r="F4089" s="232">
        <v>3398.3500000002236</v>
      </c>
      <c r="G4089" s="232">
        <v>4662.599999999944</v>
      </c>
      <c r="H4089" s="75"/>
    </row>
    <row r="4090" spans="1:8" x14ac:dyDescent="0.2">
      <c r="A4090" s="76" t="s">
        <v>4487</v>
      </c>
      <c r="B4090" s="61">
        <v>4082</v>
      </c>
      <c r="C4090" s="232">
        <v>1712.3600000001143</v>
      </c>
      <c r="D4090" s="232">
        <v>2360.7999999999815</v>
      </c>
      <c r="E4090" s="232">
        <v>2982.0499999998533</v>
      </c>
      <c r="F4090" s="232">
        <v>3399.1500000002238</v>
      </c>
      <c r="G4090" s="232">
        <v>4663.6999999999443</v>
      </c>
      <c r="H4090" s="75"/>
    </row>
    <row r="4091" spans="1:8" x14ac:dyDescent="0.2">
      <c r="A4091" s="76" t="s">
        <v>4488</v>
      </c>
      <c r="B4091" s="61">
        <v>4083</v>
      </c>
      <c r="C4091" s="232">
        <v>1712.7600000001144</v>
      </c>
      <c r="D4091" s="232">
        <v>2361.3499999999817</v>
      </c>
      <c r="E4091" s="232">
        <v>2982.7499999998531</v>
      </c>
      <c r="F4091" s="232">
        <v>3399.950000000224</v>
      </c>
      <c r="G4091" s="232">
        <v>4664.7999999999447</v>
      </c>
      <c r="H4091" s="75"/>
    </row>
    <row r="4092" spans="1:8" x14ac:dyDescent="0.2">
      <c r="A4092" s="76" t="s">
        <v>4489</v>
      </c>
      <c r="B4092" s="61">
        <v>4084</v>
      </c>
      <c r="C4092" s="232">
        <v>1713.1600000001145</v>
      </c>
      <c r="D4092" s="232">
        <v>2361.8999999999819</v>
      </c>
      <c r="E4092" s="232">
        <v>2983.4499999998529</v>
      </c>
      <c r="F4092" s="232">
        <v>3400.7500000002242</v>
      </c>
      <c r="G4092" s="232">
        <v>4665.8999999999451</v>
      </c>
      <c r="H4092" s="75"/>
    </row>
    <row r="4093" spans="1:8" x14ac:dyDescent="0.2">
      <c r="A4093" s="76" t="s">
        <v>4490</v>
      </c>
      <c r="B4093" s="61">
        <v>4085</v>
      </c>
      <c r="C4093" s="232">
        <v>1713.5600000001145</v>
      </c>
      <c r="D4093" s="232">
        <v>2362.4499999999821</v>
      </c>
      <c r="E4093" s="232">
        <v>2984.1499999998528</v>
      </c>
      <c r="F4093" s="232">
        <v>3401.5500000002244</v>
      </c>
      <c r="G4093" s="232">
        <v>4666.9999999999454</v>
      </c>
      <c r="H4093" s="75"/>
    </row>
    <row r="4094" spans="1:8" x14ac:dyDescent="0.2">
      <c r="A4094" s="76" t="s">
        <v>4491</v>
      </c>
      <c r="B4094" s="61">
        <v>4086</v>
      </c>
      <c r="C4094" s="232">
        <v>1713.9600000001146</v>
      </c>
      <c r="D4094" s="232">
        <v>2362.9999999999823</v>
      </c>
      <c r="E4094" s="232">
        <v>2984.8499999998526</v>
      </c>
      <c r="F4094" s="232">
        <v>3402.3500000002246</v>
      </c>
      <c r="G4094" s="232">
        <v>4668.0999999999458</v>
      </c>
      <c r="H4094" s="75"/>
    </row>
    <row r="4095" spans="1:8" x14ac:dyDescent="0.2">
      <c r="A4095" s="76" t="s">
        <v>4492</v>
      </c>
      <c r="B4095" s="61">
        <v>4087</v>
      </c>
      <c r="C4095" s="232">
        <v>1714.3600000001147</v>
      </c>
      <c r="D4095" s="232">
        <v>2363.5499999999824</v>
      </c>
      <c r="E4095" s="232">
        <v>2985.5499999998524</v>
      </c>
      <c r="F4095" s="232">
        <v>3403.1500000002247</v>
      </c>
      <c r="G4095" s="232">
        <v>4669.1999999999462</v>
      </c>
      <c r="H4095" s="75"/>
    </row>
    <row r="4096" spans="1:8" x14ac:dyDescent="0.2">
      <c r="A4096" s="76" t="s">
        <v>4493</v>
      </c>
      <c r="B4096" s="61">
        <v>4088</v>
      </c>
      <c r="C4096" s="232">
        <v>1714.7600000001148</v>
      </c>
      <c r="D4096" s="232">
        <v>2364.0999999999826</v>
      </c>
      <c r="E4096" s="232">
        <v>2986.2499999998522</v>
      </c>
      <c r="F4096" s="232">
        <v>3403.9500000002249</v>
      </c>
      <c r="G4096" s="232">
        <v>4670.2999999999465</v>
      </c>
      <c r="H4096" s="75"/>
    </row>
    <row r="4097" spans="1:8" x14ac:dyDescent="0.2">
      <c r="A4097" s="76" t="s">
        <v>4494</v>
      </c>
      <c r="B4097" s="61">
        <v>4089</v>
      </c>
      <c r="C4097" s="232">
        <v>1715.1600000001149</v>
      </c>
      <c r="D4097" s="232">
        <v>2364.6499999999828</v>
      </c>
      <c r="E4097" s="232">
        <v>2986.949999999852</v>
      </c>
      <c r="F4097" s="232">
        <v>3404.7500000002251</v>
      </c>
      <c r="G4097" s="232">
        <v>4671.3999999999469</v>
      </c>
      <c r="H4097" s="75"/>
    </row>
    <row r="4098" spans="1:8" x14ac:dyDescent="0.2">
      <c r="A4098" s="76" t="s">
        <v>4495</v>
      </c>
      <c r="B4098" s="61">
        <v>4090</v>
      </c>
      <c r="C4098" s="232">
        <v>1715.560000000115</v>
      </c>
      <c r="D4098" s="232">
        <v>2365.199999999983</v>
      </c>
      <c r="E4098" s="232">
        <v>2987.6499999998518</v>
      </c>
      <c r="F4098" s="232">
        <v>3405.5500000002253</v>
      </c>
      <c r="G4098" s="232">
        <v>4672.4999999999472</v>
      </c>
      <c r="H4098" s="75"/>
    </row>
    <row r="4099" spans="1:8" x14ac:dyDescent="0.2">
      <c r="A4099" s="76" t="s">
        <v>4496</v>
      </c>
      <c r="B4099" s="61">
        <v>4091</v>
      </c>
      <c r="C4099" s="232">
        <v>1715.9600000001151</v>
      </c>
      <c r="D4099" s="232">
        <v>2365.7499999999832</v>
      </c>
      <c r="E4099" s="232">
        <v>2988.3499999998517</v>
      </c>
      <c r="F4099" s="232">
        <v>3406.3500000002255</v>
      </c>
      <c r="G4099" s="232">
        <v>4673.5999999999476</v>
      </c>
      <c r="H4099" s="75"/>
    </row>
    <row r="4100" spans="1:8" x14ac:dyDescent="0.2">
      <c r="A4100" s="76" t="s">
        <v>4497</v>
      </c>
      <c r="B4100" s="61">
        <v>4092</v>
      </c>
      <c r="C4100" s="232">
        <v>1716.3600000001152</v>
      </c>
      <c r="D4100" s="232">
        <v>2366.2999999999834</v>
      </c>
      <c r="E4100" s="232">
        <v>2989.0499999998515</v>
      </c>
      <c r="F4100" s="232">
        <v>3407.1500000002256</v>
      </c>
      <c r="G4100" s="232">
        <v>4674.699999999948</v>
      </c>
      <c r="H4100" s="75"/>
    </row>
    <row r="4101" spans="1:8" x14ac:dyDescent="0.2">
      <c r="A4101" s="76" t="s">
        <v>4498</v>
      </c>
      <c r="B4101" s="61">
        <v>4093</v>
      </c>
      <c r="C4101" s="232">
        <v>1716.7600000001153</v>
      </c>
      <c r="D4101" s="232">
        <v>2366.8499999999835</v>
      </c>
      <c r="E4101" s="232">
        <v>2989.7499999998513</v>
      </c>
      <c r="F4101" s="232">
        <v>3407.9500000002258</v>
      </c>
      <c r="G4101" s="232">
        <v>4675.7999999999483</v>
      </c>
      <c r="H4101" s="75"/>
    </row>
    <row r="4102" spans="1:8" x14ac:dyDescent="0.2">
      <c r="A4102" s="76" t="s">
        <v>4499</v>
      </c>
      <c r="B4102" s="61">
        <v>4094</v>
      </c>
      <c r="C4102" s="232">
        <v>1717.1600000001154</v>
      </c>
      <c r="D4102" s="232">
        <v>2367.3999999999837</v>
      </c>
      <c r="E4102" s="232">
        <v>2990.4499999998511</v>
      </c>
      <c r="F4102" s="232">
        <v>3408.750000000226</v>
      </c>
      <c r="G4102" s="232">
        <v>4676.8999999999487</v>
      </c>
      <c r="H4102" s="75"/>
    </row>
    <row r="4103" spans="1:8" x14ac:dyDescent="0.2">
      <c r="A4103" s="76" t="s">
        <v>4500</v>
      </c>
      <c r="B4103" s="61">
        <v>4095</v>
      </c>
      <c r="C4103" s="232">
        <v>1717.5600000001155</v>
      </c>
      <c r="D4103" s="232">
        <v>2367.9499999999839</v>
      </c>
      <c r="E4103" s="232">
        <v>2991.1499999998509</v>
      </c>
      <c r="F4103" s="232">
        <v>3409.5500000002262</v>
      </c>
      <c r="G4103" s="232">
        <v>4677.9999999999491</v>
      </c>
      <c r="H4103" s="75"/>
    </row>
    <row r="4104" spans="1:8" x14ac:dyDescent="0.2">
      <c r="A4104" s="76" t="s">
        <v>4501</v>
      </c>
      <c r="B4104" s="61">
        <v>4096</v>
      </c>
      <c r="C4104" s="232">
        <v>1717.9600000001155</v>
      </c>
      <c r="D4104" s="232">
        <v>2368.4999999999841</v>
      </c>
      <c r="E4104" s="232">
        <v>2991.8499999998508</v>
      </c>
      <c r="F4104" s="232">
        <v>3410.3500000002264</v>
      </c>
      <c r="G4104" s="232">
        <v>4679.0999999999494</v>
      </c>
      <c r="H4104" s="75"/>
    </row>
    <row r="4105" spans="1:8" x14ac:dyDescent="0.2">
      <c r="A4105" s="76" t="s">
        <v>4502</v>
      </c>
      <c r="B4105" s="61">
        <v>4097</v>
      </c>
      <c r="C4105" s="232">
        <v>1718.3600000001156</v>
      </c>
      <c r="D4105" s="232">
        <v>2369.0499999999843</v>
      </c>
      <c r="E4105" s="232">
        <v>2992.5499999998506</v>
      </c>
      <c r="F4105" s="232">
        <v>3411.1500000002266</v>
      </c>
      <c r="G4105" s="232">
        <v>4680.1999999999498</v>
      </c>
      <c r="H4105" s="75"/>
    </row>
    <row r="4106" spans="1:8" x14ac:dyDescent="0.2">
      <c r="A4106" s="76" t="s">
        <v>4503</v>
      </c>
      <c r="B4106" s="61">
        <v>4098</v>
      </c>
      <c r="C4106" s="232">
        <v>1718.7600000001157</v>
      </c>
      <c r="D4106" s="232">
        <v>2369.5999999999844</v>
      </c>
      <c r="E4106" s="232">
        <v>2993.2499999998504</v>
      </c>
      <c r="F4106" s="232">
        <v>3411.9500000002267</v>
      </c>
      <c r="G4106" s="232">
        <v>4681.2999999999502</v>
      </c>
      <c r="H4106" s="75"/>
    </row>
    <row r="4107" spans="1:8" x14ac:dyDescent="0.2">
      <c r="A4107" s="76" t="s">
        <v>4504</v>
      </c>
      <c r="B4107" s="61">
        <v>4099</v>
      </c>
      <c r="C4107" s="232">
        <v>1719.1600000001158</v>
      </c>
      <c r="D4107" s="232">
        <v>2370.1499999999846</v>
      </c>
      <c r="E4107" s="232">
        <v>2993.9499999998502</v>
      </c>
      <c r="F4107" s="232">
        <v>3412.7500000002269</v>
      </c>
      <c r="G4107" s="232">
        <v>4682.3999999999505</v>
      </c>
      <c r="H4107" s="75"/>
    </row>
    <row r="4108" spans="1:8" x14ac:dyDescent="0.2">
      <c r="A4108" s="76" t="s">
        <v>4505</v>
      </c>
      <c r="B4108" s="61">
        <v>4100</v>
      </c>
      <c r="C4108" s="232">
        <v>1719.5600000001159</v>
      </c>
      <c r="D4108" s="232">
        <v>2370.6999999999848</v>
      </c>
      <c r="E4108" s="232">
        <v>2994.64999999985</v>
      </c>
      <c r="F4108" s="232">
        <v>3413.5500000002271</v>
      </c>
      <c r="G4108" s="232">
        <v>4683.4999999999509</v>
      </c>
      <c r="H4108" s="75"/>
    </row>
    <row r="4109" spans="1:8" x14ac:dyDescent="0.2">
      <c r="A4109" s="76" t="s">
        <v>4506</v>
      </c>
      <c r="B4109" s="61">
        <v>4101</v>
      </c>
      <c r="C4109" s="232">
        <v>1719.960000000116</v>
      </c>
      <c r="D4109" s="232">
        <v>2371.249999999985</v>
      </c>
      <c r="E4109" s="232">
        <v>2995.3499999998498</v>
      </c>
      <c r="F4109" s="232">
        <v>3414.3500000002273</v>
      </c>
      <c r="G4109" s="232">
        <v>4684.5999999999513</v>
      </c>
      <c r="H4109" s="75"/>
    </row>
    <row r="4110" spans="1:8" x14ac:dyDescent="0.2">
      <c r="A4110" s="76" t="s">
        <v>4507</v>
      </c>
      <c r="B4110" s="61">
        <v>4102</v>
      </c>
      <c r="C4110" s="232">
        <v>1720.3600000001161</v>
      </c>
      <c r="D4110" s="232">
        <v>2371.7999999999852</v>
      </c>
      <c r="E4110" s="232">
        <v>2996.0499999998497</v>
      </c>
      <c r="F4110" s="232">
        <v>3415.1500000002275</v>
      </c>
      <c r="G4110" s="232">
        <v>4685.6999999999516</v>
      </c>
      <c r="H4110" s="75"/>
    </row>
    <row r="4111" spans="1:8" x14ac:dyDescent="0.2">
      <c r="A4111" s="76" t="s">
        <v>4508</v>
      </c>
      <c r="B4111" s="61">
        <v>4103</v>
      </c>
      <c r="C4111" s="232">
        <v>1720.7600000001162</v>
      </c>
      <c r="D4111" s="232">
        <v>2372.3499999999854</v>
      </c>
      <c r="E4111" s="232">
        <v>2996.7499999998495</v>
      </c>
      <c r="F4111" s="232">
        <v>3415.9500000002276</v>
      </c>
      <c r="G4111" s="232">
        <v>4686.799999999952</v>
      </c>
      <c r="H4111" s="75"/>
    </row>
    <row r="4112" spans="1:8" x14ac:dyDescent="0.2">
      <c r="A4112" s="76" t="s">
        <v>4509</v>
      </c>
      <c r="B4112" s="61">
        <v>4104</v>
      </c>
      <c r="C4112" s="232">
        <v>1721.1600000001163</v>
      </c>
      <c r="D4112" s="232">
        <v>2372.8999999999855</v>
      </c>
      <c r="E4112" s="232">
        <v>2997.4499999998493</v>
      </c>
      <c r="F4112" s="232">
        <v>3416.7500000002278</v>
      </c>
      <c r="G4112" s="232">
        <v>4687.8999999999523</v>
      </c>
      <c r="H4112" s="75"/>
    </row>
    <row r="4113" spans="1:8" x14ac:dyDescent="0.2">
      <c r="A4113" s="76" t="s">
        <v>4510</v>
      </c>
      <c r="B4113" s="61">
        <v>4105</v>
      </c>
      <c r="C4113" s="232">
        <v>1721.5600000001164</v>
      </c>
      <c r="D4113" s="232">
        <v>2373.4499999999857</v>
      </c>
      <c r="E4113" s="232">
        <v>2998.1499999998491</v>
      </c>
      <c r="F4113" s="232">
        <v>3417.550000000228</v>
      </c>
      <c r="G4113" s="232">
        <v>4688.9999999999527</v>
      </c>
      <c r="H4113" s="75"/>
    </row>
    <row r="4114" spans="1:8" x14ac:dyDescent="0.2">
      <c r="A4114" s="76" t="s">
        <v>4511</v>
      </c>
      <c r="B4114" s="61">
        <v>4106</v>
      </c>
      <c r="C4114" s="232">
        <v>1721.9600000001165</v>
      </c>
      <c r="D4114" s="232">
        <v>2373.9999999999859</v>
      </c>
      <c r="E4114" s="232">
        <v>2998.8499999998489</v>
      </c>
      <c r="F4114" s="232">
        <v>3418.3500000002282</v>
      </c>
      <c r="G4114" s="232">
        <v>4690.0999999999531</v>
      </c>
      <c r="H4114" s="75"/>
    </row>
    <row r="4115" spans="1:8" x14ac:dyDescent="0.2">
      <c r="A4115" s="76" t="s">
        <v>4512</v>
      </c>
      <c r="B4115" s="61">
        <v>4107</v>
      </c>
      <c r="C4115" s="232">
        <v>1722.3600000001165</v>
      </c>
      <c r="D4115" s="232">
        <v>2374.5499999999861</v>
      </c>
      <c r="E4115" s="232">
        <v>2999.5499999998488</v>
      </c>
      <c r="F4115" s="232">
        <v>3419.1500000002284</v>
      </c>
      <c r="G4115" s="232">
        <v>4691.1999999999534</v>
      </c>
      <c r="H4115" s="75"/>
    </row>
    <row r="4116" spans="1:8" x14ac:dyDescent="0.2">
      <c r="A4116" s="76" t="s">
        <v>4513</v>
      </c>
      <c r="B4116" s="61">
        <v>4108</v>
      </c>
      <c r="C4116" s="232">
        <v>1722.7600000001166</v>
      </c>
      <c r="D4116" s="232">
        <v>2375.0999999999863</v>
      </c>
      <c r="E4116" s="232">
        <v>3000.2499999998486</v>
      </c>
      <c r="F4116" s="232">
        <v>3419.9500000002286</v>
      </c>
      <c r="G4116" s="232">
        <v>4692.2999999999538</v>
      </c>
      <c r="H4116" s="75"/>
    </row>
    <row r="4117" spans="1:8" x14ac:dyDescent="0.2">
      <c r="A4117" s="76" t="s">
        <v>4514</v>
      </c>
      <c r="B4117" s="61">
        <v>4109</v>
      </c>
      <c r="C4117" s="232">
        <v>1723.1600000001167</v>
      </c>
      <c r="D4117" s="232">
        <v>2375.6499999999864</v>
      </c>
      <c r="E4117" s="232">
        <v>3000.9499999998484</v>
      </c>
      <c r="F4117" s="232">
        <v>3420.7500000002287</v>
      </c>
      <c r="G4117" s="232">
        <v>4693.3999999999542</v>
      </c>
      <c r="H4117" s="75"/>
    </row>
    <row r="4118" spans="1:8" x14ac:dyDescent="0.2">
      <c r="A4118" s="76" t="s">
        <v>4515</v>
      </c>
      <c r="B4118" s="61">
        <v>4110</v>
      </c>
      <c r="C4118" s="232">
        <v>1723.5600000001168</v>
      </c>
      <c r="D4118" s="232">
        <v>2376.1999999999866</v>
      </c>
      <c r="E4118" s="232">
        <v>3001.6499999998482</v>
      </c>
      <c r="F4118" s="232">
        <v>3421.5500000002289</v>
      </c>
      <c r="G4118" s="232">
        <v>4694.4999999999545</v>
      </c>
      <c r="H4118" s="75"/>
    </row>
    <row r="4119" spans="1:8" x14ac:dyDescent="0.2">
      <c r="A4119" s="76" t="s">
        <v>4516</v>
      </c>
      <c r="B4119" s="61">
        <v>4111</v>
      </c>
      <c r="C4119" s="232">
        <v>1723.9600000001169</v>
      </c>
      <c r="D4119" s="232">
        <v>2376.7499999999868</v>
      </c>
      <c r="E4119" s="232">
        <v>3002.349999999848</v>
      </c>
      <c r="F4119" s="232">
        <v>3422.3500000002291</v>
      </c>
      <c r="G4119" s="232">
        <v>4695.5999999999549</v>
      </c>
      <c r="H4119" s="75"/>
    </row>
    <row r="4120" spans="1:8" x14ac:dyDescent="0.2">
      <c r="A4120" s="76" t="s">
        <v>4517</v>
      </c>
      <c r="B4120" s="61">
        <v>4112</v>
      </c>
      <c r="C4120" s="232">
        <v>1724.360000000117</v>
      </c>
      <c r="D4120" s="232">
        <v>2377.299999999987</v>
      </c>
      <c r="E4120" s="232">
        <v>3003.0499999998478</v>
      </c>
      <c r="F4120" s="232">
        <v>3423.1500000002293</v>
      </c>
      <c r="G4120" s="232">
        <v>4696.6999999999553</v>
      </c>
      <c r="H4120" s="75"/>
    </row>
    <row r="4121" spans="1:8" x14ac:dyDescent="0.2">
      <c r="A4121" s="76" t="s">
        <v>4518</v>
      </c>
      <c r="B4121" s="61">
        <v>4113</v>
      </c>
      <c r="C4121" s="232">
        <v>1724.7600000001171</v>
      </c>
      <c r="D4121" s="232">
        <v>2377.8499999999872</v>
      </c>
      <c r="E4121" s="232">
        <v>3003.7499999998477</v>
      </c>
      <c r="F4121" s="232">
        <v>3423.9500000002295</v>
      </c>
      <c r="G4121" s="232">
        <v>4697.7999999999556</v>
      </c>
      <c r="H4121" s="75"/>
    </row>
    <row r="4122" spans="1:8" x14ac:dyDescent="0.2">
      <c r="A4122" s="76" t="s">
        <v>4519</v>
      </c>
      <c r="B4122" s="61">
        <v>4114</v>
      </c>
      <c r="C4122" s="232">
        <v>1725.1600000001172</v>
      </c>
      <c r="D4122" s="232">
        <v>2378.3999999999874</v>
      </c>
      <c r="E4122" s="232">
        <v>3004.4499999998475</v>
      </c>
      <c r="F4122" s="232">
        <v>3424.7500000002296</v>
      </c>
      <c r="G4122" s="232">
        <v>4698.899999999956</v>
      </c>
      <c r="H4122" s="75"/>
    </row>
    <row r="4123" spans="1:8" x14ac:dyDescent="0.2">
      <c r="A4123" s="76" t="s">
        <v>4520</v>
      </c>
      <c r="B4123" s="61">
        <v>4115</v>
      </c>
      <c r="C4123" s="232">
        <v>1725.5600000001173</v>
      </c>
      <c r="D4123" s="232">
        <v>2378.9499999999875</v>
      </c>
      <c r="E4123" s="232">
        <v>3005.1499999998473</v>
      </c>
      <c r="F4123" s="232">
        <v>3425.5500000002298</v>
      </c>
      <c r="G4123" s="232">
        <v>4699.9999999999563</v>
      </c>
      <c r="H4123" s="75"/>
    </row>
    <row r="4124" spans="1:8" x14ac:dyDescent="0.2">
      <c r="A4124" s="76" t="s">
        <v>4521</v>
      </c>
      <c r="B4124" s="61">
        <v>4116</v>
      </c>
      <c r="C4124" s="232">
        <v>1725.9600000001174</v>
      </c>
      <c r="D4124" s="232">
        <v>2379.4999999999877</v>
      </c>
      <c r="E4124" s="232">
        <v>3005.8499999998471</v>
      </c>
      <c r="F4124" s="232">
        <v>3426.35000000023</v>
      </c>
      <c r="G4124" s="232">
        <v>4701.0999999999567</v>
      </c>
      <c r="H4124" s="75"/>
    </row>
    <row r="4125" spans="1:8" x14ac:dyDescent="0.2">
      <c r="A4125" s="76" t="s">
        <v>4522</v>
      </c>
      <c r="B4125" s="61">
        <v>4117</v>
      </c>
      <c r="C4125" s="232">
        <v>1726.3600000001175</v>
      </c>
      <c r="D4125" s="232">
        <v>2380.0499999999879</v>
      </c>
      <c r="E4125" s="232">
        <v>3006.5499999998469</v>
      </c>
      <c r="F4125" s="232">
        <v>3427.1500000002302</v>
      </c>
      <c r="G4125" s="232">
        <v>4702.1999999999571</v>
      </c>
      <c r="H4125" s="75"/>
    </row>
    <row r="4126" spans="1:8" x14ac:dyDescent="0.2">
      <c r="A4126" s="76" t="s">
        <v>4523</v>
      </c>
      <c r="B4126" s="61">
        <v>4118</v>
      </c>
      <c r="C4126" s="232">
        <v>1726.7600000001175</v>
      </c>
      <c r="D4126" s="232">
        <v>2380.5999999999881</v>
      </c>
      <c r="E4126" s="232">
        <v>3007.2499999998468</v>
      </c>
      <c r="F4126" s="232">
        <v>3427.9500000002304</v>
      </c>
      <c r="G4126" s="232">
        <v>4703.2999999999574</v>
      </c>
      <c r="H4126" s="75"/>
    </row>
    <row r="4127" spans="1:8" x14ac:dyDescent="0.2">
      <c r="A4127" s="76" t="s">
        <v>4524</v>
      </c>
      <c r="B4127" s="61">
        <v>4119</v>
      </c>
      <c r="C4127" s="232">
        <v>1727.1600000001176</v>
      </c>
      <c r="D4127" s="232">
        <v>2381.1499999999883</v>
      </c>
      <c r="E4127" s="232">
        <v>3007.9499999998466</v>
      </c>
      <c r="F4127" s="232">
        <v>3428.7500000002306</v>
      </c>
      <c r="G4127" s="232">
        <v>4704.3999999999578</v>
      </c>
      <c r="H4127" s="75"/>
    </row>
    <row r="4128" spans="1:8" x14ac:dyDescent="0.2">
      <c r="A4128" s="76" t="s">
        <v>4525</v>
      </c>
      <c r="B4128" s="61">
        <v>4120</v>
      </c>
      <c r="C4128" s="232">
        <v>1727.5600000001177</v>
      </c>
      <c r="D4128" s="232">
        <v>2381.6999999999884</v>
      </c>
      <c r="E4128" s="232">
        <v>3008.6499999998464</v>
      </c>
      <c r="F4128" s="232">
        <v>3429.5500000002307</v>
      </c>
      <c r="G4128" s="232">
        <v>4705.4999999999582</v>
      </c>
      <c r="H4128" s="75"/>
    </row>
    <row r="4129" spans="1:8" x14ac:dyDescent="0.2">
      <c r="A4129" s="76" t="s">
        <v>4526</v>
      </c>
      <c r="B4129" s="61">
        <v>4121</v>
      </c>
      <c r="C4129" s="232">
        <v>1727.9600000001178</v>
      </c>
      <c r="D4129" s="232">
        <v>2382.2499999999886</v>
      </c>
      <c r="E4129" s="232">
        <v>3009.3499999998462</v>
      </c>
      <c r="F4129" s="232">
        <v>3430.3500000002309</v>
      </c>
      <c r="G4129" s="232">
        <v>4706.5999999999585</v>
      </c>
      <c r="H4129" s="75"/>
    </row>
    <row r="4130" spans="1:8" x14ac:dyDescent="0.2">
      <c r="A4130" s="76" t="s">
        <v>4527</v>
      </c>
      <c r="B4130" s="61">
        <v>4122</v>
      </c>
      <c r="C4130" s="232">
        <v>1728.3600000001179</v>
      </c>
      <c r="D4130" s="232">
        <v>2382.7999999999888</v>
      </c>
      <c r="E4130" s="232">
        <v>3010.049999999846</v>
      </c>
      <c r="F4130" s="232">
        <v>3431.1500000002311</v>
      </c>
      <c r="G4130" s="232">
        <v>4707.6999999999589</v>
      </c>
      <c r="H4130" s="75"/>
    </row>
    <row r="4131" spans="1:8" x14ac:dyDescent="0.2">
      <c r="A4131" s="76" t="s">
        <v>4528</v>
      </c>
      <c r="B4131" s="61">
        <v>4123</v>
      </c>
      <c r="C4131" s="232">
        <v>1728.760000000118</v>
      </c>
      <c r="D4131" s="232">
        <v>2383.349999999989</v>
      </c>
      <c r="E4131" s="232">
        <v>3010.7499999998458</v>
      </c>
      <c r="F4131" s="232">
        <v>3431.9500000002313</v>
      </c>
      <c r="G4131" s="232">
        <v>4708.7999999999593</v>
      </c>
      <c r="H4131" s="75"/>
    </row>
    <row r="4132" spans="1:8" x14ac:dyDescent="0.2">
      <c r="A4132" s="76" t="s">
        <v>4529</v>
      </c>
      <c r="B4132" s="61">
        <v>4124</v>
      </c>
      <c r="C4132" s="232">
        <v>1729.1600000001181</v>
      </c>
      <c r="D4132" s="232">
        <v>2383.8999999999892</v>
      </c>
      <c r="E4132" s="232">
        <v>3011.4499999998457</v>
      </c>
      <c r="F4132" s="232">
        <v>3432.7500000002315</v>
      </c>
      <c r="G4132" s="232">
        <v>4709.8999999999596</v>
      </c>
      <c r="H4132" s="75"/>
    </row>
    <row r="4133" spans="1:8" x14ac:dyDescent="0.2">
      <c r="A4133" s="76" t="s">
        <v>4530</v>
      </c>
      <c r="B4133" s="61">
        <v>4125</v>
      </c>
      <c r="C4133" s="232">
        <v>1729.5600000001182</v>
      </c>
      <c r="D4133" s="232">
        <v>2384.4499999999894</v>
      </c>
      <c r="E4133" s="232">
        <v>3012.1499999998455</v>
      </c>
      <c r="F4133" s="232">
        <v>3433.5500000002316</v>
      </c>
      <c r="G4133" s="232">
        <v>4710.99999999996</v>
      </c>
      <c r="H4133" s="75"/>
    </row>
    <row r="4134" spans="1:8" x14ac:dyDescent="0.2">
      <c r="A4134" s="76" t="s">
        <v>4531</v>
      </c>
      <c r="B4134" s="61">
        <v>4126</v>
      </c>
      <c r="C4134" s="232">
        <v>1729.9600000001183</v>
      </c>
      <c r="D4134" s="232">
        <v>2384.9999999999895</v>
      </c>
      <c r="E4134" s="232">
        <v>3012.8499999998453</v>
      </c>
      <c r="F4134" s="232">
        <v>3434.3500000002318</v>
      </c>
      <c r="G4134" s="232">
        <v>4712.0999999999603</v>
      </c>
      <c r="H4134" s="75"/>
    </row>
    <row r="4135" spans="1:8" x14ac:dyDescent="0.2">
      <c r="A4135" s="76" t="s">
        <v>4532</v>
      </c>
      <c r="B4135" s="61">
        <v>4127</v>
      </c>
      <c r="C4135" s="232">
        <v>1730.3600000001184</v>
      </c>
      <c r="D4135" s="232">
        <v>2385.5499999999897</v>
      </c>
      <c r="E4135" s="232">
        <v>3013.5499999998451</v>
      </c>
      <c r="F4135" s="232">
        <v>3435.150000000232</v>
      </c>
      <c r="G4135" s="232">
        <v>4713.1999999999607</v>
      </c>
      <c r="H4135" s="75"/>
    </row>
    <row r="4136" spans="1:8" x14ac:dyDescent="0.2">
      <c r="A4136" s="76" t="s">
        <v>4533</v>
      </c>
      <c r="B4136" s="61">
        <v>4128</v>
      </c>
      <c r="C4136" s="232">
        <v>1730.7600000001185</v>
      </c>
      <c r="D4136" s="232">
        <v>2386.0999999999899</v>
      </c>
      <c r="E4136" s="232">
        <v>3014.2499999998449</v>
      </c>
      <c r="F4136" s="232">
        <v>3435.9500000002322</v>
      </c>
      <c r="G4136" s="232">
        <v>4714.2999999999611</v>
      </c>
      <c r="H4136" s="75"/>
    </row>
    <row r="4137" spans="1:8" x14ac:dyDescent="0.2">
      <c r="A4137" s="76" t="s">
        <v>4534</v>
      </c>
      <c r="B4137" s="61">
        <v>4129</v>
      </c>
      <c r="C4137" s="232">
        <v>1731.1600000001185</v>
      </c>
      <c r="D4137" s="232">
        <v>2386.6499999999901</v>
      </c>
      <c r="E4137" s="232">
        <v>3014.9499999998447</v>
      </c>
      <c r="F4137" s="232">
        <v>3436.7500000002324</v>
      </c>
      <c r="G4137" s="232">
        <v>4715.3999999999614</v>
      </c>
      <c r="H4137" s="75"/>
    </row>
    <row r="4138" spans="1:8" x14ac:dyDescent="0.2">
      <c r="A4138" s="76" t="s">
        <v>4535</v>
      </c>
      <c r="B4138" s="61">
        <v>4130</v>
      </c>
      <c r="C4138" s="232">
        <v>1731.5600000001186</v>
      </c>
      <c r="D4138" s="232">
        <v>2387.1999999999903</v>
      </c>
      <c r="E4138" s="232">
        <v>3015.6499999998446</v>
      </c>
      <c r="F4138" s="232">
        <v>3437.5500000002326</v>
      </c>
      <c r="G4138" s="232">
        <v>4716.4999999999618</v>
      </c>
      <c r="H4138" s="75"/>
    </row>
    <row r="4139" spans="1:8" x14ac:dyDescent="0.2">
      <c r="A4139" s="76" t="s">
        <v>4536</v>
      </c>
      <c r="B4139" s="61">
        <v>4131</v>
      </c>
      <c r="C4139" s="232">
        <v>1731.9600000001187</v>
      </c>
      <c r="D4139" s="232">
        <v>2387.7499999999905</v>
      </c>
      <c r="E4139" s="232">
        <v>3016.3499999998444</v>
      </c>
      <c r="F4139" s="232">
        <v>3438.3500000002327</v>
      </c>
      <c r="G4139" s="232">
        <v>4717.5999999999622</v>
      </c>
      <c r="H4139" s="75"/>
    </row>
    <row r="4140" spans="1:8" x14ac:dyDescent="0.2">
      <c r="A4140" s="76" t="s">
        <v>4537</v>
      </c>
      <c r="B4140" s="61">
        <v>4132</v>
      </c>
      <c r="C4140" s="232">
        <v>1732.3600000001188</v>
      </c>
      <c r="D4140" s="232">
        <v>2388.2999999999906</v>
      </c>
      <c r="E4140" s="232">
        <v>3017.0499999998442</v>
      </c>
      <c r="F4140" s="232">
        <v>3439.1500000002329</v>
      </c>
      <c r="G4140" s="232">
        <v>4718.6999999999625</v>
      </c>
      <c r="H4140" s="75"/>
    </row>
    <row r="4141" spans="1:8" x14ac:dyDescent="0.2">
      <c r="A4141" s="76" t="s">
        <v>4538</v>
      </c>
      <c r="B4141" s="61">
        <v>4133</v>
      </c>
      <c r="C4141" s="232">
        <v>1732.7600000001189</v>
      </c>
      <c r="D4141" s="232">
        <v>2388.8499999999908</v>
      </c>
      <c r="E4141" s="232">
        <v>3017.749999999844</v>
      </c>
      <c r="F4141" s="232">
        <v>3439.9500000002331</v>
      </c>
      <c r="G4141" s="232">
        <v>4719.7999999999629</v>
      </c>
      <c r="H4141" s="75"/>
    </row>
    <row r="4142" spans="1:8" x14ac:dyDescent="0.2">
      <c r="A4142" s="76" t="s">
        <v>4539</v>
      </c>
      <c r="B4142" s="61">
        <v>4134</v>
      </c>
      <c r="C4142" s="232">
        <v>1733.160000000119</v>
      </c>
      <c r="D4142" s="232">
        <v>2389.399999999991</v>
      </c>
      <c r="E4142" s="232">
        <v>3018.4499999998438</v>
      </c>
      <c r="F4142" s="232">
        <v>3440.7500000002333</v>
      </c>
      <c r="G4142" s="232">
        <v>4720.8999999999633</v>
      </c>
      <c r="H4142" s="75"/>
    </row>
    <row r="4143" spans="1:8" x14ac:dyDescent="0.2">
      <c r="A4143" s="76" t="s">
        <v>4540</v>
      </c>
      <c r="B4143" s="61">
        <v>4135</v>
      </c>
      <c r="C4143" s="232">
        <v>1733.5600000001191</v>
      </c>
      <c r="D4143" s="232">
        <v>2389.9499999999912</v>
      </c>
      <c r="E4143" s="232">
        <v>3019.1499999998437</v>
      </c>
      <c r="F4143" s="232">
        <v>3441.5500000002335</v>
      </c>
      <c r="G4143" s="232">
        <v>4721.9999999999636</v>
      </c>
      <c r="H4143" s="75"/>
    </row>
    <row r="4144" spans="1:8" x14ac:dyDescent="0.2">
      <c r="A4144" s="76" t="s">
        <v>4541</v>
      </c>
      <c r="B4144" s="61">
        <v>4136</v>
      </c>
      <c r="C4144" s="232">
        <v>1733.9600000001192</v>
      </c>
      <c r="D4144" s="232">
        <v>2390.4999999999914</v>
      </c>
      <c r="E4144" s="232">
        <v>3019.8499999998435</v>
      </c>
      <c r="F4144" s="232">
        <v>3442.3500000002336</v>
      </c>
      <c r="G4144" s="232">
        <v>4723.099999999964</v>
      </c>
      <c r="H4144" s="75"/>
    </row>
    <row r="4145" spans="1:8" x14ac:dyDescent="0.2">
      <c r="A4145" s="76" t="s">
        <v>4542</v>
      </c>
      <c r="B4145" s="61">
        <v>4137</v>
      </c>
      <c r="C4145" s="232">
        <v>1734.3600000001193</v>
      </c>
      <c r="D4145" s="232">
        <v>2391.0499999999915</v>
      </c>
      <c r="E4145" s="232">
        <v>3020.5499999998433</v>
      </c>
      <c r="F4145" s="232">
        <v>3443.1500000002338</v>
      </c>
      <c r="G4145" s="232">
        <v>4724.1999999999643</v>
      </c>
      <c r="H4145" s="75"/>
    </row>
    <row r="4146" spans="1:8" x14ac:dyDescent="0.2">
      <c r="A4146" s="76" t="s">
        <v>4543</v>
      </c>
      <c r="B4146" s="61">
        <v>4138</v>
      </c>
      <c r="C4146" s="232">
        <v>1734.7600000001194</v>
      </c>
      <c r="D4146" s="232">
        <v>2391.5999999999917</v>
      </c>
      <c r="E4146" s="232">
        <v>3021.2499999998431</v>
      </c>
      <c r="F4146" s="232">
        <v>3443.950000000234</v>
      </c>
      <c r="G4146" s="232">
        <v>4725.2999999999647</v>
      </c>
      <c r="H4146" s="75"/>
    </row>
    <row r="4147" spans="1:8" x14ac:dyDescent="0.2">
      <c r="A4147" s="76" t="s">
        <v>4544</v>
      </c>
      <c r="B4147" s="61">
        <v>4139</v>
      </c>
      <c r="C4147" s="232">
        <v>1735.1600000001195</v>
      </c>
      <c r="D4147" s="232">
        <v>2392.1499999999919</v>
      </c>
      <c r="E4147" s="232">
        <v>3021.9499999998429</v>
      </c>
      <c r="F4147" s="232">
        <v>3444.7500000002342</v>
      </c>
      <c r="G4147" s="232">
        <v>4726.3999999999651</v>
      </c>
      <c r="H4147" s="75"/>
    </row>
    <row r="4148" spans="1:8" x14ac:dyDescent="0.2">
      <c r="A4148" s="76" t="s">
        <v>4545</v>
      </c>
      <c r="B4148" s="61">
        <v>4140</v>
      </c>
      <c r="C4148" s="232">
        <v>1735.5600000001195</v>
      </c>
      <c r="D4148" s="232">
        <v>2392.6999999999921</v>
      </c>
      <c r="E4148" s="232">
        <v>3022.6499999998427</v>
      </c>
      <c r="F4148" s="232">
        <v>3445.5500000002344</v>
      </c>
      <c r="G4148" s="232">
        <v>4727.4999999999654</v>
      </c>
      <c r="H4148" s="75"/>
    </row>
    <row r="4149" spans="1:8" x14ac:dyDescent="0.2">
      <c r="A4149" s="76" t="s">
        <v>4546</v>
      </c>
      <c r="B4149" s="61">
        <v>4141</v>
      </c>
      <c r="C4149" s="232">
        <v>1735.9600000001196</v>
      </c>
      <c r="D4149" s="232">
        <v>2393.2499999999923</v>
      </c>
      <c r="E4149" s="232">
        <v>3023.3499999998426</v>
      </c>
      <c r="F4149" s="232">
        <v>3446.3500000002346</v>
      </c>
      <c r="G4149" s="232">
        <v>4728.5999999999658</v>
      </c>
      <c r="H4149" s="75"/>
    </row>
    <row r="4150" spans="1:8" x14ac:dyDescent="0.2">
      <c r="A4150" s="76" t="s">
        <v>4547</v>
      </c>
      <c r="B4150" s="61">
        <v>4142</v>
      </c>
      <c r="C4150" s="232">
        <v>1736.3600000001197</v>
      </c>
      <c r="D4150" s="232">
        <v>2393.7999999999925</v>
      </c>
      <c r="E4150" s="232">
        <v>3024.0499999998424</v>
      </c>
      <c r="F4150" s="232">
        <v>3447.1500000002347</v>
      </c>
      <c r="G4150" s="232">
        <v>4729.6999999999662</v>
      </c>
      <c r="H4150" s="75"/>
    </row>
    <row r="4151" spans="1:8" x14ac:dyDescent="0.2">
      <c r="A4151" s="76" t="s">
        <v>4548</v>
      </c>
      <c r="B4151" s="61">
        <v>4143</v>
      </c>
      <c r="C4151" s="232">
        <v>1736.7600000001198</v>
      </c>
      <c r="D4151" s="232">
        <v>2394.3499999999926</v>
      </c>
      <c r="E4151" s="232">
        <v>3024.7499999998422</v>
      </c>
      <c r="F4151" s="232">
        <v>3447.9500000002349</v>
      </c>
      <c r="G4151" s="232">
        <v>4730.7999999999665</v>
      </c>
      <c r="H4151" s="75"/>
    </row>
    <row r="4152" spans="1:8" x14ac:dyDescent="0.2">
      <c r="A4152" s="76" t="s">
        <v>4549</v>
      </c>
      <c r="B4152" s="61">
        <v>4144</v>
      </c>
      <c r="C4152" s="232">
        <v>1737.1600000001199</v>
      </c>
      <c r="D4152" s="232">
        <v>2394.8999999999928</v>
      </c>
      <c r="E4152" s="232">
        <v>3025.449999999842</v>
      </c>
      <c r="F4152" s="232">
        <v>3448.7500000002351</v>
      </c>
      <c r="G4152" s="232">
        <v>4731.8999999999669</v>
      </c>
      <c r="H4152" s="75"/>
    </row>
    <row r="4153" spans="1:8" x14ac:dyDescent="0.2">
      <c r="A4153" s="76" t="s">
        <v>4550</v>
      </c>
      <c r="B4153" s="61">
        <v>4145</v>
      </c>
      <c r="C4153" s="232">
        <v>1737.56000000012</v>
      </c>
      <c r="D4153" s="232">
        <v>2395.449999999993</v>
      </c>
      <c r="E4153" s="232">
        <v>3026.1499999998418</v>
      </c>
      <c r="F4153" s="232">
        <v>3449.5500000002353</v>
      </c>
      <c r="G4153" s="232">
        <v>4732.9999999999673</v>
      </c>
      <c r="H4153" s="75"/>
    </row>
    <row r="4154" spans="1:8" x14ac:dyDescent="0.2">
      <c r="A4154" s="76" t="s">
        <v>4551</v>
      </c>
      <c r="B4154" s="61">
        <v>4146</v>
      </c>
      <c r="C4154" s="232">
        <v>1737.9600000001201</v>
      </c>
      <c r="D4154" s="232">
        <v>2395.9999999999932</v>
      </c>
      <c r="E4154" s="232">
        <v>3026.8499999998417</v>
      </c>
      <c r="F4154" s="232">
        <v>3450.3500000002355</v>
      </c>
      <c r="G4154" s="232">
        <v>4734.0999999999676</v>
      </c>
      <c r="H4154" s="75"/>
    </row>
    <row r="4155" spans="1:8" x14ac:dyDescent="0.2">
      <c r="A4155" s="76" t="s">
        <v>4552</v>
      </c>
      <c r="B4155" s="61">
        <v>4147</v>
      </c>
      <c r="C4155" s="232">
        <v>1738.3600000001202</v>
      </c>
      <c r="D4155" s="232">
        <v>2396.5499999999934</v>
      </c>
      <c r="E4155" s="232">
        <v>3027.5499999998415</v>
      </c>
      <c r="F4155" s="232">
        <v>3451.1500000002357</v>
      </c>
      <c r="G4155" s="232">
        <v>4735.199999999968</v>
      </c>
      <c r="H4155" s="75"/>
    </row>
    <row r="4156" spans="1:8" x14ac:dyDescent="0.2">
      <c r="A4156" s="76" t="s">
        <v>4553</v>
      </c>
      <c r="B4156" s="61">
        <v>4148</v>
      </c>
      <c r="C4156" s="232">
        <v>1738.7600000001203</v>
      </c>
      <c r="D4156" s="232">
        <v>2397.0999999999935</v>
      </c>
      <c r="E4156" s="232">
        <v>3028.2499999998413</v>
      </c>
      <c r="F4156" s="232">
        <v>3451.9500000002358</v>
      </c>
      <c r="G4156" s="232">
        <v>4736.2999999999683</v>
      </c>
      <c r="H4156" s="75"/>
    </row>
    <row r="4157" spans="1:8" x14ac:dyDescent="0.2">
      <c r="A4157" s="76" t="s">
        <v>4554</v>
      </c>
      <c r="B4157" s="61">
        <v>4149</v>
      </c>
      <c r="C4157" s="232">
        <v>1739.1600000001204</v>
      </c>
      <c r="D4157" s="232">
        <v>2397.6499999999937</v>
      </c>
      <c r="E4157" s="232">
        <v>3028.9499999998411</v>
      </c>
      <c r="F4157" s="232">
        <v>3452.750000000236</v>
      </c>
      <c r="G4157" s="232">
        <v>4737.3999999999687</v>
      </c>
      <c r="H4157" s="75"/>
    </row>
    <row r="4158" spans="1:8" x14ac:dyDescent="0.2">
      <c r="A4158" s="76" t="s">
        <v>4555</v>
      </c>
      <c r="B4158" s="61">
        <v>4150</v>
      </c>
      <c r="C4158" s="232">
        <v>1739.5600000001205</v>
      </c>
      <c r="D4158" s="232">
        <v>2398.1999999999939</v>
      </c>
      <c r="E4158" s="232">
        <v>3029.6499999998409</v>
      </c>
      <c r="F4158" s="232">
        <v>3453.5500000002362</v>
      </c>
      <c r="G4158" s="232">
        <v>4738.4999999999691</v>
      </c>
      <c r="H4158" s="75"/>
    </row>
    <row r="4159" spans="1:8" x14ac:dyDescent="0.2">
      <c r="A4159" s="76" t="s">
        <v>4556</v>
      </c>
      <c r="B4159" s="61">
        <v>4151</v>
      </c>
      <c r="C4159" s="232">
        <v>1739.9600000001205</v>
      </c>
      <c r="D4159" s="232">
        <v>2398.7499999999941</v>
      </c>
      <c r="E4159" s="232">
        <v>3030.3499999998407</v>
      </c>
      <c r="F4159" s="232">
        <v>3454.3500000002364</v>
      </c>
      <c r="G4159" s="232">
        <v>4739.5999999999694</v>
      </c>
      <c r="H4159" s="75"/>
    </row>
    <row r="4160" spans="1:8" x14ac:dyDescent="0.2">
      <c r="A4160" s="76" t="s">
        <v>4557</v>
      </c>
      <c r="B4160" s="61">
        <v>4152</v>
      </c>
      <c r="C4160" s="232">
        <v>1740.3600000001206</v>
      </c>
      <c r="D4160" s="232">
        <v>2399.2999999999943</v>
      </c>
      <c r="E4160" s="232">
        <v>3031.0499999998406</v>
      </c>
      <c r="F4160" s="232">
        <v>3455.1500000002366</v>
      </c>
      <c r="G4160" s="232">
        <v>4740.6999999999698</v>
      </c>
      <c r="H4160" s="75"/>
    </row>
    <row r="4161" spans="1:8" x14ac:dyDescent="0.2">
      <c r="A4161" s="76" t="s">
        <v>4558</v>
      </c>
      <c r="B4161" s="61">
        <v>4153</v>
      </c>
      <c r="C4161" s="232">
        <v>1740.7600000001207</v>
      </c>
      <c r="D4161" s="232">
        <v>2399.8499999999945</v>
      </c>
      <c r="E4161" s="232">
        <v>3031.7499999998404</v>
      </c>
      <c r="F4161" s="232">
        <v>3455.9500000002367</v>
      </c>
      <c r="G4161" s="232">
        <v>4741.7999999999702</v>
      </c>
      <c r="H4161" s="75"/>
    </row>
    <row r="4162" spans="1:8" x14ac:dyDescent="0.2">
      <c r="A4162" s="76" t="s">
        <v>4559</v>
      </c>
      <c r="B4162" s="61">
        <v>4154</v>
      </c>
      <c r="C4162" s="232">
        <v>1741.1600000001208</v>
      </c>
      <c r="D4162" s="232">
        <v>2400.3999999999946</v>
      </c>
      <c r="E4162" s="232">
        <v>3032.4499999998402</v>
      </c>
      <c r="F4162" s="232">
        <v>3456.7500000002369</v>
      </c>
      <c r="G4162" s="232">
        <v>4742.8999999999705</v>
      </c>
      <c r="H4162" s="75"/>
    </row>
    <row r="4163" spans="1:8" x14ac:dyDescent="0.2">
      <c r="A4163" s="76" t="s">
        <v>4560</v>
      </c>
      <c r="B4163" s="61">
        <v>4155</v>
      </c>
      <c r="C4163" s="232">
        <v>1741.5600000001209</v>
      </c>
      <c r="D4163" s="232">
        <v>2400.9499999999948</v>
      </c>
      <c r="E4163" s="232">
        <v>3033.14999999984</v>
      </c>
      <c r="F4163" s="232">
        <v>3457.5500000002371</v>
      </c>
      <c r="G4163" s="232">
        <v>4743.9999999999709</v>
      </c>
      <c r="H4163" s="75"/>
    </row>
    <row r="4164" spans="1:8" x14ac:dyDescent="0.2">
      <c r="A4164" s="76" t="s">
        <v>4561</v>
      </c>
      <c r="B4164" s="61">
        <v>4156</v>
      </c>
      <c r="C4164" s="232">
        <v>1741.960000000121</v>
      </c>
      <c r="D4164" s="232">
        <v>2401.499999999995</v>
      </c>
      <c r="E4164" s="232">
        <v>3033.8499999998398</v>
      </c>
      <c r="F4164" s="232">
        <v>3458.3500000002373</v>
      </c>
      <c r="G4164" s="232">
        <v>4745.0999999999713</v>
      </c>
      <c r="H4164" s="75"/>
    </row>
    <row r="4165" spans="1:8" x14ac:dyDescent="0.2">
      <c r="A4165" s="76" t="s">
        <v>4562</v>
      </c>
      <c r="B4165" s="61">
        <v>4157</v>
      </c>
      <c r="C4165" s="232">
        <v>1742.3600000001211</v>
      </c>
      <c r="D4165" s="232">
        <v>2402.0499999999952</v>
      </c>
      <c r="E4165" s="232">
        <v>3034.5499999998397</v>
      </c>
      <c r="F4165" s="232">
        <v>3459.1500000002375</v>
      </c>
      <c r="G4165" s="232">
        <v>4746.1999999999716</v>
      </c>
      <c r="H4165" s="75"/>
    </row>
    <row r="4166" spans="1:8" x14ac:dyDescent="0.2">
      <c r="A4166" s="76" t="s">
        <v>4563</v>
      </c>
      <c r="B4166" s="61">
        <v>4158</v>
      </c>
      <c r="C4166" s="232">
        <v>1742.7600000001212</v>
      </c>
      <c r="D4166" s="232">
        <v>2402.5999999999954</v>
      </c>
      <c r="E4166" s="232">
        <v>3035.2499999998395</v>
      </c>
      <c r="F4166" s="232">
        <v>3459.9500000002377</v>
      </c>
      <c r="G4166" s="232">
        <v>4747.299999999972</v>
      </c>
      <c r="H4166" s="75"/>
    </row>
    <row r="4167" spans="1:8" x14ac:dyDescent="0.2">
      <c r="A4167" s="76" t="s">
        <v>4564</v>
      </c>
      <c r="B4167" s="61">
        <v>4159</v>
      </c>
      <c r="C4167" s="232">
        <v>1743.1600000001213</v>
      </c>
      <c r="D4167" s="232">
        <v>2403.1499999999955</v>
      </c>
      <c r="E4167" s="232">
        <v>3035.9499999998393</v>
      </c>
      <c r="F4167" s="232">
        <v>3460.7500000002378</v>
      </c>
      <c r="G4167" s="232">
        <v>4748.3999999999724</v>
      </c>
      <c r="H4167" s="75"/>
    </row>
    <row r="4168" spans="1:8" x14ac:dyDescent="0.2">
      <c r="A4168" s="76" t="s">
        <v>4565</v>
      </c>
      <c r="B4168" s="61">
        <v>4160</v>
      </c>
      <c r="C4168" s="232">
        <v>1743.5600000001214</v>
      </c>
      <c r="D4168" s="232">
        <v>2403.6999999999957</v>
      </c>
      <c r="E4168" s="232">
        <v>3036.6499999998391</v>
      </c>
      <c r="F4168" s="232">
        <v>3461.550000000238</v>
      </c>
      <c r="G4168" s="232">
        <v>4749.4999999999727</v>
      </c>
      <c r="H4168" s="75"/>
    </row>
    <row r="4169" spans="1:8" x14ac:dyDescent="0.2">
      <c r="A4169" s="76" t="s">
        <v>4566</v>
      </c>
      <c r="B4169" s="61">
        <v>4161</v>
      </c>
      <c r="C4169" s="232">
        <v>1743.9600000001215</v>
      </c>
      <c r="D4169" s="232">
        <v>2404.2499999999959</v>
      </c>
      <c r="E4169" s="232">
        <v>3037.3499999998389</v>
      </c>
      <c r="F4169" s="232">
        <v>3462.3500000002382</v>
      </c>
      <c r="G4169" s="232">
        <v>4750.5999999999731</v>
      </c>
      <c r="H4169" s="75"/>
    </row>
    <row r="4170" spans="1:8" x14ac:dyDescent="0.2">
      <c r="A4170" s="76" t="s">
        <v>4567</v>
      </c>
      <c r="B4170" s="61">
        <v>4162</v>
      </c>
      <c r="C4170" s="232">
        <v>1744.3600000001215</v>
      </c>
      <c r="D4170" s="232">
        <v>2404.7999999999961</v>
      </c>
      <c r="E4170" s="232">
        <v>3038.0499999998387</v>
      </c>
      <c r="F4170" s="232">
        <v>3463.1500000002384</v>
      </c>
      <c r="G4170" s="232">
        <v>4751.6999999999734</v>
      </c>
      <c r="H4170" s="75"/>
    </row>
    <row r="4171" spans="1:8" x14ac:dyDescent="0.2">
      <c r="A4171" s="76" t="s">
        <v>4568</v>
      </c>
      <c r="B4171" s="61">
        <v>4163</v>
      </c>
      <c r="C4171" s="232">
        <v>1744.7600000001216</v>
      </c>
      <c r="D4171" s="232">
        <v>2405.3499999999963</v>
      </c>
      <c r="E4171" s="232">
        <v>3038.7499999998386</v>
      </c>
      <c r="F4171" s="232">
        <v>3463.9500000002386</v>
      </c>
      <c r="G4171" s="232">
        <v>4752.7999999999738</v>
      </c>
      <c r="H4171" s="75"/>
    </row>
    <row r="4172" spans="1:8" x14ac:dyDescent="0.2">
      <c r="A4172" s="76" t="s">
        <v>4569</v>
      </c>
      <c r="B4172" s="61">
        <v>4164</v>
      </c>
      <c r="C4172" s="232">
        <v>1745.1600000001217</v>
      </c>
      <c r="D4172" s="232">
        <v>2405.8999999999965</v>
      </c>
      <c r="E4172" s="232">
        <v>3039.4499999998384</v>
      </c>
      <c r="F4172" s="232">
        <v>3464.7500000002387</v>
      </c>
      <c r="G4172" s="232">
        <v>4753.8999999999742</v>
      </c>
      <c r="H4172" s="75"/>
    </row>
    <row r="4173" spans="1:8" x14ac:dyDescent="0.2">
      <c r="A4173" s="76" t="s">
        <v>4570</v>
      </c>
      <c r="B4173" s="61">
        <v>4165</v>
      </c>
      <c r="C4173" s="232">
        <v>1745.5600000001218</v>
      </c>
      <c r="D4173" s="232">
        <v>2406.4499999999966</v>
      </c>
      <c r="E4173" s="232">
        <v>3040.1499999998382</v>
      </c>
      <c r="F4173" s="232">
        <v>3465.5500000002389</v>
      </c>
      <c r="G4173" s="232">
        <v>4754.9999999999745</v>
      </c>
      <c r="H4173" s="75"/>
    </row>
    <row r="4174" spans="1:8" x14ac:dyDescent="0.2">
      <c r="A4174" s="76" t="s">
        <v>4571</v>
      </c>
      <c r="B4174" s="61">
        <v>4166</v>
      </c>
      <c r="C4174" s="232">
        <v>1745.9600000001219</v>
      </c>
      <c r="D4174" s="232">
        <v>2406.9999999999968</v>
      </c>
      <c r="E4174" s="232">
        <v>3040.849999999838</v>
      </c>
      <c r="F4174" s="232">
        <v>3466.3500000002391</v>
      </c>
      <c r="G4174" s="232">
        <v>4756.0999999999749</v>
      </c>
      <c r="H4174" s="75"/>
    </row>
    <row r="4175" spans="1:8" x14ac:dyDescent="0.2">
      <c r="A4175" s="76" t="s">
        <v>4572</v>
      </c>
      <c r="B4175" s="61">
        <v>4167</v>
      </c>
      <c r="C4175" s="232">
        <v>1746.360000000122</v>
      </c>
      <c r="D4175" s="232">
        <v>2407.549999999997</v>
      </c>
      <c r="E4175" s="232">
        <v>3041.5499999998378</v>
      </c>
      <c r="F4175" s="232">
        <v>3467.1500000002393</v>
      </c>
      <c r="G4175" s="232">
        <v>4757.1999999999753</v>
      </c>
      <c r="H4175" s="75"/>
    </row>
    <row r="4176" spans="1:8" x14ac:dyDescent="0.2">
      <c r="A4176" s="76" t="s">
        <v>4573</v>
      </c>
      <c r="B4176" s="61">
        <v>4168</v>
      </c>
      <c r="C4176" s="232">
        <v>1746.7600000001221</v>
      </c>
      <c r="D4176" s="232">
        <v>2408.0999999999972</v>
      </c>
      <c r="E4176" s="232">
        <v>3042.2499999998377</v>
      </c>
      <c r="F4176" s="232">
        <v>3467.9500000002395</v>
      </c>
      <c r="G4176" s="232">
        <v>4758.2999999999756</v>
      </c>
      <c r="H4176" s="75"/>
    </row>
    <row r="4177" spans="1:8" x14ac:dyDescent="0.2">
      <c r="A4177" s="76" t="s">
        <v>4574</v>
      </c>
      <c r="B4177" s="61">
        <v>4169</v>
      </c>
      <c r="C4177" s="232">
        <v>1747.1600000001222</v>
      </c>
      <c r="D4177" s="232">
        <v>2408.6499999999974</v>
      </c>
      <c r="E4177" s="232">
        <v>3042.9499999998375</v>
      </c>
      <c r="F4177" s="232">
        <v>3468.7500000002397</v>
      </c>
      <c r="G4177" s="232">
        <v>4759.399999999976</v>
      </c>
      <c r="H4177" s="75"/>
    </row>
    <row r="4178" spans="1:8" x14ac:dyDescent="0.2">
      <c r="A4178" s="76" t="s">
        <v>4575</v>
      </c>
      <c r="B4178" s="61">
        <v>4170</v>
      </c>
      <c r="C4178" s="232">
        <v>1747.5600000001223</v>
      </c>
      <c r="D4178" s="232">
        <v>2409.1999999999975</v>
      </c>
      <c r="E4178" s="232">
        <v>3043.6499999998373</v>
      </c>
      <c r="F4178" s="232">
        <v>3469.5500000002398</v>
      </c>
      <c r="G4178" s="232">
        <v>4760.4999999999764</v>
      </c>
      <c r="H4178" s="75"/>
    </row>
    <row r="4179" spans="1:8" x14ac:dyDescent="0.2">
      <c r="A4179" s="76" t="s">
        <v>4576</v>
      </c>
      <c r="B4179" s="61">
        <v>4171</v>
      </c>
      <c r="C4179" s="232">
        <v>1747.9600000001224</v>
      </c>
      <c r="D4179" s="232">
        <v>2409.7499999999977</v>
      </c>
      <c r="E4179" s="232">
        <v>3044.3499999998371</v>
      </c>
      <c r="F4179" s="232">
        <v>3470.35000000024</v>
      </c>
      <c r="G4179" s="232">
        <v>4761.5999999999767</v>
      </c>
      <c r="H4179" s="75"/>
    </row>
    <row r="4180" spans="1:8" x14ac:dyDescent="0.2">
      <c r="A4180" s="76" t="s">
        <v>4577</v>
      </c>
      <c r="B4180" s="61">
        <v>4172</v>
      </c>
      <c r="C4180" s="232">
        <v>1748.3600000001225</v>
      </c>
      <c r="D4180" s="232">
        <v>2410.2999999999979</v>
      </c>
      <c r="E4180" s="232">
        <v>3045.0499999998369</v>
      </c>
      <c r="F4180" s="232">
        <v>3471.1500000002402</v>
      </c>
      <c r="G4180" s="232">
        <v>4762.6999999999771</v>
      </c>
      <c r="H4180" s="75"/>
    </row>
    <row r="4181" spans="1:8" x14ac:dyDescent="0.2">
      <c r="A4181" s="76" t="s">
        <v>4578</v>
      </c>
      <c r="B4181" s="61">
        <v>4173</v>
      </c>
      <c r="C4181" s="232">
        <v>1748.7600000001225</v>
      </c>
      <c r="D4181" s="232">
        <v>2410.8499999999981</v>
      </c>
      <c r="E4181" s="232">
        <v>3045.7499999998367</v>
      </c>
      <c r="F4181" s="232">
        <v>3471.9500000002404</v>
      </c>
      <c r="G4181" s="232">
        <v>4763.7999999999774</v>
      </c>
      <c r="H4181" s="75"/>
    </row>
    <row r="4182" spans="1:8" x14ac:dyDescent="0.2">
      <c r="A4182" s="76" t="s">
        <v>4579</v>
      </c>
      <c r="B4182" s="61">
        <v>4174</v>
      </c>
      <c r="C4182" s="232">
        <v>1749.1600000001226</v>
      </c>
      <c r="D4182" s="232">
        <v>2411.3999999999983</v>
      </c>
      <c r="E4182" s="232">
        <v>3046.4499999998366</v>
      </c>
      <c r="F4182" s="232">
        <v>3472.7500000002406</v>
      </c>
      <c r="G4182" s="232">
        <v>4764.8999999999778</v>
      </c>
      <c r="H4182" s="75"/>
    </row>
    <row r="4183" spans="1:8" x14ac:dyDescent="0.2">
      <c r="A4183" s="76" t="s">
        <v>4580</v>
      </c>
      <c r="B4183" s="61">
        <v>4175</v>
      </c>
      <c r="C4183" s="232">
        <v>1749.5600000001227</v>
      </c>
      <c r="D4183" s="232">
        <v>2411.9499999999985</v>
      </c>
      <c r="E4183" s="232">
        <v>3047.1499999998364</v>
      </c>
      <c r="F4183" s="232">
        <v>3473.5500000002407</v>
      </c>
      <c r="G4183" s="232">
        <v>4765.9999999999782</v>
      </c>
      <c r="H4183" s="75"/>
    </row>
    <row r="4184" spans="1:8" x14ac:dyDescent="0.2">
      <c r="A4184" s="76" t="s">
        <v>4581</v>
      </c>
      <c r="B4184" s="61">
        <v>4176</v>
      </c>
      <c r="C4184" s="232">
        <v>1749.9600000001228</v>
      </c>
      <c r="D4184" s="232">
        <v>2412.4999999999986</v>
      </c>
      <c r="E4184" s="232">
        <v>3047.8499999998362</v>
      </c>
      <c r="F4184" s="232">
        <v>3474.3500000002409</v>
      </c>
      <c r="G4184" s="232">
        <v>4767.0999999999785</v>
      </c>
      <c r="H4184" s="75"/>
    </row>
    <row r="4185" spans="1:8" x14ac:dyDescent="0.2">
      <c r="A4185" s="76" t="s">
        <v>4582</v>
      </c>
      <c r="B4185" s="61">
        <v>4177</v>
      </c>
      <c r="C4185" s="232">
        <v>1750.3600000001229</v>
      </c>
      <c r="D4185" s="232">
        <v>2413.0499999999988</v>
      </c>
      <c r="E4185" s="232">
        <v>3048.549999999836</v>
      </c>
      <c r="F4185" s="232">
        <v>3475.1500000002411</v>
      </c>
      <c r="G4185" s="232">
        <v>4768.1999999999789</v>
      </c>
      <c r="H4185" s="75"/>
    </row>
    <row r="4186" spans="1:8" x14ac:dyDescent="0.2">
      <c r="A4186" s="76" t="s">
        <v>4583</v>
      </c>
      <c r="B4186" s="61">
        <v>4178</v>
      </c>
      <c r="C4186" s="232">
        <v>1750.760000000123</v>
      </c>
      <c r="D4186" s="232">
        <v>2413.599999999999</v>
      </c>
      <c r="E4186" s="232">
        <v>3049.2499999998358</v>
      </c>
      <c r="F4186" s="232">
        <v>3475.9500000002413</v>
      </c>
      <c r="G4186" s="232">
        <v>4769.2999999999793</v>
      </c>
      <c r="H4186" s="75"/>
    </row>
    <row r="4187" spans="1:8" x14ac:dyDescent="0.2">
      <c r="A4187" s="76" t="s">
        <v>4584</v>
      </c>
      <c r="B4187" s="61">
        <v>4179</v>
      </c>
      <c r="C4187" s="232">
        <v>1751.1600000001231</v>
      </c>
      <c r="D4187" s="232">
        <v>2414.1499999999992</v>
      </c>
      <c r="E4187" s="232">
        <v>3049.9499999998357</v>
      </c>
      <c r="F4187" s="232">
        <v>3476.7500000002415</v>
      </c>
      <c r="G4187" s="232">
        <v>4770.3999999999796</v>
      </c>
      <c r="H4187" s="75"/>
    </row>
    <row r="4188" spans="1:8" x14ac:dyDescent="0.2">
      <c r="A4188" s="76" t="s">
        <v>4585</v>
      </c>
      <c r="B4188" s="61">
        <v>4180</v>
      </c>
      <c r="C4188" s="232">
        <v>1751.5600000001232</v>
      </c>
      <c r="D4188" s="232">
        <v>2414.6999999999994</v>
      </c>
      <c r="E4188" s="232">
        <v>3050.6499999998355</v>
      </c>
      <c r="F4188" s="232">
        <v>3477.5500000002417</v>
      </c>
      <c r="G4188" s="232">
        <v>4771.49999999998</v>
      </c>
      <c r="H4188" s="75"/>
    </row>
    <row r="4189" spans="1:8" x14ac:dyDescent="0.2">
      <c r="A4189" s="76" t="s">
        <v>4586</v>
      </c>
      <c r="B4189" s="61">
        <v>4181</v>
      </c>
      <c r="C4189" s="232">
        <v>1751.9600000001233</v>
      </c>
      <c r="D4189" s="232">
        <v>2415.2499999999995</v>
      </c>
      <c r="E4189" s="232">
        <v>3051.3499999998353</v>
      </c>
      <c r="F4189" s="232">
        <v>3478.3500000002418</v>
      </c>
      <c r="G4189" s="232">
        <v>4772.5999999999804</v>
      </c>
      <c r="H4189" s="75"/>
    </row>
    <row r="4190" spans="1:8" x14ac:dyDescent="0.2">
      <c r="A4190" s="76" t="s">
        <v>4587</v>
      </c>
      <c r="B4190" s="61">
        <v>4182</v>
      </c>
      <c r="C4190" s="232">
        <v>1752.3600000001234</v>
      </c>
      <c r="D4190" s="232">
        <v>2415.7999999999997</v>
      </c>
      <c r="E4190" s="232">
        <v>3052.0499999998351</v>
      </c>
      <c r="F4190" s="232">
        <v>3479.150000000242</v>
      </c>
      <c r="G4190" s="232">
        <v>4773.6999999999807</v>
      </c>
      <c r="H4190" s="75"/>
    </row>
    <row r="4191" spans="1:8" x14ac:dyDescent="0.2">
      <c r="A4191" s="76" t="s">
        <v>4588</v>
      </c>
      <c r="B4191" s="61">
        <v>4183</v>
      </c>
      <c r="C4191" s="232">
        <v>1752.7600000001235</v>
      </c>
      <c r="D4191" s="232">
        <v>2416.35</v>
      </c>
      <c r="E4191" s="232">
        <v>3052.7499999998349</v>
      </c>
      <c r="F4191" s="232">
        <v>3479.9500000002422</v>
      </c>
      <c r="G4191" s="232">
        <v>4774.7999999999811</v>
      </c>
      <c r="H4191" s="75"/>
    </row>
    <row r="4192" spans="1:8" x14ac:dyDescent="0.2">
      <c r="A4192" s="76" t="s">
        <v>4589</v>
      </c>
      <c r="B4192" s="61">
        <v>4184</v>
      </c>
      <c r="C4192" s="232">
        <v>1753.1600000001235</v>
      </c>
      <c r="D4192" s="232">
        <v>2416.9</v>
      </c>
      <c r="E4192" s="232">
        <v>3053.4499999998347</v>
      </c>
      <c r="F4192" s="232">
        <v>3480.7500000002424</v>
      </c>
      <c r="G4192" s="232">
        <v>4775.8999999999814</v>
      </c>
      <c r="H4192" s="75"/>
    </row>
    <row r="4193" spans="1:8" x14ac:dyDescent="0.2">
      <c r="A4193" s="76" t="s">
        <v>4590</v>
      </c>
      <c r="B4193" s="61">
        <v>4185</v>
      </c>
      <c r="C4193" s="232">
        <v>1753.5600000001236</v>
      </c>
      <c r="D4193" s="232">
        <v>2417.4500000000003</v>
      </c>
      <c r="E4193" s="232">
        <v>3054.1499999998346</v>
      </c>
      <c r="F4193" s="232">
        <v>3481.5500000002426</v>
      </c>
      <c r="G4193" s="232">
        <v>4776.9999999999818</v>
      </c>
      <c r="H4193" s="75"/>
    </row>
    <row r="4194" spans="1:8" x14ac:dyDescent="0.2">
      <c r="A4194" s="76" t="s">
        <v>4591</v>
      </c>
      <c r="B4194" s="61">
        <v>4186</v>
      </c>
      <c r="C4194" s="232">
        <v>1753.9600000001237</v>
      </c>
      <c r="D4194" s="232">
        <v>2418.0000000000005</v>
      </c>
      <c r="E4194" s="232">
        <v>3054.8499999998344</v>
      </c>
      <c r="F4194" s="232">
        <v>3482.3500000002427</v>
      </c>
      <c r="G4194" s="232">
        <v>4778.0999999999822</v>
      </c>
      <c r="H4194" s="75"/>
    </row>
    <row r="4195" spans="1:8" x14ac:dyDescent="0.2">
      <c r="A4195" s="76" t="s">
        <v>4592</v>
      </c>
      <c r="B4195" s="61">
        <v>4187</v>
      </c>
      <c r="C4195" s="232">
        <v>1754.3600000001238</v>
      </c>
      <c r="D4195" s="232">
        <v>2418.5500000000006</v>
      </c>
      <c r="E4195" s="232">
        <v>3055.5499999998342</v>
      </c>
      <c r="F4195" s="232">
        <v>3483.1500000002429</v>
      </c>
      <c r="G4195" s="232">
        <v>4779.1999999999825</v>
      </c>
      <c r="H4195" s="75"/>
    </row>
    <row r="4196" spans="1:8" x14ac:dyDescent="0.2">
      <c r="A4196" s="76" t="s">
        <v>4593</v>
      </c>
      <c r="B4196" s="61">
        <v>4188</v>
      </c>
      <c r="C4196" s="232">
        <v>1754.7600000001239</v>
      </c>
      <c r="D4196" s="232">
        <v>2419.1000000000008</v>
      </c>
      <c r="E4196" s="232">
        <v>3056.249999999834</v>
      </c>
      <c r="F4196" s="232">
        <v>3483.9500000002431</v>
      </c>
      <c r="G4196" s="232">
        <v>4780.2999999999829</v>
      </c>
      <c r="H4196" s="75"/>
    </row>
    <row r="4197" spans="1:8" x14ac:dyDescent="0.2">
      <c r="A4197" s="76" t="s">
        <v>4594</v>
      </c>
      <c r="B4197" s="61">
        <v>4189</v>
      </c>
      <c r="C4197" s="232">
        <v>1755.160000000124</v>
      </c>
      <c r="D4197" s="232">
        <v>2419.650000000001</v>
      </c>
      <c r="E4197" s="232">
        <v>3056.9499999998338</v>
      </c>
      <c r="F4197" s="232">
        <v>3484.7500000002433</v>
      </c>
      <c r="G4197" s="232">
        <v>4781.3999999999833</v>
      </c>
      <c r="H4197" s="75"/>
    </row>
    <row r="4198" spans="1:8" x14ac:dyDescent="0.2">
      <c r="A4198" s="76" t="s">
        <v>4595</v>
      </c>
      <c r="B4198" s="61">
        <v>4190</v>
      </c>
      <c r="C4198" s="232">
        <v>1755.5600000001241</v>
      </c>
      <c r="D4198" s="232">
        <v>2420.2000000000012</v>
      </c>
      <c r="E4198" s="232">
        <v>3057.6499999998337</v>
      </c>
      <c r="F4198" s="232">
        <v>3485.5500000002435</v>
      </c>
      <c r="G4198" s="232">
        <v>4782.4999999999836</v>
      </c>
      <c r="H4198" s="75"/>
    </row>
    <row r="4199" spans="1:8" x14ac:dyDescent="0.2">
      <c r="A4199" s="76" t="s">
        <v>4596</v>
      </c>
      <c r="B4199" s="61">
        <v>4191</v>
      </c>
      <c r="C4199" s="232">
        <v>1755.9600000001242</v>
      </c>
      <c r="D4199" s="232">
        <v>2420.7500000000014</v>
      </c>
      <c r="E4199" s="232">
        <v>3058.3499999998335</v>
      </c>
      <c r="F4199" s="232">
        <v>3486.3500000002437</v>
      </c>
      <c r="G4199" s="232">
        <v>4783.599999999984</v>
      </c>
      <c r="H4199" s="75"/>
    </row>
    <row r="4200" spans="1:8" x14ac:dyDescent="0.2">
      <c r="A4200" s="76" t="s">
        <v>4597</v>
      </c>
      <c r="B4200" s="61">
        <v>4192</v>
      </c>
      <c r="C4200" s="232">
        <v>1756.3600000001243</v>
      </c>
      <c r="D4200" s="232">
        <v>2421.3000000000015</v>
      </c>
      <c r="E4200" s="232">
        <v>3059.0499999998333</v>
      </c>
      <c r="F4200" s="232">
        <v>3487.1500000002438</v>
      </c>
      <c r="G4200" s="232">
        <v>4784.6999999999844</v>
      </c>
      <c r="H4200" s="75"/>
    </row>
    <row r="4201" spans="1:8" x14ac:dyDescent="0.2">
      <c r="A4201" s="76" t="s">
        <v>4598</v>
      </c>
      <c r="B4201" s="61">
        <v>4193</v>
      </c>
      <c r="C4201" s="232">
        <v>1756.7600000001244</v>
      </c>
      <c r="D4201" s="232">
        <v>2421.8500000000017</v>
      </c>
      <c r="E4201" s="232">
        <v>3059.7499999998331</v>
      </c>
      <c r="F4201" s="232">
        <v>3487.950000000244</v>
      </c>
      <c r="G4201" s="232">
        <v>4785.7999999999847</v>
      </c>
      <c r="H4201" s="75"/>
    </row>
    <row r="4202" spans="1:8" x14ac:dyDescent="0.2">
      <c r="A4202" s="76" t="s">
        <v>4599</v>
      </c>
      <c r="B4202" s="61">
        <v>4194</v>
      </c>
      <c r="C4202" s="232">
        <v>1757.1600000001245</v>
      </c>
      <c r="D4202" s="232">
        <v>2422.4000000000019</v>
      </c>
      <c r="E4202" s="232">
        <v>3060.4499999998329</v>
      </c>
      <c r="F4202" s="232">
        <v>3488.7500000002442</v>
      </c>
      <c r="G4202" s="232">
        <v>4786.8999999999851</v>
      </c>
      <c r="H4202" s="75"/>
    </row>
    <row r="4203" spans="1:8" x14ac:dyDescent="0.2">
      <c r="A4203" s="76" t="s">
        <v>4600</v>
      </c>
      <c r="B4203" s="61">
        <v>4195</v>
      </c>
      <c r="C4203" s="232">
        <v>1757.5600000001245</v>
      </c>
      <c r="D4203" s="232">
        <v>2422.9500000000021</v>
      </c>
      <c r="E4203" s="232">
        <v>3061.1499999998327</v>
      </c>
      <c r="F4203" s="232">
        <v>3489.5500000002444</v>
      </c>
      <c r="G4203" s="232">
        <v>4787.9999999999854</v>
      </c>
      <c r="H4203" s="75"/>
    </row>
    <row r="4204" spans="1:8" x14ac:dyDescent="0.2">
      <c r="A4204" s="76" t="s">
        <v>4601</v>
      </c>
      <c r="B4204" s="61">
        <v>4196</v>
      </c>
      <c r="C4204" s="232">
        <v>1757.9600000001246</v>
      </c>
      <c r="D4204" s="232">
        <v>2423.5000000000023</v>
      </c>
      <c r="E4204" s="232">
        <v>3061.8499999998326</v>
      </c>
      <c r="F4204" s="232">
        <v>3490.3500000002446</v>
      </c>
      <c r="G4204" s="232">
        <v>4789.0999999999858</v>
      </c>
      <c r="H4204" s="75"/>
    </row>
    <row r="4205" spans="1:8" x14ac:dyDescent="0.2">
      <c r="A4205" s="76" t="s">
        <v>4602</v>
      </c>
      <c r="B4205" s="61">
        <v>4197</v>
      </c>
      <c r="C4205" s="232">
        <v>1758.3600000001247</v>
      </c>
      <c r="D4205" s="232">
        <v>2424.0500000000025</v>
      </c>
      <c r="E4205" s="232">
        <v>3062.5499999998324</v>
      </c>
      <c r="F4205" s="232">
        <v>3491.1500000002447</v>
      </c>
      <c r="G4205" s="232">
        <v>4790.1999999999862</v>
      </c>
      <c r="H4205" s="75"/>
    </row>
    <row r="4206" spans="1:8" x14ac:dyDescent="0.2">
      <c r="A4206" s="76" t="s">
        <v>4603</v>
      </c>
      <c r="B4206" s="61">
        <v>4198</v>
      </c>
      <c r="C4206" s="232">
        <v>1758.7600000001248</v>
      </c>
      <c r="D4206" s="232">
        <v>2424.6000000000026</v>
      </c>
      <c r="E4206" s="232">
        <v>3063.2499999998322</v>
      </c>
      <c r="F4206" s="232">
        <v>3491.9500000002449</v>
      </c>
      <c r="G4206" s="232">
        <v>4791.2999999999865</v>
      </c>
      <c r="H4206" s="75"/>
    </row>
    <row r="4207" spans="1:8" x14ac:dyDescent="0.2">
      <c r="A4207" s="76" t="s">
        <v>4604</v>
      </c>
      <c r="B4207" s="61">
        <v>4199</v>
      </c>
      <c r="C4207" s="232">
        <v>1759.1600000001249</v>
      </c>
      <c r="D4207" s="232">
        <v>2425.1500000000028</v>
      </c>
      <c r="E4207" s="232">
        <v>3063.949999999832</v>
      </c>
      <c r="F4207" s="232">
        <v>3492.7500000002451</v>
      </c>
      <c r="G4207" s="232">
        <v>4792.3999999999869</v>
      </c>
      <c r="H4207" s="75"/>
    </row>
    <row r="4208" spans="1:8" x14ac:dyDescent="0.2">
      <c r="A4208" s="76" t="s">
        <v>4605</v>
      </c>
      <c r="B4208" s="61">
        <v>4200</v>
      </c>
      <c r="C4208" s="232">
        <v>1759.560000000125</v>
      </c>
      <c r="D4208" s="232">
        <v>2425.700000000003</v>
      </c>
      <c r="E4208" s="232">
        <v>3064.6499999998318</v>
      </c>
      <c r="F4208" s="232">
        <v>3493.5500000002453</v>
      </c>
      <c r="G4208" s="232">
        <v>4793.4999999999873</v>
      </c>
      <c r="H4208" s="75"/>
    </row>
    <row r="4209" spans="1:8" x14ac:dyDescent="0.2">
      <c r="A4209" s="76" t="s">
        <v>4606</v>
      </c>
      <c r="B4209" s="61">
        <v>4201</v>
      </c>
      <c r="C4209" s="232">
        <v>1759.9600000001251</v>
      </c>
      <c r="D4209" s="232">
        <v>2426.2500000000032</v>
      </c>
      <c r="E4209" s="232">
        <v>3065.3499999998317</v>
      </c>
      <c r="F4209" s="232">
        <v>3494.3500000002455</v>
      </c>
      <c r="G4209" s="232">
        <v>4794.5999999999876</v>
      </c>
      <c r="H4209" s="75"/>
    </row>
    <row r="4210" spans="1:8" x14ac:dyDescent="0.2">
      <c r="A4210" s="76" t="s">
        <v>4607</v>
      </c>
      <c r="B4210" s="61">
        <v>4202</v>
      </c>
      <c r="C4210" s="232">
        <v>1760.3600000001252</v>
      </c>
      <c r="D4210" s="232">
        <v>2426.8000000000034</v>
      </c>
      <c r="E4210" s="232">
        <v>3066.0499999998315</v>
      </c>
      <c r="F4210" s="232">
        <v>3495.1500000002457</v>
      </c>
      <c r="G4210" s="232">
        <v>4795.699999999988</v>
      </c>
      <c r="H4210" s="75"/>
    </row>
    <row r="4211" spans="1:8" x14ac:dyDescent="0.2">
      <c r="A4211" s="76" t="s">
        <v>4608</v>
      </c>
      <c r="B4211" s="61">
        <v>4203</v>
      </c>
      <c r="C4211" s="232">
        <v>1760.7600000001253</v>
      </c>
      <c r="D4211" s="232">
        <v>2427.3500000000035</v>
      </c>
      <c r="E4211" s="232">
        <v>3066.7499999998313</v>
      </c>
      <c r="F4211" s="232">
        <v>3495.9500000002458</v>
      </c>
      <c r="G4211" s="232">
        <v>4796.7999999999884</v>
      </c>
      <c r="H4211" s="75"/>
    </row>
    <row r="4212" spans="1:8" x14ac:dyDescent="0.2">
      <c r="A4212" s="76" t="s">
        <v>4609</v>
      </c>
      <c r="B4212" s="61">
        <v>4204</v>
      </c>
      <c r="C4212" s="232">
        <v>1761.1600000001254</v>
      </c>
      <c r="D4212" s="232">
        <v>2427.9000000000037</v>
      </c>
      <c r="E4212" s="232">
        <v>3067.4499999998311</v>
      </c>
      <c r="F4212" s="232">
        <v>3496.750000000246</v>
      </c>
      <c r="G4212" s="232">
        <v>4797.8999999999887</v>
      </c>
      <c r="H4212" s="75"/>
    </row>
    <row r="4213" spans="1:8" x14ac:dyDescent="0.2">
      <c r="A4213" s="76" t="s">
        <v>4610</v>
      </c>
      <c r="B4213" s="61">
        <v>4205</v>
      </c>
      <c r="C4213" s="232">
        <v>1761.5600000001255</v>
      </c>
      <c r="D4213" s="232">
        <v>2428.4500000000039</v>
      </c>
      <c r="E4213" s="232">
        <v>3068.1499999998309</v>
      </c>
      <c r="F4213" s="232">
        <v>3497.5500000002462</v>
      </c>
      <c r="G4213" s="232">
        <v>4798.9999999999891</v>
      </c>
      <c r="H4213" s="75"/>
    </row>
    <row r="4214" spans="1:8" x14ac:dyDescent="0.2">
      <c r="A4214" s="76" t="s">
        <v>4611</v>
      </c>
      <c r="B4214" s="61">
        <v>4206</v>
      </c>
      <c r="C4214" s="232">
        <v>1761.9600000001255</v>
      </c>
      <c r="D4214" s="232">
        <v>2429.0000000000041</v>
      </c>
      <c r="E4214" s="232">
        <v>3068.8499999998307</v>
      </c>
      <c r="F4214" s="232">
        <v>3498.3500000002464</v>
      </c>
      <c r="G4214" s="232">
        <v>4800.0999999999894</v>
      </c>
      <c r="H4214" s="75"/>
    </row>
    <row r="4215" spans="1:8" x14ac:dyDescent="0.2">
      <c r="A4215" s="76" t="s">
        <v>4612</v>
      </c>
      <c r="B4215" s="61">
        <v>4207</v>
      </c>
      <c r="C4215" s="232">
        <v>1762.3600000001256</v>
      </c>
      <c r="D4215" s="232">
        <v>2429.5500000000043</v>
      </c>
      <c r="E4215" s="232">
        <v>3069.5499999998306</v>
      </c>
      <c r="F4215" s="232">
        <v>3499.1500000002466</v>
      </c>
      <c r="G4215" s="232">
        <v>4801.1999999999898</v>
      </c>
      <c r="H4215" s="75"/>
    </row>
    <row r="4216" spans="1:8" x14ac:dyDescent="0.2">
      <c r="A4216" s="76" t="s">
        <v>4613</v>
      </c>
      <c r="B4216" s="61">
        <v>4208</v>
      </c>
      <c r="C4216" s="232">
        <v>1762.7600000001257</v>
      </c>
      <c r="D4216" s="232">
        <v>2430.1000000000045</v>
      </c>
      <c r="E4216" s="232">
        <v>3070.2499999998304</v>
      </c>
      <c r="F4216" s="232">
        <v>3499.9500000002467</v>
      </c>
      <c r="G4216" s="232">
        <v>4802.2999999999902</v>
      </c>
      <c r="H4216" s="75"/>
    </row>
    <row r="4217" spans="1:8" x14ac:dyDescent="0.2">
      <c r="A4217" s="76" t="s">
        <v>4614</v>
      </c>
      <c r="B4217" s="61">
        <v>4209</v>
      </c>
      <c r="C4217" s="232">
        <v>1763.1600000001258</v>
      </c>
      <c r="D4217" s="232">
        <v>2430.6500000000046</v>
      </c>
      <c r="E4217" s="232">
        <v>3070.9499999998302</v>
      </c>
      <c r="F4217" s="232">
        <v>3500.7500000002469</v>
      </c>
      <c r="G4217" s="232">
        <v>4803.3999999999905</v>
      </c>
      <c r="H4217" s="75"/>
    </row>
    <row r="4218" spans="1:8" x14ac:dyDescent="0.2">
      <c r="A4218" s="76" t="s">
        <v>4615</v>
      </c>
      <c r="B4218" s="61">
        <v>4210</v>
      </c>
      <c r="C4218" s="232">
        <v>1763.5600000001259</v>
      </c>
      <c r="D4218" s="232">
        <v>2431.2000000000048</v>
      </c>
      <c r="E4218" s="232">
        <v>3071.64999999983</v>
      </c>
      <c r="F4218" s="232">
        <v>3501.5500000002471</v>
      </c>
      <c r="G4218" s="232">
        <v>4804.4999999999909</v>
      </c>
      <c r="H4218" s="75"/>
    </row>
    <row r="4219" spans="1:8" x14ac:dyDescent="0.2">
      <c r="A4219" s="76" t="s">
        <v>4616</v>
      </c>
      <c r="B4219" s="61">
        <v>4211</v>
      </c>
      <c r="C4219" s="232">
        <v>1763.960000000126</v>
      </c>
      <c r="D4219" s="232">
        <v>2431.750000000005</v>
      </c>
      <c r="E4219" s="232">
        <v>3072.3499999998298</v>
      </c>
      <c r="F4219" s="232">
        <v>3502.3500000002473</v>
      </c>
      <c r="G4219" s="232">
        <v>4805.5999999999913</v>
      </c>
      <c r="H4219" s="75"/>
    </row>
    <row r="4220" spans="1:8" x14ac:dyDescent="0.2">
      <c r="A4220" s="76" t="s">
        <v>4617</v>
      </c>
      <c r="B4220" s="61">
        <v>4212</v>
      </c>
      <c r="C4220" s="232">
        <v>1764.3600000001261</v>
      </c>
      <c r="D4220" s="232">
        <v>2432.3000000000052</v>
      </c>
      <c r="E4220" s="232">
        <v>3073.0499999998297</v>
      </c>
      <c r="F4220" s="232">
        <v>3503.1500000002475</v>
      </c>
      <c r="G4220" s="232">
        <v>4806.6999999999916</v>
      </c>
      <c r="H4220" s="75"/>
    </row>
    <row r="4221" spans="1:8" x14ac:dyDescent="0.2">
      <c r="A4221" s="76" t="s">
        <v>4618</v>
      </c>
      <c r="B4221" s="61">
        <v>4213</v>
      </c>
      <c r="C4221" s="232">
        <v>1764.7600000001262</v>
      </c>
      <c r="D4221" s="232">
        <v>2432.8500000000054</v>
      </c>
      <c r="E4221" s="232">
        <v>3073.7499999998295</v>
      </c>
      <c r="F4221" s="232">
        <v>3503.9500000002477</v>
      </c>
      <c r="G4221" s="232">
        <v>4807.799999999992</v>
      </c>
      <c r="H4221" s="75"/>
    </row>
    <row r="4222" spans="1:8" x14ac:dyDescent="0.2">
      <c r="A4222" s="76" t="s">
        <v>4619</v>
      </c>
      <c r="B4222" s="61">
        <v>4214</v>
      </c>
      <c r="C4222" s="232">
        <v>1765.1600000001263</v>
      </c>
      <c r="D4222" s="232">
        <v>2433.4000000000055</v>
      </c>
      <c r="E4222" s="232">
        <v>3074.4499999998293</v>
      </c>
      <c r="F4222" s="232">
        <v>3504.7500000002478</v>
      </c>
      <c r="G4222" s="232">
        <v>4808.8999999999924</v>
      </c>
      <c r="H4222" s="75"/>
    </row>
    <row r="4223" spans="1:8" x14ac:dyDescent="0.2">
      <c r="A4223" s="76" t="s">
        <v>4620</v>
      </c>
      <c r="B4223" s="61">
        <v>4215</v>
      </c>
      <c r="C4223" s="232">
        <v>1765.5600000001264</v>
      </c>
      <c r="D4223" s="232">
        <v>2433.9500000000057</v>
      </c>
      <c r="E4223" s="232">
        <v>3075.1499999998291</v>
      </c>
      <c r="F4223" s="232">
        <v>3505.550000000248</v>
      </c>
      <c r="G4223" s="232">
        <v>4809.9999999999927</v>
      </c>
      <c r="H4223" s="75"/>
    </row>
    <row r="4224" spans="1:8" x14ac:dyDescent="0.2">
      <c r="A4224" s="76" t="s">
        <v>4621</v>
      </c>
      <c r="B4224" s="61">
        <v>4216</v>
      </c>
      <c r="C4224" s="232">
        <v>1765.9600000001265</v>
      </c>
      <c r="D4224" s="232">
        <v>2434.5000000000059</v>
      </c>
      <c r="E4224" s="232">
        <v>3075.8499999998289</v>
      </c>
      <c r="F4224" s="232">
        <v>3506.3500000002482</v>
      </c>
      <c r="G4224" s="232">
        <v>4811.0999999999931</v>
      </c>
      <c r="H4224" s="75"/>
    </row>
    <row r="4225" spans="1:8" x14ac:dyDescent="0.2">
      <c r="A4225" s="76" t="s">
        <v>4622</v>
      </c>
      <c r="B4225" s="61">
        <v>4217</v>
      </c>
      <c r="C4225" s="232">
        <v>1766.3600000001265</v>
      </c>
      <c r="D4225" s="232">
        <v>2435.0500000000061</v>
      </c>
      <c r="E4225" s="232">
        <v>3076.5499999998287</v>
      </c>
      <c r="F4225" s="232">
        <v>3507.1500000002484</v>
      </c>
      <c r="G4225" s="232">
        <v>4812.1999999999935</v>
      </c>
      <c r="H4225" s="75"/>
    </row>
    <row r="4226" spans="1:8" x14ac:dyDescent="0.2">
      <c r="A4226" s="76" t="s">
        <v>4623</v>
      </c>
      <c r="B4226" s="61">
        <v>4218</v>
      </c>
      <c r="C4226" s="232">
        <v>1766.7600000001266</v>
      </c>
      <c r="D4226" s="232">
        <v>2435.6000000000063</v>
      </c>
      <c r="E4226" s="232">
        <v>3077.2499999998286</v>
      </c>
      <c r="F4226" s="232">
        <v>3507.9500000002486</v>
      </c>
      <c r="G4226" s="232">
        <v>4813.2999999999938</v>
      </c>
      <c r="H4226" s="75"/>
    </row>
    <row r="4227" spans="1:8" x14ac:dyDescent="0.2">
      <c r="A4227" s="76" t="s">
        <v>4624</v>
      </c>
      <c r="B4227" s="61">
        <v>4219</v>
      </c>
      <c r="C4227" s="232">
        <v>1767.1600000001267</v>
      </c>
      <c r="D4227" s="232">
        <v>2436.1500000000065</v>
      </c>
      <c r="E4227" s="232">
        <v>3077.9499999998284</v>
      </c>
      <c r="F4227" s="232">
        <v>3508.7500000002487</v>
      </c>
      <c r="G4227" s="232">
        <v>4814.3999999999942</v>
      </c>
      <c r="H4227" s="75"/>
    </row>
    <row r="4228" spans="1:8" x14ac:dyDescent="0.2">
      <c r="A4228" s="76" t="s">
        <v>4625</v>
      </c>
      <c r="B4228" s="61">
        <v>4220</v>
      </c>
      <c r="C4228" s="232">
        <v>1767.5600000001268</v>
      </c>
      <c r="D4228" s="232">
        <v>2436.7000000000066</v>
      </c>
      <c r="E4228" s="232">
        <v>3078.6499999998282</v>
      </c>
      <c r="F4228" s="232">
        <v>3509.5500000002489</v>
      </c>
      <c r="G4228" s="232">
        <v>4815.4999999999945</v>
      </c>
      <c r="H4228" s="75"/>
    </row>
    <row r="4229" spans="1:8" x14ac:dyDescent="0.2">
      <c r="A4229" s="76" t="s">
        <v>4626</v>
      </c>
      <c r="B4229" s="61">
        <v>4221</v>
      </c>
      <c r="C4229" s="232">
        <v>1767.9600000001269</v>
      </c>
      <c r="D4229" s="232">
        <v>2437.2500000000068</v>
      </c>
      <c r="E4229" s="232">
        <v>3079.349999999828</v>
      </c>
      <c r="F4229" s="232">
        <v>3510.3500000002491</v>
      </c>
      <c r="G4229" s="232">
        <v>4816.5999999999949</v>
      </c>
      <c r="H4229" s="75"/>
    </row>
    <row r="4230" spans="1:8" x14ac:dyDescent="0.2">
      <c r="A4230" s="76" t="s">
        <v>4627</v>
      </c>
      <c r="B4230" s="61">
        <v>4222</v>
      </c>
      <c r="C4230" s="232">
        <v>1768.360000000127</v>
      </c>
      <c r="D4230" s="232">
        <v>2437.800000000007</v>
      </c>
      <c r="E4230" s="232">
        <v>3080.0499999998278</v>
      </c>
      <c r="F4230" s="232">
        <v>3511.1500000002493</v>
      </c>
      <c r="G4230" s="232">
        <v>4817.6999999999953</v>
      </c>
      <c r="H4230" s="75"/>
    </row>
    <row r="4231" spans="1:8" x14ac:dyDescent="0.2">
      <c r="A4231" s="76" t="s">
        <v>4628</v>
      </c>
      <c r="B4231" s="61">
        <v>4223</v>
      </c>
      <c r="C4231" s="232">
        <v>1768.7600000001271</v>
      </c>
      <c r="D4231" s="232">
        <v>2438.3500000000072</v>
      </c>
      <c r="E4231" s="232">
        <v>3080.7499999998277</v>
      </c>
      <c r="F4231" s="232">
        <v>3511.9500000002495</v>
      </c>
      <c r="G4231" s="232">
        <v>4818.7999999999956</v>
      </c>
      <c r="H4231" s="75"/>
    </row>
    <row r="4232" spans="1:8" x14ac:dyDescent="0.2">
      <c r="A4232" s="76" t="s">
        <v>4629</v>
      </c>
      <c r="B4232" s="61">
        <v>4224</v>
      </c>
      <c r="C4232" s="232">
        <v>1769.1600000001272</v>
      </c>
      <c r="D4232" s="232">
        <v>2438.9000000000074</v>
      </c>
      <c r="E4232" s="232">
        <v>3081.4499999998275</v>
      </c>
      <c r="F4232" s="232">
        <v>3512.7500000002497</v>
      </c>
      <c r="G4232" s="232">
        <v>4819.899999999996</v>
      </c>
      <c r="H4232" s="75"/>
    </row>
    <row r="4233" spans="1:8" x14ac:dyDescent="0.2">
      <c r="A4233" s="76" t="s">
        <v>4630</v>
      </c>
      <c r="B4233" s="61">
        <v>4225</v>
      </c>
      <c r="C4233" s="232">
        <v>1769.5600000001273</v>
      </c>
      <c r="D4233" s="232">
        <v>2439.4500000000075</v>
      </c>
      <c r="E4233" s="232">
        <v>3082.1499999998273</v>
      </c>
      <c r="F4233" s="232">
        <v>3513.5500000002498</v>
      </c>
      <c r="G4233" s="232">
        <v>4820.9999999999964</v>
      </c>
      <c r="H4233" s="75"/>
    </row>
    <row r="4234" spans="1:8" x14ac:dyDescent="0.2">
      <c r="A4234" s="76" t="s">
        <v>4631</v>
      </c>
      <c r="B4234" s="61">
        <v>4226</v>
      </c>
      <c r="C4234" s="232">
        <v>1769.9600000001274</v>
      </c>
      <c r="D4234" s="232">
        <v>2440.0000000000077</v>
      </c>
      <c r="E4234" s="232">
        <v>3082.8499999998271</v>
      </c>
      <c r="F4234" s="232">
        <v>3514.35000000025</v>
      </c>
      <c r="G4234" s="232">
        <v>4822.0999999999967</v>
      </c>
      <c r="H4234" s="75"/>
    </row>
    <row r="4235" spans="1:8" x14ac:dyDescent="0.2">
      <c r="A4235" s="76" t="s">
        <v>4632</v>
      </c>
      <c r="B4235" s="61">
        <v>4227</v>
      </c>
      <c r="C4235" s="232">
        <v>1770.3600000001275</v>
      </c>
      <c r="D4235" s="232">
        <v>2440.5500000000079</v>
      </c>
      <c r="E4235" s="232">
        <v>3083.5499999998269</v>
      </c>
      <c r="F4235" s="232">
        <v>3515.1500000002502</v>
      </c>
      <c r="G4235" s="232">
        <v>4823.1999999999971</v>
      </c>
      <c r="H4235" s="75"/>
    </row>
    <row r="4236" spans="1:8" x14ac:dyDescent="0.2">
      <c r="A4236" s="76" t="s">
        <v>4633</v>
      </c>
      <c r="B4236" s="61">
        <v>4228</v>
      </c>
      <c r="C4236" s="232">
        <v>1770.7600000001275</v>
      </c>
      <c r="D4236" s="232">
        <v>2441.1000000000081</v>
      </c>
      <c r="E4236" s="232">
        <v>3084.2499999998267</v>
      </c>
      <c r="F4236" s="232">
        <v>3515.9500000002504</v>
      </c>
      <c r="G4236" s="232">
        <v>4824.2999999999975</v>
      </c>
      <c r="H4236" s="75"/>
    </row>
    <row r="4237" spans="1:8" x14ac:dyDescent="0.2">
      <c r="A4237" s="76" t="s">
        <v>4634</v>
      </c>
      <c r="B4237" s="61">
        <v>4229</v>
      </c>
      <c r="C4237" s="232">
        <v>1771.1600000001276</v>
      </c>
      <c r="D4237" s="232">
        <v>2441.6500000000083</v>
      </c>
      <c r="E4237" s="232">
        <v>3084.9499999998266</v>
      </c>
      <c r="F4237" s="232">
        <v>3516.7500000002506</v>
      </c>
      <c r="G4237" s="232">
        <v>4825.3999999999978</v>
      </c>
      <c r="H4237" s="75"/>
    </row>
    <row r="4238" spans="1:8" x14ac:dyDescent="0.2">
      <c r="A4238" s="76" t="s">
        <v>4635</v>
      </c>
      <c r="B4238" s="61">
        <v>4230</v>
      </c>
      <c r="C4238" s="232">
        <v>1771.5600000001277</v>
      </c>
      <c r="D4238" s="232">
        <v>2442.2000000000085</v>
      </c>
      <c r="E4238" s="232">
        <v>3085.6499999998264</v>
      </c>
      <c r="F4238" s="232">
        <v>3517.5500000002507</v>
      </c>
      <c r="G4238" s="232">
        <v>4826.4999999999982</v>
      </c>
      <c r="H4238" s="75"/>
    </row>
    <row r="4239" spans="1:8" x14ac:dyDescent="0.2">
      <c r="A4239" s="76" t="s">
        <v>4636</v>
      </c>
      <c r="B4239" s="61">
        <v>4231</v>
      </c>
      <c r="C4239" s="232">
        <v>1771.9600000001278</v>
      </c>
      <c r="D4239" s="232">
        <v>2442.7500000000086</v>
      </c>
      <c r="E4239" s="232">
        <v>3086.3499999998262</v>
      </c>
      <c r="F4239" s="232">
        <v>3518.3500000002509</v>
      </c>
      <c r="G4239" s="232">
        <v>4827.5999999999985</v>
      </c>
      <c r="H4239" s="75"/>
    </row>
    <row r="4240" spans="1:8" x14ac:dyDescent="0.2">
      <c r="A4240" s="76" t="s">
        <v>4637</v>
      </c>
      <c r="B4240" s="61">
        <v>4232</v>
      </c>
      <c r="C4240" s="232">
        <v>1772.3600000001279</v>
      </c>
      <c r="D4240" s="232">
        <v>2443.3000000000088</v>
      </c>
      <c r="E4240" s="232">
        <v>3087.049999999826</v>
      </c>
      <c r="F4240" s="232">
        <v>3519.1500000002511</v>
      </c>
      <c r="G4240" s="232">
        <v>4828.6999999999989</v>
      </c>
      <c r="H4240" s="75"/>
    </row>
    <row r="4241" spans="1:8" x14ac:dyDescent="0.2">
      <c r="A4241" s="76" t="s">
        <v>4638</v>
      </c>
      <c r="B4241" s="61">
        <v>4233</v>
      </c>
      <c r="C4241" s="232">
        <v>1772.760000000128</v>
      </c>
      <c r="D4241" s="232">
        <v>2443.850000000009</v>
      </c>
      <c r="E4241" s="232">
        <v>3087.7499999998258</v>
      </c>
      <c r="F4241" s="232">
        <v>3519.9500000002513</v>
      </c>
      <c r="G4241" s="232">
        <v>4829.7999999999993</v>
      </c>
      <c r="H4241" s="75"/>
    </row>
    <row r="4242" spans="1:8" x14ac:dyDescent="0.2">
      <c r="A4242" s="76" t="s">
        <v>4639</v>
      </c>
      <c r="B4242" s="61">
        <v>4234</v>
      </c>
      <c r="C4242" s="232">
        <v>1773.1600000001281</v>
      </c>
      <c r="D4242" s="232">
        <v>2444.4000000000092</v>
      </c>
      <c r="E4242" s="232">
        <v>3088.4499999998256</v>
      </c>
      <c r="F4242" s="232">
        <v>3520.7500000002515</v>
      </c>
      <c r="G4242" s="232">
        <v>4830.8999999999996</v>
      </c>
      <c r="H4242" s="75"/>
    </row>
    <row r="4243" spans="1:8" x14ac:dyDescent="0.2">
      <c r="A4243" s="76" t="s">
        <v>4640</v>
      </c>
      <c r="B4243" s="61">
        <v>4235</v>
      </c>
      <c r="C4243" s="232">
        <v>1773.5600000001282</v>
      </c>
      <c r="D4243" s="232">
        <v>2444.9500000000094</v>
      </c>
      <c r="E4243" s="232">
        <v>3089.1499999998255</v>
      </c>
      <c r="F4243" s="232">
        <v>3521.5500000002517</v>
      </c>
      <c r="G4243" s="232">
        <v>4832</v>
      </c>
      <c r="H4243" s="75"/>
    </row>
    <row r="4244" spans="1:8" x14ac:dyDescent="0.2">
      <c r="A4244" s="76" t="s">
        <v>4641</v>
      </c>
      <c r="B4244" s="61">
        <v>4236</v>
      </c>
      <c r="C4244" s="232">
        <v>1773.9600000001283</v>
      </c>
      <c r="D4244" s="232">
        <v>2445.5000000000095</v>
      </c>
      <c r="E4244" s="232">
        <v>3089.8499999998253</v>
      </c>
      <c r="F4244" s="232">
        <v>3522.3500000002518</v>
      </c>
      <c r="G4244" s="232">
        <v>4833.1000000000004</v>
      </c>
      <c r="H4244" s="75"/>
    </row>
    <row r="4245" spans="1:8" x14ac:dyDescent="0.2">
      <c r="A4245" s="76" t="s">
        <v>4642</v>
      </c>
      <c r="B4245" s="61">
        <v>4237</v>
      </c>
      <c r="C4245" s="232">
        <v>1774.3600000001284</v>
      </c>
      <c r="D4245" s="232">
        <v>2446.0500000000097</v>
      </c>
      <c r="E4245" s="232">
        <v>3090.5499999998251</v>
      </c>
      <c r="F4245" s="232">
        <v>3523.150000000252</v>
      </c>
      <c r="G4245" s="232">
        <v>4834.2000000000007</v>
      </c>
      <c r="H4245" s="75"/>
    </row>
    <row r="4246" spans="1:8" x14ac:dyDescent="0.2">
      <c r="A4246" s="76" t="s">
        <v>4643</v>
      </c>
      <c r="B4246" s="61">
        <v>4238</v>
      </c>
      <c r="C4246" s="232">
        <v>1774.7600000001285</v>
      </c>
      <c r="D4246" s="232">
        <v>2446.6000000000099</v>
      </c>
      <c r="E4246" s="232">
        <v>3091.2499999998249</v>
      </c>
      <c r="F4246" s="232">
        <v>3523.9500000002522</v>
      </c>
      <c r="G4246" s="232">
        <v>4835.3000000000011</v>
      </c>
      <c r="H4246" s="75"/>
    </row>
    <row r="4247" spans="1:8" x14ac:dyDescent="0.2">
      <c r="A4247" s="76" t="s">
        <v>4644</v>
      </c>
      <c r="B4247" s="61">
        <v>4239</v>
      </c>
      <c r="C4247" s="232">
        <v>1775.1600000001285</v>
      </c>
      <c r="D4247" s="232">
        <v>2447.1500000000101</v>
      </c>
      <c r="E4247" s="232">
        <v>3091.9499999998247</v>
      </c>
      <c r="F4247" s="232">
        <v>3524.7500000002524</v>
      </c>
      <c r="G4247" s="232">
        <v>4836.4000000000015</v>
      </c>
      <c r="H4247" s="75"/>
    </row>
    <row r="4248" spans="1:8" x14ac:dyDescent="0.2">
      <c r="A4248" s="76" t="s">
        <v>4645</v>
      </c>
      <c r="B4248" s="61">
        <v>4240</v>
      </c>
      <c r="C4248" s="232">
        <v>1775.5600000001286</v>
      </c>
      <c r="D4248" s="232">
        <v>2447.7000000000103</v>
      </c>
      <c r="E4248" s="232">
        <v>3092.6499999998246</v>
      </c>
      <c r="F4248" s="232">
        <v>3525.5500000002526</v>
      </c>
      <c r="G4248" s="232">
        <v>4837.5000000000018</v>
      </c>
      <c r="H4248" s="75"/>
    </row>
    <row r="4249" spans="1:8" x14ac:dyDescent="0.2">
      <c r="A4249" s="76" t="s">
        <v>4646</v>
      </c>
      <c r="B4249" s="61">
        <v>4241</v>
      </c>
      <c r="C4249" s="232">
        <v>1775.9600000001287</v>
      </c>
      <c r="D4249" s="232">
        <v>2448.2500000000105</v>
      </c>
      <c r="E4249" s="232">
        <v>3093.3499999998244</v>
      </c>
      <c r="F4249" s="232">
        <v>3526.3500000002527</v>
      </c>
      <c r="G4249" s="232">
        <v>4838.6000000000022</v>
      </c>
      <c r="H4249" s="75"/>
    </row>
    <row r="4250" spans="1:8" x14ac:dyDescent="0.2">
      <c r="A4250" s="76" t="s">
        <v>4647</v>
      </c>
      <c r="B4250" s="61">
        <v>4242</v>
      </c>
      <c r="C4250" s="232">
        <v>1776.3600000001288</v>
      </c>
      <c r="D4250" s="232">
        <v>2448.8000000000106</v>
      </c>
      <c r="E4250" s="232">
        <v>3094.0499999998242</v>
      </c>
      <c r="F4250" s="232">
        <v>3527.1500000002529</v>
      </c>
      <c r="G4250" s="232">
        <v>4839.7000000000025</v>
      </c>
      <c r="H4250" s="75"/>
    </row>
    <row r="4251" spans="1:8" x14ac:dyDescent="0.2">
      <c r="A4251" s="76" t="s">
        <v>4648</v>
      </c>
      <c r="B4251" s="61">
        <v>4243</v>
      </c>
      <c r="C4251" s="232">
        <v>1776.7600000001289</v>
      </c>
      <c r="D4251" s="232">
        <v>2449.3500000000108</v>
      </c>
      <c r="E4251" s="232">
        <v>3094.749999999824</v>
      </c>
      <c r="F4251" s="232">
        <v>3527.9500000002531</v>
      </c>
      <c r="G4251" s="232">
        <v>4840.8000000000029</v>
      </c>
      <c r="H4251" s="75"/>
    </row>
    <row r="4252" spans="1:8" x14ac:dyDescent="0.2">
      <c r="A4252" s="76" t="s">
        <v>4649</v>
      </c>
      <c r="B4252" s="61">
        <v>4244</v>
      </c>
      <c r="C4252" s="232">
        <v>1777.160000000129</v>
      </c>
      <c r="D4252" s="232">
        <v>2449.900000000011</v>
      </c>
      <c r="E4252" s="232">
        <v>3095.4499999998238</v>
      </c>
      <c r="F4252" s="232">
        <v>3528.7500000002533</v>
      </c>
      <c r="G4252" s="232">
        <v>4841.9000000000033</v>
      </c>
      <c r="H4252" s="75"/>
    </row>
    <row r="4253" spans="1:8" x14ac:dyDescent="0.2">
      <c r="A4253" s="76" t="s">
        <v>4650</v>
      </c>
      <c r="B4253" s="61">
        <v>4245</v>
      </c>
      <c r="C4253" s="232">
        <v>1777.5600000001291</v>
      </c>
      <c r="D4253" s="232">
        <v>2450.4500000000112</v>
      </c>
      <c r="E4253" s="232">
        <v>3096.1499999998236</v>
      </c>
      <c r="F4253" s="232">
        <v>3529.5500000002535</v>
      </c>
      <c r="G4253" s="232">
        <v>4843.0000000000036</v>
      </c>
      <c r="H4253" s="75"/>
    </row>
    <row r="4254" spans="1:8" x14ac:dyDescent="0.2">
      <c r="A4254" s="76" t="s">
        <v>4651</v>
      </c>
      <c r="B4254" s="61">
        <v>4246</v>
      </c>
      <c r="C4254" s="232">
        <v>1777.9600000001292</v>
      </c>
      <c r="D4254" s="232">
        <v>2451.0000000000114</v>
      </c>
      <c r="E4254" s="232">
        <v>3096.8499999998235</v>
      </c>
      <c r="F4254" s="232">
        <v>3530.3500000002537</v>
      </c>
      <c r="G4254" s="232">
        <v>4844.100000000004</v>
      </c>
      <c r="H4254" s="75"/>
    </row>
    <row r="4255" spans="1:8" x14ac:dyDescent="0.2">
      <c r="A4255" s="76" t="s">
        <v>4652</v>
      </c>
      <c r="B4255" s="61">
        <v>4247</v>
      </c>
      <c r="C4255" s="232">
        <v>1778.3600000001293</v>
      </c>
      <c r="D4255" s="232">
        <v>2451.5500000000116</v>
      </c>
      <c r="E4255" s="232">
        <v>3097.5499999998233</v>
      </c>
      <c r="F4255" s="232">
        <v>3531.1500000002538</v>
      </c>
      <c r="G4255" s="232">
        <v>4845.2000000000044</v>
      </c>
      <c r="H4255" s="75"/>
    </row>
    <row r="4256" spans="1:8" x14ac:dyDescent="0.2">
      <c r="A4256" s="76" t="s">
        <v>4653</v>
      </c>
      <c r="B4256" s="61">
        <v>4248</v>
      </c>
      <c r="C4256" s="232">
        <v>1778.7600000001294</v>
      </c>
      <c r="D4256" s="232">
        <v>2452.1000000000117</v>
      </c>
      <c r="E4256" s="232">
        <v>3098.2499999998231</v>
      </c>
      <c r="F4256" s="232">
        <v>3531.950000000254</v>
      </c>
      <c r="G4256" s="232">
        <v>4846.3000000000047</v>
      </c>
      <c r="H4256" s="75"/>
    </row>
    <row r="4257" spans="1:8" x14ac:dyDescent="0.2">
      <c r="A4257" s="76" t="s">
        <v>4654</v>
      </c>
      <c r="B4257" s="61">
        <v>4249</v>
      </c>
      <c r="C4257" s="232">
        <v>1779.1600000001295</v>
      </c>
      <c r="D4257" s="232">
        <v>2452.6500000000119</v>
      </c>
      <c r="E4257" s="232">
        <v>3098.9499999998229</v>
      </c>
      <c r="F4257" s="232">
        <v>3532.7500000002542</v>
      </c>
      <c r="G4257" s="232">
        <v>4847.4000000000051</v>
      </c>
      <c r="H4257" s="75"/>
    </row>
    <row r="4258" spans="1:8" x14ac:dyDescent="0.2">
      <c r="A4258" s="76" t="s">
        <v>4655</v>
      </c>
      <c r="B4258" s="61">
        <v>4250</v>
      </c>
      <c r="C4258" s="232">
        <v>1779.5600000001295</v>
      </c>
      <c r="D4258" s="232">
        <v>2453.2000000000121</v>
      </c>
      <c r="E4258" s="232">
        <v>3099.6499999998227</v>
      </c>
      <c r="F4258" s="232">
        <v>3533.5500000002544</v>
      </c>
      <c r="G4258" s="232">
        <v>4848.5000000000055</v>
      </c>
      <c r="H4258" s="75"/>
    </row>
    <row r="4259" spans="1:8" x14ac:dyDescent="0.2">
      <c r="A4259" s="76" t="s">
        <v>4656</v>
      </c>
      <c r="B4259" s="61">
        <v>4251</v>
      </c>
      <c r="C4259" s="232">
        <v>1779.9600000001296</v>
      </c>
      <c r="D4259" s="232">
        <v>2453.7500000000123</v>
      </c>
      <c r="E4259" s="232">
        <v>3100.3499999998226</v>
      </c>
      <c r="F4259" s="232">
        <v>3534.3500000002546</v>
      </c>
      <c r="G4259" s="232">
        <v>4849.6000000000058</v>
      </c>
      <c r="H4259" s="75"/>
    </row>
    <row r="4260" spans="1:8" x14ac:dyDescent="0.2">
      <c r="A4260" s="76" t="s">
        <v>4657</v>
      </c>
      <c r="B4260" s="61">
        <v>4252</v>
      </c>
      <c r="C4260" s="232">
        <v>1780.3600000001297</v>
      </c>
      <c r="D4260" s="232">
        <v>2454.3000000000125</v>
      </c>
      <c r="E4260" s="232">
        <v>3101.0499999998224</v>
      </c>
      <c r="F4260" s="232">
        <v>3535.1500000002547</v>
      </c>
      <c r="G4260" s="232">
        <v>4850.7000000000062</v>
      </c>
      <c r="H4260" s="75"/>
    </row>
    <row r="4261" spans="1:8" x14ac:dyDescent="0.2">
      <c r="A4261" s="76" t="s">
        <v>4658</v>
      </c>
      <c r="B4261" s="61">
        <v>4253</v>
      </c>
      <c r="C4261" s="232">
        <v>1780.7600000001298</v>
      </c>
      <c r="D4261" s="232">
        <v>2454.8500000000126</v>
      </c>
      <c r="E4261" s="232">
        <v>3101.7499999998222</v>
      </c>
      <c r="F4261" s="232">
        <v>3535.9500000002549</v>
      </c>
      <c r="G4261" s="232">
        <v>4851.8000000000065</v>
      </c>
      <c r="H4261" s="75"/>
    </row>
    <row r="4262" spans="1:8" x14ac:dyDescent="0.2">
      <c r="A4262" s="76" t="s">
        <v>4659</v>
      </c>
      <c r="B4262" s="61">
        <v>4254</v>
      </c>
      <c r="C4262" s="232">
        <v>1781.1600000001299</v>
      </c>
      <c r="D4262" s="232">
        <v>2455.4000000000128</v>
      </c>
      <c r="E4262" s="232">
        <v>3102.449999999822</v>
      </c>
      <c r="F4262" s="232">
        <v>3536.7500000002551</v>
      </c>
      <c r="G4262" s="232">
        <v>4852.9000000000069</v>
      </c>
      <c r="H4262" s="75"/>
    </row>
    <row r="4263" spans="1:8" x14ac:dyDescent="0.2">
      <c r="A4263" s="76" t="s">
        <v>4660</v>
      </c>
      <c r="B4263" s="61">
        <v>4255</v>
      </c>
      <c r="C4263" s="232">
        <v>1781.56000000013</v>
      </c>
      <c r="D4263" s="232">
        <v>2455.950000000013</v>
      </c>
      <c r="E4263" s="232">
        <v>3103.1499999998218</v>
      </c>
      <c r="F4263" s="232">
        <v>3537.5500000002553</v>
      </c>
      <c r="G4263" s="232">
        <v>4854.0000000000073</v>
      </c>
      <c r="H4263" s="75"/>
    </row>
    <row r="4264" spans="1:8" x14ac:dyDescent="0.2">
      <c r="A4264" s="76" t="s">
        <v>4661</v>
      </c>
      <c r="B4264" s="61">
        <v>4256</v>
      </c>
      <c r="C4264" s="232">
        <v>1781.9600000001301</v>
      </c>
      <c r="D4264" s="232">
        <v>2456.5000000000132</v>
      </c>
      <c r="E4264" s="232">
        <v>3103.8499999998216</v>
      </c>
      <c r="F4264" s="232">
        <v>3538.3500000002555</v>
      </c>
      <c r="G4264" s="232">
        <v>4855.1000000000076</v>
      </c>
      <c r="H4264" s="75"/>
    </row>
    <row r="4265" spans="1:8" x14ac:dyDescent="0.2">
      <c r="A4265" s="76" t="s">
        <v>4662</v>
      </c>
      <c r="B4265" s="61">
        <v>4257</v>
      </c>
      <c r="C4265" s="232">
        <v>1782.3600000001302</v>
      </c>
      <c r="D4265" s="232">
        <v>2457.0500000000134</v>
      </c>
      <c r="E4265" s="232">
        <v>3104.5499999998215</v>
      </c>
      <c r="F4265" s="232">
        <v>3539.1500000002557</v>
      </c>
      <c r="G4265" s="232">
        <v>4856.200000000008</v>
      </c>
      <c r="H4265" s="75"/>
    </row>
    <row r="4266" spans="1:8" x14ac:dyDescent="0.2">
      <c r="A4266" s="76" t="s">
        <v>4663</v>
      </c>
      <c r="B4266" s="61">
        <v>4258</v>
      </c>
      <c r="C4266" s="232">
        <v>1782.7600000001303</v>
      </c>
      <c r="D4266" s="232">
        <v>2457.6000000000136</v>
      </c>
      <c r="E4266" s="232">
        <v>3105.2499999998213</v>
      </c>
      <c r="F4266" s="232">
        <v>3539.9500000002558</v>
      </c>
      <c r="G4266" s="232">
        <v>4857.3000000000084</v>
      </c>
      <c r="H4266" s="75"/>
    </row>
    <row r="4267" spans="1:8" x14ac:dyDescent="0.2">
      <c r="A4267" s="76" t="s">
        <v>4664</v>
      </c>
      <c r="B4267" s="61">
        <v>4259</v>
      </c>
      <c r="C4267" s="232">
        <v>1783.1600000001304</v>
      </c>
      <c r="D4267" s="232">
        <v>2458.1500000000137</v>
      </c>
      <c r="E4267" s="232">
        <v>3105.9499999998211</v>
      </c>
      <c r="F4267" s="232">
        <v>3540.750000000256</v>
      </c>
      <c r="G4267" s="232">
        <v>4858.4000000000087</v>
      </c>
      <c r="H4267" s="75"/>
    </row>
    <row r="4268" spans="1:8" x14ac:dyDescent="0.2">
      <c r="A4268" s="76" t="s">
        <v>4665</v>
      </c>
      <c r="B4268" s="61">
        <v>4260</v>
      </c>
      <c r="C4268" s="232">
        <v>1783.5600000001305</v>
      </c>
      <c r="D4268" s="232">
        <v>2458.7000000000139</v>
      </c>
      <c r="E4268" s="232">
        <v>3106.6499999998209</v>
      </c>
      <c r="F4268" s="232">
        <v>3541.5500000002562</v>
      </c>
      <c r="G4268" s="232">
        <v>4859.5000000000091</v>
      </c>
      <c r="H4268" s="75"/>
    </row>
    <row r="4269" spans="1:8" x14ac:dyDescent="0.2">
      <c r="A4269" s="76" t="s">
        <v>4666</v>
      </c>
      <c r="B4269" s="61">
        <v>4261</v>
      </c>
      <c r="C4269" s="232">
        <v>1783.9600000001305</v>
      </c>
      <c r="D4269" s="232">
        <v>2459.2500000000141</v>
      </c>
      <c r="E4269" s="232">
        <v>3107.3499999998207</v>
      </c>
      <c r="F4269" s="232">
        <v>3542.3500000002564</v>
      </c>
      <c r="G4269" s="232">
        <v>4860.6000000000095</v>
      </c>
      <c r="H4269" s="75"/>
    </row>
    <row r="4270" spans="1:8" x14ac:dyDescent="0.2">
      <c r="A4270" s="76" t="s">
        <v>4667</v>
      </c>
      <c r="B4270" s="61">
        <v>4262</v>
      </c>
      <c r="C4270" s="232">
        <v>1784.3600000001306</v>
      </c>
      <c r="D4270" s="232">
        <v>2459.8000000000143</v>
      </c>
      <c r="E4270" s="232">
        <v>3108.0499999998206</v>
      </c>
      <c r="F4270" s="232">
        <v>3543.1500000002566</v>
      </c>
      <c r="G4270" s="232">
        <v>4861.7000000000098</v>
      </c>
      <c r="H4270" s="75"/>
    </row>
    <row r="4271" spans="1:8" x14ac:dyDescent="0.2">
      <c r="A4271" s="76" t="s">
        <v>4668</v>
      </c>
      <c r="B4271" s="61">
        <v>4263</v>
      </c>
      <c r="C4271" s="232">
        <v>1784.7600000001307</v>
      </c>
      <c r="D4271" s="232">
        <v>2460.3500000000145</v>
      </c>
      <c r="E4271" s="232">
        <v>3108.7499999998204</v>
      </c>
      <c r="F4271" s="232">
        <v>3543.9500000002568</v>
      </c>
      <c r="G4271" s="232">
        <v>4862.8000000000102</v>
      </c>
      <c r="H4271" s="75"/>
    </row>
    <row r="4272" spans="1:8" x14ac:dyDescent="0.2">
      <c r="A4272" s="76" t="s">
        <v>4669</v>
      </c>
      <c r="B4272" s="61">
        <v>4264</v>
      </c>
      <c r="C4272" s="232">
        <v>1785.1600000001308</v>
      </c>
      <c r="D4272" s="232">
        <v>2460.9000000000146</v>
      </c>
      <c r="E4272" s="232">
        <v>3109.4499999998202</v>
      </c>
      <c r="F4272" s="232">
        <v>3544.7500000002569</v>
      </c>
      <c r="G4272" s="232">
        <v>4863.9000000000106</v>
      </c>
      <c r="H4272" s="75"/>
    </row>
    <row r="4273" spans="1:8" x14ac:dyDescent="0.2">
      <c r="A4273" s="76" t="s">
        <v>4670</v>
      </c>
      <c r="B4273" s="61">
        <v>4265</v>
      </c>
      <c r="C4273" s="232">
        <v>1785.5600000001309</v>
      </c>
      <c r="D4273" s="232">
        <v>2461.4500000000148</v>
      </c>
      <c r="E4273" s="232">
        <v>3110.14999999982</v>
      </c>
      <c r="F4273" s="232">
        <v>3545.5500000002571</v>
      </c>
      <c r="G4273" s="232">
        <v>4865.0000000000109</v>
      </c>
      <c r="H4273" s="75"/>
    </row>
    <row r="4274" spans="1:8" x14ac:dyDescent="0.2">
      <c r="A4274" s="76" t="s">
        <v>4671</v>
      </c>
      <c r="B4274" s="61">
        <v>4266</v>
      </c>
      <c r="C4274" s="232">
        <v>1785.960000000131</v>
      </c>
      <c r="D4274" s="232">
        <v>2462.000000000015</v>
      </c>
      <c r="E4274" s="232">
        <v>3110.8499999998198</v>
      </c>
      <c r="F4274" s="232">
        <v>3546.3500000002573</v>
      </c>
      <c r="G4274" s="232">
        <v>4866.1000000000113</v>
      </c>
      <c r="H4274" s="75"/>
    </row>
    <row r="4275" spans="1:8" x14ac:dyDescent="0.2">
      <c r="A4275" s="76" t="s">
        <v>4672</v>
      </c>
      <c r="B4275" s="61">
        <v>4267</v>
      </c>
      <c r="C4275" s="232">
        <v>1786.3600000001311</v>
      </c>
      <c r="D4275" s="232">
        <v>2462.5500000000152</v>
      </c>
      <c r="E4275" s="232">
        <v>3111.5499999998196</v>
      </c>
      <c r="F4275" s="232">
        <v>3547.1500000002575</v>
      </c>
      <c r="G4275" s="232">
        <v>4867.2000000000116</v>
      </c>
      <c r="H4275" s="75"/>
    </row>
    <row r="4276" spans="1:8" x14ac:dyDescent="0.2">
      <c r="A4276" s="76" t="s">
        <v>4673</v>
      </c>
      <c r="B4276" s="61">
        <v>4268</v>
      </c>
      <c r="C4276" s="232">
        <v>1786.7600000001312</v>
      </c>
      <c r="D4276" s="232">
        <v>2463.1000000000154</v>
      </c>
      <c r="E4276" s="232">
        <v>3112.2499999998195</v>
      </c>
      <c r="F4276" s="232">
        <v>3547.9500000002577</v>
      </c>
      <c r="G4276" s="232">
        <v>4868.300000000012</v>
      </c>
      <c r="H4276" s="75"/>
    </row>
    <row r="4277" spans="1:8" x14ac:dyDescent="0.2">
      <c r="A4277" s="76" t="s">
        <v>4674</v>
      </c>
      <c r="B4277" s="61">
        <v>4269</v>
      </c>
      <c r="C4277" s="232">
        <v>1787.1600000001313</v>
      </c>
      <c r="D4277" s="232">
        <v>2463.6500000000156</v>
      </c>
      <c r="E4277" s="232">
        <v>3112.9499999998193</v>
      </c>
      <c r="F4277" s="232">
        <v>3548.7500000002578</v>
      </c>
      <c r="G4277" s="232">
        <v>4869.4000000000124</v>
      </c>
      <c r="H4277" s="75"/>
    </row>
    <row r="4278" spans="1:8" x14ac:dyDescent="0.2">
      <c r="A4278" s="76" t="s">
        <v>4675</v>
      </c>
      <c r="B4278" s="61">
        <v>4270</v>
      </c>
      <c r="C4278" s="232">
        <v>1787.5600000001314</v>
      </c>
      <c r="D4278" s="232">
        <v>2464.2000000000157</v>
      </c>
      <c r="E4278" s="232">
        <v>3113.6499999998191</v>
      </c>
      <c r="F4278" s="232">
        <v>3549.550000000258</v>
      </c>
      <c r="G4278" s="232">
        <v>4870.5000000000127</v>
      </c>
      <c r="H4278" s="75"/>
    </row>
    <row r="4279" spans="1:8" x14ac:dyDescent="0.2">
      <c r="A4279" s="76" t="s">
        <v>4676</v>
      </c>
      <c r="B4279" s="61">
        <v>4271</v>
      </c>
      <c r="C4279" s="232">
        <v>1787.9600000001315</v>
      </c>
      <c r="D4279" s="232">
        <v>2464.7500000000159</v>
      </c>
      <c r="E4279" s="232">
        <v>3114.3499999998189</v>
      </c>
      <c r="F4279" s="232">
        <v>3550.3500000002582</v>
      </c>
      <c r="G4279" s="232">
        <v>4871.6000000000131</v>
      </c>
      <c r="H4279" s="75"/>
    </row>
    <row r="4280" spans="1:8" x14ac:dyDescent="0.2">
      <c r="A4280" s="76" t="s">
        <v>4677</v>
      </c>
      <c r="B4280" s="61">
        <v>4272</v>
      </c>
      <c r="C4280" s="232">
        <v>1788.3600000001315</v>
      </c>
      <c r="D4280" s="232">
        <v>2465.3000000000161</v>
      </c>
      <c r="E4280" s="232">
        <v>3115.0499999998187</v>
      </c>
      <c r="F4280" s="232">
        <v>3551.1500000002584</v>
      </c>
      <c r="G4280" s="232">
        <v>4872.7000000000135</v>
      </c>
      <c r="H4280" s="75"/>
    </row>
    <row r="4281" spans="1:8" x14ac:dyDescent="0.2">
      <c r="A4281" s="76" t="s">
        <v>4678</v>
      </c>
      <c r="B4281" s="61">
        <v>4273</v>
      </c>
      <c r="C4281" s="232">
        <v>1788.7600000001316</v>
      </c>
      <c r="D4281" s="232">
        <v>2465.8500000000163</v>
      </c>
      <c r="E4281" s="232">
        <v>3115.7499999998186</v>
      </c>
      <c r="F4281" s="232">
        <v>3551.9500000002586</v>
      </c>
      <c r="G4281" s="232">
        <v>4873.8000000000138</v>
      </c>
      <c r="H4281" s="75"/>
    </row>
    <row r="4282" spans="1:8" x14ac:dyDescent="0.2">
      <c r="A4282" s="76" t="s">
        <v>4679</v>
      </c>
      <c r="B4282" s="61">
        <v>4274</v>
      </c>
      <c r="C4282" s="232">
        <v>1789.1600000001317</v>
      </c>
      <c r="D4282" s="232">
        <v>2466.4000000000165</v>
      </c>
      <c r="E4282" s="232">
        <v>3116.4499999998184</v>
      </c>
      <c r="F4282" s="232">
        <v>3552.7500000002588</v>
      </c>
      <c r="G4282" s="232">
        <v>4874.9000000000142</v>
      </c>
      <c r="H4282" s="75"/>
    </row>
    <row r="4283" spans="1:8" x14ac:dyDescent="0.2">
      <c r="A4283" s="76" t="s">
        <v>4680</v>
      </c>
      <c r="B4283" s="61">
        <v>4275</v>
      </c>
      <c r="C4283" s="232">
        <v>1789.5600000001318</v>
      </c>
      <c r="D4283" s="232">
        <v>2466.9500000000166</v>
      </c>
      <c r="E4283" s="232">
        <v>3117.1499999998182</v>
      </c>
      <c r="F4283" s="232">
        <v>3553.5500000002589</v>
      </c>
      <c r="G4283" s="232">
        <v>4876.0000000000146</v>
      </c>
      <c r="H4283" s="75"/>
    </row>
    <row r="4284" spans="1:8" x14ac:dyDescent="0.2">
      <c r="A4284" s="76" t="s">
        <v>4681</v>
      </c>
      <c r="B4284" s="61">
        <v>4276</v>
      </c>
      <c r="C4284" s="232">
        <v>1789.9600000001319</v>
      </c>
      <c r="D4284" s="232">
        <v>2467.5000000000168</v>
      </c>
      <c r="E4284" s="232">
        <v>3117.849999999818</v>
      </c>
      <c r="F4284" s="232">
        <v>3554.3500000002591</v>
      </c>
      <c r="G4284" s="232">
        <v>4877.1000000000149</v>
      </c>
      <c r="H4284" s="75"/>
    </row>
    <row r="4285" spans="1:8" x14ac:dyDescent="0.2">
      <c r="A4285" s="76" t="s">
        <v>4682</v>
      </c>
      <c r="B4285" s="61">
        <v>4277</v>
      </c>
      <c r="C4285" s="232">
        <v>1790.360000000132</v>
      </c>
      <c r="D4285" s="232">
        <v>2468.050000000017</v>
      </c>
      <c r="E4285" s="232">
        <v>3118.5499999998178</v>
      </c>
      <c r="F4285" s="232">
        <v>3555.1500000002593</v>
      </c>
      <c r="G4285" s="232">
        <v>4878.2000000000153</v>
      </c>
      <c r="H4285" s="75"/>
    </row>
    <row r="4286" spans="1:8" x14ac:dyDescent="0.2">
      <c r="A4286" s="76" t="s">
        <v>4683</v>
      </c>
      <c r="B4286" s="61">
        <v>4278</v>
      </c>
      <c r="C4286" s="232">
        <v>1790.7600000001321</v>
      </c>
      <c r="D4286" s="232">
        <v>2468.6000000000172</v>
      </c>
      <c r="E4286" s="232">
        <v>3119.2499999998176</v>
      </c>
      <c r="F4286" s="232">
        <v>3555.9500000002595</v>
      </c>
      <c r="G4286" s="232">
        <v>4879.3000000000156</v>
      </c>
      <c r="H4286" s="75"/>
    </row>
    <row r="4287" spans="1:8" x14ac:dyDescent="0.2">
      <c r="A4287" s="76" t="s">
        <v>4684</v>
      </c>
      <c r="B4287" s="61">
        <v>4279</v>
      </c>
      <c r="C4287" s="232">
        <v>1791.1600000001322</v>
      </c>
      <c r="D4287" s="232">
        <v>2469.1500000000174</v>
      </c>
      <c r="E4287" s="232">
        <v>3119.9499999998175</v>
      </c>
      <c r="F4287" s="232">
        <v>3556.7500000002597</v>
      </c>
      <c r="G4287" s="232">
        <v>4880.400000000016</v>
      </c>
      <c r="H4287" s="75"/>
    </row>
    <row r="4288" spans="1:8" x14ac:dyDescent="0.2">
      <c r="A4288" s="76" t="s">
        <v>4685</v>
      </c>
      <c r="B4288" s="61">
        <v>4280</v>
      </c>
      <c r="C4288" s="232">
        <v>1791.5600000001323</v>
      </c>
      <c r="D4288" s="232">
        <v>2469.7000000000176</v>
      </c>
      <c r="E4288" s="232">
        <v>3120.6499999998173</v>
      </c>
      <c r="F4288" s="232">
        <v>3557.5500000002598</v>
      </c>
      <c r="G4288" s="232">
        <v>4881.5000000000164</v>
      </c>
      <c r="H4288" s="75"/>
    </row>
    <row r="4289" spans="1:8" x14ac:dyDescent="0.2">
      <c r="A4289" s="76" t="s">
        <v>4686</v>
      </c>
      <c r="B4289" s="61">
        <v>4281</v>
      </c>
      <c r="C4289" s="232">
        <v>1791.9600000001324</v>
      </c>
      <c r="D4289" s="232">
        <v>2470.2500000000177</v>
      </c>
      <c r="E4289" s="232">
        <v>3121.3499999998171</v>
      </c>
      <c r="F4289" s="232">
        <v>3558.35000000026</v>
      </c>
      <c r="G4289" s="232">
        <v>4882.6000000000167</v>
      </c>
      <c r="H4289" s="75"/>
    </row>
    <row r="4290" spans="1:8" x14ac:dyDescent="0.2">
      <c r="A4290" s="76" t="s">
        <v>4687</v>
      </c>
      <c r="B4290" s="61">
        <v>4282</v>
      </c>
      <c r="C4290" s="232">
        <v>1792.3600000001325</v>
      </c>
      <c r="D4290" s="232">
        <v>2470.8000000000179</v>
      </c>
      <c r="E4290" s="232">
        <v>3122.0499999998169</v>
      </c>
      <c r="F4290" s="232">
        <v>3559.1500000002602</v>
      </c>
      <c r="G4290" s="232">
        <v>4883.7000000000171</v>
      </c>
      <c r="H4290" s="75"/>
    </row>
    <row r="4291" spans="1:8" x14ac:dyDescent="0.2">
      <c r="A4291" s="76" t="s">
        <v>4688</v>
      </c>
      <c r="B4291" s="61">
        <v>4283</v>
      </c>
      <c r="C4291" s="232">
        <v>1792.7600000001325</v>
      </c>
      <c r="D4291" s="232">
        <v>2471.3500000000181</v>
      </c>
      <c r="E4291" s="232">
        <v>3122.7499999998167</v>
      </c>
      <c r="F4291" s="232">
        <v>3559.9500000002604</v>
      </c>
      <c r="G4291" s="232">
        <v>4884.8000000000175</v>
      </c>
      <c r="H4291" s="75"/>
    </row>
    <row r="4292" spans="1:8" x14ac:dyDescent="0.2">
      <c r="A4292" s="76" t="s">
        <v>4689</v>
      </c>
      <c r="B4292" s="61">
        <v>4284</v>
      </c>
      <c r="C4292" s="232">
        <v>1793.1600000001326</v>
      </c>
      <c r="D4292" s="232">
        <v>2471.9000000000183</v>
      </c>
      <c r="E4292" s="232">
        <v>3123.4499999998166</v>
      </c>
      <c r="F4292" s="232">
        <v>3560.7500000002606</v>
      </c>
      <c r="G4292" s="232">
        <v>4885.9000000000178</v>
      </c>
      <c r="H4292" s="75"/>
    </row>
    <row r="4293" spans="1:8" x14ac:dyDescent="0.2">
      <c r="A4293" s="76" t="s">
        <v>4690</v>
      </c>
      <c r="B4293" s="61">
        <v>4285</v>
      </c>
      <c r="C4293" s="232">
        <v>1793.5600000001327</v>
      </c>
      <c r="D4293" s="232">
        <v>2472.4500000000185</v>
      </c>
      <c r="E4293" s="232">
        <v>3124.1499999998164</v>
      </c>
      <c r="F4293" s="232">
        <v>3561.5500000002608</v>
      </c>
      <c r="G4293" s="232">
        <v>4887.0000000000182</v>
      </c>
      <c r="H4293" s="75"/>
    </row>
    <row r="4294" spans="1:8" x14ac:dyDescent="0.2">
      <c r="A4294" s="76" t="s">
        <v>4691</v>
      </c>
      <c r="B4294" s="61">
        <v>4286</v>
      </c>
      <c r="C4294" s="232">
        <v>1793.9600000001328</v>
      </c>
      <c r="D4294" s="232">
        <v>2473.0000000000186</v>
      </c>
      <c r="E4294" s="232">
        <v>3124.8499999998162</v>
      </c>
      <c r="F4294" s="232">
        <v>3562.3500000002609</v>
      </c>
      <c r="G4294" s="232">
        <v>4888.1000000000186</v>
      </c>
      <c r="H4294" s="75"/>
    </row>
    <row r="4295" spans="1:8" x14ac:dyDescent="0.2">
      <c r="A4295" s="76" t="s">
        <v>4692</v>
      </c>
      <c r="B4295" s="61">
        <v>4287</v>
      </c>
      <c r="C4295" s="232">
        <v>1794.3600000001329</v>
      </c>
      <c r="D4295" s="232">
        <v>2473.5500000000188</v>
      </c>
      <c r="E4295" s="232">
        <v>3125.549999999816</v>
      </c>
      <c r="F4295" s="232">
        <v>3563.1500000002611</v>
      </c>
      <c r="G4295" s="232">
        <v>4889.2000000000189</v>
      </c>
      <c r="H4295" s="75"/>
    </row>
    <row r="4296" spans="1:8" x14ac:dyDescent="0.2">
      <c r="A4296" s="76" t="s">
        <v>4693</v>
      </c>
      <c r="B4296" s="61">
        <v>4288</v>
      </c>
      <c r="C4296" s="232">
        <v>1794.760000000133</v>
      </c>
      <c r="D4296" s="232">
        <v>2474.100000000019</v>
      </c>
      <c r="E4296" s="232">
        <v>3126.2499999998158</v>
      </c>
      <c r="F4296" s="232">
        <v>3563.9500000002613</v>
      </c>
      <c r="G4296" s="232">
        <v>4890.3000000000193</v>
      </c>
      <c r="H4296" s="75"/>
    </row>
    <row r="4297" spans="1:8" x14ac:dyDescent="0.2">
      <c r="A4297" s="76" t="s">
        <v>4694</v>
      </c>
      <c r="B4297" s="61">
        <v>4289</v>
      </c>
      <c r="C4297" s="232">
        <v>1795.1600000001331</v>
      </c>
      <c r="D4297" s="232">
        <v>2474.6500000000192</v>
      </c>
      <c r="E4297" s="232">
        <v>3126.9499999998156</v>
      </c>
      <c r="F4297" s="232">
        <v>3564.7500000002615</v>
      </c>
      <c r="G4297" s="232">
        <v>4891.4000000000196</v>
      </c>
      <c r="H4297" s="75"/>
    </row>
    <row r="4298" spans="1:8" x14ac:dyDescent="0.2">
      <c r="A4298" s="76" t="s">
        <v>4695</v>
      </c>
      <c r="B4298" s="61">
        <v>4290</v>
      </c>
      <c r="C4298" s="232">
        <v>1795.5600000001332</v>
      </c>
      <c r="D4298" s="232">
        <v>2475.2000000000194</v>
      </c>
      <c r="E4298" s="232">
        <v>3127.6499999998155</v>
      </c>
      <c r="F4298" s="232">
        <v>3565.5500000002617</v>
      </c>
      <c r="G4298" s="232">
        <v>4892.50000000002</v>
      </c>
      <c r="H4298" s="75"/>
    </row>
    <row r="4299" spans="1:8" x14ac:dyDescent="0.2">
      <c r="A4299" s="76" t="s">
        <v>4696</v>
      </c>
      <c r="B4299" s="61">
        <v>4291</v>
      </c>
      <c r="C4299" s="232">
        <v>1795.9600000001333</v>
      </c>
      <c r="D4299" s="232">
        <v>2475.7500000000196</v>
      </c>
      <c r="E4299" s="232">
        <v>3128.3499999998153</v>
      </c>
      <c r="F4299" s="232">
        <v>3566.3500000002618</v>
      </c>
      <c r="G4299" s="232">
        <v>4893.6000000000204</v>
      </c>
      <c r="H4299" s="75"/>
    </row>
    <row r="4300" spans="1:8" x14ac:dyDescent="0.2">
      <c r="A4300" s="76" t="s">
        <v>4697</v>
      </c>
      <c r="B4300" s="61">
        <v>4292</v>
      </c>
      <c r="C4300" s="232">
        <v>1796.3600000001334</v>
      </c>
      <c r="D4300" s="232">
        <v>2476.3000000000197</v>
      </c>
      <c r="E4300" s="232">
        <v>3129.0499999998151</v>
      </c>
      <c r="F4300" s="232">
        <v>3567.150000000262</v>
      </c>
      <c r="G4300" s="232">
        <v>4894.7000000000207</v>
      </c>
      <c r="H4300" s="75"/>
    </row>
    <row r="4301" spans="1:8" x14ac:dyDescent="0.2">
      <c r="A4301" s="76" t="s">
        <v>4698</v>
      </c>
      <c r="B4301" s="61">
        <v>4293</v>
      </c>
      <c r="C4301" s="232">
        <v>1796.7600000001335</v>
      </c>
      <c r="D4301" s="232">
        <v>2476.8500000000199</v>
      </c>
      <c r="E4301" s="232">
        <v>3129.7499999998149</v>
      </c>
      <c r="F4301" s="232">
        <v>3567.9500000002622</v>
      </c>
      <c r="G4301" s="232">
        <v>4895.8000000000211</v>
      </c>
      <c r="H4301" s="75"/>
    </row>
    <row r="4302" spans="1:8" x14ac:dyDescent="0.2">
      <c r="A4302" s="76" t="s">
        <v>4699</v>
      </c>
      <c r="B4302" s="61">
        <v>4294</v>
      </c>
      <c r="C4302" s="232">
        <v>1797.1600000001336</v>
      </c>
      <c r="D4302" s="232">
        <v>2477.4000000000201</v>
      </c>
      <c r="E4302" s="232">
        <v>3130.4499999998147</v>
      </c>
      <c r="F4302" s="232">
        <v>3568.7500000002624</v>
      </c>
      <c r="G4302" s="232">
        <v>4896.9000000000215</v>
      </c>
      <c r="H4302" s="75"/>
    </row>
    <row r="4303" spans="1:8" x14ac:dyDescent="0.2">
      <c r="A4303" s="76" t="s">
        <v>4700</v>
      </c>
      <c r="B4303" s="61">
        <v>4295</v>
      </c>
      <c r="C4303" s="232">
        <v>1797.5600000001336</v>
      </c>
      <c r="D4303" s="232">
        <v>2477.9500000000203</v>
      </c>
      <c r="E4303" s="232">
        <v>3131.1499999998146</v>
      </c>
      <c r="F4303" s="232">
        <v>3569.5500000002626</v>
      </c>
      <c r="G4303" s="232">
        <v>4898.0000000000218</v>
      </c>
      <c r="H4303" s="75"/>
    </row>
    <row r="4304" spans="1:8" x14ac:dyDescent="0.2">
      <c r="A4304" s="76" t="s">
        <v>4701</v>
      </c>
      <c r="B4304" s="61">
        <v>4296</v>
      </c>
      <c r="C4304" s="232">
        <v>1797.9600000001337</v>
      </c>
      <c r="D4304" s="232">
        <v>2478.5000000000205</v>
      </c>
      <c r="E4304" s="232">
        <v>3131.8499999998144</v>
      </c>
      <c r="F4304" s="232">
        <v>3570.3500000002628</v>
      </c>
      <c r="G4304" s="232">
        <v>4899.1000000000222</v>
      </c>
      <c r="H4304" s="75"/>
    </row>
    <row r="4305" spans="1:8" x14ac:dyDescent="0.2">
      <c r="A4305" s="76" t="s">
        <v>4702</v>
      </c>
      <c r="B4305" s="61">
        <v>4297</v>
      </c>
      <c r="C4305" s="232">
        <v>1798.3600000001338</v>
      </c>
      <c r="D4305" s="232">
        <v>2479.0500000000206</v>
      </c>
      <c r="E4305" s="232">
        <v>3132.5499999998142</v>
      </c>
      <c r="F4305" s="232">
        <v>3571.1500000002629</v>
      </c>
      <c r="G4305" s="232">
        <v>4900.2000000000226</v>
      </c>
      <c r="H4305" s="75"/>
    </row>
    <row r="4306" spans="1:8" x14ac:dyDescent="0.2">
      <c r="A4306" s="76" t="s">
        <v>4703</v>
      </c>
      <c r="B4306" s="61">
        <v>4298</v>
      </c>
      <c r="C4306" s="232">
        <v>1798.7600000001339</v>
      </c>
      <c r="D4306" s="232">
        <v>2479.6000000000208</v>
      </c>
      <c r="E4306" s="232">
        <v>3133.249999999814</v>
      </c>
      <c r="F4306" s="232">
        <v>3571.9500000002631</v>
      </c>
      <c r="G4306" s="232">
        <v>4901.3000000000229</v>
      </c>
      <c r="H4306" s="75"/>
    </row>
    <row r="4307" spans="1:8" x14ac:dyDescent="0.2">
      <c r="A4307" s="76" t="s">
        <v>4704</v>
      </c>
      <c r="B4307" s="61">
        <v>4299</v>
      </c>
      <c r="C4307" s="232">
        <v>1799.160000000134</v>
      </c>
      <c r="D4307" s="232">
        <v>2480.150000000021</v>
      </c>
      <c r="E4307" s="232">
        <v>3133.9499999998138</v>
      </c>
      <c r="F4307" s="232">
        <v>3572.7500000002633</v>
      </c>
      <c r="G4307" s="232">
        <v>4902.4000000000233</v>
      </c>
      <c r="H4307" s="75"/>
    </row>
    <row r="4308" spans="1:8" x14ac:dyDescent="0.2">
      <c r="A4308" s="76" t="s">
        <v>4705</v>
      </c>
      <c r="B4308" s="61">
        <v>4300</v>
      </c>
      <c r="C4308" s="232">
        <v>1799.5600000001341</v>
      </c>
      <c r="D4308" s="232">
        <v>2480.7000000000212</v>
      </c>
      <c r="E4308" s="232">
        <v>3134.6499999998136</v>
      </c>
      <c r="F4308" s="232">
        <v>3573.5500000002635</v>
      </c>
      <c r="G4308" s="232">
        <v>4903.5000000000236</v>
      </c>
      <c r="H4308" s="75"/>
    </row>
    <row r="4309" spans="1:8" x14ac:dyDescent="0.2">
      <c r="A4309" s="76" t="s">
        <v>4706</v>
      </c>
      <c r="B4309" s="61">
        <v>4301</v>
      </c>
      <c r="C4309" s="232">
        <v>1799.9600000001342</v>
      </c>
      <c r="D4309" s="232">
        <v>2481.2500000000214</v>
      </c>
      <c r="E4309" s="232">
        <v>3135.3499999998135</v>
      </c>
      <c r="F4309" s="232">
        <v>3574.3500000002637</v>
      </c>
      <c r="G4309" s="232">
        <v>4904.600000000024</v>
      </c>
      <c r="H4309" s="75"/>
    </row>
    <row r="4310" spans="1:8" x14ac:dyDescent="0.2">
      <c r="A4310" s="76" t="s">
        <v>4707</v>
      </c>
      <c r="B4310" s="61">
        <v>4302</v>
      </c>
      <c r="C4310" s="232">
        <v>1800.3600000001343</v>
      </c>
      <c r="D4310" s="232">
        <v>2481.8000000000216</v>
      </c>
      <c r="E4310" s="232">
        <v>3136.0499999998133</v>
      </c>
      <c r="F4310" s="232">
        <v>3575.1500000002638</v>
      </c>
      <c r="G4310" s="232">
        <v>4905.7000000000244</v>
      </c>
      <c r="H4310" s="75"/>
    </row>
    <row r="4311" spans="1:8" x14ac:dyDescent="0.2">
      <c r="A4311" s="76" t="s">
        <v>4708</v>
      </c>
      <c r="B4311" s="61">
        <v>4303</v>
      </c>
      <c r="C4311" s="232">
        <v>1800.7600000001344</v>
      </c>
      <c r="D4311" s="232">
        <v>2482.3500000000217</v>
      </c>
      <c r="E4311" s="232">
        <v>3136.7499999998131</v>
      </c>
      <c r="F4311" s="232">
        <v>3575.950000000264</v>
      </c>
      <c r="G4311" s="232">
        <v>4906.8000000000247</v>
      </c>
      <c r="H4311" s="75"/>
    </row>
    <row r="4312" spans="1:8" x14ac:dyDescent="0.2">
      <c r="A4312" s="76" t="s">
        <v>4709</v>
      </c>
      <c r="B4312" s="61">
        <v>4304</v>
      </c>
      <c r="C4312" s="232">
        <v>1801.1600000001345</v>
      </c>
      <c r="D4312" s="232">
        <v>2482.9000000000219</v>
      </c>
      <c r="E4312" s="232">
        <v>3137.4499999998129</v>
      </c>
      <c r="F4312" s="232">
        <v>3576.7500000002642</v>
      </c>
      <c r="G4312" s="232">
        <v>4907.9000000000251</v>
      </c>
      <c r="H4312" s="75"/>
    </row>
    <row r="4313" spans="1:8" x14ac:dyDescent="0.2">
      <c r="A4313" s="76" t="s">
        <v>4710</v>
      </c>
      <c r="B4313" s="61">
        <v>4305</v>
      </c>
      <c r="C4313" s="232">
        <v>1801.5600000001346</v>
      </c>
      <c r="D4313" s="232">
        <v>2483.4500000000221</v>
      </c>
      <c r="E4313" s="232">
        <v>3138.1499999998127</v>
      </c>
      <c r="F4313" s="232">
        <v>3577.5500000002644</v>
      </c>
      <c r="G4313" s="232">
        <v>4909.0000000000255</v>
      </c>
      <c r="H4313" s="75"/>
    </row>
    <row r="4314" spans="1:8" x14ac:dyDescent="0.2">
      <c r="A4314" s="76" t="s">
        <v>4711</v>
      </c>
      <c r="B4314" s="61">
        <v>4306</v>
      </c>
      <c r="C4314" s="232">
        <v>1801.9600000001346</v>
      </c>
      <c r="D4314" s="232">
        <v>2484.0000000000223</v>
      </c>
      <c r="E4314" s="232">
        <v>3138.8499999998126</v>
      </c>
      <c r="F4314" s="232">
        <v>3578.3500000002646</v>
      </c>
      <c r="G4314" s="232">
        <v>4910.1000000000258</v>
      </c>
      <c r="H4314" s="75"/>
    </row>
    <row r="4315" spans="1:8" x14ac:dyDescent="0.2">
      <c r="A4315" s="76" t="s">
        <v>4712</v>
      </c>
      <c r="B4315" s="61">
        <v>4307</v>
      </c>
      <c r="C4315" s="232">
        <v>1802.3600000001347</v>
      </c>
      <c r="D4315" s="232">
        <v>2484.5500000000225</v>
      </c>
      <c r="E4315" s="232">
        <v>3139.5499999998124</v>
      </c>
      <c r="F4315" s="232">
        <v>3579.1500000002648</v>
      </c>
      <c r="G4315" s="232">
        <v>4911.2000000000262</v>
      </c>
      <c r="H4315" s="75"/>
    </row>
    <row r="4316" spans="1:8" x14ac:dyDescent="0.2">
      <c r="A4316" s="76" t="s">
        <v>4713</v>
      </c>
      <c r="B4316" s="61">
        <v>4308</v>
      </c>
      <c r="C4316" s="232">
        <v>1802.7600000001348</v>
      </c>
      <c r="D4316" s="232">
        <v>2485.1000000000226</v>
      </c>
      <c r="E4316" s="232">
        <v>3140.2499999998122</v>
      </c>
      <c r="F4316" s="232">
        <v>3579.9500000002649</v>
      </c>
      <c r="G4316" s="232">
        <v>4912.3000000000266</v>
      </c>
      <c r="H4316" s="75"/>
    </row>
    <row r="4317" spans="1:8" x14ac:dyDescent="0.2">
      <c r="A4317" s="76" t="s">
        <v>4714</v>
      </c>
      <c r="B4317" s="61">
        <v>4309</v>
      </c>
      <c r="C4317" s="232">
        <v>1803.1600000001349</v>
      </c>
      <c r="D4317" s="232">
        <v>2485.6500000000228</v>
      </c>
      <c r="E4317" s="232">
        <v>3140.949999999812</v>
      </c>
      <c r="F4317" s="232">
        <v>3580.7500000002651</v>
      </c>
      <c r="G4317" s="232">
        <v>4913.4000000000269</v>
      </c>
      <c r="H4317" s="75"/>
    </row>
    <row r="4318" spans="1:8" x14ac:dyDescent="0.2">
      <c r="A4318" s="76" t="s">
        <v>4715</v>
      </c>
      <c r="B4318" s="61">
        <v>4310</v>
      </c>
      <c r="C4318" s="232">
        <v>1803.560000000135</v>
      </c>
      <c r="D4318" s="232">
        <v>2486.200000000023</v>
      </c>
      <c r="E4318" s="232">
        <v>3141.6499999998118</v>
      </c>
      <c r="F4318" s="232">
        <v>3581.5500000002653</v>
      </c>
      <c r="G4318" s="232">
        <v>4914.5000000000273</v>
      </c>
      <c r="H4318" s="75"/>
    </row>
    <row r="4319" spans="1:8" x14ac:dyDescent="0.2">
      <c r="A4319" s="76" t="s">
        <v>4716</v>
      </c>
      <c r="B4319" s="61">
        <v>4311</v>
      </c>
      <c r="C4319" s="232">
        <v>1803.9600000001351</v>
      </c>
      <c r="D4319" s="232">
        <v>2486.7500000000232</v>
      </c>
      <c r="E4319" s="232">
        <v>3142.3499999998116</v>
      </c>
      <c r="F4319" s="232">
        <v>3582.3500000002655</v>
      </c>
      <c r="G4319" s="232">
        <v>4915.6000000000276</v>
      </c>
      <c r="H4319" s="75"/>
    </row>
    <row r="4320" spans="1:8" x14ac:dyDescent="0.2">
      <c r="A4320" s="76" t="s">
        <v>4717</v>
      </c>
      <c r="B4320" s="61">
        <v>4312</v>
      </c>
      <c r="C4320" s="232">
        <v>1804.3600000001352</v>
      </c>
      <c r="D4320" s="232">
        <v>2487.3000000000234</v>
      </c>
      <c r="E4320" s="232">
        <v>3143.0499999998115</v>
      </c>
      <c r="F4320" s="232">
        <v>3583.1500000002657</v>
      </c>
      <c r="G4320" s="232">
        <v>4916.700000000028</v>
      </c>
      <c r="H4320" s="75"/>
    </row>
    <row r="4321" spans="1:8" x14ac:dyDescent="0.2">
      <c r="A4321" s="76" t="s">
        <v>4718</v>
      </c>
      <c r="B4321" s="61">
        <v>4313</v>
      </c>
      <c r="C4321" s="232">
        <v>1804.7600000001353</v>
      </c>
      <c r="D4321" s="232">
        <v>2487.8500000000236</v>
      </c>
      <c r="E4321" s="232">
        <v>3143.7499999998113</v>
      </c>
      <c r="F4321" s="232">
        <v>3583.9500000002658</v>
      </c>
      <c r="G4321" s="232">
        <v>4917.8000000000284</v>
      </c>
      <c r="H4321" s="75"/>
    </row>
    <row r="4322" spans="1:8" x14ac:dyDescent="0.2">
      <c r="A4322" s="76" t="s">
        <v>4719</v>
      </c>
      <c r="B4322" s="61">
        <v>4314</v>
      </c>
      <c r="C4322" s="232">
        <v>1805.1600000001354</v>
      </c>
      <c r="D4322" s="232">
        <v>2488.4000000000237</v>
      </c>
      <c r="E4322" s="232">
        <v>3144.4499999998111</v>
      </c>
      <c r="F4322" s="232">
        <v>3584.750000000266</v>
      </c>
      <c r="G4322" s="232">
        <v>4918.9000000000287</v>
      </c>
      <c r="H4322" s="75"/>
    </row>
    <row r="4323" spans="1:8" x14ac:dyDescent="0.2">
      <c r="A4323" s="76" t="s">
        <v>4720</v>
      </c>
      <c r="B4323" s="61">
        <v>4315</v>
      </c>
      <c r="C4323" s="232">
        <v>1805.5600000001355</v>
      </c>
      <c r="D4323" s="232">
        <v>2488.9500000000239</v>
      </c>
      <c r="E4323" s="232">
        <v>3145.1499999998109</v>
      </c>
      <c r="F4323" s="232">
        <v>3585.5500000002662</v>
      </c>
      <c r="G4323" s="232">
        <v>4920.0000000000291</v>
      </c>
      <c r="H4323" s="75"/>
    </row>
    <row r="4324" spans="1:8" x14ac:dyDescent="0.2">
      <c r="A4324" s="76" t="s">
        <v>4721</v>
      </c>
      <c r="B4324" s="61">
        <v>4316</v>
      </c>
      <c r="C4324" s="232">
        <v>1805.9600000001356</v>
      </c>
      <c r="D4324" s="232">
        <v>2489.5000000000241</v>
      </c>
      <c r="E4324" s="232">
        <v>3145.8499999998107</v>
      </c>
      <c r="F4324" s="232">
        <v>3586.3500000002664</v>
      </c>
      <c r="G4324" s="232">
        <v>4921.1000000000295</v>
      </c>
      <c r="H4324" s="75"/>
    </row>
    <row r="4325" spans="1:8" x14ac:dyDescent="0.2">
      <c r="A4325" s="76" t="s">
        <v>4722</v>
      </c>
      <c r="B4325" s="61">
        <v>4317</v>
      </c>
      <c r="C4325" s="232">
        <v>1806.3600000001356</v>
      </c>
      <c r="D4325" s="232">
        <v>2490.0500000000243</v>
      </c>
      <c r="E4325" s="232">
        <v>3146.5499999998106</v>
      </c>
      <c r="F4325" s="232">
        <v>3587.1500000002666</v>
      </c>
      <c r="G4325" s="232">
        <v>4922.2000000000298</v>
      </c>
      <c r="H4325" s="75"/>
    </row>
    <row r="4326" spans="1:8" x14ac:dyDescent="0.2">
      <c r="A4326" s="76" t="s">
        <v>4723</v>
      </c>
      <c r="B4326" s="61">
        <v>4318</v>
      </c>
      <c r="C4326" s="232">
        <v>1806.7600000001357</v>
      </c>
      <c r="D4326" s="232">
        <v>2490.6000000000245</v>
      </c>
      <c r="E4326" s="232">
        <v>3147.2499999998104</v>
      </c>
      <c r="F4326" s="232">
        <v>3587.9500000002668</v>
      </c>
      <c r="G4326" s="232">
        <v>4923.3000000000302</v>
      </c>
      <c r="H4326" s="75"/>
    </row>
    <row r="4327" spans="1:8" x14ac:dyDescent="0.2">
      <c r="A4327" s="76" t="s">
        <v>4724</v>
      </c>
      <c r="B4327" s="61">
        <v>4319</v>
      </c>
      <c r="C4327" s="232">
        <v>1807.1600000001358</v>
      </c>
      <c r="D4327" s="232">
        <v>2491.1500000000246</v>
      </c>
      <c r="E4327" s="232">
        <v>3147.9499999998102</v>
      </c>
      <c r="F4327" s="232">
        <v>3588.7500000002669</v>
      </c>
      <c r="G4327" s="232">
        <v>4924.4000000000306</v>
      </c>
      <c r="H4327" s="75"/>
    </row>
    <row r="4328" spans="1:8" x14ac:dyDescent="0.2">
      <c r="A4328" s="76" t="s">
        <v>4725</v>
      </c>
      <c r="B4328" s="61">
        <v>4320</v>
      </c>
      <c r="C4328" s="232">
        <v>1807.5600000001359</v>
      </c>
      <c r="D4328" s="232">
        <v>2491.7000000000248</v>
      </c>
      <c r="E4328" s="232">
        <v>3148.64999999981</v>
      </c>
      <c r="F4328" s="232">
        <v>3589.5500000002671</v>
      </c>
      <c r="G4328" s="232">
        <v>4925.5000000000309</v>
      </c>
      <c r="H4328" s="75"/>
    </row>
    <row r="4329" spans="1:8" x14ac:dyDescent="0.2">
      <c r="A4329" s="76" t="s">
        <v>4726</v>
      </c>
      <c r="B4329" s="61">
        <v>4321</v>
      </c>
      <c r="C4329" s="232">
        <v>1807.960000000136</v>
      </c>
      <c r="D4329" s="232">
        <v>2492.250000000025</v>
      </c>
      <c r="E4329" s="232">
        <v>3149.3499999998098</v>
      </c>
      <c r="F4329" s="232">
        <v>3590.3500000002673</v>
      </c>
      <c r="G4329" s="232">
        <v>4926.6000000000313</v>
      </c>
      <c r="H4329" s="75"/>
    </row>
    <row r="4330" spans="1:8" x14ac:dyDescent="0.2">
      <c r="A4330" s="76" t="s">
        <v>4727</v>
      </c>
      <c r="B4330" s="61">
        <v>4322</v>
      </c>
      <c r="C4330" s="232">
        <v>1808.3600000001361</v>
      </c>
      <c r="D4330" s="232">
        <v>2492.8000000000252</v>
      </c>
      <c r="E4330" s="232">
        <v>3150.0499999998096</v>
      </c>
      <c r="F4330" s="232">
        <v>3591.1500000002675</v>
      </c>
      <c r="G4330" s="232">
        <v>4927.7000000000317</v>
      </c>
      <c r="H4330" s="75"/>
    </row>
    <row r="4331" spans="1:8" x14ac:dyDescent="0.2">
      <c r="A4331" s="76" t="s">
        <v>4728</v>
      </c>
      <c r="B4331" s="61">
        <v>4323</v>
      </c>
      <c r="C4331" s="232">
        <v>1808.7600000001362</v>
      </c>
      <c r="D4331" s="232">
        <v>2493.3500000000254</v>
      </c>
      <c r="E4331" s="232">
        <v>3150.7499999998095</v>
      </c>
      <c r="F4331" s="232">
        <v>3591.9500000002677</v>
      </c>
      <c r="G4331" s="232">
        <v>4928.800000000032</v>
      </c>
      <c r="H4331" s="75"/>
    </row>
    <row r="4332" spans="1:8" x14ac:dyDescent="0.2">
      <c r="A4332" s="76" t="s">
        <v>4729</v>
      </c>
      <c r="B4332" s="61">
        <v>4324</v>
      </c>
      <c r="C4332" s="232">
        <v>1809.1600000001363</v>
      </c>
      <c r="D4332" s="232">
        <v>2493.9000000000256</v>
      </c>
      <c r="E4332" s="232">
        <v>3151.4499999998093</v>
      </c>
      <c r="F4332" s="232">
        <v>3592.7500000002678</v>
      </c>
      <c r="G4332" s="232">
        <v>4929.9000000000324</v>
      </c>
      <c r="H4332" s="75"/>
    </row>
    <row r="4333" spans="1:8" x14ac:dyDescent="0.2">
      <c r="A4333" s="76" t="s">
        <v>4730</v>
      </c>
      <c r="B4333" s="61">
        <v>4325</v>
      </c>
      <c r="C4333" s="232">
        <v>1809.5600000001364</v>
      </c>
      <c r="D4333" s="232">
        <v>2494.4500000000257</v>
      </c>
      <c r="E4333" s="232">
        <v>3152.1499999998091</v>
      </c>
      <c r="F4333" s="232">
        <v>3593.550000000268</v>
      </c>
      <c r="G4333" s="232">
        <v>4931.0000000000327</v>
      </c>
      <c r="H4333" s="75"/>
    </row>
    <row r="4334" spans="1:8" x14ac:dyDescent="0.2">
      <c r="A4334" s="76" t="s">
        <v>4731</v>
      </c>
      <c r="B4334" s="61">
        <v>4326</v>
      </c>
      <c r="C4334" s="232">
        <v>1809.9600000001365</v>
      </c>
      <c r="D4334" s="232">
        <v>2495.0000000000259</v>
      </c>
      <c r="E4334" s="232">
        <v>3152.8499999998089</v>
      </c>
      <c r="F4334" s="232">
        <v>3594.3500000002682</v>
      </c>
      <c r="G4334" s="232">
        <v>4932.1000000000331</v>
      </c>
      <c r="H4334" s="75"/>
    </row>
    <row r="4335" spans="1:8" x14ac:dyDescent="0.2">
      <c r="A4335" s="76" t="s">
        <v>4732</v>
      </c>
      <c r="B4335" s="61">
        <v>4327</v>
      </c>
      <c r="C4335" s="232">
        <v>1810.3600000001366</v>
      </c>
      <c r="D4335" s="232">
        <v>2495.5500000000261</v>
      </c>
      <c r="E4335" s="232">
        <v>3153.5499999998087</v>
      </c>
      <c r="F4335" s="232">
        <v>3595.1500000002684</v>
      </c>
      <c r="G4335" s="232">
        <v>4933.2000000000335</v>
      </c>
      <c r="H4335" s="75"/>
    </row>
    <row r="4336" spans="1:8" x14ac:dyDescent="0.2">
      <c r="A4336" s="76" t="s">
        <v>4733</v>
      </c>
      <c r="B4336" s="61">
        <v>4328</v>
      </c>
      <c r="C4336" s="232">
        <v>1810.7600000001366</v>
      </c>
      <c r="D4336" s="232">
        <v>2496.1000000000263</v>
      </c>
      <c r="E4336" s="232">
        <v>3154.2499999998086</v>
      </c>
      <c r="F4336" s="232">
        <v>3595.9500000002686</v>
      </c>
      <c r="G4336" s="232">
        <v>4934.3000000000338</v>
      </c>
      <c r="H4336" s="75"/>
    </row>
    <row r="4337" spans="1:8" x14ac:dyDescent="0.2">
      <c r="A4337" s="76" t="s">
        <v>4734</v>
      </c>
      <c r="B4337" s="61">
        <v>4329</v>
      </c>
      <c r="C4337" s="232">
        <v>1811.1600000001367</v>
      </c>
      <c r="D4337" s="232">
        <v>2496.6500000000265</v>
      </c>
      <c r="E4337" s="232">
        <v>3154.9499999998084</v>
      </c>
      <c r="F4337" s="232">
        <v>3596.7500000002688</v>
      </c>
      <c r="G4337" s="232">
        <v>4935.4000000000342</v>
      </c>
      <c r="H4337" s="75"/>
    </row>
    <row r="4338" spans="1:8" x14ac:dyDescent="0.2">
      <c r="A4338" s="76" t="s">
        <v>4735</v>
      </c>
      <c r="B4338" s="61">
        <v>4330</v>
      </c>
      <c r="C4338" s="232">
        <v>1811.5600000001368</v>
      </c>
      <c r="D4338" s="232">
        <v>2497.2000000000266</v>
      </c>
      <c r="E4338" s="232">
        <v>3155.6499999998082</v>
      </c>
      <c r="F4338" s="232">
        <v>3597.5500000002689</v>
      </c>
      <c r="G4338" s="232">
        <v>4936.5000000000346</v>
      </c>
      <c r="H4338" s="75"/>
    </row>
    <row r="4339" spans="1:8" x14ac:dyDescent="0.2">
      <c r="A4339" s="76" t="s">
        <v>4736</v>
      </c>
      <c r="B4339" s="61">
        <v>4331</v>
      </c>
      <c r="C4339" s="232">
        <v>1811.9600000001369</v>
      </c>
      <c r="D4339" s="232">
        <v>2497.7500000000268</v>
      </c>
      <c r="E4339" s="232">
        <v>3156.349999999808</v>
      </c>
      <c r="F4339" s="232">
        <v>3598.3500000002691</v>
      </c>
      <c r="G4339" s="232">
        <v>4937.6000000000349</v>
      </c>
      <c r="H4339" s="75"/>
    </row>
    <row r="4340" spans="1:8" x14ac:dyDescent="0.2">
      <c r="A4340" s="76" t="s">
        <v>4737</v>
      </c>
      <c r="B4340" s="61">
        <v>4332</v>
      </c>
      <c r="C4340" s="232">
        <v>1812.360000000137</v>
      </c>
      <c r="D4340" s="232">
        <v>2498.300000000027</v>
      </c>
      <c r="E4340" s="232">
        <v>3157.0499999998078</v>
      </c>
      <c r="F4340" s="232">
        <v>3599.1500000002693</v>
      </c>
      <c r="G4340" s="232">
        <v>4938.7000000000353</v>
      </c>
      <c r="H4340" s="75"/>
    </row>
    <row r="4341" spans="1:8" x14ac:dyDescent="0.2">
      <c r="A4341" s="76" t="s">
        <v>4738</v>
      </c>
      <c r="B4341" s="61">
        <v>4333</v>
      </c>
      <c r="C4341" s="232">
        <v>1812.7600000001371</v>
      </c>
      <c r="D4341" s="232">
        <v>2498.8500000000272</v>
      </c>
      <c r="E4341" s="232">
        <v>3157.7499999998076</v>
      </c>
      <c r="F4341" s="232">
        <v>3599.9500000002695</v>
      </c>
      <c r="G4341" s="232">
        <v>4939.8000000000357</v>
      </c>
      <c r="H4341" s="75"/>
    </row>
    <row r="4342" spans="1:8" x14ac:dyDescent="0.2">
      <c r="A4342" s="76" t="s">
        <v>4739</v>
      </c>
      <c r="B4342" s="61">
        <v>4334</v>
      </c>
      <c r="C4342" s="232">
        <v>1813.1600000001372</v>
      </c>
      <c r="D4342" s="232">
        <v>2499.4000000000274</v>
      </c>
      <c r="E4342" s="232">
        <v>3158.4499999998075</v>
      </c>
      <c r="F4342" s="232">
        <v>3600.7500000002697</v>
      </c>
      <c r="G4342" s="232">
        <v>4940.900000000036</v>
      </c>
      <c r="H4342" s="75"/>
    </row>
    <row r="4343" spans="1:8" x14ac:dyDescent="0.2">
      <c r="A4343" s="76" t="s">
        <v>4740</v>
      </c>
      <c r="B4343" s="61">
        <v>4335</v>
      </c>
      <c r="C4343" s="232">
        <v>1813.5600000001373</v>
      </c>
      <c r="D4343" s="232">
        <v>2499.9500000000276</v>
      </c>
      <c r="E4343" s="232">
        <v>3159.1499999998073</v>
      </c>
      <c r="F4343" s="232">
        <v>3601.5500000002698</v>
      </c>
      <c r="G4343" s="232">
        <v>4942.0000000000364</v>
      </c>
      <c r="H4343" s="75"/>
    </row>
    <row r="4344" spans="1:8" x14ac:dyDescent="0.2">
      <c r="A4344" s="76" t="s">
        <v>4741</v>
      </c>
      <c r="B4344" s="61">
        <v>4336</v>
      </c>
      <c r="C4344" s="232">
        <v>1813.9600000001374</v>
      </c>
      <c r="D4344" s="232">
        <v>2500.5000000000277</v>
      </c>
      <c r="E4344" s="232">
        <v>3159.8499999998071</v>
      </c>
      <c r="F4344" s="232">
        <v>3602.35000000027</v>
      </c>
      <c r="G4344" s="232">
        <v>4943.1000000000367</v>
      </c>
      <c r="H4344" s="75"/>
    </row>
    <row r="4345" spans="1:8" x14ac:dyDescent="0.2">
      <c r="A4345" s="76" t="s">
        <v>4742</v>
      </c>
      <c r="B4345" s="61">
        <v>4337</v>
      </c>
      <c r="C4345" s="232">
        <v>1814.3600000001375</v>
      </c>
      <c r="D4345" s="232">
        <v>2501.0500000000279</v>
      </c>
      <c r="E4345" s="232">
        <v>3160.5499999998069</v>
      </c>
      <c r="F4345" s="232">
        <v>3603.1500000002702</v>
      </c>
      <c r="G4345" s="232">
        <v>4944.2000000000371</v>
      </c>
      <c r="H4345" s="75"/>
    </row>
    <row r="4346" spans="1:8" x14ac:dyDescent="0.2">
      <c r="A4346" s="76" t="s">
        <v>4743</v>
      </c>
      <c r="B4346" s="61">
        <v>4338</v>
      </c>
      <c r="C4346" s="232">
        <v>1814.7600000001376</v>
      </c>
      <c r="D4346" s="232">
        <v>2501.6000000000281</v>
      </c>
      <c r="E4346" s="232">
        <v>3161.2499999998067</v>
      </c>
      <c r="F4346" s="232">
        <v>3603.9500000002704</v>
      </c>
      <c r="G4346" s="232">
        <v>4945.3000000000375</v>
      </c>
      <c r="H4346" s="75"/>
    </row>
    <row r="4347" spans="1:8" x14ac:dyDescent="0.2">
      <c r="A4347" s="76" t="s">
        <v>4744</v>
      </c>
      <c r="B4347" s="61">
        <v>4339</v>
      </c>
      <c r="C4347" s="232">
        <v>1815.1600000001376</v>
      </c>
      <c r="D4347" s="232">
        <v>2502.1500000000283</v>
      </c>
      <c r="E4347" s="232">
        <v>3161.9499999998066</v>
      </c>
      <c r="F4347" s="232">
        <v>3604.7500000002706</v>
      </c>
      <c r="G4347" s="232">
        <v>4946.4000000000378</v>
      </c>
      <c r="H4347" s="75"/>
    </row>
    <row r="4348" spans="1:8" x14ac:dyDescent="0.2">
      <c r="A4348" s="76" t="s">
        <v>4745</v>
      </c>
      <c r="B4348" s="61">
        <v>4340</v>
      </c>
      <c r="C4348" s="232">
        <v>1815.5600000001377</v>
      </c>
      <c r="D4348" s="232">
        <v>2502.7000000000285</v>
      </c>
      <c r="E4348" s="232">
        <v>3162.6499999998064</v>
      </c>
      <c r="F4348" s="232">
        <v>3605.5500000002708</v>
      </c>
      <c r="G4348" s="232">
        <v>4947.5000000000382</v>
      </c>
      <c r="H4348" s="75"/>
    </row>
    <row r="4349" spans="1:8" x14ac:dyDescent="0.2">
      <c r="A4349" s="76" t="s">
        <v>4746</v>
      </c>
      <c r="B4349" s="61">
        <v>4341</v>
      </c>
      <c r="C4349" s="232">
        <v>1815.9600000001378</v>
      </c>
      <c r="D4349" s="232">
        <v>2503.2500000000286</v>
      </c>
      <c r="E4349" s="232">
        <v>3163.3499999998062</v>
      </c>
      <c r="F4349" s="232">
        <v>3606.3500000002709</v>
      </c>
      <c r="G4349" s="232">
        <v>4948.6000000000386</v>
      </c>
      <c r="H4349" s="75"/>
    </row>
    <row r="4350" spans="1:8" x14ac:dyDescent="0.2">
      <c r="A4350" s="76" t="s">
        <v>4747</v>
      </c>
      <c r="B4350" s="61">
        <v>4342</v>
      </c>
      <c r="C4350" s="232">
        <v>1816.3600000001379</v>
      </c>
      <c r="D4350" s="232">
        <v>2503.8000000000288</v>
      </c>
      <c r="E4350" s="232">
        <v>3164.049999999806</v>
      </c>
      <c r="F4350" s="232">
        <v>3607.1500000002711</v>
      </c>
      <c r="G4350" s="232">
        <v>4949.7000000000389</v>
      </c>
      <c r="H4350" s="75"/>
    </row>
    <row r="4351" spans="1:8" x14ac:dyDescent="0.2">
      <c r="A4351" s="76" t="s">
        <v>4748</v>
      </c>
      <c r="B4351" s="61">
        <v>4343</v>
      </c>
      <c r="C4351" s="232">
        <v>1816.760000000138</v>
      </c>
      <c r="D4351" s="232">
        <v>2504.350000000029</v>
      </c>
      <c r="E4351" s="232">
        <v>3164.7499999998058</v>
      </c>
      <c r="F4351" s="232">
        <v>3607.9500000002713</v>
      </c>
      <c r="G4351" s="232">
        <v>4950.8000000000393</v>
      </c>
      <c r="H4351" s="75"/>
    </row>
    <row r="4352" spans="1:8" x14ac:dyDescent="0.2">
      <c r="A4352" s="76" t="s">
        <v>4749</v>
      </c>
      <c r="B4352" s="61">
        <v>4344</v>
      </c>
      <c r="C4352" s="232">
        <v>1817.1600000001381</v>
      </c>
      <c r="D4352" s="232">
        <v>2504.9000000000292</v>
      </c>
      <c r="E4352" s="232">
        <v>3165.4499999998056</v>
      </c>
      <c r="F4352" s="232">
        <v>3608.7500000002715</v>
      </c>
      <c r="G4352" s="232">
        <v>4951.9000000000397</v>
      </c>
      <c r="H4352" s="75"/>
    </row>
    <row r="4353" spans="1:8" x14ac:dyDescent="0.2">
      <c r="A4353" s="76" t="s">
        <v>4750</v>
      </c>
      <c r="B4353" s="61">
        <v>4345</v>
      </c>
      <c r="C4353" s="232">
        <v>1817.5600000001382</v>
      </c>
      <c r="D4353" s="232">
        <v>2505.4500000000294</v>
      </c>
      <c r="E4353" s="232">
        <v>3166.1499999998055</v>
      </c>
      <c r="F4353" s="232">
        <v>3609.5500000002717</v>
      </c>
      <c r="G4353" s="232">
        <v>4953.00000000004</v>
      </c>
      <c r="H4353" s="75"/>
    </row>
    <row r="4354" spans="1:8" x14ac:dyDescent="0.2">
      <c r="A4354" s="76" t="s">
        <v>4751</v>
      </c>
      <c r="B4354" s="61">
        <v>4346</v>
      </c>
      <c r="C4354" s="232">
        <v>1817.9600000001383</v>
      </c>
      <c r="D4354" s="232">
        <v>2506.0000000000296</v>
      </c>
      <c r="E4354" s="232">
        <v>3166.8499999998053</v>
      </c>
      <c r="F4354" s="232">
        <v>3610.3500000002718</v>
      </c>
      <c r="G4354" s="232">
        <v>4954.1000000000404</v>
      </c>
      <c r="H4354" s="75"/>
    </row>
    <row r="4355" spans="1:8" x14ac:dyDescent="0.2">
      <c r="A4355" s="76" t="s">
        <v>4752</v>
      </c>
      <c r="B4355" s="61">
        <v>4347</v>
      </c>
      <c r="C4355" s="232">
        <v>1818.3600000001384</v>
      </c>
      <c r="D4355" s="232">
        <v>2506.5500000000297</v>
      </c>
      <c r="E4355" s="232">
        <v>3167.5499999998051</v>
      </c>
      <c r="F4355" s="232">
        <v>3611.150000000272</v>
      </c>
      <c r="G4355" s="232">
        <v>4955.2000000000407</v>
      </c>
      <c r="H4355" s="75"/>
    </row>
    <row r="4356" spans="1:8" x14ac:dyDescent="0.2">
      <c r="A4356" s="76" t="s">
        <v>4753</v>
      </c>
      <c r="B4356" s="61">
        <v>4348</v>
      </c>
      <c r="C4356" s="232">
        <v>1818.7600000001385</v>
      </c>
      <c r="D4356" s="232">
        <v>2507.1000000000299</v>
      </c>
      <c r="E4356" s="232">
        <v>3168.2499999998049</v>
      </c>
      <c r="F4356" s="232">
        <v>3611.9500000002722</v>
      </c>
      <c r="G4356" s="232">
        <v>4956.3000000000411</v>
      </c>
      <c r="H4356" s="75"/>
    </row>
    <row r="4357" spans="1:8" x14ac:dyDescent="0.2">
      <c r="A4357" s="76" t="s">
        <v>4754</v>
      </c>
      <c r="B4357" s="61">
        <v>4349</v>
      </c>
      <c r="C4357" s="232">
        <v>1819.1600000001386</v>
      </c>
      <c r="D4357" s="232">
        <v>2507.6500000000301</v>
      </c>
      <c r="E4357" s="232">
        <v>3168.9499999998047</v>
      </c>
      <c r="F4357" s="232">
        <v>3612.7500000002724</v>
      </c>
      <c r="G4357" s="232">
        <v>4957.4000000000415</v>
      </c>
      <c r="H4357" s="75"/>
    </row>
    <row r="4358" spans="1:8" x14ac:dyDescent="0.2">
      <c r="A4358" s="76" t="s">
        <v>4755</v>
      </c>
      <c r="B4358" s="61">
        <v>4350</v>
      </c>
      <c r="C4358" s="232">
        <v>1819.5600000001386</v>
      </c>
      <c r="D4358" s="232">
        <v>2508.2000000000303</v>
      </c>
      <c r="E4358" s="232">
        <v>3169.6499999998045</v>
      </c>
      <c r="F4358" s="232">
        <v>3613.5500000002726</v>
      </c>
      <c r="G4358" s="232">
        <v>4958.5000000000418</v>
      </c>
      <c r="H4358" s="75"/>
    </row>
    <row r="4359" spans="1:8" x14ac:dyDescent="0.2">
      <c r="A4359" s="76" t="s">
        <v>4756</v>
      </c>
      <c r="B4359" s="61">
        <v>4351</v>
      </c>
      <c r="C4359" s="232">
        <v>1819.9600000001387</v>
      </c>
      <c r="D4359" s="232">
        <v>2508.7500000000305</v>
      </c>
      <c r="E4359" s="232">
        <v>3170.3499999998044</v>
      </c>
      <c r="F4359" s="232">
        <v>3614.3500000002728</v>
      </c>
      <c r="G4359" s="232">
        <v>4959.6000000000422</v>
      </c>
      <c r="H4359" s="75"/>
    </row>
    <row r="4360" spans="1:8" x14ac:dyDescent="0.2">
      <c r="A4360" s="76" t="s">
        <v>4757</v>
      </c>
      <c r="B4360" s="61">
        <v>4352</v>
      </c>
      <c r="C4360" s="232">
        <v>1820.3600000001388</v>
      </c>
      <c r="D4360" s="232">
        <v>2509.3000000000306</v>
      </c>
      <c r="E4360" s="232">
        <v>3171.0499999998042</v>
      </c>
      <c r="F4360" s="232">
        <v>3615.1500000002729</v>
      </c>
      <c r="G4360" s="232">
        <v>4960.7000000000426</v>
      </c>
      <c r="H4360" s="75"/>
    </row>
    <row r="4361" spans="1:8" x14ac:dyDescent="0.2">
      <c r="A4361" s="76" t="s">
        <v>4758</v>
      </c>
      <c r="B4361" s="61">
        <v>4353</v>
      </c>
      <c r="C4361" s="232">
        <v>1820.7600000001389</v>
      </c>
      <c r="D4361" s="232">
        <v>2509.8500000000308</v>
      </c>
      <c r="E4361" s="232">
        <v>3171.749999999804</v>
      </c>
      <c r="F4361" s="232">
        <v>3615.9500000002731</v>
      </c>
      <c r="G4361" s="232">
        <v>4961.8000000000429</v>
      </c>
      <c r="H4361" s="75"/>
    </row>
    <row r="4362" spans="1:8" x14ac:dyDescent="0.2">
      <c r="A4362" s="76" t="s">
        <v>4759</v>
      </c>
      <c r="B4362" s="61">
        <v>4354</v>
      </c>
      <c r="C4362" s="232">
        <v>1821.160000000139</v>
      </c>
      <c r="D4362" s="232">
        <v>2510.400000000031</v>
      </c>
      <c r="E4362" s="232">
        <v>3172.4499999998038</v>
      </c>
      <c r="F4362" s="232">
        <v>3616.7500000002733</v>
      </c>
      <c r="G4362" s="232">
        <v>4962.9000000000433</v>
      </c>
      <c r="H4362" s="75"/>
    </row>
    <row r="4363" spans="1:8" x14ac:dyDescent="0.2">
      <c r="A4363" s="76" t="s">
        <v>4760</v>
      </c>
      <c r="B4363" s="61">
        <v>4355</v>
      </c>
      <c r="C4363" s="232">
        <v>1821.5600000001391</v>
      </c>
      <c r="D4363" s="232">
        <v>2510.9500000000312</v>
      </c>
      <c r="E4363" s="232">
        <v>3173.1499999998036</v>
      </c>
      <c r="F4363" s="232">
        <v>3617.5500000002735</v>
      </c>
      <c r="G4363" s="232">
        <v>4964.0000000000437</v>
      </c>
      <c r="H4363" s="75"/>
    </row>
    <row r="4364" spans="1:8" x14ac:dyDescent="0.2">
      <c r="A4364" s="76" t="s">
        <v>4761</v>
      </c>
      <c r="B4364" s="61">
        <v>4356</v>
      </c>
      <c r="C4364" s="232">
        <v>1821.9600000001392</v>
      </c>
      <c r="D4364" s="232">
        <v>2511.5000000000314</v>
      </c>
      <c r="E4364" s="232">
        <v>3173.8499999998035</v>
      </c>
      <c r="F4364" s="232">
        <v>3618.3500000002737</v>
      </c>
      <c r="G4364" s="232">
        <v>4965.100000000044</v>
      </c>
      <c r="H4364" s="75"/>
    </row>
    <row r="4365" spans="1:8" x14ac:dyDescent="0.2">
      <c r="A4365" s="76" t="s">
        <v>4762</v>
      </c>
      <c r="B4365" s="61">
        <v>4357</v>
      </c>
      <c r="C4365" s="232">
        <v>1822.3600000001393</v>
      </c>
      <c r="D4365" s="232">
        <v>2512.0500000000316</v>
      </c>
      <c r="E4365" s="232">
        <v>3174.5499999998033</v>
      </c>
      <c r="F4365" s="232">
        <v>3619.1500000002738</v>
      </c>
      <c r="G4365" s="232">
        <v>4966.2000000000444</v>
      </c>
      <c r="H4365" s="75"/>
    </row>
    <row r="4366" spans="1:8" x14ac:dyDescent="0.2">
      <c r="A4366" s="76" t="s">
        <v>4763</v>
      </c>
      <c r="B4366" s="61">
        <v>4358</v>
      </c>
      <c r="C4366" s="232">
        <v>1822.7600000001394</v>
      </c>
      <c r="D4366" s="232">
        <v>2512.6000000000317</v>
      </c>
      <c r="E4366" s="232">
        <v>3175.2499999998031</v>
      </c>
      <c r="F4366" s="232">
        <v>3619.950000000274</v>
      </c>
      <c r="G4366" s="232">
        <v>4967.3000000000447</v>
      </c>
      <c r="H4366" s="75"/>
    </row>
    <row r="4367" spans="1:8" x14ac:dyDescent="0.2">
      <c r="A4367" s="76" t="s">
        <v>4764</v>
      </c>
      <c r="B4367" s="61">
        <v>4359</v>
      </c>
      <c r="C4367" s="232">
        <v>1823.1600000001395</v>
      </c>
      <c r="D4367" s="232">
        <v>2513.1500000000319</v>
      </c>
      <c r="E4367" s="232">
        <v>3175.9499999998029</v>
      </c>
      <c r="F4367" s="232">
        <v>3620.7500000002742</v>
      </c>
      <c r="G4367" s="232">
        <v>4968.4000000000451</v>
      </c>
      <c r="H4367" s="75"/>
    </row>
    <row r="4368" spans="1:8" x14ac:dyDescent="0.2">
      <c r="A4368" s="76" t="s">
        <v>4765</v>
      </c>
      <c r="B4368" s="61">
        <v>4360</v>
      </c>
      <c r="C4368" s="232">
        <v>1823.5600000001396</v>
      </c>
      <c r="D4368" s="232">
        <v>2513.7000000000321</v>
      </c>
      <c r="E4368" s="232">
        <v>3176.6499999998027</v>
      </c>
      <c r="F4368" s="232">
        <v>3621.5500000002744</v>
      </c>
      <c r="G4368" s="232">
        <v>4969.5000000000455</v>
      </c>
      <c r="H4368" s="75"/>
    </row>
    <row r="4369" spans="1:8" x14ac:dyDescent="0.2">
      <c r="A4369" s="76" t="s">
        <v>4766</v>
      </c>
      <c r="B4369" s="61">
        <v>4361</v>
      </c>
      <c r="C4369" s="232">
        <v>1823.9600000001396</v>
      </c>
      <c r="D4369" s="232">
        <v>2514.2500000000323</v>
      </c>
      <c r="E4369" s="232">
        <v>3177.3499999998025</v>
      </c>
      <c r="F4369" s="232">
        <v>3622.3500000002746</v>
      </c>
      <c r="G4369" s="232">
        <v>4970.6000000000458</v>
      </c>
      <c r="H4369" s="75"/>
    </row>
    <row r="4370" spans="1:8" x14ac:dyDescent="0.2">
      <c r="A4370" s="76" t="s">
        <v>4767</v>
      </c>
      <c r="B4370" s="61">
        <v>4362</v>
      </c>
      <c r="C4370" s="232">
        <v>1824.3600000001397</v>
      </c>
      <c r="D4370" s="232">
        <v>2514.8000000000325</v>
      </c>
      <c r="E4370" s="232">
        <v>3178.0499999998024</v>
      </c>
      <c r="F4370" s="232">
        <v>3623.1500000002748</v>
      </c>
      <c r="G4370" s="232">
        <v>4971.7000000000462</v>
      </c>
      <c r="H4370" s="75"/>
    </row>
    <row r="4371" spans="1:8" x14ac:dyDescent="0.2">
      <c r="A4371" s="76" t="s">
        <v>4768</v>
      </c>
      <c r="B4371" s="61">
        <v>4363</v>
      </c>
      <c r="C4371" s="232">
        <v>1824.7600000001398</v>
      </c>
      <c r="D4371" s="232">
        <v>2515.3500000000327</v>
      </c>
      <c r="E4371" s="232">
        <v>3178.7499999998022</v>
      </c>
      <c r="F4371" s="232">
        <v>3623.9500000002749</v>
      </c>
      <c r="G4371" s="232">
        <v>4972.8000000000466</v>
      </c>
      <c r="H4371" s="75"/>
    </row>
    <row r="4372" spans="1:8" x14ac:dyDescent="0.2">
      <c r="A4372" s="76" t="s">
        <v>4769</v>
      </c>
      <c r="B4372" s="61">
        <v>4364</v>
      </c>
      <c r="C4372" s="232">
        <v>1825.1600000001399</v>
      </c>
      <c r="D4372" s="232">
        <v>2515.9000000000328</v>
      </c>
      <c r="E4372" s="232">
        <v>3179.449999999802</v>
      </c>
      <c r="F4372" s="232">
        <v>3624.7500000002751</v>
      </c>
      <c r="G4372" s="232">
        <v>4973.9000000000469</v>
      </c>
      <c r="H4372" s="75"/>
    </row>
    <row r="4373" spans="1:8" x14ac:dyDescent="0.2">
      <c r="A4373" s="76" t="s">
        <v>4770</v>
      </c>
      <c r="B4373" s="61">
        <v>4365</v>
      </c>
      <c r="C4373" s="232">
        <v>1825.56000000014</v>
      </c>
      <c r="D4373" s="232">
        <v>2516.450000000033</v>
      </c>
      <c r="E4373" s="232">
        <v>3180.1499999998018</v>
      </c>
      <c r="F4373" s="232">
        <v>3625.5500000002753</v>
      </c>
      <c r="G4373" s="232">
        <v>4975.0000000000473</v>
      </c>
      <c r="H4373" s="75"/>
    </row>
    <row r="4374" spans="1:8" x14ac:dyDescent="0.2">
      <c r="A4374" s="76" t="s">
        <v>4771</v>
      </c>
      <c r="B4374" s="61">
        <v>4366</v>
      </c>
      <c r="C4374" s="232">
        <v>1825.9600000001401</v>
      </c>
      <c r="D4374" s="232">
        <v>2517.0000000000332</v>
      </c>
      <c r="E4374" s="232">
        <v>3180.8499999998016</v>
      </c>
      <c r="F4374" s="232">
        <v>3626.3500000002755</v>
      </c>
      <c r="G4374" s="232">
        <v>4976.1000000000477</v>
      </c>
      <c r="H4374" s="75"/>
    </row>
    <row r="4375" spans="1:8" x14ac:dyDescent="0.2">
      <c r="A4375" s="76" t="s">
        <v>4772</v>
      </c>
      <c r="B4375" s="61">
        <v>4367</v>
      </c>
      <c r="C4375" s="232">
        <v>1826.3600000001402</v>
      </c>
      <c r="D4375" s="232">
        <v>2517.5500000000334</v>
      </c>
      <c r="E4375" s="232">
        <v>3181.5499999998015</v>
      </c>
      <c r="F4375" s="232">
        <v>3627.1500000002757</v>
      </c>
      <c r="G4375" s="232">
        <v>4977.200000000048</v>
      </c>
      <c r="H4375" s="75"/>
    </row>
    <row r="4376" spans="1:8" x14ac:dyDescent="0.2">
      <c r="A4376" s="76" t="s">
        <v>4773</v>
      </c>
      <c r="B4376" s="61">
        <v>4368</v>
      </c>
      <c r="C4376" s="232">
        <v>1826.7600000001403</v>
      </c>
      <c r="D4376" s="232">
        <v>2518.1000000000336</v>
      </c>
      <c r="E4376" s="232">
        <v>3182.2499999998013</v>
      </c>
      <c r="F4376" s="232">
        <v>3627.9500000002758</v>
      </c>
      <c r="G4376" s="232">
        <v>4978.3000000000484</v>
      </c>
      <c r="H4376" s="75"/>
    </row>
    <row r="4377" spans="1:8" x14ac:dyDescent="0.2">
      <c r="A4377" s="76" t="s">
        <v>4774</v>
      </c>
      <c r="B4377" s="61">
        <v>4369</v>
      </c>
      <c r="C4377" s="232">
        <v>1827.1600000001404</v>
      </c>
      <c r="D4377" s="232">
        <v>2518.6500000000337</v>
      </c>
      <c r="E4377" s="232">
        <v>3182.9499999998011</v>
      </c>
      <c r="F4377" s="232">
        <v>3628.750000000276</v>
      </c>
      <c r="G4377" s="232">
        <v>4979.4000000000487</v>
      </c>
      <c r="H4377" s="75"/>
    </row>
    <row r="4378" spans="1:8" x14ac:dyDescent="0.2">
      <c r="A4378" s="76" t="s">
        <v>4775</v>
      </c>
      <c r="B4378" s="61">
        <v>4370</v>
      </c>
      <c r="C4378" s="232">
        <v>1827.5600000001405</v>
      </c>
      <c r="D4378" s="232">
        <v>2519.2000000000339</v>
      </c>
      <c r="E4378" s="232">
        <v>3183.6499999998009</v>
      </c>
      <c r="F4378" s="232">
        <v>3629.5500000002762</v>
      </c>
      <c r="G4378" s="232">
        <v>4980.5000000000491</v>
      </c>
      <c r="H4378" s="75"/>
    </row>
    <row r="4379" spans="1:8" x14ac:dyDescent="0.2">
      <c r="A4379" s="76" t="s">
        <v>4776</v>
      </c>
      <c r="B4379" s="61">
        <v>4371</v>
      </c>
      <c r="C4379" s="232">
        <v>1827.9600000001406</v>
      </c>
      <c r="D4379" s="232">
        <v>2519.7500000000341</v>
      </c>
      <c r="E4379" s="232">
        <v>3184.3499999998007</v>
      </c>
      <c r="F4379" s="232">
        <v>3630.3500000002764</v>
      </c>
      <c r="G4379" s="232">
        <v>4981.6000000000495</v>
      </c>
      <c r="H4379" s="75"/>
    </row>
    <row r="4380" spans="1:8" x14ac:dyDescent="0.2">
      <c r="A4380" s="76" t="s">
        <v>4777</v>
      </c>
      <c r="B4380" s="61">
        <v>4372</v>
      </c>
      <c r="C4380" s="232">
        <v>1828.3600000001406</v>
      </c>
      <c r="D4380" s="232">
        <v>2520.3000000000343</v>
      </c>
      <c r="E4380" s="232">
        <v>3185.0499999998005</v>
      </c>
      <c r="F4380" s="232">
        <v>3631.1500000002766</v>
      </c>
      <c r="G4380" s="232">
        <v>4982.7000000000498</v>
      </c>
      <c r="H4380" s="75"/>
    </row>
    <row r="4381" spans="1:8" x14ac:dyDescent="0.2">
      <c r="A4381" s="76" t="s">
        <v>4778</v>
      </c>
      <c r="B4381" s="61">
        <v>4373</v>
      </c>
      <c r="C4381" s="232">
        <v>1828.7600000001407</v>
      </c>
      <c r="D4381" s="232">
        <v>2520.8500000000345</v>
      </c>
      <c r="E4381" s="232">
        <v>3185.7499999998004</v>
      </c>
      <c r="F4381" s="232">
        <v>3631.9500000002768</v>
      </c>
      <c r="G4381" s="232">
        <v>4983.8000000000502</v>
      </c>
      <c r="H4381" s="75"/>
    </row>
    <row r="4382" spans="1:8" x14ac:dyDescent="0.2">
      <c r="A4382" s="76" t="s">
        <v>4779</v>
      </c>
      <c r="B4382" s="61">
        <v>4374</v>
      </c>
      <c r="C4382" s="232">
        <v>1829.1600000001408</v>
      </c>
      <c r="D4382" s="232">
        <v>2521.4000000000347</v>
      </c>
      <c r="E4382" s="232">
        <v>3186.4499999998002</v>
      </c>
      <c r="F4382" s="232">
        <v>3632.7500000002769</v>
      </c>
      <c r="G4382" s="232">
        <v>4984.9000000000506</v>
      </c>
      <c r="H4382" s="75"/>
    </row>
    <row r="4383" spans="1:8" x14ac:dyDescent="0.2">
      <c r="A4383" s="76" t="s">
        <v>4780</v>
      </c>
      <c r="B4383" s="61">
        <v>4375</v>
      </c>
      <c r="C4383" s="232">
        <v>1829.5600000001409</v>
      </c>
      <c r="D4383" s="232">
        <v>2521.9500000000348</v>
      </c>
      <c r="E4383" s="232">
        <v>3187.1499999998</v>
      </c>
      <c r="F4383" s="232">
        <v>3633.5500000002771</v>
      </c>
      <c r="G4383" s="232">
        <v>4986.0000000000509</v>
      </c>
      <c r="H4383" s="75"/>
    </row>
    <row r="4384" spans="1:8" x14ac:dyDescent="0.2">
      <c r="A4384" s="76" t="s">
        <v>4781</v>
      </c>
      <c r="B4384" s="61">
        <v>4376</v>
      </c>
      <c r="C4384" s="232">
        <v>1829.960000000141</v>
      </c>
      <c r="D4384" s="232">
        <v>2522.500000000035</v>
      </c>
      <c r="E4384" s="232">
        <v>3187.8499999997998</v>
      </c>
      <c r="F4384" s="232">
        <v>3634.3500000002773</v>
      </c>
      <c r="G4384" s="232">
        <v>4987.1000000000513</v>
      </c>
      <c r="H4384" s="75"/>
    </row>
    <row r="4385" spans="1:8" x14ac:dyDescent="0.2">
      <c r="A4385" s="76" t="s">
        <v>4782</v>
      </c>
      <c r="B4385" s="61">
        <v>4377</v>
      </c>
      <c r="C4385" s="232">
        <v>1830.3600000001411</v>
      </c>
      <c r="D4385" s="232">
        <v>2523.0500000000352</v>
      </c>
      <c r="E4385" s="232">
        <v>3188.5499999997996</v>
      </c>
      <c r="F4385" s="232">
        <v>3635.1500000002775</v>
      </c>
      <c r="G4385" s="232">
        <v>4988.2000000000517</v>
      </c>
      <c r="H4385" s="75"/>
    </row>
    <row r="4386" spans="1:8" x14ac:dyDescent="0.2">
      <c r="A4386" s="76" t="s">
        <v>4783</v>
      </c>
      <c r="B4386" s="61">
        <v>4378</v>
      </c>
      <c r="C4386" s="232">
        <v>1830.7600000001412</v>
      </c>
      <c r="D4386" s="232">
        <v>2523.6000000000354</v>
      </c>
      <c r="E4386" s="232">
        <v>3189.2499999997995</v>
      </c>
      <c r="F4386" s="232">
        <v>3635.9500000002777</v>
      </c>
      <c r="G4386" s="232">
        <v>4989.300000000052</v>
      </c>
      <c r="H4386" s="75"/>
    </row>
    <row r="4387" spans="1:8" x14ac:dyDescent="0.2">
      <c r="A4387" s="76" t="s">
        <v>4784</v>
      </c>
      <c r="B4387" s="61">
        <v>4379</v>
      </c>
      <c r="C4387" s="232">
        <v>1831.1600000001413</v>
      </c>
      <c r="D4387" s="232">
        <v>2524.1500000000356</v>
      </c>
      <c r="E4387" s="232">
        <v>3189.9499999997993</v>
      </c>
      <c r="F4387" s="232">
        <v>3636.7500000002779</v>
      </c>
      <c r="G4387" s="232">
        <v>4990.4000000000524</v>
      </c>
      <c r="H4387" s="75"/>
    </row>
    <row r="4388" spans="1:8" x14ac:dyDescent="0.2">
      <c r="A4388" s="76" t="s">
        <v>4785</v>
      </c>
      <c r="B4388" s="61">
        <v>4380</v>
      </c>
      <c r="C4388" s="232">
        <v>1831.5600000001414</v>
      </c>
      <c r="D4388" s="232">
        <v>2524.7000000000357</v>
      </c>
      <c r="E4388" s="232">
        <v>3190.6499999997991</v>
      </c>
      <c r="F4388" s="232">
        <v>3637.550000000278</v>
      </c>
      <c r="G4388" s="232">
        <v>4991.5000000000528</v>
      </c>
      <c r="H4388" s="75"/>
    </row>
    <row r="4389" spans="1:8" x14ac:dyDescent="0.2">
      <c r="A4389" s="76" t="s">
        <v>4786</v>
      </c>
      <c r="B4389" s="61">
        <v>4381</v>
      </c>
      <c r="C4389" s="232">
        <v>1831.9600000001415</v>
      </c>
      <c r="D4389" s="232">
        <v>2525.2500000000359</v>
      </c>
      <c r="E4389" s="232">
        <v>3191.3499999997989</v>
      </c>
      <c r="F4389" s="232">
        <v>3638.3500000002782</v>
      </c>
      <c r="G4389" s="232">
        <v>4992.6000000000531</v>
      </c>
      <c r="H4389" s="75"/>
    </row>
    <row r="4390" spans="1:8" x14ac:dyDescent="0.2">
      <c r="A4390" s="76" t="s">
        <v>4787</v>
      </c>
      <c r="B4390" s="61">
        <v>4382</v>
      </c>
      <c r="C4390" s="232">
        <v>1832.3600000001416</v>
      </c>
      <c r="D4390" s="232">
        <v>2525.8000000000361</v>
      </c>
      <c r="E4390" s="232">
        <v>3192.0499999997987</v>
      </c>
      <c r="F4390" s="232">
        <v>3639.1500000002784</v>
      </c>
      <c r="G4390" s="232">
        <v>4993.7000000000535</v>
      </c>
      <c r="H4390" s="75"/>
    </row>
    <row r="4391" spans="1:8" x14ac:dyDescent="0.2">
      <c r="A4391" s="76" t="s">
        <v>4788</v>
      </c>
      <c r="B4391" s="61">
        <v>4383</v>
      </c>
      <c r="C4391" s="232">
        <v>1832.7600000001416</v>
      </c>
      <c r="D4391" s="232">
        <v>2526.3500000000363</v>
      </c>
      <c r="E4391" s="232">
        <v>3192.7499999997985</v>
      </c>
      <c r="F4391" s="232">
        <v>3639.9500000002786</v>
      </c>
      <c r="G4391" s="232">
        <v>4994.8000000000538</v>
      </c>
      <c r="H4391" s="75"/>
    </row>
    <row r="4392" spans="1:8" x14ac:dyDescent="0.2">
      <c r="A4392" s="76" t="s">
        <v>4789</v>
      </c>
      <c r="B4392" s="61">
        <v>4384</v>
      </c>
      <c r="C4392" s="232">
        <v>1833.1600000001417</v>
      </c>
      <c r="D4392" s="232">
        <v>2526.9000000000365</v>
      </c>
      <c r="E4392" s="232">
        <v>3193.4499999997984</v>
      </c>
      <c r="F4392" s="232">
        <v>3640.7500000002788</v>
      </c>
      <c r="G4392" s="232">
        <v>4995.9000000000542</v>
      </c>
      <c r="H4392" s="75"/>
    </row>
    <row r="4393" spans="1:8" x14ac:dyDescent="0.2">
      <c r="A4393" s="76" t="s">
        <v>4790</v>
      </c>
      <c r="B4393" s="61">
        <v>4385</v>
      </c>
      <c r="C4393" s="232">
        <v>1833.5600000001418</v>
      </c>
      <c r="D4393" s="232">
        <v>2527.4500000000367</v>
      </c>
      <c r="E4393" s="232">
        <v>3194.1499999997982</v>
      </c>
      <c r="F4393" s="232">
        <v>3641.5500000002789</v>
      </c>
      <c r="G4393" s="232">
        <v>4997.0000000000546</v>
      </c>
      <c r="H4393" s="75"/>
    </row>
    <row r="4394" spans="1:8" x14ac:dyDescent="0.2">
      <c r="A4394" s="76" t="s">
        <v>4791</v>
      </c>
      <c r="B4394" s="61">
        <v>4386</v>
      </c>
      <c r="C4394" s="232">
        <v>1833.9600000001419</v>
      </c>
      <c r="D4394" s="232">
        <v>2528.0000000000368</v>
      </c>
      <c r="E4394" s="232">
        <v>3194.849999999798</v>
      </c>
      <c r="F4394" s="232">
        <v>3642.3500000002791</v>
      </c>
      <c r="G4394" s="232">
        <v>4998.1000000000549</v>
      </c>
      <c r="H4394" s="75"/>
    </row>
    <row r="4395" spans="1:8" x14ac:dyDescent="0.2">
      <c r="A4395" s="76" t="s">
        <v>4792</v>
      </c>
      <c r="B4395" s="61">
        <v>4387</v>
      </c>
      <c r="C4395" s="232">
        <v>1834.360000000142</v>
      </c>
      <c r="D4395" s="232">
        <v>2528.550000000037</v>
      </c>
      <c r="E4395" s="232">
        <v>3195.5499999997978</v>
      </c>
      <c r="F4395" s="232">
        <v>3643.1500000002793</v>
      </c>
      <c r="G4395" s="232">
        <v>4999.2000000000553</v>
      </c>
      <c r="H4395" s="75"/>
    </row>
    <row r="4396" spans="1:8" x14ac:dyDescent="0.2">
      <c r="A4396" s="76" t="s">
        <v>4793</v>
      </c>
      <c r="B4396" s="61">
        <v>4388</v>
      </c>
      <c r="C4396" s="232">
        <v>1834.7600000001421</v>
      </c>
      <c r="D4396" s="232">
        <v>2529.1000000000372</v>
      </c>
      <c r="E4396" s="232">
        <v>3196.2499999997976</v>
      </c>
      <c r="F4396" s="232">
        <v>3643.9500000002795</v>
      </c>
      <c r="G4396" s="232">
        <v>5000.3000000000557</v>
      </c>
      <c r="H4396" s="75"/>
    </row>
    <row r="4397" spans="1:8" x14ac:dyDescent="0.2">
      <c r="A4397" s="76" t="s">
        <v>4794</v>
      </c>
      <c r="B4397" s="61">
        <v>4389</v>
      </c>
      <c r="C4397" s="232">
        <v>1835.1600000001422</v>
      </c>
      <c r="D4397" s="232">
        <v>2529.6500000000374</v>
      </c>
      <c r="E4397" s="232">
        <v>3196.9499999997975</v>
      </c>
      <c r="F4397" s="232">
        <v>3644.7500000002797</v>
      </c>
      <c r="G4397" s="232">
        <v>5001.400000000056</v>
      </c>
      <c r="H4397" s="75"/>
    </row>
    <row r="4398" spans="1:8" x14ac:dyDescent="0.2">
      <c r="A4398" s="76" t="s">
        <v>4795</v>
      </c>
      <c r="B4398" s="61">
        <v>4390</v>
      </c>
      <c r="C4398" s="232">
        <v>1835.5600000001423</v>
      </c>
      <c r="D4398" s="232">
        <v>2530.2000000000376</v>
      </c>
      <c r="E4398" s="232">
        <v>3197.6499999997973</v>
      </c>
      <c r="F4398" s="232">
        <v>3645.5500000002799</v>
      </c>
      <c r="G4398" s="232">
        <v>5002.5000000000564</v>
      </c>
      <c r="H4398" s="75"/>
    </row>
    <row r="4399" spans="1:8" x14ac:dyDescent="0.2">
      <c r="A4399" s="76" t="s">
        <v>4796</v>
      </c>
      <c r="B4399" s="61">
        <v>4391</v>
      </c>
      <c r="C4399" s="232">
        <v>1835.9600000001424</v>
      </c>
      <c r="D4399" s="232">
        <v>2530.7500000000377</v>
      </c>
      <c r="E4399" s="232">
        <v>3198.3499999997971</v>
      </c>
      <c r="F4399" s="232">
        <v>3646.35000000028</v>
      </c>
      <c r="G4399" s="232">
        <v>5003.6000000000568</v>
      </c>
      <c r="H4399" s="75"/>
    </row>
    <row r="4400" spans="1:8" x14ac:dyDescent="0.2">
      <c r="A4400" s="76" t="s">
        <v>4797</v>
      </c>
      <c r="B4400" s="61">
        <v>4392</v>
      </c>
      <c r="C4400" s="232">
        <v>1836.3600000001425</v>
      </c>
      <c r="D4400" s="232">
        <v>2531.3000000000379</v>
      </c>
      <c r="E4400" s="232">
        <v>3199.0499999997969</v>
      </c>
      <c r="F4400" s="232">
        <v>3647.1500000002802</v>
      </c>
      <c r="G4400" s="232">
        <v>5004.7000000000571</v>
      </c>
      <c r="H4400" s="75"/>
    </row>
    <row r="4401" spans="1:8" x14ac:dyDescent="0.2">
      <c r="A4401" s="76" t="s">
        <v>4798</v>
      </c>
      <c r="B4401" s="61">
        <v>4393</v>
      </c>
      <c r="C4401" s="232">
        <v>1836.7600000001426</v>
      </c>
      <c r="D4401" s="232">
        <v>2531.8500000000381</v>
      </c>
      <c r="E4401" s="232">
        <v>3199.7499999997967</v>
      </c>
      <c r="F4401" s="232">
        <v>3647.9500000002804</v>
      </c>
      <c r="G4401" s="232">
        <v>5005.8000000000575</v>
      </c>
      <c r="H4401" s="75"/>
    </row>
    <row r="4402" spans="1:8" x14ac:dyDescent="0.2">
      <c r="A4402" s="76" t="s">
        <v>4799</v>
      </c>
      <c r="B4402" s="61">
        <v>4394</v>
      </c>
      <c r="C4402" s="232">
        <v>1837.1600000001426</v>
      </c>
      <c r="D4402" s="232">
        <v>2532.4000000000383</v>
      </c>
      <c r="E4402" s="232">
        <v>3200.4499999997965</v>
      </c>
      <c r="F4402" s="232">
        <v>3648.7500000002806</v>
      </c>
      <c r="G4402" s="232">
        <v>5006.9000000000578</v>
      </c>
      <c r="H4402" s="75"/>
    </row>
    <row r="4403" spans="1:8" x14ac:dyDescent="0.2">
      <c r="A4403" s="76" t="s">
        <v>4800</v>
      </c>
      <c r="B4403" s="61">
        <v>4395</v>
      </c>
      <c r="C4403" s="232">
        <v>1837.5600000001427</v>
      </c>
      <c r="D4403" s="232">
        <v>2532.9500000000385</v>
      </c>
      <c r="E4403" s="232">
        <v>3201.1499999997964</v>
      </c>
      <c r="F4403" s="232">
        <v>3649.5500000002808</v>
      </c>
      <c r="G4403" s="232">
        <v>5008.0000000000582</v>
      </c>
      <c r="H4403" s="75"/>
    </row>
    <row r="4404" spans="1:8" x14ac:dyDescent="0.2">
      <c r="A4404" s="76" t="s">
        <v>4801</v>
      </c>
      <c r="B4404" s="61">
        <v>4396</v>
      </c>
      <c r="C4404" s="232">
        <v>1837.9600000001428</v>
      </c>
      <c r="D4404" s="232">
        <v>2533.5000000000387</v>
      </c>
      <c r="E4404" s="232">
        <v>3201.8499999997962</v>
      </c>
      <c r="F4404" s="232">
        <v>3650.3500000002809</v>
      </c>
      <c r="G4404" s="232">
        <v>5009.1000000000586</v>
      </c>
      <c r="H4404" s="75"/>
    </row>
    <row r="4405" spans="1:8" x14ac:dyDescent="0.2">
      <c r="A4405" s="76" t="s">
        <v>4802</v>
      </c>
      <c r="B4405" s="61">
        <v>4397</v>
      </c>
      <c r="C4405" s="232">
        <v>1838.3600000001429</v>
      </c>
      <c r="D4405" s="232">
        <v>2534.0500000000388</v>
      </c>
      <c r="E4405" s="232">
        <v>3202.549999999796</v>
      </c>
      <c r="F4405" s="232">
        <v>3651.1500000002811</v>
      </c>
      <c r="G4405" s="232">
        <v>5010.2000000000589</v>
      </c>
      <c r="H4405" s="75"/>
    </row>
    <row r="4406" spans="1:8" x14ac:dyDescent="0.2">
      <c r="A4406" s="76" t="s">
        <v>4803</v>
      </c>
      <c r="B4406" s="61">
        <v>4398</v>
      </c>
      <c r="C4406" s="232">
        <v>1838.760000000143</v>
      </c>
      <c r="D4406" s="232">
        <v>2534.600000000039</v>
      </c>
      <c r="E4406" s="232">
        <v>3203.2499999997958</v>
      </c>
      <c r="F4406" s="232">
        <v>3651.9500000002813</v>
      </c>
      <c r="G4406" s="232">
        <v>5011.3000000000593</v>
      </c>
      <c r="H4406" s="75"/>
    </row>
    <row r="4407" spans="1:8" x14ac:dyDescent="0.2">
      <c r="A4407" s="76" t="s">
        <v>4804</v>
      </c>
      <c r="B4407" s="61">
        <v>4399</v>
      </c>
      <c r="C4407" s="232">
        <v>1839.1600000001431</v>
      </c>
      <c r="D4407" s="232">
        <v>2535.1500000000392</v>
      </c>
      <c r="E4407" s="232">
        <v>3203.9499999997956</v>
      </c>
      <c r="F4407" s="232">
        <v>3652.7500000002815</v>
      </c>
      <c r="G4407" s="232">
        <v>5012.4000000000597</v>
      </c>
      <c r="H4407" s="75"/>
    </row>
    <row r="4408" spans="1:8" x14ac:dyDescent="0.2">
      <c r="A4408" s="76" t="s">
        <v>4805</v>
      </c>
      <c r="B4408" s="61">
        <v>4400</v>
      </c>
      <c r="C4408" s="232">
        <v>1839.5600000001432</v>
      </c>
      <c r="D4408" s="232">
        <v>2535.7000000000394</v>
      </c>
      <c r="E4408" s="232">
        <v>3204.6499999997955</v>
      </c>
      <c r="F4408" s="232">
        <v>3653.5500000002817</v>
      </c>
      <c r="G4408" s="232">
        <v>5013.50000000006</v>
      </c>
      <c r="H4408" s="75"/>
    </row>
    <row r="4409" spans="1:8" x14ac:dyDescent="0.2">
      <c r="A4409" s="76" t="s">
        <v>4806</v>
      </c>
      <c r="B4409" s="61">
        <v>4401</v>
      </c>
      <c r="C4409" s="232">
        <v>1839.9600000001433</v>
      </c>
      <c r="D4409" s="232">
        <v>2536.2500000000396</v>
      </c>
      <c r="E4409" s="232">
        <v>3205.3499999997953</v>
      </c>
      <c r="F4409" s="232">
        <v>3654.3500000002819</v>
      </c>
      <c r="G4409" s="232">
        <v>5014.6000000000604</v>
      </c>
      <c r="H4409" s="75"/>
    </row>
    <row r="4410" spans="1:8" x14ac:dyDescent="0.2">
      <c r="A4410" s="76" t="s">
        <v>4807</v>
      </c>
      <c r="B4410" s="61">
        <v>4402</v>
      </c>
      <c r="C4410" s="232">
        <v>1840.3600000001434</v>
      </c>
      <c r="D4410" s="232">
        <v>2536.8000000000397</v>
      </c>
      <c r="E4410" s="232">
        <v>3206.0499999997951</v>
      </c>
      <c r="F4410" s="232">
        <v>3655.150000000282</v>
      </c>
      <c r="G4410" s="232">
        <v>5015.7000000000608</v>
      </c>
      <c r="H4410" s="75"/>
    </row>
    <row r="4411" spans="1:8" x14ac:dyDescent="0.2">
      <c r="A4411" s="76" t="s">
        <v>4808</v>
      </c>
      <c r="B4411" s="61">
        <v>4403</v>
      </c>
      <c r="C4411" s="232">
        <v>1840.7600000001435</v>
      </c>
      <c r="D4411" s="232">
        <v>2537.3500000000399</v>
      </c>
      <c r="E4411" s="232">
        <v>3206.7499999997949</v>
      </c>
      <c r="F4411" s="232">
        <v>3655.9500000002822</v>
      </c>
      <c r="G4411" s="232">
        <v>5016.8000000000611</v>
      </c>
      <c r="H4411" s="75"/>
    </row>
    <row r="4412" spans="1:8" x14ac:dyDescent="0.2">
      <c r="A4412" s="76" t="s">
        <v>4809</v>
      </c>
      <c r="B4412" s="61">
        <v>4404</v>
      </c>
      <c r="C4412" s="232">
        <v>1841.1600000001436</v>
      </c>
      <c r="D4412" s="232">
        <v>2537.9000000000401</v>
      </c>
      <c r="E4412" s="232">
        <v>3207.4499999997947</v>
      </c>
      <c r="F4412" s="232">
        <v>3656.7500000002824</v>
      </c>
      <c r="G4412" s="232">
        <v>5017.9000000000615</v>
      </c>
      <c r="H4412" s="75"/>
    </row>
    <row r="4413" spans="1:8" x14ac:dyDescent="0.2">
      <c r="A4413" s="76" t="s">
        <v>4810</v>
      </c>
      <c r="B4413" s="61">
        <v>4405</v>
      </c>
      <c r="C4413" s="232">
        <v>1841.5600000001436</v>
      </c>
      <c r="D4413" s="232">
        <v>2538.4500000000403</v>
      </c>
      <c r="E4413" s="232">
        <v>3208.1499999997945</v>
      </c>
      <c r="F4413" s="232">
        <v>3657.5500000002826</v>
      </c>
      <c r="G4413" s="232">
        <v>5019.0000000000618</v>
      </c>
      <c r="H4413" s="75"/>
    </row>
    <row r="4414" spans="1:8" x14ac:dyDescent="0.2">
      <c r="A4414" s="76" t="s">
        <v>4811</v>
      </c>
      <c r="B4414" s="61">
        <v>4406</v>
      </c>
      <c r="C4414" s="232">
        <v>1841.9600000001437</v>
      </c>
      <c r="D4414" s="232">
        <v>2539.0000000000405</v>
      </c>
      <c r="E4414" s="232">
        <v>3208.8499999997944</v>
      </c>
      <c r="F4414" s="232">
        <v>3658.3500000002828</v>
      </c>
      <c r="G4414" s="232">
        <v>5020.1000000000622</v>
      </c>
      <c r="H4414" s="75"/>
    </row>
    <row r="4415" spans="1:8" x14ac:dyDescent="0.2">
      <c r="A4415" s="76" t="s">
        <v>4812</v>
      </c>
      <c r="B4415" s="61">
        <v>4407</v>
      </c>
      <c r="C4415" s="232">
        <v>1842.3600000001438</v>
      </c>
      <c r="D4415" s="232">
        <v>2539.5500000000407</v>
      </c>
      <c r="E4415" s="232">
        <v>3209.5499999997942</v>
      </c>
      <c r="F4415" s="232">
        <v>3659.1500000002829</v>
      </c>
      <c r="G4415" s="232">
        <v>5021.2000000000626</v>
      </c>
      <c r="H4415" s="75"/>
    </row>
    <row r="4416" spans="1:8" x14ac:dyDescent="0.2">
      <c r="A4416" s="76" t="s">
        <v>4813</v>
      </c>
      <c r="B4416" s="61">
        <v>4408</v>
      </c>
      <c r="C4416" s="232">
        <v>1842.7600000001439</v>
      </c>
      <c r="D4416" s="232">
        <v>2540.1000000000408</v>
      </c>
      <c r="E4416" s="232">
        <v>3210.249999999794</v>
      </c>
      <c r="F4416" s="232">
        <v>3659.9500000002831</v>
      </c>
      <c r="G4416" s="232">
        <v>5022.3000000000629</v>
      </c>
      <c r="H4416" s="75"/>
    </row>
    <row r="4417" spans="1:8" x14ac:dyDescent="0.2">
      <c r="A4417" s="76" t="s">
        <v>4814</v>
      </c>
      <c r="B4417" s="61">
        <v>4409</v>
      </c>
      <c r="C4417" s="232">
        <v>1843.160000000144</v>
      </c>
      <c r="D4417" s="232">
        <v>2540.650000000041</v>
      </c>
      <c r="E4417" s="232">
        <v>3210.9499999997938</v>
      </c>
      <c r="F4417" s="232">
        <v>3660.7500000002833</v>
      </c>
      <c r="G4417" s="232">
        <v>5023.4000000000633</v>
      </c>
      <c r="H4417" s="75"/>
    </row>
    <row r="4418" spans="1:8" x14ac:dyDescent="0.2">
      <c r="A4418" s="76" t="s">
        <v>4815</v>
      </c>
      <c r="B4418" s="61">
        <v>4410</v>
      </c>
      <c r="C4418" s="232">
        <v>1843.5600000001441</v>
      </c>
      <c r="D4418" s="232">
        <v>2541.2000000000412</v>
      </c>
      <c r="E4418" s="232">
        <v>3211.6499999997936</v>
      </c>
      <c r="F4418" s="232">
        <v>3661.5500000002835</v>
      </c>
      <c r="G4418" s="232">
        <v>5024.5000000000637</v>
      </c>
      <c r="H4418" s="75"/>
    </row>
    <row r="4419" spans="1:8" x14ac:dyDescent="0.2">
      <c r="A4419" s="76" t="s">
        <v>4816</v>
      </c>
      <c r="B4419" s="61">
        <v>4411</v>
      </c>
      <c r="C4419" s="232">
        <v>1843.9600000001442</v>
      </c>
      <c r="D4419" s="232">
        <v>2541.7500000000414</v>
      </c>
      <c r="E4419" s="232">
        <v>3212.3499999997935</v>
      </c>
      <c r="F4419" s="232">
        <v>3662.3500000002837</v>
      </c>
      <c r="G4419" s="232">
        <v>5025.600000000064</v>
      </c>
      <c r="H4419" s="75"/>
    </row>
    <row r="4420" spans="1:8" x14ac:dyDescent="0.2">
      <c r="A4420" s="76" t="s">
        <v>4817</v>
      </c>
      <c r="B4420" s="61">
        <v>4412</v>
      </c>
      <c r="C4420" s="232">
        <v>1844.3600000001443</v>
      </c>
      <c r="D4420" s="232">
        <v>2542.3000000000416</v>
      </c>
      <c r="E4420" s="232">
        <v>3213.0499999997933</v>
      </c>
      <c r="F4420" s="232">
        <v>3663.1500000002839</v>
      </c>
      <c r="G4420" s="232">
        <v>5026.7000000000644</v>
      </c>
      <c r="H4420" s="75"/>
    </row>
    <row r="4421" spans="1:8" x14ac:dyDescent="0.2">
      <c r="A4421" s="76" t="s">
        <v>4818</v>
      </c>
      <c r="B4421" s="61">
        <v>4413</v>
      </c>
      <c r="C4421" s="232">
        <v>1844.7600000001444</v>
      </c>
      <c r="D4421" s="232">
        <v>2542.8500000000417</v>
      </c>
      <c r="E4421" s="232">
        <v>3213.7499999997931</v>
      </c>
      <c r="F4421" s="232">
        <v>3663.950000000284</v>
      </c>
      <c r="G4421" s="232">
        <v>5027.8000000000648</v>
      </c>
      <c r="H4421" s="75"/>
    </row>
    <row r="4422" spans="1:8" x14ac:dyDescent="0.2">
      <c r="A4422" s="76" t="s">
        <v>4819</v>
      </c>
      <c r="B4422" s="61">
        <v>4414</v>
      </c>
      <c r="C4422" s="232">
        <v>1845.1600000001445</v>
      </c>
      <c r="D4422" s="232">
        <v>2543.4000000000419</v>
      </c>
      <c r="E4422" s="232">
        <v>3214.4499999997929</v>
      </c>
      <c r="F4422" s="232">
        <v>3664.7500000002842</v>
      </c>
      <c r="G4422" s="232">
        <v>5028.9000000000651</v>
      </c>
      <c r="H4422" s="75"/>
    </row>
    <row r="4423" spans="1:8" x14ac:dyDescent="0.2">
      <c r="A4423" s="76" t="s">
        <v>4820</v>
      </c>
      <c r="B4423" s="61">
        <v>4415</v>
      </c>
      <c r="C4423" s="232">
        <v>1845.5600000001446</v>
      </c>
      <c r="D4423" s="232">
        <v>2543.9500000000421</v>
      </c>
      <c r="E4423" s="232">
        <v>3215.1499999997927</v>
      </c>
      <c r="F4423" s="232">
        <v>3665.5500000002844</v>
      </c>
      <c r="G4423" s="232">
        <v>5030.0000000000655</v>
      </c>
      <c r="H4423" s="75"/>
    </row>
    <row r="4424" spans="1:8" x14ac:dyDescent="0.2">
      <c r="A4424" s="76" t="s">
        <v>4821</v>
      </c>
      <c r="B4424" s="61">
        <v>4416</v>
      </c>
      <c r="C4424" s="232">
        <v>1845.9600000001446</v>
      </c>
      <c r="D4424" s="232">
        <v>2544.5000000000423</v>
      </c>
      <c r="E4424" s="232">
        <v>3215.8499999997925</v>
      </c>
      <c r="F4424" s="232">
        <v>3666.3500000002846</v>
      </c>
      <c r="G4424" s="232">
        <v>5031.1000000000658</v>
      </c>
      <c r="H4424" s="75"/>
    </row>
    <row r="4425" spans="1:8" x14ac:dyDescent="0.2">
      <c r="A4425" s="76" t="s">
        <v>4822</v>
      </c>
      <c r="B4425" s="61">
        <v>4417</v>
      </c>
      <c r="C4425" s="232">
        <v>1846.3600000001447</v>
      </c>
      <c r="D4425" s="232">
        <v>2545.0500000000425</v>
      </c>
      <c r="E4425" s="232">
        <v>3216.5499999997924</v>
      </c>
      <c r="F4425" s="232">
        <v>3667.1500000002848</v>
      </c>
      <c r="G4425" s="232">
        <v>5032.2000000000662</v>
      </c>
      <c r="H4425" s="75"/>
    </row>
    <row r="4426" spans="1:8" x14ac:dyDescent="0.2">
      <c r="A4426" s="76" t="s">
        <v>4823</v>
      </c>
      <c r="B4426" s="61">
        <v>4418</v>
      </c>
      <c r="C4426" s="232">
        <v>1846.7600000001448</v>
      </c>
      <c r="D4426" s="232">
        <v>2545.6000000000427</v>
      </c>
      <c r="E4426" s="232">
        <v>3217.2499999997922</v>
      </c>
      <c r="F4426" s="232">
        <v>3667.9500000002849</v>
      </c>
      <c r="G4426" s="232">
        <v>5033.3000000000666</v>
      </c>
      <c r="H4426" s="75"/>
    </row>
    <row r="4427" spans="1:8" x14ac:dyDescent="0.2">
      <c r="A4427" s="76" t="s">
        <v>4824</v>
      </c>
      <c r="B4427" s="61">
        <v>4419</v>
      </c>
      <c r="C4427" s="232">
        <v>1847.1600000001449</v>
      </c>
      <c r="D4427" s="232">
        <v>2546.1500000000428</v>
      </c>
      <c r="E4427" s="232">
        <v>3217.949999999792</v>
      </c>
      <c r="F4427" s="232">
        <v>3668.7500000002851</v>
      </c>
      <c r="G4427" s="232">
        <v>5034.4000000000669</v>
      </c>
      <c r="H4427" s="75"/>
    </row>
    <row r="4428" spans="1:8" x14ac:dyDescent="0.2">
      <c r="A4428" s="76" t="s">
        <v>4825</v>
      </c>
      <c r="B4428" s="61">
        <v>4420</v>
      </c>
      <c r="C4428" s="232">
        <v>1847.560000000145</v>
      </c>
      <c r="D4428" s="232">
        <v>2546.700000000043</v>
      </c>
      <c r="E4428" s="232">
        <v>3218.6499999997918</v>
      </c>
      <c r="F4428" s="232">
        <v>3669.5500000002853</v>
      </c>
      <c r="G4428" s="232">
        <v>5035.5000000000673</v>
      </c>
      <c r="H4428" s="75"/>
    </row>
    <row r="4429" spans="1:8" x14ac:dyDescent="0.2">
      <c r="A4429" s="76" t="s">
        <v>4826</v>
      </c>
      <c r="B4429" s="61">
        <v>4421</v>
      </c>
      <c r="C4429" s="232">
        <v>1847.9600000001451</v>
      </c>
      <c r="D4429" s="232">
        <v>2547.2500000000432</v>
      </c>
      <c r="E4429" s="232">
        <v>3219.3499999997916</v>
      </c>
      <c r="F4429" s="232">
        <v>3670.3500000002855</v>
      </c>
      <c r="G4429" s="232">
        <v>5036.6000000000677</v>
      </c>
      <c r="H4429" s="75"/>
    </row>
    <row r="4430" spans="1:8" x14ac:dyDescent="0.2">
      <c r="A4430" s="76" t="s">
        <v>4827</v>
      </c>
      <c r="B4430" s="61">
        <v>4422</v>
      </c>
      <c r="C4430" s="232">
        <v>1848.3600000001452</v>
      </c>
      <c r="D4430" s="232">
        <v>2547.8000000000434</v>
      </c>
      <c r="E4430" s="232">
        <v>3220.0499999997915</v>
      </c>
      <c r="F4430" s="232">
        <v>3671.1500000002857</v>
      </c>
      <c r="G4430" s="232">
        <v>5037.700000000068</v>
      </c>
      <c r="H4430" s="75"/>
    </row>
    <row r="4431" spans="1:8" x14ac:dyDescent="0.2">
      <c r="A4431" s="76" t="s">
        <v>4828</v>
      </c>
      <c r="B4431" s="61">
        <v>4423</v>
      </c>
      <c r="C4431" s="232">
        <v>1848.7600000001453</v>
      </c>
      <c r="D4431" s="232">
        <v>2548.3500000000436</v>
      </c>
      <c r="E4431" s="232">
        <v>3220.7499999997913</v>
      </c>
      <c r="F4431" s="232">
        <v>3671.9500000002859</v>
      </c>
      <c r="G4431" s="232">
        <v>5038.8000000000684</v>
      </c>
      <c r="H4431" s="75"/>
    </row>
    <row r="4432" spans="1:8" x14ac:dyDescent="0.2">
      <c r="A4432" s="76" t="s">
        <v>4829</v>
      </c>
      <c r="B4432" s="61">
        <v>4424</v>
      </c>
      <c r="C4432" s="232">
        <v>1849.1600000001454</v>
      </c>
      <c r="D4432" s="232">
        <v>2548.9000000000437</v>
      </c>
      <c r="E4432" s="232">
        <v>3221.4499999997911</v>
      </c>
      <c r="F4432" s="232">
        <v>3672.750000000286</v>
      </c>
      <c r="G4432" s="232">
        <v>5039.9000000000688</v>
      </c>
      <c r="H4432" s="75"/>
    </row>
    <row r="4433" spans="1:8" x14ac:dyDescent="0.2">
      <c r="A4433" s="76" t="s">
        <v>4830</v>
      </c>
      <c r="B4433" s="61">
        <v>4425</v>
      </c>
      <c r="C4433" s="232">
        <v>1849.5600000001455</v>
      </c>
      <c r="D4433" s="232">
        <v>2549.4500000000439</v>
      </c>
      <c r="E4433" s="232">
        <v>3222.1499999997909</v>
      </c>
      <c r="F4433" s="232">
        <v>3673.5500000002862</v>
      </c>
      <c r="G4433" s="232">
        <v>5041.0000000000691</v>
      </c>
      <c r="H4433" s="75"/>
    </row>
    <row r="4434" spans="1:8" x14ac:dyDescent="0.2">
      <c r="A4434" s="76" t="s">
        <v>4831</v>
      </c>
      <c r="B4434" s="61">
        <v>4426</v>
      </c>
      <c r="C4434" s="232">
        <v>1849.9600000001456</v>
      </c>
      <c r="D4434" s="232">
        <v>2550.0000000000441</v>
      </c>
      <c r="E4434" s="232">
        <v>3222.8499999997907</v>
      </c>
      <c r="F4434" s="232">
        <v>3674.3500000002864</v>
      </c>
      <c r="G4434" s="232">
        <v>5042.1000000000695</v>
      </c>
      <c r="H4434" s="75"/>
    </row>
    <row r="4435" spans="1:8" x14ac:dyDescent="0.2">
      <c r="A4435" s="76" t="s">
        <v>4832</v>
      </c>
      <c r="B4435" s="61">
        <v>4427</v>
      </c>
      <c r="C4435" s="232">
        <v>1850.3600000001456</v>
      </c>
      <c r="D4435" s="232">
        <v>2550.5500000000443</v>
      </c>
      <c r="E4435" s="232">
        <v>3223.5499999997905</v>
      </c>
      <c r="F4435" s="232">
        <v>3675.1500000002866</v>
      </c>
      <c r="G4435" s="232">
        <v>5043.2000000000698</v>
      </c>
      <c r="H4435" s="75"/>
    </row>
    <row r="4436" spans="1:8" x14ac:dyDescent="0.2">
      <c r="A4436" s="76" t="s">
        <v>4833</v>
      </c>
      <c r="B4436" s="61">
        <v>4428</v>
      </c>
      <c r="C4436" s="232">
        <v>1850.7600000001457</v>
      </c>
      <c r="D4436" s="232">
        <v>2551.1000000000445</v>
      </c>
      <c r="E4436" s="232">
        <v>3224.2499999997904</v>
      </c>
      <c r="F4436" s="232">
        <v>3675.9500000002868</v>
      </c>
      <c r="G4436" s="232">
        <v>5044.3000000000702</v>
      </c>
      <c r="H4436" s="75"/>
    </row>
    <row r="4437" spans="1:8" x14ac:dyDescent="0.2">
      <c r="A4437" s="76" t="s">
        <v>4834</v>
      </c>
      <c r="B4437" s="61">
        <v>4429</v>
      </c>
      <c r="C4437" s="232">
        <v>1851.1600000001458</v>
      </c>
      <c r="D4437" s="232">
        <v>2551.6500000000447</v>
      </c>
      <c r="E4437" s="232">
        <v>3224.9499999997902</v>
      </c>
      <c r="F4437" s="232">
        <v>3676.7500000002869</v>
      </c>
      <c r="G4437" s="232">
        <v>5045.4000000000706</v>
      </c>
      <c r="H4437" s="75"/>
    </row>
    <row r="4438" spans="1:8" x14ac:dyDescent="0.2">
      <c r="A4438" s="76" t="s">
        <v>4835</v>
      </c>
      <c r="B4438" s="61">
        <v>4430</v>
      </c>
      <c r="C4438" s="232">
        <v>1851.5600000001459</v>
      </c>
      <c r="D4438" s="232">
        <v>2552.2000000000448</v>
      </c>
      <c r="E4438" s="232">
        <v>3225.64999999979</v>
      </c>
      <c r="F4438" s="232">
        <v>3677.5500000002871</v>
      </c>
      <c r="G4438" s="232">
        <v>5046.5000000000709</v>
      </c>
      <c r="H4438" s="75"/>
    </row>
    <row r="4439" spans="1:8" x14ac:dyDescent="0.2">
      <c r="A4439" s="76" t="s">
        <v>4836</v>
      </c>
      <c r="B4439" s="61">
        <v>4431</v>
      </c>
      <c r="C4439" s="232">
        <v>1851.960000000146</v>
      </c>
      <c r="D4439" s="232">
        <v>2552.750000000045</v>
      </c>
      <c r="E4439" s="232">
        <v>3226.3499999997898</v>
      </c>
      <c r="F4439" s="232">
        <v>3678.3500000002873</v>
      </c>
      <c r="G4439" s="232">
        <v>5047.6000000000713</v>
      </c>
      <c r="H4439" s="75"/>
    </row>
    <row r="4440" spans="1:8" x14ac:dyDescent="0.2">
      <c r="A4440" s="76" t="s">
        <v>4837</v>
      </c>
      <c r="B4440" s="61">
        <v>4432</v>
      </c>
      <c r="C4440" s="232">
        <v>1852.3600000001461</v>
      </c>
      <c r="D4440" s="232">
        <v>2553.3000000000452</v>
      </c>
      <c r="E4440" s="232">
        <v>3227.0499999997896</v>
      </c>
      <c r="F4440" s="232">
        <v>3679.1500000002875</v>
      </c>
      <c r="G4440" s="232">
        <v>5048.7000000000717</v>
      </c>
      <c r="H4440" s="75"/>
    </row>
    <row r="4441" spans="1:8" x14ac:dyDescent="0.2">
      <c r="A4441" s="76" t="s">
        <v>4838</v>
      </c>
      <c r="B4441" s="61">
        <v>4433</v>
      </c>
      <c r="C4441" s="232">
        <v>1852.7600000001462</v>
      </c>
      <c r="D4441" s="232">
        <v>2553.8500000000454</v>
      </c>
      <c r="E4441" s="232">
        <v>3227.7499999997895</v>
      </c>
      <c r="F4441" s="232">
        <v>3679.9500000002877</v>
      </c>
      <c r="G4441" s="232">
        <v>5049.800000000072</v>
      </c>
      <c r="H4441" s="75"/>
    </row>
    <row r="4442" spans="1:8" x14ac:dyDescent="0.2">
      <c r="A4442" s="76" t="s">
        <v>4839</v>
      </c>
      <c r="B4442" s="61">
        <v>4434</v>
      </c>
      <c r="C4442" s="232">
        <v>1853.1600000001463</v>
      </c>
      <c r="D4442" s="232">
        <v>2554.4000000000456</v>
      </c>
      <c r="E4442" s="232">
        <v>3228.4499999997893</v>
      </c>
      <c r="F4442" s="232">
        <v>3680.7500000002879</v>
      </c>
      <c r="G4442" s="232">
        <v>5050.9000000000724</v>
      </c>
      <c r="H4442" s="75"/>
    </row>
    <row r="4443" spans="1:8" x14ac:dyDescent="0.2">
      <c r="A4443" s="76" t="s">
        <v>4840</v>
      </c>
      <c r="B4443" s="61">
        <v>4435</v>
      </c>
      <c r="C4443" s="232">
        <v>1853.5600000001464</v>
      </c>
      <c r="D4443" s="232">
        <v>2554.9500000000457</v>
      </c>
      <c r="E4443" s="232">
        <v>3229.1499999997891</v>
      </c>
      <c r="F4443" s="232">
        <v>3681.550000000288</v>
      </c>
      <c r="G4443" s="232">
        <v>5052.0000000000728</v>
      </c>
      <c r="H4443" s="75"/>
    </row>
    <row r="4444" spans="1:8" x14ac:dyDescent="0.2">
      <c r="A4444" s="76" t="s">
        <v>4841</v>
      </c>
      <c r="B4444" s="61">
        <v>4436</v>
      </c>
      <c r="C4444" s="232">
        <v>1853.9600000001465</v>
      </c>
      <c r="D4444" s="232">
        <v>2555.5000000000459</v>
      </c>
      <c r="E4444" s="232">
        <v>3229.8499999997889</v>
      </c>
      <c r="F4444" s="232">
        <v>3682.3500000002882</v>
      </c>
      <c r="G4444" s="232">
        <v>5053.1000000000731</v>
      </c>
      <c r="H4444" s="75"/>
    </row>
    <row r="4445" spans="1:8" x14ac:dyDescent="0.2">
      <c r="A4445" s="76" t="s">
        <v>4842</v>
      </c>
      <c r="B4445" s="61">
        <v>4437</v>
      </c>
      <c r="C4445" s="232">
        <v>1854.3600000001466</v>
      </c>
      <c r="D4445" s="232">
        <v>2556.0500000000461</v>
      </c>
      <c r="E4445" s="232">
        <v>3230.5499999997887</v>
      </c>
      <c r="F4445" s="232">
        <v>3683.1500000002884</v>
      </c>
      <c r="G4445" s="232">
        <v>5054.2000000000735</v>
      </c>
      <c r="H4445" s="75"/>
    </row>
    <row r="4446" spans="1:8" x14ac:dyDescent="0.2">
      <c r="A4446" s="76" t="s">
        <v>4843</v>
      </c>
      <c r="B4446" s="61">
        <v>4438</v>
      </c>
      <c r="C4446" s="232">
        <v>1854.7600000001466</v>
      </c>
      <c r="D4446" s="232">
        <v>2556.6000000000463</v>
      </c>
      <c r="E4446" s="232">
        <v>3231.2499999997885</v>
      </c>
      <c r="F4446" s="232">
        <v>3683.9500000002886</v>
      </c>
      <c r="G4446" s="232">
        <v>5055.3000000000739</v>
      </c>
      <c r="H4446" s="75"/>
    </row>
    <row r="4447" spans="1:8" x14ac:dyDescent="0.2">
      <c r="A4447" s="76" t="s">
        <v>4844</v>
      </c>
      <c r="B4447" s="61">
        <v>4439</v>
      </c>
      <c r="C4447" s="232">
        <v>1855.1600000001467</v>
      </c>
      <c r="D4447" s="232">
        <v>2557.1500000000465</v>
      </c>
      <c r="E4447" s="232">
        <v>3231.9499999997884</v>
      </c>
      <c r="F4447" s="232">
        <v>3684.7500000002888</v>
      </c>
      <c r="G4447" s="232">
        <v>5056.4000000000742</v>
      </c>
      <c r="H4447" s="75"/>
    </row>
    <row r="4448" spans="1:8" x14ac:dyDescent="0.2">
      <c r="A4448" s="76" t="s">
        <v>4845</v>
      </c>
      <c r="B4448" s="61">
        <v>4440</v>
      </c>
      <c r="C4448" s="232">
        <v>1855.5600000001468</v>
      </c>
      <c r="D4448" s="232">
        <v>2557.7000000000467</v>
      </c>
      <c r="E4448" s="232">
        <v>3232.6499999997882</v>
      </c>
      <c r="F4448" s="232">
        <v>3685.5500000002889</v>
      </c>
      <c r="G4448" s="232">
        <v>5057.5000000000746</v>
      </c>
      <c r="H4448" s="75"/>
    </row>
    <row r="4449" spans="1:8" x14ac:dyDescent="0.2">
      <c r="A4449" s="76" t="s">
        <v>4846</v>
      </c>
      <c r="B4449" s="61">
        <v>4441</v>
      </c>
      <c r="C4449" s="232">
        <v>1855.9600000001469</v>
      </c>
      <c r="D4449" s="232">
        <v>2558.2500000000468</v>
      </c>
      <c r="E4449" s="232">
        <v>3233.349999999788</v>
      </c>
      <c r="F4449" s="232">
        <v>3686.3500000002891</v>
      </c>
      <c r="G4449" s="232">
        <v>5058.6000000000749</v>
      </c>
      <c r="H4449" s="75"/>
    </row>
    <row r="4450" spans="1:8" x14ac:dyDescent="0.2">
      <c r="A4450" s="76" t="s">
        <v>4847</v>
      </c>
      <c r="B4450" s="61">
        <v>4442</v>
      </c>
      <c r="C4450" s="232">
        <v>1856.360000000147</v>
      </c>
      <c r="D4450" s="232">
        <v>2558.800000000047</v>
      </c>
      <c r="E4450" s="232">
        <v>3234.0499999997878</v>
      </c>
      <c r="F4450" s="232">
        <v>3687.1500000002893</v>
      </c>
      <c r="G4450" s="232">
        <v>5059.7000000000753</v>
      </c>
      <c r="H4450" s="75"/>
    </row>
    <row r="4451" spans="1:8" x14ac:dyDescent="0.2">
      <c r="A4451" s="76" t="s">
        <v>4848</v>
      </c>
      <c r="B4451" s="61">
        <v>4443</v>
      </c>
      <c r="C4451" s="232">
        <v>1856.7600000001471</v>
      </c>
      <c r="D4451" s="232">
        <v>2559.3500000000472</v>
      </c>
      <c r="E4451" s="232">
        <v>3234.7499999997876</v>
      </c>
      <c r="F4451" s="232">
        <v>3687.9500000002895</v>
      </c>
      <c r="G4451" s="232">
        <v>5060.8000000000757</v>
      </c>
      <c r="H4451" s="75"/>
    </row>
    <row r="4452" spans="1:8" x14ac:dyDescent="0.2">
      <c r="A4452" s="76" t="s">
        <v>4849</v>
      </c>
      <c r="B4452" s="61">
        <v>4444</v>
      </c>
      <c r="C4452" s="232">
        <v>1857.1600000001472</v>
      </c>
      <c r="D4452" s="232">
        <v>2559.9000000000474</v>
      </c>
      <c r="E4452" s="232">
        <v>3235.4499999997875</v>
      </c>
      <c r="F4452" s="232">
        <v>3688.7500000002897</v>
      </c>
      <c r="G4452" s="232">
        <v>5061.900000000076</v>
      </c>
      <c r="H4452" s="75"/>
    </row>
    <row r="4453" spans="1:8" x14ac:dyDescent="0.2">
      <c r="A4453" s="76" t="s">
        <v>4850</v>
      </c>
      <c r="B4453" s="61">
        <v>4445</v>
      </c>
      <c r="C4453" s="232">
        <v>1857.5600000001473</v>
      </c>
      <c r="D4453" s="232">
        <v>2560.4500000000476</v>
      </c>
      <c r="E4453" s="232">
        <v>3236.1499999997873</v>
      </c>
      <c r="F4453" s="232">
        <v>3689.5500000002899</v>
      </c>
      <c r="G4453" s="232">
        <v>5063.0000000000764</v>
      </c>
      <c r="H4453" s="75"/>
    </row>
    <row r="4454" spans="1:8" x14ac:dyDescent="0.2">
      <c r="A4454" s="76" t="s">
        <v>4851</v>
      </c>
      <c r="B4454" s="61">
        <v>4446</v>
      </c>
      <c r="C4454" s="232">
        <v>1857.9600000001474</v>
      </c>
      <c r="D4454" s="232">
        <v>2561.0000000000477</v>
      </c>
      <c r="E4454" s="232">
        <v>3236.8499999997871</v>
      </c>
      <c r="F4454" s="232">
        <v>3690.35000000029</v>
      </c>
      <c r="G4454" s="232">
        <v>5064.1000000000768</v>
      </c>
      <c r="H4454" s="75"/>
    </row>
    <row r="4455" spans="1:8" x14ac:dyDescent="0.2">
      <c r="A4455" s="76" t="s">
        <v>4852</v>
      </c>
      <c r="B4455" s="61">
        <v>4447</v>
      </c>
      <c r="C4455" s="232">
        <v>1858.3600000001475</v>
      </c>
      <c r="D4455" s="232">
        <v>2561.5500000000479</v>
      </c>
      <c r="E4455" s="232">
        <v>3237.5499999997869</v>
      </c>
      <c r="F4455" s="232">
        <v>3691.1500000002902</v>
      </c>
      <c r="G4455" s="232">
        <v>5065.2000000000771</v>
      </c>
      <c r="H4455" s="75"/>
    </row>
    <row r="4456" spans="1:8" x14ac:dyDescent="0.2">
      <c r="A4456" s="76" t="s">
        <v>4853</v>
      </c>
      <c r="B4456" s="61">
        <v>4448</v>
      </c>
      <c r="C4456" s="232">
        <v>1858.7600000001476</v>
      </c>
      <c r="D4456" s="232">
        <v>2562.1000000000481</v>
      </c>
      <c r="E4456" s="232">
        <v>3238.2499999997867</v>
      </c>
      <c r="F4456" s="232">
        <v>3691.9500000002904</v>
      </c>
      <c r="G4456" s="232">
        <v>5066.3000000000775</v>
      </c>
      <c r="H4456" s="75"/>
    </row>
    <row r="4457" spans="1:8" x14ac:dyDescent="0.2">
      <c r="A4457" s="76" t="s">
        <v>4854</v>
      </c>
      <c r="B4457" s="61">
        <v>4449</v>
      </c>
      <c r="C4457" s="232">
        <v>1859.1600000001476</v>
      </c>
      <c r="D4457" s="232">
        <v>2562.6500000000483</v>
      </c>
      <c r="E4457" s="232">
        <v>3238.9499999997865</v>
      </c>
      <c r="F4457" s="232">
        <v>3692.7500000002906</v>
      </c>
      <c r="G4457" s="232">
        <v>5067.4000000000779</v>
      </c>
      <c r="H4457" s="75"/>
    </row>
    <row r="4458" spans="1:8" x14ac:dyDescent="0.2">
      <c r="A4458" s="76" t="s">
        <v>4855</v>
      </c>
      <c r="B4458" s="61">
        <v>4450</v>
      </c>
      <c r="C4458" s="232">
        <v>1859.5600000001477</v>
      </c>
      <c r="D4458" s="232">
        <v>2563.2000000000485</v>
      </c>
      <c r="E4458" s="232">
        <v>3239.6499999997864</v>
      </c>
      <c r="F4458" s="232">
        <v>3693.5500000002908</v>
      </c>
      <c r="G4458" s="232">
        <v>5068.5000000000782</v>
      </c>
      <c r="H4458" s="75"/>
    </row>
    <row r="4459" spans="1:8" x14ac:dyDescent="0.2">
      <c r="A4459" s="76" t="s">
        <v>4856</v>
      </c>
      <c r="B4459" s="61">
        <v>4451</v>
      </c>
      <c r="C4459" s="232">
        <v>1859.9600000001478</v>
      </c>
      <c r="D4459" s="232">
        <v>2563.7500000000487</v>
      </c>
      <c r="E4459" s="232">
        <v>3240.3499999997862</v>
      </c>
      <c r="F4459" s="232">
        <v>3694.3500000002909</v>
      </c>
      <c r="G4459" s="232">
        <v>5069.6000000000786</v>
      </c>
      <c r="H4459" s="75"/>
    </row>
    <row r="4460" spans="1:8" x14ac:dyDescent="0.2">
      <c r="A4460" s="76" t="s">
        <v>4857</v>
      </c>
      <c r="B4460" s="61">
        <v>4452</v>
      </c>
      <c r="C4460" s="232">
        <v>1860.3600000001479</v>
      </c>
      <c r="D4460" s="232">
        <v>2564.3000000000488</v>
      </c>
      <c r="E4460" s="232">
        <v>3241.049999999786</v>
      </c>
      <c r="F4460" s="232">
        <v>3695.1500000002911</v>
      </c>
      <c r="G4460" s="232">
        <v>5070.7000000000789</v>
      </c>
      <c r="H4460" s="75"/>
    </row>
    <row r="4461" spans="1:8" x14ac:dyDescent="0.2">
      <c r="A4461" s="76" t="s">
        <v>4858</v>
      </c>
      <c r="B4461" s="61">
        <v>4453</v>
      </c>
      <c r="C4461" s="232">
        <v>1860.760000000148</v>
      </c>
      <c r="D4461" s="232">
        <v>2564.850000000049</v>
      </c>
      <c r="E4461" s="232">
        <v>3241.7499999997858</v>
      </c>
      <c r="F4461" s="232">
        <v>3695.9500000002913</v>
      </c>
      <c r="G4461" s="232">
        <v>5071.8000000000793</v>
      </c>
      <c r="H4461" s="75"/>
    </row>
    <row r="4462" spans="1:8" x14ac:dyDescent="0.2">
      <c r="A4462" s="76" t="s">
        <v>4859</v>
      </c>
      <c r="B4462" s="61">
        <v>4454</v>
      </c>
      <c r="C4462" s="232">
        <v>1861.1600000001481</v>
      </c>
      <c r="D4462" s="232">
        <v>2565.4000000000492</v>
      </c>
      <c r="E4462" s="232">
        <v>3242.4499999997856</v>
      </c>
      <c r="F4462" s="232">
        <v>3696.7500000002915</v>
      </c>
      <c r="G4462" s="232">
        <v>5072.9000000000797</v>
      </c>
      <c r="H4462" s="75"/>
    </row>
    <row r="4463" spans="1:8" x14ac:dyDescent="0.2">
      <c r="A4463" s="76" t="s">
        <v>4860</v>
      </c>
      <c r="B4463" s="61">
        <v>4455</v>
      </c>
      <c r="C4463" s="232">
        <v>1861.5600000001482</v>
      </c>
      <c r="D4463" s="232">
        <v>2565.9500000000494</v>
      </c>
      <c r="E4463" s="232">
        <v>3243.1499999997855</v>
      </c>
      <c r="F4463" s="232">
        <v>3697.5500000002917</v>
      </c>
      <c r="G4463" s="232">
        <v>5074.00000000008</v>
      </c>
      <c r="H4463" s="75"/>
    </row>
    <row r="4464" spans="1:8" x14ac:dyDescent="0.2">
      <c r="A4464" s="76" t="s">
        <v>4861</v>
      </c>
      <c r="B4464" s="61">
        <v>4456</v>
      </c>
      <c r="C4464" s="232">
        <v>1861.9600000001483</v>
      </c>
      <c r="D4464" s="232">
        <v>2566.5000000000496</v>
      </c>
      <c r="E4464" s="232">
        <v>3243.8499999997853</v>
      </c>
      <c r="F4464" s="232">
        <v>3698.3500000002919</v>
      </c>
      <c r="G4464" s="232">
        <v>5075.1000000000804</v>
      </c>
      <c r="H4464" s="75"/>
    </row>
    <row r="4465" spans="1:8" x14ac:dyDescent="0.2">
      <c r="A4465" s="76" t="s">
        <v>4862</v>
      </c>
      <c r="B4465" s="61">
        <v>4457</v>
      </c>
      <c r="C4465" s="232">
        <v>1862.3600000001484</v>
      </c>
      <c r="D4465" s="232">
        <v>2567.0500000000497</v>
      </c>
      <c r="E4465" s="232">
        <v>3244.5499999997851</v>
      </c>
      <c r="F4465" s="232">
        <v>3699.150000000292</v>
      </c>
      <c r="G4465" s="232">
        <v>5076.2000000000808</v>
      </c>
      <c r="H4465" s="75"/>
    </row>
    <row r="4466" spans="1:8" x14ac:dyDescent="0.2">
      <c r="A4466" s="76" t="s">
        <v>4863</v>
      </c>
      <c r="B4466" s="61">
        <v>4458</v>
      </c>
      <c r="C4466" s="232">
        <v>1862.7600000001485</v>
      </c>
      <c r="D4466" s="232">
        <v>2567.6000000000499</v>
      </c>
      <c r="E4466" s="232">
        <v>3245.2499999997849</v>
      </c>
      <c r="F4466" s="232">
        <v>3699.9500000002922</v>
      </c>
      <c r="G4466" s="232">
        <v>5077.3000000000811</v>
      </c>
      <c r="H4466" s="75"/>
    </row>
    <row r="4467" spans="1:8" x14ac:dyDescent="0.2">
      <c r="A4467" s="76" t="s">
        <v>4864</v>
      </c>
      <c r="B4467" s="61">
        <v>4459</v>
      </c>
      <c r="C4467" s="232">
        <v>1863.1600000001486</v>
      </c>
      <c r="D4467" s="232">
        <v>2568.1500000000501</v>
      </c>
      <c r="E4467" s="232">
        <v>3245.9499999997847</v>
      </c>
      <c r="F4467" s="232">
        <v>3700.7500000002924</v>
      </c>
      <c r="G4467" s="232">
        <v>5078.4000000000815</v>
      </c>
      <c r="H4467" s="75"/>
    </row>
    <row r="4468" spans="1:8" x14ac:dyDescent="0.2">
      <c r="A4468" s="76" t="s">
        <v>4865</v>
      </c>
      <c r="B4468" s="61">
        <v>4460</v>
      </c>
      <c r="C4468" s="232">
        <v>1863.5600000001486</v>
      </c>
      <c r="D4468" s="232">
        <v>2568.7000000000503</v>
      </c>
      <c r="E4468" s="232">
        <v>3246.6499999997845</v>
      </c>
      <c r="F4468" s="232">
        <v>3701.5500000002926</v>
      </c>
      <c r="G4468" s="232">
        <v>5079.5000000000819</v>
      </c>
      <c r="H4468" s="75"/>
    </row>
    <row r="4469" spans="1:8" x14ac:dyDescent="0.2">
      <c r="A4469" s="76" t="s">
        <v>4866</v>
      </c>
      <c r="B4469" s="61">
        <v>4461</v>
      </c>
      <c r="C4469" s="232">
        <v>1863.9600000001487</v>
      </c>
      <c r="D4469" s="232">
        <v>2569.2500000000505</v>
      </c>
      <c r="E4469" s="232">
        <v>3247.3499999997844</v>
      </c>
      <c r="F4469" s="232">
        <v>3702.3500000002928</v>
      </c>
      <c r="G4469" s="232">
        <v>5080.6000000000822</v>
      </c>
      <c r="H4469" s="75"/>
    </row>
    <row r="4470" spans="1:8" x14ac:dyDescent="0.2">
      <c r="A4470" s="76" t="s">
        <v>4867</v>
      </c>
      <c r="B4470" s="61">
        <v>4462</v>
      </c>
      <c r="C4470" s="232">
        <v>1864.3600000001488</v>
      </c>
      <c r="D4470" s="232">
        <v>2569.8000000000507</v>
      </c>
      <c r="E4470" s="232">
        <v>3248.0499999997842</v>
      </c>
      <c r="F4470" s="232">
        <v>3703.1500000002929</v>
      </c>
      <c r="G4470" s="232">
        <v>5081.7000000000826</v>
      </c>
      <c r="H4470" s="75"/>
    </row>
    <row r="4471" spans="1:8" x14ac:dyDescent="0.2">
      <c r="A4471" s="76" t="s">
        <v>4868</v>
      </c>
      <c r="B4471" s="61">
        <v>4463</v>
      </c>
      <c r="C4471" s="232">
        <v>1864.7600000001489</v>
      </c>
      <c r="D4471" s="232">
        <v>2570.3500000000508</v>
      </c>
      <c r="E4471" s="232">
        <v>3248.749999999784</v>
      </c>
      <c r="F4471" s="232">
        <v>3703.9500000002931</v>
      </c>
      <c r="G4471" s="232">
        <v>5082.8000000000829</v>
      </c>
      <c r="H4471" s="75"/>
    </row>
    <row r="4472" spans="1:8" x14ac:dyDescent="0.2">
      <c r="A4472" s="76" t="s">
        <v>4869</v>
      </c>
      <c r="B4472" s="61">
        <v>4464</v>
      </c>
      <c r="C4472" s="232">
        <v>1865.160000000149</v>
      </c>
      <c r="D4472" s="232">
        <v>2570.900000000051</v>
      </c>
      <c r="E4472" s="232">
        <v>3249.4499999997838</v>
      </c>
      <c r="F4472" s="232">
        <v>3704.7500000002933</v>
      </c>
      <c r="G4472" s="232">
        <v>5083.9000000000833</v>
      </c>
      <c r="H4472" s="75"/>
    </row>
    <row r="4473" spans="1:8" x14ac:dyDescent="0.2">
      <c r="A4473" s="76" t="s">
        <v>4870</v>
      </c>
      <c r="B4473" s="61">
        <v>4465</v>
      </c>
      <c r="C4473" s="232">
        <v>1865.5600000001491</v>
      </c>
      <c r="D4473" s="232">
        <v>2571.4500000000512</v>
      </c>
      <c r="E4473" s="232">
        <v>3250.1499999997836</v>
      </c>
      <c r="F4473" s="232">
        <v>3705.5500000002935</v>
      </c>
      <c r="G4473" s="232">
        <v>5085.0000000000837</v>
      </c>
      <c r="H4473" s="75"/>
    </row>
    <row r="4474" spans="1:8" x14ac:dyDescent="0.2">
      <c r="A4474" s="76" t="s">
        <v>4871</v>
      </c>
      <c r="B4474" s="61">
        <v>4466</v>
      </c>
      <c r="C4474" s="232">
        <v>1865.9600000001492</v>
      </c>
      <c r="D4474" s="232">
        <v>2572.0000000000514</v>
      </c>
      <c r="E4474" s="232">
        <v>3250.8499999997834</v>
      </c>
      <c r="F4474" s="232">
        <v>3706.3500000002937</v>
      </c>
      <c r="G4474" s="232">
        <v>5086.100000000084</v>
      </c>
      <c r="H4474" s="75"/>
    </row>
    <row r="4475" spans="1:8" x14ac:dyDescent="0.2">
      <c r="A4475" s="76" t="s">
        <v>4872</v>
      </c>
      <c r="B4475" s="61">
        <v>4467</v>
      </c>
      <c r="C4475" s="232">
        <v>1866.3600000001493</v>
      </c>
      <c r="D4475" s="232">
        <v>2572.5500000000516</v>
      </c>
      <c r="E4475" s="232">
        <v>3251.5499999997833</v>
      </c>
      <c r="F4475" s="232">
        <v>3707.1500000002939</v>
      </c>
      <c r="G4475" s="232">
        <v>5087.2000000000844</v>
      </c>
      <c r="H4475" s="75"/>
    </row>
    <row r="4476" spans="1:8" x14ac:dyDescent="0.2">
      <c r="A4476" s="76" t="s">
        <v>4873</v>
      </c>
      <c r="B4476" s="61">
        <v>4468</v>
      </c>
      <c r="C4476" s="232">
        <v>1866.7600000001494</v>
      </c>
      <c r="D4476" s="232">
        <v>2573.1000000000518</v>
      </c>
      <c r="E4476" s="232">
        <v>3252.2499999997831</v>
      </c>
      <c r="F4476" s="232">
        <v>3707.950000000294</v>
      </c>
      <c r="G4476" s="232">
        <v>5088.3000000000848</v>
      </c>
      <c r="H4476" s="75"/>
    </row>
    <row r="4477" spans="1:8" x14ac:dyDescent="0.2">
      <c r="A4477" s="76" t="s">
        <v>4874</v>
      </c>
      <c r="B4477" s="61">
        <v>4469</v>
      </c>
      <c r="C4477" s="232">
        <v>1867.1600000001495</v>
      </c>
      <c r="D4477" s="232">
        <v>2573.6500000000519</v>
      </c>
      <c r="E4477" s="232">
        <v>3252.9499999997829</v>
      </c>
      <c r="F4477" s="232">
        <v>3708.7500000002942</v>
      </c>
      <c r="G4477" s="232">
        <v>5089.4000000000851</v>
      </c>
      <c r="H4477" s="75"/>
    </row>
    <row r="4478" spans="1:8" x14ac:dyDescent="0.2">
      <c r="A4478" s="76" t="s">
        <v>4875</v>
      </c>
      <c r="B4478" s="61">
        <v>4470</v>
      </c>
      <c r="C4478" s="232">
        <v>1867.5600000001496</v>
      </c>
      <c r="D4478" s="232">
        <v>2574.2000000000521</v>
      </c>
      <c r="E4478" s="232">
        <v>3253.6499999997827</v>
      </c>
      <c r="F4478" s="232">
        <v>3709.5500000002944</v>
      </c>
      <c r="G4478" s="232">
        <v>5090.5000000000855</v>
      </c>
      <c r="H4478" s="75"/>
    </row>
    <row r="4479" spans="1:8" x14ac:dyDescent="0.2">
      <c r="A4479" s="76" t="s">
        <v>4876</v>
      </c>
      <c r="B4479" s="61">
        <v>4471</v>
      </c>
      <c r="C4479" s="232">
        <v>1867.9600000001496</v>
      </c>
      <c r="D4479" s="232">
        <v>2574.7500000000523</v>
      </c>
      <c r="E4479" s="232">
        <v>3254.3499999997825</v>
      </c>
      <c r="F4479" s="232">
        <v>3710.3500000002946</v>
      </c>
      <c r="G4479" s="232">
        <v>5091.6000000000859</v>
      </c>
      <c r="H4479" s="75"/>
    </row>
    <row r="4480" spans="1:8" x14ac:dyDescent="0.2">
      <c r="A4480" s="76" t="s">
        <v>4877</v>
      </c>
      <c r="B4480" s="61">
        <v>4472</v>
      </c>
      <c r="C4480" s="232">
        <v>1868.3600000001497</v>
      </c>
      <c r="D4480" s="232">
        <v>2575.3000000000525</v>
      </c>
      <c r="E4480" s="232">
        <v>3255.0499999997824</v>
      </c>
      <c r="F4480" s="232">
        <v>3711.1500000002948</v>
      </c>
      <c r="G4480" s="232">
        <v>5092.7000000000862</v>
      </c>
      <c r="H4480" s="75"/>
    </row>
    <row r="4481" spans="1:8" x14ac:dyDescent="0.2">
      <c r="A4481" s="76" t="s">
        <v>4878</v>
      </c>
      <c r="B4481" s="61">
        <v>4473</v>
      </c>
      <c r="C4481" s="232">
        <v>1868.7600000001498</v>
      </c>
      <c r="D4481" s="232">
        <v>2575.8500000000527</v>
      </c>
      <c r="E4481" s="232">
        <v>3255.7499999997822</v>
      </c>
      <c r="F4481" s="232">
        <v>3711.9500000002949</v>
      </c>
      <c r="G4481" s="232">
        <v>5093.8000000000866</v>
      </c>
      <c r="H4481" s="75"/>
    </row>
    <row r="4482" spans="1:8" x14ac:dyDescent="0.2">
      <c r="A4482" s="76" t="s">
        <v>4879</v>
      </c>
      <c r="B4482" s="61">
        <v>4474</v>
      </c>
      <c r="C4482" s="232">
        <v>1869.1600000001499</v>
      </c>
      <c r="D4482" s="232">
        <v>2576.4000000000528</v>
      </c>
      <c r="E4482" s="232">
        <v>3256.449999999782</v>
      </c>
      <c r="F4482" s="232">
        <v>3712.7500000002951</v>
      </c>
      <c r="G4482" s="232">
        <v>5094.9000000000869</v>
      </c>
      <c r="H4482" s="75"/>
    </row>
    <row r="4483" spans="1:8" x14ac:dyDescent="0.2">
      <c r="A4483" s="76" t="s">
        <v>4880</v>
      </c>
      <c r="B4483" s="61">
        <v>4475</v>
      </c>
      <c r="C4483" s="232">
        <v>1869.56000000015</v>
      </c>
      <c r="D4483" s="232">
        <v>2576.950000000053</v>
      </c>
      <c r="E4483" s="232">
        <v>3257.1499999997818</v>
      </c>
      <c r="F4483" s="232">
        <v>3713.5500000002953</v>
      </c>
      <c r="G4483" s="232">
        <v>5096.0000000000873</v>
      </c>
      <c r="H4483" s="75"/>
    </row>
    <row r="4484" spans="1:8" x14ac:dyDescent="0.2">
      <c r="A4484" s="76" t="s">
        <v>4881</v>
      </c>
      <c r="B4484" s="61">
        <v>4476</v>
      </c>
      <c r="C4484" s="232">
        <v>1869.9600000001501</v>
      </c>
      <c r="D4484" s="232">
        <v>2577.5000000000532</v>
      </c>
      <c r="E4484" s="232">
        <v>3257.8499999997816</v>
      </c>
      <c r="F4484" s="232">
        <v>3714.3500000002955</v>
      </c>
      <c r="G4484" s="232">
        <v>5097.1000000000877</v>
      </c>
      <c r="H4484" s="75"/>
    </row>
    <row r="4485" spans="1:8" x14ac:dyDescent="0.2">
      <c r="A4485" s="76" t="s">
        <v>4882</v>
      </c>
      <c r="B4485" s="61">
        <v>4477</v>
      </c>
      <c r="C4485" s="232">
        <v>1870.3600000001502</v>
      </c>
      <c r="D4485" s="232">
        <v>2578.0500000000534</v>
      </c>
      <c r="E4485" s="232">
        <v>3258.5499999997814</v>
      </c>
      <c r="F4485" s="232">
        <v>3715.1500000002957</v>
      </c>
      <c r="G4485" s="232">
        <v>5098.200000000088</v>
      </c>
      <c r="H4485" s="75"/>
    </row>
    <row r="4486" spans="1:8" x14ac:dyDescent="0.2">
      <c r="A4486" s="76" t="s">
        <v>4883</v>
      </c>
      <c r="B4486" s="61">
        <v>4478</v>
      </c>
      <c r="C4486" s="232">
        <v>1870.7600000001503</v>
      </c>
      <c r="D4486" s="232">
        <v>2578.6000000000536</v>
      </c>
      <c r="E4486" s="232">
        <v>3259.2499999997813</v>
      </c>
      <c r="F4486" s="232">
        <v>3715.9500000002959</v>
      </c>
      <c r="G4486" s="232">
        <v>5099.3000000000884</v>
      </c>
      <c r="H4486" s="75"/>
    </row>
    <row r="4487" spans="1:8" x14ac:dyDescent="0.2">
      <c r="A4487" s="76" t="s">
        <v>4884</v>
      </c>
      <c r="B4487" s="61">
        <v>4479</v>
      </c>
      <c r="C4487" s="232">
        <v>1871.1600000001504</v>
      </c>
      <c r="D4487" s="232">
        <v>2579.1500000000538</v>
      </c>
      <c r="E4487" s="232">
        <v>3259.9499999997811</v>
      </c>
      <c r="F4487" s="232">
        <v>3716.750000000296</v>
      </c>
      <c r="G4487" s="232">
        <v>5100.4000000000888</v>
      </c>
      <c r="H4487" s="75"/>
    </row>
    <row r="4488" spans="1:8" x14ac:dyDescent="0.2">
      <c r="A4488" s="76" t="s">
        <v>4885</v>
      </c>
      <c r="B4488" s="61">
        <v>4480</v>
      </c>
      <c r="C4488" s="232">
        <v>1871.5600000001505</v>
      </c>
      <c r="D4488" s="232">
        <v>2579.7000000000539</v>
      </c>
      <c r="E4488" s="232">
        <v>3260.6499999997809</v>
      </c>
      <c r="F4488" s="232">
        <v>3717.5500000002962</v>
      </c>
      <c r="G4488" s="232">
        <v>5101.5000000000891</v>
      </c>
      <c r="H4488" s="75"/>
    </row>
    <row r="4489" spans="1:8" x14ac:dyDescent="0.2">
      <c r="A4489" s="76" t="s">
        <v>4886</v>
      </c>
      <c r="B4489" s="61">
        <v>4481</v>
      </c>
      <c r="C4489" s="232">
        <v>1871.9600000001506</v>
      </c>
      <c r="D4489" s="232">
        <v>2580.2500000000541</v>
      </c>
      <c r="E4489" s="232">
        <v>3261.3499999997807</v>
      </c>
      <c r="F4489" s="232">
        <v>3718.3500000002964</v>
      </c>
      <c r="G4489" s="232">
        <v>5102.6000000000895</v>
      </c>
      <c r="H4489" s="75"/>
    </row>
    <row r="4490" spans="1:8" x14ac:dyDescent="0.2">
      <c r="A4490" s="76" t="s">
        <v>4887</v>
      </c>
      <c r="B4490" s="61">
        <v>4482</v>
      </c>
      <c r="C4490" s="232">
        <v>1872.3600000001506</v>
      </c>
      <c r="D4490" s="232">
        <v>2580.8000000000543</v>
      </c>
      <c r="E4490" s="232">
        <v>3262.0499999997805</v>
      </c>
      <c r="F4490" s="232">
        <v>3719.1500000002966</v>
      </c>
      <c r="G4490" s="232">
        <v>5103.7000000000899</v>
      </c>
      <c r="H4490" s="75"/>
    </row>
    <row r="4491" spans="1:8" x14ac:dyDescent="0.2">
      <c r="A4491" s="76" t="s">
        <v>4888</v>
      </c>
      <c r="B4491" s="61">
        <v>4483</v>
      </c>
      <c r="C4491" s="232">
        <v>1872.7600000001507</v>
      </c>
      <c r="D4491" s="232">
        <v>2581.3500000000545</v>
      </c>
      <c r="E4491" s="232">
        <v>3262.7499999997804</v>
      </c>
      <c r="F4491" s="232">
        <v>3719.9500000002968</v>
      </c>
      <c r="G4491" s="232">
        <v>5104.8000000000902</v>
      </c>
      <c r="H4491" s="75"/>
    </row>
    <row r="4492" spans="1:8" x14ac:dyDescent="0.2">
      <c r="A4492" s="76" t="s">
        <v>4889</v>
      </c>
      <c r="B4492" s="61">
        <v>4484</v>
      </c>
      <c r="C4492" s="232">
        <v>1873.1600000001508</v>
      </c>
      <c r="D4492" s="232">
        <v>2581.9000000000547</v>
      </c>
      <c r="E4492" s="232">
        <v>3263.4499999997802</v>
      </c>
      <c r="F4492" s="232">
        <v>3720.750000000297</v>
      </c>
      <c r="G4492" s="232">
        <v>5105.9000000000906</v>
      </c>
      <c r="H4492" s="75"/>
    </row>
    <row r="4493" spans="1:8" x14ac:dyDescent="0.2">
      <c r="A4493" s="76" t="s">
        <v>4890</v>
      </c>
      <c r="B4493" s="61">
        <v>4485</v>
      </c>
      <c r="C4493" s="232">
        <v>1873.5600000001509</v>
      </c>
      <c r="D4493" s="232">
        <v>2582.4500000000548</v>
      </c>
      <c r="E4493" s="232">
        <v>3264.14999999978</v>
      </c>
      <c r="F4493" s="232">
        <v>3721.5500000002971</v>
      </c>
      <c r="G4493" s="232">
        <v>5107.0000000000909</v>
      </c>
      <c r="H4493" s="75"/>
    </row>
    <row r="4494" spans="1:8" x14ac:dyDescent="0.2">
      <c r="A4494" s="76" t="s">
        <v>4891</v>
      </c>
      <c r="B4494" s="61">
        <v>4486</v>
      </c>
      <c r="C4494" s="232">
        <v>1873.960000000151</v>
      </c>
      <c r="D4494" s="232">
        <v>2583.000000000055</v>
      </c>
      <c r="E4494" s="232">
        <v>3264.8499999997798</v>
      </c>
      <c r="F4494" s="232">
        <v>3722.3500000002973</v>
      </c>
      <c r="G4494" s="232">
        <v>5108.1000000000913</v>
      </c>
      <c r="H4494" s="75"/>
    </row>
    <row r="4495" spans="1:8" x14ac:dyDescent="0.2">
      <c r="A4495" s="76" t="s">
        <v>4892</v>
      </c>
      <c r="B4495" s="61">
        <v>4487</v>
      </c>
      <c r="C4495" s="232">
        <v>1874.3600000001511</v>
      </c>
      <c r="D4495" s="232">
        <v>2583.5500000000552</v>
      </c>
      <c r="E4495" s="232">
        <v>3265.5499999997796</v>
      </c>
      <c r="F4495" s="232">
        <v>3723.1500000002975</v>
      </c>
      <c r="G4495" s="232">
        <v>5109.2000000000917</v>
      </c>
      <c r="H4495" s="75"/>
    </row>
    <row r="4496" spans="1:8" x14ac:dyDescent="0.2">
      <c r="A4496" s="76" t="s">
        <v>4893</v>
      </c>
      <c r="B4496" s="61">
        <v>4488</v>
      </c>
      <c r="C4496" s="232">
        <v>1874.7600000001512</v>
      </c>
      <c r="D4496" s="232">
        <v>2584.1000000000554</v>
      </c>
      <c r="E4496" s="232">
        <v>3266.2499999997794</v>
      </c>
      <c r="F4496" s="232">
        <v>3723.9500000002977</v>
      </c>
      <c r="G4496" s="232">
        <v>5110.300000000092</v>
      </c>
      <c r="H4496" s="75"/>
    </row>
    <row r="4497" spans="1:8" x14ac:dyDescent="0.2">
      <c r="A4497" s="76" t="s">
        <v>4894</v>
      </c>
      <c r="B4497" s="61">
        <v>4489</v>
      </c>
      <c r="C4497" s="232">
        <v>1875.1600000001513</v>
      </c>
      <c r="D4497" s="232">
        <v>2584.6500000000556</v>
      </c>
      <c r="E4497" s="232">
        <v>3266.9499999997793</v>
      </c>
      <c r="F4497" s="232">
        <v>3724.7500000002979</v>
      </c>
      <c r="G4497" s="232">
        <v>5111.4000000000924</v>
      </c>
      <c r="H4497" s="75"/>
    </row>
    <row r="4498" spans="1:8" x14ac:dyDescent="0.2">
      <c r="A4498" s="76" t="s">
        <v>4895</v>
      </c>
      <c r="B4498" s="61">
        <v>4490</v>
      </c>
      <c r="C4498" s="232">
        <v>1875.5600000001514</v>
      </c>
      <c r="D4498" s="232">
        <v>2585.2000000000558</v>
      </c>
      <c r="E4498" s="232">
        <v>3267.6499999997791</v>
      </c>
      <c r="F4498" s="232">
        <v>3725.550000000298</v>
      </c>
      <c r="G4498" s="232">
        <v>5112.5000000000928</v>
      </c>
      <c r="H4498" s="75"/>
    </row>
    <row r="4499" spans="1:8" x14ac:dyDescent="0.2">
      <c r="A4499" s="76" t="s">
        <v>4896</v>
      </c>
      <c r="B4499" s="61">
        <v>4491</v>
      </c>
      <c r="C4499" s="232">
        <v>1875.9600000001515</v>
      </c>
      <c r="D4499" s="232">
        <v>2585.7500000000559</v>
      </c>
      <c r="E4499" s="232">
        <v>3268.3499999997789</v>
      </c>
      <c r="F4499" s="232">
        <v>3726.3500000002982</v>
      </c>
      <c r="G4499" s="232">
        <v>5113.6000000000931</v>
      </c>
      <c r="H4499" s="75"/>
    </row>
    <row r="4500" spans="1:8" x14ac:dyDescent="0.2">
      <c r="A4500" s="76" t="s">
        <v>4897</v>
      </c>
      <c r="B4500" s="61">
        <v>4492</v>
      </c>
      <c r="C4500" s="232">
        <v>1876.3600000001516</v>
      </c>
      <c r="D4500" s="232">
        <v>2586.3000000000561</v>
      </c>
      <c r="E4500" s="232">
        <v>3269.0499999997787</v>
      </c>
      <c r="F4500" s="232">
        <v>3727.1500000002984</v>
      </c>
      <c r="G4500" s="232">
        <v>5114.7000000000935</v>
      </c>
      <c r="H4500" s="75"/>
    </row>
    <row r="4501" spans="1:8" x14ac:dyDescent="0.2">
      <c r="A4501" s="76" t="s">
        <v>4898</v>
      </c>
      <c r="B4501" s="61">
        <v>4493</v>
      </c>
      <c r="C4501" s="232">
        <v>1876.7600000001516</v>
      </c>
      <c r="D4501" s="232">
        <v>2586.8500000000563</v>
      </c>
      <c r="E4501" s="232">
        <v>3269.7499999997785</v>
      </c>
      <c r="F4501" s="232">
        <v>3727.9500000002986</v>
      </c>
      <c r="G4501" s="232">
        <v>5115.8000000000939</v>
      </c>
      <c r="H4501" s="75"/>
    </row>
    <row r="4502" spans="1:8" x14ac:dyDescent="0.2">
      <c r="A4502" s="76" t="s">
        <v>4899</v>
      </c>
      <c r="B4502" s="61">
        <v>4494</v>
      </c>
      <c r="C4502" s="232">
        <v>1877.1600000001517</v>
      </c>
      <c r="D4502" s="232">
        <v>2587.4000000000565</v>
      </c>
      <c r="E4502" s="232">
        <v>3270.4499999997784</v>
      </c>
      <c r="F4502" s="232">
        <v>3728.7500000002988</v>
      </c>
      <c r="G4502" s="232">
        <v>5116.9000000000942</v>
      </c>
      <c r="H4502" s="75"/>
    </row>
    <row r="4503" spans="1:8" x14ac:dyDescent="0.2">
      <c r="A4503" s="76" t="s">
        <v>4900</v>
      </c>
      <c r="B4503" s="61">
        <v>4495</v>
      </c>
      <c r="C4503" s="232">
        <v>1877.5600000001518</v>
      </c>
      <c r="D4503" s="232">
        <v>2587.9500000000567</v>
      </c>
      <c r="E4503" s="232">
        <v>3271.1499999997782</v>
      </c>
      <c r="F4503" s="232">
        <v>3729.550000000299</v>
      </c>
      <c r="G4503" s="232">
        <v>5118.0000000000946</v>
      </c>
      <c r="H4503" s="75"/>
    </row>
    <row r="4504" spans="1:8" x14ac:dyDescent="0.2">
      <c r="A4504" s="76" t="s">
        <v>4901</v>
      </c>
      <c r="B4504" s="61">
        <v>4496</v>
      </c>
      <c r="C4504" s="232">
        <v>1877.9600000001519</v>
      </c>
      <c r="D4504" s="232">
        <v>2588.5000000000568</v>
      </c>
      <c r="E4504" s="232">
        <v>3271.849999999778</v>
      </c>
      <c r="F4504" s="232">
        <v>3730.3500000002991</v>
      </c>
      <c r="G4504" s="232">
        <v>5119.100000000095</v>
      </c>
      <c r="H4504" s="75"/>
    </row>
    <row r="4505" spans="1:8" x14ac:dyDescent="0.2">
      <c r="A4505" s="76" t="s">
        <v>4902</v>
      </c>
      <c r="B4505" s="61">
        <v>4497</v>
      </c>
      <c r="C4505" s="232">
        <v>1878.360000000152</v>
      </c>
      <c r="D4505" s="232">
        <v>2589.050000000057</v>
      </c>
      <c r="E4505" s="232">
        <v>3272.5499999997778</v>
      </c>
      <c r="F4505" s="232">
        <v>3731.1500000002993</v>
      </c>
      <c r="G4505" s="232">
        <v>5120.2000000000953</v>
      </c>
      <c r="H4505" s="75"/>
    </row>
    <row r="4506" spans="1:8" x14ac:dyDescent="0.2">
      <c r="A4506" s="76" t="s">
        <v>4903</v>
      </c>
      <c r="B4506" s="61">
        <v>4498</v>
      </c>
      <c r="C4506" s="232">
        <v>1878.7600000001521</v>
      </c>
      <c r="D4506" s="232">
        <v>2589.6000000000572</v>
      </c>
      <c r="E4506" s="232">
        <v>3273.2499999997776</v>
      </c>
      <c r="F4506" s="232">
        <v>3731.9500000002995</v>
      </c>
      <c r="G4506" s="232">
        <v>5121.3000000000957</v>
      </c>
      <c r="H4506" s="75"/>
    </row>
    <row r="4507" spans="1:8" x14ac:dyDescent="0.2">
      <c r="A4507" s="76" t="s">
        <v>4904</v>
      </c>
      <c r="B4507" s="61">
        <v>4499</v>
      </c>
      <c r="C4507" s="232">
        <v>1879.1600000001522</v>
      </c>
      <c r="D4507" s="232">
        <v>2590.1500000000574</v>
      </c>
      <c r="E4507" s="232">
        <v>3273.9499999997774</v>
      </c>
      <c r="F4507" s="232">
        <v>3732.7500000002997</v>
      </c>
      <c r="G4507" s="232">
        <v>5122.400000000096</v>
      </c>
      <c r="H4507" s="75"/>
    </row>
    <row r="4508" spans="1:8" x14ac:dyDescent="0.2">
      <c r="A4508" s="76" t="s">
        <v>4905</v>
      </c>
      <c r="B4508" s="61">
        <v>4500</v>
      </c>
      <c r="C4508" s="232">
        <v>1879.5600000001523</v>
      </c>
      <c r="D4508" s="232">
        <v>2590.7000000000576</v>
      </c>
      <c r="E4508" s="232">
        <v>3274.6499999997773</v>
      </c>
      <c r="F4508" s="232">
        <v>3733.5500000002999</v>
      </c>
      <c r="G4508" s="232">
        <v>5123.5000000000964</v>
      </c>
      <c r="H4508" s="75"/>
    </row>
    <row r="4509" spans="1:8" x14ac:dyDescent="0.2">
      <c r="A4509" s="76" t="s">
        <v>4906</v>
      </c>
      <c r="B4509" s="61">
        <v>4501</v>
      </c>
      <c r="C4509" s="232">
        <v>1879.9600000001524</v>
      </c>
      <c r="D4509" s="232">
        <v>2591.2500000000578</v>
      </c>
      <c r="E4509" s="232">
        <v>3275.3499999997771</v>
      </c>
      <c r="F4509" s="232">
        <v>3734.3500000003</v>
      </c>
      <c r="G4509" s="232">
        <v>5124.6000000000968</v>
      </c>
      <c r="H4509" s="75"/>
    </row>
    <row r="4510" spans="1:8" x14ac:dyDescent="0.2">
      <c r="A4510" s="76" t="s">
        <v>4907</v>
      </c>
      <c r="B4510" s="61">
        <v>4502</v>
      </c>
      <c r="C4510" s="232">
        <v>1880.3600000001525</v>
      </c>
      <c r="D4510" s="232">
        <v>2591.8000000000579</v>
      </c>
      <c r="E4510" s="232">
        <v>3276.0499999997769</v>
      </c>
      <c r="F4510" s="232">
        <v>3735.1500000003002</v>
      </c>
      <c r="G4510" s="232">
        <v>5125.7000000000971</v>
      </c>
      <c r="H4510" s="75"/>
    </row>
    <row r="4511" spans="1:8" x14ac:dyDescent="0.2">
      <c r="A4511" s="76" t="s">
        <v>4908</v>
      </c>
      <c r="B4511" s="61">
        <v>4503</v>
      </c>
      <c r="C4511" s="232">
        <v>1880.7600000001526</v>
      </c>
      <c r="D4511" s="232">
        <v>2592.3500000000581</v>
      </c>
      <c r="E4511" s="232">
        <v>3276.7499999997767</v>
      </c>
      <c r="F4511" s="232">
        <v>3735.9500000003004</v>
      </c>
      <c r="G4511" s="232">
        <v>5126.8000000000975</v>
      </c>
      <c r="H4511" s="75"/>
    </row>
    <row r="4512" spans="1:8" x14ac:dyDescent="0.2">
      <c r="A4512" s="76" t="s">
        <v>4909</v>
      </c>
      <c r="B4512" s="61">
        <v>4504</v>
      </c>
      <c r="C4512" s="232">
        <v>1881.1600000001526</v>
      </c>
      <c r="D4512" s="232">
        <v>2592.9000000000583</v>
      </c>
      <c r="E4512" s="232">
        <v>3277.4499999997765</v>
      </c>
      <c r="F4512" s="232">
        <v>3736.7500000003006</v>
      </c>
      <c r="G4512" s="232">
        <v>5127.9000000000979</v>
      </c>
      <c r="H4512" s="75"/>
    </row>
    <row r="4513" spans="1:8" x14ac:dyDescent="0.2">
      <c r="A4513" s="76" t="s">
        <v>4910</v>
      </c>
      <c r="B4513" s="61">
        <v>4505</v>
      </c>
      <c r="C4513" s="232">
        <v>1881.5600000001527</v>
      </c>
      <c r="D4513" s="232">
        <v>2593.4500000000585</v>
      </c>
      <c r="E4513" s="232">
        <v>3278.1499999997764</v>
      </c>
      <c r="F4513" s="232">
        <v>3737.5500000003008</v>
      </c>
      <c r="G4513" s="232">
        <v>5129.0000000000982</v>
      </c>
      <c r="H4513" s="75"/>
    </row>
    <row r="4514" spans="1:8" x14ac:dyDescent="0.2">
      <c r="A4514" s="76" t="s">
        <v>4911</v>
      </c>
      <c r="B4514" s="61">
        <v>4506</v>
      </c>
      <c r="C4514" s="232">
        <v>1881.9600000001528</v>
      </c>
      <c r="D4514" s="232">
        <v>2594.0000000000587</v>
      </c>
      <c r="E4514" s="232">
        <v>3278.8499999997762</v>
      </c>
      <c r="F4514" s="232">
        <v>3738.350000000301</v>
      </c>
      <c r="G4514" s="232">
        <v>5130.1000000000986</v>
      </c>
      <c r="H4514" s="75"/>
    </row>
    <row r="4515" spans="1:8" x14ac:dyDescent="0.2">
      <c r="A4515" s="76" t="s">
        <v>4912</v>
      </c>
      <c r="B4515" s="61">
        <v>4507</v>
      </c>
      <c r="C4515" s="232">
        <v>1882.3600000001529</v>
      </c>
      <c r="D4515" s="232">
        <v>2594.5500000000588</v>
      </c>
      <c r="E4515" s="232">
        <v>3279.549999999776</v>
      </c>
      <c r="F4515" s="232">
        <v>3739.1500000003011</v>
      </c>
      <c r="G4515" s="232">
        <v>5131.200000000099</v>
      </c>
      <c r="H4515" s="75"/>
    </row>
    <row r="4516" spans="1:8" x14ac:dyDescent="0.2">
      <c r="A4516" s="76" t="s">
        <v>4913</v>
      </c>
      <c r="B4516" s="61">
        <v>4508</v>
      </c>
      <c r="C4516" s="232">
        <v>1882.760000000153</v>
      </c>
      <c r="D4516" s="232">
        <v>2595.100000000059</v>
      </c>
      <c r="E4516" s="232">
        <v>3280.2499999997758</v>
      </c>
      <c r="F4516" s="232">
        <v>3739.9500000003013</v>
      </c>
      <c r="G4516" s="232">
        <v>5132.3000000000993</v>
      </c>
      <c r="H4516" s="75"/>
    </row>
    <row r="4517" spans="1:8" x14ac:dyDescent="0.2">
      <c r="A4517" s="76" t="s">
        <v>4914</v>
      </c>
      <c r="B4517" s="61">
        <v>4509</v>
      </c>
      <c r="C4517" s="232">
        <v>1883.1600000001531</v>
      </c>
      <c r="D4517" s="232">
        <v>2595.6500000000592</v>
      </c>
      <c r="E4517" s="232">
        <v>3280.9499999997756</v>
      </c>
      <c r="F4517" s="232">
        <v>3740.7500000003015</v>
      </c>
      <c r="G4517" s="232">
        <v>5133.4000000000997</v>
      </c>
      <c r="H4517" s="75"/>
    </row>
    <row r="4518" spans="1:8" x14ac:dyDescent="0.2">
      <c r="A4518" s="76" t="s">
        <v>4915</v>
      </c>
      <c r="B4518" s="61">
        <v>4510</v>
      </c>
      <c r="C4518" s="232">
        <v>1883.5600000001532</v>
      </c>
      <c r="D4518" s="232">
        <v>2596.2000000000594</v>
      </c>
      <c r="E4518" s="232">
        <v>3281.6499999997754</v>
      </c>
      <c r="F4518" s="232">
        <v>3741.5500000003017</v>
      </c>
      <c r="G4518" s="232">
        <v>5134.5000000001</v>
      </c>
      <c r="H4518" s="75"/>
    </row>
    <row r="4519" spans="1:8" x14ac:dyDescent="0.2">
      <c r="A4519" s="76" t="s">
        <v>4916</v>
      </c>
      <c r="B4519" s="61">
        <v>4511</v>
      </c>
      <c r="C4519" s="232">
        <v>1883.9600000001533</v>
      </c>
      <c r="D4519" s="232">
        <v>2596.7500000000596</v>
      </c>
      <c r="E4519" s="232">
        <v>3282.3499999997753</v>
      </c>
      <c r="F4519" s="232">
        <v>3742.3500000003019</v>
      </c>
      <c r="G4519" s="232">
        <v>5135.6000000001004</v>
      </c>
      <c r="H4519" s="75"/>
    </row>
    <row r="4520" spans="1:8" x14ac:dyDescent="0.2">
      <c r="A4520" s="76" t="s">
        <v>4917</v>
      </c>
      <c r="B4520" s="61">
        <v>4512</v>
      </c>
      <c r="C4520" s="232">
        <v>1884.3600000001534</v>
      </c>
      <c r="D4520" s="232">
        <v>2597.3000000000598</v>
      </c>
      <c r="E4520" s="232">
        <v>3283.0499999997751</v>
      </c>
      <c r="F4520" s="232">
        <v>3743.150000000302</v>
      </c>
      <c r="G4520" s="232">
        <v>5136.7000000001008</v>
      </c>
      <c r="H4520" s="75"/>
    </row>
    <row r="4521" spans="1:8" x14ac:dyDescent="0.2">
      <c r="A4521" s="76" t="s">
        <v>4918</v>
      </c>
      <c r="B4521" s="61">
        <v>4513</v>
      </c>
      <c r="C4521" s="232">
        <v>1884.7600000001535</v>
      </c>
      <c r="D4521" s="232">
        <v>2597.8500000000599</v>
      </c>
      <c r="E4521" s="232">
        <v>3283.7499999997749</v>
      </c>
      <c r="F4521" s="232">
        <v>3743.9500000003022</v>
      </c>
      <c r="G4521" s="232">
        <v>5137.8000000001011</v>
      </c>
      <c r="H4521" s="75"/>
    </row>
    <row r="4522" spans="1:8" x14ac:dyDescent="0.2">
      <c r="A4522" s="76" t="s">
        <v>4919</v>
      </c>
      <c r="B4522" s="61">
        <v>4514</v>
      </c>
      <c r="C4522" s="232">
        <v>1885.1600000001536</v>
      </c>
      <c r="D4522" s="232">
        <v>2598.4000000000601</v>
      </c>
      <c r="E4522" s="232">
        <v>3284.4499999997747</v>
      </c>
      <c r="F4522" s="232">
        <v>3744.7500000003024</v>
      </c>
      <c r="G4522" s="232">
        <v>5138.9000000001015</v>
      </c>
      <c r="H4522" s="75"/>
    </row>
    <row r="4523" spans="1:8" x14ac:dyDescent="0.2">
      <c r="A4523" s="76" t="s">
        <v>4920</v>
      </c>
      <c r="B4523" s="61">
        <v>4515</v>
      </c>
      <c r="C4523" s="232">
        <v>1885.5600000001537</v>
      </c>
      <c r="D4523" s="232">
        <v>2598.9500000000603</v>
      </c>
      <c r="E4523" s="232">
        <v>3285.1499999997745</v>
      </c>
      <c r="F4523" s="232">
        <v>3745.5500000003026</v>
      </c>
      <c r="G4523" s="232">
        <v>5140.0000000001019</v>
      </c>
      <c r="H4523" s="75"/>
    </row>
    <row r="4524" spans="1:8" x14ac:dyDescent="0.2">
      <c r="A4524" s="76" t="s">
        <v>4921</v>
      </c>
      <c r="B4524" s="61">
        <v>4516</v>
      </c>
      <c r="C4524" s="232">
        <v>1885.9600000001537</v>
      </c>
      <c r="D4524" s="232">
        <v>2599.5000000000605</v>
      </c>
      <c r="E4524" s="232">
        <v>3285.8499999997744</v>
      </c>
      <c r="F4524" s="232">
        <v>3746.3500000003028</v>
      </c>
      <c r="G4524" s="232">
        <v>5141.1000000001022</v>
      </c>
      <c r="H4524" s="75"/>
    </row>
    <row r="4525" spans="1:8" x14ac:dyDescent="0.2">
      <c r="A4525" s="76" t="s">
        <v>4922</v>
      </c>
      <c r="B4525" s="61">
        <v>4517</v>
      </c>
      <c r="C4525" s="232">
        <v>1886.3600000001538</v>
      </c>
      <c r="D4525" s="232">
        <v>2600.0500000000607</v>
      </c>
      <c r="E4525" s="232">
        <v>3286.5499999997742</v>
      </c>
      <c r="F4525" s="232">
        <v>3747.150000000303</v>
      </c>
      <c r="G4525" s="232">
        <v>5142.2000000001026</v>
      </c>
      <c r="H4525" s="75"/>
    </row>
    <row r="4526" spans="1:8" x14ac:dyDescent="0.2">
      <c r="A4526" s="76" t="s">
        <v>4923</v>
      </c>
      <c r="B4526" s="61">
        <v>4518</v>
      </c>
      <c r="C4526" s="232">
        <v>1886.7600000001539</v>
      </c>
      <c r="D4526" s="232">
        <v>2600.6000000000608</v>
      </c>
      <c r="E4526" s="232">
        <v>3287.249999999774</v>
      </c>
      <c r="F4526" s="232">
        <v>3747.9500000003031</v>
      </c>
      <c r="G4526" s="232">
        <v>5143.300000000103</v>
      </c>
      <c r="H4526" s="75"/>
    </row>
    <row r="4527" spans="1:8" x14ac:dyDescent="0.2">
      <c r="A4527" s="76" t="s">
        <v>4924</v>
      </c>
      <c r="B4527" s="61">
        <v>4519</v>
      </c>
      <c r="C4527" s="232">
        <v>1887.160000000154</v>
      </c>
      <c r="D4527" s="232">
        <v>2601.150000000061</v>
      </c>
      <c r="E4527" s="232">
        <v>3287.9499999997738</v>
      </c>
      <c r="F4527" s="232">
        <v>3748.7500000003033</v>
      </c>
      <c r="G4527" s="232">
        <v>5144.4000000001033</v>
      </c>
      <c r="H4527" s="75"/>
    </row>
    <row r="4528" spans="1:8" x14ac:dyDescent="0.2">
      <c r="A4528" s="76" t="s">
        <v>4925</v>
      </c>
      <c r="B4528" s="61">
        <v>4520</v>
      </c>
      <c r="C4528" s="232">
        <v>1887.5600000001541</v>
      </c>
      <c r="D4528" s="232">
        <v>2601.7000000000612</v>
      </c>
      <c r="E4528" s="232">
        <v>3288.6499999997736</v>
      </c>
      <c r="F4528" s="232">
        <v>3749.5500000003035</v>
      </c>
      <c r="G4528" s="232">
        <v>5145.5000000001037</v>
      </c>
      <c r="H4528" s="75"/>
    </row>
    <row r="4529" spans="1:8" x14ac:dyDescent="0.2">
      <c r="A4529" s="76" t="s">
        <v>4926</v>
      </c>
      <c r="B4529" s="61">
        <v>4521</v>
      </c>
      <c r="C4529" s="232">
        <v>1887.9600000001542</v>
      </c>
      <c r="D4529" s="232">
        <v>2602.2500000000614</v>
      </c>
      <c r="E4529" s="232">
        <v>3289.3499999997734</v>
      </c>
      <c r="F4529" s="232">
        <v>3750.3500000003037</v>
      </c>
      <c r="G4529" s="232">
        <v>5146.600000000104</v>
      </c>
      <c r="H4529" s="75"/>
    </row>
    <row r="4530" spans="1:8" x14ac:dyDescent="0.2">
      <c r="A4530" s="76" t="s">
        <v>4927</v>
      </c>
      <c r="B4530" s="61">
        <v>4522</v>
      </c>
      <c r="C4530" s="232">
        <v>1888.3600000001543</v>
      </c>
      <c r="D4530" s="232">
        <v>2602.8000000000616</v>
      </c>
      <c r="E4530" s="232">
        <v>3290.0499999997733</v>
      </c>
      <c r="F4530" s="232">
        <v>3751.1500000003039</v>
      </c>
      <c r="G4530" s="232">
        <v>5147.7000000001044</v>
      </c>
      <c r="H4530" s="75"/>
    </row>
    <row r="4531" spans="1:8" x14ac:dyDescent="0.2">
      <c r="A4531" s="76" t="s">
        <v>4928</v>
      </c>
      <c r="B4531" s="61">
        <v>4523</v>
      </c>
      <c r="C4531" s="232">
        <v>1888.7600000001544</v>
      </c>
      <c r="D4531" s="232">
        <v>2603.3500000000618</v>
      </c>
      <c r="E4531" s="232">
        <v>3290.7499999997731</v>
      </c>
      <c r="F4531" s="232">
        <v>3751.950000000304</v>
      </c>
      <c r="G4531" s="232">
        <v>5148.8000000001048</v>
      </c>
      <c r="H4531" s="75"/>
    </row>
    <row r="4532" spans="1:8" x14ac:dyDescent="0.2">
      <c r="A4532" s="76" t="s">
        <v>4929</v>
      </c>
      <c r="B4532" s="61">
        <v>4524</v>
      </c>
      <c r="C4532" s="232">
        <v>1889.1600000001545</v>
      </c>
      <c r="D4532" s="232">
        <v>2603.9000000000619</v>
      </c>
      <c r="E4532" s="232">
        <v>3291.4499999997729</v>
      </c>
      <c r="F4532" s="232">
        <v>3752.7500000003042</v>
      </c>
      <c r="G4532" s="232">
        <v>5149.9000000001051</v>
      </c>
      <c r="H4532" s="75"/>
    </row>
    <row r="4533" spans="1:8" x14ac:dyDescent="0.2">
      <c r="A4533" s="76" t="s">
        <v>4930</v>
      </c>
      <c r="B4533" s="61">
        <v>4525</v>
      </c>
      <c r="C4533" s="232">
        <v>1889.5600000001546</v>
      </c>
      <c r="D4533" s="232">
        <v>2604.4500000000621</v>
      </c>
      <c r="E4533" s="232">
        <v>3292.1499999997727</v>
      </c>
      <c r="F4533" s="232">
        <v>3753.5500000003044</v>
      </c>
      <c r="G4533" s="232">
        <v>5151.0000000001055</v>
      </c>
      <c r="H4533" s="75"/>
    </row>
    <row r="4534" spans="1:8" x14ac:dyDescent="0.2">
      <c r="A4534" s="76" t="s">
        <v>4931</v>
      </c>
      <c r="B4534" s="61">
        <v>4526</v>
      </c>
      <c r="C4534" s="232">
        <v>1889.9600000001547</v>
      </c>
      <c r="D4534" s="232">
        <v>2605.0000000000623</v>
      </c>
      <c r="E4534" s="232">
        <v>3292.8499999997725</v>
      </c>
      <c r="F4534" s="232">
        <v>3754.3500000003046</v>
      </c>
      <c r="G4534" s="232">
        <v>5152.1000000001059</v>
      </c>
      <c r="H4534" s="75"/>
    </row>
    <row r="4535" spans="1:8" x14ac:dyDescent="0.2">
      <c r="A4535" s="76" t="s">
        <v>4932</v>
      </c>
      <c r="B4535" s="61">
        <v>4527</v>
      </c>
      <c r="C4535" s="232">
        <v>1890.3600000001547</v>
      </c>
      <c r="D4535" s="232">
        <v>2605.5500000000625</v>
      </c>
      <c r="E4535" s="232">
        <v>3293.5499999997724</v>
      </c>
      <c r="F4535" s="232">
        <v>3755.1500000003048</v>
      </c>
      <c r="G4535" s="232">
        <v>5153.2000000001062</v>
      </c>
      <c r="H4535" s="75"/>
    </row>
    <row r="4536" spans="1:8" x14ac:dyDescent="0.2">
      <c r="A4536" s="76" t="s">
        <v>4933</v>
      </c>
      <c r="B4536" s="61">
        <v>4528</v>
      </c>
      <c r="C4536" s="232">
        <v>1890.7600000001548</v>
      </c>
      <c r="D4536" s="232">
        <v>2606.1000000000627</v>
      </c>
      <c r="E4536" s="232">
        <v>3294.2499999997722</v>
      </c>
      <c r="F4536" s="232">
        <v>3755.950000000305</v>
      </c>
      <c r="G4536" s="232">
        <v>5154.3000000001066</v>
      </c>
      <c r="H4536" s="75"/>
    </row>
    <row r="4537" spans="1:8" x14ac:dyDescent="0.2">
      <c r="A4537" s="76" t="s">
        <v>4934</v>
      </c>
      <c r="B4537" s="61">
        <v>4529</v>
      </c>
      <c r="C4537" s="232">
        <v>1891.1600000001549</v>
      </c>
      <c r="D4537" s="232">
        <v>2606.6500000000628</v>
      </c>
      <c r="E4537" s="232">
        <v>3294.949999999772</v>
      </c>
      <c r="F4537" s="232">
        <v>3756.7500000003051</v>
      </c>
      <c r="G4537" s="232">
        <v>5155.400000000107</v>
      </c>
      <c r="H4537" s="75"/>
    </row>
    <row r="4538" spans="1:8" x14ac:dyDescent="0.2">
      <c r="A4538" s="76" t="s">
        <v>4935</v>
      </c>
      <c r="B4538" s="61">
        <v>4530</v>
      </c>
      <c r="C4538" s="232">
        <v>1891.560000000155</v>
      </c>
      <c r="D4538" s="232">
        <v>2607.200000000063</v>
      </c>
      <c r="E4538" s="232">
        <v>3295.6499999997718</v>
      </c>
      <c r="F4538" s="232">
        <v>3757.5500000003053</v>
      </c>
      <c r="G4538" s="232">
        <v>5156.5000000001073</v>
      </c>
      <c r="H4538" s="75"/>
    </row>
    <row r="4539" spans="1:8" x14ac:dyDescent="0.2">
      <c r="A4539" s="76" t="s">
        <v>4936</v>
      </c>
      <c r="B4539" s="61">
        <v>4531</v>
      </c>
      <c r="C4539" s="232">
        <v>1891.9600000001551</v>
      </c>
      <c r="D4539" s="232">
        <v>2607.7500000000632</v>
      </c>
      <c r="E4539" s="232">
        <v>3296.3499999997716</v>
      </c>
      <c r="F4539" s="232">
        <v>3758.3500000003055</v>
      </c>
      <c r="G4539" s="232">
        <v>5157.6000000001077</v>
      </c>
      <c r="H4539" s="75"/>
    </row>
    <row r="4540" spans="1:8" x14ac:dyDescent="0.2">
      <c r="A4540" s="76" t="s">
        <v>4937</v>
      </c>
      <c r="B4540" s="61">
        <v>4532</v>
      </c>
      <c r="C4540" s="232">
        <v>1892.3600000001552</v>
      </c>
      <c r="D4540" s="232">
        <v>2608.3000000000634</v>
      </c>
      <c r="E4540" s="232">
        <v>3297.0499999997714</v>
      </c>
      <c r="F4540" s="232">
        <v>3759.1500000003057</v>
      </c>
      <c r="G4540" s="232">
        <v>5158.700000000108</v>
      </c>
      <c r="H4540" s="75"/>
    </row>
    <row r="4541" spans="1:8" x14ac:dyDescent="0.2">
      <c r="A4541" s="76" t="s">
        <v>4938</v>
      </c>
      <c r="B4541" s="61">
        <v>4533</v>
      </c>
      <c r="C4541" s="232">
        <v>1892.7600000001553</v>
      </c>
      <c r="D4541" s="232">
        <v>2608.8500000000636</v>
      </c>
      <c r="E4541" s="232">
        <v>3297.7499999997713</v>
      </c>
      <c r="F4541" s="232">
        <v>3759.9500000003059</v>
      </c>
      <c r="G4541" s="232">
        <v>5159.8000000001084</v>
      </c>
      <c r="H4541" s="75"/>
    </row>
    <row r="4542" spans="1:8" x14ac:dyDescent="0.2">
      <c r="A4542" s="76" t="s">
        <v>4939</v>
      </c>
      <c r="B4542" s="61">
        <v>4534</v>
      </c>
      <c r="C4542" s="232">
        <v>1893.1600000001554</v>
      </c>
      <c r="D4542" s="232">
        <v>2609.4000000000638</v>
      </c>
      <c r="E4542" s="232">
        <v>3298.4499999997711</v>
      </c>
      <c r="F4542" s="232">
        <v>3760.750000000306</v>
      </c>
      <c r="G4542" s="232">
        <v>5160.9000000001088</v>
      </c>
      <c r="H4542" s="75"/>
    </row>
    <row r="4543" spans="1:8" x14ac:dyDescent="0.2">
      <c r="A4543" s="76" t="s">
        <v>4940</v>
      </c>
      <c r="B4543" s="61">
        <v>4535</v>
      </c>
      <c r="C4543" s="232">
        <v>1893.5600000001555</v>
      </c>
      <c r="D4543" s="232">
        <v>2609.9500000000639</v>
      </c>
      <c r="E4543" s="232">
        <v>3299.1499999997709</v>
      </c>
      <c r="F4543" s="232">
        <v>3761.5500000003062</v>
      </c>
      <c r="G4543" s="232">
        <v>5162.0000000001091</v>
      </c>
      <c r="H4543" s="75"/>
    </row>
    <row r="4544" spans="1:8" x14ac:dyDescent="0.2">
      <c r="A4544" s="76" t="s">
        <v>4941</v>
      </c>
      <c r="B4544" s="61">
        <v>4536</v>
      </c>
      <c r="C4544" s="232">
        <v>1893.9600000001556</v>
      </c>
      <c r="D4544" s="232">
        <v>2610.5000000000641</v>
      </c>
      <c r="E4544" s="232">
        <v>3299.8499999997707</v>
      </c>
      <c r="F4544" s="232">
        <v>3762.3500000003064</v>
      </c>
      <c r="G4544" s="232">
        <v>5163.1000000001095</v>
      </c>
      <c r="H4544" s="75"/>
    </row>
    <row r="4545" spans="1:8" x14ac:dyDescent="0.2">
      <c r="A4545" s="76" t="s">
        <v>4942</v>
      </c>
      <c r="B4545" s="61">
        <v>4537</v>
      </c>
      <c r="C4545" s="232">
        <v>1894.3600000001557</v>
      </c>
      <c r="D4545" s="232">
        <v>2611.0500000000643</v>
      </c>
      <c r="E4545" s="232">
        <v>3300.5499999997705</v>
      </c>
      <c r="F4545" s="232">
        <v>3763.1500000003066</v>
      </c>
      <c r="G4545" s="232">
        <v>5164.2000000001099</v>
      </c>
      <c r="H4545" s="75"/>
    </row>
    <row r="4546" spans="1:8" x14ac:dyDescent="0.2">
      <c r="A4546" s="76" t="s">
        <v>4943</v>
      </c>
      <c r="B4546" s="61">
        <v>4538</v>
      </c>
      <c r="C4546" s="232">
        <v>1894.7600000001557</v>
      </c>
      <c r="D4546" s="232">
        <v>2611.6000000000645</v>
      </c>
      <c r="E4546" s="232">
        <v>3301.2499999997704</v>
      </c>
      <c r="F4546" s="232">
        <v>3763.9500000003068</v>
      </c>
      <c r="G4546" s="232">
        <v>5165.3000000001102</v>
      </c>
      <c r="H4546" s="75"/>
    </row>
    <row r="4547" spans="1:8" x14ac:dyDescent="0.2">
      <c r="A4547" s="76" t="s">
        <v>4944</v>
      </c>
      <c r="B4547" s="61">
        <v>4539</v>
      </c>
      <c r="C4547" s="232">
        <v>1895.1600000001558</v>
      </c>
      <c r="D4547" s="232">
        <v>2612.1500000000647</v>
      </c>
      <c r="E4547" s="232">
        <v>3301.9499999997702</v>
      </c>
      <c r="F4547" s="232">
        <v>3764.750000000307</v>
      </c>
      <c r="G4547" s="232">
        <v>5166.4000000001106</v>
      </c>
      <c r="H4547" s="75"/>
    </row>
    <row r="4548" spans="1:8" x14ac:dyDescent="0.2">
      <c r="A4548" s="76" t="s">
        <v>4945</v>
      </c>
      <c r="B4548" s="61">
        <v>4540</v>
      </c>
      <c r="C4548" s="232">
        <v>1895.5600000001559</v>
      </c>
      <c r="D4548" s="232">
        <v>2612.7000000000648</v>
      </c>
      <c r="E4548" s="232">
        <v>3302.64999999977</v>
      </c>
      <c r="F4548" s="232">
        <v>3765.5500000003071</v>
      </c>
      <c r="G4548" s="232">
        <v>5167.500000000111</v>
      </c>
      <c r="H4548" s="75"/>
    </row>
    <row r="4549" spans="1:8" x14ac:dyDescent="0.2">
      <c r="A4549" s="76" t="s">
        <v>4946</v>
      </c>
      <c r="B4549" s="61">
        <v>4541</v>
      </c>
      <c r="C4549" s="232">
        <v>1895.960000000156</v>
      </c>
      <c r="D4549" s="232">
        <v>2613.250000000065</v>
      </c>
      <c r="E4549" s="232">
        <v>3303.3499999997698</v>
      </c>
      <c r="F4549" s="232">
        <v>3766.3500000003073</v>
      </c>
      <c r="G4549" s="232">
        <v>5168.6000000001113</v>
      </c>
      <c r="H4549" s="75"/>
    </row>
    <row r="4550" spans="1:8" x14ac:dyDescent="0.2">
      <c r="A4550" s="76" t="s">
        <v>4947</v>
      </c>
      <c r="B4550" s="61">
        <v>4542</v>
      </c>
      <c r="C4550" s="232">
        <v>1896.3600000001561</v>
      </c>
      <c r="D4550" s="232">
        <v>2613.8000000000652</v>
      </c>
      <c r="E4550" s="232">
        <v>3304.0499999997696</v>
      </c>
      <c r="F4550" s="232">
        <v>3767.1500000003075</v>
      </c>
      <c r="G4550" s="232">
        <v>5169.7000000001117</v>
      </c>
      <c r="H4550" s="75"/>
    </row>
    <row r="4551" spans="1:8" x14ac:dyDescent="0.2">
      <c r="A4551" s="76" t="s">
        <v>4948</v>
      </c>
      <c r="B4551" s="61">
        <v>4543</v>
      </c>
      <c r="C4551" s="232">
        <v>1896.7600000001562</v>
      </c>
      <c r="D4551" s="232">
        <v>2614.3500000000654</v>
      </c>
      <c r="E4551" s="232">
        <v>3304.7499999997694</v>
      </c>
      <c r="F4551" s="232">
        <v>3767.9500000003077</v>
      </c>
      <c r="G4551" s="232">
        <v>5170.800000000112</v>
      </c>
      <c r="H4551" s="75"/>
    </row>
    <row r="4552" spans="1:8" x14ac:dyDescent="0.2">
      <c r="A4552" s="76" t="s">
        <v>4949</v>
      </c>
      <c r="B4552" s="61">
        <v>4544</v>
      </c>
      <c r="C4552" s="232">
        <v>1897.1600000001563</v>
      </c>
      <c r="D4552" s="232">
        <v>2614.9000000000656</v>
      </c>
      <c r="E4552" s="232">
        <v>3305.4499999997693</v>
      </c>
      <c r="F4552" s="232">
        <v>3768.7500000003079</v>
      </c>
      <c r="G4552" s="232">
        <v>5171.9000000001124</v>
      </c>
      <c r="H4552" s="75"/>
    </row>
    <row r="4553" spans="1:8" x14ac:dyDescent="0.2">
      <c r="A4553" s="76" t="s">
        <v>4950</v>
      </c>
      <c r="B4553" s="61">
        <v>4545</v>
      </c>
      <c r="C4553" s="232">
        <v>1897.5600000001564</v>
      </c>
      <c r="D4553" s="232">
        <v>2615.4500000000658</v>
      </c>
      <c r="E4553" s="232">
        <v>3306.1499999997691</v>
      </c>
      <c r="F4553" s="232">
        <v>3769.550000000308</v>
      </c>
      <c r="G4553" s="232">
        <v>5173.0000000001128</v>
      </c>
      <c r="H4553" s="75"/>
    </row>
    <row r="4554" spans="1:8" x14ac:dyDescent="0.2">
      <c r="A4554" s="76" t="s">
        <v>4951</v>
      </c>
      <c r="B4554" s="61">
        <v>4546</v>
      </c>
      <c r="C4554" s="232">
        <v>1897.9600000001565</v>
      </c>
      <c r="D4554" s="232">
        <v>2616.0000000000659</v>
      </c>
      <c r="E4554" s="232">
        <v>3306.8499999997689</v>
      </c>
      <c r="F4554" s="232">
        <v>3770.3500000003082</v>
      </c>
      <c r="G4554" s="232">
        <v>5174.1000000001131</v>
      </c>
      <c r="H4554" s="75"/>
    </row>
    <row r="4555" spans="1:8" x14ac:dyDescent="0.2">
      <c r="A4555" s="76" t="s">
        <v>4952</v>
      </c>
      <c r="B4555" s="61">
        <v>4547</v>
      </c>
      <c r="C4555" s="232">
        <v>1898.3600000001566</v>
      </c>
      <c r="D4555" s="232">
        <v>2616.5500000000661</v>
      </c>
      <c r="E4555" s="232">
        <v>3307.5499999997687</v>
      </c>
      <c r="F4555" s="232">
        <v>3771.1500000003084</v>
      </c>
      <c r="G4555" s="232">
        <v>5175.2000000001135</v>
      </c>
      <c r="H4555" s="75"/>
    </row>
    <row r="4556" spans="1:8" x14ac:dyDescent="0.2">
      <c r="A4556" s="76" t="s">
        <v>4953</v>
      </c>
      <c r="B4556" s="61">
        <v>4548</v>
      </c>
      <c r="C4556" s="232">
        <v>1898.7600000001567</v>
      </c>
      <c r="D4556" s="232">
        <v>2617.1000000000663</v>
      </c>
      <c r="E4556" s="232">
        <v>3308.2499999997685</v>
      </c>
      <c r="F4556" s="232">
        <v>3771.9500000003086</v>
      </c>
      <c r="G4556" s="232">
        <v>5176.3000000001139</v>
      </c>
      <c r="H4556" s="75"/>
    </row>
    <row r="4557" spans="1:8" x14ac:dyDescent="0.2">
      <c r="A4557" s="76" t="s">
        <v>4954</v>
      </c>
      <c r="B4557" s="61">
        <v>4549</v>
      </c>
      <c r="C4557" s="232">
        <v>1899.1600000001567</v>
      </c>
      <c r="D4557" s="232">
        <v>2617.6500000000665</v>
      </c>
      <c r="E4557" s="232">
        <v>3308.9499999997684</v>
      </c>
      <c r="F4557" s="232">
        <v>3772.7500000003088</v>
      </c>
      <c r="G4557" s="232">
        <v>5177.4000000001142</v>
      </c>
      <c r="H4557" s="75"/>
    </row>
    <row r="4558" spans="1:8" x14ac:dyDescent="0.2">
      <c r="A4558" s="76" t="s">
        <v>4955</v>
      </c>
      <c r="B4558" s="61">
        <v>4550</v>
      </c>
      <c r="C4558" s="232">
        <v>1899.5600000001568</v>
      </c>
      <c r="D4558" s="232">
        <v>2618.2000000000667</v>
      </c>
      <c r="E4558" s="232">
        <v>3309.6499999997682</v>
      </c>
      <c r="F4558" s="232">
        <v>3773.550000000309</v>
      </c>
      <c r="G4558" s="232">
        <v>5178.5000000001146</v>
      </c>
      <c r="H4558" s="75"/>
    </row>
    <row r="4559" spans="1:8" x14ac:dyDescent="0.2">
      <c r="A4559" s="76" t="s">
        <v>4956</v>
      </c>
      <c r="B4559" s="61">
        <v>4551</v>
      </c>
      <c r="C4559" s="232">
        <v>1899.9600000001569</v>
      </c>
      <c r="D4559" s="232">
        <v>2618.7500000000668</v>
      </c>
      <c r="E4559" s="232">
        <v>3310.349999999768</v>
      </c>
      <c r="F4559" s="232">
        <v>3774.3500000003091</v>
      </c>
      <c r="G4559" s="232">
        <v>5179.600000000115</v>
      </c>
      <c r="H4559" s="75"/>
    </row>
    <row r="4560" spans="1:8" x14ac:dyDescent="0.2">
      <c r="A4560" s="76" t="s">
        <v>4957</v>
      </c>
      <c r="B4560" s="61">
        <v>4552</v>
      </c>
      <c r="C4560" s="232">
        <v>1900.360000000157</v>
      </c>
      <c r="D4560" s="232">
        <v>2619.300000000067</v>
      </c>
      <c r="E4560" s="232">
        <v>3311.0499999997678</v>
      </c>
      <c r="F4560" s="232">
        <v>3775.1500000003093</v>
      </c>
      <c r="G4560" s="232">
        <v>5180.7000000001153</v>
      </c>
      <c r="H4560" s="75"/>
    </row>
    <row r="4561" spans="1:8" x14ac:dyDescent="0.2">
      <c r="A4561" s="76" t="s">
        <v>4958</v>
      </c>
      <c r="B4561" s="61">
        <v>4553</v>
      </c>
      <c r="C4561" s="232">
        <v>1900.7600000001571</v>
      </c>
      <c r="D4561" s="232">
        <v>2619.8500000000672</v>
      </c>
      <c r="E4561" s="232">
        <v>3311.7499999997676</v>
      </c>
      <c r="F4561" s="232">
        <v>3775.9500000003095</v>
      </c>
      <c r="G4561" s="232">
        <v>5181.8000000001157</v>
      </c>
      <c r="H4561" s="75"/>
    </row>
    <row r="4562" spans="1:8" x14ac:dyDescent="0.2">
      <c r="A4562" s="76" t="s">
        <v>4959</v>
      </c>
      <c r="B4562" s="61">
        <v>4554</v>
      </c>
      <c r="C4562" s="232">
        <v>1901.1600000001572</v>
      </c>
      <c r="D4562" s="232">
        <v>2620.4000000000674</v>
      </c>
      <c r="E4562" s="232">
        <v>3312.4499999997674</v>
      </c>
      <c r="F4562" s="232">
        <v>3776.7500000003097</v>
      </c>
      <c r="G4562" s="232">
        <v>5182.9000000001161</v>
      </c>
      <c r="H4562" s="75"/>
    </row>
    <row r="4563" spans="1:8" x14ac:dyDescent="0.2">
      <c r="A4563" s="76" t="s">
        <v>4960</v>
      </c>
      <c r="B4563" s="61">
        <v>4555</v>
      </c>
      <c r="C4563" s="232">
        <v>1901.5600000001573</v>
      </c>
      <c r="D4563" s="232">
        <v>2620.9500000000676</v>
      </c>
      <c r="E4563" s="232">
        <v>3313.1499999997673</v>
      </c>
      <c r="F4563" s="232">
        <v>3777.5500000003099</v>
      </c>
      <c r="G4563" s="232">
        <v>5184.0000000001164</v>
      </c>
      <c r="H4563" s="75"/>
    </row>
    <row r="4564" spans="1:8" x14ac:dyDescent="0.2">
      <c r="A4564" s="76" t="s">
        <v>4961</v>
      </c>
      <c r="B4564" s="61">
        <v>4556</v>
      </c>
      <c r="C4564" s="232">
        <v>1901.9600000001574</v>
      </c>
      <c r="D4564" s="232">
        <v>2621.5000000000678</v>
      </c>
      <c r="E4564" s="232">
        <v>3313.8499999997671</v>
      </c>
      <c r="F4564" s="232">
        <v>3778.35000000031</v>
      </c>
      <c r="G4564" s="232">
        <v>5185.1000000001168</v>
      </c>
      <c r="H4564" s="75"/>
    </row>
    <row r="4565" spans="1:8" x14ac:dyDescent="0.2">
      <c r="A4565" s="76" t="s">
        <v>4962</v>
      </c>
      <c r="B4565" s="61">
        <v>4557</v>
      </c>
      <c r="C4565" s="232">
        <v>1902.3600000001575</v>
      </c>
      <c r="D4565" s="232">
        <v>2622.0500000000679</v>
      </c>
      <c r="E4565" s="232">
        <v>3314.5499999997669</v>
      </c>
      <c r="F4565" s="232">
        <v>3779.1500000003102</v>
      </c>
      <c r="G4565" s="232">
        <v>5186.2000000001171</v>
      </c>
      <c r="H4565" s="75"/>
    </row>
    <row r="4566" spans="1:8" x14ac:dyDescent="0.2">
      <c r="A4566" s="76" t="s">
        <v>4963</v>
      </c>
      <c r="B4566" s="61">
        <v>4558</v>
      </c>
      <c r="C4566" s="232">
        <v>1902.7600000001576</v>
      </c>
      <c r="D4566" s="232">
        <v>2622.6000000000681</v>
      </c>
      <c r="E4566" s="232">
        <v>3315.2499999997667</v>
      </c>
      <c r="F4566" s="232">
        <v>3779.9500000003104</v>
      </c>
      <c r="G4566" s="232">
        <v>5187.3000000001175</v>
      </c>
      <c r="H4566" s="75"/>
    </row>
    <row r="4567" spans="1:8" x14ac:dyDescent="0.2">
      <c r="A4567" s="76" t="s">
        <v>4964</v>
      </c>
      <c r="B4567" s="61">
        <v>4559</v>
      </c>
      <c r="C4567" s="232">
        <v>1903.1600000001577</v>
      </c>
      <c r="D4567" s="232">
        <v>2623.1500000000683</v>
      </c>
      <c r="E4567" s="232">
        <v>3315.9499999997665</v>
      </c>
      <c r="F4567" s="232">
        <v>3780.7500000003106</v>
      </c>
      <c r="G4567" s="232">
        <v>5188.4000000001179</v>
      </c>
      <c r="H4567" s="75"/>
    </row>
    <row r="4568" spans="1:8" x14ac:dyDescent="0.2">
      <c r="A4568" s="76" t="s">
        <v>4965</v>
      </c>
      <c r="B4568" s="61">
        <v>4560</v>
      </c>
      <c r="C4568" s="232">
        <v>1903.5600000001577</v>
      </c>
      <c r="D4568" s="232">
        <v>2623.7000000000685</v>
      </c>
      <c r="E4568" s="232">
        <v>3316.6499999997664</v>
      </c>
      <c r="F4568" s="232">
        <v>3781.5500000003108</v>
      </c>
      <c r="G4568" s="232">
        <v>5189.5000000001182</v>
      </c>
      <c r="H4568" s="75"/>
    </row>
    <row r="4569" spans="1:8" x14ac:dyDescent="0.2">
      <c r="A4569" s="76" t="s">
        <v>4966</v>
      </c>
      <c r="B4569" s="61">
        <v>4561</v>
      </c>
      <c r="C4569" s="232">
        <v>1903.9600000001578</v>
      </c>
      <c r="D4569" s="232">
        <v>2624.2500000000687</v>
      </c>
      <c r="E4569" s="232">
        <v>3317.3499999997662</v>
      </c>
      <c r="F4569" s="232">
        <v>3782.350000000311</v>
      </c>
      <c r="G4569" s="232">
        <v>5190.6000000001186</v>
      </c>
      <c r="H4569" s="75"/>
    </row>
    <row r="4570" spans="1:8" x14ac:dyDescent="0.2">
      <c r="A4570" s="76" t="s">
        <v>4967</v>
      </c>
      <c r="B4570" s="61">
        <v>4562</v>
      </c>
      <c r="C4570" s="232">
        <v>1904.3600000001579</v>
      </c>
      <c r="D4570" s="232">
        <v>2624.8000000000688</v>
      </c>
      <c r="E4570" s="232">
        <v>3318.049999999766</v>
      </c>
      <c r="F4570" s="232">
        <v>3783.1500000003111</v>
      </c>
      <c r="G4570" s="232">
        <v>5191.700000000119</v>
      </c>
      <c r="H4570" s="75"/>
    </row>
    <row r="4571" spans="1:8" x14ac:dyDescent="0.2">
      <c r="A4571" s="76" t="s">
        <v>4968</v>
      </c>
      <c r="B4571" s="61">
        <v>4563</v>
      </c>
      <c r="C4571" s="232">
        <v>1904.760000000158</v>
      </c>
      <c r="D4571" s="232">
        <v>2625.350000000069</v>
      </c>
      <c r="E4571" s="232">
        <v>3318.7499999997658</v>
      </c>
      <c r="F4571" s="232">
        <v>3783.9500000003113</v>
      </c>
      <c r="G4571" s="232">
        <v>5192.8000000001193</v>
      </c>
      <c r="H4571" s="75"/>
    </row>
    <row r="4572" spans="1:8" x14ac:dyDescent="0.2">
      <c r="A4572" s="76" t="s">
        <v>4969</v>
      </c>
      <c r="B4572" s="61">
        <v>4564</v>
      </c>
      <c r="C4572" s="232">
        <v>1905.1600000001581</v>
      </c>
      <c r="D4572" s="232">
        <v>2625.9000000000692</v>
      </c>
      <c r="E4572" s="232">
        <v>3319.4499999997656</v>
      </c>
      <c r="F4572" s="232">
        <v>3784.7500000003115</v>
      </c>
      <c r="G4572" s="232">
        <v>5193.9000000001197</v>
      </c>
      <c r="H4572" s="75"/>
    </row>
    <row r="4573" spans="1:8" x14ac:dyDescent="0.2">
      <c r="A4573" s="76" t="s">
        <v>4970</v>
      </c>
      <c r="B4573" s="61">
        <v>4565</v>
      </c>
      <c r="C4573" s="232">
        <v>1905.5600000001582</v>
      </c>
      <c r="D4573" s="232">
        <v>2626.4500000000694</v>
      </c>
      <c r="E4573" s="232">
        <v>3320.1499999997654</v>
      </c>
      <c r="F4573" s="232">
        <v>3785.5500000003117</v>
      </c>
      <c r="G4573" s="232">
        <v>5195.0000000001201</v>
      </c>
      <c r="H4573" s="75"/>
    </row>
    <row r="4574" spans="1:8" x14ac:dyDescent="0.2">
      <c r="A4574" s="76" t="s">
        <v>4971</v>
      </c>
      <c r="B4574" s="61">
        <v>4566</v>
      </c>
      <c r="C4574" s="232">
        <v>1905.9600000001583</v>
      </c>
      <c r="D4574" s="232">
        <v>2627.0000000000696</v>
      </c>
      <c r="E4574" s="232">
        <v>3320.8499999997653</v>
      </c>
      <c r="F4574" s="232">
        <v>3786.3500000003119</v>
      </c>
      <c r="G4574" s="232">
        <v>5196.1000000001204</v>
      </c>
      <c r="H4574" s="75"/>
    </row>
    <row r="4575" spans="1:8" x14ac:dyDescent="0.2">
      <c r="A4575" s="76" t="s">
        <v>4972</v>
      </c>
      <c r="B4575" s="61">
        <v>4567</v>
      </c>
      <c r="C4575" s="232">
        <v>1906.3600000001584</v>
      </c>
      <c r="D4575" s="232">
        <v>2627.5500000000698</v>
      </c>
      <c r="E4575" s="232">
        <v>3321.5499999997651</v>
      </c>
      <c r="F4575" s="232">
        <v>3787.150000000312</v>
      </c>
      <c r="G4575" s="232">
        <v>5197.2000000001208</v>
      </c>
      <c r="H4575" s="75"/>
    </row>
    <row r="4576" spans="1:8" x14ac:dyDescent="0.2">
      <c r="A4576" s="76" t="s">
        <v>4973</v>
      </c>
      <c r="B4576" s="61">
        <v>4568</v>
      </c>
      <c r="C4576" s="232">
        <v>1906.7600000001585</v>
      </c>
      <c r="D4576" s="232">
        <v>2628.1000000000699</v>
      </c>
      <c r="E4576" s="232">
        <v>3322.2499999997649</v>
      </c>
      <c r="F4576" s="232">
        <v>3787.9500000003122</v>
      </c>
      <c r="G4576" s="232">
        <v>5198.3000000001211</v>
      </c>
      <c r="H4576" s="75"/>
    </row>
    <row r="4577" spans="1:8" x14ac:dyDescent="0.2">
      <c r="A4577" s="76" t="s">
        <v>4974</v>
      </c>
      <c r="B4577" s="61">
        <v>4569</v>
      </c>
      <c r="C4577" s="232">
        <v>1907.1600000001586</v>
      </c>
      <c r="D4577" s="232">
        <v>2628.6500000000701</v>
      </c>
      <c r="E4577" s="232">
        <v>3322.9499999997647</v>
      </c>
      <c r="F4577" s="232">
        <v>3788.7500000003124</v>
      </c>
      <c r="G4577" s="232">
        <v>5199.4000000001215</v>
      </c>
      <c r="H4577" s="75"/>
    </row>
    <row r="4578" spans="1:8" x14ac:dyDescent="0.2">
      <c r="A4578" s="76" t="s">
        <v>4975</v>
      </c>
      <c r="B4578" s="61">
        <v>4570</v>
      </c>
      <c r="C4578" s="232">
        <v>1907.5600000001587</v>
      </c>
      <c r="D4578" s="232">
        <v>2629.2000000000703</v>
      </c>
      <c r="E4578" s="232">
        <v>3323.6499999997645</v>
      </c>
      <c r="F4578" s="232">
        <v>3789.5500000003126</v>
      </c>
      <c r="G4578" s="232">
        <v>5200.5000000001219</v>
      </c>
      <c r="H4578" s="75"/>
    </row>
    <row r="4579" spans="1:8" x14ac:dyDescent="0.2">
      <c r="A4579" s="76" t="s">
        <v>4976</v>
      </c>
      <c r="B4579" s="61">
        <v>4571</v>
      </c>
      <c r="C4579" s="232">
        <v>1907.9600000001587</v>
      </c>
      <c r="D4579" s="232">
        <v>2629.7500000000705</v>
      </c>
      <c r="E4579" s="232">
        <v>3324.3499999997643</v>
      </c>
      <c r="F4579" s="232">
        <v>3790.3500000003128</v>
      </c>
      <c r="G4579" s="232">
        <v>5201.6000000001222</v>
      </c>
      <c r="H4579" s="75"/>
    </row>
    <row r="4580" spans="1:8" x14ac:dyDescent="0.2">
      <c r="A4580" s="76" t="s">
        <v>4977</v>
      </c>
      <c r="B4580" s="61">
        <v>4572</v>
      </c>
      <c r="C4580" s="232">
        <v>1908.3600000001588</v>
      </c>
      <c r="D4580" s="232">
        <v>2630.3000000000707</v>
      </c>
      <c r="E4580" s="232">
        <v>3325.0499999997642</v>
      </c>
      <c r="F4580" s="232">
        <v>3791.150000000313</v>
      </c>
      <c r="G4580" s="232">
        <v>5202.7000000001226</v>
      </c>
      <c r="H4580" s="75"/>
    </row>
    <row r="4581" spans="1:8" x14ac:dyDescent="0.2">
      <c r="A4581" s="76" t="s">
        <v>4978</v>
      </c>
      <c r="B4581" s="61">
        <v>4573</v>
      </c>
      <c r="C4581" s="232">
        <v>1908.7600000001589</v>
      </c>
      <c r="D4581" s="232">
        <v>2630.8500000000708</v>
      </c>
      <c r="E4581" s="232">
        <v>3325.749999999764</v>
      </c>
      <c r="F4581" s="232">
        <v>3791.9500000003131</v>
      </c>
      <c r="G4581" s="232">
        <v>5203.800000000123</v>
      </c>
      <c r="H4581" s="75"/>
    </row>
    <row r="4582" spans="1:8" x14ac:dyDescent="0.2">
      <c r="A4582" s="76" t="s">
        <v>4979</v>
      </c>
      <c r="B4582" s="61">
        <v>4574</v>
      </c>
      <c r="C4582" s="232">
        <v>1909.160000000159</v>
      </c>
      <c r="D4582" s="232">
        <v>2631.400000000071</v>
      </c>
      <c r="E4582" s="232">
        <v>3326.4499999997638</v>
      </c>
      <c r="F4582" s="232">
        <v>3792.7500000003133</v>
      </c>
      <c r="G4582" s="232">
        <v>5204.9000000001233</v>
      </c>
      <c r="H4582" s="75"/>
    </row>
    <row r="4583" spans="1:8" x14ac:dyDescent="0.2">
      <c r="A4583" s="76" t="s">
        <v>4980</v>
      </c>
      <c r="B4583" s="61">
        <v>4575</v>
      </c>
      <c r="C4583" s="232">
        <v>1909.5600000001591</v>
      </c>
      <c r="D4583" s="232">
        <v>2631.9500000000712</v>
      </c>
      <c r="E4583" s="232">
        <v>3327.1499999997636</v>
      </c>
      <c r="F4583" s="232">
        <v>3793.5500000003135</v>
      </c>
      <c r="G4583" s="232">
        <v>5206.0000000001237</v>
      </c>
      <c r="H4583" s="75"/>
    </row>
    <row r="4584" spans="1:8" x14ac:dyDescent="0.2">
      <c r="A4584" s="76" t="s">
        <v>4981</v>
      </c>
      <c r="B4584" s="61">
        <v>4576</v>
      </c>
      <c r="C4584" s="232">
        <v>1909.9600000001592</v>
      </c>
      <c r="D4584" s="232">
        <v>2632.5000000000714</v>
      </c>
      <c r="E4584" s="232">
        <v>3327.8499999997634</v>
      </c>
      <c r="F4584" s="232">
        <v>3794.3500000003137</v>
      </c>
      <c r="G4584" s="232">
        <v>5207.1000000001241</v>
      </c>
      <c r="H4584" s="75"/>
    </row>
    <row r="4585" spans="1:8" x14ac:dyDescent="0.2">
      <c r="A4585" s="76" t="s">
        <v>4982</v>
      </c>
      <c r="B4585" s="61">
        <v>4577</v>
      </c>
      <c r="C4585" s="232">
        <v>1910.3600000001593</v>
      </c>
      <c r="D4585" s="232">
        <v>2633.0500000000716</v>
      </c>
      <c r="E4585" s="232">
        <v>3328.5499999997633</v>
      </c>
      <c r="F4585" s="232">
        <v>3795.1500000003139</v>
      </c>
      <c r="G4585" s="232">
        <v>5208.2000000001244</v>
      </c>
      <c r="H4585" s="75"/>
    </row>
    <row r="4586" spans="1:8" x14ac:dyDescent="0.2">
      <c r="A4586" s="76" t="s">
        <v>4983</v>
      </c>
      <c r="B4586" s="61">
        <v>4578</v>
      </c>
      <c r="C4586" s="232">
        <v>1910.7600000001594</v>
      </c>
      <c r="D4586" s="232">
        <v>2633.6000000000718</v>
      </c>
      <c r="E4586" s="232">
        <v>3329.2499999997631</v>
      </c>
      <c r="F4586" s="232">
        <v>3795.950000000314</v>
      </c>
      <c r="G4586" s="232">
        <v>5209.3000000001248</v>
      </c>
      <c r="H4586" s="75"/>
    </row>
    <row r="4587" spans="1:8" x14ac:dyDescent="0.2">
      <c r="A4587" s="76" t="s">
        <v>4984</v>
      </c>
      <c r="B4587" s="61">
        <v>4579</v>
      </c>
      <c r="C4587" s="232">
        <v>1911.1600000001595</v>
      </c>
      <c r="D4587" s="232">
        <v>2634.1500000000719</v>
      </c>
      <c r="E4587" s="232">
        <v>3329.9499999997629</v>
      </c>
      <c r="F4587" s="232">
        <v>3796.7500000003142</v>
      </c>
      <c r="G4587" s="232">
        <v>5210.4000000001251</v>
      </c>
      <c r="H4587" s="75"/>
    </row>
    <row r="4588" spans="1:8" x14ac:dyDescent="0.2">
      <c r="A4588" s="76" t="s">
        <v>4985</v>
      </c>
      <c r="B4588" s="61">
        <v>4580</v>
      </c>
      <c r="C4588" s="232">
        <v>1911.5600000001596</v>
      </c>
      <c r="D4588" s="232">
        <v>2634.7000000000721</v>
      </c>
      <c r="E4588" s="232">
        <v>3330.6499999997627</v>
      </c>
      <c r="F4588" s="232">
        <v>3797.5500000003144</v>
      </c>
      <c r="G4588" s="232">
        <v>5211.5000000001255</v>
      </c>
      <c r="H4588" s="75"/>
    </row>
    <row r="4589" spans="1:8" x14ac:dyDescent="0.2">
      <c r="A4589" s="76" t="s">
        <v>4986</v>
      </c>
      <c r="B4589" s="61">
        <v>4581</v>
      </c>
      <c r="C4589" s="232">
        <v>1911.9600000001597</v>
      </c>
      <c r="D4589" s="232">
        <v>2635.2500000000723</v>
      </c>
      <c r="E4589" s="232">
        <v>3331.3499999997625</v>
      </c>
      <c r="F4589" s="232">
        <v>3798.3500000003146</v>
      </c>
      <c r="G4589" s="232">
        <v>5212.6000000001259</v>
      </c>
      <c r="H4589" s="75"/>
    </row>
    <row r="4590" spans="1:8" x14ac:dyDescent="0.2">
      <c r="A4590" s="76" t="s">
        <v>4987</v>
      </c>
      <c r="B4590" s="61">
        <v>4582</v>
      </c>
      <c r="C4590" s="232">
        <v>1912.3600000001597</v>
      </c>
      <c r="D4590" s="232">
        <v>2635.8000000000725</v>
      </c>
      <c r="E4590" s="232">
        <v>3332.0499999997623</v>
      </c>
      <c r="F4590" s="232">
        <v>3799.1500000003148</v>
      </c>
      <c r="G4590" s="232">
        <v>5213.7000000001262</v>
      </c>
      <c r="H4590" s="75"/>
    </row>
    <row r="4591" spans="1:8" x14ac:dyDescent="0.2">
      <c r="A4591" s="76" t="s">
        <v>4988</v>
      </c>
      <c r="B4591" s="61">
        <v>4583</v>
      </c>
      <c r="C4591" s="232">
        <v>1912.7600000001598</v>
      </c>
      <c r="D4591" s="232">
        <v>2636.3500000000727</v>
      </c>
      <c r="E4591" s="232">
        <v>3332.7499999997622</v>
      </c>
      <c r="F4591" s="232">
        <v>3799.950000000315</v>
      </c>
      <c r="G4591" s="232">
        <v>5214.8000000001266</v>
      </c>
      <c r="H4591" s="75"/>
    </row>
    <row r="4592" spans="1:8" x14ac:dyDescent="0.2">
      <c r="A4592" s="76" t="s">
        <v>4989</v>
      </c>
      <c r="B4592" s="61">
        <v>4584</v>
      </c>
      <c r="C4592" s="232">
        <v>1913.1600000001599</v>
      </c>
      <c r="D4592" s="232">
        <v>2636.9000000000729</v>
      </c>
      <c r="E4592" s="232">
        <v>3333.449999999762</v>
      </c>
      <c r="F4592" s="232">
        <v>3800.7500000003151</v>
      </c>
      <c r="G4592" s="232">
        <v>5215.900000000127</v>
      </c>
      <c r="H4592" s="75"/>
    </row>
    <row r="4593" spans="1:8" x14ac:dyDescent="0.2">
      <c r="A4593" s="76" t="s">
        <v>4990</v>
      </c>
      <c r="B4593" s="61">
        <v>4585</v>
      </c>
      <c r="C4593" s="232">
        <v>1913.56000000016</v>
      </c>
      <c r="D4593" s="232">
        <v>2637.450000000073</v>
      </c>
      <c r="E4593" s="232">
        <v>3334.1499999997618</v>
      </c>
      <c r="F4593" s="232">
        <v>3801.5500000003153</v>
      </c>
      <c r="G4593" s="232">
        <v>5217.0000000001273</v>
      </c>
      <c r="H4593" s="75"/>
    </row>
    <row r="4594" spans="1:8" x14ac:dyDescent="0.2">
      <c r="A4594" s="76" t="s">
        <v>4991</v>
      </c>
      <c r="B4594" s="61">
        <v>4586</v>
      </c>
      <c r="C4594" s="232">
        <v>1913.9600000001601</v>
      </c>
      <c r="D4594" s="232">
        <v>2638.0000000000732</v>
      </c>
      <c r="E4594" s="232">
        <v>3334.8499999997616</v>
      </c>
      <c r="F4594" s="232">
        <v>3802.3500000003155</v>
      </c>
      <c r="G4594" s="232">
        <v>5218.1000000001277</v>
      </c>
      <c r="H4594" s="75"/>
    </row>
    <row r="4595" spans="1:8" x14ac:dyDescent="0.2">
      <c r="A4595" s="76" t="s">
        <v>4992</v>
      </c>
      <c r="B4595" s="61">
        <v>4587</v>
      </c>
      <c r="C4595" s="232">
        <v>1914.3600000001602</v>
      </c>
      <c r="D4595" s="232">
        <v>2638.5500000000734</v>
      </c>
      <c r="E4595" s="232">
        <v>3335.5499999997614</v>
      </c>
      <c r="F4595" s="232">
        <v>3803.1500000003157</v>
      </c>
      <c r="G4595" s="232">
        <v>5219.2000000001281</v>
      </c>
      <c r="H4595" s="75"/>
    </row>
    <row r="4596" spans="1:8" x14ac:dyDescent="0.2">
      <c r="A4596" s="76" t="s">
        <v>4993</v>
      </c>
      <c r="B4596" s="61">
        <v>4588</v>
      </c>
      <c r="C4596" s="232">
        <v>1914.7600000001603</v>
      </c>
      <c r="D4596" s="232">
        <v>2639.1000000000736</v>
      </c>
      <c r="E4596" s="232">
        <v>3336.2499999997613</v>
      </c>
      <c r="F4596" s="232">
        <v>3803.9500000003159</v>
      </c>
      <c r="G4596" s="232">
        <v>5220.3000000001284</v>
      </c>
      <c r="H4596" s="75"/>
    </row>
    <row r="4597" spans="1:8" x14ac:dyDescent="0.2">
      <c r="A4597" s="76" t="s">
        <v>4994</v>
      </c>
      <c r="B4597" s="61">
        <v>4589</v>
      </c>
      <c r="C4597" s="232">
        <v>1915.1600000001604</v>
      </c>
      <c r="D4597" s="232">
        <v>2639.6500000000738</v>
      </c>
      <c r="E4597" s="232">
        <v>3336.9499999997611</v>
      </c>
      <c r="F4597" s="232">
        <v>3804.750000000316</v>
      </c>
      <c r="G4597" s="232">
        <v>5221.4000000001288</v>
      </c>
      <c r="H4597" s="75"/>
    </row>
    <row r="4598" spans="1:8" x14ac:dyDescent="0.2">
      <c r="A4598" s="76" t="s">
        <v>4995</v>
      </c>
      <c r="B4598" s="61">
        <v>4590</v>
      </c>
      <c r="C4598" s="232">
        <v>1915.5600000001605</v>
      </c>
      <c r="D4598" s="232">
        <v>2640.2000000000739</v>
      </c>
      <c r="E4598" s="232">
        <v>3337.6499999997609</v>
      </c>
      <c r="F4598" s="232">
        <v>3805.5500000003162</v>
      </c>
      <c r="G4598" s="232">
        <v>5222.5000000001291</v>
      </c>
      <c r="H4598" s="75"/>
    </row>
    <row r="4599" spans="1:8" x14ac:dyDescent="0.2">
      <c r="A4599" s="76" t="s">
        <v>4996</v>
      </c>
      <c r="B4599" s="61">
        <v>4591</v>
      </c>
      <c r="C4599" s="232">
        <v>1915.9600000001606</v>
      </c>
      <c r="D4599" s="232">
        <v>2640.7500000000741</v>
      </c>
      <c r="E4599" s="232">
        <v>3338.3499999997607</v>
      </c>
      <c r="F4599" s="232">
        <v>3806.3500000003164</v>
      </c>
      <c r="G4599" s="232">
        <v>5223.6000000001295</v>
      </c>
      <c r="H4599" s="75"/>
    </row>
    <row r="4600" spans="1:8" x14ac:dyDescent="0.2">
      <c r="A4600" s="76" t="s">
        <v>4997</v>
      </c>
      <c r="B4600" s="61">
        <v>4592</v>
      </c>
      <c r="C4600" s="232">
        <v>1916.3600000001607</v>
      </c>
      <c r="D4600" s="232">
        <v>2641.3000000000743</v>
      </c>
      <c r="E4600" s="232">
        <v>3339.0499999997605</v>
      </c>
      <c r="F4600" s="232">
        <v>3807.1500000003166</v>
      </c>
      <c r="G4600" s="232">
        <v>5224.7000000001299</v>
      </c>
      <c r="H4600" s="75"/>
    </row>
    <row r="4601" spans="1:8" x14ac:dyDescent="0.2">
      <c r="A4601" s="76" t="s">
        <v>4998</v>
      </c>
      <c r="B4601" s="61">
        <v>4593</v>
      </c>
      <c r="C4601" s="232">
        <v>1916.7600000001607</v>
      </c>
      <c r="D4601" s="232">
        <v>2641.8500000000745</v>
      </c>
      <c r="E4601" s="232">
        <v>3339.7499999997603</v>
      </c>
      <c r="F4601" s="232">
        <v>3807.9500000003168</v>
      </c>
      <c r="G4601" s="232">
        <v>5225.8000000001302</v>
      </c>
      <c r="H4601" s="75"/>
    </row>
    <row r="4602" spans="1:8" x14ac:dyDescent="0.2">
      <c r="A4602" s="76" t="s">
        <v>4999</v>
      </c>
      <c r="B4602" s="61">
        <v>4594</v>
      </c>
      <c r="C4602" s="232">
        <v>1917.1600000001608</v>
      </c>
      <c r="D4602" s="232">
        <v>2642.4000000000747</v>
      </c>
      <c r="E4602" s="232">
        <v>3340.4499999997602</v>
      </c>
      <c r="F4602" s="232">
        <v>3808.750000000317</v>
      </c>
      <c r="G4602" s="232">
        <v>5226.9000000001306</v>
      </c>
      <c r="H4602" s="75"/>
    </row>
    <row r="4603" spans="1:8" x14ac:dyDescent="0.2">
      <c r="A4603" s="76" t="s">
        <v>5000</v>
      </c>
      <c r="B4603" s="61">
        <v>4595</v>
      </c>
      <c r="C4603" s="232">
        <v>1917.5600000001609</v>
      </c>
      <c r="D4603" s="232">
        <v>2642.9500000000749</v>
      </c>
      <c r="E4603" s="232">
        <v>3341.14999999976</v>
      </c>
      <c r="F4603" s="232">
        <v>3809.5500000003171</v>
      </c>
      <c r="G4603" s="232">
        <v>5228.000000000131</v>
      </c>
      <c r="H4603" s="75"/>
    </row>
    <row r="4604" spans="1:8" x14ac:dyDescent="0.2">
      <c r="A4604" s="76" t="s">
        <v>5001</v>
      </c>
      <c r="B4604" s="61">
        <v>4596</v>
      </c>
      <c r="C4604" s="232">
        <v>1917.960000000161</v>
      </c>
      <c r="D4604" s="232">
        <v>2643.500000000075</v>
      </c>
      <c r="E4604" s="232">
        <v>3341.8499999997598</v>
      </c>
      <c r="F4604" s="232">
        <v>3810.3500000003173</v>
      </c>
      <c r="G4604" s="232">
        <v>5229.1000000001313</v>
      </c>
      <c r="H4604" s="75"/>
    </row>
    <row r="4605" spans="1:8" x14ac:dyDescent="0.2">
      <c r="A4605" s="76" t="s">
        <v>5002</v>
      </c>
      <c r="B4605" s="61">
        <v>4597</v>
      </c>
      <c r="C4605" s="232">
        <v>1918.3600000001611</v>
      </c>
      <c r="D4605" s="232">
        <v>2644.0500000000752</v>
      </c>
      <c r="E4605" s="232">
        <v>3342.5499999997596</v>
      </c>
      <c r="F4605" s="232">
        <v>3811.1500000003175</v>
      </c>
      <c r="G4605" s="232">
        <v>5230.2000000001317</v>
      </c>
      <c r="H4605" s="75"/>
    </row>
    <row r="4606" spans="1:8" x14ac:dyDescent="0.2">
      <c r="A4606" s="76" t="s">
        <v>5003</v>
      </c>
      <c r="B4606" s="61">
        <v>4598</v>
      </c>
      <c r="C4606" s="232">
        <v>1918.7600000001612</v>
      </c>
      <c r="D4606" s="232">
        <v>2644.6000000000754</v>
      </c>
      <c r="E4606" s="232">
        <v>3343.2499999997594</v>
      </c>
      <c r="F4606" s="232">
        <v>3811.9500000003177</v>
      </c>
      <c r="G4606" s="232">
        <v>5231.3000000001321</v>
      </c>
      <c r="H4606" s="75"/>
    </row>
    <row r="4607" spans="1:8" x14ac:dyDescent="0.2">
      <c r="A4607" s="76" t="s">
        <v>5004</v>
      </c>
      <c r="B4607" s="61">
        <v>4599</v>
      </c>
      <c r="C4607" s="232">
        <v>1919.1600000001613</v>
      </c>
      <c r="D4607" s="232">
        <v>2645.1500000000756</v>
      </c>
      <c r="E4607" s="232">
        <v>3343.9499999997593</v>
      </c>
      <c r="F4607" s="232">
        <v>3812.7500000003179</v>
      </c>
      <c r="G4607" s="232">
        <v>5232.4000000001324</v>
      </c>
      <c r="H4607" s="75"/>
    </row>
    <row r="4608" spans="1:8" x14ac:dyDescent="0.2">
      <c r="A4608" s="76" t="s">
        <v>5005</v>
      </c>
      <c r="B4608" s="61">
        <v>4600</v>
      </c>
      <c r="C4608" s="232">
        <v>1919.5600000001614</v>
      </c>
      <c r="D4608" s="232">
        <v>2645.7000000000758</v>
      </c>
      <c r="E4608" s="232">
        <v>3344.6499999997591</v>
      </c>
      <c r="F4608" s="232">
        <v>3813.5500000003181</v>
      </c>
      <c r="G4608" s="232">
        <v>5233.5000000001328</v>
      </c>
      <c r="H4608" s="75"/>
    </row>
    <row r="4609" spans="1:8" x14ac:dyDescent="0.2">
      <c r="A4609" s="76" t="s">
        <v>5006</v>
      </c>
      <c r="B4609" s="61">
        <v>4601</v>
      </c>
      <c r="C4609" s="232">
        <v>1919.9600000001615</v>
      </c>
      <c r="D4609" s="232">
        <v>2646.2500000000759</v>
      </c>
      <c r="E4609" s="232">
        <v>3345.3499999997589</v>
      </c>
      <c r="F4609" s="232">
        <v>3814.3500000003182</v>
      </c>
      <c r="G4609" s="232">
        <v>5234.6000000001332</v>
      </c>
      <c r="H4609" s="75"/>
    </row>
    <row r="4610" spans="1:8" x14ac:dyDescent="0.2">
      <c r="A4610" s="76" t="s">
        <v>5007</v>
      </c>
      <c r="B4610" s="61">
        <v>4602</v>
      </c>
      <c r="C4610" s="232">
        <v>1920.3600000001616</v>
      </c>
      <c r="D4610" s="232">
        <v>2646.8000000000761</v>
      </c>
      <c r="E4610" s="232">
        <v>3346.0499999997587</v>
      </c>
      <c r="F4610" s="232">
        <v>3815.1500000003184</v>
      </c>
      <c r="G4610" s="232">
        <v>5235.7000000001335</v>
      </c>
      <c r="H4610" s="75"/>
    </row>
    <row r="4611" spans="1:8" x14ac:dyDescent="0.2">
      <c r="A4611" s="76" t="s">
        <v>5008</v>
      </c>
      <c r="B4611" s="61">
        <v>4603</v>
      </c>
      <c r="C4611" s="232">
        <v>1920.7600000001617</v>
      </c>
      <c r="D4611" s="232">
        <v>2647.3500000000763</v>
      </c>
      <c r="E4611" s="232">
        <v>3346.7499999997585</v>
      </c>
      <c r="F4611" s="232">
        <v>3815.9500000003186</v>
      </c>
      <c r="G4611" s="232">
        <v>5236.8000000001339</v>
      </c>
      <c r="H4611" s="75"/>
    </row>
    <row r="4612" spans="1:8" x14ac:dyDescent="0.2">
      <c r="A4612" s="76" t="s">
        <v>5009</v>
      </c>
      <c r="B4612" s="61">
        <v>4604</v>
      </c>
      <c r="C4612" s="232">
        <v>1921.1600000001617</v>
      </c>
      <c r="D4612" s="232">
        <v>2647.9000000000765</v>
      </c>
      <c r="E4612" s="232">
        <v>3347.4499999997583</v>
      </c>
      <c r="F4612" s="232">
        <v>3816.7500000003188</v>
      </c>
      <c r="G4612" s="232">
        <v>5237.9000000001342</v>
      </c>
      <c r="H4612" s="75"/>
    </row>
    <row r="4613" spans="1:8" x14ac:dyDescent="0.2">
      <c r="A4613" s="76" t="s">
        <v>5010</v>
      </c>
      <c r="B4613" s="61">
        <v>4605</v>
      </c>
      <c r="C4613" s="232">
        <v>1921.5600000001618</v>
      </c>
      <c r="D4613" s="232">
        <v>2648.4500000000767</v>
      </c>
      <c r="E4613" s="232">
        <v>3348.1499999997582</v>
      </c>
      <c r="F4613" s="232">
        <v>3817.550000000319</v>
      </c>
      <c r="G4613" s="232">
        <v>5239.0000000001346</v>
      </c>
      <c r="H4613" s="75"/>
    </row>
    <row r="4614" spans="1:8" x14ac:dyDescent="0.2">
      <c r="A4614" s="76" t="s">
        <v>5011</v>
      </c>
      <c r="B4614" s="61">
        <v>4606</v>
      </c>
      <c r="C4614" s="232">
        <v>1921.9600000001619</v>
      </c>
      <c r="D4614" s="232">
        <v>2649.0000000000769</v>
      </c>
      <c r="E4614" s="232">
        <v>3348.849999999758</v>
      </c>
      <c r="F4614" s="232">
        <v>3818.3500000003191</v>
      </c>
      <c r="G4614" s="232">
        <v>5240.100000000135</v>
      </c>
      <c r="H4614" s="75"/>
    </row>
    <row r="4615" spans="1:8" x14ac:dyDescent="0.2">
      <c r="A4615" s="76" t="s">
        <v>5012</v>
      </c>
      <c r="B4615" s="61">
        <v>4607</v>
      </c>
      <c r="C4615" s="232">
        <v>1922.360000000162</v>
      </c>
      <c r="D4615" s="232">
        <v>2649.550000000077</v>
      </c>
      <c r="E4615" s="232">
        <v>3349.5499999997578</v>
      </c>
      <c r="F4615" s="232">
        <v>3819.1500000003193</v>
      </c>
      <c r="G4615" s="232">
        <v>5241.2000000001353</v>
      </c>
      <c r="H4615" s="75"/>
    </row>
    <row r="4616" spans="1:8" x14ac:dyDescent="0.2">
      <c r="A4616" s="76" t="s">
        <v>5013</v>
      </c>
      <c r="B4616" s="61">
        <v>4608</v>
      </c>
      <c r="C4616" s="232">
        <v>1922.7600000001621</v>
      </c>
      <c r="D4616" s="232">
        <v>2650.1000000000772</v>
      </c>
      <c r="E4616" s="232">
        <v>3350.2499999997576</v>
      </c>
      <c r="F4616" s="232">
        <v>3819.9500000003195</v>
      </c>
      <c r="G4616" s="232">
        <v>5242.3000000001357</v>
      </c>
      <c r="H4616" s="75"/>
    </row>
    <row r="4617" spans="1:8" x14ac:dyDescent="0.2">
      <c r="A4617" s="76" t="s">
        <v>5014</v>
      </c>
      <c r="B4617" s="61">
        <v>4609</v>
      </c>
      <c r="C4617" s="232">
        <v>1923.1600000001622</v>
      </c>
      <c r="D4617" s="232">
        <v>2650.6500000000774</v>
      </c>
      <c r="E4617" s="232">
        <v>3350.9499999997574</v>
      </c>
      <c r="F4617" s="232">
        <v>3820.7500000003197</v>
      </c>
      <c r="G4617" s="232">
        <v>5243.4000000001361</v>
      </c>
      <c r="H4617" s="75"/>
    </row>
    <row r="4618" spans="1:8" x14ac:dyDescent="0.2">
      <c r="A4618" s="76" t="s">
        <v>5015</v>
      </c>
      <c r="B4618" s="61">
        <v>4610</v>
      </c>
      <c r="C4618" s="232">
        <v>1923.5600000001623</v>
      </c>
      <c r="D4618" s="232">
        <v>2651.2000000000776</v>
      </c>
      <c r="E4618" s="232">
        <v>3351.6499999997573</v>
      </c>
      <c r="F4618" s="232">
        <v>3821.5500000003199</v>
      </c>
      <c r="G4618" s="232">
        <v>5244.5000000001364</v>
      </c>
      <c r="H4618" s="75"/>
    </row>
    <row r="4619" spans="1:8" x14ac:dyDescent="0.2">
      <c r="A4619" s="76" t="s">
        <v>5016</v>
      </c>
      <c r="B4619" s="61">
        <v>4611</v>
      </c>
      <c r="C4619" s="232">
        <v>1923.9600000001624</v>
      </c>
      <c r="D4619" s="232">
        <v>2651.7500000000778</v>
      </c>
      <c r="E4619" s="232">
        <v>3352.3499999997571</v>
      </c>
      <c r="F4619" s="232">
        <v>3822.3500000003201</v>
      </c>
      <c r="G4619" s="232">
        <v>5245.6000000001368</v>
      </c>
      <c r="H4619" s="75"/>
    </row>
    <row r="4620" spans="1:8" x14ac:dyDescent="0.2">
      <c r="A4620" s="76" t="s">
        <v>5017</v>
      </c>
      <c r="B4620" s="61">
        <v>4612</v>
      </c>
      <c r="C4620" s="232">
        <v>1924.3600000001625</v>
      </c>
      <c r="D4620" s="232">
        <v>2652.3000000000779</v>
      </c>
      <c r="E4620" s="232">
        <v>3353.0499999997569</v>
      </c>
      <c r="F4620" s="232">
        <v>3823.1500000003202</v>
      </c>
      <c r="G4620" s="232">
        <v>5246.7000000001372</v>
      </c>
      <c r="H4620" s="75"/>
    </row>
    <row r="4621" spans="1:8" x14ac:dyDescent="0.2">
      <c r="A4621" s="76" t="s">
        <v>5018</v>
      </c>
      <c r="B4621" s="61">
        <v>4613</v>
      </c>
      <c r="C4621" s="232">
        <v>1924.7600000001626</v>
      </c>
      <c r="D4621" s="232">
        <v>2652.8500000000781</v>
      </c>
      <c r="E4621" s="232">
        <v>3353.7499999997567</v>
      </c>
      <c r="F4621" s="232">
        <v>3823.9500000003204</v>
      </c>
      <c r="G4621" s="232">
        <v>5247.8000000001375</v>
      </c>
      <c r="H4621" s="75"/>
    </row>
    <row r="4622" spans="1:8" x14ac:dyDescent="0.2">
      <c r="A4622" s="76" t="s">
        <v>5019</v>
      </c>
      <c r="B4622" s="61">
        <v>4614</v>
      </c>
      <c r="C4622" s="232">
        <v>1925.1600000001627</v>
      </c>
      <c r="D4622" s="232">
        <v>2653.4000000000783</v>
      </c>
      <c r="E4622" s="232">
        <v>3354.4499999997565</v>
      </c>
      <c r="F4622" s="232">
        <v>3824.7500000003206</v>
      </c>
      <c r="G4622" s="232">
        <v>5248.9000000001379</v>
      </c>
      <c r="H4622" s="75"/>
    </row>
    <row r="4623" spans="1:8" x14ac:dyDescent="0.2">
      <c r="A4623" s="76" t="s">
        <v>5020</v>
      </c>
      <c r="B4623" s="61">
        <v>4615</v>
      </c>
      <c r="C4623" s="232">
        <v>1925.5600000001627</v>
      </c>
      <c r="D4623" s="232">
        <v>2653.9500000000785</v>
      </c>
      <c r="E4623" s="232">
        <v>3355.1499999997563</v>
      </c>
      <c r="F4623" s="232">
        <v>3825.5500000003208</v>
      </c>
      <c r="G4623" s="232">
        <v>5250.0000000001382</v>
      </c>
      <c r="H4623" s="75"/>
    </row>
    <row r="4624" spans="1:8" x14ac:dyDescent="0.2">
      <c r="A4624" s="76" t="s">
        <v>5021</v>
      </c>
      <c r="B4624" s="61">
        <v>4616</v>
      </c>
      <c r="C4624" s="232">
        <v>1925.9600000001628</v>
      </c>
      <c r="D4624" s="232">
        <v>2654.5000000000787</v>
      </c>
      <c r="E4624" s="232">
        <v>3355.8499999997562</v>
      </c>
      <c r="F4624" s="232">
        <v>3826.350000000321</v>
      </c>
      <c r="G4624" s="232">
        <v>5251.1000000001386</v>
      </c>
      <c r="H4624" s="75"/>
    </row>
    <row r="4625" spans="1:8" x14ac:dyDescent="0.2">
      <c r="A4625" s="76" t="s">
        <v>5022</v>
      </c>
      <c r="B4625" s="61">
        <v>4617</v>
      </c>
      <c r="C4625" s="232">
        <v>1926.3600000001629</v>
      </c>
      <c r="D4625" s="232">
        <v>2655.0500000000789</v>
      </c>
      <c r="E4625" s="232">
        <v>3356.549999999756</v>
      </c>
      <c r="F4625" s="232">
        <v>3827.1500000003211</v>
      </c>
      <c r="G4625" s="232">
        <v>5252.200000000139</v>
      </c>
      <c r="H4625" s="75"/>
    </row>
    <row r="4626" spans="1:8" x14ac:dyDescent="0.2">
      <c r="A4626" s="76" t="s">
        <v>5023</v>
      </c>
      <c r="B4626" s="61">
        <v>4618</v>
      </c>
      <c r="C4626" s="232">
        <v>1926.760000000163</v>
      </c>
      <c r="D4626" s="232">
        <v>2655.600000000079</v>
      </c>
      <c r="E4626" s="232">
        <v>3357.2499999997558</v>
      </c>
      <c r="F4626" s="232">
        <v>3827.9500000003213</v>
      </c>
      <c r="G4626" s="232">
        <v>5253.3000000001393</v>
      </c>
      <c r="H4626" s="75"/>
    </row>
    <row r="4627" spans="1:8" x14ac:dyDescent="0.2">
      <c r="A4627" s="76" t="s">
        <v>5024</v>
      </c>
      <c r="B4627" s="61">
        <v>4619</v>
      </c>
      <c r="C4627" s="232">
        <v>1927.1600000001631</v>
      </c>
      <c r="D4627" s="232">
        <v>2656.1500000000792</v>
      </c>
      <c r="E4627" s="232">
        <v>3357.9499999997556</v>
      </c>
      <c r="F4627" s="232">
        <v>3828.7500000003215</v>
      </c>
      <c r="G4627" s="232">
        <v>5254.4000000001397</v>
      </c>
      <c r="H4627" s="75"/>
    </row>
    <row r="4628" spans="1:8" x14ac:dyDescent="0.2">
      <c r="A4628" s="76" t="s">
        <v>5025</v>
      </c>
      <c r="B4628" s="61">
        <v>4620</v>
      </c>
      <c r="C4628" s="232">
        <v>1927.5600000001632</v>
      </c>
      <c r="D4628" s="232">
        <v>2656.7000000000794</v>
      </c>
      <c r="E4628" s="232">
        <v>3358.6499999997554</v>
      </c>
      <c r="F4628" s="232">
        <v>3829.5500000003217</v>
      </c>
      <c r="G4628" s="232">
        <v>5255.5000000001401</v>
      </c>
      <c r="H4628" s="75"/>
    </row>
    <row r="4629" spans="1:8" x14ac:dyDescent="0.2">
      <c r="A4629" s="76" t="s">
        <v>5026</v>
      </c>
      <c r="B4629" s="61">
        <v>4621</v>
      </c>
      <c r="C4629" s="232">
        <v>1927.9600000001633</v>
      </c>
      <c r="D4629" s="232">
        <v>2657.2500000000796</v>
      </c>
      <c r="E4629" s="232">
        <v>3359.3499999997553</v>
      </c>
      <c r="F4629" s="232">
        <v>3830.3500000003219</v>
      </c>
      <c r="G4629" s="232">
        <v>5256.6000000001404</v>
      </c>
      <c r="H4629" s="75"/>
    </row>
    <row r="4630" spans="1:8" x14ac:dyDescent="0.2">
      <c r="A4630" s="76" t="s">
        <v>5027</v>
      </c>
      <c r="B4630" s="61">
        <v>4622</v>
      </c>
      <c r="C4630" s="232">
        <v>1928.3600000001634</v>
      </c>
      <c r="D4630" s="232">
        <v>2657.8000000000798</v>
      </c>
      <c r="E4630" s="232">
        <v>3360.0499999997551</v>
      </c>
      <c r="F4630" s="232">
        <v>3831.1500000003221</v>
      </c>
      <c r="G4630" s="232">
        <v>5257.7000000001408</v>
      </c>
      <c r="H4630" s="75"/>
    </row>
    <row r="4631" spans="1:8" x14ac:dyDescent="0.2">
      <c r="A4631" s="76" t="s">
        <v>5028</v>
      </c>
      <c r="B4631" s="61">
        <v>4623</v>
      </c>
      <c r="C4631" s="232">
        <v>1928.7600000001635</v>
      </c>
      <c r="D4631" s="232">
        <v>2658.3500000000799</v>
      </c>
      <c r="E4631" s="232">
        <v>3360.7499999997549</v>
      </c>
      <c r="F4631" s="232">
        <v>3831.9500000003222</v>
      </c>
      <c r="G4631" s="232">
        <v>5258.8000000001412</v>
      </c>
      <c r="H4631" s="75"/>
    </row>
    <row r="4632" spans="1:8" x14ac:dyDescent="0.2">
      <c r="A4632" s="76" t="s">
        <v>5029</v>
      </c>
      <c r="B4632" s="61">
        <v>4624</v>
      </c>
      <c r="C4632" s="232">
        <v>1929.1600000001636</v>
      </c>
      <c r="D4632" s="232">
        <v>2658.9000000000801</v>
      </c>
      <c r="E4632" s="232">
        <v>3361.4499999997547</v>
      </c>
      <c r="F4632" s="232">
        <v>3832.7500000003224</v>
      </c>
      <c r="G4632" s="232">
        <v>5259.9000000001415</v>
      </c>
      <c r="H4632" s="75"/>
    </row>
    <row r="4633" spans="1:8" x14ac:dyDescent="0.2">
      <c r="A4633" s="76" t="s">
        <v>5030</v>
      </c>
      <c r="B4633" s="61">
        <v>4625</v>
      </c>
      <c r="C4633" s="232">
        <v>1929.5600000001637</v>
      </c>
      <c r="D4633" s="232">
        <v>2659.4500000000803</v>
      </c>
      <c r="E4633" s="232">
        <v>3362.1499999997545</v>
      </c>
      <c r="F4633" s="232">
        <v>3833.5500000003226</v>
      </c>
      <c r="G4633" s="232">
        <v>5261.0000000001419</v>
      </c>
      <c r="H4633" s="75"/>
    </row>
    <row r="4634" spans="1:8" x14ac:dyDescent="0.2">
      <c r="A4634" s="76" t="s">
        <v>5031</v>
      </c>
      <c r="B4634" s="61">
        <v>4626</v>
      </c>
      <c r="C4634" s="232">
        <v>1929.9600000001637</v>
      </c>
      <c r="D4634" s="232">
        <v>2660.0000000000805</v>
      </c>
      <c r="E4634" s="232">
        <v>3362.8499999997543</v>
      </c>
      <c r="F4634" s="232">
        <v>3834.3500000003228</v>
      </c>
      <c r="G4634" s="232">
        <v>5262.1000000001422</v>
      </c>
      <c r="H4634" s="75"/>
    </row>
    <row r="4635" spans="1:8" x14ac:dyDescent="0.2">
      <c r="A4635" s="76" t="s">
        <v>5032</v>
      </c>
      <c r="B4635" s="61">
        <v>4627</v>
      </c>
      <c r="C4635" s="232">
        <v>1930.3600000001638</v>
      </c>
      <c r="D4635" s="232">
        <v>2660.5500000000807</v>
      </c>
      <c r="E4635" s="232">
        <v>3363.5499999997542</v>
      </c>
      <c r="F4635" s="232">
        <v>3835.150000000323</v>
      </c>
      <c r="G4635" s="232">
        <v>5263.2000000001426</v>
      </c>
      <c r="H4635" s="75"/>
    </row>
    <row r="4636" spans="1:8" x14ac:dyDescent="0.2">
      <c r="A4636" s="76" t="s">
        <v>5033</v>
      </c>
      <c r="B4636" s="61">
        <v>4628</v>
      </c>
      <c r="C4636" s="232">
        <v>1930.7600000001639</v>
      </c>
      <c r="D4636" s="232">
        <v>2661.1000000000809</v>
      </c>
      <c r="E4636" s="232">
        <v>3364.249999999754</v>
      </c>
      <c r="F4636" s="232">
        <v>3835.9500000003231</v>
      </c>
      <c r="G4636" s="232">
        <v>5264.300000000143</v>
      </c>
      <c r="H4636" s="75"/>
    </row>
    <row r="4637" spans="1:8" x14ac:dyDescent="0.2">
      <c r="A4637" s="76" t="s">
        <v>5034</v>
      </c>
      <c r="B4637" s="61">
        <v>4629</v>
      </c>
      <c r="C4637" s="232">
        <v>1931.160000000164</v>
      </c>
      <c r="D4637" s="232">
        <v>2661.650000000081</v>
      </c>
      <c r="E4637" s="232">
        <v>3364.9499999997538</v>
      </c>
      <c r="F4637" s="232">
        <v>3836.7500000003233</v>
      </c>
      <c r="G4637" s="232">
        <v>5265.4000000001433</v>
      </c>
      <c r="H4637" s="75"/>
    </row>
    <row r="4638" spans="1:8" x14ac:dyDescent="0.2">
      <c r="A4638" s="76" t="s">
        <v>5035</v>
      </c>
      <c r="B4638" s="61">
        <v>4630</v>
      </c>
      <c r="C4638" s="232">
        <v>1931.5600000001641</v>
      </c>
      <c r="D4638" s="232">
        <v>2662.2000000000812</v>
      </c>
      <c r="E4638" s="232">
        <v>3365.6499999997536</v>
      </c>
      <c r="F4638" s="232">
        <v>3837.5500000003235</v>
      </c>
      <c r="G4638" s="232">
        <v>5266.5000000001437</v>
      </c>
      <c r="H4638" s="75"/>
    </row>
    <row r="4639" spans="1:8" x14ac:dyDescent="0.2">
      <c r="A4639" s="76" t="s">
        <v>5036</v>
      </c>
      <c r="B4639" s="61">
        <v>4631</v>
      </c>
      <c r="C4639" s="232">
        <v>1931.9600000001642</v>
      </c>
      <c r="D4639" s="232">
        <v>2662.7500000000814</v>
      </c>
      <c r="E4639" s="232">
        <v>3366.3499999997534</v>
      </c>
      <c r="F4639" s="232">
        <v>3838.3500000003237</v>
      </c>
      <c r="G4639" s="232">
        <v>5267.6000000001441</v>
      </c>
      <c r="H4639" s="75"/>
    </row>
    <row r="4640" spans="1:8" x14ac:dyDescent="0.2">
      <c r="A4640" s="76" t="s">
        <v>5037</v>
      </c>
      <c r="B4640" s="61">
        <v>4632</v>
      </c>
      <c r="C4640" s="232">
        <v>1932.3600000001643</v>
      </c>
      <c r="D4640" s="232">
        <v>2663.3000000000816</v>
      </c>
      <c r="E4640" s="232">
        <v>3367.0499999997533</v>
      </c>
      <c r="F4640" s="232">
        <v>3839.1500000003239</v>
      </c>
      <c r="G4640" s="232">
        <v>5268.7000000001444</v>
      </c>
      <c r="H4640" s="75"/>
    </row>
    <row r="4641" spans="1:8" x14ac:dyDescent="0.2">
      <c r="A4641" s="76" t="s">
        <v>5038</v>
      </c>
      <c r="B4641" s="61">
        <v>4633</v>
      </c>
      <c r="C4641" s="232">
        <v>1932.7600000001644</v>
      </c>
      <c r="D4641" s="232">
        <v>2663.8500000000818</v>
      </c>
      <c r="E4641" s="232">
        <v>3367.7499999997531</v>
      </c>
      <c r="F4641" s="232">
        <v>3839.9500000003241</v>
      </c>
      <c r="G4641" s="232">
        <v>5269.8000000001448</v>
      </c>
      <c r="H4641" s="75"/>
    </row>
    <row r="4642" spans="1:8" x14ac:dyDescent="0.2">
      <c r="A4642" s="76" t="s">
        <v>5039</v>
      </c>
      <c r="B4642" s="61">
        <v>4634</v>
      </c>
      <c r="C4642" s="232">
        <v>1933.1600000001645</v>
      </c>
      <c r="D4642" s="232">
        <v>2664.4000000000819</v>
      </c>
      <c r="E4642" s="232">
        <v>3368.4499999997529</v>
      </c>
      <c r="F4642" s="232">
        <v>3840.7500000003242</v>
      </c>
      <c r="G4642" s="232">
        <v>5270.9000000001452</v>
      </c>
      <c r="H4642" s="75"/>
    </row>
    <row r="4643" spans="1:8" x14ac:dyDescent="0.2">
      <c r="A4643" s="76" t="s">
        <v>5040</v>
      </c>
      <c r="B4643" s="61">
        <v>4635</v>
      </c>
      <c r="C4643" s="232">
        <v>1933.5600000001646</v>
      </c>
      <c r="D4643" s="232">
        <v>2664.9500000000821</v>
      </c>
      <c r="E4643" s="232">
        <v>3369.1499999997527</v>
      </c>
      <c r="F4643" s="232">
        <v>3841.5500000003244</v>
      </c>
      <c r="G4643" s="232">
        <v>5272.0000000001455</v>
      </c>
      <c r="H4643" s="75"/>
    </row>
    <row r="4644" spans="1:8" x14ac:dyDescent="0.2">
      <c r="A4644" s="76" t="s">
        <v>5041</v>
      </c>
      <c r="B4644" s="61">
        <v>4636</v>
      </c>
      <c r="C4644" s="232">
        <v>1933.9600000001647</v>
      </c>
      <c r="D4644" s="232">
        <v>2665.5000000000823</v>
      </c>
      <c r="E4644" s="232">
        <v>3369.8499999997525</v>
      </c>
      <c r="F4644" s="232">
        <v>3842.3500000003246</v>
      </c>
      <c r="G4644" s="232">
        <v>5273.1000000001459</v>
      </c>
      <c r="H4644" s="75"/>
    </row>
    <row r="4645" spans="1:8" x14ac:dyDescent="0.2">
      <c r="A4645" s="76" t="s">
        <v>5042</v>
      </c>
      <c r="B4645" s="61">
        <v>4637</v>
      </c>
      <c r="C4645" s="232">
        <v>1934.3600000001647</v>
      </c>
      <c r="D4645" s="232">
        <v>2666.0500000000825</v>
      </c>
      <c r="E4645" s="232">
        <v>3370.5499999997523</v>
      </c>
      <c r="F4645" s="232">
        <v>3843.1500000003248</v>
      </c>
      <c r="G4645" s="232">
        <v>5274.2000000001462</v>
      </c>
      <c r="H4645" s="75"/>
    </row>
    <row r="4646" spans="1:8" x14ac:dyDescent="0.2">
      <c r="A4646" s="76" t="s">
        <v>5043</v>
      </c>
      <c r="B4646" s="61">
        <v>4638</v>
      </c>
      <c r="C4646" s="232">
        <v>1934.7600000001648</v>
      </c>
      <c r="D4646" s="232">
        <v>2666.6000000000827</v>
      </c>
      <c r="E4646" s="232">
        <v>3371.2499999997522</v>
      </c>
      <c r="F4646" s="232">
        <v>3843.950000000325</v>
      </c>
      <c r="G4646" s="232">
        <v>5275.3000000001466</v>
      </c>
      <c r="H4646" s="75"/>
    </row>
    <row r="4647" spans="1:8" x14ac:dyDescent="0.2">
      <c r="A4647" s="76" t="s">
        <v>5044</v>
      </c>
      <c r="B4647" s="61">
        <v>4639</v>
      </c>
      <c r="C4647" s="232">
        <v>1935.1600000001649</v>
      </c>
      <c r="D4647" s="232">
        <v>2667.1500000000829</v>
      </c>
      <c r="E4647" s="232">
        <v>3371.949999999752</v>
      </c>
      <c r="F4647" s="232">
        <v>3844.7500000003251</v>
      </c>
      <c r="G4647" s="232">
        <v>5276.400000000147</v>
      </c>
      <c r="H4647" s="75"/>
    </row>
    <row r="4648" spans="1:8" x14ac:dyDescent="0.2">
      <c r="A4648" s="76" t="s">
        <v>5045</v>
      </c>
      <c r="B4648" s="61">
        <v>4640</v>
      </c>
      <c r="C4648" s="232">
        <v>1935.560000000165</v>
      </c>
      <c r="D4648" s="232">
        <v>2667.700000000083</v>
      </c>
      <c r="E4648" s="232">
        <v>3372.6499999997518</v>
      </c>
      <c r="F4648" s="232">
        <v>3845.5500000003253</v>
      </c>
      <c r="G4648" s="232">
        <v>5277.5000000001473</v>
      </c>
      <c r="H4648" s="75"/>
    </row>
    <row r="4649" spans="1:8" x14ac:dyDescent="0.2">
      <c r="A4649" s="76" t="s">
        <v>5046</v>
      </c>
      <c r="B4649" s="61">
        <v>4641</v>
      </c>
      <c r="C4649" s="232">
        <v>1935.9600000001651</v>
      </c>
      <c r="D4649" s="232">
        <v>2668.2500000000832</v>
      </c>
      <c r="E4649" s="232">
        <v>3373.3499999997516</v>
      </c>
      <c r="F4649" s="232">
        <v>3846.3500000003255</v>
      </c>
      <c r="G4649" s="232">
        <v>5278.6000000001477</v>
      </c>
      <c r="H4649" s="75"/>
    </row>
    <row r="4650" spans="1:8" x14ac:dyDescent="0.2">
      <c r="A4650" s="76" t="s">
        <v>5047</v>
      </c>
      <c r="B4650" s="61">
        <v>4642</v>
      </c>
      <c r="C4650" s="232">
        <v>1936.3600000001652</v>
      </c>
      <c r="D4650" s="232">
        <v>2668.8000000000834</v>
      </c>
      <c r="E4650" s="232">
        <v>3374.0499999997514</v>
      </c>
      <c r="F4650" s="232">
        <v>3847.1500000003257</v>
      </c>
      <c r="G4650" s="232">
        <v>5279.7000000001481</v>
      </c>
      <c r="H4650" s="75"/>
    </row>
    <row r="4651" spans="1:8" x14ac:dyDescent="0.2">
      <c r="A4651" s="76" t="s">
        <v>5048</v>
      </c>
      <c r="B4651" s="61">
        <v>4643</v>
      </c>
      <c r="C4651" s="232">
        <v>1936.7600000001653</v>
      </c>
      <c r="D4651" s="232">
        <v>2669.3500000000836</v>
      </c>
      <c r="E4651" s="232">
        <v>3374.7499999997513</v>
      </c>
      <c r="F4651" s="232">
        <v>3847.9500000003259</v>
      </c>
      <c r="G4651" s="232">
        <v>5280.8000000001484</v>
      </c>
      <c r="H4651" s="75"/>
    </row>
    <row r="4652" spans="1:8" x14ac:dyDescent="0.2">
      <c r="A4652" s="76" t="s">
        <v>5049</v>
      </c>
      <c r="B4652" s="61">
        <v>4644</v>
      </c>
      <c r="C4652" s="232">
        <v>1937.1600000001654</v>
      </c>
      <c r="D4652" s="232">
        <v>2669.9000000000838</v>
      </c>
      <c r="E4652" s="232">
        <v>3375.4499999997511</v>
      </c>
      <c r="F4652" s="232">
        <v>3848.7500000003261</v>
      </c>
      <c r="G4652" s="232">
        <v>5281.9000000001488</v>
      </c>
      <c r="H4652" s="75"/>
    </row>
    <row r="4653" spans="1:8" x14ac:dyDescent="0.2">
      <c r="A4653" s="76" t="s">
        <v>5050</v>
      </c>
      <c r="B4653" s="61">
        <v>4645</v>
      </c>
      <c r="C4653" s="232">
        <v>1937.5600000001655</v>
      </c>
      <c r="D4653" s="232">
        <v>2670.4500000000839</v>
      </c>
      <c r="E4653" s="232">
        <v>3376.1499999997509</v>
      </c>
      <c r="F4653" s="232">
        <v>3849.5500000003262</v>
      </c>
      <c r="G4653" s="232">
        <v>5283.0000000001492</v>
      </c>
      <c r="H4653" s="75"/>
    </row>
    <row r="4654" spans="1:8" x14ac:dyDescent="0.2">
      <c r="A4654" s="76" t="s">
        <v>5051</v>
      </c>
      <c r="B4654" s="61">
        <v>4646</v>
      </c>
      <c r="C4654" s="232">
        <v>1937.9600000001656</v>
      </c>
      <c r="D4654" s="232">
        <v>2671.0000000000841</v>
      </c>
      <c r="E4654" s="232">
        <v>3376.8499999997507</v>
      </c>
      <c r="F4654" s="232">
        <v>3850.3500000003264</v>
      </c>
      <c r="G4654" s="232">
        <v>5284.1000000001495</v>
      </c>
      <c r="H4654" s="75"/>
    </row>
    <row r="4655" spans="1:8" x14ac:dyDescent="0.2">
      <c r="A4655" s="76" t="s">
        <v>5052</v>
      </c>
      <c r="B4655" s="61">
        <v>4647</v>
      </c>
      <c r="C4655" s="232">
        <v>1938.3600000001657</v>
      </c>
      <c r="D4655" s="232">
        <v>2671.5500000000843</v>
      </c>
      <c r="E4655" s="232">
        <v>3377.5499999997505</v>
      </c>
      <c r="F4655" s="232">
        <v>3851.1500000003266</v>
      </c>
      <c r="G4655" s="232">
        <v>5285.2000000001499</v>
      </c>
      <c r="H4655" s="75"/>
    </row>
    <row r="4656" spans="1:8" x14ac:dyDescent="0.2">
      <c r="A4656" s="76" t="s">
        <v>5053</v>
      </c>
      <c r="B4656" s="61">
        <v>4648</v>
      </c>
      <c r="C4656" s="232">
        <v>1938.7600000001657</v>
      </c>
      <c r="D4656" s="232">
        <v>2672.1000000000845</v>
      </c>
      <c r="E4656" s="232">
        <v>3378.2499999997503</v>
      </c>
      <c r="F4656" s="232">
        <v>3851.9500000003268</v>
      </c>
      <c r="G4656" s="232">
        <v>5286.3000000001502</v>
      </c>
      <c r="H4656" s="75"/>
    </row>
    <row r="4657" spans="1:8" x14ac:dyDescent="0.2">
      <c r="A4657" s="76" t="s">
        <v>5054</v>
      </c>
      <c r="B4657" s="61">
        <v>4649</v>
      </c>
      <c r="C4657" s="232">
        <v>1939.1600000001658</v>
      </c>
      <c r="D4657" s="232">
        <v>2672.6500000000847</v>
      </c>
      <c r="E4657" s="232">
        <v>3378.9499999997502</v>
      </c>
      <c r="F4657" s="232">
        <v>3852.750000000327</v>
      </c>
      <c r="G4657" s="232">
        <v>5287.4000000001506</v>
      </c>
      <c r="H4657" s="75"/>
    </row>
    <row r="4658" spans="1:8" x14ac:dyDescent="0.2">
      <c r="A4658" s="76" t="s">
        <v>5055</v>
      </c>
      <c r="B4658" s="61">
        <v>4650</v>
      </c>
      <c r="C4658" s="232">
        <v>1939.5600000001659</v>
      </c>
      <c r="D4658" s="232">
        <v>2673.2000000000849</v>
      </c>
      <c r="E4658" s="232">
        <v>3379.64999999975</v>
      </c>
      <c r="F4658" s="232">
        <v>3853.5500000003271</v>
      </c>
      <c r="G4658" s="232">
        <v>5288.500000000151</v>
      </c>
      <c r="H4658" s="75"/>
    </row>
    <row r="4659" spans="1:8" x14ac:dyDescent="0.2">
      <c r="A4659" s="76" t="s">
        <v>5056</v>
      </c>
      <c r="B4659" s="61">
        <v>4651</v>
      </c>
      <c r="C4659" s="232">
        <v>1939.960000000166</v>
      </c>
      <c r="D4659" s="232">
        <v>2673.750000000085</v>
      </c>
      <c r="E4659" s="232">
        <v>3380.3499999997498</v>
      </c>
      <c r="F4659" s="232">
        <v>3854.3500000003273</v>
      </c>
      <c r="G4659" s="232">
        <v>5289.6000000001513</v>
      </c>
      <c r="H4659" s="75"/>
    </row>
    <row r="4660" spans="1:8" x14ac:dyDescent="0.2">
      <c r="A4660" s="76" t="s">
        <v>5057</v>
      </c>
      <c r="B4660" s="61">
        <v>4652</v>
      </c>
      <c r="C4660" s="232">
        <v>1940.3600000001661</v>
      </c>
      <c r="D4660" s="232">
        <v>2674.3000000000852</v>
      </c>
      <c r="E4660" s="232">
        <v>3381.0499999997496</v>
      </c>
      <c r="F4660" s="232">
        <v>3855.1500000003275</v>
      </c>
      <c r="G4660" s="232">
        <v>5290.7000000001517</v>
      </c>
      <c r="H4660" s="75"/>
    </row>
    <row r="4661" spans="1:8" x14ac:dyDescent="0.2">
      <c r="A4661" s="76" t="s">
        <v>5058</v>
      </c>
      <c r="B4661" s="61">
        <v>4653</v>
      </c>
      <c r="C4661" s="232">
        <v>1940.7600000001662</v>
      </c>
      <c r="D4661" s="232">
        <v>2674.8500000000854</v>
      </c>
      <c r="E4661" s="232">
        <v>3381.7499999997494</v>
      </c>
      <c r="F4661" s="232">
        <v>3855.9500000003277</v>
      </c>
      <c r="G4661" s="232">
        <v>5291.8000000001521</v>
      </c>
      <c r="H4661" s="75"/>
    </row>
    <row r="4662" spans="1:8" x14ac:dyDescent="0.2">
      <c r="A4662" s="76" t="s">
        <v>5059</v>
      </c>
      <c r="B4662" s="61">
        <v>4654</v>
      </c>
      <c r="C4662" s="232">
        <v>1941.1600000001663</v>
      </c>
      <c r="D4662" s="232">
        <v>2675.4000000000856</v>
      </c>
      <c r="E4662" s="232">
        <v>3382.4499999997493</v>
      </c>
      <c r="F4662" s="232">
        <v>3856.7500000003279</v>
      </c>
      <c r="G4662" s="232">
        <v>5292.9000000001524</v>
      </c>
      <c r="H4662" s="75"/>
    </row>
    <row r="4663" spans="1:8" x14ac:dyDescent="0.2">
      <c r="A4663" s="76" t="s">
        <v>5060</v>
      </c>
      <c r="B4663" s="61">
        <v>4655</v>
      </c>
      <c r="C4663" s="232">
        <v>1941.5600000001664</v>
      </c>
      <c r="D4663" s="232">
        <v>2675.9500000000858</v>
      </c>
      <c r="E4663" s="232">
        <v>3383.1499999997491</v>
      </c>
      <c r="F4663" s="232">
        <v>3857.5500000003281</v>
      </c>
      <c r="G4663" s="232">
        <v>5294.0000000001528</v>
      </c>
      <c r="H4663" s="75"/>
    </row>
    <row r="4664" spans="1:8" x14ac:dyDescent="0.2">
      <c r="A4664" s="76" t="s">
        <v>5061</v>
      </c>
      <c r="B4664" s="61">
        <v>4656</v>
      </c>
      <c r="C4664" s="232">
        <v>1941.9600000001665</v>
      </c>
      <c r="D4664" s="232">
        <v>2676.5000000000859</v>
      </c>
      <c r="E4664" s="232">
        <v>3383.8499999997489</v>
      </c>
      <c r="F4664" s="232">
        <v>3858.3500000003282</v>
      </c>
      <c r="G4664" s="232">
        <v>5295.1000000001532</v>
      </c>
      <c r="H4664" s="75"/>
    </row>
    <row r="4665" spans="1:8" x14ac:dyDescent="0.2">
      <c r="A4665" s="76" t="s">
        <v>5062</v>
      </c>
      <c r="B4665" s="61">
        <v>4657</v>
      </c>
      <c r="C4665" s="232">
        <v>1942.3600000001666</v>
      </c>
      <c r="D4665" s="232">
        <v>2677.0500000000861</v>
      </c>
      <c r="E4665" s="232">
        <v>3384.5499999997487</v>
      </c>
      <c r="F4665" s="232">
        <v>3859.1500000003284</v>
      </c>
      <c r="G4665" s="232">
        <v>5296.2000000001535</v>
      </c>
      <c r="H4665" s="75"/>
    </row>
    <row r="4666" spans="1:8" x14ac:dyDescent="0.2">
      <c r="A4666" s="76" t="s">
        <v>5063</v>
      </c>
      <c r="B4666" s="61">
        <v>4658</v>
      </c>
      <c r="C4666" s="232">
        <v>1942.7600000001667</v>
      </c>
      <c r="D4666" s="232">
        <v>2677.6000000000863</v>
      </c>
      <c r="E4666" s="232">
        <v>3385.2499999997485</v>
      </c>
      <c r="F4666" s="232">
        <v>3859.9500000003286</v>
      </c>
      <c r="G4666" s="232">
        <v>5297.3000000001539</v>
      </c>
      <c r="H4666" s="75"/>
    </row>
    <row r="4667" spans="1:8" x14ac:dyDescent="0.2">
      <c r="A4667" s="76" t="s">
        <v>5064</v>
      </c>
      <c r="B4667" s="61">
        <v>4659</v>
      </c>
      <c r="C4667" s="232">
        <v>1943.1600000001667</v>
      </c>
      <c r="D4667" s="232">
        <v>2678.1500000000865</v>
      </c>
      <c r="E4667" s="232">
        <v>3385.9499999997483</v>
      </c>
      <c r="F4667" s="232">
        <v>3860.7500000003288</v>
      </c>
      <c r="G4667" s="232">
        <v>5298.4000000001543</v>
      </c>
      <c r="H4667" s="75"/>
    </row>
    <row r="4668" spans="1:8" x14ac:dyDescent="0.2">
      <c r="A4668" s="76" t="s">
        <v>5065</v>
      </c>
      <c r="B4668" s="61">
        <v>4660</v>
      </c>
      <c r="C4668" s="232">
        <v>1943.5600000001668</v>
      </c>
      <c r="D4668" s="232">
        <v>2678.7000000000867</v>
      </c>
      <c r="E4668" s="232">
        <v>3386.6499999997482</v>
      </c>
      <c r="F4668" s="232">
        <v>3861.550000000329</v>
      </c>
      <c r="G4668" s="232">
        <v>5299.5000000001546</v>
      </c>
      <c r="H4668" s="75"/>
    </row>
    <row r="4669" spans="1:8" x14ac:dyDescent="0.2">
      <c r="A4669" s="76" t="s">
        <v>5066</v>
      </c>
      <c r="B4669" s="61">
        <v>4661</v>
      </c>
      <c r="C4669" s="232">
        <v>1943.9600000001669</v>
      </c>
      <c r="D4669" s="232">
        <v>2679.2500000000869</v>
      </c>
      <c r="E4669" s="232">
        <v>3387.349999999748</v>
      </c>
      <c r="F4669" s="232">
        <v>3862.3500000003291</v>
      </c>
      <c r="G4669" s="232">
        <v>5300.600000000155</v>
      </c>
      <c r="H4669" s="75"/>
    </row>
    <row r="4670" spans="1:8" x14ac:dyDescent="0.2">
      <c r="A4670" s="76" t="s">
        <v>5067</v>
      </c>
      <c r="B4670" s="61">
        <v>4662</v>
      </c>
      <c r="C4670" s="232">
        <v>1944.360000000167</v>
      </c>
      <c r="D4670" s="232">
        <v>2679.800000000087</v>
      </c>
      <c r="E4670" s="232">
        <v>3388.0499999997478</v>
      </c>
      <c r="F4670" s="232">
        <v>3863.1500000003293</v>
      </c>
      <c r="G4670" s="232">
        <v>5301.7000000001553</v>
      </c>
      <c r="H4670" s="75"/>
    </row>
    <row r="4671" spans="1:8" x14ac:dyDescent="0.2">
      <c r="A4671" s="76" t="s">
        <v>5068</v>
      </c>
      <c r="B4671" s="61">
        <v>4663</v>
      </c>
      <c r="C4671" s="232">
        <v>1944.7600000001671</v>
      </c>
      <c r="D4671" s="232">
        <v>2680.3500000000872</v>
      </c>
      <c r="E4671" s="232">
        <v>3388.7499999997476</v>
      </c>
      <c r="F4671" s="232">
        <v>3863.9500000003295</v>
      </c>
      <c r="G4671" s="232">
        <v>5302.8000000001557</v>
      </c>
      <c r="H4671" s="75"/>
    </row>
    <row r="4672" spans="1:8" x14ac:dyDescent="0.2">
      <c r="A4672" s="76" t="s">
        <v>5069</v>
      </c>
      <c r="B4672" s="61">
        <v>4664</v>
      </c>
      <c r="C4672" s="232">
        <v>1945.1600000001672</v>
      </c>
      <c r="D4672" s="232">
        <v>2680.9000000000874</v>
      </c>
      <c r="E4672" s="232">
        <v>3389.4499999997474</v>
      </c>
      <c r="F4672" s="232">
        <v>3864.7500000003297</v>
      </c>
      <c r="G4672" s="232">
        <v>5303.9000000001561</v>
      </c>
      <c r="H4672" s="75"/>
    </row>
    <row r="4673" spans="1:8" x14ac:dyDescent="0.2">
      <c r="A4673" s="76" t="s">
        <v>5070</v>
      </c>
      <c r="B4673" s="61">
        <v>4665</v>
      </c>
      <c r="C4673" s="232">
        <v>1945.5600000001673</v>
      </c>
      <c r="D4673" s="232">
        <v>2681.4500000000876</v>
      </c>
      <c r="E4673" s="232">
        <v>3390.1499999997473</v>
      </c>
      <c r="F4673" s="232">
        <v>3865.5500000003299</v>
      </c>
      <c r="G4673" s="232">
        <v>5305.0000000001564</v>
      </c>
      <c r="H4673" s="75"/>
    </row>
    <row r="4674" spans="1:8" x14ac:dyDescent="0.2">
      <c r="A4674" s="76" t="s">
        <v>5071</v>
      </c>
      <c r="B4674" s="61">
        <v>4666</v>
      </c>
      <c r="C4674" s="232">
        <v>1945.9600000001674</v>
      </c>
      <c r="D4674" s="232">
        <v>2682.0000000000878</v>
      </c>
      <c r="E4674" s="232">
        <v>3390.8499999997471</v>
      </c>
      <c r="F4674" s="232">
        <v>3866.3500000003301</v>
      </c>
      <c r="G4674" s="232">
        <v>5306.1000000001568</v>
      </c>
      <c r="H4674" s="75"/>
    </row>
    <row r="4675" spans="1:8" x14ac:dyDescent="0.2">
      <c r="A4675" s="76" t="s">
        <v>5072</v>
      </c>
      <c r="B4675" s="61">
        <v>4667</v>
      </c>
      <c r="C4675" s="232">
        <v>1946.3600000001675</v>
      </c>
      <c r="D4675" s="232">
        <v>2682.5500000000879</v>
      </c>
      <c r="E4675" s="232">
        <v>3391.5499999997469</v>
      </c>
      <c r="F4675" s="232">
        <v>3867.1500000003302</v>
      </c>
      <c r="G4675" s="232">
        <v>5307.2000000001572</v>
      </c>
      <c r="H4675" s="75"/>
    </row>
    <row r="4676" spans="1:8" x14ac:dyDescent="0.2">
      <c r="A4676" s="76" t="s">
        <v>5073</v>
      </c>
      <c r="B4676" s="61">
        <v>4668</v>
      </c>
      <c r="C4676" s="232">
        <v>1946.7600000001676</v>
      </c>
      <c r="D4676" s="232">
        <v>2683.1000000000881</v>
      </c>
      <c r="E4676" s="232">
        <v>3392.2499999997467</v>
      </c>
      <c r="F4676" s="232">
        <v>3867.9500000003304</v>
      </c>
      <c r="G4676" s="232">
        <v>5308.3000000001575</v>
      </c>
      <c r="H4676" s="75"/>
    </row>
    <row r="4677" spans="1:8" x14ac:dyDescent="0.2">
      <c r="A4677" s="76" t="s">
        <v>5074</v>
      </c>
      <c r="B4677" s="61">
        <v>4669</v>
      </c>
      <c r="C4677" s="232">
        <v>1947.1600000001677</v>
      </c>
      <c r="D4677" s="232">
        <v>2683.6500000000883</v>
      </c>
      <c r="E4677" s="232">
        <v>3392.9499999997465</v>
      </c>
      <c r="F4677" s="232">
        <v>3868.7500000003306</v>
      </c>
      <c r="G4677" s="232">
        <v>5309.4000000001579</v>
      </c>
      <c r="H4677" s="75"/>
    </row>
    <row r="4678" spans="1:8" x14ac:dyDescent="0.2">
      <c r="A4678" s="76" t="s">
        <v>5075</v>
      </c>
      <c r="B4678" s="61">
        <v>4670</v>
      </c>
      <c r="C4678" s="232">
        <v>1947.5600000001677</v>
      </c>
      <c r="D4678" s="232">
        <v>2684.2000000000885</v>
      </c>
      <c r="E4678" s="232">
        <v>3393.6499999997463</v>
      </c>
      <c r="F4678" s="232">
        <v>3869.5500000003308</v>
      </c>
      <c r="G4678" s="232">
        <v>5310.5000000001583</v>
      </c>
      <c r="H4678" s="75"/>
    </row>
    <row r="4679" spans="1:8" x14ac:dyDescent="0.2">
      <c r="A4679" s="76" t="s">
        <v>5076</v>
      </c>
      <c r="B4679" s="61">
        <v>4671</v>
      </c>
      <c r="C4679" s="232">
        <v>1947.9600000001678</v>
      </c>
      <c r="D4679" s="232">
        <v>2684.7500000000887</v>
      </c>
      <c r="E4679" s="232">
        <v>3394.3499999997462</v>
      </c>
      <c r="F4679" s="232">
        <v>3870.350000000331</v>
      </c>
      <c r="G4679" s="232">
        <v>5311.6000000001586</v>
      </c>
      <c r="H4679" s="75"/>
    </row>
    <row r="4680" spans="1:8" x14ac:dyDescent="0.2">
      <c r="A4680" s="76" t="s">
        <v>5077</v>
      </c>
      <c r="B4680" s="61">
        <v>4672</v>
      </c>
      <c r="C4680" s="232">
        <v>1948.3600000001679</v>
      </c>
      <c r="D4680" s="232">
        <v>2685.3000000000889</v>
      </c>
      <c r="E4680" s="232">
        <v>3395.049999999746</v>
      </c>
      <c r="F4680" s="232">
        <v>3871.1500000003311</v>
      </c>
      <c r="G4680" s="232">
        <v>5312.700000000159</v>
      </c>
      <c r="H4680" s="75"/>
    </row>
    <row r="4681" spans="1:8" x14ac:dyDescent="0.2">
      <c r="A4681" s="76" t="s">
        <v>5078</v>
      </c>
      <c r="B4681" s="61">
        <v>4673</v>
      </c>
      <c r="C4681" s="232">
        <v>1948.760000000168</v>
      </c>
      <c r="D4681" s="232">
        <v>2685.850000000089</v>
      </c>
      <c r="E4681" s="232">
        <v>3395.7499999997458</v>
      </c>
      <c r="F4681" s="232">
        <v>3871.9500000003313</v>
      </c>
      <c r="G4681" s="232">
        <v>5313.8000000001593</v>
      </c>
      <c r="H4681" s="75"/>
    </row>
    <row r="4682" spans="1:8" x14ac:dyDescent="0.2">
      <c r="A4682" s="76" t="s">
        <v>5079</v>
      </c>
      <c r="B4682" s="61">
        <v>4674</v>
      </c>
      <c r="C4682" s="232">
        <v>1949.1600000001681</v>
      </c>
      <c r="D4682" s="232">
        <v>2686.4000000000892</v>
      </c>
      <c r="E4682" s="232">
        <v>3396.4499999997456</v>
      </c>
      <c r="F4682" s="232">
        <v>3872.7500000003315</v>
      </c>
      <c r="G4682" s="232">
        <v>5314.9000000001597</v>
      </c>
      <c r="H4682" s="75"/>
    </row>
    <row r="4683" spans="1:8" x14ac:dyDescent="0.2">
      <c r="A4683" s="76" t="s">
        <v>5080</v>
      </c>
      <c r="B4683" s="61">
        <v>4675</v>
      </c>
      <c r="C4683" s="232">
        <v>1949.5600000001682</v>
      </c>
      <c r="D4683" s="232">
        <v>2686.9500000000894</v>
      </c>
      <c r="E4683" s="232">
        <v>3397.1499999997454</v>
      </c>
      <c r="F4683" s="232">
        <v>3873.5500000003317</v>
      </c>
      <c r="G4683" s="232">
        <v>5316.0000000001601</v>
      </c>
      <c r="H4683" s="75"/>
    </row>
    <row r="4684" spans="1:8" x14ac:dyDescent="0.2">
      <c r="A4684" s="76" t="s">
        <v>5081</v>
      </c>
      <c r="B4684" s="61">
        <v>4676</v>
      </c>
      <c r="C4684" s="232">
        <v>1949.9600000001683</v>
      </c>
      <c r="D4684" s="232">
        <v>2687.5000000000896</v>
      </c>
      <c r="E4684" s="232">
        <v>3397.8499999997453</v>
      </c>
      <c r="F4684" s="232">
        <v>3874.3500000003319</v>
      </c>
      <c r="G4684" s="232">
        <v>5317.1000000001604</v>
      </c>
      <c r="H4684" s="75"/>
    </row>
    <row r="4685" spans="1:8" x14ac:dyDescent="0.2">
      <c r="A4685" s="76" t="s">
        <v>5082</v>
      </c>
      <c r="B4685" s="61">
        <v>4677</v>
      </c>
      <c r="C4685" s="232">
        <v>1950.3600000001684</v>
      </c>
      <c r="D4685" s="232">
        <v>2688.0500000000898</v>
      </c>
      <c r="E4685" s="232">
        <v>3398.5499999997451</v>
      </c>
      <c r="F4685" s="232">
        <v>3875.1500000003321</v>
      </c>
      <c r="G4685" s="232">
        <v>5318.2000000001608</v>
      </c>
      <c r="H4685" s="75"/>
    </row>
    <row r="4686" spans="1:8" x14ac:dyDescent="0.2">
      <c r="A4686" s="76" t="s">
        <v>5083</v>
      </c>
      <c r="B4686" s="61">
        <v>4678</v>
      </c>
      <c r="C4686" s="232">
        <v>1950.7600000001685</v>
      </c>
      <c r="D4686" s="232">
        <v>2688.6000000000899</v>
      </c>
      <c r="E4686" s="232">
        <v>3399.2499999997449</v>
      </c>
      <c r="F4686" s="232">
        <v>3875.9500000003322</v>
      </c>
      <c r="G4686" s="232">
        <v>5319.3000000001612</v>
      </c>
      <c r="H4686" s="75"/>
    </row>
    <row r="4687" spans="1:8" x14ac:dyDescent="0.2">
      <c r="A4687" s="76" t="s">
        <v>5084</v>
      </c>
      <c r="B4687" s="61">
        <v>4679</v>
      </c>
      <c r="C4687" s="232">
        <v>1951.1600000001686</v>
      </c>
      <c r="D4687" s="232">
        <v>2689.1500000000901</v>
      </c>
      <c r="E4687" s="232">
        <v>3399.9499999997447</v>
      </c>
      <c r="F4687" s="232">
        <v>3876.7500000003324</v>
      </c>
      <c r="G4687" s="232">
        <v>5320.4000000001615</v>
      </c>
      <c r="H4687" s="75"/>
    </row>
    <row r="4688" spans="1:8" x14ac:dyDescent="0.2">
      <c r="A4688" s="76" t="s">
        <v>5085</v>
      </c>
      <c r="B4688" s="61">
        <v>4680</v>
      </c>
      <c r="C4688" s="232">
        <v>1951.5600000001687</v>
      </c>
      <c r="D4688" s="232">
        <v>2689.7000000000903</v>
      </c>
      <c r="E4688" s="232">
        <v>3400.6499999997445</v>
      </c>
      <c r="F4688" s="232">
        <v>3877.5500000003326</v>
      </c>
      <c r="G4688" s="232">
        <v>5321.5000000001619</v>
      </c>
      <c r="H4688" s="75"/>
    </row>
    <row r="4689" spans="1:8" x14ac:dyDescent="0.2">
      <c r="A4689" s="76" t="s">
        <v>5086</v>
      </c>
      <c r="B4689" s="61">
        <v>4681</v>
      </c>
      <c r="C4689" s="232">
        <v>1951.9600000001687</v>
      </c>
      <c r="D4689" s="232">
        <v>2690.2500000000905</v>
      </c>
      <c r="E4689" s="232">
        <v>3401.3499999997443</v>
      </c>
      <c r="F4689" s="232">
        <v>3878.3500000003328</v>
      </c>
      <c r="G4689" s="232">
        <v>5322.6000000001623</v>
      </c>
      <c r="H4689" s="75"/>
    </row>
    <row r="4690" spans="1:8" x14ac:dyDescent="0.2">
      <c r="A4690" s="76" t="s">
        <v>5087</v>
      </c>
      <c r="B4690" s="61">
        <v>4682</v>
      </c>
      <c r="C4690" s="232">
        <v>1952.3600000001688</v>
      </c>
      <c r="D4690" s="232">
        <v>2690.8000000000907</v>
      </c>
      <c r="E4690" s="232">
        <v>3402.0499999997442</v>
      </c>
      <c r="F4690" s="232">
        <v>3879.150000000333</v>
      </c>
      <c r="G4690" s="232">
        <v>5323.7000000001626</v>
      </c>
      <c r="H4690" s="75"/>
    </row>
    <row r="4691" spans="1:8" x14ac:dyDescent="0.2">
      <c r="A4691" s="76" t="s">
        <v>5088</v>
      </c>
      <c r="B4691" s="61">
        <v>4683</v>
      </c>
      <c r="C4691" s="232">
        <v>1952.7600000001689</v>
      </c>
      <c r="D4691" s="232">
        <v>2691.3500000000909</v>
      </c>
      <c r="E4691" s="232">
        <v>3402.749999999744</v>
      </c>
      <c r="F4691" s="232">
        <v>3879.9500000003331</v>
      </c>
      <c r="G4691" s="232">
        <v>5324.800000000163</v>
      </c>
      <c r="H4691" s="75"/>
    </row>
    <row r="4692" spans="1:8" x14ac:dyDescent="0.2">
      <c r="A4692" s="76" t="s">
        <v>5089</v>
      </c>
      <c r="B4692" s="61">
        <v>4684</v>
      </c>
      <c r="C4692" s="232">
        <v>1953.160000000169</v>
      </c>
      <c r="D4692" s="232">
        <v>2691.900000000091</v>
      </c>
      <c r="E4692" s="232">
        <v>3403.4499999997438</v>
      </c>
      <c r="F4692" s="232">
        <v>3880.7500000003333</v>
      </c>
      <c r="G4692" s="232">
        <v>5325.9000000001633</v>
      </c>
      <c r="H4692" s="75"/>
    </row>
    <row r="4693" spans="1:8" x14ac:dyDescent="0.2">
      <c r="A4693" s="76" t="s">
        <v>5090</v>
      </c>
      <c r="B4693" s="61">
        <v>4685</v>
      </c>
      <c r="C4693" s="232">
        <v>1953.5600000001691</v>
      </c>
      <c r="D4693" s="232">
        <v>2692.4500000000912</v>
      </c>
      <c r="E4693" s="232">
        <v>3404.1499999997436</v>
      </c>
      <c r="F4693" s="232">
        <v>3881.5500000003335</v>
      </c>
      <c r="G4693" s="232">
        <v>5327.0000000001637</v>
      </c>
      <c r="H4693" s="75"/>
    </row>
    <row r="4694" spans="1:8" x14ac:dyDescent="0.2">
      <c r="A4694" s="76" t="s">
        <v>5091</v>
      </c>
      <c r="B4694" s="61">
        <v>4686</v>
      </c>
      <c r="C4694" s="232">
        <v>1953.9600000001692</v>
      </c>
      <c r="D4694" s="232">
        <v>2693.0000000000914</v>
      </c>
      <c r="E4694" s="232">
        <v>3404.8499999997434</v>
      </c>
      <c r="F4694" s="232">
        <v>3882.3500000003337</v>
      </c>
      <c r="G4694" s="232">
        <v>5328.1000000001641</v>
      </c>
      <c r="H4694" s="75"/>
    </row>
    <row r="4695" spans="1:8" x14ac:dyDescent="0.2">
      <c r="A4695" s="76" t="s">
        <v>5092</v>
      </c>
      <c r="B4695" s="61">
        <v>4687</v>
      </c>
      <c r="C4695" s="232">
        <v>1954.3600000001693</v>
      </c>
      <c r="D4695" s="232">
        <v>2693.5500000000916</v>
      </c>
      <c r="E4695" s="232">
        <v>3405.5499999997432</v>
      </c>
      <c r="F4695" s="232">
        <v>3883.1500000003339</v>
      </c>
      <c r="G4695" s="232">
        <v>5329.2000000001644</v>
      </c>
      <c r="H4695" s="75"/>
    </row>
    <row r="4696" spans="1:8" x14ac:dyDescent="0.2">
      <c r="A4696" s="76" t="s">
        <v>5093</v>
      </c>
      <c r="B4696" s="61">
        <v>4688</v>
      </c>
      <c r="C4696" s="232">
        <v>1954.7600000001694</v>
      </c>
      <c r="D4696" s="232">
        <v>2694.1000000000918</v>
      </c>
      <c r="E4696" s="232">
        <v>3406.2499999997431</v>
      </c>
      <c r="F4696" s="232">
        <v>3883.9500000003341</v>
      </c>
      <c r="G4696" s="232">
        <v>5330.3000000001648</v>
      </c>
      <c r="H4696" s="75"/>
    </row>
    <row r="4697" spans="1:8" x14ac:dyDescent="0.2">
      <c r="A4697" s="76" t="s">
        <v>5094</v>
      </c>
      <c r="B4697" s="61">
        <v>4689</v>
      </c>
      <c r="C4697" s="232">
        <v>1955.1600000001695</v>
      </c>
      <c r="D4697" s="232">
        <v>2694.6500000000919</v>
      </c>
      <c r="E4697" s="232">
        <v>3406.9499999997429</v>
      </c>
      <c r="F4697" s="232">
        <v>3884.7500000003342</v>
      </c>
      <c r="G4697" s="232">
        <v>5331.4000000001652</v>
      </c>
      <c r="H4697" s="75"/>
    </row>
    <row r="4698" spans="1:8" x14ac:dyDescent="0.2">
      <c r="A4698" s="76" t="s">
        <v>5095</v>
      </c>
      <c r="B4698" s="61">
        <v>4690</v>
      </c>
      <c r="C4698" s="232">
        <v>1955.5600000001696</v>
      </c>
      <c r="D4698" s="232">
        <v>2695.2000000000921</v>
      </c>
      <c r="E4698" s="232">
        <v>3407.6499999997427</v>
      </c>
      <c r="F4698" s="232">
        <v>3885.5500000003344</v>
      </c>
      <c r="G4698" s="232">
        <v>5332.5000000001655</v>
      </c>
      <c r="H4698" s="75"/>
    </row>
    <row r="4699" spans="1:8" x14ac:dyDescent="0.2">
      <c r="A4699" s="76" t="s">
        <v>5096</v>
      </c>
      <c r="B4699" s="61">
        <v>4691</v>
      </c>
      <c r="C4699" s="232">
        <v>1955.9600000001697</v>
      </c>
      <c r="D4699" s="232">
        <v>2695.7500000000923</v>
      </c>
      <c r="E4699" s="232">
        <v>3408.3499999997425</v>
      </c>
      <c r="F4699" s="232">
        <v>3886.3500000003346</v>
      </c>
      <c r="G4699" s="232">
        <v>5333.6000000001659</v>
      </c>
      <c r="H4699" s="75"/>
    </row>
    <row r="4700" spans="1:8" x14ac:dyDescent="0.2">
      <c r="A4700" s="76" t="s">
        <v>5097</v>
      </c>
      <c r="B4700" s="61">
        <v>4692</v>
      </c>
      <c r="C4700" s="232">
        <v>1956.3600000001697</v>
      </c>
      <c r="D4700" s="232">
        <v>2696.3000000000925</v>
      </c>
      <c r="E4700" s="232">
        <v>3409.0499999997423</v>
      </c>
      <c r="F4700" s="232">
        <v>3887.1500000003348</v>
      </c>
      <c r="G4700" s="232">
        <v>5334.7000000001663</v>
      </c>
      <c r="H4700" s="75"/>
    </row>
    <row r="4701" spans="1:8" x14ac:dyDescent="0.2">
      <c r="A4701" s="76" t="s">
        <v>5098</v>
      </c>
      <c r="B4701" s="61">
        <v>4693</v>
      </c>
      <c r="C4701" s="232">
        <v>1956.7600000001698</v>
      </c>
      <c r="D4701" s="232">
        <v>2696.8500000000927</v>
      </c>
      <c r="E4701" s="232">
        <v>3409.7499999997422</v>
      </c>
      <c r="F4701" s="232">
        <v>3887.950000000335</v>
      </c>
      <c r="G4701" s="232">
        <v>5335.8000000001666</v>
      </c>
      <c r="H4701" s="75"/>
    </row>
    <row r="4702" spans="1:8" x14ac:dyDescent="0.2">
      <c r="A4702" s="76" t="s">
        <v>5099</v>
      </c>
      <c r="B4702" s="61">
        <v>4694</v>
      </c>
      <c r="C4702" s="232">
        <v>1957.1600000001699</v>
      </c>
      <c r="D4702" s="232">
        <v>2697.4000000000929</v>
      </c>
      <c r="E4702" s="232">
        <v>3410.449999999742</v>
      </c>
      <c r="F4702" s="232">
        <v>3888.7500000003351</v>
      </c>
      <c r="G4702" s="232">
        <v>5336.900000000167</v>
      </c>
      <c r="H4702" s="75"/>
    </row>
    <row r="4703" spans="1:8" x14ac:dyDescent="0.2">
      <c r="A4703" s="76" t="s">
        <v>5100</v>
      </c>
      <c r="B4703" s="61">
        <v>4695</v>
      </c>
      <c r="C4703" s="232">
        <v>1957.56000000017</v>
      </c>
      <c r="D4703" s="232">
        <v>2697.950000000093</v>
      </c>
      <c r="E4703" s="232">
        <v>3411.1499999997418</v>
      </c>
      <c r="F4703" s="232">
        <v>3889.5500000003353</v>
      </c>
      <c r="G4703" s="232">
        <v>5338.0000000001673</v>
      </c>
      <c r="H4703" s="75"/>
    </row>
    <row r="4704" spans="1:8" x14ac:dyDescent="0.2">
      <c r="A4704" s="76" t="s">
        <v>5101</v>
      </c>
      <c r="B4704" s="61">
        <v>4696</v>
      </c>
      <c r="C4704" s="232">
        <v>1957.9600000001701</v>
      </c>
      <c r="D4704" s="232">
        <v>2698.5000000000932</v>
      </c>
      <c r="E4704" s="232">
        <v>3411.8499999997416</v>
      </c>
      <c r="F4704" s="232">
        <v>3890.3500000003355</v>
      </c>
      <c r="G4704" s="232">
        <v>5339.1000000001677</v>
      </c>
      <c r="H4704" s="75"/>
    </row>
    <row r="4705" spans="1:8" x14ac:dyDescent="0.2">
      <c r="A4705" s="76" t="s">
        <v>5102</v>
      </c>
      <c r="B4705" s="61">
        <v>4697</v>
      </c>
      <c r="C4705" s="232">
        <v>1958.3600000001702</v>
      </c>
      <c r="D4705" s="232">
        <v>2699.0500000000934</v>
      </c>
      <c r="E4705" s="232">
        <v>3412.5499999997414</v>
      </c>
      <c r="F4705" s="232">
        <v>3891.1500000003357</v>
      </c>
      <c r="G4705" s="232">
        <v>5340.2000000001681</v>
      </c>
      <c r="H4705" s="75"/>
    </row>
    <row r="4706" spans="1:8" x14ac:dyDescent="0.2">
      <c r="A4706" s="76" t="s">
        <v>5103</v>
      </c>
      <c r="B4706" s="61">
        <v>4698</v>
      </c>
      <c r="C4706" s="232">
        <v>1958.7600000001703</v>
      </c>
      <c r="D4706" s="232">
        <v>2699.6000000000936</v>
      </c>
      <c r="E4706" s="232">
        <v>3413.2499999997412</v>
      </c>
      <c r="F4706" s="232">
        <v>3891.9500000003359</v>
      </c>
      <c r="G4706" s="232">
        <v>5341.3000000001684</v>
      </c>
      <c r="H4706" s="75"/>
    </row>
    <row r="4707" spans="1:8" x14ac:dyDescent="0.2">
      <c r="A4707" s="76" t="s">
        <v>5104</v>
      </c>
      <c r="B4707" s="61">
        <v>4699</v>
      </c>
      <c r="C4707" s="232">
        <v>1959.1600000001704</v>
      </c>
      <c r="D4707" s="232">
        <v>2700.1500000000938</v>
      </c>
      <c r="E4707" s="232">
        <v>3413.9499999997411</v>
      </c>
      <c r="F4707" s="232">
        <v>3892.7500000003361</v>
      </c>
      <c r="G4707" s="232">
        <v>5342.4000000001688</v>
      </c>
      <c r="H4707" s="75"/>
    </row>
    <row r="4708" spans="1:8" x14ac:dyDescent="0.2">
      <c r="A4708" s="76" t="s">
        <v>5105</v>
      </c>
      <c r="B4708" s="61">
        <v>4700</v>
      </c>
      <c r="C4708" s="232">
        <v>1959.5600000001705</v>
      </c>
      <c r="D4708" s="232">
        <v>2700.700000000094</v>
      </c>
      <c r="E4708" s="232">
        <v>3414.6499999997409</v>
      </c>
      <c r="F4708" s="232">
        <v>3893.5500000003362</v>
      </c>
      <c r="G4708" s="232">
        <v>5343.5000000001692</v>
      </c>
      <c r="H4708" s="75"/>
    </row>
    <row r="4709" spans="1:8" x14ac:dyDescent="0.2">
      <c r="A4709" s="76" t="s">
        <v>5106</v>
      </c>
      <c r="B4709" s="61">
        <v>4701</v>
      </c>
      <c r="C4709" s="232">
        <v>1959.9600000001706</v>
      </c>
      <c r="D4709" s="232">
        <v>2701.2500000000941</v>
      </c>
      <c r="E4709" s="232">
        <v>3415.3499999997407</v>
      </c>
      <c r="F4709" s="232">
        <v>3894.3500000003364</v>
      </c>
      <c r="G4709" s="232">
        <v>5344.6000000001695</v>
      </c>
      <c r="H4709" s="75"/>
    </row>
    <row r="4710" spans="1:8" x14ac:dyDescent="0.2">
      <c r="A4710" s="76" t="s">
        <v>5107</v>
      </c>
      <c r="B4710" s="61">
        <v>4702</v>
      </c>
      <c r="C4710" s="232">
        <v>1960.3600000001707</v>
      </c>
      <c r="D4710" s="232">
        <v>2701.8000000000943</v>
      </c>
      <c r="E4710" s="232">
        <v>3416.0499999997405</v>
      </c>
      <c r="F4710" s="232">
        <v>3895.1500000003366</v>
      </c>
      <c r="G4710" s="232">
        <v>5345.7000000001699</v>
      </c>
      <c r="H4710" s="75"/>
    </row>
    <row r="4711" spans="1:8" x14ac:dyDescent="0.2">
      <c r="A4711" s="76" t="s">
        <v>5108</v>
      </c>
      <c r="B4711" s="61">
        <v>4703</v>
      </c>
      <c r="C4711" s="232">
        <v>1960.7600000001707</v>
      </c>
      <c r="D4711" s="232">
        <v>2702.3500000000945</v>
      </c>
      <c r="E4711" s="232">
        <v>3416.7499999997403</v>
      </c>
      <c r="F4711" s="232">
        <v>3895.9500000003368</v>
      </c>
      <c r="G4711" s="232">
        <v>5346.8000000001703</v>
      </c>
      <c r="H4711" s="75"/>
    </row>
    <row r="4712" spans="1:8" x14ac:dyDescent="0.2">
      <c r="A4712" s="76" t="s">
        <v>5109</v>
      </c>
      <c r="B4712" s="61">
        <v>4704</v>
      </c>
      <c r="C4712" s="232">
        <v>1961.1600000001708</v>
      </c>
      <c r="D4712" s="232">
        <v>2702.9000000000947</v>
      </c>
      <c r="E4712" s="232">
        <v>3417.4499999997402</v>
      </c>
      <c r="F4712" s="232">
        <v>3896.750000000337</v>
      </c>
      <c r="G4712" s="232">
        <v>5347.9000000001706</v>
      </c>
      <c r="H4712" s="75"/>
    </row>
    <row r="4713" spans="1:8" x14ac:dyDescent="0.2">
      <c r="A4713" s="76" t="s">
        <v>5110</v>
      </c>
      <c r="B4713" s="61">
        <v>4705</v>
      </c>
      <c r="C4713" s="232">
        <v>1961.5600000001709</v>
      </c>
      <c r="D4713" s="232">
        <v>2703.4500000000949</v>
      </c>
      <c r="E4713" s="232">
        <v>3418.14999999974</v>
      </c>
      <c r="F4713" s="232">
        <v>3897.5500000003371</v>
      </c>
      <c r="G4713" s="232">
        <v>5349.000000000171</v>
      </c>
      <c r="H4713" s="75"/>
    </row>
    <row r="4714" spans="1:8" x14ac:dyDescent="0.2">
      <c r="A4714" s="76" t="s">
        <v>5111</v>
      </c>
      <c r="B4714" s="61">
        <v>4706</v>
      </c>
      <c r="C4714" s="232">
        <v>1961.960000000171</v>
      </c>
      <c r="D4714" s="232">
        <v>2704.000000000095</v>
      </c>
      <c r="E4714" s="232">
        <v>3418.8499999997398</v>
      </c>
      <c r="F4714" s="232">
        <v>3898.3500000003373</v>
      </c>
      <c r="G4714" s="232">
        <v>5350.1000000001713</v>
      </c>
      <c r="H4714" s="75"/>
    </row>
    <row r="4715" spans="1:8" x14ac:dyDescent="0.2">
      <c r="A4715" s="76" t="s">
        <v>5112</v>
      </c>
      <c r="B4715" s="61">
        <v>4707</v>
      </c>
      <c r="C4715" s="232">
        <v>1962.3600000001711</v>
      </c>
      <c r="D4715" s="232">
        <v>2704.5500000000952</v>
      </c>
      <c r="E4715" s="232">
        <v>3419.5499999997396</v>
      </c>
      <c r="F4715" s="232">
        <v>3899.1500000003375</v>
      </c>
      <c r="G4715" s="232">
        <v>5351.2000000001717</v>
      </c>
      <c r="H4715" s="75"/>
    </row>
    <row r="4716" spans="1:8" x14ac:dyDescent="0.2">
      <c r="A4716" s="76" t="s">
        <v>5113</v>
      </c>
      <c r="B4716" s="61">
        <v>4708</v>
      </c>
      <c r="C4716" s="232">
        <v>1962.7600000001712</v>
      </c>
      <c r="D4716" s="232">
        <v>2705.1000000000954</v>
      </c>
      <c r="E4716" s="232">
        <v>3420.2499999997394</v>
      </c>
      <c r="F4716" s="232">
        <v>3899.9500000003377</v>
      </c>
      <c r="G4716" s="232">
        <v>5352.3000000001721</v>
      </c>
      <c r="H4716" s="75"/>
    </row>
    <row r="4717" spans="1:8" x14ac:dyDescent="0.2">
      <c r="A4717" s="76" t="s">
        <v>5114</v>
      </c>
      <c r="B4717" s="61">
        <v>4709</v>
      </c>
      <c r="C4717" s="232">
        <v>1963.1600000001713</v>
      </c>
      <c r="D4717" s="232">
        <v>2705.6500000000956</v>
      </c>
      <c r="E4717" s="232">
        <v>3420.9499999997392</v>
      </c>
      <c r="F4717" s="232">
        <v>3900.7500000003379</v>
      </c>
      <c r="G4717" s="232">
        <v>5353.4000000001724</v>
      </c>
      <c r="H4717" s="75"/>
    </row>
    <row r="4718" spans="1:8" x14ac:dyDescent="0.2">
      <c r="A4718" s="76" t="s">
        <v>5115</v>
      </c>
      <c r="B4718" s="61">
        <v>4710</v>
      </c>
      <c r="C4718" s="232">
        <v>1963.5600000001714</v>
      </c>
      <c r="D4718" s="232">
        <v>2706.2000000000958</v>
      </c>
      <c r="E4718" s="232">
        <v>3421.6499999997391</v>
      </c>
      <c r="F4718" s="232">
        <v>3901.5500000003381</v>
      </c>
      <c r="G4718" s="232">
        <v>5354.5000000001728</v>
      </c>
      <c r="H4718" s="75"/>
    </row>
    <row r="4719" spans="1:8" x14ac:dyDescent="0.2">
      <c r="A4719" s="76" t="s">
        <v>5116</v>
      </c>
      <c r="B4719" s="61">
        <v>4711</v>
      </c>
      <c r="C4719" s="232">
        <v>1963.9600000001715</v>
      </c>
      <c r="D4719" s="232">
        <v>2706.750000000096</v>
      </c>
      <c r="E4719" s="232">
        <v>3422.3499999997389</v>
      </c>
      <c r="F4719" s="232">
        <v>3902.3500000003382</v>
      </c>
      <c r="G4719" s="232">
        <v>5355.6000000001732</v>
      </c>
      <c r="H4719" s="75"/>
    </row>
    <row r="4720" spans="1:8" x14ac:dyDescent="0.2">
      <c r="A4720" s="76" t="s">
        <v>5117</v>
      </c>
      <c r="B4720" s="61">
        <v>4712</v>
      </c>
      <c r="C4720" s="232">
        <v>1964.3600000001716</v>
      </c>
      <c r="D4720" s="232">
        <v>2707.3000000000961</v>
      </c>
      <c r="E4720" s="232">
        <v>3423.0499999997387</v>
      </c>
      <c r="F4720" s="232">
        <v>3903.1500000003384</v>
      </c>
      <c r="G4720" s="232">
        <v>5356.7000000001735</v>
      </c>
      <c r="H4720" s="75"/>
    </row>
    <row r="4721" spans="1:8" x14ac:dyDescent="0.2">
      <c r="A4721" s="76" t="s">
        <v>5118</v>
      </c>
      <c r="B4721" s="61">
        <v>4713</v>
      </c>
      <c r="C4721" s="232">
        <v>1964.7600000001717</v>
      </c>
      <c r="D4721" s="232">
        <v>2707.8500000000963</v>
      </c>
      <c r="E4721" s="232">
        <v>3423.7499999997385</v>
      </c>
      <c r="F4721" s="232">
        <v>3903.9500000003386</v>
      </c>
      <c r="G4721" s="232">
        <v>5357.8000000001739</v>
      </c>
      <c r="H4721" s="75"/>
    </row>
    <row r="4722" spans="1:8" x14ac:dyDescent="0.2">
      <c r="A4722" s="76" t="s">
        <v>5119</v>
      </c>
      <c r="B4722" s="61">
        <v>4714</v>
      </c>
      <c r="C4722" s="232">
        <v>1965.1600000001717</v>
      </c>
      <c r="D4722" s="232">
        <v>2708.4000000000965</v>
      </c>
      <c r="E4722" s="232">
        <v>3424.4499999997383</v>
      </c>
      <c r="F4722" s="232">
        <v>3904.7500000003388</v>
      </c>
      <c r="G4722" s="232">
        <v>5358.9000000001743</v>
      </c>
      <c r="H4722" s="75"/>
    </row>
    <row r="4723" spans="1:8" x14ac:dyDescent="0.2">
      <c r="A4723" s="76" t="s">
        <v>5120</v>
      </c>
      <c r="B4723" s="61">
        <v>4715</v>
      </c>
      <c r="C4723" s="232">
        <v>1965.5600000001718</v>
      </c>
      <c r="D4723" s="232">
        <v>2708.9500000000967</v>
      </c>
      <c r="E4723" s="232">
        <v>3425.1499999997382</v>
      </c>
      <c r="F4723" s="232">
        <v>3905.550000000339</v>
      </c>
      <c r="G4723" s="232">
        <v>5360.0000000001746</v>
      </c>
      <c r="H4723" s="75"/>
    </row>
    <row r="4724" spans="1:8" x14ac:dyDescent="0.2">
      <c r="A4724" s="76" t="s">
        <v>5121</v>
      </c>
      <c r="B4724" s="61">
        <v>4716</v>
      </c>
      <c r="C4724" s="232">
        <v>1965.9600000001719</v>
      </c>
      <c r="D4724" s="232">
        <v>2709.5000000000969</v>
      </c>
      <c r="E4724" s="232">
        <v>3425.849999999738</v>
      </c>
      <c r="F4724" s="232">
        <v>3906.3500000003392</v>
      </c>
      <c r="G4724" s="232">
        <v>5361.100000000175</v>
      </c>
      <c r="H4724" s="75"/>
    </row>
    <row r="4725" spans="1:8" x14ac:dyDescent="0.2">
      <c r="A4725" s="76" t="s">
        <v>5122</v>
      </c>
      <c r="B4725" s="61">
        <v>4717</v>
      </c>
      <c r="C4725" s="232">
        <v>1966.360000000172</v>
      </c>
      <c r="D4725" s="232">
        <v>2710.050000000097</v>
      </c>
      <c r="E4725" s="232">
        <v>3426.5499999997378</v>
      </c>
      <c r="F4725" s="232">
        <v>3907.1500000003393</v>
      </c>
      <c r="G4725" s="232">
        <v>5362.2000000001754</v>
      </c>
      <c r="H4725" s="75"/>
    </row>
    <row r="4726" spans="1:8" x14ac:dyDescent="0.2">
      <c r="A4726" s="76" t="s">
        <v>5123</v>
      </c>
      <c r="B4726" s="61">
        <v>4718</v>
      </c>
      <c r="C4726" s="232">
        <v>1966.7600000001721</v>
      </c>
      <c r="D4726" s="232">
        <v>2710.6000000000972</v>
      </c>
      <c r="E4726" s="232">
        <v>3427.2499999997376</v>
      </c>
      <c r="F4726" s="232">
        <v>3907.9500000003395</v>
      </c>
      <c r="G4726" s="232">
        <v>5363.3000000001757</v>
      </c>
      <c r="H4726" s="75"/>
    </row>
    <row r="4727" spans="1:8" x14ac:dyDescent="0.2">
      <c r="A4727" s="76" t="s">
        <v>5124</v>
      </c>
      <c r="B4727" s="61">
        <v>4719</v>
      </c>
      <c r="C4727" s="232">
        <v>1967.1600000001722</v>
      </c>
      <c r="D4727" s="232">
        <v>2711.1500000000974</v>
      </c>
      <c r="E4727" s="232">
        <v>3427.9499999997374</v>
      </c>
      <c r="F4727" s="232">
        <v>3908.7500000003397</v>
      </c>
      <c r="G4727" s="232">
        <v>5364.4000000001761</v>
      </c>
      <c r="H4727" s="75"/>
    </row>
    <row r="4728" spans="1:8" x14ac:dyDescent="0.2">
      <c r="A4728" s="76" t="s">
        <v>5125</v>
      </c>
      <c r="B4728" s="61">
        <v>4720</v>
      </c>
      <c r="C4728" s="232">
        <v>1967.5600000001723</v>
      </c>
      <c r="D4728" s="232">
        <v>2711.7000000000976</v>
      </c>
      <c r="E4728" s="232">
        <v>3428.6499999997372</v>
      </c>
      <c r="F4728" s="232">
        <v>3909.5500000003399</v>
      </c>
      <c r="G4728" s="232">
        <v>5365.5000000001764</v>
      </c>
      <c r="H4728" s="75"/>
    </row>
    <row r="4729" spans="1:8" x14ac:dyDescent="0.2">
      <c r="A4729" s="76" t="s">
        <v>5126</v>
      </c>
      <c r="B4729" s="61">
        <v>4721</v>
      </c>
      <c r="C4729" s="232">
        <v>1967.9600000001724</v>
      </c>
      <c r="D4729" s="232">
        <v>2712.2500000000978</v>
      </c>
      <c r="E4729" s="232">
        <v>3429.3499999997371</v>
      </c>
      <c r="F4729" s="232">
        <v>3910.3500000003401</v>
      </c>
      <c r="G4729" s="232">
        <v>5366.6000000001768</v>
      </c>
      <c r="H4729" s="75"/>
    </row>
    <row r="4730" spans="1:8" x14ac:dyDescent="0.2">
      <c r="A4730" s="76" t="s">
        <v>5127</v>
      </c>
      <c r="B4730" s="61">
        <v>4722</v>
      </c>
      <c r="C4730" s="232">
        <v>1968.3600000001725</v>
      </c>
      <c r="D4730" s="232">
        <v>2712.800000000098</v>
      </c>
      <c r="E4730" s="232">
        <v>3430.0499999997369</v>
      </c>
      <c r="F4730" s="232">
        <v>3911.1500000003402</v>
      </c>
      <c r="G4730" s="232">
        <v>5367.7000000001772</v>
      </c>
      <c r="H4730" s="75"/>
    </row>
    <row r="4731" spans="1:8" x14ac:dyDescent="0.2">
      <c r="A4731" s="76" t="s">
        <v>5128</v>
      </c>
      <c r="B4731" s="61">
        <v>4723</v>
      </c>
      <c r="C4731" s="232">
        <v>1968.7600000001726</v>
      </c>
      <c r="D4731" s="232">
        <v>2713.3500000000981</v>
      </c>
      <c r="E4731" s="232">
        <v>3430.7499999997367</v>
      </c>
      <c r="F4731" s="232">
        <v>3911.9500000003404</v>
      </c>
      <c r="G4731" s="232">
        <v>5368.8000000001775</v>
      </c>
      <c r="H4731" s="75"/>
    </row>
    <row r="4732" spans="1:8" x14ac:dyDescent="0.2">
      <c r="A4732" s="76" t="s">
        <v>5129</v>
      </c>
      <c r="B4732" s="61">
        <v>4724</v>
      </c>
      <c r="C4732" s="232">
        <v>1969.1600000001727</v>
      </c>
      <c r="D4732" s="232">
        <v>2713.9000000000983</v>
      </c>
      <c r="E4732" s="232">
        <v>3431.4499999997365</v>
      </c>
      <c r="F4732" s="232">
        <v>3912.7500000003406</v>
      </c>
      <c r="G4732" s="232">
        <v>5369.9000000001779</v>
      </c>
      <c r="H4732" s="75"/>
    </row>
    <row r="4733" spans="1:8" x14ac:dyDescent="0.2">
      <c r="A4733" s="76" t="s">
        <v>5130</v>
      </c>
      <c r="B4733" s="61">
        <v>4725</v>
      </c>
      <c r="C4733" s="232">
        <v>1969.5600000001727</v>
      </c>
      <c r="D4733" s="232">
        <v>2714.4500000000985</v>
      </c>
      <c r="E4733" s="232">
        <v>3432.1499999997363</v>
      </c>
      <c r="F4733" s="232">
        <v>3913.5500000003408</v>
      </c>
      <c r="G4733" s="232">
        <v>5371.0000000001783</v>
      </c>
      <c r="H4733" s="75"/>
    </row>
    <row r="4734" spans="1:8" x14ac:dyDescent="0.2">
      <c r="A4734" s="76" t="s">
        <v>5131</v>
      </c>
      <c r="B4734" s="61">
        <v>4726</v>
      </c>
      <c r="C4734" s="232">
        <v>1969.9600000001728</v>
      </c>
      <c r="D4734" s="232">
        <v>2715.0000000000987</v>
      </c>
      <c r="E4734" s="232">
        <v>3432.8499999997362</v>
      </c>
      <c r="F4734" s="232">
        <v>3914.350000000341</v>
      </c>
      <c r="G4734" s="232">
        <v>5372.1000000001786</v>
      </c>
      <c r="H4734" s="75"/>
    </row>
    <row r="4735" spans="1:8" x14ac:dyDescent="0.2">
      <c r="A4735" s="76" t="s">
        <v>5132</v>
      </c>
      <c r="B4735" s="61">
        <v>4727</v>
      </c>
      <c r="C4735" s="232">
        <v>1970.3600000001729</v>
      </c>
      <c r="D4735" s="232">
        <v>2715.5500000000989</v>
      </c>
      <c r="E4735" s="232">
        <v>3433.549999999736</v>
      </c>
      <c r="F4735" s="232">
        <v>3915.1500000003412</v>
      </c>
      <c r="G4735" s="232">
        <v>5373.200000000179</v>
      </c>
      <c r="H4735" s="75"/>
    </row>
    <row r="4736" spans="1:8" x14ac:dyDescent="0.2">
      <c r="A4736" s="76" t="s">
        <v>5133</v>
      </c>
      <c r="B4736" s="61">
        <v>4728</v>
      </c>
      <c r="C4736" s="232">
        <v>1970.760000000173</v>
      </c>
      <c r="D4736" s="232">
        <v>2716.100000000099</v>
      </c>
      <c r="E4736" s="232">
        <v>3434.2499999997358</v>
      </c>
      <c r="F4736" s="232">
        <v>3915.9500000003413</v>
      </c>
      <c r="G4736" s="232">
        <v>5374.3000000001794</v>
      </c>
      <c r="H4736" s="75"/>
    </row>
    <row r="4737" spans="1:8" x14ac:dyDescent="0.2">
      <c r="A4737" s="76" t="s">
        <v>5134</v>
      </c>
      <c r="B4737" s="61">
        <v>4729</v>
      </c>
      <c r="C4737" s="232">
        <v>1971.1600000001731</v>
      </c>
      <c r="D4737" s="232">
        <v>2716.6500000000992</v>
      </c>
      <c r="E4737" s="232">
        <v>3434.9499999997356</v>
      </c>
      <c r="F4737" s="232">
        <v>3916.7500000003415</v>
      </c>
      <c r="G4737" s="232">
        <v>5375.4000000001797</v>
      </c>
      <c r="H4737" s="75"/>
    </row>
    <row r="4738" spans="1:8" x14ac:dyDescent="0.2">
      <c r="A4738" s="76" t="s">
        <v>5135</v>
      </c>
      <c r="B4738" s="61">
        <v>4730</v>
      </c>
      <c r="C4738" s="232">
        <v>1971.5600000001732</v>
      </c>
      <c r="D4738" s="232">
        <v>2717.2000000000994</v>
      </c>
      <c r="E4738" s="232">
        <v>3435.6499999997354</v>
      </c>
      <c r="F4738" s="232">
        <v>3917.5500000003417</v>
      </c>
      <c r="G4738" s="232">
        <v>5376.5000000001801</v>
      </c>
      <c r="H4738" s="75"/>
    </row>
    <row r="4739" spans="1:8" x14ac:dyDescent="0.2">
      <c r="A4739" s="76" t="s">
        <v>5136</v>
      </c>
      <c r="B4739" s="61">
        <v>4731</v>
      </c>
      <c r="C4739" s="232">
        <v>1971.9600000001733</v>
      </c>
      <c r="D4739" s="232">
        <v>2717.7500000000996</v>
      </c>
      <c r="E4739" s="232">
        <v>3436.3499999997352</v>
      </c>
      <c r="F4739" s="232">
        <v>3918.3500000003419</v>
      </c>
      <c r="G4739" s="232">
        <v>5377.6000000001804</v>
      </c>
      <c r="H4739" s="75"/>
    </row>
    <row r="4740" spans="1:8" x14ac:dyDescent="0.2">
      <c r="A4740" s="76" t="s">
        <v>5137</v>
      </c>
      <c r="B4740" s="61">
        <v>4732</v>
      </c>
      <c r="C4740" s="232">
        <v>1972.3600000001734</v>
      </c>
      <c r="D4740" s="232">
        <v>2718.3000000000998</v>
      </c>
      <c r="E4740" s="232">
        <v>3437.0499999997351</v>
      </c>
      <c r="F4740" s="232">
        <v>3919.1500000003421</v>
      </c>
      <c r="G4740" s="232">
        <v>5378.7000000001808</v>
      </c>
      <c r="H4740" s="75"/>
    </row>
    <row r="4741" spans="1:8" x14ac:dyDescent="0.2">
      <c r="A4741" s="76" t="s">
        <v>5138</v>
      </c>
      <c r="B4741" s="61">
        <v>4733</v>
      </c>
      <c r="C4741" s="232">
        <v>1972.7600000001735</v>
      </c>
      <c r="D4741" s="232">
        <v>2718.8500000001</v>
      </c>
      <c r="E4741" s="232">
        <v>3437.7499999997349</v>
      </c>
      <c r="F4741" s="232">
        <v>3919.9500000003422</v>
      </c>
      <c r="G4741" s="232">
        <v>5379.8000000001812</v>
      </c>
      <c r="H4741" s="75"/>
    </row>
    <row r="4742" spans="1:8" x14ac:dyDescent="0.2">
      <c r="A4742" s="76" t="s">
        <v>5139</v>
      </c>
      <c r="B4742" s="61">
        <v>4734</v>
      </c>
      <c r="C4742" s="232">
        <v>1973.1600000001736</v>
      </c>
      <c r="D4742" s="232">
        <v>2719.4000000001001</v>
      </c>
      <c r="E4742" s="232">
        <v>3438.4499999997347</v>
      </c>
      <c r="F4742" s="232">
        <v>3920.7500000003424</v>
      </c>
      <c r="G4742" s="232">
        <v>5380.9000000001815</v>
      </c>
      <c r="H4742" s="75"/>
    </row>
    <row r="4743" spans="1:8" x14ac:dyDescent="0.2">
      <c r="A4743" s="76" t="s">
        <v>5140</v>
      </c>
      <c r="B4743" s="61">
        <v>4735</v>
      </c>
      <c r="C4743" s="232">
        <v>1973.5600000001737</v>
      </c>
      <c r="D4743" s="232">
        <v>2719.9500000001003</v>
      </c>
      <c r="E4743" s="232">
        <v>3439.1499999997345</v>
      </c>
      <c r="F4743" s="232">
        <v>3921.5500000003426</v>
      </c>
      <c r="G4743" s="232">
        <v>5382.0000000001819</v>
      </c>
      <c r="H4743" s="75"/>
    </row>
    <row r="4744" spans="1:8" x14ac:dyDescent="0.2">
      <c r="A4744" s="76" t="s">
        <v>5141</v>
      </c>
      <c r="B4744" s="61">
        <v>4736</v>
      </c>
      <c r="C4744" s="232">
        <v>1973.9600000001737</v>
      </c>
      <c r="D4744" s="232">
        <v>2720.5000000001005</v>
      </c>
      <c r="E4744" s="232">
        <v>3439.8499999997343</v>
      </c>
      <c r="F4744" s="232">
        <v>3922.3500000003428</v>
      </c>
      <c r="G4744" s="232">
        <v>5383.1000000001823</v>
      </c>
      <c r="H4744" s="75"/>
    </row>
    <row r="4745" spans="1:8" x14ac:dyDescent="0.2">
      <c r="A4745" s="76" t="s">
        <v>5142</v>
      </c>
      <c r="B4745" s="61">
        <v>4737</v>
      </c>
      <c r="C4745" s="232">
        <v>1974.3600000001738</v>
      </c>
      <c r="D4745" s="232">
        <v>2721.0500000001007</v>
      </c>
      <c r="E4745" s="232">
        <v>3440.5499999997342</v>
      </c>
      <c r="F4745" s="232">
        <v>3923.150000000343</v>
      </c>
      <c r="G4745" s="232">
        <v>5384.2000000001826</v>
      </c>
      <c r="H4745" s="75"/>
    </row>
    <row r="4746" spans="1:8" x14ac:dyDescent="0.2">
      <c r="A4746" s="76" t="s">
        <v>5143</v>
      </c>
      <c r="B4746" s="61">
        <v>4738</v>
      </c>
      <c r="C4746" s="232">
        <v>1974.7600000001739</v>
      </c>
      <c r="D4746" s="232">
        <v>2721.6000000001009</v>
      </c>
      <c r="E4746" s="232">
        <v>3441.249999999734</v>
      </c>
      <c r="F4746" s="232">
        <v>3923.9500000003432</v>
      </c>
      <c r="G4746" s="232">
        <v>5385.300000000183</v>
      </c>
      <c r="H4746" s="75"/>
    </row>
    <row r="4747" spans="1:8" x14ac:dyDescent="0.2">
      <c r="A4747" s="76" t="s">
        <v>5144</v>
      </c>
      <c r="B4747" s="61">
        <v>4739</v>
      </c>
      <c r="C4747" s="232">
        <v>1975.160000000174</v>
      </c>
      <c r="D4747" s="232">
        <v>2722.150000000101</v>
      </c>
      <c r="E4747" s="232">
        <v>3441.9499999997338</v>
      </c>
      <c r="F4747" s="232">
        <v>3924.7500000003433</v>
      </c>
      <c r="G4747" s="232">
        <v>5386.4000000001834</v>
      </c>
      <c r="H4747" s="75"/>
    </row>
    <row r="4748" spans="1:8" x14ac:dyDescent="0.2">
      <c r="A4748" s="76" t="s">
        <v>5145</v>
      </c>
      <c r="B4748" s="61">
        <v>4740</v>
      </c>
      <c r="C4748" s="232">
        <v>1975.5600000001741</v>
      </c>
      <c r="D4748" s="232">
        <v>2722.7000000001012</v>
      </c>
      <c r="E4748" s="232">
        <v>3442.6499999997336</v>
      </c>
      <c r="F4748" s="232">
        <v>3925.5500000003435</v>
      </c>
      <c r="G4748" s="232">
        <v>5387.5000000001837</v>
      </c>
      <c r="H4748" s="75"/>
    </row>
    <row r="4749" spans="1:8" x14ac:dyDescent="0.2">
      <c r="A4749" s="76" t="s">
        <v>5146</v>
      </c>
      <c r="B4749" s="61">
        <v>4741</v>
      </c>
      <c r="C4749" s="232">
        <v>1975.9600000001742</v>
      </c>
      <c r="D4749" s="232">
        <v>2723.2500000001014</v>
      </c>
      <c r="E4749" s="232">
        <v>3443.3499999997334</v>
      </c>
      <c r="F4749" s="232">
        <v>3926.3500000003437</v>
      </c>
      <c r="G4749" s="232">
        <v>5388.6000000001841</v>
      </c>
      <c r="H4749" s="75"/>
    </row>
    <row r="4750" spans="1:8" x14ac:dyDescent="0.2">
      <c r="A4750" s="76" t="s">
        <v>5147</v>
      </c>
      <c r="B4750" s="61">
        <v>4742</v>
      </c>
      <c r="C4750" s="232">
        <v>1976.3600000001743</v>
      </c>
      <c r="D4750" s="232">
        <v>2723.8000000001016</v>
      </c>
      <c r="E4750" s="232">
        <v>3444.0499999997332</v>
      </c>
      <c r="F4750" s="232">
        <v>3927.1500000003439</v>
      </c>
      <c r="G4750" s="232">
        <v>5389.7000000001844</v>
      </c>
      <c r="H4750" s="75"/>
    </row>
    <row r="4751" spans="1:8" x14ac:dyDescent="0.2">
      <c r="A4751" s="76" t="s">
        <v>5148</v>
      </c>
      <c r="B4751" s="61">
        <v>4743</v>
      </c>
      <c r="C4751" s="232">
        <v>1976.7600000001744</v>
      </c>
      <c r="D4751" s="232">
        <v>2724.3500000001018</v>
      </c>
      <c r="E4751" s="232">
        <v>3444.7499999997331</v>
      </c>
      <c r="F4751" s="232">
        <v>3927.9500000003441</v>
      </c>
      <c r="G4751" s="232">
        <v>5390.8000000001848</v>
      </c>
      <c r="H4751" s="75"/>
    </row>
    <row r="4752" spans="1:8" x14ac:dyDescent="0.2">
      <c r="A4752" s="76" t="s">
        <v>5149</v>
      </c>
      <c r="B4752" s="61">
        <v>4744</v>
      </c>
      <c r="C4752" s="232">
        <v>1977.1600000001745</v>
      </c>
      <c r="D4752" s="232">
        <v>2724.900000000102</v>
      </c>
      <c r="E4752" s="232">
        <v>3445.4499999997329</v>
      </c>
      <c r="F4752" s="232">
        <v>3928.7500000003442</v>
      </c>
      <c r="G4752" s="232">
        <v>5391.9000000001852</v>
      </c>
      <c r="H4752" s="75"/>
    </row>
    <row r="4753" spans="1:8" x14ac:dyDescent="0.2">
      <c r="A4753" s="76" t="s">
        <v>5150</v>
      </c>
      <c r="B4753" s="61">
        <v>4745</v>
      </c>
      <c r="C4753" s="232">
        <v>1977.5600000001746</v>
      </c>
      <c r="D4753" s="232">
        <v>2725.4500000001021</v>
      </c>
      <c r="E4753" s="232">
        <v>3446.1499999997327</v>
      </c>
      <c r="F4753" s="232">
        <v>3929.5500000003444</v>
      </c>
      <c r="G4753" s="232">
        <v>5393.0000000001855</v>
      </c>
      <c r="H4753" s="75"/>
    </row>
    <row r="4754" spans="1:8" x14ac:dyDescent="0.2">
      <c r="A4754" s="76" t="s">
        <v>5151</v>
      </c>
      <c r="B4754" s="61">
        <v>4746</v>
      </c>
      <c r="C4754" s="232">
        <v>1977.9600000001747</v>
      </c>
      <c r="D4754" s="232">
        <v>2726.0000000001023</v>
      </c>
      <c r="E4754" s="232">
        <v>3446.8499999997325</v>
      </c>
      <c r="F4754" s="232">
        <v>3930.3500000003446</v>
      </c>
      <c r="G4754" s="232">
        <v>5394.1000000001859</v>
      </c>
      <c r="H4754" s="75"/>
    </row>
    <row r="4755" spans="1:8" x14ac:dyDescent="0.2">
      <c r="A4755" s="76" t="s">
        <v>5152</v>
      </c>
      <c r="B4755" s="61">
        <v>4747</v>
      </c>
      <c r="C4755" s="232">
        <v>1978.3600000001748</v>
      </c>
      <c r="D4755" s="232">
        <v>2726.5500000001025</v>
      </c>
      <c r="E4755" s="232">
        <v>3447.5499999997323</v>
      </c>
      <c r="F4755" s="232">
        <v>3931.1500000003448</v>
      </c>
      <c r="G4755" s="232">
        <v>5395.2000000001863</v>
      </c>
      <c r="H4755" s="75"/>
    </row>
    <row r="4756" spans="1:8" x14ac:dyDescent="0.2">
      <c r="A4756" s="76" t="s">
        <v>5153</v>
      </c>
      <c r="B4756" s="61">
        <v>4748</v>
      </c>
      <c r="C4756" s="232">
        <v>1978.7600000001748</v>
      </c>
      <c r="D4756" s="232">
        <v>2727.1000000001027</v>
      </c>
      <c r="E4756" s="232">
        <v>3448.2499999997322</v>
      </c>
      <c r="F4756" s="232">
        <v>3931.950000000345</v>
      </c>
      <c r="G4756" s="232">
        <v>5396.3000000001866</v>
      </c>
      <c r="H4756" s="75"/>
    </row>
    <row r="4757" spans="1:8" x14ac:dyDescent="0.2">
      <c r="A4757" s="76" t="s">
        <v>5154</v>
      </c>
      <c r="B4757" s="61">
        <v>4749</v>
      </c>
      <c r="C4757" s="232">
        <v>1979.1600000001749</v>
      </c>
      <c r="D4757" s="232">
        <v>2727.6500000001029</v>
      </c>
      <c r="E4757" s="232">
        <v>3448.949999999732</v>
      </c>
      <c r="F4757" s="232">
        <v>3932.7500000003452</v>
      </c>
      <c r="G4757" s="232">
        <v>5397.400000000187</v>
      </c>
      <c r="H4757" s="75"/>
    </row>
    <row r="4758" spans="1:8" x14ac:dyDescent="0.2">
      <c r="A4758" s="76" t="s">
        <v>5155</v>
      </c>
      <c r="B4758" s="61">
        <v>4750</v>
      </c>
      <c r="C4758" s="232">
        <v>1979.560000000175</v>
      </c>
      <c r="D4758" s="232">
        <v>2728.200000000103</v>
      </c>
      <c r="E4758" s="232">
        <v>3449.6499999997318</v>
      </c>
      <c r="F4758" s="232">
        <v>3933.5500000003453</v>
      </c>
      <c r="G4758" s="232">
        <v>5398.5000000001874</v>
      </c>
      <c r="H4758" s="75"/>
    </row>
    <row r="4759" spans="1:8" x14ac:dyDescent="0.2">
      <c r="A4759" s="76" t="s">
        <v>5156</v>
      </c>
      <c r="B4759" s="61">
        <v>4751</v>
      </c>
      <c r="C4759" s="232">
        <v>1979.9600000001751</v>
      </c>
      <c r="D4759" s="232">
        <v>2728.7500000001032</v>
      </c>
      <c r="E4759" s="232">
        <v>3450.3499999997316</v>
      </c>
      <c r="F4759" s="232">
        <v>3934.3500000003455</v>
      </c>
      <c r="G4759" s="232">
        <v>5399.6000000001877</v>
      </c>
      <c r="H4759" s="75"/>
    </row>
    <row r="4760" spans="1:8" x14ac:dyDescent="0.2">
      <c r="A4760" s="76" t="s">
        <v>5157</v>
      </c>
      <c r="B4760" s="61">
        <v>4752</v>
      </c>
      <c r="C4760" s="232">
        <v>1980.3600000001752</v>
      </c>
      <c r="D4760" s="232">
        <v>2729.3000000001034</v>
      </c>
      <c r="E4760" s="232">
        <v>3451.0499999997314</v>
      </c>
      <c r="F4760" s="232">
        <v>3935.1500000003457</v>
      </c>
      <c r="G4760" s="232">
        <v>5400.7000000001881</v>
      </c>
      <c r="H4760" s="75"/>
    </row>
    <row r="4761" spans="1:8" x14ac:dyDescent="0.2">
      <c r="A4761" s="76" t="s">
        <v>5158</v>
      </c>
      <c r="B4761" s="61">
        <v>4753</v>
      </c>
      <c r="C4761" s="232">
        <v>1980.7600000001753</v>
      </c>
      <c r="D4761" s="232">
        <v>2729.8500000001036</v>
      </c>
      <c r="E4761" s="232">
        <v>3451.7499999997312</v>
      </c>
      <c r="F4761" s="232">
        <v>3935.9500000003459</v>
      </c>
      <c r="G4761" s="232">
        <v>5401.8000000001884</v>
      </c>
      <c r="H4761" s="75"/>
    </row>
    <row r="4762" spans="1:8" x14ac:dyDescent="0.2">
      <c r="A4762" s="76" t="s">
        <v>5159</v>
      </c>
      <c r="B4762" s="61">
        <v>4754</v>
      </c>
      <c r="C4762" s="232">
        <v>1981.1600000001754</v>
      </c>
      <c r="D4762" s="232">
        <v>2730.4000000001038</v>
      </c>
      <c r="E4762" s="232">
        <v>3452.4499999997311</v>
      </c>
      <c r="F4762" s="232">
        <v>3936.7500000003461</v>
      </c>
      <c r="G4762" s="232">
        <v>5402.9000000001888</v>
      </c>
      <c r="H4762" s="75"/>
    </row>
    <row r="4763" spans="1:8" x14ac:dyDescent="0.2">
      <c r="A4763" s="76" t="s">
        <v>5160</v>
      </c>
      <c r="B4763" s="61">
        <v>4755</v>
      </c>
      <c r="C4763" s="232">
        <v>1981.5600000001755</v>
      </c>
      <c r="D4763" s="232">
        <v>2730.950000000104</v>
      </c>
      <c r="E4763" s="232">
        <v>3453.1499999997309</v>
      </c>
      <c r="F4763" s="232">
        <v>3937.5500000003462</v>
      </c>
      <c r="G4763" s="232">
        <v>5404.0000000001892</v>
      </c>
      <c r="H4763" s="75"/>
    </row>
    <row r="4764" spans="1:8" x14ac:dyDescent="0.2">
      <c r="A4764" s="76" t="s">
        <v>5161</v>
      </c>
      <c r="B4764" s="61">
        <v>4756</v>
      </c>
      <c r="C4764" s="232">
        <v>1981.9600000001756</v>
      </c>
      <c r="D4764" s="232">
        <v>2731.5000000001041</v>
      </c>
      <c r="E4764" s="232">
        <v>3453.8499999997307</v>
      </c>
      <c r="F4764" s="232">
        <v>3938.3500000003464</v>
      </c>
      <c r="G4764" s="232">
        <v>5405.1000000001895</v>
      </c>
      <c r="H4764" s="75"/>
    </row>
    <row r="4765" spans="1:8" x14ac:dyDescent="0.2">
      <c r="A4765" s="76" t="s">
        <v>5162</v>
      </c>
      <c r="B4765" s="61">
        <v>4757</v>
      </c>
      <c r="C4765" s="232">
        <v>1982.3600000001757</v>
      </c>
      <c r="D4765" s="232">
        <v>2732.0500000001043</v>
      </c>
      <c r="E4765" s="232">
        <v>3454.5499999997305</v>
      </c>
      <c r="F4765" s="232">
        <v>3939.1500000003466</v>
      </c>
      <c r="G4765" s="232">
        <v>5406.2000000001899</v>
      </c>
      <c r="H4765" s="75"/>
    </row>
    <row r="4766" spans="1:8" x14ac:dyDescent="0.2">
      <c r="A4766" s="76" t="s">
        <v>5163</v>
      </c>
      <c r="B4766" s="61">
        <v>4758</v>
      </c>
      <c r="C4766" s="232">
        <v>1982.7600000001758</v>
      </c>
      <c r="D4766" s="232">
        <v>2732.6000000001045</v>
      </c>
      <c r="E4766" s="232">
        <v>3455.2499999997303</v>
      </c>
      <c r="F4766" s="232">
        <v>3939.9500000003468</v>
      </c>
      <c r="G4766" s="232">
        <v>5407.3000000001903</v>
      </c>
      <c r="H4766" s="75"/>
    </row>
    <row r="4767" spans="1:8" x14ac:dyDescent="0.2">
      <c r="A4767" s="76" t="s">
        <v>5164</v>
      </c>
      <c r="B4767" s="61">
        <v>4759</v>
      </c>
      <c r="C4767" s="232">
        <v>1983.1600000001758</v>
      </c>
      <c r="D4767" s="232">
        <v>2733.1500000001047</v>
      </c>
      <c r="E4767" s="232">
        <v>3455.9499999997302</v>
      </c>
      <c r="F4767" s="232">
        <v>3940.750000000347</v>
      </c>
      <c r="G4767" s="232">
        <v>5408.4000000001906</v>
      </c>
      <c r="H4767" s="75"/>
    </row>
    <row r="4768" spans="1:8" x14ac:dyDescent="0.2">
      <c r="A4768" s="76" t="s">
        <v>5165</v>
      </c>
      <c r="B4768" s="61">
        <v>4760</v>
      </c>
      <c r="C4768" s="232">
        <v>1983.5600000001759</v>
      </c>
      <c r="D4768" s="232">
        <v>2733.7000000001049</v>
      </c>
      <c r="E4768" s="232">
        <v>3456.64999999973</v>
      </c>
      <c r="F4768" s="232">
        <v>3941.5500000003472</v>
      </c>
      <c r="G4768" s="232">
        <v>5409.500000000191</v>
      </c>
      <c r="H4768" s="75"/>
    </row>
    <row r="4769" spans="1:8" x14ac:dyDescent="0.2">
      <c r="A4769" s="76" t="s">
        <v>5166</v>
      </c>
      <c r="B4769" s="61">
        <v>4761</v>
      </c>
      <c r="C4769" s="232">
        <v>1983.960000000176</v>
      </c>
      <c r="D4769" s="232">
        <v>2734.250000000105</v>
      </c>
      <c r="E4769" s="232">
        <v>3457.3499999997298</v>
      </c>
      <c r="F4769" s="232">
        <v>3942.3500000003473</v>
      </c>
      <c r="G4769" s="232">
        <v>5410.6000000001914</v>
      </c>
      <c r="H4769" s="75"/>
    </row>
    <row r="4770" spans="1:8" x14ac:dyDescent="0.2">
      <c r="A4770" s="76" t="s">
        <v>5167</v>
      </c>
      <c r="B4770" s="61">
        <v>4762</v>
      </c>
      <c r="C4770" s="232">
        <v>1984.3600000001761</v>
      </c>
      <c r="D4770" s="232">
        <v>2734.8000000001052</v>
      </c>
      <c r="E4770" s="232">
        <v>3458.0499999997296</v>
      </c>
      <c r="F4770" s="232">
        <v>3943.1500000003475</v>
      </c>
      <c r="G4770" s="232">
        <v>5411.7000000001917</v>
      </c>
      <c r="H4770" s="75"/>
    </row>
    <row r="4771" spans="1:8" x14ac:dyDescent="0.2">
      <c r="A4771" s="76" t="s">
        <v>5168</v>
      </c>
      <c r="B4771" s="61">
        <v>4763</v>
      </c>
      <c r="C4771" s="232">
        <v>1984.7600000001762</v>
      </c>
      <c r="D4771" s="232">
        <v>2735.3500000001054</v>
      </c>
      <c r="E4771" s="232">
        <v>3458.7499999997294</v>
      </c>
      <c r="F4771" s="232">
        <v>3943.9500000003477</v>
      </c>
      <c r="G4771" s="232">
        <v>5412.8000000001921</v>
      </c>
      <c r="H4771" s="75"/>
    </row>
    <row r="4772" spans="1:8" x14ac:dyDescent="0.2">
      <c r="A4772" s="76" t="s">
        <v>5169</v>
      </c>
      <c r="B4772" s="61">
        <v>4764</v>
      </c>
      <c r="C4772" s="232">
        <v>1985.1600000001763</v>
      </c>
      <c r="D4772" s="232">
        <v>2735.9000000001056</v>
      </c>
      <c r="E4772" s="232">
        <v>3459.4499999997292</v>
      </c>
      <c r="F4772" s="232">
        <v>3944.7500000003479</v>
      </c>
      <c r="G4772" s="232">
        <v>5413.9000000001924</v>
      </c>
      <c r="H4772" s="75"/>
    </row>
    <row r="4773" spans="1:8" x14ac:dyDescent="0.2">
      <c r="A4773" s="76" t="s">
        <v>5170</v>
      </c>
      <c r="B4773" s="61">
        <v>4765</v>
      </c>
      <c r="C4773" s="232">
        <v>1985.5600000001764</v>
      </c>
      <c r="D4773" s="232">
        <v>2736.4500000001058</v>
      </c>
      <c r="E4773" s="232">
        <v>3460.1499999997291</v>
      </c>
      <c r="F4773" s="232">
        <v>3945.5500000003481</v>
      </c>
      <c r="G4773" s="232">
        <v>5415.0000000001928</v>
      </c>
      <c r="H4773" s="75"/>
    </row>
    <row r="4774" spans="1:8" x14ac:dyDescent="0.2">
      <c r="A4774" s="76" t="s">
        <v>5171</v>
      </c>
      <c r="B4774" s="61">
        <v>4766</v>
      </c>
      <c r="C4774" s="232">
        <v>1985.9600000001765</v>
      </c>
      <c r="D4774" s="232">
        <v>2737.000000000106</v>
      </c>
      <c r="E4774" s="232">
        <v>3460.8499999997289</v>
      </c>
      <c r="F4774" s="232">
        <v>3946.3500000003482</v>
      </c>
      <c r="G4774" s="232">
        <v>5416.1000000001932</v>
      </c>
      <c r="H4774" s="75"/>
    </row>
    <row r="4775" spans="1:8" x14ac:dyDescent="0.2">
      <c r="A4775" s="76" t="s">
        <v>5172</v>
      </c>
      <c r="B4775" s="61">
        <v>4767</v>
      </c>
      <c r="C4775" s="232">
        <v>1986.3600000001766</v>
      </c>
      <c r="D4775" s="232">
        <v>2737.5500000001061</v>
      </c>
      <c r="E4775" s="232">
        <v>3461.5499999997287</v>
      </c>
      <c r="F4775" s="232">
        <v>3947.1500000003484</v>
      </c>
      <c r="G4775" s="232">
        <v>5417.2000000001935</v>
      </c>
      <c r="H4775" s="75"/>
    </row>
    <row r="4776" spans="1:8" x14ac:dyDescent="0.2">
      <c r="A4776" s="76" t="s">
        <v>5173</v>
      </c>
      <c r="B4776" s="61">
        <v>4768</v>
      </c>
      <c r="C4776" s="232">
        <v>1986.7600000001767</v>
      </c>
      <c r="D4776" s="232">
        <v>2738.1000000001063</v>
      </c>
      <c r="E4776" s="232">
        <v>3462.2499999997285</v>
      </c>
      <c r="F4776" s="232">
        <v>3947.9500000003486</v>
      </c>
      <c r="G4776" s="232">
        <v>5418.3000000001939</v>
      </c>
      <c r="H4776" s="75"/>
    </row>
    <row r="4777" spans="1:8" x14ac:dyDescent="0.2">
      <c r="A4777" s="76" t="s">
        <v>5174</v>
      </c>
      <c r="B4777" s="61">
        <v>4769</v>
      </c>
      <c r="C4777" s="232">
        <v>1987.1600000001768</v>
      </c>
      <c r="D4777" s="232">
        <v>2738.6500000001065</v>
      </c>
      <c r="E4777" s="232">
        <v>3462.9499999997283</v>
      </c>
      <c r="F4777" s="232">
        <v>3948.7500000003488</v>
      </c>
      <c r="G4777" s="232">
        <v>5419.4000000001943</v>
      </c>
      <c r="H4777" s="75"/>
    </row>
    <row r="4778" spans="1:8" x14ac:dyDescent="0.2">
      <c r="A4778" s="76" t="s">
        <v>5175</v>
      </c>
      <c r="B4778" s="61">
        <v>4770</v>
      </c>
      <c r="C4778" s="232">
        <v>1987.5600000001768</v>
      </c>
      <c r="D4778" s="232">
        <v>2739.2000000001067</v>
      </c>
      <c r="E4778" s="232">
        <v>3463.6499999997282</v>
      </c>
      <c r="F4778" s="232">
        <v>3949.550000000349</v>
      </c>
      <c r="G4778" s="232">
        <v>5420.5000000001946</v>
      </c>
      <c r="H4778" s="75"/>
    </row>
    <row r="4779" spans="1:8" x14ac:dyDescent="0.2">
      <c r="A4779" s="76" t="s">
        <v>5176</v>
      </c>
      <c r="B4779" s="61">
        <v>4771</v>
      </c>
      <c r="C4779" s="232">
        <v>1987.9600000001769</v>
      </c>
      <c r="D4779" s="232">
        <v>2739.7500000001069</v>
      </c>
      <c r="E4779" s="232">
        <v>3464.349999999728</v>
      </c>
      <c r="F4779" s="232">
        <v>3950.3500000003492</v>
      </c>
      <c r="G4779" s="232">
        <v>5421.600000000195</v>
      </c>
      <c r="H4779" s="75"/>
    </row>
    <row r="4780" spans="1:8" x14ac:dyDescent="0.2">
      <c r="A4780" s="76" t="s">
        <v>5177</v>
      </c>
      <c r="B4780" s="61">
        <v>4772</v>
      </c>
      <c r="C4780" s="232">
        <v>1988.360000000177</v>
      </c>
      <c r="D4780" s="232">
        <v>2740.300000000107</v>
      </c>
      <c r="E4780" s="232">
        <v>3465.0499999997278</v>
      </c>
      <c r="F4780" s="232">
        <v>3951.1500000003493</v>
      </c>
      <c r="G4780" s="232">
        <v>5422.7000000001954</v>
      </c>
      <c r="H4780" s="75"/>
    </row>
    <row r="4781" spans="1:8" x14ac:dyDescent="0.2">
      <c r="A4781" s="76" t="s">
        <v>5178</v>
      </c>
      <c r="B4781" s="61">
        <v>4773</v>
      </c>
      <c r="C4781" s="232">
        <v>1988.7600000001771</v>
      </c>
      <c r="D4781" s="232">
        <v>2740.8500000001072</v>
      </c>
      <c r="E4781" s="232">
        <v>3465.7499999997276</v>
      </c>
      <c r="F4781" s="232">
        <v>3951.9500000003495</v>
      </c>
      <c r="G4781" s="232">
        <v>5423.8000000001957</v>
      </c>
      <c r="H4781" s="75"/>
    </row>
    <row r="4782" spans="1:8" x14ac:dyDescent="0.2">
      <c r="A4782" s="76" t="s">
        <v>5179</v>
      </c>
      <c r="B4782" s="61">
        <v>4774</v>
      </c>
      <c r="C4782" s="232">
        <v>1989.1600000001772</v>
      </c>
      <c r="D4782" s="232">
        <v>2741.4000000001074</v>
      </c>
      <c r="E4782" s="232">
        <v>3466.4499999997274</v>
      </c>
      <c r="F4782" s="232">
        <v>3952.7500000003497</v>
      </c>
      <c r="G4782" s="232">
        <v>5424.9000000001961</v>
      </c>
      <c r="H4782" s="75"/>
    </row>
    <row r="4783" spans="1:8" x14ac:dyDescent="0.2">
      <c r="A4783" s="76" t="s">
        <v>5180</v>
      </c>
      <c r="B4783" s="61">
        <v>4775</v>
      </c>
      <c r="C4783" s="232">
        <v>1989.5600000001773</v>
      </c>
      <c r="D4783" s="232">
        <v>2741.9500000001076</v>
      </c>
      <c r="E4783" s="232">
        <v>3467.1499999997272</v>
      </c>
      <c r="F4783" s="232">
        <v>3953.5500000003499</v>
      </c>
      <c r="G4783" s="232">
        <v>5426.0000000001965</v>
      </c>
      <c r="H4783" s="75"/>
    </row>
    <row r="4784" spans="1:8" x14ac:dyDescent="0.2">
      <c r="A4784" s="76" t="s">
        <v>5181</v>
      </c>
      <c r="B4784" s="61">
        <v>4776</v>
      </c>
      <c r="C4784" s="232">
        <v>1989.9600000001774</v>
      </c>
      <c r="D4784" s="232">
        <v>2742.5000000001078</v>
      </c>
      <c r="E4784" s="232">
        <v>3467.8499999997271</v>
      </c>
      <c r="F4784" s="232">
        <v>3954.3500000003501</v>
      </c>
      <c r="G4784" s="232">
        <v>5427.1000000001968</v>
      </c>
      <c r="H4784" s="75"/>
    </row>
    <row r="4785" spans="1:8" x14ac:dyDescent="0.2">
      <c r="A4785" s="76" t="s">
        <v>5182</v>
      </c>
      <c r="B4785" s="61">
        <v>4777</v>
      </c>
      <c r="C4785" s="232">
        <v>1990.3600000001775</v>
      </c>
      <c r="D4785" s="232">
        <v>2743.050000000108</v>
      </c>
      <c r="E4785" s="232">
        <v>3468.5499999997269</v>
      </c>
      <c r="F4785" s="232">
        <v>3955.1500000003502</v>
      </c>
      <c r="G4785" s="232">
        <v>5428.2000000001972</v>
      </c>
      <c r="H4785" s="75"/>
    </row>
    <row r="4786" spans="1:8" x14ac:dyDescent="0.2">
      <c r="A4786" s="76" t="s">
        <v>5183</v>
      </c>
      <c r="B4786" s="61">
        <v>4778</v>
      </c>
      <c r="C4786" s="232">
        <v>1990.7600000001776</v>
      </c>
      <c r="D4786" s="232">
        <v>2743.6000000001081</v>
      </c>
      <c r="E4786" s="232">
        <v>3469.2499999997267</v>
      </c>
      <c r="F4786" s="232">
        <v>3955.9500000003504</v>
      </c>
      <c r="G4786" s="232">
        <v>5429.3000000001975</v>
      </c>
      <c r="H4786" s="75"/>
    </row>
    <row r="4787" spans="1:8" x14ac:dyDescent="0.2">
      <c r="A4787" s="76" t="s">
        <v>5184</v>
      </c>
      <c r="B4787" s="61">
        <v>4779</v>
      </c>
      <c r="C4787" s="232">
        <v>1991.1600000001777</v>
      </c>
      <c r="D4787" s="232">
        <v>2744.1500000001083</v>
      </c>
      <c r="E4787" s="232">
        <v>3469.9499999997265</v>
      </c>
      <c r="F4787" s="232">
        <v>3956.7500000003506</v>
      </c>
      <c r="G4787" s="232">
        <v>5430.4000000001979</v>
      </c>
      <c r="H4787" s="75"/>
    </row>
    <row r="4788" spans="1:8" x14ac:dyDescent="0.2">
      <c r="A4788" s="76" t="s">
        <v>5185</v>
      </c>
      <c r="B4788" s="61">
        <v>4780</v>
      </c>
      <c r="C4788" s="232">
        <v>1991.5600000001778</v>
      </c>
      <c r="D4788" s="232">
        <v>2744.7000000001085</v>
      </c>
      <c r="E4788" s="232">
        <v>3470.6499999997263</v>
      </c>
      <c r="F4788" s="232">
        <v>3957.5500000003508</v>
      </c>
      <c r="G4788" s="232">
        <v>5431.5000000001983</v>
      </c>
      <c r="H4788" s="75"/>
    </row>
    <row r="4789" spans="1:8" x14ac:dyDescent="0.2">
      <c r="A4789" s="76" t="s">
        <v>5186</v>
      </c>
      <c r="B4789" s="61">
        <v>4781</v>
      </c>
      <c r="C4789" s="232">
        <v>1991.9600000001778</v>
      </c>
      <c r="D4789" s="232">
        <v>2745.2500000001087</v>
      </c>
      <c r="E4789" s="232">
        <v>3471.3499999997262</v>
      </c>
      <c r="F4789" s="232">
        <v>3958.350000000351</v>
      </c>
      <c r="G4789" s="232">
        <v>5432.6000000001986</v>
      </c>
      <c r="H4789" s="75"/>
    </row>
    <row r="4790" spans="1:8" x14ac:dyDescent="0.2">
      <c r="A4790" s="76" t="s">
        <v>5187</v>
      </c>
      <c r="B4790" s="61">
        <v>4782</v>
      </c>
      <c r="C4790" s="232">
        <v>1992.3600000001779</v>
      </c>
      <c r="D4790" s="232">
        <v>2745.8000000001089</v>
      </c>
      <c r="E4790" s="232">
        <v>3472.049999999726</v>
      </c>
      <c r="F4790" s="232">
        <v>3959.1500000003512</v>
      </c>
      <c r="G4790" s="232">
        <v>5433.700000000199</v>
      </c>
      <c r="H4790" s="75"/>
    </row>
    <row r="4791" spans="1:8" x14ac:dyDescent="0.2">
      <c r="A4791" s="76" t="s">
        <v>5188</v>
      </c>
      <c r="B4791" s="61">
        <v>4783</v>
      </c>
      <c r="C4791" s="232">
        <v>1992.760000000178</v>
      </c>
      <c r="D4791" s="232">
        <v>2746.350000000109</v>
      </c>
      <c r="E4791" s="232">
        <v>3472.7499999997258</v>
      </c>
      <c r="F4791" s="232">
        <v>3959.9500000003513</v>
      </c>
      <c r="G4791" s="232">
        <v>5434.8000000001994</v>
      </c>
      <c r="H4791" s="75"/>
    </row>
    <row r="4792" spans="1:8" x14ac:dyDescent="0.2">
      <c r="A4792" s="76" t="s">
        <v>5189</v>
      </c>
      <c r="B4792" s="61">
        <v>4784</v>
      </c>
      <c r="C4792" s="232">
        <v>1993.1600000001781</v>
      </c>
      <c r="D4792" s="232">
        <v>2746.9000000001092</v>
      </c>
      <c r="E4792" s="232">
        <v>3473.4499999997256</v>
      </c>
      <c r="F4792" s="232">
        <v>3960.7500000003515</v>
      </c>
      <c r="G4792" s="232">
        <v>5435.9000000001997</v>
      </c>
      <c r="H4792" s="75"/>
    </row>
    <row r="4793" spans="1:8" x14ac:dyDescent="0.2">
      <c r="A4793" s="76" t="s">
        <v>5190</v>
      </c>
      <c r="B4793" s="61">
        <v>4785</v>
      </c>
      <c r="C4793" s="232">
        <v>1993.5600000001782</v>
      </c>
      <c r="D4793" s="232">
        <v>2747.4500000001094</v>
      </c>
      <c r="E4793" s="232">
        <v>3474.1499999997254</v>
      </c>
      <c r="F4793" s="232">
        <v>3961.5500000003517</v>
      </c>
      <c r="G4793" s="232">
        <v>5437.0000000002001</v>
      </c>
      <c r="H4793" s="75"/>
    </row>
    <row r="4794" spans="1:8" x14ac:dyDescent="0.2">
      <c r="A4794" s="76" t="s">
        <v>5191</v>
      </c>
      <c r="B4794" s="61">
        <v>4786</v>
      </c>
      <c r="C4794" s="232">
        <v>1993.9600000001783</v>
      </c>
      <c r="D4794" s="232">
        <v>2748.0000000001096</v>
      </c>
      <c r="E4794" s="232">
        <v>3474.8499999997252</v>
      </c>
      <c r="F4794" s="232">
        <v>3962.3500000003519</v>
      </c>
      <c r="G4794" s="232">
        <v>5438.1000000002005</v>
      </c>
      <c r="H4794" s="75"/>
    </row>
    <row r="4795" spans="1:8" x14ac:dyDescent="0.2">
      <c r="A4795" s="76" t="s">
        <v>5192</v>
      </c>
      <c r="B4795" s="61">
        <v>4787</v>
      </c>
      <c r="C4795" s="232">
        <v>1994.3600000001784</v>
      </c>
      <c r="D4795" s="232">
        <v>2748.5500000001098</v>
      </c>
      <c r="E4795" s="232">
        <v>3475.5499999997251</v>
      </c>
      <c r="F4795" s="232">
        <v>3963.1500000003521</v>
      </c>
      <c r="G4795" s="232">
        <v>5439.2000000002008</v>
      </c>
      <c r="H4795" s="75"/>
    </row>
    <row r="4796" spans="1:8" x14ac:dyDescent="0.2">
      <c r="A4796" s="76" t="s">
        <v>5193</v>
      </c>
      <c r="B4796" s="61">
        <v>4788</v>
      </c>
      <c r="C4796" s="232">
        <v>1994.7600000001785</v>
      </c>
      <c r="D4796" s="232">
        <v>2749.10000000011</v>
      </c>
      <c r="E4796" s="232">
        <v>3476.2499999997249</v>
      </c>
      <c r="F4796" s="232">
        <v>3963.9500000003522</v>
      </c>
      <c r="G4796" s="232">
        <v>5440.3000000002012</v>
      </c>
      <c r="H4796" s="75"/>
    </row>
    <row r="4797" spans="1:8" x14ac:dyDescent="0.2">
      <c r="A4797" s="76" t="s">
        <v>5194</v>
      </c>
      <c r="B4797" s="61">
        <v>4789</v>
      </c>
      <c r="C4797" s="232">
        <v>1995.1600000001786</v>
      </c>
      <c r="D4797" s="232">
        <v>2749.6500000001101</v>
      </c>
      <c r="E4797" s="232">
        <v>3476.9499999997247</v>
      </c>
      <c r="F4797" s="232">
        <v>3964.7500000003524</v>
      </c>
      <c r="G4797" s="232">
        <v>5441.4000000002015</v>
      </c>
      <c r="H4797" s="75"/>
    </row>
    <row r="4798" spans="1:8" x14ac:dyDescent="0.2">
      <c r="A4798" s="76" t="s">
        <v>5195</v>
      </c>
      <c r="B4798" s="61">
        <v>4790</v>
      </c>
      <c r="C4798" s="232">
        <v>1995.5600000001787</v>
      </c>
      <c r="D4798" s="232">
        <v>2750.2000000001103</v>
      </c>
      <c r="E4798" s="232">
        <v>3477.6499999997245</v>
      </c>
      <c r="F4798" s="232">
        <v>3965.5500000003526</v>
      </c>
      <c r="G4798" s="232">
        <v>5442.5000000002019</v>
      </c>
      <c r="H4798" s="75"/>
    </row>
    <row r="4799" spans="1:8" x14ac:dyDescent="0.2">
      <c r="A4799" s="76" t="s">
        <v>5196</v>
      </c>
      <c r="B4799" s="61">
        <v>4791</v>
      </c>
      <c r="C4799" s="232">
        <v>1995.9600000001788</v>
      </c>
      <c r="D4799" s="232">
        <v>2750.7500000001105</v>
      </c>
      <c r="E4799" s="232">
        <v>3478.3499999997243</v>
      </c>
      <c r="F4799" s="232">
        <v>3966.3500000003528</v>
      </c>
      <c r="G4799" s="232">
        <v>5443.6000000002023</v>
      </c>
      <c r="H4799" s="75"/>
    </row>
    <row r="4800" spans="1:8" x14ac:dyDescent="0.2">
      <c r="A4800" s="76" t="s">
        <v>5197</v>
      </c>
      <c r="B4800" s="61">
        <v>4792</v>
      </c>
      <c r="C4800" s="232">
        <v>1996.3600000001788</v>
      </c>
      <c r="D4800" s="232">
        <v>2751.3000000001107</v>
      </c>
      <c r="E4800" s="232">
        <v>3479.0499999997242</v>
      </c>
      <c r="F4800" s="232">
        <v>3967.150000000353</v>
      </c>
      <c r="G4800" s="232">
        <v>5444.7000000002026</v>
      </c>
      <c r="H4800" s="75"/>
    </row>
    <row r="4801" spans="1:8" x14ac:dyDescent="0.2">
      <c r="A4801" s="76" t="s">
        <v>5198</v>
      </c>
      <c r="B4801" s="61">
        <v>4793</v>
      </c>
      <c r="C4801" s="232">
        <v>1996.7600000001789</v>
      </c>
      <c r="D4801" s="232">
        <v>2751.8500000001109</v>
      </c>
      <c r="E4801" s="232">
        <v>3479.749999999724</v>
      </c>
      <c r="F4801" s="232">
        <v>3967.9500000003532</v>
      </c>
      <c r="G4801" s="232">
        <v>5445.800000000203</v>
      </c>
      <c r="H4801" s="75"/>
    </row>
    <row r="4802" spans="1:8" x14ac:dyDescent="0.2">
      <c r="A4802" s="76" t="s">
        <v>5199</v>
      </c>
      <c r="B4802" s="61">
        <v>4794</v>
      </c>
      <c r="C4802" s="232">
        <v>1997.160000000179</v>
      </c>
      <c r="D4802" s="232">
        <v>2752.400000000111</v>
      </c>
      <c r="E4802" s="232">
        <v>3480.4499999997238</v>
      </c>
      <c r="F4802" s="232">
        <v>3968.7500000003533</v>
      </c>
      <c r="G4802" s="232">
        <v>5446.9000000002034</v>
      </c>
      <c r="H4802" s="75"/>
    </row>
    <row r="4803" spans="1:8" x14ac:dyDescent="0.2">
      <c r="A4803" s="76" t="s">
        <v>5200</v>
      </c>
      <c r="B4803" s="61">
        <v>4795</v>
      </c>
      <c r="C4803" s="232">
        <v>1997.5600000001791</v>
      </c>
      <c r="D4803" s="232">
        <v>2752.9500000001112</v>
      </c>
      <c r="E4803" s="232">
        <v>3481.1499999997236</v>
      </c>
      <c r="F4803" s="232">
        <v>3969.5500000003535</v>
      </c>
      <c r="G4803" s="232">
        <v>5448.0000000002037</v>
      </c>
      <c r="H4803" s="75"/>
    </row>
    <row r="4804" spans="1:8" x14ac:dyDescent="0.2">
      <c r="A4804" s="76" t="s">
        <v>5201</v>
      </c>
      <c r="B4804" s="61">
        <v>4796</v>
      </c>
      <c r="C4804" s="232">
        <v>1997.9600000001792</v>
      </c>
      <c r="D4804" s="232">
        <v>2753.5000000001114</v>
      </c>
      <c r="E4804" s="232">
        <v>3481.8499999997234</v>
      </c>
      <c r="F4804" s="232">
        <v>3970.3500000003537</v>
      </c>
      <c r="G4804" s="232">
        <v>5449.1000000002041</v>
      </c>
      <c r="H4804" s="75"/>
    </row>
    <row r="4805" spans="1:8" x14ac:dyDescent="0.2">
      <c r="A4805" s="76" t="s">
        <v>5202</v>
      </c>
      <c r="B4805" s="61">
        <v>4797</v>
      </c>
      <c r="C4805" s="232">
        <v>1998.3600000001793</v>
      </c>
      <c r="D4805" s="232">
        <v>2754.0500000001116</v>
      </c>
      <c r="E4805" s="232">
        <v>3482.5499999997232</v>
      </c>
      <c r="F4805" s="232">
        <v>3971.1500000003539</v>
      </c>
      <c r="G4805" s="232">
        <v>5450.2000000002045</v>
      </c>
      <c r="H4805" s="75"/>
    </row>
    <row r="4806" spans="1:8" x14ac:dyDescent="0.2">
      <c r="A4806" s="76" t="s">
        <v>5203</v>
      </c>
      <c r="B4806" s="61">
        <v>4798</v>
      </c>
      <c r="C4806" s="232">
        <v>1998.7600000001794</v>
      </c>
      <c r="D4806" s="232">
        <v>2754.6000000001118</v>
      </c>
      <c r="E4806" s="232">
        <v>3483.2499999997231</v>
      </c>
      <c r="F4806" s="232">
        <v>3971.9500000003541</v>
      </c>
      <c r="G4806" s="232">
        <v>5451.3000000002048</v>
      </c>
      <c r="H4806" s="75"/>
    </row>
    <row r="4807" spans="1:8" x14ac:dyDescent="0.2">
      <c r="A4807" s="76" t="s">
        <v>5204</v>
      </c>
      <c r="B4807" s="61">
        <v>4799</v>
      </c>
      <c r="C4807" s="232">
        <v>1999.1600000001795</v>
      </c>
      <c r="D4807" s="232">
        <v>2755.150000000112</v>
      </c>
      <c r="E4807" s="232">
        <v>3483.9499999997229</v>
      </c>
      <c r="F4807" s="232">
        <v>3972.7500000003542</v>
      </c>
      <c r="G4807" s="232">
        <v>5452.4000000002052</v>
      </c>
      <c r="H4807" s="75"/>
    </row>
    <row r="4808" spans="1:8" x14ac:dyDescent="0.2">
      <c r="A4808" s="76" t="s">
        <v>5205</v>
      </c>
      <c r="B4808" s="61">
        <v>4800</v>
      </c>
      <c r="C4808" s="232">
        <v>1999.5600000001796</v>
      </c>
      <c r="D4808" s="232">
        <v>2755.7000000001121</v>
      </c>
      <c r="E4808" s="232">
        <v>3484.6499999997227</v>
      </c>
      <c r="F4808" s="232">
        <v>3973.5500000003544</v>
      </c>
      <c r="G4808" s="232">
        <v>5453.5000000002055</v>
      </c>
      <c r="H4808" s="75"/>
    </row>
    <row r="4809" spans="1:8" x14ac:dyDescent="0.2">
      <c r="A4809" s="76" t="s">
        <v>5206</v>
      </c>
      <c r="B4809" s="61">
        <v>4801</v>
      </c>
      <c r="C4809" s="232">
        <v>1999.9600000001797</v>
      </c>
      <c r="D4809" s="232">
        <v>2756.2500000001123</v>
      </c>
      <c r="E4809" s="232">
        <v>3485.3499999997225</v>
      </c>
      <c r="F4809" s="232">
        <v>3974.3500000003546</v>
      </c>
      <c r="G4809" s="232">
        <v>5454.6000000002059</v>
      </c>
      <c r="H4809" s="75"/>
    </row>
    <row r="4810" spans="1:8" x14ac:dyDescent="0.2">
      <c r="A4810" s="76" t="s">
        <v>5207</v>
      </c>
      <c r="B4810" s="61">
        <v>4802</v>
      </c>
      <c r="C4810" s="232">
        <v>2000.3600000001798</v>
      </c>
      <c r="D4810" s="232">
        <v>2756.8000000001125</v>
      </c>
      <c r="E4810" s="232">
        <v>3486.0499999997223</v>
      </c>
      <c r="F4810" s="232">
        <v>3975.1500000003548</v>
      </c>
      <c r="G4810" s="232">
        <v>5455.7000000002063</v>
      </c>
      <c r="H4810" s="75"/>
    </row>
    <row r="4811" spans="1:8" x14ac:dyDescent="0.2">
      <c r="A4811" s="76" t="s">
        <v>5208</v>
      </c>
      <c r="B4811" s="61">
        <v>4803</v>
      </c>
      <c r="C4811" s="232">
        <v>2000.7600000001798</v>
      </c>
      <c r="D4811" s="232">
        <v>2757.3500000001127</v>
      </c>
      <c r="E4811" s="232">
        <v>3486.7499999997221</v>
      </c>
      <c r="F4811" s="232">
        <v>3975.950000000355</v>
      </c>
      <c r="G4811" s="232">
        <v>5456.8000000002066</v>
      </c>
      <c r="H4811" s="75"/>
    </row>
    <row r="4812" spans="1:8" x14ac:dyDescent="0.2">
      <c r="A4812" s="76" t="s">
        <v>5209</v>
      </c>
      <c r="B4812" s="61">
        <v>4804</v>
      </c>
      <c r="C4812" s="232">
        <v>2001.1600000001799</v>
      </c>
      <c r="D4812" s="232">
        <v>2757.9000000001129</v>
      </c>
      <c r="E4812" s="232">
        <v>3487.449999999722</v>
      </c>
      <c r="F4812" s="232">
        <v>3976.7500000003552</v>
      </c>
      <c r="G4812" s="232">
        <v>5457.900000000207</v>
      </c>
      <c r="H4812" s="75"/>
    </row>
    <row r="4813" spans="1:8" x14ac:dyDescent="0.2">
      <c r="A4813" s="76" t="s">
        <v>5210</v>
      </c>
      <c r="B4813" s="61">
        <v>4805</v>
      </c>
      <c r="C4813" s="232">
        <v>2001.56000000018</v>
      </c>
      <c r="D4813" s="232">
        <v>2758.4500000001131</v>
      </c>
      <c r="E4813" s="232">
        <v>3488.1499999997218</v>
      </c>
      <c r="F4813" s="232">
        <v>3977.5500000003553</v>
      </c>
      <c r="G4813" s="232">
        <v>5459.0000000002074</v>
      </c>
      <c r="H4813" s="75"/>
    </row>
    <row r="4814" spans="1:8" x14ac:dyDescent="0.2">
      <c r="A4814" s="76" t="s">
        <v>5211</v>
      </c>
      <c r="B4814" s="61">
        <v>4806</v>
      </c>
      <c r="C4814" s="232">
        <v>2001.9600000001801</v>
      </c>
      <c r="D4814" s="232">
        <v>2759.0000000001132</v>
      </c>
      <c r="E4814" s="232">
        <v>3488.8499999997216</v>
      </c>
      <c r="F4814" s="232">
        <v>3978.3500000003555</v>
      </c>
      <c r="G4814" s="232">
        <v>5460.1000000002077</v>
      </c>
      <c r="H4814" s="75"/>
    </row>
    <row r="4815" spans="1:8" x14ac:dyDescent="0.2">
      <c r="A4815" s="76" t="s">
        <v>5212</v>
      </c>
      <c r="B4815" s="61">
        <v>4807</v>
      </c>
      <c r="C4815" s="232">
        <v>2002.3600000001802</v>
      </c>
      <c r="D4815" s="232">
        <v>2759.5500000001134</v>
      </c>
      <c r="E4815" s="232">
        <v>3489.5499999997214</v>
      </c>
      <c r="F4815" s="232">
        <v>3979.1500000003557</v>
      </c>
      <c r="G4815" s="232">
        <v>5461.2000000002081</v>
      </c>
      <c r="H4815" s="75"/>
    </row>
    <row r="4816" spans="1:8" x14ac:dyDescent="0.2">
      <c r="A4816" s="76" t="s">
        <v>5213</v>
      </c>
      <c r="B4816" s="61">
        <v>4808</v>
      </c>
      <c r="C4816" s="232">
        <v>2002.7600000001803</v>
      </c>
      <c r="D4816" s="232">
        <v>2760.1000000001136</v>
      </c>
      <c r="E4816" s="232">
        <v>3490.2499999997212</v>
      </c>
      <c r="F4816" s="232">
        <v>3979.9500000003559</v>
      </c>
      <c r="G4816" s="232">
        <v>5462.3000000002085</v>
      </c>
      <c r="H4816" s="75"/>
    </row>
    <row r="4817" spans="1:8" x14ac:dyDescent="0.2">
      <c r="A4817" s="76" t="s">
        <v>5214</v>
      </c>
      <c r="B4817" s="61">
        <v>4809</v>
      </c>
      <c r="C4817" s="232">
        <v>2003.1600000001804</v>
      </c>
      <c r="D4817" s="232">
        <v>2760.6500000001138</v>
      </c>
      <c r="E4817" s="232">
        <v>3490.9499999997211</v>
      </c>
      <c r="F4817" s="232">
        <v>3980.7500000003561</v>
      </c>
      <c r="G4817" s="232">
        <v>5463.4000000002088</v>
      </c>
      <c r="H4817" s="75"/>
    </row>
    <row r="4818" spans="1:8" x14ac:dyDescent="0.2">
      <c r="A4818" s="76" t="s">
        <v>5215</v>
      </c>
      <c r="B4818" s="61">
        <v>4810</v>
      </c>
      <c r="C4818" s="232">
        <v>2003.5600000001805</v>
      </c>
      <c r="D4818" s="232">
        <v>2761.200000000114</v>
      </c>
      <c r="E4818" s="232">
        <v>3491.6499999997209</v>
      </c>
      <c r="F4818" s="232">
        <v>3981.5500000003562</v>
      </c>
      <c r="G4818" s="232">
        <v>5464.5000000002092</v>
      </c>
      <c r="H4818" s="75"/>
    </row>
    <row r="4819" spans="1:8" x14ac:dyDescent="0.2">
      <c r="A4819" s="76" t="s">
        <v>5216</v>
      </c>
      <c r="B4819" s="61">
        <v>4811</v>
      </c>
      <c r="C4819" s="232">
        <v>2003.9600000001806</v>
      </c>
      <c r="D4819" s="232">
        <v>2761.7500000001141</v>
      </c>
      <c r="E4819" s="232">
        <v>3492.3499999997207</v>
      </c>
      <c r="F4819" s="232">
        <v>3982.3500000003564</v>
      </c>
      <c r="G4819" s="232">
        <v>5465.6000000002095</v>
      </c>
      <c r="H4819" s="75"/>
    </row>
    <row r="4820" spans="1:8" x14ac:dyDescent="0.2">
      <c r="A4820" s="76" t="s">
        <v>5217</v>
      </c>
      <c r="B4820" s="61">
        <v>4812</v>
      </c>
      <c r="C4820" s="232">
        <v>2004.3600000001807</v>
      </c>
      <c r="D4820" s="232">
        <v>2762.3000000001143</v>
      </c>
      <c r="E4820" s="232">
        <v>3493.0499999997205</v>
      </c>
      <c r="F4820" s="232">
        <v>3983.1500000003566</v>
      </c>
      <c r="G4820" s="232">
        <v>5466.7000000002099</v>
      </c>
      <c r="H4820" s="75"/>
    </row>
    <row r="4821" spans="1:8" x14ac:dyDescent="0.2">
      <c r="A4821" s="76" t="s">
        <v>5218</v>
      </c>
      <c r="B4821" s="61">
        <v>4813</v>
      </c>
      <c r="C4821" s="232">
        <v>2004.7600000001808</v>
      </c>
      <c r="D4821" s="232">
        <v>2762.8500000001145</v>
      </c>
      <c r="E4821" s="232">
        <v>3493.7499999997203</v>
      </c>
      <c r="F4821" s="232">
        <v>3983.9500000003568</v>
      </c>
      <c r="G4821" s="232">
        <v>5467.8000000002103</v>
      </c>
      <c r="H4821" s="75"/>
    </row>
    <row r="4822" spans="1:8" x14ac:dyDescent="0.2">
      <c r="A4822" s="76" t="s">
        <v>5219</v>
      </c>
      <c r="B4822" s="61">
        <v>4814</v>
      </c>
      <c r="C4822" s="232">
        <v>2005.1600000001808</v>
      </c>
      <c r="D4822" s="232">
        <v>2763.4000000001147</v>
      </c>
      <c r="E4822" s="232">
        <v>3494.4499999997201</v>
      </c>
      <c r="F4822" s="232">
        <v>3984.750000000357</v>
      </c>
      <c r="G4822" s="232">
        <v>5468.9000000002106</v>
      </c>
      <c r="H4822" s="75"/>
    </row>
    <row r="4823" spans="1:8" x14ac:dyDescent="0.2">
      <c r="A4823" s="76" t="s">
        <v>5220</v>
      </c>
      <c r="B4823" s="61">
        <v>4815</v>
      </c>
      <c r="C4823" s="232">
        <v>2005.5600000001809</v>
      </c>
      <c r="D4823" s="232">
        <v>2763.9500000001149</v>
      </c>
      <c r="E4823" s="232">
        <v>3495.14999999972</v>
      </c>
      <c r="F4823" s="232">
        <v>3985.5500000003572</v>
      </c>
      <c r="G4823" s="232">
        <v>5470.000000000211</v>
      </c>
      <c r="H4823" s="75"/>
    </row>
    <row r="4824" spans="1:8" x14ac:dyDescent="0.2">
      <c r="A4824" s="76" t="s">
        <v>5221</v>
      </c>
      <c r="B4824" s="61">
        <v>4816</v>
      </c>
      <c r="C4824" s="232">
        <v>2005.960000000181</v>
      </c>
      <c r="D4824" s="232">
        <v>2764.5000000001151</v>
      </c>
      <c r="E4824" s="232">
        <v>3495.8499999997198</v>
      </c>
      <c r="F4824" s="232">
        <v>3986.3500000003573</v>
      </c>
      <c r="G4824" s="232">
        <v>5471.1000000002114</v>
      </c>
      <c r="H4824" s="75"/>
    </row>
    <row r="4825" spans="1:8" x14ac:dyDescent="0.2">
      <c r="A4825" s="76" t="s">
        <v>5222</v>
      </c>
      <c r="B4825" s="61">
        <v>4817</v>
      </c>
      <c r="C4825" s="232">
        <v>2006.3600000001811</v>
      </c>
      <c r="D4825" s="232">
        <v>2765.0500000001152</v>
      </c>
      <c r="E4825" s="232">
        <v>3496.5499999997196</v>
      </c>
      <c r="F4825" s="232">
        <v>3987.1500000003575</v>
      </c>
      <c r="G4825" s="232">
        <v>5472.2000000002117</v>
      </c>
      <c r="H4825" s="75"/>
    </row>
    <row r="4826" spans="1:8" x14ac:dyDescent="0.2">
      <c r="A4826" s="76" t="s">
        <v>5223</v>
      </c>
      <c r="B4826" s="61">
        <v>4818</v>
      </c>
      <c r="C4826" s="232">
        <v>2006.7600000001812</v>
      </c>
      <c r="D4826" s="232">
        <v>2765.6000000001154</v>
      </c>
      <c r="E4826" s="232">
        <v>3497.2499999997194</v>
      </c>
      <c r="F4826" s="232">
        <v>3987.9500000003577</v>
      </c>
      <c r="G4826" s="232">
        <v>5473.3000000002121</v>
      </c>
      <c r="H4826" s="75"/>
    </row>
    <row r="4827" spans="1:8" x14ac:dyDescent="0.2">
      <c r="A4827" s="76" t="s">
        <v>5224</v>
      </c>
      <c r="B4827" s="61">
        <v>4819</v>
      </c>
      <c r="C4827" s="232">
        <v>2007.1600000001813</v>
      </c>
      <c r="D4827" s="232">
        <v>2766.1500000001156</v>
      </c>
      <c r="E4827" s="232">
        <v>3497.9499999997192</v>
      </c>
      <c r="F4827" s="232">
        <v>3988.7500000003579</v>
      </c>
      <c r="G4827" s="232">
        <v>5474.4000000002125</v>
      </c>
      <c r="H4827" s="75"/>
    </row>
    <row r="4828" spans="1:8" x14ac:dyDescent="0.2">
      <c r="A4828" s="76" t="s">
        <v>5225</v>
      </c>
      <c r="B4828" s="61">
        <v>4820</v>
      </c>
      <c r="C4828" s="232">
        <v>2007.5600000001814</v>
      </c>
      <c r="D4828" s="232">
        <v>2766.7000000001158</v>
      </c>
      <c r="E4828" s="232">
        <v>3498.6499999997191</v>
      </c>
      <c r="F4828" s="232">
        <v>3989.5500000003581</v>
      </c>
      <c r="G4828" s="232">
        <v>5475.5000000002128</v>
      </c>
      <c r="H4828" s="75"/>
    </row>
    <row r="4829" spans="1:8" x14ac:dyDescent="0.2">
      <c r="A4829" s="76" t="s">
        <v>5226</v>
      </c>
      <c r="B4829" s="61">
        <v>4821</v>
      </c>
      <c r="C4829" s="232">
        <v>2007.9600000001815</v>
      </c>
      <c r="D4829" s="232">
        <v>2767.250000000116</v>
      </c>
      <c r="E4829" s="232">
        <v>3499.3499999997189</v>
      </c>
      <c r="F4829" s="232">
        <v>3990.3500000003582</v>
      </c>
      <c r="G4829" s="232">
        <v>5476.6000000002132</v>
      </c>
      <c r="H4829" s="75"/>
    </row>
    <row r="4830" spans="1:8" x14ac:dyDescent="0.2">
      <c r="A4830" s="76" t="s">
        <v>5227</v>
      </c>
      <c r="B4830" s="61">
        <v>4822</v>
      </c>
      <c r="C4830" s="232">
        <v>2008.3600000001816</v>
      </c>
      <c r="D4830" s="232">
        <v>2767.8000000001161</v>
      </c>
      <c r="E4830" s="232">
        <v>3500.0499999997187</v>
      </c>
      <c r="F4830" s="232">
        <v>3991.1500000003584</v>
      </c>
      <c r="G4830" s="232">
        <v>5477.7000000002135</v>
      </c>
      <c r="H4830" s="75"/>
    </row>
    <row r="4831" spans="1:8" x14ac:dyDescent="0.2">
      <c r="A4831" s="76" t="s">
        <v>5228</v>
      </c>
      <c r="B4831" s="61">
        <v>4823</v>
      </c>
      <c r="C4831" s="232">
        <v>2008.7600000001817</v>
      </c>
      <c r="D4831" s="232">
        <v>2768.3500000001163</v>
      </c>
      <c r="E4831" s="232">
        <v>3500.7499999997185</v>
      </c>
      <c r="F4831" s="232">
        <v>3991.9500000003586</v>
      </c>
      <c r="G4831" s="232">
        <v>5478.8000000002139</v>
      </c>
      <c r="H4831" s="75"/>
    </row>
    <row r="4832" spans="1:8" x14ac:dyDescent="0.2">
      <c r="A4832" s="76" t="s">
        <v>5229</v>
      </c>
      <c r="B4832" s="61">
        <v>4824</v>
      </c>
      <c r="C4832" s="232">
        <v>2009.1600000001818</v>
      </c>
      <c r="D4832" s="232">
        <v>2768.9000000001165</v>
      </c>
      <c r="E4832" s="232">
        <v>3501.4499999997183</v>
      </c>
      <c r="F4832" s="232">
        <v>3992.7500000003588</v>
      </c>
      <c r="G4832" s="232">
        <v>5479.9000000002143</v>
      </c>
      <c r="H4832" s="75"/>
    </row>
    <row r="4833" spans="1:8" x14ac:dyDescent="0.2">
      <c r="A4833" s="76" t="s">
        <v>5230</v>
      </c>
      <c r="B4833" s="61">
        <v>4825</v>
      </c>
      <c r="C4833" s="232">
        <v>2009.5600000001818</v>
      </c>
      <c r="D4833" s="232">
        <v>2769.4500000001167</v>
      </c>
      <c r="E4833" s="232">
        <v>3502.1499999997181</v>
      </c>
      <c r="F4833" s="232">
        <v>3993.550000000359</v>
      </c>
      <c r="G4833" s="232">
        <v>5481.0000000002146</v>
      </c>
      <c r="H4833" s="75"/>
    </row>
    <row r="4834" spans="1:8" x14ac:dyDescent="0.2">
      <c r="A4834" s="76" t="s">
        <v>5231</v>
      </c>
      <c r="B4834" s="61">
        <v>4826</v>
      </c>
      <c r="C4834" s="232">
        <v>2009.9600000001819</v>
      </c>
      <c r="D4834" s="232">
        <v>2770.0000000001169</v>
      </c>
      <c r="E4834" s="232">
        <v>3502.849999999718</v>
      </c>
      <c r="F4834" s="232">
        <v>3994.3500000003592</v>
      </c>
      <c r="G4834" s="232">
        <v>5482.100000000215</v>
      </c>
      <c r="H4834" s="75"/>
    </row>
    <row r="4835" spans="1:8" x14ac:dyDescent="0.2">
      <c r="A4835" s="76" t="s">
        <v>5232</v>
      </c>
      <c r="B4835" s="61">
        <v>4827</v>
      </c>
      <c r="C4835" s="232">
        <v>2010.360000000182</v>
      </c>
      <c r="D4835" s="232">
        <v>2770.5500000001171</v>
      </c>
      <c r="E4835" s="232">
        <v>3503.5499999997178</v>
      </c>
      <c r="F4835" s="232">
        <v>3995.1500000003593</v>
      </c>
      <c r="G4835" s="232">
        <v>5483.2000000002154</v>
      </c>
      <c r="H4835" s="75"/>
    </row>
    <row r="4836" spans="1:8" x14ac:dyDescent="0.2">
      <c r="A4836" s="76" t="s">
        <v>5233</v>
      </c>
      <c r="B4836" s="61">
        <v>4828</v>
      </c>
      <c r="C4836" s="232">
        <v>2010.7600000001821</v>
      </c>
      <c r="D4836" s="232">
        <v>2771.1000000001172</v>
      </c>
      <c r="E4836" s="232">
        <v>3504.2499999997176</v>
      </c>
      <c r="F4836" s="232">
        <v>3995.9500000003595</v>
      </c>
      <c r="G4836" s="232">
        <v>5484.3000000002157</v>
      </c>
      <c r="H4836" s="75"/>
    </row>
    <row r="4837" spans="1:8" x14ac:dyDescent="0.2">
      <c r="A4837" s="76" t="s">
        <v>5234</v>
      </c>
      <c r="B4837" s="61">
        <v>4829</v>
      </c>
      <c r="C4837" s="232">
        <v>2011.1600000001822</v>
      </c>
      <c r="D4837" s="232">
        <v>2771.6500000001174</v>
      </c>
      <c r="E4837" s="232">
        <v>3504.9499999997174</v>
      </c>
      <c r="F4837" s="232">
        <v>3996.7500000003597</v>
      </c>
      <c r="G4837" s="232">
        <v>5485.4000000002161</v>
      </c>
      <c r="H4837" s="75"/>
    </row>
    <row r="4838" spans="1:8" x14ac:dyDescent="0.2">
      <c r="A4838" s="76" t="s">
        <v>5235</v>
      </c>
      <c r="B4838" s="61">
        <v>4830</v>
      </c>
      <c r="C4838" s="232">
        <v>2011.5600000001823</v>
      </c>
      <c r="D4838" s="232">
        <v>2772.2000000001176</v>
      </c>
      <c r="E4838" s="232">
        <v>3505.6499999997172</v>
      </c>
      <c r="F4838" s="232">
        <v>3997.5500000003599</v>
      </c>
      <c r="G4838" s="232">
        <v>5486.5000000002165</v>
      </c>
      <c r="H4838" s="75"/>
    </row>
    <row r="4839" spans="1:8" x14ac:dyDescent="0.2">
      <c r="A4839" s="76" t="s">
        <v>5236</v>
      </c>
      <c r="B4839" s="61">
        <v>4831</v>
      </c>
      <c r="C4839" s="232">
        <v>2011.9600000001824</v>
      </c>
      <c r="D4839" s="232">
        <v>2772.7500000001178</v>
      </c>
      <c r="E4839" s="232">
        <v>3506.3499999997171</v>
      </c>
      <c r="F4839" s="232">
        <v>3998.3500000003601</v>
      </c>
      <c r="G4839" s="232">
        <v>5487.6000000002168</v>
      </c>
      <c r="H4839" s="75"/>
    </row>
    <row r="4840" spans="1:8" x14ac:dyDescent="0.2">
      <c r="A4840" s="76" t="s">
        <v>5237</v>
      </c>
      <c r="B4840" s="61">
        <v>4832</v>
      </c>
      <c r="C4840" s="232">
        <v>2012.3600000001825</v>
      </c>
      <c r="D4840" s="232">
        <v>2773.300000000118</v>
      </c>
      <c r="E4840" s="232">
        <v>3507.0499999997169</v>
      </c>
      <c r="F4840" s="232">
        <v>3999.1500000003603</v>
      </c>
      <c r="G4840" s="232">
        <v>5488.7000000002172</v>
      </c>
      <c r="H4840" s="75"/>
    </row>
    <row r="4841" spans="1:8" x14ac:dyDescent="0.2">
      <c r="A4841" s="76" t="s">
        <v>5238</v>
      </c>
      <c r="B4841" s="61">
        <v>4833</v>
      </c>
      <c r="C4841" s="232">
        <v>2012.7600000001826</v>
      </c>
      <c r="D4841" s="232">
        <v>2773.8500000001181</v>
      </c>
      <c r="E4841" s="232">
        <v>3507.7499999997167</v>
      </c>
      <c r="F4841" s="232">
        <v>3999.9500000003604</v>
      </c>
      <c r="G4841" s="232">
        <v>5489.8000000002176</v>
      </c>
      <c r="H4841" s="75"/>
    </row>
    <row r="4842" spans="1:8" x14ac:dyDescent="0.2">
      <c r="A4842" s="76" t="s">
        <v>5239</v>
      </c>
      <c r="B4842" s="61">
        <v>4834</v>
      </c>
      <c r="C4842" s="232">
        <v>2013.1600000001827</v>
      </c>
      <c r="D4842" s="232">
        <v>2774.4000000001183</v>
      </c>
      <c r="E4842" s="232">
        <v>3508.4499999997165</v>
      </c>
      <c r="F4842" s="232">
        <v>4000.7500000003606</v>
      </c>
      <c r="G4842" s="232">
        <v>5490.9000000002179</v>
      </c>
      <c r="H4842" s="75"/>
    </row>
    <row r="4843" spans="1:8" x14ac:dyDescent="0.2">
      <c r="A4843" s="76" t="s">
        <v>5240</v>
      </c>
      <c r="B4843" s="61">
        <v>4835</v>
      </c>
      <c r="C4843" s="232">
        <v>2013.5600000001828</v>
      </c>
      <c r="D4843" s="232">
        <v>2774.9500000001185</v>
      </c>
      <c r="E4843" s="232">
        <v>3509.1499999997163</v>
      </c>
      <c r="F4843" s="232">
        <v>4001.5500000003608</v>
      </c>
      <c r="G4843" s="232">
        <v>5492.0000000002183</v>
      </c>
      <c r="H4843" s="75"/>
    </row>
    <row r="4844" spans="1:8" x14ac:dyDescent="0.2">
      <c r="A4844" s="76" t="s">
        <v>5241</v>
      </c>
      <c r="B4844" s="61">
        <v>4836</v>
      </c>
      <c r="C4844" s="232">
        <v>2013.9600000001828</v>
      </c>
      <c r="D4844" s="232">
        <v>2775.5000000001187</v>
      </c>
      <c r="E4844" s="232">
        <v>3509.8499999997161</v>
      </c>
      <c r="F4844" s="232">
        <v>4002.350000000361</v>
      </c>
      <c r="G4844" s="232">
        <v>5493.1000000002186</v>
      </c>
      <c r="H4844" s="75"/>
    </row>
    <row r="4845" spans="1:8" x14ac:dyDescent="0.2">
      <c r="A4845" s="76" t="s">
        <v>5242</v>
      </c>
      <c r="B4845" s="61">
        <v>4837</v>
      </c>
      <c r="C4845" s="232">
        <v>2014.3600000001829</v>
      </c>
      <c r="D4845" s="232">
        <v>2776.0500000001189</v>
      </c>
      <c r="E4845" s="232">
        <v>3510.549999999716</v>
      </c>
      <c r="F4845" s="232">
        <v>4003.1500000003612</v>
      </c>
      <c r="G4845" s="232">
        <v>5494.200000000219</v>
      </c>
      <c r="H4845" s="75"/>
    </row>
    <row r="4846" spans="1:8" x14ac:dyDescent="0.2">
      <c r="A4846" s="76" t="s">
        <v>5243</v>
      </c>
      <c r="B4846" s="61">
        <v>4838</v>
      </c>
      <c r="C4846" s="232">
        <v>2014.760000000183</v>
      </c>
      <c r="D4846" s="232">
        <v>2776.6000000001191</v>
      </c>
      <c r="E4846" s="232">
        <v>3511.2499999997158</v>
      </c>
      <c r="F4846" s="232">
        <v>4003.9500000003613</v>
      </c>
      <c r="G4846" s="232">
        <v>5495.3000000002194</v>
      </c>
      <c r="H4846" s="75"/>
    </row>
    <row r="4847" spans="1:8" x14ac:dyDescent="0.2">
      <c r="A4847" s="76" t="s">
        <v>5244</v>
      </c>
      <c r="B4847" s="61">
        <v>4839</v>
      </c>
      <c r="C4847" s="232">
        <v>2015.1600000001831</v>
      </c>
      <c r="D4847" s="232">
        <v>2777.1500000001192</v>
      </c>
      <c r="E4847" s="232">
        <v>3511.9499999997156</v>
      </c>
      <c r="F4847" s="232">
        <v>4004.7500000003615</v>
      </c>
      <c r="G4847" s="232">
        <v>5496.4000000002197</v>
      </c>
      <c r="H4847" s="75"/>
    </row>
    <row r="4848" spans="1:8" x14ac:dyDescent="0.2">
      <c r="A4848" s="76" t="s">
        <v>5245</v>
      </c>
      <c r="B4848" s="61">
        <v>4840</v>
      </c>
      <c r="C4848" s="232">
        <v>2015.5600000001832</v>
      </c>
      <c r="D4848" s="232">
        <v>2777.7000000001194</v>
      </c>
      <c r="E4848" s="232">
        <v>3512.6499999997154</v>
      </c>
      <c r="F4848" s="232">
        <v>4005.5500000003617</v>
      </c>
      <c r="G4848" s="232">
        <v>5497.5000000002201</v>
      </c>
      <c r="H4848" s="75"/>
    </row>
    <row r="4849" spans="1:8" x14ac:dyDescent="0.2">
      <c r="A4849" s="76" t="s">
        <v>5246</v>
      </c>
      <c r="B4849" s="61">
        <v>4841</v>
      </c>
      <c r="C4849" s="232">
        <v>2015.9600000001833</v>
      </c>
      <c r="D4849" s="232">
        <v>2778.2500000001196</v>
      </c>
      <c r="E4849" s="232">
        <v>3513.3499999997152</v>
      </c>
      <c r="F4849" s="232">
        <v>4006.3500000003619</v>
      </c>
      <c r="G4849" s="232">
        <v>5498.6000000002205</v>
      </c>
      <c r="H4849" s="75"/>
    </row>
    <row r="4850" spans="1:8" x14ac:dyDescent="0.2">
      <c r="A4850" s="76" t="s">
        <v>5247</v>
      </c>
      <c r="B4850" s="61">
        <v>4842</v>
      </c>
      <c r="C4850" s="232">
        <v>2016.3600000001834</v>
      </c>
      <c r="D4850" s="232">
        <v>2778.8000000001198</v>
      </c>
      <c r="E4850" s="232">
        <v>3514.0499999997151</v>
      </c>
      <c r="F4850" s="232">
        <v>4007.1500000003621</v>
      </c>
      <c r="G4850" s="232">
        <v>5499.7000000002208</v>
      </c>
      <c r="H4850" s="75"/>
    </row>
    <row r="4851" spans="1:8" x14ac:dyDescent="0.2">
      <c r="A4851" s="76" t="s">
        <v>5248</v>
      </c>
      <c r="B4851" s="61">
        <v>4843</v>
      </c>
      <c r="C4851" s="232">
        <v>2016.7600000001835</v>
      </c>
      <c r="D4851" s="232">
        <v>2779.35000000012</v>
      </c>
      <c r="E4851" s="232">
        <v>3514.7499999997149</v>
      </c>
      <c r="F4851" s="232">
        <v>4007.9500000003623</v>
      </c>
      <c r="G4851" s="232">
        <v>5500.8000000002212</v>
      </c>
      <c r="H4851" s="75"/>
    </row>
    <row r="4852" spans="1:8" x14ac:dyDescent="0.2">
      <c r="A4852" s="76" t="s">
        <v>5249</v>
      </c>
      <c r="B4852" s="61">
        <v>4844</v>
      </c>
      <c r="C4852" s="232">
        <v>2017.1600000001836</v>
      </c>
      <c r="D4852" s="232">
        <v>2779.9000000001201</v>
      </c>
      <c r="E4852" s="232">
        <v>3515.4499999997147</v>
      </c>
      <c r="F4852" s="232">
        <v>4008.7500000003624</v>
      </c>
      <c r="G4852" s="232">
        <v>5501.9000000002216</v>
      </c>
      <c r="H4852" s="75"/>
    </row>
    <row r="4853" spans="1:8" x14ac:dyDescent="0.2">
      <c r="A4853" s="76" t="s">
        <v>5250</v>
      </c>
      <c r="B4853" s="61">
        <v>4845</v>
      </c>
      <c r="C4853" s="232">
        <v>2017.5600000001837</v>
      </c>
      <c r="D4853" s="232">
        <v>2780.4500000001203</v>
      </c>
      <c r="E4853" s="232">
        <v>3516.1499999997145</v>
      </c>
      <c r="F4853" s="232">
        <v>4009.5500000003626</v>
      </c>
      <c r="G4853" s="232">
        <v>5503.0000000002219</v>
      </c>
      <c r="H4853" s="75"/>
    </row>
    <row r="4854" spans="1:8" x14ac:dyDescent="0.2">
      <c r="A4854" s="76" t="s">
        <v>5251</v>
      </c>
      <c r="B4854" s="61">
        <v>4846</v>
      </c>
      <c r="C4854" s="232">
        <v>2017.9600000001838</v>
      </c>
      <c r="D4854" s="232">
        <v>2781.0000000001205</v>
      </c>
      <c r="E4854" s="232">
        <v>3516.8499999997143</v>
      </c>
      <c r="F4854" s="232">
        <v>4010.3500000003628</v>
      </c>
      <c r="G4854" s="232">
        <v>5504.1000000002223</v>
      </c>
      <c r="H4854" s="75"/>
    </row>
    <row r="4855" spans="1:8" x14ac:dyDescent="0.2">
      <c r="A4855" s="76" t="s">
        <v>5252</v>
      </c>
      <c r="B4855" s="61">
        <v>4847</v>
      </c>
      <c r="C4855" s="232">
        <v>2018.3600000001838</v>
      </c>
      <c r="D4855" s="232">
        <v>2781.5500000001207</v>
      </c>
      <c r="E4855" s="232">
        <v>3517.5499999997141</v>
      </c>
      <c r="F4855" s="232">
        <v>4011.150000000363</v>
      </c>
      <c r="G4855" s="232">
        <v>5505.2000000002226</v>
      </c>
      <c r="H4855" s="75"/>
    </row>
    <row r="4856" spans="1:8" x14ac:dyDescent="0.2">
      <c r="A4856" s="76" t="s">
        <v>5253</v>
      </c>
      <c r="B4856" s="61">
        <v>4848</v>
      </c>
      <c r="C4856" s="232">
        <v>2018.7600000001839</v>
      </c>
      <c r="D4856" s="232">
        <v>2782.1000000001209</v>
      </c>
      <c r="E4856" s="232">
        <v>3518.249999999714</v>
      </c>
      <c r="F4856" s="232">
        <v>4011.9500000003632</v>
      </c>
      <c r="G4856" s="232">
        <v>5506.300000000223</v>
      </c>
      <c r="H4856" s="75"/>
    </row>
    <row r="4857" spans="1:8" x14ac:dyDescent="0.2">
      <c r="A4857" s="76" t="s">
        <v>5254</v>
      </c>
      <c r="B4857" s="61">
        <v>4849</v>
      </c>
      <c r="C4857" s="232">
        <v>2019.160000000184</v>
      </c>
      <c r="D4857" s="232">
        <v>2782.6500000001211</v>
      </c>
      <c r="E4857" s="232">
        <v>3518.9499999997138</v>
      </c>
      <c r="F4857" s="232">
        <v>4012.7500000003633</v>
      </c>
      <c r="G4857" s="232">
        <v>5507.4000000002234</v>
      </c>
      <c r="H4857" s="75"/>
    </row>
    <row r="4858" spans="1:8" x14ac:dyDescent="0.2">
      <c r="A4858" s="76" t="s">
        <v>5255</v>
      </c>
      <c r="B4858" s="61">
        <v>4850</v>
      </c>
      <c r="C4858" s="232">
        <v>2019.5600000001841</v>
      </c>
      <c r="D4858" s="232">
        <v>2783.2000000001212</v>
      </c>
      <c r="E4858" s="232">
        <v>3519.6499999997136</v>
      </c>
      <c r="F4858" s="232">
        <v>4013.5500000003635</v>
      </c>
      <c r="G4858" s="232">
        <v>5508.5000000002237</v>
      </c>
      <c r="H4858" s="75"/>
    </row>
    <row r="4859" spans="1:8" x14ac:dyDescent="0.2">
      <c r="A4859" s="76" t="s">
        <v>5256</v>
      </c>
      <c r="B4859" s="61">
        <v>4851</v>
      </c>
      <c r="C4859" s="232">
        <v>2019.9600000001842</v>
      </c>
      <c r="D4859" s="232">
        <v>2783.7500000001214</v>
      </c>
      <c r="E4859" s="232">
        <v>3520.3499999997134</v>
      </c>
      <c r="F4859" s="232">
        <v>4014.3500000003637</v>
      </c>
      <c r="G4859" s="232">
        <v>5509.6000000002241</v>
      </c>
      <c r="H4859" s="75"/>
    </row>
    <row r="4860" spans="1:8" x14ac:dyDescent="0.2">
      <c r="A4860" s="76" t="s">
        <v>5257</v>
      </c>
      <c r="B4860" s="61">
        <v>4852</v>
      </c>
      <c r="C4860" s="232">
        <v>2020.3600000001843</v>
      </c>
      <c r="D4860" s="232">
        <v>2784.3000000001216</v>
      </c>
      <c r="E4860" s="232">
        <v>3521.0499999997132</v>
      </c>
      <c r="F4860" s="232">
        <v>4015.1500000003639</v>
      </c>
      <c r="G4860" s="232">
        <v>5510.7000000002245</v>
      </c>
      <c r="H4860" s="75"/>
    </row>
    <row r="4861" spans="1:8" x14ac:dyDescent="0.2">
      <c r="A4861" s="76" t="s">
        <v>5258</v>
      </c>
      <c r="B4861" s="61">
        <v>4853</v>
      </c>
      <c r="C4861" s="232">
        <v>2020.7600000001844</v>
      </c>
      <c r="D4861" s="232">
        <v>2784.8500000001218</v>
      </c>
      <c r="E4861" s="232">
        <v>3521.7499999997131</v>
      </c>
      <c r="F4861" s="232">
        <v>4015.9500000003641</v>
      </c>
      <c r="G4861" s="232">
        <v>5511.8000000002248</v>
      </c>
      <c r="H4861" s="75"/>
    </row>
    <row r="4862" spans="1:8" x14ac:dyDescent="0.2">
      <c r="A4862" s="76" t="s">
        <v>5259</v>
      </c>
      <c r="B4862" s="61">
        <v>4854</v>
      </c>
      <c r="C4862" s="232">
        <v>2021.1600000001845</v>
      </c>
      <c r="D4862" s="232">
        <v>2785.400000000122</v>
      </c>
      <c r="E4862" s="232">
        <v>3522.4499999997129</v>
      </c>
      <c r="F4862" s="232">
        <v>4016.7500000003643</v>
      </c>
      <c r="G4862" s="232">
        <v>5512.9000000002252</v>
      </c>
      <c r="H4862" s="75"/>
    </row>
    <row r="4863" spans="1:8" x14ac:dyDescent="0.2">
      <c r="A4863" s="76" t="s">
        <v>5260</v>
      </c>
      <c r="B4863" s="61">
        <v>4855</v>
      </c>
      <c r="C4863" s="232">
        <v>2021.5600000001846</v>
      </c>
      <c r="D4863" s="232">
        <v>2785.9500000001221</v>
      </c>
      <c r="E4863" s="232">
        <v>3523.1499999997127</v>
      </c>
      <c r="F4863" s="232">
        <v>4017.5500000003644</v>
      </c>
      <c r="G4863" s="232">
        <v>5514.0000000002256</v>
      </c>
      <c r="H4863" s="75"/>
    </row>
    <row r="4864" spans="1:8" x14ac:dyDescent="0.2">
      <c r="A4864" s="76" t="s">
        <v>5261</v>
      </c>
      <c r="B4864" s="61">
        <v>4856</v>
      </c>
      <c r="C4864" s="232">
        <v>2021.9600000001847</v>
      </c>
      <c r="D4864" s="232">
        <v>2786.5000000001223</v>
      </c>
      <c r="E4864" s="232">
        <v>3523.8499999997125</v>
      </c>
      <c r="F4864" s="232">
        <v>4018.3500000003646</v>
      </c>
      <c r="G4864" s="232">
        <v>5515.1000000002259</v>
      </c>
      <c r="H4864" s="75"/>
    </row>
    <row r="4865" spans="1:8" x14ac:dyDescent="0.2">
      <c r="A4865" s="76" t="s">
        <v>5262</v>
      </c>
      <c r="B4865" s="61">
        <v>4857</v>
      </c>
      <c r="C4865" s="232">
        <v>2022.3600000001848</v>
      </c>
      <c r="D4865" s="232">
        <v>2787.0500000001225</v>
      </c>
      <c r="E4865" s="232">
        <v>3524.5499999997123</v>
      </c>
      <c r="F4865" s="232">
        <v>4019.1500000003648</v>
      </c>
      <c r="G4865" s="232">
        <v>5516.2000000002263</v>
      </c>
      <c r="H4865" s="75"/>
    </row>
    <row r="4866" spans="1:8" x14ac:dyDescent="0.2">
      <c r="A4866" s="76" t="s">
        <v>5263</v>
      </c>
      <c r="B4866" s="61">
        <v>4858</v>
      </c>
      <c r="C4866" s="232">
        <v>2022.7600000001848</v>
      </c>
      <c r="D4866" s="232">
        <v>2787.6000000001227</v>
      </c>
      <c r="E4866" s="232">
        <v>3525.2499999997121</v>
      </c>
      <c r="F4866" s="232">
        <v>4019.950000000365</v>
      </c>
      <c r="G4866" s="232">
        <v>5517.3000000002266</v>
      </c>
      <c r="H4866" s="75"/>
    </row>
    <row r="4867" spans="1:8" x14ac:dyDescent="0.2">
      <c r="A4867" s="76" t="s">
        <v>5264</v>
      </c>
      <c r="B4867" s="61">
        <v>4859</v>
      </c>
      <c r="C4867" s="232">
        <v>2023.1600000001849</v>
      </c>
      <c r="D4867" s="232">
        <v>2788.1500000001229</v>
      </c>
      <c r="E4867" s="232">
        <v>3525.949999999712</v>
      </c>
      <c r="F4867" s="232">
        <v>4020.7500000003652</v>
      </c>
      <c r="G4867" s="232">
        <v>5518.400000000227</v>
      </c>
      <c r="H4867" s="75"/>
    </row>
    <row r="4868" spans="1:8" x14ac:dyDescent="0.2">
      <c r="A4868" s="76" t="s">
        <v>5265</v>
      </c>
      <c r="B4868" s="61">
        <v>4860</v>
      </c>
      <c r="C4868" s="232">
        <v>2023.560000000185</v>
      </c>
      <c r="D4868" s="232">
        <v>2788.7000000001231</v>
      </c>
      <c r="E4868" s="232">
        <v>3526.6499999997118</v>
      </c>
      <c r="F4868" s="232">
        <v>4021.5500000003653</v>
      </c>
      <c r="G4868" s="232">
        <v>5519.5000000002274</v>
      </c>
      <c r="H4868" s="75"/>
    </row>
    <row r="4869" spans="1:8" x14ac:dyDescent="0.2">
      <c r="A4869" s="76" t="s">
        <v>5266</v>
      </c>
      <c r="B4869" s="61">
        <v>4861</v>
      </c>
      <c r="C4869" s="232">
        <v>2023.9600000001851</v>
      </c>
      <c r="D4869" s="232">
        <v>2789.2500000001232</v>
      </c>
      <c r="E4869" s="232">
        <v>3527.3499999997116</v>
      </c>
      <c r="F4869" s="232">
        <v>4022.3500000003655</v>
      </c>
      <c r="G4869" s="232">
        <v>5520.6000000002277</v>
      </c>
      <c r="H4869" s="75"/>
    </row>
    <row r="4870" spans="1:8" x14ac:dyDescent="0.2">
      <c r="A4870" s="76" t="s">
        <v>5267</v>
      </c>
      <c r="B4870" s="61">
        <v>4862</v>
      </c>
      <c r="C4870" s="232">
        <v>2024.3600000001852</v>
      </c>
      <c r="D4870" s="232">
        <v>2789.8000000001234</v>
      </c>
      <c r="E4870" s="232">
        <v>3528.0499999997114</v>
      </c>
      <c r="F4870" s="232">
        <v>4023.1500000003657</v>
      </c>
      <c r="G4870" s="232">
        <v>5521.7000000002281</v>
      </c>
      <c r="H4870" s="75"/>
    </row>
    <row r="4871" spans="1:8" x14ac:dyDescent="0.2">
      <c r="A4871" s="76" t="s">
        <v>5268</v>
      </c>
      <c r="B4871" s="61">
        <v>4863</v>
      </c>
      <c r="C4871" s="232">
        <v>2024.7600000001853</v>
      </c>
      <c r="D4871" s="232">
        <v>2790.3500000001236</v>
      </c>
      <c r="E4871" s="232">
        <v>3528.7499999997112</v>
      </c>
      <c r="F4871" s="232">
        <v>4023.9500000003659</v>
      </c>
      <c r="G4871" s="232">
        <v>5522.8000000002285</v>
      </c>
      <c r="H4871" s="75"/>
    </row>
    <row r="4872" spans="1:8" x14ac:dyDescent="0.2">
      <c r="A4872" s="76" t="s">
        <v>5269</v>
      </c>
      <c r="B4872" s="61">
        <v>4864</v>
      </c>
      <c r="C4872" s="232">
        <v>2025.1600000001854</v>
      </c>
      <c r="D4872" s="232">
        <v>2790.9000000001238</v>
      </c>
      <c r="E4872" s="232">
        <v>3529.4499999997111</v>
      </c>
      <c r="F4872" s="232">
        <v>4024.7500000003661</v>
      </c>
      <c r="G4872" s="232">
        <v>5523.9000000002288</v>
      </c>
      <c r="H4872" s="75"/>
    </row>
    <row r="4873" spans="1:8" x14ac:dyDescent="0.2">
      <c r="A4873" s="76" t="s">
        <v>5270</v>
      </c>
      <c r="B4873" s="61">
        <v>4865</v>
      </c>
      <c r="C4873" s="232">
        <v>2025.5600000001855</v>
      </c>
      <c r="D4873" s="232">
        <v>2791.450000000124</v>
      </c>
      <c r="E4873" s="232">
        <v>3530.1499999997109</v>
      </c>
      <c r="F4873" s="232">
        <v>4025.5500000003663</v>
      </c>
      <c r="G4873" s="232">
        <v>5525.0000000002292</v>
      </c>
      <c r="H4873" s="75"/>
    </row>
    <row r="4874" spans="1:8" x14ac:dyDescent="0.2">
      <c r="A4874" s="76" t="s">
        <v>5271</v>
      </c>
      <c r="B4874" s="61">
        <v>4866</v>
      </c>
      <c r="C4874" s="232">
        <v>2025.9600000001856</v>
      </c>
      <c r="D4874" s="232">
        <v>2792.0000000001241</v>
      </c>
      <c r="E4874" s="232">
        <v>3530.8499999997107</v>
      </c>
      <c r="F4874" s="232">
        <v>4026.3500000003664</v>
      </c>
      <c r="G4874" s="232">
        <v>5526.1000000002296</v>
      </c>
      <c r="H4874" s="75"/>
    </row>
    <row r="4875" spans="1:8" x14ac:dyDescent="0.2">
      <c r="A4875" s="76" t="s">
        <v>5272</v>
      </c>
      <c r="B4875" s="61">
        <v>4867</v>
      </c>
      <c r="C4875" s="232">
        <v>2026.3600000001857</v>
      </c>
      <c r="D4875" s="232">
        <v>2792.5500000001243</v>
      </c>
      <c r="E4875" s="232">
        <v>3531.5499999997105</v>
      </c>
      <c r="F4875" s="232">
        <v>4027.1500000003666</v>
      </c>
      <c r="G4875" s="232">
        <v>5527.2000000002299</v>
      </c>
      <c r="H4875" s="75"/>
    </row>
    <row r="4876" spans="1:8" x14ac:dyDescent="0.2">
      <c r="A4876" s="76" t="s">
        <v>5273</v>
      </c>
      <c r="B4876" s="61">
        <v>4868</v>
      </c>
      <c r="C4876" s="232">
        <v>2026.7600000001858</v>
      </c>
      <c r="D4876" s="232">
        <v>2793.1000000001245</v>
      </c>
      <c r="E4876" s="232">
        <v>3532.2499999997103</v>
      </c>
      <c r="F4876" s="232">
        <v>4027.9500000003668</v>
      </c>
      <c r="G4876" s="232">
        <v>5528.3000000002303</v>
      </c>
      <c r="H4876" s="75"/>
    </row>
    <row r="4877" spans="1:8" x14ac:dyDescent="0.2">
      <c r="A4877" s="76" t="s">
        <v>5274</v>
      </c>
      <c r="B4877" s="61">
        <v>4869</v>
      </c>
      <c r="C4877" s="232">
        <v>2027.1600000001858</v>
      </c>
      <c r="D4877" s="232">
        <v>2793.6500000001247</v>
      </c>
      <c r="E4877" s="232">
        <v>3532.9499999997101</v>
      </c>
      <c r="F4877" s="232">
        <v>4028.750000000367</v>
      </c>
      <c r="G4877" s="232">
        <v>5529.4000000002306</v>
      </c>
      <c r="H4877" s="75"/>
    </row>
    <row r="4878" spans="1:8" x14ac:dyDescent="0.2">
      <c r="A4878" s="76" t="s">
        <v>5275</v>
      </c>
      <c r="B4878" s="61">
        <v>4870</v>
      </c>
      <c r="C4878" s="232">
        <v>2027.5600000001859</v>
      </c>
      <c r="D4878" s="232">
        <v>2794.2000000001249</v>
      </c>
      <c r="E4878" s="232">
        <v>3533.64999999971</v>
      </c>
      <c r="F4878" s="232">
        <v>4029.5500000003672</v>
      </c>
      <c r="G4878" s="232">
        <v>5530.500000000231</v>
      </c>
      <c r="H4878" s="75"/>
    </row>
    <row r="4879" spans="1:8" x14ac:dyDescent="0.2">
      <c r="A4879" s="76" t="s">
        <v>5276</v>
      </c>
      <c r="B4879" s="61">
        <v>4871</v>
      </c>
      <c r="C4879" s="232">
        <v>2027.960000000186</v>
      </c>
      <c r="D4879" s="232">
        <v>2794.7500000001251</v>
      </c>
      <c r="E4879" s="232">
        <v>3534.3499999997098</v>
      </c>
      <c r="F4879" s="232">
        <v>4030.3500000003673</v>
      </c>
      <c r="G4879" s="232">
        <v>5531.6000000002314</v>
      </c>
      <c r="H4879" s="75"/>
    </row>
    <row r="4880" spans="1:8" x14ac:dyDescent="0.2">
      <c r="A4880" s="76" t="s">
        <v>5277</v>
      </c>
      <c r="B4880" s="61">
        <v>4872</v>
      </c>
      <c r="C4880" s="232">
        <v>2028.3600000001861</v>
      </c>
      <c r="D4880" s="232">
        <v>2795.3000000001252</v>
      </c>
      <c r="E4880" s="232">
        <v>3535.0499999997096</v>
      </c>
      <c r="F4880" s="232">
        <v>4031.1500000003675</v>
      </c>
      <c r="G4880" s="232">
        <v>5532.7000000002317</v>
      </c>
      <c r="H4880" s="75"/>
    </row>
    <row r="4881" spans="1:8" x14ac:dyDescent="0.2">
      <c r="A4881" s="76" t="s">
        <v>5278</v>
      </c>
      <c r="B4881" s="61">
        <v>4873</v>
      </c>
      <c r="C4881" s="232">
        <v>2028.7600000001862</v>
      </c>
      <c r="D4881" s="232">
        <v>2795.8500000001254</v>
      </c>
      <c r="E4881" s="232">
        <v>3535.7499999997094</v>
      </c>
      <c r="F4881" s="232">
        <v>4031.9500000003677</v>
      </c>
      <c r="G4881" s="232">
        <v>5533.8000000002321</v>
      </c>
      <c r="H4881" s="75"/>
    </row>
    <row r="4882" spans="1:8" x14ac:dyDescent="0.2">
      <c r="A4882" s="76" t="s">
        <v>5279</v>
      </c>
      <c r="B4882" s="61">
        <v>4874</v>
      </c>
      <c r="C4882" s="232">
        <v>2029.1600000001863</v>
      </c>
      <c r="D4882" s="232">
        <v>2796.4000000001256</v>
      </c>
      <c r="E4882" s="232">
        <v>3536.4499999997092</v>
      </c>
      <c r="F4882" s="232">
        <v>4032.7500000003679</v>
      </c>
      <c r="G4882" s="232">
        <v>5534.9000000002325</v>
      </c>
      <c r="H4882" s="75"/>
    </row>
    <row r="4883" spans="1:8" x14ac:dyDescent="0.2">
      <c r="A4883" s="76" t="s">
        <v>5280</v>
      </c>
      <c r="B4883" s="61">
        <v>4875</v>
      </c>
      <c r="C4883" s="232">
        <v>2029.5600000001864</v>
      </c>
      <c r="D4883" s="232">
        <v>2796.9500000001258</v>
      </c>
      <c r="E4883" s="232">
        <v>3537.1499999997091</v>
      </c>
      <c r="F4883" s="232">
        <v>4033.5500000003681</v>
      </c>
      <c r="G4883" s="232">
        <v>5536.0000000002328</v>
      </c>
      <c r="H4883" s="75"/>
    </row>
    <row r="4884" spans="1:8" x14ac:dyDescent="0.2">
      <c r="A4884" s="76" t="s">
        <v>5281</v>
      </c>
      <c r="B4884" s="61">
        <v>4876</v>
      </c>
      <c r="C4884" s="232">
        <v>2029.9600000001865</v>
      </c>
      <c r="D4884" s="232">
        <v>2797.500000000126</v>
      </c>
      <c r="E4884" s="232">
        <v>3537.8499999997089</v>
      </c>
      <c r="F4884" s="232">
        <v>4034.3500000003683</v>
      </c>
      <c r="G4884" s="232">
        <v>5537.1000000002332</v>
      </c>
      <c r="H4884" s="75"/>
    </row>
    <row r="4885" spans="1:8" x14ac:dyDescent="0.2">
      <c r="A4885" s="76" t="s">
        <v>5282</v>
      </c>
      <c r="B4885" s="61">
        <v>4877</v>
      </c>
      <c r="C4885" s="232">
        <v>2030.3600000001866</v>
      </c>
      <c r="D4885" s="232">
        <v>2798.0500000001261</v>
      </c>
      <c r="E4885" s="232">
        <v>3538.5499999997087</v>
      </c>
      <c r="F4885" s="232">
        <v>4035.1500000003684</v>
      </c>
      <c r="G4885" s="232">
        <v>5538.2000000002336</v>
      </c>
      <c r="H4885" s="75"/>
    </row>
    <row r="4886" spans="1:8" x14ac:dyDescent="0.2">
      <c r="A4886" s="76" t="s">
        <v>5283</v>
      </c>
      <c r="B4886" s="61">
        <v>4878</v>
      </c>
      <c r="C4886" s="232">
        <v>2030.7600000001867</v>
      </c>
      <c r="D4886" s="232">
        <v>2798.6000000001263</v>
      </c>
      <c r="E4886" s="232">
        <v>3539.2499999997085</v>
      </c>
      <c r="F4886" s="232">
        <v>4035.9500000003686</v>
      </c>
      <c r="G4886" s="232">
        <v>5539.3000000002339</v>
      </c>
      <c r="H4886" s="75"/>
    </row>
    <row r="4887" spans="1:8" x14ac:dyDescent="0.2">
      <c r="A4887" s="76" t="s">
        <v>5284</v>
      </c>
      <c r="B4887" s="61">
        <v>4879</v>
      </c>
      <c r="C4887" s="232">
        <v>2031.1600000001868</v>
      </c>
      <c r="D4887" s="232">
        <v>2799.1500000001265</v>
      </c>
      <c r="E4887" s="232">
        <v>3539.9499999997083</v>
      </c>
      <c r="F4887" s="232">
        <v>4036.7500000003688</v>
      </c>
      <c r="G4887" s="232">
        <v>5540.4000000002343</v>
      </c>
      <c r="H4887" s="75"/>
    </row>
    <row r="4888" spans="1:8" x14ac:dyDescent="0.2">
      <c r="A4888" s="76" t="s">
        <v>5285</v>
      </c>
      <c r="B4888" s="61">
        <v>4880</v>
      </c>
      <c r="C4888" s="232">
        <v>2031.5600000001868</v>
      </c>
      <c r="D4888" s="232">
        <v>2799.7000000001267</v>
      </c>
      <c r="E4888" s="232">
        <v>3540.6499999997081</v>
      </c>
      <c r="F4888" s="232">
        <v>4037.550000000369</v>
      </c>
      <c r="G4888" s="232">
        <v>5541.5000000002346</v>
      </c>
      <c r="H4888" s="75"/>
    </row>
    <row r="4889" spans="1:8" x14ac:dyDescent="0.2">
      <c r="A4889" s="76" t="s">
        <v>5286</v>
      </c>
      <c r="B4889" s="61">
        <v>4881</v>
      </c>
      <c r="C4889" s="232">
        <v>2031.9600000001869</v>
      </c>
      <c r="D4889" s="232">
        <v>2800.2500000001269</v>
      </c>
      <c r="E4889" s="232">
        <v>3541.349999999708</v>
      </c>
      <c r="F4889" s="232">
        <v>4038.3500000003692</v>
      </c>
      <c r="G4889" s="232">
        <v>5542.600000000235</v>
      </c>
      <c r="H4889" s="75"/>
    </row>
    <row r="4890" spans="1:8" x14ac:dyDescent="0.2">
      <c r="A4890" s="76" t="s">
        <v>5287</v>
      </c>
      <c r="B4890" s="61">
        <v>4882</v>
      </c>
      <c r="C4890" s="232">
        <v>2032.360000000187</v>
      </c>
      <c r="D4890" s="232">
        <v>2800.8000000001271</v>
      </c>
      <c r="E4890" s="232">
        <v>3542.0499999997078</v>
      </c>
      <c r="F4890" s="232">
        <v>4039.1500000003693</v>
      </c>
      <c r="G4890" s="232">
        <v>5543.7000000002354</v>
      </c>
      <c r="H4890" s="75"/>
    </row>
    <row r="4891" spans="1:8" x14ac:dyDescent="0.2">
      <c r="A4891" s="76" t="s">
        <v>5288</v>
      </c>
      <c r="B4891" s="61">
        <v>4883</v>
      </c>
      <c r="C4891" s="232">
        <v>2032.7600000001871</v>
      </c>
      <c r="D4891" s="232">
        <v>2801.3500000001272</v>
      </c>
      <c r="E4891" s="232">
        <v>3542.7499999997076</v>
      </c>
      <c r="F4891" s="232">
        <v>4039.9500000003695</v>
      </c>
      <c r="G4891" s="232">
        <v>5544.8000000002357</v>
      </c>
      <c r="H4891" s="75"/>
    </row>
    <row r="4892" spans="1:8" x14ac:dyDescent="0.2">
      <c r="A4892" s="76" t="s">
        <v>5289</v>
      </c>
      <c r="B4892" s="61">
        <v>4884</v>
      </c>
      <c r="C4892" s="232">
        <v>2033.1600000001872</v>
      </c>
      <c r="D4892" s="232">
        <v>2801.9000000001274</v>
      </c>
      <c r="E4892" s="232">
        <v>3543.4499999997074</v>
      </c>
      <c r="F4892" s="232">
        <v>4040.7500000003697</v>
      </c>
      <c r="G4892" s="232">
        <v>5545.9000000002361</v>
      </c>
      <c r="H4892" s="75"/>
    </row>
    <row r="4893" spans="1:8" x14ac:dyDescent="0.2">
      <c r="A4893" s="76" t="s">
        <v>5290</v>
      </c>
      <c r="B4893" s="61">
        <v>4885</v>
      </c>
      <c r="C4893" s="232">
        <v>2033.5600000001873</v>
      </c>
      <c r="D4893" s="232">
        <v>2802.4500000001276</v>
      </c>
      <c r="E4893" s="232">
        <v>3544.1499999997072</v>
      </c>
      <c r="F4893" s="232">
        <v>4041.5500000003699</v>
      </c>
      <c r="G4893" s="232">
        <v>5547.0000000002365</v>
      </c>
      <c r="H4893" s="75"/>
    </row>
    <row r="4894" spans="1:8" x14ac:dyDescent="0.2">
      <c r="A4894" s="76" t="s">
        <v>5291</v>
      </c>
      <c r="B4894" s="61">
        <v>4886</v>
      </c>
      <c r="C4894" s="232">
        <v>2033.9600000001874</v>
      </c>
      <c r="D4894" s="232">
        <v>2803.0000000001278</v>
      </c>
      <c r="E4894" s="232">
        <v>3544.8499999997071</v>
      </c>
      <c r="F4894" s="232">
        <v>4042.3500000003701</v>
      </c>
      <c r="G4894" s="232">
        <v>5548.1000000002368</v>
      </c>
      <c r="H4894" s="75"/>
    </row>
    <row r="4895" spans="1:8" x14ac:dyDescent="0.2">
      <c r="A4895" s="76" t="s">
        <v>5292</v>
      </c>
      <c r="B4895" s="61">
        <v>4887</v>
      </c>
      <c r="C4895" s="232">
        <v>2034.3600000001875</v>
      </c>
      <c r="D4895" s="232">
        <v>2803.550000000128</v>
      </c>
      <c r="E4895" s="232">
        <v>3545.5499999997069</v>
      </c>
      <c r="F4895" s="232">
        <v>4043.1500000003703</v>
      </c>
      <c r="G4895" s="232">
        <v>5549.2000000002372</v>
      </c>
      <c r="H4895" s="75"/>
    </row>
    <row r="4896" spans="1:8" x14ac:dyDescent="0.2">
      <c r="A4896" s="76" t="s">
        <v>5293</v>
      </c>
      <c r="B4896" s="61">
        <v>4888</v>
      </c>
      <c r="C4896" s="232">
        <v>2034.7600000001876</v>
      </c>
      <c r="D4896" s="232">
        <v>2804.1000000001281</v>
      </c>
      <c r="E4896" s="232">
        <v>3546.2499999997067</v>
      </c>
      <c r="F4896" s="232">
        <v>4043.9500000003704</v>
      </c>
      <c r="G4896" s="232">
        <v>5550.3000000002376</v>
      </c>
      <c r="H4896" s="75"/>
    </row>
    <row r="4897" spans="1:8" x14ac:dyDescent="0.2">
      <c r="A4897" s="76" t="s">
        <v>5294</v>
      </c>
      <c r="B4897" s="61">
        <v>4889</v>
      </c>
      <c r="C4897" s="232">
        <v>2035.1600000001877</v>
      </c>
      <c r="D4897" s="232">
        <v>2804.6500000001283</v>
      </c>
      <c r="E4897" s="232">
        <v>3546.9499999997065</v>
      </c>
      <c r="F4897" s="232">
        <v>4044.7500000003706</v>
      </c>
      <c r="G4897" s="232">
        <v>5551.4000000002379</v>
      </c>
      <c r="H4897" s="75"/>
    </row>
    <row r="4898" spans="1:8" x14ac:dyDescent="0.2">
      <c r="A4898" s="76" t="s">
        <v>5295</v>
      </c>
      <c r="B4898" s="61">
        <v>4890</v>
      </c>
      <c r="C4898" s="232">
        <v>2035.5600000001878</v>
      </c>
      <c r="D4898" s="232">
        <v>2805.2000000001285</v>
      </c>
      <c r="E4898" s="232">
        <v>3547.6499999997063</v>
      </c>
      <c r="F4898" s="232">
        <v>4045.5500000003708</v>
      </c>
      <c r="G4898" s="232">
        <v>5552.5000000002383</v>
      </c>
      <c r="H4898" s="75"/>
    </row>
    <row r="4899" spans="1:8" x14ac:dyDescent="0.2">
      <c r="A4899" s="76" t="s">
        <v>5296</v>
      </c>
      <c r="B4899" s="61">
        <v>4891</v>
      </c>
      <c r="C4899" s="232">
        <v>2035.9600000001878</v>
      </c>
      <c r="D4899" s="232">
        <v>2805.7500000001287</v>
      </c>
      <c r="E4899" s="232">
        <v>3548.3499999997061</v>
      </c>
      <c r="F4899" s="232">
        <v>4046.350000000371</v>
      </c>
      <c r="G4899" s="232">
        <v>5553.6000000002387</v>
      </c>
      <c r="H4899" s="75"/>
    </row>
    <row r="4900" spans="1:8" x14ac:dyDescent="0.2">
      <c r="A4900" s="76" t="s">
        <v>5297</v>
      </c>
      <c r="B4900" s="61">
        <v>4892</v>
      </c>
      <c r="C4900" s="232">
        <v>2036.3600000001879</v>
      </c>
      <c r="D4900" s="232">
        <v>2806.3000000001289</v>
      </c>
      <c r="E4900" s="232">
        <v>3549.049999999706</v>
      </c>
      <c r="F4900" s="232">
        <v>4047.1500000003712</v>
      </c>
      <c r="G4900" s="232">
        <v>5554.700000000239</v>
      </c>
      <c r="H4900" s="75"/>
    </row>
    <row r="4901" spans="1:8" x14ac:dyDescent="0.2">
      <c r="A4901" s="76" t="s">
        <v>5298</v>
      </c>
      <c r="B4901" s="61">
        <v>4893</v>
      </c>
      <c r="C4901" s="232">
        <v>2036.760000000188</v>
      </c>
      <c r="D4901" s="232">
        <v>2806.8500000001291</v>
      </c>
      <c r="E4901" s="232">
        <v>3549.7499999997058</v>
      </c>
      <c r="F4901" s="232">
        <v>4047.9500000003713</v>
      </c>
      <c r="G4901" s="232">
        <v>5555.8000000002394</v>
      </c>
      <c r="H4901" s="75"/>
    </row>
    <row r="4902" spans="1:8" x14ac:dyDescent="0.2">
      <c r="A4902" s="76" t="s">
        <v>5299</v>
      </c>
      <c r="B4902" s="61">
        <v>4894</v>
      </c>
      <c r="C4902" s="232">
        <v>2037.1600000001881</v>
      </c>
      <c r="D4902" s="232">
        <v>2807.4000000001292</v>
      </c>
      <c r="E4902" s="232">
        <v>3550.4499999997056</v>
      </c>
      <c r="F4902" s="232">
        <v>4048.7500000003715</v>
      </c>
      <c r="G4902" s="232">
        <v>5556.9000000002397</v>
      </c>
      <c r="H4902" s="75"/>
    </row>
    <row r="4903" spans="1:8" x14ac:dyDescent="0.2">
      <c r="A4903" s="76" t="s">
        <v>5300</v>
      </c>
      <c r="B4903" s="61">
        <v>4895</v>
      </c>
      <c r="C4903" s="232">
        <v>2037.5600000001882</v>
      </c>
      <c r="D4903" s="232">
        <v>2807.9500000001294</v>
      </c>
      <c r="E4903" s="232">
        <v>3551.1499999997054</v>
      </c>
      <c r="F4903" s="232">
        <v>4049.5500000003717</v>
      </c>
      <c r="G4903" s="232">
        <v>5558.0000000002401</v>
      </c>
      <c r="H4903" s="75"/>
    </row>
    <row r="4904" spans="1:8" x14ac:dyDescent="0.2">
      <c r="A4904" s="76" t="s">
        <v>5301</v>
      </c>
      <c r="B4904" s="61">
        <v>4896</v>
      </c>
      <c r="C4904" s="232">
        <v>2037.9600000001883</v>
      </c>
      <c r="D4904" s="232">
        <v>2808.5000000001296</v>
      </c>
      <c r="E4904" s="232">
        <v>3551.8499999997052</v>
      </c>
      <c r="F4904" s="232">
        <v>4050.3500000003719</v>
      </c>
      <c r="G4904" s="232">
        <v>5559.1000000002405</v>
      </c>
      <c r="H4904" s="75"/>
    </row>
    <row r="4905" spans="1:8" x14ac:dyDescent="0.2">
      <c r="A4905" s="76" t="s">
        <v>5302</v>
      </c>
      <c r="B4905" s="61">
        <v>4897</v>
      </c>
      <c r="C4905" s="232">
        <v>2038.3600000001884</v>
      </c>
      <c r="D4905" s="232">
        <v>2809.0500000001298</v>
      </c>
      <c r="E4905" s="232">
        <v>3552.5499999997051</v>
      </c>
      <c r="F4905" s="232">
        <v>4051.1500000003721</v>
      </c>
      <c r="G4905" s="232">
        <v>5560.2000000002408</v>
      </c>
      <c r="H4905" s="75"/>
    </row>
    <row r="4906" spans="1:8" x14ac:dyDescent="0.2">
      <c r="A4906" s="76" t="s">
        <v>5303</v>
      </c>
      <c r="B4906" s="61">
        <v>4898</v>
      </c>
      <c r="C4906" s="232">
        <v>2038.7600000001885</v>
      </c>
      <c r="D4906" s="232">
        <v>2809.60000000013</v>
      </c>
      <c r="E4906" s="232">
        <v>3553.2499999997049</v>
      </c>
      <c r="F4906" s="232">
        <v>4051.9500000003723</v>
      </c>
      <c r="G4906" s="232">
        <v>5561.3000000002412</v>
      </c>
      <c r="H4906" s="75"/>
    </row>
    <row r="4907" spans="1:8" x14ac:dyDescent="0.2">
      <c r="A4907" s="76" t="s">
        <v>5304</v>
      </c>
      <c r="B4907" s="61">
        <v>4899</v>
      </c>
      <c r="C4907" s="232">
        <v>2039.1600000001886</v>
      </c>
      <c r="D4907" s="232">
        <v>2810.1500000001301</v>
      </c>
      <c r="E4907" s="232">
        <v>3553.9499999997047</v>
      </c>
      <c r="F4907" s="232">
        <v>4052.7500000003724</v>
      </c>
      <c r="G4907" s="232">
        <v>5562.4000000002416</v>
      </c>
      <c r="H4907" s="75"/>
    </row>
    <row r="4908" spans="1:8" x14ac:dyDescent="0.2">
      <c r="A4908" s="76" t="s">
        <v>5305</v>
      </c>
      <c r="B4908" s="61">
        <v>4900</v>
      </c>
      <c r="C4908" s="232">
        <v>2039.5600000001887</v>
      </c>
      <c r="D4908" s="232">
        <v>2810.7000000001303</v>
      </c>
      <c r="E4908" s="232">
        <v>3554.6499999997045</v>
      </c>
      <c r="F4908" s="232">
        <v>4053.5500000003726</v>
      </c>
      <c r="G4908" s="232">
        <v>5563.5000000002419</v>
      </c>
      <c r="H4908" s="75"/>
    </row>
    <row r="4909" spans="1:8" x14ac:dyDescent="0.2">
      <c r="A4909" s="76" t="s">
        <v>5306</v>
      </c>
      <c r="B4909" s="61">
        <v>4901</v>
      </c>
      <c r="C4909" s="232">
        <v>2039.9600000001888</v>
      </c>
      <c r="D4909" s="232">
        <v>2811.2500000001305</v>
      </c>
      <c r="E4909" s="232">
        <v>3555.3499999997043</v>
      </c>
      <c r="F4909" s="232">
        <v>4054.3500000003728</v>
      </c>
      <c r="G4909" s="232">
        <v>5564.6000000002423</v>
      </c>
      <c r="H4909" s="75"/>
    </row>
    <row r="4910" spans="1:8" x14ac:dyDescent="0.2">
      <c r="A4910" s="76" t="s">
        <v>5307</v>
      </c>
      <c r="B4910" s="61">
        <v>4902</v>
      </c>
      <c r="C4910" s="232">
        <v>2040.3600000001888</v>
      </c>
      <c r="D4910" s="232">
        <v>2811.8000000001307</v>
      </c>
      <c r="E4910" s="232">
        <v>3556.0499999997041</v>
      </c>
      <c r="F4910" s="232">
        <v>4055.150000000373</v>
      </c>
      <c r="G4910" s="232">
        <v>5565.7000000002427</v>
      </c>
      <c r="H4910" s="75"/>
    </row>
    <row r="4911" spans="1:8" x14ac:dyDescent="0.2">
      <c r="A4911" s="76" t="s">
        <v>5308</v>
      </c>
      <c r="B4911" s="61">
        <v>4903</v>
      </c>
      <c r="C4911" s="232">
        <v>2040.7600000001889</v>
      </c>
      <c r="D4911" s="232">
        <v>2812.3500000001309</v>
      </c>
      <c r="E4911" s="232">
        <v>3556.749999999704</v>
      </c>
      <c r="F4911" s="232">
        <v>4055.9500000003732</v>
      </c>
      <c r="G4911" s="232">
        <v>5566.800000000243</v>
      </c>
      <c r="H4911" s="75"/>
    </row>
    <row r="4912" spans="1:8" x14ac:dyDescent="0.2">
      <c r="A4912" s="76" t="s">
        <v>5309</v>
      </c>
      <c r="B4912" s="61">
        <v>4904</v>
      </c>
      <c r="C4912" s="232">
        <v>2041.160000000189</v>
      </c>
      <c r="D4912" s="232">
        <v>2812.9000000001311</v>
      </c>
      <c r="E4912" s="232">
        <v>3557.4499999997038</v>
      </c>
      <c r="F4912" s="232">
        <v>4056.7500000003733</v>
      </c>
      <c r="G4912" s="232">
        <v>5567.9000000002434</v>
      </c>
      <c r="H4912" s="75"/>
    </row>
    <row r="4913" spans="1:8" x14ac:dyDescent="0.2">
      <c r="A4913" s="76" t="s">
        <v>5310</v>
      </c>
      <c r="B4913" s="61">
        <v>4905</v>
      </c>
      <c r="C4913" s="232">
        <v>2041.5600000001891</v>
      </c>
      <c r="D4913" s="232">
        <v>2813.4500000001312</v>
      </c>
      <c r="E4913" s="232">
        <v>3558.1499999997036</v>
      </c>
      <c r="F4913" s="232">
        <v>4057.5500000003735</v>
      </c>
      <c r="G4913" s="232">
        <v>5569.0000000002437</v>
      </c>
      <c r="H4913" s="75"/>
    </row>
    <row r="4914" spans="1:8" x14ac:dyDescent="0.2">
      <c r="A4914" s="76" t="s">
        <v>5311</v>
      </c>
      <c r="B4914" s="61">
        <v>4906</v>
      </c>
      <c r="C4914" s="232">
        <v>2041.9600000001892</v>
      </c>
      <c r="D4914" s="232">
        <v>2814.0000000001314</v>
      </c>
      <c r="E4914" s="232">
        <v>3558.8499999997034</v>
      </c>
      <c r="F4914" s="232">
        <v>4058.3500000003737</v>
      </c>
      <c r="G4914" s="232">
        <v>5570.1000000002441</v>
      </c>
      <c r="H4914" s="75"/>
    </row>
    <row r="4915" spans="1:8" x14ac:dyDescent="0.2">
      <c r="A4915" s="76" t="s">
        <v>5312</v>
      </c>
      <c r="B4915" s="61">
        <v>4907</v>
      </c>
      <c r="C4915" s="232">
        <v>2042.3600000001893</v>
      </c>
      <c r="D4915" s="232">
        <v>2814.5500000001316</v>
      </c>
      <c r="E4915" s="232">
        <v>3559.5499999997032</v>
      </c>
      <c r="F4915" s="232">
        <v>4059.1500000003739</v>
      </c>
      <c r="G4915" s="232">
        <v>5571.2000000002445</v>
      </c>
      <c r="H4915" s="75"/>
    </row>
    <row r="4916" spans="1:8" x14ac:dyDescent="0.2">
      <c r="A4916" s="76" t="s">
        <v>5313</v>
      </c>
      <c r="B4916" s="61">
        <v>4908</v>
      </c>
      <c r="C4916" s="232">
        <v>2042.7600000001894</v>
      </c>
      <c r="D4916" s="232">
        <v>2815.1000000001318</v>
      </c>
      <c r="E4916" s="232">
        <v>3560.249999999703</v>
      </c>
      <c r="F4916" s="232">
        <v>4059.9500000003741</v>
      </c>
      <c r="G4916" s="232">
        <v>5572.3000000002448</v>
      </c>
      <c r="H4916" s="75"/>
    </row>
    <row r="4917" spans="1:8" x14ac:dyDescent="0.2">
      <c r="A4917" s="76" t="s">
        <v>5314</v>
      </c>
      <c r="B4917" s="61">
        <v>4909</v>
      </c>
      <c r="C4917" s="232">
        <v>2043.1600000001895</v>
      </c>
      <c r="D4917" s="232">
        <v>2815.650000000132</v>
      </c>
      <c r="E4917" s="232">
        <v>3560.9499999997029</v>
      </c>
      <c r="F4917" s="232">
        <v>4060.7500000003743</v>
      </c>
      <c r="G4917" s="232">
        <v>5573.4000000002452</v>
      </c>
      <c r="H4917" s="75"/>
    </row>
    <row r="4918" spans="1:8" x14ac:dyDescent="0.2">
      <c r="A4918" s="76" t="s">
        <v>5315</v>
      </c>
      <c r="B4918" s="61">
        <v>4910</v>
      </c>
      <c r="C4918" s="232">
        <v>2043.5600000001896</v>
      </c>
      <c r="D4918" s="232">
        <v>2816.2000000001321</v>
      </c>
      <c r="E4918" s="232">
        <v>3561.6499999997027</v>
      </c>
      <c r="F4918" s="232">
        <v>4061.5500000003744</v>
      </c>
      <c r="G4918" s="232">
        <v>5574.5000000002456</v>
      </c>
      <c r="H4918" s="75"/>
    </row>
    <row r="4919" spans="1:8" x14ac:dyDescent="0.2">
      <c r="A4919" s="76" t="s">
        <v>5316</v>
      </c>
      <c r="B4919" s="61">
        <v>4911</v>
      </c>
      <c r="C4919" s="232">
        <v>2043.9600000001897</v>
      </c>
      <c r="D4919" s="232">
        <v>2816.7500000001323</v>
      </c>
      <c r="E4919" s="232">
        <v>3562.3499999997025</v>
      </c>
      <c r="F4919" s="232">
        <v>4062.3500000003746</v>
      </c>
      <c r="G4919" s="232">
        <v>5575.6000000002459</v>
      </c>
      <c r="H4919" s="75"/>
    </row>
    <row r="4920" spans="1:8" x14ac:dyDescent="0.2">
      <c r="A4920" s="76" t="s">
        <v>5317</v>
      </c>
      <c r="B4920" s="61">
        <v>4912</v>
      </c>
      <c r="C4920" s="232">
        <v>2044.3600000001898</v>
      </c>
      <c r="D4920" s="232">
        <v>2817.3000000001325</v>
      </c>
      <c r="E4920" s="232">
        <v>3563.0499999997023</v>
      </c>
      <c r="F4920" s="232">
        <v>4063.1500000003748</v>
      </c>
      <c r="G4920" s="232">
        <v>5576.7000000002463</v>
      </c>
      <c r="H4920" s="75"/>
    </row>
    <row r="4921" spans="1:8" x14ac:dyDescent="0.2">
      <c r="A4921" s="76" t="s">
        <v>5318</v>
      </c>
      <c r="B4921" s="61">
        <v>4913</v>
      </c>
      <c r="C4921" s="232">
        <v>2044.7600000001898</v>
      </c>
      <c r="D4921" s="232">
        <v>2817.8500000001327</v>
      </c>
      <c r="E4921" s="232">
        <v>3563.7499999997021</v>
      </c>
      <c r="F4921" s="232">
        <v>4063.950000000375</v>
      </c>
      <c r="G4921" s="232">
        <v>5577.8000000002467</v>
      </c>
      <c r="H4921" s="75"/>
    </row>
    <row r="4922" spans="1:8" x14ac:dyDescent="0.2">
      <c r="A4922" s="76" t="s">
        <v>5319</v>
      </c>
      <c r="B4922" s="61">
        <v>4914</v>
      </c>
      <c r="C4922" s="232">
        <v>2045.1600000001899</v>
      </c>
      <c r="D4922" s="232">
        <v>2818.4000000001329</v>
      </c>
      <c r="E4922" s="232">
        <v>3564.449999999702</v>
      </c>
      <c r="F4922" s="232">
        <v>4064.7500000003752</v>
      </c>
      <c r="G4922" s="232">
        <v>5578.900000000247</v>
      </c>
      <c r="H4922" s="75"/>
    </row>
    <row r="4923" spans="1:8" x14ac:dyDescent="0.2">
      <c r="A4923" s="76" t="s">
        <v>5320</v>
      </c>
      <c r="B4923" s="61">
        <v>4915</v>
      </c>
      <c r="C4923" s="232">
        <v>2045.56000000019</v>
      </c>
      <c r="D4923" s="232">
        <v>2818.9500000001331</v>
      </c>
      <c r="E4923" s="232">
        <v>3565.1499999997018</v>
      </c>
      <c r="F4923" s="232">
        <v>4065.5500000003753</v>
      </c>
      <c r="G4923" s="232">
        <v>5580.0000000002474</v>
      </c>
      <c r="H4923" s="75"/>
    </row>
    <row r="4924" spans="1:8" x14ac:dyDescent="0.2">
      <c r="A4924" s="76" t="s">
        <v>5321</v>
      </c>
      <c r="B4924" s="61">
        <v>4916</v>
      </c>
      <c r="C4924" s="232">
        <v>2045.9600000001901</v>
      </c>
      <c r="D4924" s="232">
        <v>2819.5000000001332</v>
      </c>
      <c r="E4924" s="232">
        <v>3565.8499999997016</v>
      </c>
      <c r="F4924" s="232">
        <v>4066.3500000003755</v>
      </c>
      <c r="G4924" s="232">
        <v>5581.1000000002477</v>
      </c>
      <c r="H4924" s="75"/>
    </row>
    <row r="4925" spans="1:8" x14ac:dyDescent="0.2">
      <c r="A4925" s="76" t="s">
        <v>5322</v>
      </c>
      <c r="B4925" s="61">
        <v>4917</v>
      </c>
      <c r="C4925" s="232">
        <v>2046.3600000001902</v>
      </c>
      <c r="D4925" s="232">
        <v>2820.0500000001334</v>
      </c>
      <c r="E4925" s="232">
        <v>3566.5499999997014</v>
      </c>
      <c r="F4925" s="232">
        <v>4067.1500000003757</v>
      </c>
      <c r="G4925" s="232">
        <v>5582.2000000002481</v>
      </c>
      <c r="H4925" s="75"/>
    </row>
    <row r="4926" spans="1:8" x14ac:dyDescent="0.2">
      <c r="A4926" s="76" t="s">
        <v>5323</v>
      </c>
      <c r="B4926" s="61">
        <v>4918</v>
      </c>
      <c r="C4926" s="232">
        <v>2046.7600000001903</v>
      </c>
      <c r="D4926" s="232">
        <v>2820.6000000001336</v>
      </c>
      <c r="E4926" s="232">
        <v>3567.2499999997012</v>
      </c>
      <c r="F4926" s="232">
        <v>4067.9500000003759</v>
      </c>
      <c r="G4926" s="232">
        <v>5583.3000000002485</v>
      </c>
      <c r="H4926" s="75"/>
    </row>
    <row r="4927" spans="1:8" x14ac:dyDescent="0.2">
      <c r="A4927" s="76" t="s">
        <v>5324</v>
      </c>
      <c r="B4927" s="61">
        <v>4919</v>
      </c>
      <c r="C4927" s="232">
        <v>2047.1600000001904</v>
      </c>
      <c r="D4927" s="232">
        <v>2821.1500000001338</v>
      </c>
      <c r="E4927" s="232">
        <v>3567.949999999701</v>
      </c>
      <c r="F4927" s="232">
        <v>4068.7500000003761</v>
      </c>
      <c r="G4927" s="232">
        <v>5584.4000000002488</v>
      </c>
      <c r="H4927" s="75"/>
    </row>
    <row r="4928" spans="1:8" x14ac:dyDescent="0.2">
      <c r="A4928" s="76" t="s">
        <v>5325</v>
      </c>
      <c r="B4928" s="61">
        <v>4920</v>
      </c>
      <c r="C4928" s="232">
        <v>2047.5600000001905</v>
      </c>
      <c r="D4928" s="232">
        <v>2821.700000000134</v>
      </c>
      <c r="E4928" s="232">
        <v>3568.6499999997009</v>
      </c>
      <c r="F4928" s="232">
        <v>4069.5500000003763</v>
      </c>
      <c r="G4928" s="232">
        <v>5585.5000000002492</v>
      </c>
      <c r="H4928" s="75"/>
    </row>
    <row r="4929" spans="1:8" x14ac:dyDescent="0.2">
      <c r="A4929" s="76" t="s">
        <v>5326</v>
      </c>
      <c r="B4929" s="61">
        <v>4921</v>
      </c>
      <c r="C4929" s="232">
        <v>2047.9600000001906</v>
      </c>
      <c r="D4929" s="232">
        <v>2822.2500000001342</v>
      </c>
      <c r="E4929" s="232">
        <v>3569.3499999997007</v>
      </c>
      <c r="F4929" s="232">
        <v>4070.3500000003764</v>
      </c>
      <c r="G4929" s="232">
        <v>5586.6000000002496</v>
      </c>
      <c r="H4929" s="75"/>
    </row>
    <row r="4930" spans="1:8" x14ac:dyDescent="0.2">
      <c r="A4930" s="76" t="s">
        <v>5327</v>
      </c>
      <c r="B4930" s="61">
        <v>4922</v>
      </c>
      <c r="C4930" s="232">
        <v>2048.3600000001907</v>
      </c>
      <c r="D4930" s="232">
        <v>2822.8000000001343</v>
      </c>
      <c r="E4930" s="232">
        <v>3570.0499999997005</v>
      </c>
      <c r="F4930" s="232">
        <v>4071.1500000003766</v>
      </c>
      <c r="G4930" s="232">
        <v>5587.7000000002499</v>
      </c>
      <c r="H4930" s="75"/>
    </row>
    <row r="4931" spans="1:8" x14ac:dyDescent="0.2">
      <c r="A4931" s="76" t="s">
        <v>5328</v>
      </c>
      <c r="B4931" s="61">
        <v>4923</v>
      </c>
      <c r="C4931" s="232">
        <v>2048.7600000001908</v>
      </c>
      <c r="D4931" s="232">
        <v>2823.3500000001345</v>
      </c>
      <c r="E4931" s="232">
        <v>3570.7499999997003</v>
      </c>
      <c r="F4931" s="232">
        <v>4071.9500000003768</v>
      </c>
      <c r="G4931" s="232">
        <v>5588.8000000002503</v>
      </c>
      <c r="H4931" s="75"/>
    </row>
    <row r="4932" spans="1:8" x14ac:dyDescent="0.2">
      <c r="A4932" s="76" t="s">
        <v>5329</v>
      </c>
      <c r="B4932" s="61">
        <v>4924</v>
      </c>
      <c r="C4932" s="232">
        <v>2049.1600000001908</v>
      </c>
      <c r="D4932" s="232">
        <v>2823.9000000001347</v>
      </c>
      <c r="E4932" s="232">
        <v>3571.4499999997001</v>
      </c>
      <c r="F4932" s="232">
        <v>4072.750000000377</v>
      </c>
      <c r="G4932" s="232">
        <v>5589.9000000002507</v>
      </c>
      <c r="H4932" s="75"/>
    </row>
    <row r="4933" spans="1:8" x14ac:dyDescent="0.2">
      <c r="A4933" s="76" t="s">
        <v>5330</v>
      </c>
      <c r="B4933" s="61">
        <v>4925</v>
      </c>
      <c r="C4933" s="232">
        <v>2049.5600000001909</v>
      </c>
      <c r="D4933" s="232">
        <v>2824.4500000001349</v>
      </c>
      <c r="E4933" s="232">
        <v>3572.1499999997</v>
      </c>
      <c r="F4933" s="232">
        <v>4073.5500000003772</v>
      </c>
      <c r="G4933" s="232">
        <v>5591.000000000251</v>
      </c>
      <c r="H4933" s="75"/>
    </row>
    <row r="4934" spans="1:8" x14ac:dyDescent="0.2">
      <c r="A4934" s="76" t="s">
        <v>5331</v>
      </c>
      <c r="B4934" s="61">
        <v>4926</v>
      </c>
      <c r="C4934" s="232">
        <v>2049.960000000191</v>
      </c>
      <c r="D4934" s="232">
        <v>2825.0000000001351</v>
      </c>
      <c r="E4934" s="232">
        <v>3572.8499999996998</v>
      </c>
      <c r="F4934" s="232">
        <v>4074.3500000003773</v>
      </c>
      <c r="G4934" s="232">
        <v>5592.1000000002514</v>
      </c>
      <c r="H4934" s="75"/>
    </row>
    <row r="4935" spans="1:8" x14ac:dyDescent="0.2">
      <c r="A4935" s="76" t="s">
        <v>5332</v>
      </c>
      <c r="B4935" s="61">
        <v>4927</v>
      </c>
      <c r="C4935" s="232">
        <v>2050.3600000001911</v>
      </c>
      <c r="D4935" s="232">
        <v>2825.5500000001352</v>
      </c>
      <c r="E4935" s="232">
        <v>3573.5499999996996</v>
      </c>
      <c r="F4935" s="232">
        <v>4075.1500000003775</v>
      </c>
      <c r="G4935" s="232">
        <v>5593.2000000002517</v>
      </c>
      <c r="H4935" s="75"/>
    </row>
    <row r="4936" spans="1:8" x14ac:dyDescent="0.2">
      <c r="A4936" s="76" t="s">
        <v>5333</v>
      </c>
      <c r="B4936" s="61">
        <v>4928</v>
      </c>
      <c r="C4936" s="232">
        <v>2050.7600000001912</v>
      </c>
      <c r="D4936" s="232">
        <v>2826.1000000001354</v>
      </c>
      <c r="E4936" s="232">
        <v>3574.2499999996994</v>
      </c>
      <c r="F4936" s="232">
        <v>4075.9500000003777</v>
      </c>
      <c r="G4936" s="232">
        <v>5594.3000000002521</v>
      </c>
      <c r="H4936" s="75"/>
    </row>
    <row r="4937" spans="1:8" x14ac:dyDescent="0.2">
      <c r="A4937" s="76" t="s">
        <v>5334</v>
      </c>
      <c r="B4937" s="61">
        <v>4929</v>
      </c>
      <c r="C4937" s="232">
        <v>2051.1600000001913</v>
      </c>
      <c r="D4937" s="232">
        <v>2826.6500000001356</v>
      </c>
      <c r="E4937" s="232">
        <v>3574.9499999996992</v>
      </c>
      <c r="F4937" s="232">
        <v>4076.7500000003779</v>
      </c>
      <c r="G4937" s="232">
        <v>5595.4000000002525</v>
      </c>
      <c r="H4937" s="75"/>
    </row>
    <row r="4938" spans="1:8" x14ac:dyDescent="0.2">
      <c r="A4938" s="76" t="s">
        <v>5335</v>
      </c>
      <c r="B4938" s="61">
        <v>4930</v>
      </c>
      <c r="C4938" s="232">
        <v>2051.5600000001914</v>
      </c>
      <c r="D4938" s="232">
        <v>2827.2000000001358</v>
      </c>
      <c r="E4938" s="232">
        <v>3575.649999999699</v>
      </c>
      <c r="F4938" s="232">
        <v>4077.5500000003781</v>
      </c>
      <c r="G4938" s="232">
        <v>5596.5000000002528</v>
      </c>
      <c r="H4938" s="75"/>
    </row>
    <row r="4939" spans="1:8" x14ac:dyDescent="0.2">
      <c r="A4939" s="76" t="s">
        <v>5336</v>
      </c>
      <c r="B4939" s="61">
        <v>4931</v>
      </c>
      <c r="C4939" s="232">
        <v>2051.9600000001915</v>
      </c>
      <c r="D4939" s="232">
        <v>2827.750000000136</v>
      </c>
      <c r="E4939" s="232">
        <v>3576.3499999996989</v>
      </c>
      <c r="F4939" s="232">
        <v>4078.3500000003783</v>
      </c>
      <c r="G4939" s="232">
        <v>5597.6000000002532</v>
      </c>
      <c r="H4939" s="75"/>
    </row>
    <row r="4940" spans="1:8" x14ac:dyDescent="0.2">
      <c r="A4940" s="76" t="s">
        <v>5337</v>
      </c>
      <c r="B4940" s="61">
        <v>4932</v>
      </c>
      <c r="C4940" s="232">
        <v>2052.3600000001916</v>
      </c>
      <c r="D4940" s="232">
        <v>2828.3000000001362</v>
      </c>
      <c r="E4940" s="232">
        <v>3577.0499999996987</v>
      </c>
      <c r="F4940" s="232">
        <v>4079.1500000003784</v>
      </c>
      <c r="G4940" s="232">
        <v>5598.7000000002536</v>
      </c>
      <c r="H4940" s="75"/>
    </row>
    <row r="4941" spans="1:8" x14ac:dyDescent="0.2">
      <c r="A4941" s="76" t="s">
        <v>5338</v>
      </c>
      <c r="B4941" s="61">
        <v>4933</v>
      </c>
      <c r="C4941" s="232">
        <v>2052.7600000001917</v>
      </c>
      <c r="D4941" s="232">
        <v>2828.8500000001363</v>
      </c>
      <c r="E4941" s="232">
        <v>3577.7499999996985</v>
      </c>
      <c r="F4941" s="232">
        <v>4079.9500000003786</v>
      </c>
      <c r="G4941" s="232">
        <v>5599.8000000002539</v>
      </c>
      <c r="H4941" s="75"/>
    </row>
    <row r="4942" spans="1:8" x14ac:dyDescent="0.2">
      <c r="A4942" s="76" t="s">
        <v>5339</v>
      </c>
      <c r="B4942" s="61">
        <v>4934</v>
      </c>
      <c r="C4942" s="232">
        <v>2053.1600000001918</v>
      </c>
      <c r="D4942" s="232">
        <v>2829.4000000001365</v>
      </c>
      <c r="E4942" s="232">
        <v>3578.4499999996983</v>
      </c>
      <c r="F4942" s="232">
        <v>4080.7500000003788</v>
      </c>
      <c r="G4942" s="232">
        <v>5600.9000000002543</v>
      </c>
      <c r="H4942" s="75"/>
    </row>
    <row r="4943" spans="1:8" x14ac:dyDescent="0.2">
      <c r="A4943" s="76" t="s">
        <v>5340</v>
      </c>
      <c r="B4943" s="61">
        <v>4935</v>
      </c>
      <c r="C4943" s="232">
        <v>2053.5600000001918</v>
      </c>
      <c r="D4943" s="232">
        <v>2829.9500000001367</v>
      </c>
      <c r="E4943" s="232">
        <v>3579.1499999996981</v>
      </c>
      <c r="F4943" s="232">
        <v>4081.550000000379</v>
      </c>
      <c r="G4943" s="232">
        <v>5602.0000000002547</v>
      </c>
      <c r="H4943" s="75"/>
    </row>
    <row r="4944" spans="1:8" x14ac:dyDescent="0.2">
      <c r="A4944" s="76" t="s">
        <v>5341</v>
      </c>
      <c r="B4944" s="61">
        <v>4936</v>
      </c>
      <c r="C4944" s="232">
        <v>2053.9600000001919</v>
      </c>
      <c r="D4944" s="232">
        <v>2830.5000000001369</v>
      </c>
      <c r="E4944" s="232">
        <v>3579.849999999698</v>
      </c>
      <c r="F4944" s="232">
        <v>4082.3500000003792</v>
      </c>
      <c r="G4944" s="232">
        <v>5603.100000000255</v>
      </c>
      <c r="H4944" s="75"/>
    </row>
    <row r="4945" spans="1:8" x14ac:dyDescent="0.2">
      <c r="A4945" s="76" t="s">
        <v>5342</v>
      </c>
      <c r="B4945" s="61">
        <v>4937</v>
      </c>
      <c r="C4945" s="232">
        <v>2054.360000000192</v>
      </c>
      <c r="D4945" s="232">
        <v>2831.0500000001371</v>
      </c>
      <c r="E4945" s="232">
        <v>3580.5499999996978</v>
      </c>
      <c r="F4945" s="232">
        <v>4083.1500000003794</v>
      </c>
      <c r="G4945" s="232">
        <v>5604.2000000002554</v>
      </c>
      <c r="H4945" s="75"/>
    </row>
    <row r="4946" spans="1:8" x14ac:dyDescent="0.2">
      <c r="A4946" s="76" t="s">
        <v>5343</v>
      </c>
      <c r="B4946" s="61">
        <v>4938</v>
      </c>
      <c r="C4946" s="232">
        <v>2054.7600000001921</v>
      </c>
      <c r="D4946" s="232">
        <v>2831.6000000001372</v>
      </c>
      <c r="E4946" s="232">
        <v>3581.2499999996976</v>
      </c>
      <c r="F4946" s="232">
        <v>4083.9500000003795</v>
      </c>
      <c r="G4946" s="232">
        <v>5605.3000000002557</v>
      </c>
      <c r="H4946" s="75"/>
    </row>
    <row r="4947" spans="1:8" x14ac:dyDescent="0.2">
      <c r="A4947" s="76" t="s">
        <v>5344</v>
      </c>
      <c r="B4947" s="61">
        <v>4939</v>
      </c>
      <c r="C4947" s="232">
        <v>2055.1600000001922</v>
      </c>
      <c r="D4947" s="232">
        <v>2832.1500000001374</v>
      </c>
      <c r="E4947" s="232">
        <v>3581.9499999996974</v>
      </c>
      <c r="F4947" s="232">
        <v>4084.7500000003797</v>
      </c>
      <c r="G4947" s="232">
        <v>5606.4000000002561</v>
      </c>
      <c r="H4947" s="75"/>
    </row>
    <row r="4948" spans="1:8" x14ac:dyDescent="0.2">
      <c r="A4948" s="76" t="s">
        <v>5345</v>
      </c>
      <c r="B4948" s="61">
        <v>4940</v>
      </c>
      <c r="C4948" s="232">
        <v>2055.5600000001923</v>
      </c>
      <c r="D4948" s="232">
        <v>2832.7000000001376</v>
      </c>
      <c r="E4948" s="232">
        <v>3582.6499999996972</v>
      </c>
      <c r="F4948" s="232">
        <v>4085.5500000003799</v>
      </c>
      <c r="G4948" s="232">
        <v>5607.5000000002565</v>
      </c>
      <c r="H4948" s="75"/>
    </row>
    <row r="4949" spans="1:8" x14ac:dyDescent="0.2">
      <c r="A4949" s="76" t="s">
        <v>5346</v>
      </c>
      <c r="B4949" s="61">
        <v>4941</v>
      </c>
      <c r="C4949" s="232">
        <v>2055.9600000001924</v>
      </c>
      <c r="D4949" s="232">
        <v>2833.2500000001378</v>
      </c>
      <c r="E4949" s="232">
        <v>3583.349999999697</v>
      </c>
      <c r="F4949" s="232">
        <v>4086.3500000003801</v>
      </c>
      <c r="G4949" s="232">
        <v>5608.6000000002568</v>
      </c>
      <c r="H4949" s="75"/>
    </row>
    <row r="4950" spans="1:8" x14ac:dyDescent="0.2">
      <c r="A4950" s="76" t="s">
        <v>5347</v>
      </c>
      <c r="B4950" s="61">
        <v>4942</v>
      </c>
      <c r="C4950" s="232">
        <v>2056.3600000001925</v>
      </c>
      <c r="D4950" s="232">
        <v>2833.800000000138</v>
      </c>
      <c r="E4950" s="232">
        <v>3584.0499999996969</v>
      </c>
      <c r="F4950" s="232">
        <v>4087.1500000003803</v>
      </c>
      <c r="G4950" s="232">
        <v>5609.7000000002572</v>
      </c>
      <c r="H4950" s="75"/>
    </row>
    <row r="4951" spans="1:8" x14ac:dyDescent="0.2">
      <c r="A4951" s="76" t="s">
        <v>5348</v>
      </c>
      <c r="B4951" s="61">
        <v>4943</v>
      </c>
      <c r="C4951" s="232">
        <v>2056.7600000001926</v>
      </c>
      <c r="D4951" s="232">
        <v>2834.3500000001382</v>
      </c>
      <c r="E4951" s="232">
        <v>3584.7499999996967</v>
      </c>
      <c r="F4951" s="232">
        <v>4087.9500000003804</v>
      </c>
      <c r="G4951" s="232">
        <v>5610.8000000002576</v>
      </c>
      <c r="H4951" s="75"/>
    </row>
    <row r="4952" spans="1:8" x14ac:dyDescent="0.2">
      <c r="A4952" s="76" t="s">
        <v>5349</v>
      </c>
      <c r="B4952" s="61">
        <v>4944</v>
      </c>
      <c r="C4952" s="232">
        <v>2057.1600000001927</v>
      </c>
      <c r="D4952" s="232">
        <v>2834.9000000001383</v>
      </c>
      <c r="E4952" s="232">
        <v>3585.4499999996965</v>
      </c>
      <c r="F4952" s="232">
        <v>4088.7500000003806</v>
      </c>
      <c r="G4952" s="232">
        <v>5611.9000000002579</v>
      </c>
      <c r="H4952" s="75"/>
    </row>
    <row r="4953" spans="1:8" x14ac:dyDescent="0.2">
      <c r="A4953" s="76" t="s">
        <v>5350</v>
      </c>
      <c r="B4953" s="61">
        <v>4945</v>
      </c>
      <c r="C4953" s="232">
        <v>2057.5600000001928</v>
      </c>
      <c r="D4953" s="232">
        <v>2835.4500000001385</v>
      </c>
      <c r="E4953" s="232">
        <v>3586.1499999996963</v>
      </c>
      <c r="F4953" s="232">
        <v>4089.5500000003808</v>
      </c>
      <c r="G4953" s="232">
        <v>5613.0000000002583</v>
      </c>
      <c r="H4953" s="75"/>
    </row>
    <row r="4954" spans="1:8" x14ac:dyDescent="0.2">
      <c r="A4954" s="76" t="s">
        <v>5351</v>
      </c>
      <c r="B4954" s="61">
        <v>4946</v>
      </c>
      <c r="C4954" s="232">
        <v>2057.9600000001928</v>
      </c>
      <c r="D4954" s="232">
        <v>2836.0000000001387</v>
      </c>
      <c r="E4954" s="232">
        <v>3586.8499999996961</v>
      </c>
      <c r="F4954" s="232">
        <v>4090.350000000381</v>
      </c>
      <c r="G4954" s="232">
        <v>5614.1000000002587</v>
      </c>
      <c r="H4954" s="75"/>
    </row>
    <row r="4955" spans="1:8" x14ac:dyDescent="0.2">
      <c r="A4955" s="76" t="s">
        <v>5352</v>
      </c>
      <c r="B4955" s="61">
        <v>4947</v>
      </c>
      <c r="C4955" s="232">
        <v>2058.3600000001929</v>
      </c>
      <c r="D4955" s="232">
        <v>2836.5500000001389</v>
      </c>
      <c r="E4955" s="232">
        <v>3587.549999999696</v>
      </c>
      <c r="F4955" s="232">
        <v>4091.1500000003812</v>
      </c>
      <c r="G4955" s="232">
        <v>5615.200000000259</v>
      </c>
      <c r="H4955" s="75"/>
    </row>
    <row r="4956" spans="1:8" x14ac:dyDescent="0.2">
      <c r="A4956" s="76" t="s">
        <v>5353</v>
      </c>
      <c r="B4956" s="61">
        <v>4948</v>
      </c>
      <c r="C4956" s="232">
        <v>2058.760000000193</v>
      </c>
      <c r="D4956" s="232">
        <v>2837.1000000001391</v>
      </c>
      <c r="E4956" s="232">
        <v>3588.2499999996958</v>
      </c>
      <c r="F4956" s="232">
        <v>4091.9500000003814</v>
      </c>
      <c r="G4956" s="232">
        <v>5616.3000000002594</v>
      </c>
      <c r="H4956" s="75"/>
    </row>
    <row r="4957" spans="1:8" x14ac:dyDescent="0.2">
      <c r="A4957" s="76" t="s">
        <v>5354</v>
      </c>
      <c r="B4957" s="61">
        <v>4949</v>
      </c>
      <c r="C4957" s="232">
        <v>2059.1600000001931</v>
      </c>
      <c r="D4957" s="232">
        <v>2837.6500000001392</v>
      </c>
      <c r="E4957" s="232">
        <v>3588.9499999996956</v>
      </c>
      <c r="F4957" s="232">
        <v>4092.7500000003815</v>
      </c>
      <c r="G4957" s="232">
        <v>5617.4000000002598</v>
      </c>
      <c r="H4957" s="75"/>
    </row>
    <row r="4958" spans="1:8" x14ac:dyDescent="0.2">
      <c r="A4958" s="76" t="s">
        <v>5355</v>
      </c>
      <c r="B4958" s="61">
        <v>4950</v>
      </c>
      <c r="C4958" s="232">
        <v>2059.5600000001932</v>
      </c>
      <c r="D4958" s="232">
        <v>2838.2000000001394</v>
      </c>
      <c r="E4958" s="232">
        <v>3589.6499999996954</v>
      </c>
      <c r="F4958" s="232">
        <v>4093.5500000003817</v>
      </c>
      <c r="G4958" s="232">
        <v>5618.5000000002601</v>
      </c>
      <c r="H4958" s="75"/>
    </row>
    <row r="4959" spans="1:8" x14ac:dyDescent="0.2">
      <c r="A4959" s="76" t="s">
        <v>5356</v>
      </c>
      <c r="B4959" s="61">
        <v>4951</v>
      </c>
      <c r="C4959" s="232">
        <v>2059.9600000001933</v>
      </c>
      <c r="D4959" s="232">
        <v>2838.7500000001396</v>
      </c>
      <c r="E4959" s="232">
        <v>3590.3499999996952</v>
      </c>
      <c r="F4959" s="232">
        <v>4094.3500000003819</v>
      </c>
      <c r="G4959" s="232">
        <v>5619.6000000002605</v>
      </c>
      <c r="H4959" s="75"/>
    </row>
    <row r="4960" spans="1:8" x14ac:dyDescent="0.2">
      <c r="A4960" s="76" t="s">
        <v>5357</v>
      </c>
      <c r="B4960" s="61">
        <v>4952</v>
      </c>
      <c r="C4960" s="232">
        <v>2060.3600000001934</v>
      </c>
      <c r="D4960" s="232">
        <v>2839.3000000001398</v>
      </c>
      <c r="E4960" s="232">
        <v>3591.049999999695</v>
      </c>
      <c r="F4960" s="232">
        <v>4095.1500000003821</v>
      </c>
      <c r="G4960" s="232">
        <v>5620.7000000002608</v>
      </c>
      <c r="H4960" s="75"/>
    </row>
    <row r="4961" spans="1:8" x14ac:dyDescent="0.2">
      <c r="A4961" s="76" t="s">
        <v>5358</v>
      </c>
      <c r="B4961" s="61">
        <v>4953</v>
      </c>
      <c r="C4961" s="232">
        <v>2060.7600000001935</v>
      </c>
      <c r="D4961" s="232">
        <v>2839.85000000014</v>
      </c>
      <c r="E4961" s="232">
        <v>3591.7499999996949</v>
      </c>
      <c r="F4961" s="232">
        <v>4095.9500000003823</v>
      </c>
      <c r="G4961" s="232">
        <v>5621.8000000002612</v>
      </c>
      <c r="H4961" s="75"/>
    </row>
    <row r="4962" spans="1:8" x14ac:dyDescent="0.2">
      <c r="A4962" s="76" t="s">
        <v>5359</v>
      </c>
      <c r="B4962" s="61">
        <v>4954</v>
      </c>
      <c r="C4962" s="232">
        <v>2061.1600000001936</v>
      </c>
      <c r="D4962" s="232">
        <v>2840.4000000001402</v>
      </c>
      <c r="E4962" s="232">
        <v>3592.4499999996947</v>
      </c>
      <c r="F4962" s="232">
        <v>4096.750000000382</v>
      </c>
      <c r="G4962" s="232">
        <v>5622.9000000002616</v>
      </c>
      <c r="H4962" s="75"/>
    </row>
    <row r="4963" spans="1:8" x14ac:dyDescent="0.2">
      <c r="A4963" s="76" t="s">
        <v>5360</v>
      </c>
      <c r="B4963" s="61">
        <v>4955</v>
      </c>
      <c r="C4963" s="232">
        <v>2061.5600000001937</v>
      </c>
      <c r="D4963" s="232">
        <v>2840.9500000001403</v>
      </c>
      <c r="E4963" s="232">
        <v>3593.1499999996945</v>
      </c>
      <c r="F4963" s="232">
        <v>4097.5500000003822</v>
      </c>
      <c r="G4963" s="232">
        <v>5624.0000000002619</v>
      </c>
      <c r="H4963" s="75"/>
    </row>
    <row r="4964" spans="1:8" x14ac:dyDescent="0.2">
      <c r="A4964" s="76" t="s">
        <v>5361</v>
      </c>
      <c r="B4964" s="61">
        <v>4956</v>
      </c>
      <c r="C4964" s="232">
        <v>2061.9600000001938</v>
      </c>
      <c r="D4964" s="232">
        <v>2841.5000000001405</v>
      </c>
      <c r="E4964" s="232">
        <v>3593.8499999996943</v>
      </c>
      <c r="F4964" s="232">
        <v>4098.3500000003824</v>
      </c>
      <c r="G4964" s="232">
        <v>5625.1000000002623</v>
      </c>
      <c r="H4964" s="75"/>
    </row>
    <row r="4965" spans="1:8" x14ac:dyDescent="0.2">
      <c r="A4965" s="76" t="s">
        <v>5362</v>
      </c>
      <c r="B4965" s="61">
        <v>4957</v>
      </c>
      <c r="C4965" s="232">
        <v>2062.3600000001938</v>
      </c>
      <c r="D4965" s="232">
        <v>2842.0500000001407</v>
      </c>
      <c r="E4965" s="232">
        <v>3594.5499999996941</v>
      </c>
      <c r="F4965" s="232">
        <v>4099.1500000003825</v>
      </c>
      <c r="G4965" s="232">
        <v>5626.2000000002627</v>
      </c>
      <c r="H4965" s="75"/>
    </row>
    <row r="4966" spans="1:8" x14ac:dyDescent="0.2">
      <c r="A4966" s="76" t="s">
        <v>5363</v>
      </c>
      <c r="B4966" s="61">
        <v>4958</v>
      </c>
      <c r="C4966" s="232">
        <v>2062.7600000001939</v>
      </c>
      <c r="D4966" s="232">
        <v>2842.6000000001409</v>
      </c>
      <c r="E4966" s="232">
        <v>3595.249999999694</v>
      </c>
      <c r="F4966" s="232">
        <v>4099.9500000003827</v>
      </c>
      <c r="G4966" s="232">
        <v>5627.300000000263</v>
      </c>
      <c r="H4966" s="75"/>
    </row>
    <row r="4967" spans="1:8" x14ac:dyDescent="0.2">
      <c r="A4967" s="76" t="s">
        <v>5364</v>
      </c>
      <c r="B4967" s="61">
        <v>4959</v>
      </c>
      <c r="C4967" s="232">
        <v>2063.160000000194</v>
      </c>
      <c r="D4967" s="232">
        <v>2843.1500000001411</v>
      </c>
      <c r="E4967" s="232">
        <v>3595.9499999996938</v>
      </c>
      <c r="F4967" s="232">
        <v>4100.7500000003829</v>
      </c>
      <c r="G4967" s="232">
        <v>5628.4000000002634</v>
      </c>
      <c r="H4967" s="75"/>
    </row>
    <row r="4968" spans="1:8" x14ac:dyDescent="0.2">
      <c r="A4968" s="76" t="s">
        <v>5365</v>
      </c>
      <c r="B4968" s="61">
        <v>4960</v>
      </c>
      <c r="C4968" s="232">
        <v>2063.5600000001941</v>
      </c>
      <c r="D4968" s="232">
        <v>2843.7000000001412</v>
      </c>
      <c r="E4968" s="232">
        <v>3596.6499999996936</v>
      </c>
      <c r="F4968" s="232">
        <v>4101.5500000003831</v>
      </c>
      <c r="G4968" s="232">
        <v>5629.5000000002638</v>
      </c>
      <c r="H4968" s="75"/>
    </row>
    <row r="4969" spans="1:8" x14ac:dyDescent="0.2">
      <c r="A4969" s="76" t="s">
        <v>5366</v>
      </c>
      <c r="B4969" s="61">
        <v>4961</v>
      </c>
      <c r="C4969" s="232">
        <v>2063.9600000001942</v>
      </c>
      <c r="D4969" s="232">
        <v>2844.2500000001414</v>
      </c>
      <c r="E4969" s="232">
        <v>3597.3499999996934</v>
      </c>
      <c r="F4969" s="232">
        <v>4102.3500000003833</v>
      </c>
      <c r="G4969" s="232">
        <v>5630.6000000002641</v>
      </c>
      <c r="H4969" s="75"/>
    </row>
    <row r="4970" spans="1:8" x14ac:dyDescent="0.2">
      <c r="A4970" s="76" t="s">
        <v>5367</v>
      </c>
      <c r="B4970" s="61">
        <v>4962</v>
      </c>
      <c r="C4970" s="232">
        <v>2064.3600000001943</v>
      </c>
      <c r="D4970" s="232">
        <v>2844.8000000001416</v>
      </c>
      <c r="E4970" s="232">
        <v>3598.0499999996932</v>
      </c>
      <c r="F4970" s="232">
        <v>4103.1500000003834</v>
      </c>
      <c r="G4970" s="232">
        <v>5631.7000000002645</v>
      </c>
      <c r="H4970" s="75"/>
    </row>
    <row r="4971" spans="1:8" x14ac:dyDescent="0.2">
      <c r="A4971" s="76" t="s">
        <v>5368</v>
      </c>
      <c r="B4971" s="61">
        <v>4963</v>
      </c>
      <c r="C4971" s="232">
        <v>2064.7600000001944</v>
      </c>
      <c r="D4971" s="232">
        <v>2845.3500000001418</v>
      </c>
      <c r="E4971" s="232">
        <v>3598.749999999693</v>
      </c>
      <c r="F4971" s="232">
        <v>4103.9500000003836</v>
      </c>
      <c r="G4971" s="232">
        <v>5632.8000000002648</v>
      </c>
      <c r="H4971" s="75"/>
    </row>
    <row r="4972" spans="1:8" x14ac:dyDescent="0.2">
      <c r="A4972" s="76" t="s">
        <v>5369</v>
      </c>
      <c r="B4972" s="61">
        <v>4964</v>
      </c>
      <c r="C4972" s="232">
        <v>2065.1600000001945</v>
      </c>
      <c r="D4972" s="232">
        <v>2845.900000000142</v>
      </c>
      <c r="E4972" s="232">
        <v>3599.4499999996929</v>
      </c>
      <c r="F4972" s="232">
        <v>4104.7500000003838</v>
      </c>
      <c r="G4972" s="232">
        <v>5633.9000000002652</v>
      </c>
      <c r="H4972" s="75"/>
    </row>
    <row r="4973" spans="1:8" x14ac:dyDescent="0.2">
      <c r="A4973" s="76" t="s">
        <v>5370</v>
      </c>
      <c r="B4973" s="61">
        <v>4965</v>
      </c>
      <c r="C4973" s="232">
        <v>2065.5600000001946</v>
      </c>
      <c r="D4973" s="232">
        <v>2846.4500000001422</v>
      </c>
      <c r="E4973" s="232">
        <v>3600.1499999996927</v>
      </c>
      <c r="F4973" s="232">
        <v>4105.550000000384</v>
      </c>
      <c r="G4973" s="232">
        <v>5635.0000000002656</v>
      </c>
      <c r="H4973" s="75"/>
    </row>
    <row r="4974" spans="1:8" x14ac:dyDescent="0.2">
      <c r="A4974" s="76" t="s">
        <v>5371</v>
      </c>
      <c r="B4974" s="61">
        <v>4966</v>
      </c>
      <c r="C4974" s="232">
        <v>2065.9600000001947</v>
      </c>
      <c r="D4974" s="232">
        <v>2847.0000000001423</v>
      </c>
      <c r="E4974" s="232">
        <v>3600.8499999996925</v>
      </c>
      <c r="F4974" s="232">
        <v>4106.3500000003842</v>
      </c>
      <c r="G4974" s="232">
        <v>5636.1000000002659</v>
      </c>
      <c r="H4974" s="75"/>
    </row>
    <row r="4975" spans="1:8" x14ac:dyDescent="0.2">
      <c r="A4975" s="76" t="s">
        <v>5372</v>
      </c>
      <c r="B4975" s="61">
        <v>4967</v>
      </c>
      <c r="C4975" s="232">
        <v>2066.3600000001948</v>
      </c>
      <c r="D4975" s="232">
        <v>2847.5500000001425</v>
      </c>
      <c r="E4975" s="232">
        <v>3601.5499999996923</v>
      </c>
      <c r="F4975" s="232">
        <v>4107.1500000003844</v>
      </c>
      <c r="G4975" s="232">
        <v>5637.2000000002663</v>
      </c>
      <c r="H4975" s="75"/>
    </row>
    <row r="4976" spans="1:8" x14ac:dyDescent="0.2">
      <c r="A4976" s="76" t="s">
        <v>5373</v>
      </c>
      <c r="B4976" s="61">
        <v>4968</v>
      </c>
      <c r="C4976" s="232">
        <v>2066.7600000001949</v>
      </c>
      <c r="D4976" s="232">
        <v>2848.1000000001427</v>
      </c>
      <c r="E4976" s="232">
        <v>3602.2499999996921</v>
      </c>
      <c r="F4976" s="232">
        <v>4107.9500000003845</v>
      </c>
      <c r="G4976" s="232">
        <v>5638.3000000002667</v>
      </c>
      <c r="H4976" s="75"/>
    </row>
    <row r="4977" spans="1:8" x14ac:dyDescent="0.2">
      <c r="A4977" s="76" t="s">
        <v>5374</v>
      </c>
      <c r="B4977" s="61">
        <v>4969</v>
      </c>
      <c r="C4977" s="232">
        <v>2067.1600000001949</v>
      </c>
      <c r="D4977" s="232">
        <v>2848.6500000001429</v>
      </c>
      <c r="E4977" s="232">
        <v>3602.949999999692</v>
      </c>
      <c r="F4977" s="232">
        <v>4108.7500000003847</v>
      </c>
      <c r="G4977" s="232">
        <v>5639.400000000267</v>
      </c>
      <c r="H4977" s="75"/>
    </row>
    <row r="4978" spans="1:8" x14ac:dyDescent="0.2">
      <c r="A4978" s="76" t="s">
        <v>5375</v>
      </c>
      <c r="B4978" s="61">
        <v>4970</v>
      </c>
      <c r="C4978" s="232">
        <v>2067.560000000195</v>
      </c>
      <c r="D4978" s="232">
        <v>2849.2000000001431</v>
      </c>
      <c r="E4978" s="232">
        <v>3603.6499999996918</v>
      </c>
      <c r="F4978" s="232">
        <v>4109.5500000003849</v>
      </c>
      <c r="G4978" s="232">
        <v>5640.5000000002674</v>
      </c>
      <c r="H4978" s="75"/>
    </row>
    <row r="4979" spans="1:8" x14ac:dyDescent="0.2">
      <c r="A4979" s="76" t="s">
        <v>5376</v>
      </c>
      <c r="B4979" s="61">
        <v>4971</v>
      </c>
      <c r="C4979" s="232">
        <v>2067.9600000001951</v>
      </c>
      <c r="D4979" s="232">
        <v>2849.7500000001432</v>
      </c>
      <c r="E4979" s="232">
        <v>3604.3499999996916</v>
      </c>
      <c r="F4979" s="232">
        <v>4110.3500000003851</v>
      </c>
      <c r="G4979" s="232">
        <v>5641.6000000002678</v>
      </c>
      <c r="H4979" s="75"/>
    </row>
    <row r="4980" spans="1:8" x14ac:dyDescent="0.2">
      <c r="A4980" s="76" t="s">
        <v>5377</v>
      </c>
      <c r="B4980" s="61">
        <v>4972</v>
      </c>
      <c r="C4980" s="232">
        <v>2068.3600000001952</v>
      </c>
      <c r="D4980" s="232">
        <v>2850.3000000001434</v>
      </c>
      <c r="E4980" s="232">
        <v>3605.0499999996914</v>
      </c>
      <c r="F4980" s="232">
        <v>4111.1500000003853</v>
      </c>
      <c r="G4980" s="232">
        <v>5642.7000000002681</v>
      </c>
      <c r="H4980" s="75"/>
    </row>
    <row r="4981" spans="1:8" x14ac:dyDescent="0.2">
      <c r="A4981" s="76" t="s">
        <v>5378</v>
      </c>
      <c r="B4981" s="61">
        <v>4973</v>
      </c>
      <c r="C4981" s="232">
        <v>2068.7600000001953</v>
      </c>
      <c r="D4981" s="232">
        <v>2850.8500000001436</v>
      </c>
      <c r="E4981" s="232">
        <v>3605.7499999996912</v>
      </c>
      <c r="F4981" s="232">
        <v>4111.9500000003854</v>
      </c>
      <c r="G4981" s="232">
        <v>5643.8000000002685</v>
      </c>
      <c r="H4981" s="75"/>
    </row>
    <row r="4982" spans="1:8" x14ac:dyDescent="0.2">
      <c r="A4982" s="76" t="s">
        <v>5379</v>
      </c>
      <c r="B4982" s="61">
        <v>4974</v>
      </c>
      <c r="C4982" s="232">
        <v>2069.1600000001954</v>
      </c>
      <c r="D4982" s="232">
        <v>2851.4000000001438</v>
      </c>
      <c r="E4982" s="232">
        <v>3606.449999999691</v>
      </c>
      <c r="F4982" s="232">
        <v>4112.7500000003856</v>
      </c>
      <c r="G4982" s="232">
        <v>5644.9000000002688</v>
      </c>
      <c r="H4982" s="75"/>
    </row>
    <row r="4983" spans="1:8" x14ac:dyDescent="0.2">
      <c r="A4983" s="76" t="s">
        <v>5380</v>
      </c>
      <c r="B4983" s="61">
        <v>4975</v>
      </c>
      <c r="C4983" s="232">
        <v>2069.5600000001955</v>
      </c>
      <c r="D4983" s="232">
        <v>2851.950000000144</v>
      </c>
      <c r="E4983" s="232">
        <v>3607.1499999996909</v>
      </c>
      <c r="F4983" s="232">
        <v>4113.5500000003858</v>
      </c>
      <c r="G4983" s="232">
        <v>5646.0000000002692</v>
      </c>
      <c r="H4983" s="75"/>
    </row>
    <row r="4984" spans="1:8" x14ac:dyDescent="0.2">
      <c r="A4984" s="76" t="s">
        <v>5381</v>
      </c>
      <c r="B4984" s="61">
        <v>4976</v>
      </c>
      <c r="C4984" s="232">
        <v>2069.9600000001956</v>
      </c>
      <c r="D4984" s="232">
        <v>2852.5000000001442</v>
      </c>
      <c r="E4984" s="232">
        <v>3607.8499999996907</v>
      </c>
      <c r="F4984" s="232">
        <v>4114.350000000386</v>
      </c>
      <c r="G4984" s="232">
        <v>5647.1000000002696</v>
      </c>
      <c r="H4984" s="75"/>
    </row>
    <row r="4985" spans="1:8" x14ac:dyDescent="0.2">
      <c r="A4985" s="76" t="s">
        <v>5382</v>
      </c>
      <c r="B4985" s="61">
        <v>4977</v>
      </c>
      <c r="C4985" s="232">
        <v>2070.3600000001957</v>
      </c>
      <c r="D4985" s="232">
        <v>2853.0500000001443</v>
      </c>
      <c r="E4985" s="232">
        <v>3608.5499999996905</v>
      </c>
      <c r="F4985" s="232">
        <v>4115.1500000003862</v>
      </c>
      <c r="G4985" s="232">
        <v>5648.2000000002699</v>
      </c>
      <c r="H4985" s="75"/>
    </row>
    <row r="4986" spans="1:8" x14ac:dyDescent="0.2">
      <c r="A4986" s="76" t="s">
        <v>5383</v>
      </c>
      <c r="B4986" s="61">
        <v>4978</v>
      </c>
      <c r="C4986" s="232">
        <v>2070.7600000001958</v>
      </c>
      <c r="D4986" s="232">
        <v>2853.6000000001445</v>
      </c>
      <c r="E4986" s="232">
        <v>3609.2499999996903</v>
      </c>
      <c r="F4986" s="232">
        <v>4115.9500000003864</v>
      </c>
      <c r="G4986" s="232">
        <v>5649.3000000002703</v>
      </c>
      <c r="H4986" s="75"/>
    </row>
    <row r="4987" spans="1:8" x14ac:dyDescent="0.2">
      <c r="A4987" s="76" t="s">
        <v>5384</v>
      </c>
      <c r="B4987" s="61">
        <v>4979</v>
      </c>
      <c r="C4987" s="232">
        <v>2071.1600000001959</v>
      </c>
      <c r="D4987" s="232">
        <v>2854.1500000001447</v>
      </c>
      <c r="E4987" s="232">
        <v>3609.9499999996901</v>
      </c>
      <c r="F4987" s="232">
        <v>4116.7500000003865</v>
      </c>
      <c r="G4987" s="232">
        <v>5650.4000000002707</v>
      </c>
      <c r="H4987" s="75"/>
    </row>
    <row r="4988" spans="1:8" x14ac:dyDescent="0.2">
      <c r="A4988" s="76" t="s">
        <v>5385</v>
      </c>
      <c r="B4988" s="61">
        <v>4980</v>
      </c>
      <c r="C4988" s="232">
        <v>2071.5600000001959</v>
      </c>
      <c r="D4988" s="232">
        <v>2854.7000000001449</v>
      </c>
      <c r="E4988" s="232">
        <v>3610.64999999969</v>
      </c>
      <c r="F4988" s="232">
        <v>4117.5500000003867</v>
      </c>
      <c r="G4988" s="232">
        <v>5651.500000000271</v>
      </c>
      <c r="H4988" s="75"/>
    </row>
    <row r="4989" spans="1:8" x14ac:dyDescent="0.2">
      <c r="A4989" s="76" t="s">
        <v>5386</v>
      </c>
      <c r="B4989" s="61">
        <v>4981</v>
      </c>
      <c r="C4989" s="232">
        <v>2071.960000000196</v>
      </c>
      <c r="D4989" s="232">
        <v>2855.2500000001451</v>
      </c>
      <c r="E4989" s="232">
        <v>3611.3499999996898</v>
      </c>
      <c r="F4989" s="232">
        <v>4118.3500000003869</v>
      </c>
      <c r="G4989" s="232">
        <v>5652.6000000002714</v>
      </c>
      <c r="H4989" s="75"/>
    </row>
    <row r="4990" spans="1:8" x14ac:dyDescent="0.2">
      <c r="A4990" s="76" t="s">
        <v>5387</v>
      </c>
      <c r="B4990" s="61">
        <v>4982</v>
      </c>
      <c r="C4990" s="232">
        <v>2072.3600000001961</v>
      </c>
      <c r="D4990" s="232">
        <v>2855.8000000001452</v>
      </c>
      <c r="E4990" s="232">
        <v>3612.0499999996896</v>
      </c>
      <c r="F4990" s="232">
        <v>4119.1500000003871</v>
      </c>
      <c r="G4990" s="232">
        <v>5653.7000000002718</v>
      </c>
      <c r="H4990" s="75"/>
    </row>
    <row r="4991" spans="1:8" x14ac:dyDescent="0.2">
      <c r="A4991" s="76" t="s">
        <v>5388</v>
      </c>
      <c r="B4991" s="61">
        <v>4983</v>
      </c>
      <c r="C4991" s="232">
        <v>2072.7600000001962</v>
      </c>
      <c r="D4991" s="232">
        <v>2856.3500000001454</v>
      </c>
      <c r="E4991" s="232">
        <v>3612.7499999996894</v>
      </c>
      <c r="F4991" s="232">
        <v>4119.9500000003873</v>
      </c>
      <c r="G4991" s="232">
        <v>5654.8000000002721</v>
      </c>
      <c r="H4991" s="75"/>
    </row>
    <row r="4992" spans="1:8" x14ac:dyDescent="0.2">
      <c r="A4992" s="76" t="s">
        <v>5389</v>
      </c>
      <c r="B4992" s="61">
        <v>4984</v>
      </c>
      <c r="C4992" s="232">
        <v>2073.1600000001963</v>
      </c>
      <c r="D4992" s="232">
        <v>2856.9000000001456</v>
      </c>
      <c r="E4992" s="232">
        <v>3613.4499999996892</v>
      </c>
      <c r="F4992" s="232">
        <v>4120.7500000003874</v>
      </c>
      <c r="G4992" s="232">
        <v>5655.9000000002725</v>
      </c>
      <c r="H4992" s="75"/>
    </row>
    <row r="4993" spans="1:8" x14ac:dyDescent="0.2">
      <c r="A4993" s="76" t="s">
        <v>5390</v>
      </c>
      <c r="B4993" s="61">
        <v>4985</v>
      </c>
      <c r="C4993" s="232">
        <v>2073.5600000001964</v>
      </c>
      <c r="D4993" s="232">
        <v>2857.4500000001458</v>
      </c>
      <c r="E4993" s="232">
        <v>3614.149999999689</v>
      </c>
      <c r="F4993" s="232">
        <v>4121.5500000003876</v>
      </c>
      <c r="G4993" s="232">
        <v>5657.0000000002728</v>
      </c>
      <c r="H4993" s="75"/>
    </row>
    <row r="4994" spans="1:8" x14ac:dyDescent="0.2">
      <c r="A4994" s="76" t="s">
        <v>5391</v>
      </c>
      <c r="B4994" s="61">
        <v>4986</v>
      </c>
      <c r="C4994" s="232">
        <v>2073.9600000001965</v>
      </c>
      <c r="D4994" s="232">
        <v>2858.000000000146</v>
      </c>
      <c r="E4994" s="232">
        <v>3614.8499999996889</v>
      </c>
      <c r="F4994" s="232">
        <v>4122.3500000003878</v>
      </c>
      <c r="G4994" s="232">
        <v>5658.1000000002732</v>
      </c>
      <c r="H4994" s="75"/>
    </row>
    <row r="4995" spans="1:8" x14ac:dyDescent="0.2">
      <c r="A4995" s="76" t="s">
        <v>5392</v>
      </c>
      <c r="B4995" s="61">
        <v>4987</v>
      </c>
      <c r="C4995" s="232">
        <v>2074.3600000001966</v>
      </c>
      <c r="D4995" s="232">
        <v>2858.5500000001462</v>
      </c>
      <c r="E4995" s="232">
        <v>3615.5499999996887</v>
      </c>
      <c r="F4995" s="232">
        <v>4123.150000000388</v>
      </c>
      <c r="G4995" s="232">
        <v>5659.2000000002736</v>
      </c>
      <c r="H4995" s="75"/>
    </row>
    <row r="4996" spans="1:8" x14ac:dyDescent="0.2">
      <c r="A4996" s="76" t="s">
        <v>5393</v>
      </c>
      <c r="B4996" s="61">
        <v>4988</v>
      </c>
      <c r="C4996" s="232">
        <v>2074.7600000001967</v>
      </c>
      <c r="D4996" s="232">
        <v>2859.1000000001463</v>
      </c>
      <c r="E4996" s="232">
        <v>3616.2499999996885</v>
      </c>
      <c r="F4996" s="232">
        <v>4123.9500000003882</v>
      </c>
      <c r="G4996" s="232">
        <v>5660.3000000002739</v>
      </c>
      <c r="H4996" s="75"/>
    </row>
    <row r="4997" spans="1:8" x14ac:dyDescent="0.2">
      <c r="A4997" s="76" t="s">
        <v>5394</v>
      </c>
      <c r="B4997" s="61">
        <v>4989</v>
      </c>
      <c r="C4997" s="232">
        <v>2075.1600000001968</v>
      </c>
      <c r="D4997" s="232">
        <v>2859.6500000001465</v>
      </c>
      <c r="E4997" s="232">
        <v>3616.9499999996883</v>
      </c>
      <c r="F4997" s="232">
        <v>4124.7500000003884</v>
      </c>
      <c r="G4997" s="232">
        <v>5661.4000000002743</v>
      </c>
      <c r="H4997" s="75"/>
    </row>
    <row r="4998" spans="1:8" x14ac:dyDescent="0.2">
      <c r="A4998" s="76" t="s">
        <v>5395</v>
      </c>
      <c r="B4998" s="61">
        <v>4990</v>
      </c>
      <c r="C4998" s="232">
        <v>2075.5600000001969</v>
      </c>
      <c r="D4998" s="232">
        <v>2860.2000000001467</v>
      </c>
      <c r="E4998" s="232">
        <v>3617.6499999996881</v>
      </c>
      <c r="F4998" s="232">
        <v>4125.5500000003885</v>
      </c>
      <c r="G4998" s="232">
        <v>5662.5000000002747</v>
      </c>
      <c r="H4998" s="75"/>
    </row>
    <row r="4999" spans="1:8" x14ac:dyDescent="0.2">
      <c r="A4999" s="76" t="s">
        <v>5396</v>
      </c>
      <c r="B4999" s="61">
        <v>4991</v>
      </c>
      <c r="C4999" s="232">
        <v>2075.9600000001969</v>
      </c>
      <c r="D4999" s="232">
        <v>2860.7500000001469</v>
      </c>
      <c r="E4999" s="232">
        <v>3618.349999999688</v>
      </c>
      <c r="F4999" s="232">
        <v>4126.3500000003887</v>
      </c>
      <c r="G4999" s="232">
        <v>5663.600000000275</v>
      </c>
      <c r="H4999" s="75"/>
    </row>
    <row r="5000" spans="1:8" x14ac:dyDescent="0.2">
      <c r="A5000" s="76" t="s">
        <v>5397</v>
      </c>
      <c r="B5000" s="61">
        <v>4992</v>
      </c>
      <c r="C5000" s="232">
        <v>2076.360000000197</v>
      </c>
      <c r="D5000" s="232">
        <v>2861.3000000001471</v>
      </c>
      <c r="E5000" s="232">
        <v>3619.0499999996878</v>
      </c>
      <c r="F5000" s="232">
        <v>4127.1500000003889</v>
      </c>
      <c r="G5000" s="232">
        <v>5664.7000000002754</v>
      </c>
      <c r="H5000" s="75"/>
    </row>
    <row r="5001" spans="1:8" x14ac:dyDescent="0.2">
      <c r="A5001" s="76" t="s">
        <v>5398</v>
      </c>
      <c r="B5001" s="61">
        <v>4993</v>
      </c>
      <c r="C5001" s="232">
        <v>2076.7600000001971</v>
      </c>
      <c r="D5001" s="232">
        <v>2861.8500000001472</v>
      </c>
      <c r="E5001" s="232">
        <v>3619.7499999996876</v>
      </c>
      <c r="F5001" s="232">
        <v>4127.9500000003891</v>
      </c>
      <c r="G5001" s="232">
        <v>5665.8000000002758</v>
      </c>
      <c r="H5001" s="75"/>
    </row>
    <row r="5002" spans="1:8" x14ac:dyDescent="0.2">
      <c r="A5002" s="76" t="s">
        <v>5399</v>
      </c>
      <c r="B5002" s="61">
        <v>4994</v>
      </c>
      <c r="C5002" s="232">
        <v>2077.1600000001972</v>
      </c>
      <c r="D5002" s="232">
        <v>2862.4000000001474</v>
      </c>
      <c r="E5002" s="232">
        <v>3620.4499999996874</v>
      </c>
      <c r="F5002" s="232">
        <v>4128.7500000003893</v>
      </c>
      <c r="G5002" s="232">
        <v>5666.9000000002761</v>
      </c>
      <c r="H5002" s="75"/>
    </row>
    <row r="5003" spans="1:8" x14ac:dyDescent="0.2">
      <c r="A5003" s="76" t="s">
        <v>5400</v>
      </c>
      <c r="B5003" s="61">
        <v>4995</v>
      </c>
      <c r="C5003" s="232">
        <v>2077.5600000001973</v>
      </c>
      <c r="D5003" s="232">
        <v>2862.9500000001476</v>
      </c>
      <c r="E5003" s="232">
        <v>3621.1499999996872</v>
      </c>
      <c r="F5003" s="232">
        <v>4129.5500000003894</v>
      </c>
      <c r="G5003" s="232">
        <v>5668.0000000002765</v>
      </c>
      <c r="H5003" s="75"/>
    </row>
    <row r="5004" spans="1:8" x14ac:dyDescent="0.2">
      <c r="A5004" s="76" t="s">
        <v>5401</v>
      </c>
      <c r="B5004" s="61">
        <v>4996</v>
      </c>
      <c r="C5004" s="232">
        <v>2077.9600000001974</v>
      </c>
      <c r="D5004" s="232">
        <v>2863.5000000001478</v>
      </c>
      <c r="E5004" s="232">
        <v>3621.849999999687</v>
      </c>
      <c r="F5004" s="232">
        <v>4130.3500000003896</v>
      </c>
      <c r="G5004" s="232">
        <v>5669.1000000002769</v>
      </c>
      <c r="H5004" s="75"/>
    </row>
    <row r="5005" spans="1:8" x14ac:dyDescent="0.2">
      <c r="A5005" s="76" t="s">
        <v>5402</v>
      </c>
      <c r="B5005" s="61">
        <v>4997</v>
      </c>
      <c r="C5005" s="232">
        <v>2078.3600000001975</v>
      </c>
      <c r="D5005" s="232">
        <v>2864.050000000148</v>
      </c>
      <c r="E5005" s="232">
        <v>3622.5499999996869</v>
      </c>
      <c r="F5005" s="232">
        <v>4131.1500000003898</v>
      </c>
      <c r="G5005" s="232">
        <v>5670.2000000002772</v>
      </c>
      <c r="H5005" s="75"/>
    </row>
    <row r="5006" spans="1:8" x14ac:dyDescent="0.2">
      <c r="A5006" s="76" t="s">
        <v>5403</v>
      </c>
      <c r="B5006" s="61">
        <v>4998</v>
      </c>
      <c r="C5006" s="232">
        <v>2078.7600000001976</v>
      </c>
      <c r="D5006" s="232">
        <v>2864.6000000001482</v>
      </c>
      <c r="E5006" s="232">
        <v>3623.2499999996867</v>
      </c>
      <c r="F5006" s="232">
        <v>4131.95000000039</v>
      </c>
      <c r="G5006" s="232">
        <v>5671.3000000002776</v>
      </c>
      <c r="H5006" s="75"/>
    </row>
    <row r="5007" spans="1:8" x14ac:dyDescent="0.2">
      <c r="A5007" s="76" t="s">
        <v>5404</v>
      </c>
      <c r="B5007" s="61">
        <v>4999</v>
      </c>
      <c r="C5007" s="232">
        <v>2079.1600000001977</v>
      </c>
      <c r="D5007" s="232">
        <v>2865.1500000001483</v>
      </c>
      <c r="E5007" s="232">
        <v>3623.9499999996865</v>
      </c>
      <c r="F5007" s="232">
        <v>4132.7500000003902</v>
      </c>
      <c r="G5007" s="232">
        <v>5672.4000000002779</v>
      </c>
      <c r="H5007" s="75"/>
    </row>
    <row r="5008" spans="1:8" x14ac:dyDescent="0.2">
      <c r="A5008" s="76" t="s">
        <v>5405</v>
      </c>
      <c r="B5008" s="61">
        <v>5000</v>
      </c>
      <c r="C5008" s="232">
        <v>2079.5600000001978</v>
      </c>
      <c r="D5008" s="232">
        <v>2865.7000000001485</v>
      </c>
      <c r="E5008" s="232">
        <v>3624.6499999996863</v>
      </c>
      <c r="F5008" s="232">
        <v>4133.5500000003904</v>
      </c>
      <c r="G5008" s="232">
        <v>5673.5000000002783</v>
      </c>
      <c r="H5008" s="75"/>
    </row>
    <row r="5009" x14ac:dyDescent="0.2"/>
    <row r="5010" x14ac:dyDescent="0.2"/>
    <row r="5011" x14ac:dyDescent="0.2"/>
  </sheetData>
  <sheetProtection pivotTables="0"/>
  <mergeCells count="17">
    <mergeCell ref="O14:O15"/>
    <mergeCell ref="O4:O5"/>
    <mergeCell ref="A5:G5"/>
    <mergeCell ref="A4:G4"/>
    <mergeCell ref="K45:O50"/>
    <mergeCell ref="K21:O21"/>
    <mergeCell ref="K6:K8"/>
    <mergeCell ref="M6:M8"/>
    <mergeCell ref="K4:M5"/>
    <mergeCell ref="K18:O18"/>
    <mergeCell ref="N4:N5"/>
    <mergeCell ref="K11:K15"/>
    <mergeCell ref="L11:M13"/>
    <mergeCell ref="N11:O13"/>
    <mergeCell ref="L14:L15"/>
    <mergeCell ref="M14:M15"/>
    <mergeCell ref="N14:N15"/>
  </mergeCells>
  <pageMargins left="0.70866141732283472" right="0.31496062992125984" top="0.35433070866141736" bottom="0.35433070866141736" header="0.31496062992125984" footer="0.31496062992125984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-0.249977111117893"/>
  </sheetPr>
  <dimension ref="A1:J5009"/>
  <sheetViews>
    <sheetView showGridLines="0" tabSelected="1" zoomScale="120" zoomScaleNormal="120" workbookViewId="0">
      <selection activeCell="E14" sqref="E14"/>
    </sheetView>
  </sheetViews>
  <sheetFormatPr baseColWidth="10" defaultColWidth="0" defaultRowHeight="12.75" zeroHeight="1" x14ac:dyDescent="0.2"/>
  <cols>
    <col min="1" max="1" width="15" style="60" customWidth="1"/>
    <col min="2" max="2" width="4.7109375" style="61" hidden="1" customWidth="1"/>
    <col min="3" max="3" width="14" style="60" customWidth="1"/>
    <col min="4" max="4" width="14.28515625" style="62" customWidth="1"/>
    <col min="5" max="5" width="16.140625" style="62" customWidth="1"/>
    <col min="6" max="6" width="20.7109375" style="62" customWidth="1"/>
    <col min="7" max="7" width="18.42578125" style="60" customWidth="1"/>
    <col min="8" max="8" width="3" style="137" customWidth="1"/>
    <col min="9" max="16384" width="0" style="60" hidden="1"/>
  </cols>
  <sheetData>
    <row r="1" spans="1:10" x14ac:dyDescent="0.2">
      <c r="F1" s="63" t="s">
        <v>511</v>
      </c>
      <c r="G1" s="449">
        <f>'TARIFA ENTREGA A DIRECCION USD'!G1</f>
        <v>46163</v>
      </c>
    </row>
    <row r="2" spans="1:10" x14ac:dyDescent="0.2"/>
    <row r="3" spans="1:10" x14ac:dyDescent="0.2"/>
    <row r="4" spans="1:10" ht="18.75" customHeight="1" x14ac:dyDescent="0.2">
      <c r="A4" s="640" t="s">
        <v>5567</v>
      </c>
      <c r="B4" s="640"/>
      <c r="C4" s="640"/>
      <c r="D4" s="640"/>
      <c r="E4" s="640"/>
      <c r="F4" s="640"/>
      <c r="G4" s="640"/>
    </row>
    <row r="5" spans="1:10" x14ac:dyDescent="0.2">
      <c r="A5" s="637" t="s">
        <v>5449</v>
      </c>
      <c r="B5" s="638"/>
      <c r="C5" s="638"/>
      <c r="D5" s="638"/>
      <c r="E5" s="638"/>
      <c r="F5" s="638"/>
      <c r="G5" s="639"/>
      <c r="H5" s="138"/>
    </row>
    <row r="6" spans="1:10" ht="33" customHeight="1" x14ac:dyDescent="0.2">
      <c r="A6" s="66"/>
      <c r="B6" s="67"/>
      <c r="C6" s="68" t="s">
        <v>5624</v>
      </c>
      <c r="D6" s="68" t="s">
        <v>5625</v>
      </c>
      <c r="E6" s="69" t="s">
        <v>626</v>
      </c>
      <c r="F6" s="69" t="s">
        <v>627</v>
      </c>
      <c r="G6" s="69" t="s">
        <v>5556</v>
      </c>
      <c r="J6" s="72"/>
    </row>
    <row r="7" spans="1:10" ht="18.75" customHeight="1" x14ac:dyDescent="0.2">
      <c r="A7" s="73" t="s">
        <v>30</v>
      </c>
      <c r="B7" s="73"/>
      <c r="C7" s="73" t="s">
        <v>501</v>
      </c>
      <c r="D7" s="73" t="s">
        <v>502</v>
      </c>
      <c r="E7" s="73" t="s">
        <v>503</v>
      </c>
      <c r="F7" s="73" t="s">
        <v>504</v>
      </c>
      <c r="G7" s="73" t="s">
        <v>5491</v>
      </c>
      <c r="I7" s="75"/>
    </row>
    <row r="8" spans="1:10" ht="17.25" customHeight="1" x14ac:dyDescent="0.2">
      <c r="A8" s="76" t="s">
        <v>505</v>
      </c>
      <c r="B8" s="77"/>
      <c r="C8" s="142">
        <v>4.5</v>
      </c>
      <c r="D8" s="142">
        <v>5.4</v>
      </c>
      <c r="E8" s="142">
        <v>5.5200000000000005</v>
      </c>
      <c r="F8" s="142">
        <v>5.68</v>
      </c>
      <c r="G8" s="142">
        <v>6.2</v>
      </c>
      <c r="H8" s="75"/>
      <c r="I8" s="75"/>
    </row>
    <row r="9" spans="1:10" ht="12.75" customHeight="1" x14ac:dyDescent="0.2">
      <c r="A9" s="76" t="s">
        <v>199</v>
      </c>
      <c r="B9" s="77" t="s">
        <v>653</v>
      </c>
      <c r="C9" s="142">
        <v>5.58</v>
      </c>
      <c r="D9" s="142">
        <v>6.08</v>
      </c>
      <c r="E9" s="142">
        <v>6.32</v>
      </c>
      <c r="F9" s="142">
        <v>6.56</v>
      </c>
      <c r="G9" s="142">
        <v>6.96</v>
      </c>
    </row>
    <row r="10" spans="1:10" x14ac:dyDescent="0.2">
      <c r="A10" s="76" t="s">
        <v>21</v>
      </c>
      <c r="B10" s="77" t="s">
        <v>661</v>
      </c>
      <c r="C10" s="142">
        <v>7.56</v>
      </c>
      <c r="D10" s="142">
        <v>7.6</v>
      </c>
      <c r="E10" s="142">
        <v>7.9200000000000008</v>
      </c>
      <c r="F10" s="142">
        <v>8</v>
      </c>
      <c r="G10" s="142">
        <v>8.8000000000000007</v>
      </c>
    </row>
    <row r="11" spans="1:10" s="62" customFormat="1" x14ac:dyDescent="0.2">
      <c r="A11" s="76" t="s">
        <v>22</v>
      </c>
      <c r="B11" s="77" t="s">
        <v>654</v>
      </c>
      <c r="C11" s="142">
        <v>9.9599999999999991</v>
      </c>
      <c r="D11" s="142">
        <v>10.4</v>
      </c>
      <c r="E11" s="142">
        <v>10.920000000000002</v>
      </c>
      <c r="F11" s="142">
        <v>11.48</v>
      </c>
      <c r="G11" s="142">
        <v>12.4</v>
      </c>
      <c r="H11" s="137"/>
    </row>
    <row r="12" spans="1:10" s="62" customFormat="1" x14ac:dyDescent="0.2">
      <c r="A12" s="76" t="s">
        <v>31</v>
      </c>
      <c r="B12" s="77" t="s">
        <v>662</v>
      </c>
      <c r="C12" s="142">
        <v>12.36</v>
      </c>
      <c r="D12" s="142">
        <v>13.280000000000001</v>
      </c>
      <c r="E12" s="142">
        <v>13.92</v>
      </c>
      <c r="F12" s="142">
        <v>14.96</v>
      </c>
      <c r="G12" s="142">
        <v>16</v>
      </c>
      <c r="H12" s="137"/>
    </row>
    <row r="13" spans="1:10" s="62" customFormat="1" x14ac:dyDescent="0.2">
      <c r="A13" s="76" t="s">
        <v>32</v>
      </c>
      <c r="B13" s="77" t="s">
        <v>663</v>
      </c>
      <c r="C13" s="142">
        <v>14.76</v>
      </c>
      <c r="D13" s="142">
        <v>16.160000000000004</v>
      </c>
      <c r="E13" s="142">
        <v>16.919999999999998</v>
      </c>
      <c r="F13" s="142">
        <v>18.439999999999998</v>
      </c>
      <c r="G13" s="142">
        <v>19.600000000000001</v>
      </c>
      <c r="H13" s="137"/>
    </row>
    <row r="14" spans="1:10" s="62" customFormat="1" ht="12.75" customHeight="1" x14ac:dyDescent="0.2">
      <c r="A14" s="76" t="s">
        <v>24</v>
      </c>
      <c r="B14" s="77" t="s">
        <v>664</v>
      </c>
      <c r="C14" s="142">
        <v>16.440000000000001</v>
      </c>
      <c r="D14" s="142">
        <v>19.295000000000002</v>
      </c>
      <c r="E14" s="142">
        <v>20.272499999999997</v>
      </c>
      <c r="F14" s="142">
        <v>22.057499999999997</v>
      </c>
      <c r="G14" s="142">
        <v>24.395</v>
      </c>
      <c r="H14" s="137"/>
    </row>
    <row r="15" spans="1:10" s="62" customFormat="1" x14ac:dyDescent="0.2">
      <c r="A15" s="76" t="s">
        <v>33</v>
      </c>
      <c r="B15" s="77" t="s">
        <v>655</v>
      </c>
      <c r="C15" s="142">
        <v>18.12</v>
      </c>
      <c r="D15" s="142">
        <v>21.42</v>
      </c>
      <c r="E15" s="142">
        <v>22.567499999999995</v>
      </c>
      <c r="F15" s="142">
        <v>24.522499999999994</v>
      </c>
      <c r="G15" s="142">
        <v>27.964999999999996</v>
      </c>
      <c r="H15" s="137"/>
    </row>
    <row r="16" spans="1:10" s="62" customFormat="1" x14ac:dyDescent="0.2">
      <c r="A16" s="76" t="s">
        <v>34</v>
      </c>
      <c r="B16" s="77" t="s">
        <v>665</v>
      </c>
      <c r="C16" s="142">
        <v>19.8</v>
      </c>
      <c r="D16" s="142">
        <v>23.545000000000002</v>
      </c>
      <c r="E16" s="142">
        <v>24.862499999999997</v>
      </c>
      <c r="F16" s="142">
        <v>26.987499999999994</v>
      </c>
      <c r="G16" s="142">
        <v>31.535</v>
      </c>
      <c r="H16" s="137"/>
    </row>
    <row r="17" spans="1:9" s="62" customFormat="1" x14ac:dyDescent="0.2">
      <c r="A17" s="76" t="s">
        <v>23</v>
      </c>
      <c r="B17" s="77" t="s">
        <v>666</v>
      </c>
      <c r="C17" s="142">
        <v>21.48</v>
      </c>
      <c r="D17" s="142">
        <v>25.67</v>
      </c>
      <c r="E17" s="142">
        <v>27.157499999999995</v>
      </c>
      <c r="F17" s="142">
        <v>29.452499999999993</v>
      </c>
      <c r="G17" s="142">
        <v>35.105000000000004</v>
      </c>
      <c r="H17" s="137"/>
    </row>
    <row r="18" spans="1:9" s="62" customFormat="1" x14ac:dyDescent="0.2">
      <c r="A18" s="76" t="s">
        <v>35</v>
      </c>
      <c r="B18" s="77" t="s">
        <v>667</v>
      </c>
      <c r="C18" s="142">
        <v>23.16</v>
      </c>
      <c r="D18" s="142">
        <v>27.795000000000002</v>
      </c>
      <c r="E18" s="142">
        <v>29.452499999999997</v>
      </c>
      <c r="F18" s="142">
        <v>31.91749999999999</v>
      </c>
      <c r="G18" s="142">
        <v>38.675000000000004</v>
      </c>
      <c r="H18" s="137"/>
      <c r="I18" s="81"/>
    </row>
    <row r="19" spans="1:9" s="62" customFormat="1" x14ac:dyDescent="0.2">
      <c r="A19" s="76" t="s">
        <v>36</v>
      </c>
      <c r="B19" s="77" t="s">
        <v>668</v>
      </c>
      <c r="C19" s="142">
        <v>24.36</v>
      </c>
      <c r="D19" s="142">
        <v>31.14</v>
      </c>
      <c r="E19" s="142">
        <v>33.164999999999999</v>
      </c>
      <c r="F19" s="142">
        <v>35.819999999999993</v>
      </c>
      <c r="G19" s="142">
        <v>43.290000000000006</v>
      </c>
      <c r="H19" s="137"/>
    </row>
    <row r="20" spans="1:9" s="62" customFormat="1" x14ac:dyDescent="0.2">
      <c r="A20" s="76" t="s">
        <v>25</v>
      </c>
      <c r="B20" s="77" t="s">
        <v>669</v>
      </c>
      <c r="C20" s="142">
        <v>25.56</v>
      </c>
      <c r="D20" s="142">
        <v>32.85</v>
      </c>
      <c r="E20" s="142">
        <v>35.145000000000003</v>
      </c>
      <c r="F20" s="142">
        <v>37.844999999999992</v>
      </c>
      <c r="G20" s="142">
        <v>45.63000000000001</v>
      </c>
      <c r="H20" s="137"/>
    </row>
    <row r="21" spans="1:9" ht="13.5" customHeight="1" x14ac:dyDescent="0.2">
      <c r="A21" s="76" t="s">
        <v>37</v>
      </c>
      <c r="B21" s="77" t="s">
        <v>670</v>
      </c>
      <c r="C21" s="142">
        <v>26.759999999999998</v>
      </c>
      <c r="D21" s="142">
        <v>34.56</v>
      </c>
      <c r="E21" s="142">
        <v>37.125000000000007</v>
      </c>
      <c r="F21" s="142">
        <v>39.86999999999999</v>
      </c>
      <c r="G21" s="142">
        <v>47.970000000000013</v>
      </c>
    </row>
    <row r="22" spans="1:9" ht="12.75" customHeight="1" x14ac:dyDescent="0.2">
      <c r="A22" s="76" t="s">
        <v>38</v>
      </c>
      <c r="B22" s="77" t="s">
        <v>671</v>
      </c>
      <c r="C22" s="142">
        <v>27.959999999999997</v>
      </c>
      <c r="D22" s="142">
        <v>36.269999999999996</v>
      </c>
      <c r="E22" s="142">
        <v>39.105000000000011</v>
      </c>
      <c r="F22" s="142">
        <v>41.894999999999989</v>
      </c>
      <c r="G22" s="142">
        <v>50.310000000000009</v>
      </c>
    </row>
    <row r="23" spans="1:9" x14ac:dyDescent="0.2">
      <c r="A23" s="76" t="s">
        <v>0</v>
      </c>
      <c r="B23" s="77" t="s">
        <v>672</v>
      </c>
      <c r="C23" s="142">
        <v>29.159999999999997</v>
      </c>
      <c r="D23" s="142">
        <v>37.979999999999997</v>
      </c>
      <c r="E23" s="142">
        <v>41.085000000000015</v>
      </c>
      <c r="F23" s="142">
        <v>43.919999999999995</v>
      </c>
      <c r="G23" s="142">
        <v>52.650000000000013</v>
      </c>
    </row>
    <row r="24" spans="1:9" x14ac:dyDescent="0.2">
      <c r="A24" s="76" t="s">
        <v>39</v>
      </c>
      <c r="B24" s="77" t="s">
        <v>673</v>
      </c>
      <c r="C24" s="142">
        <v>30.359999999999996</v>
      </c>
      <c r="D24" s="142">
        <v>39.69</v>
      </c>
      <c r="E24" s="142">
        <v>43.065000000000012</v>
      </c>
      <c r="F24" s="142">
        <v>45.944999999999993</v>
      </c>
      <c r="G24" s="142">
        <v>54.990000000000016</v>
      </c>
    </row>
    <row r="25" spans="1:9" x14ac:dyDescent="0.2">
      <c r="A25" s="76" t="s">
        <v>40</v>
      </c>
      <c r="B25" s="77" t="s">
        <v>674</v>
      </c>
      <c r="C25" s="142">
        <v>31.559999999999995</v>
      </c>
      <c r="D25" s="142">
        <v>41.399999999999991</v>
      </c>
      <c r="E25" s="142">
        <v>45.045000000000016</v>
      </c>
      <c r="F25" s="142">
        <v>47.969999999999992</v>
      </c>
      <c r="G25" s="142">
        <v>57.33000000000002</v>
      </c>
    </row>
    <row r="26" spans="1:9" x14ac:dyDescent="0.2">
      <c r="A26" s="76" t="s">
        <v>26</v>
      </c>
      <c r="B26" s="77" t="s">
        <v>675</v>
      </c>
      <c r="C26" s="142">
        <v>32.76</v>
      </c>
      <c r="D26" s="142">
        <v>43.109999999999992</v>
      </c>
      <c r="E26" s="142">
        <v>47.02500000000002</v>
      </c>
      <c r="F26" s="142">
        <v>49.99499999999999</v>
      </c>
      <c r="G26" s="142">
        <v>59.670000000000009</v>
      </c>
    </row>
    <row r="27" spans="1:9" x14ac:dyDescent="0.2">
      <c r="A27" s="76" t="s">
        <v>41</v>
      </c>
      <c r="B27" s="77" t="s">
        <v>676</v>
      </c>
      <c r="C27" s="142">
        <v>33.96</v>
      </c>
      <c r="D27" s="142">
        <v>44.819999999999993</v>
      </c>
      <c r="E27" s="142">
        <v>49.005000000000024</v>
      </c>
      <c r="F27" s="142">
        <v>52.019999999999989</v>
      </c>
      <c r="G27" s="142">
        <v>62.010000000000005</v>
      </c>
    </row>
    <row r="28" spans="1:9" x14ac:dyDescent="0.2">
      <c r="A28" s="76" t="s">
        <v>42</v>
      </c>
      <c r="B28" s="77" t="s">
        <v>677</v>
      </c>
      <c r="C28" s="142">
        <v>35.160000000000004</v>
      </c>
      <c r="D28" s="142">
        <v>46.529999999999994</v>
      </c>
      <c r="E28" s="142">
        <v>50.985000000000028</v>
      </c>
      <c r="F28" s="142">
        <v>54.044999999999995</v>
      </c>
      <c r="G28" s="142">
        <v>64.350000000000009</v>
      </c>
    </row>
    <row r="29" spans="1:9" x14ac:dyDescent="0.2">
      <c r="A29" s="76" t="s">
        <v>27</v>
      </c>
      <c r="B29" s="77" t="s">
        <v>678</v>
      </c>
      <c r="C29" s="142">
        <v>36.24</v>
      </c>
      <c r="D29" s="142">
        <v>48.149999999999991</v>
      </c>
      <c r="E29" s="142">
        <v>52.875000000000028</v>
      </c>
      <c r="F29" s="142">
        <v>56.024999999999991</v>
      </c>
      <c r="G29" s="142">
        <v>66.510000000000005</v>
      </c>
    </row>
    <row r="30" spans="1:9" x14ac:dyDescent="0.2">
      <c r="A30" s="76" t="s">
        <v>43</v>
      </c>
      <c r="B30" s="77" t="s">
        <v>679</v>
      </c>
      <c r="C30" s="142">
        <v>37.32</v>
      </c>
      <c r="D30" s="142">
        <v>49.769999999999989</v>
      </c>
      <c r="E30" s="142">
        <v>54.765000000000029</v>
      </c>
      <c r="F30" s="142">
        <v>58.004999999999988</v>
      </c>
      <c r="G30" s="142">
        <v>68.670000000000016</v>
      </c>
    </row>
    <row r="31" spans="1:9" x14ac:dyDescent="0.2">
      <c r="A31" s="76" t="s">
        <v>44</v>
      </c>
      <c r="B31" s="77" t="s">
        <v>680</v>
      </c>
      <c r="C31" s="142">
        <v>38.4</v>
      </c>
      <c r="D31" s="142">
        <v>51.389999999999986</v>
      </c>
      <c r="E31" s="142">
        <v>56.65500000000003</v>
      </c>
      <c r="F31" s="142">
        <v>59.984999999999992</v>
      </c>
      <c r="G31" s="142">
        <v>70.830000000000013</v>
      </c>
    </row>
    <row r="32" spans="1:9" x14ac:dyDescent="0.2">
      <c r="A32" s="76" t="s">
        <v>45</v>
      </c>
      <c r="B32" s="77" t="s">
        <v>681</v>
      </c>
      <c r="C32" s="142">
        <v>39.479999999999997</v>
      </c>
      <c r="D32" s="142">
        <v>53.009999999999984</v>
      </c>
      <c r="E32" s="142">
        <v>58.545000000000023</v>
      </c>
      <c r="F32" s="142">
        <v>61.964999999999996</v>
      </c>
      <c r="G32" s="142">
        <v>72.990000000000023</v>
      </c>
    </row>
    <row r="33" spans="1:7" x14ac:dyDescent="0.2">
      <c r="A33" s="76" t="s">
        <v>1</v>
      </c>
      <c r="B33" s="77" t="s">
        <v>682</v>
      </c>
      <c r="C33" s="142">
        <v>40.559999999999995</v>
      </c>
      <c r="D33" s="142">
        <v>54.629999999999981</v>
      </c>
      <c r="E33" s="142">
        <v>60.435000000000016</v>
      </c>
      <c r="F33" s="142">
        <v>63.945</v>
      </c>
      <c r="G33" s="142">
        <v>75.150000000000034</v>
      </c>
    </row>
    <row r="34" spans="1:7" x14ac:dyDescent="0.2">
      <c r="A34" s="76" t="s">
        <v>46</v>
      </c>
      <c r="B34" s="77" t="s">
        <v>683</v>
      </c>
      <c r="C34" s="142">
        <v>41.639999999999993</v>
      </c>
      <c r="D34" s="142">
        <v>56.249999999999979</v>
      </c>
      <c r="E34" s="142">
        <v>62.325000000000017</v>
      </c>
      <c r="F34" s="142">
        <v>65.924999999999997</v>
      </c>
      <c r="G34" s="142">
        <v>77.310000000000031</v>
      </c>
    </row>
    <row r="35" spans="1:7" x14ac:dyDescent="0.2">
      <c r="A35" s="76" t="s">
        <v>47</v>
      </c>
      <c r="B35" s="77" t="s">
        <v>684</v>
      </c>
      <c r="C35" s="142">
        <v>42.719999999999992</v>
      </c>
      <c r="D35" s="142">
        <v>57.869999999999976</v>
      </c>
      <c r="E35" s="142">
        <v>64.215000000000003</v>
      </c>
      <c r="F35" s="142">
        <v>67.905000000000001</v>
      </c>
      <c r="G35" s="142">
        <v>79.470000000000041</v>
      </c>
    </row>
    <row r="36" spans="1:7" x14ac:dyDescent="0.2">
      <c r="A36" s="76" t="s">
        <v>48</v>
      </c>
      <c r="B36" s="77" t="s">
        <v>685</v>
      </c>
      <c r="C36" s="142">
        <v>43.79999999999999</v>
      </c>
      <c r="D36" s="142">
        <v>59.489999999999974</v>
      </c>
      <c r="E36" s="142">
        <v>66.105000000000004</v>
      </c>
      <c r="F36" s="142">
        <v>69.885000000000005</v>
      </c>
      <c r="G36" s="142">
        <v>81.630000000000038</v>
      </c>
    </row>
    <row r="37" spans="1:7" x14ac:dyDescent="0.2">
      <c r="A37" s="76" t="s">
        <v>49</v>
      </c>
      <c r="B37" s="77" t="s">
        <v>686</v>
      </c>
      <c r="C37" s="142">
        <v>44.879999999999988</v>
      </c>
      <c r="D37" s="142">
        <v>61.109999999999971</v>
      </c>
      <c r="E37" s="142">
        <v>67.995000000000005</v>
      </c>
      <c r="F37" s="142">
        <v>71.865000000000009</v>
      </c>
      <c r="G37" s="142">
        <v>83.790000000000049</v>
      </c>
    </row>
    <row r="38" spans="1:7" x14ac:dyDescent="0.2">
      <c r="A38" s="76" t="s">
        <v>2</v>
      </c>
      <c r="B38" s="77" t="s">
        <v>687</v>
      </c>
      <c r="C38" s="142">
        <v>45.959999999999987</v>
      </c>
      <c r="D38" s="142">
        <v>62.729999999999968</v>
      </c>
      <c r="E38" s="142">
        <v>69.884999999999991</v>
      </c>
      <c r="F38" s="142">
        <v>73.845000000000013</v>
      </c>
      <c r="G38" s="142">
        <v>85.95000000000006</v>
      </c>
    </row>
    <row r="39" spans="1:7" x14ac:dyDescent="0.2">
      <c r="A39" s="76" t="s">
        <v>50</v>
      </c>
      <c r="B39" s="77" t="s">
        <v>660</v>
      </c>
      <c r="C39" s="142">
        <v>47.039999999999985</v>
      </c>
      <c r="D39" s="142">
        <v>67.924999999999955</v>
      </c>
      <c r="E39" s="142">
        <v>75.762499999999989</v>
      </c>
      <c r="F39" s="142">
        <v>80.037500000000009</v>
      </c>
      <c r="G39" s="142">
        <v>93.005000000000052</v>
      </c>
    </row>
    <row r="40" spans="1:7" x14ac:dyDescent="0.2">
      <c r="A40" s="76" t="s">
        <v>51</v>
      </c>
      <c r="B40" s="77" t="s">
        <v>688</v>
      </c>
      <c r="C40" s="142">
        <v>48.119999999999983</v>
      </c>
      <c r="D40" s="142">
        <v>69.634999999999948</v>
      </c>
      <c r="E40" s="142">
        <v>77.757499999999979</v>
      </c>
      <c r="F40" s="142">
        <v>82.127500000000012</v>
      </c>
      <c r="G40" s="142">
        <v>95.285000000000053</v>
      </c>
    </row>
    <row r="41" spans="1:7" x14ac:dyDescent="0.2">
      <c r="A41" s="76" t="s">
        <v>52</v>
      </c>
      <c r="B41" s="77" t="s">
        <v>689</v>
      </c>
      <c r="C41" s="142">
        <v>49.199999999999982</v>
      </c>
      <c r="D41" s="142">
        <v>71.344999999999956</v>
      </c>
      <c r="E41" s="142">
        <v>79.752499999999969</v>
      </c>
      <c r="F41" s="142">
        <v>84.217500000000015</v>
      </c>
      <c r="G41" s="142">
        <v>97.565000000000069</v>
      </c>
    </row>
    <row r="42" spans="1:7" x14ac:dyDescent="0.2">
      <c r="A42" s="76" t="s">
        <v>53</v>
      </c>
      <c r="B42" s="77" t="s">
        <v>690</v>
      </c>
      <c r="C42" s="142">
        <v>50.27999999999998</v>
      </c>
      <c r="D42" s="142">
        <v>73.05499999999995</v>
      </c>
      <c r="E42" s="142">
        <v>81.74749999999996</v>
      </c>
      <c r="F42" s="142">
        <v>86.307500000000019</v>
      </c>
      <c r="G42" s="142">
        <v>99.84500000000007</v>
      </c>
    </row>
    <row r="43" spans="1:7" x14ac:dyDescent="0.2">
      <c r="A43" s="76" t="s">
        <v>3</v>
      </c>
      <c r="B43" s="77" t="s">
        <v>691</v>
      </c>
      <c r="C43" s="142">
        <v>51.359999999999978</v>
      </c>
      <c r="D43" s="142">
        <v>74.764999999999944</v>
      </c>
      <c r="E43" s="142">
        <v>83.742499999999964</v>
      </c>
      <c r="F43" s="142">
        <v>88.397500000000022</v>
      </c>
      <c r="G43" s="142">
        <v>102.12500000000007</v>
      </c>
    </row>
    <row r="44" spans="1:7" x14ac:dyDescent="0.2">
      <c r="A44" s="76" t="s">
        <v>54</v>
      </c>
      <c r="B44" s="77" t="s">
        <v>692</v>
      </c>
      <c r="C44" s="142">
        <v>52.439999999999976</v>
      </c>
      <c r="D44" s="142">
        <v>76.474999999999937</v>
      </c>
      <c r="E44" s="142">
        <v>85.737499999999955</v>
      </c>
      <c r="F44" s="142">
        <v>90.487500000000026</v>
      </c>
      <c r="G44" s="142">
        <v>104.40500000000009</v>
      </c>
    </row>
    <row r="45" spans="1:7" x14ac:dyDescent="0.2">
      <c r="A45" s="76" t="s">
        <v>55</v>
      </c>
      <c r="B45" s="77" t="s">
        <v>693</v>
      </c>
      <c r="C45" s="142">
        <v>53.519999999999975</v>
      </c>
      <c r="D45" s="142">
        <v>78.184999999999945</v>
      </c>
      <c r="E45" s="142">
        <v>87.732499999999945</v>
      </c>
      <c r="F45" s="142">
        <v>92.577500000000029</v>
      </c>
      <c r="G45" s="142">
        <v>106.68500000000009</v>
      </c>
    </row>
    <row r="46" spans="1:7" x14ac:dyDescent="0.2">
      <c r="A46" s="76" t="s">
        <v>56</v>
      </c>
      <c r="B46" s="77" t="s">
        <v>694</v>
      </c>
      <c r="C46" s="142">
        <v>54.599999999999973</v>
      </c>
      <c r="D46" s="142">
        <v>79.894999999999939</v>
      </c>
      <c r="E46" s="142">
        <v>89.727499999999949</v>
      </c>
      <c r="F46" s="142">
        <v>94.667500000000032</v>
      </c>
      <c r="G46" s="142">
        <v>108.96500000000009</v>
      </c>
    </row>
    <row r="47" spans="1:7" x14ac:dyDescent="0.2">
      <c r="A47" s="76" t="s">
        <v>57</v>
      </c>
      <c r="B47" s="77" t="s">
        <v>658</v>
      </c>
      <c r="C47" s="142">
        <v>55.679999999999971</v>
      </c>
      <c r="D47" s="142">
        <v>81.604999999999933</v>
      </c>
      <c r="E47" s="142">
        <v>91.72249999999994</v>
      </c>
      <c r="F47" s="142">
        <v>96.757500000000036</v>
      </c>
      <c r="G47" s="142">
        <v>111.2450000000001</v>
      </c>
    </row>
    <row r="48" spans="1:7" x14ac:dyDescent="0.2">
      <c r="A48" s="76" t="s">
        <v>4</v>
      </c>
      <c r="B48" s="77" t="s">
        <v>695</v>
      </c>
      <c r="C48" s="142">
        <v>56.75999999999997</v>
      </c>
      <c r="D48" s="142">
        <v>83.314999999999927</v>
      </c>
      <c r="E48" s="142">
        <v>93.71749999999993</v>
      </c>
      <c r="F48" s="142">
        <v>98.847500000000039</v>
      </c>
      <c r="G48" s="142">
        <v>113.52500000000011</v>
      </c>
    </row>
    <row r="49" spans="1:7" x14ac:dyDescent="0.2">
      <c r="A49" s="76" t="s">
        <v>58</v>
      </c>
      <c r="B49" s="77" t="s">
        <v>656</v>
      </c>
      <c r="C49" s="142">
        <v>57.839999999999968</v>
      </c>
      <c r="D49" s="142">
        <v>85.024999999999935</v>
      </c>
      <c r="E49" s="142">
        <v>95.712499999999935</v>
      </c>
      <c r="F49" s="142">
        <v>100.93750000000004</v>
      </c>
      <c r="G49" s="142">
        <v>115.80500000000011</v>
      </c>
    </row>
    <row r="50" spans="1:7" x14ac:dyDescent="0.2">
      <c r="A50" s="76" t="s">
        <v>59</v>
      </c>
      <c r="B50" s="77" t="s">
        <v>696</v>
      </c>
      <c r="C50" s="142">
        <v>58.919999999999966</v>
      </c>
      <c r="D50" s="142">
        <v>86.734999999999928</v>
      </c>
      <c r="E50" s="142">
        <v>97.707499999999925</v>
      </c>
      <c r="F50" s="142">
        <v>103.02750000000003</v>
      </c>
      <c r="G50" s="142">
        <v>118.08500000000011</v>
      </c>
    </row>
    <row r="51" spans="1:7" x14ac:dyDescent="0.2">
      <c r="A51" s="76" t="s">
        <v>60</v>
      </c>
      <c r="B51" s="77" t="s">
        <v>697</v>
      </c>
      <c r="C51" s="142">
        <v>59.999999999999964</v>
      </c>
      <c r="D51" s="142">
        <v>88.444999999999922</v>
      </c>
      <c r="E51" s="142">
        <v>99.702499999999915</v>
      </c>
      <c r="F51" s="142">
        <v>105.11750000000004</v>
      </c>
      <c r="G51" s="142">
        <v>120.36500000000012</v>
      </c>
    </row>
    <row r="52" spans="1:7" x14ac:dyDescent="0.2">
      <c r="A52" s="76" t="s">
        <v>61</v>
      </c>
      <c r="B52" s="77" t="s">
        <v>698</v>
      </c>
      <c r="C52" s="142">
        <v>61.079999999999963</v>
      </c>
      <c r="D52" s="142">
        <v>90.154999999999916</v>
      </c>
      <c r="E52" s="142">
        <v>101.69749999999991</v>
      </c>
      <c r="F52" s="142">
        <v>107.20750000000004</v>
      </c>
      <c r="G52" s="142">
        <v>122.64500000000012</v>
      </c>
    </row>
    <row r="53" spans="1:7" x14ac:dyDescent="0.2">
      <c r="A53" s="76" t="s">
        <v>5</v>
      </c>
      <c r="B53" s="77" t="s">
        <v>699</v>
      </c>
      <c r="C53" s="142">
        <v>62.159999999999961</v>
      </c>
      <c r="D53" s="142">
        <v>91.864999999999924</v>
      </c>
      <c r="E53" s="142">
        <v>103.69249999999991</v>
      </c>
      <c r="F53" s="142">
        <v>109.29750000000004</v>
      </c>
      <c r="G53" s="142">
        <v>124.92500000000013</v>
      </c>
    </row>
    <row r="54" spans="1:7" x14ac:dyDescent="0.2">
      <c r="A54" s="76" t="s">
        <v>62</v>
      </c>
      <c r="B54" s="77" t="s">
        <v>700</v>
      </c>
      <c r="C54" s="142">
        <v>63.239999999999959</v>
      </c>
      <c r="D54" s="142">
        <v>93.574999999999918</v>
      </c>
      <c r="E54" s="142">
        <v>105.6874999999999</v>
      </c>
      <c r="F54" s="142">
        <v>111.38750000000005</v>
      </c>
      <c r="G54" s="142">
        <v>127.20500000000014</v>
      </c>
    </row>
    <row r="55" spans="1:7" x14ac:dyDescent="0.2">
      <c r="A55" s="76" t="s">
        <v>63</v>
      </c>
      <c r="B55" s="77" t="s">
        <v>701</v>
      </c>
      <c r="C55" s="142">
        <v>64.319999999999965</v>
      </c>
      <c r="D55" s="142">
        <v>95.284999999999911</v>
      </c>
      <c r="E55" s="142">
        <v>107.68249999999989</v>
      </c>
      <c r="F55" s="142">
        <v>113.47750000000005</v>
      </c>
      <c r="G55" s="142">
        <v>129.48500000000013</v>
      </c>
    </row>
    <row r="56" spans="1:7" x14ac:dyDescent="0.2">
      <c r="A56" s="76" t="s">
        <v>64</v>
      </c>
      <c r="B56" s="77" t="s">
        <v>702</v>
      </c>
      <c r="C56" s="142">
        <v>65.399999999999963</v>
      </c>
      <c r="D56" s="142">
        <v>96.994999999999905</v>
      </c>
      <c r="E56" s="142">
        <v>109.6774999999999</v>
      </c>
      <c r="F56" s="142">
        <v>115.56750000000005</v>
      </c>
      <c r="G56" s="142">
        <v>131.76500000000016</v>
      </c>
    </row>
    <row r="57" spans="1:7" x14ac:dyDescent="0.2">
      <c r="A57" s="76" t="s">
        <v>65</v>
      </c>
      <c r="B57" s="77" t="s">
        <v>703</v>
      </c>
      <c r="C57" s="142">
        <v>66.479999999999961</v>
      </c>
      <c r="D57" s="142">
        <v>98.704999999999913</v>
      </c>
      <c r="E57" s="142">
        <v>111.67249999999989</v>
      </c>
      <c r="F57" s="142">
        <v>117.65750000000006</v>
      </c>
      <c r="G57" s="142">
        <v>134.04500000000016</v>
      </c>
    </row>
    <row r="58" spans="1:7" x14ac:dyDescent="0.2">
      <c r="A58" s="76" t="s">
        <v>6</v>
      </c>
      <c r="B58" s="77" t="s">
        <v>704</v>
      </c>
      <c r="C58" s="142">
        <v>67.55999999999996</v>
      </c>
      <c r="D58" s="142">
        <v>100.41499999999991</v>
      </c>
      <c r="E58" s="142">
        <v>113.66749999999988</v>
      </c>
      <c r="F58" s="142">
        <v>119.74750000000006</v>
      </c>
      <c r="G58" s="142">
        <v>136.32500000000016</v>
      </c>
    </row>
    <row r="59" spans="1:7" x14ac:dyDescent="0.2">
      <c r="A59" s="76" t="s">
        <v>66</v>
      </c>
      <c r="B59" s="77" t="s">
        <v>705</v>
      </c>
      <c r="C59" s="142">
        <v>68.399999999999963</v>
      </c>
      <c r="D59" s="142">
        <v>101.55499999999991</v>
      </c>
      <c r="E59" s="142">
        <v>114.99749999999989</v>
      </c>
      <c r="F59" s="142">
        <v>121.31500000000007</v>
      </c>
      <c r="G59" s="142">
        <v>138.51000000000016</v>
      </c>
    </row>
    <row r="60" spans="1:7" x14ac:dyDescent="0.2">
      <c r="A60" s="76" t="s">
        <v>67</v>
      </c>
      <c r="B60" s="77" t="s">
        <v>706</v>
      </c>
      <c r="C60" s="142">
        <v>69.239999999999966</v>
      </c>
      <c r="D60" s="142">
        <v>102.69499999999991</v>
      </c>
      <c r="E60" s="142">
        <v>116.32749999999989</v>
      </c>
      <c r="F60" s="142">
        <v>122.88250000000006</v>
      </c>
      <c r="G60" s="142">
        <v>140.69500000000016</v>
      </c>
    </row>
    <row r="61" spans="1:7" x14ac:dyDescent="0.2">
      <c r="A61" s="76" t="s">
        <v>68</v>
      </c>
      <c r="B61" s="77" t="s">
        <v>707</v>
      </c>
      <c r="C61" s="142">
        <v>70.07999999999997</v>
      </c>
      <c r="D61" s="142">
        <v>103.83499999999991</v>
      </c>
      <c r="E61" s="142">
        <v>117.6574999999999</v>
      </c>
      <c r="F61" s="142">
        <v>124.45000000000007</v>
      </c>
      <c r="G61" s="142">
        <v>142.88000000000019</v>
      </c>
    </row>
    <row r="62" spans="1:7" x14ac:dyDescent="0.2">
      <c r="A62" s="76" t="s">
        <v>69</v>
      </c>
      <c r="B62" s="77" t="s">
        <v>708</v>
      </c>
      <c r="C62" s="142">
        <v>70.919999999999973</v>
      </c>
      <c r="D62" s="142">
        <v>104.97499999999991</v>
      </c>
      <c r="E62" s="142">
        <v>118.9874999999999</v>
      </c>
      <c r="F62" s="142">
        <v>126.01750000000008</v>
      </c>
      <c r="G62" s="142">
        <v>145.0650000000002</v>
      </c>
    </row>
    <row r="63" spans="1:7" x14ac:dyDescent="0.2">
      <c r="A63" s="76" t="s">
        <v>7</v>
      </c>
      <c r="B63" s="77" t="s">
        <v>709</v>
      </c>
      <c r="C63" s="142">
        <v>71.759999999999977</v>
      </c>
      <c r="D63" s="142">
        <v>106.11499999999992</v>
      </c>
      <c r="E63" s="142">
        <v>120.31749999999991</v>
      </c>
      <c r="F63" s="142">
        <v>127.58500000000008</v>
      </c>
      <c r="G63" s="142">
        <v>147.2500000000002</v>
      </c>
    </row>
    <row r="64" spans="1:7" x14ac:dyDescent="0.2">
      <c r="A64" s="76" t="s">
        <v>70</v>
      </c>
      <c r="B64" s="77" t="s">
        <v>710</v>
      </c>
      <c r="C64" s="142">
        <v>72.59999999999998</v>
      </c>
      <c r="D64" s="142">
        <v>107.25499999999992</v>
      </c>
      <c r="E64" s="142">
        <v>121.64749999999989</v>
      </c>
      <c r="F64" s="142">
        <v>129.15250000000009</v>
      </c>
      <c r="G64" s="142">
        <v>149.43500000000023</v>
      </c>
    </row>
    <row r="65" spans="1:7" x14ac:dyDescent="0.2">
      <c r="A65" s="76" t="s">
        <v>71</v>
      </c>
      <c r="B65" s="77" t="s">
        <v>711</v>
      </c>
      <c r="C65" s="142">
        <v>73.439999999999984</v>
      </c>
      <c r="D65" s="142">
        <v>108.39499999999992</v>
      </c>
      <c r="E65" s="142">
        <v>122.97749999999991</v>
      </c>
      <c r="F65" s="142">
        <v>130.72000000000008</v>
      </c>
      <c r="G65" s="142">
        <v>151.62000000000023</v>
      </c>
    </row>
    <row r="66" spans="1:7" x14ac:dyDescent="0.2">
      <c r="A66" s="76" t="s">
        <v>72</v>
      </c>
      <c r="B66" s="77" t="s">
        <v>712</v>
      </c>
      <c r="C66" s="142">
        <v>74.279999999999987</v>
      </c>
      <c r="D66" s="142">
        <v>109.53499999999993</v>
      </c>
      <c r="E66" s="142">
        <v>124.30749999999991</v>
      </c>
      <c r="F66" s="142">
        <v>132.28750000000011</v>
      </c>
      <c r="G66" s="142">
        <v>153.80500000000023</v>
      </c>
    </row>
    <row r="67" spans="1:7" x14ac:dyDescent="0.2">
      <c r="A67" s="76" t="s">
        <v>73</v>
      </c>
      <c r="B67" s="77" t="s">
        <v>713</v>
      </c>
      <c r="C67" s="142">
        <v>75.11999999999999</v>
      </c>
      <c r="D67" s="142">
        <v>110.67499999999993</v>
      </c>
      <c r="E67" s="142">
        <v>125.63749999999992</v>
      </c>
      <c r="F67" s="142">
        <v>133.8550000000001</v>
      </c>
      <c r="G67" s="142">
        <v>155.99000000000026</v>
      </c>
    </row>
    <row r="68" spans="1:7" x14ac:dyDescent="0.2">
      <c r="A68" s="76" t="s">
        <v>8</v>
      </c>
      <c r="B68" s="77" t="s">
        <v>714</v>
      </c>
      <c r="C68" s="142">
        <v>75.959999999999994</v>
      </c>
      <c r="D68" s="142">
        <v>111.81499999999993</v>
      </c>
      <c r="E68" s="142">
        <v>126.96749999999992</v>
      </c>
      <c r="F68" s="142">
        <v>135.4225000000001</v>
      </c>
      <c r="G68" s="142">
        <v>158.17500000000027</v>
      </c>
    </row>
    <row r="69" spans="1:7" x14ac:dyDescent="0.2">
      <c r="A69" s="76" t="s">
        <v>74</v>
      </c>
      <c r="B69" s="77" t="s">
        <v>715</v>
      </c>
      <c r="C69" s="142">
        <v>76.8</v>
      </c>
      <c r="D69" s="142">
        <v>112.95499999999993</v>
      </c>
      <c r="E69" s="142">
        <v>128.29749999999993</v>
      </c>
      <c r="F69" s="142">
        <v>136.99000000000012</v>
      </c>
      <c r="G69" s="142">
        <v>160.36000000000027</v>
      </c>
    </row>
    <row r="70" spans="1:7" x14ac:dyDescent="0.2">
      <c r="A70" s="76" t="s">
        <v>75</v>
      </c>
      <c r="B70" s="77" t="s">
        <v>716</v>
      </c>
      <c r="C70" s="142">
        <v>77.64</v>
      </c>
      <c r="D70" s="142">
        <v>114.09499999999994</v>
      </c>
      <c r="E70" s="142">
        <v>129.62749999999994</v>
      </c>
      <c r="F70" s="142">
        <v>138.55750000000012</v>
      </c>
      <c r="G70" s="142">
        <v>162.54500000000027</v>
      </c>
    </row>
    <row r="71" spans="1:7" x14ac:dyDescent="0.2">
      <c r="A71" s="76" t="s">
        <v>76</v>
      </c>
      <c r="B71" s="77" t="s">
        <v>717</v>
      </c>
      <c r="C71" s="142">
        <v>78.48</v>
      </c>
      <c r="D71" s="142">
        <v>115.23499999999994</v>
      </c>
      <c r="E71" s="142">
        <v>130.95749999999992</v>
      </c>
      <c r="F71" s="142">
        <v>140.12500000000014</v>
      </c>
      <c r="G71" s="142">
        <v>164.7300000000003</v>
      </c>
    </row>
    <row r="72" spans="1:7" x14ac:dyDescent="0.2">
      <c r="A72" s="76" t="s">
        <v>77</v>
      </c>
      <c r="B72" s="77" t="s">
        <v>718</v>
      </c>
      <c r="C72" s="142">
        <v>79.320000000000007</v>
      </c>
      <c r="D72" s="142">
        <v>116.37499999999994</v>
      </c>
      <c r="E72" s="142">
        <v>132.28749999999994</v>
      </c>
      <c r="F72" s="142">
        <v>141.69250000000014</v>
      </c>
      <c r="G72" s="142">
        <v>166.9150000000003</v>
      </c>
    </row>
    <row r="73" spans="1:7" x14ac:dyDescent="0.2">
      <c r="A73" s="76" t="s">
        <v>9</v>
      </c>
      <c r="B73" s="77" t="s">
        <v>719</v>
      </c>
      <c r="C73" s="142">
        <v>80.160000000000011</v>
      </c>
      <c r="D73" s="142">
        <v>117.51499999999994</v>
      </c>
      <c r="E73" s="142">
        <v>133.61749999999995</v>
      </c>
      <c r="F73" s="142">
        <v>143.26000000000013</v>
      </c>
      <c r="G73" s="142">
        <v>169.10000000000031</v>
      </c>
    </row>
    <row r="74" spans="1:7" x14ac:dyDescent="0.2">
      <c r="A74" s="76" t="s">
        <v>78</v>
      </c>
      <c r="B74" s="77" t="s">
        <v>720</v>
      </c>
      <c r="C74" s="142">
        <v>81.000000000000014</v>
      </c>
      <c r="D74" s="142">
        <v>118.65499999999994</v>
      </c>
      <c r="E74" s="142">
        <v>134.94749999999996</v>
      </c>
      <c r="F74" s="142">
        <v>144.82750000000016</v>
      </c>
      <c r="G74" s="142">
        <v>171.28500000000034</v>
      </c>
    </row>
    <row r="75" spans="1:7" x14ac:dyDescent="0.2">
      <c r="A75" s="76" t="s">
        <v>79</v>
      </c>
      <c r="B75" s="77" t="s">
        <v>721</v>
      </c>
      <c r="C75" s="142">
        <v>81.840000000000018</v>
      </c>
      <c r="D75" s="142">
        <v>119.79499999999994</v>
      </c>
      <c r="E75" s="142">
        <v>136.27749999999995</v>
      </c>
      <c r="F75" s="142">
        <v>146.39500000000015</v>
      </c>
      <c r="G75" s="142">
        <v>173.47000000000034</v>
      </c>
    </row>
    <row r="76" spans="1:7" x14ac:dyDescent="0.2">
      <c r="A76" s="76" t="s">
        <v>80</v>
      </c>
      <c r="B76" s="77" t="s">
        <v>722</v>
      </c>
      <c r="C76" s="142">
        <v>82.680000000000021</v>
      </c>
      <c r="D76" s="142">
        <v>120.93499999999995</v>
      </c>
      <c r="E76" s="142">
        <v>137.60749999999996</v>
      </c>
      <c r="F76" s="142">
        <v>147.96250000000015</v>
      </c>
      <c r="G76" s="142">
        <v>175.65500000000034</v>
      </c>
    </row>
    <row r="77" spans="1:7" x14ac:dyDescent="0.2">
      <c r="A77" s="76" t="s">
        <v>81</v>
      </c>
      <c r="B77" s="77" t="s">
        <v>723</v>
      </c>
      <c r="C77" s="142">
        <v>83.520000000000024</v>
      </c>
      <c r="D77" s="142">
        <v>122.07499999999995</v>
      </c>
      <c r="E77" s="142">
        <v>138.93749999999997</v>
      </c>
      <c r="F77" s="142">
        <v>149.53000000000017</v>
      </c>
      <c r="G77" s="142">
        <v>177.84000000000037</v>
      </c>
    </row>
    <row r="78" spans="1:7" x14ac:dyDescent="0.2">
      <c r="A78" s="76" t="s">
        <v>10</v>
      </c>
      <c r="B78" s="77" t="s">
        <v>659</v>
      </c>
      <c r="C78" s="142">
        <v>84.360000000000028</v>
      </c>
      <c r="D78" s="142">
        <v>123.21499999999993</v>
      </c>
      <c r="E78" s="142">
        <v>140.26749999999998</v>
      </c>
      <c r="F78" s="142">
        <v>151.09750000000017</v>
      </c>
      <c r="G78" s="142">
        <v>180.02500000000038</v>
      </c>
    </row>
    <row r="79" spans="1:7" x14ac:dyDescent="0.2">
      <c r="A79" s="76" t="s">
        <v>82</v>
      </c>
      <c r="B79" s="77" t="s">
        <v>724</v>
      </c>
      <c r="C79" s="142">
        <v>85.200000000000031</v>
      </c>
      <c r="D79" s="142">
        <v>124.35499999999992</v>
      </c>
      <c r="E79" s="142">
        <v>141.59749999999997</v>
      </c>
      <c r="F79" s="142">
        <v>152.66500000000016</v>
      </c>
      <c r="G79" s="142">
        <v>182.21000000000038</v>
      </c>
    </row>
    <row r="80" spans="1:7" x14ac:dyDescent="0.2">
      <c r="A80" s="76" t="s">
        <v>83</v>
      </c>
      <c r="B80" s="77" t="s">
        <v>725</v>
      </c>
      <c r="C80" s="142">
        <v>86.040000000000035</v>
      </c>
      <c r="D80" s="142">
        <v>125.49499999999991</v>
      </c>
      <c r="E80" s="142">
        <v>142.92749999999998</v>
      </c>
      <c r="F80" s="142">
        <v>154.23250000000019</v>
      </c>
      <c r="G80" s="142">
        <v>184.39500000000038</v>
      </c>
    </row>
    <row r="81" spans="1:7" x14ac:dyDescent="0.2">
      <c r="A81" s="76" t="s">
        <v>84</v>
      </c>
      <c r="B81" s="77" t="s">
        <v>726</v>
      </c>
      <c r="C81" s="142">
        <v>86.880000000000038</v>
      </c>
      <c r="D81" s="142">
        <v>126.63499999999989</v>
      </c>
      <c r="E81" s="142">
        <v>144.25749999999999</v>
      </c>
      <c r="F81" s="142">
        <v>155.80000000000018</v>
      </c>
      <c r="G81" s="142">
        <v>186.58000000000041</v>
      </c>
    </row>
    <row r="82" spans="1:7" x14ac:dyDescent="0.2">
      <c r="A82" s="76" t="s">
        <v>85</v>
      </c>
      <c r="B82" s="77" t="s">
        <v>727</v>
      </c>
      <c r="C82" s="142">
        <v>87.720000000000041</v>
      </c>
      <c r="D82" s="142">
        <v>127.77499999999989</v>
      </c>
      <c r="E82" s="142">
        <v>145.58750000000001</v>
      </c>
      <c r="F82" s="142">
        <v>157.36750000000018</v>
      </c>
      <c r="G82" s="142">
        <v>188.76500000000041</v>
      </c>
    </row>
    <row r="83" spans="1:7" x14ac:dyDescent="0.2">
      <c r="A83" s="76" t="s">
        <v>11</v>
      </c>
      <c r="B83" s="77" t="s">
        <v>728</v>
      </c>
      <c r="C83" s="142">
        <v>88.560000000000045</v>
      </c>
      <c r="D83" s="142">
        <v>128.91499999999988</v>
      </c>
      <c r="E83" s="142">
        <v>146.91749999999999</v>
      </c>
      <c r="F83" s="142">
        <v>158.9350000000002</v>
      </c>
      <c r="G83" s="142">
        <v>190.95000000000041</v>
      </c>
    </row>
    <row r="84" spans="1:7" x14ac:dyDescent="0.2">
      <c r="A84" s="76" t="s">
        <v>86</v>
      </c>
      <c r="B84" s="77" t="s">
        <v>729</v>
      </c>
      <c r="C84" s="142">
        <v>89.400000000000048</v>
      </c>
      <c r="D84" s="142">
        <v>130.05499999999986</v>
      </c>
      <c r="E84" s="142">
        <v>148.2475</v>
      </c>
      <c r="F84" s="142">
        <v>160.5025000000002</v>
      </c>
      <c r="G84" s="142">
        <v>193.13500000000045</v>
      </c>
    </row>
    <row r="85" spans="1:7" x14ac:dyDescent="0.2">
      <c r="A85" s="76" t="s">
        <v>87</v>
      </c>
      <c r="B85" s="77" t="s">
        <v>730</v>
      </c>
      <c r="C85" s="142">
        <v>90.240000000000052</v>
      </c>
      <c r="D85" s="142">
        <v>131.19499999999985</v>
      </c>
      <c r="E85" s="142">
        <v>149.57750000000001</v>
      </c>
      <c r="F85" s="142">
        <v>162.07000000000019</v>
      </c>
      <c r="G85" s="142">
        <v>195.32000000000045</v>
      </c>
    </row>
    <row r="86" spans="1:7" x14ac:dyDescent="0.2">
      <c r="A86" s="76" t="s">
        <v>88</v>
      </c>
      <c r="B86" s="77" t="s">
        <v>657</v>
      </c>
      <c r="C86" s="142">
        <v>91.080000000000055</v>
      </c>
      <c r="D86" s="142">
        <v>132.33499999999984</v>
      </c>
      <c r="E86" s="142">
        <v>150.90750000000003</v>
      </c>
      <c r="F86" s="142">
        <v>163.63750000000022</v>
      </c>
      <c r="G86" s="142">
        <v>197.50500000000045</v>
      </c>
    </row>
    <row r="87" spans="1:7" x14ac:dyDescent="0.2">
      <c r="A87" s="76" t="s">
        <v>89</v>
      </c>
      <c r="B87" s="77" t="s">
        <v>731</v>
      </c>
      <c r="C87" s="142">
        <v>91.920000000000059</v>
      </c>
      <c r="D87" s="142">
        <v>133.47499999999982</v>
      </c>
      <c r="E87" s="142">
        <v>152.23750000000001</v>
      </c>
      <c r="F87" s="142">
        <v>165.20500000000021</v>
      </c>
      <c r="G87" s="142">
        <v>199.69000000000045</v>
      </c>
    </row>
    <row r="88" spans="1:7" x14ac:dyDescent="0.2">
      <c r="A88" s="76" t="s">
        <v>12</v>
      </c>
      <c r="B88" s="77" t="s">
        <v>732</v>
      </c>
      <c r="C88" s="142">
        <v>92.760000000000062</v>
      </c>
      <c r="D88" s="142">
        <v>134.61499999999981</v>
      </c>
      <c r="E88" s="142">
        <v>153.56750000000002</v>
      </c>
      <c r="F88" s="142">
        <v>166.77250000000021</v>
      </c>
      <c r="G88" s="142">
        <v>201.87500000000048</v>
      </c>
    </row>
    <row r="89" spans="1:7" x14ac:dyDescent="0.2">
      <c r="A89" s="76" t="s">
        <v>90</v>
      </c>
      <c r="B89" s="77" t="s">
        <v>733</v>
      </c>
      <c r="C89" s="142">
        <v>93.600000000000065</v>
      </c>
      <c r="D89" s="142">
        <v>135.7549999999998</v>
      </c>
      <c r="E89" s="142">
        <v>154.89750000000004</v>
      </c>
      <c r="F89" s="142">
        <v>168.34000000000023</v>
      </c>
      <c r="G89" s="142">
        <v>204.06000000000049</v>
      </c>
    </row>
    <row r="90" spans="1:7" x14ac:dyDescent="0.2">
      <c r="A90" s="76" t="s">
        <v>91</v>
      </c>
      <c r="B90" s="77" t="s">
        <v>734</v>
      </c>
      <c r="C90" s="142">
        <v>94.440000000000069</v>
      </c>
      <c r="D90" s="142">
        <v>136.89499999999981</v>
      </c>
      <c r="E90" s="142">
        <v>156.22750000000005</v>
      </c>
      <c r="F90" s="142">
        <v>169.90750000000023</v>
      </c>
      <c r="G90" s="142">
        <v>206.24500000000049</v>
      </c>
    </row>
    <row r="91" spans="1:7" x14ac:dyDescent="0.2">
      <c r="A91" s="76" t="s">
        <v>92</v>
      </c>
      <c r="B91" s="77" t="s">
        <v>735</v>
      </c>
      <c r="C91" s="142">
        <v>95.280000000000072</v>
      </c>
      <c r="D91" s="142">
        <v>138.0349999999998</v>
      </c>
      <c r="E91" s="142">
        <v>157.55750000000003</v>
      </c>
      <c r="F91" s="142">
        <v>171.47500000000022</v>
      </c>
      <c r="G91" s="142">
        <v>208.43000000000052</v>
      </c>
    </row>
    <row r="92" spans="1:7" x14ac:dyDescent="0.2">
      <c r="A92" s="76" t="s">
        <v>93</v>
      </c>
      <c r="B92" s="77" t="s">
        <v>736</v>
      </c>
      <c r="C92" s="142">
        <v>96.120000000000076</v>
      </c>
      <c r="D92" s="142">
        <v>139.17499999999978</v>
      </c>
      <c r="E92" s="142">
        <v>158.88750000000005</v>
      </c>
      <c r="F92" s="142">
        <v>173.04250000000025</v>
      </c>
      <c r="G92" s="142">
        <v>210.61500000000052</v>
      </c>
    </row>
    <row r="93" spans="1:7" x14ac:dyDescent="0.2">
      <c r="A93" s="76" t="s">
        <v>13</v>
      </c>
      <c r="B93" s="77" t="s">
        <v>737</v>
      </c>
      <c r="C93" s="142">
        <v>96.960000000000079</v>
      </c>
      <c r="D93" s="142">
        <v>140.31499999999977</v>
      </c>
      <c r="E93" s="142">
        <v>160.21750000000006</v>
      </c>
      <c r="F93" s="142">
        <v>174.61000000000024</v>
      </c>
      <c r="G93" s="142">
        <v>212.80000000000052</v>
      </c>
    </row>
    <row r="94" spans="1:7" x14ac:dyDescent="0.2">
      <c r="A94" s="76" t="s">
        <v>94</v>
      </c>
      <c r="B94" s="77" t="s">
        <v>738</v>
      </c>
      <c r="C94" s="142">
        <v>97.800000000000082</v>
      </c>
      <c r="D94" s="142">
        <v>141.45499999999976</v>
      </c>
      <c r="E94" s="142">
        <v>161.54750000000007</v>
      </c>
      <c r="F94" s="142">
        <v>176.17750000000026</v>
      </c>
      <c r="G94" s="142">
        <v>214.98500000000055</v>
      </c>
    </row>
    <row r="95" spans="1:7" x14ac:dyDescent="0.2">
      <c r="A95" s="76" t="s">
        <v>95</v>
      </c>
      <c r="B95" s="77" t="s">
        <v>739</v>
      </c>
      <c r="C95" s="142">
        <v>98.640000000000086</v>
      </c>
      <c r="D95" s="142">
        <v>142.59499999999974</v>
      </c>
      <c r="E95" s="142">
        <v>162.87750000000005</v>
      </c>
      <c r="F95" s="142">
        <v>177.74500000000026</v>
      </c>
      <c r="G95" s="142">
        <v>217.17000000000056</v>
      </c>
    </row>
    <row r="96" spans="1:7" x14ac:dyDescent="0.2">
      <c r="A96" s="76" t="s">
        <v>96</v>
      </c>
      <c r="B96" s="77" t="s">
        <v>740</v>
      </c>
      <c r="C96" s="142">
        <v>99.480000000000089</v>
      </c>
      <c r="D96" s="142">
        <v>143.73499999999973</v>
      </c>
      <c r="E96" s="142">
        <v>164.20750000000007</v>
      </c>
      <c r="F96" s="142">
        <v>179.31250000000026</v>
      </c>
      <c r="G96" s="142">
        <v>219.35500000000056</v>
      </c>
    </row>
    <row r="97" spans="1:7" x14ac:dyDescent="0.2">
      <c r="A97" s="76" t="s">
        <v>97</v>
      </c>
      <c r="B97" s="77" t="s">
        <v>741</v>
      </c>
      <c r="C97" s="142">
        <v>100.32000000000009</v>
      </c>
      <c r="D97" s="142">
        <v>144.87499999999972</v>
      </c>
      <c r="E97" s="142">
        <v>165.53750000000008</v>
      </c>
      <c r="F97" s="142">
        <v>180.88000000000028</v>
      </c>
      <c r="G97" s="142">
        <v>221.54000000000056</v>
      </c>
    </row>
    <row r="98" spans="1:7" x14ac:dyDescent="0.2">
      <c r="A98" s="76" t="s">
        <v>14</v>
      </c>
      <c r="B98" s="77" t="s">
        <v>742</v>
      </c>
      <c r="C98" s="142">
        <v>101.1600000000001</v>
      </c>
      <c r="D98" s="142">
        <v>146.0149999999997</v>
      </c>
      <c r="E98" s="142">
        <v>166.86750000000009</v>
      </c>
      <c r="F98" s="142">
        <v>182.44750000000028</v>
      </c>
      <c r="G98" s="142">
        <v>223.72500000000059</v>
      </c>
    </row>
    <row r="99" spans="1:7" x14ac:dyDescent="0.2">
      <c r="A99" s="76" t="s">
        <v>98</v>
      </c>
      <c r="B99" s="77" t="s">
        <v>743</v>
      </c>
      <c r="C99" s="142">
        <v>102.0000000000001</v>
      </c>
      <c r="D99" s="142">
        <v>147.15499999999969</v>
      </c>
      <c r="E99" s="142">
        <v>168.19750000000008</v>
      </c>
      <c r="F99" s="142">
        <v>184.01500000000027</v>
      </c>
      <c r="G99" s="142">
        <v>225.91000000000059</v>
      </c>
    </row>
    <row r="100" spans="1:7" x14ac:dyDescent="0.2">
      <c r="A100" s="76" t="s">
        <v>99</v>
      </c>
      <c r="B100" s="77" t="s">
        <v>744</v>
      </c>
      <c r="C100" s="142">
        <v>102.8400000000001</v>
      </c>
      <c r="D100" s="142">
        <v>148.2949999999997</v>
      </c>
      <c r="E100" s="142">
        <v>169.52750000000009</v>
      </c>
      <c r="F100" s="142">
        <v>185.58250000000029</v>
      </c>
      <c r="G100" s="142">
        <v>228.0950000000006</v>
      </c>
    </row>
    <row r="101" spans="1:7" x14ac:dyDescent="0.2">
      <c r="A101" s="76" t="s">
        <v>100</v>
      </c>
      <c r="B101" s="77" t="s">
        <v>745</v>
      </c>
      <c r="C101" s="142">
        <v>103.68000000000011</v>
      </c>
      <c r="D101" s="142">
        <v>149.43499999999969</v>
      </c>
      <c r="E101" s="142">
        <v>170.8575000000001</v>
      </c>
      <c r="F101" s="142">
        <v>187.15000000000029</v>
      </c>
      <c r="G101" s="142">
        <v>230.28000000000063</v>
      </c>
    </row>
    <row r="102" spans="1:7" x14ac:dyDescent="0.2">
      <c r="A102" s="76" t="s">
        <v>101</v>
      </c>
      <c r="B102" s="77" t="s">
        <v>746</v>
      </c>
      <c r="C102" s="142">
        <v>104.52000000000011</v>
      </c>
      <c r="D102" s="142">
        <v>150.57499999999968</v>
      </c>
      <c r="E102" s="142">
        <v>172.18750000000011</v>
      </c>
      <c r="F102" s="142">
        <v>188.71750000000029</v>
      </c>
      <c r="G102" s="142">
        <v>232.46500000000063</v>
      </c>
    </row>
    <row r="103" spans="1:7" x14ac:dyDescent="0.2">
      <c r="A103" s="76" t="s">
        <v>15</v>
      </c>
      <c r="B103" s="77" t="s">
        <v>747</v>
      </c>
      <c r="C103" s="142">
        <v>105.36000000000011</v>
      </c>
      <c r="D103" s="142">
        <v>151.71499999999966</v>
      </c>
      <c r="E103" s="142">
        <v>173.5175000000001</v>
      </c>
      <c r="F103" s="142">
        <v>190.28500000000031</v>
      </c>
      <c r="G103" s="142">
        <v>234.65000000000063</v>
      </c>
    </row>
    <row r="104" spans="1:7" x14ac:dyDescent="0.2">
      <c r="A104" s="76" t="s">
        <v>102</v>
      </c>
      <c r="B104" s="77" t="s">
        <v>748</v>
      </c>
      <c r="C104" s="142">
        <v>106.20000000000012</v>
      </c>
      <c r="D104" s="142">
        <v>152.85499999999965</v>
      </c>
      <c r="E104" s="142">
        <v>174.84750000000011</v>
      </c>
      <c r="F104" s="142">
        <v>191.8525000000003</v>
      </c>
      <c r="G104" s="142">
        <v>236.83500000000066</v>
      </c>
    </row>
    <row r="105" spans="1:7" x14ac:dyDescent="0.2">
      <c r="A105" s="76" t="s">
        <v>103</v>
      </c>
      <c r="B105" s="77" t="s">
        <v>749</v>
      </c>
      <c r="C105" s="142">
        <v>107.04000000000012</v>
      </c>
      <c r="D105" s="142">
        <v>153.99499999999964</v>
      </c>
      <c r="E105" s="142">
        <v>176.17750000000012</v>
      </c>
      <c r="F105" s="142">
        <v>193.4200000000003</v>
      </c>
      <c r="G105" s="142">
        <v>239.02000000000066</v>
      </c>
    </row>
    <row r="106" spans="1:7" x14ac:dyDescent="0.2">
      <c r="A106" s="76" t="s">
        <v>104</v>
      </c>
      <c r="B106" s="77" t="s">
        <v>750</v>
      </c>
      <c r="C106" s="142">
        <v>107.88000000000012</v>
      </c>
      <c r="D106" s="142">
        <v>155.13499999999962</v>
      </c>
      <c r="E106" s="142">
        <v>177.50750000000014</v>
      </c>
      <c r="F106" s="142">
        <v>194.98750000000032</v>
      </c>
      <c r="G106" s="142">
        <v>241.20500000000067</v>
      </c>
    </row>
    <row r="107" spans="1:7" x14ac:dyDescent="0.2">
      <c r="A107" s="76" t="s">
        <v>105</v>
      </c>
      <c r="B107" s="77" t="s">
        <v>751</v>
      </c>
      <c r="C107" s="142">
        <v>108.72000000000013</v>
      </c>
      <c r="D107" s="142">
        <v>156.27499999999961</v>
      </c>
      <c r="E107" s="142">
        <v>178.83750000000012</v>
      </c>
      <c r="F107" s="142">
        <v>196.55500000000032</v>
      </c>
      <c r="G107" s="142">
        <v>243.39000000000067</v>
      </c>
    </row>
    <row r="108" spans="1:7" x14ac:dyDescent="0.2">
      <c r="A108" s="76" t="s">
        <v>16</v>
      </c>
      <c r="B108" s="77" t="s">
        <v>752</v>
      </c>
      <c r="C108" s="142">
        <v>109.56000000000013</v>
      </c>
      <c r="D108" s="142">
        <v>157.41499999999959</v>
      </c>
      <c r="E108" s="142">
        <v>180.16750000000013</v>
      </c>
      <c r="F108" s="142">
        <v>198.12250000000031</v>
      </c>
      <c r="G108" s="142">
        <v>245.5750000000007</v>
      </c>
    </row>
    <row r="109" spans="1:7" x14ac:dyDescent="0.2">
      <c r="A109" s="76" t="s">
        <v>106</v>
      </c>
      <c r="B109" s="77" t="s">
        <v>753</v>
      </c>
      <c r="C109" s="142">
        <v>110.06000000000013</v>
      </c>
      <c r="D109" s="142">
        <v>157.98499999999959</v>
      </c>
      <c r="E109" s="142">
        <v>180.88000000000014</v>
      </c>
      <c r="F109" s="142">
        <v>198.93000000000032</v>
      </c>
      <c r="G109" s="142">
        <v>246.7625000000007</v>
      </c>
    </row>
    <row r="110" spans="1:7" x14ac:dyDescent="0.2">
      <c r="A110" s="76" t="s">
        <v>107</v>
      </c>
      <c r="B110" s="77" t="s">
        <v>754</v>
      </c>
      <c r="C110" s="142">
        <v>110.56000000000013</v>
      </c>
      <c r="D110" s="142">
        <v>158.55499999999958</v>
      </c>
      <c r="E110" s="142">
        <v>181.59250000000014</v>
      </c>
      <c r="F110" s="142">
        <v>199.73750000000032</v>
      </c>
      <c r="G110" s="142">
        <v>247.9500000000007</v>
      </c>
    </row>
    <row r="111" spans="1:7" x14ac:dyDescent="0.2">
      <c r="A111" s="76" t="s">
        <v>108</v>
      </c>
      <c r="B111" s="77" t="s">
        <v>755</v>
      </c>
      <c r="C111" s="142">
        <v>111.06000000000013</v>
      </c>
      <c r="D111" s="142">
        <v>159.12499999999957</v>
      </c>
      <c r="E111" s="142">
        <v>182.30500000000012</v>
      </c>
      <c r="F111" s="142">
        <v>200.5450000000003</v>
      </c>
      <c r="G111" s="142">
        <v>249.1375000000007</v>
      </c>
    </row>
    <row r="112" spans="1:7" x14ac:dyDescent="0.2">
      <c r="A112" s="76" t="s">
        <v>109</v>
      </c>
      <c r="B112" s="77" t="s">
        <v>756</v>
      </c>
      <c r="C112" s="142">
        <v>111.56000000000013</v>
      </c>
      <c r="D112" s="142">
        <v>159.6949999999996</v>
      </c>
      <c r="E112" s="142">
        <v>183.01750000000013</v>
      </c>
      <c r="F112" s="142">
        <v>201.3525000000003</v>
      </c>
      <c r="G112" s="142">
        <v>250.3250000000007</v>
      </c>
    </row>
    <row r="113" spans="1:7" x14ac:dyDescent="0.2">
      <c r="A113" s="76" t="s">
        <v>110</v>
      </c>
      <c r="B113" s="77" t="s">
        <v>757</v>
      </c>
      <c r="C113" s="142">
        <v>112.06000000000013</v>
      </c>
      <c r="D113" s="142">
        <v>160.26499999999959</v>
      </c>
      <c r="E113" s="142">
        <v>183.73000000000013</v>
      </c>
      <c r="F113" s="142">
        <v>202.16000000000031</v>
      </c>
      <c r="G113" s="142">
        <v>251.5125000000007</v>
      </c>
    </row>
    <row r="114" spans="1:7" x14ac:dyDescent="0.2">
      <c r="A114" s="76" t="s">
        <v>111</v>
      </c>
      <c r="B114" s="77" t="s">
        <v>758</v>
      </c>
      <c r="C114" s="142">
        <v>112.56000000000013</v>
      </c>
      <c r="D114" s="142">
        <v>160.83499999999958</v>
      </c>
      <c r="E114" s="142">
        <v>184.44250000000014</v>
      </c>
      <c r="F114" s="142">
        <v>202.96750000000029</v>
      </c>
      <c r="G114" s="142">
        <v>252.7000000000007</v>
      </c>
    </row>
    <row r="115" spans="1:7" x14ac:dyDescent="0.2">
      <c r="A115" s="76" t="s">
        <v>112</v>
      </c>
      <c r="B115" s="77" t="s">
        <v>759</v>
      </c>
      <c r="C115" s="142">
        <v>113.06000000000013</v>
      </c>
      <c r="D115" s="142">
        <v>161.40499999999957</v>
      </c>
      <c r="E115" s="142">
        <v>185.15500000000014</v>
      </c>
      <c r="F115" s="142">
        <v>203.77500000000029</v>
      </c>
      <c r="G115" s="142">
        <v>253.8875000000007</v>
      </c>
    </row>
    <row r="116" spans="1:7" x14ac:dyDescent="0.2">
      <c r="A116" s="76" t="s">
        <v>113</v>
      </c>
      <c r="B116" s="77" t="s">
        <v>760</v>
      </c>
      <c r="C116" s="142">
        <v>113.56000000000013</v>
      </c>
      <c r="D116" s="142">
        <v>161.97499999999957</v>
      </c>
      <c r="E116" s="142">
        <v>185.86750000000012</v>
      </c>
      <c r="F116" s="142">
        <v>204.58250000000029</v>
      </c>
      <c r="G116" s="142">
        <v>255.0750000000007</v>
      </c>
    </row>
    <row r="117" spans="1:7" x14ac:dyDescent="0.2">
      <c r="A117" s="76" t="s">
        <v>114</v>
      </c>
      <c r="B117" s="77" t="s">
        <v>761</v>
      </c>
      <c r="C117" s="142">
        <v>114.06000000000013</v>
      </c>
      <c r="D117" s="142">
        <v>162.54499999999956</v>
      </c>
      <c r="E117" s="142">
        <v>186.58000000000013</v>
      </c>
      <c r="F117" s="142">
        <v>205.39000000000027</v>
      </c>
      <c r="G117" s="142">
        <v>256.26250000000067</v>
      </c>
    </row>
    <row r="118" spans="1:7" x14ac:dyDescent="0.2">
      <c r="A118" s="76" t="s">
        <v>17</v>
      </c>
      <c r="B118" s="77" t="s">
        <v>762</v>
      </c>
      <c r="C118" s="142">
        <v>114.56000000000013</v>
      </c>
      <c r="D118" s="142">
        <v>163.11499999999955</v>
      </c>
      <c r="E118" s="142">
        <v>187.29250000000013</v>
      </c>
      <c r="F118" s="142">
        <v>206.19750000000028</v>
      </c>
      <c r="G118" s="142">
        <v>257.45000000000067</v>
      </c>
    </row>
    <row r="119" spans="1:7" x14ac:dyDescent="0.2">
      <c r="A119" s="76" t="s">
        <v>115</v>
      </c>
      <c r="B119" s="77" t="s">
        <v>763</v>
      </c>
      <c r="C119" s="142">
        <v>115.06000000000013</v>
      </c>
      <c r="D119" s="142">
        <v>163.68499999999955</v>
      </c>
      <c r="E119" s="142">
        <v>188.00500000000014</v>
      </c>
      <c r="F119" s="142">
        <v>207.00500000000028</v>
      </c>
      <c r="G119" s="142">
        <v>258.63750000000067</v>
      </c>
    </row>
    <row r="120" spans="1:7" x14ac:dyDescent="0.2">
      <c r="A120" s="76" t="s">
        <v>116</v>
      </c>
      <c r="B120" s="77" t="s">
        <v>764</v>
      </c>
      <c r="C120" s="142">
        <v>115.56000000000013</v>
      </c>
      <c r="D120" s="142">
        <v>164.25499999999954</v>
      </c>
      <c r="E120" s="142">
        <v>188.71750000000014</v>
      </c>
      <c r="F120" s="142">
        <v>207.81250000000026</v>
      </c>
      <c r="G120" s="142">
        <v>259.82500000000067</v>
      </c>
    </row>
    <row r="121" spans="1:7" x14ac:dyDescent="0.2">
      <c r="A121" s="76" t="s">
        <v>117</v>
      </c>
      <c r="B121" s="77" t="s">
        <v>765</v>
      </c>
      <c r="C121" s="142">
        <v>116.06000000000013</v>
      </c>
      <c r="D121" s="142">
        <v>164.82499999999953</v>
      </c>
      <c r="E121" s="142">
        <v>189.43000000000012</v>
      </c>
      <c r="F121" s="142">
        <v>208.62000000000026</v>
      </c>
      <c r="G121" s="142">
        <v>261.01250000000067</v>
      </c>
    </row>
    <row r="122" spans="1:7" x14ac:dyDescent="0.2">
      <c r="A122" s="76" t="s">
        <v>118</v>
      </c>
      <c r="B122" s="77" t="s">
        <v>766</v>
      </c>
      <c r="C122" s="142">
        <v>116.56000000000013</v>
      </c>
      <c r="D122" s="142">
        <v>165.39499999999953</v>
      </c>
      <c r="E122" s="142">
        <v>190.14250000000013</v>
      </c>
      <c r="F122" s="142">
        <v>209.42750000000024</v>
      </c>
      <c r="G122" s="142">
        <v>262.20000000000067</v>
      </c>
    </row>
    <row r="123" spans="1:7" x14ac:dyDescent="0.2">
      <c r="A123" s="76" t="s">
        <v>119</v>
      </c>
      <c r="B123" s="77" t="s">
        <v>767</v>
      </c>
      <c r="C123" s="142">
        <v>117.06000000000013</v>
      </c>
      <c r="D123" s="142">
        <v>165.96499999999952</v>
      </c>
      <c r="E123" s="142">
        <v>190.85500000000013</v>
      </c>
      <c r="F123" s="142">
        <v>210.23500000000024</v>
      </c>
      <c r="G123" s="142">
        <v>263.38750000000067</v>
      </c>
    </row>
    <row r="124" spans="1:7" x14ac:dyDescent="0.2">
      <c r="A124" s="76" t="s">
        <v>120</v>
      </c>
      <c r="B124" s="77" t="s">
        <v>768</v>
      </c>
      <c r="C124" s="142">
        <v>117.56000000000013</v>
      </c>
      <c r="D124" s="142">
        <v>166.53499999999951</v>
      </c>
      <c r="E124" s="142">
        <v>191.56750000000014</v>
      </c>
      <c r="F124" s="142">
        <v>211.04250000000025</v>
      </c>
      <c r="G124" s="142">
        <v>264.57500000000067</v>
      </c>
    </row>
    <row r="125" spans="1:7" x14ac:dyDescent="0.2">
      <c r="A125" s="76" t="s">
        <v>121</v>
      </c>
      <c r="B125" s="77" t="s">
        <v>769</v>
      </c>
      <c r="C125" s="142">
        <v>118.06000000000013</v>
      </c>
      <c r="D125" s="142">
        <v>167.10499999999951</v>
      </c>
      <c r="E125" s="142">
        <v>192.28000000000014</v>
      </c>
      <c r="F125" s="142">
        <v>211.85000000000022</v>
      </c>
      <c r="G125" s="142">
        <v>265.76250000000067</v>
      </c>
    </row>
    <row r="126" spans="1:7" x14ac:dyDescent="0.2">
      <c r="A126" s="76" t="s">
        <v>122</v>
      </c>
      <c r="B126" s="77" t="s">
        <v>770</v>
      </c>
      <c r="C126" s="142">
        <v>118.56000000000013</v>
      </c>
      <c r="D126" s="142">
        <v>167.6749999999995</v>
      </c>
      <c r="E126" s="142">
        <v>192.99250000000012</v>
      </c>
      <c r="F126" s="142">
        <v>212.65750000000023</v>
      </c>
      <c r="G126" s="142">
        <v>266.95000000000067</v>
      </c>
    </row>
    <row r="127" spans="1:7" x14ac:dyDescent="0.2">
      <c r="A127" s="76" t="s">
        <v>123</v>
      </c>
      <c r="B127" s="77" t="s">
        <v>771</v>
      </c>
      <c r="C127" s="142">
        <v>119.06000000000013</v>
      </c>
      <c r="D127" s="142">
        <v>168.24499999999949</v>
      </c>
      <c r="E127" s="142">
        <v>193.70500000000013</v>
      </c>
      <c r="F127" s="142">
        <v>213.46500000000023</v>
      </c>
      <c r="G127" s="142">
        <v>268.13750000000067</v>
      </c>
    </row>
    <row r="128" spans="1:7" x14ac:dyDescent="0.2">
      <c r="A128" s="76" t="s">
        <v>18</v>
      </c>
      <c r="B128" s="77" t="s">
        <v>772</v>
      </c>
      <c r="C128" s="142">
        <v>119.56000000000013</v>
      </c>
      <c r="D128" s="142">
        <v>168.81499999999949</v>
      </c>
      <c r="E128" s="142">
        <v>194.41750000000013</v>
      </c>
      <c r="F128" s="142">
        <v>214.27250000000021</v>
      </c>
      <c r="G128" s="142">
        <v>269.32500000000067</v>
      </c>
    </row>
    <row r="129" spans="1:7" x14ac:dyDescent="0.2">
      <c r="A129" s="76" t="s">
        <v>124</v>
      </c>
      <c r="B129" s="77" t="s">
        <v>773</v>
      </c>
      <c r="C129" s="142">
        <v>120.06000000000013</v>
      </c>
      <c r="D129" s="142">
        <v>169.38499999999948</v>
      </c>
      <c r="E129" s="142">
        <v>195.13000000000014</v>
      </c>
      <c r="F129" s="142">
        <v>215.08000000000021</v>
      </c>
      <c r="G129" s="142">
        <v>270.51250000000067</v>
      </c>
    </row>
    <row r="130" spans="1:7" x14ac:dyDescent="0.2">
      <c r="A130" s="76" t="s">
        <v>125</v>
      </c>
      <c r="B130" s="77" t="s">
        <v>774</v>
      </c>
      <c r="C130" s="142">
        <v>120.56000000000013</v>
      </c>
      <c r="D130" s="142">
        <v>169.95499999999947</v>
      </c>
      <c r="E130" s="142">
        <v>195.84250000000014</v>
      </c>
      <c r="F130" s="142">
        <v>215.88750000000022</v>
      </c>
      <c r="G130" s="142">
        <v>271.70000000000067</v>
      </c>
    </row>
    <row r="131" spans="1:7" x14ac:dyDescent="0.2">
      <c r="A131" s="76" t="s">
        <v>126</v>
      </c>
      <c r="B131" s="77" t="s">
        <v>775</v>
      </c>
      <c r="C131" s="142">
        <v>121.06000000000013</v>
      </c>
      <c r="D131" s="142">
        <v>170.52499999999947</v>
      </c>
      <c r="E131" s="142">
        <v>196.55500000000012</v>
      </c>
      <c r="F131" s="142">
        <v>216.69500000000019</v>
      </c>
      <c r="G131" s="142">
        <v>272.88750000000067</v>
      </c>
    </row>
    <row r="132" spans="1:7" x14ac:dyDescent="0.2">
      <c r="A132" s="76" t="s">
        <v>127</v>
      </c>
      <c r="B132" s="77" t="s">
        <v>776</v>
      </c>
      <c r="C132" s="142">
        <v>121.56000000000013</v>
      </c>
      <c r="D132" s="142">
        <v>171.09499999999949</v>
      </c>
      <c r="E132" s="142">
        <v>197.26750000000013</v>
      </c>
      <c r="F132" s="142">
        <v>217.5025000000002</v>
      </c>
      <c r="G132" s="142">
        <v>274.07500000000067</v>
      </c>
    </row>
    <row r="133" spans="1:7" x14ac:dyDescent="0.2">
      <c r="A133" s="76" t="s">
        <v>128</v>
      </c>
      <c r="B133" s="77" t="s">
        <v>777</v>
      </c>
      <c r="C133" s="142">
        <v>122.06000000000013</v>
      </c>
      <c r="D133" s="142">
        <v>171.66499999999948</v>
      </c>
      <c r="E133" s="142">
        <v>197.98000000000013</v>
      </c>
      <c r="F133" s="142">
        <v>218.3100000000002</v>
      </c>
      <c r="G133" s="142">
        <v>275.26250000000067</v>
      </c>
    </row>
    <row r="134" spans="1:7" x14ac:dyDescent="0.2">
      <c r="A134" s="76" t="s">
        <v>129</v>
      </c>
      <c r="B134" s="77" t="s">
        <v>778</v>
      </c>
      <c r="C134" s="142">
        <v>122.56000000000013</v>
      </c>
      <c r="D134" s="142">
        <v>172.23499999999947</v>
      </c>
      <c r="E134" s="142">
        <v>198.69250000000014</v>
      </c>
      <c r="F134" s="142">
        <v>219.11750000000018</v>
      </c>
      <c r="G134" s="142">
        <v>276.45000000000067</v>
      </c>
    </row>
    <row r="135" spans="1:7" x14ac:dyDescent="0.2">
      <c r="A135" s="76" t="s">
        <v>130</v>
      </c>
      <c r="B135" s="77" t="s">
        <v>779</v>
      </c>
      <c r="C135" s="142">
        <v>123.06000000000013</v>
      </c>
      <c r="D135" s="142">
        <v>172.80499999999947</v>
      </c>
      <c r="E135" s="142">
        <v>199.40500000000014</v>
      </c>
      <c r="F135" s="142">
        <v>219.92500000000018</v>
      </c>
      <c r="G135" s="142">
        <v>277.63750000000067</v>
      </c>
    </row>
    <row r="136" spans="1:7" x14ac:dyDescent="0.2">
      <c r="A136" s="76" t="s">
        <v>131</v>
      </c>
      <c r="B136" s="77" t="s">
        <v>780</v>
      </c>
      <c r="C136" s="142">
        <v>123.56000000000013</v>
      </c>
      <c r="D136" s="142">
        <v>173.37499999999946</v>
      </c>
      <c r="E136" s="142">
        <v>200.11750000000012</v>
      </c>
      <c r="F136" s="142">
        <v>220.73250000000019</v>
      </c>
      <c r="G136" s="142">
        <v>278.82500000000067</v>
      </c>
    </row>
    <row r="137" spans="1:7" x14ac:dyDescent="0.2">
      <c r="A137" s="76" t="s">
        <v>132</v>
      </c>
      <c r="B137" s="77" t="s">
        <v>781</v>
      </c>
      <c r="C137" s="142">
        <v>124.06000000000013</v>
      </c>
      <c r="D137" s="142">
        <v>173.94499999999945</v>
      </c>
      <c r="E137" s="142">
        <v>200.83000000000013</v>
      </c>
      <c r="F137" s="142">
        <v>221.54000000000016</v>
      </c>
      <c r="G137" s="142">
        <v>280.01250000000067</v>
      </c>
    </row>
    <row r="138" spans="1:7" x14ac:dyDescent="0.2">
      <c r="A138" s="76" t="s">
        <v>19</v>
      </c>
      <c r="B138" s="77" t="s">
        <v>782</v>
      </c>
      <c r="C138" s="142">
        <v>124.56000000000013</v>
      </c>
      <c r="D138" s="142">
        <v>174.51499999999945</v>
      </c>
      <c r="E138" s="142">
        <v>201.54250000000013</v>
      </c>
      <c r="F138" s="142">
        <v>222.34750000000017</v>
      </c>
      <c r="G138" s="142">
        <v>281.20000000000067</v>
      </c>
    </row>
    <row r="139" spans="1:7" x14ac:dyDescent="0.2">
      <c r="A139" s="76" t="s">
        <v>133</v>
      </c>
      <c r="B139" s="77" t="s">
        <v>783</v>
      </c>
      <c r="C139" s="142">
        <v>125.06000000000013</v>
      </c>
      <c r="D139" s="142">
        <v>175.08499999999944</v>
      </c>
      <c r="E139" s="142">
        <v>202.25500000000014</v>
      </c>
      <c r="F139" s="142">
        <v>223.15500000000014</v>
      </c>
      <c r="G139" s="142">
        <v>282.38750000000067</v>
      </c>
    </row>
    <row r="140" spans="1:7" x14ac:dyDescent="0.2">
      <c r="A140" s="76" t="s">
        <v>134</v>
      </c>
      <c r="B140" s="77" t="s">
        <v>784</v>
      </c>
      <c r="C140" s="142">
        <v>125.56000000000013</v>
      </c>
      <c r="D140" s="142">
        <v>175.65499999999943</v>
      </c>
      <c r="E140" s="142">
        <v>202.96750000000014</v>
      </c>
      <c r="F140" s="142">
        <v>223.96250000000015</v>
      </c>
      <c r="G140" s="142">
        <v>283.57500000000067</v>
      </c>
    </row>
    <row r="141" spans="1:7" x14ac:dyDescent="0.2">
      <c r="A141" s="76" t="s">
        <v>135</v>
      </c>
      <c r="B141" s="77" t="s">
        <v>785</v>
      </c>
      <c r="C141" s="142">
        <v>126.06000000000013</v>
      </c>
      <c r="D141" s="142">
        <v>176.22499999999943</v>
      </c>
      <c r="E141" s="142">
        <v>203.68000000000012</v>
      </c>
      <c r="F141" s="142">
        <v>224.77000000000015</v>
      </c>
      <c r="G141" s="142">
        <v>284.76250000000067</v>
      </c>
    </row>
    <row r="142" spans="1:7" x14ac:dyDescent="0.2">
      <c r="A142" s="76" t="s">
        <v>136</v>
      </c>
      <c r="B142" s="77" t="s">
        <v>786</v>
      </c>
      <c r="C142" s="142">
        <v>126.56000000000013</v>
      </c>
      <c r="D142" s="142">
        <v>176.79499999999942</v>
      </c>
      <c r="E142" s="142">
        <v>204.39250000000013</v>
      </c>
      <c r="F142" s="142">
        <v>225.57750000000013</v>
      </c>
      <c r="G142" s="142">
        <v>285.95000000000067</v>
      </c>
    </row>
    <row r="143" spans="1:7" x14ac:dyDescent="0.2">
      <c r="A143" s="76" t="s">
        <v>137</v>
      </c>
      <c r="B143" s="77" t="s">
        <v>787</v>
      </c>
      <c r="C143" s="142">
        <v>127.06000000000013</v>
      </c>
      <c r="D143" s="142">
        <v>177.36499999999941</v>
      </c>
      <c r="E143" s="142">
        <v>205.10500000000013</v>
      </c>
      <c r="F143" s="142">
        <v>226.38500000000013</v>
      </c>
      <c r="G143" s="142">
        <v>287.13750000000067</v>
      </c>
    </row>
    <row r="144" spans="1:7" x14ac:dyDescent="0.2">
      <c r="A144" s="76" t="s">
        <v>138</v>
      </c>
      <c r="B144" s="77" t="s">
        <v>788</v>
      </c>
      <c r="C144" s="142">
        <v>127.56000000000013</v>
      </c>
      <c r="D144" s="142">
        <v>177.93499999999941</v>
      </c>
      <c r="E144" s="142">
        <v>205.81750000000014</v>
      </c>
      <c r="F144" s="142">
        <v>227.19250000000014</v>
      </c>
      <c r="G144" s="142">
        <v>288.32500000000067</v>
      </c>
    </row>
    <row r="145" spans="1:7" x14ac:dyDescent="0.2">
      <c r="A145" s="76" t="s">
        <v>139</v>
      </c>
      <c r="B145" s="77" t="s">
        <v>789</v>
      </c>
      <c r="C145" s="142">
        <v>128.06000000000012</v>
      </c>
      <c r="D145" s="142">
        <v>178.5049999999994</v>
      </c>
      <c r="E145" s="142">
        <v>206.53000000000014</v>
      </c>
      <c r="F145" s="142">
        <v>228.00000000000011</v>
      </c>
      <c r="G145" s="142">
        <v>289.51250000000067</v>
      </c>
    </row>
    <row r="146" spans="1:7" x14ac:dyDescent="0.2">
      <c r="A146" s="76" t="s">
        <v>140</v>
      </c>
      <c r="B146" s="77" t="s">
        <v>790</v>
      </c>
      <c r="C146" s="142">
        <v>128.56000000000012</v>
      </c>
      <c r="D146" s="142">
        <v>179.07499999999939</v>
      </c>
      <c r="E146" s="142">
        <v>207.24250000000012</v>
      </c>
      <c r="F146" s="142">
        <v>228.80750000000012</v>
      </c>
      <c r="G146" s="142">
        <v>290.70000000000067</v>
      </c>
    </row>
    <row r="147" spans="1:7" x14ac:dyDescent="0.2">
      <c r="A147" s="76" t="s">
        <v>141</v>
      </c>
      <c r="B147" s="77" t="s">
        <v>791</v>
      </c>
      <c r="C147" s="142">
        <v>129.06000000000012</v>
      </c>
      <c r="D147" s="142">
        <v>179.64499999999938</v>
      </c>
      <c r="E147" s="142">
        <v>207.95500000000013</v>
      </c>
      <c r="F147" s="142">
        <v>229.61500000000012</v>
      </c>
      <c r="G147" s="142">
        <v>291.88750000000067</v>
      </c>
    </row>
    <row r="148" spans="1:7" x14ac:dyDescent="0.2">
      <c r="A148" s="76" t="s">
        <v>20</v>
      </c>
      <c r="B148" s="77" t="s">
        <v>792</v>
      </c>
      <c r="C148" s="142">
        <v>129.56000000000012</v>
      </c>
      <c r="D148" s="142">
        <v>180.21499999999938</v>
      </c>
      <c r="E148" s="142">
        <v>208.66750000000013</v>
      </c>
      <c r="F148" s="142">
        <v>230.4225000000001</v>
      </c>
      <c r="G148" s="142">
        <v>293.07500000000067</v>
      </c>
    </row>
    <row r="149" spans="1:7" x14ac:dyDescent="0.2">
      <c r="A149" s="76" t="s">
        <v>142</v>
      </c>
      <c r="B149" s="77" t="s">
        <v>793</v>
      </c>
      <c r="C149" s="142">
        <v>130.06000000000012</v>
      </c>
      <c r="D149" s="142">
        <v>180.78499999999937</v>
      </c>
      <c r="E149" s="142">
        <v>209.38000000000014</v>
      </c>
      <c r="F149" s="142">
        <v>231.2300000000001</v>
      </c>
      <c r="G149" s="142">
        <v>294.26250000000067</v>
      </c>
    </row>
    <row r="150" spans="1:7" x14ac:dyDescent="0.2">
      <c r="A150" s="76" t="s">
        <v>143</v>
      </c>
      <c r="B150" s="77" t="s">
        <v>794</v>
      </c>
      <c r="C150" s="142">
        <v>130.56000000000012</v>
      </c>
      <c r="D150" s="142">
        <v>181.35499999999936</v>
      </c>
      <c r="E150" s="142">
        <v>210.09250000000014</v>
      </c>
      <c r="F150" s="142">
        <v>232.03750000000011</v>
      </c>
      <c r="G150" s="142">
        <v>295.45000000000067</v>
      </c>
    </row>
    <row r="151" spans="1:7" x14ac:dyDescent="0.2">
      <c r="A151" s="76" t="s">
        <v>144</v>
      </c>
      <c r="B151" s="77" t="s">
        <v>795</v>
      </c>
      <c r="C151" s="142">
        <v>131.06000000000012</v>
      </c>
      <c r="D151" s="142">
        <v>181.92499999999936</v>
      </c>
      <c r="E151" s="142">
        <v>210.80500000000012</v>
      </c>
      <c r="F151" s="142">
        <v>232.84500000000008</v>
      </c>
      <c r="G151" s="142">
        <v>296.63750000000067</v>
      </c>
    </row>
    <row r="152" spans="1:7" x14ac:dyDescent="0.2">
      <c r="A152" s="76" t="s">
        <v>145</v>
      </c>
      <c r="B152" s="77" t="s">
        <v>796</v>
      </c>
      <c r="C152" s="142">
        <v>131.56000000000012</v>
      </c>
      <c r="D152" s="142">
        <v>182.49499999999938</v>
      </c>
      <c r="E152" s="142">
        <v>211.51750000000013</v>
      </c>
      <c r="F152" s="142">
        <v>233.65250000000009</v>
      </c>
      <c r="G152" s="142">
        <v>297.82500000000067</v>
      </c>
    </row>
    <row r="153" spans="1:7" x14ac:dyDescent="0.2">
      <c r="A153" s="76" t="s">
        <v>146</v>
      </c>
      <c r="B153" s="77" t="s">
        <v>797</v>
      </c>
      <c r="C153" s="142">
        <v>132.06000000000012</v>
      </c>
      <c r="D153" s="142">
        <v>183.06499999999937</v>
      </c>
      <c r="E153" s="142">
        <v>212.23000000000013</v>
      </c>
      <c r="F153" s="142">
        <v>234.46000000000009</v>
      </c>
      <c r="G153" s="142">
        <v>299.01250000000067</v>
      </c>
    </row>
    <row r="154" spans="1:7" x14ac:dyDescent="0.2">
      <c r="A154" s="76" t="s">
        <v>147</v>
      </c>
      <c r="B154" s="77" t="s">
        <v>798</v>
      </c>
      <c r="C154" s="142">
        <v>132.56000000000012</v>
      </c>
      <c r="D154" s="142">
        <v>183.63499999999937</v>
      </c>
      <c r="E154" s="142">
        <v>212.94250000000014</v>
      </c>
      <c r="F154" s="142">
        <v>235.26750000000007</v>
      </c>
      <c r="G154" s="142">
        <v>300.20000000000067</v>
      </c>
    </row>
    <row r="155" spans="1:7" x14ac:dyDescent="0.2">
      <c r="A155" s="76" t="s">
        <v>148</v>
      </c>
      <c r="B155" s="77" t="s">
        <v>799</v>
      </c>
      <c r="C155" s="142">
        <v>133.06000000000012</v>
      </c>
      <c r="D155" s="142">
        <v>184.20499999999936</v>
      </c>
      <c r="E155" s="142">
        <v>213.65500000000014</v>
      </c>
      <c r="F155" s="142">
        <v>236.07500000000007</v>
      </c>
      <c r="G155" s="142">
        <v>301.38750000000067</v>
      </c>
    </row>
    <row r="156" spans="1:7" x14ac:dyDescent="0.2">
      <c r="A156" s="76" t="s">
        <v>149</v>
      </c>
      <c r="B156" s="77" t="s">
        <v>800</v>
      </c>
      <c r="C156" s="142">
        <v>133.56000000000012</v>
      </c>
      <c r="D156" s="142">
        <v>184.77499999999935</v>
      </c>
      <c r="E156" s="142">
        <v>214.36750000000012</v>
      </c>
      <c r="F156" s="142">
        <v>236.88250000000008</v>
      </c>
      <c r="G156" s="142">
        <v>302.57500000000067</v>
      </c>
    </row>
    <row r="157" spans="1:7" x14ac:dyDescent="0.2">
      <c r="A157" s="76" t="s">
        <v>150</v>
      </c>
      <c r="B157" s="77" t="s">
        <v>801</v>
      </c>
      <c r="C157" s="142">
        <v>134.06000000000012</v>
      </c>
      <c r="D157" s="142">
        <v>185.34499999999935</v>
      </c>
      <c r="E157" s="142">
        <v>215.08000000000013</v>
      </c>
      <c r="F157" s="142">
        <v>237.69000000000005</v>
      </c>
      <c r="G157" s="142">
        <v>303.76250000000067</v>
      </c>
    </row>
    <row r="158" spans="1:7" x14ac:dyDescent="0.2">
      <c r="A158" s="76" t="s">
        <v>151</v>
      </c>
      <c r="B158" s="77" t="s">
        <v>802</v>
      </c>
      <c r="C158" s="142">
        <v>134.56000000000012</v>
      </c>
      <c r="D158" s="142">
        <v>185.91499999999934</v>
      </c>
      <c r="E158" s="142">
        <v>215.79250000000013</v>
      </c>
      <c r="F158" s="142">
        <v>238.49750000000006</v>
      </c>
      <c r="G158" s="142">
        <v>304.95000000000067</v>
      </c>
    </row>
    <row r="159" spans="1:7" x14ac:dyDescent="0.2">
      <c r="A159" s="76" t="s">
        <v>152</v>
      </c>
      <c r="B159" s="77" t="s">
        <v>803</v>
      </c>
      <c r="C159" s="142">
        <v>135.06000000000012</v>
      </c>
      <c r="D159" s="142">
        <v>186.48499999999933</v>
      </c>
      <c r="E159" s="142">
        <v>216.50500000000014</v>
      </c>
      <c r="F159" s="142">
        <v>239.30500000000004</v>
      </c>
      <c r="G159" s="142">
        <v>306.13750000000067</v>
      </c>
    </row>
    <row r="160" spans="1:7" x14ac:dyDescent="0.2">
      <c r="A160" s="76" t="s">
        <v>153</v>
      </c>
      <c r="B160" s="77" t="s">
        <v>804</v>
      </c>
      <c r="C160" s="142">
        <v>135.56000000000012</v>
      </c>
      <c r="D160" s="142">
        <v>187.05499999999932</v>
      </c>
      <c r="E160" s="142">
        <v>217.21750000000014</v>
      </c>
      <c r="F160" s="142">
        <v>240.11250000000004</v>
      </c>
      <c r="G160" s="142">
        <v>307.32500000000067</v>
      </c>
    </row>
    <row r="161" spans="1:7" x14ac:dyDescent="0.2">
      <c r="A161" s="76" t="s">
        <v>154</v>
      </c>
      <c r="B161" s="77" t="s">
        <v>805</v>
      </c>
      <c r="C161" s="142">
        <v>136.06000000000012</v>
      </c>
      <c r="D161" s="142">
        <v>187.62499999999932</v>
      </c>
      <c r="E161" s="142">
        <v>217.93000000000012</v>
      </c>
      <c r="F161" s="142">
        <v>240.92000000000004</v>
      </c>
      <c r="G161" s="142">
        <v>308.51250000000067</v>
      </c>
    </row>
    <row r="162" spans="1:7" x14ac:dyDescent="0.2">
      <c r="A162" s="76" t="s">
        <v>155</v>
      </c>
      <c r="B162" s="77" t="s">
        <v>806</v>
      </c>
      <c r="C162" s="142">
        <v>136.56000000000012</v>
      </c>
      <c r="D162" s="142">
        <v>188.19499999999931</v>
      </c>
      <c r="E162" s="142">
        <v>218.64250000000013</v>
      </c>
      <c r="F162" s="142">
        <v>241.72750000000002</v>
      </c>
      <c r="G162" s="142">
        <v>309.70000000000067</v>
      </c>
    </row>
    <row r="163" spans="1:7" x14ac:dyDescent="0.2">
      <c r="A163" s="76" t="s">
        <v>156</v>
      </c>
      <c r="B163" s="77" t="s">
        <v>807</v>
      </c>
      <c r="C163" s="142">
        <v>137.06000000000012</v>
      </c>
      <c r="D163" s="142">
        <v>188.7649999999993</v>
      </c>
      <c r="E163" s="142">
        <v>219.35500000000013</v>
      </c>
      <c r="F163" s="142">
        <v>242.53500000000003</v>
      </c>
      <c r="G163" s="142">
        <v>310.88750000000067</v>
      </c>
    </row>
    <row r="164" spans="1:7" x14ac:dyDescent="0.2">
      <c r="A164" s="76" t="s">
        <v>157</v>
      </c>
      <c r="B164" s="77" t="s">
        <v>808</v>
      </c>
      <c r="C164" s="142">
        <v>137.56000000000012</v>
      </c>
      <c r="D164" s="142">
        <v>189.3349999999993</v>
      </c>
      <c r="E164" s="142">
        <v>220.06750000000014</v>
      </c>
      <c r="F164" s="142">
        <v>243.34250000000003</v>
      </c>
      <c r="G164" s="142">
        <v>312.07500000000067</v>
      </c>
    </row>
    <row r="165" spans="1:7" x14ac:dyDescent="0.2">
      <c r="A165" s="76" t="s">
        <v>158</v>
      </c>
      <c r="B165" s="77" t="s">
        <v>809</v>
      </c>
      <c r="C165" s="142">
        <v>138.06000000000012</v>
      </c>
      <c r="D165" s="142">
        <v>189.90499999999929</v>
      </c>
      <c r="E165" s="142">
        <v>220.78000000000014</v>
      </c>
      <c r="F165" s="142">
        <v>244.15000000000003</v>
      </c>
      <c r="G165" s="142">
        <v>313.26250000000067</v>
      </c>
    </row>
    <row r="166" spans="1:7" x14ac:dyDescent="0.2">
      <c r="A166" s="76" t="s">
        <v>159</v>
      </c>
      <c r="B166" s="77" t="s">
        <v>810</v>
      </c>
      <c r="C166" s="142">
        <v>138.56000000000012</v>
      </c>
      <c r="D166" s="142">
        <v>190.47499999999928</v>
      </c>
      <c r="E166" s="142">
        <v>221.49250000000012</v>
      </c>
      <c r="F166" s="142">
        <v>244.95750000000007</v>
      </c>
      <c r="G166" s="142">
        <v>314.45000000000067</v>
      </c>
    </row>
    <row r="167" spans="1:7" x14ac:dyDescent="0.2">
      <c r="A167" s="76" t="s">
        <v>160</v>
      </c>
      <c r="B167" s="77" t="s">
        <v>811</v>
      </c>
      <c r="C167" s="142">
        <v>139.06000000000012</v>
      </c>
      <c r="D167" s="142">
        <v>191.04499999999928</v>
      </c>
      <c r="E167" s="142">
        <v>222.20500000000013</v>
      </c>
      <c r="F167" s="142">
        <v>245.76500000000007</v>
      </c>
      <c r="G167" s="142">
        <v>315.63750000000067</v>
      </c>
    </row>
    <row r="168" spans="1:7" x14ac:dyDescent="0.2">
      <c r="A168" s="76" t="s">
        <v>28</v>
      </c>
      <c r="B168" s="77" t="s">
        <v>812</v>
      </c>
      <c r="C168" s="142">
        <v>139.56000000000012</v>
      </c>
      <c r="D168" s="142">
        <v>191.61499999999927</v>
      </c>
      <c r="E168" s="142">
        <v>222.91750000000013</v>
      </c>
      <c r="F168" s="142">
        <v>246.5725000000001</v>
      </c>
      <c r="G168" s="142">
        <v>316.82500000000067</v>
      </c>
    </row>
    <row r="169" spans="1:7" x14ac:dyDescent="0.2">
      <c r="A169" s="76" t="s">
        <v>161</v>
      </c>
      <c r="B169" s="77" t="s">
        <v>813</v>
      </c>
      <c r="C169" s="142">
        <v>140.06000000000012</v>
      </c>
      <c r="D169" s="142">
        <v>192.18499999999926</v>
      </c>
      <c r="E169" s="142">
        <v>223.63000000000014</v>
      </c>
      <c r="F169" s="142">
        <v>247.38000000000014</v>
      </c>
      <c r="G169" s="142">
        <v>318.01250000000067</v>
      </c>
    </row>
    <row r="170" spans="1:7" x14ac:dyDescent="0.2">
      <c r="A170" s="76" t="s">
        <v>162</v>
      </c>
      <c r="B170" s="77" t="s">
        <v>814</v>
      </c>
      <c r="C170" s="142">
        <v>140.56000000000012</v>
      </c>
      <c r="D170" s="142">
        <v>192.75499999999926</v>
      </c>
      <c r="E170" s="142">
        <v>224.34250000000014</v>
      </c>
      <c r="F170" s="142">
        <v>248.18750000000014</v>
      </c>
      <c r="G170" s="142">
        <v>319.20000000000067</v>
      </c>
    </row>
    <row r="171" spans="1:7" x14ac:dyDescent="0.2">
      <c r="A171" s="76" t="s">
        <v>163</v>
      </c>
      <c r="B171" s="77" t="s">
        <v>815</v>
      </c>
      <c r="C171" s="142">
        <v>141.06000000000012</v>
      </c>
      <c r="D171" s="142">
        <v>193.32499999999925</v>
      </c>
      <c r="E171" s="142">
        <v>225.05500000000012</v>
      </c>
      <c r="F171" s="142">
        <v>248.99500000000018</v>
      </c>
      <c r="G171" s="142">
        <v>320.38750000000067</v>
      </c>
    </row>
    <row r="172" spans="1:7" x14ac:dyDescent="0.2">
      <c r="A172" s="76" t="s">
        <v>164</v>
      </c>
      <c r="B172" s="77" t="s">
        <v>816</v>
      </c>
      <c r="C172" s="142">
        <v>141.56000000000012</v>
      </c>
      <c r="D172" s="142">
        <v>193.89499999999924</v>
      </c>
      <c r="E172" s="142">
        <v>225.76750000000013</v>
      </c>
      <c r="F172" s="142">
        <v>249.80250000000018</v>
      </c>
      <c r="G172" s="142">
        <v>321.57500000000067</v>
      </c>
    </row>
    <row r="173" spans="1:7" x14ac:dyDescent="0.2">
      <c r="A173" s="76" t="s">
        <v>165</v>
      </c>
      <c r="B173" s="77" t="s">
        <v>817</v>
      </c>
      <c r="C173" s="142">
        <v>142.06000000000012</v>
      </c>
      <c r="D173" s="142">
        <v>194.46499999999926</v>
      </c>
      <c r="E173" s="142">
        <v>226.48000000000013</v>
      </c>
      <c r="F173" s="142">
        <v>250.61000000000021</v>
      </c>
      <c r="G173" s="142">
        <v>322.76250000000067</v>
      </c>
    </row>
    <row r="174" spans="1:7" x14ac:dyDescent="0.2">
      <c r="A174" s="76" t="s">
        <v>166</v>
      </c>
      <c r="B174" s="77" t="s">
        <v>818</v>
      </c>
      <c r="C174" s="142">
        <v>142.56000000000012</v>
      </c>
      <c r="D174" s="142">
        <v>195.03499999999926</v>
      </c>
      <c r="E174" s="142">
        <v>227.19250000000014</v>
      </c>
      <c r="F174" s="142">
        <v>251.41750000000025</v>
      </c>
      <c r="G174" s="142">
        <v>323.95000000000067</v>
      </c>
    </row>
    <row r="175" spans="1:7" x14ac:dyDescent="0.2">
      <c r="A175" s="76" t="s">
        <v>167</v>
      </c>
      <c r="B175" s="77" t="s">
        <v>819</v>
      </c>
      <c r="C175" s="142">
        <v>143.06000000000012</v>
      </c>
      <c r="D175" s="142">
        <v>195.60499999999925</v>
      </c>
      <c r="E175" s="142">
        <v>227.90500000000014</v>
      </c>
      <c r="F175" s="142">
        <v>252.22500000000025</v>
      </c>
      <c r="G175" s="142">
        <v>325.13750000000067</v>
      </c>
    </row>
    <row r="176" spans="1:7" x14ac:dyDescent="0.2">
      <c r="A176" s="76" t="s">
        <v>168</v>
      </c>
      <c r="B176" s="77" t="s">
        <v>820</v>
      </c>
      <c r="C176" s="142">
        <v>143.56000000000012</v>
      </c>
      <c r="D176" s="142">
        <v>196.17499999999924</v>
      </c>
      <c r="E176" s="142">
        <v>228.61750000000012</v>
      </c>
      <c r="F176" s="142">
        <v>253.03250000000028</v>
      </c>
      <c r="G176" s="142">
        <v>326.32500000000067</v>
      </c>
    </row>
    <row r="177" spans="1:7" x14ac:dyDescent="0.2">
      <c r="A177" s="76" t="s">
        <v>169</v>
      </c>
      <c r="B177" s="77" t="s">
        <v>821</v>
      </c>
      <c r="C177" s="142">
        <v>144.06000000000012</v>
      </c>
      <c r="D177" s="142">
        <v>196.74499999999924</v>
      </c>
      <c r="E177" s="142">
        <v>229.33000000000013</v>
      </c>
      <c r="F177" s="142">
        <v>253.84000000000029</v>
      </c>
      <c r="G177" s="142">
        <v>327.51250000000067</v>
      </c>
    </row>
    <row r="178" spans="1:7" x14ac:dyDescent="0.2">
      <c r="A178" s="76" t="s">
        <v>170</v>
      </c>
      <c r="B178" s="77" t="s">
        <v>822</v>
      </c>
      <c r="C178" s="142">
        <v>144.56000000000012</v>
      </c>
      <c r="D178" s="142">
        <v>197.31499999999923</v>
      </c>
      <c r="E178" s="142">
        <v>230.04250000000013</v>
      </c>
      <c r="F178" s="142">
        <v>254.64750000000032</v>
      </c>
      <c r="G178" s="142">
        <v>328.70000000000067</v>
      </c>
    </row>
    <row r="179" spans="1:7" x14ac:dyDescent="0.2">
      <c r="A179" s="76" t="s">
        <v>171</v>
      </c>
      <c r="B179" s="77" t="s">
        <v>823</v>
      </c>
      <c r="C179" s="142">
        <v>145.06000000000012</v>
      </c>
      <c r="D179" s="142">
        <v>197.88499999999922</v>
      </c>
      <c r="E179" s="142">
        <v>230.75500000000014</v>
      </c>
      <c r="F179" s="142">
        <v>255.45500000000035</v>
      </c>
      <c r="G179" s="142">
        <v>329.88750000000067</v>
      </c>
    </row>
    <row r="180" spans="1:7" x14ac:dyDescent="0.2">
      <c r="A180" s="76" t="s">
        <v>172</v>
      </c>
      <c r="B180" s="77" t="s">
        <v>824</v>
      </c>
      <c r="C180" s="142">
        <v>145.56000000000012</v>
      </c>
      <c r="D180" s="142">
        <v>198.45499999999922</v>
      </c>
      <c r="E180" s="142">
        <v>231.46750000000014</v>
      </c>
      <c r="F180" s="142">
        <v>256.26250000000039</v>
      </c>
      <c r="G180" s="142">
        <v>331.07500000000067</v>
      </c>
    </row>
    <row r="181" spans="1:7" x14ac:dyDescent="0.2">
      <c r="A181" s="76" t="s">
        <v>173</v>
      </c>
      <c r="B181" s="77" t="s">
        <v>825</v>
      </c>
      <c r="C181" s="142">
        <v>146.06000000000012</v>
      </c>
      <c r="D181" s="142">
        <v>199.02499999999921</v>
      </c>
      <c r="E181" s="142">
        <v>232.18000000000012</v>
      </c>
      <c r="F181" s="142">
        <v>257.07000000000039</v>
      </c>
      <c r="G181" s="142">
        <v>332.26250000000067</v>
      </c>
    </row>
    <row r="182" spans="1:7" x14ac:dyDescent="0.2">
      <c r="A182" s="76" t="s">
        <v>174</v>
      </c>
      <c r="B182" s="77" t="s">
        <v>826</v>
      </c>
      <c r="C182" s="142">
        <v>146.56000000000012</v>
      </c>
      <c r="D182" s="142">
        <v>199.5949999999992</v>
      </c>
      <c r="E182" s="142">
        <v>232.89250000000013</v>
      </c>
      <c r="F182" s="142">
        <v>257.8775000000004</v>
      </c>
      <c r="G182" s="142">
        <v>333.45000000000067</v>
      </c>
    </row>
    <row r="183" spans="1:7" x14ac:dyDescent="0.2">
      <c r="A183" s="76" t="s">
        <v>175</v>
      </c>
      <c r="B183" s="77" t="s">
        <v>827</v>
      </c>
      <c r="C183" s="142">
        <v>147.06000000000012</v>
      </c>
      <c r="D183" s="142">
        <v>200.1649999999992</v>
      </c>
      <c r="E183" s="142">
        <v>233.60500000000013</v>
      </c>
      <c r="F183" s="142">
        <v>258.68500000000046</v>
      </c>
      <c r="G183" s="142">
        <v>334.63750000000067</v>
      </c>
    </row>
    <row r="184" spans="1:7" x14ac:dyDescent="0.2">
      <c r="A184" s="76" t="s">
        <v>176</v>
      </c>
      <c r="B184" s="77" t="s">
        <v>828</v>
      </c>
      <c r="C184" s="142">
        <v>147.56000000000012</v>
      </c>
      <c r="D184" s="142">
        <v>200.73499999999919</v>
      </c>
      <c r="E184" s="142">
        <v>234.31750000000014</v>
      </c>
      <c r="F184" s="142">
        <v>259.49250000000046</v>
      </c>
      <c r="G184" s="142">
        <v>335.82500000000067</v>
      </c>
    </row>
    <row r="185" spans="1:7" x14ac:dyDescent="0.2">
      <c r="A185" s="76" t="s">
        <v>177</v>
      </c>
      <c r="B185" s="77" t="s">
        <v>829</v>
      </c>
      <c r="C185" s="142">
        <v>148.06000000000012</v>
      </c>
      <c r="D185" s="142">
        <v>201.30499999999918</v>
      </c>
      <c r="E185" s="142">
        <v>235.03000000000014</v>
      </c>
      <c r="F185" s="142">
        <v>260.30000000000047</v>
      </c>
      <c r="G185" s="142">
        <v>337.01250000000067</v>
      </c>
    </row>
    <row r="186" spans="1:7" x14ac:dyDescent="0.2">
      <c r="A186" s="76" t="s">
        <v>178</v>
      </c>
      <c r="B186" s="77" t="s">
        <v>830</v>
      </c>
      <c r="C186" s="142">
        <v>148.56000000000012</v>
      </c>
      <c r="D186" s="142">
        <v>201.87499999999918</v>
      </c>
      <c r="E186" s="142">
        <v>235.74250000000012</v>
      </c>
      <c r="F186" s="142">
        <v>261.10750000000047</v>
      </c>
      <c r="G186" s="142">
        <v>338.20000000000067</v>
      </c>
    </row>
    <row r="187" spans="1:7" x14ac:dyDescent="0.2">
      <c r="A187" s="76" t="s">
        <v>179</v>
      </c>
      <c r="B187" s="77" t="s">
        <v>831</v>
      </c>
      <c r="C187" s="142">
        <v>149.06000000000012</v>
      </c>
      <c r="D187" s="142">
        <v>202.44499999999917</v>
      </c>
      <c r="E187" s="142">
        <v>236.45500000000013</v>
      </c>
      <c r="F187" s="142">
        <v>261.91500000000053</v>
      </c>
      <c r="G187" s="142">
        <v>339.38750000000067</v>
      </c>
    </row>
    <row r="188" spans="1:7" x14ac:dyDescent="0.2">
      <c r="A188" s="76" t="s">
        <v>29</v>
      </c>
      <c r="B188" s="77" t="s">
        <v>832</v>
      </c>
      <c r="C188" s="142">
        <v>149.56000000000012</v>
      </c>
      <c r="D188" s="142">
        <v>203.01499999999916</v>
      </c>
      <c r="E188" s="142">
        <v>237.16750000000013</v>
      </c>
      <c r="F188" s="142">
        <v>262.72250000000054</v>
      </c>
      <c r="G188" s="142">
        <v>340.57500000000067</v>
      </c>
    </row>
    <row r="189" spans="1:7" x14ac:dyDescent="0.2">
      <c r="A189" s="76" t="s">
        <v>180</v>
      </c>
      <c r="B189" s="77" t="s">
        <v>833</v>
      </c>
      <c r="C189" s="142">
        <v>150.06000000000012</v>
      </c>
      <c r="D189" s="142">
        <v>203.58499999999916</v>
      </c>
      <c r="E189" s="142">
        <v>237.88000000000014</v>
      </c>
      <c r="F189" s="142">
        <v>263.53000000000054</v>
      </c>
      <c r="G189" s="142">
        <v>341.76250000000067</v>
      </c>
    </row>
    <row r="190" spans="1:7" x14ac:dyDescent="0.2">
      <c r="A190" s="76" t="s">
        <v>181</v>
      </c>
      <c r="B190" s="77" t="s">
        <v>834</v>
      </c>
      <c r="C190" s="142">
        <v>150.56000000000012</v>
      </c>
      <c r="D190" s="142">
        <v>204.15499999999915</v>
      </c>
      <c r="E190" s="142">
        <v>238.59250000000014</v>
      </c>
      <c r="F190" s="142">
        <v>264.3375000000006</v>
      </c>
      <c r="G190" s="142">
        <v>342.95000000000067</v>
      </c>
    </row>
    <row r="191" spans="1:7" x14ac:dyDescent="0.2">
      <c r="A191" s="76" t="s">
        <v>182</v>
      </c>
      <c r="B191" s="77" t="s">
        <v>835</v>
      </c>
      <c r="C191" s="142">
        <v>151.06000000000012</v>
      </c>
      <c r="D191" s="142">
        <v>204.72499999999914</v>
      </c>
      <c r="E191" s="142">
        <v>239.30500000000012</v>
      </c>
      <c r="F191" s="142">
        <v>265.14500000000061</v>
      </c>
      <c r="G191" s="142">
        <v>344.13750000000067</v>
      </c>
    </row>
    <row r="192" spans="1:7" x14ac:dyDescent="0.2">
      <c r="A192" s="76" t="s">
        <v>183</v>
      </c>
      <c r="B192" s="77" t="s">
        <v>836</v>
      </c>
      <c r="C192" s="142">
        <v>151.56000000000012</v>
      </c>
      <c r="D192" s="142">
        <v>205.29499999999913</v>
      </c>
      <c r="E192" s="142">
        <v>240.01750000000013</v>
      </c>
      <c r="F192" s="142">
        <v>265.95250000000061</v>
      </c>
      <c r="G192" s="142">
        <v>345.32500000000067</v>
      </c>
    </row>
    <row r="193" spans="1:7" x14ac:dyDescent="0.2">
      <c r="A193" s="76" t="s">
        <v>184</v>
      </c>
      <c r="B193" s="77" t="s">
        <v>837</v>
      </c>
      <c r="C193" s="142">
        <v>152.06000000000012</v>
      </c>
      <c r="D193" s="142">
        <v>205.86499999999916</v>
      </c>
      <c r="E193" s="142">
        <v>240.73000000000013</v>
      </c>
      <c r="F193" s="142">
        <v>266.76000000000067</v>
      </c>
      <c r="G193" s="142">
        <v>346.51250000000067</v>
      </c>
    </row>
    <row r="194" spans="1:7" x14ac:dyDescent="0.2">
      <c r="A194" s="76" t="s">
        <v>185</v>
      </c>
      <c r="B194" s="77" t="s">
        <v>838</v>
      </c>
      <c r="C194" s="142">
        <v>152.56000000000012</v>
      </c>
      <c r="D194" s="142">
        <v>206.43499999999915</v>
      </c>
      <c r="E194" s="142">
        <v>241.44250000000014</v>
      </c>
      <c r="F194" s="142">
        <v>267.56750000000068</v>
      </c>
      <c r="G194" s="142">
        <v>347.70000000000067</v>
      </c>
    </row>
    <row r="195" spans="1:7" x14ac:dyDescent="0.2">
      <c r="A195" s="76" t="s">
        <v>186</v>
      </c>
      <c r="B195" s="77" t="s">
        <v>839</v>
      </c>
      <c r="C195" s="142">
        <v>153.06000000000012</v>
      </c>
      <c r="D195" s="142">
        <v>207.00499999999914</v>
      </c>
      <c r="E195" s="142">
        <v>242.15500000000014</v>
      </c>
      <c r="F195" s="142">
        <v>268.37500000000068</v>
      </c>
      <c r="G195" s="142">
        <v>348.88750000000067</v>
      </c>
    </row>
    <row r="196" spans="1:7" x14ac:dyDescent="0.2">
      <c r="A196" s="76" t="s">
        <v>187</v>
      </c>
      <c r="B196" s="77" t="s">
        <v>840</v>
      </c>
      <c r="C196" s="142">
        <v>153.56000000000012</v>
      </c>
      <c r="D196" s="142">
        <v>207.57499999999914</v>
      </c>
      <c r="E196" s="142">
        <v>242.86750000000012</v>
      </c>
      <c r="F196" s="142">
        <v>269.18250000000069</v>
      </c>
      <c r="G196" s="142">
        <v>350.07500000000067</v>
      </c>
    </row>
    <row r="197" spans="1:7" x14ac:dyDescent="0.2">
      <c r="A197" s="76" t="s">
        <v>188</v>
      </c>
      <c r="B197" s="77" t="s">
        <v>841</v>
      </c>
      <c r="C197" s="142">
        <v>154.06000000000012</v>
      </c>
      <c r="D197" s="142">
        <v>208.14499999999913</v>
      </c>
      <c r="E197" s="142">
        <v>243.58000000000013</v>
      </c>
      <c r="F197" s="142">
        <v>269.99000000000075</v>
      </c>
      <c r="G197" s="142">
        <v>351.26250000000067</v>
      </c>
    </row>
    <row r="198" spans="1:7" x14ac:dyDescent="0.2">
      <c r="A198" s="76" t="s">
        <v>189</v>
      </c>
      <c r="B198" s="77" t="s">
        <v>842</v>
      </c>
      <c r="C198" s="142">
        <v>154.56000000000012</v>
      </c>
      <c r="D198" s="142">
        <v>208.71499999999912</v>
      </c>
      <c r="E198" s="142">
        <v>244.29250000000013</v>
      </c>
      <c r="F198" s="142">
        <v>270.79750000000075</v>
      </c>
      <c r="G198" s="142">
        <v>352.45000000000067</v>
      </c>
    </row>
    <row r="199" spans="1:7" x14ac:dyDescent="0.2">
      <c r="A199" s="76" t="s">
        <v>190</v>
      </c>
      <c r="B199" s="77" t="s">
        <v>843</v>
      </c>
      <c r="C199" s="142">
        <v>155.06000000000012</v>
      </c>
      <c r="D199" s="142">
        <v>209.28499999999912</v>
      </c>
      <c r="E199" s="142">
        <v>245.00500000000014</v>
      </c>
      <c r="F199" s="142">
        <v>271.60500000000076</v>
      </c>
      <c r="G199" s="142">
        <v>353.63750000000067</v>
      </c>
    </row>
    <row r="200" spans="1:7" x14ac:dyDescent="0.2">
      <c r="A200" s="76" t="s">
        <v>191</v>
      </c>
      <c r="B200" s="77" t="s">
        <v>844</v>
      </c>
      <c r="C200" s="142">
        <v>155.56000000000012</v>
      </c>
      <c r="D200" s="142">
        <v>209.85499999999911</v>
      </c>
      <c r="E200" s="142">
        <v>245.71750000000011</v>
      </c>
      <c r="F200" s="142">
        <v>272.41250000000082</v>
      </c>
      <c r="G200" s="142">
        <v>354.82500000000067</v>
      </c>
    </row>
    <row r="201" spans="1:7" x14ac:dyDescent="0.2">
      <c r="A201" s="76" t="s">
        <v>192</v>
      </c>
      <c r="B201" s="77" t="s">
        <v>845</v>
      </c>
      <c r="C201" s="142">
        <v>156.06000000000012</v>
      </c>
      <c r="D201" s="142">
        <v>210.4249999999991</v>
      </c>
      <c r="E201" s="142">
        <v>246.43000000000012</v>
      </c>
      <c r="F201" s="142">
        <v>273.22000000000082</v>
      </c>
      <c r="G201" s="142">
        <v>356.01250000000067</v>
      </c>
    </row>
    <row r="202" spans="1:7" x14ac:dyDescent="0.2">
      <c r="A202" s="76" t="s">
        <v>193</v>
      </c>
      <c r="B202" s="77" t="s">
        <v>846</v>
      </c>
      <c r="C202" s="142">
        <v>156.56000000000012</v>
      </c>
      <c r="D202" s="142">
        <v>210.9949999999991</v>
      </c>
      <c r="E202" s="142">
        <v>247.14250000000013</v>
      </c>
      <c r="F202" s="142">
        <v>274.02750000000083</v>
      </c>
      <c r="G202" s="142">
        <v>357.20000000000067</v>
      </c>
    </row>
    <row r="203" spans="1:7" x14ac:dyDescent="0.2">
      <c r="A203" s="76" t="s">
        <v>194</v>
      </c>
      <c r="B203" s="77" t="s">
        <v>847</v>
      </c>
      <c r="C203" s="142">
        <v>157.06000000000012</v>
      </c>
      <c r="D203" s="142">
        <v>211.56499999999909</v>
      </c>
      <c r="E203" s="142">
        <v>247.85500000000013</v>
      </c>
      <c r="F203" s="142">
        <v>274.83500000000089</v>
      </c>
      <c r="G203" s="142">
        <v>358.38750000000067</v>
      </c>
    </row>
    <row r="204" spans="1:7" x14ac:dyDescent="0.2">
      <c r="A204" s="76" t="s">
        <v>195</v>
      </c>
      <c r="B204" s="77" t="s">
        <v>848</v>
      </c>
      <c r="C204" s="142">
        <v>157.56000000000012</v>
      </c>
      <c r="D204" s="142">
        <v>212.13499999999908</v>
      </c>
      <c r="E204" s="142">
        <v>248.56750000000014</v>
      </c>
      <c r="F204" s="142">
        <v>275.64250000000089</v>
      </c>
      <c r="G204" s="142">
        <v>359.57500000000067</v>
      </c>
    </row>
    <row r="205" spans="1:7" x14ac:dyDescent="0.2">
      <c r="A205" s="76" t="s">
        <v>196</v>
      </c>
      <c r="B205" s="77" t="s">
        <v>849</v>
      </c>
      <c r="C205" s="142">
        <v>158.06000000000012</v>
      </c>
      <c r="D205" s="142">
        <v>212.70499999999907</v>
      </c>
      <c r="E205" s="142">
        <v>249.28000000000011</v>
      </c>
      <c r="F205" s="142">
        <v>276.4500000000009</v>
      </c>
      <c r="G205" s="142">
        <v>360.76250000000067</v>
      </c>
    </row>
    <row r="206" spans="1:7" x14ac:dyDescent="0.2">
      <c r="A206" s="76" t="s">
        <v>197</v>
      </c>
      <c r="B206" s="77" t="s">
        <v>850</v>
      </c>
      <c r="C206" s="142">
        <v>158.56000000000012</v>
      </c>
      <c r="D206" s="142">
        <v>213.27499999999907</v>
      </c>
      <c r="E206" s="142">
        <v>249.99250000000012</v>
      </c>
      <c r="F206" s="142">
        <v>277.2575000000009</v>
      </c>
      <c r="G206" s="142">
        <v>361.95000000000067</v>
      </c>
    </row>
    <row r="207" spans="1:7" x14ac:dyDescent="0.2">
      <c r="A207" s="76" t="s">
        <v>198</v>
      </c>
      <c r="B207" s="77" t="s">
        <v>851</v>
      </c>
      <c r="C207" s="142">
        <v>159.06000000000012</v>
      </c>
      <c r="D207" s="142">
        <v>213.84499999999906</v>
      </c>
      <c r="E207" s="142">
        <v>250.70500000000013</v>
      </c>
      <c r="F207" s="142">
        <v>278.06500000000096</v>
      </c>
      <c r="G207" s="142">
        <v>363.13750000000067</v>
      </c>
    </row>
    <row r="208" spans="1:7" x14ac:dyDescent="0.2">
      <c r="A208" s="76" t="s">
        <v>201</v>
      </c>
      <c r="B208" s="77" t="s">
        <v>852</v>
      </c>
      <c r="C208" s="142">
        <v>159.56000000000012</v>
      </c>
      <c r="D208" s="142">
        <v>214.41499999999905</v>
      </c>
      <c r="E208" s="142">
        <v>251.41750000000013</v>
      </c>
      <c r="F208" s="142">
        <v>278.87250000000097</v>
      </c>
      <c r="G208" s="142">
        <v>364.32500000000067</v>
      </c>
    </row>
    <row r="209" spans="1:7" x14ac:dyDescent="0.2">
      <c r="A209" s="76" t="s">
        <v>202</v>
      </c>
      <c r="B209" s="77" t="s">
        <v>853</v>
      </c>
      <c r="C209" s="142">
        <v>159.96000000000012</v>
      </c>
      <c r="D209" s="142">
        <v>214.93749999999906</v>
      </c>
      <c r="E209" s="142">
        <v>252.08250000000012</v>
      </c>
      <c r="F209" s="142">
        <v>279.63250000000096</v>
      </c>
      <c r="G209" s="142">
        <v>365.46500000000066</v>
      </c>
    </row>
    <row r="210" spans="1:7" x14ac:dyDescent="0.2">
      <c r="A210" s="76" t="s">
        <v>203</v>
      </c>
      <c r="B210" s="77" t="s">
        <v>854</v>
      </c>
      <c r="C210" s="142">
        <v>160.36000000000013</v>
      </c>
      <c r="D210" s="142">
        <v>215.45999999999907</v>
      </c>
      <c r="E210" s="142">
        <v>252.74750000000012</v>
      </c>
      <c r="F210" s="142">
        <v>280.39250000000101</v>
      </c>
      <c r="G210" s="142">
        <v>366.60500000000064</v>
      </c>
    </row>
    <row r="211" spans="1:7" x14ac:dyDescent="0.2">
      <c r="A211" s="76" t="s">
        <v>204</v>
      </c>
      <c r="B211" s="77" t="s">
        <v>855</v>
      </c>
      <c r="C211" s="142">
        <v>160.76000000000013</v>
      </c>
      <c r="D211" s="142">
        <v>215.98249999999911</v>
      </c>
      <c r="E211" s="142">
        <v>253.41250000000011</v>
      </c>
      <c r="F211" s="142">
        <v>281.152500000001</v>
      </c>
      <c r="G211" s="142">
        <v>367.74500000000063</v>
      </c>
    </row>
    <row r="212" spans="1:7" x14ac:dyDescent="0.2">
      <c r="A212" s="76" t="s">
        <v>205</v>
      </c>
      <c r="B212" s="77" t="s">
        <v>856</v>
      </c>
      <c r="C212" s="142">
        <v>161.16000000000014</v>
      </c>
      <c r="D212" s="142">
        <v>216.50499999999911</v>
      </c>
      <c r="E212" s="142">
        <v>254.07750000000007</v>
      </c>
      <c r="F212" s="142">
        <v>281.91250000000099</v>
      </c>
      <c r="G212" s="142">
        <v>368.88500000000062</v>
      </c>
    </row>
    <row r="213" spans="1:7" x14ac:dyDescent="0.2">
      <c r="A213" s="76" t="s">
        <v>206</v>
      </c>
      <c r="B213" s="77" t="s">
        <v>857</v>
      </c>
      <c r="C213" s="142">
        <v>161.56000000000014</v>
      </c>
      <c r="D213" s="142">
        <v>217.02749999999912</v>
      </c>
      <c r="E213" s="142">
        <v>254.74250000000006</v>
      </c>
      <c r="F213" s="142">
        <v>282.67250000000104</v>
      </c>
      <c r="G213" s="142">
        <v>370.0250000000006</v>
      </c>
    </row>
    <row r="214" spans="1:7" x14ac:dyDescent="0.2">
      <c r="A214" s="76" t="s">
        <v>207</v>
      </c>
      <c r="B214" s="77" t="s">
        <v>858</v>
      </c>
      <c r="C214" s="142">
        <v>161.96000000000015</v>
      </c>
      <c r="D214" s="142">
        <v>217.54999999999913</v>
      </c>
      <c r="E214" s="142">
        <v>255.40750000000006</v>
      </c>
      <c r="F214" s="142">
        <v>283.43250000000103</v>
      </c>
      <c r="G214" s="142">
        <v>371.16500000000065</v>
      </c>
    </row>
    <row r="215" spans="1:7" x14ac:dyDescent="0.2">
      <c r="A215" s="76" t="s">
        <v>208</v>
      </c>
      <c r="B215" s="77" t="s">
        <v>859</v>
      </c>
      <c r="C215" s="142">
        <v>162.36000000000016</v>
      </c>
      <c r="D215" s="142">
        <v>218.07249999999914</v>
      </c>
      <c r="E215" s="142">
        <v>256.07250000000005</v>
      </c>
      <c r="F215" s="142">
        <v>284.19250000000102</v>
      </c>
      <c r="G215" s="142">
        <v>372.30500000000063</v>
      </c>
    </row>
    <row r="216" spans="1:7" x14ac:dyDescent="0.2">
      <c r="A216" s="76" t="s">
        <v>209</v>
      </c>
      <c r="B216" s="77" t="s">
        <v>860</v>
      </c>
      <c r="C216" s="142">
        <v>162.76000000000016</v>
      </c>
      <c r="D216" s="142">
        <v>218.59499999999915</v>
      </c>
      <c r="E216" s="142">
        <v>256.73750000000007</v>
      </c>
      <c r="F216" s="142">
        <v>284.95250000000107</v>
      </c>
      <c r="G216" s="142">
        <v>373.44500000000062</v>
      </c>
    </row>
    <row r="217" spans="1:7" x14ac:dyDescent="0.2">
      <c r="A217" s="76" t="s">
        <v>210</v>
      </c>
      <c r="B217" s="77" t="s">
        <v>861</v>
      </c>
      <c r="C217" s="142">
        <v>163.16000000000017</v>
      </c>
      <c r="D217" s="142">
        <v>219.11749999999915</v>
      </c>
      <c r="E217" s="142">
        <v>257.40250000000003</v>
      </c>
      <c r="F217" s="142">
        <v>285.71250000000106</v>
      </c>
      <c r="G217" s="142">
        <v>374.5850000000006</v>
      </c>
    </row>
    <row r="218" spans="1:7" x14ac:dyDescent="0.2">
      <c r="A218" s="76" t="s">
        <v>211</v>
      </c>
      <c r="B218" s="77" t="s">
        <v>862</v>
      </c>
      <c r="C218" s="142">
        <v>163.56000000000017</v>
      </c>
      <c r="D218" s="142">
        <v>219.63999999999916</v>
      </c>
      <c r="E218" s="142">
        <v>258.0675</v>
      </c>
      <c r="F218" s="142">
        <v>286.47250000000111</v>
      </c>
      <c r="G218" s="142">
        <v>375.72500000000059</v>
      </c>
    </row>
    <row r="219" spans="1:7" x14ac:dyDescent="0.2">
      <c r="A219" s="76" t="s">
        <v>212</v>
      </c>
      <c r="B219" s="77" t="s">
        <v>863</v>
      </c>
      <c r="C219" s="142">
        <v>163.96000000000018</v>
      </c>
      <c r="D219" s="142">
        <v>220.16249999999917</v>
      </c>
      <c r="E219" s="142">
        <v>258.73250000000002</v>
      </c>
      <c r="F219" s="142">
        <v>287.2325000000011</v>
      </c>
      <c r="G219" s="142">
        <v>376.86500000000058</v>
      </c>
    </row>
    <row r="220" spans="1:7" x14ac:dyDescent="0.2">
      <c r="A220" s="76" t="s">
        <v>213</v>
      </c>
      <c r="B220" s="77" t="s">
        <v>864</v>
      </c>
      <c r="C220" s="142">
        <v>164.36000000000018</v>
      </c>
      <c r="D220" s="142">
        <v>220.68499999999918</v>
      </c>
      <c r="E220" s="142">
        <v>259.39749999999998</v>
      </c>
      <c r="F220" s="142">
        <v>287.99250000000109</v>
      </c>
      <c r="G220" s="142">
        <v>378.00500000000056</v>
      </c>
    </row>
    <row r="221" spans="1:7" x14ac:dyDescent="0.2">
      <c r="A221" s="76" t="s">
        <v>214</v>
      </c>
      <c r="B221" s="77" t="s">
        <v>865</v>
      </c>
      <c r="C221" s="142">
        <v>164.76000000000019</v>
      </c>
      <c r="D221" s="142">
        <v>221.20749999999921</v>
      </c>
      <c r="E221" s="142">
        <v>260.0625</v>
      </c>
      <c r="F221" s="142">
        <v>288.75250000000113</v>
      </c>
      <c r="G221" s="142">
        <v>379.14500000000055</v>
      </c>
    </row>
    <row r="222" spans="1:7" x14ac:dyDescent="0.2">
      <c r="A222" s="76" t="s">
        <v>215</v>
      </c>
      <c r="B222" s="77" t="s">
        <v>866</v>
      </c>
      <c r="C222" s="142">
        <v>165.1600000000002</v>
      </c>
      <c r="D222" s="142">
        <v>221.72999999999922</v>
      </c>
      <c r="E222" s="142">
        <v>260.72749999999996</v>
      </c>
      <c r="F222" s="142">
        <v>289.51250000000113</v>
      </c>
      <c r="G222" s="142">
        <v>380.28500000000054</v>
      </c>
    </row>
    <row r="223" spans="1:7" x14ac:dyDescent="0.2">
      <c r="A223" s="76" t="s">
        <v>216</v>
      </c>
      <c r="B223" s="77" t="s">
        <v>867</v>
      </c>
      <c r="C223" s="142">
        <v>165.5600000000002</v>
      </c>
      <c r="D223" s="142">
        <v>222.25249999999923</v>
      </c>
      <c r="E223" s="142">
        <v>261.39249999999998</v>
      </c>
      <c r="F223" s="142">
        <v>290.27250000000112</v>
      </c>
      <c r="G223" s="142">
        <v>381.42500000000052</v>
      </c>
    </row>
    <row r="224" spans="1:7" x14ac:dyDescent="0.2">
      <c r="A224" s="76" t="s">
        <v>217</v>
      </c>
      <c r="B224" s="77" t="s">
        <v>868</v>
      </c>
      <c r="C224" s="142">
        <v>165.96000000000021</v>
      </c>
      <c r="D224" s="142">
        <v>222.77499999999924</v>
      </c>
      <c r="E224" s="142">
        <v>262.05749999999995</v>
      </c>
      <c r="F224" s="142">
        <v>291.03250000000116</v>
      </c>
      <c r="G224" s="142">
        <v>382.56500000000051</v>
      </c>
    </row>
    <row r="225" spans="1:7" x14ac:dyDescent="0.2">
      <c r="A225" s="76" t="s">
        <v>218</v>
      </c>
      <c r="B225" s="77" t="s">
        <v>869</v>
      </c>
      <c r="C225" s="142">
        <v>166.36000000000021</v>
      </c>
      <c r="D225" s="142">
        <v>223.29749999999925</v>
      </c>
      <c r="E225" s="142">
        <v>262.72249999999997</v>
      </c>
      <c r="F225" s="142">
        <v>291.79250000000116</v>
      </c>
      <c r="G225" s="142">
        <v>383.7050000000005</v>
      </c>
    </row>
    <row r="226" spans="1:7" x14ac:dyDescent="0.2">
      <c r="A226" s="76" t="s">
        <v>219</v>
      </c>
      <c r="B226" s="77" t="s">
        <v>870</v>
      </c>
      <c r="C226" s="142">
        <v>166.76000000000022</v>
      </c>
      <c r="D226" s="142">
        <v>223.81999999999925</v>
      </c>
      <c r="E226" s="142">
        <v>263.38749999999993</v>
      </c>
      <c r="F226" s="142">
        <v>292.55250000000115</v>
      </c>
      <c r="G226" s="142">
        <v>384.84500000000048</v>
      </c>
    </row>
    <row r="227" spans="1:7" x14ac:dyDescent="0.2">
      <c r="A227" s="76" t="s">
        <v>220</v>
      </c>
      <c r="B227" s="77" t="s">
        <v>871</v>
      </c>
      <c r="C227" s="142">
        <v>167.16000000000022</v>
      </c>
      <c r="D227" s="142">
        <v>224.34249999999926</v>
      </c>
      <c r="E227" s="142">
        <v>264.0524999999999</v>
      </c>
      <c r="F227" s="142">
        <v>293.31250000000119</v>
      </c>
      <c r="G227" s="142">
        <v>385.98500000000047</v>
      </c>
    </row>
    <row r="228" spans="1:7" x14ac:dyDescent="0.2">
      <c r="A228" s="76" t="s">
        <v>221</v>
      </c>
      <c r="B228" s="77" t="s">
        <v>872</v>
      </c>
      <c r="C228" s="142">
        <v>167.56000000000023</v>
      </c>
      <c r="D228" s="142">
        <v>224.86499999999927</v>
      </c>
      <c r="E228" s="142">
        <v>264.71749999999992</v>
      </c>
      <c r="F228" s="142">
        <v>294.07250000000118</v>
      </c>
      <c r="G228" s="142">
        <v>387.12500000000045</v>
      </c>
    </row>
    <row r="229" spans="1:7" x14ac:dyDescent="0.2">
      <c r="A229" s="76" t="s">
        <v>222</v>
      </c>
      <c r="B229" s="77" t="s">
        <v>873</v>
      </c>
      <c r="C229" s="142">
        <v>167.96000000000024</v>
      </c>
      <c r="D229" s="142">
        <v>225.38749999999928</v>
      </c>
      <c r="E229" s="142">
        <v>265.38249999999988</v>
      </c>
      <c r="F229" s="142">
        <v>294.83250000000118</v>
      </c>
      <c r="G229" s="142">
        <v>388.26500000000044</v>
      </c>
    </row>
    <row r="230" spans="1:7" x14ac:dyDescent="0.2">
      <c r="A230" s="76" t="s">
        <v>223</v>
      </c>
      <c r="B230" s="77" t="s">
        <v>874</v>
      </c>
      <c r="C230" s="142">
        <v>168.36000000000024</v>
      </c>
      <c r="D230" s="142">
        <v>225.90999999999929</v>
      </c>
      <c r="E230" s="142">
        <v>266.0474999999999</v>
      </c>
      <c r="F230" s="142">
        <v>295.59250000000122</v>
      </c>
      <c r="G230" s="142">
        <v>389.40500000000043</v>
      </c>
    </row>
    <row r="231" spans="1:7" x14ac:dyDescent="0.2">
      <c r="A231" s="76" t="s">
        <v>224</v>
      </c>
      <c r="B231" s="77" t="s">
        <v>875</v>
      </c>
      <c r="C231" s="142">
        <v>168.76000000000025</v>
      </c>
      <c r="D231" s="142">
        <v>226.43249999999932</v>
      </c>
      <c r="E231" s="142">
        <v>266.71249999999986</v>
      </c>
      <c r="F231" s="142">
        <v>296.35250000000121</v>
      </c>
      <c r="G231" s="142">
        <v>390.54500000000041</v>
      </c>
    </row>
    <row r="232" spans="1:7" x14ac:dyDescent="0.2">
      <c r="A232" s="76" t="s">
        <v>225</v>
      </c>
      <c r="B232" s="77" t="s">
        <v>876</v>
      </c>
      <c r="C232" s="142">
        <v>169.16000000000025</v>
      </c>
      <c r="D232" s="142">
        <v>226.95499999999933</v>
      </c>
      <c r="E232" s="142">
        <v>267.37749999999988</v>
      </c>
      <c r="F232" s="142">
        <v>297.11250000000121</v>
      </c>
      <c r="G232" s="142">
        <v>391.6850000000004</v>
      </c>
    </row>
    <row r="233" spans="1:7" x14ac:dyDescent="0.2">
      <c r="A233" s="76" t="s">
        <v>226</v>
      </c>
      <c r="B233" s="77" t="s">
        <v>877</v>
      </c>
      <c r="C233" s="142">
        <v>169.56000000000026</v>
      </c>
      <c r="D233" s="142">
        <v>227.47749999999934</v>
      </c>
      <c r="E233" s="142">
        <v>268.04249999999985</v>
      </c>
      <c r="F233" s="142">
        <v>297.87250000000125</v>
      </c>
      <c r="G233" s="142">
        <v>392.82500000000039</v>
      </c>
    </row>
    <row r="234" spans="1:7" x14ac:dyDescent="0.2">
      <c r="A234" s="76" t="s">
        <v>227</v>
      </c>
      <c r="B234" s="77" t="s">
        <v>878</v>
      </c>
      <c r="C234" s="142">
        <v>169.96000000000026</v>
      </c>
      <c r="D234" s="142">
        <v>227.99999999999935</v>
      </c>
      <c r="E234" s="142">
        <v>268.70749999999987</v>
      </c>
      <c r="F234" s="142">
        <v>298.63250000000124</v>
      </c>
      <c r="G234" s="142">
        <v>393.96500000000043</v>
      </c>
    </row>
    <row r="235" spans="1:7" x14ac:dyDescent="0.2">
      <c r="A235" s="76" t="s">
        <v>228</v>
      </c>
      <c r="B235" s="77" t="s">
        <v>879</v>
      </c>
      <c r="C235" s="142">
        <v>170.36000000000027</v>
      </c>
      <c r="D235" s="142">
        <v>228.52249999999935</v>
      </c>
      <c r="E235" s="142">
        <v>269.37249999999983</v>
      </c>
      <c r="F235" s="142">
        <v>299.39250000000123</v>
      </c>
      <c r="G235" s="142">
        <v>395.10500000000042</v>
      </c>
    </row>
    <row r="236" spans="1:7" x14ac:dyDescent="0.2">
      <c r="A236" s="76" t="s">
        <v>229</v>
      </c>
      <c r="B236" s="77" t="s">
        <v>880</v>
      </c>
      <c r="C236" s="142">
        <v>170.76000000000028</v>
      </c>
      <c r="D236" s="142">
        <v>229.04499999999936</v>
      </c>
      <c r="E236" s="142">
        <v>270.03749999999985</v>
      </c>
      <c r="F236" s="142">
        <v>300.15250000000128</v>
      </c>
      <c r="G236" s="142">
        <v>396.2450000000004</v>
      </c>
    </row>
    <row r="237" spans="1:7" x14ac:dyDescent="0.2">
      <c r="A237" s="76" t="s">
        <v>230</v>
      </c>
      <c r="B237" s="77" t="s">
        <v>881</v>
      </c>
      <c r="C237" s="142">
        <v>171.16000000000028</v>
      </c>
      <c r="D237" s="142">
        <v>229.56749999999937</v>
      </c>
      <c r="E237" s="142">
        <v>270.70249999999982</v>
      </c>
      <c r="F237" s="142">
        <v>300.91250000000127</v>
      </c>
      <c r="G237" s="142">
        <v>397.38500000000039</v>
      </c>
    </row>
    <row r="238" spans="1:7" x14ac:dyDescent="0.2">
      <c r="A238" s="76" t="s">
        <v>231</v>
      </c>
      <c r="B238" s="77" t="s">
        <v>882</v>
      </c>
      <c r="C238" s="142">
        <v>171.56000000000029</v>
      </c>
      <c r="D238" s="142">
        <v>230.08999999999938</v>
      </c>
      <c r="E238" s="142">
        <v>271.36749999999978</v>
      </c>
      <c r="F238" s="142">
        <v>301.67250000000132</v>
      </c>
      <c r="G238" s="142">
        <v>398.52500000000038</v>
      </c>
    </row>
    <row r="239" spans="1:7" x14ac:dyDescent="0.2">
      <c r="A239" s="76" t="s">
        <v>232</v>
      </c>
      <c r="B239" s="77" t="s">
        <v>883</v>
      </c>
      <c r="C239" s="142">
        <v>171.96000000000029</v>
      </c>
      <c r="D239" s="142">
        <v>230.61249999999939</v>
      </c>
      <c r="E239" s="142">
        <v>272.0324999999998</v>
      </c>
      <c r="F239" s="142">
        <v>302.43250000000131</v>
      </c>
      <c r="G239" s="142">
        <v>399.66500000000036</v>
      </c>
    </row>
    <row r="240" spans="1:7" x14ac:dyDescent="0.2">
      <c r="A240" s="76" t="s">
        <v>233</v>
      </c>
      <c r="B240" s="77" t="s">
        <v>884</v>
      </c>
      <c r="C240" s="142">
        <v>172.3600000000003</v>
      </c>
      <c r="D240" s="142">
        <v>231.13499999999939</v>
      </c>
      <c r="E240" s="142">
        <v>272.69749999999976</v>
      </c>
      <c r="F240" s="142">
        <v>303.1925000000013</v>
      </c>
      <c r="G240" s="142">
        <v>400.80500000000035</v>
      </c>
    </row>
    <row r="241" spans="1:7" x14ac:dyDescent="0.2">
      <c r="A241" s="76" t="s">
        <v>234</v>
      </c>
      <c r="B241" s="77" t="s">
        <v>885</v>
      </c>
      <c r="C241" s="142">
        <v>172.7600000000003</v>
      </c>
      <c r="D241" s="142">
        <v>231.65749999999943</v>
      </c>
      <c r="E241" s="142">
        <v>273.36249999999978</v>
      </c>
      <c r="F241" s="142">
        <v>303.95250000000135</v>
      </c>
      <c r="G241" s="142">
        <v>401.94500000000033</v>
      </c>
    </row>
    <row r="242" spans="1:7" x14ac:dyDescent="0.2">
      <c r="A242" s="76" t="s">
        <v>235</v>
      </c>
      <c r="B242" s="77" t="s">
        <v>886</v>
      </c>
      <c r="C242" s="142">
        <v>173.16000000000031</v>
      </c>
      <c r="D242" s="142">
        <v>232.17999999999944</v>
      </c>
      <c r="E242" s="142">
        <v>274.02749999999975</v>
      </c>
      <c r="F242" s="142">
        <v>304.71250000000134</v>
      </c>
      <c r="G242" s="142">
        <v>403.08500000000032</v>
      </c>
    </row>
    <row r="243" spans="1:7" x14ac:dyDescent="0.2">
      <c r="A243" s="76" t="s">
        <v>236</v>
      </c>
      <c r="B243" s="77" t="s">
        <v>887</v>
      </c>
      <c r="C243" s="142">
        <v>173.56000000000031</v>
      </c>
      <c r="D243" s="142">
        <v>232.70249999999945</v>
      </c>
      <c r="E243" s="142">
        <v>274.69249999999977</v>
      </c>
      <c r="F243" s="142">
        <v>305.47250000000133</v>
      </c>
      <c r="G243" s="142">
        <v>404.22500000000031</v>
      </c>
    </row>
    <row r="244" spans="1:7" x14ac:dyDescent="0.2">
      <c r="A244" s="76" t="s">
        <v>237</v>
      </c>
      <c r="B244" s="77" t="s">
        <v>888</v>
      </c>
      <c r="C244" s="142">
        <v>173.96000000000032</v>
      </c>
      <c r="D244" s="142">
        <v>233.22499999999945</v>
      </c>
      <c r="E244" s="142">
        <v>275.35749999999973</v>
      </c>
      <c r="F244" s="142">
        <v>306.23250000000138</v>
      </c>
      <c r="G244" s="142">
        <v>405.36500000000029</v>
      </c>
    </row>
    <row r="245" spans="1:7" x14ac:dyDescent="0.2">
      <c r="A245" s="76" t="s">
        <v>238</v>
      </c>
      <c r="B245" s="77" t="s">
        <v>889</v>
      </c>
      <c r="C245" s="142">
        <v>174.36000000000033</v>
      </c>
      <c r="D245" s="142">
        <v>233.74749999999946</v>
      </c>
      <c r="E245" s="142">
        <v>276.02249999999975</v>
      </c>
      <c r="F245" s="142">
        <v>306.99250000000137</v>
      </c>
      <c r="G245" s="142">
        <v>406.50500000000028</v>
      </c>
    </row>
    <row r="246" spans="1:7" x14ac:dyDescent="0.2">
      <c r="A246" s="76" t="s">
        <v>239</v>
      </c>
      <c r="B246" s="77" t="s">
        <v>890</v>
      </c>
      <c r="C246" s="142">
        <v>174.76000000000033</v>
      </c>
      <c r="D246" s="142">
        <v>234.26999999999947</v>
      </c>
      <c r="E246" s="142">
        <v>276.68749999999972</v>
      </c>
      <c r="F246" s="142">
        <v>307.75250000000136</v>
      </c>
      <c r="G246" s="142">
        <v>407.64500000000027</v>
      </c>
    </row>
    <row r="247" spans="1:7" x14ac:dyDescent="0.2">
      <c r="A247" s="76" t="s">
        <v>240</v>
      </c>
      <c r="B247" s="77" t="s">
        <v>891</v>
      </c>
      <c r="C247" s="142">
        <v>175.16000000000034</v>
      </c>
      <c r="D247" s="142">
        <v>234.79249999999948</v>
      </c>
      <c r="E247" s="142">
        <v>277.35249999999968</v>
      </c>
      <c r="F247" s="142">
        <v>308.51250000000141</v>
      </c>
      <c r="G247" s="142">
        <v>408.78500000000025</v>
      </c>
    </row>
    <row r="248" spans="1:7" x14ac:dyDescent="0.2">
      <c r="A248" s="76" t="s">
        <v>241</v>
      </c>
      <c r="B248" s="77" t="s">
        <v>892</v>
      </c>
      <c r="C248" s="142">
        <v>175.56000000000034</v>
      </c>
      <c r="D248" s="142">
        <v>235.31499999999949</v>
      </c>
      <c r="E248" s="142">
        <v>278.0174999999997</v>
      </c>
      <c r="F248" s="142">
        <v>309.2725000000014</v>
      </c>
      <c r="G248" s="142">
        <v>409.92500000000024</v>
      </c>
    </row>
    <row r="249" spans="1:7" x14ac:dyDescent="0.2">
      <c r="A249" s="76" t="s">
        <v>242</v>
      </c>
      <c r="B249" s="77" t="s">
        <v>893</v>
      </c>
      <c r="C249" s="142">
        <v>175.96000000000035</v>
      </c>
      <c r="D249" s="142">
        <v>235.83749999999949</v>
      </c>
      <c r="E249" s="142">
        <v>278.68249999999966</v>
      </c>
      <c r="F249" s="142">
        <v>310.03250000000139</v>
      </c>
      <c r="G249" s="142">
        <v>411.06500000000023</v>
      </c>
    </row>
    <row r="250" spans="1:7" x14ac:dyDescent="0.2">
      <c r="A250" s="76" t="s">
        <v>243</v>
      </c>
      <c r="B250" s="77" t="s">
        <v>894</v>
      </c>
      <c r="C250" s="142">
        <v>176.36000000000035</v>
      </c>
      <c r="D250" s="142">
        <v>236.3599999999995</v>
      </c>
      <c r="E250" s="142">
        <v>279.34749999999968</v>
      </c>
      <c r="F250" s="142">
        <v>310.79250000000144</v>
      </c>
      <c r="G250" s="142">
        <v>412.20500000000021</v>
      </c>
    </row>
    <row r="251" spans="1:7" x14ac:dyDescent="0.2">
      <c r="A251" s="76" t="s">
        <v>244</v>
      </c>
      <c r="B251" s="77" t="s">
        <v>895</v>
      </c>
      <c r="C251" s="142">
        <v>176.76000000000036</v>
      </c>
      <c r="D251" s="142">
        <v>236.88249999999954</v>
      </c>
      <c r="E251" s="142">
        <v>280.01249999999965</v>
      </c>
      <c r="F251" s="142">
        <v>311.55250000000143</v>
      </c>
      <c r="G251" s="142">
        <v>413.3450000000002</v>
      </c>
    </row>
    <row r="252" spans="1:7" x14ac:dyDescent="0.2">
      <c r="A252" s="76" t="s">
        <v>245</v>
      </c>
      <c r="B252" s="77" t="s">
        <v>896</v>
      </c>
      <c r="C252" s="142">
        <v>177.16000000000037</v>
      </c>
      <c r="D252" s="142">
        <v>237.40499999999955</v>
      </c>
      <c r="E252" s="142">
        <v>280.67749999999967</v>
      </c>
      <c r="F252" s="142">
        <v>312.31250000000142</v>
      </c>
      <c r="G252" s="142">
        <v>414.48500000000018</v>
      </c>
    </row>
    <row r="253" spans="1:7" x14ac:dyDescent="0.2">
      <c r="A253" s="76" t="s">
        <v>246</v>
      </c>
      <c r="B253" s="77" t="s">
        <v>897</v>
      </c>
      <c r="C253" s="142">
        <v>177.56000000000037</v>
      </c>
      <c r="D253" s="142">
        <v>237.92749999999955</v>
      </c>
      <c r="E253" s="142">
        <v>281.34249999999963</v>
      </c>
      <c r="F253" s="142">
        <v>313.07250000000147</v>
      </c>
      <c r="G253" s="142">
        <v>415.62500000000017</v>
      </c>
    </row>
    <row r="254" spans="1:7" x14ac:dyDescent="0.2">
      <c r="A254" s="76" t="s">
        <v>247</v>
      </c>
      <c r="B254" s="77" t="s">
        <v>898</v>
      </c>
      <c r="C254" s="142">
        <v>177.96000000000038</v>
      </c>
      <c r="D254" s="142">
        <v>238.44999999999956</v>
      </c>
      <c r="E254" s="142">
        <v>282.00749999999965</v>
      </c>
      <c r="F254" s="142">
        <v>313.83250000000146</v>
      </c>
      <c r="G254" s="142">
        <v>416.76500000000021</v>
      </c>
    </row>
    <row r="255" spans="1:7" x14ac:dyDescent="0.2">
      <c r="A255" s="76" t="s">
        <v>248</v>
      </c>
      <c r="B255" s="77" t="s">
        <v>899</v>
      </c>
      <c r="C255" s="142">
        <v>178.36000000000038</v>
      </c>
      <c r="D255" s="142">
        <v>238.97249999999957</v>
      </c>
      <c r="E255" s="142">
        <v>282.67249999999962</v>
      </c>
      <c r="F255" s="142">
        <v>314.59250000000145</v>
      </c>
      <c r="G255" s="142">
        <v>417.9050000000002</v>
      </c>
    </row>
    <row r="256" spans="1:7" x14ac:dyDescent="0.2">
      <c r="A256" s="76" t="s">
        <v>249</v>
      </c>
      <c r="B256" s="77" t="s">
        <v>900</v>
      </c>
      <c r="C256" s="142">
        <v>178.76000000000039</v>
      </c>
      <c r="D256" s="142">
        <v>239.49499999999958</v>
      </c>
      <c r="E256" s="142">
        <v>283.33749999999964</v>
      </c>
      <c r="F256" s="142">
        <v>315.3525000000015</v>
      </c>
      <c r="G256" s="142">
        <v>419.04500000000019</v>
      </c>
    </row>
    <row r="257" spans="1:7" x14ac:dyDescent="0.2">
      <c r="A257" s="76" t="s">
        <v>250</v>
      </c>
      <c r="B257" s="77" t="s">
        <v>901</v>
      </c>
      <c r="C257" s="142">
        <v>179.16000000000039</v>
      </c>
      <c r="D257" s="142">
        <v>240.01749999999959</v>
      </c>
      <c r="E257" s="142">
        <v>284.0024999999996</v>
      </c>
      <c r="F257" s="142">
        <v>316.11250000000149</v>
      </c>
      <c r="G257" s="142">
        <v>420.18500000000017</v>
      </c>
    </row>
    <row r="258" spans="1:7" x14ac:dyDescent="0.2">
      <c r="A258" s="76" t="s">
        <v>251</v>
      </c>
      <c r="B258" s="77" t="s">
        <v>902</v>
      </c>
      <c r="C258" s="142">
        <v>179.5600000000004</v>
      </c>
      <c r="D258" s="142">
        <v>240.53999999999959</v>
      </c>
      <c r="E258" s="142">
        <v>284.66749999999956</v>
      </c>
      <c r="F258" s="142">
        <v>316.87250000000148</v>
      </c>
      <c r="G258" s="142">
        <v>421.32500000000016</v>
      </c>
    </row>
    <row r="259" spans="1:7" x14ac:dyDescent="0.2">
      <c r="A259" s="76" t="s">
        <v>252</v>
      </c>
      <c r="B259" s="84"/>
      <c r="C259" s="142">
        <v>179.96000000000041</v>
      </c>
      <c r="D259" s="142">
        <v>241.0624999999996</v>
      </c>
      <c r="E259" s="142">
        <v>285.33249999999958</v>
      </c>
      <c r="F259" s="142">
        <v>317.63250000000153</v>
      </c>
      <c r="G259" s="142">
        <v>422.46500000000015</v>
      </c>
    </row>
    <row r="260" spans="1:7" x14ac:dyDescent="0.2">
      <c r="A260" s="76" t="s">
        <v>253</v>
      </c>
      <c r="C260" s="142">
        <v>180.36000000000041</v>
      </c>
      <c r="D260" s="142">
        <v>241.58499999999961</v>
      </c>
      <c r="E260" s="142">
        <v>285.99749999999955</v>
      </c>
      <c r="F260" s="142">
        <v>318.39250000000152</v>
      </c>
      <c r="G260" s="142">
        <v>423.60500000000013</v>
      </c>
    </row>
    <row r="261" spans="1:7" x14ac:dyDescent="0.2">
      <c r="A261" s="76" t="s">
        <v>254</v>
      </c>
      <c r="C261" s="142">
        <v>180.76000000000042</v>
      </c>
      <c r="D261" s="142">
        <v>242.10749999999965</v>
      </c>
      <c r="E261" s="142">
        <v>286.66249999999957</v>
      </c>
      <c r="F261" s="142">
        <v>319.15250000000157</v>
      </c>
      <c r="G261" s="142">
        <v>424.74500000000012</v>
      </c>
    </row>
    <row r="262" spans="1:7" x14ac:dyDescent="0.2">
      <c r="A262" s="76" t="s">
        <v>255</v>
      </c>
      <c r="C262" s="142">
        <v>181.16000000000042</v>
      </c>
      <c r="D262" s="142">
        <v>242.62999999999965</v>
      </c>
      <c r="E262" s="142">
        <v>287.32749999999953</v>
      </c>
      <c r="F262" s="142">
        <v>319.91250000000156</v>
      </c>
      <c r="G262" s="142">
        <v>425.8850000000001</v>
      </c>
    </row>
    <row r="263" spans="1:7" x14ac:dyDescent="0.2">
      <c r="A263" s="76" t="s">
        <v>256</v>
      </c>
      <c r="C263" s="142">
        <v>181.56000000000043</v>
      </c>
      <c r="D263" s="142">
        <v>243.15249999999966</v>
      </c>
      <c r="E263" s="142">
        <v>287.99249999999955</v>
      </c>
      <c r="F263" s="142">
        <v>320.67250000000155</v>
      </c>
      <c r="G263" s="142">
        <v>427.02500000000009</v>
      </c>
    </row>
    <row r="264" spans="1:7" x14ac:dyDescent="0.2">
      <c r="A264" s="76" t="s">
        <v>257</v>
      </c>
      <c r="C264" s="142">
        <v>181.96000000000043</v>
      </c>
      <c r="D264" s="142">
        <v>243.67499999999967</v>
      </c>
      <c r="E264" s="142">
        <v>288.65749999999952</v>
      </c>
      <c r="F264" s="142">
        <v>321.4325000000016</v>
      </c>
      <c r="G264" s="142">
        <v>428.16500000000008</v>
      </c>
    </row>
    <row r="265" spans="1:7" x14ac:dyDescent="0.2">
      <c r="A265" s="76" t="s">
        <v>258</v>
      </c>
      <c r="C265" s="142">
        <v>182.36000000000044</v>
      </c>
      <c r="D265" s="142">
        <v>244.19749999999968</v>
      </c>
      <c r="E265" s="142">
        <v>289.32249999999954</v>
      </c>
      <c r="F265" s="142">
        <v>322.19250000000159</v>
      </c>
      <c r="G265" s="142">
        <v>429.30500000000006</v>
      </c>
    </row>
    <row r="266" spans="1:7" x14ac:dyDescent="0.2">
      <c r="A266" s="76" t="s">
        <v>259</v>
      </c>
      <c r="C266" s="142">
        <v>182.76000000000045</v>
      </c>
      <c r="D266" s="142">
        <v>244.71999999999969</v>
      </c>
      <c r="E266" s="142">
        <v>289.9874999999995</v>
      </c>
      <c r="F266" s="142">
        <v>322.95250000000158</v>
      </c>
      <c r="G266" s="142">
        <v>430.44500000000005</v>
      </c>
    </row>
    <row r="267" spans="1:7" x14ac:dyDescent="0.2">
      <c r="A267" s="76" t="s">
        <v>260</v>
      </c>
      <c r="C267" s="142">
        <v>183.16000000000045</v>
      </c>
      <c r="D267" s="142">
        <v>245.24249999999969</v>
      </c>
      <c r="E267" s="142">
        <v>290.65249999999946</v>
      </c>
      <c r="F267" s="142">
        <v>323.71250000000163</v>
      </c>
      <c r="G267" s="142">
        <v>431.58500000000004</v>
      </c>
    </row>
    <row r="268" spans="1:7" x14ac:dyDescent="0.2">
      <c r="A268" s="76" t="s">
        <v>261</v>
      </c>
      <c r="C268" s="142">
        <v>183.56000000000046</v>
      </c>
      <c r="D268" s="142">
        <v>245.7649999999997</v>
      </c>
      <c r="E268" s="142">
        <v>291.31749999999948</v>
      </c>
      <c r="F268" s="142">
        <v>324.47250000000162</v>
      </c>
      <c r="G268" s="142">
        <v>432.72500000000002</v>
      </c>
    </row>
    <row r="269" spans="1:7" x14ac:dyDescent="0.2">
      <c r="A269" s="76" t="s">
        <v>262</v>
      </c>
      <c r="C269" s="142">
        <v>183.96000000000046</v>
      </c>
      <c r="D269" s="142">
        <v>246.28749999999971</v>
      </c>
      <c r="E269" s="142">
        <v>291.98249999999945</v>
      </c>
      <c r="F269" s="142">
        <v>325.23250000000161</v>
      </c>
      <c r="G269" s="142">
        <v>433.86500000000001</v>
      </c>
    </row>
    <row r="270" spans="1:7" x14ac:dyDescent="0.2">
      <c r="A270" s="76" t="s">
        <v>263</v>
      </c>
      <c r="C270" s="142">
        <v>184.36000000000047</v>
      </c>
      <c r="D270" s="142">
        <v>246.80999999999972</v>
      </c>
      <c r="E270" s="142">
        <v>292.64749999999947</v>
      </c>
      <c r="F270" s="142">
        <v>325.99250000000166</v>
      </c>
      <c r="G270" s="142">
        <v>435.005</v>
      </c>
    </row>
    <row r="271" spans="1:7" x14ac:dyDescent="0.2">
      <c r="A271" s="76" t="s">
        <v>264</v>
      </c>
      <c r="C271" s="142">
        <v>184.76000000000047</v>
      </c>
      <c r="D271" s="142">
        <v>247.33249999999973</v>
      </c>
      <c r="E271" s="142">
        <v>293.31249999999943</v>
      </c>
      <c r="F271" s="142">
        <v>326.75250000000165</v>
      </c>
      <c r="G271" s="142">
        <v>436.14499999999998</v>
      </c>
    </row>
    <row r="272" spans="1:7" x14ac:dyDescent="0.2">
      <c r="A272" s="76" t="s">
        <v>265</v>
      </c>
      <c r="C272" s="142">
        <v>185.16000000000048</v>
      </c>
      <c r="D272" s="142">
        <v>247.85499999999976</v>
      </c>
      <c r="E272" s="142">
        <v>293.97749999999945</v>
      </c>
      <c r="F272" s="142">
        <v>327.51250000000164</v>
      </c>
      <c r="G272" s="142">
        <v>437.28499999999997</v>
      </c>
    </row>
    <row r="273" spans="1:7" x14ac:dyDescent="0.2">
      <c r="A273" s="76" t="s">
        <v>266</v>
      </c>
      <c r="C273" s="142">
        <v>185.56000000000049</v>
      </c>
      <c r="D273" s="142">
        <v>248.37749999999977</v>
      </c>
      <c r="E273" s="142">
        <v>294.64249999999942</v>
      </c>
      <c r="F273" s="142">
        <v>328.27250000000168</v>
      </c>
      <c r="G273" s="142">
        <v>438.42499999999995</v>
      </c>
    </row>
    <row r="274" spans="1:7" x14ac:dyDescent="0.2">
      <c r="A274" s="76" t="s">
        <v>267</v>
      </c>
      <c r="C274" s="142">
        <v>185.96000000000049</v>
      </c>
      <c r="D274" s="142">
        <v>248.89999999999978</v>
      </c>
      <c r="E274" s="142">
        <v>295.30749999999944</v>
      </c>
      <c r="F274" s="142">
        <v>329.03250000000168</v>
      </c>
      <c r="G274" s="142">
        <v>439.56499999999994</v>
      </c>
    </row>
    <row r="275" spans="1:7" x14ac:dyDescent="0.2">
      <c r="A275" s="76" t="s">
        <v>268</v>
      </c>
      <c r="C275" s="142">
        <v>186.3600000000005</v>
      </c>
      <c r="D275" s="142">
        <v>249.42249999999979</v>
      </c>
      <c r="E275" s="142">
        <v>295.9724999999994</v>
      </c>
      <c r="F275" s="142">
        <v>329.79250000000167</v>
      </c>
      <c r="G275" s="142">
        <v>440.70499999999998</v>
      </c>
    </row>
    <row r="276" spans="1:7" x14ac:dyDescent="0.2">
      <c r="A276" s="76" t="s">
        <v>269</v>
      </c>
      <c r="C276" s="142">
        <v>186.7600000000005</v>
      </c>
      <c r="D276" s="142">
        <v>249.94499999999979</v>
      </c>
      <c r="E276" s="142">
        <v>296.63749999999942</v>
      </c>
      <c r="F276" s="142">
        <v>330.55250000000171</v>
      </c>
      <c r="G276" s="142">
        <v>441.84499999999997</v>
      </c>
    </row>
    <row r="277" spans="1:7" x14ac:dyDescent="0.2">
      <c r="A277" s="76" t="s">
        <v>270</v>
      </c>
      <c r="C277" s="142">
        <v>187.16000000000051</v>
      </c>
      <c r="D277" s="142">
        <v>250.4674999999998</v>
      </c>
      <c r="E277" s="142">
        <v>297.30249999999938</v>
      </c>
      <c r="F277" s="142">
        <v>331.31250000000171</v>
      </c>
      <c r="G277" s="142">
        <v>442.98499999999996</v>
      </c>
    </row>
    <row r="278" spans="1:7" x14ac:dyDescent="0.2">
      <c r="A278" s="76" t="s">
        <v>271</v>
      </c>
      <c r="C278" s="142">
        <v>187.56000000000051</v>
      </c>
      <c r="D278" s="142">
        <v>250.98999999999981</v>
      </c>
      <c r="E278" s="142">
        <v>297.96749999999935</v>
      </c>
      <c r="F278" s="142">
        <v>332.0725000000017</v>
      </c>
      <c r="G278" s="142">
        <v>444.12499999999994</v>
      </c>
    </row>
    <row r="279" spans="1:7" x14ac:dyDescent="0.2">
      <c r="A279" s="76" t="s">
        <v>272</v>
      </c>
      <c r="C279" s="142">
        <v>187.96000000000052</v>
      </c>
      <c r="D279" s="142">
        <v>251.51249999999982</v>
      </c>
      <c r="E279" s="142">
        <v>298.63249999999937</v>
      </c>
      <c r="F279" s="142">
        <v>332.83250000000174</v>
      </c>
      <c r="G279" s="142">
        <v>445.26499999999993</v>
      </c>
    </row>
    <row r="280" spans="1:7" x14ac:dyDescent="0.2">
      <c r="A280" s="76" t="s">
        <v>273</v>
      </c>
      <c r="C280" s="142">
        <v>188.36000000000053</v>
      </c>
      <c r="D280" s="142">
        <v>252.03499999999983</v>
      </c>
      <c r="E280" s="142">
        <v>299.29749999999933</v>
      </c>
      <c r="F280" s="142">
        <v>333.59250000000173</v>
      </c>
      <c r="G280" s="142">
        <v>446.40499999999992</v>
      </c>
    </row>
    <row r="281" spans="1:7" x14ac:dyDescent="0.2">
      <c r="A281" s="76" t="s">
        <v>274</v>
      </c>
      <c r="C281" s="142">
        <v>188.76000000000053</v>
      </c>
      <c r="D281" s="142">
        <v>252.55749999999983</v>
      </c>
      <c r="E281" s="142">
        <v>299.96249999999935</v>
      </c>
      <c r="F281" s="142">
        <v>334.35250000000178</v>
      </c>
      <c r="G281" s="142">
        <v>447.5449999999999</v>
      </c>
    </row>
    <row r="282" spans="1:7" x14ac:dyDescent="0.2">
      <c r="A282" s="76" t="s">
        <v>275</v>
      </c>
      <c r="C282" s="142">
        <v>189.16000000000054</v>
      </c>
      <c r="D282" s="142">
        <v>253.07999999999987</v>
      </c>
      <c r="E282" s="142">
        <v>300.62749999999932</v>
      </c>
      <c r="F282" s="142">
        <v>335.11250000000177</v>
      </c>
      <c r="G282" s="142">
        <v>448.68499999999989</v>
      </c>
    </row>
    <row r="283" spans="1:7" x14ac:dyDescent="0.2">
      <c r="A283" s="76" t="s">
        <v>276</v>
      </c>
      <c r="C283" s="142">
        <v>189.56000000000054</v>
      </c>
      <c r="D283" s="142">
        <v>253.60249999999988</v>
      </c>
      <c r="E283" s="142">
        <v>301.29249999999934</v>
      </c>
      <c r="F283" s="142">
        <v>335.87250000000176</v>
      </c>
      <c r="G283" s="142">
        <v>449.82499999999987</v>
      </c>
    </row>
    <row r="284" spans="1:7" x14ac:dyDescent="0.2">
      <c r="A284" s="76" t="s">
        <v>277</v>
      </c>
      <c r="C284" s="142">
        <v>189.96000000000055</v>
      </c>
      <c r="D284" s="142">
        <v>254.12499999999989</v>
      </c>
      <c r="E284" s="142">
        <v>301.9574999999993</v>
      </c>
      <c r="F284" s="142">
        <v>336.63250000000181</v>
      </c>
      <c r="G284" s="142">
        <v>450.96499999999986</v>
      </c>
    </row>
    <row r="285" spans="1:7" x14ac:dyDescent="0.2">
      <c r="A285" s="76" t="s">
        <v>278</v>
      </c>
      <c r="C285" s="142">
        <v>190.36000000000055</v>
      </c>
      <c r="D285" s="142">
        <v>254.64749999999989</v>
      </c>
      <c r="E285" s="142">
        <v>302.62249999999932</v>
      </c>
      <c r="F285" s="142">
        <v>337.3925000000018</v>
      </c>
      <c r="G285" s="142">
        <v>452.10499999999985</v>
      </c>
    </row>
    <row r="286" spans="1:7" x14ac:dyDescent="0.2">
      <c r="A286" s="76" t="s">
        <v>279</v>
      </c>
      <c r="C286" s="142">
        <v>190.76000000000056</v>
      </c>
      <c r="D286" s="142">
        <v>255.1699999999999</v>
      </c>
      <c r="E286" s="142">
        <v>303.28749999999928</v>
      </c>
      <c r="F286" s="142">
        <v>338.15250000000179</v>
      </c>
      <c r="G286" s="142">
        <v>453.24499999999983</v>
      </c>
    </row>
    <row r="287" spans="1:7" x14ac:dyDescent="0.2">
      <c r="A287" s="76" t="s">
        <v>280</v>
      </c>
      <c r="C287" s="142">
        <v>191.16000000000057</v>
      </c>
      <c r="D287" s="142">
        <v>255.69249999999991</v>
      </c>
      <c r="E287" s="142">
        <v>303.95249999999925</v>
      </c>
      <c r="F287" s="142">
        <v>338.91250000000184</v>
      </c>
      <c r="G287" s="142">
        <v>454.38499999999982</v>
      </c>
    </row>
    <row r="288" spans="1:7" x14ac:dyDescent="0.2">
      <c r="A288" s="76" t="s">
        <v>281</v>
      </c>
      <c r="C288" s="142">
        <v>191.56000000000057</v>
      </c>
      <c r="D288" s="142">
        <v>256.21499999999992</v>
      </c>
      <c r="E288" s="142">
        <v>304.61749999999927</v>
      </c>
      <c r="F288" s="142">
        <v>339.67250000000183</v>
      </c>
      <c r="G288" s="142">
        <v>455.52499999999981</v>
      </c>
    </row>
    <row r="289" spans="1:7" x14ac:dyDescent="0.2">
      <c r="A289" s="76" t="s">
        <v>282</v>
      </c>
      <c r="C289" s="142">
        <v>191.96000000000058</v>
      </c>
      <c r="D289" s="142">
        <v>256.73749999999995</v>
      </c>
      <c r="E289" s="142">
        <v>305.28249999999923</v>
      </c>
      <c r="F289" s="142">
        <v>340.43250000000182</v>
      </c>
      <c r="G289" s="142">
        <v>456.66499999999979</v>
      </c>
    </row>
    <row r="290" spans="1:7" x14ac:dyDescent="0.2">
      <c r="A290" s="76" t="s">
        <v>283</v>
      </c>
      <c r="C290" s="142">
        <v>192.36000000000058</v>
      </c>
      <c r="D290" s="142">
        <v>257.25999999999993</v>
      </c>
      <c r="E290" s="142">
        <v>305.94749999999925</v>
      </c>
      <c r="F290" s="142">
        <v>341.19250000000187</v>
      </c>
      <c r="G290" s="142">
        <v>457.80499999999978</v>
      </c>
    </row>
    <row r="291" spans="1:7" x14ac:dyDescent="0.2">
      <c r="A291" s="76" t="s">
        <v>284</v>
      </c>
      <c r="C291" s="142">
        <v>192.76000000000059</v>
      </c>
      <c r="D291" s="142">
        <v>257.78249999999997</v>
      </c>
      <c r="E291" s="142">
        <v>306.61249999999922</v>
      </c>
      <c r="F291" s="142">
        <v>341.95250000000186</v>
      </c>
      <c r="G291" s="142">
        <v>458.94499999999977</v>
      </c>
    </row>
    <row r="292" spans="1:7" x14ac:dyDescent="0.2">
      <c r="A292" s="76" t="s">
        <v>285</v>
      </c>
      <c r="C292" s="142">
        <v>193.16000000000059</v>
      </c>
      <c r="D292" s="142">
        <v>258.30499999999995</v>
      </c>
      <c r="E292" s="142">
        <v>307.27749999999924</v>
      </c>
      <c r="F292" s="142">
        <v>342.71250000000185</v>
      </c>
      <c r="G292" s="142">
        <v>460.08499999999975</v>
      </c>
    </row>
    <row r="293" spans="1:7" x14ac:dyDescent="0.2">
      <c r="A293" s="76" t="s">
        <v>286</v>
      </c>
      <c r="C293" s="142">
        <v>193.5600000000006</v>
      </c>
      <c r="D293" s="142">
        <v>258.82749999999999</v>
      </c>
      <c r="E293" s="142">
        <v>307.9424999999992</v>
      </c>
      <c r="F293" s="142">
        <v>343.4725000000019</v>
      </c>
      <c r="G293" s="142">
        <v>461.22499999999974</v>
      </c>
    </row>
    <row r="294" spans="1:7" x14ac:dyDescent="0.2">
      <c r="A294" s="76" t="s">
        <v>287</v>
      </c>
      <c r="C294" s="142">
        <v>193.9600000000006</v>
      </c>
      <c r="D294" s="142">
        <v>259.34999999999997</v>
      </c>
      <c r="E294" s="142">
        <v>308.60749999999922</v>
      </c>
      <c r="F294" s="142">
        <v>344.23250000000189</v>
      </c>
      <c r="G294" s="142">
        <v>462.36499999999972</v>
      </c>
    </row>
    <row r="295" spans="1:7" x14ac:dyDescent="0.2">
      <c r="A295" s="76" t="s">
        <v>288</v>
      </c>
      <c r="C295" s="142">
        <v>194.36000000000061</v>
      </c>
      <c r="D295" s="142">
        <v>259.8725</v>
      </c>
      <c r="E295" s="142">
        <v>309.27249999999918</v>
      </c>
      <c r="F295" s="142">
        <v>344.99250000000188</v>
      </c>
      <c r="G295" s="142">
        <v>463.50499999999977</v>
      </c>
    </row>
    <row r="296" spans="1:7" x14ac:dyDescent="0.2">
      <c r="A296" s="76" t="s">
        <v>289</v>
      </c>
      <c r="C296" s="142">
        <v>194.76000000000062</v>
      </c>
      <c r="D296" s="142">
        <v>260.39499999999998</v>
      </c>
      <c r="E296" s="142">
        <v>309.93749999999915</v>
      </c>
      <c r="F296" s="142">
        <v>345.75250000000193</v>
      </c>
      <c r="G296" s="142">
        <v>464.64499999999975</v>
      </c>
    </row>
    <row r="297" spans="1:7" x14ac:dyDescent="0.2">
      <c r="A297" s="76" t="s">
        <v>290</v>
      </c>
      <c r="C297" s="142">
        <v>195.16000000000062</v>
      </c>
      <c r="D297" s="142">
        <v>260.91750000000002</v>
      </c>
      <c r="E297" s="142">
        <v>310.60249999999917</v>
      </c>
      <c r="F297" s="142">
        <v>346.51250000000192</v>
      </c>
      <c r="G297" s="142">
        <v>465.78499999999974</v>
      </c>
    </row>
    <row r="298" spans="1:7" x14ac:dyDescent="0.2">
      <c r="A298" s="76" t="s">
        <v>291</v>
      </c>
      <c r="C298" s="142">
        <v>195.56000000000063</v>
      </c>
      <c r="D298" s="142">
        <v>261.44000000000005</v>
      </c>
      <c r="E298" s="142">
        <v>311.26749999999913</v>
      </c>
      <c r="F298" s="142">
        <v>347.27250000000191</v>
      </c>
      <c r="G298" s="142">
        <v>466.92499999999973</v>
      </c>
    </row>
    <row r="299" spans="1:7" x14ac:dyDescent="0.2">
      <c r="A299" s="76" t="s">
        <v>292</v>
      </c>
      <c r="C299" s="142">
        <v>195.96000000000063</v>
      </c>
      <c r="D299" s="142">
        <v>261.96250000000003</v>
      </c>
      <c r="E299" s="142">
        <v>311.93249999999915</v>
      </c>
      <c r="F299" s="142">
        <v>348.03250000000196</v>
      </c>
      <c r="G299" s="142">
        <v>468.06499999999971</v>
      </c>
    </row>
    <row r="300" spans="1:7" x14ac:dyDescent="0.2">
      <c r="A300" s="76" t="s">
        <v>293</v>
      </c>
      <c r="C300" s="142">
        <v>196.36000000000064</v>
      </c>
      <c r="D300" s="142">
        <v>262.48500000000007</v>
      </c>
      <c r="E300" s="142">
        <v>312.59749999999912</v>
      </c>
      <c r="F300" s="142">
        <v>348.79250000000195</v>
      </c>
      <c r="G300" s="142">
        <v>469.2049999999997</v>
      </c>
    </row>
    <row r="301" spans="1:7" x14ac:dyDescent="0.2">
      <c r="A301" s="76" t="s">
        <v>294</v>
      </c>
      <c r="C301" s="142">
        <v>196.76000000000064</v>
      </c>
      <c r="D301" s="142">
        <v>263.00750000000005</v>
      </c>
      <c r="E301" s="142">
        <v>313.26249999999914</v>
      </c>
      <c r="F301" s="142">
        <v>349.552500000002</v>
      </c>
      <c r="G301" s="142">
        <v>470.34499999999969</v>
      </c>
    </row>
    <row r="302" spans="1:7" x14ac:dyDescent="0.2">
      <c r="A302" s="76" t="s">
        <v>295</v>
      </c>
      <c r="C302" s="142">
        <v>197.16000000000065</v>
      </c>
      <c r="D302" s="142">
        <v>263.53000000000009</v>
      </c>
      <c r="E302" s="142">
        <v>313.9274999999991</v>
      </c>
      <c r="F302" s="142">
        <v>350.31250000000199</v>
      </c>
      <c r="G302" s="142">
        <v>471.48499999999967</v>
      </c>
    </row>
    <row r="303" spans="1:7" x14ac:dyDescent="0.2">
      <c r="A303" s="76" t="s">
        <v>296</v>
      </c>
      <c r="C303" s="142">
        <v>197.56000000000066</v>
      </c>
      <c r="D303" s="142">
        <v>264.05250000000007</v>
      </c>
      <c r="E303" s="142">
        <v>314.59249999999912</v>
      </c>
      <c r="F303" s="142">
        <v>351.07250000000198</v>
      </c>
      <c r="G303" s="142">
        <v>472.62499999999966</v>
      </c>
    </row>
    <row r="304" spans="1:7" x14ac:dyDescent="0.2">
      <c r="A304" s="76" t="s">
        <v>297</v>
      </c>
      <c r="C304" s="142">
        <v>197.96000000000066</v>
      </c>
      <c r="D304" s="142">
        <v>264.5750000000001</v>
      </c>
      <c r="E304" s="142">
        <v>315.25749999999908</v>
      </c>
      <c r="F304" s="142">
        <v>351.83250000000203</v>
      </c>
      <c r="G304" s="142">
        <v>473.76499999999965</v>
      </c>
    </row>
    <row r="305" spans="1:7" x14ac:dyDescent="0.2">
      <c r="A305" s="76" t="s">
        <v>298</v>
      </c>
      <c r="C305" s="142">
        <v>198.36000000000067</v>
      </c>
      <c r="D305" s="142">
        <v>265.09750000000008</v>
      </c>
      <c r="E305" s="142">
        <v>315.9224999999991</v>
      </c>
      <c r="F305" s="142">
        <v>352.59250000000202</v>
      </c>
      <c r="G305" s="142">
        <v>474.90499999999963</v>
      </c>
    </row>
    <row r="306" spans="1:7" x14ac:dyDescent="0.2">
      <c r="A306" s="76" t="s">
        <v>299</v>
      </c>
      <c r="C306" s="142">
        <v>198.76000000000067</v>
      </c>
      <c r="D306" s="142">
        <v>265.62000000000012</v>
      </c>
      <c r="E306" s="142">
        <v>316.58749999999907</v>
      </c>
      <c r="F306" s="142">
        <v>353.35250000000201</v>
      </c>
      <c r="G306" s="142">
        <v>476.04499999999962</v>
      </c>
    </row>
    <row r="307" spans="1:7" x14ac:dyDescent="0.2">
      <c r="A307" s="76" t="s">
        <v>300</v>
      </c>
      <c r="C307" s="142">
        <v>199.16000000000068</v>
      </c>
      <c r="D307" s="142">
        <v>266.14250000000015</v>
      </c>
      <c r="E307" s="142">
        <v>317.25249999999903</v>
      </c>
      <c r="F307" s="142">
        <v>354.11250000000206</v>
      </c>
      <c r="G307" s="142">
        <v>477.1849999999996</v>
      </c>
    </row>
    <row r="308" spans="1:7" x14ac:dyDescent="0.2">
      <c r="A308" s="76" t="s">
        <v>301</v>
      </c>
      <c r="C308" s="142">
        <v>199.56000000000068</v>
      </c>
      <c r="D308" s="142">
        <v>266.66500000000013</v>
      </c>
      <c r="E308" s="142">
        <v>317.91749999999905</v>
      </c>
      <c r="F308" s="142">
        <v>354.87250000000205</v>
      </c>
      <c r="G308" s="142">
        <v>478.32499999999959</v>
      </c>
    </row>
    <row r="309" spans="1:7" x14ac:dyDescent="0.2">
      <c r="A309" s="76" t="s">
        <v>302</v>
      </c>
      <c r="C309" s="142">
        <v>199.96000000000069</v>
      </c>
      <c r="D309" s="142">
        <v>267.18750000000017</v>
      </c>
      <c r="E309" s="142">
        <v>318.58249999999902</v>
      </c>
      <c r="F309" s="142">
        <v>355.63250000000204</v>
      </c>
      <c r="G309" s="142">
        <v>479.36999999999961</v>
      </c>
    </row>
    <row r="310" spans="1:7" x14ac:dyDescent="0.2">
      <c r="A310" s="76" t="s">
        <v>303</v>
      </c>
      <c r="C310" s="142">
        <v>200.3600000000007</v>
      </c>
      <c r="D310" s="142">
        <v>267.71000000000015</v>
      </c>
      <c r="E310" s="142">
        <v>319.24749999999904</v>
      </c>
      <c r="F310" s="142">
        <v>356.39250000000209</v>
      </c>
      <c r="G310" s="142">
        <v>480.41499999999962</v>
      </c>
    </row>
    <row r="311" spans="1:7" x14ac:dyDescent="0.2">
      <c r="A311" s="76" t="s">
        <v>304</v>
      </c>
      <c r="C311" s="142">
        <v>200.7600000000007</v>
      </c>
      <c r="D311" s="142">
        <v>268.23250000000019</v>
      </c>
      <c r="E311" s="142">
        <v>319.912499999999</v>
      </c>
      <c r="F311" s="142">
        <v>357.15250000000208</v>
      </c>
      <c r="G311" s="142">
        <v>481.45999999999964</v>
      </c>
    </row>
    <row r="312" spans="1:7" x14ac:dyDescent="0.2">
      <c r="A312" s="76" t="s">
        <v>305</v>
      </c>
      <c r="C312" s="142">
        <v>201.16000000000071</v>
      </c>
      <c r="D312" s="142">
        <v>268.75500000000017</v>
      </c>
      <c r="E312" s="142">
        <v>320.57749999999902</v>
      </c>
      <c r="F312" s="142">
        <v>357.91250000000207</v>
      </c>
      <c r="G312" s="142">
        <v>482.50499999999971</v>
      </c>
    </row>
    <row r="313" spans="1:7" x14ac:dyDescent="0.2">
      <c r="A313" s="76" t="s">
        <v>306</v>
      </c>
      <c r="C313" s="142">
        <v>201.56000000000071</v>
      </c>
      <c r="D313" s="142">
        <v>269.2775000000002</v>
      </c>
      <c r="E313" s="142">
        <v>321.24249999999898</v>
      </c>
      <c r="F313" s="142">
        <v>358.67250000000212</v>
      </c>
      <c r="G313" s="142">
        <v>483.54999999999973</v>
      </c>
    </row>
    <row r="314" spans="1:7" x14ac:dyDescent="0.2">
      <c r="A314" s="76" t="s">
        <v>307</v>
      </c>
      <c r="C314" s="142">
        <v>201.96000000000072</v>
      </c>
      <c r="D314" s="142">
        <v>269.80000000000018</v>
      </c>
      <c r="E314" s="142">
        <v>321.907499999999</v>
      </c>
      <c r="F314" s="142">
        <v>359.43250000000211</v>
      </c>
      <c r="G314" s="142">
        <v>484.59499999999974</v>
      </c>
    </row>
    <row r="315" spans="1:7" x14ac:dyDescent="0.2">
      <c r="A315" s="76" t="s">
        <v>308</v>
      </c>
      <c r="C315" s="142">
        <v>202.36000000000072</v>
      </c>
      <c r="D315" s="142">
        <v>270.32250000000022</v>
      </c>
      <c r="E315" s="142">
        <v>322.57249999999897</v>
      </c>
      <c r="F315" s="142">
        <v>360.1925000000021</v>
      </c>
      <c r="G315" s="142">
        <v>485.63999999999976</v>
      </c>
    </row>
    <row r="316" spans="1:7" x14ac:dyDescent="0.2">
      <c r="A316" s="76" t="s">
        <v>309</v>
      </c>
      <c r="C316" s="142">
        <v>202.76000000000073</v>
      </c>
      <c r="D316" s="142">
        <v>270.8450000000002</v>
      </c>
      <c r="E316" s="142">
        <v>323.23749999999893</v>
      </c>
      <c r="F316" s="142">
        <v>360.95250000000215</v>
      </c>
      <c r="G316" s="142">
        <v>486.68499999999972</v>
      </c>
    </row>
    <row r="317" spans="1:7" x14ac:dyDescent="0.2">
      <c r="A317" s="76" t="s">
        <v>310</v>
      </c>
      <c r="C317" s="142">
        <v>203.16000000000074</v>
      </c>
      <c r="D317" s="142">
        <v>271.36750000000023</v>
      </c>
      <c r="E317" s="142">
        <v>323.90249999999895</v>
      </c>
      <c r="F317" s="142">
        <v>361.71250000000214</v>
      </c>
      <c r="G317" s="142">
        <v>487.72999999999973</v>
      </c>
    </row>
    <row r="318" spans="1:7" x14ac:dyDescent="0.2">
      <c r="A318" s="76" t="s">
        <v>311</v>
      </c>
      <c r="C318" s="142">
        <v>203.56000000000074</v>
      </c>
      <c r="D318" s="142">
        <v>271.89000000000027</v>
      </c>
      <c r="E318" s="142">
        <v>324.56749999999892</v>
      </c>
      <c r="F318" s="142">
        <v>362.47250000000213</v>
      </c>
      <c r="G318" s="142">
        <v>488.77499999999975</v>
      </c>
    </row>
    <row r="319" spans="1:7" x14ac:dyDescent="0.2">
      <c r="A319" s="76" t="s">
        <v>312</v>
      </c>
      <c r="C319" s="142">
        <v>203.96000000000075</v>
      </c>
      <c r="D319" s="142">
        <v>272.41250000000025</v>
      </c>
      <c r="E319" s="142">
        <v>325.23249999999894</v>
      </c>
      <c r="F319" s="142">
        <v>363.23250000000218</v>
      </c>
      <c r="G319" s="142">
        <v>489.81999999999977</v>
      </c>
    </row>
    <row r="320" spans="1:7" x14ac:dyDescent="0.2">
      <c r="A320" s="76" t="s">
        <v>313</v>
      </c>
      <c r="C320" s="142">
        <v>204.36000000000075</v>
      </c>
      <c r="D320" s="142">
        <v>272.93500000000029</v>
      </c>
      <c r="E320" s="142">
        <v>325.8974999999989</v>
      </c>
      <c r="F320" s="142">
        <v>363.99250000000217</v>
      </c>
      <c r="G320" s="142">
        <v>490.86499999999978</v>
      </c>
    </row>
    <row r="321" spans="1:7" x14ac:dyDescent="0.2">
      <c r="A321" s="76" t="s">
        <v>314</v>
      </c>
      <c r="C321" s="142">
        <v>204.76000000000076</v>
      </c>
      <c r="D321" s="142">
        <v>273.45750000000027</v>
      </c>
      <c r="E321" s="142">
        <v>326.56249999999892</v>
      </c>
      <c r="F321" s="142">
        <v>364.75250000000221</v>
      </c>
      <c r="G321" s="142">
        <v>491.9099999999998</v>
      </c>
    </row>
    <row r="322" spans="1:7" x14ac:dyDescent="0.2">
      <c r="A322" s="76" t="s">
        <v>315</v>
      </c>
      <c r="C322" s="142">
        <v>205.16000000000076</v>
      </c>
      <c r="D322" s="142">
        <v>273.9800000000003</v>
      </c>
      <c r="E322" s="142">
        <v>327.22749999999888</v>
      </c>
      <c r="F322" s="142">
        <v>365.51250000000221</v>
      </c>
      <c r="G322" s="142">
        <v>492.95499999999987</v>
      </c>
    </row>
    <row r="323" spans="1:7" x14ac:dyDescent="0.2">
      <c r="A323" s="76" t="s">
        <v>316</v>
      </c>
      <c r="C323" s="142">
        <v>205.56000000000077</v>
      </c>
      <c r="D323" s="142">
        <v>274.50250000000028</v>
      </c>
      <c r="E323" s="142">
        <v>327.8924999999989</v>
      </c>
      <c r="F323" s="142">
        <v>366.2725000000022</v>
      </c>
      <c r="G323" s="142">
        <v>493.99999999999989</v>
      </c>
    </row>
    <row r="324" spans="1:7" x14ac:dyDescent="0.2">
      <c r="A324" s="76" t="s">
        <v>317</v>
      </c>
      <c r="C324" s="142">
        <v>205.96000000000078</v>
      </c>
      <c r="D324" s="142">
        <v>275.02500000000032</v>
      </c>
      <c r="E324" s="142">
        <v>328.55749999999887</v>
      </c>
      <c r="F324" s="142">
        <v>367.03250000000224</v>
      </c>
      <c r="G324" s="142">
        <v>495.0449999999999</v>
      </c>
    </row>
    <row r="325" spans="1:7" x14ac:dyDescent="0.2">
      <c r="A325" s="76" t="s">
        <v>318</v>
      </c>
      <c r="C325" s="142">
        <v>206.36000000000078</v>
      </c>
      <c r="D325" s="142">
        <v>275.5475000000003</v>
      </c>
      <c r="E325" s="142">
        <v>329.22249999999889</v>
      </c>
      <c r="F325" s="142">
        <v>367.79250000000224</v>
      </c>
      <c r="G325" s="142">
        <v>496.08999999999992</v>
      </c>
    </row>
    <row r="326" spans="1:7" x14ac:dyDescent="0.2">
      <c r="A326" s="76" t="s">
        <v>319</v>
      </c>
      <c r="C326" s="142">
        <v>206.76000000000079</v>
      </c>
      <c r="D326" s="142">
        <v>276.07000000000033</v>
      </c>
      <c r="E326" s="142">
        <v>329.88749999999885</v>
      </c>
      <c r="F326" s="142">
        <v>368.55250000000223</v>
      </c>
      <c r="G326" s="142">
        <v>497.13499999999993</v>
      </c>
    </row>
    <row r="327" spans="1:7" x14ac:dyDescent="0.2">
      <c r="A327" s="76" t="s">
        <v>320</v>
      </c>
      <c r="C327" s="142">
        <v>207.16000000000079</v>
      </c>
      <c r="D327" s="142">
        <v>276.59250000000037</v>
      </c>
      <c r="E327" s="142">
        <v>330.55249999999882</v>
      </c>
      <c r="F327" s="142">
        <v>369.31250000000227</v>
      </c>
      <c r="G327" s="142">
        <v>498.17999999999995</v>
      </c>
    </row>
    <row r="328" spans="1:7" x14ac:dyDescent="0.2">
      <c r="A328" s="76" t="s">
        <v>321</v>
      </c>
      <c r="C328" s="142">
        <v>207.5600000000008</v>
      </c>
      <c r="D328" s="142">
        <v>277.11500000000035</v>
      </c>
      <c r="E328" s="142">
        <v>331.21749999999884</v>
      </c>
      <c r="F328" s="142">
        <v>370.07250000000226</v>
      </c>
      <c r="G328" s="142">
        <v>499.22499999999997</v>
      </c>
    </row>
    <row r="329" spans="1:7" x14ac:dyDescent="0.2">
      <c r="A329" s="76" t="s">
        <v>322</v>
      </c>
      <c r="C329" s="142">
        <v>207.9600000000008</v>
      </c>
      <c r="D329" s="142">
        <v>277.63750000000039</v>
      </c>
      <c r="E329" s="142">
        <v>331.8824999999988</v>
      </c>
      <c r="F329" s="142">
        <v>370.83250000000226</v>
      </c>
      <c r="G329" s="142">
        <v>500.27</v>
      </c>
    </row>
    <row r="330" spans="1:7" x14ac:dyDescent="0.2">
      <c r="A330" s="76" t="s">
        <v>323</v>
      </c>
      <c r="C330" s="142">
        <v>208.36000000000081</v>
      </c>
      <c r="D330" s="142">
        <v>278.16000000000037</v>
      </c>
      <c r="E330" s="142">
        <v>332.54749999999882</v>
      </c>
      <c r="F330" s="142">
        <v>371.5925000000023</v>
      </c>
      <c r="G330" s="142">
        <v>501.315</v>
      </c>
    </row>
    <row r="331" spans="1:7" x14ac:dyDescent="0.2">
      <c r="A331" s="76" t="s">
        <v>324</v>
      </c>
      <c r="C331" s="142">
        <v>208.76000000000082</v>
      </c>
      <c r="D331" s="142">
        <v>278.6825000000004</v>
      </c>
      <c r="E331" s="142">
        <v>333.21249999999878</v>
      </c>
      <c r="F331" s="142">
        <v>372.35250000000229</v>
      </c>
      <c r="G331" s="142">
        <v>502.36</v>
      </c>
    </row>
    <row r="332" spans="1:7" x14ac:dyDescent="0.2">
      <c r="A332" s="76" t="s">
        <v>325</v>
      </c>
      <c r="C332" s="142">
        <v>209.16000000000082</v>
      </c>
      <c r="D332" s="142">
        <v>279.20500000000038</v>
      </c>
      <c r="E332" s="142">
        <v>333.8774999999988</v>
      </c>
      <c r="F332" s="142">
        <v>373.11250000000229</v>
      </c>
      <c r="G332" s="142">
        <v>503.40500000000009</v>
      </c>
    </row>
    <row r="333" spans="1:7" x14ac:dyDescent="0.2">
      <c r="A333" s="76" t="s">
        <v>326</v>
      </c>
      <c r="C333" s="142">
        <v>209.56000000000083</v>
      </c>
      <c r="D333" s="142">
        <v>279.72750000000042</v>
      </c>
      <c r="E333" s="142">
        <v>334.54249999999877</v>
      </c>
      <c r="F333" s="142">
        <v>373.87250000000233</v>
      </c>
      <c r="G333" s="142">
        <v>504.4500000000001</v>
      </c>
    </row>
    <row r="334" spans="1:7" x14ac:dyDescent="0.2">
      <c r="A334" s="76" t="s">
        <v>327</v>
      </c>
      <c r="C334" s="142">
        <v>209.96000000000083</v>
      </c>
      <c r="D334" s="142">
        <v>280.2500000000004</v>
      </c>
      <c r="E334" s="142">
        <v>335.20749999999879</v>
      </c>
      <c r="F334" s="142">
        <v>374.63250000000232</v>
      </c>
      <c r="G334" s="142">
        <v>505.49500000000012</v>
      </c>
    </row>
    <row r="335" spans="1:7" x14ac:dyDescent="0.2">
      <c r="A335" s="76" t="s">
        <v>328</v>
      </c>
      <c r="C335" s="142">
        <v>210.36000000000084</v>
      </c>
      <c r="D335" s="142">
        <v>280.77250000000043</v>
      </c>
      <c r="E335" s="142">
        <v>335.87249999999875</v>
      </c>
      <c r="F335" s="142">
        <v>375.39250000000231</v>
      </c>
      <c r="G335" s="142">
        <v>506.54000000000013</v>
      </c>
    </row>
    <row r="336" spans="1:7" x14ac:dyDescent="0.2">
      <c r="A336" s="76" t="s">
        <v>329</v>
      </c>
      <c r="C336" s="142">
        <v>210.76000000000084</v>
      </c>
      <c r="D336" s="142">
        <v>281.29500000000041</v>
      </c>
      <c r="E336" s="142">
        <v>336.53749999999872</v>
      </c>
      <c r="F336" s="142">
        <v>376.15250000000236</v>
      </c>
      <c r="G336" s="142">
        <v>507.58500000000015</v>
      </c>
    </row>
    <row r="337" spans="1:7" x14ac:dyDescent="0.2">
      <c r="A337" s="76" t="s">
        <v>330</v>
      </c>
      <c r="C337" s="142">
        <v>211.16000000000085</v>
      </c>
      <c r="D337" s="142">
        <v>281.81750000000045</v>
      </c>
      <c r="E337" s="142">
        <v>337.20249999999874</v>
      </c>
      <c r="F337" s="142">
        <v>376.91250000000235</v>
      </c>
      <c r="G337" s="142">
        <v>508.63000000000017</v>
      </c>
    </row>
    <row r="338" spans="1:7" x14ac:dyDescent="0.2">
      <c r="A338" s="76" t="s">
        <v>331</v>
      </c>
      <c r="C338" s="142">
        <v>211.56000000000085</v>
      </c>
      <c r="D338" s="142">
        <v>282.34000000000049</v>
      </c>
      <c r="E338" s="142">
        <v>337.8674999999987</v>
      </c>
      <c r="F338" s="142">
        <v>377.67250000000234</v>
      </c>
      <c r="G338" s="142">
        <v>509.67500000000018</v>
      </c>
    </row>
    <row r="339" spans="1:7" x14ac:dyDescent="0.2">
      <c r="A339" s="76" t="s">
        <v>332</v>
      </c>
      <c r="C339" s="142">
        <v>211.96000000000086</v>
      </c>
      <c r="D339" s="142">
        <v>282.86250000000047</v>
      </c>
      <c r="E339" s="142">
        <v>338.53249999999872</v>
      </c>
      <c r="F339" s="142">
        <v>378.43250000000239</v>
      </c>
      <c r="G339" s="142">
        <v>510.7200000000002</v>
      </c>
    </row>
    <row r="340" spans="1:7" x14ac:dyDescent="0.2">
      <c r="A340" s="76" t="s">
        <v>333</v>
      </c>
      <c r="C340" s="142">
        <v>212.36000000000087</v>
      </c>
      <c r="D340" s="142">
        <v>283.3850000000005</v>
      </c>
      <c r="E340" s="142">
        <v>339.19749999999868</v>
      </c>
      <c r="F340" s="142">
        <v>379.19250000000238</v>
      </c>
      <c r="G340" s="142">
        <v>511.76500000000021</v>
      </c>
    </row>
    <row r="341" spans="1:7" x14ac:dyDescent="0.2">
      <c r="A341" s="76" t="s">
        <v>334</v>
      </c>
      <c r="C341" s="142">
        <v>212.76000000000087</v>
      </c>
      <c r="D341" s="142">
        <v>283.90750000000048</v>
      </c>
      <c r="E341" s="142">
        <v>339.8624999999987</v>
      </c>
      <c r="F341" s="142">
        <v>379.95250000000237</v>
      </c>
      <c r="G341" s="142">
        <v>512.81000000000029</v>
      </c>
    </row>
    <row r="342" spans="1:7" x14ac:dyDescent="0.2">
      <c r="A342" s="76" t="s">
        <v>335</v>
      </c>
      <c r="C342" s="142">
        <v>213.16000000000088</v>
      </c>
      <c r="D342" s="142">
        <v>284.43000000000052</v>
      </c>
      <c r="E342" s="142">
        <v>340.52749999999867</v>
      </c>
      <c r="F342" s="142">
        <v>380.71250000000242</v>
      </c>
      <c r="G342" s="142">
        <v>513.85500000000025</v>
      </c>
    </row>
    <row r="343" spans="1:7" x14ac:dyDescent="0.2">
      <c r="A343" s="76" t="s">
        <v>336</v>
      </c>
      <c r="C343" s="142">
        <v>213.56000000000088</v>
      </c>
      <c r="D343" s="142">
        <v>284.9525000000005</v>
      </c>
      <c r="E343" s="142">
        <v>341.19249999999869</v>
      </c>
      <c r="F343" s="142">
        <v>381.47250000000241</v>
      </c>
      <c r="G343" s="142">
        <v>514.90000000000032</v>
      </c>
    </row>
    <row r="344" spans="1:7" x14ac:dyDescent="0.2">
      <c r="A344" s="76" t="s">
        <v>337</v>
      </c>
      <c r="C344" s="142">
        <v>213.96000000000089</v>
      </c>
      <c r="D344" s="142">
        <v>285.47500000000053</v>
      </c>
      <c r="E344" s="142">
        <v>341.85749999999865</v>
      </c>
      <c r="F344" s="142">
        <v>382.23250000000246</v>
      </c>
      <c r="G344" s="142">
        <v>515.94500000000028</v>
      </c>
    </row>
    <row r="345" spans="1:7" x14ac:dyDescent="0.2">
      <c r="A345" s="76" t="s">
        <v>338</v>
      </c>
      <c r="C345" s="142">
        <v>214.36000000000089</v>
      </c>
      <c r="D345" s="142">
        <v>285.99750000000051</v>
      </c>
      <c r="E345" s="142">
        <v>342.52249999999867</v>
      </c>
      <c r="F345" s="142">
        <v>382.99250000000245</v>
      </c>
      <c r="G345" s="142">
        <v>516.99000000000035</v>
      </c>
    </row>
    <row r="346" spans="1:7" x14ac:dyDescent="0.2">
      <c r="A346" s="76" t="s">
        <v>339</v>
      </c>
      <c r="C346" s="142">
        <v>214.7600000000009</v>
      </c>
      <c r="D346" s="142">
        <v>286.52000000000055</v>
      </c>
      <c r="E346" s="142">
        <v>343.18749999999864</v>
      </c>
      <c r="F346" s="142">
        <v>383.75250000000244</v>
      </c>
      <c r="G346" s="142">
        <v>518.03500000000031</v>
      </c>
    </row>
    <row r="347" spans="1:7" x14ac:dyDescent="0.2">
      <c r="A347" s="76" t="s">
        <v>340</v>
      </c>
      <c r="C347" s="142">
        <v>215.16000000000091</v>
      </c>
      <c r="D347" s="142">
        <v>287.04250000000059</v>
      </c>
      <c r="E347" s="142">
        <v>343.8524999999986</v>
      </c>
      <c r="F347" s="142">
        <v>384.51250000000249</v>
      </c>
      <c r="G347" s="142">
        <v>519.08000000000038</v>
      </c>
    </row>
    <row r="348" spans="1:7" x14ac:dyDescent="0.2">
      <c r="A348" s="76" t="s">
        <v>341</v>
      </c>
      <c r="C348" s="142">
        <v>215.56000000000091</v>
      </c>
      <c r="D348" s="142">
        <v>287.56500000000057</v>
      </c>
      <c r="E348" s="142">
        <v>344.51749999999862</v>
      </c>
      <c r="F348" s="142">
        <v>385.27250000000248</v>
      </c>
      <c r="G348" s="142">
        <v>520.12500000000045</v>
      </c>
    </row>
    <row r="349" spans="1:7" x14ac:dyDescent="0.2">
      <c r="A349" s="76" t="s">
        <v>342</v>
      </c>
      <c r="C349" s="142">
        <v>215.96000000000092</v>
      </c>
      <c r="D349" s="142">
        <v>288.0875000000006</v>
      </c>
      <c r="E349" s="142">
        <v>345.18249999999858</v>
      </c>
      <c r="F349" s="142">
        <v>386.03250000000247</v>
      </c>
      <c r="G349" s="142">
        <v>521.17000000000041</v>
      </c>
    </row>
    <row r="350" spans="1:7" x14ac:dyDescent="0.2">
      <c r="A350" s="76" t="s">
        <v>343</v>
      </c>
      <c r="C350" s="142">
        <v>216.36000000000092</v>
      </c>
      <c r="D350" s="142">
        <v>288.61000000000058</v>
      </c>
      <c r="E350" s="142">
        <v>345.8474999999986</v>
      </c>
      <c r="F350" s="142">
        <v>386.79250000000252</v>
      </c>
      <c r="G350" s="142">
        <v>522.21500000000049</v>
      </c>
    </row>
    <row r="351" spans="1:7" x14ac:dyDescent="0.2">
      <c r="A351" s="76" t="s">
        <v>344</v>
      </c>
      <c r="C351" s="142">
        <v>216.76000000000093</v>
      </c>
      <c r="D351" s="142">
        <v>289.13250000000062</v>
      </c>
      <c r="E351" s="142">
        <v>346.51249999999857</v>
      </c>
      <c r="F351" s="142">
        <v>387.55250000000251</v>
      </c>
      <c r="G351" s="142">
        <v>523.26000000000045</v>
      </c>
    </row>
    <row r="352" spans="1:7" x14ac:dyDescent="0.2">
      <c r="A352" s="76" t="s">
        <v>345</v>
      </c>
      <c r="C352" s="142">
        <v>217.16000000000093</v>
      </c>
      <c r="D352" s="142">
        <v>289.6550000000006</v>
      </c>
      <c r="E352" s="142">
        <v>347.17749999999859</v>
      </c>
      <c r="F352" s="142">
        <v>388.3125000000025</v>
      </c>
      <c r="G352" s="142">
        <v>524.30500000000052</v>
      </c>
    </row>
    <row r="353" spans="1:7" x14ac:dyDescent="0.2">
      <c r="A353" s="76" t="s">
        <v>346</v>
      </c>
      <c r="C353" s="142">
        <v>217.56000000000094</v>
      </c>
      <c r="D353" s="142">
        <v>290.17750000000063</v>
      </c>
      <c r="E353" s="142">
        <v>347.84249999999855</v>
      </c>
      <c r="F353" s="142">
        <v>389.07250000000255</v>
      </c>
      <c r="G353" s="142">
        <v>525.35000000000048</v>
      </c>
    </row>
    <row r="354" spans="1:7" x14ac:dyDescent="0.2">
      <c r="A354" s="76" t="s">
        <v>347</v>
      </c>
      <c r="C354" s="142">
        <v>217.96000000000095</v>
      </c>
      <c r="D354" s="142">
        <v>290.70000000000061</v>
      </c>
      <c r="E354" s="142">
        <v>348.50749999999857</v>
      </c>
      <c r="F354" s="142">
        <v>389.83250000000254</v>
      </c>
      <c r="G354" s="142">
        <v>526.39500000000055</v>
      </c>
    </row>
    <row r="355" spans="1:7" x14ac:dyDescent="0.2">
      <c r="A355" s="76" t="s">
        <v>348</v>
      </c>
      <c r="C355" s="142">
        <v>218.36000000000095</v>
      </c>
      <c r="D355" s="142">
        <v>291.22250000000065</v>
      </c>
      <c r="E355" s="142">
        <v>349.17249999999854</v>
      </c>
      <c r="F355" s="142">
        <v>390.59250000000253</v>
      </c>
      <c r="G355" s="142">
        <v>527.44000000000051</v>
      </c>
    </row>
    <row r="356" spans="1:7" x14ac:dyDescent="0.2">
      <c r="A356" s="76" t="s">
        <v>349</v>
      </c>
      <c r="C356" s="142">
        <v>218.76000000000096</v>
      </c>
      <c r="D356" s="142">
        <v>291.74500000000063</v>
      </c>
      <c r="E356" s="142">
        <v>349.8374999999985</v>
      </c>
      <c r="F356" s="142">
        <v>391.35250000000258</v>
      </c>
      <c r="G356" s="142">
        <v>528.48500000000058</v>
      </c>
    </row>
    <row r="357" spans="1:7" x14ac:dyDescent="0.2">
      <c r="A357" s="76" t="s">
        <v>350</v>
      </c>
      <c r="C357" s="142">
        <v>219.16000000000096</v>
      </c>
      <c r="D357" s="142">
        <v>292.26750000000067</v>
      </c>
      <c r="E357" s="142">
        <v>350.50249999999852</v>
      </c>
      <c r="F357" s="142">
        <v>392.11250000000257</v>
      </c>
      <c r="G357" s="142">
        <v>529.53000000000065</v>
      </c>
    </row>
    <row r="358" spans="1:7" x14ac:dyDescent="0.2">
      <c r="A358" s="76" t="s">
        <v>351</v>
      </c>
      <c r="C358" s="142">
        <v>219.56000000000097</v>
      </c>
      <c r="D358" s="142">
        <v>292.7900000000007</v>
      </c>
      <c r="E358" s="142">
        <v>351.16749999999848</v>
      </c>
      <c r="F358" s="142">
        <v>392.87250000000256</v>
      </c>
      <c r="G358" s="142">
        <v>530.57500000000061</v>
      </c>
    </row>
    <row r="359" spans="1:7" x14ac:dyDescent="0.2">
      <c r="A359" s="76" t="s">
        <v>352</v>
      </c>
      <c r="C359" s="142">
        <v>219.96000000000097</v>
      </c>
      <c r="D359" s="142">
        <v>293.31250000000068</v>
      </c>
      <c r="E359" s="142">
        <v>351.8324999999985</v>
      </c>
      <c r="F359" s="142">
        <v>393.63250000000261</v>
      </c>
      <c r="G359" s="142">
        <v>531.62000000000069</v>
      </c>
    </row>
    <row r="360" spans="1:7" x14ac:dyDescent="0.2">
      <c r="A360" s="76" t="s">
        <v>353</v>
      </c>
      <c r="C360" s="142">
        <v>220.36000000000098</v>
      </c>
      <c r="D360" s="142">
        <v>293.83500000000072</v>
      </c>
      <c r="E360" s="142">
        <v>352.49749999999847</v>
      </c>
      <c r="F360" s="142">
        <v>394.3925000000026</v>
      </c>
      <c r="G360" s="142">
        <v>532.66500000000065</v>
      </c>
    </row>
    <row r="361" spans="1:7" x14ac:dyDescent="0.2">
      <c r="A361" s="76" t="s">
        <v>354</v>
      </c>
      <c r="C361" s="142">
        <v>220.76000000000099</v>
      </c>
      <c r="D361" s="142">
        <v>294.3575000000007</v>
      </c>
      <c r="E361" s="142">
        <v>353.16249999999849</v>
      </c>
      <c r="F361" s="142">
        <v>395.15250000000259</v>
      </c>
      <c r="G361" s="142">
        <v>533.71000000000072</v>
      </c>
    </row>
    <row r="362" spans="1:7" x14ac:dyDescent="0.2">
      <c r="A362" s="76" t="s">
        <v>355</v>
      </c>
      <c r="C362" s="142">
        <v>221.16000000000099</v>
      </c>
      <c r="D362" s="142">
        <v>294.88000000000073</v>
      </c>
      <c r="E362" s="142">
        <v>353.82749999999845</v>
      </c>
      <c r="F362" s="142">
        <v>395.91250000000264</v>
      </c>
      <c r="G362" s="142">
        <v>534.75500000000068</v>
      </c>
    </row>
    <row r="363" spans="1:7" x14ac:dyDescent="0.2">
      <c r="A363" s="76" t="s">
        <v>356</v>
      </c>
      <c r="C363" s="142">
        <v>221.560000000001</v>
      </c>
      <c r="D363" s="142">
        <v>295.40250000000071</v>
      </c>
      <c r="E363" s="142">
        <v>354.49249999999847</v>
      </c>
      <c r="F363" s="142">
        <v>396.67250000000263</v>
      </c>
      <c r="G363" s="142">
        <v>535.80000000000075</v>
      </c>
    </row>
    <row r="364" spans="1:7" x14ac:dyDescent="0.2">
      <c r="A364" s="76" t="s">
        <v>357</v>
      </c>
      <c r="C364" s="142">
        <v>221.960000000001</v>
      </c>
      <c r="D364" s="142">
        <v>295.92500000000075</v>
      </c>
      <c r="E364" s="142">
        <v>355.15749999999844</v>
      </c>
      <c r="F364" s="142">
        <v>397.43250000000268</v>
      </c>
      <c r="G364" s="142">
        <v>536.84500000000071</v>
      </c>
    </row>
    <row r="365" spans="1:7" x14ac:dyDescent="0.2">
      <c r="A365" s="76" t="s">
        <v>358</v>
      </c>
      <c r="C365" s="142">
        <v>222.36000000000101</v>
      </c>
      <c r="D365" s="142">
        <v>296.44750000000073</v>
      </c>
      <c r="E365" s="142">
        <v>355.82249999999846</v>
      </c>
      <c r="F365" s="142">
        <v>398.19250000000267</v>
      </c>
      <c r="G365" s="142">
        <v>537.89000000000078</v>
      </c>
    </row>
    <row r="366" spans="1:7" x14ac:dyDescent="0.2">
      <c r="A366" s="76" t="s">
        <v>359</v>
      </c>
      <c r="C366" s="142">
        <v>222.76000000000101</v>
      </c>
      <c r="D366" s="142">
        <v>296.97000000000077</v>
      </c>
      <c r="E366" s="142">
        <v>356.48749999999842</v>
      </c>
      <c r="F366" s="142">
        <v>398.95250000000266</v>
      </c>
      <c r="G366" s="142">
        <v>538.93500000000074</v>
      </c>
    </row>
    <row r="367" spans="1:7" x14ac:dyDescent="0.2">
      <c r="A367" s="76" t="s">
        <v>360</v>
      </c>
      <c r="C367" s="142">
        <v>223.16000000000102</v>
      </c>
      <c r="D367" s="142">
        <v>297.4925000000008</v>
      </c>
      <c r="E367" s="142">
        <v>357.15249999999838</v>
      </c>
      <c r="F367" s="142">
        <v>399.71250000000271</v>
      </c>
      <c r="G367" s="142">
        <v>539.98000000000081</v>
      </c>
    </row>
    <row r="368" spans="1:7" x14ac:dyDescent="0.2">
      <c r="A368" s="76" t="s">
        <v>361</v>
      </c>
      <c r="C368" s="142">
        <v>223.56000000000103</v>
      </c>
      <c r="D368" s="142">
        <v>298.01500000000078</v>
      </c>
      <c r="E368" s="142">
        <v>357.8174999999984</v>
      </c>
      <c r="F368" s="142">
        <v>400.4725000000027</v>
      </c>
      <c r="G368" s="142">
        <v>541.02500000000089</v>
      </c>
    </row>
    <row r="369" spans="1:7" x14ac:dyDescent="0.2">
      <c r="A369" s="76" t="s">
        <v>362</v>
      </c>
      <c r="C369" s="142">
        <v>223.96000000000103</v>
      </c>
      <c r="D369" s="142">
        <v>298.53750000000082</v>
      </c>
      <c r="E369" s="142">
        <v>358.48249999999837</v>
      </c>
      <c r="F369" s="142">
        <v>401.23250000000269</v>
      </c>
      <c r="G369" s="142">
        <v>542.07000000000085</v>
      </c>
    </row>
    <row r="370" spans="1:7" x14ac:dyDescent="0.2">
      <c r="A370" s="76" t="s">
        <v>363</v>
      </c>
      <c r="C370" s="142">
        <v>224.36000000000104</v>
      </c>
      <c r="D370" s="142">
        <v>299.0600000000008</v>
      </c>
      <c r="E370" s="142">
        <v>359.14749999999839</v>
      </c>
      <c r="F370" s="142">
        <v>401.99250000000274</v>
      </c>
      <c r="G370" s="142">
        <v>543.11500000000092</v>
      </c>
    </row>
    <row r="371" spans="1:7" x14ac:dyDescent="0.2">
      <c r="A371" s="76" t="s">
        <v>364</v>
      </c>
      <c r="C371" s="142">
        <v>224.76000000000104</v>
      </c>
      <c r="D371" s="142">
        <v>299.58250000000083</v>
      </c>
      <c r="E371" s="142">
        <v>359.81249999999835</v>
      </c>
      <c r="F371" s="142">
        <v>402.75250000000273</v>
      </c>
      <c r="G371" s="142">
        <v>544.16000000000088</v>
      </c>
    </row>
    <row r="372" spans="1:7" x14ac:dyDescent="0.2">
      <c r="A372" s="76" t="s">
        <v>365</v>
      </c>
      <c r="C372" s="142">
        <v>225.16000000000105</v>
      </c>
      <c r="D372" s="142">
        <v>300.10500000000081</v>
      </c>
      <c r="E372" s="142">
        <v>360.47749999999837</v>
      </c>
      <c r="F372" s="142">
        <v>403.51250000000272</v>
      </c>
      <c r="G372" s="142">
        <v>545.20500000000095</v>
      </c>
    </row>
    <row r="373" spans="1:7" x14ac:dyDescent="0.2">
      <c r="A373" s="76" t="s">
        <v>366</v>
      </c>
      <c r="C373" s="142">
        <v>225.56000000000105</v>
      </c>
      <c r="D373" s="142">
        <v>300.62750000000085</v>
      </c>
      <c r="E373" s="142">
        <v>361.14249999999834</v>
      </c>
      <c r="F373" s="142">
        <v>404.27250000000276</v>
      </c>
      <c r="G373" s="142">
        <v>546.25000000000091</v>
      </c>
    </row>
    <row r="374" spans="1:7" x14ac:dyDescent="0.2">
      <c r="A374" s="76" t="s">
        <v>367</v>
      </c>
      <c r="C374" s="142">
        <v>225.96000000000106</v>
      </c>
      <c r="D374" s="142">
        <v>301.15000000000083</v>
      </c>
      <c r="E374" s="142">
        <v>361.80749999999836</v>
      </c>
      <c r="F374" s="142">
        <v>405.03250000000276</v>
      </c>
      <c r="G374" s="142">
        <v>547.29500000000098</v>
      </c>
    </row>
    <row r="375" spans="1:7" x14ac:dyDescent="0.2">
      <c r="A375" s="76" t="s">
        <v>368</v>
      </c>
      <c r="C375" s="142">
        <v>226.36000000000107</v>
      </c>
      <c r="D375" s="142">
        <v>301.67250000000087</v>
      </c>
      <c r="E375" s="142">
        <v>362.47249999999832</v>
      </c>
      <c r="F375" s="142">
        <v>405.79250000000275</v>
      </c>
      <c r="G375" s="142">
        <v>548.34000000000094</v>
      </c>
    </row>
    <row r="376" spans="1:7" x14ac:dyDescent="0.2">
      <c r="A376" s="76" t="s">
        <v>369</v>
      </c>
      <c r="C376" s="142">
        <v>226.76000000000107</v>
      </c>
      <c r="D376" s="142">
        <v>302.19500000000085</v>
      </c>
      <c r="E376" s="142">
        <v>363.13749999999828</v>
      </c>
      <c r="F376" s="142">
        <v>406.55250000000279</v>
      </c>
      <c r="G376" s="142">
        <v>549.38500000000101</v>
      </c>
    </row>
    <row r="377" spans="1:7" x14ac:dyDescent="0.2">
      <c r="A377" s="76" t="s">
        <v>370</v>
      </c>
      <c r="C377" s="142">
        <v>227.16000000000108</v>
      </c>
      <c r="D377" s="142">
        <v>302.71750000000088</v>
      </c>
      <c r="E377" s="142">
        <v>363.8024999999983</v>
      </c>
      <c r="F377" s="142">
        <v>407.31250000000279</v>
      </c>
      <c r="G377" s="142">
        <v>550.43000000000109</v>
      </c>
    </row>
    <row r="378" spans="1:7" x14ac:dyDescent="0.2">
      <c r="A378" s="76" t="s">
        <v>371</v>
      </c>
      <c r="C378" s="142">
        <v>227.56000000000108</v>
      </c>
      <c r="D378" s="142">
        <v>303.24000000000092</v>
      </c>
      <c r="E378" s="142">
        <v>364.46749999999827</v>
      </c>
      <c r="F378" s="142">
        <v>408.07250000000278</v>
      </c>
      <c r="G378" s="142">
        <v>551.47500000000105</v>
      </c>
    </row>
    <row r="379" spans="1:7" x14ac:dyDescent="0.2">
      <c r="A379" s="76" t="s">
        <v>372</v>
      </c>
      <c r="C379" s="142">
        <v>227.96000000000109</v>
      </c>
      <c r="D379" s="142">
        <v>303.7625000000009</v>
      </c>
      <c r="E379" s="142">
        <v>365.13249999999829</v>
      </c>
      <c r="F379" s="142">
        <v>408.83250000000282</v>
      </c>
      <c r="G379" s="142">
        <v>552.52000000000112</v>
      </c>
    </row>
    <row r="380" spans="1:7" x14ac:dyDescent="0.2">
      <c r="A380" s="76" t="s">
        <v>373</v>
      </c>
      <c r="C380" s="142">
        <v>228.36000000000109</v>
      </c>
      <c r="D380" s="142">
        <v>304.28500000000093</v>
      </c>
      <c r="E380" s="142">
        <v>365.79749999999825</v>
      </c>
      <c r="F380" s="142">
        <v>409.59250000000281</v>
      </c>
      <c r="G380" s="142">
        <v>553.56500000000108</v>
      </c>
    </row>
    <row r="381" spans="1:7" x14ac:dyDescent="0.2">
      <c r="A381" s="76" t="s">
        <v>374</v>
      </c>
      <c r="C381" s="142">
        <v>228.7600000000011</v>
      </c>
      <c r="D381" s="142">
        <v>304.80750000000091</v>
      </c>
      <c r="E381" s="142">
        <v>366.46249999999827</v>
      </c>
      <c r="F381" s="142">
        <v>410.35250000000281</v>
      </c>
      <c r="G381" s="142">
        <v>554.61000000000115</v>
      </c>
    </row>
    <row r="382" spans="1:7" x14ac:dyDescent="0.2">
      <c r="A382" s="76" t="s">
        <v>375</v>
      </c>
      <c r="C382" s="142">
        <v>229.16000000000111</v>
      </c>
      <c r="D382" s="142">
        <v>305.33000000000095</v>
      </c>
      <c r="E382" s="142">
        <v>367.12749999999824</v>
      </c>
      <c r="F382" s="142">
        <v>411.11250000000285</v>
      </c>
      <c r="G382" s="142">
        <v>555.65500000000111</v>
      </c>
    </row>
    <row r="383" spans="1:7" x14ac:dyDescent="0.2">
      <c r="A383" s="76" t="s">
        <v>376</v>
      </c>
      <c r="C383" s="142">
        <v>229.56000000000111</v>
      </c>
      <c r="D383" s="142">
        <v>305.85250000000093</v>
      </c>
      <c r="E383" s="142">
        <v>367.79249999999826</v>
      </c>
      <c r="F383" s="142">
        <v>411.87250000000284</v>
      </c>
      <c r="G383" s="142">
        <v>556.70000000000118</v>
      </c>
    </row>
    <row r="384" spans="1:7" x14ac:dyDescent="0.2">
      <c r="A384" s="76" t="s">
        <v>377</v>
      </c>
      <c r="C384" s="142">
        <v>229.96000000000112</v>
      </c>
      <c r="D384" s="142">
        <v>306.37500000000097</v>
      </c>
      <c r="E384" s="142">
        <v>368.45749999999822</v>
      </c>
      <c r="F384" s="142">
        <v>412.63250000000289</v>
      </c>
      <c r="G384" s="142">
        <v>557.74500000000114</v>
      </c>
    </row>
    <row r="385" spans="1:7" x14ac:dyDescent="0.2">
      <c r="A385" s="76" t="s">
        <v>378</v>
      </c>
      <c r="C385" s="142">
        <v>230.36000000000112</v>
      </c>
      <c r="D385" s="142">
        <v>306.89750000000095</v>
      </c>
      <c r="E385" s="142">
        <v>369.12249999999818</v>
      </c>
      <c r="F385" s="142">
        <v>413.39250000000288</v>
      </c>
      <c r="G385" s="142">
        <v>558.79000000000121</v>
      </c>
    </row>
    <row r="386" spans="1:7" x14ac:dyDescent="0.2">
      <c r="A386" s="76" t="s">
        <v>379</v>
      </c>
      <c r="C386" s="142">
        <v>230.76000000000113</v>
      </c>
      <c r="D386" s="142">
        <v>307.42000000000098</v>
      </c>
      <c r="E386" s="142">
        <v>369.7874999999982</v>
      </c>
      <c r="F386" s="142">
        <v>414.15250000000287</v>
      </c>
      <c r="G386" s="142">
        <v>559.83500000000117</v>
      </c>
    </row>
    <row r="387" spans="1:7" x14ac:dyDescent="0.2">
      <c r="A387" s="76" t="s">
        <v>380</v>
      </c>
      <c r="C387" s="142">
        <v>231.16000000000113</v>
      </c>
      <c r="D387" s="142">
        <v>307.94250000000096</v>
      </c>
      <c r="E387" s="142">
        <v>370.45249999999817</v>
      </c>
      <c r="F387" s="142">
        <v>414.91250000000292</v>
      </c>
      <c r="G387" s="142">
        <v>560.88000000000125</v>
      </c>
    </row>
    <row r="388" spans="1:7" x14ac:dyDescent="0.2">
      <c r="A388" s="76" t="s">
        <v>381</v>
      </c>
      <c r="C388" s="142">
        <v>231.56000000000114</v>
      </c>
      <c r="D388" s="142">
        <v>308.465000000001</v>
      </c>
      <c r="E388" s="142">
        <v>371.11749999999819</v>
      </c>
      <c r="F388" s="142">
        <v>415.67250000000291</v>
      </c>
      <c r="G388" s="142">
        <v>561.92500000000132</v>
      </c>
    </row>
    <row r="389" spans="1:7" x14ac:dyDescent="0.2">
      <c r="A389" s="76" t="s">
        <v>382</v>
      </c>
      <c r="C389" s="142">
        <v>231.96000000000114</v>
      </c>
      <c r="D389" s="142">
        <v>308.98750000000103</v>
      </c>
      <c r="E389" s="142">
        <v>371.78249999999815</v>
      </c>
      <c r="F389" s="142">
        <v>416.4325000000029</v>
      </c>
      <c r="G389" s="142">
        <v>562.97000000000128</v>
      </c>
    </row>
    <row r="390" spans="1:7" x14ac:dyDescent="0.2">
      <c r="A390" s="76" t="s">
        <v>383</v>
      </c>
      <c r="C390" s="142">
        <v>232.36000000000115</v>
      </c>
      <c r="D390" s="142">
        <v>309.51000000000101</v>
      </c>
      <c r="E390" s="142">
        <v>372.44749999999817</v>
      </c>
      <c r="F390" s="142">
        <v>417.19250000000295</v>
      </c>
      <c r="G390" s="142">
        <v>564.01500000000135</v>
      </c>
    </row>
    <row r="391" spans="1:7" x14ac:dyDescent="0.2">
      <c r="A391" s="76" t="s">
        <v>384</v>
      </c>
      <c r="C391" s="142">
        <v>232.76000000000116</v>
      </c>
      <c r="D391" s="142">
        <v>310.03250000000105</v>
      </c>
      <c r="E391" s="142">
        <v>373.11249999999814</v>
      </c>
      <c r="F391" s="142">
        <v>417.95250000000294</v>
      </c>
      <c r="G391" s="142">
        <v>565.06000000000131</v>
      </c>
    </row>
    <row r="392" spans="1:7" x14ac:dyDescent="0.2">
      <c r="A392" s="76" t="s">
        <v>385</v>
      </c>
      <c r="C392" s="142">
        <v>233.16000000000116</v>
      </c>
      <c r="D392" s="142">
        <v>310.55500000000103</v>
      </c>
      <c r="E392" s="142">
        <v>373.77749999999816</v>
      </c>
      <c r="F392" s="142">
        <v>418.71250000000293</v>
      </c>
      <c r="G392" s="142">
        <v>566.10500000000138</v>
      </c>
    </row>
    <row r="393" spans="1:7" x14ac:dyDescent="0.2">
      <c r="A393" s="76" t="s">
        <v>386</v>
      </c>
      <c r="C393" s="142">
        <v>233.56000000000117</v>
      </c>
      <c r="D393" s="142">
        <v>311.07750000000107</v>
      </c>
      <c r="E393" s="142">
        <v>374.44249999999812</v>
      </c>
      <c r="F393" s="142">
        <v>419.47250000000298</v>
      </c>
      <c r="G393" s="142">
        <v>567.15000000000134</v>
      </c>
    </row>
    <row r="394" spans="1:7" x14ac:dyDescent="0.2">
      <c r="A394" s="76" t="s">
        <v>387</v>
      </c>
      <c r="C394" s="142">
        <v>233.96000000000117</v>
      </c>
      <c r="D394" s="142">
        <v>311.60000000000105</v>
      </c>
      <c r="E394" s="142">
        <v>375.10749999999814</v>
      </c>
      <c r="F394" s="142">
        <v>420.23250000000297</v>
      </c>
      <c r="G394" s="142">
        <v>568.19500000000141</v>
      </c>
    </row>
    <row r="395" spans="1:7" x14ac:dyDescent="0.2">
      <c r="A395" s="76" t="s">
        <v>388</v>
      </c>
      <c r="C395" s="142">
        <v>234.36000000000118</v>
      </c>
      <c r="D395" s="142">
        <v>312.12250000000108</v>
      </c>
      <c r="E395" s="142">
        <v>375.7724999999981</v>
      </c>
      <c r="F395" s="142">
        <v>420.99250000000296</v>
      </c>
      <c r="G395" s="142">
        <v>569.24000000000137</v>
      </c>
    </row>
    <row r="396" spans="1:7" x14ac:dyDescent="0.2">
      <c r="A396" s="76" t="s">
        <v>389</v>
      </c>
      <c r="C396" s="142">
        <v>234.76000000000118</v>
      </c>
      <c r="D396" s="142">
        <v>312.64500000000106</v>
      </c>
      <c r="E396" s="142">
        <v>376.43749999999807</v>
      </c>
      <c r="F396" s="142">
        <v>421.75250000000301</v>
      </c>
      <c r="G396" s="142">
        <v>570.28500000000145</v>
      </c>
    </row>
    <row r="397" spans="1:7" x14ac:dyDescent="0.2">
      <c r="A397" s="76" t="s">
        <v>390</v>
      </c>
      <c r="C397" s="142">
        <v>235.16000000000119</v>
      </c>
      <c r="D397" s="142">
        <v>313.1675000000011</v>
      </c>
      <c r="E397" s="142">
        <v>377.10249999999809</v>
      </c>
      <c r="F397" s="142">
        <v>422.512500000003</v>
      </c>
      <c r="G397" s="142">
        <v>571.33000000000152</v>
      </c>
    </row>
    <row r="398" spans="1:7" x14ac:dyDescent="0.2">
      <c r="A398" s="76" t="s">
        <v>391</v>
      </c>
      <c r="C398" s="142">
        <v>235.5600000000012</v>
      </c>
      <c r="D398" s="142">
        <v>313.69000000000113</v>
      </c>
      <c r="E398" s="142">
        <v>377.76749999999805</v>
      </c>
      <c r="F398" s="142">
        <v>423.27250000000299</v>
      </c>
      <c r="G398" s="142">
        <v>572.37500000000148</v>
      </c>
    </row>
    <row r="399" spans="1:7" x14ac:dyDescent="0.2">
      <c r="A399" s="76" t="s">
        <v>392</v>
      </c>
      <c r="C399" s="142">
        <v>235.9600000000012</v>
      </c>
      <c r="D399" s="142">
        <v>314.21250000000111</v>
      </c>
      <c r="E399" s="142">
        <v>378.43249999999807</v>
      </c>
      <c r="F399" s="142">
        <v>424.03250000000304</v>
      </c>
      <c r="G399" s="142">
        <v>573.42000000000155</v>
      </c>
    </row>
    <row r="400" spans="1:7" x14ac:dyDescent="0.2">
      <c r="A400" s="76" t="s">
        <v>393</v>
      </c>
      <c r="C400" s="142">
        <v>236.36000000000121</v>
      </c>
      <c r="D400" s="142">
        <v>314.73500000000115</v>
      </c>
      <c r="E400" s="142">
        <v>379.09749999999804</v>
      </c>
      <c r="F400" s="142">
        <v>424.79250000000303</v>
      </c>
      <c r="G400" s="142">
        <v>574.46500000000151</v>
      </c>
    </row>
    <row r="401" spans="1:7" x14ac:dyDescent="0.2">
      <c r="A401" s="76" t="s">
        <v>394</v>
      </c>
      <c r="C401" s="142">
        <v>236.76000000000121</v>
      </c>
      <c r="D401" s="142">
        <v>315.25750000000113</v>
      </c>
      <c r="E401" s="142">
        <v>379.76249999999806</v>
      </c>
      <c r="F401" s="142">
        <v>425.55250000000302</v>
      </c>
      <c r="G401" s="142">
        <v>575.51000000000158</v>
      </c>
    </row>
    <row r="402" spans="1:7" x14ac:dyDescent="0.2">
      <c r="A402" s="76" t="s">
        <v>395</v>
      </c>
      <c r="C402" s="142">
        <v>237.16000000000122</v>
      </c>
      <c r="D402" s="142">
        <v>315.78000000000117</v>
      </c>
      <c r="E402" s="142">
        <v>380.42749999999802</v>
      </c>
      <c r="F402" s="142">
        <v>426.31250000000307</v>
      </c>
      <c r="G402" s="142">
        <v>576.55500000000154</v>
      </c>
    </row>
    <row r="403" spans="1:7" x14ac:dyDescent="0.2">
      <c r="A403" s="76" t="s">
        <v>396</v>
      </c>
      <c r="C403" s="142">
        <v>237.56000000000122</v>
      </c>
      <c r="D403" s="142">
        <v>316.30250000000115</v>
      </c>
      <c r="E403" s="142">
        <v>381.09249999999804</v>
      </c>
      <c r="F403" s="142">
        <v>427.07250000000306</v>
      </c>
      <c r="G403" s="142">
        <v>577.60000000000161</v>
      </c>
    </row>
    <row r="404" spans="1:7" x14ac:dyDescent="0.2">
      <c r="A404" s="76" t="s">
        <v>397</v>
      </c>
      <c r="C404" s="142">
        <v>237.96000000000123</v>
      </c>
      <c r="D404" s="142">
        <v>316.82500000000118</v>
      </c>
      <c r="E404" s="142">
        <v>381.757499999998</v>
      </c>
      <c r="F404" s="142">
        <v>427.83250000000305</v>
      </c>
      <c r="G404" s="142">
        <v>578.64500000000157</v>
      </c>
    </row>
    <row r="405" spans="1:7" x14ac:dyDescent="0.2">
      <c r="A405" s="76" t="s">
        <v>398</v>
      </c>
      <c r="C405" s="142">
        <v>238.36000000000124</v>
      </c>
      <c r="D405" s="142">
        <v>317.34750000000116</v>
      </c>
      <c r="E405" s="142">
        <v>382.42249999999797</v>
      </c>
      <c r="F405" s="142">
        <v>428.5925000000031</v>
      </c>
      <c r="G405" s="142">
        <v>579.69000000000165</v>
      </c>
    </row>
    <row r="406" spans="1:7" x14ac:dyDescent="0.2">
      <c r="A406" s="76" t="s">
        <v>399</v>
      </c>
      <c r="C406" s="142">
        <v>238.76000000000124</v>
      </c>
      <c r="D406" s="142">
        <v>317.8700000000012</v>
      </c>
      <c r="E406" s="142">
        <v>383.08749999999799</v>
      </c>
      <c r="F406" s="142">
        <v>429.35250000000309</v>
      </c>
      <c r="G406" s="142">
        <v>580.73500000000161</v>
      </c>
    </row>
    <row r="407" spans="1:7" x14ac:dyDescent="0.2">
      <c r="A407" s="76" t="s">
        <v>400</v>
      </c>
      <c r="C407" s="142">
        <v>239.16000000000125</v>
      </c>
      <c r="D407" s="142">
        <v>318.39250000000118</v>
      </c>
      <c r="E407" s="142">
        <v>383.75249999999795</v>
      </c>
      <c r="F407" s="142">
        <v>430.11250000000314</v>
      </c>
      <c r="G407" s="142">
        <v>581.78000000000168</v>
      </c>
    </row>
    <row r="408" spans="1:7" x14ac:dyDescent="0.2">
      <c r="A408" s="76" t="s">
        <v>401</v>
      </c>
      <c r="C408" s="142">
        <v>239.56000000000125</v>
      </c>
      <c r="D408" s="142">
        <v>318.91500000000121</v>
      </c>
      <c r="E408" s="142">
        <v>384.41749999999797</v>
      </c>
      <c r="F408" s="142">
        <v>430.87250000000313</v>
      </c>
      <c r="G408" s="142">
        <v>582.82500000000175</v>
      </c>
    </row>
    <row r="409" spans="1:7" x14ac:dyDescent="0.2">
      <c r="A409" s="76" t="s">
        <v>402</v>
      </c>
      <c r="C409" s="142">
        <v>239.96000000000126</v>
      </c>
      <c r="D409" s="142">
        <v>319.43750000000125</v>
      </c>
      <c r="E409" s="142">
        <v>385.08249999999794</v>
      </c>
      <c r="F409" s="142">
        <v>431.63250000000312</v>
      </c>
      <c r="G409" s="142">
        <v>583.87000000000171</v>
      </c>
    </row>
    <row r="410" spans="1:7" x14ac:dyDescent="0.2">
      <c r="A410" s="76" t="s">
        <v>403</v>
      </c>
      <c r="C410" s="142">
        <v>240.36000000000126</v>
      </c>
      <c r="D410" s="142">
        <v>319.96000000000123</v>
      </c>
      <c r="E410" s="142">
        <v>385.74749999999796</v>
      </c>
      <c r="F410" s="142">
        <v>432.39250000000317</v>
      </c>
      <c r="G410" s="142">
        <v>584.91500000000178</v>
      </c>
    </row>
    <row r="411" spans="1:7" x14ac:dyDescent="0.2">
      <c r="A411" s="76" t="s">
        <v>404</v>
      </c>
      <c r="C411" s="142">
        <v>240.76000000000127</v>
      </c>
      <c r="D411" s="142">
        <v>320.48250000000127</v>
      </c>
      <c r="E411" s="142">
        <v>386.41249999999792</v>
      </c>
      <c r="F411" s="142">
        <v>433.15250000000316</v>
      </c>
      <c r="G411" s="142">
        <v>585.96000000000174</v>
      </c>
    </row>
    <row r="412" spans="1:7" x14ac:dyDescent="0.2">
      <c r="A412" s="76" t="s">
        <v>405</v>
      </c>
      <c r="C412" s="142">
        <v>241.16000000000128</v>
      </c>
      <c r="D412" s="142">
        <v>321.00500000000125</v>
      </c>
      <c r="E412" s="142">
        <v>387.07749999999794</v>
      </c>
      <c r="F412" s="142">
        <v>433.91250000000315</v>
      </c>
      <c r="G412" s="142">
        <v>587.00500000000181</v>
      </c>
    </row>
    <row r="413" spans="1:7" x14ac:dyDescent="0.2">
      <c r="A413" s="76" t="s">
        <v>406</v>
      </c>
      <c r="C413" s="142">
        <v>241.56000000000128</v>
      </c>
      <c r="D413" s="142">
        <v>321.52750000000128</v>
      </c>
      <c r="E413" s="142">
        <v>387.7424999999979</v>
      </c>
      <c r="F413" s="142">
        <v>434.6725000000032</v>
      </c>
      <c r="G413" s="142">
        <v>588.05000000000177</v>
      </c>
    </row>
    <row r="414" spans="1:7" x14ac:dyDescent="0.2">
      <c r="A414" s="76" t="s">
        <v>407</v>
      </c>
      <c r="C414" s="142">
        <v>241.96000000000129</v>
      </c>
      <c r="D414" s="142">
        <v>322.05000000000126</v>
      </c>
      <c r="E414" s="142">
        <v>388.40749999999792</v>
      </c>
      <c r="F414" s="142">
        <v>435.43250000000319</v>
      </c>
      <c r="G414" s="142">
        <v>589.09500000000185</v>
      </c>
    </row>
    <row r="415" spans="1:7" x14ac:dyDescent="0.2">
      <c r="A415" s="76" t="s">
        <v>408</v>
      </c>
      <c r="C415" s="142">
        <v>242.36000000000129</v>
      </c>
      <c r="D415" s="142">
        <v>322.5725000000013</v>
      </c>
      <c r="E415" s="142">
        <v>389.07249999999789</v>
      </c>
      <c r="F415" s="142">
        <v>436.19250000000318</v>
      </c>
      <c r="G415" s="142">
        <v>590.14000000000181</v>
      </c>
    </row>
    <row r="416" spans="1:7" x14ac:dyDescent="0.2">
      <c r="A416" s="76" t="s">
        <v>409</v>
      </c>
      <c r="C416" s="142">
        <v>242.7600000000013</v>
      </c>
      <c r="D416" s="142">
        <v>323.09500000000128</v>
      </c>
      <c r="E416" s="142">
        <v>389.73749999999785</v>
      </c>
      <c r="F416" s="142">
        <v>436.95250000000323</v>
      </c>
      <c r="G416" s="142">
        <v>591.18500000000188</v>
      </c>
    </row>
    <row r="417" spans="1:7" x14ac:dyDescent="0.2">
      <c r="A417" s="76" t="s">
        <v>410</v>
      </c>
      <c r="C417" s="142">
        <v>243.1600000000013</v>
      </c>
      <c r="D417" s="142">
        <v>323.61750000000131</v>
      </c>
      <c r="E417" s="142">
        <v>390.40249999999787</v>
      </c>
      <c r="F417" s="142">
        <v>437.71250000000322</v>
      </c>
      <c r="G417" s="142">
        <v>592.23000000000195</v>
      </c>
    </row>
    <row r="418" spans="1:7" x14ac:dyDescent="0.2">
      <c r="A418" s="76" t="s">
        <v>411</v>
      </c>
      <c r="C418" s="142">
        <v>243.56000000000131</v>
      </c>
      <c r="D418" s="142">
        <v>324.14000000000135</v>
      </c>
      <c r="E418" s="142">
        <v>391.06749999999784</v>
      </c>
      <c r="F418" s="142">
        <v>438.47250000000321</v>
      </c>
      <c r="G418" s="142">
        <v>593.27500000000191</v>
      </c>
    </row>
    <row r="419" spans="1:7" x14ac:dyDescent="0.2">
      <c r="A419" s="76" t="s">
        <v>412</v>
      </c>
      <c r="C419" s="142">
        <v>243.96000000000132</v>
      </c>
      <c r="D419" s="142">
        <v>324.66250000000133</v>
      </c>
      <c r="E419" s="142">
        <v>391.73249999999786</v>
      </c>
      <c r="F419" s="142">
        <v>439.23250000000326</v>
      </c>
      <c r="G419" s="142">
        <v>594.32000000000198</v>
      </c>
    </row>
    <row r="420" spans="1:7" x14ac:dyDescent="0.2">
      <c r="A420" s="76" t="s">
        <v>413</v>
      </c>
      <c r="C420" s="142">
        <v>244.36000000000132</v>
      </c>
      <c r="D420" s="142">
        <v>325.18500000000137</v>
      </c>
      <c r="E420" s="142">
        <v>392.39749999999782</v>
      </c>
      <c r="F420" s="142">
        <v>439.99250000000325</v>
      </c>
      <c r="G420" s="142">
        <v>595.36500000000194</v>
      </c>
    </row>
    <row r="421" spans="1:7" x14ac:dyDescent="0.2">
      <c r="A421" s="76" t="s">
        <v>414</v>
      </c>
      <c r="C421" s="142">
        <v>244.76000000000133</v>
      </c>
      <c r="D421" s="142">
        <v>325.70750000000135</v>
      </c>
      <c r="E421" s="142">
        <v>393.06249999999784</v>
      </c>
      <c r="F421" s="142">
        <v>440.75250000000324</v>
      </c>
      <c r="G421" s="142">
        <v>596.41000000000201</v>
      </c>
    </row>
    <row r="422" spans="1:7" x14ac:dyDescent="0.2">
      <c r="A422" s="76" t="s">
        <v>415</v>
      </c>
      <c r="C422" s="142">
        <v>245.16000000000133</v>
      </c>
      <c r="D422" s="142">
        <v>326.23000000000138</v>
      </c>
      <c r="E422" s="142">
        <v>393.7274999999978</v>
      </c>
      <c r="F422" s="142">
        <v>441.51250000000329</v>
      </c>
      <c r="G422" s="142">
        <v>597.45500000000197</v>
      </c>
    </row>
    <row r="423" spans="1:7" x14ac:dyDescent="0.2">
      <c r="A423" s="76" t="s">
        <v>416</v>
      </c>
      <c r="C423" s="142">
        <v>245.56000000000134</v>
      </c>
      <c r="D423" s="142">
        <v>326.75250000000136</v>
      </c>
      <c r="E423" s="142">
        <v>394.39249999999782</v>
      </c>
      <c r="F423" s="142">
        <v>442.27250000000328</v>
      </c>
      <c r="G423" s="142">
        <v>598.50000000000205</v>
      </c>
    </row>
    <row r="424" spans="1:7" x14ac:dyDescent="0.2">
      <c r="A424" s="76" t="s">
        <v>417</v>
      </c>
      <c r="C424" s="142">
        <v>245.96000000000134</v>
      </c>
      <c r="D424" s="142">
        <v>327.2750000000014</v>
      </c>
      <c r="E424" s="142">
        <v>395.05749999999779</v>
      </c>
      <c r="F424" s="142">
        <v>443.03250000000327</v>
      </c>
      <c r="G424" s="142">
        <v>599.54500000000201</v>
      </c>
    </row>
    <row r="425" spans="1:7" x14ac:dyDescent="0.2">
      <c r="A425" s="76" t="s">
        <v>418</v>
      </c>
      <c r="C425" s="142">
        <v>246.36000000000135</v>
      </c>
      <c r="D425" s="142">
        <v>327.79750000000138</v>
      </c>
      <c r="E425" s="142">
        <v>395.72249999999775</v>
      </c>
      <c r="F425" s="142">
        <v>443.79250000000332</v>
      </c>
      <c r="G425" s="142">
        <v>600.59000000000208</v>
      </c>
    </row>
    <row r="426" spans="1:7" x14ac:dyDescent="0.2">
      <c r="A426" s="76" t="s">
        <v>419</v>
      </c>
      <c r="C426" s="142">
        <v>246.76000000000136</v>
      </c>
      <c r="D426" s="142">
        <v>328.32000000000141</v>
      </c>
      <c r="E426" s="142">
        <v>396.38749999999777</v>
      </c>
      <c r="F426" s="142">
        <v>444.55250000000331</v>
      </c>
      <c r="G426" s="142">
        <v>601.63500000000204</v>
      </c>
    </row>
    <row r="427" spans="1:7" x14ac:dyDescent="0.2">
      <c r="A427" s="76" t="s">
        <v>420</v>
      </c>
      <c r="C427" s="142">
        <v>247.16000000000136</v>
      </c>
      <c r="D427" s="142">
        <v>328.84250000000139</v>
      </c>
      <c r="E427" s="142">
        <v>397.05249999999774</v>
      </c>
      <c r="F427" s="142">
        <v>445.31250000000335</v>
      </c>
      <c r="G427" s="142">
        <v>602.68000000000211</v>
      </c>
    </row>
    <row r="428" spans="1:7" x14ac:dyDescent="0.2">
      <c r="A428" s="76" t="s">
        <v>421</v>
      </c>
      <c r="C428" s="142">
        <v>247.56000000000137</v>
      </c>
      <c r="D428" s="142">
        <v>329.36500000000143</v>
      </c>
      <c r="E428" s="142">
        <v>397.71749999999776</v>
      </c>
      <c r="F428" s="142">
        <v>446.07250000000334</v>
      </c>
      <c r="G428" s="142">
        <v>603.72500000000218</v>
      </c>
    </row>
    <row r="429" spans="1:7" x14ac:dyDescent="0.2">
      <c r="A429" s="76" t="s">
        <v>422</v>
      </c>
      <c r="C429" s="142">
        <v>247.96000000000137</v>
      </c>
      <c r="D429" s="142">
        <v>329.88750000000147</v>
      </c>
      <c r="E429" s="142">
        <v>398.38249999999772</v>
      </c>
      <c r="F429" s="142">
        <v>446.83250000000334</v>
      </c>
      <c r="G429" s="142">
        <v>604.77000000000214</v>
      </c>
    </row>
    <row r="430" spans="1:7" x14ac:dyDescent="0.2">
      <c r="A430" s="76" t="s">
        <v>423</v>
      </c>
      <c r="C430" s="142">
        <v>248.36000000000138</v>
      </c>
      <c r="D430" s="142">
        <v>330.41000000000145</v>
      </c>
      <c r="E430" s="142">
        <v>399.04749999999774</v>
      </c>
      <c r="F430" s="142">
        <v>447.59250000000338</v>
      </c>
      <c r="G430" s="142">
        <v>605.81500000000221</v>
      </c>
    </row>
    <row r="431" spans="1:7" x14ac:dyDescent="0.2">
      <c r="A431" s="76" t="s">
        <v>424</v>
      </c>
      <c r="C431" s="142">
        <v>248.76000000000138</v>
      </c>
      <c r="D431" s="142">
        <v>330.93250000000148</v>
      </c>
      <c r="E431" s="142">
        <v>399.7124999999977</v>
      </c>
      <c r="F431" s="142">
        <v>448.35250000000337</v>
      </c>
      <c r="G431" s="142">
        <v>606.86000000000217</v>
      </c>
    </row>
    <row r="432" spans="1:7" x14ac:dyDescent="0.2">
      <c r="A432" s="76" t="s">
        <v>425</v>
      </c>
      <c r="C432" s="142">
        <v>249.16000000000139</v>
      </c>
      <c r="D432" s="142">
        <v>331.45500000000146</v>
      </c>
      <c r="E432" s="142">
        <v>400.37749999999772</v>
      </c>
      <c r="F432" s="142">
        <v>449.11250000000337</v>
      </c>
      <c r="G432" s="142">
        <v>607.90500000000225</v>
      </c>
    </row>
    <row r="433" spans="1:7" x14ac:dyDescent="0.2">
      <c r="A433" s="76" t="s">
        <v>426</v>
      </c>
      <c r="C433" s="142">
        <v>249.56000000000139</v>
      </c>
      <c r="D433" s="142">
        <v>331.9775000000015</v>
      </c>
      <c r="E433" s="142">
        <v>401.04249999999769</v>
      </c>
      <c r="F433" s="142">
        <v>449.87250000000341</v>
      </c>
      <c r="G433" s="142">
        <v>608.95000000000221</v>
      </c>
    </row>
    <row r="434" spans="1:7" x14ac:dyDescent="0.2">
      <c r="A434" s="76" t="s">
        <v>427</v>
      </c>
      <c r="C434" s="142">
        <v>249.9600000000014</v>
      </c>
      <c r="D434" s="142">
        <v>332.50000000000148</v>
      </c>
      <c r="E434" s="142">
        <v>401.70749999999771</v>
      </c>
      <c r="F434" s="142">
        <v>450.6325000000034</v>
      </c>
      <c r="G434" s="142">
        <v>609.99500000000228</v>
      </c>
    </row>
    <row r="435" spans="1:7" x14ac:dyDescent="0.2">
      <c r="A435" s="76" t="s">
        <v>428</v>
      </c>
      <c r="C435" s="142">
        <v>250.36000000000141</v>
      </c>
      <c r="D435" s="142">
        <v>333.02250000000151</v>
      </c>
      <c r="E435" s="142">
        <v>402.37249999999767</v>
      </c>
      <c r="F435" s="142">
        <v>451.39250000000339</v>
      </c>
      <c r="G435" s="142">
        <v>611.04000000000224</v>
      </c>
    </row>
    <row r="436" spans="1:7" x14ac:dyDescent="0.2">
      <c r="A436" s="76" t="s">
        <v>429</v>
      </c>
      <c r="C436" s="142">
        <v>250.76000000000141</v>
      </c>
      <c r="D436" s="142">
        <v>333.54500000000149</v>
      </c>
      <c r="E436" s="142">
        <v>403.03749999999764</v>
      </c>
      <c r="F436" s="142">
        <v>452.15250000000344</v>
      </c>
      <c r="G436" s="142">
        <v>612.08500000000231</v>
      </c>
    </row>
    <row r="437" spans="1:7" x14ac:dyDescent="0.2">
      <c r="A437" s="76" t="s">
        <v>430</v>
      </c>
      <c r="C437" s="142">
        <v>251.16000000000142</v>
      </c>
      <c r="D437" s="142">
        <v>334.06750000000153</v>
      </c>
      <c r="E437" s="142">
        <v>403.70249999999766</v>
      </c>
      <c r="F437" s="142">
        <v>452.91250000000343</v>
      </c>
      <c r="G437" s="142">
        <v>613.13000000000227</v>
      </c>
    </row>
    <row r="438" spans="1:7" x14ac:dyDescent="0.2">
      <c r="A438" s="76" t="s">
        <v>431</v>
      </c>
      <c r="C438" s="142">
        <v>251.56000000000142</v>
      </c>
      <c r="D438" s="142">
        <v>334.59000000000157</v>
      </c>
      <c r="E438" s="142">
        <v>404.36749999999762</v>
      </c>
      <c r="F438" s="142">
        <v>453.67250000000342</v>
      </c>
      <c r="G438" s="142">
        <v>614.17500000000234</v>
      </c>
    </row>
    <row r="439" spans="1:7" x14ac:dyDescent="0.2">
      <c r="A439" s="76" t="s">
        <v>432</v>
      </c>
      <c r="C439" s="142">
        <v>251.96000000000143</v>
      </c>
      <c r="D439" s="142">
        <v>335.11250000000155</v>
      </c>
      <c r="E439" s="142">
        <v>405.03249999999764</v>
      </c>
      <c r="F439" s="142">
        <v>454.43250000000347</v>
      </c>
      <c r="G439" s="142">
        <v>615.22000000000241</v>
      </c>
    </row>
    <row r="440" spans="1:7" x14ac:dyDescent="0.2">
      <c r="A440" s="76" t="s">
        <v>433</v>
      </c>
      <c r="C440" s="142">
        <v>252.36000000000143</v>
      </c>
      <c r="D440" s="142">
        <v>335.63500000000158</v>
      </c>
      <c r="E440" s="142">
        <v>405.6974999999976</v>
      </c>
      <c r="F440" s="142">
        <v>455.19250000000346</v>
      </c>
      <c r="G440" s="142">
        <v>616.26500000000237</v>
      </c>
    </row>
    <row r="441" spans="1:7" x14ac:dyDescent="0.2">
      <c r="A441" s="76" t="s">
        <v>434</v>
      </c>
      <c r="C441" s="142">
        <v>252.76000000000144</v>
      </c>
      <c r="D441" s="142">
        <v>336.15750000000156</v>
      </c>
      <c r="E441" s="142">
        <v>406.36249999999762</v>
      </c>
      <c r="F441" s="142">
        <v>455.95250000000345</v>
      </c>
      <c r="G441" s="142">
        <v>617.31000000000245</v>
      </c>
    </row>
    <row r="442" spans="1:7" x14ac:dyDescent="0.2">
      <c r="A442" s="76" t="s">
        <v>435</v>
      </c>
      <c r="C442" s="142">
        <v>253.16000000000145</v>
      </c>
      <c r="D442" s="142">
        <v>336.6800000000016</v>
      </c>
      <c r="E442" s="142">
        <v>407.02749999999759</v>
      </c>
      <c r="F442" s="142">
        <v>456.7125000000035</v>
      </c>
      <c r="G442" s="142">
        <v>618.35500000000241</v>
      </c>
    </row>
    <row r="443" spans="1:7" x14ac:dyDescent="0.2">
      <c r="A443" s="76" t="s">
        <v>436</v>
      </c>
      <c r="C443" s="142">
        <v>253.56000000000145</v>
      </c>
      <c r="D443" s="142">
        <v>337.20250000000158</v>
      </c>
      <c r="E443" s="142">
        <v>407.69249999999761</v>
      </c>
      <c r="F443" s="142">
        <v>457.47250000000349</v>
      </c>
      <c r="G443" s="142">
        <v>619.40000000000248</v>
      </c>
    </row>
    <row r="444" spans="1:7" x14ac:dyDescent="0.2">
      <c r="A444" s="76" t="s">
        <v>437</v>
      </c>
      <c r="C444" s="142">
        <v>253.96000000000146</v>
      </c>
      <c r="D444" s="142">
        <v>337.72500000000161</v>
      </c>
      <c r="E444" s="142">
        <v>408.35749999999757</v>
      </c>
      <c r="F444" s="142">
        <v>458.23250000000348</v>
      </c>
      <c r="G444" s="142">
        <v>620.44500000000244</v>
      </c>
    </row>
    <row r="445" spans="1:7" x14ac:dyDescent="0.2">
      <c r="A445" s="76" t="s">
        <v>438</v>
      </c>
      <c r="C445" s="142">
        <v>254.36000000000146</v>
      </c>
      <c r="D445" s="142">
        <v>338.24750000000159</v>
      </c>
      <c r="E445" s="142">
        <v>409.02249999999754</v>
      </c>
      <c r="F445" s="142">
        <v>458.99250000000353</v>
      </c>
      <c r="G445" s="142">
        <v>621.49000000000251</v>
      </c>
    </row>
    <row r="446" spans="1:7" x14ac:dyDescent="0.2">
      <c r="A446" s="76" t="s">
        <v>439</v>
      </c>
      <c r="C446" s="142">
        <v>254.76000000000147</v>
      </c>
      <c r="D446" s="142">
        <v>338.77000000000163</v>
      </c>
      <c r="E446" s="142">
        <v>409.68749999999756</v>
      </c>
      <c r="F446" s="142">
        <v>459.75250000000352</v>
      </c>
      <c r="G446" s="142">
        <v>622.53500000000247</v>
      </c>
    </row>
    <row r="447" spans="1:7" x14ac:dyDescent="0.2">
      <c r="A447" s="76" t="s">
        <v>440</v>
      </c>
      <c r="C447" s="142">
        <v>255.16000000000147</v>
      </c>
      <c r="D447" s="142">
        <v>339.29250000000161</v>
      </c>
      <c r="E447" s="142">
        <v>410.35249999999752</v>
      </c>
      <c r="F447" s="142">
        <v>460.51250000000357</v>
      </c>
      <c r="G447" s="142">
        <v>623.58000000000254</v>
      </c>
    </row>
    <row r="448" spans="1:7" x14ac:dyDescent="0.2">
      <c r="A448" s="76" t="s">
        <v>441</v>
      </c>
      <c r="C448" s="142">
        <v>255.56000000000148</v>
      </c>
      <c r="D448" s="142">
        <v>339.81500000000165</v>
      </c>
      <c r="E448" s="142">
        <v>411.01749999999754</v>
      </c>
      <c r="F448" s="142">
        <v>461.27250000000356</v>
      </c>
      <c r="G448" s="142">
        <v>624.62500000000261</v>
      </c>
    </row>
    <row r="449" spans="1:7" x14ac:dyDescent="0.2">
      <c r="A449" s="76" t="s">
        <v>442</v>
      </c>
      <c r="C449" s="142">
        <v>255.96000000000149</v>
      </c>
      <c r="D449" s="142">
        <v>340.33750000000168</v>
      </c>
      <c r="E449" s="142">
        <v>411.6824999999975</v>
      </c>
      <c r="F449" s="142">
        <v>462.03250000000355</v>
      </c>
      <c r="G449" s="142">
        <v>625.67000000000257</v>
      </c>
    </row>
    <row r="450" spans="1:7" x14ac:dyDescent="0.2">
      <c r="A450" s="76" t="s">
        <v>443</v>
      </c>
      <c r="C450" s="142">
        <v>256.36000000000149</v>
      </c>
      <c r="D450" s="142">
        <v>340.86000000000166</v>
      </c>
      <c r="E450" s="142">
        <v>412.34749999999752</v>
      </c>
      <c r="F450" s="142">
        <v>462.7925000000036</v>
      </c>
      <c r="G450" s="142">
        <v>626.71500000000265</v>
      </c>
    </row>
    <row r="451" spans="1:7" x14ac:dyDescent="0.2">
      <c r="A451" s="76" t="s">
        <v>444</v>
      </c>
      <c r="C451" s="142">
        <v>256.76000000000147</v>
      </c>
      <c r="D451" s="142">
        <v>341.3825000000017</v>
      </c>
      <c r="E451" s="142">
        <v>413.01249999999749</v>
      </c>
      <c r="F451" s="142">
        <v>463.55250000000359</v>
      </c>
      <c r="G451" s="142">
        <v>627.76000000000261</v>
      </c>
    </row>
    <row r="452" spans="1:7" x14ac:dyDescent="0.2">
      <c r="A452" s="76" t="s">
        <v>445</v>
      </c>
      <c r="C452" s="142">
        <v>257.16000000000145</v>
      </c>
      <c r="D452" s="142">
        <v>341.90500000000168</v>
      </c>
      <c r="E452" s="142">
        <v>413.67749999999751</v>
      </c>
      <c r="F452" s="142">
        <v>464.31250000000358</v>
      </c>
      <c r="G452" s="142">
        <v>628.80500000000268</v>
      </c>
    </row>
    <row r="453" spans="1:7" x14ac:dyDescent="0.2">
      <c r="A453" s="76" t="s">
        <v>446</v>
      </c>
      <c r="C453" s="142">
        <v>257.56000000000142</v>
      </c>
      <c r="D453" s="142">
        <v>342.42750000000171</v>
      </c>
      <c r="E453" s="142">
        <v>414.34249999999747</v>
      </c>
      <c r="F453" s="142">
        <v>465.07250000000363</v>
      </c>
      <c r="G453" s="142">
        <v>629.85000000000264</v>
      </c>
    </row>
    <row r="454" spans="1:7" x14ac:dyDescent="0.2">
      <c r="A454" s="76" t="s">
        <v>447</v>
      </c>
      <c r="C454" s="142">
        <v>257.9600000000014</v>
      </c>
      <c r="D454" s="142">
        <v>342.95000000000169</v>
      </c>
      <c r="E454" s="142">
        <v>415.00749999999749</v>
      </c>
      <c r="F454" s="142">
        <v>465.83250000000362</v>
      </c>
      <c r="G454" s="142">
        <v>630.89500000000271</v>
      </c>
    </row>
    <row r="455" spans="1:7" x14ac:dyDescent="0.2">
      <c r="A455" s="76" t="s">
        <v>448</v>
      </c>
      <c r="C455" s="142">
        <v>258.36000000000138</v>
      </c>
      <c r="D455" s="142">
        <v>343.47250000000173</v>
      </c>
      <c r="E455" s="142">
        <v>415.67249999999746</v>
      </c>
      <c r="F455" s="142">
        <v>466.59250000000361</v>
      </c>
      <c r="G455" s="142">
        <v>631.94000000000267</v>
      </c>
    </row>
    <row r="456" spans="1:7" x14ac:dyDescent="0.2">
      <c r="A456" s="76" t="s">
        <v>449</v>
      </c>
      <c r="C456" s="142">
        <v>258.76000000000136</v>
      </c>
      <c r="D456" s="142">
        <v>343.99500000000171</v>
      </c>
      <c r="E456" s="142">
        <v>416.33749999999742</v>
      </c>
      <c r="F456" s="142">
        <v>467.35250000000366</v>
      </c>
      <c r="G456" s="142">
        <v>632.98500000000274</v>
      </c>
    </row>
    <row r="457" spans="1:7" x14ac:dyDescent="0.2">
      <c r="A457" s="76" t="s">
        <v>450</v>
      </c>
      <c r="C457" s="142">
        <v>259.16000000000133</v>
      </c>
      <c r="D457" s="142">
        <v>344.51750000000175</v>
      </c>
      <c r="E457" s="142">
        <v>417.00249999999744</v>
      </c>
      <c r="F457" s="142">
        <v>468.11250000000365</v>
      </c>
      <c r="G457" s="142">
        <v>634.0300000000027</v>
      </c>
    </row>
    <row r="458" spans="1:7" x14ac:dyDescent="0.2">
      <c r="A458" s="76" t="s">
        <v>451</v>
      </c>
      <c r="C458" s="142">
        <v>259.56000000000131</v>
      </c>
      <c r="D458" s="142">
        <v>345.04000000000178</v>
      </c>
      <c r="E458" s="142">
        <v>417.6674999999974</v>
      </c>
      <c r="F458" s="142">
        <v>468.87250000000364</v>
      </c>
      <c r="G458" s="142">
        <v>635.07500000000277</v>
      </c>
    </row>
    <row r="459" spans="1:7" x14ac:dyDescent="0.2">
      <c r="A459" s="76" t="s">
        <v>452</v>
      </c>
      <c r="C459" s="142">
        <v>259.96000000000129</v>
      </c>
      <c r="D459" s="142">
        <v>345.56250000000176</v>
      </c>
      <c r="E459" s="142">
        <v>418.33249999999742</v>
      </c>
      <c r="F459" s="142">
        <v>469.63250000000369</v>
      </c>
      <c r="G459" s="142">
        <v>636.12000000000285</v>
      </c>
    </row>
    <row r="460" spans="1:7" x14ac:dyDescent="0.2">
      <c r="A460" s="76" t="s">
        <v>453</v>
      </c>
      <c r="C460" s="142">
        <v>260.36000000000126</v>
      </c>
      <c r="D460" s="142">
        <v>346.0850000000018</v>
      </c>
      <c r="E460" s="142">
        <v>418.99749999999739</v>
      </c>
      <c r="F460" s="142">
        <v>470.39250000000368</v>
      </c>
      <c r="G460" s="142">
        <v>637.16500000000281</v>
      </c>
    </row>
    <row r="461" spans="1:7" x14ac:dyDescent="0.2">
      <c r="A461" s="76" t="s">
        <v>454</v>
      </c>
      <c r="C461" s="142">
        <v>260.76000000000124</v>
      </c>
      <c r="D461" s="142">
        <v>346.60750000000178</v>
      </c>
      <c r="E461" s="142">
        <v>419.66249999999741</v>
      </c>
      <c r="F461" s="142">
        <v>471.15250000000367</v>
      </c>
      <c r="G461" s="142">
        <v>638.21000000000288</v>
      </c>
    </row>
    <row r="462" spans="1:7" x14ac:dyDescent="0.2">
      <c r="A462" s="76" t="s">
        <v>455</v>
      </c>
      <c r="C462" s="142">
        <v>261.16000000000122</v>
      </c>
      <c r="D462" s="142">
        <v>347.13000000000181</v>
      </c>
      <c r="E462" s="142">
        <v>420.32749999999737</v>
      </c>
      <c r="F462" s="142">
        <v>471.91250000000372</v>
      </c>
      <c r="G462" s="142">
        <v>639.25500000000284</v>
      </c>
    </row>
    <row r="463" spans="1:7" x14ac:dyDescent="0.2">
      <c r="A463" s="76" t="s">
        <v>456</v>
      </c>
      <c r="C463" s="142">
        <v>261.5600000000012</v>
      </c>
      <c r="D463" s="142">
        <v>347.65250000000179</v>
      </c>
      <c r="E463" s="142">
        <v>420.99249999999739</v>
      </c>
      <c r="F463" s="142">
        <v>472.67250000000371</v>
      </c>
      <c r="G463" s="142">
        <v>640.30000000000291</v>
      </c>
    </row>
    <row r="464" spans="1:7" x14ac:dyDescent="0.2">
      <c r="A464" s="76" t="s">
        <v>457</v>
      </c>
      <c r="C464" s="142">
        <v>261.96000000000117</v>
      </c>
      <c r="D464" s="142">
        <v>348.17500000000183</v>
      </c>
      <c r="E464" s="142">
        <v>421.65749999999736</v>
      </c>
      <c r="F464" s="142">
        <v>473.4325000000037</v>
      </c>
      <c r="G464" s="142">
        <v>641.34500000000287</v>
      </c>
    </row>
    <row r="465" spans="1:7" x14ac:dyDescent="0.2">
      <c r="A465" s="76" t="s">
        <v>458</v>
      </c>
      <c r="C465" s="142">
        <v>262.36000000000115</v>
      </c>
      <c r="D465" s="142">
        <v>348.69750000000181</v>
      </c>
      <c r="E465" s="142">
        <v>422.32249999999732</v>
      </c>
      <c r="F465" s="142">
        <v>474.19250000000375</v>
      </c>
      <c r="G465" s="142">
        <v>642.39000000000294</v>
      </c>
    </row>
    <row r="466" spans="1:7" x14ac:dyDescent="0.2">
      <c r="A466" s="76" t="s">
        <v>459</v>
      </c>
      <c r="C466" s="142">
        <v>262.76000000000113</v>
      </c>
      <c r="D466" s="142">
        <v>349.22000000000185</v>
      </c>
      <c r="E466" s="142">
        <v>422.98749999999734</v>
      </c>
      <c r="F466" s="142">
        <v>474.95250000000374</v>
      </c>
      <c r="G466" s="142">
        <v>643.4350000000029</v>
      </c>
    </row>
    <row r="467" spans="1:7" x14ac:dyDescent="0.2">
      <c r="A467" s="76" t="s">
        <v>460</v>
      </c>
      <c r="C467" s="142">
        <v>263.16000000000111</v>
      </c>
      <c r="D467" s="142">
        <v>349.74250000000183</v>
      </c>
      <c r="E467" s="142">
        <v>423.6524999999973</v>
      </c>
      <c r="F467" s="142">
        <v>475.71250000000379</v>
      </c>
      <c r="G467" s="142">
        <v>644.48000000000297</v>
      </c>
    </row>
    <row r="468" spans="1:7" x14ac:dyDescent="0.2">
      <c r="A468" s="76" t="s">
        <v>461</v>
      </c>
      <c r="C468" s="142">
        <v>263.56000000000108</v>
      </c>
      <c r="D468" s="142">
        <v>350.26500000000186</v>
      </c>
      <c r="E468" s="142">
        <v>424.31749999999732</v>
      </c>
      <c r="F468" s="142">
        <v>476.47250000000378</v>
      </c>
      <c r="G468" s="142">
        <v>645.52500000000305</v>
      </c>
    </row>
    <row r="469" spans="1:7" x14ac:dyDescent="0.2">
      <c r="A469" s="76" t="s">
        <v>462</v>
      </c>
      <c r="C469" s="142">
        <v>263.96000000000106</v>
      </c>
      <c r="D469" s="142">
        <v>350.7875000000019</v>
      </c>
      <c r="E469" s="142">
        <v>424.98249999999729</v>
      </c>
      <c r="F469" s="142">
        <v>477.23250000000377</v>
      </c>
      <c r="G469" s="142">
        <v>646.57000000000301</v>
      </c>
    </row>
    <row r="470" spans="1:7" x14ac:dyDescent="0.2">
      <c r="A470" s="76" t="s">
        <v>463</v>
      </c>
      <c r="C470" s="142">
        <v>264.36000000000104</v>
      </c>
      <c r="D470" s="142">
        <v>351.31000000000188</v>
      </c>
      <c r="E470" s="142">
        <v>425.64749999999731</v>
      </c>
      <c r="F470" s="142">
        <v>477.99250000000382</v>
      </c>
      <c r="G470" s="142">
        <v>647.61500000000308</v>
      </c>
    </row>
    <row r="471" spans="1:7" x14ac:dyDescent="0.2">
      <c r="A471" s="76" t="s">
        <v>464</v>
      </c>
      <c r="C471" s="142">
        <v>264.76000000000101</v>
      </c>
      <c r="D471" s="142">
        <v>351.83250000000191</v>
      </c>
      <c r="E471" s="142">
        <v>426.31249999999727</v>
      </c>
      <c r="F471" s="142">
        <v>478.75250000000381</v>
      </c>
      <c r="G471" s="142">
        <v>648.66000000000304</v>
      </c>
    </row>
    <row r="472" spans="1:7" x14ac:dyDescent="0.2">
      <c r="A472" s="76" t="s">
        <v>465</v>
      </c>
      <c r="C472" s="142">
        <v>265.16000000000099</v>
      </c>
      <c r="D472" s="142">
        <v>352.35500000000189</v>
      </c>
      <c r="E472" s="142">
        <v>426.97749999999729</v>
      </c>
      <c r="F472" s="142">
        <v>479.5125000000038</v>
      </c>
      <c r="G472" s="142">
        <v>649.70500000000311</v>
      </c>
    </row>
    <row r="473" spans="1:7" x14ac:dyDescent="0.2">
      <c r="A473" s="76" t="s">
        <v>466</v>
      </c>
      <c r="C473" s="142">
        <v>265.56000000000097</v>
      </c>
      <c r="D473" s="142">
        <v>352.87750000000193</v>
      </c>
      <c r="E473" s="142">
        <v>427.64249999999726</v>
      </c>
      <c r="F473" s="142">
        <v>480.27250000000384</v>
      </c>
      <c r="G473" s="142">
        <v>650.75000000000307</v>
      </c>
    </row>
    <row r="474" spans="1:7" x14ac:dyDescent="0.2">
      <c r="A474" s="76" t="s">
        <v>467</v>
      </c>
      <c r="C474" s="142">
        <v>265.96000000000095</v>
      </c>
      <c r="D474" s="142">
        <v>353.40000000000191</v>
      </c>
      <c r="E474" s="142">
        <v>428.30749999999722</v>
      </c>
      <c r="F474" s="142">
        <v>481.03250000000384</v>
      </c>
      <c r="G474" s="142">
        <v>651.79500000000314</v>
      </c>
    </row>
    <row r="475" spans="1:7" x14ac:dyDescent="0.2">
      <c r="A475" s="76" t="s">
        <v>468</v>
      </c>
      <c r="C475" s="142">
        <v>266.36000000000092</v>
      </c>
      <c r="D475" s="142">
        <v>353.92250000000195</v>
      </c>
      <c r="E475" s="142">
        <v>428.97249999999724</v>
      </c>
      <c r="F475" s="142">
        <v>481.79250000000383</v>
      </c>
      <c r="G475" s="142">
        <v>652.8400000000031</v>
      </c>
    </row>
    <row r="476" spans="1:7" x14ac:dyDescent="0.2">
      <c r="A476" s="76" t="s">
        <v>469</v>
      </c>
      <c r="C476" s="142">
        <v>266.7600000000009</v>
      </c>
      <c r="D476" s="142">
        <v>354.44500000000193</v>
      </c>
      <c r="E476" s="142">
        <v>429.6374999999972</v>
      </c>
      <c r="F476" s="142">
        <v>482.55250000000387</v>
      </c>
      <c r="G476" s="142">
        <v>653.88500000000317</v>
      </c>
    </row>
    <row r="477" spans="1:7" x14ac:dyDescent="0.2">
      <c r="A477" s="76" t="s">
        <v>470</v>
      </c>
      <c r="C477" s="142">
        <v>267.16000000000088</v>
      </c>
      <c r="D477" s="142">
        <v>354.96750000000196</v>
      </c>
      <c r="E477" s="142">
        <v>430.30249999999722</v>
      </c>
      <c r="F477" s="142">
        <v>483.31250000000387</v>
      </c>
      <c r="G477" s="142">
        <v>654.93000000000313</v>
      </c>
    </row>
    <row r="478" spans="1:7" x14ac:dyDescent="0.2">
      <c r="A478" s="76" t="s">
        <v>471</v>
      </c>
      <c r="C478" s="142">
        <v>267.56000000000085</v>
      </c>
      <c r="D478" s="142">
        <v>355.490000000002</v>
      </c>
      <c r="E478" s="142">
        <v>430.96749999999719</v>
      </c>
      <c r="F478" s="142">
        <v>484.07250000000386</v>
      </c>
      <c r="G478" s="142">
        <v>655.97500000000321</v>
      </c>
    </row>
    <row r="479" spans="1:7" x14ac:dyDescent="0.2">
      <c r="A479" s="76" t="s">
        <v>472</v>
      </c>
      <c r="C479" s="142">
        <v>267.96000000000083</v>
      </c>
      <c r="D479" s="142">
        <v>356.01250000000198</v>
      </c>
      <c r="E479" s="142">
        <v>431.63249999999721</v>
      </c>
      <c r="F479" s="142">
        <v>484.8325000000039</v>
      </c>
      <c r="G479" s="142">
        <v>657.02000000000328</v>
      </c>
    </row>
    <row r="480" spans="1:7" x14ac:dyDescent="0.2">
      <c r="A480" s="76" t="s">
        <v>473</v>
      </c>
      <c r="C480" s="142">
        <v>268.36000000000081</v>
      </c>
      <c r="D480" s="142">
        <v>356.53500000000201</v>
      </c>
      <c r="E480" s="142">
        <v>432.29749999999717</v>
      </c>
      <c r="F480" s="142">
        <v>485.59250000000389</v>
      </c>
      <c r="G480" s="142">
        <v>658.06500000000324</v>
      </c>
    </row>
    <row r="481" spans="1:7" x14ac:dyDescent="0.2">
      <c r="A481" s="76" t="s">
        <v>474</v>
      </c>
      <c r="C481" s="142">
        <v>268.76000000000079</v>
      </c>
      <c r="D481" s="142">
        <v>357.05750000000199</v>
      </c>
      <c r="E481" s="142">
        <v>432.96249999999719</v>
      </c>
      <c r="F481" s="142">
        <v>486.35250000000389</v>
      </c>
      <c r="G481" s="142">
        <v>659.11000000000331</v>
      </c>
    </row>
    <row r="482" spans="1:7" x14ac:dyDescent="0.2">
      <c r="A482" s="76" t="s">
        <v>475</v>
      </c>
      <c r="C482" s="142">
        <v>269.16000000000076</v>
      </c>
      <c r="D482" s="142">
        <v>357.58000000000203</v>
      </c>
      <c r="E482" s="142">
        <v>433.62749999999716</v>
      </c>
      <c r="F482" s="142">
        <v>487.11250000000388</v>
      </c>
      <c r="G482" s="142">
        <v>660.15500000000327</v>
      </c>
    </row>
    <row r="483" spans="1:7" x14ac:dyDescent="0.2">
      <c r="A483" s="76" t="s">
        <v>476</v>
      </c>
      <c r="C483" s="142">
        <v>269.56000000000074</v>
      </c>
      <c r="D483" s="142">
        <v>358.10250000000201</v>
      </c>
      <c r="E483" s="142">
        <v>434.29249999999718</v>
      </c>
      <c r="F483" s="142">
        <v>487.87250000000381</v>
      </c>
      <c r="G483" s="142">
        <v>661.20000000000334</v>
      </c>
    </row>
    <row r="484" spans="1:7" x14ac:dyDescent="0.2">
      <c r="A484" s="76" t="s">
        <v>477</v>
      </c>
      <c r="C484" s="142">
        <v>269.96000000000072</v>
      </c>
      <c r="D484" s="142">
        <v>358.62500000000205</v>
      </c>
      <c r="E484" s="142">
        <v>434.95749999999714</v>
      </c>
      <c r="F484" s="142">
        <v>488.6325000000038</v>
      </c>
      <c r="G484" s="142">
        <v>662.2450000000033</v>
      </c>
    </row>
    <row r="485" spans="1:7" x14ac:dyDescent="0.2">
      <c r="A485" s="76" t="s">
        <v>478</v>
      </c>
      <c r="C485" s="142">
        <v>270.3600000000007</v>
      </c>
      <c r="D485" s="142">
        <v>359.14750000000203</v>
      </c>
      <c r="E485" s="142">
        <v>435.6224999999971</v>
      </c>
      <c r="F485" s="142">
        <v>489.39250000000374</v>
      </c>
      <c r="G485" s="142">
        <v>663.29000000000337</v>
      </c>
    </row>
    <row r="486" spans="1:7" x14ac:dyDescent="0.2">
      <c r="A486" s="76" t="s">
        <v>479</v>
      </c>
      <c r="C486" s="142">
        <v>270.76000000000067</v>
      </c>
      <c r="D486" s="142">
        <v>359.67000000000206</v>
      </c>
      <c r="E486" s="142">
        <v>436.28749999999712</v>
      </c>
      <c r="F486" s="142">
        <v>490.15250000000367</v>
      </c>
      <c r="G486" s="142">
        <v>664.33500000000333</v>
      </c>
    </row>
    <row r="487" spans="1:7" x14ac:dyDescent="0.2">
      <c r="A487" s="76" t="s">
        <v>480</v>
      </c>
      <c r="C487" s="142">
        <v>271.16000000000065</v>
      </c>
      <c r="D487" s="142">
        <v>360.19250000000204</v>
      </c>
      <c r="E487" s="142">
        <v>436.95249999999709</v>
      </c>
      <c r="F487" s="142">
        <v>490.91250000000366</v>
      </c>
      <c r="G487" s="142">
        <v>665.38000000000341</v>
      </c>
    </row>
    <row r="488" spans="1:7" x14ac:dyDescent="0.2">
      <c r="A488" s="76" t="s">
        <v>481</v>
      </c>
      <c r="C488" s="142">
        <v>271.56000000000063</v>
      </c>
      <c r="D488" s="142">
        <v>360.71500000000208</v>
      </c>
      <c r="E488" s="142">
        <v>437.61749999999711</v>
      </c>
      <c r="F488" s="142">
        <v>491.67250000000359</v>
      </c>
      <c r="G488" s="142">
        <v>666.42500000000348</v>
      </c>
    </row>
    <row r="489" spans="1:7" x14ac:dyDescent="0.2">
      <c r="A489" s="76" t="s">
        <v>482</v>
      </c>
      <c r="C489" s="142">
        <v>271.9600000000006</v>
      </c>
      <c r="D489" s="142">
        <v>361.23750000000211</v>
      </c>
      <c r="E489" s="142">
        <v>438.28249999999707</v>
      </c>
      <c r="F489" s="142">
        <v>492.43250000000359</v>
      </c>
      <c r="G489" s="142">
        <v>667.47000000000344</v>
      </c>
    </row>
    <row r="490" spans="1:7" x14ac:dyDescent="0.2">
      <c r="A490" s="76" t="s">
        <v>483</v>
      </c>
      <c r="C490" s="142">
        <v>272.36000000000058</v>
      </c>
      <c r="D490" s="142">
        <v>361.76000000000209</v>
      </c>
      <c r="E490" s="142">
        <v>438.94749999999709</v>
      </c>
      <c r="F490" s="142">
        <v>493.19250000000352</v>
      </c>
      <c r="G490" s="142">
        <v>668.51500000000351</v>
      </c>
    </row>
    <row r="491" spans="1:7" x14ac:dyDescent="0.2">
      <c r="A491" s="76" t="s">
        <v>484</v>
      </c>
      <c r="C491" s="142">
        <v>272.76000000000056</v>
      </c>
      <c r="D491" s="142">
        <v>362.28250000000213</v>
      </c>
      <c r="E491" s="142">
        <v>439.61249999999706</v>
      </c>
      <c r="F491" s="142">
        <v>493.95250000000345</v>
      </c>
      <c r="G491" s="142">
        <v>669.56000000000347</v>
      </c>
    </row>
    <row r="492" spans="1:7" x14ac:dyDescent="0.2">
      <c r="A492" s="76" t="s">
        <v>485</v>
      </c>
      <c r="C492" s="142">
        <v>273.16000000000054</v>
      </c>
      <c r="D492" s="142">
        <v>362.80500000000211</v>
      </c>
      <c r="E492" s="142">
        <v>440.27749999999708</v>
      </c>
      <c r="F492" s="142">
        <v>494.71250000000344</v>
      </c>
      <c r="G492" s="142">
        <v>670.60500000000354</v>
      </c>
    </row>
    <row r="493" spans="1:7" x14ac:dyDescent="0.2">
      <c r="A493" s="76" t="s">
        <v>486</v>
      </c>
      <c r="C493" s="142">
        <v>273.56000000000051</v>
      </c>
      <c r="D493" s="142">
        <v>363.32750000000215</v>
      </c>
      <c r="E493" s="142">
        <v>440.94249999999704</v>
      </c>
      <c r="F493" s="142">
        <v>495.47250000000338</v>
      </c>
      <c r="G493" s="142">
        <v>671.6500000000035</v>
      </c>
    </row>
    <row r="494" spans="1:7" x14ac:dyDescent="0.2">
      <c r="A494" s="76" t="s">
        <v>487</v>
      </c>
      <c r="C494" s="142">
        <v>273.96000000000049</v>
      </c>
      <c r="D494" s="142">
        <v>363.85000000000213</v>
      </c>
      <c r="E494" s="142">
        <v>441.607499999997</v>
      </c>
      <c r="F494" s="142">
        <v>496.23250000000337</v>
      </c>
      <c r="G494" s="142">
        <v>672.69500000000357</v>
      </c>
    </row>
    <row r="495" spans="1:7" x14ac:dyDescent="0.2">
      <c r="A495" s="76" t="s">
        <v>488</v>
      </c>
      <c r="C495" s="142">
        <v>274.36000000000047</v>
      </c>
      <c r="D495" s="142">
        <v>364.37250000000216</v>
      </c>
      <c r="E495" s="142">
        <v>442.27249999999702</v>
      </c>
      <c r="F495" s="142">
        <v>496.9925000000033</v>
      </c>
      <c r="G495" s="142">
        <v>673.74000000000353</v>
      </c>
    </row>
    <row r="496" spans="1:7" x14ac:dyDescent="0.2">
      <c r="A496" s="76" t="s">
        <v>489</v>
      </c>
      <c r="C496" s="142">
        <v>274.76000000000045</v>
      </c>
      <c r="D496" s="142">
        <v>364.89500000000214</v>
      </c>
      <c r="E496" s="142">
        <v>442.93749999999699</v>
      </c>
      <c r="F496" s="142">
        <v>497.75250000000324</v>
      </c>
      <c r="G496" s="142">
        <v>674.78500000000361</v>
      </c>
    </row>
    <row r="497" spans="1:7" x14ac:dyDescent="0.2">
      <c r="A497" s="76" t="s">
        <v>490</v>
      </c>
      <c r="C497" s="142">
        <v>275.16000000000042</v>
      </c>
      <c r="D497" s="142">
        <v>365.41750000000218</v>
      </c>
      <c r="E497" s="142">
        <v>443.60249999999701</v>
      </c>
      <c r="F497" s="142">
        <v>498.51250000000323</v>
      </c>
      <c r="G497" s="142">
        <v>675.83000000000357</v>
      </c>
    </row>
    <row r="498" spans="1:7" x14ac:dyDescent="0.2">
      <c r="A498" s="76" t="s">
        <v>491</v>
      </c>
      <c r="C498" s="142">
        <v>275.5600000000004</v>
      </c>
      <c r="D498" s="142">
        <v>365.94000000000216</v>
      </c>
      <c r="E498" s="142">
        <v>444.26749999999697</v>
      </c>
      <c r="F498" s="142">
        <v>499.27250000000316</v>
      </c>
      <c r="G498" s="142">
        <v>676.87500000000364</v>
      </c>
    </row>
    <row r="499" spans="1:7" x14ac:dyDescent="0.2">
      <c r="A499" s="76" t="s">
        <v>492</v>
      </c>
      <c r="C499" s="142">
        <v>275.96000000000038</v>
      </c>
      <c r="D499" s="142">
        <v>366.46250000000219</v>
      </c>
      <c r="E499" s="142">
        <v>444.93249999999699</v>
      </c>
      <c r="F499" s="142">
        <v>500.03250000000315</v>
      </c>
      <c r="G499" s="142">
        <v>677.92000000000371</v>
      </c>
    </row>
    <row r="500" spans="1:7" x14ac:dyDescent="0.2">
      <c r="A500" s="76" t="s">
        <v>493</v>
      </c>
      <c r="C500" s="142">
        <v>276.36000000000035</v>
      </c>
      <c r="D500" s="142">
        <v>366.98500000000223</v>
      </c>
      <c r="E500" s="142">
        <v>445.59749999999696</v>
      </c>
      <c r="F500" s="142">
        <v>500.79250000000309</v>
      </c>
      <c r="G500" s="142">
        <v>678.96500000000367</v>
      </c>
    </row>
    <row r="501" spans="1:7" x14ac:dyDescent="0.2">
      <c r="A501" s="76" t="s">
        <v>494</v>
      </c>
      <c r="C501" s="142">
        <v>276.76000000000033</v>
      </c>
      <c r="D501" s="142">
        <v>367.50750000000221</v>
      </c>
      <c r="E501" s="142">
        <v>446.26249999999698</v>
      </c>
      <c r="F501" s="142">
        <v>501.55250000000302</v>
      </c>
      <c r="G501" s="142">
        <v>680.01000000000374</v>
      </c>
    </row>
    <row r="502" spans="1:7" x14ac:dyDescent="0.2">
      <c r="A502" s="76" t="s">
        <v>495</v>
      </c>
      <c r="C502" s="142">
        <v>277.16000000000031</v>
      </c>
      <c r="D502" s="142">
        <v>368.03000000000225</v>
      </c>
      <c r="E502" s="142">
        <v>446.92749999999694</v>
      </c>
      <c r="F502" s="142">
        <v>502.31250000000301</v>
      </c>
      <c r="G502" s="142">
        <v>681.0550000000037</v>
      </c>
    </row>
    <row r="503" spans="1:7" x14ac:dyDescent="0.2">
      <c r="A503" s="76" t="s">
        <v>496</v>
      </c>
      <c r="C503" s="142">
        <v>277.56000000000029</v>
      </c>
      <c r="D503" s="142">
        <v>368.55250000000223</v>
      </c>
      <c r="E503" s="142">
        <v>447.59249999999696</v>
      </c>
      <c r="F503" s="142">
        <v>503.07250000000295</v>
      </c>
      <c r="G503" s="142">
        <v>682.10000000000377</v>
      </c>
    </row>
    <row r="504" spans="1:7" x14ac:dyDescent="0.2">
      <c r="A504" s="76" t="s">
        <v>497</v>
      </c>
      <c r="C504" s="142">
        <v>277.96000000000026</v>
      </c>
      <c r="D504" s="142">
        <v>369.07500000000226</v>
      </c>
      <c r="E504" s="142">
        <v>448.25749999999692</v>
      </c>
      <c r="F504" s="142">
        <v>503.83250000000294</v>
      </c>
      <c r="G504" s="142">
        <v>683.14500000000373</v>
      </c>
    </row>
    <row r="505" spans="1:7" x14ac:dyDescent="0.2">
      <c r="A505" s="76" t="s">
        <v>498</v>
      </c>
      <c r="C505" s="142">
        <v>278.36000000000024</v>
      </c>
      <c r="D505" s="142">
        <v>369.59750000000224</v>
      </c>
      <c r="E505" s="142">
        <v>448.92249999999689</v>
      </c>
      <c r="F505" s="142">
        <v>504.59250000000287</v>
      </c>
      <c r="G505" s="142">
        <v>684.19000000000381</v>
      </c>
    </row>
    <row r="506" spans="1:7" x14ac:dyDescent="0.2">
      <c r="A506" s="76" t="s">
        <v>499</v>
      </c>
      <c r="C506" s="142">
        <v>278.76000000000022</v>
      </c>
      <c r="D506" s="142">
        <v>370.12000000000228</v>
      </c>
      <c r="E506" s="142">
        <v>449.58749999999691</v>
      </c>
      <c r="F506" s="142">
        <v>505.35250000000281</v>
      </c>
      <c r="G506" s="142">
        <v>685.23500000000377</v>
      </c>
    </row>
    <row r="507" spans="1:7" x14ac:dyDescent="0.2">
      <c r="A507" s="76" t="s">
        <v>500</v>
      </c>
      <c r="C507" s="142">
        <v>279.1600000000002</v>
      </c>
      <c r="D507" s="142">
        <v>370.64250000000226</v>
      </c>
      <c r="E507" s="142">
        <v>450.25249999999687</v>
      </c>
      <c r="F507" s="142">
        <v>506.1125000000028</v>
      </c>
      <c r="G507" s="142">
        <v>686.28000000000384</v>
      </c>
    </row>
    <row r="508" spans="1:7" x14ac:dyDescent="0.2">
      <c r="A508" s="76" t="s">
        <v>200</v>
      </c>
      <c r="C508" s="142">
        <v>279.56000000000017</v>
      </c>
      <c r="D508" s="142">
        <v>371.16500000000229</v>
      </c>
      <c r="E508" s="142">
        <v>450.91749999999689</v>
      </c>
      <c r="F508" s="142">
        <v>506.87250000000273</v>
      </c>
      <c r="G508" s="142">
        <v>687.32500000000391</v>
      </c>
    </row>
    <row r="509" spans="1:7" x14ac:dyDescent="0.2">
      <c r="A509" s="76" t="s">
        <v>906</v>
      </c>
      <c r="C509" s="142">
        <v>279.96000000000015</v>
      </c>
      <c r="D509" s="142">
        <v>371.68750000000233</v>
      </c>
      <c r="E509" s="142">
        <v>451.58249999999686</v>
      </c>
      <c r="F509" s="142">
        <v>507.63250000000272</v>
      </c>
      <c r="G509" s="142">
        <v>688.37000000000387</v>
      </c>
    </row>
    <row r="510" spans="1:7" x14ac:dyDescent="0.2">
      <c r="A510" s="76" t="s">
        <v>907</v>
      </c>
      <c r="C510" s="142">
        <v>280.36000000000013</v>
      </c>
      <c r="D510" s="142">
        <v>372.21000000000231</v>
      </c>
      <c r="E510" s="142">
        <v>452.24749999999688</v>
      </c>
      <c r="F510" s="142">
        <v>508.39250000000266</v>
      </c>
      <c r="G510" s="142">
        <v>689.41500000000394</v>
      </c>
    </row>
    <row r="511" spans="1:7" x14ac:dyDescent="0.2">
      <c r="A511" s="76" t="s">
        <v>908</v>
      </c>
      <c r="C511" s="142">
        <v>280.7600000000001</v>
      </c>
      <c r="D511" s="142">
        <v>372.73250000000235</v>
      </c>
      <c r="E511" s="142">
        <v>452.91249999999684</v>
      </c>
      <c r="F511" s="142">
        <v>509.15250000000259</v>
      </c>
      <c r="G511" s="142">
        <v>690.4600000000039</v>
      </c>
    </row>
    <row r="512" spans="1:7" x14ac:dyDescent="0.2">
      <c r="A512" s="76" t="s">
        <v>909</v>
      </c>
      <c r="C512" s="142">
        <v>281.16000000000008</v>
      </c>
      <c r="D512" s="142">
        <v>373.25500000000233</v>
      </c>
      <c r="E512" s="142">
        <v>453.57749999999686</v>
      </c>
      <c r="F512" s="142">
        <v>509.91250000000258</v>
      </c>
      <c r="G512" s="142">
        <v>691.50500000000397</v>
      </c>
    </row>
    <row r="513" spans="1:7" x14ac:dyDescent="0.2">
      <c r="A513" s="76" t="s">
        <v>910</v>
      </c>
      <c r="C513" s="142">
        <v>281.56000000000006</v>
      </c>
      <c r="D513" s="142">
        <v>373.77750000000236</v>
      </c>
      <c r="E513" s="142">
        <v>454.24249999999682</v>
      </c>
      <c r="F513" s="142">
        <v>510.67250000000251</v>
      </c>
      <c r="G513" s="142">
        <v>692.55000000000393</v>
      </c>
    </row>
    <row r="514" spans="1:7" x14ac:dyDescent="0.2">
      <c r="A514" s="76" t="s">
        <v>911</v>
      </c>
      <c r="C514" s="142">
        <v>281.96000000000004</v>
      </c>
      <c r="D514" s="142">
        <v>374.30000000000234</v>
      </c>
      <c r="E514" s="142">
        <v>454.90749999999679</v>
      </c>
      <c r="F514" s="142">
        <v>511.43250000000251</v>
      </c>
      <c r="G514" s="142">
        <v>693.59500000000401</v>
      </c>
    </row>
    <row r="515" spans="1:7" x14ac:dyDescent="0.2">
      <c r="A515" s="76" t="s">
        <v>912</v>
      </c>
      <c r="C515" s="142">
        <v>282.36</v>
      </c>
      <c r="D515" s="142">
        <v>374.82250000000238</v>
      </c>
      <c r="E515" s="142">
        <v>455.57249999999681</v>
      </c>
      <c r="F515" s="142">
        <v>512.19250000000238</v>
      </c>
      <c r="G515" s="142">
        <v>694.64000000000397</v>
      </c>
    </row>
    <row r="516" spans="1:7" x14ac:dyDescent="0.2">
      <c r="A516" s="76" t="s">
        <v>913</v>
      </c>
      <c r="C516" s="142">
        <v>282.76</v>
      </c>
      <c r="D516" s="142">
        <v>375.34500000000236</v>
      </c>
      <c r="E516" s="142">
        <v>456.23749999999677</v>
      </c>
      <c r="F516" s="142">
        <v>512.95250000000237</v>
      </c>
      <c r="G516" s="142">
        <v>695.68500000000404</v>
      </c>
    </row>
    <row r="517" spans="1:7" x14ac:dyDescent="0.2">
      <c r="A517" s="76" t="s">
        <v>914</v>
      </c>
      <c r="C517" s="142">
        <v>283.15999999999997</v>
      </c>
      <c r="D517" s="142">
        <v>375.86750000000239</v>
      </c>
      <c r="E517" s="142">
        <v>456.90249999999679</v>
      </c>
      <c r="F517" s="142">
        <v>513.71250000000236</v>
      </c>
      <c r="G517" s="142">
        <v>696.730000000004</v>
      </c>
    </row>
    <row r="518" spans="1:7" x14ac:dyDescent="0.2">
      <c r="A518" s="76" t="s">
        <v>915</v>
      </c>
      <c r="C518" s="142">
        <v>283.55999999999995</v>
      </c>
      <c r="D518" s="142">
        <v>376.39000000000237</v>
      </c>
      <c r="E518" s="142">
        <v>457.56749999999676</v>
      </c>
      <c r="F518" s="142">
        <v>514.47250000000236</v>
      </c>
      <c r="G518" s="142">
        <v>697.77500000000407</v>
      </c>
    </row>
    <row r="519" spans="1:7" x14ac:dyDescent="0.2">
      <c r="A519" s="76" t="s">
        <v>916</v>
      </c>
      <c r="C519" s="142">
        <v>283.95999999999992</v>
      </c>
      <c r="D519" s="142">
        <v>376.91250000000241</v>
      </c>
      <c r="E519" s="142">
        <v>458.23249999999678</v>
      </c>
      <c r="F519" s="142">
        <v>515.23250000000223</v>
      </c>
      <c r="G519" s="142">
        <v>698.82000000000414</v>
      </c>
    </row>
    <row r="520" spans="1:7" x14ac:dyDescent="0.2">
      <c r="A520" s="76" t="s">
        <v>917</v>
      </c>
      <c r="C520" s="142">
        <v>284.3599999999999</v>
      </c>
      <c r="D520" s="142">
        <v>377.43500000000245</v>
      </c>
      <c r="E520" s="142">
        <v>458.89749999999674</v>
      </c>
      <c r="F520" s="142">
        <v>515.99250000000222</v>
      </c>
      <c r="G520" s="142">
        <v>699.8650000000041</v>
      </c>
    </row>
    <row r="521" spans="1:7" x14ac:dyDescent="0.2">
      <c r="A521" s="76" t="s">
        <v>918</v>
      </c>
      <c r="C521" s="142">
        <v>284.75999999999988</v>
      </c>
      <c r="D521" s="142">
        <v>377.95750000000243</v>
      </c>
      <c r="E521" s="142">
        <v>459.56249999999676</v>
      </c>
      <c r="F521" s="142">
        <v>516.75250000000221</v>
      </c>
      <c r="G521" s="142">
        <v>700.91000000000417</v>
      </c>
    </row>
    <row r="522" spans="1:7" x14ac:dyDescent="0.2">
      <c r="A522" s="76" t="s">
        <v>919</v>
      </c>
      <c r="C522" s="142">
        <v>285.15999999999985</v>
      </c>
      <c r="D522" s="142">
        <v>378.48000000000246</v>
      </c>
      <c r="E522" s="142">
        <v>460.22749999999672</v>
      </c>
      <c r="F522" s="142">
        <v>517.51250000000209</v>
      </c>
      <c r="G522" s="142">
        <v>701.95500000000413</v>
      </c>
    </row>
    <row r="523" spans="1:7" x14ac:dyDescent="0.2">
      <c r="A523" s="76" t="s">
        <v>920</v>
      </c>
      <c r="C523" s="142">
        <v>285.55999999999983</v>
      </c>
      <c r="D523" s="142">
        <v>379.00250000000244</v>
      </c>
      <c r="E523" s="142">
        <v>460.89249999999674</v>
      </c>
      <c r="F523" s="142">
        <v>518.27250000000208</v>
      </c>
      <c r="G523" s="142">
        <v>703.00000000000421</v>
      </c>
    </row>
    <row r="524" spans="1:7" x14ac:dyDescent="0.2">
      <c r="A524" s="76" t="s">
        <v>921</v>
      </c>
      <c r="C524" s="142">
        <v>285.95999999999981</v>
      </c>
      <c r="D524" s="142">
        <v>379.52500000000248</v>
      </c>
      <c r="E524" s="142">
        <v>461.55749999999671</v>
      </c>
      <c r="F524" s="142">
        <v>519.03250000000207</v>
      </c>
      <c r="G524" s="142">
        <v>704.04500000000417</v>
      </c>
    </row>
    <row r="525" spans="1:7" x14ac:dyDescent="0.2">
      <c r="A525" s="76" t="s">
        <v>922</v>
      </c>
      <c r="C525" s="142">
        <v>286.35999999999979</v>
      </c>
      <c r="D525" s="142">
        <v>380.04750000000246</v>
      </c>
      <c r="E525" s="142">
        <v>462.22249999999667</v>
      </c>
      <c r="F525" s="142">
        <v>519.79250000000195</v>
      </c>
      <c r="G525" s="142">
        <v>705.09000000000424</v>
      </c>
    </row>
    <row r="526" spans="1:7" x14ac:dyDescent="0.2">
      <c r="A526" s="76" t="s">
        <v>923</v>
      </c>
      <c r="C526" s="142">
        <v>286.75999999999976</v>
      </c>
      <c r="D526" s="142">
        <v>380.57000000000249</v>
      </c>
      <c r="E526" s="142">
        <v>462.88749999999669</v>
      </c>
      <c r="F526" s="142">
        <v>520.55250000000194</v>
      </c>
      <c r="G526" s="142">
        <v>706.1350000000042</v>
      </c>
    </row>
    <row r="527" spans="1:7" x14ac:dyDescent="0.2">
      <c r="A527" s="76" t="s">
        <v>924</v>
      </c>
      <c r="C527" s="142">
        <v>287.15999999999974</v>
      </c>
      <c r="D527" s="142">
        <v>381.09250000000247</v>
      </c>
      <c r="E527" s="142">
        <v>463.55249999999666</v>
      </c>
      <c r="F527" s="142">
        <v>521.31250000000193</v>
      </c>
      <c r="G527" s="142">
        <v>707.18000000000427</v>
      </c>
    </row>
    <row r="528" spans="1:7" x14ac:dyDescent="0.2">
      <c r="A528" s="76" t="s">
        <v>925</v>
      </c>
      <c r="C528" s="142">
        <v>287.55999999999972</v>
      </c>
      <c r="D528" s="142">
        <v>381.61500000000251</v>
      </c>
      <c r="E528" s="142">
        <v>464.21749999999668</v>
      </c>
      <c r="F528" s="142">
        <v>522.07250000000192</v>
      </c>
      <c r="G528" s="142">
        <v>708.22500000000434</v>
      </c>
    </row>
    <row r="529" spans="1:7" x14ac:dyDescent="0.2">
      <c r="A529" s="76" t="s">
        <v>926</v>
      </c>
      <c r="C529" s="142">
        <v>287.9599999999997</v>
      </c>
      <c r="D529" s="142">
        <v>382.13750000000255</v>
      </c>
      <c r="E529" s="142">
        <v>464.88249999999664</v>
      </c>
      <c r="F529" s="142">
        <v>522.8325000000018</v>
      </c>
      <c r="G529" s="142">
        <v>709.2700000000043</v>
      </c>
    </row>
    <row r="530" spans="1:7" x14ac:dyDescent="0.2">
      <c r="A530" s="76" t="s">
        <v>927</v>
      </c>
      <c r="C530" s="142">
        <v>288.35999999999967</v>
      </c>
      <c r="D530" s="142">
        <v>382.66000000000253</v>
      </c>
      <c r="E530" s="142">
        <v>465.54749999999666</v>
      </c>
      <c r="F530" s="142">
        <v>523.59250000000179</v>
      </c>
      <c r="G530" s="142">
        <v>710.31500000000437</v>
      </c>
    </row>
    <row r="531" spans="1:7" x14ac:dyDescent="0.2">
      <c r="A531" s="76" t="s">
        <v>928</v>
      </c>
      <c r="C531" s="142">
        <v>288.75999999999965</v>
      </c>
      <c r="D531" s="142">
        <v>383.18250000000256</v>
      </c>
      <c r="E531" s="142">
        <v>466.21249999999662</v>
      </c>
      <c r="F531" s="142">
        <v>524.35250000000178</v>
      </c>
      <c r="G531" s="142">
        <v>711.36000000000433</v>
      </c>
    </row>
    <row r="532" spans="1:7" x14ac:dyDescent="0.2">
      <c r="A532" s="76" t="s">
        <v>929</v>
      </c>
      <c r="C532" s="142">
        <v>289.15999999999963</v>
      </c>
      <c r="D532" s="142">
        <v>383.70500000000254</v>
      </c>
      <c r="E532" s="142">
        <v>466.87749999999664</v>
      </c>
      <c r="F532" s="142">
        <v>525.11250000000166</v>
      </c>
      <c r="G532" s="142">
        <v>712.40500000000441</v>
      </c>
    </row>
    <row r="533" spans="1:7" x14ac:dyDescent="0.2">
      <c r="A533" s="76" t="s">
        <v>930</v>
      </c>
      <c r="C533" s="142">
        <v>289.5599999999996</v>
      </c>
      <c r="D533" s="142">
        <v>384.22750000000258</v>
      </c>
      <c r="E533" s="142">
        <v>467.54249999999661</v>
      </c>
      <c r="F533" s="142">
        <v>525.87250000000165</v>
      </c>
      <c r="G533" s="142">
        <v>713.45000000000437</v>
      </c>
    </row>
    <row r="534" spans="1:7" x14ac:dyDescent="0.2">
      <c r="A534" s="76" t="s">
        <v>931</v>
      </c>
      <c r="C534" s="142">
        <v>289.95999999999958</v>
      </c>
      <c r="D534" s="142">
        <v>384.75000000000256</v>
      </c>
      <c r="E534" s="142">
        <v>468.20749999999657</v>
      </c>
      <c r="F534" s="142">
        <v>526.63250000000164</v>
      </c>
      <c r="G534" s="142">
        <v>714.49500000000444</v>
      </c>
    </row>
    <row r="535" spans="1:7" x14ac:dyDescent="0.2">
      <c r="A535" s="76" t="s">
        <v>932</v>
      </c>
      <c r="C535" s="142">
        <v>290.35999999999956</v>
      </c>
      <c r="D535" s="142">
        <v>385.27250000000259</v>
      </c>
      <c r="E535" s="142">
        <v>468.87249999999659</v>
      </c>
      <c r="F535" s="142">
        <v>527.39250000000152</v>
      </c>
      <c r="G535" s="142">
        <v>715.5400000000044</v>
      </c>
    </row>
    <row r="536" spans="1:7" x14ac:dyDescent="0.2">
      <c r="A536" s="76" t="s">
        <v>933</v>
      </c>
      <c r="C536" s="142">
        <v>290.75999999999954</v>
      </c>
      <c r="D536" s="142">
        <v>385.79500000000257</v>
      </c>
      <c r="E536" s="142">
        <v>469.53749999999656</v>
      </c>
      <c r="F536" s="142">
        <v>528.15250000000151</v>
      </c>
      <c r="G536" s="142">
        <v>716.58500000000447</v>
      </c>
    </row>
    <row r="537" spans="1:7" x14ac:dyDescent="0.2">
      <c r="A537" s="76" t="s">
        <v>934</v>
      </c>
      <c r="C537" s="142">
        <v>291.15999999999951</v>
      </c>
      <c r="D537" s="142">
        <v>386.31750000000261</v>
      </c>
      <c r="E537" s="142">
        <v>470.20249999999658</v>
      </c>
      <c r="F537" s="142">
        <v>528.9125000000015</v>
      </c>
      <c r="G537" s="142">
        <v>717.63000000000443</v>
      </c>
    </row>
    <row r="538" spans="1:7" x14ac:dyDescent="0.2">
      <c r="A538" s="76" t="s">
        <v>935</v>
      </c>
      <c r="C538" s="142">
        <v>291.55999999999949</v>
      </c>
      <c r="D538" s="142">
        <v>386.84000000000259</v>
      </c>
      <c r="E538" s="142">
        <v>470.86749999999654</v>
      </c>
      <c r="F538" s="142">
        <v>529.67250000000149</v>
      </c>
      <c r="G538" s="142">
        <v>718.6750000000045</v>
      </c>
    </row>
    <row r="539" spans="1:7" x14ac:dyDescent="0.2">
      <c r="A539" s="76" t="s">
        <v>936</v>
      </c>
      <c r="C539" s="142">
        <v>291.95999999999947</v>
      </c>
      <c r="D539" s="142">
        <v>387.36250000000263</v>
      </c>
      <c r="E539" s="142">
        <v>471.53249999999656</v>
      </c>
      <c r="F539" s="142">
        <v>530.43250000000137</v>
      </c>
      <c r="G539" s="142">
        <v>719.72000000000457</v>
      </c>
    </row>
    <row r="540" spans="1:7" x14ac:dyDescent="0.2">
      <c r="A540" s="76" t="s">
        <v>937</v>
      </c>
      <c r="C540" s="142">
        <v>292.35999999999945</v>
      </c>
      <c r="D540" s="142">
        <v>387.88500000000266</v>
      </c>
      <c r="E540" s="142">
        <v>472.19749999999652</v>
      </c>
      <c r="F540" s="142">
        <v>531.19250000000136</v>
      </c>
      <c r="G540" s="142">
        <v>720.76500000000453</v>
      </c>
    </row>
    <row r="541" spans="1:7" x14ac:dyDescent="0.2">
      <c r="A541" s="76" t="s">
        <v>938</v>
      </c>
      <c r="C541" s="142">
        <v>292.75999999999942</v>
      </c>
      <c r="D541" s="142">
        <v>388.40750000000264</v>
      </c>
      <c r="E541" s="142">
        <v>472.86249999999654</v>
      </c>
      <c r="F541" s="142">
        <v>531.95250000000135</v>
      </c>
      <c r="G541" s="142">
        <v>721.81000000000461</v>
      </c>
    </row>
    <row r="542" spans="1:7" x14ac:dyDescent="0.2">
      <c r="A542" s="76" t="s">
        <v>939</v>
      </c>
      <c r="C542" s="142">
        <v>293.1599999999994</v>
      </c>
      <c r="D542" s="142">
        <v>388.93000000000268</v>
      </c>
      <c r="E542" s="142">
        <v>473.52749999999651</v>
      </c>
      <c r="F542" s="142">
        <v>532.71250000000123</v>
      </c>
      <c r="G542" s="142">
        <v>722.85500000000457</v>
      </c>
    </row>
    <row r="543" spans="1:7" x14ac:dyDescent="0.2">
      <c r="A543" s="76" t="s">
        <v>940</v>
      </c>
      <c r="C543" s="142">
        <v>293.55999999999938</v>
      </c>
      <c r="D543" s="142">
        <v>389.45250000000266</v>
      </c>
      <c r="E543" s="142">
        <v>474.19249999999653</v>
      </c>
      <c r="F543" s="142">
        <v>533.47250000000122</v>
      </c>
      <c r="G543" s="142">
        <v>723.90000000000464</v>
      </c>
    </row>
    <row r="544" spans="1:7" x14ac:dyDescent="0.2">
      <c r="A544" s="76" t="s">
        <v>941</v>
      </c>
      <c r="C544" s="142">
        <v>293.95999999999935</v>
      </c>
      <c r="D544" s="142">
        <v>389.97500000000269</v>
      </c>
      <c r="E544" s="142">
        <v>474.85749999999649</v>
      </c>
      <c r="F544" s="142">
        <v>534.23250000000121</v>
      </c>
      <c r="G544" s="142">
        <v>724.9450000000046</v>
      </c>
    </row>
    <row r="545" spans="1:7" x14ac:dyDescent="0.2">
      <c r="A545" s="76" t="s">
        <v>942</v>
      </c>
      <c r="C545" s="142">
        <v>294.35999999999933</v>
      </c>
      <c r="D545" s="142">
        <v>390.49750000000267</v>
      </c>
      <c r="E545" s="142">
        <v>475.52249999999646</v>
      </c>
      <c r="F545" s="142">
        <v>534.99250000000109</v>
      </c>
      <c r="G545" s="142">
        <v>725.99000000000467</v>
      </c>
    </row>
    <row r="546" spans="1:7" x14ac:dyDescent="0.2">
      <c r="A546" s="76" t="s">
        <v>943</v>
      </c>
      <c r="C546" s="142">
        <v>294.75999999999931</v>
      </c>
      <c r="D546" s="142">
        <v>391.02000000000271</v>
      </c>
      <c r="E546" s="142">
        <v>476.18749999999648</v>
      </c>
      <c r="F546" s="142">
        <v>535.75250000000108</v>
      </c>
      <c r="G546" s="142">
        <v>727.03500000000463</v>
      </c>
    </row>
    <row r="547" spans="1:7" x14ac:dyDescent="0.2">
      <c r="A547" s="76" t="s">
        <v>944</v>
      </c>
      <c r="C547" s="142">
        <v>295.15999999999929</v>
      </c>
      <c r="D547" s="142">
        <v>391.54250000000269</v>
      </c>
      <c r="E547" s="142">
        <v>476.85249999999644</v>
      </c>
      <c r="F547" s="142">
        <v>536.51250000000107</v>
      </c>
      <c r="G547" s="142">
        <v>728.0800000000047</v>
      </c>
    </row>
    <row r="548" spans="1:7" x14ac:dyDescent="0.2">
      <c r="A548" s="76" t="s">
        <v>945</v>
      </c>
      <c r="C548" s="142">
        <v>295.55999999999926</v>
      </c>
      <c r="D548" s="142">
        <v>392.06500000000273</v>
      </c>
      <c r="E548" s="142">
        <v>477.51749999999646</v>
      </c>
      <c r="F548" s="142">
        <v>537.27250000000106</v>
      </c>
      <c r="G548" s="142">
        <v>729.12500000000477</v>
      </c>
    </row>
    <row r="549" spans="1:7" x14ac:dyDescent="0.2">
      <c r="A549" s="76" t="s">
        <v>946</v>
      </c>
      <c r="C549" s="142">
        <v>295.95999999999924</v>
      </c>
      <c r="D549" s="142">
        <v>392.58750000000276</v>
      </c>
      <c r="E549" s="142">
        <v>478.18249999999642</v>
      </c>
      <c r="F549" s="142">
        <v>538.03250000000094</v>
      </c>
      <c r="G549" s="142">
        <v>730.17000000000473</v>
      </c>
    </row>
    <row r="550" spans="1:7" x14ac:dyDescent="0.2">
      <c r="A550" s="76" t="s">
        <v>947</v>
      </c>
      <c r="C550" s="142">
        <v>296.35999999999922</v>
      </c>
      <c r="D550" s="142">
        <v>393.11000000000274</v>
      </c>
      <c r="E550" s="142">
        <v>478.84749999999644</v>
      </c>
      <c r="F550" s="142">
        <v>538.79250000000093</v>
      </c>
      <c r="G550" s="142">
        <v>731.21500000000481</v>
      </c>
    </row>
    <row r="551" spans="1:7" x14ac:dyDescent="0.2">
      <c r="A551" s="76" t="s">
        <v>948</v>
      </c>
      <c r="C551" s="142">
        <v>296.7599999999992</v>
      </c>
      <c r="D551" s="142">
        <v>393.63250000000278</v>
      </c>
      <c r="E551" s="142">
        <v>479.51249999999641</v>
      </c>
      <c r="F551" s="142">
        <v>539.55250000000092</v>
      </c>
      <c r="G551" s="142">
        <v>732.26000000000477</v>
      </c>
    </row>
    <row r="552" spans="1:7" x14ac:dyDescent="0.2">
      <c r="A552" s="76" t="s">
        <v>949</v>
      </c>
      <c r="C552" s="142">
        <v>297.15999999999917</v>
      </c>
      <c r="D552" s="142">
        <v>394.15500000000276</v>
      </c>
      <c r="E552" s="142">
        <v>480.17749999999643</v>
      </c>
      <c r="F552" s="142">
        <v>540.3125000000008</v>
      </c>
      <c r="G552" s="142">
        <v>733.30500000000484</v>
      </c>
    </row>
    <row r="553" spans="1:7" x14ac:dyDescent="0.2">
      <c r="A553" s="76" t="s">
        <v>950</v>
      </c>
      <c r="C553" s="142">
        <v>297.55999999999915</v>
      </c>
      <c r="D553" s="142">
        <v>394.67750000000279</v>
      </c>
      <c r="E553" s="142">
        <v>480.84249999999639</v>
      </c>
      <c r="F553" s="142">
        <v>541.07250000000079</v>
      </c>
      <c r="G553" s="142">
        <v>734.3500000000048</v>
      </c>
    </row>
    <row r="554" spans="1:7" x14ac:dyDescent="0.2">
      <c r="A554" s="76" t="s">
        <v>951</v>
      </c>
      <c r="C554" s="142">
        <v>297.95999999999913</v>
      </c>
      <c r="D554" s="142">
        <v>395.20000000000277</v>
      </c>
      <c r="E554" s="142">
        <v>481.50749999999636</v>
      </c>
      <c r="F554" s="142">
        <v>541.83250000000078</v>
      </c>
      <c r="G554" s="142">
        <v>735.39500000000487</v>
      </c>
    </row>
    <row r="555" spans="1:7" x14ac:dyDescent="0.2">
      <c r="A555" s="76" t="s">
        <v>952</v>
      </c>
      <c r="C555" s="142">
        <v>298.3599999999991</v>
      </c>
      <c r="D555" s="142">
        <v>395.72250000000281</v>
      </c>
      <c r="E555" s="142">
        <v>482.17249999999638</v>
      </c>
      <c r="F555" s="142">
        <v>542.59250000000065</v>
      </c>
      <c r="G555" s="142">
        <v>736.44000000000483</v>
      </c>
    </row>
    <row r="556" spans="1:7" x14ac:dyDescent="0.2">
      <c r="A556" s="76" t="s">
        <v>953</v>
      </c>
      <c r="C556" s="142">
        <v>298.75999999999908</v>
      </c>
      <c r="D556" s="142">
        <v>396.24500000000279</v>
      </c>
      <c r="E556" s="142">
        <v>482.83749999999634</v>
      </c>
      <c r="F556" s="142">
        <v>543.35250000000065</v>
      </c>
      <c r="G556" s="142">
        <v>737.4850000000049</v>
      </c>
    </row>
    <row r="557" spans="1:7" x14ac:dyDescent="0.2">
      <c r="A557" s="76" t="s">
        <v>954</v>
      </c>
      <c r="C557" s="142">
        <v>299.15999999999906</v>
      </c>
      <c r="D557" s="142">
        <v>396.76750000000283</v>
      </c>
      <c r="E557" s="142">
        <v>483.50249999999636</v>
      </c>
      <c r="F557" s="142">
        <v>544.11250000000064</v>
      </c>
      <c r="G557" s="142">
        <v>738.53000000000486</v>
      </c>
    </row>
    <row r="558" spans="1:7" x14ac:dyDescent="0.2">
      <c r="A558" s="76" t="s">
        <v>955</v>
      </c>
      <c r="C558" s="142">
        <v>299.55999999999904</v>
      </c>
      <c r="D558" s="142">
        <v>397.29000000000281</v>
      </c>
      <c r="E558" s="142">
        <v>484.16749999999632</v>
      </c>
      <c r="F558" s="142">
        <v>544.87250000000063</v>
      </c>
      <c r="G558" s="142">
        <v>739.57500000000493</v>
      </c>
    </row>
    <row r="559" spans="1:7" x14ac:dyDescent="0.2">
      <c r="A559" s="76" t="s">
        <v>956</v>
      </c>
      <c r="C559" s="142">
        <v>299.95999999999901</v>
      </c>
      <c r="D559" s="142">
        <v>397.81250000000284</v>
      </c>
      <c r="E559" s="142">
        <v>484.83249999999634</v>
      </c>
      <c r="F559" s="142">
        <v>545.6325000000005</v>
      </c>
      <c r="G559" s="142">
        <v>740.62000000000501</v>
      </c>
    </row>
    <row r="560" spans="1:7" x14ac:dyDescent="0.2">
      <c r="A560" s="76" t="s">
        <v>957</v>
      </c>
      <c r="C560" s="142">
        <v>300.35999999999899</v>
      </c>
      <c r="D560" s="142">
        <v>398.33500000000288</v>
      </c>
      <c r="E560" s="142">
        <v>485.49749999999631</v>
      </c>
      <c r="F560" s="142">
        <v>546.3925000000005</v>
      </c>
      <c r="G560" s="142">
        <v>741.66500000000497</v>
      </c>
    </row>
    <row r="561" spans="1:7" x14ac:dyDescent="0.2">
      <c r="A561" s="76" t="s">
        <v>958</v>
      </c>
      <c r="C561" s="142">
        <v>300.75999999999897</v>
      </c>
      <c r="D561" s="142">
        <v>398.85750000000286</v>
      </c>
      <c r="E561" s="142">
        <v>486.16249999999633</v>
      </c>
      <c r="F561" s="142">
        <v>547.15250000000049</v>
      </c>
      <c r="G561" s="142">
        <v>742.71000000000504</v>
      </c>
    </row>
    <row r="562" spans="1:7" x14ac:dyDescent="0.2">
      <c r="A562" s="76" t="s">
        <v>959</v>
      </c>
      <c r="C562" s="142">
        <v>301.15999999999894</v>
      </c>
      <c r="D562" s="142">
        <v>399.38000000000289</v>
      </c>
      <c r="E562" s="142">
        <v>486.82749999999635</v>
      </c>
      <c r="F562" s="142">
        <v>547.91250000000036</v>
      </c>
      <c r="G562" s="142">
        <v>743.755000000005</v>
      </c>
    </row>
    <row r="563" spans="1:7" x14ac:dyDescent="0.2">
      <c r="A563" s="76" t="s">
        <v>960</v>
      </c>
      <c r="C563" s="142">
        <v>301.55999999999892</v>
      </c>
      <c r="D563" s="142">
        <v>399.90250000000287</v>
      </c>
      <c r="E563" s="142">
        <v>487.49249999999637</v>
      </c>
      <c r="F563" s="142">
        <v>548.67250000000035</v>
      </c>
      <c r="G563" s="142">
        <v>744.80000000000507</v>
      </c>
    </row>
    <row r="564" spans="1:7" x14ac:dyDescent="0.2">
      <c r="A564" s="76" t="s">
        <v>961</v>
      </c>
      <c r="C564" s="142">
        <v>301.9599999999989</v>
      </c>
      <c r="D564" s="142">
        <v>400.42500000000291</v>
      </c>
      <c r="E564" s="142">
        <v>488.15749999999645</v>
      </c>
      <c r="F564" s="142">
        <v>549.43250000000035</v>
      </c>
      <c r="G564" s="142">
        <v>745.84500000000503</v>
      </c>
    </row>
    <row r="565" spans="1:7" x14ac:dyDescent="0.2">
      <c r="A565" s="76" t="s">
        <v>962</v>
      </c>
      <c r="C565" s="142">
        <v>302.35999999999888</v>
      </c>
      <c r="D565" s="142">
        <v>400.94750000000289</v>
      </c>
      <c r="E565" s="142">
        <v>488.82249999999647</v>
      </c>
      <c r="F565" s="142">
        <v>550.19250000000022</v>
      </c>
      <c r="G565" s="142">
        <v>746.8900000000051</v>
      </c>
    </row>
    <row r="566" spans="1:7" x14ac:dyDescent="0.2">
      <c r="A566" s="76" t="s">
        <v>963</v>
      </c>
      <c r="C566" s="142">
        <v>302.75999999999885</v>
      </c>
      <c r="D566" s="142">
        <v>401.47000000000293</v>
      </c>
      <c r="E566" s="142">
        <v>489.48749999999654</v>
      </c>
      <c r="F566" s="142">
        <v>550.95250000000021</v>
      </c>
      <c r="G566" s="142">
        <v>747.93500000000506</v>
      </c>
    </row>
    <row r="567" spans="1:7" x14ac:dyDescent="0.2">
      <c r="A567" s="76" t="s">
        <v>964</v>
      </c>
      <c r="C567" s="142">
        <v>303.15999999999883</v>
      </c>
      <c r="D567" s="142">
        <v>401.99250000000291</v>
      </c>
      <c r="E567" s="142">
        <v>490.15249999999656</v>
      </c>
      <c r="F567" s="142">
        <v>551.7125000000002</v>
      </c>
      <c r="G567" s="142">
        <v>748.98000000000513</v>
      </c>
    </row>
    <row r="568" spans="1:7" x14ac:dyDescent="0.2">
      <c r="A568" s="76" t="s">
        <v>965</v>
      </c>
      <c r="C568" s="142">
        <v>303.55999999999881</v>
      </c>
      <c r="D568" s="142">
        <v>402.51500000000294</v>
      </c>
      <c r="E568" s="142">
        <v>490.81749999999658</v>
      </c>
      <c r="F568" s="142">
        <v>552.4725000000002</v>
      </c>
      <c r="G568" s="142">
        <v>750.02500000000509</v>
      </c>
    </row>
    <row r="569" spans="1:7" x14ac:dyDescent="0.2">
      <c r="A569" s="76" t="s">
        <v>966</v>
      </c>
      <c r="C569" s="142">
        <v>303.95999999999879</v>
      </c>
      <c r="D569" s="142">
        <v>403.03750000000298</v>
      </c>
      <c r="E569" s="142">
        <v>491.48249999999666</v>
      </c>
      <c r="F569" s="142">
        <v>553.23250000000007</v>
      </c>
      <c r="G569" s="142">
        <v>751.07000000000517</v>
      </c>
    </row>
    <row r="570" spans="1:7" x14ac:dyDescent="0.2">
      <c r="A570" s="76" t="s">
        <v>967</v>
      </c>
      <c r="C570" s="142">
        <v>304.35999999999876</v>
      </c>
      <c r="D570" s="142">
        <v>403.56000000000296</v>
      </c>
      <c r="E570" s="142">
        <v>492.14749999999668</v>
      </c>
      <c r="F570" s="142">
        <v>553.99250000000006</v>
      </c>
      <c r="G570" s="142">
        <v>752.11500000000524</v>
      </c>
    </row>
    <row r="571" spans="1:7" x14ac:dyDescent="0.2">
      <c r="A571" s="76" t="s">
        <v>968</v>
      </c>
      <c r="C571" s="142">
        <v>304.75999999999874</v>
      </c>
      <c r="D571" s="142">
        <v>404.08250000000299</v>
      </c>
      <c r="E571" s="142">
        <v>492.81249999999676</v>
      </c>
      <c r="F571" s="142">
        <v>554.75250000000005</v>
      </c>
      <c r="G571" s="142">
        <v>753.1600000000052</v>
      </c>
    </row>
    <row r="572" spans="1:7" x14ac:dyDescent="0.2">
      <c r="A572" s="76" t="s">
        <v>969</v>
      </c>
      <c r="C572" s="142">
        <v>305.15999999999872</v>
      </c>
      <c r="D572" s="142">
        <v>404.60500000000297</v>
      </c>
      <c r="E572" s="142">
        <v>493.47749999999678</v>
      </c>
      <c r="F572" s="142">
        <v>555.51249999999993</v>
      </c>
      <c r="G572" s="142">
        <v>754.20500000000527</v>
      </c>
    </row>
    <row r="573" spans="1:7" x14ac:dyDescent="0.2">
      <c r="A573" s="76" t="s">
        <v>970</v>
      </c>
      <c r="C573" s="142">
        <v>305.55999999999869</v>
      </c>
      <c r="D573" s="142">
        <v>405.12750000000301</v>
      </c>
      <c r="E573" s="142">
        <v>494.1424999999968</v>
      </c>
      <c r="F573" s="142">
        <v>556.27249999999992</v>
      </c>
      <c r="G573" s="142">
        <v>755.25000000000523</v>
      </c>
    </row>
    <row r="574" spans="1:7" x14ac:dyDescent="0.2">
      <c r="A574" s="76" t="s">
        <v>971</v>
      </c>
      <c r="C574" s="142">
        <v>305.95999999999867</v>
      </c>
      <c r="D574" s="142">
        <v>405.65000000000299</v>
      </c>
      <c r="E574" s="142">
        <v>494.80749999999688</v>
      </c>
      <c r="F574" s="142">
        <v>557.03249999999991</v>
      </c>
      <c r="G574" s="142">
        <v>756.2950000000053</v>
      </c>
    </row>
    <row r="575" spans="1:7" x14ac:dyDescent="0.2">
      <c r="A575" s="76" t="s">
        <v>972</v>
      </c>
      <c r="C575" s="142">
        <v>306.35999999999865</v>
      </c>
      <c r="D575" s="142">
        <v>406.17250000000303</v>
      </c>
      <c r="E575" s="142">
        <v>495.4724999999969</v>
      </c>
      <c r="F575" s="142">
        <v>557.79249999999979</v>
      </c>
      <c r="G575" s="142">
        <v>757.34000000000526</v>
      </c>
    </row>
    <row r="576" spans="1:7" x14ac:dyDescent="0.2">
      <c r="A576" s="76" t="s">
        <v>973</v>
      </c>
      <c r="C576" s="142">
        <v>306.75999999999863</v>
      </c>
      <c r="D576" s="142">
        <v>406.69500000000301</v>
      </c>
      <c r="E576" s="142">
        <v>496.13749999999698</v>
      </c>
      <c r="F576" s="142">
        <v>558.55249999999978</v>
      </c>
      <c r="G576" s="142">
        <v>758.38500000000533</v>
      </c>
    </row>
    <row r="577" spans="1:7" x14ac:dyDescent="0.2">
      <c r="A577" s="76" t="s">
        <v>974</v>
      </c>
      <c r="C577" s="142">
        <v>307.1599999999986</v>
      </c>
      <c r="D577" s="142">
        <v>407.21750000000304</v>
      </c>
      <c r="E577" s="142">
        <v>496.802499999997</v>
      </c>
      <c r="F577" s="142">
        <v>559.31249999999977</v>
      </c>
      <c r="G577" s="142">
        <v>759.43000000000529</v>
      </c>
    </row>
    <row r="578" spans="1:7" x14ac:dyDescent="0.2">
      <c r="A578" s="76" t="s">
        <v>975</v>
      </c>
      <c r="C578" s="142">
        <v>307.55999999999858</v>
      </c>
      <c r="D578" s="142">
        <v>407.74000000000302</v>
      </c>
      <c r="E578" s="142">
        <v>497.46749999999702</v>
      </c>
      <c r="F578" s="142">
        <v>560.07249999999976</v>
      </c>
      <c r="G578" s="142">
        <v>760.47500000000537</v>
      </c>
    </row>
    <row r="579" spans="1:7" x14ac:dyDescent="0.2">
      <c r="A579" s="76" t="s">
        <v>976</v>
      </c>
      <c r="C579" s="142">
        <v>307.95999999999856</v>
      </c>
      <c r="D579" s="142">
        <v>408.26250000000306</v>
      </c>
      <c r="E579" s="142">
        <v>498.13249999999709</v>
      </c>
      <c r="F579" s="142">
        <v>560.83249999999964</v>
      </c>
      <c r="G579" s="142">
        <v>761.52000000000544</v>
      </c>
    </row>
    <row r="580" spans="1:7" x14ac:dyDescent="0.2">
      <c r="A580" s="76" t="s">
        <v>977</v>
      </c>
      <c r="C580" s="142">
        <v>308.35999999999854</v>
      </c>
      <c r="D580" s="142">
        <v>408.78500000000309</v>
      </c>
      <c r="E580" s="142">
        <v>498.79749999999711</v>
      </c>
      <c r="F580" s="142">
        <v>561.59249999999963</v>
      </c>
      <c r="G580" s="142">
        <v>762.5650000000054</v>
      </c>
    </row>
    <row r="581" spans="1:7" x14ac:dyDescent="0.2">
      <c r="A581" s="76" t="s">
        <v>978</v>
      </c>
      <c r="C581" s="142">
        <v>308.75999999999851</v>
      </c>
      <c r="D581" s="142">
        <v>409.30750000000307</v>
      </c>
      <c r="E581" s="142">
        <v>499.46249999999719</v>
      </c>
      <c r="F581" s="142">
        <v>562.35249999999962</v>
      </c>
      <c r="G581" s="142">
        <v>763.61000000000547</v>
      </c>
    </row>
    <row r="582" spans="1:7" x14ac:dyDescent="0.2">
      <c r="A582" s="76" t="s">
        <v>979</v>
      </c>
      <c r="C582" s="142">
        <v>309.15999999999849</v>
      </c>
      <c r="D582" s="142">
        <v>409.83000000000311</v>
      </c>
      <c r="E582" s="142">
        <v>500.12749999999721</v>
      </c>
      <c r="F582" s="142">
        <v>563.1124999999995</v>
      </c>
      <c r="G582" s="142">
        <v>764.65500000000543</v>
      </c>
    </row>
    <row r="583" spans="1:7" x14ac:dyDescent="0.2">
      <c r="A583" s="76" t="s">
        <v>980</v>
      </c>
      <c r="C583" s="142">
        <v>309.55999999999847</v>
      </c>
      <c r="D583" s="142">
        <v>410.35250000000309</v>
      </c>
      <c r="E583" s="142">
        <v>500.79249999999723</v>
      </c>
      <c r="F583" s="142">
        <v>563.87249999999949</v>
      </c>
      <c r="G583" s="142">
        <v>765.7000000000055</v>
      </c>
    </row>
    <row r="584" spans="1:7" x14ac:dyDescent="0.2">
      <c r="A584" s="76" t="s">
        <v>981</v>
      </c>
      <c r="C584" s="142">
        <v>309.95999999999844</v>
      </c>
      <c r="D584" s="142">
        <v>410.87500000000313</v>
      </c>
      <c r="E584" s="142">
        <v>501.45749999999731</v>
      </c>
      <c r="F584" s="142">
        <v>564.63249999999948</v>
      </c>
      <c r="G584" s="142">
        <v>766.74500000000546</v>
      </c>
    </row>
    <row r="585" spans="1:7" x14ac:dyDescent="0.2">
      <c r="A585" s="76" t="s">
        <v>982</v>
      </c>
      <c r="C585" s="142">
        <v>310.35999999999842</v>
      </c>
      <c r="D585" s="142">
        <v>411.39750000000311</v>
      </c>
      <c r="E585" s="142">
        <v>502.12249999999733</v>
      </c>
      <c r="F585" s="142">
        <v>565.39249999999936</v>
      </c>
      <c r="G585" s="142">
        <v>767.79000000000553</v>
      </c>
    </row>
    <row r="586" spans="1:7" x14ac:dyDescent="0.2">
      <c r="A586" s="76" t="s">
        <v>983</v>
      </c>
      <c r="C586" s="142">
        <v>310.7599999999984</v>
      </c>
      <c r="D586" s="142">
        <v>411.92000000000314</v>
      </c>
      <c r="E586" s="142">
        <v>502.78749999999741</v>
      </c>
      <c r="F586" s="142">
        <v>566.15249999999935</v>
      </c>
      <c r="G586" s="142">
        <v>768.83500000000549</v>
      </c>
    </row>
    <row r="587" spans="1:7" x14ac:dyDescent="0.2">
      <c r="A587" s="76" t="s">
        <v>984</v>
      </c>
      <c r="C587" s="142">
        <v>311.15999999999838</v>
      </c>
      <c r="D587" s="142">
        <v>412.44250000000312</v>
      </c>
      <c r="E587" s="142">
        <v>503.45249999999743</v>
      </c>
      <c r="F587" s="142">
        <v>566.91249999999934</v>
      </c>
      <c r="G587" s="142">
        <v>769.88000000000557</v>
      </c>
    </row>
    <row r="588" spans="1:7" x14ac:dyDescent="0.2">
      <c r="A588" s="76" t="s">
        <v>985</v>
      </c>
      <c r="C588" s="142">
        <v>311.55999999999835</v>
      </c>
      <c r="D588" s="142">
        <v>412.96500000000316</v>
      </c>
      <c r="E588" s="142">
        <v>504.11749999999745</v>
      </c>
      <c r="F588" s="142">
        <v>567.67249999999933</v>
      </c>
      <c r="G588" s="142">
        <v>770.92500000000553</v>
      </c>
    </row>
    <row r="589" spans="1:7" x14ac:dyDescent="0.2">
      <c r="A589" s="76" t="s">
        <v>986</v>
      </c>
      <c r="C589" s="142">
        <v>311.95999999999833</v>
      </c>
      <c r="D589" s="142">
        <v>413.48750000000319</v>
      </c>
      <c r="E589" s="142">
        <v>504.78249999999753</v>
      </c>
      <c r="F589" s="142">
        <v>568.43249999999921</v>
      </c>
      <c r="G589" s="142">
        <v>771.9700000000056</v>
      </c>
    </row>
    <row r="590" spans="1:7" x14ac:dyDescent="0.2">
      <c r="A590" s="76" t="s">
        <v>987</v>
      </c>
      <c r="C590" s="142">
        <v>312.35999999999831</v>
      </c>
      <c r="D590" s="142">
        <v>414.01000000000317</v>
      </c>
      <c r="E590" s="142">
        <v>505.44749999999755</v>
      </c>
      <c r="F590" s="142">
        <v>569.1924999999992</v>
      </c>
      <c r="G590" s="142">
        <v>773.01500000000567</v>
      </c>
    </row>
    <row r="591" spans="1:7" x14ac:dyDescent="0.2">
      <c r="A591" s="76" t="s">
        <v>988</v>
      </c>
      <c r="C591" s="142">
        <v>312.75999999999829</v>
      </c>
      <c r="D591" s="142">
        <v>414.53250000000321</v>
      </c>
      <c r="E591" s="142">
        <v>506.11249999999762</v>
      </c>
      <c r="F591" s="142">
        <v>569.95249999999919</v>
      </c>
      <c r="G591" s="142">
        <v>774.06000000000563</v>
      </c>
    </row>
    <row r="592" spans="1:7" x14ac:dyDescent="0.2">
      <c r="A592" s="76" t="s">
        <v>989</v>
      </c>
      <c r="C592" s="142">
        <v>313.15999999999826</v>
      </c>
      <c r="D592" s="142">
        <v>415.05500000000319</v>
      </c>
      <c r="E592" s="142">
        <v>506.77749999999764</v>
      </c>
      <c r="F592" s="142">
        <v>570.71249999999907</v>
      </c>
      <c r="G592" s="142">
        <v>775.1050000000057</v>
      </c>
    </row>
    <row r="593" spans="1:7" x14ac:dyDescent="0.2">
      <c r="A593" s="76" t="s">
        <v>990</v>
      </c>
      <c r="C593" s="142">
        <v>313.55999999999824</v>
      </c>
      <c r="D593" s="142">
        <v>415.57750000000323</v>
      </c>
      <c r="E593" s="142">
        <v>507.44249999999766</v>
      </c>
      <c r="F593" s="142">
        <v>571.47249999999906</v>
      </c>
      <c r="G593" s="142">
        <v>776.15000000000566</v>
      </c>
    </row>
    <row r="594" spans="1:7" x14ac:dyDescent="0.2">
      <c r="A594" s="76" t="s">
        <v>991</v>
      </c>
      <c r="C594" s="142">
        <v>313.95999999999822</v>
      </c>
      <c r="D594" s="142">
        <v>416.10000000000321</v>
      </c>
      <c r="E594" s="142">
        <v>508.10749999999774</v>
      </c>
      <c r="F594" s="142">
        <v>572.23249999999905</v>
      </c>
      <c r="G594" s="142">
        <v>777.19500000000573</v>
      </c>
    </row>
    <row r="595" spans="1:7" x14ac:dyDescent="0.2">
      <c r="A595" s="76" t="s">
        <v>992</v>
      </c>
      <c r="C595" s="142">
        <v>314.35999999999819</v>
      </c>
      <c r="D595" s="142">
        <v>416.62250000000324</v>
      </c>
      <c r="E595" s="142">
        <v>508.77249999999776</v>
      </c>
      <c r="F595" s="142">
        <v>572.99249999999893</v>
      </c>
      <c r="G595" s="142">
        <v>778.24000000000569</v>
      </c>
    </row>
    <row r="596" spans="1:7" x14ac:dyDescent="0.2">
      <c r="A596" s="76" t="s">
        <v>993</v>
      </c>
      <c r="C596" s="142">
        <v>314.75999999999817</v>
      </c>
      <c r="D596" s="142">
        <v>417.14500000000322</v>
      </c>
      <c r="E596" s="142">
        <v>509.43749999999784</v>
      </c>
      <c r="F596" s="142">
        <v>573.75249999999892</v>
      </c>
      <c r="G596" s="142">
        <v>779.28500000000577</v>
      </c>
    </row>
    <row r="597" spans="1:7" x14ac:dyDescent="0.2">
      <c r="A597" s="76" t="s">
        <v>994</v>
      </c>
      <c r="C597" s="142">
        <v>315.15999999999815</v>
      </c>
      <c r="D597" s="142">
        <v>417.66750000000326</v>
      </c>
      <c r="E597" s="142">
        <v>510.10249999999786</v>
      </c>
      <c r="F597" s="142">
        <v>574.51249999999891</v>
      </c>
      <c r="G597" s="142">
        <v>780.33000000000573</v>
      </c>
    </row>
    <row r="598" spans="1:7" x14ac:dyDescent="0.2">
      <c r="A598" s="76" t="s">
        <v>995</v>
      </c>
      <c r="C598" s="142">
        <v>315.55999999999813</v>
      </c>
      <c r="D598" s="142">
        <v>418.19000000000324</v>
      </c>
      <c r="E598" s="142">
        <v>510.76749999999788</v>
      </c>
      <c r="F598" s="142">
        <v>575.2724999999989</v>
      </c>
      <c r="G598" s="142">
        <v>781.3750000000058</v>
      </c>
    </row>
    <row r="599" spans="1:7" x14ac:dyDescent="0.2">
      <c r="A599" s="76" t="s">
        <v>996</v>
      </c>
      <c r="C599" s="142">
        <v>315.9599999999981</v>
      </c>
      <c r="D599" s="142">
        <v>418.71250000000327</v>
      </c>
      <c r="E599" s="142">
        <v>511.43249999999796</v>
      </c>
      <c r="F599" s="142">
        <v>576.03249999999878</v>
      </c>
      <c r="G599" s="142">
        <v>782.42000000000587</v>
      </c>
    </row>
    <row r="600" spans="1:7" x14ac:dyDescent="0.2">
      <c r="A600" s="76" t="s">
        <v>997</v>
      </c>
      <c r="C600" s="142">
        <v>316.35999999999808</v>
      </c>
      <c r="D600" s="142">
        <v>419.23500000000331</v>
      </c>
      <c r="E600" s="142">
        <v>512.09749999999804</v>
      </c>
      <c r="F600" s="142">
        <v>576.79249999999877</v>
      </c>
      <c r="G600" s="142">
        <v>783.46500000000583</v>
      </c>
    </row>
    <row r="601" spans="1:7" x14ac:dyDescent="0.2">
      <c r="A601" s="76" t="s">
        <v>998</v>
      </c>
      <c r="C601" s="142">
        <v>316.75999999999806</v>
      </c>
      <c r="D601" s="142">
        <v>419.75750000000329</v>
      </c>
      <c r="E601" s="142">
        <v>512.762499999998</v>
      </c>
      <c r="F601" s="142">
        <v>577.55249999999876</v>
      </c>
      <c r="G601" s="142">
        <v>784.5100000000059</v>
      </c>
    </row>
    <row r="602" spans="1:7" x14ac:dyDescent="0.2">
      <c r="A602" s="76" t="s">
        <v>999</v>
      </c>
      <c r="C602" s="142">
        <v>317.15999999999804</v>
      </c>
      <c r="D602" s="142">
        <v>420.28000000000333</v>
      </c>
      <c r="E602" s="142">
        <v>513.42749999999808</v>
      </c>
      <c r="F602" s="142">
        <v>578.31249999999864</v>
      </c>
      <c r="G602" s="142">
        <v>785.55500000000586</v>
      </c>
    </row>
    <row r="603" spans="1:7" x14ac:dyDescent="0.2">
      <c r="A603" s="76" t="s">
        <v>1000</v>
      </c>
      <c r="C603" s="142">
        <v>317.55999999999801</v>
      </c>
      <c r="D603" s="142">
        <v>420.80250000000331</v>
      </c>
      <c r="E603" s="142">
        <v>514.09249999999815</v>
      </c>
      <c r="F603" s="142">
        <v>579.07249999999863</v>
      </c>
      <c r="G603" s="142">
        <v>786.60000000000593</v>
      </c>
    </row>
    <row r="604" spans="1:7" x14ac:dyDescent="0.2">
      <c r="A604" s="76" t="s">
        <v>1001</v>
      </c>
      <c r="C604" s="142">
        <v>317.95999999999799</v>
      </c>
      <c r="D604" s="142">
        <v>421.32500000000334</v>
      </c>
      <c r="E604" s="142">
        <v>514.75749999999812</v>
      </c>
      <c r="F604" s="142">
        <v>579.83249999999862</v>
      </c>
      <c r="G604" s="142">
        <v>787.64500000000589</v>
      </c>
    </row>
    <row r="605" spans="1:7" x14ac:dyDescent="0.2">
      <c r="A605" s="76" t="s">
        <v>1002</v>
      </c>
      <c r="C605" s="142">
        <v>318.35999999999797</v>
      </c>
      <c r="D605" s="142">
        <v>421.84750000000332</v>
      </c>
      <c r="E605" s="142">
        <v>515.42249999999819</v>
      </c>
      <c r="F605" s="142">
        <v>580.59249999999849</v>
      </c>
      <c r="G605" s="142">
        <v>788.69000000000597</v>
      </c>
    </row>
    <row r="606" spans="1:7" x14ac:dyDescent="0.2">
      <c r="A606" s="76" t="s">
        <v>1003</v>
      </c>
      <c r="C606" s="142">
        <v>318.75999999999794</v>
      </c>
      <c r="D606" s="142">
        <v>422.37000000000336</v>
      </c>
      <c r="E606" s="142">
        <v>516.08749999999827</v>
      </c>
      <c r="F606" s="142">
        <v>581.35249999999849</v>
      </c>
      <c r="G606" s="142">
        <v>789.73500000000593</v>
      </c>
    </row>
    <row r="607" spans="1:7" x14ac:dyDescent="0.2">
      <c r="A607" s="76" t="s">
        <v>1004</v>
      </c>
      <c r="C607" s="142">
        <v>319.15999999999792</v>
      </c>
      <c r="D607" s="142">
        <v>422.89250000000334</v>
      </c>
      <c r="E607" s="142">
        <v>516.75249999999824</v>
      </c>
      <c r="F607" s="142">
        <v>582.11249999999848</v>
      </c>
      <c r="G607" s="142">
        <v>790.780000000006</v>
      </c>
    </row>
    <row r="608" spans="1:7" x14ac:dyDescent="0.2">
      <c r="A608" s="76" t="s">
        <v>1005</v>
      </c>
      <c r="C608" s="142">
        <v>319.5599999999979</v>
      </c>
      <c r="D608" s="142">
        <v>423.41500000000337</v>
      </c>
      <c r="E608" s="142">
        <v>517.41749999999831</v>
      </c>
      <c r="F608" s="142">
        <v>582.87249999999847</v>
      </c>
      <c r="G608" s="142">
        <v>791.82500000000596</v>
      </c>
    </row>
    <row r="609" spans="1:7" x14ac:dyDescent="0.2">
      <c r="A609" s="76" t="s">
        <v>1006</v>
      </c>
      <c r="C609" s="142">
        <v>319.95999999999788</v>
      </c>
      <c r="D609" s="142">
        <v>423.93750000000341</v>
      </c>
      <c r="E609" s="142">
        <v>518.08249999999839</v>
      </c>
      <c r="F609" s="142">
        <v>583.63249999999834</v>
      </c>
      <c r="G609" s="142">
        <v>792.87000000000603</v>
      </c>
    </row>
    <row r="610" spans="1:7" x14ac:dyDescent="0.2">
      <c r="A610" s="76" t="s">
        <v>1007</v>
      </c>
      <c r="C610" s="142">
        <v>320.35999999999785</v>
      </c>
      <c r="D610" s="142">
        <v>424.46000000000339</v>
      </c>
      <c r="E610" s="142">
        <v>518.74749999999847</v>
      </c>
      <c r="F610" s="142">
        <v>584.39249999999834</v>
      </c>
      <c r="G610" s="142">
        <v>793.9150000000061</v>
      </c>
    </row>
    <row r="611" spans="1:7" x14ac:dyDescent="0.2">
      <c r="A611" s="76" t="s">
        <v>1008</v>
      </c>
      <c r="C611" s="142">
        <v>320.75999999999783</v>
      </c>
      <c r="D611" s="142">
        <v>424.98250000000343</v>
      </c>
      <c r="E611" s="142">
        <v>519.41249999999843</v>
      </c>
      <c r="F611" s="142">
        <v>585.15249999999833</v>
      </c>
      <c r="G611" s="142">
        <v>794.96000000000606</v>
      </c>
    </row>
    <row r="612" spans="1:7" x14ac:dyDescent="0.2">
      <c r="A612" s="76" t="s">
        <v>1009</v>
      </c>
      <c r="C612" s="142">
        <v>321.15999999999781</v>
      </c>
      <c r="D612" s="142">
        <v>425.50500000000341</v>
      </c>
      <c r="E612" s="142">
        <v>520.07749999999851</v>
      </c>
      <c r="F612" s="142">
        <v>585.9124999999982</v>
      </c>
      <c r="G612" s="142">
        <v>796.00500000000613</v>
      </c>
    </row>
    <row r="613" spans="1:7" x14ac:dyDescent="0.2">
      <c r="A613" s="76" t="s">
        <v>1010</v>
      </c>
      <c r="C613" s="142">
        <v>321.55999999999779</v>
      </c>
      <c r="D613" s="142">
        <v>426.02750000000344</v>
      </c>
      <c r="E613" s="142">
        <v>520.74249999999859</v>
      </c>
      <c r="F613" s="142">
        <v>586.67249999999819</v>
      </c>
      <c r="G613" s="142">
        <v>797.05000000000609</v>
      </c>
    </row>
    <row r="614" spans="1:7" x14ac:dyDescent="0.2">
      <c r="A614" s="76" t="s">
        <v>1011</v>
      </c>
      <c r="C614" s="142">
        <v>321.95999999999776</v>
      </c>
      <c r="D614" s="142">
        <v>426.55000000000342</v>
      </c>
      <c r="E614" s="142">
        <v>521.40749999999855</v>
      </c>
      <c r="F614" s="142">
        <v>587.43249999999819</v>
      </c>
      <c r="G614" s="142">
        <v>798.09500000000617</v>
      </c>
    </row>
    <row r="615" spans="1:7" x14ac:dyDescent="0.2">
      <c r="A615" s="76" t="s">
        <v>1012</v>
      </c>
      <c r="C615" s="142">
        <v>322.35999999999774</v>
      </c>
      <c r="D615" s="142">
        <v>427.07250000000346</v>
      </c>
      <c r="E615" s="142">
        <v>522.07249999999863</v>
      </c>
      <c r="F615" s="142">
        <v>588.19249999999806</v>
      </c>
      <c r="G615" s="142">
        <v>799.14000000000613</v>
      </c>
    </row>
    <row r="616" spans="1:7" x14ac:dyDescent="0.2">
      <c r="A616" s="76" t="s">
        <v>1013</v>
      </c>
      <c r="C616" s="142">
        <v>322.75999999999772</v>
      </c>
      <c r="D616" s="142">
        <v>427.59500000000344</v>
      </c>
      <c r="E616" s="142">
        <v>522.7374999999987</v>
      </c>
      <c r="F616" s="142">
        <v>588.95249999999805</v>
      </c>
      <c r="G616" s="142">
        <v>800.1850000000062</v>
      </c>
    </row>
    <row r="617" spans="1:7" x14ac:dyDescent="0.2">
      <c r="A617" s="76" t="s">
        <v>1014</v>
      </c>
      <c r="C617" s="142">
        <v>323.15999999999769</v>
      </c>
      <c r="D617" s="142">
        <v>428.11750000000347</v>
      </c>
      <c r="E617" s="142">
        <v>523.40249999999867</v>
      </c>
      <c r="F617" s="142">
        <v>589.71249999999804</v>
      </c>
      <c r="G617" s="142">
        <v>801.23000000000616</v>
      </c>
    </row>
    <row r="618" spans="1:7" x14ac:dyDescent="0.2">
      <c r="A618" s="76" t="s">
        <v>1015</v>
      </c>
      <c r="C618" s="142">
        <v>323.55999999999767</v>
      </c>
      <c r="D618" s="142">
        <v>428.64000000000345</v>
      </c>
      <c r="E618" s="142">
        <v>524.06749999999874</v>
      </c>
      <c r="F618" s="142">
        <v>590.47249999999804</v>
      </c>
      <c r="G618" s="142">
        <v>802.27500000000623</v>
      </c>
    </row>
    <row r="619" spans="1:7" x14ac:dyDescent="0.2">
      <c r="A619" s="76" t="s">
        <v>1016</v>
      </c>
      <c r="C619" s="142">
        <v>323.95999999999765</v>
      </c>
      <c r="D619" s="142">
        <v>429.16250000000349</v>
      </c>
      <c r="E619" s="142">
        <v>524.73249999999882</v>
      </c>
      <c r="F619" s="142">
        <v>591.23249999999791</v>
      </c>
      <c r="G619" s="142">
        <v>803.3200000000063</v>
      </c>
    </row>
    <row r="620" spans="1:7" x14ac:dyDescent="0.2">
      <c r="A620" s="76" t="s">
        <v>1017</v>
      </c>
      <c r="C620" s="142">
        <v>324.35999999999763</v>
      </c>
      <c r="D620" s="142">
        <v>429.68500000000353</v>
      </c>
      <c r="E620" s="142">
        <v>525.3974999999989</v>
      </c>
      <c r="F620" s="142">
        <v>591.9924999999979</v>
      </c>
      <c r="G620" s="142">
        <v>804.36500000000626</v>
      </c>
    </row>
    <row r="621" spans="1:7" x14ac:dyDescent="0.2">
      <c r="A621" s="76" t="s">
        <v>1018</v>
      </c>
      <c r="C621" s="142">
        <v>324.7599999999976</v>
      </c>
      <c r="D621" s="142">
        <v>430.20750000000351</v>
      </c>
      <c r="E621" s="142">
        <v>526.06249999999886</v>
      </c>
      <c r="F621" s="142">
        <v>592.75249999999789</v>
      </c>
      <c r="G621" s="142">
        <v>805.41000000000633</v>
      </c>
    </row>
    <row r="622" spans="1:7" x14ac:dyDescent="0.2">
      <c r="A622" s="76" t="s">
        <v>1019</v>
      </c>
      <c r="C622" s="142">
        <v>325.15999999999758</v>
      </c>
      <c r="D622" s="142">
        <v>430.73000000000354</v>
      </c>
      <c r="E622" s="142">
        <v>526.72749999999894</v>
      </c>
      <c r="F622" s="142">
        <v>593.51249999999777</v>
      </c>
      <c r="G622" s="142">
        <v>806.45500000000629</v>
      </c>
    </row>
    <row r="623" spans="1:7" x14ac:dyDescent="0.2">
      <c r="A623" s="76" t="s">
        <v>1020</v>
      </c>
      <c r="C623" s="142">
        <v>325.55999999999756</v>
      </c>
      <c r="D623" s="142">
        <v>431.25250000000352</v>
      </c>
      <c r="E623" s="142">
        <v>527.39249999999902</v>
      </c>
      <c r="F623" s="142">
        <v>594.27249999999776</v>
      </c>
      <c r="G623" s="142">
        <v>807.50000000000637</v>
      </c>
    </row>
    <row r="624" spans="1:7" x14ac:dyDescent="0.2">
      <c r="A624" s="76" t="s">
        <v>1021</v>
      </c>
      <c r="C624" s="142">
        <v>325.95999999999754</v>
      </c>
      <c r="D624" s="142">
        <v>431.77500000000356</v>
      </c>
      <c r="E624" s="142">
        <v>528.05749999999898</v>
      </c>
      <c r="F624" s="142">
        <v>595.03249999999775</v>
      </c>
      <c r="G624" s="142">
        <v>808.54500000000633</v>
      </c>
    </row>
    <row r="625" spans="1:7" x14ac:dyDescent="0.2">
      <c r="A625" s="76" t="s">
        <v>1022</v>
      </c>
      <c r="C625" s="142">
        <v>326.35999999999751</v>
      </c>
      <c r="D625" s="142">
        <v>432.29750000000354</v>
      </c>
      <c r="E625" s="142">
        <v>528.72249999999906</v>
      </c>
      <c r="F625" s="142">
        <v>595.79249999999763</v>
      </c>
      <c r="G625" s="142">
        <v>809.5900000000064</v>
      </c>
    </row>
    <row r="626" spans="1:7" x14ac:dyDescent="0.2">
      <c r="A626" s="76" t="s">
        <v>1023</v>
      </c>
      <c r="C626" s="142">
        <v>326.75999999999749</v>
      </c>
      <c r="D626" s="142">
        <v>432.82000000000357</v>
      </c>
      <c r="E626" s="142">
        <v>529.38749999999914</v>
      </c>
      <c r="F626" s="142">
        <v>596.55249999999762</v>
      </c>
      <c r="G626" s="142">
        <v>810.63500000000636</v>
      </c>
    </row>
    <row r="627" spans="1:7" x14ac:dyDescent="0.2">
      <c r="A627" s="76" t="s">
        <v>1024</v>
      </c>
      <c r="C627" s="142">
        <v>327.15999999999747</v>
      </c>
      <c r="D627" s="142">
        <v>433.34250000000355</v>
      </c>
      <c r="E627" s="142">
        <v>530.0524999999991</v>
      </c>
      <c r="F627" s="142">
        <v>597.31249999999761</v>
      </c>
      <c r="G627" s="142">
        <v>811.68000000000643</v>
      </c>
    </row>
    <row r="628" spans="1:7" x14ac:dyDescent="0.2">
      <c r="A628" s="76" t="s">
        <v>1025</v>
      </c>
      <c r="C628" s="142">
        <v>327.55999999999744</v>
      </c>
      <c r="D628" s="142">
        <v>433.86500000000359</v>
      </c>
      <c r="E628" s="142">
        <v>530.71749999999918</v>
      </c>
      <c r="F628" s="142">
        <v>598.0724999999976</v>
      </c>
      <c r="G628" s="142">
        <v>812.72500000000639</v>
      </c>
    </row>
    <row r="629" spans="1:7" x14ac:dyDescent="0.2">
      <c r="A629" s="76" t="s">
        <v>1026</v>
      </c>
      <c r="C629" s="142">
        <v>327.95999999999742</v>
      </c>
      <c r="D629" s="142">
        <v>434.38750000000357</v>
      </c>
      <c r="E629" s="142">
        <v>531.38249999999925</v>
      </c>
      <c r="F629" s="142">
        <v>598.83249999999748</v>
      </c>
      <c r="G629" s="142">
        <v>813.77000000000646</v>
      </c>
    </row>
    <row r="630" spans="1:7" x14ac:dyDescent="0.2">
      <c r="A630" s="76" t="s">
        <v>1027</v>
      </c>
      <c r="C630" s="142">
        <v>328.3599999999974</v>
      </c>
      <c r="D630" s="142">
        <v>434.91000000000361</v>
      </c>
      <c r="E630" s="142">
        <v>532.04749999999933</v>
      </c>
      <c r="F630" s="142">
        <v>599.59249999999747</v>
      </c>
      <c r="G630" s="142">
        <v>814.81500000000653</v>
      </c>
    </row>
    <row r="631" spans="1:7" x14ac:dyDescent="0.2">
      <c r="A631" s="76" t="s">
        <v>1028</v>
      </c>
      <c r="C631" s="142">
        <v>328.75999999999738</v>
      </c>
      <c r="D631" s="142">
        <v>435.43250000000364</v>
      </c>
      <c r="E631" s="142">
        <v>532.7124999999993</v>
      </c>
      <c r="F631" s="142">
        <v>600.35249999999746</v>
      </c>
      <c r="G631" s="142">
        <v>815.86000000000649</v>
      </c>
    </row>
    <row r="632" spans="1:7" x14ac:dyDescent="0.2">
      <c r="A632" s="76" t="s">
        <v>1029</v>
      </c>
      <c r="C632" s="142">
        <v>329.15999999999735</v>
      </c>
      <c r="D632" s="142">
        <v>435.95500000000362</v>
      </c>
      <c r="E632" s="142">
        <v>533.37749999999937</v>
      </c>
      <c r="F632" s="142">
        <v>601.11249999999734</v>
      </c>
      <c r="G632" s="142">
        <v>816.90500000000657</v>
      </c>
    </row>
    <row r="633" spans="1:7" x14ac:dyDescent="0.2">
      <c r="A633" s="76" t="s">
        <v>1030</v>
      </c>
      <c r="C633" s="142">
        <v>329.55999999999733</v>
      </c>
      <c r="D633" s="142">
        <v>436.47750000000366</v>
      </c>
      <c r="E633" s="142">
        <v>534.04249999999945</v>
      </c>
      <c r="F633" s="142">
        <v>601.87249999999733</v>
      </c>
      <c r="G633" s="142">
        <v>817.95000000000653</v>
      </c>
    </row>
    <row r="634" spans="1:7" x14ac:dyDescent="0.2">
      <c r="A634" s="76" t="s">
        <v>1031</v>
      </c>
      <c r="C634" s="142">
        <v>329.95999999999731</v>
      </c>
      <c r="D634" s="142">
        <v>437.00000000000364</v>
      </c>
      <c r="E634" s="142">
        <v>534.70749999999941</v>
      </c>
      <c r="F634" s="142">
        <v>602.63249999999732</v>
      </c>
      <c r="G634" s="142">
        <v>818.9950000000066</v>
      </c>
    </row>
    <row r="635" spans="1:7" x14ac:dyDescent="0.2">
      <c r="A635" s="76" t="s">
        <v>1032</v>
      </c>
      <c r="C635" s="142">
        <v>330.35999999999729</v>
      </c>
      <c r="D635" s="142">
        <v>437.52250000000367</v>
      </c>
      <c r="E635" s="142">
        <v>535.37249999999949</v>
      </c>
      <c r="F635" s="142">
        <v>603.3924999999972</v>
      </c>
      <c r="G635" s="142">
        <v>820.04000000000656</v>
      </c>
    </row>
    <row r="636" spans="1:7" x14ac:dyDescent="0.2">
      <c r="A636" s="76" t="s">
        <v>1033</v>
      </c>
      <c r="C636" s="142">
        <v>330.75999999999726</v>
      </c>
      <c r="D636" s="142">
        <v>438.04500000000365</v>
      </c>
      <c r="E636" s="142">
        <v>536.03749999999957</v>
      </c>
      <c r="F636" s="142">
        <v>604.15249999999719</v>
      </c>
      <c r="G636" s="142">
        <v>821.08500000000663</v>
      </c>
    </row>
    <row r="637" spans="1:7" x14ac:dyDescent="0.2">
      <c r="A637" s="76" t="s">
        <v>1034</v>
      </c>
      <c r="C637" s="142">
        <v>331.15999999999724</v>
      </c>
      <c r="D637" s="142">
        <v>438.56750000000369</v>
      </c>
      <c r="E637" s="142">
        <v>536.70249999999953</v>
      </c>
      <c r="F637" s="142">
        <v>604.91249999999718</v>
      </c>
      <c r="G637" s="142">
        <v>822.13000000000659</v>
      </c>
    </row>
    <row r="638" spans="1:7" x14ac:dyDescent="0.2">
      <c r="A638" s="76" t="s">
        <v>1035</v>
      </c>
      <c r="C638" s="142">
        <v>331.55999999999722</v>
      </c>
      <c r="D638" s="142">
        <v>439.09000000000367</v>
      </c>
      <c r="E638" s="142">
        <v>537.36749999999961</v>
      </c>
      <c r="F638" s="142">
        <v>605.67249999999717</v>
      </c>
      <c r="G638" s="142">
        <v>823.17500000000666</v>
      </c>
    </row>
    <row r="639" spans="1:7" x14ac:dyDescent="0.2">
      <c r="A639" s="76" t="s">
        <v>1036</v>
      </c>
      <c r="C639" s="142">
        <v>331.95999999999719</v>
      </c>
      <c r="D639" s="142">
        <v>439.61250000000371</v>
      </c>
      <c r="E639" s="142">
        <v>538.03249999999969</v>
      </c>
      <c r="F639" s="142">
        <v>606.43249999999705</v>
      </c>
      <c r="G639" s="142">
        <v>824.22000000000673</v>
      </c>
    </row>
    <row r="640" spans="1:7" x14ac:dyDescent="0.2">
      <c r="A640" s="76" t="s">
        <v>1037</v>
      </c>
      <c r="C640" s="142">
        <v>332.35999999999717</v>
      </c>
      <c r="D640" s="142">
        <v>440.13500000000374</v>
      </c>
      <c r="E640" s="142">
        <v>538.69749999999976</v>
      </c>
      <c r="F640" s="142">
        <v>607.19249999999704</v>
      </c>
      <c r="G640" s="142">
        <v>825.26500000000669</v>
      </c>
    </row>
    <row r="641" spans="1:7" x14ac:dyDescent="0.2">
      <c r="A641" s="76" t="s">
        <v>1038</v>
      </c>
      <c r="C641" s="142">
        <v>332.75999999999715</v>
      </c>
      <c r="D641" s="142">
        <v>440.65750000000372</v>
      </c>
      <c r="E641" s="142">
        <v>539.36249999999973</v>
      </c>
      <c r="F641" s="142">
        <v>607.95249999999703</v>
      </c>
      <c r="G641" s="142">
        <v>826.31000000000677</v>
      </c>
    </row>
    <row r="642" spans="1:7" x14ac:dyDescent="0.2">
      <c r="A642" s="76" t="s">
        <v>1039</v>
      </c>
      <c r="C642" s="142">
        <v>333.15999999999713</v>
      </c>
      <c r="D642" s="142">
        <v>441.18000000000376</v>
      </c>
      <c r="E642" s="142">
        <v>540.0274999999998</v>
      </c>
      <c r="F642" s="142">
        <v>608.71249999999691</v>
      </c>
      <c r="G642" s="142">
        <v>827.35500000000673</v>
      </c>
    </row>
    <row r="643" spans="1:7" x14ac:dyDescent="0.2">
      <c r="A643" s="76" t="s">
        <v>1040</v>
      </c>
      <c r="C643" s="142">
        <v>333.5599999999971</v>
      </c>
      <c r="D643" s="142">
        <v>441.70250000000374</v>
      </c>
      <c r="E643" s="142">
        <v>540.69249999999988</v>
      </c>
      <c r="F643" s="142">
        <v>609.4724999999969</v>
      </c>
      <c r="G643" s="142">
        <v>828.4000000000068</v>
      </c>
    </row>
    <row r="644" spans="1:7" x14ac:dyDescent="0.2">
      <c r="A644" s="76" t="s">
        <v>1041</v>
      </c>
      <c r="C644" s="142">
        <v>333.95999999999708</v>
      </c>
      <c r="D644" s="142">
        <v>442.22500000000377</v>
      </c>
      <c r="E644" s="142">
        <v>541.35749999999985</v>
      </c>
      <c r="F644" s="142">
        <v>610.23249999999689</v>
      </c>
      <c r="G644" s="142">
        <v>829.44500000000676</v>
      </c>
    </row>
    <row r="645" spans="1:7" x14ac:dyDescent="0.2">
      <c r="A645" s="76" t="s">
        <v>1042</v>
      </c>
      <c r="C645" s="142">
        <v>334.35999999999706</v>
      </c>
      <c r="D645" s="142">
        <v>442.74750000000375</v>
      </c>
      <c r="E645" s="142">
        <v>542.02249999999992</v>
      </c>
      <c r="F645" s="142">
        <v>610.99249999999677</v>
      </c>
      <c r="G645" s="142">
        <v>830.49000000000683</v>
      </c>
    </row>
    <row r="646" spans="1:7" x14ac:dyDescent="0.2">
      <c r="A646" s="76" t="s">
        <v>1043</v>
      </c>
      <c r="C646" s="142">
        <v>334.75999999999704</v>
      </c>
      <c r="D646" s="142">
        <v>443.27000000000379</v>
      </c>
      <c r="E646" s="142">
        <v>542.6875</v>
      </c>
      <c r="F646" s="142">
        <v>611.75249999999676</v>
      </c>
      <c r="G646" s="142">
        <v>831.53500000000679</v>
      </c>
    </row>
    <row r="647" spans="1:7" x14ac:dyDescent="0.2">
      <c r="A647" s="76" t="s">
        <v>1044</v>
      </c>
      <c r="C647" s="142">
        <v>335.15999999999701</v>
      </c>
      <c r="D647" s="142">
        <v>443.79250000000377</v>
      </c>
      <c r="E647" s="142">
        <v>543.35249999999996</v>
      </c>
      <c r="F647" s="142">
        <v>612.51249999999675</v>
      </c>
      <c r="G647" s="142">
        <v>832.58000000000686</v>
      </c>
    </row>
    <row r="648" spans="1:7" x14ac:dyDescent="0.2">
      <c r="A648" s="76" t="s">
        <v>1045</v>
      </c>
      <c r="C648" s="142">
        <v>335.55999999999699</v>
      </c>
      <c r="D648" s="142">
        <v>444.31500000000381</v>
      </c>
      <c r="E648" s="142">
        <v>544.01750000000004</v>
      </c>
      <c r="F648" s="142">
        <v>613.27249999999674</v>
      </c>
      <c r="G648" s="142">
        <v>833.62500000000682</v>
      </c>
    </row>
    <row r="649" spans="1:7" x14ac:dyDescent="0.2">
      <c r="A649" s="76" t="s">
        <v>1046</v>
      </c>
      <c r="C649" s="142">
        <v>335.95999999999697</v>
      </c>
      <c r="D649" s="142">
        <v>444.83750000000379</v>
      </c>
      <c r="E649" s="142">
        <v>544.68250000000012</v>
      </c>
      <c r="F649" s="142">
        <v>614.03249999999662</v>
      </c>
      <c r="G649" s="142">
        <v>834.67000000000689</v>
      </c>
    </row>
    <row r="650" spans="1:7" x14ac:dyDescent="0.2">
      <c r="A650" s="76" t="s">
        <v>1047</v>
      </c>
      <c r="C650" s="142">
        <v>336.35999999999694</v>
      </c>
      <c r="D650" s="142">
        <v>445.36000000000382</v>
      </c>
      <c r="E650" s="142">
        <v>545.3475000000002</v>
      </c>
      <c r="F650" s="142">
        <v>614.79249999999661</v>
      </c>
      <c r="G650" s="142">
        <v>835.71500000000697</v>
      </c>
    </row>
    <row r="651" spans="1:7" x14ac:dyDescent="0.2">
      <c r="A651" s="76" t="s">
        <v>1048</v>
      </c>
      <c r="C651" s="142">
        <v>336.75999999999692</v>
      </c>
      <c r="D651" s="142">
        <v>445.88250000000386</v>
      </c>
      <c r="E651" s="142">
        <v>546.01250000000016</v>
      </c>
      <c r="F651" s="142">
        <v>615.5524999999966</v>
      </c>
      <c r="G651" s="142">
        <v>836.76000000000693</v>
      </c>
    </row>
    <row r="652" spans="1:7" x14ac:dyDescent="0.2">
      <c r="A652" s="76" t="s">
        <v>1049</v>
      </c>
      <c r="C652" s="142">
        <v>337.1599999999969</v>
      </c>
      <c r="D652" s="142">
        <v>446.40500000000384</v>
      </c>
      <c r="E652" s="142">
        <v>546.67750000000024</v>
      </c>
      <c r="F652" s="142">
        <v>616.31249999999648</v>
      </c>
      <c r="G652" s="142">
        <v>837.805000000007</v>
      </c>
    </row>
    <row r="653" spans="1:7" x14ac:dyDescent="0.2">
      <c r="A653" s="76" t="s">
        <v>1050</v>
      </c>
      <c r="C653" s="142">
        <v>337.55999999999688</v>
      </c>
      <c r="D653" s="142">
        <v>446.92750000000387</v>
      </c>
      <c r="E653" s="142">
        <v>547.34250000000031</v>
      </c>
      <c r="F653" s="142">
        <v>617.07249999999647</v>
      </c>
      <c r="G653" s="142">
        <v>838.85000000000696</v>
      </c>
    </row>
    <row r="654" spans="1:7" x14ac:dyDescent="0.2">
      <c r="A654" s="76" t="s">
        <v>1051</v>
      </c>
      <c r="C654" s="142">
        <v>337.95999999999685</v>
      </c>
      <c r="D654" s="142">
        <v>447.45000000000385</v>
      </c>
      <c r="E654" s="142">
        <v>548.00750000000028</v>
      </c>
      <c r="F654" s="142">
        <v>617.83249999999646</v>
      </c>
      <c r="G654" s="142">
        <v>839.89500000000703</v>
      </c>
    </row>
    <row r="655" spans="1:7" x14ac:dyDescent="0.2">
      <c r="A655" s="76" t="s">
        <v>1052</v>
      </c>
      <c r="C655" s="142">
        <v>338.35999999999683</v>
      </c>
      <c r="D655" s="142">
        <v>447.97250000000389</v>
      </c>
      <c r="E655" s="142">
        <v>548.67250000000035</v>
      </c>
      <c r="F655" s="142">
        <v>618.59249999999633</v>
      </c>
      <c r="G655" s="142">
        <v>840.94000000000699</v>
      </c>
    </row>
    <row r="656" spans="1:7" x14ac:dyDescent="0.2">
      <c r="A656" s="76" t="s">
        <v>1053</v>
      </c>
      <c r="C656" s="142">
        <v>338.75999999999681</v>
      </c>
      <c r="D656" s="142">
        <v>448.49500000000387</v>
      </c>
      <c r="E656" s="142">
        <v>549.33750000000043</v>
      </c>
      <c r="F656" s="142">
        <v>619.35249999999633</v>
      </c>
      <c r="G656" s="142">
        <v>841.98500000000706</v>
      </c>
    </row>
    <row r="657" spans="1:7" x14ac:dyDescent="0.2">
      <c r="A657" s="76" t="s">
        <v>1054</v>
      </c>
      <c r="C657" s="142">
        <v>339.15999999999678</v>
      </c>
      <c r="D657" s="142">
        <v>449.01750000000391</v>
      </c>
      <c r="E657" s="142">
        <v>550.0025000000004</v>
      </c>
      <c r="F657" s="142">
        <v>620.11249999999632</v>
      </c>
      <c r="G657" s="142">
        <v>843.03000000000702</v>
      </c>
    </row>
    <row r="658" spans="1:7" x14ac:dyDescent="0.2">
      <c r="A658" s="76" t="s">
        <v>1055</v>
      </c>
      <c r="C658" s="142">
        <v>339.55999999999676</v>
      </c>
      <c r="D658" s="142">
        <v>449.54000000000389</v>
      </c>
      <c r="E658" s="142">
        <v>550.66750000000047</v>
      </c>
      <c r="F658" s="142">
        <v>620.87249999999631</v>
      </c>
      <c r="G658" s="142">
        <v>844.07500000000709</v>
      </c>
    </row>
    <row r="659" spans="1:7" x14ac:dyDescent="0.2">
      <c r="A659" s="76" t="s">
        <v>1056</v>
      </c>
      <c r="C659" s="142">
        <v>339.95999999999674</v>
      </c>
      <c r="D659" s="142">
        <v>450.06250000000392</v>
      </c>
      <c r="E659" s="142">
        <v>551.33250000000055</v>
      </c>
      <c r="F659" s="142">
        <v>621.63249999999618</v>
      </c>
      <c r="G659" s="142">
        <v>845.12000000000717</v>
      </c>
    </row>
    <row r="660" spans="1:7" x14ac:dyDescent="0.2">
      <c r="A660" s="76" t="s">
        <v>1057</v>
      </c>
      <c r="C660" s="142">
        <v>340.35999999999672</v>
      </c>
      <c r="D660" s="142">
        <v>450.58500000000396</v>
      </c>
      <c r="E660" s="142">
        <v>551.99750000000063</v>
      </c>
      <c r="F660" s="142">
        <v>622.39249999999618</v>
      </c>
      <c r="G660" s="142">
        <v>846.16500000000713</v>
      </c>
    </row>
    <row r="661" spans="1:7" x14ac:dyDescent="0.2">
      <c r="A661" s="76" t="s">
        <v>1058</v>
      </c>
      <c r="C661" s="142">
        <v>340.75999999999669</v>
      </c>
      <c r="D661" s="142">
        <v>451.10750000000394</v>
      </c>
      <c r="E661" s="142">
        <v>552.66250000000059</v>
      </c>
      <c r="F661" s="142">
        <v>623.15249999999617</v>
      </c>
      <c r="G661" s="142">
        <v>847.2100000000072</v>
      </c>
    </row>
    <row r="662" spans="1:7" x14ac:dyDescent="0.2">
      <c r="A662" s="76" t="s">
        <v>1059</v>
      </c>
      <c r="C662" s="142">
        <v>341.15999999999667</v>
      </c>
      <c r="D662" s="142">
        <v>451.63000000000397</v>
      </c>
      <c r="E662" s="142">
        <v>553.32750000000067</v>
      </c>
      <c r="F662" s="142">
        <v>623.91249999999604</v>
      </c>
      <c r="G662" s="142">
        <v>848.25500000000716</v>
      </c>
    </row>
    <row r="663" spans="1:7" x14ac:dyDescent="0.2">
      <c r="A663" s="76" t="s">
        <v>1060</v>
      </c>
      <c r="C663" s="142">
        <v>341.55999999999665</v>
      </c>
      <c r="D663" s="142">
        <v>452.15250000000395</v>
      </c>
      <c r="E663" s="142">
        <v>553.99250000000075</v>
      </c>
      <c r="F663" s="142">
        <v>624.67249999999603</v>
      </c>
      <c r="G663" s="142">
        <v>849.30000000000723</v>
      </c>
    </row>
    <row r="664" spans="1:7" x14ac:dyDescent="0.2">
      <c r="A664" s="76" t="s">
        <v>1061</v>
      </c>
      <c r="C664" s="142">
        <v>341.95999999999663</v>
      </c>
      <c r="D664" s="142">
        <v>452.67500000000399</v>
      </c>
      <c r="E664" s="142">
        <v>554.65750000000071</v>
      </c>
      <c r="F664" s="142">
        <v>625.43249999999603</v>
      </c>
      <c r="G664" s="142">
        <v>850.34500000000719</v>
      </c>
    </row>
    <row r="665" spans="1:7" x14ac:dyDescent="0.2">
      <c r="A665" s="76" t="s">
        <v>1062</v>
      </c>
      <c r="C665" s="142">
        <v>342.3599999999966</v>
      </c>
      <c r="D665" s="142">
        <v>453.19750000000397</v>
      </c>
      <c r="E665" s="142">
        <v>555.32250000000079</v>
      </c>
      <c r="F665" s="142">
        <v>626.1924999999959</v>
      </c>
      <c r="G665" s="142">
        <v>851.39000000000726</v>
      </c>
    </row>
    <row r="666" spans="1:7" x14ac:dyDescent="0.2">
      <c r="A666" s="76" t="s">
        <v>1063</v>
      </c>
      <c r="C666" s="142">
        <v>342.75999999999658</v>
      </c>
      <c r="D666" s="142">
        <v>453.72000000000401</v>
      </c>
      <c r="E666" s="142">
        <v>555.98750000000086</v>
      </c>
      <c r="F666" s="142">
        <v>626.95249999999589</v>
      </c>
      <c r="G666" s="142">
        <v>852.43500000000722</v>
      </c>
    </row>
    <row r="667" spans="1:7" x14ac:dyDescent="0.2">
      <c r="A667" s="76" t="s">
        <v>1064</v>
      </c>
      <c r="C667" s="142">
        <v>343.15999999999656</v>
      </c>
      <c r="D667" s="142">
        <v>454.24250000000399</v>
      </c>
      <c r="E667" s="142">
        <v>556.65250000000083</v>
      </c>
      <c r="F667" s="142">
        <v>627.71249999999588</v>
      </c>
      <c r="G667" s="142">
        <v>853.48000000000729</v>
      </c>
    </row>
    <row r="668" spans="1:7" x14ac:dyDescent="0.2">
      <c r="A668" s="76" t="s">
        <v>1065</v>
      </c>
      <c r="C668" s="142">
        <v>343.55999999999653</v>
      </c>
      <c r="D668" s="142">
        <v>454.76500000000402</v>
      </c>
      <c r="E668" s="142">
        <v>557.3175000000009</v>
      </c>
      <c r="F668" s="142">
        <v>628.47249999999588</v>
      </c>
      <c r="G668" s="142">
        <v>854.52500000000725</v>
      </c>
    </row>
    <row r="669" spans="1:7" x14ac:dyDescent="0.2">
      <c r="A669" s="76" t="s">
        <v>1066</v>
      </c>
      <c r="C669" s="142">
        <v>343.95999999999651</v>
      </c>
      <c r="D669" s="142">
        <v>455.287500000004</v>
      </c>
      <c r="E669" s="142">
        <v>557.98250000000098</v>
      </c>
      <c r="F669" s="142">
        <v>629.23249999999575</v>
      </c>
      <c r="G669" s="142">
        <v>855.57000000000733</v>
      </c>
    </row>
    <row r="670" spans="1:7" x14ac:dyDescent="0.2">
      <c r="A670" s="76" t="s">
        <v>1067</v>
      </c>
      <c r="C670" s="142">
        <v>344.35999999999649</v>
      </c>
      <c r="D670" s="142">
        <v>455.81000000000404</v>
      </c>
      <c r="E670" s="142">
        <v>558.64750000000106</v>
      </c>
      <c r="F670" s="142">
        <v>629.99249999999574</v>
      </c>
      <c r="G670" s="142">
        <v>856.6150000000074</v>
      </c>
    </row>
    <row r="671" spans="1:7" x14ac:dyDescent="0.2">
      <c r="A671" s="76" t="s">
        <v>1068</v>
      </c>
      <c r="C671" s="142">
        <v>344.75999999999647</v>
      </c>
      <c r="D671" s="142">
        <v>456.33250000000407</v>
      </c>
      <c r="E671" s="142">
        <v>559.31250000000102</v>
      </c>
      <c r="F671" s="142">
        <v>630.75249999999573</v>
      </c>
      <c r="G671" s="142">
        <v>857.66000000000736</v>
      </c>
    </row>
    <row r="672" spans="1:7" x14ac:dyDescent="0.2">
      <c r="A672" s="76" t="s">
        <v>1069</v>
      </c>
      <c r="C672" s="142">
        <v>345.15999999999644</v>
      </c>
      <c r="D672" s="142">
        <v>456.85500000000405</v>
      </c>
      <c r="E672" s="142">
        <v>559.9775000000011</v>
      </c>
      <c r="F672" s="142">
        <v>631.51249999999561</v>
      </c>
      <c r="G672" s="142">
        <v>858.70500000000743</v>
      </c>
    </row>
    <row r="673" spans="1:7" x14ac:dyDescent="0.2">
      <c r="A673" s="76" t="s">
        <v>1070</v>
      </c>
      <c r="C673" s="142">
        <v>345.55999999999642</v>
      </c>
      <c r="D673" s="142">
        <v>457.37750000000409</v>
      </c>
      <c r="E673" s="142">
        <v>560.64250000000118</v>
      </c>
      <c r="F673" s="142">
        <v>632.2724999999956</v>
      </c>
      <c r="G673" s="142">
        <v>859.75000000000739</v>
      </c>
    </row>
    <row r="674" spans="1:7" x14ac:dyDescent="0.2">
      <c r="A674" s="76" t="s">
        <v>1071</v>
      </c>
      <c r="C674" s="142">
        <v>345.9599999999964</v>
      </c>
      <c r="D674" s="142">
        <v>457.90000000000407</v>
      </c>
      <c r="E674" s="142">
        <v>561.30750000000114</v>
      </c>
      <c r="F674" s="142">
        <v>633.03249999999559</v>
      </c>
      <c r="G674" s="142">
        <v>860.79500000000746</v>
      </c>
    </row>
    <row r="675" spans="1:7" x14ac:dyDescent="0.2">
      <c r="A675" s="76" t="s">
        <v>1072</v>
      </c>
      <c r="C675" s="142">
        <v>346.35999999999638</v>
      </c>
      <c r="D675" s="142">
        <v>458.42250000000411</v>
      </c>
      <c r="E675" s="142">
        <v>561.97250000000122</v>
      </c>
      <c r="F675" s="142">
        <v>633.79249999999547</v>
      </c>
      <c r="G675" s="142">
        <v>861.84000000000742</v>
      </c>
    </row>
    <row r="676" spans="1:7" x14ac:dyDescent="0.2">
      <c r="A676" s="76" t="s">
        <v>1073</v>
      </c>
      <c r="C676" s="142">
        <v>346.75999999999635</v>
      </c>
      <c r="D676" s="142">
        <v>458.94500000000409</v>
      </c>
      <c r="E676" s="142">
        <v>562.6375000000013</v>
      </c>
      <c r="F676" s="142">
        <v>634.55249999999546</v>
      </c>
      <c r="G676" s="142">
        <v>862.88500000000749</v>
      </c>
    </row>
    <row r="677" spans="1:7" x14ac:dyDescent="0.2">
      <c r="A677" s="76" t="s">
        <v>1074</v>
      </c>
      <c r="C677" s="142">
        <v>347.15999999999633</v>
      </c>
      <c r="D677" s="142">
        <v>459.46750000000412</v>
      </c>
      <c r="E677" s="142">
        <v>563.30250000000126</v>
      </c>
      <c r="F677" s="142">
        <v>635.31249999999545</v>
      </c>
      <c r="G677" s="142">
        <v>863.93000000000745</v>
      </c>
    </row>
    <row r="678" spans="1:7" x14ac:dyDescent="0.2">
      <c r="A678" s="76" t="s">
        <v>1075</v>
      </c>
      <c r="C678" s="142">
        <v>347.55999999999631</v>
      </c>
      <c r="D678" s="142">
        <v>459.9900000000041</v>
      </c>
      <c r="E678" s="142">
        <v>563.96750000000134</v>
      </c>
      <c r="F678" s="142">
        <v>636.07249999999544</v>
      </c>
      <c r="G678" s="142">
        <v>864.97500000000753</v>
      </c>
    </row>
    <row r="679" spans="1:7" x14ac:dyDescent="0.2">
      <c r="A679" s="76" t="s">
        <v>1076</v>
      </c>
      <c r="C679" s="142">
        <v>347.95999999999628</v>
      </c>
      <c r="D679" s="142">
        <v>460.51250000000414</v>
      </c>
      <c r="E679" s="142">
        <v>564.63250000000141</v>
      </c>
      <c r="F679" s="142">
        <v>636.83249999999532</v>
      </c>
      <c r="G679" s="142">
        <v>866.02000000000749</v>
      </c>
    </row>
    <row r="680" spans="1:7" x14ac:dyDescent="0.2">
      <c r="A680" s="76" t="s">
        <v>1077</v>
      </c>
      <c r="C680" s="142">
        <v>348.35999999999626</v>
      </c>
      <c r="D680" s="142">
        <v>461.03500000000417</v>
      </c>
      <c r="E680" s="142">
        <v>565.29750000000149</v>
      </c>
      <c r="F680" s="142">
        <v>637.59249999999531</v>
      </c>
      <c r="G680" s="142">
        <v>867.06500000000756</v>
      </c>
    </row>
    <row r="681" spans="1:7" x14ac:dyDescent="0.2">
      <c r="A681" s="76" t="s">
        <v>1078</v>
      </c>
      <c r="C681" s="142">
        <v>348.75999999999624</v>
      </c>
      <c r="D681" s="142">
        <v>461.55750000000415</v>
      </c>
      <c r="E681" s="142">
        <v>565.96250000000146</v>
      </c>
      <c r="F681" s="142">
        <v>638.3524999999953</v>
      </c>
      <c r="G681" s="142">
        <v>868.11000000000763</v>
      </c>
    </row>
    <row r="682" spans="1:7" x14ac:dyDescent="0.2">
      <c r="A682" s="76" t="s">
        <v>1079</v>
      </c>
      <c r="C682" s="142">
        <v>349.15999999999622</v>
      </c>
      <c r="D682" s="142">
        <v>462.08000000000419</v>
      </c>
      <c r="E682" s="142">
        <v>566.62750000000153</v>
      </c>
      <c r="F682" s="142">
        <v>639.11249999999518</v>
      </c>
      <c r="G682" s="142">
        <v>869.15500000000759</v>
      </c>
    </row>
    <row r="683" spans="1:7" x14ac:dyDescent="0.2">
      <c r="A683" s="76" t="s">
        <v>1080</v>
      </c>
      <c r="C683" s="142">
        <v>349.55999999999619</v>
      </c>
      <c r="D683" s="142">
        <v>462.60250000000417</v>
      </c>
      <c r="E683" s="142">
        <v>567.29250000000161</v>
      </c>
      <c r="F683" s="142">
        <v>639.87249999999517</v>
      </c>
      <c r="G683" s="142">
        <v>870.20000000000766</v>
      </c>
    </row>
    <row r="684" spans="1:7" x14ac:dyDescent="0.2">
      <c r="A684" s="76" t="s">
        <v>1081</v>
      </c>
      <c r="C684" s="142">
        <v>349.95999999999617</v>
      </c>
      <c r="D684" s="142">
        <v>463.12500000000421</v>
      </c>
      <c r="E684" s="142">
        <v>567.95750000000157</v>
      </c>
      <c r="F684" s="142">
        <v>640.63249999999516</v>
      </c>
      <c r="G684" s="142">
        <v>871.24500000000762</v>
      </c>
    </row>
    <row r="685" spans="1:7" x14ac:dyDescent="0.2">
      <c r="A685" s="76" t="s">
        <v>1082</v>
      </c>
      <c r="C685" s="142">
        <v>350.35999999999615</v>
      </c>
      <c r="D685" s="142">
        <v>463.64750000000419</v>
      </c>
      <c r="E685" s="142">
        <v>568.62250000000165</v>
      </c>
      <c r="F685" s="142">
        <v>641.39249999999504</v>
      </c>
      <c r="G685" s="142">
        <v>872.29000000000769</v>
      </c>
    </row>
    <row r="686" spans="1:7" x14ac:dyDescent="0.2">
      <c r="A686" s="76" t="s">
        <v>1083</v>
      </c>
      <c r="C686" s="142">
        <v>350.75999999999613</v>
      </c>
      <c r="D686" s="142">
        <v>464.17000000000422</v>
      </c>
      <c r="E686" s="142">
        <v>569.28750000000173</v>
      </c>
      <c r="F686" s="142">
        <v>642.15249999999503</v>
      </c>
      <c r="G686" s="142">
        <v>873.33500000000765</v>
      </c>
    </row>
    <row r="687" spans="1:7" x14ac:dyDescent="0.2">
      <c r="A687" s="76" t="s">
        <v>1084</v>
      </c>
      <c r="C687" s="142">
        <v>351.1599999999961</v>
      </c>
      <c r="D687" s="142">
        <v>464.6925000000042</v>
      </c>
      <c r="E687" s="142">
        <v>569.95250000000169</v>
      </c>
      <c r="F687" s="142">
        <v>642.91249999999502</v>
      </c>
      <c r="G687" s="142">
        <v>874.38000000000773</v>
      </c>
    </row>
    <row r="688" spans="1:7" x14ac:dyDescent="0.2">
      <c r="A688" s="76" t="s">
        <v>1085</v>
      </c>
      <c r="C688" s="142">
        <v>351.55999999999608</v>
      </c>
      <c r="D688" s="142">
        <v>465.21500000000424</v>
      </c>
      <c r="E688" s="142">
        <v>570.61750000000177</v>
      </c>
      <c r="F688" s="142">
        <v>643.67249999999501</v>
      </c>
      <c r="G688" s="142">
        <v>875.42500000000769</v>
      </c>
    </row>
    <row r="689" spans="1:7" x14ac:dyDescent="0.2">
      <c r="A689" s="76" t="s">
        <v>1086</v>
      </c>
      <c r="C689" s="142">
        <v>351.95999999999606</v>
      </c>
      <c r="D689" s="142">
        <v>465.73750000000422</v>
      </c>
      <c r="E689" s="142">
        <v>571.28250000000185</v>
      </c>
      <c r="F689" s="142">
        <v>644.43249999999489</v>
      </c>
      <c r="G689" s="142">
        <v>876.47000000000776</v>
      </c>
    </row>
    <row r="690" spans="1:7" x14ac:dyDescent="0.2">
      <c r="A690" s="76" t="s">
        <v>1087</v>
      </c>
      <c r="C690" s="142">
        <v>352.35999999999603</v>
      </c>
      <c r="D690" s="142">
        <v>466.26000000000425</v>
      </c>
      <c r="E690" s="142">
        <v>571.94750000000192</v>
      </c>
      <c r="F690" s="142">
        <v>645.19249999999488</v>
      </c>
      <c r="G690" s="142">
        <v>877.51500000000783</v>
      </c>
    </row>
    <row r="691" spans="1:7" x14ac:dyDescent="0.2">
      <c r="A691" s="76" t="s">
        <v>1088</v>
      </c>
      <c r="C691" s="142">
        <v>352.75999999999601</v>
      </c>
      <c r="D691" s="142">
        <v>466.78250000000429</v>
      </c>
      <c r="E691" s="142">
        <v>572.61250000000189</v>
      </c>
      <c r="F691" s="142">
        <v>645.95249999999487</v>
      </c>
      <c r="G691" s="142">
        <v>878.56000000000779</v>
      </c>
    </row>
    <row r="692" spans="1:7" x14ac:dyDescent="0.2">
      <c r="A692" s="76" t="s">
        <v>1089</v>
      </c>
      <c r="C692" s="142">
        <v>353.15999999999599</v>
      </c>
      <c r="D692" s="142">
        <v>467.30500000000427</v>
      </c>
      <c r="E692" s="142">
        <v>573.27750000000196</v>
      </c>
      <c r="F692" s="142">
        <v>646.71249999999475</v>
      </c>
      <c r="G692" s="142">
        <v>879.60500000000786</v>
      </c>
    </row>
    <row r="693" spans="1:7" x14ac:dyDescent="0.2">
      <c r="A693" s="76" t="s">
        <v>1090</v>
      </c>
      <c r="C693" s="142">
        <v>353.55999999999597</v>
      </c>
      <c r="D693" s="142">
        <v>467.82750000000431</v>
      </c>
      <c r="E693" s="142">
        <v>573.94250000000204</v>
      </c>
      <c r="F693" s="142">
        <v>647.47249999999474</v>
      </c>
      <c r="G693" s="142">
        <v>880.65000000000782</v>
      </c>
    </row>
    <row r="694" spans="1:7" x14ac:dyDescent="0.2">
      <c r="A694" s="76" t="s">
        <v>1091</v>
      </c>
      <c r="C694" s="142">
        <v>353.95999999999594</v>
      </c>
      <c r="D694" s="142">
        <v>468.35000000000429</v>
      </c>
      <c r="E694" s="142">
        <v>574.60750000000201</v>
      </c>
      <c r="F694" s="142">
        <v>648.23249999999473</v>
      </c>
      <c r="G694" s="142">
        <v>881.69500000000789</v>
      </c>
    </row>
    <row r="695" spans="1:7" x14ac:dyDescent="0.2">
      <c r="A695" s="76" t="s">
        <v>1092</v>
      </c>
      <c r="C695" s="142">
        <v>354.35999999999592</v>
      </c>
      <c r="D695" s="142">
        <v>468.87250000000432</v>
      </c>
      <c r="E695" s="142">
        <v>575.27250000000208</v>
      </c>
      <c r="F695" s="142">
        <v>648.99249999999461</v>
      </c>
      <c r="G695" s="142">
        <v>882.74000000000785</v>
      </c>
    </row>
    <row r="696" spans="1:7" x14ac:dyDescent="0.2">
      <c r="A696" s="76" t="s">
        <v>1093</v>
      </c>
      <c r="C696" s="142">
        <v>354.7599999999959</v>
      </c>
      <c r="D696" s="142">
        <v>469.3950000000043</v>
      </c>
      <c r="E696" s="142">
        <v>575.93750000000216</v>
      </c>
      <c r="F696" s="142">
        <v>649.7524999999946</v>
      </c>
      <c r="G696" s="142">
        <v>883.78500000000793</v>
      </c>
    </row>
    <row r="697" spans="1:7" x14ac:dyDescent="0.2">
      <c r="A697" s="76" t="s">
        <v>1094</v>
      </c>
      <c r="C697" s="142">
        <v>355.15999999999588</v>
      </c>
      <c r="D697" s="142">
        <v>469.91750000000434</v>
      </c>
      <c r="E697" s="142">
        <v>576.60250000000212</v>
      </c>
      <c r="F697" s="142">
        <v>650.51249999999459</v>
      </c>
      <c r="G697" s="142">
        <v>884.83000000000789</v>
      </c>
    </row>
    <row r="698" spans="1:7" x14ac:dyDescent="0.2">
      <c r="A698" s="76" t="s">
        <v>1095</v>
      </c>
      <c r="C698" s="142">
        <v>355.55999999999585</v>
      </c>
      <c r="D698" s="142">
        <v>470.44000000000432</v>
      </c>
      <c r="E698" s="142">
        <v>577.2675000000022</v>
      </c>
      <c r="F698" s="142">
        <v>651.27249999999458</v>
      </c>
      <c r="G698" s="142">
        <v>885.87500000000796</v>
      </c>
    </row>
    <row r="699" spans="1:7" x14ac:dyDescent="0.2">
      <c r="A699" s="76" t="s">
        <v>1096</v>
      </c>
      <c r="C699" s="142">
        <v>355.95999999999583</v>
      </c>
      <c r="D699" s="142">
        <v>470.96250000000435</v>
      </c>
      <c r="E699" s="142">
        <v>577.93250000000228</v>
      </c>
      <c r="F699" s="142">
        <v>652.03249999999446</v>
      </c>
      <c r="G699" s="142">
        <v>886.92000000000792</v>
      </c>
    </row>
    <row r="700" spans="1:7" x14ac:dyDescent="0.2">
      <c r="A700" s="76" t="s">
        <v>1097</v>
      </c>
      <c r="C700" s="142">
        <v>356.35999999999581</v>
      </c>
      <c r="D700" s="142">
        <v>471.48500000000439</v>
      </c>
      <c r="E700" s="142">
        <v>578.59750000000236</v>
      </c>
      <c r="F700" s="142">
        <v>652.79249999999445</v>
      </c>
      <c r="G700" s="142">
        <v>887.96500000000799</v>
      </c>
    </row>
    <row r="701" spans="1:7" x14ac:dyDescent="0.2">
      <c r="A701" s="76" t="s">
        <v>1098</v>
      </c>
      <c r="C701" s="142">
        <v>356.75999999999578</v>
      </c>
      <c r="D701" s="142">
        <v>472.00750000000437</v>
      </c>
      <c r="E701" s="142">
        <v>579.26250000000232</v>
      </c>
      <c r="F701" s="142">
        <v>653.55249999999444</v>
      </c>
      <c r="G701" s="142">
        <v>889.01000000000806</v>
      </c>
    </row>
    <row r="702" spans="1:7" x14ac:dyDescent="0.2">
      <c r="A702" s="76" t="s">
        <v>1099</v>
      </c>
      <c r="C702" s="142">
        <v>357.15999999999576</v>
      </c>
      <c r="D702" s="142">
        <v>472.53000000000441</v>
      </c>
      <c r="E702" s="142">
        <v>579.9275000000024</v>
      </c>
      <c r="F702" s="142">
        <v>654.31249999999432</v>
      </c>
      <c r="G702" s="142">
        <v>890.05500000000802</v>
      </c>
    </row>
    <row r="703" spans="1:7" x14ac:dyDescent="0.2">
      <c r="A703" s="76" t="s">
        <v>1100</v>
      </c>
      <c r="C703" s="142">
        <v>357.55999999999574</v>
      </c>
      <c r="D703" s="142">
        <v>473.05250000000439</v>
      </c>
      <c r="E703" s="142">
        <v>580.59250000000247</v>
      </c>
      <c r="F703" s="142">
        <v>655.07249999999431</v>
      </c>
      <c r="G703" s="142">
        <v>891.10000000000809</v>
      </c>
    </row>
    <row r="704" spans="1:7" x14ac:dyDescent="0.2">
      <c r="A704" s="76" t="s">
        <v>1101</v>
      </c>
      <c r="C704" s="142">
        <v>357.95999999999572</v>
      </c>
      <c r="D704" s="142">
        <v>473.57500000000442</v>
      </c>
      <c r="E704" s="142">
        <v>581.25750000000244</v>
      </c>
      <c r="F704" s="142">
        <v>655.8324999999943</v>
      </c>
      <c r="G704" s="142">
        <v>892.14500000000805</v>
      </c>
    </row>
    <row r="705" spans="1:7" x14ac:dyDescent="0.2">
      <c r="A705" s="76" t="s">
        <v>1102</v>
      </c>
      <c r="C705" s="142">
        <v>358.35999999999569</v>
      </c>
      <c r="D705" s="142">
        <v>474.0975000000044</v>
      </c>
      <c r="E705" s="142">
        <v>581.92250000000251</v>
      </c>
      <c r="F705" s="142">
        <v>656.59249999999417</v>
      </c>
      <c r="G705" s="142">
        <v>893.19000000000813</v>
      </c>
    </row>
    <row r="706" spans="1:7" x14ac:dyDescent="0.2">
      <c r="A706" s="76" t="s">
        <v>1103</v>
      </c>
      <c r="C706" s="142">
        <v>358.75999999999567</v>
      </c>
      <c r="D706" s="142">
        <v>474.62000000000444</v>
      </c>
      <c r="E706" s="142">
        <v>582.58750000000259</v>
      </c>
      <c r="F706" s="142">
        <v>657.35249999999417</v>
      </c>
      <c r="G706" s="142">
        <v>894.23500000000809</v>
      </c>
    </row>
    <row r="707" spans="1:7" x14ac:dyDescent="0.2">
      <c r="A707" s="76" t="s">
        <v>1104</v>
      </c>
      <c r="C707" s="142">
        <v>359.15999999999565</v>
      </c>
      <c r="D707" s="142">
        <v>475.14250000000442</v>
      </c>
      <c r="E707" s="142">
        <v>583.25250000000256</v>
      </c>
      <c r="F707" s="142">
        <v>658.11249999999416</v>
      </c>
      <c r="G707" s="142">
        <v>895.28000000000816</v>
      </c>
    </row>
    <row r="708" spans="1:7" x14ac:dyDescent="0.2">
      <c r="A708" s="76" t="s">
        <v>1105</v>
      </c>
      <c r="C708" s="142">
        <v>359.55999999999563</v>
      </c>
      <c r="D708" s="142">
        <v>475.66500000000445</v>
      </c>
      <c r="E708" s="142">
        <v>583.91750000000263</v>
      </c>
      <c r="F708" s="142">
        <v>658.87249999999415</v>
      </c>
      <c r="G708" s="142">
        <v>896.32500000000812</v>
      </c>
    </row>
    <row r="709" spans="1:7" x14ac:dyDescent="0.2">
      <c r="A709" s="76" t="s">
        <v>1106</v>
      </c>
      <c r="C709" s="142">
        <v>359.9599999999956</v>
      </c>
      <c r="D709" s="142">
        <v>476.18750000000443</v>
      </c>
      <c r="E709" s="142">
        <v>584.58250000000271</v>
      </c>
      <c r="F709" s="142">
        <v>659.63249999999402</v>
      </c>
      <c r="G709" s="142">
        <v>897.37000000000819</v>
      </c>
    </row>
    <row r="710" spans="1:7" x14ac:dyDescent="0.2">
      <c r="A710" s="76" t="s">
        <v>1107</v>
      </c>
      <c r="C710" s="142">
        <v>360.35999999999558</v>
      </c>
      <c r="D710" s="142">
        <v>476.71000000000447</v>
      </c>
      <c r="E710" s="142">
        <v>585.24750000000279</v>
      </c>
      <c r="F710" s="142">
        <v>660.39249999999402</v>
      </c>
      <c r="G710" s="142">
        <v>898.41500000000826</v>
      </c>
    </row>
    <row r="711" spans="1:7" x14ac:dyDescent="0.2">
      <c r="A711" s="76" t="s">
        <v>1108</v>
      </c>
      <c r="C711" s="142">
        <v>360.75999999999556</v>
      </c>
      <c r="D711" s="142">
        <v>477.23250000000451</v>
      </c>
      <c r="E711" s="142">
        <v>585.91250000000275</v>
      </c>
      <c r="F711" s="142">
        <v>661.15249999999401</v>
      </c>
      <c r="G711" s="142">
        <v>899.46000000000822</v>
      </c>
    </row>
    <row r="712" spans="1:7" x14ac:dyDescent="0.2">
      <c r="A712" s="76" t="s">
        <v>1109</v>
      </c>
      <c r="C712" s="142">
        <v>361.15999999999553</v>
      </c>
      <c r="D712" s="142">
        <v>477.75500000000449</v>
      </c>
      <c r="E712" s="142">
        <v>586.57750000000283</v>
      </c>
      <c r="F712" s="142">
        <v>661.91249999999388</v>
      </c>
      <c r="G712" s="142">
        <v>900.50500000000829</v>
      </c>
    </row>
    <row r="713" spans="1:7" x14ac:dyDescent="0.2">
      <c r="A713" s="76" t="s">
        <v>1110</v>
      </c>
      <c r="C713" s="142">
        <v>361.55999999999551</v>
      </c>
      <c r="D713" s="142">
        <v>478.27750000000452</v>
      </c>
      <c r="E713" s="142">
        <v>587.24250000000291</v>
      </c>
      <c r="F713" s="142">
        <v>662.67249999999387</v>
      </c>
      <c r="G713" s="142">
        <v>901.55000000000825</v>
      </c>
    </row>
    <row r="714" spans="1:7" x14ac:dyDescent="0.2">
      <c r="A714" s="76" t="s">
        <v>1111</v>
      </c>
      <c r="C714" s="142">
        <v>361.95999999999549</v>
      </c>
      <c r="D714" s="142">
        <v>478.8000000000045</v>
      </c>
      <c r="E714" s="142">
        <v>587.90750000000287</v>
      </c>
      <c r="F714" s="142">
        <v>663.43249999999387</v>
      </c>
      <c r="G714" s="142">
        <v>902.59500000000833</v>
      </c>
    </row>
    <row r="715" spans="1:7" x14ac:dyDescent="0.2">
      <c r="A715" s="76" t="s">
        <v>1112</v>
      </c>
      <c r="C715" s="142">
        <v>362.35999999999547</v>
      </c>
      <c r="D715" s="142">
        <v>479.32250000000454</v>
      </c>
      <c r="E715" s="142">
        <v>588.57250000000295</v>
      </c>
      <c r="F715" s="142">
        <v>664.19249999999374</v>
      </c>
      <c r="G715" s="142">
        <v>903.64000000000829</v>
      </c>
    </row>
    <row r="716" spans="1:7" x14ac:dyDescent="0.2">
      <c r="A716" s="76" t="s">
        <v>1113</v>
      </c>
      <c r="C716" s="142">
        <v>362.75999999999544</v>
      </c>
      <c r="D716" s="142">
        <v>479.84500000000452</v>
      </c>
      <c r="E716" s="142">
        <v>589.23750000000302</v>
      </c>
      <c r="F716" s="142">
        <v>664.95249999999373</v>
      </c>
      <c r="G716" s="142">
        <v>904.68500000000836</v>
      </c>
    </row>
    <row r="717" spans="1:7" x14ac:dyDescent="0.2">
      <c r="A717" s="76" t="s">
        <v>1114</v>
      </c>
      <c r="C717" s="142">
        <v>363.15999999999542</v>
      </c>
      <c r="D717" s="142">
        <v>480.36750000000455</v>
      </c>
      <c r="E717" s="142">
        <v>589.90250000000299</v>
      </c>
      <c r="F717" s="142">
        <v>665.71249999999372</v>
      </c>
      <c r="G717" s="142">
        <v>905.73000000000832</v>
      </c>
    </row>
    <row r="718" spans="1:7" x14ac:dyDescent="0.2">
      <c r="A718" s="76" t="s">
        <v>1115</v>
      </c>
      <c r="C718" s="142">
        <v>363.5599999999954</v>
      </c>
      <c r="D718" s="142">
        <v>480.89000000000453</v>
      </c>
      <c r="E718" s="142">
        <v>590.56750000000306</v>
      </c>
      <c r="F718" s="142">
        <v>666.47249999999372</v>
      </c>
      <c r="G718" s="142">
        <v>906.77500000000839</v>
      </c>
    </row>
    <row r="719" spans="1:7" x14ac:dyDescent="0.2">
      <c r="A719" s="76" t="s">
        <v>1116</v>
      </c>
      <c r="C719" s="142">
        <v>363.95999999999538</v>
      </c>
      <c r="D719" s="142">
        <v>481.41250000000457</v>
      </c>
      <c r="E719" s="142">
        <v>591.23250000000314</v>
      </c>
      <c r="F719" s="142">
        <v>667.23249999999359</v>
      </c>
      <c r="G719" s="142">
        <v>907.82000000000835</v>
      </c>
    </row>
    <row r="720" spans="1:7" x14ac:dyDescent="0.2">
      <c r="A720" s="76" t="s">
        <v>1117</v>
      </c>
      <c r="C720" s="142">
        <v>364.35999999999535</v>
      </c>
      <c r="D720" s="142">
        <v>481.93500000000461</v>
      </c>
      <c r="E720" s="142">
        <v>591.89750000000322</v>
      </c>
      <c r="F720" s="142">
        <v>667.99249999999358</v>
      </c>
      <c r="G720" s="142">
        <v>908.86500000000842</v>
      </c>
    </row>
    <row r="721" spans="1:7" x14ac:dyDescent="0.2">
      <c r="A721" s="76" t="s">
        <v>1118</v>
      </c>
      <c r="C721" s="142">
        <v>364.75999999999533</v>
      </c>
      <c r="D721" s="142">
        <v>482.45750000000459</v>
      </c>
      <c r="E721" s="142">
        <v>592.56250000000318</v>
      </c>
      <c r="F721" s="142">
        <v>668.75249999999357</v>
      </c>
      <c r="G721" s="142">
        <v>909.91000000000849</v>
      </c>
    </row>
    <row r="722" spans="1:7" x14ac:dyDescent="0.2">
      <c r="A722" s="76" t="s">
        <v>1119</v>
      </c>
      <c r="C722" s="142">
        <v>365.15999999999531</v>
      </c>
      <c r="D722" s="142">
        <v>482.98000000000462</v>
      </c>
      <c r="E722" s="142">
        <v>593.22750000000326</v>
      </c>
      <c r="F722" s="142">
        <v>669.51249999999345</v>
      </c>
      <c r="G722" s="142">
        <v>910.95500000000845</v>
      </c>
    </row>
    <row r="723" spans="1:7" x14ac:dyDescent="0.2">
      <c r="A723" s="76" t="s">
        <v>1120</v>
      </c>
      <c r="C723" s="142">
        <v>365.55999999999528</v>
      </c>
      <c r="D723" s="142">
        <v>483.5025000000046</v>
      </c>
      <c r="E723" s="142">
        <v>593.89250000000334</v>
      </c>
      <c r="F723" s="142">
        <v>670.27249999999344</v>
      </c>
      <c r="G723" s="142">
        <v>912.00000000000853</v>
      </c>
    </row>
    <row r="724" spans="1:7" x14ac:dyDescent="0.2">
      <c r="A724" s="76" t="s">
        <v>1121</v>
      </c>
      <c r="C724" s="142">
        <v>365.95999999999526</v>
      </c>
      <c r="D724" s="142">
        <v>484.02500000000464</v>
      </c>
      <c r="E724" s="142">
        <v>594.5575000000033</v>
      </c>
      <c r="F724" s="142">
        <v>671.03249999999343</v>
      </c>
      <c r="G724" s="142">
        <v>913.04500000000849</v>
      </c>
    </row>
    <row r="725" spans="1:7" x14ac:dyDescent="0.2">
      <c r="A725" s="76" t="s">
        <v>1122</v>
      </c>
      <c r="C725" s="142">
        <v>366.35999999999524</v>
      </c>
      <c r="D725" s="142">
        <v>484.54750000000462</v>
      </c>
      <c r="E725" s="142">
        <v>595.22250000000338</v>
      </c>
      <c r="F725" s="142">
        <v>671.79249999999331</v>
      </c>
      <c r="G725" s="142">
        <v>914.09000000000856</v>
      </c>
    </row>
    <row r="726" spans="1:7" x14ac:dyDescent="0.2">
      <c r="A726" s="76" t="s">
        <v>1123</v>
      </c>
      <c r="C726" s="142">
        <v>366.75999999999522</v>
      </c>
      <c r="D726" s="142">
        <v>485.07000000000465</v>
      </c>
      <c r="E726" s="142">
        <v>595.88750000000346</v>
      </c>
      <c r="F726" s="142">
        <v>672.5524999999933</v>
      </c>
      <c r="G726" s="142">
        <v>915.13500000000852</v>
      </c>
    </row>
    <row r="727" spans="1:7" x14ac:dyDescent="0.2">
      <c r="A727" s="76" t="s">
        <v>1124</v>
      </c>
      <c r="C727" s="142">
        <v>367.15999999999519</v>
      </c>
      <c r="D727" s="142">
        <v>485.59250000000463</v>
      </c>
      <c r="E727" s="142">
        <v>596.55250000000342</v>
      </c>
      <c r="F727" s="142">
        <v>673.31249999999329</v>
      </c>
      <c r="G727" s="142">
        <v>916.18000000000859</v>
      </c>
    </row>
    <row r="728" spans="1:7" x14ac:dyDescent="0.2">
      <c r="A728" s="76" t="s">
        <v>1125</v>
      </c>
      <c r="C728" s="142">
        <v>367.55999999999517</v>
      </c>
      <c r="D728" s="142">
        <v>486.11500000000467</v>
      </c>
      <c r="E728" s="142">
        <v>597.2175000000035</v>
      </c>
      <c r="F728" s="142">
        <v>674.07249999999328</v>
      </c>
      <c r="G728" s="142">
        <v>917.22500000000855</v>
      </c>
    </row>
    <row r="729" spans="1:7" x14ac:dyDescent="0.2">
      <c r="A729" s="76" t="s">
        <v>1126</v>
      </c>
      <c r="C729" s="142">
        <v>367.95999999999515</v>
      </c>
      <c r="D729" s="142">
        <v>486.63750000000459</v>
      </c>
      <c r="E729" s="142">
        <v>597.88250000000357</v>
      </c>
      <c r="F729" s="142">
        <v>674.83249999999316</v>
      </c>
      <c r="G729" s="142">
        <v>918.27000000000862</v>
      </c>
    </row>
    <row r="730" spans="1:7" x14ac:dyDescent="0.2">
      <c r="A730" s="76" t="s">
        <v>1127</v>
      </c>
      <c r="C730" s="142">
        <v>368.35999999999513</v>
      </c>
      <c r="D730" s="142">
        <v>487.16000000000457</v>
      </c>
      <c r="E730" s="142">
        <v>598.54750000000365</v>
      </c>
      <c r="F730" s="142">
        <v>675.59249999999315</v>
      </c>
      <c r="G730" s="142">
        <v>919.31500000000869</v>
      </c>
    </row>
    <row r="731" spans="1:7" x14ac:dyDescent="0.2">
      <c r="A731" s="76" t="s">
        <v>1128</v>
      </c>
      <c r="C731" s="142">
        <v>368.7599999999951</v>
      </c>
      <c r="D731" s="142">
        <v>487.68250000000455</v>
      </c>
      <c r="E731" s="142">
        <v>599.21250000000362</v>
      </c>
      <c r="F731" s="142">
        <v>676.35249999999314</v>
      </c>
      <c r="G731" s="142">
        <v>920.36000000000865</v>
      </c>
    </row>
    <row r="732" spans="1:7" x14ac:dyDescent="0.2">
      <c r="A732" s="76" t="s">
        <v>1129</v>
      </c>
      <c r="C732" s="142">
        <v>369.15999999999508</v>
      </c>
      <c r="D732" s="142">
        <v>488.20500000000447</v>
      </c>
      <c r="E732" s="142">
        <v>599.87750000000369</v>
      </c>
      <c r="F732" s="142">
        <v>677.11249999999302</v>
      </c>
      <c r="G732" s="142">
        <v>921.40500000000873</v>
      </c>
    </row>
    <row r="733" spans="1:7" x14ac:dyDescent="0.2">
      <c r="A733" s="76" t="s">
        <v>1130</v>
      </c>
      <c r="C733" s="142">
        <v>369.55999999999506</v>
      </c>
      <c r="D733" s="142">
        <v>488.72750000000445</v>
      </c>
      <c r="E733" s="142">
        <v>600.54250000000377</v>
      </c>
      <c r="F733" s="142">
        <v>677.87249999999301</v>
      </c>
      <c r="G733" s="142">
        <v>922.45000000000869</v>
      </c>
    </row>
    <row r="734" spans="1:7" x14ac:dyDescent="0.2">
      <c r="A734" s="76" t="s">
        <v>1131</v>
      </c>
      <c r="C734" s="142">
        <v>369.95999999999503</v>
      </c>
      <c r="D734" s="142">
        <v>489.25000000000438</v>
      </c>
      <c r="E734" s="142">
        <v>601.20750000000373</v>
      </c>
      <c r="F734" s="142">
        <v>678.632499999993</v>
      </c>
      <c r="G734" s="142">
        <v>923.49500000000876</v>
      </c>
    </row>
    <row r="735" spans="1:7" x14ac:dyDescent="0.2">
      <c r="A735" s="76" t="s">
        <v>1132</v>
      </c>
      <c r="C735" s="142">
        <v>370.35999999999501</v>
      </c>
      <c r="D735" s="142">
        <v>489.77250000000436</v>
      </c>
      <c r="E735" s="142">
        <v>601.87250000000381</v>
      </c>
      <c r="F735" s="142">
        <v>679.39249999999288</v>
      </c>
      <c r="G735" s="142">
        <v>924.54000000000872</v>
      </c>
    </row>
    <row r="736" spans="1:7" x14ac:dyDescent="0.2">
      <c r="A736" s="76" t="s">
        <v>1133</v>
      </c>
      <c r="C736" s="142">
        <v>370.75999999999499</v>
      </c>
      <c r="D736" s="142">
        <v>490.29500000000434</v>
      </c>
      <c r="E736" s="142">
        <v>602.53750000000389</v>
      </c>
      <c r="F736" s="142">
        <v>680.15249999999287</v>
      </c>
      <c r="G736" s="142">
        <v>925.58500000000879</v>
      </c>
    </row>
    <row r="737" spans="1:7" x14ac:dyDescent="0.2">
      <c r="A737" s="76" t="s">
        <v>1134</v>
      </c>
      <c r="C737" s="142">
        <v>371.15999999999497</v>
      </c>
      <c r="D737" s="142">
        <v>490.81750000000426</v>
      </c>
      <c r="E737" s="142">
        <v>603.20250000000385</v>
      </c>
      <c r="F737" s="142">
        <v>680.91249999999286</v>
      </c>
      <c r="G737" s="142">
        <v>926.63000000000875</v>
      </c>
    </row>
    <row r="738" spans="1:7" x14ac:dyDescent="0.2">
      <c r="A738" s="76" t="s">
        <v>1135</v>
      </c>
      <c r="C738" s="142">
        <v>371.55999999999494</v>
      </c>
      <c r="D738" s="142">
        <v>491.34000000000424</v>
      </c>
      <c r="E738" s="142">
        <v>603.86750000000393</v>
      </c>
      <c r="F738" s="142">
        <v>681.67249999999285</v>
      </c>
      <c r="G738" s="142">
        <v>927.67500000000882</v>
      </c>
    </row>
    <row r="739" spans="1:7" x14ac:dyDescent="0.2">
      <c r="A739" s="76" t="s">
        <v>1136</v>
      </c>
      <c r="C739" s="142">
        <v>371.95999999999492</v>
      </c>
      <c r="D739" s="142">
        <v>491.86250000000416</v>
      </c>
      <c r="E739" s="142">
        <v>604.53250000000401</v>
      </c>
      <c r="F739" s="142">
        <v>682.43249999999273</v>
      </c>
      <c r="G739" s="142">
        <v>928.72000000000878</v>
      </c>
    </row>
    <row r="740" spans="1:7" x14ac:dyDescent="0.2">
      <c r="A740" s="76" t="s">
        <v>1137</v>
      </c>
      <c r="C740" s="142">
        <v>372.3599999999949</v>
      </c>
      <c r="D740" s="142">
        <v>492.38500000000414</v>
      </c>
      <c r="E740" s="142">
        <v>605.19750000000408</v>
      </c>
      <c r="F740" s="142">
        <v>683.19249999999272</v>
      </c>
      <c r="G740" s="142">
        <v>929.76500000000885</v>
      </c>
    </row>
    <row r="741" spans="1:7" x14ac:dyDescent="0.2">
      <c r="A741" s="76" t="s">
        <v>1138</v>
      </c>
      <c r="C741" s="142">
        <v>372.75999999999487</v>
      </c>
      <c r="D741" s="142">
        <v>492.90750000000412</v>
      </c>
      <c r="E741" s="142">
        <v>605.86250000000405</v>
      </c>
      <c r="F741" s="142">
        <v>683.95249999999271</v>
      </c>
      <c r="G741" s="142">
        <v>930.81000000000893</v>
      </c>
    </row>
    <row r="742" spans="1:7" x14ac:dyDescent="0.2">
      <c r="A742" s="76" t="s">
        <v>1139</v>
      </c>
      <c r="C742" s="142">
        <v>373.15999999999485</v>
      </c>
      <c r="D742" s="142">
        <v>493.43000000000404</v>
      </c>
      <c r="E742" s="142">
        <v>606.52750000000412</v>
      </c>
      <c r="F742" s="142">
        <v>684.71249999999259</v>
      </c>
      <c r="G742" s="142">
        <v>931.85500000000889</v>
      </c>
    </row>
    <row r="743" spans="1:7" x14ac:dyDescent="0.2">
      <c r="A743" s="76" t="s">
        <v>1140</v>
      </c>
      <c r="C743" s="142">
        <v>373.55999999999483</v>
      </c>
      <c r="D743" s="142">
        <v>493.95250000000402</v>
      </c>
      <c r="E743" s="142">
        <v>607.1925000000042</v>
      </c>
      <c r="F743" s="142">
        <v>685.47249999999258</v>
      </c>
      <c r="G743" s="142">
        <v>932.90000000000896</v>
      </c>
    </row>
    <row r="744" spans="1:7" x14ac:dyDescent="0.2">
      <c r="A744" s="76" t="s">
        <v>1141</v>
      </c>
      <c r="C744" s="142">
        <v>373.95999999999481</v>
      </c>
      <c r="D744" s="142">
        <v>494.47500000000394</v>
      </c>
      <c r="E744" s="142">
        <v>607.85750000000417</v>
      </c>
      <c r="F744" s="142">
        <v>686.23249999999257</v>
      </c>
      <c r="G744" s="142">
        <v>933.94500000000892</v>
      </c>
    </row>
    <row r="745" spans="1:7" x14ac:dyDescent="0.2">
      <c r="A745" s="76" t="s">
        <v>1142</v>
      </c>
      <c r="C745" s="142">
        <v>374.35999999999478</v>
      </c>
      <c r="D745" s="142">
        <v>494.99750000000392</v>
      </c>
      <c r="E745" s="142">
        <v>608.52250000000424</v>
      </c>
      <c r="F745" s="142">
        <v>686.99249999999245</v>
      </c>
      <c r="G745" s="142">
        <v>934.99000000000899</v>
      </c>
    </row>
    <row r="746" spans="1:7" x14ac:dyDescent="0.2">
      <c r="A746" s="76" t="s">
        <v>1143</v>
      </c>
      <c r="C746" s="142">
        <v>374.75999999999476</v>
      </c>
      <c r="D746" s="142">
        <v>495.5200000000039</v>
      </c>
      <c r="E746" s="142">
        <v>609.18750000000432</v>
      </c>
      <c r="F746" s="142">
        <v>687.75249999999244</v>
      </c>
      <c r="G746" s="142">
        <v>936.03500000000895</v>
      </c>
    </row>
    <row r="747" spans="1:7" x14ac:dyDescent="0.2">
      <c r="A747" s="76" t="s">
        <v>1144</v>
      </c>
      <c r="C747" s="142">
        <v>375.15999999999474</v>
      </c>
      <c r="D747" s="142">
        <v>496.04250000000383</v>
      </c>
      <c r="E747" s="142">
        <v>609.85250000000428</v>
      </c>
      <c r="F747" s="142">
        <v>688.51249999999243</v>
      </c>
      <c r="G747" s="142">
        <v>937.08000000000902</v>
      </c>
    </row>
    <row r="748" spans="1:7" x14ac:dyDescent="0.2">
      <c r="A748" s="76" t="s">
        <v>1145</v>
      </c>
      <c r="C748" s="142">
        <v>375.55999999999472</v>
      </c>
      <c r="D748" s="142">
        <v>496.56500000000381</v>
      </c>
      <c r="E748" s="142">
        <v>610.51750000000436</v>
      </c>
      <c r="F748" s="142">
        <v>689.27249999999242</v>
      </c>
      <c r="G748" s="142">
        <v>938.12500000000898</v>
      </c>
    </row>
    <row r="749" spans="1:7" x14ac:dyDescent="0.2">
      <c r="A749" s="76" t="s">
        <v>1146</v>
      </c>
      <c r="C749" s="142">
        <v>375.95999999999469</v>
      </c>
      <c r="D749" s="142">
        <v>497.08750000000373</v>
      </c>
      <c r="E749" s="142">
        <v>611.18250000000444</v>
      </c>
      <c r="F749" s="142">
        <v>690.0324999999923</v>
      </c>
      <c r="G749" s="142">
        <v>939.17000000000905</v>
      </c>
    </row>
    <row r="750" spans="1:7" x14ac:dyDescent="0.2">
      <c r="A750" s="76" t="s">
        <v>1147</v>
      </c>
      <c r="C750" s="142">
        <v>376.35999999999467</v>
      </c>
      <c r="D750" s="142">
        <v>497.61000000000371</v>
      </c>
      <c r="E750" s="142">
        <v>611.84750000000452</v>
      </c>
      <c r="F750" s="142">
        <v>690.79249999999229</v>
      </c>
      <c r="G750" s="142">
        <v>940.21500000000913</v>
      </c>
    </row>
    <row r="751" spans="1:7" x14ac:dyDescent="0.2">
      <c r="A751" s="76" t="s">
        <v>1148</v>
      </c>
      <c r="C751" s="142">
        <v>376.75999999999465</v>
      </c>
      <c r="D751" s="142">
        <v>498.13250000000369</v>
      </c>
      <c r="E751" s="142">
        <v>612.51250000000448</v>
      </c>
      <c r="F751" s="142">
        <v>691.55249999999228</v>
      </c>
      <c r="G751" s="142">
        <v>941.26000000000909</v>
      </c>
    </row>
    <row r="752" spans="1:7" x14ac:dyDescent="0.2">
      <c r="A752" s="76" t="s">
        <v>1149</v>
      </c>
      <c r="C752" s="142">
        <v>377.15999999999462</v>
      </c>
      <c r="D752" s="142">
        <v>498.65500000000361</v>
      </c>
      <c r="E752" s="142">
        <v>613.17750000000456</v>
      </c>
      <c r="F752" s="142">
        <v>692.31249999999216</v>
      </c>
      <c r="G752" s="142">
        <v>942.30500000000916</v>
      </c>
    </row>
    <row r="753" spans="1:7" x14ac:dyDescent="0.2">
      <c r="A753" s="76" t="s">
        <v>1150</v>
      </c>
      <c r="C753" s="142">
        <v>377.5599999999946</v>
      </c>
      <c r="D753" s="142">
        <v>499.17750000000359</v>
      </c>
      <c r="E753" s="142">
        <v>613.84250000000463</v>
      </c>
      <c r="F753" s="142">
        <v>693.07249999999215</v>
      </c>
      <c r="G753" s="142">
        <v>943.35000000000912</v>
      </c>
    </row>
    <row r="754" spans="1:7" x14ac:dyDescent="0.2">
      <c r="A754" s="76" t="s">
        <v>1151</v>
      </c>
      <c r="C754" s="142">
        <v>377.95999999999458</v>
      </c>
      <c r="D754" s="142">
        <v>499.70000000000351</v>
      </c>
      <c r="E754" s="142">
        <v>614.5075000000046</v>
      </c>
      <c r="F754" s="142">
        <v>693.83249999999214</v>
      </c>
      <c r="G754" s="142">
        <v>944.39500000000919</v>
      </c>
    </row>
    <row r="755" spans="1:7" x14ac:dyDescent="0.2">
      <c r="A755" s="76" t="s">
        <v>1152</v>
      </c>
      <c r="C755" s="142">
        <v>378.35999999999456</v>
      </c>
      <c r="D755" s="142">
        <v>500.22250000000349</v>
      </c>
      <c r="E755" s="142">
        <v>615.17250000000467</v>
      </c>
      <c r="F755" s="142">
        <v>694.59249999999201</v>
      </c>
      <c r="G755" s="142">
        <v>945.44000000000915</v>
      </c>
    </row>
    <row r="756" spans="1:7" x14ac:dyDescent="0.2">
      <c r="A756" s="76" t="s">
        <v>1153</v>
      </c>
      <c r="C756" s="142">
        <v>378.75999999999453</v>
      </c>
      <c r="D756" s="142">
        <v>500.74500000000347</v>
      </c>
      <c r="E756" s="142">
        <v>615.83750000000475</v>
      </c>
      <c r="F756" s="142">
        <v>695.35249999999201</v>
      </c>
      <c r="G756" s="142">
        <v>946.48500000000922</v>
      </c>
    </row>
    <row r="757" spans="1:7" x14ac:dyDescent="0.2">
      <c r="A757" s="76" t="s">
        <v>1154</v>
      </c>
      <c r="C757" s="142">
        <v>379.15999999999451</v>
      </c>
      <c r="D757" s="142">
        <v>501.26750000000339</v>
      </c>
      <c r="E757" s="142">
        <v>616.50250000000472</v>
      </c>
      <c r="F757" s="142">
        <v>696.112499999992</v>
      </c>
      <c r="G757" s="142">
        <v>947.53000000000918</v>
      </c>
    </row>
    <row r="758" spans="1:7" x14ac:dyDescent="0.2">
      <c r="A758" s="76" t="s">
        <v>1155</v>
      </c>
      <c r="C758" s="142">
        <v>379.55999999999449</v>
      </c>
      <c r="D758" s="142">
        <v>501.79000000000337</v>
      </c>
      <c r="E758" s="142">
        <v>617.16750000000479</v>
      </c>
      <c r="F758" s="142">
        <v>696.87249999999199</v>
      </c>
      <c r="G758" s="142">
        <v>948.57500000000925</v>
      </c>
    </row>
    <row r="759" spans="1:7" x14ac:dyDescent="0.2">
      <c r="A759" s="76" t="s">
        <v>1156</v>
      </c>
      <c r="C759" s="142">
        <v>379.95999999999447</v>
      </c>
      <c r="D759" s="142">
        <v>502.3125000000033</v>
      </c>
      <c r="E759" s="142">
        <v>617.83250000000487</v>
      </c>
      <c r="F759" s="142">
        <v>697.63249999999186</v>
      </c>
      <c r="G759" s="142">
        <v>949.62000000000921</v>
      </c>
    </row>
    <row r="760" spans="1:7" x14ac:dyDescent="0.2">
      <c r="A760" s="76" t="s">
        <v>1157</v>
      </c>
      <c r="C760" s="142">
        <v>380.35999999999444</v>
      </c>
      <c r="D760" s="142">
        <v>502.83500000000328</v>
      </c>
      <c r="E760" s="142">
        <v>618.49750000000495</v>
      </c>
      <c r="F760" s="142">
        <v>698.39249999999186</v>
      </c>
      <c r="G760" s="142">
        <v>950.66500000000929</v>
      </c>
    </row>
    <row r="761" spans="1:7" x14ac:dyDescent="0.2">
      <c r="A761" s="76" t="s">
        <v>1158</v>
      </c>
      <c r="C761" s="142">
        <v>380.75999999999442</v>
      </c>
      <c r="D761" s="142">
        <v>503.35750000000326</v>
      </c>
      <c r="E761" s="142">
        <v>619.16250000000491</v>
      </c>
      <c r="F761" s="142">
        <v>699.15249999999185</v>
      </c>
      <c r="G761" s="142">
        <v>951.71000000000936</v>
      </c>
    </row>
    <row r="762" spans="1:7" x14ac:dyDescent="0.2">
      <c r="A762" s="76" t="s">
        <v>1159</v>
      </c>
      <c r="C762" s="142">
        <v>381.1599999999944</v>
      </c>
      <c r="D762" s="142">
        <v>503.88000000000318</v>
      </c>
      <c r="E762" s="142">
        <v>619.82750000000499</v>
      </c>
      <c r="F762" s="142">
        <v>699.91249999999172</v>
      </c>
      <c r="G762" s="142">
        <v>952.75500000000932</v>
      </c>
    </row>
    <row r="763" spans="1:7" x14ac:dyDescent="0.2">
      <c r="A763" s="76" t="s">
        <v>1160</v>
      </c>
      <c r="C763" s="142">
        <v>381.55999999999437</v>
      </c>
      <c r="D763" s="142">
        <v>504.40250000000316</v>
      </c>
      <c r="E763" s="142">
        <v>620.49250000000507</v>
      </c>
      <c r="F763" s="142">
        <v>700.67249999999171</v>
      </c>
      <c r="G763" s="142">
        <v>953.80000000000939</v>
      </c>
    </row>
    <row r="764" spans="1:7" x14ac:dyDescent="0.2">
      <c r="A764" s="76" t="s">
        <v>1161</v>
      </c>
      <c r="C764" s="142">
        <v>381.95999999999435</v>
      </c>
      <c r="D764" s="142">
        <v>504.92500000000308</v>
      </c>
      <c r="E764" s="142">
        <v>621.15750000000503</v>
      </c>
      <c r="F764" s="142">
        <v>701.43249999999171</v>
      </c>
      <c r="G764" s="142">
        <v>954.84500000000935</v>
      </c>
    </row>
    <row r="765" spans="1:7" x14ac:dyDescent="0.2">
      <c r="A765" s="76" t="s">
        <v>1162</v>
      </c>
      <c r="C765" s="142">
        <v>382.35999999999433</v>
      </c>
      <c r="D765" s="142">
        <v>505.44750000000306</v>
      </c>
      <c r="E765" s="142">
        <v>621.82250000000511</v>
      </c>
      <c r="F765" s="142">
        <v>702.19249999999158</v>
      </c>
      <c r="G765" s="142">
        <v>955.89000000000942</v>
      </c>
    </row>
    <row r="766" spans="1:7" x14ac:dyDescent="0.2">
      <c r="A766" s="76" t="s">
        <v>1163</v>
      </c>
      <c r="C766" s="142">
        <v>382.75999999999431</v>
      </c>
      <c r="D766" s="142">
        <v>505.97000000000304</v>
      </c>
      <c r="E766" s="142">
        <v>622.48750000000518</v>
      </c>
      <c r="F766" s="142">
        <v>702.95249999999157</v>
      </c>
      <c r="G766" s="142">
        <v>956.93500000000938</v>
      </c>
    </row>
    <row r="767" spans="1:7" x14ac:dyDescent="0.2">
      <c r="A767" s="76" t="s">
        <v>1164</v>
      </c>
      <c r="C767" s="142">
        <v>383.15999999999428</v>
      </c>
      <c r="D767" s="142">
        <v>506.49250000000296</v>
      </c>
      <c r="E767" s="142">
        <v>623.15250000000515</v>
      </c>
      <c r="F767" s="142">
        <v>703.71249999999156</v>
      </c>
      <c r="G767" s="142">
        <v>957.98000000000945</v>
      </c>
    </row>
    <row r="768" spans="1:7" x14ac:dyDescent="0.2">
      <c r="A768" s="76" t="s">
        <v>1165</v>
      </c>
      <c r="C768" s="142">
        <v>383.55999999999426</v>
      </c>
      <c r="D768" s="142">
        <v>507.01500000000294</v>
      </c>
      <c r="E768" s="142">
        <v>623.81750000000523</v>
      </c>
      <c r="F768" s="142">
        <v>704.47249999999156</v>
      </c>
      <c r="G768" s="142">
        <v>959.02500000000941</v>
      </c>
    </row>
    <row r="769" spans="1:7" x14ac:dyDescent="0.2">
      <c r="A769" s="76" t="s">
        <v>1166</v>
      </c>
      <c r="C769" s="142">
        <v>383.95999999999424</v>
      </c>
      <c r="D769" s="142">
        <v>507.53750000000286</v>
      </c>
      <c r="E769" s="142">
        <v>624.4825000000053</v>
      </c>
      <c r="F769" s="142">
        <v>705.23249999999143</v>
      </c>
      <c r="G769" s="142">
        <v>960.07000000000949</v>
      </c>
    </row>
    <row r="770" spans="1:7" x14ac:dyDescent="0.2">
      <c r="A770" s="76" t="s">
        <v>1167</v>
      </c>
      <c r="C770" s="142">
        <v>384.35999999999422</v>
      </c>
      <c r="D770" s="142">
        <v>508.06000000000284</v>
      </c>
      <c r="E770" s="142">
        <v>625.14750000000538</v>
      </c>
      <c r="F770" s="142">
        <v>705.99249999999142</v>
      </c>
      <c r="G770" s="142">
        <v>961.11500000000956</v>
      </c>
    </row>
    <row r="771" spans="1:7" x14ac:dyDescent="0.2">
      <c r="A771" s="76" t="s">
        <v>1168</v>
      </c>
      <c r="C771" s="142">
        <v>384.75999999999419</v>
      </c>
      <c r="D771" s="142">
        <v>508.58250000000282</v>
      </c>
      <c r="E771" s="142">
        <v>625.81250000000534</v>
      </c>
      <c r="F771" s="142">
        <v>706.75249999999141</v>
      </c>
      <c r="G771" s="142">
        <v>962.16000000000952</v>
      </c>
    </row>
    <row r="772" spans="1:7" x14ac:dyDescent="0.2">
      <c r="A772" s="76" t="s">
        <v>1169</v>
      </c>
      <c r="C772" s="142">
        <v>385.15999999999417</v>
      </c>
      <c r="D772" s="142">
        <v>509.10500000000275</v>
      </c>
      <c r="E772" s="142">
        <v>626.47750000000542</v>
      </c>
      <c r="F772" s="142">
        <v>707.51249999999129</v>
      </c>
      <c r="G772" s="142">
        <v>963.20500000000959</v>
      </c>
    </row>
    <row r="773" spans="1:7" x14ac:dyDescent="0.2">
      <c r="A773" s="76" t="s">
        <v>1170</v>
      </c>
      <c r="C773" s="142">
        <v>385.55999999999415</v>
      </c>
      <c r="D773" s="142">
        <v>509.62750000000273</v>
      </c>
      <c r="E773" s="142">
        <v>627.1425000000055</v>
      </c>
      <c r="F773" s="142">
        <v>708.27249999999128</v>
      </c>
      <c r="G773" s="142">
        <v>964.25000000000955</v>
      </c>
    </row>
    <row r="774" spans="1:7" x14ac:dyDescent="0.2">
      <c r="A774" s="76" t="s">
        <v>1171</v>
      </c>
      <c r="C774" s="142">
        <v>385.95999999999412</v>
      </c>
      <c r="D774" s="142">
        <v>510.15000000000265</v>
      </c>
      <c r="E774" s="142">
        <v>627.80750000000546</v>
      </c>
      <c r="F774" s="142">
        <v>709.03249999999127</v>
      </c>
      <c r="G774" s="142">
        <v>965.29500000000962</v>
      </c>
    </row>
    <row r="775" spans="1:7" x14ac:dyDescent="0.2">
      <c r="A775" s="76" t="s">
        <v>1172</v>
      </c>
      <c r="C775" s="142">
        <v>386.3599999999941</v>
      </c>
      <c r="D775" s="142">
        <v>510.67250000000263</v>
      </c>
      <c r="E775" s="142">
        <v>628.47250000000554</v>
      </c>
      <c r="F775" s="142">
        <v>709.79249999999115</v>
      </c>
      <c r="G775" s="142">
        <v>966.34000000000958</v>
      </c>
    </row>
    <row r="776" spans="1:7" x14ac:dyDescent="0.2">
      <c r="A776" s="76" t="s">
        <v>1173</v>
      </c>
      <c r="C776" s="142">
        <v>386.75999999999408</v>
      </c>
      <c r="D776" s="142">
        <v>511.19500000000261</v>
      </c>
      <c r="E776" s="142">
        <v>629.13750000000562</v>
      </c>
      <c r="F776" s="142">
        <v>710.55249999999114</v>
      </c>
      <c r="G776" s="142">
        <v>967.38500000000965</v>
      </c>
    </row>
    <row r="777" spans="1:7" x14ac:dyDescent="0.2">
      <c r="A777" s="76" t="s">
        <v>1174</v>
      </c>
      <c r="C777" s="142">
        <v>387.15999999999406</v>
      </c>
      <c r="D777" s="142">
        <v>511.71750000000253</v>
      </c>
      <c r="E777" s="142">
        <v>629.80250000000558</v>
      </c>
      <c r="F777" s="142">
        <v>711.31249999999113</v>
      </c>
      <c r="G777" s="142">
        <v>968.43000000000961</v>
      </c>
    </row>
    <row r="778" spans="1:7" x14ac:dyDescent="0.2">
      <c r="A778" s="76" t="s">
        <v>1175</v>
      </c>
      <c r="C778" s="142">
        <v>387.55999999999403</v>
      </c>
      <c r="D778" s="142">
        <v>512.24000000000251</v>
      </c>
      <c r="E778" s="142">
        <v>630.46750000000566</v>
      </c>
      <c r="F778" s="142">
        <v>712.07249999999112</v>
      </c>
      <c r="G778" s="142">
        <v>969.47500000000969</v>
      </c>
    </row>
    <row r="779" spans="1:7" x14ac:dyDescent="0.2">
      <c r="A779" s="76" t="s">
        <v>1176</v>
      </c>
      <c r="C779" s="142">
        <v>387.95999999999401</v>
      </c>
      <c r="D779" s="142">
        <v>512.76250000000243</v>
      </c>
      <c r="E779" s="142">
        <v>631.13250000000573</v>
      </c>
      <c r="F779" s="142">
        <v>712.832499999991</v>
      </c>
      <c r="G779" s="142">
        <v>970.52000000000965</v>
      </c>
    </row>
    <row r="780" spans="1:7" x14ac:dyDescent="0.2">
      <c r="A780" s="76" t="s">
        <v>1177</v>
      </c>
      <c r="C780" s="142">
        <v>388.35999999999399</v>
      </c>
      <c r="D780" s="142">
        <v>513.28500000000247</v>
      </c>
      <c r="E780" s="142">
        <v>631.79750000000581</v>
      </c>
      <c r="F780" s="142">
        <v>713.59249999999099</v>
      </c>
      <c r="G780" s="142">
        <v>971.56500000000972</v>
      </c>
    </row>
    <row r="781" spans="1:7" x14ac:dyDescent="0.2">
      <c r="A781" s="76" t="s">
        <v>1178</v>
      </c>
      <c r="C781" s="142">
        <v>388.75999999999397</v>
      </c>
      <c r="D781" s="142">
        <v>513.80750000000239</v>
      </c>
      <c r="E781" s="142">
        <v>632.46250000000578</v>
      </c>
      <c r="F781" s="142">
        <v>714.35249999999098</v>
      </c>
      <c r="G781" s="142">
        <v>972.61000000000979</v>
      </c>
    </row>
    <row r="782" spans="1:7" x14ac:dyDescent="0.2">
      <c r="A782" s="76" t="s">
        <v>1179</v>
      </c>
      <c r="C782" s="142">
        <v>389.15999999999394</v>
      </c>
      <c r="D782" s="142">
        <v>514.33000000000231</v>
      </c>
      <c r="E782" s="142">
        <v>633.12750000000585</v>
      </c>
      <c r="F782" s="142">
        <v>715.11249999999086</v>
      </c>
      <c r="G782" s="142">
        <v>973.65500000000975</v>
      </c>
    </row>
    <row r="783" spans="1:7" x14ac:dyDescent="0.2">
      <c r="A783" s="76" t="s">
        <v>1180</v>
      </c>
      <c r="C783" s="142">
        <v>389.55999999999392</v>
      </c>
      <c r="D783" s="142">
        <v>514.85250000000224</v>
      </c>
      <c r="E783" s="142">
        <v>633.79250000000593</v>
      </c>
      <c r="F783" s="142">
        <v>715.87249999999085</v>
      </c>
      <c r="G783" s="142">
        <v>974.70000000000971</v>
      </c>
    </row>
    <row r="784" spans="1:7" x14ac:dyDescent="0.2">
      <c r="A784" s="76" t="s">
        <v>1181</v>
      </c>
      <c r="C784" s="142">
        <v>389.9599999999939</v>
      </c>
      <c r="D784" s="142">
        <v>515.37500000000227</v>
      </c>
      <c r="E784" s="142">
        <v>634.45750000000589</v>
      </c>
      <c r="F784" s="142">
        <v>716.63249999999084</v>
      </c>
      <c r="G784" s="142">
        <v>975.74500000000955</v>
      </c>
    </row>
    <row r="785" spans="1:7" x14ac:dyDescent="0.2">
      <c r="A785" s="76" t="s">
        <v>1182</v>
      </c>
      <c r="C785" s="142">
        <v>390.35999999999387</v>
      </c>
      <c r="D785" s="142">
        <v>515.8975000000022</v>
      </c>
      <c r="E785" s="142">
        <v>635.12250000000597</v>
      </c>
      <c r="F785" s="142">
        <v>717.39249999999072</v>
      </c>
      <c r="G785" s="142">
        <v>976.79000000000951</v>
      </c>
    </row>
    <row r="786" spans="1:7" x14ac:dyDescent="0.2">
      <c r="A786" s="76" t="s">
        <v>1183</v>
      </c>
      <c r="C786" s="142">
        <v>390.75999999999385</v>
      </c>
      <c r="D786" s="142">
        <v>516.42000000000212</v>
      </c>
      <c r="E786" s="142">
        <v>635.78750000000605</v>
      </c>
      <c r="F786" s="142">
        <v>718.15249999999071</v>
      </c>
      <c r="G786" s="142">
        <v>977.83500000000936</v>
      </c>
    </row>
    <row r="787" spans="1:7" x14ac:dyDescent="0.2">
      <c r="A787" s="76" t="s">
        <v>1184</v>
      </c>
      <c r="C787" s="142">
        <v>391.15999999999383</v>
      </c>
      <c r="D787" s="142">
        <v>516.94250000000216</v>
      </c>
      <c r="E787" s="142">
        <v>636.45250000000601</v>
      </c>
      <c r="F787" s="142">
        <v>718.9124999999907</v>
      </c>
      <c r="G787" s="142">
        <v>978.88000000000932</v>
      </c>
    </row>
    <row r="788" spans="1:7" x14ac:dyDescent="0.2">
      <c r="A788" s="76" t="s">
        <v>1185</v>
      </c>
      <c r="C788" s="142">
        <v>391.55999999999381</v>
      </c>
      <c r="D788" s="142">
        <v>517.46500000000208</v>
      </c>
      <c r="E788" s="142">
        <v>637.11750000000609</v>
      </c>
      <c r="F788" s="142">
        <v>719.67249999999069</v>
      </c>
      <c r="G788" s="142">
        <v>979.92500000000928</v>
      </c>
    </row>
    <row r="789" spans="1:7" x14ac:dyDescent="0.2">
      <c r="A789" s="76" t="s">
        <v>1186</v>
      </c>
      <c r="C789" s="142">
        <v>391.95999999999378</v>
      </c>
      <c r="D789" s="142">
        <v>517.987500000002</v>
      </c>
      <c r="E789" s="142">
        <v>637.78250000000617</v>
      </c>
      <c r="F789" s="142">
        <v>720.43249999999057</v>
      </c>
      <c r="G789" s="142">
        <v>980.97000000000912</v>
      </c>
    </row>
    <row r="790" spans="1:7" x14ac:dyDescent="0.2">
      <c r="A790" s="76" t="s">
        <v>1187</v>
      </c>
      <c r="C790" s="142">
        <v>392.35999999999376</v>
      </c>
      <c r="D790" s="142">
        <v>518.51000000000204</v>
      </c>
      <c r="E790" s="142">
        <v>638.44750000000624</v>
      </c>
      <c r="F790" s="142">
        <v>721.19249999999056</v>
      </c>
      <c r="G790" s="142">
        <v>982.01500000000908</v>
      </c>
    </row>
    <row r="791" spans="1:7" x14ac:dyDescent="0.2">
      <c r="A791" s="76" t="s">
        <v>1188</v>
      </c>
      <c r="C791" s="142">
        <v>392.75999999999374</v>
      </c>
      <c r="D791" s="142">
        <v>519.03250000000196</v>
      </c>
      <c r="E791" s="142">
        <v>639.11250000000621</v>
      </c>
      <c r="F791" s="142">
        <v>721.95249999999055</v>
      </c>
      <c r="G791" s="142">
        <v>983.06000000000893</v>
      </c>
    </row>
    <row r="792" spans="1:7" x14ac:dyDescent="0.2">
      <c r="A792" s="76" t="s">
        <v>1189</v>
      </c>
      <c r="C792" s="142">
        <v>393.15999999999372</v>
      </c>
      <c r="D792" s="142">
        <v>519.55500000000188</v>
      </c>
      <c r="E792" s="142">
        <v>639.77750000000628</v>
      </c>
      <c r="F792" s="142">
        <v>722.71249999999043</v>
      </c>
      <c r="G792" s="142">
        <v>984.10500000000889</v>
      </c>
    </row>
    <row r="793" spans="1:7" x14ac:dyDescent="0.2">
      <c r="A793" s="76" t="s">
        <v>1190</v>
      </c>
      <c r="C793" s="142">
        <v>393.55999999999369</v>
      </c>
      <c r="D793" s="142">
        <v>520.07750000000181</v>
      </c>
      <c r="E793" s="142">
        <v>640.44250000000636</v>
      </c>
      <c r="F793" s="142">
        <v>723.47249999999042</v>
      </c>
      <c r="G793" s="142">
        <v>985.15000000000884</v>
      </c>
    </row>
    <row r="794" spans="1:7" x14ac:dyDescent="0.2">
      <c r="A794" s="76" t="s">
        <v>1191</v>
      </c>
      <c r="C794" s="142">
        <v>393.95999999999367</v>
      </c>
      <c r="D794" s="142">
        <v>520.60000000000184</v>
      </c>
      <c r="E794" s="142">
        <v>641.10750000000633</v>
      </c>
      <c r="F794" s="142">
        <v>724.23249999999041</v>
      </c>
      <c r="G794" s="142">
        <v>986.19500000000869</v>
      </c>
    </row>
    <row r="795" spans="1:7" x14ac:dyDescent="0.2">
      <c r="A795" s="76" t="s">
        <v>1192</v>
      </c>
      <c r="C795" s="142">
        <v>394.35999999999365</v>
      </c>
      <c r="D795" s="142">
        <v>521.12250000000176</v>
      </c>
      <c r="E795" s="142">
        <v>641.7725000000064</v>
      </c>
      <c r="F795" s="142">
        <v>724.99249999999029</v>
      </c>
      <c r="G795" s="142">
        <v>987.24000000000865</v>
      </c>
    </row>
    <row r="796" spans="1:7" x14ac:dyDescent="0.2">
      <c r="A796" s="76" t="s">
        <v>1193</v>
      </c>
      <c r="C796" s="142">
        <v>394.75999999999362</v>
      </c>
      <c r="D796" s="142">
        <v>521.64500000000169</v>
      </c>
      <c r="E796" s="142">
        <v>642.43750000000648</v>
      </c>
      <c r="F796" s="142">
        <v>725.75249999999028</v>
      </c>
      <c r="G796" s="142">
        <v>988.28500000000849</v>
      </c>
    </row>
    <row r="797" spans="1:7" x14ac:dyDescent="0.2">
      <c r="A797" s="76" t="s">
        <v>1194</v>
      </c>
      <c r="C797" s="142">
        <v>395.1599999999936</v>
      </c>
      <c r="D797" s="142">
        <v>522.16750000000172</v>
      </c>
      <c r="E797" s="142">
        <v>643.10250000000644</v>
      </c>
      <c r="F797" s="142">
        <v>726.51249999999027</v>
      </c>
      <c r="G797" s="142">
        <v>989.33000000000845</v>
      </c>
    </row>
    <row r="798" spans="1:7" x14ac:dyDescent="0.2">
      <c r="A798" s="76" t="s">
        <v>1195</v>
      </c>
      <c r="C798" s="142">
        <v>395.55999999999358</v>
      </c>
      <c r="D798" s="142">
        <v>522.69000000000165</v>
      </c>
      <c r="E798" s="142">
        <v>643.76750000000652</v>
      </c>
      <c r="F798" s="142">
        <v>727.27249999999026</v>
      </c>
      <c r="G798" s="142">
        <v>990.37500000000841</v>
      </c>
    </row>
    <row r="799" spans="1:7" x14ac:dyDescent="0.2">
      <c r="A799" s="76" t="s">
        <v>1196</v>
      </c>
      <c r="C799" s="142">
        <v>395.95999999999356</v>
      </c>
      <c r="D799" s="142">
        <v>523.21250000000157</v>
      </c>
      <c r="E799" s="142">
        <v>644.4325000000066</v>
      </c>
      <c r="F799" s="142">
        <v>728.03249999999014</v>
      </c>
      <c r="G799" s="142">
        <v>991.42000000000826</v>
      </c>
    </row>
    <row r="800" spans="1:7" x14ac:dyDescent="0.2">
      <c r="A800" s="76" t="s">
        <v>1197</v>
      </c>
      <c r="C800" s="142">
        <v>396.35999999999353</v>
      </c>
      <c r="D800" s="142">
        <v>523.73500000000161</v>
      </c>
      <c r="E800" s="142">
        <v>645.09750000000668</v>
      </c>
      <c r="F800" s="142">
        <v>728.79249999999013</v>
      </c>
      <c r="G800" s="142">
        <v>992.46500000000822</v>
      </c>
    </row>
    <row r="801" spans="1:7" x14ac:dyDescent="0.2">
      <c r="A801" s="76" t="s">
        <v>1198</v>
      </c>
      <c r="C801" s="142">
        <v>396.75999999999351</v>
      </c>
      <c r="D801" s="142">
        <v>524.25750000000153</v>
      </c>
      <c r="E801" s="142">
        <v>645.76250000000664</v>
      </c>
      <c r="F801" s="142">
        <v>729.55249999999012</v>
      </c>
      <c r="G801" s="142">
        <v>993.51000000000806</v>
      </c>
    </row>
    <row r="802" spans="1:7" x14ac:dyDescent="0.2">
      <c r="A802" s="76" t="s">
        <v>1199</v>
      </c>
      <c r="C802" s="142">
        <v>397.15999999999349</v>
      </c>
      <c r="D802" s="142">
        <v>524.78000000000145</v>
      </c>
      <c r="E802" s="142">
        <v>646.42750000000672</v>
      </c>
      <c r="F802" s="142">
        <v>730.31249999999</v>
      </c>
      <c r="G802" s="142">
        <v>994.55500000000802</v>
      </c>
    </row>
    <row r="803" spans="1:7" x14ac:dyDescent="0.2">
      <c r="A803" s="76" t="s">
        <v>1200</v>
      </c>
      <c r="C803" s="142">
        <v>397.55999999999347</v>
      </c>
      <c r="D803" s="142">
        <v>525.30250000000137</v>
      </c>
      <c r="E803" s="142">
        <v>647.09250000000679</v>
      </c>
      <c r="F803" s="142">
        <v>731.07249999998999</v>
      </c>
      <c r="G803" s="142">
        <v>995.60000000000798</v>
      </c>
    </row>
    <row r="804" spans="1:7" x14ac:dyDescent="0.2">
      <c r="A804" s="76" t="s">
        <v>1201</v>
      </c>
      <c r="C804" s="142">
        <v>397.95999999999344</v>
      </c>
      <c r="D804" s="142">
        <v>525.82500000000141</v>
      </c>
      <c r="E804" s="142">
        <v>647.75750000000676</v>
      </c>
      <c r="F804" s="142">
        <v>731.83249999998998</v>
      </c>
      <c r="G804" s="142">
        <v>996.64500000000783</v>
      </c>
    </row>
    <row r="805" spans="1:7" x14ac:dyDescent="0.2">
      <c r="A805" s="76" t="s">
        <v>1202</v>
      </c>
      <c r="C805" s="142">
        <v>398.35999999999342</v>
      </c>
      <c r="D805" s="142">
        <v>526.34750000000133</v>
      </c>
      <c r="E805" s="142">
        <v>648.42250000000683</v>
      </c>
      <c r="F805" s="142">
        <v>732.59249999998985</v>
      </c>
      <c r="G805" s="142">
        <v>997.69000000000779</v>
      </c>
    </row>
    <row r="806" spans="1:7" x14ac:dyDescent="0.2">
      <c r="A806" s="76" t="s">
        <v>1203</v>
      </c>
      <c r="C806" s="142">
        <v>398.7599999999934</v>
      </c>
      <c r="D806" s="142">
        <v>526.87000000000126</v>
      </c>
      <c r="E806" s="142">
        <v>649.08750000000691</v>
      </c>
      <c r="F806" s="142">
        <v>733.35249999998985</v>
      </c>
      <c r="G806" s="142">
        <v>998.73500000000763</v>
      </c>
    </row>
    <row r="807" spans="1:7" x14ac:dyDescent="0.2">
      <c r="A807" s="76" t="s">
        <v>1204</v>
      </c>
      <c r="C807" s="142">
        <v>399.15999999999337</v>
      </c>
      <c r="D807" s="142">
        <v>527.39250000000129</v>
      </c>
      <c r="E807" s="142">
        <v>649.75250000000688</v>
      </c>
      <c r="F807" s="142">
        <v>734.11249999998984</v>
      </c>
      <c r="G807" s="142">
        <v>999.78000000000759</v>
      </c>
    </row>
    <row r="808" spans="1:7" x14ac:dyDescent="0.2">
      <c r="A808" s="76" t="s">
        <v>1205</v>
      </c>
      <c r="C808" s="142">
        <v>399.55999999999335</v>
      </c>
      <c r="D808" s="142">
        <v>527.91500000000121</v>
      </c>
      <c r="E808" s="142">
        <v>650.41750000000695</v>
      </c>
      <c r="F808" s="142">
        <v>734.87249999998971</v>
      </c>
      <c r="G808" s="142">
        <v>1000.8250000000075</v>
      </c>
    </row>
    <row r="809" spans="1:7" x14ac:dyDescent="0.2">
      <c r="A809" s="76" t="s">
        <v>1206</v>
      </c>
      <c r="C809" s="142">
        <v>399.95999999999333</v>
      </c>
      <c r="D809" s="142">
        <v>528.43750000000114</v>
      </c>
      <c r="E809" s="142">
        <v>651.08250000000703</v>
      </c>
      <c r="F809" s="142">
        <v>735.6324999999897</v>
      </c>
      <c r="G809" s="142">
        <v>1001.8700000000074</v>
      </c>
    </row>
    <row r="810" spans="1:7" x14ac:dyDescent="0.2">
      <c r="A810" s="76" t="s">
        <v>1207</v>
      </c>
      <c r="C810" s="142">
        <v>400.35999999999331</v>
      </c>
      <c r="D810" s="142">
        <v>528.96000000000117</v>
      </c>
      <c r="E810" s="142">
        <v>651.74750000000711</v>
      </c>
      <c r="F810" s="142">
        <v>736.3924999999897</v>
      </c>
      <c r="G810" s="142">
        <v>1002.9150000000074</v>
      </c>
    </row>
    <row r="811" spans="1:7" x14ac:dyDescent="0.2">
      <c r="A811" s="76" t="s">
        <v>1208</v>
      </c>
      <c r="C811" s="142">
        <v>400.75999999999328</v>
      </c>
      <c r="D811" s="142">
        <v>529.4825000000011</v>
      </c>
      <c r="E811" s="142">
        <v>652.41250000000707</v>
      </c>
      <c r="F811" s="142">
        <v>737.15249999998969</v>
      </c>
      <c r="G811" s="142">
        <v>1003.9600000000072</v>
      </c>
    </row>
    <row r="812" spans="1:7" x14ac:dyDescent="0.2">
      <c r="A812" s="76" t="s">
        <v>1209</v>
      </c>
      <c r="C812" s="142">
        <v>401.15999999999326</v>
      </c>
      <c r="D812" s="142">
        <v>530.00500000000102</v>
      </c>
      <c r="E812" s="142">
        <v>653.07750000000715</v>
      </c>
      <c r="F812" s="142">
        <v>737.91249999998956</v>
      </c>
      <c r="G812" s="142">
        <v>1005.0050000000072</v>
      </c>
    </row>
    <row r="813" spans="1:7" x14ac:dyDescent="0.2">
      <c r="A813" s="76" t="s">
        <v>1210</v>
      </c>
      <c r="C813" s="142">
        <v>401.55999999999324</v>
      </c>
      <c r="D813" s="142">
        <v>530.52750000000094</v>
      </c>
      <c r="E813" s="142">
        <v>653.74250000000723</v>
      </c>
      <c r="F813" s="142">
        <v>738.67249999998955</v>
      </c>
      <c r="G813" s="142">
        <v>1006.0500000000071</v>
      </c>
    </row>
    <row r="814" spans="1:7" x14ac:dyDescent="0.2">
      <c r="A814" s="76" t="s">
        <v>1211</v>
      </c>
      <c r="C814" s="142">
        <v>401.95999999999322</v>
      </c>
      <c r="D814" s="142">
        <v>531.05000000000098</v>
      </c>
      <c r="E814" s="142">
        <v>654.40750000000719</v>
      </c>
      <c r="F814" s="142">
        <v>739.43249999998955</v>
      </c>
      <c r="G814" s="142">
        <v>1007.095000000007</v>
      </c>
    </row>
    <row r="815" spans="1:7" x14ac:dyDescent="0.2">
      <c r="A815" s="76" t="s">
        <v>1212</v>
      </c>
      <c r="C815" s="142">
        <v>402.35999999999319</v>
      </c>
      <c r="D815" s="142">
        <v>531.5725000000009</v>
      </c>
      <c r="E815" s="142">
        <v>655.07250000000727</v>
      </c>
      <c r="F815" s="142">
        <v>740.19249999998942</v>
      </c>
      <c r="G815" s="142">
        <v>1008.1400000000069</v>
      </c>
    </row>
    <row r="816" spans="1:7" x14ac:dyDescent="0.2">
      <c r="A816" s="76" t="s">
        <v>1213</v>
      </c>
      <c r="C816" s="142">
        <v>402.75999999999317</v>
      </c>
      <c r="D816" s="142">
        <v>532.09500000000082</v>
      </c>
      <c r="E816" s="142">
        <v>655.73750000000734</v>
      </c>
      <c r="F816" s="142">
        <v>740.95249999998941</v>
      </c>
      <c r="G816" s="142">
        <v>1009.1850000000068</v>
      </c>
    </row>
    <row r="817" spans="1:7" x14ac:dyDescent="0.2">
      <c r="A817" s="76" t="s">
        <v>1214</v>
      </c>
      <c r="C817" s="142">
        <v>403.15999999999315</v>
      </c>
      <c r="D817" s="142">
        <v>532.61750000000086</v>
      </c>
      <c r="E817" s="142">
        <v>656.40250000000731</v>
      </c>
      <c r="F817" s="142">
        <v>741.7124999999894</v>
      </c>
      <c r="G817" s="142">
        <v>1010.2300000000067</v>
      </c>
    </row>
    <row r="818" spans="1:7" x14ac:dyDescent="0.2">
      <c r="A818" s="76" t="s">
        <v>1215</v>
      </c>
      <c r="C818" s="142">
        <v>403.55999999999312</v>
      </c>
      <c r="D818" s="142">
        <v>533.14000000000078</v>
      </c>
      <c r="E818" s="142">
        <v>657.06750000000739</v>
      </c>
      <c r="F818" s="142">
        <v>742.47249999998928</v>
      </c>
      <c r="G818" s="142">
        <v>1011.2750000000067</v>
      </c>
    </row>
    <row r="819" spans="1:7" x14ac:dyDescent="0.2">
      <c r="A819" s="76" t="s">
        <v>1216</v>
      </c>
      <c r="C819" s="142">
        <v>403.9599999999931</v>
      </c>
      <c r="D819" s="142">
        <v>533.6625000000007</v>
      </c>
      <c r="E819" s="142">
        <v>657.73250000000746</v>
      </c>
      <c r="F819" s="142">
        <v>743.23249999998927</v>
      </c>
      <c r="G819" s="142">
        <v>1012.3200000000065</v>
      </c>
    </row>
    <row r="820" spans="1:7" x14ac:dyDescent="0.2">
      <c r="A820" s="76" t="s">
        <v>1217</v>
      </c>
      <c r="C820" s="142">
        <v>404.35999999999308</v>
      </c>
      <c r="D820" s="142">
        <v>534.18500000000074</v>
      </c>
      <c r="E820" s="142">
        <v>658.39750000000754</v>
      </c>
      <c r="F820" s="142">
        <v>743.99249999998926</v>
      </c>
      <c r="G820" s="142">
        <v>1013.3650000000065</v>
      </c>
    </row>
    <row r="821" spans="1:7" x14ac:dyDescent="0.2">
      <c r="A821" s="76" t="s">
        <v>1218</v>
      </c>
      <c r="C821" s="142">
        <v>404.75999999999306</v>
      </c>
      <c r="D821" s="142">
        <v>534.70750000000066</v>
      </c>
      <c r="E821" s="142">
        <v>659.0625000000075</v>
      </c>
      <c r="F821" s="142">
        <v>744.75249999998925</v>
      </c>
      <c r="G821" s="142">
        <v>1014.4100000000063</v>
      </c>
    </row>
    <row r="822" spans="1:7" x14ac:dyDescent="0.2">
      <c r="A822" s="76" t="s">
        <v>1219</v>
      </c>
      <c r="C822" s="142">
        <v>405.15999999999303</v>
      </c>
      <c r="D822" s="142">
        <v>535.23000000000059</v>
      </c>
      <c r="E822" s="142">
        <v>659.72750000000758</v>
      </c>
      <c r="F822" s="142">
        <v>745.51249999998913</v>
      </c>
      <c r="G822" s="142">
        <v>1015.4550000000063</v>
      </c>
    </row>
    <row r="823" spans="1:7" x14ac:dyDescent="0.2">
      <c r="A823" s="76" t="s">
        <v>1220</v>
      </c>
      <c r="C823" s="142">
        <v>405.55999999999301</v>
      </c>
      <c r="D823" s="142">
        <v>535.75250000000051</v>
      </c>
      <c r="E823" s="142">
        <v>660.39250000000766</v>
      </c>
      <c r="F823" s="142">
        <v>746.27249999998912</v>
      </c>
      <c r="G823" s="142">
        <v>1016.5000000000063</v>
      </c>
    </row>
    <row r="824" spans="1:7" x14ac:dyDescent="0.2">
      <c r="A824" s="76" t="s">
        <v>1221</v>
      </c>
      <c r="C824" s="142">
        <v>405.95999999999299</v>
      </c>
      <c r="D824" s="142">
        <v>536.27500000000055</v>
      </c>
      <c r="E824" s="142">
        <v>661.05750000000762</v>
      </c>
      <c r="F824" s="142">
        <v>747.03249999998911</v>
      </c>
      <c r="G824" s="142">
        <v>1017.5450000000061</v>
      </c>
    </row>
    <row r="825" spans="1:7" x14ac:dyDescent="0.2">
      <c r="A825" s="76" t="s">
        <v>1222</v>
      </c>
      <c r="C825" s="142">
        <v>406.35999999999297</v>
      </c>
      <c r="D825" s="142">
        <v>536.79750000000047</v>
      </c>
      <c r="E825" s="142">
        <v>661.7225000000077</v>
      </c>
      <c r="F825" s="142">
        <v>747.79249999998899</v>
      </c>
      <c r="G825" s="142">
        <v>1018.5900000000061</v>
      </c>
    </row>
    <row r="826" spans="1:7" x14ac:dyDescent="0.2">
      <c r="A826" s="76" t="s">
        <v>1223</v>
      </c>
      <c r="C826" s="142">
        <v>406.75999999999294</v>
      </c>
      <c r="D826" s="142">
        <v>537.32000000000039</v>
      </c>
      <c r="E826" s="142">
        <v>662.38750000000778</v>
      </c>
      <c r="F826" s="142">
        <v>748.55249999998898</v>
      </c>
      <c r="G826" s="142">
        <v>1019.6350000000059</v>
      </c>
    </row>
    <row r="827" spans="1:7" x14ac:dyDescent="0.2">
      <c r="A827" s="76" t="s">
        <v>1224</v>
      </c>
      <c r="C827" s="142">
        <v>407.15999999999292</v>
      </c>
      <c r="D827" s="142">
        <v>537.84250000000043</v>
      </c>
      <c r="E827" s="142">
        <v>663.05250000000774</v>
      </c>
      <c r="F827" s="142">
        <v>749.31249999998897</v>
      </c>
      <c r="G827" s="142">
        <v>1020.6800000000059</v>
      </c>
    </row>
    <row r="828" spans="1:7" x14ac:dyDescent="0.2">
      <c r="A828" s="76" t="s">
        <v>1225</v>
      </c>
      <c r="C828" s="142">
        <v>407.5599999999929</v>
      </c>
      <c r="D828" s="142">
        <v>538.36500000000035</v>
      </c>
      <c r="E828" s="142">
        <v>663.71750000000782</v>
      </c>
      <c r="F828" s="142">
        <v>750.07249999998885</v>
      </c>
      <c r="G828" s="142">
        <v>1021.7250000000058</v>
      </c>
    </row>
    <row r="829" spans="1:7" x14ac:dyDescent="0.2">
      <c r="A829" s="76" t="s">
        <v>1226</v>
      </c>
      <c r="C829" s="142">
        <v>407.95999999999287</v>
      </c>
      <c r="D829" s="142">
        <v>538.88750000000027</v>
      </c>
      <c r="E829" s="142">
        <v>664.38250000000789</v>
      </c>
      <c r="F829" s="142">
        <v>750.83249999998884</v>
      </c>
      <c r="G829" s="142">
        <v>1022.7700000000057</v>
      </c>
    </row>
    <row r="830" spans="1:7" x14ac:dyDescent="0.2">
      <c r="A830" s="76" t="s">
        <v>1227</v>
      </c>
      <c r="C830" s="142">
        <v>408.35999999999285</v>
      </c>
      <c r="D830" s="142">
        <v>539.41000000000031</v>
      </c>
      <c r="E830" s="142">
        <v>665.04750000000797</v>
      </c>
      <c r="F830" s="142">
        <v>751.59249999998883</v>
      </c>
      <c r="G830" s="142">
        <v>1023.8150000000056</v>
      </c>
    </row>
    <row r="831" spans="1:7" x14ac:dyDescent="0.2">
      <c r="A831" s="76" t="s">
        <v>1228</v>
      </c>
      <c r="C831" s="142">
        <v>408.75999999999283</v>
      </c>
      <c r="D831" s="142">
        <v>539.93250000000023</v>
      </c>
      <c r="E831" s="142">
        <v>665.71250000000794</v>
      </c>
      <c r="F831" s="142">
        <v>752.35249999998882</v>
      </c>
      <c r="G831" s="142">
        <v>1024.8600000000056</v>
      </c>
    </row>
    <row r="832" spans="1:7" x14ac:dyDescent="0.2">
      <c r="A832" s="76" t="s">
        <v>1229</v>
      </c>
      <c r="C832" s="142">
        <v>409.15999999999281</v>
      </c>
      <c r="D832" s="142">
        <v>540.45500000000015</v>
      </c>
      <c r="E832" s="142">
        <v>666.37750000000801</v>
      </c>
      <c r="F832" s="142">
        <v>753.1124999999887</v>
      </c>
      <c r="G832" s="142">
        <v>1025.9050000000054</v>
      </c>
    </row>
    <row r="833" spans="1:7" x14ac:dyDescent="0.2">
      <c r="A833" s="76" t="s">
        <v>1230</v>
      </c>
      <c r="C833" s="142">
        <v>409.55999999999278</v>
      </c>
      <c r="D833" s="142">
        <v>540.97750000000008</v>
      </c>
      <c r="E833" s="142">
        <v>667.04250000000809</v>
      </c>
      <c r="F833" s="142">
        <v>753.87249999998869</v>
      </c>
      <c r="G833" s="142">
        <v>1026.9500000000053</v>
      </c>
    </row>
    <row r="834" spans="1:7" x14ac:dyDescent="0.2">
      <c r="A834" s="76" t="s">
        <v>1231</v>
      </c>
      <c r="C834" s="142">
        <v>409.95999999999276</v>
      </c>
      <c r="D834" s="142">
        <v>541.50000000000011</v>
      </c>
      <c r="E834" s="142">
        <v>667.70750000000805</v>
      </c>
      <c r="F834" s="142">
        <v>754.63249999998868</v>
      </c>
      <c r="G834" s="142">
        <v>1027.9950000000053</v>
      </c>
    </row>
    <row r="835" spans="1:7" x14ac:dyDescent="0.2">
      <c r="A835" s="76" t="s">
        <v>1232</v>
      </c>
      <c r="C835" s="142">
        <v>410.35999999999274</v>
      </c>
      <c r="D835" s="142">
        <v>542.02250000000004</v>
      </c>
      <c r="E835" s="142">
        <v>668.37250000000813</v>
      </c>
      <c r="F835" s="142">
        <v>755.39249999998856</v>
      </c>
      <c r="G835" s="142">
        <v>1029.0400000000052</v>
      </c>
    </row>
    <row r="836" spans="1:7" x14ac:dyDescent="0.2">
      <c r="A836" s="76" t="s">
        <v>1233</v>
      </c>
      <c r="C836" s="142">
        <v>410.75999999999271</v>
      </c>
      <c r="D836" s="142">
        <v>542.54499999999996</v>
      </c>
      <c r="E836" s="142">
        <v>669.03750000000821</v>
      </c>
      <c r="F836" s="142">
        <v>756.15249999998855</v>
      </c>
      <c r="G836" s="142">
        <v>1030.085000000005</v>
      </c>
    </row>
    <row r="837" spans="1:7" x14ac:dyDescent="0.2">
      <c r="A837" s="76" t="s">
        <v>1234</v>
      </c>
      <c r="C837" s="142">
        <v>411.15999999999269</v>
      </c>
      <c r="D837" s="142">
        <v>543.0675</v>
      </c>
      <c r="E837" s="142">
        <v>669.70250000000817</v>
      </c>
      <c r="F837" s="142">
        <v>756.91249999998854</v>
      </c>
      <c r="G837" s="142">
        <v>1031.1300000000051</v>
      </c>
    </row>
    <row r="838" spans="1:7" x14ac:dyDescent="0.2">
      <c r="A838" s="76" t="s">
        <v>1235</v>
      </c>
      <c r="C838" s="142">
        <v>411.55999999999267</v>
      </c>
      <c r="D838" s="142">
        <v>543.58999999999992</v>
      </c>
      <c r="E838" s="142">
        <v>670.36750000000825</v>
      </c>
      <c r="F838" s="142">
        <v>757.67249999998842</v>
      </c>
      <c r="G838" s="142">
        <v>1032.175000000005</v>
      </c>
    </row>
    <row r="839" spans="1:7" x14ac:dyDescent="0.2">
      <c r="A839" s="76" t="s">
        <v>1236</v>
      </c>
      <c r="C839" s="142">
        <v>411.95999999999265</v>
      </c>
      <c r="D839" s="142">
        <v>544.11249999999984</v>
      </c>
      <c r="E839" s="142">
        <v>671.03250000000833</v>
      </c>
      <c r="F839" s="142">
        <v>758.43249999998841</v>
      </c>
      <c r="G839" s="142">
        <v>1033.2200000000048</v>
      </c>
    </row>
    <row r="840" spans="1:7" x14ac:dyDescent="0.2">
      <c r="A840" s="76" t="s">
        <v>1237</v>
      </c>
      <c r="C840" s="142">
        <v>412.35999999999262</v>
      </c>
      <c r="D840" s="142">
        <v>544.63499999999988</v>
      </c>
      <c r="E840" s="142">
        <v>671.6975000000084</v>
      </c>
      <c r="F840" s="142">
        <v>759.1924999999884</v>
      </c>
      <c r="G840" s="142">
        <v>1034.2650000000046</v>
      </c>
    </row>
    <row r="841" spans="1:7" x14ac:dyDescent="0.2">
      <c r="A841" s="76" t="s">
        <v>1238</v>
      </c>
      <c r="C841" s="142">
        <v>412.7599999999926</v>
      </c>
      <c r="D841" s="142">
        <v>545.1574999999998</v>
      </c>
      <c r="E841" s="142">
        <v>672.36250000000837</v>
      </c>
      <c r="F841" s="142">
        <v>759.95249999998839</v>
      </c>
      <c r="G841" s="142">
        <v>1035.3100000000047</v>
      </c>
    </row>
    <row r="842" spans="1:7" x14ac:dyDescent="0.2">
      <c r="A842" s="76" t="s">
        <v>1239</v>
      </c>
      <c r="C842" s="142">
        <v>413.15999999999258</v>
      </c>
      <c r="D842" s="142">
        <v>545.67999999999972</v>
      </c>
      <c r="E842" s="142">
        <v>673.02750000000844</v>
      </c>
      <c r="F842" s="142">
        <v>760.71249999998827</v>
      </c>
      <c r="G842" s="142">
        <v>1036.3550000000046</v>
      </c>
    </row>
    <row r="843" spans="1:7" x14ac:dyDescent="0.2">
      <c r="A843" s="76" t="s">
        <v>1240</v>
      </c>
      <c r="C843" s="142">
        <v>413.55999999999256</v>
      </c>
      <c r="D843" s="142">
        <v>546.20249999999965</v>
      </c>
      <c r="E843" s="142">
        <v>673.69250000000852</v>
      </c>
      <c r="F843" s="142">
        <v>761.47249999998826</v>
      </c>
      <c r="G843" s="142">
        <v>1037.4000000000044</v>
      </c>
    </row>
    <row r="844" spans="1:7" x14ac:dyDescent="0.2">
      <c r="A844" s="76" t="s">
        <v>1241</v>
      </c>
      <c r="C844" s="142">
        <v>413.95999999999253</v>
      </c>
      <c r="D844" s="142">
        <v>546.72499999999968</v>
      </c>
      <c r="E844" s="142">
        <v>674.35750000000849</v>
      </c>
      <c r="F844" s="142">
        <v>762.23249999998825</v>
      </c>
      <c r="G844" s="142">
        <v>1038.4450000000045</v>
      </c>
    </row>
    <row r="845" spans="1:7" x14ac:dyDescent="0.2">
      <c r="A845" s="76" t="s">
        <v>1242</v>
      </c>
      <c r="C845" s="142">
        <v>414.35999999999251</v>
      </c>
      <c r="D845" s="142">
        <v>547.2474999999996</v>
      </c>
      <c r="E845" s="142">
        <v>675.02250000000856</v>
      </c>
      <c r="F845" s="142">
        <v>762.99249999998813</v>
      </c>
      <c r="G845" s="142">
        <v>1039.4900000000043</v>
      </c>
    </row>
    <row r="846" spans="1:7" x14ac:dyDescent="0.2">
      <c r="A846" s="76" t="s">
        <v>1243</v>
      </c>
      <c r="C846" s="142">
        <v>414.75999999999249</v>
      </c>
      <c r="D846" s="142">
        <v>547.76999999999953</v>
      </c>
      <c r="E846" s="142">
        <v>675.68750000000864</v>
      </c>
      <c r="F846" s="142">
        <v>763.75249999998812</v>
      </c>
      <c r="G846" s="142">
        <v>1040.5350000000042</v>
      </c>
    </row>
    <row r="847" spans="1:7" x14ac:dyDescent="0.2">
      <c r="A847" s="76" t="s">
        <v>1244</v>
      </c>
      <c r="C847" s="142">
        <v>415.15999999999246</v>
      </c>
      <c r="D847" s="142">
        <v>548.29249999999956</v>
      </c>
      <c r="E847" s="142">
        <v>676.3525000000086</v>
      </c>
      <c r="F847" s="142">
        <v>764.51249999998811</v>
      </c>
      <c r="G847" s="142">
        <v>1041.5800000000042</v>
      </c>
    </row>
    <row r="848" spans="1:7" x14ac:dyDescent="0.2">
      <c r="A848" s="76" t="s">
        <v>1245</v>
      </c>
      <c r="C848" s="142">
        <v>415.55999999999244</v>
      </c>
      <c r="D848" s="142">
        <v>548.81499999999949</v>
      </c>
      <c r="E848" s="142">
        <v>677.01750000000868</v>
      </c>
      <c r="F848" s="142">
        <v>765.27249999998799</v>
      </c>
      <c r="G848" s="142">
        <v>1042.6250000000041</v>
      </c>
    </row>
    <row r="849" spans="1:7" x14ac:dyDescent="0.2">
      <c r="A849" s="76" t="s">
        <v>1246</v>
      </c>
      <c r="C849" s="142">
        <v>415.95999999999242</v>
      </c>
      <c r="D849" s="142">
        <v>549.33749999999941</v>
      </c>
      <c r="E849" s="142">
        <v>677.68250000000876</v>
      </c>
      <c r="F849" s="142">
        <v>766.03249999998798</v>
      </c>
      <c r="G849" s="142">
        <v>1043.6700000000039</v>
      </c>
    </row>
    <row r="850" spans="1:7" x14ac:dyDescent="0.2">
      <c r="A850" s="76" t="s">
        <v>1247</v>
      </c>
      <c r="C850" s="142">
        <v>416.3599999999924</v>
      </c>
      <c r="D850" s="142">
        <v>549.85999999999945</v>
      </c>
      <c r="E850" s="142">
        <v>678.34750000000884</v>
      </c>
      <c r="F850" s="142">
        <v>766.79249999998797</v>
      </c>
      <c r="G850" s="142">
        <v>1044.7150000000038</v>
      </c>
    </row>
    <row r="851" spans="1:7" x14ac:dyDescent="0.2">
      <c r="A851" s="76" t="s">
        <v>1248</v>
      </c>
      <c r="C851" s="142">
        <v>416.75999999999237</v>
      </c>
      <c r="D851" s="142">
        <v>550.38249999999937</v>
      </c>
      <c r="E851" s="142">
        <v>679.0125000000088</v>
      </c>
      <c r="F851" s="142">
        <v>767.55249999998796</v>
      </c>
      <c r="G851" s="142">
        <v>1045.7600000000039</v>
      </c>
    </row>
    <row r="852" spans="1:7" x14ac:dyDescent="0.2">
      <c r="A852" s="76" t="s">
        <v>1249</v>
      </c>
      <c r="C852" s="142">
        <v>417.15999999999235</v>
      </c>
      <c r="D852" s="142">
        <v>550.90499999999929</v>
      </c>
      <c r="E852" s="142">
        <v>679.67750000000888</v>
      </c>
      <c r="F852" s="142">
        <v>768.31249999998784</v>
      </c>
      <c r="G852" s="142">
        <v>1046.8050000000037</v>
      </c>
    </row>
    <row r="853" spans="1:7" x14ac:dyDescent="0.2">
      <c r="A853" s="76" t="s">
        <v>1250</v>
      </c>
      <c r="C853" s="142">
        <v>417.55999999999233</v>
      </c>
      <c r="D853" s="142">
        <v>551.42749999999921</v>
      </c>
      <c r="E853" s="142">
        <v>680.34250000000895</v>
      </c>
      <c r="F853" s="142">
        <v>769.07249999998783</v>
      </c>
      <c r="G853" s="142">
        <v>1047.8500000000035</v>
      </c>
    </row>
    <row r="854" spans="1:7" x14ac:dyDescent="0.2">
      <c r="A854" s="76" t="s">
        <v>1251</v>
      </c>
      <c r="C854" s="142">
        <v>417.95999999999231</v>
      </c>
      <c r="D854" s="142">
        <v>551.94999999999925</v>
      </c>
      <c r="E854" s="142">
        <v>681.00750000000892</v>
      </c>
      <c r="F854" s="142">
        <v>769.83249999998782</v>
      </c>
      <c r="G854" s="142">
        <v>1048.8950000000036</v>
      </c>
    </row>
    <row r="855" spans="1:7" x14ac:dyDescent="0.2">
      <c r="A855" s="76" t="s">
        <v>1252</v>
      </c>
      <c r="C855" s="142">
        <v>418.35999999999228</v>
      </c>
      <c r="D855" s="142">
        <v>552.47249999999917</v>
      </c>
      <c r="E855" s="142">
        <v>681.67250000000899</v>
      </c>
      <c r="F855" s="142">
        <v>770.59249999998769</v>
      </c>
      <c r="G855" s="142">
        <v>1049.9400000000035</v>
      </c>
    </row>
    <row r="856" spans="1:7" x14ac:dyDescent="0.2">
      <c r="A856" s="76" t="s">
        <v>1253</v>
      </c>
      <c r="C856" s="142">
        <v>418.75999999999226</v>
      </c>
      <c r="D856" s="142">
        <v>552.9949999999991</v>
      </c>
      <c r="E856" s="142">
        <v>682.33750000000907</v>
      </c>
      <c r="F856" s="142">
        <v>771.35249999998769</v>
      </c>
      <c r="G856" s="142">
        <v>1050.9850000000033</v>
      </c>
    </row>
    <row r="857" spans="1:7" x14ac:dyDescent="0.2">
      <c r="A857" s="76" t="s">
        <v>1254</v>
      </c>
      <c r="C857" s="142">
        <v>419.15999999999224</v>
      </c>
      <c r="D857" s="142">
        <v>553.51749999999913</v>
      </c>
      <c r="E857" s="142">
        <v>683.00250000000904</v>
      </c>
      <c r="F857" s="142">
        <v>772.11249999998768</v>
      </c>
      <c r="G857" s="142">
        <v>1052.0300000000034</v>
      </c>
    </row>
    <row r="858" spans="1:7" x14ac:dyDescent="0.2">
      <c r="A858" s="76" t="s">
        <v>1255</v>
      </c>
      <c r="C858" s="142">
        <v>419.55999999999221</v>
      </c>
      <c r="D858" s="142">
        <v>554.03999999999905</v>
      </c>
      <c r="E858" s="142">
        <v>683.66750000000911</v>
      </c>
      <c r="F858" s="142">
        <v>772.87249999998755</v>
      </c>
      <c r="G858" s="142">
        <v>1053.0750000000032</v>
      </c>
    </row>
    <row r="859" spans="1:7" x14ac:dyDescent="0.2">
      <c r="A859" s="76" t="s">
        <v>1256</v>
      </c>
      <c r="C859" s="142">
        <v>419.95999999999219</v>
      </c>
      <c r="D859" s="142">
        <v>554.56249999999898</v>
      </c>
      <c r="E859" s="142">
        <v>684.33250000000919</v>
      </c>
      <c r="F859" s="142">
        <v>773.63249999998754</v>
      </c>
      <c r="G859" s="142">
        <v>1054.1200000000031</v>
      </c>
    </row>
    <row r="860" spans="1:7" x14ac:dyDescent="0.2">
      <c r="A860" s="76" t="s">
        <v>1257</v>
      </c>
      <c r="C860" s="142">
        <v>420.35999999999217</v>
      </c>
      <c r="D860" s="142">
        <v>555.08499999999901</v>
      </c>
      <c r="E860" s="142">
        <v>684.99750000000927</v>
      </c>
      <c r="F860" s="142">
        <v>774.39249999998754</v>
      </c>
      <c r="G860" s="142">
        <v>1055.1650000000029</v>
      </c>
    </row>
    <row r="861" spans="1:7" x14ac:dyDescent="0.2">
      <c r="A861" s="76" t="s">
        <v>1258</v>
      </c>
      <c r="C861" s="142">
        <v>420.75999999999215</v>
      </c>
      <c r="D861" s="142">
        <v>555.60749999999894</v>
      </c>
      <c r="E861" s="142">
        <v>685.66250000000923</v>
      </c>
      <c r="F861" s="142">
        <v>775.15249999998753</v>
      </c>
      <c r="G861" s="142">
        <v>1056.210000000003</v>
      </c>
    </row>
    <row r="862" spans="1:7" x14ac:dyDescent="0.2">
      <c r="A862" s="76" t="s">
        <v>1259</v>
      </c>
      <c r="C862" s="142">
        <v>421.15999999999212</v>
      </c>
      <c r="D862" s="142">
        <v>556.12999999999886</v>
      </c>
      <c r="E862" s="142">
        <v>686.32750000000931</v>
      </c>
      <c r="F862" s="142">
        <v>775.9124999999874</v>
      </c>
      <c r="G862" s="142">
        <v>1057.2550000000028</v>
      </c>
    </row>
    <row r="863" spans="1:7" x14ac:dyDescent="0.2">
      <c r="A863" s="76" t="s">
        <v>1260</v>
      </c>
      <c r="C863" s="142">
        <v>421.5599999999921</v>
      </c>
      <c r="D863" s="142">
        <v>556.65249999999878</v>
      </c>
      <c r="E863" s="142">
        <v>686.99250000000939</v>
      </c>
      <c r="F863" s="142">
        <v>776.67249999998739</v>
      </c>
      <c r="G863" s="142">
        <v>1058.3000000000027</v>
      </c>
    </row>
    <row r="864" spans="1:7" x14ac:dyDescent="0.2">
      <c r="A864" s="76" t="s">
        <v>1261</v>
      </c>
      <c r="C864" s="142">
        <v>421.95999999999208</v>
      </c>
      <c r="D864" s="142">
        <v>557.17499999999882</v>
      </c>
      <c r="E864" s="142">
        <v>687.65750000000935</v>
      </c>
      <c r="F864" s="142">
        <v>777.43249999998739</v>
      </c>
      <c r="G864" s="142">
        <v>1059.3450000000028</v>
      </c>
    </row>
    <row r="865" spans="1:7" x14ac:dyDescent="0.2">
      <c r="A865" s="76" t="s">
        <v>1262</v>
      </c>
      <c r="C865" s="142">
        <v>422.35999999999206</v>
      </c>
      <c r="D865" s="142">
        <v>557.69749999999874</v>
      </c>
      <c r="E865" s="142">
        <v>688.32250000000943</v>
      </c>
      <c r="F865" s="142">
        <v>778.19249999998726</v>
      </c>
      <c r="G865" s="142">
        <v>1060.3900000000026</v>
      </c>
    </row>
    <row r="866" spans="1:7" x14ac:dyDescent="0.2">
      <c r="A866" s="76" t="s">
        <v>1263</v>
      </c>
      <c r="C866" s="142">
        <v>422.75999999999203</v>
      </c>
      <c r="D866" s="142">
        <v>558.21999999999866</v>
      </c>
      <c r="E866" s="142">
        <v>688.9875000000095</v>
      </c>
      <c r="F866" s="142">
        <v>778.95249999998725</v>
      </c>
      <c r="G866" s="142">
        <v>1061.4350000000024</v>
      </c>
    </row>
    <row r="867" spans="1:7" x14ac:dyDescent="0.2">
      <c r="A867" s="76" t="s">
        <v>1264</v>
      </c>
      <c r="C867" s="142">
        <v>423.15999999999201</v>
      </c>
      <c r="D867" s="142">
        <v>558.7424999999987</v>
      </c>
      <c r="E867" s="142">
        <v>689.65250000000947</v>
      </c>
      <c r="F867" s="142">
        <v>779.71249999998724</v>
      </c>
      <c r="G867" s="142">
        <v>1062.4800000000025</v>
      </c>
    </row>
    <row r="868" spans="1:7" x14ac:dyDescent="0.2">
      <c r="A868" s="76" t="s">
        <v>1265</v>
      </c>
      <c r="C868" s="142">
        <v>423.55999999999199</v>
      </c>
      <c r="D868" s="142">
        <v>559.26499999999862</v>
      </c>
      <c r="E868" s="142">
        <v>690.31750000000955</v>
      </c>
      <c r="F868" s="142">
        <v>780.47249999998712</v>
      </c>
      <c r="G868" s="142">
        <v>1063.5250000000024</v>
      </c>
    </row>
    <row r="869" spans="1:7" x14ac:dyDescent="0.2">
      <c r="A869" s="76" t="s">
        <v>1266</v>
      </c>
      <c r="C869" s="142">
        <v>423.95999999999196</v>
      </c>
      <c r="D869" s="142">
        <v>559.78749999999854</v>
      </c>
      <c r="E869" s="142">
        <v>690.98250000000962</v>
      </c>
      <c r="F869" s="142">
        <v>781.23249999998711</v>
      </c>
      <c r="G869" s="142">
        <v>1064.5700000000022</v>
      </c>
    </row>
    <row r="870" spans="1:7" x14ac:dyDescent="0.2">
      <c r="A870" s="76" t="s">
        <v>1267</v>
      </c>
      <c r="C870" s="142">
        <v>424.35999999999194</v>
      </c>
      <c r="D870" s="142">
        <v>560.30999999999858</v>
      </c>
      <c r="E870" s="142">
        <v>691.6475000000097</v>
      </c>
      <c r="F870" s="142">
        <v>781.9924999999871</v>
      </c>
      <c r="G870" s="142">
        <v>1065.6150000000021</v>
      </c>
    </row>
    <row r="871" spans="1:7" x14ac:dyDescent="0.2">
      <c r="A871" s="76" t="s">
        <v>1268</v>
      </c>
      <c r="C871" s="142">
        <v>424.75999999999192</v>
      </c>
      <c r="D871" s="142">
        <v>560.8324999999985</v>
      </c>
      <c r="E871" s="142">
        <v>692.31250000000966</v>
      </c>
      <c r="F871" s="142">
        <v>782.75249999998709</v>
      </c>
      <c r="G871" s="142">
        <v>1066.6600000000021</v>
      </c>
    </row>
    <row r="872" spans="1:7" x14ac:dyDescent="0.2">
      <c r="A872" s="76" t="s">
        <v>1269</v>
      </c>
      <c r="C872" s="142">
        <v>425.1599999999919</v>
      </c>
      <c r="D872" s="142">
        <v>561.35499999999843</v>
      </c>
      <c r="E872" s="142">
        <v>692.97750000000974</v>
      </c>
      <c r="F872" s="142">
        <v>783.51249999998697</v>
      </c>
      <c r="G872" s="142">
        <v>1067.705000000002</v>
      </c>
    </row>
    <row r="873" spans="1:7" x14ac:dyDescent="0.2">
      <c r="A873" s="76" t="s">
        <v>1270</v>
      </c>
      <c r="C873" s="142">
        <v>425.55999999999187</v>
      </c>
      <c r="D873" s="142">
        <v>561.87749999999835</v>
      </c>
      <c r="E873" s="142">
        <v>693.64250000000982</v>
      </c>
      <c r="F873" s="142">
        <v>784.27249999998696</v>
      </c>
      <c r="G873" s="142">
        <v>1068.7500000000018</v>
      </c>
    </row>
    <row r="874" spans="1:7" x14ac:dyDescent="0.2">
      <c r="A874" s="76" t="s">
        <v>1271</v>
      </c>
      <c r="C874" s="142">
        <v>425.95999999999185</v>
      </c>
      <c r="D874" s="142">
        <v>562.39999999999839</v>
      </c>
      <c r="E874" s="142">
        <v>694.30750000000978</v>
      </c>
      <c r="F874" s="142">
        <v>785.03249999998695</v>
      </c>
      <c r="G874" s="142">
        <v>1069.7950000000019</v>
      </c>
    </row>
    <row r="875" spans="1:7" x14ac:dyDescent="0.2">
      <c r="A875" s="76" t="s">
        <v>1272</v>
      </c>
      <c r="C875" s="142">
        <v>426.35999999999183</v>
      </c>
      <c r="D875" s="142">
        <v>562.92249999999831</v>
      </c>
      <c r="E875" s="142">
        <v>694.97250000000986</v>
      </c>
      <c r="F875" s="142">
        <v>785.79249999998683</v>
      </c>
      <c r="G875" s="142">
        <v>1070.8400000000017</v>
      </c>
    </row>
    <row r="876" spans="1:7" x14ac:dyDescent="0.2">
      <c r="A876" s="76" t="s">
        <v>1273</v>
      </c>
      <c r="C876" s="142">
        <v>426.75999999999181</v>
      </c>
      <c r="D876" s="142">
        <v>563.44499999999823</v>
      </c>
      <c r="E876" s="142">
        <v>695.63750000000994</v>
      </c>
      <c r="F876" s="142">
        <v>786.55249999998682</v>
      </c>
      <c r="G876" s="142">
        <v>1071.8850000000016</v>
      </c>
    </row>
    <row r="877" spans="1:7" x14ac:dyDescent="0.2">
      <c r="A877" s="76" t="s">
        <v>1274</v>
      </c>
      <c r="C877" s="142">
        <v>427.15999999999178</v>
      </c>
      <c r="D877" s="142">
        <v>563.96749999999827</v>
      </c>
      <c r="E877" s="142">
        <v>696.3025000000099</v>
      </c>
      <c r="F877" s="142">
        <v>787.31249999998681</v>
      </c>
      <c r="G877" s="142">
        <v>1072.9300000000017</v>
      </c>
    </row>
    <row r="878" spans="1:7" x14ac:dyDescent="0.2">
      <c r="A878" s="76" t="s">
        <v>1275</v>
      </c>
      <c r="C878" s="142">
        <v>427.55999999999176</v>
      </c>
      <c r="D878" s="142">
        <v>564.48999999999819</v>
      </c>
      <c r="E878" s="142">
        <v>696.96750000000998</v>
      </c>
      <c r="F878" s="142">
        <v>788.07249999998669</v>
      </c>
      <c r="G878" s="142">
        <v>1073.9750000000015</v>
      </c>
    </row>
    <row r="879" spans="1:7" x14ac:dyDescent="0.2">
      <c r="A879" s="76" t="s">
        <v>1276</v>
      </c>
      <c r="C879" s="142">
        <v>427.95999999999174</v>
      </c>
      <c r="D879" s="142">
        <v>565.01249999999811</v>
      </c>
      <c r="E879" s="142">
        <v>697.63250000001005</v>
      </c>
      <c r="F879" s="142">
        <v>788.83249999998668</v>
      </c>
      <c r="G879" s="142">
        <v>1075.0200000000013</v>
      </c>
    </row>
    <row r="880" spans="1:7" x14ac:dyDescent="0.2">
      <c r="A880" s="76" t="s">
        <v>1277</v>
      </c>
      <c r="C880" s="142">
        <v>428.35999999999171</v>
      </c>
      <c r="D880" s="142">
        <v>565.53499999999815</v>
      </c>
      <c r="E880" s="142">
        <v>698.29750000001013</v>
      </c>
      <c r="F880" s="142">
        <v>789.59249999998667</v>
      </c>
      <c r="G880" s="142">
        <v>1076.0650000000012</v>
      </c>
    </row>
    <row r="881" spans="1:7" x14ac:dyDescent="0.2">
      <c r="A881" s="76" t="s">
        <v>1278</v>
      </c>
      <c r="C881" s="142">
        <v>428.75999999999169</v>
      </c>
      <c r="D881" s="142">
        <v>566.05749999999807</v>
      </c>
      <c r="E881" s="142">
        <v>698.9625000000101</v>
      </c>
      <c r="F881" s="142">
        <v>790.35249999998666</v>
      </c>
      <c r="G881" s="142">
        <v>1077.1100000000013</v>
      </c>
    </row>
    <row r="882" spans="1:7" x14ac:dyDescent="0.2">
      <c r="A882" s="76" t="s">
        <v>1279</v>
      </c>
      <c r="C882" s="142">
        <v>429.15999999999167</v>
      </c>
      <c r="D882" s="142">
        <v>566.57999999999799</v>
      </c>
      <c r="E882" s="142">
        <v>699.62750000001017</v>
      </c>
      <c r="F882" s="142">
        <v>791.11249999998654</v>
      </c>
      <c r="G882" s="142">
        <v>1078.1550000000011</v>
      </c>
    </row>
    <row r="883" spans="1:7" x14ac:dyDescent="0.2">
      <c r="A883" s="76" t="s">
        <v>1280</v>
      </c>
      <c r="C883" s="142">
        <v>429.55999999999165</v>
      </c>
      <c r="D883" s="142">
        <v>567.10249999999792</v>
      </c>
      <c r="E883" s="142">
        <v>700.29250000001025</v>
      </c>
      <c r="F883" s="142">
        <v>791.87249999998653</v>
      </c>
      <c r="G883" s="142">
        <v>1079.200000000001</v>
      </c>
    </row>
    <row r="884" spans="1:7" x14ac:dyDescent="0.2">
      <c r="A884" s="76" t="s">
        <v>1281</v>
      </c>
      <c r="C884" s="142">
        <v>429.95999999999162</v>
      </c>
      <c r="D884" s="142">
        <v>567.62499999999795</v>
      </c>
      <c r="E884" s="142">
        <v>700.95750000001021</v>
      </c>
      <c r="F884" s="142">
        <v>792.63249999998652</v>
      </c>
      <c r="G884" s="142">
        <v>1080.245000000001</v>
      </c>
    </row>
    <row r="885" spans="1:7" x14ac:dyDescent="0.2">
      <c r="A885" s="76" t="s">
        <v>1282</v>
      </c>
      <c r="C885" s="142">
        <v>430.3599999999916</v>
      </c>
      <c r="D885" s="142">
        <v>568.14749999999788</v>
      </c>
      <c r="E885" s="142">
        <v>701.62250000001029</v>
      </c>
      <c r="F885" s="142">
        <v>793.3924999999864</v>
      </c>
      <c r="G885" s="142">
        <v>1081.2900000000009</v>
      </c>
    </row>
    <row r="886" spans="1:7" x14ac:dyDescent="0.2">
      <c r="A886" s="76" t="s">
        <v>1283</v>
      </c>
      <c r="C886" s="142">
        <v>430.75999999999158</v>
      </c>
      <c r="D886" s="142">
        <v>568.6699999999978</v>
      </c>
      <c r="E886" s="142">
        <v>702.28750000001037</v>
      </c>
      <c r="F886" s="142">
        <v>794.15249999998639</v>
      </c>
      <c r="G886" s="142">
        <v>1082.3350000000007</v>
      </c>
    </row>
    <row r="887" spans="1:7" x14ac:dyDescent="0.2">
      <c r="A887" s="76" t="s">
        <v>1284</v>
      </c>
      <c r="C887" s="142">
        <v>431.15999999999156</v>
      </c>
      <c r="D887" s="142">
        <v>569.19249999999784</v>
      </c>
      <c r="E887" s="142">
        <v>702.95250000001033</v>
      </c>
      <c r="F887" s="142">
        <v>794.91249999998638</v>
      </c>
      <c r="G887" s="142">
        <v>1083.3800000000008</v>
      </c>
    </row>
    <row r="888" spans="1:7" x14ac:dyDescent="0.2">
      <c r="A888" s="76" t="s">
        <v>1285</v>
      </c>
      <c r="C888" s="142">
        <v>431.55999999999153</v>
      </c>
      <c r="D888" s="142">
        <v>569.71499999999776</v>
      </c>
      <c r="E888" s="142">
        <v>703.61750000001041</v>
      </c>
      <c r="F888" s="142">
        <v>795.67249999998626</v>
      </c>
      <c r="G888" s="142">
        <v>1084.4250000000006</v>
      </c>
    </row>
    <row r="889" spans="1:7" x14ac:dyDescent="0.2">
      <c r="A889" s="76" t="s">
        <v>1286</v>
      </c>
      <c r="C889" s="142">
        <v>431.95999999999151</v>
      </c>
      <c r="D889" s="142">
        <v>570.23749999999768</v>
      </c>
      <c r="E889" s="142">
        <v>704.28250000001049</v>
      </c>
      <c r="F889" s="142">
        <v>796.43249999998625</v>
      </c>
      <c r="G889" s="142">
        <v>1085.4700000000005</v>
      </c>
    </row>
    <row r="890" spans="1:7" x14ac:dyDescent="0.2">
      <c r="A890" s="76" t="s">
        <v>1287</v>
      </c>
      <c r="C890" s="142">
        <v>432.35999999999149</v>
      </c>
      <c r="D890" s="142">
        <v>570.75999999999772</v>
      </c>
      <c r="E890" s="142">
        <v>704.94750000001056</v>
      </c>
      <c r="F890" s="142">
        <v>797.19249999998624</v>
      </c>
      <c r="G890" s="142">
        <v>1086.5150000000003</v>
      </c>
    </row>
    <row r="891" spans="1:7" x14ac:dyDescent="0.2">
      <c r="A891" s="76" t="s">
        <v>1288</v>
      </c>
      <c r="C891" s="142">
        <v>432.75999999999146</v>
      </c>
      <c r="D891" s="142">
        <v>571.28249999999764</v>
      </c>
      <c r="E891" s="142">
        <v>705.61250000001053</v>
      </c>
      <c r="F891" s="142">
        <v>797.95249999998623</v>
      </c>
      <c r="G891" s="142">
        <v>1087.5600000000004</v>
      </c>
    </row>
    <row r="892" spans="1:7" x14ac:dyDescent="0.2">
      <c r="A892" s="76" t="s">
        <v>1289</v>
      </c>
      <c r="C892" s="142">
        <v>433.15999999999144</v>
      </c>
      <c r="D892" s="142">
        <v>571.80499999999756</v>
      </c>
      <c r="E892" s="142">
        <v>706.2775000000106</v>
      </c>
      <c r="F892" s="142">
        <v>798.71249999998611</v>
      </c>
      <c r="G892" s="142">
        <v>1088.6050000000002</v>
      </c>
    </row>
    <row r="893" spans="1:7" x14ac:dyDescent="0.2">
      <c r="A893" s="76" t="s">
        <v>1290</v>
      </c>
      <c r="C893" s="142">
        <v>433.55999999999142</v>
      </c>
      <c r="D893" s="142">
        <v>572.32749999999749</v>
      </c>
      <c r="E893" s="142">
        <v>706.94250000001068</v>
      </c>
      <c r="F893" s="142">
        <v>799.4724999999861</v>
      </c>
      <c r="G893" s="142">
        <v>1089.6500000000001</v>
      </c>
    </row>
    <row r="894" spans="1:7" x14ac:dyDescent="0.2">
      <c r="A894" s="76" t="s">
        <v>1291</v>
      </c>
      <c r="C894" s="142">
        <v>433.9599999999914</v>
      </c>
      <c r="D894" s="142">
        <v>572.84999999999752</v>
      </c>
      <c r="E894" s="142">
        <v>707.60750000001065</v>
      </c>
      <c r="F894" s="142">
        <v>800.23249999998609</v>
      </c>
      <c r="G894" s="142">
        <v>1090.6950000000002</v>
      </c>
    </row>
    <row r="895" spans="1:7" x14ac:dyDescent="0.2">
      <c r="A895" s="76" t="s">
        <v>1292</v>
      </c>
      <c r="C895" s="142">
        <v>434.35999999999137</v>
      </c>
      <c r="D895" s="142">
        <v>573.37249999999744</v>
      </c>
      <c r="E895" s="142">
        <v>708.27250000001072</v>
      </c>
      <c r="F895" s="142">
        <v>800.99249999998597</v>
      </c>
      <c r="G895" s="142">
        <v>1091.74</v>
      </c>
    </row>
    <row r="896" spans="1:7" x14ac:dyDescent="0.2">
      <c r="A896" s="76" t="s">
        <v>1293</v>
      </c>
      <c r="C896" s="142">
        <v>434.75999999999135</v>
      </c>
      <c r="D896" s="142">
        <v>573.89499999999737</v>
      </c>
      <c r="E896" s="142">
        <v>708.9375000000108</v>
      </c>
      <c r="F896" s="142">
        <v>801.75249999998596</v>
      </c>
      <c r="G896" s="142">
        <v>1092.7849999999999</v>
      </c>
    </row>
    <row r="897" spans="1:7" x14ac:dyDescent="0.2">
      <c r="A897" s="76" t="s">
        <v>1294</v>
      </c>
      <c r="C897" s="142">
        <v>435.15999999999133</v>
      </c>
      <c r="D897" s="142">
        <v>574.4174999999974</v>
      </c>
      <c r="E897" s="142">
        <v>709.60250000001076</v>
      </c>
      <c r="F897" s="142">
        <v>802.51249999998595</v>
      </c>
      <c r="G897" s="142">
        <v>1093.83</v>
      </c>
    </row>
    <row r="898" spans="1:7" x14ac:dyDescent="0.2">
      <c r="A898" s="76" t="s">
        <v>1295</v>
      </c>
      <c r="C898" s="142">
        <v>435.55999999999131</v>
      </c>
      <c r="D898" s="142">
        <v>574.93999999999733</v>
      </c>
      <c r="E898" s="142">
        <v>710.26750000001084</v>
      </c>
      <c r="F898" s="142">
        <v>803.27249999998583</v>
      </c>
      <c r="G898" s="142">
        <v>1094.8749999999998</v>
      </c>
    </row>
    <row r="899" spans="1:7" x14ac:dyDescent="0.2">
      <c r="A899" s="76" t="s">
        <v>1296</v>
      </c>
      <c r="C899" s="142">
        <v>435.95999999999128</v>
      </c>
      <c r="D899" s="142">
        <v>575.46249999999725</v>
      </c>
      <c r="E899" s="142">
        <v>710.93250000001092</v>
      </c>
      <c r="F899" s="142">
        <v>804.03249999998582</v>
      </c>
      <c r="G899" s="142">
        <v>1095.9199999999996</v>
      </c>
    </row>
    <row r="900" spans="1:7" x14ac:dyDescent="0.2">
      <c r="A900" s="76" t="s">
        <v>1297</v>
      </c>
      <c r="C900" s="142">
        <v>436.35999999999126</v>
      </c>
      <c r="D900" s="142">
        <v>575.98499999999729</v>
      </c>
      <c r="E900" s="142">
        <v>711.597500000011</v>
      </c>
      <c r="F900" s="142">
        <v>804.79249999998581</v>
      </c>
      <c r="G900" s="142">
        <v>1096.9649999999995</v>
      </c>
    </row>
    <row r="901" spans="1:7" x14ac:dyDescent="0.2">
      <c r="A901" s="76" t="s">
        <v>1298</v>
      </c>
      <c r="C901" s="142">
        <v>436.75999999999124</v>
      </c>
      <c r="D901" s="142">
        <v>576.50749999999721</v>
      </c>
      <c r="E901" s="142">
        <v>712.26250000001096</v>
      </c>
      <c r="F901" s="142">
        <v>805.5524999999858</v>
      </c>
      <c r="G901" s="142">
        <v>1098.0099999999995</v>
      </c>
    </row>
    <row r="902" spans="1:7" x14ac:dyDescent="0.2">
      <c r="A902" s="76" t="s">
        <v>1299</v>
      </c>
      <c r="C902" s="142">
        <v>437.15999999999121</v>
      </c>
      <c r="D902" s="142">
        <v>577.02999999999713</v>
      </c>
      <c r="E902" s="142">
        <v>712.92750000001104</v>
      </c>
      <c r="F902" s="142">
        <v>806.31249999998568</v>
      </c>
      <c r="G902" s="142">
        <v>1099.0549999999994</v>
      </c>
    </row>
    <row r="903" spans="1:7" x14ac:dyDescent="0.2">
      <c r="A903" s="76" t="s">
        <v>1300</v>
      </c>
      <c r="C903" s="142">
        <v>437.55999999999119</v>
      </c>
      <c r="D903" s="142">
        <v>577.55249999999705</v>
      </c>
      <c r="E903" s="142">
        <v>713.59250000001111</v>
      </c>
      <c r="F903" s="142">
        <v>807.07249999998567</v>
      </c>
      <c r="G903" s="142">
        <v>1100.0999999999992</v>
      </c>
    </row>
    <row r="904" spans="1:7" x14ac:dyDescent="0.2">
      <c r="A904" s="76" t="s">
        <v>1301</v>
      </c>
      <c r="C904" s="142">
        <v>437.95999999999117</v>
      </c>
      <c r="D904" s="142">
        <v>578.07499999999709</v>
      </c>
      <c r="E904" s="142">
        <v>714.25750000001108</v>
      </c>
      <c r="F904" s="142">
        <v>807.83249999998566</v>
      </c>
      <c r="G904" s="142">
        <v>1101.1449999999993</v>
      </c>
    </row>
    <row r="905" spans="1:7" x14ac:dyDescent="0.2">
      <c r="A905" s="76" t="s">
        <v>1302</v>
      </c>
      <c r="C905" s="142">
        <v>438.35999999999115</v>
      </c>
      <c r="D905" s="142">
        <v>578.59749999999701</v>
      </c>
      <c r="E905" s="142">
        <v>714.92250000001115</v>
      </c>
      <c r="F905" s="142">
        <v>808.59249999998553</v>
      </c>
      <c r="G905" s="142">
        <v>1102.1899999999991</v>
      </c>
    </row>
    <row r="906" spans="1:7" x14ac:dyDescent="0.2">
      <c r="A906" s="76" t="s">
        <v>1303</v>
      </c>
      <c r="C906" s="142">
        <v>438.75999999999112</v>
      </c>
      <c r="D906" s="142">
        <v>579.11999999999694</v>
      </c>
      <c r="E906" s="142">
        <v>715.58750000001123</v>
      </c>
      <c r="F906" s="142">
        <v>809.35249999998553</v>
      </c>
      <c r="G906" s="142">
        <v>1103.234999999999</v>
      </c>
    </row>
    <row r="907" spans="1:7" x14ac:dyDescent="0.2">
      <c r="A907" s="76" t="s">
        <v>1304</v>
      </c>
      <c r="C907" s="142">
        <v>439.1599999999911</v>
      </c>
      <c r="D907" s="142">
        <v>579.64249999999697</v>
      </c>
      <c r="E907" s="142">
        <v>716.2525000000112</v>
      </c>
      <c r="F907" s="142">
        <v>810.11249999998552</v>
      </c>
      <c r="G907" s="142">
        <v>1104.2799999999991</v>
      </c>
    </row>
    <row r="908" spans="1:7" x14ac:dyDescent="0.2">
      <c r="A908" s="76" t="s">
        <v>1305</v>
      </c>
      <c r="C908" s="142">
        <v>439.55999999999108</v>
      </c>
      <c r="D908" s="142">
        <v>580.16499999999689</v>
      </c>
      <c r="E908" s="142">
        <v>716.91750000001127</v>
      </c>
      <c r="F908" s="142">
        <v>810.87249999998539</v>
      </c>
      <c r="G908" s="142">
        <v>1105.3249999999989</v>
      </c>
    </row>
    <row r="909" spans="1:7" x14ac:dyDescent="0.2">
      <c r="A909" s="76" t="s">
        <v>1306</v>
      </c>
      <c r="C909" s="142">
        <v>439.95999999999106</v>
      </c>
      <c r="D909" s="142">
        <v>580.68749999999682</v>
      </c>
      <c r="E909" s="142">
        <v>717.58250000001135</v>
      </c>
      <c r="F909" s="142">
        <v>811.63249999998538</v>
      </c>
      <c r="G909" s="142">
        <v>1106.3699999999988</v>
      </c>
    </row>
    <row r="910" spans="1:7" x14ac:dyDescent="0.2">
      <c r="A910" s="76" t="s">
        <v>1307</v>
      </c>
      <c r="C910" s="142">
        <v>440.35999999999103</v>
      </c>
      <c r="D910" s="142">
        <v>581.20999999999685</v>
      </c>
      <c r="E910" s="142">
        <v>718.24750000001143</v>
      </c>
      <c r="F910" s="142">
        <v>812.39249999998538</v>
      </c>
      <c r="G910" s="142">
        <v>1107.4149999999986</v>
      </c>
    </row>
    <row r="911" spans="1:7" x14ac:dyDescent="0.2">
      <c r="A911" s="76" t="s">
        <v>1308</v>
      </c>
      <c r="C911" s="142">
        <v>440.75999999999101</v>
      </c>
      <c r="D911" s="142">
        <v>581.73249999999678</v>
      </c>
      <c r="E911" s="142">
        <v>718.91250000001139</v>
      </c>
      <c r="F911" s="142">
        <v>813.15249999998537</v>
      </c>
      <c r="G911" s="142">
        <v>1108.4599999999987</v>
      </c>
    </row>
    <row r="912" spans="1:7" x14ac:dyDescent="0.2">
      <c r="A912" s="76" t="s">
        <v>1309</v>
      </c>
      <c r="C912" s="142">
        <v>441.15999999999099</v>
      </c>
      <c r="D912" s="142">
        <v>582.2549999999967</v>
      </c>
      <c r="E912" s="142">
        <v>719.57750000001147</v>
      </c>
      <c r="F912" s="142">
        <v>813.91249999998524</v>
      </c>
      <c r="G912" s="142">
        <v>1109.5049999999985</v>
      </c>
    </row>
    <row r="913" spans="1:7" x14ac:dyDescent="0.2">
      <c r="A913" s="76" t="s">
        <v>1310</v>
      </c>
      <c r="C913" s="142">
        <v>441.55999999999096</v>
      </c>
      <c r="D913" s="142">
        <v>582.77749999999662</v>
      </c>
      <c r="E913" s="142">
        <v>720.24250000001155</v>
      </c>
      <c r="F913" s="142">
        <v>814.67249999998523</v>
      </c>
      <c r="G913" s="142">
        <v>1110.5499999999984</v>
      </c>
    </row>
    <row r="914" spans="1:7" x14ac:dyDescent="0.2">
      <c r="A914" s="76" t="s">
        <v>1311</v>
      </c>
      <c r="C914" s="142">
        <v>441.95999999999094</v>
      </c>
      <c r="D914" s="142">
        <v>583.29999999999666</v>
      </c>
      <c r="E914" s="142">
        <v>720.90750000001151</v>
      </c>
      <c r="F914" s="142">
        <v>815.43249999998523</v>
      </c>
      <c r="G914" s="142">
        <v>1111.5949999999984</v>
      </c>
    </row>
    <row r="915" spans="1:7" x14ac:dyDescent="0.2">
      <c r="A915" s="76" t="s">
        <v>1312</v>
      </c>
      <c r="C915" s="142">
        <v>442.35999999999092</v>
      </c>
      <c r="D915" s="142">
        <v>583.82249999999658</v>
      </c>
      <c r="E915" s="142">
        <v>721.57250000001159</v>
      </c>
      <c r="F915" s="142">
        <v>816.1924999999851</v>
      </c>
      <c r="G915" s="142">
        <v>1112.6399999999983</v>
      </c>
    </row>
    <row r="916" spans="1:7" x14ac:dyDescent="0.2">
      <c r="A916" s="76" t="s">
        <v>1313</v>
      </c>
      <c r="C916" s="142">
        <v>442.7599999999909</v>
      </c>
      <c r="D916" s="142">
        <v>584.3449999999965</v>
      </c>
      <c r="E916" s="142">
        <v>722.23750000001166</v>
      </c>
      <c r="F916" s="142">
        <v>816.95249999998509</v>
      </c>
      <c r="G916" s="142">
        <v>1113.6849999999981</v>
      </c>
    </row>
    <row r="917" spans="1:7" x14ac:dyDescent="0.2">
      <c r="A917" s="76" t="s">
        <v>1314</v>
      </c>
      <c r="C917" s="142">
        <v>443.15999999999087</v>
      </c>
      <c r="D917" s="142">
        <v>584.86749999999654</v>
      </c>
      <c r="E917" s="142">
        <v>722.90250000001163</v>
      </c>
      <c r="F917" s="142">
        <v>817.71249999998508</v>
      </c>
      <c r="G917" s="142">
        <v>1114.7299999999982</v>
      </c>
    </row>
    <row r="918" spans="1:7" x14ac:dyDescent="0.2">
      <c r="A918" s="76" t="s">
        <v>1315</v>
      </c>
      <c r="C918" s="142">
        <v>443.55999999999085</v>
      </c>
      <c r="D918" s="142">
        <v>585.38999999999646</v>
      </c>
      <c r="E918" s="142">
        <v>723.56750000001171</v>
      </c>
      <c r="F918" s="142">
        <v>818.47249999998496</v>
      </c>
      <c r="G918" s="142">
        <v>1115.774999999998</v>
      </c>
    </row>
    <row r="919" spans="1:7" x14ac:dyDescent="0.2">
      <c r="A919" s="76" t="s">
        <v>1316</v>
      </c>
      <c r="C919" s="142">
        <v>443.95999999999083</v>
      </c>
      <c r="D919" s="142">
        <v>585.91249999999638</v>
      </c>
      <c r="E919" s="142">
        <v>724.23250000001178</v>
      </c>
      <c r="F919" s="142">
        <v>819.23249999998495</v>
      </c>
      <c r="G919" s="142">
        <v>1116.8199999999979</v>
      </c>
    </row>
    <row r="920" spans="1:7" x14ac:dyDescent="0.2">
      <c r="A920" s="76" t="s">
        <v>1317</v>
      </c>
      <c r="C920" s="142">
        <v>444.35999999999081</v>
      </c>
      <c r="D920" s="142">
        <v>586.43499999999642</v>
      </c>
      <c r="E920" s="142">
        <v>724.89750000001186</v>
      </c>
      <c r="F920" s="142">
        <v>819.99249999998494</v>
      </c>
      <c r="G920" s="142">
        <v>1117.8649999999977</v>
      </c>
    </row>
    <row r="921" spans="1:7" x14ac:dyDescent="0.2">
      <c r="A921" s="76" t="s">
        <v>1318</v>
      </c>
      <c r="C921" s="142">
        <v>444.75999999999078</v>
      </c>
      <c r="D921" s="142">
        <v>586.95749999999634</v>
      </c>
      <c r="E921" s="142">
        <v>725.56250000001182</v>
      </c>
      <c r="F921" s="142">
        <v>820.75249999998493</v>
      </c>
      <c r="G921" s="142">
        <v>1118.9099999999978</v>
      </c>
    </row>
    <row r="922" spans="1:7" x14ac:dyDescent="0.2">
      <c r="A922" s="76" t="s">
        <v>1319</v>
      </c>
      <c r="C922" s="142">
        <v>445.15999999999076</v>
      </c>
      <c r="D922" s="142">
        <v>587.47999999999627</v>
      </c>
      <c r="E922" s="142">
        <v>726.2275000000119</v>
      </c>
      <c r="F922" s="142">
        <v>821.51249999998481</v>
      </c>
      <c r="G922" s="142">
        <v>1119.9549999999977</v>
      </c>
    </row>
    <row r="923" spans="1:7" x14ac:dyDescent="0.2">
      <c r="A923" s="76" t="s">
        <v>1320</v>
      </c>
      <c r="C923" s="142">
        <v>445.55999999999074</v>
      </c>
      <c r="D923" s="142">
        <v>588.00249999999619</v>
      </c>
      <c r="E923" s="142">
        <v>726.89250000001198</v>
      </c>
      <c r="F923" s="142">
        <v>822.2724999999848</v>
      </c>
      <c r="G923" s="142">
        <v>1120.9999999999975</v>
      </c>
    </row>
    <row r="924" spans="1:7" x14ac:dyDescent="0.2">
      <c r="A924" s="76" t="s">
        <v>1321</v>
      </c>
      <c r="C924" s="142">
        <v>445.95999999999071</v>
      </c>
      <c r="D924" s="142">
        <v>588.52499999999623</v>
      </c>
      <c r="E924" s="142">
        <v>727.55750000001194</v>
      </c>
      <c r="F924" s="142">
        <v>823.03249999998479</v>
      </c>
      <c r="G924" s="142">
        <v>1122.0449999999976</v>
      </c>
    </row>
    <row r="925" spans="1:7" x14ac:dyDescent="0.2">
      <c r="A925" s="76" t="s">
        <v>1322</v>
      </c>
      <c r="C925" s="142">
        <v>446.35999999999069</v>
      </c>
      <c r="D925" s="142">
        <v>589.04749999999615</v>
      </c>
      <c r="E925" s="142">
        <v>728.22250000001202</v>
      </c>
      <c r="F925" s="142">
        <v>823.79249999998467</v>
      </c>
      <c r="G925" s="142">
        <v>1123.0899999999974</v>
      </c>
    </row>
    <row r="926" spans="1:7" x14ac:dyDescent="0.2">
      <c r="A926" s="76" t="s">
        <v>1323</v>
      </c>
      <c r="C926" s="142">
        <v>446.75999999999067</v>
      </c>
      <c r="D926" s="142">
        <v>589.56999999999607</v>
      </c>
      <c r="E926" s="142">
        <v>728.8875000000121</v>
      </c>
      <c r="F926" s="142">
        <v>824.55249999998466</v>
      </c>
      <c r="G926" s="142">
        <v>1124.1349999999973</v>
      </c>
    </row>
    <row r="927" spans="1:7" x14ac:dyDescent="0.2">
      <c r="A927" s="76" t="s">
        <v>1324</v>
      </c>
      <c r="C927" s="142">
        <v>447.15999999999065</v>
      </c>
      <c r="D927" s="142">
        <v>590.09249999999611</v>
      </c>
      <c r="E927" s="142">
        <v>729.55250000001206</v>
      </c>
      <c r="F927" s="142">
        <v>825.31249999998465</v>
      </c>
      <c r="G927" s="142">
        <v>1125.1799999999973</v>
      </c>
    </row>
    <row r="928" spans="1:7" x14ac:dyDescent="0.2">
      <c r="A928" s="76" t="s">
        <v>1325</v>
      </c>
      <c r="C928" s="142">
        <v>447.55999999999062</v>
      </c>
      <c r="D928" s="142">
        <v>590.61499999999603</v>
      </c>
      <c r="E928" s="142">
        <v>730.21750000001214</v>
      </c>
      <c r="F928" s="142">
        <v>826.07249999998453</v>
      </c>
      <c r="G928" s="142">
        <v>1126.2249999999972</v>
      </c>
    </row>
    <row r="929" spans="1:7" x14ac:dyDescent="0.2">
      <c r="A929" s="76" t="s">
        <v>1326</v>
      </c>
      <c r="C929" s="142">
        <v>447.9599999999906</v>
      </c>
      <c r="D929" s="142">
        <v>591.13749999999595</v>
      </c>
      <c r="E929" s="142">
        <v>730.88250000001221</v>
      </c>
      <c r="F929" s="142">
        <v>826.83249999998452</v>
      </c>
      <c r="G929" s="142">
        <v>1127.269999999997</v>
      </c>
    </row>
    <row r="930" spans="1:7" x14ac:dyDescent="0.2">
      <c r="A930" s="76" t="s">
        <v>1327</v>
      </c>
      <c r="C930" s="142">
        <v>448.35999999999058</v>
      </c>
      <c r="D930" s="142">
        <v>591.65999999999599</v>
      </c>
      <c r="E930" s="142">
        <v>731.54750000001218</v>
      </c>
      <c r="F930" s="142">
        <v>827.59249999998451</v>
      </c>
      <c r="G930" s="142">
        <v>1128.3149999999969</v>
      </c>
    </row>
    <row r="931" spans="1:7" x14ac:dyDescent="0.2">
      <c r="A931" s="76" t="s">
        <v>1328</v>
      </c>
      <c r="C931" s="142">
        <v>448.75999999999055</v>
      </c>
      <c r="D931" s="142">
        <v>592.18249999999591</v>
      </c>
      <c r="E931" s="142">
        <v>732.21250000001226</v>
      </c>
      <c r="F931" s="142">
        <v>828.3524999999845</v>
      </c>
      <c r="G931" s="142">
        <v>1129.3599999999969</v>
      </c>
    </row>
    <row r="932" spans="1:7" x14ac:dyDescent="0.2">
      <c r="A932" s="76" t="s">
        <v>1329</v>
      </c>
      <c r="C932" s="142">
        <v>449.15999999999053</v>
      </c>
      <c r="D932" s="142">
        <v>592.70499999999583</v>
      </c>
      <c r="E932" s="142">
        <v>732.87750000001233</v>
      </c>
      <c r="F932" s="142">
        <v>829.11249999998438</v>
      </c>
      <c r="G932" s="142">
        <v>1130.4049999999968</v>
      </c>
    </row>
    <row r="933" spans="1:7" x14ac:dyDescent="0.2">
      <c r="A933" s="76" t="s">
        <v>1330</v>
      </c>
      <c r="C933" s="142">
        <v>449.55999999999051</v>
      </c>
      <c r="D933" s="142">
        <v>593.22749999999576</v>
      </c>
      <c r="E933" s="142">
        <v>733.54250000001241</v>
      </c>
      <c r="F933" s="142">
        <v>829.87249999998437</v>
      </c>
      <c r="G933" s="142">
        <v>1131.4499999999966</v>
      </c>
    </row>
    <row r="934" spans="1:7" x14ac:dyDescent="0.2">
      <c r="A934" s="76" t="s">
        <v>1331</v>
      </c>
      <c r="C934" s="142">
        <v>449.95999999999049</v>
      </c>
      <c r="D934" s="142">
        <v>593.74999999999579</v>
      </c>
      <c r="E934" s="142">
        <v>734.20750000001237</v>
      </c>
      <c r="F934" s="142">
        <v>830.63249999998436</v>
      </c>
      <c r="G934" s="142">
        <v>1132.4949999999967</v>
      </c>
    </row>
    <row r="935" spans="1:7" x14ac:dyDescent="0.2">
      <c r="A935" s="76" t="s">
        <v>1332</v>
      </c>
      <c r="C935" s="142">
        <v>450.35999999999046</v>
      </c>
      <c r="D935" s="142">
        <v>594.27249999999572</v>
      </c>
      <c r="E935" s="142">
        <v>734.87250000001245</v>
      </c>
      <c r="F935" s="142">
        <v>831.39249999998424</v>
      </c>
      <c r="G935" s="142">
        <v>1133.5399999999966</v>
      </c>
    </row>
    <row r="936" spans="1:7" x14ac:dyDescent="0.2">
      <c r="A936" s="76" t="s">
        <v>1333</v>
      </c>
      <c r="C936" s="142">
        <v>450.75999999999044</v>
      </c>
      <c r="D936" s="142">
        <v>594.79499999999564</v>
      </c>
      <c r="E936" s="142">
        <v>735.53750000001253</v>
      </c>
      <c r="F936" s="142">
        <v>832.15249999998423</v>
      </c>
      <c r="G936" s="142">
        <v>1134.5849999999964</v>
      </c>
    </row>
    <row r="937" spans="1:7" x14ac:dyDescent="0.2">
      <c r="A937" s="76" t="s">
        <v>1334</v>
      </c>
      <c r="C937" s="142">
        <v>451.15999999999042</v>
      </c>
      <c r="D937" s="142">
        <v>595.31749999999568</v>
      </c>
      <c r="E937" s="142">
        <v>736.20250000001249</v>
      </c>
      <c r="F937" s="142">
        <v>832.91249999998422</v>
      </c>
      <c r="G937" s="142">
        <v>1135.6299999999965</v>
      </c>
    </row>
    <row r="938" spans="1:7" x14ac:dyDescent="0.2">
      <c r="A938" s="76" t="s">
        <v>1335</v>
      </c>
      <c r="C938" s="142">
        <v>451.5599999999904</v>
      </c>
      <c r="D938" s="142">
        <v>595.8399999999956</v>
      </c>
      <c r="E938" s="142">
        <v>736.86750000001257</v>
      </c>
      <c r="F938" s="142">
        <v>833.6724999999841</v>
      </c>
      <c r="G938" s="142">
        <v>1136.6749999999963</v>
      </c>
    </row>
    <row r="939" spans="1:7" x14ac:dyDescent="0.2">
      <c r="A939" s="76" t="s">
        <v>1336</v>
      </c>
      <c r="C939" s="142">
        <v>451.95999999999037</v>
      </c>
      <c r="D939" s="142">
        <v>596.36249999999552</v>
      </c>
      <c r="E939" s="142">
        <v>737.53250000001265</v>
      </c>
      <c r="F939" s="142">
        <v>834.43249999998409</v>
      </c>
      <c r="G939" s="142">
        <v>1137.7199999999962</v>
      </c>
    </row>
    <row r="940" spans="1:7" x14ac:dyDescent="0.2">
      <c r="A940" s="76" t="s">
        <v>1337</v>
      </c>
      <c r="C940" s="142">
        <v>452.35999999999035</v>
      </c>
      <c r="D940" s="142">
        <v>596.88499999999556</v>
      </c>
      <c r="E940" s="142">
        <v>738.19750000001261</v>
      </c>
      <c r="F940" s="142">
        <v>835.19249999998408</v>
      </c>
      <c r="G940" s="142">
        <v>1138.764999999996</v>
      </c>
    </row>
    <row r="941" spans="1:7" x14ac:dyDescent="0.2">
      <c r="A941" s="76" t="s">
        <v>1338</v>
      </c>
      <c r="C941" s="142">
        <v>452.75999999999033</v>
      </c>
      <c r="D941" s="142">
        <v>597.40749999999548</v>
      </c>
      <c r="E941" s="142">
        <v>738.86250000001269</v>
      </c>
      <c r="F941" s="142">
        <v>835.95249999998407</v>
      </c>
      <c r="G941" s="142">
        <v>1139.8099999999961</v>
      </c>
    </row>
    <row r="942" spans="1:7" x14ac:dyDescent="0.2">
      <c r="A942" s="76" t="s">
        <v>1339</v>
      </c>
      <c r="C942" s="142">
        <v>453.1599999999903</v>
      </c>
      <c r="D942" s="142">
        <v>597.9299999999954</v>
      </c>
      <c r="E942" s="142">
        <v>739.52750000001276</v>
      </c>
      <c r="F942" s="142">
        <v>836.71249999998395</v>
      </c>
      <c r="G942" s="142">
        <v>1140.8549999999959</v>
      </c>
    </row>
    <row r="943" spans="1:7" x14ac:dyDescent="0.2">
      <c r="A943" s="76" t="s">
        <v>1340</v>
      </c>
      <c r="C943" s="142">
        <v>453.55999999999028</v>
      </c>
      <c r="D943" s="142">
        <v>598.45249999999533</v>
      </c>
      <c r="E943" s="142">
        <v>740.19250000001284</v>
      </c>
      <c r="F943" s="142">
        <v>837.47249999998394</v>
      </c>
      <c r="G943" s="142">
        <v>1141.8999999999958</v>
      </c>
    </row>
    <row r="944" spans="1:7" x14ac:dyDescent="0.2">
      <c r="A944" s="76" t="s">
        <v>1341</v>
      </c>
      <c r="C944" s="142">
        <v>453.95999999999026</v>
      </c>
      <c r="D944" s="142">
        <v>598.97499999999536</v>
      </c>
      <c r="E944" s="142">
        <v>740.85750000001281</v>
      </c>
      <c r="F944" s="142">
        <v>838.23249999998393</v>
      </c>
      <c r="G944" s="142">
        <v>1142.9449999999958</v>
      </c>
    </row>
    <row r="945" spans="1:7" x14ac:dyDescent="0.2">
      <c r="A945" s="76" t="s">
        <v>1342</v>
      </c>
      <c r="C945" s="142">
        <v>454.35999999999024</v>
      </c>
      <c r="D945" s="142">
        <v>599.49749999999528</v>
      </c>
      <c r="E945" s="142">
        <v>741.52250000001288</v>
      </c>
      <c r="F945" s="142">
        <v>838.99249999998381</v>
      </c>
      <c r="G945" s="142">
        <v>1143.9899999999957</v>
      </c>
    </row>
    <row r="946" spans="1:7" x14ac:dyDescent="0.2">
      <c r="A946" s="76" t="s">
        <v>1343</v>
      </c>
      <c r="C946" s="142">
        <v>454.75999999999021</v>
      </c>
      <c r="D946" s="142">
        <v>600.01999999999521</v>
      </c>
      <c r="E946" s="142">
        <v>742.18750000001296</v>
      </c>
      <c r="F946" s="142">
        <v>839.7524999999838</v>
      </c>
      <c r="G946" s="142">
        <v>1145.0349999999955</v>
      </c>
    </row>
    <row r="947" spans="1:7" x14ac:dyDescent="0.2">
      <c r="A947" s="76" t="s">
        <v>1344</v>
      </c>
      <c r="C947" s="142">
        <v>455.15999999999019</v>
      </c>
      <c r="D947" s="142">
        <v>600.54249999999524</v>
      </c>
      <c r="E947" s="142">
        <v>742.85250000001292</v>
      </c>
      <c r="F947" s="142">
        <v>840.51249999998379</v>
      </c>
      <c r="G947" s="142">
        <v>1146.0799999999956</v>
      </c>
    </row>
    <row r="948" spans="1:7" x14ac:dyDescent="0.2">
      <c r="A948" s="76" t="s">
        <v>1345</v>
      </c>
      <c r="C948" s="142">
        <v>455.55999999999017</v>
      </c>
      <c r="D948" s="142">
        <v>601.06499999999517</v>
      </c>
      <c r="E948" s="142">
        <v>743.517500000013</v>
      </c>
      <c r="F948" s="142">
        <v>841.27249999998367</v>
      </c>
      <c r="G948" s="142">
        <v>1147.1249999999955</v>
      </c>
    </row>
    <row r="949" spans="1:7" x14ac:dyDescent="0.2">
      <c r="A949" s="76" t="s">
        <v>1346</v>
      </c>
      <c r="C949" s="142">
        <v>455.95999999999015</v>
      </c>
      <c r="D949" s="142">
        <v>601.58749999999509</v>
      </c>
      <c r="E949" s="142">
        <v>744.18250000001308</v>
      </c>
      <c r="F949" s="142">
        <v>842.03249999998366</v>
      </c>
      <c r="G949" s="142">
        <v>1148.1699999999953</v>
      </c>
    </row>
    <row r="950" spans="1:7" x14ac:dyDescent="0.2">
      <c r="A950" s="76" t="s">
        <v>1347</v>
      </c>
      <c r="C950" s="142">
        <v>456.35999999999012</v>
      </c>
      <c r="D950" s="142">
        <v>602.10999999999513</v>
      </c>
      <c r="E950" s="142">
        <v>744.84750000001304</v>
      </c>
      <c r="F950" s="142">
        <v>842.79249999998365</v>
      </c>
      <c r="G950" s="142">
        <v>1149.2149999999951</v>
      </c>
    </row>
    <row r="951" spans="1:7" x14ac:dyDescent="0.2">
      <c r="A951" s="76" t="s">
        <v>1348</v>
      </c>
      <c r="C951" s="142">
        <v>456.7599999999901</v>
      </c>
      <c r="D951" s="142">
        <v>602.63249999999505</v>
      </c>
      <c r="E951" s="142">
        <v>745.51250000001312</v>
      </c>
      <c r="F951" s="142">
        <v>843.55249999998364</v>
      </c>
      <c r="G951" s="142">
        <v>1150.2599999999952</v>
      </c>
    </row>
    <row r="952" spans="1:7" x14ac:dyDescent="0.2">
      <c r="A952" s="76" t="s">
        <v>1349</v>
      </c>
      <c r="C952" s="142">
        <v>457.15999999999008</v>
      </c>
      <c r="D952" s="142">
        <v>603.15499999999497</v>
      </c>
      <c r="E952" s="142">
        <v>746.1775000000132</v>
      </c>
      <c r="F952" s="142">
        <v>844.31249999998352</v>
      </c>
      <c r="G952" s="142">
        <v>1151.3049999999951</v>
      </c>
    </row>
    <row r="953" spans="1:7" x14ac:dyDescent="0.2">
      <c r="A953" s="76" t="s">
        <v>1350</v>
      </c>
      <c r="C953" s="142">
        <v>457.55999999999005</v>
      </c>
      <c r="D953" s="142">
        <v>603.67749999999489</v>
      </c>
      <c r="E953" s="142">
        <v>746.84250000001327</v>
      </c>
      <c r="F953" s="142">
        <v>845.07249999998351</v>
      </c>
      <c r="G953" s="142">
        <v>1152.3499999999949</v>
      </c>
    </row>
    <row r="954" spans="1:7" x14ac:dyDescent="0.2">
      <c r="A954" s="76" t="s">
        <v>1351</v>
      </c>
      <c r="C954" s="142">
        <v>457.95999999999003</v>
      </c>
      <c r="D954" s="142">
        <v>604.19999999999493</v>
      </c>
      <c r="E954" s="142">
        <v>747.50750000001324</v>
      </c>
      <c r="F954" s="142">
        <v>845.8324999999835</v>
      </c>
      <c r="G954" s="142">
        <v>1153.394999999995</v>
      </c>
    </row>
    <row r="955" spans="1:7" x14ac:dyDescent="0.2">
      <c r="A955" s="76" t="s">
        <v>1352</v>
      </c>
      <c r="C955" s="142">
        <v>458.35999999999001</v>
      </c>
      <c r="D955" s="142">
        <v>604.72249999999485</v>
      </c>
      <c r="E955" s="142">
        <v>748.17250000001332</v>
      </c>
      <c r="F955" s="142">
        <v>846.59249999998337</v>
      </c>
      <c r="G955" s="142">
        <v>1154.4399999999948</v>
      </c>
    </row>
    <row r="956" spans="1:7" x14ac:dyDescent="0.2">
      <c r="A956" s="76" t="s">
        <v>1353</v>
      </c>
      <c r="C956" s="142">
        <v>458.75999999998999</v>
      </c>
      <c r="D956" s="142">
        <v>605.24499999999477</v>
      </c>
      <c r="E956" s="142">
        <v>748.83750000001339</v>
      </c>
      <c r="F956" s="142">
        <v>847.35249999998337</v>
      </c>
      <c r="G956" s="142">
        <v>1155.4849999999947</v>
      </c>
    </row>
    <row r="957" spans="1:7" x14ac:dyDescent="0.2">
      <c r="A957" s="76" t="s">
        <v>1354</v>
      </c>
      <c r="C957" s="142">
        <v>459.15999999998996</v>
      </c>
      <c r="D957" s="142">
        <v>605.76749999999481</v>
      </c>
      <c r="E957" s="142">
        <v>749.50250000001336</v>
      </c>
      <c r="F957" s="142">
        <v>848.11249999998336</v>
      </c>
      <c r="G957" s="142">
        <v>1156.5299999999947</v>
      </c>
    </row>
    <row r="958" spans="1:7" x14ac:dyDescent="0.2">
      <c r="A958" s="76" t="s">
        <v>1355</v>
      </c>
      <c r="C958" s="142">
        <v>459.55999999998994</v>
      </c>
      <c r="D958" s="142">
        <v>606.28999999999473</v>
      </c>
      <c r="E958" s="142">
        <v>750.16750000001343</v>
      </c>
      <c r="F958" s="142">
        <v>848.87249999998323</v>
      </c>
      <c r="G958" s="142">
        <v>1157.5749999999946</v>
      </c>
    </row>
    <row r="959" spans="1:7" x14ac:dyDescent="0.2">
      <c r="A959" s="76" t="s">
        <v>1356</v>
      </c>
      <c r="C959" s="142">
        <v>459.95999999998992</v>
      </c>
      <c r="D959" s="142">
        <v>606.81249999999466</v>
      </c>
      <c r="E959" s="142">
        <v>750.83250000001351</v>
      </c>
      <c r="F959" s="142">
        <v>849.63249999998322</v>
      </c>
      <c r="G959" s="142">
        <v>1158.6199999999944</v>
      </c>
    </row>
    <row r="960" spans="1:7" x14ac:dyDescent="0.2">
      <c r="A960" s="76" t="s">
        <v>1357</v>
      </c>
      <c r="C960" s="142">
        <v>460.3599999999899</v>
      </c>
      <c r="D960" s="142">
        <v>607.33499999999469</v>
      </c>
      <c r="E960" s="142">
        <v>751.49750000001347</v>
      </c>
      <c r="F960" s="142">
        <v>850.39249999998322</v>
      </c>
      <c r="G960" s="142">
        <v>1159.6649999999943</v>
      </c>
    </row>
    <row r="961" spans="1:7" x14ac:dyDescent="0.2">
      <c r="A961" s="76" t="s">
        <v>1358</v>
      </c>
      <c r="C961" s="142">
        <v>460.75999999998987</v>
      </c>
      <c r="D961" s="142">
        <v>607.85749999999462</v>
      </c>
      <c r="E961" s="142">
        <v>752.16250000001355</v>
      </c>
      <c r="F961" s="142">
        <v>851.15249999998321</v>
      </c>
      <c r="G961" s="142">
        <v>1160.7099999999944</v>
      </c>
    </row>
    <row r="962" spans="1:7" x14ac:dyDescent="0.2">
      <c r="A962" s="76" t="s">
        <v>1359</v>
      </c>
      <c r="C962" s="142">
        <v>461.15999999998985</v>
      </c>
      <c r="D962" s="142">
        <v>608.37999999999454</v>
      </c>
      <c r="E962" s="142">
        <v>752.82750000001363</v>
      </c>
      <c r="F962" s="142">
        <v>851.91249999998308</v>
      </c>
      <c r="G962" s="142">
        <v>1161.7549999999942</v>
      </c>
    </row>
    <row r="963" spans="1:7" x14ac:dyDescent="0.2">
      <c r="A963" s="76" t="s">
        <v>1360</v>
      </c>
      <c r="C963" s="142">
        <v>461.55999999998983</v>
      </c>
      <c r="D963" s="142">
        <v>608.90249999999446</v>
      </c>
      <c r="E963" s="142">
        <v>753.49250000001371</v>
      </c>
      <c r="F963" s="142">
        <v>852.67249999998307</v>
      </c>
      <c r="G963" s="142">
        <v>1162.799999999994</v>
      </c>
    </row>
    <row r="964" spans="1:7" x14ac:dyDescent="0.2">
      <c r="A964" s="76" t="s">
        <v>1361</v>
      </c>
      <c r="C964" s="142">
        <v>461.9599999999898</v>
      </c>
      <c r="D964" s="142">
        <v>609.4249999999945</v>
      </c>
      <c r="E964" s="142">
        <v>754.15750000001367</v>
      </c>
      <c r="F964" s="142">
        <v>853.43249999998307</v>
      </c>
      <c r="G964" s="142">
        <v>1163.8449999999941</v>
      </c>
    </row>
    <row r="965" spans="1:7" x14ac:dyDescent="0.2">
      <c r="A965" s="76" t="s">
        <v>1362</v>
      </c>
      <c r="C965" s="142">
        <v>462.35999999998978</v>
      </c>
      <c r="D965" s="142">
        <v>609.94749999999442</v>
      </c>
      <c r="E965" s="142">
        <v>754.82250000001375</v>
      </c>
      <c r="F965" s="142">
        <v>854.19249999998294</v>
      </c>
      <c r="G965" s="142">
        <v>1164.889999999994</v>
      </c>
    </row>
    <row r="966" spans="1:7" x14ac:dyDescent="0.2">
      <c r="A966" s="76" t="s">
        <v>1363</v>
      </c>
      <c r="C966" s="142">
        <v>462.75999999998976</v>
      </c>
      <c r="D966" s="142">
        <v>610.46999999999434</v>
      </c>
      <c r="E966" s="142">
        <v>755.48750000001382</v>
      </c>
      <c r="F966" s="142">
        <v>854.95249999998293</v>
      </c>
      <c r="G966" s="142">
        <v>1165.9349999999938</v>
      </c>
    </row>
    <row r="967" spans="1:7" x14ac:dyDescent="0.2">
      <c r="A967" s="76" t="s">
        <v>1364</v>
      </c>
      <c r="C967" s="142">
        <v>463.15999999998974</v>
      </c>
      <c r="D967" s="142">
        <v>610.99249999999438</v>
      </c>
      <c r="E967" s="142">
        <v>756.15250000001379</v>
      </c>
      <c r="F967" s="142">
        <v>855.71249999998292</v>
      </c>
      <c r="G967" s="142">
        <v>1166.9799999999939</v>
      </c>
    </row>
    <row r="968" spans="1:7" x14ac:dyDescent="0.2">
      <c r="A968" s="76" t="s">
        <v>1365</v>
      </c>
      <c r="C968" s="142">
        <v>463.55999999998971</v>
      </c>
      <c r="D968" s="142">
        <v>611.5149999999943</v>
      </c>
      <c r="E968" s="142">
        <v>756.81750000001387</v>
      </c>
      <c r="F968" s="142">
        <v>856.4724999999828</v>
      </c>
      <c r="G968" s="142">
        <v>1168.0249999999937</v>
      </c>
    </row>
    <row r="969" spans="1:7" x14ac:dyDescent="0.2">
      <c r="A969" s="76" t="s">
        <v>1366</v>
      </c>
      <c r="C969" s="142">
        <v>463.95999999998969</v>
      </c>
      <c r="D969" s="142">
        <v>612.03749999999422</v>
      </c>
      <c r="E969" s="142">
        <v>757.48250000001394</v>
      </c>
      <c r="F969" s="142">
        <v>857.23249999998279</v>
      </c>
      <c r="G969" s="142">
        <v>1169.0699999999936</v>
      </c>
    </row>
    <row r="970" spans="1:7" x14ac:dyDescent="0.2">
      <c r="A970" s="76" t="s">
        <v>1367</v>
      </c>
      <c r="C970" s="142">
        <v>464.35999999998967</v>
      </c>
      <c r="D970" s="142">
        <v>612.55999999999415</v>
      </c>
      <c r="E970" s="142">
        <v>758.14750000001391</v>
      </c>
      <c r="F970" s="142">
        <v>857.99249999998278</v>
      </c>
      <c r="G970" s="142">
        <v>1170.1149999999934</v>
      </c>
    </row>
    <row r="971" spans="1:7" x14ac:dyDescent="0.2">
      <c r="A971" s="76" t="s">
        <v>1368</v>
      </c>
      <c r="C971" s="142">
        <v>464.75999999998965</v>
      </c>
      <c r="D971" s="142">
        <v>613.08249999999418</v>
      </c>
      <c r="E971" s="142">
        <v>758.81250000001398</v>
      </c>
      <c r="F971" s="142">
        <v>858.75249999998277</v>
      </c>
      <c r="G971" s="142">
        <v>1171.1599999999935</v>
      </c>
    </row>
    <row r="972" spans="1:7" x14ac:dyDescent="0.2">
      <c r="A972" s="76" t="s">
        <v>1369</v>
      </c>
      <c r="C972" s="142">
        <v>465.15999999998962</v>
      </c>
      <c r="D972" s="142">
        <v>613.60499999999411</v>
      </c>
      <c r="E972" s="142">
        <v>759.47750000001406</v>
      </c>
      <c r="F972" s="142">
        <v>859.51249999998265</v>
      </c>
      <c r="G972" s="142">
        <v>1172.2049999999933</v>
      </c>
    </row>
    <row r="973" spans="1:7" x14ac:dyDescent="0.2">
      <c r="A973" s="76" t="s">
        <v>1370</v>
      </c>
      <c r="C973" s="142">
        <v>465.5599999999896</v>
      </c>
      <c r="D973" s="142">
        <v>614.12749999999403</v>
      </c>
      <c r="E973" s="142">
        <v>760.14250000001414</v>
      </c>
      <c r="F973" s="142">
        <v>860.27249999998264</v>
      </c>
      <c r="G973" s="142">
        <v>1173.2499999999932</v>
      </c>
    </row>
    <row r="974" spans="1:7" x14ac:dyDescent="0.2">
      <c r="A974" s="76" t="s">
        <v>1371</v>
      </c>
      <c r="C974" s="142">
        <v>465.95999999998958</v>
      </c>
      <c r="D974" s="142">
        <v>614.64999999999407</v>
      </c>
      <c r="E974" s="142">
        <v>760.8075000000141</v>
      </c>
      <c r="F974" s="142">
        <v>861.03249999998263</v>
      </c>
      <c r="G974" s="142">
        <v>1174.2949999999933</v>
      </c>
    </row>
    <row r="975" spans="1:7" x14ac:dyDescent="0.2">
      <c r="A975" s="76" t="s">
        <v>1372</v>
      </c>
      <c r="C975" s="142">
        <v>466.35999999998955</v>
      </c>
      <c r="D975" s="142">
        <v>615.17249999999399</v>
      </c>
      <c r="E975" s="142">
        <v>761.47250000001418</v>
      </c>
      <c r="F975" s="142">
        <v>861.79249999998251</v>
      </c>
      <c r="G975" s="142">
        <v>1175.3399999999931</v>
      </c>
    </row>
    <row r="976" spans="1:7" x14ac:dyDescent="0.2">
      <c r="A976" s="76" t="s">
        <v>1373</v>
      </c>
      <c r="C976" s="142">
        <v>466.75999999998953</v>
      </c>
      <c r="D976" s="142">
        <v>615.69499999999391</v>
      </c>
      <c r="E976" s="142">
        <v>762.13750000001426</v>
      </c>
      <c r="F976" s="142">
        <v>862.5524999999825</v>
      </c>
      <c r="G976" s="142">
        <v>1176.3849999999929</v>
      </c>
    </row>
    <row r="977" spans="1:7" x14ac:dyDescent="0.2">
      <c r="A977" s="76" t="s">
        <v>1374</v>
      </c>
      <c r="C977" s="142">
        <v>467.15999999998951</v>
      </c>
      <c r="D977" s="142">
        <v>616.21749999999395</v>
      </c>
      <c r="E977" s="142">
        <v>762.80250000001422</v>
      </c>
      <c r="F977" s="142">
        <v>863.31249999998249</v>
      </c>
      <c r="G977" s="142">
        <v>1177.429999999993</v>
      </c>
    </row>
    <row r="978" spans="1:7" x14ac:dyDescent="0.2">
      <c r="A978" s="76" t="s">
        <v>1375</v>
      </c>
      <c r="C978" s="142">
        <v>467.55999999998949</v>
      </c>
      <c r="D978" s="142">
        <v>616.73999999999387</v>
      </c>
      <c r="E978" s="142">
        <v>763.4675000000143</v>
      </c>
      <c r="F978" s="142">
        <v>864.07249999998237</v>
      </c>
      <c r="G978" s="142">
        <v>1178.4749999999929</v>
      </c>
    </row>
    <row r="979" spans="1:7" x14ac:dyDescent="0.2">
      <c r="A979" s="76" t="s">
        <v>1376</v>
      </c>
      <c r="C979" s="142">
        <v>467.95999999998946</v>
      </c>
      <c r="D979" s="142">
        <v>617.26249999999379</v>
      </c>
      <c r="E979" s="142">
        <v>764.13250000001437</v>
      </c>
      <c r="F979" s="142">
        <v>864.83249999998236</v>
      </c>
      <c r="G979" s="142">
        <v>1179.5199999999927</v>
      </c>
    </row>
    <row r="980" spans="1:7" x14ac:dyDescent="0.2">
      <c r="A980" s="76" t="s">
        <v>1377</v>
      </c>
      <c r="C980" s="142">
        <v>468.35999999998944</v>
      </c>
      <c r="D980" s="142">
        <v>617.78499999999372</v>
      </c>
      <c r="E980" s="142">
        <v>764.79750000001434</v>
      </c>
      <c r="F980" s="142">
        <v>865.59249999998235</v>
      </c>
      <c r="G980" s="142">
        <v>1180.5649999999926</v>
      </c>
    </row>
    <row r="981" spans="1:7" x14ac:dyDescent="0.2">
      <c r="A981" s="76" t="s">
        <v>1378</v>
      </c>
      <c r="C981" s="142">
        <v>468.75999999998942</v>
      </c>
      <c r="D981" s="142">
        <v>618.30749999999375</v>
      </c>
      <c r="E981" s="142">
        <v>765.46250000001442</v>
      </c>
      <c r="F981" s="142">
        <v>866.35249999998234</v>
      </c>
      <c r="G981" s="142">
        <v>1181.6099999999926</v>
      </c>
    </row>
    <row r="982" spans="1:7" x14ac:dyDescent="0.2">
      <c r="A982" s="76" t="s">
        <v>1379</v>
      </c>
      <c r="C982" s="142">
        <v>469.1599999999894</v>
      </c>
      <c r="D982" s="142">
        <v>618.82999999999367</v>
      </c>
      <c r="E982" s="142">
        <v>766.12750000001449</v>
      </c>
      <c r="F982" s="142">
        <v>867.11249999998222</v>
      </c>
      <c r="G982" s="142">
        <v>1182.6549999999925</v>
      </c>
    </row>
    <row r="983" spans="1:7" x14ac:dyDescent="0.2">
      <c r="A983" s="76" t="s">
        <v>1380</v>
      </c>
      <c r="C983" s="142">
        <v>469.55999999998937</v>
      </c>
      <c r="D983" s="142">
        <v>619.3524999999936</v>
      </c>
      <c r="E983" s="142">
        <v>766.79250000001457</v>
      </c>
      <c r="F983" s="142">
        <v>867.87249999998221</v>
      </c>
      <c r="G983" s="142">
        <v>1183.6999999999923</v>
      </c>
    </row>
    <row r="984" spans="1:7" x14ac:dyDescent="0.2">
      <c r="A984" s="76" t="s">
        <v>1381</v>
      </c>
      <c r="C984" s="142">
        <v>469.95999999998935</v>
      </c>
      <c r="D984" s="142">
        <v>619.87499999999363</v>
      </c>
      <c r="E984" s="142">
        <v>767.45750000001453</v>
      </c>
      <c r="F984" s="142">
        <v>868.6324999999822</v>
      </c>
      <c r="G984" s="142">
        <v>1184.7449999999924</v>
      </c>
    </row>
    <row r="985" spans="1:7" x14ac:dyDescent="0.2">
      <c r="A985" s="76" t="s">
        <v>1382</v>
      </c>
      <c r="C985" s="142">
        <v>470.35999999998933</v>
      </c>
      <c r="D985" s="142">
        <v>620.39749999999356</v>
      </c>
      <c r="E985" s="142">
        <v>768.12250000001461</v>
      </c>
      <c r="F985" s="142">
        <v>869.39249999998208</v>
      </c>
      <c r="G985" s="142">
        <v>1185.7899999999922</v>
      </c>
    </row>
    <row r="986" spans="1:7" x14ac:dyDescent="0.2">
      <c r="A986" s="76" t="s">
        <v>1383</v>
      </c>
      <c r="C986" s="142">
        <v>470.7599999999893</v>
      </c>
      <c r="D986" s="142">
        <v>620.91999999999348</v>
      </c>
      <c r="E986" s="142">
        <v>768.78750000001469</v>
      </c>
      <c r="F986" s="142">
        <v>870.15249999998207</v>
      </c>
      <c r="G986" s="142">
        <v>1186.8349999999921</v>
      </c>
    </row>
    <row r="987" spans="1:7" x14ac:dyDescent="0.2">
      <c r="A987" s="76" t="s">
        <v>1384</v>
      </c>
      <c r="C987" s="142">
        <v>471.15999999998928</v>
      </c>
      <c r="D987" s="142">
        <v>621.44249999999352</v>
      </c>
      <c r="E987" s="142">
        <v>769.45250000001465</v>
      </c>
      <c r="F987" s="142">
        <v>870.91249999998206</v>
      </c>
      <c r="G987" s="142">
        <v>1187.8799999999922</v>
      </c>
    </row>
    <row r="988" spans="1:7" x14ac:dyDescent="0.2">
      <c r="A988" s="76" t="s">
        <v>1385</v>
      </c>
      <c r="C988" s="142">
        <v>471.55999999998926</v>
      </c>
      <c r="D988" s="142">
        <v>621.96499999999344</v>
      </c>
      <c r="E988" s="142">
        <v>770.11750000001473</v>
      </c>
      <c r="F988" s="142">
        <v>871.67249999998194</v>
      </c>
      <c r="G988" s="142">
        <v>1188.924999999992</v>
      </c>
    </row>
    <row r="989" spans="1:7" x14ac:dyDescent="0.2">
      <c r="A989" s="76" t="s">
        <v>1386</v>
      </c>
      <c r="C989" s="142">
        <v>471.95999999998924</v>
      </c>
      <c r="D989" s="142">
        <v>622.48749999999336</v>
      </c>
      <c r="E989" s="142">
        <v>770.78250000001481</v>
      </c>
      <c r="F989" s="142">
        <v>872.43249999998193</v>
      </c>
      <c r="G989" s="142">
        <v>1189.9699999999918</v>
      </c>
    </row>
    <row r="990" spans="1:7" x14ac:dyDescent="0.2">
      <c r="A990" s="76" t="s">
        <v>1387</v>
      </c>
      <c r="C990" s="142">
        <v>472.35999999998921</v>
      </c>
      <c r="D990" s="142">
        <v>623.00999999999328</v>
      </c>
      <c r="E990" s="142">
        <v>771.44750000001477</v>
      </c>
      <c r="F990" s="142">
        <v>873.19249999998192</v>
      </c>
      <c r="G990" s="142">
        <v>1191.0149999999917</v>
      </c>
    </row>
    <row r="991" spans="1:7" x14ac:dyDescent="0.2">
      <c r="A991" s="76" t="s">
        <v>1388</v>
      </c>
      <c r="C991" s="142">
        <v>472.75999999998919</v>
      </c>
      <c r="D991" s="142">
        <v>623.53249999999332</v>
      </c>
      <c r="E991" s="142">
        <v>772.11250000001485</v>
      </c>
      <c r="F991" s="142">
        <v>873.95249999998191</v>
      </c>
      <c r="G991" s="142">
        <v>1192.0599999999918</v>
      </c>
    </row>
    <row r="992" spans="1:7" x14ac:dyDescent="0.2">
      <c r="A992" s="76" t="s">
        <v>1389</v>
      </c>
      <c r="C992" s="142">
        <v>473.15999999998917</v>
      </c>
      <c r="D992" s="142">
        <v>624.05499999999324</v>
      </c>
      <c r="E992" s="142">
        <v>772.77750000001492</v>
      </c>
      <c r="F992" s="142">
        <v>874.71249999998179</v>
      </c>
      <c r="G992" s="142">
        <v>1193.1049999999916</v>
      </c>
    </row>
    <row r="993" spans="1:7" x14ac:dyDescent="0.2">
      <c r="A993" s="76" t="s">
        <v>1390</v>
      </c>
      <c r="C993" s="142">
        <v>473.55999999998915</v>
      </c>
      <c r="D993" s="142">
        <v>624.57749999999317</v>
      </c>
      <c r="E993" s="142">
        <v>773.442500000015</v>
      </c>
      <c r="F993" s="142">
        <v>875.47249999998178</v>
      </c>
      <c r="G993" s="142">
        <v>1194.1499999999915</v>
      </c>
    </row>
    <row r="994" spans="1:7" x14ac:dyDescent="0.2">
      <c r="A994" s="76" t="s">
        <v>1391</v>
      </c>
      <c r="C994" s="142">
        <v>473.95999999998912</v>
      </c>
      <c r="D994" s="142">
        <v>625.0999999999932</v>
      </c>
      <c r="E994" s="142">
        <v>774.10750000001497</v>
      </c>
      <c r="F994" s="142">
        <v>876.23249999998177</v>
      </c>
      <c r="G994" s="142">
        <v>1195.1949999999915</v>
      </c>
    </row>
    <row r="995" spans="1:7" x14ac:dyDescent="0.2">
      <c r="A995" s="76" t="s">
        <v>1392</v>
      </c>
      <c r="C995" s="142">
        <v>474.3599999999891</v>
      </c>
      <c r="D995" s="142">
        <v>625.62249999999312</v>
      </c>
      <c r="E995" s="142">
        <v>774.77250000001504</v>
      </c>
      <c r="F995" s="142">
        <v>876.99249999998165</v>
      </c>
      <c r="G995" s="142">
        <v>1196.2399999999914</v>
      </c>
    </row>
    <row r="996" spans="1:7" x14ac:dyDescent="0.2">
      <c r="A996" s="76" t="s">
        <v>1393</v>
      </c>
      <c r="C996" s="142">
        <v>474.75999999998908</v>
      </c>
      <c r="D996" s="142">
        <v>626.14499999999305</v>
      </c>
      <c r="E996" s="142">
        <v>775.43750000001512</v>
      </c>
      <c r="F996" s="142">
        <v>877.75249999998164</v>
      </c>
      <c r="G996" s="142">
        <v>1197.2849999999912</v>
      </c>
    </row>
    <row r="997" spans="1:7" x14ac:dyDescent="0.2">
      <c r="A997" s="76" t="s">
        <v>1394</v>
      </c>
      <c r="C997" s="142">
        <v>475.15999999998905</v>
      </c>
      <c r="D997" s="142">
        <v>626.66749999999308</v>
      </c>
      <c r="E997" s="142">
        <v>776.10250000001508</v>
      </c>
      <c r="F997" s="142">
        <v>878.51249999998163</v>
      </c>
      <c r="G997" s="142">
        <v>1198.3299999999913</v>
      </c>
    </row>
    <row r="998" spans="1:7" x14ac:dyDescent="0.2">
      <c r="A998" s="76" t="s">
        <v>1395</v>
      </c>
      <c r="C998" s="142">
        <v>475.55999999998903</v>
      </c>
      <c r="D998" s="142">
        <v>627.18999999999301</v>
      </c>
      <c r="E998" s="142">
        <v>776.76750000001516</v>
      </c>
      <c r="F998" s="142">
        <v>879.27249999998151</v>
      </c>
      <c r="G998" s="142">
        <v>1199.3749999999911</v>
      </c>
    </row>
    <row r="999" spans="1:7" x14ac:dyDescent="0.2">
      <c r="A999" s="76" t="s">
        <v>1396</v>
      </c>
      <c r="C999" s="142">
        <v>475.95999999998901</v>
      </c>
      <c r="D999" s="142">
        <v>627.71249999999293</v>
      </c>
      <c r="E999" s="142">
        <v>777.43250000001524</v>
      </c>
      <c r="F999" s="142">
        <v>880.0324999999815</v>
      </c>
      <c r="G999" s="142">
        <v>1200.419999999991</v>
      </c>
    </row>
    <row r="1000" spans="1:7" x14ac:dyDescent="0.2">
      <c r="A1000" s="76" t="s">
        <v>1397</v>
      </c>
      <c r="C1000" s="142">
        <v>476.35999999998899</v>
      </c>
      <c r="D1000" s="142">
        <v>628.23499999999285</v>
      </c>
      <c r="E1000" s="142">
        <v>778.0975000000152</v>
      </c>
      <c r="F1000" s="142">
        <v>880.79249999998149</v>
      </c>
      <c r="G1000" s="142">
        <v>1201.4649999999908</v>
      </c>
    </row>
    <row r="1001" spans="1:7" x14ac:dyDescent="0.2">
      <c r="A1001" s="76" t="s">
        <v>1398</v>
      </c>
      <c r="C1001" s="142">
        <v>476.75999999998896</v>
      </c>
      <c r="D1001" s="142">
        <v>628.75749999999289</v>
      </c>
      <c r="E1001" s="142">
        <v>778.76250000001528</v>
      </c>
      <c r="F1001" s="142">
        <v>881.55249999998148</v>
      </c>
      <c r="G1001" s="142">
        <v>1202.5099999999909</v>
      </c>
    </row>
    <row r="1002" spans="1:7" x14ac:dyDescent="0.2">
      <c r="A1002" s="76" t="s">
        <v>1399</v>
      </c>
      <c r="C1002" s="142">
        <v>477.15999999998894</v>
      </c>
      <c r="D1002" s="142">
        <v>629.27999999999281</v>
      </c>
      <c r="E1002" s="142">
        <v>779.42750000001536</v>
      </c>
      <c r="F1002" s="142">
        <v>882.31249999998136</v>
      </c>
      <c r="G1002" s="142">
        <v>1203.5549999999907</v>
      </c>
    </row>
    <row r="1003" spans="1:7" x14ac:dyDescent="0.2">
      <c r="A1003" s="76" t="s">
        <v>1400</v>
      </c>
      <c r="C1003" s="142">
        <v>477.55999999998892</v>
      </c>
      <c r="D1003" s="142">
        <v>629.80249999999273</v>
      </c>
      <c r="E1003" s="142">
        <v>780.09250000001543</v>
      </c>
      <c r="F1003" s="142">
        <v>883.07249999998135</v>
      </c>
      <c r="G1003" s="142">
        <v>1204.5999999999906</v>
      </c>
    </row>
    <row r="1004" spans="1:7" x14ac:dyDescent="0.2">
      <c r="A1004" s="76" t="s">
        <v>1401</v>
      </c>
      <c r="C1004" s="142">
        <v>477.9599999999889</v>
      </c>
      <c r="D1004" s="142">
        <v>630.32499999999277</v>
      </c>
      <c r="E1004" s="142">
        <v>780.7575000000154</v>
      </c>
      <c r="F1004" s="142">
        <v>883.83249999998134</v>
      </c>
      <c r="G1004" s="142">
        <v>1205.6449999999907</v>
      </c>
    </row>
    <row r="1005" spans="1:7" x14ac:dyDescent="0.2">
      <c r="A1005" s="76" t="s">
        <v>1402</v>
      </c>
      <c r="C1005" s="142">
        <v>478.35999999998887</v>
      </c>
      <c r="D1005" s="142">
        <v>630.84749999999269</v>
      </c>
      <c r="E1005" s="142">
        <v>781.42250000001548</v>
      </c>
      <c r="F1005" s="142">
        <v>884.59249999998121</v>
      </c>
      <c r="G1005" s="142">
        <v>1206.6899999999905</v>
      </c>
    </row>
    <row r="1006" spans="1:7" x14ac:dyDescent="0.2">
      <c r="A1006" s="76" t="s">
        <v>1403</v>
      </c>
      <c r="C1006" s="142">
        <v>478.75999999998885</v>
      </c>
      <c r="D1006" s="142">
        <v>631.36999999999261</v>
      </c>
      <c r="E1006" s="142">
        <v>782.08750000001555</v>
      </c>
      <c r="F1006" s="142">
        <v>885.35249999998121</v>
      </c>
      <c r="G1006" s="142">
        <v>1207.7349999999904</v>
      </c>
    </row>
    <row r="1007" spans="1:7" x14ac:dyDescent="0.2">
      <c r="A1007" s="76" t="s">
        <v>1404</v>
      </c>
      <c r="C1007" s="142">
        <v>479.15999999998883</v>
      </c>
      <c r="D1007" s="142">
        <v>631.89249999999265</v>
      </c>
      <c r="E1007" s="142">
        <v>782.75250000001552</v>
      </c>
      <c r="F1007" s="142">
        <v>886.1124999999812</v>
      </c>
      <c r="G1007" s="142">
        <v>1208.7799999999904</v>
      </c>
    </row>
    <row r="1008" spans="1:7" x14ac:dyDescent="0.2">
      <c r="A1008" s="76" t="s">
        <v>1405</v>
      </c>
      <c r="C1008" s="142">
        <v>479.5599999999888</v>
      </c>
      <c r="D1008" s="142">
        <v>632.41499999999257</v>
      </c>
      <c r="E1008" s="142">
        <v>783.41750000001559</v>
      </c>
      <c r="F1008" s="142">
        <v>886.87249999998107</v>
      </c>
      <c r="G1008" s="142">
        <v>1209.8249999999903</v>
      </c>
    </row>
    <row r="1009" spans="1:7" x14ac:dyDescent="0.2">
      <c r="A1009" s="76" t="s">
        <v>1406</v>
      </c>
      <c r="C1009" s="142">
        <v>479.95999999998878</v>
      </c>
      <c r="D1009" s="142">
        <v>632.9374999999925</v>
      </c>
      <c r="E1009" s="142">
        <v>784.08250000001567</v>
      </c>
      <c r="F1009" s="142">
        <v>887.63249999998106</v>
      </c>
      <c r="G1009" s="142">
        <v>1210.8699999999901</v>
      </c>
    </row>
    <row r="1010" spans="1:7" x14ac:dyDescent="0.2">
      <c r="A1010" s="76" t="s">
        <v>1407</v>
      </c>
      <c r="C1010" s="142">
        <v>480.35999999998876</v>
      </c>
      <c r="D1010" s="142">
        <v>633.45999999999242</v>
      </c>
      <c r="E1010" s="142">
        <v>784.74750000001563</v>
      </c>
      <c r="F1010" s="142">
        <v>888.39249999998106</v>
      </c>
      <c r="G1010" s="142">
        <v>1211.91499999999</v>
      </c>
    </row>
    <row r="1011" spans="1:7" x14ac:dyDescent="0.2">
      <c r="A1011" s="76" t="s">
        <v>1408</v>
      </c>
      <c r="C1011" s="142">
        <v>480.75999999998874</v>
      </c>
      <c r="D1011" s="142">
        <v>633.98249999999246</v>
      </c>
      <c r="E1011" s="142">
        <v>785.41250000001571</v>
      </c>
      <c r="F1011" s="142">
        <v>889.15249999998105</v>
      </c>
      <c r="G1011" s="142">
        <v>1212.95999999999</v>
      </c>
    </row>
    <row r="1012" spans="1:7" x14ac:dyDescent="0.2">
      <c r="A1012" s="76" t="s">
        <v>1409</v>
      </c>
      <c r="C1012" s="142">
        <v>481.15999999998871</v>
      </c>
      <c r="D1012" s="142">
        <v>634.50499999999238</v>
      </c>
      <c r="E1012" s="142">
        <v>786.07750000001579</v>
      </c>
      <c r="F1012" s="142">
        <v>889.91249999998092</v>
      </c>
      <c r="G1012" s="142">
        <v>1214.0049999999899</v>
      </c>
    </row>
    <row r="1013" spans="1:7" x14ac:dyDescent="0.2">
      <c r="A1013" s="76" t="s">
        <v>1410</v>
      </c>
      <c r="C1013" s="142">
        <v>481.55999999998869</v>
      </c>
      <c r="D1013" s="142">
        <v>635.0274999999923</v>
      </c>
      <c r="E1013" s="142">
        <v>786.74250000001587</v>
      </c>
      <c r="F1013" s="142">
        <v>890.67249999998091</v>
      </c>
      <c r="G1013" s="142">
        <v>1215.0499999999897</v>
      </c>
    </row>
    <row r="1014" spans="1:7" x14ac:dyDescent="0.2">
      <c r="A1014" s="76" t="s">
        <v>1411</v>
      </c>
      <c r="C1014" s="142">
        <v>481.95999999998867</v>
      </c>
      <c r="D1014" s="142">
        <v>635.54999999999234</v>
      </c>
      <c r="E1014" s="142">
        <v>787.40750000001583</v>
      </c>
      <c r="F1014" s="142">
        <v>891.43249999998091</v>
      </c>
      <c r="G1014" s="142">
        <v>1216.0949999999898</v>
      </c>
    </row>
    <row r="1015" spans="1:7" x14ac:dyDescent="0.2">
      <c r="A1015" s="76" t="s">
        <v>1412</v>
      </c>
      <c r="C1015" s="142">
        <v>482.35999999998864</v>
      </c>
      <c r="D1015" s="142">
        <v>636.07249999999226</v>
      </c>
      <c r="E1015" s="142">
        <v>788.07250000001591</v>
      </c>
      <c r="F1015" s="142">
        <v>892.19249999998078</v>
      </c>
      <c r="G1015" s="142">
        <v>1217.1399999999896</v>
      </c>
    </row>
    <row r="1016" spans="1:7" x14ac:dyDescent="0.2">
      <c r="A1016" s="76" t="s">
        <v>1413</v>
      </c>
      <c r="C1016" s="142">
        <v>482.75999999998862</v>
      </c>
      <c r="D1016" s="142">
        <v>636.59499999999218</v>
      </c>
      <c r="E1016" s="142">
        <v>788.73750000001598</v>
      </c>
      <c r="F1016" s="142">
        <v>892.95249999998077</v>
      </c>
      <c r="G1016" s="142">
        <v>1218.1849999999895</v>
      </c>
    </row>
    <row r="1017" spans="1:7" x14ac:dyDescent="0.2">
      <c r="A1017" s="76" t="s">
        <v>1414</v>
      </c>
      <c r="C1017" s="142">
        <v>483.1599999999886</v>
      </c>
      <c r="D1017" s="142">
        <v>637.11749999999222</v>
      </c>
      <c r="E1017" s="142">
        <v>789.40250000001595</v>
      </c>
      <c r="F1017" s="142">
        <v>893.71249999998076</v>
      </c>
      <c r="G1017" s="142">
        <v>1219.2299999999893</v>
      </c>
    </row>
    <row r="1018" spans="1:7" x14ac:dyDescent="0.2">
      <c r="A1018" s="76" t="s">
        <v>1415</v>
      </c>
      <c r="C1018" s="142">
        <v>483.55999999998858</v>
      </c>
      <c r="D1018" s="142">
        <v>637.63999999999214</v>
      </c>
      <c r="E1018" s="142">
        <v>790.06750000001603</v>
      </c>
      <c r="F1018" s="142">
        <v>894.47249999998064</v>
      </c>
      <c r="G1018" s="142">
        <v>1220.2749999999894</v>
      </c>
    </row>
    <row r="1019" spans="1:7" x14ac:dyDescent="0.2">
      <c r="A1019" s="76" t="s">
        <v>1416</v>
      </c>
      <c r="C1019" s="142">
        <v>483.95999999998855</v>
      </c>
      <c r="D1019" s="142">
        <v>638.16249999999206</v>
      </c>
      <c r="E1019" s="142">
        <v>790.7325000000161</v>
      </c>
      <c r="F1019" s="142">
        <v>895.23249999998063</v>
      </c>
      <c r="G1019" s="142">
        <v>1221.3199999999892</v>
      </c>
    </row>
    <row r="1020" spans="1:7" x14ac:dyDescent="0.2">
      <c r="A1020" s="76" t="s">
        <v>1417</v>
      </c>
      <c r="C1020" s="142">
        <v>484.35999999998853</v>
      </c>
      <c r="D1020" s="142">
        <v>638.68499999999199</v>
      </c>
      <c r="E1020" s="142">
        <v>791.39750000001607</v>
      </c>
      <c r="F1020" s="142">
        <v>895.99249999998062</v>
      </c>
      <c r="G1020" s="142">
        <v>1222.3649999999891</v>
      </c>
    </row>
    <row r="1021" spans="1:7" x14ac:dyDescent="0.2">
      <c r="A1021" s="76" t="s">
        <v>1418</v>
      </c>
      <c r="C1021" s="142">
        <v>484.75999999998851</v>
      </c>
      <c r="D1021" s="142">
        <v>639.20749999999202</v>
      </c>
      <c r="E1021" s="142">
        <v>792.06250000001614</v>
      </c>
      <c r="F1021" s="142">
        <v>896.75249999998061</v>
      </c>
      <c r="G1021" s="142">
        <v>1223.4099999999892</v>
      </c>
    </row>
    <row r="1022" spans="1:7" x14ac:dyDescent="0.2">
      <c r="A1022" s="76" t="s">
        <v>1419</v>
      </c>
      <c r="C1022" s="142">
        <v>485.15999999998849</v>
      </c>
      <c r="D1022" s="142">
        <v>639.72999999999195</v>
      </c>
      <c r="E1022" s="142">
        <v>792.72750000001622</v>
      </c>
      <c r="F1022" s="142">
        <v>897.51249999998049</v>
      </c>
      <c r="G1022" s="142">
        <v>1224.454999999989</v>
      </c>
    </row>
    <row r="1023" spans="1:7" x14ac:dyDescent="0.2">
      <c r="A1023" s="76" t="s">
        <v>1420</v>
      </c>
      <c r="C1023" s="142">
        <v>485.55999999998846</v>
      </c>
      <c r="D1023" s="142">
        <v>640.25249999999187</v>
      </c>
      <c r="E1023" s="142">
        <v>793.3925000000163</v>
      </c>
      <c r="F1023" s="142">
        <v>898.27249999998048</v>
      </c>
      <c r="G1023" s="142">
        <v>1225.4999999999889</v>
      </c>
    </row>
    <row r="1024" spans="1:7" x14ac:dyDescent="0.2">
      <c r="A1024" s="76" t="s">
        <v>1421</v>
      </c>
      <c r="C1024" s="142">
        <v>485.95999999998844</v>
      </c>
      <c r="D1024" s="142">
        <v>640.77499999999191</v>
      </c>
      <c r="E1024" s="142">
        <v>794.05750000001626</v>
      </c>
      <c r="F1024" s="142">
        <v>899.03249999998047</v>
      </c>
      <c r="G1024" s="142">
        <v>1226.5449999999889</v>
      </c>
    </row>
    <row r="1025" spans="1:7" x14ac:dyDescent="0.2">
      <c r="A1025" s="76" t="s">
        <v>1422</v>
      </c>
      <c r="C1025" s="142">
        <v>486.35999999998842</v>
      </c>
      <c r="D1025" s="142">
        <v>641.29749999999183</v>
      </c>
      <c r="E1025" s="142">
        <v>794.72250000001634</v>
      </c>
      <c r="F1025" s="142">
        <v>899.79249999998035</v>
      </c>
      <c r="G1025" s="142">
        <v>1227.5899999999888</v>
      </c>
    </row>
    <row r="1026" spans="1:7" x14ac:dyDescent="0.2">
      <c r="A1026" s="76" t="s">
        <v>1423</v>
      </c>
      <c r="C1026" s="142">
        <v>486.75999999998839</v>
      </c>
      <c r="D1026" s="142">
        <v>641.81999999999175</v>
      </c>
      <c r="E1026" s="142">
        <v>795.38750000001642</v>
      </c>
      <c r="F1026" s="142">
        <v>900.55249999998034</v>
      </c>
      <c r="G1026" s="142">
        <v>1228.6349999999886</v>
      </c>
    </row>
    <row r="1027" spans="1:7" x14ac:dyDescent="0.2">
      <c r="A1027" s="76" t="s">
        <v>1424</v>
      </c>
      <c r="C1027" s="142">
        <v>487.15999999998837</v>
      </c>
      <c r="D1027" s="142">
        <v>642.34249999999179</v>
      </c>
      <c r="E1027" s="142">
        <v>796.05250000001638</v>
      </c>
      <c r="F1027" s="142">
        <v>901.31249999998033</v>
      </c>
      <c r="G1027" s="142">
        <v>1229.6799999999885</v>
      </c>
    </row>
    <row r="1028" spans="1:7" x14ac:dyDescent="0.2">
      <c r="A1028" s="76" t="s">
        <v>1425</v>
      </c>
      <c r="C1028" s="142">
        <v>487.55999999998835</v>
      </c>
      <c r="D1028" s="142">
        <v>642.86499999999171</v>
      </c>
      <c r="E1028" s="142">
        <v>796.71750000001646</v>
      </c>
      <c r="F1028" s="142">
        <v>902.07249999998021</v>
      </c>
      <c r="G1028" s="142">
        <v>1230.7249999999885</v>
      </c>
    </row>
    <row r="1029" spans="1:7" x14ac:dyDescent="0.2">
      <c r="A1029" s="76" t="s">
        <v>1426</v>
      </c>
      <c r="C1029" s="142">
        <v>487.95999999998833</v>
      </c>
      <c r="D1029" s="142">
        <v>643.38749999999163</v>
      </c>
      <c r="E1029" s="142">
        <v>797.38250000001653</v>
      </c>
      <c r="F1029" s="142">
        <v>902.8324999999802</v>
      </c>
      <c r="G1029" s="142">
        <v>1231.7699999999884</v>
      </c>
    </row>
    <row r="1030" spans="1:7" x14ac:dyDescent="0.2">
      <c r="A1030" s="76" t="s">
        <v>1427</v>
      </c>
      <c r="C1030" s="142">
        <v>488.3599999999883</v>
      </c>
      <c r="D1030" s="142">
        <v>643.90999999999156</v>
      </c>
      <c r="E1030" s="142">
        <v>798.0475000000165</v>
      </c>
      <c r="F1030" s="142">
        <v>903.59249999998019</v>
      </c>
      <c r="G1030" s="142">
        <v>1232.8149999999882</v>
      </c>
    </row>
    <row r="1031" spans="1:7" x14ac:dyDescent="0.2">
      <c r="A1031" s="76" t="s">
        <v>1428</v>
      </c>
      <c r="C1031" s="142">
        <v>488.75999999998828</v>
      </c>
      <c r="D1031" s="142">
        <v>644.43249999999159</v>
      </c>
      <c r="E1031" s="142">
        <v>798.71250000001658</v>
      </c>
      <c r="F1031" s="142">
        <v>904.35249999998018</v>
      </c>
      <c r="G1031" s="142">
        <v>1233.8599999999883</v>
      </c>
    </row>
    <row r="1032" spans="1:7" x14ac:dyDescent="0.2">
      <c r="A1032" s="76" t="s">
        <v>1429</v>
      </c>
      <c r="C1032" s="142">
        <v>489.15999999998826</v>
      </c>
      <c r="D1032" s="142">
        <v>644.95499999999151</v>
      </c>
      <c r="E1032" s="142">
        <v>799.37750000001665</v>
      </c>
      <c r="F1032" s="142">
        <v>905.11249999998006</v>
      </c>
      <c r="G1032" s="142">
        <v>1234.9049999999881</v>
      </c>
    </row>
    <row r="1033" spans="1:7" x14ac:dyDescent="0.2">
      <c r="A1033" s="76" t="s">
        <v>1430</v>
      </c>
      <c r="C1033" s="142">
        <v>489.55999999998824</v>
      </c>
      <c r="D1033" s="142">
        <v>645.47749999999144</v>
      </c>
      <c r="E1033" s="142">
        <v>800.04250000001673</v>
      </c>
      <c r="F1033" s="142">
        <v>905.87249999998005</v>
      </c>
      <c r="G1033" s="142">
        <v>1235.949999999988</v>
      </c>
    </row>
    <row r="1034" spans="1:7" x14ac:dyDescent="0.2">
      <c r="A1034" s="76" t="s">
        <v>1431</v>
      </c>
      <c r="C1034" s="142">
        <v>489.95999999998821</v>
      </c>
      <c r="D1034" s="142">
        <v>645.99999999999147</v>
      </c>
      <c r="E1034" s="142">
        <v>800.70750000001669</v>
      </c>
      <c r="F1034" s="142">
        <v>906.63249999998004</v>
      </c>
      <c r="G1034" s="142">
        <v>1236.9949999999881</v>
      </c>
    </row>
    <row r="1035" spans="1:7" x14ac:dyDescent="0.2">
      <c r="A1035" s="76" t="s">
        <v>1432</v>
      </c>
      <c r="C1035" s="142">
        <v>490.35999999998819</v>
      </c>
      <c r="D1035" s="142">
        <v>646.5224999999914</v>
      </c>
      <c r="E1035" s="142">
        <v>801.37250000001677</v>
      </c>
      <c r="F1035" s="142">
        <v>907.39249999997992</v>
      </c>
      <c r="G1035" s="142">
        <v>1238.0399999999879</v>
      </c>
    </row>
    <row r="1036" spans="1:7" x14ac:dyDescent="0.2">
      <c r="A1036" s="76" t="s">
        <v>1433</v>
      </c>
      <c r="C1036" s="142">
        <v>490.75999999998817</v>
      </c>
      <c r="D1036" s="142">
        <v>647.04499999999132</v>
      </c>
      <c r="E1036" s="142">
        <v>802.03750000001685</v>
      </c>
      <c r="F1036" s="142">
        <v>908.15249999997991</v>
      </c>
      <c r="G1036" s="142">
        <v>1239.0849999999878</v>
      </c>
    </row>
    <row r="1037" spans="1:7" x14ac:dyDescent="0.2">
      <c r="A1037" s="76" t="s">
        <v>1434</v>
      </c>
      <c r="C1037" s="142">
        <v>491.15999999998814</v>
      </c>
      <c r="D1037" s="142">
        <v>647.56749999999136</v>
      </c>
      <c r="E1037" s="142">
        <v>802.70250000001681</v>
      </c>
      <c r="F1037" s="142">
        <v>908.9124999999799</v>
      </c>
      <c r="G1037" s="142">
        <v>1240.1299999999876</v>
      </c>
    </row>
    <row r="1038" spans="1:7" x14ac:dyDescent="0.2">
      <c r="A1038" s="76" t="s">
        <v>1435</v>
      </c>
      <c r="C1038" s="142">
        <v>491.55999999998812</v>
      </c>
      <c r="D1038" s="142">
        <v>648.08999999999128</v>
      </c>
      <c r="E1038" s="142">
        <v>803.36750000001689</v>
      </c>
      <c r="F1038" s="142">
        <v>909.67249999997978</v>
      </c>
      <c r="G1038" s="142">
        <v>1241.1749999999877</v>
      </c>
    </row>
    <row r="1039" spans="1:7" x14ac:dyDescent="0.2">
      <c r="A1039" s="76" t="s">
        <v>1436</v>
      </c>
      <c r="C1039" s="142">
        <v>491.9599999999881</v>
      </c>
      <c r="D1039" s="142">
        <v>648.6124999999912</v>
      </c>
      <c r="E1039" s="142">
        <v>804.03250000001697</v>
      </c>
      <c r="F1039" s="142">
        <v>910.43249999997977</v>
      </c>
      <c r="G1039" s="142">
        <v>1242.2199999999875</v>
      </c>
    </row>
    <row r="1040" spans="1:7" x14ac:dyDescent="0.2">
      <c r="A1040" s="76" t="s">
        <v>1437</v>
      </c>
      <c r="C1040" s="142">
        <v>492.35999999998808</v>
      </c>
      <c r="D1040" s="142">
        <v>649.13499999999112</v>
      </c>
      <c r="E1040" s="142">
        <v>804.69750000001693</v>
      </c>
      <c r="F1040" s="142">
        <v>911.19249999997976</v>
      </c>
      <c r="G1040" s="142">
        <v>1243.2649999999874</v>
      </c>
    </row>
    <row r="1041" spans="1:7" x14ac:dyDescent="0.2">
      <c r="A1041" s="76" t="s">
        <v>1438</v>
      </c>
      <c r="C1041" s="142">
        <v>492.75999999998805</v>
      </c>
      <c r="D1041" s="142">
        <v>649.65749999999116</v>
      </c>
      <c r="E1041" s="142">
        <v>805.36250000001701</v>
      </c>
      <c r="F1041" s="142">
        <v>911.95249999997975</v>
      </c>
      <c r="G1041" s="142">
        <v>1244.3099999999874</v>
      </c>
    </row>
    <row r="1042" spans="1:7" x14ac:dyDescent="0.2">
      <c r="A1042" s="76" t="s">
        <v>1439</v>
      </c>
      <c r="C1042" s="142">
        <v>493.15999999998803</v>
      </c>
      <c r="D1042" s="142">
        <v>650.17999999999108</v>
      </c>
      <c r="E1042" s="142">
        <v>806.02750000001708</v>
      </c>
      <c r="F1042" s="142">
        <v>912.71249999997963</v>
      </c>
      <c r="G1042" s="142">
        <v>1245.3549999999873</v>
      </c>
    </row>
    <row r="1043" spans="1:7" x14ac:dyDescent="0.2">
      <c r="A1043" s="76" t="s">
        <v>1440</v>
      </c>
      <c r="C1043" s="142">
        <v>493.55999999998801</v>
      </c>
      <c r="D1043" s="142">
        <v>650.70249999999101</v>
      </c>
      <c r="E1043" s="142">
        <v>806.69250000001716</v>
      </c>
      <c r="F1043" s="142">
        <v>913.47249999997962</v>
      </c>
      <c r="G1043" s="142">
        <v>1246.3999999999871</v>
      </c>
    </row>
    <row r="1044" spans="1:7" x14ac:dyDescent="0.2">
      <c r="A1044" s="76" t="s">
        <v>1441</v>
      </c>
      <c r="C1044" s="142">
        <v>493.95999999998799</v>
      </c>
      <c r="D1044" s="142">
        <v>651.22499999999104</v>
      </c>
      <c r="E1044" s="142">
        <v>807.35750000001713</v>
      </c>
      <c r="F1044" s="142">
        <v>914.23249999997961</v>
      </c>
      <c r="G1044" s="142">
        <v>1247.4449999999872</v>
      </c>
    </row>
    <row r="1045" spans="1:7" x14ac:dyDescent="0.2">
      <c r="A1045" s="76" t="s">
        <v>1442</v>
      </c>
      <c r="C1045" s="142">
        <v>494.35999999998796</v>
      </c>
      <c r="D1045" s="142">
        <v>651.74749999999096</v>
      </c>
      <c r="E1045" s="142">
        <v>808.0225000000172</v>
      </c>
      <c r="F1045" s="142">
        <v>914.99249999997949</v>
      </c>
      <c r="G1045" s="142">
        <v>1248.489999999987</v>
      </c>
    </row>
    <row r="1046" spans="1:7" x14ac:dyDescent="0.2">
      <c r="A1046" s="76" t="s">
        <v>1443</v>
      </c>
      <c r="C1046" s="142">
        <v>494.75999999998794</v>
      </c>
      <c r="D1046" s="142">
        <v>652.26999999999089</v>
      </c>
      <c r="E1046" s="142">
        <v>808.68750000001728</v>
      </c>
      <c r="F1046" s="142">
        <v>915.75249999997948</v>
      </c>
      <c r="G1046" s="142">
        <v>1249.5349999999869</v>
      </c>
    </row>
    <row r="1047" spans="1:7" x14ac:dyDescent="0.2">
      <c r="A1047" s="76" t="s">
        <v>1444</v>
      </c>
      <c r="C1047" s="142">
        <v>495.15999999998792</v>
      </c>
      <c r="D1047" s="142">
        <v>652.79249999999092</v>
      </c>
      <c r="E1047" s="142">
        <v>809.35250000001724</v>
      </c>
      <c r="F1047" s="142">
        <v>916.51249999997947</v>
      </c>
      <c r="G1047" s="142">
        <v>1250.5799999999867</v>
      </c>
    </row>
    <row r="1048" spans="1:7" x14ac:dyDescent="0.2">
      <c r="A1048" s="76" t="s">
        <v>1445</v>
      </c>
      <c r="C1048" s="142">
        <v>495.55999999998789</v>
      </c>
      <c r="D1048" s="142">
        <v>653.31499999999085</v>
      </c>
      <c r="E1048" s="142">
        <v>810.01750000001732</v>
      </c>
      <c r="F1048" s="142">
        <v>917.27249999997935</v>
      </c>
      <c r="G1048" s="142">
        <v>1251.6249999999868</v>
      </c>
    </row>
    <row r="1049" spans="1:7" x14ac:dyDescent="0.2">
      <c r="A1049" s="76" t="s">
        <v>1446</v>
      </c>
      <c r="C1049" s="142">
        <v>495.95999999998787</v>
      </c>
      <c r="D1049" s="142">
        <v>653.83749999999077</v>
      </c>
      <c r="E1049" s="142">
        <v>810.6825000000174</v>
      </c>
      <c r="F1049" s="142">
        <v>918.03249999997934</v>
      </c>
      <c r="G1049" s="142">
        <v>1252.6699999999867</v>
      </c>
    </row>
    <row r="1050" spans="1:7" x14ac:dyDescent="0.2">
      <c r="A1050" s="76" t="s">
        <v>1447</v>
      </c>
      <c r="C1050" s="142">
        <v>496.35999999998785</v>
      </c>
      <c r="D1050" s="142">
        <v>654.35999999999069</v>
      </c>
      <c r="E1050" s="142">
        <v>811.34750000001736</v>
      </c>
      <c r="F1050" s="142">
        <v>918.79249999997933</v>
      </c>
      <c r="G1050" s="142">
        <v>1253.7149999999865</v>
      </c>
    </row>
    <row r="1051" spans="1:7" x14ac:dyDescent="0.2">
      <c r="A1051" s="76" t="s">
        <v>1448</v>
      </c>
      <c r="C1051" s="142">
        <v>496.75999999998783</v>
      </c>
      <c r="D1051" s="142">
        <v>654.88249999999073</v>
      </c>
      <c r="E1051" s="142">
        <v>812.01250000001744</v>
      </c>
      <c r="F1051" s="142">
        <v>919.55249999997932</v>
      </c>
      <c r="G1051" s="142">
        <v>1254.7599999999866</v>
      </c>
    </row>
    <row r="1052" spans="1:7" x14ac:dyDescent="0.2">
      <c r="A1052" s="76" t="s">
        <v>1449</v>
      </c>
      <c r="C1052" s="142">
        <v>497.1599999999878</v>
      </c>
      <c r="D1052" s="142">
        <v>655.40499999999065</v>
      </c>
      <c r="E1052" s="142">
        <v>812.67750000001752</v>
      </c>
      <c r="F1052" s="142">
        <v>920.3124999999792</v>
      </c>
      <c r="G1052" s="142">
        <v>1255.8049999999864</v>
      </c>
    </row>
    <row r="1053" spans="1:7" x14ac:dyDescent="0.2">
      <c r="A1053" s="76" t="s">
        <v>1450</v>
      </c>
      <c r="C1053" s="142">
        <v>497.55999999998778</v>
      </c>
      <c r="D1053" s="142">
        <v>655.92749999999057</v>
      </c>
      <c r="E1053" s="142">
        <v>813.34250000001759</v>
      </c>
      <c r="F1053" s="142">
        <v>921.07249999997919</v>
      </c>
      <c r="G1053" s="142">
        <v>1256.8499999999863</v>
      </c>
    </row>
    <row r="1054" spans="1:7" x14ac:dyDescent="0.2">
      <c r="A1054" s="76" t="s">
        <v>1451</v>
      </c>
      <c r="C1054" s="142">
        <v>497.95999999998776</v>
      </c>
      <c r="D1054" s="142">
        <v>656.44999999999061</v>
      </c>
      <c r="E1054" s="142">
        <v>814.00750000001756</v>
      </c>
      <c r="F1054" s="142">
        <v>921.83249999997918</v>
      </c>
      <c r="G1054" s="142">
        <v>1257.8949999999863</v>
      </c>
    </row>
    <row r="1055" spans="1:7" x14ac:dyDescent="0.2">
      <c r="A1055" s="76" t="s">
        <v>1452</v>
      </c>
      <c r="C1055" s="142">
        <v>498.35999999998774</v>
      </c>
      <c r="D1055" s="142">
        <v>656.97249999999053</v>
      </c>
      <c r="E1055" s="142">
        <v>814.67250000001764</v>
      </c>
      <c r="F1055" s="142">
        <v>922.59249999997905</v>
      </c>
      <c r="G1055" s="142">
        <v>1258.9399999999862</v>
      </c>
    </row>
    <row r="1056" spans="1:7" x14ac:dyDescent="0.2">
      <c r="A1056" s="76" t="s">
        <v>1453</v>
      </c>
      <c r="C1056" s="142">
        <v>498.75999999998771</v>
      </c>
      <c r="D1056" s="142">
        <v>657.49499999999045</v>
      </c>
      <c r="E1056" s="142">
        <v>815.33750000001771</v>
      </c>
      <c r="F1056" s="142">
        <v>923.35249999997905</v>
      </c>
      <c r="G1056" s="142">
        <v>1259.984999999986</v>
      </c>
    </row>
    <row r="1057" spans="1:7" x14ac:dyDescent="0.2">
      <c r="A1057" s="76" t="s">
        <v>1454</v>
      </c>
      <c r="C1057" s="142">
        <v>499.15999999998769</v>
      </c>
      <c r="D1057" s="142">
        <v>658.01749999999049</v>
      </c>
      <c r="E1057" s="142">
        <v>816.00250000001768</v>
      </c>
      <c r="F1057" s="142">
        <v>924.11249999997904</v>
      </c>
      <c r="G1057" s="142">
        <v>1261.0299999999859</v>
      </c>
    </row>
    <row r="1058" spans="1:7" x14ac:dyDescent="0.2">
      <c r="A1058" s="76" t="s">
        <v>1455</v>
      </c>
      <c r="C1058" s="142">
        <v>499.55999999998767</v>
      </c>
      <c r="D1058" s="142">
        <v>658.53999999999041</v>
      </c>
      <c r="E1058" s="142">
        <v>816.66750000001775</v>
      </c>
      <c r="F1058" s="142">
        <v>924.87249999997891</v>
      </c>
      <c r="G1058" s="142">
        <v>1262.0749999999859</v>
      </c>
    </row>
    <row r="1059" spans="1:7" x14ac:dyDescent="0.2">
      <c r="A1059" s="76" t="s">
        <v>1456</v>
      </c>
      <c r="C1059" s="142">
        <v>499.95999999998764</v>
      </c>
      <c r="D1059" s="142">
        <v>659.06249999999034</v>
      </c>
      <c r="E1059" s="142">
        <v>817.33250000001783</v>
      </c>
      <c r="F1059" s="142">
        <v>925.6324999999789</v>
      </c>
      <c r="G1059" s="142">
        <v>1263.1199999999858</v>
      </c>
    </row>
    <row r="1060" spans="1:7" x14ac:dyDescent="0.2">
      <c r="A1060" s="76" t="s">
        <v>1457</v>
      </c>
      <c r="C1060" s="142">
        <v>500.35999999998762</v>
      </c>
      <c r="D1060" s="142">
        <v>659.58499999999026</v>
      </c>
      <c r="E1060" s="142">
        <v>817.99750000001779</v>
      </c>
      <c r="F1060" s="142">
        <v>926.3924999999789</v>
      </c>
      <c r="G1060" s="142">
        <v>1264.1649999999856</v>
      </c>
    </row>
    <row r="1061" spans="1:7" x14ac:dyDescent="0.2">
      <c r="A1061" s="76" t="s">
        <v>1458</v>
      </c>
      <c r="C1061" s="142">
        <v>500.7599999999876</v>
      </c>
      <c r="D1061" s="142">
        <v>660.1074999999903</v>
      </c>
      <c r="E1061" s="142">
        <v>818.66250000001787</v>
      </c>
      <c r="F1061" s="142">
        <v>927.15249999997889</v>
      </c>
      <c r="G1061" s="142">
        <v>1265.2099999999857</v>
      </c>
    </row>
    <row r="1062" spans="1:7" x14ac:dyDescent="0.2">
      <c r="A1062" s="76" t="s">
        <v>1459</v>
      </c>
      <c r="C1062" s="142">
        <v>501.15999999998758</v>
      </c>
      <c r="D1062" s="142">
        <v>660.62999999999022</v>
      </c>
      <c r="E1062" s="142">
        <v>819.32750000001795</v>
      </c>
      <c r="F1062" s="142">
        <v>927.91249999997876</v>
      </c>
      <c r="G1062" s="142">
        <v>1266.2549999999856</v>
      </c>
    </row>
    <row r="1063" spans="1:7" x14ac:dyDescent="0.2">
      <c r="A1063" s="76" t="s">
        <v>1460</v>
      </c>
      <c r="C1063" s="142">
        <v>501.55999999998755</v>
      </c>
      <c r="D1063" s="142">
        <v>661.15249999999014</v>
      </c>
      <c r="E1063" s="142">
        <v>819.99250000001803</v>
      </c>
      <c r="F1063" s="142">
        <v>928.67249999997875</v>
      </c>
      <c r="G1063" s="142">
        <v>1267.2999999999854</v>
      </c>
    </row>
    <row r="1064" spans="1:7" x14ac:dyDescent="0.2">
      <c r="A1064" s="76" t="s">
        <v>1461</v>
      </c>
      <c r="C1064" s="142">
        <v>501.95999999998753</v>
      </c>
      <c r="D1064" s="142">
        <v>661.67499999999018</v>
      </c>
      <c r="E1064" s="142">
        <v>820.65750000001799</v>
      </c>
      <c r="F1064" s="142">
        <v>929.43249999997875</v>
      </c>
      <c r="G1064" s="142">
        <v>1268.3449999999855</v>
      </c>
    </row>
    <row r="1065" spans="1:7" x14ac:dyDescent="0.2">
      <c r="A1065" s="76" t="s">
        <v>1462</v>
      </c>
      <c r="C1065" s="142">
        <v>502.35999999998751</v>
      </c>
      <c r="D1065" s="142">
        <v>662.1974999999901</v>
      </c>
      <c r="E1065" s="142">
        <v>821.32250000001807</v>
      </c>
      <c r="F1065" s="142">
        <v>930.19249999997862</v>
      </c>
      <c r="G1065" s="142">
        <v>1269.3899999999853</v>
      </c>
    </row>
    <row r="1066" spans="1:7" x14ac:dyDescent="0.2">
      <c r="A1066" s="76" t="s">
        <v>1463</v>
      </c>
      <c r="C1066" s="142">
        <v>502.75999999998749</v>
      </c>
      <c r="D1066" s="142">
        <v>662.71999999999002</v>
      </c>
      <c r="E1066" s="142">
        <v>821.98750000001814</v>
      </c>
      <c r="F1066" s="142">
        <v>930.95249999997861</v>
      </c>
      <c r="G1066" s="142">
        <v>1270.4349999999852</v>
      </c>
    </row>
    <row r="1067" spans="1:7" x14ac:dyDescent="0.2">
      <c r="A1067" s="76" t="s">
        <v>1464</v>
      </c>
      <c r="C1067" s="142">
        <v>503.15999999998746</v>
      </c>
      <c r="D1067" s="142">
        <v>663.24249999999006</v>
      </c>
      <c r="E1067" s="142">
        <v>822.65250000001811</v>
      </c>
      <c r="F1067" s="142">
        <v>931.7124999999786</v>
      </c>
      <c r="G1067" s="142">
        <v>1271.479999999985</v>
      </c>
    </row>
    <row r="1068" spans="1:7" x14ac:dyDescent="0.2">
      <c r="A1068" s="76" t="s">
        <v>1465</v>
      </c>
      <c r="C1068" s="142">
        <v>503.55999999998744</v>
      </c>
      <c r="D1068" s="142">
        <v>663.76499999998998</v>
      </c>
      <c r="E1068" s="142">
        <v>823.31750000001819</v>
      </c>
      <c r="F1068" s="142">
        <v>932.47249999997848</v>
      </c>
      <c r="G1068" s="142">
        <v>1272.5249999999851</v>
      </c>
    </row>
    <row r="1069" spans="1:7" x14ac:dyDescent="0.2">
      <c r="A1069" s="76" t="s">
        <v>1466</v>
      </c>
      <c r="C1069" s="142">
        <v>503.95999999998742</v>
      </c>
      <c r="D1069" s="142">
        <v>664.2874999999899</v>
      </c>
      <c r="E1069" s="142">
        <v>823.98250000001826</v>
      </c>
      <c r="F1069" s="142">
        <v>933.23249999997847</v>
      </c>
      <c r="G1069" s="142">
        <v>1273.5699999999849</v>
      </c>
    </row>
    <row r="1070" spans="1:7" x14ac:dyDescent="0.2">
      <c r="A1070" s="76" t="s">
        <v>1467</v>
      </c>
      <c r="C1070" s="142">
        <v>504.35999999998739</v>
      </c>
      <c r="D1070" s="142">
        <v>664.80999999998983</v>
      </c>
      <c r="E1070" s="142">
        <v>824.64750000001823</v>
      </c>
      <c r="F1070" s="142">
        <v>933.99249999997846</v>
      </c>
      <c r="G1070" s="142">
        <v>1274.6149999999848</v>
      </c>
    </row>
    <row r="1071" spans="1:7" x14ac:dyDescent="0.2">
      <c r="A1071" s="76" t="s">
        <v>1468</v>
      </c>
      <c r="C1071" s="142">
        <v>504.75999999998737</v>
      </c>
      <c r="D1071" s="142">
        <v>665.33249999998986</v>
      </c>
      <c r="E1071" s="142">
        <v>825.3125000000183</v>
      </c>
      <c r="F1071" s="142">
        <v>934.75249999997845</v>
      </c>
      <c r="G1071" s="142">
        <v>1275.6599999999848</v>
      </c>
    </row>
    <row r="1072" spans="1:7" x14ac:dyDescent="0.2">
      <c r="A1072" s="76" t="s">
        <v>1469</v>
      </c>
      <c r="C1072" s="142">
        <v>505.15999999998735</v>
      </c>
      <c r="D1072" s="142">
        <v>665.85499999998979</v>
      </c>
      <c r="E1072" s="142">
        <v>825.97750000001838</v>
      </c>
      <c r="F1072" s="142">
        <v>935.51249999997833</v>
      </c>
      <c r="G1072" s="142">
        <v>1276.7049999999847</v>
      </c>
    </row>
    <row r="1073" spans="1:7" x14ac:dyDescent="0.2">
      <c r="A1073" s="76" t="s">
        <v>1470</v>
      </c>
      <c r="C1073" s="142">
        <v>505.55999999998733</v>
      </c>
      <c r="D1073" s="142">
        <v>666.37749999998971</v>
      </c>
      <c r="E1073" s="142">
        <v>826.64250000001846</v>
      </c>
      <c r="F1073" s="142">
        <v>936.27249999997832</v>
      </c>
      <c r="G1073" s="142">
        <v>1277.7499999999845</v>
      </c>
    </row>
    <row r="1074" spans="1:7" x14ac:dyDescent="0.2">
      <c r="A1074" s="76" t="s">
        <v>1471</v>
      </c>
      <c r="C1074" s="142">
        <v>505.9599999999873</v>
      </c>
      <c r="D1074" s="142">
        <v>666.89999999998975</v>
      </c>
      <c r="E1074" s="142">
        <v>827.30750000001842</v>
      </c>
      <c r="F1074" s="142">
        <v>937.03249999997831</v>
      </c>
      <c r="G1074" s="142">
        <v>1278.7949999999846</v>
      </c>
    </row>
    <row r="1075" spans="1:7" x14ac:dyDescent="0.2">
      <c r="A1075" s="76" t="s">
        <v>1472</v>
      </c>
      <c r="C1075" s="142">
        <v>506.35999999998728</v>
      </c>
      <c r="D1075" s="142">
        <v>667.42249999998967</v>
      </c>
      <c r="E1075" s="142">
        <v>827.9725000000185</v>
      </c>
      <c r="F1075" s="142">
        <v>937.79249999997819</v>
      </c>
      <c r="G1075" s="142">
        <v>1279.8399999999845</v>
      </c>
    </row>
    <row r="1076" spans="1:7" x14ac:dyDescent="0.2">
      <c r="A1076" s="76" t="s">
        <v>1473</v>
      </c>
      <c r="C1076" s="142">
        <v>506.75999999998726</v>
      </c>
      <c r="D1076" s="142">
        <v>667.94499999998959</v>
      </c>
      <c r="E1076" s="142">
        <v>828.63750000001858</v>
      </c>
      <c r="F1076" s="142">
        <v>938.55249999997818</v>
      </c>
      <c r="G1076" s="142">
        <v>1280.8849999999843</v>
      </c>
    </row>
    <row r="1077" spans="1:7" x14ac:dyDescent="0.2">
      <c r="A1077" s="76" t="s">
        <v>1474</v>
      </c>
      <c r="C1077" s="142">
        <v>507.15999999998724</v>
      </c>
      <c r="D1077" s="142">
        <v>668.46749999998963</v>
      </c>
      <c r="E1077" s="142">
        <v>829.30250000001854</v>
      </c>
      <c r="F1077" s="142">
        <v>939.31249999997817</v>
      </c>
      <c r="G1077" s="142">
        <v>1281.9299999999841</v>
      </c>
    </row>
    <row r="1078" spans="1:7" x14ac:dyDescent="0.2">
      <c r="A1078" s="76" t="s">
        <v>1475</v>
      </c>
      <c r="C1078" s="142">
        <v>507.55999999998721</v>
      </c>
      <c r="D1078" s="142">
        <v>668.98999999998955</v>
      </c>
      <c r="E1078" s="142">
        <v>829.96750000001862</v>
      </c>
      <c r="F1078" s="142">
        <v>940.07249999997805</v>
      </c>
      <c r="G1078" s="142">
        <v>1282.9749999999842</v>
      </c>
    </row>
    <row r="1079" spans="1:7" x14ac:dyDescent="0.2">
      <c r="A1079" s="76" t="s">
        <v>1476</v>
      </c>
      <c r="C1079" s="142">
        <v>507.95999999998719</v>
      </c>
      <c r="D1079" s="142">
        <v>669.51249999998947</v>
      </c>
      <c r="E1079" s="142">
        <v>830.63250000001869</v>
      </c>
      <c r="F1079" s="142">
        <v>940.83249999997804</v>
      </c>
      <c r="G1079" s="142">
        <v>1284.0199999999841</v>
      </c>
    </row>
    <row r="1080" spans="1:7" x14ac:dyDescent="0.2">
      <c r="A1080" s="76" t="s">
        <v>1477</v>
      </c>
      <c r="C1080" s="142">
        <v>508.35999999998717</v>
      </c>
      <c r="D1080" s="142">
        <v>670.0349999999894</v>
      </c>
      <c r="E1080" s="142">
        <v>831.29750000001866</v>
      </c>
      <c r="F1080" s="142">
        <v>941.59249999997803</v>
      </c>
      <c r="G1080" s="142">
        <v>1285.0649999999839</v>
      </c>
    </row>
    <row r="1081" spans="1:7" x14ac:dyDescent="0.2">
      <c r="A1081" s="76" t="s">
        <v>1478</v>
      </c>
      <c r="C1081" s="142">
        <v>508.75999999998714</v>
      </c>
      <c r="D1081" s="142">
        <v>670.55749999998943</v>
      </c>
      <c r="E1081" s="142">
        <v>831.96250000001874</v>
      </c>
      <c r="F1081" s="142">
        <v>942.35249999997802</v>
      </c>
      <c r="G1081" s="142">
        <v>1286.109999999984</v>
      </c>
    </row>
    <row r="1082" spans="1:7" x14ac:dyDescent="0.2">
      <c r="A1082" s="76" t="s">
        <v>1479</v>
      </c>
      <c r="C1082" s="142">
        <v>509.15999999998712</v>
      </c>
      <c r="D1082" s="142">
        <v>671.07999999998935</v>
      </c>
      <c r="E1082" s="142">
        <v>832.62750000001881</v>
      </c>
      <c r="F1082" s="142">
        <v>943.1124999999779</v>
      </c>
      <c r="G1082" s="142">
        <v>1287.1549999999838</v>
      </c>
    </row>
    <row r="1083" spans="1:7" x14ac:dyDescent="0.2">
      <c r="A1083" s="76" t="s">
        <v>1480</v>
      </c>
      <c r="C1083" s="142">
        <v>509.5599999999871</v>
      </c>
      <c r="D1083" s="142">
        <v>671.60249999998928</v>
      </c>
      <c r="E1083" s="142">
        <v>833.29250000001889</v>
      </c>
      <c r="F1083" s="142">
        <v>943.87249999997789</v>
      </c>
      <c r="G1083" s="142">
        <v>1288.1999999999837</v>
      </c>
    </row>
    <row r="1084" spans="1:7" x14ac:dyDescent="0.2">
      <c r="A1084" s="76" t="s">
        <v>1481</v>
      </c>
      <c r="C1084" s="142">
        <v>509.95999999998708</v>
      </c>
      <c r="D1084" s="142">
        <v>672.12499999998931</v>
      </c>
      <c r="E1084" s="142">
        <v>833.95750000001885</v>
      </c>
      <c r="F1084" s="142">
        <v>944.63249999997788</v>
      </c>
      <c r="G1084" s="142">
        <v>1289.2449999999837</v>
      </c>
    </row>
    <row r="1085" spans="1:7" x14ac:dyDescent="0.2">
      <c r="A1085" s="76" t="s">
        <v>1482</v>
      </c>
      <c r="C1085" s="142">
        <v>510.35999999998705</v>
      </c>
      <c r="D1085" s="142">
        <v>672.64749999998924</v>
      </c>
      <c r="E1085" s="142">
        <v>834.62250000001893</v>
      </c>
      <c r="F1085" s="142">
        <v>945.39249999997776</v>
      </c>
      <c r="G1085" s="142">
        <v>1290.2899999999836</v>
      </c>
    </row>
    <row r="1086" spans="1:7" x14ac:dyDescent="0.2">
      <c r="A1086" s="76" t="s">
        <v>1483</v>
      </c>
      <c r="C1086" s="142">
        <v>510.75999999998703</v>
      </c>
      <c r="D1086" s="142">
        <v>673.16999999998916</v>
      </c>
      <c r="E1086" s="142">
        <v>835.28750000001901</v>
      </c>
      <c r="F1086" s="142">
        <v>946.15249999997775</v>
      </c>
      <c r="G1086" s="142">
        <v>1291.3349999999834</v>
      </c>
    </row>
    <row r="1087" spans="1:7" x14ac:dyDescent="0.2">
      <c r="A1087" s="76" t="s">
        <v>1484</v>
      </c>
      <c r="C1087" s="142">
        <v>511.15999999998701</v>
      </c>
      <c r="D1087" s="142">
        <v>673.6924999999892</v>
      </c>
      <c r="E1087" s="142">
        <v>835.95250000001897</v>
      </c>
      <c r="F1087" s="142">
        <v>946.91249999997774</v>
      </c>
      <c r="G1087" s="142">
        <v>1292.3799999999833</v>
      </c>
    </row>
    <row r="1088" spans="1:7" x14ac:dyDescent="0.2">
      <c r="A1088" s="76" t="s">
        <v>1485</v>
      </c>
      <c r="C1088" s="142">
        <v>511.55999999998699</v>
      </c>
      <c r="D1088" s="142">
        <v>674.21499999998912</v>
      </c>
      <c r="E1088" s="142">
        <v>836.61750000001905</v>
      </c>
      <c r="F1088" s="142">
        <v>947.67249999997762</v>
      </c>
      <c r="G1088" s="142">
        <v>1293.4249999999834</v>
      </c>
    </row>
    <row r="1089" spans="1:7" x14ac:dyDescent="0.2">
      <c r="A1089" s="76" t="s">
        <v>1486</v>
      </c>
      <c r="C1089" s="142">
        <v>511.95999999998696</v>
      </c>
      <c r="D1089" s="142">
        <v>674.73749999998904</v>
      </c>
      <c r="E1089" s="142">
        <v>837.28250000001913</v>
      </c>
      <c r="F1089" s="142">
        <v>948.43249999997761</v>
      </c>
      <c r="G1089" s="142">
        <v>1294.4699999999832</v>
      </c>
    </row>
    <row r="1090" spans="1:7" x14ac:dyDescent="0.2">
      <c r="A1090" s="76" t="s">
        <v>1487</v>
      </c>
      <c r="C1090" s="142">
        <v>512.35999999998694</v>
      </c>
      <c r="D1090" s="142">
        <v>675.25999999998896</v>
      </c>
      <c r="E1090" s="142">
        <v>837.94750000001909</v>
      </c>
      <c r="F1090" s="142">
        <v>949.1924999999776</v>
      </c>
      <c r="G1090" s="142">
        <v>1295.514999999983</v>
      </c>
    </row>
    <row r="1091" spans="1:7" x14ac:dyDescent="0.2">
      <c r="A1091" s="76" t="s">
        <v>1488</v>
      </c>
      <c r="C1091" s="142">
        <v>512.75999999998692</v>
      </c>
      <c r="D1091" s="142">
        <v>675.782499999989</v>
      </c>
      <c r="E1091" s="142">
        <v>838.61250000001917</v>
      </c>
      <c r="F1091" s="142">
        <v>949.95249999997759</v>
      </c>
      <c r="G1091" s="142">
        <v>1296.5599999999831</v>
      </c>
    </row>
    <row r="1092" spans="1:7" x14ac:dyDescent="0.2">
      <c r="A1092" s="76" t="s">
        <v>1489</v>
      </c>
      <c r="C1092" s="142">
        <v>513.15999999998689</v>
      </c>
      <c r="D1092" s="142">
        <v>676.30499999998892</v>
      </c>
      <c r="E1092" s="142">
        <v>839.27750000001924</v>
      </c>
      <c r="F1092" s="142">
        <v>950.71249999997747</v>
      </c>
      <c r="G1092" s="142">
        <v>1297.604999999983</v>
      </c>
    </row>
    <row r="1093" spans="1:7" x14ac:dyDescent="0.2">
      <c r="A1093" s="76" t="s">
        <v>1490</v>
      </c>
      <c r="C1093" s="142">
        <v>513.55999999998687</v>
      </c>
      <c r="D1093" s="142">
        <v>676.82749999998885</v>
      </c>
      <c r="E1093" s="142">
        <v>839.94250000001932</v>
      </c>
      <c r="F1093" s="142">
        <v>951.47249999997746</v>
      </c>
      <c r="G1093" s="142">
        <v>1298.6499999999828</v>
      </c>
    </row>
    <row r="1094" spans="1:7" x14ac:dyDescent="0.2">
      <c r="A1094" s="76" t="s">
        <v>1491</v>
      </c>
      <c r="C1094" s="142">
        <v>513.95999999998685</v>
      </c>
      <c r="D1094" s="142">
        <v>677.34999999998888</v>
      </c>
      <c r="E1094" s="142">
        <v>840.60750000001929</v>
      </c>
      <c r="F1094" s="142">
        <v>952.23249999997745</v>
      </c>
      <c r="G1094" s="142">
        <v>1299.6949999999829</v>
      </c>
    </row>
    <row r="1095" spans="1:7" x14ac:dyDescent="0.2">
      <c r="A1095" s="76" t="s">
        <v>1492</v>
      </c>
      <c r="C1095" s="142">
        <v>514.35999999998683</v>
      </c>
      <c r="D1095" s="142">
        <v>677.8724999999888</v>
      </c>
      <c r="E1095" s="142">
        <v>841.27250000001936</v>
      </c>
      <c r="F1095" s="142">
        <v>952.99249999997733</v>
      </c>
      <c r="G1095" s="142">
        <v>1300.7399999999827</v>
      </c>
    </row>
    <row r="1096" spans="1:7" x14ac:dyDescent="0.2">
      <c r="A1096" s="76" t="s">
        <v>1493</v>
      </c>
      <c r="C1096" s="142">
        <v>514.7599999999868</v>
      </c>
      <c r="D1096" s="142">
        <v>678.39499999998873</v>
      </c>
      <c r="E1096" s="142">
        <v>841.93750000001944</v>
      </c>
      <c r="F1096" s="142">
        <v>953.75249999997732</v>
      </c>
      <c r="G1096" s="142">
        <v>1301.7849999999826</v>
      </c>
    </row>
    <row r="1097" spans="1:7" x14ac:dyDescent="0.2">
      <c r="A1097" s="76" t="s">
        <v>1494</v>
      </c>
      <c r="C1097" s="142">
        <v>515.15999999998678</v>
      </c>
      <c r="D1097" s="142">
        <v>678.91749999998876</v>
      </c>
      <c r="E1097" s="142">
        <v>842.6025000000194</v>
      </c>
      <c r="F1097" s="142">
        <v>954.51249999997731</v>
      </c>
      <c r="G1097" s="142">
        <v>1302.8299999999824</v>
      </c>
    </row>
    <row r="1098" spans="1:7" x14ac:dyDescent="0.2">
      <c r="A1098" s="76" t="s">
        <v>1495</v>
      </c>
      <c r="C1098" s="142">
        <v>515.55999999998676</v>
      </c>
      <c r="D1098" s="142">
        <v>679.43999999998869</v>
      </c>
      <c r="E1098" s="142">
        <v>843.26750000001948</v>
      </c>
      <c r="F1098" s="142">
        <v>955.27249999997719</v>
      </c>
      <c r="G1098" s="142">
        <v>1303.8749999999825</v>
      </c>
    </row>
    <row r="1099" spans="1:7" x14ac:dyDescent="0.2">
      <c r="A1099" s="76" t="s">
        <v>1496</v>
      </c>
      <c r="C1099" s="142">
        <v>515.95999999998674</v>
      </c>
      <c r="D1099" s="142">
        <v>679.96249999998861</v>
      </c>
      <c r="E1099" s="142">
        <v>843.93250000001956</v>
      </c>
      <c r="F1099" s="142">
        <v>956.03249999997718</v>
      </c>
      <c r="G1099" s="142">
        <v>1304.9199999999823</v>
      </c>
    </row>
    <row r="1100" spans="1:7" x14ac:dyDescent="0.2">
      <c r="A1100" s="76" t="s">
        <v>1497</v>
      </c>
      <c r="C1100" s="142">
        <v>516.35999999998671</v>
      </c>
      <c r="D1100" s="142">
        <v>680.48499999998853</v>
      </c>
      <c r="E1100" s="142">
        <v>844.59750000001952</v>
      </c>
      <c r="F1100" s="142">
        <v>956.79249999997717</v>
      </c>
      <c r="G1100" s="142">
        <v>1305.9649999999822</v>
      </c>
    </row>
    <row r="1101" spans="1:7" x14ac:dyDescent="0.2">
      <c r="A1101" s="76" t="s">
        <v>1498</v>
      </c>
      <c r="C1101" s="142">
        <v>516.75999999998669</v>
      </c>
      <c r="D1101" s="142">
        <v>681.00749999998857</v>
      </c>
      <c r="E1101" s="142">
        <v>845.2625000000196</v>
      </c>
      <c r="F1101" s="142">
        <v>957.55249999997716</v>
      </c>
      <c r="G1101" s="142">
        <v>1307.0099999999823</v>
      </c>
    </row>
    <row r="1102" spans="1:7" x14ac:dyDescent="0.2">
      <c r="A1102" s="76" t="s">
        <v>1499</v>
      </c>
      <c r="C1102" s="142">
        <v>517.15999999998667</v>
      </c>
      <c r="D1102" s="142">
        <v>681.52999999998849</v>
      </c>
      <c r="E1102" s="142">
        <v>845.92750000001968</v>
      </c>
      <c r="F1102" s="142">
        <v>958.31249999997704</v>
      </c>
      <c r="G1102" s="142">
        <v>1308.0549999999821</v>
      </c>
    </row>
    <row r="1103" spans="1:7" x14ac:dyDescent="0.2">
      <c r="A1103" s="76" t="s">
        <v>1500</v>
      </c>
      <c r="C1103" s="142">
        <v>517.55999999998664</v>
      </c>
      <c r="D1103" s="142">
        <v>682.05249999998841</v>
      </c>
      <c r="E1103" s="142">
        <v>846.59250000001975</v>
      </c>
      <c r="F1103" s="142">
        <v>959.07249999997703</v>
      </c>
      <c r="G1103" s="142">
        <v>1309.0999999999819</v>
      </c>
    </row>
    <row r="1104" spans="1:7" x14ac:dyDescent="0.2">
      <c r="A1104" s="76" t="s">
        <v>1501</v>
      </c>
      <c r="C1104" s="142">
        <v>517.95999999998662</v>
      </c>
      <c r="D1104" s="142">
        <v>682.57499999998845</v>
      </c>
      <c r="E1104" s="142">
        <v>847.25750000001972</v>
      </c>
      <c r="F1104" s="142">
        <v>959.83249999997702</v>
      </c>
      <c r="G1104" s="142">
        <v>1310.144999999982</v>
      </c>
    </row>
    <row r="1105" spans="1:7" x14ac:dyDescent="0.2">
      <c r="A1105" s="76" t="s">
        <v>1502</v>
      </c>
      <c r="C1105" s="142">
        <v>518.3599999999866</v>
      </c>
      <c r="D1105" s="142">
        <v>683.09749999998837</v>
      </c>
      <c r="E1105" s="142">
        <v>847.9225000000198</v>
      </c>
      <c r="F1105" s="142">
        <v>960.59249999997689</v>
      </c>
      <c r="G1105" s="142">
        <v>1311.1899999999819</v>
      </c>
    </row>
    <row r="1106" spans="1:7" x14ac:dyDescent="0.2">
      <c r="A1106" s="76" t="s">
        <v>1503</v>
      </c>
      <c r="C1106" s="142">
        <v>518.75999999998658</v>
      </c>
      <c r="D1106" s="142">
        <v>683.61999999998829</v>
      </c>
      <c r="E1106" s="142">
        <v>848.58750000001987</v>
      </c>
      <c r="F1106" s="142">
        <v>961.35249999997689</v>
      </c>
      <c r="G1106" s="142">
        <v>1312.2349999999817</v>
      </c>
    </row>
    <row r="1107" spans="1:7" x14ac:dyDescent="0.2">
      <c r="A1107" s="76" t="s">
        <v>1504</v>
      </c>
      <c r="C1107" s="142">
        <v>519.15999999998655</v>
      </c>
      <c r="D1107" s="142">
        <v>684.14249999998833</v>
      </c>
      <c r="E1107" s="142">
        <v>849.25250000001984</v>
      </c>
      <c r="F1107" s="142">
        <v>962.11249999997688</v>
      </c>
      <c r="G1107" s="142">
        <v>1313.2799999999816</v>
      </c>
    </row>
    <row r="1108" spans="1:7" x14ac:dyDescent="0.2">
      <c r="A1108" s="76" t="s">
        <v>1505</v>
      </c>
      <c r="C1108" s="142">
        <v>519.55999999998653</v>
      </c>
      <c r="D1108" s="142">
        <v>684.66499999998825</v>
      </c>
      <c r="E1108" s="142">
        <v>849.91750000001991</v>
      </c>
      <c r="F1108" s="142">
        <v>962.87249999997675</v>
      </c>
      <c r="G1108" s="142">
        <v>1314.3249999999816</v>
      </c>
    </row>
    <row r="1109" spans="1:7" x14ac:dyDescent="0.2">
      <c r="A1109" s="76" t="s">
        <v>1506</v>
      </c>
      <c r="C1109" s="142">
        <v>519.95999999998651</v>
      </c>
      <c r="D1109" s="142">
        <v>685.18749999998818</v>
      </c>
      <c r="E1109" s="142">
        <v>850.58250000001999</v>
      </c>
      <c r="F1109" s="142">
        <v>963.63249999997674</v>
      </c>
      <c r="G1109" s="142">
        <v>1315.3699999999815</v>
      </c>
    </row>
    <row r="1110" spans="1:7" x14ac:dyDescent="0.2">
      <c r="A1110" s="76" t="s">
        <v>1507</v>
      </c>
      <c r="C1110" s="142">
        <v>520.35999999998648</v>
      </c>
      <c r="D1110" s="142">
        <v>685.7099999999881</v>
      </c>
      <c r="E1110" s="142">
        <v>851.24750000001995</v>
      </c>
      <c r="F1110" s="142">
        <v>964.39249999997674</v>
      </c>
      <c r="G1110" s="142">
        <v>1316.4149999999813</v>
      </c>
    </row>
    <row r="1111" spans="1:7" x14ac:dyDescent="0.2">
      <c r="A1111" s="76" t="s">
        <v>1508</v>
      </c>
      <c r="C1111" s="142">
        <v>520.75999999998646</v>
      </c>
      <c r="D1111" s="142">
        <v>686.23249999998814</v>
      </c>
      <c r="E1111" s="142">
        <v>851.91250000002003</v>
      </c>
      <c r="F1111" s="142">
        <v>965.15249999997673</v>
      </c>
      <c r="G1111" s="142">
        <v>1317.4599999999814</v>
      </c>
    </row>
    <row r="1112" spans="1:7" x14ac:dyDescent="0.2">
      <c r="A1112" s="76" t="s">
        <v>1509</v>
      </c>
      <c r="C1112" s="142">
        <v>521.15999999998644</v>
      </c>
      <c r="D1112" s="142">
        <v>686.75499999998806</v>
      </c>
      <c r="E1112" s="142">
        <v>852.57750000002011</v>
      </c>
      <c r="F1112" s="142">
        <v>965.9124999999766</v>
      </c>
      <c r="G1112" s="142">
        <v>1318.5049999999812</v>
      </c>
    </row>
    <row r="1113" spans="1:7" x14ac:dyDescent="0.2">
      <c r="A1113" s="76" t="s">
        <v>1510</v>
      </c>
      <c r="C1113" s="142">
        <v>521.55999999998642</v>
      </c>
      <c r="D1113" s="142">
        <v>687.27749999998798</v>
      </c>
      <c r="E1113" s="142">
        <v>853.24250000002019</v>
      </c>
      <c r="F1113" s="142">
        <v>966.67249999997659</v>
      </c>
      <c r="G1113" s="142">
        <v>1319.5499999999811</v>
      </c>
    </row>
    <row r="1114" spans="1:7" x14ac:dyDescent="0.2">
      <c r="A1114" s="76" t="s">
        <v>1511</v>
      </c>
      <c r="C1114" s="142">
        <v>521.95999999998639</v>
      </c>
      <c r="D1114" s="142">
        <v>687.79999999998802</v>
      </c>
      <c r="E1114" s="142">
        <v>853.90750000002015</v>
      </c>
      <c r="F1114" s="142">
        <v>967.43249999997659</v>
      </c>
      <c r="G1114" s="142">
        <v>1320.5949999999812</v>
      </c>
    </row>
    <row r="1115" spans="1:7" x14ac:dyDescent="0.2">
      <c r="A1115" s="76" t="s">
        <v>1512</v>
      </c>
      <c r="C1115" s="142">
        <v>522.35999999998637</v>
      </c>
      <c r="D1115" s="142">
        <v>688.32249999998794</v>
      </c>
      <c r="E1115" s="142">
        <v>854.57250000002023</v>
      </c>
      <c r="F1115" s="142">
        <v>968.19249999997646</v>
      </c>
      <c r="G1115" s="142">
        <v>1321.639999999981</v>
      </c>
    </row>
    <row r="1116" spans="1:7" x14ac:dyDescent="0.2">
      <c r="A1116" s="76" t="s">
        <v>1513</v>
      </c>
      <c r="C1116" s="142">
        <v>522.75999999998635</v>
      </c>
      <c r="D1116" s="142">
        <v>688.84499999998786</v>
      </c>
      <c r="E1116" s="142">
        <v>855.2375000000203</v>
      </c>
      <c r="F1116" s="142">
        <v>968.95249999997645</v>
      </c>
      <c r="G1116" s="142">
        <v>1322.6849999999808</v>
      </c>
    </row>
    <row r="1117" spans="1:7" x14ac:dyDescent="0.2">
      <c r="A1117" s="76" t="s">
        <v>1514</v>
      </c>
      <c r="C1117" s="142">
        <v>523.15999999998633</v>
      </c>
      <c r="D1117" s="142">
        <v>689.3674999999879</v>
      </c>
      <c r="E1117" s="142">
        <v>855.90250000002027</v>
      </c>
      <c r="F1117" s="142">
        <v>969.71249999997644</v>
      </c>
      <c r="G1117" s="142">
        <v>1323.7299999999807</v>
      </c>
    </row>
    <row r="1118" spans="1:7" x14ac:dyDescent="0.2">
      <c r="A1118" s="76" t="s">
        <v>1515</v>
      </c>
      <c r="C1118" s="142">
        <v>523.5599999999863</v>
      </c>
      <c r="D1118" s="142">
        <v>689.88999999998782</v>
      </c>
      <c r="E1118" s="142">
        <v>856.56750000002035</v>
      </c>
      <c r="F1118" s="142">
        <v>970.47249999997632</v>
      </c>
      <c r="G1118" s="142">
        <v>1324.7749999999808</v>
      </c>
    </row>
    <row r="1119" spans="1:7" x14ac:dyDescent="0.2">
      <c r="A1119" s="76" t="s">
        <v>1516</v>
      </c>
      <c r="C1119" s="142">
        <v>523.95999999998628</v>
      </c>
      <c r="D1119" s="142">
        <v>690.41249999998774</v>
      </c>
      <c r="E1119" s="142">
        <v>857.23250000002042</v>
      </c>
      <c r="F1119" s="142">
        <v>971.23249999997631</v>
      </c>
      <c r="G1119" s="142">
        <v>1325.8199999999806</v>
      </c>
    </row>
    <row r="1120" spans="1:7" x14ac:dyDescent="0.2">
      <c r="A1120" s="76" t="s">
        <v>1517</v>
      </c>
      <c r="C1120" s="142">
        <v>524.35999999998626</v>
      </c>
      <c r="D1120" s="142">
        <v>690.93499999998767</v>
      </c>
      <c r="E1120" s="142">
        <v>857.89750000002039</v>
      </c>
      <c r="F1120" s="142">
        <v>971.9924999999763</v>
      </c>
      <c r="G1120" s="142">
        <v>1326.8649999999805</v>
      </c>
    </row>
    <row r="1121" spans="1:7" x14ac:dyDescent="0.2">
      <c r="A1121" s="76" t="s">
        <v>1518</v>
      </c>
      <c r="C1121" s="142">
        <v>524.75999999998623</v>
      </c>
      <c r="D1121" s="142">
        <v>691.4574999999877</v>
      </c>
      <c r="E1121" s="142">
        <v>858.56250000002046</v>
      </c>
      <c r="F1121" s="142">
        <v>972.75249999997618</v>
      </c>
      <c r="G1121" s="142">
        <v>1327.9099999999805</v>
      </c>
    </row>
    <row r="1122" spans="1:7" x14ac:dyDescent="0.2">
      <c r="A1122" s="76" t="s">
        <v>1519</v>
      </c>
      <c r="C1122" s="142">
        <v>525.15999999998621</v>
      </c>
      <c r="D1122" s="142">
        <v>691.97999999998763</v>
      </c>
      <c r="E1122" s="142">
        <v>859.22750000002054</v>
      </c>
      <c r="F1122" s="142">
        <v>973.51249999997617</v>
      </c>
      <c r="G1122" s="142">
        <v>1328.9549999999804</v>
      </c>
    </row>
    <row r="1123" spans="1:7" x14ac:dyDescent="0.2">
      <c r="A1123" s="76" t="s">
        <v>1520</v>
      </c>
      <c r="C1123" s="142">
        <v>525.55999999998619</v>
      </c>
      <c r="D1123" s="142">
        <v>692.50249999998755</v>
      </c>
      <c r="E1123" s="142">
        <v>859.89250000002062</v>
      </c>
      <c r="F1123" s="142">
        <v>974.27249999997616</v>
      </c>
      <c r="G1123" s="142">
        <v>1329.9999999999802</v>
      </c>
    </row>
    <row r="1124" spans="1:7" x14ac:dyDescent="0.2">
      <c r="A1124" s="76" t="s">
        <v>1521</v>
      </c>
      <c r="C1124" s="142">
        <v>525.95999999998617</v>
      </c>
      <c r="D1124" s="142">
        <v>693.02499999998759</v>
      </c>
      <c r="E1124" s="142">
        <v>860.55750000002058</v>
      </c>
      <c r="F1124" s="142">
        <v>975.03249999997615</v>
      </c>
      <c r="G1124" s="142">
        <v>1331.0449999999803</v>
      </c>
    </row>
    <row r="1125" spans="1:7" x14ac:dyDescent="0.2">
      <c r="A1125" s="76" t="s">
        <v>1522</v>
      </c>
      <c r="C1125" s="142">
        <v>526.35999999998614</v>
      </c>
      <c r="D1125" s="142">
        <v>693.54749999998751</v>
      </c>
      <c r="E1125" s="142">
        <v>861.22250000002066</v>
      </c>
      <c r="F1125" s="142">
        <v>975.79249999997603</v>
      </c>
      <c r="G1125" s="142">
        <v>1332.0899999999801</v>
      </c>
    </row>
    <row r="1126" spans="1:7" x14ac:dyDescent="0.2">
      <c r="A1126" s="76" t="s">
        <v>1523</v>
      </c>
      <c r="C1126" s="142">
        <v>526.75999999998612</v>
      </c>
      <c r="D1126" s="142">
        <v>694.06999999998743</v>
      </c>
      <c r="E1126" s="142">
        <v>861.88750000002074</v>
      </c>
      <c r="F1126" s="142">
        <v>976.55249999997602</v>
      </c>
      <c r="G1126" s="142">
        <v>1333.13499999998</v>
      </c>
    </row>
    <row r="1127" spans="1:7" x14ac:dyDescent="0.2">
      <c r="A1127" s="76" t="s">
        <v>1524</v>
      </c>
      <c r="C1127" s="142">
        <v>527.1599999999861</v>
      </c>
      <c r="D1127" s="142">
        <v>694.59249999998747</v>
      </c>
      <c r="E1127" s="142">
        <v>862.5525000000207</v>
      </c>
      <c r="F1127" s="142">
        <v>977.31249999997601</v>
      </c>
      <c r="G1127" s="142">
        <v>1334.1799999999798</v>
      </c>
    </row>
    <row r="1128" spans="1:7" x14ac:dyDescent="0.2">
      <c r="A1128" s="76" t="s">
        <v>1525</v>
      </c>
      <c r="C1128" s="142">
        <v>527.55999999998608</v>
      </c>
      <c r="D1128" s="142">
        <v>695.11499999998739</v>
      </c>
      <c r="E1128" s="142">
        <v>863.21750000002078</v>
      </c>
      <c r="F1128" s="142">
        <v>978.07249999997589</v>
      </c>
      <c r="G1128" s="142">
        <v>1335.2249999999799</v>
      </c>
    </row>
    <row r="1129" spans="1:7" x14ac:dyDescent="0.2">
      <c r="A1129" s="76" t="s">
        <v>1526</v>
      </c>
      <c r="C1129" s="142">
        <v>527.95999999998605</v>
      </c>
      <c r="D1129" s="142">
        <v>695.63749999998731</v>
      </c>
      <c r="E1129" s="142">
        <v>863.88250000002085</v>
      </c>
      <c r="F1129" s="142">
        <v>978.83249999997588</v>
      </c>
      <c r="G1129" s="142">
        <v>1336.2699999999797</v>
      </c>
    </row>
    <row r="1130" spans="1:7" x14ac:dyDescent="0.2">
      <c r="A1130" s="76" t="s">
        <v>1527</v>
      </c>
      <c r="C1130" s="142">
        <v>528.35999999998603</v>
      </c>
      <c r="D1130" s="142">
        <v>696.15999999998724</v>
      </c>
      <c r="E1130" s="142">
        <v>864.54750000002082</v>
      </c>
      <c r="F1130" s="142">
        <v>979.59249999997587</v>
      </c>
      <c r="G1130" s="142">
        <v>1337.3149999999796</v>
      </c>
    </row>
    <row r="1131" spans="1:7" x14ac:dyDescent="0.2">
      <c r="A1131" s="76" t="s">
        <v>1528</v>
      </c>
      <c r="C1131" s="142">
        <v>528.75999999998601</v>
      </c>
      <c r="D1131" s="142">
        <v>696.68249999998727</v>
      </c>
      <c r="E1131" s="142">
        <v>865.2125000000209</v>
      </c>
      <c r="F1131" s="142">
        <v>980.35249999997575</v>
      </c>
      <c r="G1131" s="142">
        <v>1338.3599999999797</v>
      </c>
    </row>
    <row r="1132" spans="1:7" x14ac:dyDescent="0.2">
      <c r="A1132" s="76" t="s">
        <v>1529</v>
      </c>
      <c r="C1132" s="142">
        <v>529.15999999998598</v>
      </c>
      <c r="D1132" s="142">
        <v>697.20499999998719</v>
      </c>
      <c r="E1132" s="142">
        <v>865.87750000002097</v>
      </c>
      <c r="F1132" s="142">
        <v>981.11249999997574</v>
      </c>
      <c r="G1132" s="142">
        <v>1339.4049999999795</v>
      </c>
    </row>
    <row r="1133" spans="1:7" x14ac:dyDescent="0.2">
      <c r="A1133" s="76" t="s">
        <v>1530</v>
      </c>
      <c r="C1133" s="142">
        <v>529.55999999998596</v>
      </c>
      <c r="D1133" s="142">
        <v>697.72749999998712</v>
      </c>
      <c r="E1133" s="142">
        <v>866.54250000002105</v>
      </c>
      <c r="F1133" s="142">
        <v>981.87249999997573</v>
      </c>
      <c r="G1133" s="142">
        <v>1340.4499999999794</v>
      </c>
    </row>
    <row r="1134" spans="1:7" x14ac:dyDescent="0.2">
      <c r="A1134" s="76" t="s">
        <v>1531</v>
      </c>
      <c r="C1134" s="142">
        <v>529.95999999998594</v>
      </c>
      <c r="D1134" s="142">
        <v>698.24999999998715</v>
      </c>
      <c r="E1134" s="142">
        <v>867.20750000002101</v>
      </c>
      <c r="F1134" s="142">
        <v>982.63249999997572</v>
      </c>
      <c r="G1134" s="142">
        <v>1341.4949999999794</v>
      </c>
    </row>
    <row r="1135" spans="1:7" x14ac:dyDescent="0.2">
      <c r="A1135" s="76" t="s">
        <v>1532</v>
      </c>
      <c r="C1135" s="142">
        <v>530.35999999998592</v>
      </c>
      <c r="D1135" s="142">
        <v>698.77249999998708</v>
      </c>
      <c r="E1135" s="142">
        <v>867.87250000002109</v>
      </c>
      <c r="F1135" s="142">
        <v>983.3924999999756</v>
      </c>
      <c r="G1135" s="142">
        <v>1342.5399999999793</v>
      </c>
    </row>
    <row r="1136" spans="1:7" x14ac:dyDescent="0.2">
      <c r="A1136" s="76" t="s">
        <v>1533</v>
      </c>
      <c r="C1136" s="142">
        <v>530.75999999998589</v>
      </c>
      <c r="D1136" s="142">
        <v>699.294999999987</v>
      </c>
      <c r="E1136" s="142">
        <v>868.53750000002117</v>
      </c>
      <c r="F1136" s="142">
        <v>984.15249999997559</v>
      </c>
      <c r="G1136" s="142">
        <v>1343.5849999999791</v>
      </c>
    </row>
    <row r="1137" spans="1:7" x14ac:dyDescent="0.2">
      <c r="A1137" s="76" t="s">
        <v>1534</v>
      </c>
      <c r="C1137" s="142">
        <v>531.15999999998587</v>
      </c>
      <c r="D1137" s="142">
        <v>699.81749999998704</v>
      </c>
      <c r="E1137" s="142">
        <v>869.20250000002113</v>
      </c>
      <c r="F1137" s="142">
        <v>984.91249999997558</v>
      </c>
      <c r="G1137" s="142">
        <v>1344.629999999979</v>
      </c>
    </row>
    <row r="1138" spans="1:7" x14ac:dyDescent="0.2">
      <c r="A1138" s="76" t="s">
        <v>1535</v>
      </c>
      <c r="C1138" s="142">
        <v>531.55999999998585</v>
      </c>
      <c r="D1138" s="142">
        <v>700.33999999998696</v>
      </c>
      <c r="E1138" s="142">
        <v>869.86750000002121</v>
      </c>
      <c r="F1138" s="142">
        <v>985.67249999997546</v>
      </c>
      <c r="G1138" s="142">
        <v>1345.674999999979</v>
      </c>
    </row>
    <row r="1139" spans="1:7" x14ac:dyDescent="0.2">
      <c r="A1139" s="76" t="s">
        <v>1536</v>
      </c>
      <c r="C1139" s="142">
        <v>531.95999999998583</v>
      </c>
      <c r="D1139" s="142">
        <v>700.86249999998688</v>
      </c>
      <c r="E1139" s="142">
        <v>870.53250000002129</v>
      </c>
      <c r="F1139" s="142">
        <v>986.43249999997545</v>
      </c>
      <c r="G1139" s="142">
        <v>1346.7199999999789</v>
      </c>
    </row>
    <row r="1140" spans="1:7" x14ac:dyDescent="0.2">
      <c r="A1140" s="76" t="s">
        <v>1537</v>
      </c>
      <c r="C1140" s="142">
        <v>532.3599999999858</v>
      </c>
      <c r="D1140" s="142">
        <v>701.3849999999868</v>
      </c>
      <c r="E1140" s="142">
        <v>871.19750000002125</v>
      </c>
      <c r="F1140" s="142">
        <v>987.19249999997544</v>
      </c>
      <c r="G1140" s="142">
        <v>1347.7649999999787</v>
      </c>
    </row>
    <row r="1141" spans="1:7" x14ac:dyDescent="0.2">
      <c r="A1141" s="76" t="s">
        <v>1538</v>
      </c>
      <c r="C1141" s="142">
        <v>532.75999999998578</v>
      </c>
      <c r="D1141" s="142">
        <v>701.90749999998684</v>
      </c>
      <c r="E1141" s="142">
        <v>871.86250000002133</v>
      </c>
      <c r="F1141" s="142">
        <v>987.95249999997532</v>
      </c>
      <c r="G1141" s="142">
        <v>1348.8099999999788</v>
      </c>
    </row>
    <row r="1142" spans="1:7" x14ac:dyDescent="0.2">
      <c r="A1142" s="76" t="s">
        <v>1539</v>
      </c>
      <c r="C1142" s="142">
        <v>533.15999999998576</v>
      </c>
      <c r="D1142" s="142">
        <v>702.42999999998676</v>
      </c>
      <c r="E1142" s="142">
        <v>872.5275000000214</v>
      </c>
      <c r="F1142" s="142">
        <v>988.71249999997531</v>
      </c>
      <c r="G1142" s="142">
        <v>1349.8549999999786</v>
      </c>
    </row>
    <row r="1143" spans="1:7" x14ac:dyDescent="0.2">
      <c r="A1143" s="76" t="s">
        <v>1540</v>
      </c>
      <c r="C1143" s="142">
        <v>533.55999999998573</v>
      </c>
      <c r="D1143" s="142">
        <v>702.95249999998668</v>
      </c>
      <c r="E1143" s="142">
        <v>873.19250000002148</v>
      </c>
      <c r="F1143" s="142">
        <v>989.4724999999753</v>
      </c>
      <c r="G1143" s="142">
        <v>1350.8999999999785</v>
      </c>
    </row>
    <row r="1144" spans="1:7" x14ac:dyDescent="0.2">
      <c r="A1144" s="76" t="s">
        <v>1541</v>
      </c>
      <c r="C1144" s="142">
        <v>533.95999999998571</v>
      </c>
      <c r="D1144" s="142">
        <v>703.47499999998672</v>
      </c>
      <c r="E1144" s="142">
        <v>873.85750000002145</v>
      </c>
      <c r="F1144" s="142">
        <v>990.23249999997529</v>
      </c>
      <c r="G1144" s="142">
        <v>1351.9449999999786</v>
      </c>
    </row>
    <row r="1145" spans="1:7" x14ac:dyDescent="0.2">
      <c r="A1145" s="76" t="s">
        <v>1542</v>
      </c>
      <c r="C1145" s="142">
        <v>534.35999999998569</v>
      </c>
      <c r="D1145" s="142">
        <v>703.99749999998664</v>
      </c>
      <c r="E1145" s="142">
        <v>874.52250000002152</v>
      </c>
      <c r="F1145" s="142">
        <v>990.99249999997517</v>
      </c>
      <c r="G1145" s="142">
        <v>1352.9899999999784</v>
      </c>
    </row>
    <row r="1146" spans="1:7" x14ac:dyDescent="0.2">
      <c r="A1146" s="76" t="s">
        <v>1543</v>
      </c>
      <c r="C1146" s="142">
        <v>534.75999999998567</v>
      </c>
      <c r="D1146" s="142">
        <v>704.51999999998657</v>
      </c>
      <c r="E1146" s="142">
        <v>875.1875000000216</v>
      </c>
      <c r="F1146" s="142">
        <v>991.75249999997516</v>
      </c>
      <c r="G1146" s="142">
        <v>1354.0349999999783</v>
      </c>
    </row>
    <row r="1147" spans="1:7" x14ac:dyDescent="0.2">
      <c r="A1147" s="76" t="s">
        <v>1544</v>
      </c>
      <c r="C1147" s="142">
        <v>535.15999999998564</v>
      </c>
      <c r="D1147" s="142">
        <v>705.0424999999866</v>
      </c>
      <c r="E1147" s="142">
        <v>875.85250000002156</v>
      </c>
      <c r="F1147" s="142">
        <v>992.51249999997515</v>
      </c>
      <c r="G1147" s="142">
        <v>1355.0799999999781</v>
      </c>
    </row>
    <row r="1148" spans="1:7" x14ac:dyDescent="0.2">
      <c r="A1148" s="76" t="s">
        <v>1545</v>
      </c>
      <c r="C1148" s="142">
        <v>535.55999999998562</v>
      </c>
      <c r="D1148" s="142">
        <v>705.56499999998653</v>
      </c>
      <c r="E1148" s="142">
        <v>876.51750000002164</v>
      </c>
      <c r="F1148" s="142">
        <v>993.27249999997503</v>
      </c>
      <c r="G1148" s="142">
        <v>1356.1249999999782</v>
      </c>
    </row>
    <row r="1149" spans="1:7" x14ac:dyDescent="0.2">
      <c r="A1149" s="76" t="s">
        <v>1546</v>
      </c>
      <c r="C1149" s="142">
        <v>535.9599999999856</v>
      </c>
      <c r="D1149" s="142">
        <v>706.08749999998645</v>
      </c>
      <c r="E1149" s="142">
        <v>877.18250000002172</v>
      </c>
      <c r="F1149" s="142">
        <v>994.03249999997502</v>
      </c>
      <c r="G1149" s="142">
        <v>1357.169999999978</v>
      </c>
    </row>
    <row r="1150" spans="1:7" x14ac:dyDescent="0.2">
      <c r="A1150" s="76" t="s">
        <v>1547</v>
      </c>
      <c r="C1150" s="142">
        <v>536.35999999998558</v>
      </c>
      <c r="D1150" s="142">
        <v>706.60999999998637</v>
      </c>
      <c r="E1150" s="142">
        <v>877.84750000002168</v>
      </c>
      <c r="F1150" s="142">
        <v>994.79249999997501</v>
      </c>
      <c r="G1150" s="142">
        <v>1358.2149999999779</v>
      </c>
    </row>
    <row r="1151" spans="1:7" x14ac:dyDescent="0.2">
      <c r="A1151" s="76" t="s">
        <v>1548</v>
      </c>
      <c r="C1151" s="142">
        <v>536.75999999998555</v>
      </c>
      <c r="D1151" s="142">
        <v>707.13249999998641</v>
      </c>
      <c r="E1151" s="142">
        <v>878.51250000002176</v>
      </c>
      <c r="F1151" s="142">
        <v>995.55249999997488</v>
      </c>
      <c r="G1151" s="142">
        <v>1359.2599999999779</v>
      </c>
    </row>
    <row r="1152" spans="1:7" x14ac:dyDescent="0.2">
      <c r="A1152" s="76" t="s">
        <v>1549</v>
      </c>
      <c r="C1152" s="142">
        <v>537.15999999998553</v>
      </c>
      <c r="D1152" s="142">
        <v>707.65499999998633</v>
      </c>
      <c r="E1152" s="142">
        <v>879.17750000002184</v>
      </c>
      <c r="F1152" s="142">
        <v>996.31249999997488</v>
      </c>
      <c r="G1152" s="142">
        <v>1360.3049999999778</v>
      </c>
    </row>
    <row r="1153" spans="1:7" x14ac:dyDescent="0.2">
      <c r="A1153" s="76" t="s">
        <v>1550</v>
      </c>
      <c r="C1153" s="142">
        <v>537.55999999998551</v>
      </c>
      <c r="D1153" s="142">
        <v>708.17749999998625</v>
      </c>
      <c r="E1153" s="142">
        <v>879.84250000002191</v>
      </c>
      <c r="F1153" s="142">
        <v>997.07249999997487</v>
      </c>
      <c r="G1153" s="142">
        <v>1361.3499999999776</v>
      </c>
    </row>
    <row r="1154" spans="1:7" x14ac:dyDescent="0.2">
      <c r="A1154" s="76" t="s">
        <v>1551</v>
      </c>
      <c r="C1154" s="142">
        <v>537.95999999998548</v>
      </c>
      <c r="D1154" s="142">
        <v>708.69999999998629</v>
      </c>
      <c r="E1154" s="142">
        <v>880.50750000002188</v>
      </c>
      <c r="F1154" s="142">
        <v>997.83249999997486</v>
      </c>
      <c r="G1154" s="142">
        <v>1362.3949999999777</v>
      </c>
    </row>
    <row r="1155" spans="1:7" x14ac:dyDescent="0.2">
      <c r="A1155" s="76" t="s">
        <v>1552</v>
      </c>
      <c r="C1155" s="142">
        <v>538.35999999998546</v>
      </c>
      <c r="D1155" s="142">
        <v>709.22249999998621</v>
      </c>
      <c r="E1155" s="142">
        <v>881.17250000002196</v>
      </c>
      <c r="F1155" s="142">
        <v>998.59249999997473</v>
      </c>
      <c r="G1155" s="142">
        <v>1363.4399999999775</v>
      </c>
    </row>
    <row r="1156" spans="1:7" x14ac:dyDescent="0.2">
      <c r="A1156" s="76" t="s">
        <v>1553</v>
      </c>
      <c r="C1156" s="142">
        <v>538.75999999998544</v>
      </c>
      <c r="D1156" s="142">
        <v>709.74499999998613</v>
      </c>
      <c r="E1156" s="142">
        <v>881.83750000002203</v>
      </c>
      <c r="F1156" s="142">
        <v>999.35249999997473</v>
      </c>
      <c r="G1156" s="142">
        <v>1364.4849999999774</v>
      </c>
    </row>
    <row r="1157" spans="1:7" x14ac:dyDescent="0.2">
      <c r="A1157" s="76" t="s">
        <v>1554</v>
      </c>
      <c r="C1157" s="142">
        <v>539.15999999998542</v>
      </c>
      <c r="D1157" s="142">
        <v>710.26749999998617</v>
      </c>
      <c r="E1157" s="142">
        <v>882.502500000022</v>
      </c>
      <c r="F1157" s="142">
        <v>1000.1124999999747</v>
      </c>
      <c r="G1157" s="142">
        <v>1365.5299999999772</v>
      </c>
    </row>
    <row r="1158" spans="1:7" x14ac:dyDescent="0.2">
      <c r="A1158" s="76" t="s">
        <v>1555</v>
      </c>
      <c r="C1158" s="142">
        <v>539.55999999998539</v>
      </c>
      <c r="D1158" s="142">
        <v>710.78999999998609</v>
      </c>
      <c r="E1158" s="142">
        <v>883.16750000002207</v>
      </c>
      <c r="F1158" s="142">
        <v>1000.8724999999746</v>
      </c>
      <c r="G1158" s="142">
        <v>1366.5749999999773</v>
      </c>
    </row>
    <row r="1159" spans="1:7" x14ac:dyDescent="0.2">
      <c r="A1159" s="76" t="s">
        <v>1556</v>
      </c>
      <c r="C1159" s="142">
        <v>539.95999999998537</v>
      </c>
      <c r="D1159" s="142">
        <v>711.31249999998602</v>
      </c>
      <c r="E1159" s="142">
        <v>883.83250000002215</v>
      </c>
      <c r="F1159" s="142">
        <v>1001.6324999999746</v>
      </c>
      <c r="G1159" s="142">
        <v>1367.6199999999772</v>
      </c>
    </row>
    <row r="1160" spans="1:7" x14ac:dyDescent="0.2">
      <c r="A1160" s="76" t="s">
        <v>1557</v>
      </c>
      <c r="C1160" s="142">
        <v>540.35999999998535</v>
      </c>
      <c r="D1160" s="142">
        <v>711.83499999998594</v>
      </c>
      <c r="E1160" s="142">
        <v>884.49750000002211</v>
      </c>
      <c r="F1160" s="142">
        <v>1002.3924999999746</v>
      </c>
      <c r="G1160" s="142">
        <v>1368.664999999977</v>
      </c>
    </row>
    <row r="1161" spans="1:7" x14ac:dyDescent="0.2">
      <c r="A1161" s="76" t="s">
        <v>1558</v>
      </c>
      <c r="C1161" s="142">
        <v>540.75999999998533</v>
      </c>
      <c r="D1161" s="142">
        <v>712.35749999998598</v>
      </c>
      <c r="E1161" s="142">
        <v>885.16250000002219</v>
      </c>
      <c r="F1161" s="142">
        <v>1003.1524999999745</v>
      </c>
      <c r="G1161" s="142">
        <v>1369.7099999999771</v>
      </c>
    </row>
    <row r="1162" spans="1:7" x14ac:dyDescent="0.2">
      <c r="A1162" s="76" t="s">
        <v>1559</v>
      </c>
      <c r="C1162" s="142">
        <v>541.1599999999853</v>
      </c>
      <c r="D1162" s="142">
        <v>712.8799999999859</v>
      </c>
      <c r="E1162" s="142">
        <v>885.82750000002227</v>
      </c>
      <c r="F1162" s="142">
        <v>1003.9124999999744</v>
      </c>
      <c r="G1162" s="142">
        <v>1370.7549999999769</v>
      </c>
    </row>
    <row r="1163" spans="1:7" x14ac:dyDescent="0.2">
      <c r="A1163" s="76" t="s">
        <v>1560</v>
      </c>
      <c r="C1163" s="142">
        <v>541.55999999998528</v>
      </c>
      <c r="D1163" s="142">
        <v>713.40249999998582</v>
      </c>
      <c r="E1163" s="142">
        <v>886.49250000002235</v>
      </c>
      <c r="F1163" s="142">
        <v>1004.6724999999744</v>
      </c>
      <c r="G1163" s="142">
        <v>1371.7999999999768</v>
      </c>
    </row>
    <row r="1164" spans="1:7" x14ac:dyDescent="0.2">
      <c r="A1164" s="76" t="s">
        <v>1561</v>
      </c>
      <c r="C1164" s="142">
        <v>541.95999999998526</v>
      </c>
      <c r="D1164" s="142">
        <v>713.92499999998586</v>
      </c>
      <c r="E1164" s="142">
        <v>887.15750000002231</v>
      </c>
      <c r="F1164" s="142">
        <v>1005.4324999999744</v>
      </c>
      <c r="G1164" s="142">
        <v>1372.8449999999768</v>
      </c>
    </row>
    <row r="1165" spans="1:7" x14ac:dyDescent="0.2">
      <c r="A1165" s="76" t="s">
        <v>1562</v>
      </c>
      <c r="C1165" s="142">
        <v>542.35999999998523</v>
      </c>
      <c r="D1165" s="142">
        <v>714.44749999998578</v>
      </c>
      <c r="E1165" s="142">
        <v>887.82250000002239</v>
      </c>
      <c r="F1165" s="142">
        <v>1006.1924999999743</v>
      </c>
      <c r="G1165" s="142">
        <v>1373.8899999999767</v>
      </c>
    </row>
    <row r="1166" spans="1:7" x14ac:dyDescent="0.2">
      <c r="A1166" s="76" t="s">
        <v>1563</v>
      </c>
      <c r="C1166" s="142">
        <v>542.75999999998521</v>
      </c>
      <c r="D1166" s="142">
        <v>714.9699999999857</v>
      </c>
      <c r="E1166" s="142">
        <v>888.48750000002246</v>
      </c>
      <c r="F1166" s="142">
        <v>1006.9524999999743</v>
      </c>
      <c r="G1166" s="142">
        <v>1374.9349999999765</v>
      </c>
    </row>
    <row r="1167" spans="1:7" x14ac:dyDescent="0.2">
      <c r="A1167" s="76" t="s">
        <v>1564</v>
      </c>
      <c r="C1167" s="142">
        <v>543.15999999998519</v>
      </c>
      <c r="D1167" s="142">
        <v>715.49249999998574</v>
      </c>
      <c r="E1167" s="142">
        <v>889.15250000002243</v>
      </c>
      <c r="F1167" s="142">
        <v>1007.7124999999743</v>
      </c>
      <c r="G1167" s="142">
        <v>1375.9799999999764</v>
      </c>
    </row>
    <row r="1168" spans="1:7" x14ac:dyDescent="0.2">
      <c r="A1168" s="76" t="s">
        <v>1565</v>
      </c>
      <c r="C1168" s="142">
        <v>543.55999999998517</v>
      </c>
      <c r="D1168" s="142">
        <v>716.01499999998566</v>
      </c>
      <c r="E1168" s="142">
        <v>889.81750000002251</v>
      </c>
      <c r="F1168" s="142">
        <v>1008.4724999999742</v>
      </c>
      <c r="G1168" s="142">
        <v>1377.0249999999764</v>
      </c>
    </row>
    <row r="1169" spans="1:7" x14ac:dyDescent="0.2">
      <c r="A1169" s="76" t="s">
        <v>1566</v>
      </c>
      <c r="C1169" s="142">
        <v>543.95999999998514</v>
      </c>
      <c r="D1169" s="142">
        <v>716.53749999998558</v>
      </c>
      <c r="E1169" s="142">
        <v>890.48250000002258</v>
      </c>
      <c r="F1169" s="142">
        <v>1009.2324999999742</v>
      </c>
      <c r="G1169" s="142">
        <v>1378.0699999999763</v>
      </c>
    </row>
    <row r="1170" spans="1:7" x14ac:dyDescent="0.2">
      <c r="A1170" s="76" t="s">
        <v>1567</v>
      </c>
      <c r="C1170" s="142">
        <v>544.35999999998512</v>
      </c>
      <c r="D1170" s="142">
        <v>717.05999999998551</v>
      </c>
      <c r="E1170" s="142">
        <v>891.14750000002255</v>
      </c>
      <c r="F1170" s="142">
        <v>1009.9924999999741</v>
      </c>
      <c r="G1170" s="142">
        <v>1379.1149999999761</v>
      </c>
    </row>
    <row r="1171" spans="1:7" x14ac:dyDescent="0.2">
      <c r="A1171" s="76" t="s">
        <v>1568</v>
      </c>
      <c r="C1171" s="142">
        <v>544.7599999999851</v>
      </c>
      <c r="D1171" s="142">
        <v>717.58249999998554</v>
      </c>
      <c r="E1171" s="142">
        <v>891.81250000002262</v>
      </c>
      <c r="F1171" s="142">
        <v>1010.752499999974</v>
      </c>
      <c r="G1171" s="142">
        <v>1380.1599999999762</v>
      </c>
    </row>
    <row r="1172" spans="1:7" x14ac:dyDescent="0.2">
      <c r="A1172" s="76" t="s">
        <v>1569</v>
      </c>
      <c r="C1172" s="142">
        <v>545.15999999998508</v>
      </c>
      <c r="D1172" s="142">
        <v>718.10499999998547</v>
      </c>
      <c r="E1172" s="142">
        <v>892.4775000000227</v>
      </c>
      <c r="F1172" s="142">
        <v>1011.512499999974</v>
      </c>
      <c r="G1172" s="142">
        <v>1381.2049999999761</v>
      </c>
    </row>
    <row r="1173" spans="1:7" x14ac:dyDescent="0.2">
      <c r="A1173" s="76" t="s">
        <v>1570</v>
      </c>
      <c r="C1173" s="142">
        <v>545.55999999998505</v>
      </c>
      <c r="D1173" s="142">
        <v>718.62749999998539</v>
      </c>
      <c r="E1173" s="142">
        <v>893.14250000002278</v>
      </c>
      <c r="F1173" s="142">
        <v>1012.272499999974</v>
      </c>
      <c r="G1173" s="142">
        <v>1382.2499999999759</v>
      </c>
    </row>
    <row r="1174" spans="1:7" x14ac:dyDescent="0.2">
      <c r="A1174" s="76" t="s">
        <v>1571</v>
      </c>
      <c r="C1174" s="142">
        <v>545.95999999998503</v>
      </c>
      <c r="D1174" s="142">
        <v>719.14999999998543</v>
      </c>
      <c r="E1174" s="142">
        <v>893.80750000002274</v>
      </c>
      <c r="F1174" s="142">
        <v>1013.032499999974</v>
      </c>
      <c r="G1174" s="142">
        <v>1383.294999999976</v>
      </c>
    </row>
    <row r="1175" spans="1:7" x14ac:dyDescent="0.2">
      <c r="A1175" s="76" t="s">
        <v>1572</v>
      </c>
      <c r="C1175" s="142">
        <v>546.35999999998501</v>
      </c>
      <c r="D1175" s="142">
        <v>719.67249999998535</v>
      </c>
      <c r="E1175" s="142">
        <v>894.47250000002282</v>
      </c>
      <c r="F1175" s="142">
        <v>1013.7924999999739</v>
      </c>
      <c r="G1175" s="142">
        <v>1384.3399999999758</v>
      </c>
    </row>
    <row r="1176" spans="1:7" x14ac:dyDescent="0.2">
      <c r="A1176" s="76" t="s">
        <v>1573</v>
      </c>
      <c r="C1176" s="142">
        <v>546.75999999998498</v>
      </c>
      <c r="D1176" s="142">
        <v>720.19499999998527</v>
      </c>
      <c r="E1176" s="142">
        <v>895.1375000000229</v>
      </c>
      <c r="F1176" s="142">
        <v>1014.5524999999739</v>
      </c>
      <c r="G1176" s="142">
        <v>1385.3849999999757</v>
      </c>
    </row>
    <row r="1177" spans="1:7" x14ac:dyDescent="0.2">
      <c r="A1177" s="76" t="s">
        <v>1574</v>
      </c>
      <c r="C1177" s="142">
        <v>547.15999999998496</v>
      </c>
      <c r="D1177" s="142">
        <v>720.71749999998531</v>
      </c>
      <c r="E1177" s="142">
        <v>895.80250000002286</v>
      </c>
      <c r="F1177" s="142">
        <v>1015.3124999999739</v>
      </c>
      <c r="G1177" s="142">
        <v>1386.4299999999755</v>
      </c>
    </row>
    <row r="1178" spans="1:7" x14ac:dyDescent="0.2">
      <c r="A1178" s="76" t="s">
        <v>1575</v>
      </c>
      <c r="C1178" s="142">
        <v>547.55999999998494</v>
      </c>
      <c r="D1178" s="142">
        <v>721.23999999998523</v>
      </c>
      <c r="E1178" s="142">
        <v>896.46750000002294</v>
      </c>
      <c r="F1178" s="142">
        <v>1016.0724999999737</v>
      </c>
      <c r="G1178" s="142">
        <v>1387.4749999999756</v>
      </c>
    </row>
    <row r="1179" spans="1:7" x14ac:dyDescent="0.2">
      <c r="A1179" s="76" t="s">
        <v>1576</v>
      </c>
      <c r="C1179" s="142">
        <v>547.95999999998492</v>
      </c>
      <c r="D1179" s="142">
        <v>721.76249999998515</v>
      </c>
      <c r="E1179" s="142">
        <v>897.13250000002301</v>
      </c>
      <c r="F1179" s="142">
        <v>1016.8324999999737</v>
      </c>
      <c r="G1179" s="142">
        <v>1388.5199999999754</v>
      </c>
    </row>
    <row r="1180" spans="1:7" x14ac:dyDescent="0.2">
      <c r="A1180" s="76" t="s">
        <v>1577</v>
      </c>
      <c r="C1180" s="142">
        <v>548.35999999998489</v>
      </c>
      <c r="D1180" s="142">
        <v>722.28499999998508</v>
      </c>
      <c r="E1180" s="142">
        <v>897.79750000002298</v>
      </c>
      <c r="F1180" s="142">
        <v>1017.5924999999737</v>
      </c>
      <c r="G1180" s="142">
        <v>1389.5649999999753</v>
      </c>
    </row>
    <row r="1181" spans="1:7" x14ac:dyDescent="0.2">
      <c r="A1181" s="76" t="s">
        <v>1578</v>
      </c>
      <c r="C1181" s="142">
        <v>548.75999999998487</v>
      </c>
      <c r="D1181" s="142">
        <v>722.80749999998511</v>
      </c>
      <c r="E1181" s="142">
        <v>898.46250000002306</v>
      </c>
      <c r="F1181" s="142">
        <v>1018.3524999999736</v>
      </c>
      <c r="G1181" s="142">
        <v>1390.6099999999753</v>
      </c>
    </row>
    <row r="1182" spans="1:7" x14ac:dyDescent="0.2">
      <c r="A1182" s="76" t="s">
        <v>1579</v>
      </c>
      <c r="C1182" s="142">
        <v>549.15999999998485</v>
      </c>
      <c r="D1182" s="142">
        <v>723.32999999998503</v>
      </c>
      <c r="E1182" s="142">
        <v>899.12750000002313</v>
      </c>
      <c r="F1182" s="142">
        <v>1019.1124999999736</v>
      </c>
      <c r="G1182" s="142">
        <v>1391.6549999999752</v>
      </c>
    </row>
    <row r="1183" spans="1:7" x14ac:dyDescent="0.2">
      <c r="A1183" s="76" t="s">
        <v>1580</v>
      </c>
      <c r="C1183" s="142">
        <v>549.55999999998483</v>
      </c>
      <c r="D1183" s="142">
        <v>723.85249999998496</v>
      </c>
      <c r="E1183" s="142">
        <v>899.79250000002321</v>
      </c>
      <c r="F1183" s="142">
        <v>1019.8724999999736</v>
      </c>
      <c r="G1183" s="142">
        <v>1392.699999999975</v>
      </c>
    </row>
    <row r="1184" spans="1:7" x14ac:dyDescent="0.2">
      <c r="A1184" s="76" t="s">
        <v>1581</v>
      </c>
      <c r="C1184" s="142">
        <v>549.9599999999848</v>
      </c>
      <c r="D1184" s="142">
        <v>724.37499999998499</v>
      </c>
      <c r="E1184" s="142">
        <v>900.45750000002317</v>
      </c>
      <c r="F1184" s="142">
        <v>1020.6324999999736</v>
      </c>
      <c r="G1184" s="142">
        <v>1393.7449999999751</v>
      </c>
    </row>
    <row r="1185" spans="1:7" x14ac:dyDescent="0.2">
      <c r="A1185" s="76" t="s">
        <v>1582</v>
      </c>
      <c r="C1185" s="142">
        <v>550.35999999998478</v>
      </c>
      <c r="D1185" s="142">
        <v>724.89749999998492</v>
      </c>
      <c r="E1185" s="142">
        <v>901.12250000002325</v>
      </c>
      <c r="F1185" s="142">
        <v>1021.3924999999734</v>
      </c>
      <c r="G1185" s="142">
        <v>1394.789999999975</v>
      </c>
    </row>
    <row r="1186" spans="1:7" x14ac:dyDescent="0.2">
      <c r="A1186" s="76" t="s">
        <v>1583</v>
      </c>
      <c r="C1186" s="142">
        <v>550.75999999998476</v>
      </c>
      <c r="D1186" s="142">
        <v>725.41999999998484</v>
      </c>
      <c r="E1186" s="142">
        <v>901.78750000002333</v>
      </c>
      <c r="F1186" s="142">
        <v>1022.1524999999734</v>
      </c>
      <c r="G1186" s="142">
        <v>1395.8349999999748</v>
      </c>
    </row>
    <row r="1187" spans="1:7" x14ac:dyDescent="0.2">
      <c r="A1187" s="76" t="s">
        <v>1584</v>
      </c>
      <c r="C1187" s="142">
        <v>551.15999999998473</v>
      </c>
      <c r="D1187" s="142">
        <v>725.94249999998488</v>
      </c>
      <c r="E1187" s="142">
        <v>902.45250000002329</v>
      </c>
      <c r="F1187" s="142">
        <v>1022.9124999999734</v>
      </c>
      <c r="G1187" s="142">
        <v>1396.8799999999746</v>
      </c>
    </row>
    <row r="1188" spans="1:7" x14ac:dyDescent="0.2">
      <c r="A1188" s="76" t="s">
        <v>1585</v>
      </c>
      <c r="C1188" s="142">
        <v>551.55999999998471</v>
      </c>
      <c r="D1188" s="142">
        <v>726.4649999999848</v>
      </c>
      <c r="E1188" s="142">
        <v>903.11750000002337</v>
      </c>
      <c r="F1188" s="142">
        <v>1023.6724999999733</v>
      </c>
      <c r="G1188" s="142">
        <v>1397.9249999999747</v>
      </c>
    </row>
    <row r="1189" spans="1:7" x14ac:dyDescent="0.2">
      <c r="A1189" s="76" t="s">
        <v>1586</v>
      </c>
      <c r="C1189" s="142">
        <v>551.95999999998469</v>
      </c>
      <c r="D1189" s="142">
        <v>726.98749999998472</v>
      </c>
      <c r="E1189" s="142">
        <v>903.78250000002345</v>
      </c>
      <c r="F1189" s="142">
        <v>1024.4324999999733</v>
      </c>
      <c r="G1189" s="142">
        <v>1398.9699999999746</v>
      </c>
    </row>
    <row r="1190" spans="1:7" x14ac:dyDescent="0.2">
      <c r="A1190" s="76" t="s">
        <v>1587</v>
      </c>
      <c r="C1190" s="142">
        <v>552.35999999998467</v>
      </c>
      <c r="D1190" s="142">
        <v>727.50999999998464</v>
      </c>
      <c r="E1190" s="142">
        <v>904.44750000002341</v>
      </c>
      <c r="F1190" s="142">
        <v>1025.1924999999733</v>
      </c>
      <c r="G1190" s="142">
        <v>1400.0149999999744</v>
      </c>
    </row>
    <row r="1191" spans="1:7" x14ac:dyDescent="0.2">
      <c r="A1191" s="76" t="s">
        <v>1588</v>
      </c>
      <c r="C1191" s="142">
        <v>552.75999999998464</v>
      </c>
      <c r="D1191" s="142">
        <v>728.03249999998468</v>
      </c>
      <c r="E1191" s="142">
        <v>905.11250000002349</v>
      </c>
      <c r="F1191" s="142">
        <v>1025.9524999999733</v>
      </c>
      <c r="G1191" s="142">
        <v>1401.0599999999745</v>
      </c>
    </row>
    <row r="1192" spans="1:7" x14ac:dyDescent="0.2">
      <c r="A1192" s="76" t="s">
        <v>1589</v>
      </c>
      <c r="C1192" s="142">
        <v>553.15999999998462</v>
      </c>
      <c r="D1192" s="142">
        <v>728.5549999999846</v>
      </c>
      <c r="E1192" s="142">
        <v>905.77750000002357</v>
      </c>
      <c r="F1192" s="142">
        <v>1026.7124999999733</v>
      </c>
      <c r="G1192" s="142">
        <v>1402.1049999999743</v>
      </c>
    </row>
    <row r="1193" spans="1:7" x14ac:dyDescent="0.2">
      <c r="A1193" s="76" t="s">
        <v>1590</v>
      </c>
      <c r="C1193" s="142">
        <v>553.5599999999846</v>
      </c>
      <c r="D1193" s="142">
        <v>729.07749999998452</v>
      </c>
      <c r="E1193" s="142">
        <v>906.44250000002364</v>
      </c>
      <c r="F1193" s="142">
        <v>1027.472499999973</v>
      </c>
      <c r="G1193" s="142">
        <v>1403.1499999999742</v>
      </c>
    </row>
    <row r="1194" spans="1:7" x14ac:dyDescent="0.2">
      <c r="A1194" s="76" t="s">
        <v>1591</v>
      </c>
      <c r="C1194" s="142">
        <v>553.95999999998457</v>
      </c>
      <c r="D1194" s="142">
        <v>729.59999999998456</v>
      </c>
      <c r="E1194" s="142">
        <v>907.10750000002361</v>
      </c>
      <c r="F1194" s="142">
        <v>1028.232499999973</v>
      </c>
      <c r="G1194" s="142">
        <v>1404.1949999999742</v>
      </c>
    </row>
    <row r="1195" spans="1:7" x14ac:dyDescent="0.2">
      <c r="A1195" s="76" t="s">
        <v>1592</v>
      </c>
      <c r="C1195" s="142">
        <v>554.35999999998455</v>
      </c>
      <c r="D1195" s="142">
        <v>730.12249999998448</v>
      </c>
      <c r="E1195" s="142">
        <v>907.77250000002368</v>
      </c>
      <c r="F1195" s="142">
        <v>1028.992499999973</v>
      </c>
      <c r="G1195" s="142">
        <v>1405.2399999999741</v>
      </c>
    </row>
    <row r="1196" spans="1:7" x14ac:dyDescent="0.2">
      <c r="A1196" s="76" t="s">
        <v>1593</v>
      </c>
      <c r="C1196" s="142">
        <v>554.75999999998453</v>
      </c>
      <c r="D1196" s="142">
        <v>730.64499999998441</v>
      </c>
      <c r="E1196" s="142">
        <v>908.43750000002376</v>
      </c>
      <c r="F1196" s="142">
        <v>1029.752499999973</v>
      </c>
      <c r="G1196" s="142">
        <v>1406.2849999999739</v>
      </c>
    </row>
    <row r="1197" spans="1:7" x14ac:dyDescent="0.2">
      <c r="A1197" s="76" t="s">
        <v>1594</v>
      </c>
      <c r="C1197" s="142">
        <v>555.15999999998451</v>
      </c>
      <c r="D1197" s="142">
        <v>731.16749999998444</v>
      </c>
      <c r="E1197" s="142">
        <v>909.10250000002372</v>
      </c>
      <c r="F1197" s="142">
        <v>1030.512499999973</v>
      </c>
      <c r="G1197" s="142">
        <v>1407.3299999999738</v>
      </c>
    </row>
    <row r="1198" spans="1:7" x14ac:dyDescent="0.2">
      <c r="A1198" s="76" t="s">
        <v>1595</v>
      </c>
      <c r="C1198" s="142">
        <v>555.55999999998448</v>
      </c>
      <c r="D1198" s="142">
        <v>731.68999999998437</v>
      </c>
      <c r="E1198" s="142">
        <v>909.7675000000238</v>
      </c>
      <c r="F1198" s="142">
        <v>1031.272499999973</v>
      </c>
      <c r="G1198" s="142">
        <v>1408.3749999999739</v>
      </c>
    </row>
    <row r="1199" spans="1:7" x14ac:dyDescent="0.2">
      <c r="A1199" s="76" t="s">
        <v>1596</v>
      </c>
      <c r="C1199" s="142">
        <v>555.95999999998446</v>
      </c>
      <c r="D1199" s="142">
        <v>732.21249999998429</v>
      </c>
      <c r="E1199" s="142">
        <v>910.43250000002388</v>
      </c>
      <c r="F1199" s="142">
        <v>1032.032499999973</v>
      </c>
      <c r="G1199" s="142">
        <v>1409.4199999999737</v>
      </c>
    </row>
    <row r="1200" spans="1:7" x14ac:dyDescent="0.2">
      <c r="A1200" s="76" t="s">
        <v>1597</v>
      </c>
      <c r="C1200" s="142">
        <v>556.35999999998444</v>
      </c>
      <c r="D1200" s="142">
        <v>732.73499999998421</v>
      </c>
      <c r="E1200" s="142">
        <v>911.09750000002384</v>
      </c>
      <c r="F1200" s="142">
        <v>1032.7924999999727</v>
      </c>
      <c r="G1200" s="142">
        <v>1410.4649999999735</v>
      </c>
    </row>
    <row r="1201" spans="1:7" x14ac:dyDescent="0.2">
      <c r="A1201" s="76" t="s">
        <v>1598</v>
      </c>
      <c r="C1201" s="142">
        <v>556.75999999998442</v>
      </c>
      <c r="D1201" s="142">
        <v>733.25749999998425</v>
      </c>
      <c r="E1201" s="142">
        <v>911.76250000002392</v>
      </c>
      <c r="F1201" s="142">
        <v>1033.5524999999727</v>
      </c>
      <c r="G1201" s="142">
        <v>1411.5099999999736</v>
      </c>
    </row>
    <row r="1202" spans="1:7" x14ac:dyDescent="0.2">
      <c r="A1202" s="76" t="s">
        <v>1599</v>
      </c>
      <c r="C1202" s="142">
        <v>557.15999999998439</v>
      </c>
      <c r="D1202" s="142">
        <v>733.77999999998417</v>
      </c>
      <c r="E1202" s="142">
        <v>912.427500000024</v>
      </c>
      <c r="F1202" s="142">
        <v>1034.3124999999727</v>
      </c>
      <c r="G1202" s="142">
        <v>1412.5549999999735</v>
      </c>
    </row>
    <row r="1203" spans="1:7" x14ac:dyDescent="0.2">
      <c r="A1203" s="76" t="s">
        <v>1600</v>
      </c>
      <c r="C1203" s="142">
        <v>557.55999999998437</v>
      </c>
      <c r="D1203" s="142">
        <v>734.30249999998409</v>
      </c>
      <c r="E1203" s="142">
        <v>913.09250000002407</v>
      </c>
      <c r="F1203" s="142">
        <v>1035.0724999999727</v>
      </c>
      <c r="G1203" s="142">
        <v>1413.5999999999733</v>
      </c>
    </row>
    <row r="1204" spans="1:7" x14ac:dyDescent="0.2">
      <c r="A1204" s="76" t="s">
        <v>1601</v>
      </c>
      <c r="C1204" s="142">
        <v>557.95999999998435</v>
      </c>
      <c r="D1204" s="142">
        <v>734.82499999998413</v>
      </c>
      <c r="E1204" s="142">
        <v>913.75750000002404</v>
      </c>
      <c r="F1204" s="142">
        <v>1035.8324999999727</v>
      </c>
      <c r="G1204" s="142">
        <v>1414.6449999999734</v>
      </c>
    </row>
    <row r="1205" spans="1:7" x14ac:dyDescent="0.2">
      <c r="A1205" s="76" t="s">
        <v>1602</v>
      </c>
      <c r="C1205" s="142">
        <v>558.35999999998432</v>
      </c>
      <c r="D1205" s="142">
        <v>735.34749999998405</v>
      </c>
      <c r="E1205" s="142">
        <v>914.42250000002412</v>
      </c>
      <c r="F1205" s="142">
        <v>1036.5924999999727</v>
      </c>
      <c r="G1205" s="142">
        <v>1415.6899999999732</v>
      </c>
    </row>
    <row r="1206" spans="1:7" x14ac:dyDescent="0.2">
      <c r="A1206" s="76" t="s">
        <v>1603</v>
      </c>
      <c r="C1206" s="142">
        <v>558.7599999999843</v>
      </c>
      <c r="D1206" s="142">
        <v>735.86999999998397</v>
      </c>
      <c r="E1206" s="142">
        <v>915.08750000002419</v>
      </c>
      <c r="F1206" s="142">
        <v>1037.3524999999725</v>
      </c>
      <c r="G1206" s="142">
        <v>1416.7349999999731</v>
      </c>
    </row>
    <row r="1207" spans="1:7" x14ac:dyDescent="0.2">
      <c r="A1207" s="76" t="s">
        <v>1604</v>
      </c>
      <c r="C1207" s="142">
        <v>559.15999999998428</v>
      </c>
      <c r="D1207" s="142">
        <v>736.39249999998401</v>
      </c>
      <c r="E1207" s="142">
        <v>915.75250000002416</v>
      </c>
      <c r="F1207" s="142">
        <v>1038.1124999999724</v>
      </c>
      <c r="G1207" s="142">
        <v>1417.7799999999729</v>
      </c>
    </row>
    <row r="1208" spans="1:7" x14ac:dyDescent="0.2">
      <c r="A1208" s="76" t="s">
        <v>1605</v>
      </c>
      <c r="C1208" s="142">
        <v>559.55999999998426</v>
      </c>
      <c r="D1208" s="142">
        <v>736.91499999998393</v>
      </c>
      <c r="E1208" s="142">
        <v>916.41750000002423</v>
      </c>
      <c r="F1208" s="142">
        <v>1038.8724999999724</v>
      </c>
      <c r="G1208" s="142">
        <v>1418.824999999973</v>
      </c>
    </row>
    <row r="1209" spans="1:7" x14ac:dyDescent="0.2">
      <c r="A1209" s="76" t="s">
        <v>1606</v>
      </c>
      <c r="C1209" s="142">
        <v>559.95999999998423</v>
      </c>
      <c r="D1209" s="142">
        <v>737.43749999998386</v>
      </c>
      <c r="E1209" s="142">
        <v>917.08250000002431</v>
      </c>
      <c r="F1209" s="142">
        <v>1039.6324999999724</v>
      </c>
      <c r="G1209" s="142">
        <v>1419.8699999999728</v>
      </c>
    </row>
    <row r="1210" spans="1:7" x14ac:dyDescent="0.2">
      <c r="A1210" s="76" t="s">
        <v>1607</v>
      </c>
      <c r="C1210" s="142">
        <v>560.35999999998421</v>
      </c>
      <c r="D1210" s="142">
        <v>737.95999999998378</v>
      </c>
      <c r="E1210" s="142">
        <v>917.74750000002427</v>
      </c>
      <c r="F1210" s="142">
        <v>1040.3924999999724</v>
      </c>
      <c r="G1210" s="142">
        <v>1420.9149999999727</v>
      </c>
    </row>
    <row r="1211" spans="1:7" x14ac:dyDescent="0.2">
      <c r="A1211" s="76" t="s">
        <v>1608</v>
      </c>
      <c r="C1211" s="142">
        <v>560.75999999998419</v>
      </c>
      <c r="D1211" s="142">
        <v>738.48249999998382</v>
      </c>
      <c r="E1211" s="142">
        <v>918.41250000002435</v>
      </c>
      <c r="F1211" s="142">
        <v>1041.1524999999724</v>
      </c>
      <c r="G1211" s="142">
        <v>1421.9599999999728</v>
      </c>
    </row>
    <row r="1212" spans="1:7" x14ac:dyDescent="0.2">
      <c r="A1212" s="76" t="s">
        <v>1609</v>
      </c>
      <c r="C1212" s="142">
        <v>561.15999999998417</v>
      </c>
      <c r="D1212" s="142">
        <v>739.00499999998374</v>
      </c>
      <c r="E1212" s="142">
        <v>919.07750000002443</v>
      </c>
      <c r="F1212" s="142">
        <v>1041.9124999999724</v>
      </c>
      <c r="G1212" s="142">
        <v>1423.0049999999726</v>
      </c>
    </row>
    <row r="1213" spans="1:7" x14ac:dyDescent="0.2">
      <c r="A1213" s="76" t="s">
        <v>1610</v>
      </c>
      <c r="C1213" s="142">
        <v>561.55999999998414</v>
      </c>
      <c r="D1213" s="142">
        <v>739.52749999998366</v>
      </c>
      <c r="E1213" s="142">
        <v>919.74250000002451</v>
      </c>
      <c r="F1213" s="142">
        <v>1042.6724999999722</v>
      </c>
      <c r="G1213" s="142">
        <v>1424.0499999999724</v>
      </c>
    </row>
    <row r="1214" spans="1:7" x14ac:dyDescent="0.2">
      <c r="A1214" s="76" t="s">
        <v>1611</v>
      </c>
      <c r="C1214" s="142">
        <v>561.95999999998412</v>
      </c>
      <c r="D1214" s="142">
        <v>740.0499999999837</v>
      </c>
      <c r="E1214" s="142">
        <v>920.40750000002447</v>
      </c>
      <c r="F1214" s="142">
        <v>1043.4324999999722</v>
      </c>
      <c r="G1214" s="142">
        <v>1425.0949999999725</v>
      </c>
    </row>
    <row r="1215" spans="1:7" x14ac:dyDescent="0.2">
      <c r="A1215" s="76" t="s">
        <v>1612</v>
      </c>
      <c r="C1215" s="142">
        <v>562.3599999999841</v>
      </c>
      <c r="D1215" s="142">
        <v>740.57249999998362</v>
      </c>
      <c r="E1215" s="142">
        <v>921.07250000002455</v>
      </c>
      <c r="F1215" s="142">
        <v>1044.1924999999721</v>
      </c>
      <c r="G1215" s="142">
        <v>1426.1399999999724</v>
      </c>
    </row>
    <row r="1216" spans="1:7" x14ac:dyDescent="0.2">
      <c r="A1216" s="76" t="s">
        <v>1613</v>
      </c>
      <c r="C1216" s="142">
        <v>562.75999999998407</v>
      </c>
      <c r="D1216" s="142">
        <v>741.09499999998354</v>
      </c>
      <c r="E1216" s="142">
        <v>921.73750000002462</v>
      </c>
      <c r="F1216" s="142">
        <v>1044.9524999999721</v>
      </c>
      <c r="G1216" s="142">
        <v>1427.1849999999722</v>
      </c>
    </row>
    <row r="1217" spans="1:7" x14ac:dyDescent="0.2">
      <c r="A1217" s="76" t="s">
        <v>1614</v>
      </c>
      <c r="C1217" s="142">
        <v>563.15999999998405</v>
      </c>
      <c r="D1217" s="142">
        <v>741.61749999998358</v>
      </c>
      <c r="E1217" s="142">
        <v>922.40250000002459</v>
      </c>
      <c r="F1217" s="142">
        <v>1045.7124999999721</v>
      </c>
      <c r="G1217" s="142">
        <v>1428.2299999999721</v>
      </c>
    </row>
    <row r="1218" spans="1:7" x14ac:dyDescent="0.2">
      <c r="A1218" s="76" t="s">
        <v>1615</v>
      </c>
      <c r="C1218" s="142">
        <v>563.55999999998403</v>
      </c>
      <c r="D1218" s="142">
        <v>742.1399999999835</v>
      </c>
      <c r="E1218" s="142">
        <v>923.06750000002467</v>
      </c>
      <c r="F1218" s="142">
        <v>1046.4724999999721</v>
      </c>
      <c r="G1218" s="142">
        <v>1429.2749999999721</v>
      </c>
    </row>
    <row r="1219" spans="1:7" x14ac:dyDescent="0.2">
      <c r="A1219" s="76" t="s">
        <v>1616</v>
      </c>
      <c r="C1219" s="142">
        <v>563.95999999998401</v>
      </c>
      <c r="D1219" s="142">
        <v>742.66249999998342</v>
      </c>
      <c r="E1219" s="142">
        <v>923.73250000002474</v>
      </c>
      <c r="F1219" s="142">
        <v>1047.2324999999721</v>
      </c>
      <c r="G1219" s="142">
        <v>1430.319999999972</v>
      </c>
    </row>
    <row r="1220" spans="1:7" x14ac:dyDescent="0.2">
      <c r="A1220" s="76" t="s">
        <v>1617</v>
      </c>
      <c r="C1220" s="142">
        <v>564.35999999998398</v>
      </c>
      <c r="D1220" s="142">
        <v>743.18499999998335</v>
      </c>
      <c r="E1220" s="142">
        <v>924.39750000002471</v>
      </c>
      <c r="F1220" s="142">
        <v>1047.9924999999719</v>
      </c>
      <c r="G1220" s="142">
        <v>1431.3649999999718</v>
      </c>
    </row>
    <row r="1221" spans="1:7" x14ac:dyDescent="0.2">
      <c r="A1221" s="76" t="s">
        <v>1618</v>
      </c>
      <c r="C1221" s="142">
        <v>564.75999999998396</v>
      </c>
      <c r="D1221" s="142">
        <v>743.70749999998338</v>
      </c>
      <c r="E1221" s="142">
        <v>925.06250000002478</v>
      </c>
      <c r="F1221" s="142">
        <v>1048.7524999999719</v>
      </c>
      <c r="G1221" s="142">
        <v>1432.4099999999719</v>
      </c>
    </row>
    <row r="1222" spans="1:7" x14ac:dyDescent="0.2">
      <c r="A1222" s="76" t="s">
        <v>1619</v>
      </c>
      <c r="C1222" s="142">
        <v>565.15999999998394</v>
      </c>
      <c r="D1222" s="142">
        <v>744.22999999998331</v>
      </c>
      <c r="E1222" s="142">
        <v>925.72750000002486</v>
      </c>
      <c r="F1222" s="142">
        <v>1049.5124999999719</v>
      </c>
      <c r="G1222" s="142">
        <v>1433.4549999999717</v>
      </c>
    </row>
    <row r="1223" spans="1:7" x14ac:dyDescent="0.2">
      <c r="A1223" s="76" t="s">
        <v>1620</v>
      </c>
      <c r="C1223" s="142">
        <v>565.55999999998392</v>
      </c>
      <c r="D1223" s="142">
        <v>744.75249999998323</v>
      </c>
      <c r="E1223" s="142">
        <v>926.39250000002494</v>
      </c>
      <c r="F1223" s="142">
        <v>1050.2724999999718</v>
      </c>
      <c r="G1223" s="142">
        <v>1434.4999999999716</v>
      </c>
    </row>
    <row r="1224" spans="1:7" x14ac:dyDescent="0.2">
      <c r="A1224" s="76" t="s">
        <v>1621</v>
      </c>
      <c r="C1224" s="142">
        <v>565.95999999998389</v>
      </c>
      <c r="D1224" s="142">
        <v>745.27499999998327</v>
      </c>
      <c r="E1224" s="142">
        <v>927.0575000000249</v>
      </c>
      <c r="F1224" s="142">
        <v>1051.0324999999718</v>
      </c>
      <c r="G1224" s="142">
        <v>1435.5449999999717</v>
      </c>
    </row>
    <row r="1225" spans="1:7" x14ac:dyDescent="0.2">
      <c r="A1225" s="76" t="s">
        <v>1622</v>
      </c>
      <c r="C1225" s="142">
        <v>566.35999999998387</v>
      </c>
      <c r="D1225" s="142">
        <v>745.79749999998319</v>
      </c>
      <c r="E1225" s="142">
        <v>927.72250000002498</v>
      </c>
      <c r="F1225" s="142">
        <v>1051.7924999999718</v>
      </c>
      <c r="G1225" s="142">
        <v>1436.5899999999715</v>
      </c>
    </row>
    <row r="1226" spans="1:7" x14ac:dyDescent="0.2">
      <c r="A1226" s="76" t="s">
        <v>1623</v>
      </c>
      <c r="C1226" s="142">
        <v>566.75999999998385</v>
      </c>
      <c r="D1226" s="142">
        <v>746.31999999998311</v>
      </c>
      <c r="E1226" s="142">
        <v>928.38750000002506</v>
      </c>
      <c r="F1226" s="142">
        <v>1052.5524999999716</v>
      </c>
      <c r="G1226" s="142">
        <v>1437.6349999999713</v>
      </c>
    </row>
    <row r="1227" spans="1:7" x14ac:dyDescent="0.2">
      <c r="A1227" s="76" t="s">
        <v>1624</v>
      </c>
      <c r="C1227" s="142">
        <v>567.15999999998382</v>
      </c>
      <c r="D1227" s="142">
        <v>746.84249999998315</v>
      </c>
      <c r="E1227" s="142">
        <v>929.05250000002502</v>
      </c>
      <c r="F1227" s="142">
        <v>1053.3124999999716</v>
      </c>
      <c r="G1227" s="142">
        <v>1438.6799999999712</v>
      </c>
    </row>
    <row r="1228" spans="1:7" x14ac:dyDescent="0.2">
      <c r="A1228" s="76" t="s">
        <v>1625</v>
      </c>
      <c r="C1228" s="142">
        <v>567.5599999999838</v>
      </c>
      <c r="D1228" s="142">
        <v>747.36499999998307</v>
      </c>
      <c r="E1228" s="142">
        <v>929.7175000000251</v>
      </c>
      <c r="F1228" s="142">
        <v>1054.0724999999716</v>
      </c>
      <c r="G1228" s="142">
        <v>1439.7249999999713</v>
      </c>
    </row>
    <row r="1229" spans="1:7" x14ac:dyDescent="0.2">
      <c r="A1229" s="76" t="s">
        <v>1626</v>
      </c>
      <c r="C1229" s="142">
        <v>567.95999999998378</v>
      </c>
      <c r="D1229" s="142">
        <v>747.88749999998299</v>
      </c>
      <c r="E1229" s="142">
        <v>930.38250000002517</v>
      </c>
      <c r="F1229" s="142">
        <v>1054.8324999999716</v>
      </c>
      <c r="G1229" s="142">
        <v>1440.7699999999711</v>
      </c>
    </row>
    <row r="1230" spans="1:7" x14ac:dyDescent="0.2">
      <c r="A1230" s="76" t="s">
        <v>1627</v>
      </c>
      <c r="C1230" s="142">
        <v>568.35999999998376</v>
      </c>
      <c r="D1230" s="142">
        <v>748.40999999998292</v>
      </c>
      <c r="E1230" s="142">
        <v>931.04750000002514</v>
      </c>
      <c r="F1230" s="142">
        <v>1055.5924999999716</v>
      </c>
      <c r="G1230" s="142">
        <v>1441.814999999971</v>
      </c>
    </row>
    <row r="1231" spans="1:7" x14ac:dyDescent="0.2">
      <c r="A1231" s="76" t="s">
        <v>1628</v>
      </c>
      <c r="C1231" s="142">
        <v>568.75999999998373</v>
      </c>
      <c r="D1231" s="142">
        <v>748.93249999998295</v>
      </c>
      <c r="E1231" s="142">
        <v>931.71250000002522</v>
      </c>
      <c r="F1231" s="142">
        <v>1056.3524999999715</v>
      </c>
      <c r="G1231" s="142">
        <v>1442.859999999971</v>
      </c>
    </row>
    <row r="1232" spans="1:7" x14ac:dyDescent="0.2">
      <c r="A1232" s="76" t="s">
        <v>1629</v>
      </c>
      <c r="C1232" s="142">
        <v>569.15999999998371</v>
      </c>
      <c r="D1232" s="142">
        <v>749.45499999998287</v>
      </c>
      <c r="E1232" s="142">
        <v>932.37750000002529</v>
      </c>
      <c r="F1232" s="142">
        <v>1057.1124999999715</v>
      </c>
      <c r="G1232" s="142">
        <v>1443.9049999999709</v>
      </c>
    </row>
    <row r="1233" spans="1:7" x14ac:dyDescent="0.2">
      <c r="A1233" s="76" t="s">
        <v>1630</v>
      </c>
      <c r="C1233" s="142">
        <v>569.55999999998369</v>
      </c>
      <c r="D1233" s="142">
        <v>749.9774999999828</v>
      </c>
      <c r="E1233" s="142">
        <v>933.04250000002537</v>
      </c>
      <c r="F1233" s="142">
        <v>1057.8724999999713</v>
      </c>
      <c r="G1233" s="142">
        <v>1444.9499999999707</v>
      </c>
    </row>
    <row r="1234" spans="1:7" x14ac:dyDescent="0.2">
      <c r="A1234" s="76" t="s">
        <v>1631</v>
      </c>
      <c r="C1234" s="142">
        <v>569.95999999998367</v>
      </c>
      <c r="D1234" s="142">
        <v>750.49999999998283</v>
      </c>
      <c r="E1234" s="142">
        <v>933.70750000002533</v>
      </c>
      <c r="F1234" s="142">
        <v>1058.6324999999713</v>
      </c>
      <c r="G1234" s="142">
        <v>1445.9949999999708</v>
      </c>
    </row>
    <row r="1235" spans="1:7" x14ac:dyDescent="0.2">
      <c r="A1235" s="76" t="s">
        <v>1632</v>
      </c>
      <c r="C1235" s="142">
        <v>570.35999999998364</v>
      </c>
      <c r="D1235" s="142">
        <v>751.02249999998276</v>
      </c>
      <c r="E1235" s="142">
        <v>934.37250000002541</v>
      </c>
      <c r="F1235" s="142">
        <v>1059.3924999999713</v>
      </c>
      <c r="G1235" s="142">
        <v>1447.0399999999706</v>
      </c>
    </row>
    <row r="1236" spans="1:7" x14ac:dyDescent="0.2">
      <c r="A1236" s="76" t="s">
        <v>1633</v>
      </c>
      <c r="C1236" s="142">
        <v>570.75999999998362</v>
      </c>
      <c r="D1236" s="142">
        <v>751.54499999998268</v>
      </c>
      <c r="E1236" s="142">
        <v>935.03750000002549</v>
      </c>
      <c r="F1236" s="142">
        <v>1060.1524999999713</v>
      </c>
      <c r="G1236" s="142">
        <v>1448.0849999999705</v>
      </c>
    </row>
    <row r="1237" spans="1:7" x14ac:dyDescent="0.2">
      <c r="A1237" s="76" t="s">
        <v>1634</v>
      </c>
      <c r="C1237" s="142">
        <v>571.1599999999836</v>
      </c>
      <c r="D1237" s="142">
        <v>752.06749999998272</v>
      </c>
      <c r="E1237" s="142">
        <v>935.70250000002545</v>
      </c>
      <c r="F1237" s="142">
        <v>1060.9124999999713</v>
      </c>
      <c r="G1237" s="142">
        <v>1449.1299999999703</v>
      </c>
    </row>
    <row r="1238" spans="1:7" x14ac:dyDescent="0.2">
      <c r="A1238" s="76" t="s">
        <v>1635</v>
      </c>
      <c r="C1238" s="142">
        <v>571.55999999998357</v>
      </c>
      <c r="D1238" s="142">
        <v>752.58999999998264</v>
      </c>
      <c r="E1238" s="142">
        <v>936.36750000002553</v>
      </c>
      <c r="F1238" s="142">
        <v>1061.6724999999713</v>
      </c>
      <c r="G1238" s="142">
        <v>1450.1749999999704</v>
      </c>
    </row>
    <row r="1239" spans="1:7" x14ac:dyDescent="0.2">
      <c r="A1239" s="76" t="s">
        <v>1636</v>
      </c>
      <c r="C1239" s="142">
        <v>571.95999999998355</v>
      </c>
      <c r="D1239" s="142">
        <v>753.11249999998256</v>
      </c>
      <c r="E1239" s="142">
        <v>937.03250000002561</v>
      </c>
      <c r="F1239" s="142">
        <v>1062.4324999999712</v>
      </c>
      <c r="G1239" s="142">
        <v>1451.2199999999702</v>
      </c>
    </row>
    <row r="1240" spans="1:7" x14ac:dyDescent="0.2">
      <c r="A1240" s="76" t="s">
        <v>1637</v>
      </c>
      <c r="C1240" s="142">
        <v>572.35999999998353</v>
      </c>
      <c r="D1240" s="142">
        <v>753.63499999998248</v>
      </c>
      <c r="E1240" s="142">
        <v>937.69750000002557</v>
      </c>
      <c r="F1240" s="142">
        <v>1063.192499999971</v>
      </c>
      <c r="G1240" s="142">
        <v>1452.2649999999701</v>
      </c>
    </row>
    <row r="1241" spans="1:7" x14ac:dyDescent="0.2">
      <c r="A1241" s="76" t="s">
        <v>1638</v>
      </c>
      <c r="C1241" s="142">
        <v>572.75999999998351</v>
      </c>
      <c r="D1241" s="142">
        <v>754.15749999998252</v>
      </c>
      <c r="E1241" s="142">
        <v>938.36250000002565</v>
      </c>
      <c r="F1241" s="142">
        <v>1063.952499999971</v>
      </c>
      <c r="G1241" s="142">
        <v>1453.3099999999702</v>
      </c>
    </row>
    <row r="1242" spans="1:7" x14ac:dyDescent="0.2">
      <c r="A1242" s="76" t="s">
        <v>1639</v>
      </c>
      <c r="C1242" s="142">
        <v>573.15999999998348</v>
      </c>
      <c r="D1242" s="142">
        <v>754.67999999998244</v>
      </c>
      <c r="E1242" s="142">
        <v>939.02750000002573</v>
      </c>
      <c r="F1242" s="142">
        <v>1064.712499999971</v>
      </c>
      <c r="G1242" s="142">
        <v>1454.35499999997</v>
      </c>
    </row>
    <row r="1243" spans="1:7" x14ac:dyDescent="0.2">
      <c r="A1243" s="76" t="s">
        <v>1640</v>
      </c>
      <c r="C1243" s="142">
        <v>573.55999999998346</v>
      </c>
      <c r="D1243" s="142">
        <v>755.20249999998236</v>
      </c>
      <c r="E1243" s="142">
        <v>939.6925000000258</v>
      </c>
      <c r="F1243" s="142">
        <v>1065.472499999971</v>
      </c>
      <c r="G1243" s="142">
        <v>1455.3999999999699</v>
      </c>
    </row>
    <row r="1244" spans="1:7" x14ac:dyDescent="0.2">
      <c r="A1244" s="76" t="s">
        <v>1641</v>
      </c>
      <c r="C1244" s="142">
        <v>573.95999999998344</v>
      </c>
      <c r="D1244" s="142">
        <v>755.7249999999824</v>
      </c>
      <c r="E1244" s="142">
        <v>940.35750000002577</v>
      </c>
      <c r="F1244" s="142">
        <v>1066.232499999971</v>
      </c>
      <c r="G1244" s="142">
        <v>1456.4449999999699</v>
      </c>
    </row>
    <row r="1245" spans="1:7" x14ac:dyDescent="0.2">
      <c r="A1245" s="76" t="s">
        <v>1642</v>
      </c>
      <c r="C1245" s="142">
        <v>574.35999999998342</v>
      </c>
      <c r="D1245" s="142">
        <v>756.24749999998232</v>
      </c>
      <c r="E1245" s="142">
        <v>941.02250000002584</v>
      </c>
      <c r="F1245" s="142">
        <v>1066.992499999971</v>
      </c>
      <c r="G1245" s="142">
        <v>1457.4899999999698</v>
      </c>
    </row>
    <row r="1246" spans="1:7" x14ac:dyDescent="0.2">
      <c r="A1246" s="76" t="s">
        <v>1643</v>
      </c>
      <c r="C1246" s="142">
        <v>574.75999999998339</v>
      </c>
      <c r="D1246" s="142">
        <v>756.76999999998225</v>
      </c>
      <c r="E1246" s="142">
        <v>941.68750000002592</v>
      </c>
      <c r="F1246" s="142">
        <v>1067.7524999999707</v>
      </c>
      <c r="G1246" s="142">
        <v>1458.5349999999696</v>
      </c>
    </row>
    <row r="1247" spans="1:7" x14ac:dyDescent="0.2">
      <c r="A1247" s="76" t="s">
        <v>1644</v>
      </c>
      <c r="C1247" s="142">
        <v>575.15999999998337</v>
      </c>
      <c r="D1247" s="142">
        <v>757.29249999998228</v>
      </c>
      <c r="E1247" s="142">
        <v>942.35250000002588</v>
      </c>
      <c r="F1247" s="142">
        <v>1068.5124999999707</v>
      </c>
      <c r="G1247" s="142">
        <v>1459.5799999999695</v>
      </c>
    </row>
    <row r="1248" spans="1:7" x14ac:dyDescent="0.2">
      <c r="A1248" s="76" t="s">
        <v>1645</v>
      </c>
      <c r="C1248" s="142">
        <v>575.55999999998335</v>
      </c>
      <c r="D1248" s="142">
        <v>757.81499999998221</v>
      </c>
      <c r="E1248" s="142">
        <v>943.01750000002596</v>
      </c>
      <c r="F1248" s="142">
        <v>1069.2724999999707</v>
      </c>
      <c r="G1248" s="142">
        <v>1460.6249999999695</v>
      </c>
    </row>
    <row r="1249" spans="1:7" x14ac:dyDescent="0.2">
      <c r="A1249" s="76" t="s">
        <v>1646</v>
      </c>
      <c r="C1249" s="142">
        <v>575.95999999998332</v>
      </c>
      <c r="D1249" s="142">
        <v>758.33749999998213</v>
      </c>
      <c r="E1249" s="142">
        <v>943.68250000002604</v>
      </c>
      <c r="F1249" s="142">
        <v>1070.0324999999707</v>
      </c>
      <c r="G1249" s="142">
        <v>1461.6699999999694</v>
      </c>
    </row>
    <row r="1250" spans="1:7" x14ac:dyDescent="0.2">
      <c r="A1250" s="76" t="s">
        <v>1647</v>
      </c>
      <c r="C1250" s="142">
        <v>576.3599999999833</v>
      </c>
      <c r="D1250" s="142">
        <v>758.85999999998205</v>
      </c>
      <c r="E1250" s="142">
        <v>944.347500000026</v>
      </c>
      <c r="F1250" s="142">
        <v>1070.7924999999707</v>
      </c>
      <c r="G1250" s="142">
        <v>1462.7149999999692</v>
      </c>
    </row>
    <row r="1251" spans="1:7" x14ac:dyDescent="0.2">
      <c r="A1251" s="76" t="s">
        <v>1648</v>
      </c>
      <c r="C1251" s="142">
        <v>576.75999999998328</v>
      </c>
      <c r="D1251" s="142">
        <v>759.38249999998209</v>
      </c>
      <c r="E1251" s="142">
        <v>945.01250000002608</v>
      </c>
      <c r="F1251" s="142">
        <v>1071.5524999999707</v>
      </c>
      <c r="G1251" s="142">
        <v>1463.7599999999693</v>
      </c>
    </row>
    <row r="1252" spans="1:7" x14ac:dyDescent="0.2">
      <c r="A1252" s="76" t="s">
        <v>1649</v>
      </c>
      <c r="C1252" s="142">
        <v>577.15999999998326</v>
      </c>
      <c r="D1252" s="142">
        <v>759.90499999998201</v>
      </c>
      <c r="E1252" s="142">
        <v>945.67750000002616</v>
      </c>
      <c r="F1252" s="142">
        <v>1072.3124999999707</v>
      </c>
      <c r="G1252" s="142">
        <v>1464.8049999999691</v>
      </c>
    </row>
    <row r="1253" spans="1:7" x14ac:dyDescent="0.2">
      <c r="A1253" s="76" t="s">
        <v>1650</v>
      </c>
      <c r="C1253" s="142">
        <v>577.55999999998323</v>
      </c>
      <c r="D1253" s="142">
        <v>760.42749999998193</v>
      </c>
      <c r="E1253" s="142">
        <v>946.34250000002623</v>
      </c>
      <c r="F1253" s="142">
        <v>1073.0724999999704</v>
      </c>
      <c r="G1253" s="142">
        <v>1465.849999999969</v>
      </c>
    </row>
    <row r="1254" spans="1:7" x14ac:dyDescent="0.2">
      <c r="A1254" s="76" t="s">
        <v>1651</v>
      </c>
      <c r="C1254" s="142">
        <v>577.95999999998321</v>
      </c>
      <c r="D1254" s="142">
        <v>760.94999999998197</v>
      </c>
      <c r="E1254" s="142">
        <v>947.0075000000262</v>
      </c>
      <c r="F1254" s="142">
        <v>1073.8324999999704</v>
      </c>
      <c r="G1254" s="142">
        <v>1466.8949999999691</v>
      </c>
    </row>
    <row r="1255" spans="1:7" x14ac:dyDescent="0.2">
      <c r="A1255" s="76" t="s">
        <v>1652</v>
      </c>
      <c r="C1255" s="142">
        <v>578.35999999998319</v>
      </c>
      <c r="D1255" s="142">
        <v>761.47249999998189</v>
      </c>
      <c r="E1255" s="142">
        <v>947.67250000002628</v>
      </c>
      <c r="F1255" s="142">
        <v>1074.5924999999704</v>
      </c>
      <c r="G1255" s="142">
        <v>1467.9399999999689</v>
      </c>
    </row>
    <row r="1256" spans="1:7" x14ac:dyDescent="0.2">
      <c r="A1256" s="76" t="s">
        <v>1653</v>
      </c>
      <c r="C1256" s="142">
        <v>578.75999999998317</v>
      </c>
      <c r="D1256" s="142">
        <v>761.99499999998181</v>
      </c>
      <c r="E1256" s="142">
        <v>948.33750000002635</v>
      </c>
      <c r="F1256" s="142">
        <v>1075.3524999999704</v>
      </c>
      <c r="G1256" s="142">
        <v>1468.9849999999687</v>
      </c>
    </row>
    <row r="1257" spans="1:7" x14ac:dyDescent="0.2">
      <c r="A1257" s="76" t="s">
        <v>1654</v>
      </c>
      <c r="C1257" s="142">
        <v>579.15999999998314</v>
      </c>
      <c r="D1257" s="142">
        <v>762.51749999998185</v>
      </c>
      <c r="E1257" s="142">
        <v>949.00250000002632</v>
      </c>
      <c r="F1257" s="142">
        <v>1076.1124999999704</v>
      </c>
      <c r="G1257" s="142">
        <v>1470.0299999999686</v>
      </c>
    </row>
    <row r="1258" spans="1:7" x14ac:dyDescent="0.2">
      <c r="A1258" s="76" t="s">
        <v>1655</v>
      </c>
      <c r="C1258" s="142">
        <v>579.55999999998312</v>
      </c>
      <c r="D1258" s="142">
        <v>763.03999999998177</v>
      </c>
      <c r="E1258" s="142">
        <v>949.66750000002639</v>
      </c>
      <c r="F1258" s="142">
        <v>1076.8724999999704</v>
      </c>
      <c r="G1258" s="142">
        <v>1471.0749999999687</v>
      </c>
    </row>
    <row r="1259" spans="1:7" x14ac:dyDescent="0.2">
      <c r="A1259" s="76" t="s">
        <v>1656</v>
      </c>
      <c r="C1259" s="142">
        <v>579.9599999999831</v>
      </c>
      <c r="D1259" s="142">
        <v>763.5624999999817</v>
      </c>
      <c r="E1259" s="142">
        <v>950.33250000002647</v>
      </c>
      <c r="F1259" s="142">
        <v>1077.6324999999704</v>
      </c>
      <c r="G1259" s="142">
        <v>1472.1199999999685</v>
      </c>
    </row>
    <row r="1260" spans="1:7" x14ac:dyDescent="0.2">
      <c r="A1260" s="76" t="s">
        <v>1657</v>
      </c>
      <c r="C1260" s="142">
        <v>580.35999999998307</v>
      </c>
      <c r="D1260" s="142">
        <v>764.08499999998162</v>
      </c>
      <c r="E1260" s="142">
        <v>950.99750000002643</v>
      </c>
      <c r="F1260" s="142">
        <v>1078.3924999999701</v>
      </c>
      <c r="G1260" s="142">
        <v>1473.1649999999684</v>
      </c>
    </row>
    <row r="1261" spans="1:7" x14ac:dyDescent="0.2">
      <c r="A1261" s="76" t="s">
        <v>1658</v>
      </c>
      <c r="C1261" s="142">
        <v>580.75999999998305</v>
      </c>
      <c r="D1261" s="142">
        <v>764.60749999998166</v>
      </c>
      <c r="E1261" s="142">
        <v>951.66250000002651</v>
      </c>
      <c r="F1261" s="142">
        <v>1079.1524999999701</v>
      </c>
      <c r="G1261" s="142">
        <v>1474.2099999999684</v>
      </c>
    </row>
    <row r="1262" spans="1:7" x14ac:dyDescent="0.2">
      <c r="A1262" s="76" t="s">
        <v>1659</v>
      </c>
      <c r="C1262" s="142">
        <v>581.15999999998303</v>
      </c>
      <c r="D1262" s="142">
        <v>765.12999999998158</v>
      </c>
      <c r="E1262" s="142">
        <v>952.32750000002659</v>
      </c>
      <c r="F1262" s="142">
        <v>1079.9124999999701</v>
      </c>
      <c r="G1262" s="142">
        <v>1475.2549999999683</v>
      </c>
    </row>
    <row r="1263" spans="1:7" x14ac:dyDescent="0.2">
      <c r="A1263" s="76" t="s">
        <v>1660</v>
      </c>
      <c r="C1263" s="142">
        <v>581.55999999998301</v>
      </c>
      <c r="D1263" s="142">
        <v>765.6524999999815</v>
      </c>
      <c r="E1263" s="142">
        <v>952.99250000002667</v>
      </c>
      <c r="F1263" s="142">
        <v>1080.6724999999701</v>
      </c>
      <c r="G1263" s="142">
        <v>1476.2999999999681</v>
      </c>
    </row>
    <row r="1264" spans="1:7" x14ac:dyDescent="0.2">
      <c r="A1264" s="76" t="s">
        <v>1661</v>
      </c>
      <c r="C1264" s="142">
        <v>581.95999999998298</v>
      </c>
      <c r="D1264" s="142">
        <v>766.17499999998154</v>
      </c>
      <c r="E1264" s="142">
        <v>953.65750000002663</v>
      </c>
      <c r="F1264" s="142">
        <v>1081.4324999999701</v>
      </c>
      <c r="G1264" s="142">
        <v>1477.3449999999682</v>
      </c>
    </row>
    <row r="1265" spans="1:7" x14ac:dyDescent="0.2">
      <c r="A1265" s="76" t="s">
        <v>1662</v>
      </c>
      <c r="C1265" s="142">
        <v>582.35999999998296</v>
      </c>
      <c r="D1265" s="142">
        <v>766.69749999998146</v>
      </c>
      <c r="E1265" s="142">
        <v>954.32250000002671</v>
      </c>
      <c r="F1265" s="142">
        <v>1082.1924999999701</v>
      </c>
      <c r="G1265" s="142">
        <v>1478.389999999968</v>
      </c>
    </row>
    <row r="1266" spans="1:7" x14ac:dyDescent="0.2">
      <c r="A1266" s="76" t="s">
        <v>1663</v>
      </c>
      <c r="C1266" s="142">
        <v>582.75999999998294</v>
      </c>
      <c r="D1266" s="142">
        <v>767.21999999998138</v>
      </c>
      <c r="E1266" s="142">
        <v>954.98750000002678</v>
      </c>
      <c r="F1266" s="142">
        <v>1082.9524999999699</v>
      </c>
      <c r="G1266" s="142">
        <v>1479.4349999999679</v>
      </c>
    </row>
    <row r="1267" spans="1:7" x14ac:dyDescent="0.2">
      <c r="A1267" s="76" t="s">
        <v>1664</v>
      </c>
      <c r="C1267" s="142">
        <v>583.15999999998292</v>
      </c>
      <c r="D1267" s="142">
        <v>767.74249999998142</v>
      </c>
      <c r="E1267" s="142">
        <v>955.65250000002675</v>
      </c>
      <c r="F1267" s="142">
        <v>1083.7124999999699</v>
      </c>
      <c r="G1267" s="142">
        <v>1480.4799999999677</v>
      </c>
    </row>
    <row r="1268" spans="1:7" x14ac:dyDescent="0.2">
      <c r="A1268" s="76" t="s">
        <v>1665</v>
      </c>
      <c r="C1268" s="142">
        <v>583.55999999998289</v>
      </c>
      <c r="D1268" s="142">
        <v>768.26499999998134</v>
      </c>
      <c r="E1268" s="142">
        <v>956.31750000002683</v>
      </c>
      <c r="F1268" s="142">
        <v>1084.4724999999698</v>
      </c>
      <c r="G1268" s="142">
        <v>1481.5249999999678</v>
      </c>
    </row>
    <row r="1269" spans="1:7" x14ac:dyDescent="0.2">
      <c r="A1269" s="76" t="s">
        <v>1666</v>
      </c>
      <c r="C1269" s="142">
        <v>583.95999999998287</v>
      </c>
      <c r="D1269" s="142">
        <v>768.78749999998126</v>
      </c>
      <c r="E1269" s="142">
        <v>956.9825000000269</v>
      </c>
      <c r="F1269" s="142">
        <v>1085.2324999999698</v>
      </c>
      <c r="G1269" s="142">
        <v>1482.5699999999676</v>
      </c>
    </row>
    <row r="1270" spans="1:7" x14ac:dyDescent="0.2">
      <c r="A1270" s="76" t="s">
        <v>1667</v>
      </c>
      <c r="C1270" s="142">
        <v>584.35999999998285</v>
      </c>
      <c r="D1270" s="142">
        <v>769.30999999998119</v>
      </c>
      <c r="E1270" s="142">
        <v>957.64750000002687</v>
      </c>
      <c r="F1270" s="142">
        <v>1085.9924999999698</v>
      </c>
      <c r="G1270" s="142">
        <v>1483.6149999999675</v>
      </c>
    </row>
    <row r="1271" spans="1:7" x14ac:dyDescent="0.2">
      <c r="A1271" s="76" t="s">
        <v>1668</v>
      </c>
      <c r="C1271" s="142">
        <v>584.75999999998282</v>
      </c>
      <c r="D1271" s="142">
        <v>769.83249999998122</v>
      </c>
      <c r="E1271" s="142">
        <v>958.31250000002694</v>
      </c>
      <c r="F1271" s="142">
        <v>1086.7524999999698</v>
      </c>
      <c r="G1271" s="142">
        <v>1484.6599999999676</v>
      </c>
    </row>
    <row r="1272" spans="1:7" x14ac:dyDescent="0.2">
      <c r="A1272" s="76" t="s">
        <v>1669</v>
      </c>
      <c r="C1272" s="142">
        <v>585.1599999999828</v>
      </c>
      <c r="D1272" s="142">
        <v>770.35499999998115</v>
      </c>
      <c r="E1272" s="142">
        <v>958.97750000002702</v>
      </c>
      <c r="F1272" s="142">
        <v>1087.5124999999698</v>
      </c>
      <c r="G1272" s="142">
        <v>1485.7049999999674</v>
      </c>
    </row>
    <row r="1273" spans="1:7" x14ac:dyDescent="0.2">
      <c r="A1273" s="76" t="s">
        <v>1670</v>
      </c>
      <c r="C1273" s="142">
        <v>585.55999999998278</v>
      </c>
      <c r="D1273" s="142">
        <v>770.87749999998107</v>
      </c>
      <c r="E1273" s="142">
        <v>959.6425000000271</v>
      </c>
      <c r="F1273" s="142">
        <v>1088.2724999999696</v>
      </c>
      <c r="G1273" s="142">
        <v>1486.7499999999673</v>
      </c>
    </row>
    <row r="1274" spans="1:7" x14ac:dyDescent="0.2">
      <c r="A1274" s="76" t="s">
        <v>1671</v>
      </c>
      <c r="C1274" s="142">
        <v>585.95999999998276</v>
      </c>
      <c r="D1274" s="142">
        <v>771.39999999998111</v>
      </c>
      <c r="E1274" s="142">
        <v>960.30750000002706</v>
      </c>
      <c r="F1274" s="142">
        <v>1089.0324999999696</v>
      </c>
      <c r="G1274" s="142">
        <v>1487.7949999999673</v>
      </c>
    </row>
    <row r="1275" spans="1:7" x14ac:dyDescent="0.2">
      <c r="A1275" s="76" t="s">
        <v>1672</v>
      </c>
      <c r="C1275" s="142">
        <v>586.35999999998273</v>
      </c>
      <c r="D1275" s="142">
        <v>771.92249999998103</v>
      </c>
      <c r="E1275" s="142">
        <v>960.97250000002714</v>
      </c>
      <c r="F1275" s="142">
        <v>1089.7924999999696</v>
      </c>
      <c r="G1275" s="142">
        <v>1488.8399999999672</v>
      </c>
    </row>
    <row r="1276" spans="1:7" x14ac:dyDescent="0.2">
      <c r="A1276" s="76" t="s">
        <v>1673</v>
      </c>
      <c r="C1276" s="142">
        <v>586.75999999998271</v>
      </c>
      <c r="D1276" s="142">
        <v>772.44499999998095</v>
      </c>
      <c r="E1276" s="142">
        <v>961.63750000002722</v>
      </c>
      <c r="F1276" s="142">
        <v>1090.5524999999695</v>
      </c>
      <c r="G1276" s="142">
        <v>1489.884999999967</v>
      </c>
    </row>
    <row r="1277" spans="1:7" x14ac:dyDescent="0.2">
      <c r="A1277" s="76" t="s">
        <v>1674</v>
      </c>
      <c r="C1277" s="142">
        <v>587.15999999998269</v>
      </c>
      <c r="D1277" s="142">
        <v>772.96749999998099</v>
      </c>
      <c r="E1277" s="142">
        <v>962.30250000002718</v>
      </c>
      <c r="F1277" s="142">
        <v>1091.3124999999695</v>
      </c>
      <c r="G1277" s="142">
        <v>1490.9299999999669</v>
      </c>
    </row>
    <row r="1278" spans="1:7" x14ac:dyDescent="0.2">
      <c r="A1278" s="76" t="s">
        <v>1675</v>
      </c>
      <c r="C1278" s="142">
        <v>587.55999999998267</v>
      </c>
      <c r="D1278" s="142">
        <v>773.48999999998091</v>
      </c>
      <c r="E1278" s="142">
        <v>962.96750000002726</v>
      </c>
      <c r="F1278" s="142">
        <v>1092.0724999999695</v>
      </c>
      <c r="G1278" s="142">
        <v>1491.9749999999669</v>
      </c>
    </row>
    <row r="1279" spans="1:7" x14ac:dyDescent="0.2">
      <c r="A1279" s="76" t="s">
        <v>1676</v>
      </c>
      <c r="C1279" s="142">
        <v>587.95999999998264</v>
      </c>
      <c r="D1279" s="142">
        <v>774.01249999998083</v>
      </c>
      <c r="E1279" s="142">
        <v>963.63250000002733</v>
      </c>
      <c r="F1279" s="142">
        <v>1092.8324999999695</v>
      </c>
      <c r="G1279" s="142">
        <v>1493.0199999999668</v>
      </c>
    </row>
    <row r="1280" spans="1:7" x14ac:dyDescent="0.2">
      <c r="A1280" s="76" t="s">
        <v>1677</v>
      </c>
      <c r="C1280" s="142">
        <v>588.35999999998262</v>
      </c>
      <c r="D1280" s="142">
        <v>774.53499999998076</v>
      </c>
      <c r="E1280" s="142">
        <v>964.2975000000273</v>
      </c>
      <c r="F1280" s="142">
        <v>1093.5924999999693</v>
      </c>
      <c r="G1280" s="142">
        <v>1494.0649999999666</v>
      </c>
    </row>
    <row r="1281" spans="1:7" x14ac:dyDescent="0.2">
      <c r="A1281" s="76" t="s">
        <v>1678</v>
      </c>
      <c r="C1281" s="142">
        <v>588.7599999999826</v>
      </c>
      <c r="D1281" s="142">
        <v>775.05749999998079</v>
      </c>
      <c r="E1281" s="142">
        <v>964.96250000002738</v>
      </c>
      <c r="F1281" s="142">
        <v>1094.3524999999693</v>
      </c>
      <c r="G1281" s="142">
        <v>1495.1099999999667</v>
      </c>
    </row>
    <row r="1282" spans="1:7" x14ac:dyDescent="0.2">
      <c r="A1282" s="76" t="s">
        <v>1679</v>
      </c>
      <c r="C1282" s="142">
        <v>589.15999999998257</v>
      </c>
      <c r="D1282" s="142">
        <v>775.57999999998071</v>
      </c>
      <c r="E1282" s="142">
        <v>965.62750000002745</v>
      </c>
      <c r="F1282" s="142">
        <v>1095.1124999999693</v>
      </c>
      <c r="G1282" s="142">
        <v>1496.1549999999665</v>
      </c>
    </row>
    <row r="1283" spans="1:7" x14ac:dyDescent="0.2">
      <c r="A1283" s="76" t="s">
        <v>1680</v>
      </c>
      <c r="C1283" s="142">
        <v>589.55999999998255</v>
      </c>
      <c r="D1283" s="142">
        <v>776.10249999998064</v>
      </c>
      <c r="E1283" s="142">
        <v>966.29250000002753</v>
      </c>
      <c r="F1283" s="142">
        <v>1095.8724999999692</v>
      </c>
      <c r="G1283" s="142">
        <v>1497.1999999999664</v>
      </c>
    </row>
    <row r="1284" spans="1:7" x14ac:dyDescent="0.2">
      <c r="A1284" s="76" t="s">
        <v>1681</v>
      </c>
      <c r="C1284" s="142">
        <v>589.95999999998253</v>
      </c>
      <c r="D1284" s="142">
        <v>776.62499999998067</v>
      </c>
      <c r="E1284" s="142">
        <v>966.95750000002749</v>
      </c>
      <c r="F1284" s="142">
        <v>1096.6324999999692</v>
      </c>
      <c r="G1284" s="142">
        <v>1498.2449999999665</v>
      </c>
    </row>
    <row r="1285" spans="1:7" x14ac:dyDescent="0.2">
      <c r="A1285" s="76" t="s">
        <v>1682</v>
      </c>
      <c r="C1285" s="142">
        <v>590.35999999998251</v>
      </c>
      <c r="D1285" s="142">
        <v>777.1474999999806</v>
      </c>
      <c r="E1285" s="142">
        <v>967.62250000002757</v>
      </c>
      <c r="F1285" s="142">
        <v>1097.3924999999692</v>
      </c>
      <c r="G1285" s="142">
        <v>1499.2899999999663</v>
      </c>
    </row>
    <row r="1286" spans="1:7" x14ac:dyDescent="0.2">
      <c r="A1286" s="76" t="s">
        <v>1683</v>
      </c>
      <c r="C1286" s="142">
        <v>590.75999999998248</v>
      </c>
      <c r="D1286" s="142">
        <v>777.66999999998052</v>
      </c>
      <c r="E1286" s="142">
        <v>968.28750000002765</v>
      </c>
      <c r="F1286" s="142">
        <v>1098.152499999969</v>
      </c>
      <c r="G1286" s="142">
        <v>1500.3349999999662</v>
      </c>
    </row>
    <row r="1287" spans="1:7" x14ac:dyDescent="0.2">
      <c r="A1287" s="76" t="s">
        <v>1684</v>
      </c>
      <c r="C1287" s="142">
        <v>591.15999999998246</v>
      </c>
      <c r="D1287" s="142">
        <v>778.19249999998056</v>
      </c>
      <c r="E1287" s="142">
        <v>968.95250000002761</v>
      </c>
      <c r="F1287" s="142">
        <v>1098.912499999969</v>
      </c>
      <c r="G1287" s="142">
        <v>1501.379999999966</v>
      </c>
    </row>
    <row r="1288" spans="1:7" x14ac:dyDescent="0.2">
      <c r="A1288" s="76" t="s">
        <v>1685</v>
      </c>
      <c r="C1288" s="142">
        <v>591.55999999998244</v>
      </c>
      <c r="D1288" s="142">
        <v>778.71499999998048</v>
      </c>
      <c r="E1288" s="142">
        <v>969.61750000002769</v>
      </c>
      <c r="F1288" s="142">
        <v>1099.672499999969</v>
      </c>
      <c r="G1288" s="142">
        <v>1502.4249999999661</v>
      </c>
    </row>
    <row r="1289" spans="1:7" x14ac:dyDescent="0.2">
      <c r="A1289" s="76" t="s">
        <v>1686</v>
      </c>
      <c r="C1289" s="142">
        <v>591.95999999998241</v>
      </c>
      <c r="D1289" s="142">
        <v>779.2374999999804</v>
      </c>
      <c r="E1289" s="142">
        <v>970.28250000002777</v>
      </c>
      <c r="F1289" s="142">
        <v>1100.432499999969</v>
      </c>
      <c r="G1289" s="142">
        <v>1503.4699999999659</v>
      </c>
    </row>
    <row r="1290" spans="1:7" x14ac:dyDescent="0.2">
      <c r="A1290" s="76" t="s">
        <v>1687</v>
      </c>
      <c r="C1290" s="142">
        <v>592.35999999998239</v>
      </c>
      <c r="D1290" s="142">
        <v>779.75999999998032</v>
      </c>
      <c r="E1290" s="142">
        <v>970.94750000002773</v>
      </c>
      <c r="F1290" s="142">
        <v>1101.192499999969</v>
      </c>
      <c r="G1290" s="142">
        <v>1504.5149999999658</v>
      </c>
    </row>
    <row r="1291" spans="1:7" x14ac:dyDescent="0.2">
      <c r="A1291" s="76" t="s">
        <v>1688</v>
      </c>
      <c r="C1291" s="142">
        <v>592.75999999998237</v>
      </c>
      <c r="D1291" s="142">
        <v>780.28249999998036</v>
      </c>
      <c r="E1291" s="142">
        <v>971.61250000002781</v>
      </c>
      <c r="F1291" s="142">
        <v>1101.9524999999689</v>
      </c>
      <c r="G1291" s="142">
        <v>1505.5599999999658</v>
      </c>
    </row>
    <row r="1292" spans="1:7" x14ac:dyDescent="0.2">
      <c r="A1292" s="76" t="s">
        <v>1689</v>
      </c>
      <c r="C1292" s="142">
        <v>593.15999999998235</v>
      </c>
      <c r="D1292" s="142">
        <v>780.80499999998028</v>
      </c>
      <c r="E1292" s="142">
        <v>972.27750000002789</v>
      </c>
      <c r="F1292" s="142">
        <v>1102.7124999999689</v>
      </c>
      <c r="G1292" s="142">
        <v>1506.6049999999657</v>
      </c>
    </row>
    <row r="1293" spans="1:7" x14ac:dyDescent="0.2">
      <c r="A1293" s="76" t="s">
        <v>1690</v>
      </c>
      <c r="C1293" s="142">
        <v>593.55999999998232</v>
      </c>
      <c r="D1293" s="142">
        <v>781.3274999999802</v>
      </c>
      <c r="E1293" s="142">
        <v>972.94250000002785</v>
      </c>
      <c r="F1293" s="142">
        <v>1103.4724999999687</v>
      </c>
      <c r="G1293" s="142">
        <v>1507.6499999999655</v>
      </c>
    </row>
    <row r="1294" spans="1:7" x14ac:dyDescent="0.2">
      <c r="A1294" s="76" t="s">
        <v>1691</v>
      </c>
      <c r="C1294" s="142">
        <v>593.9599999999823</v>
      </c>
      <c r="D1294" s="142">
        <v>781.84999999998024</v>
      </c>
      <c r="E1294" s="142">
        <v>973.60750000002793</v>
      </c>
      <c r="F1294" s="142">
        <v>1104.2324999999687</v>
      </c>
      <c r="G1294" s="142">
        <v>1508.6949999999656</v>
      </c>
    </row>
    <row r="1295" spans="1:7" x14ac:dyDescent="0.2">
      <c r="A1295" s="76" t="s">
        <v>1692</v>
      </c>
      <c r="C1295" s="142">
        <v>594.35999999998228</v>
      </c>
      <c r="D1295" s="142">
        <v>782.37249999998016</v>
      </c>
      <c r="E1295" s="142">
        <v>974.272500000028</v>
      </c>
      <c r="F1295" s="142">
        <v>1104.9924999999687</v>
      </c>
      <c r="G1295" s="142">
        <v>1509.7399999999654</v>
      </c>
    </row>
    <row r="1296" spans="1:7" x14ac:dyDescent="0.2">
      <c r="A1296" s="76" t="s">
        <v>1693</v>
      </c>
      <c r="C1296" s="142">
        <v>594.75999999998226</v>
      </c>
      <c r="D1296" s="142">
        <v>782.89499999998009</v>
      </c>
      <c r="E1296" s="142">
        <v>974.93750000002808</v>
      </c>
      <c r="F1296" s="142">
        <v>1105.7524999999687</v>
      </c>
      <c r="G1296" s="142">
        <v>1510.7849999999653</v>
      </c>
    </row>
    <row r="1297" spans="1:7" x14ac:dyDescent="0.2">
      <c r="A1297" s="76" t="s">
        <v>1694</v>
      </c>
      <c r="C1297" s="142">
        <v>595.15999999998223</v>
      </c>
      <c r="D1297" s="142">
        <v>783.41749999998012</v>
      </c>
      <c r="E1297" s="142">
        <v>975.60250000002804</v>
      </c>
      <c r="F1297" s="142">
        <v>1106.5124999999687</v>
      </c>
      <c r="G1297" s="142">
        <v>1511.8299999999651</v>
      </c>
    </row>
    <row r="1298" spans="1:7" x14ac:dyDescent="0.2">
      <c r="A1298" s="76" t="s">
        <v>1695</v>
      </c>
      <c r="C1298" s="142">
        <v>595.55999999998221</v>
      </c>
      <c r="D1298" s="142">
        <v>783.93999999998005</v>
      </c>
      <c r="E1298" s="142">
        <v>976.26750000002812</v>
      </c>
      <c r="F1298" s="142">
        <v>1107.2724999999687</v>
      </c>
      <c r="G1298" s="142">
        <v>1512.8749999999652</v>
      </c>
    </row>
    <row r="1299" spans="1:7" x14ac:dyDescent="0.2">
      <c r="A1299" s="76" t="s">
        <v>1696</v>
      </c>
      <c r="C1299" s="142">
        <v>595.95999999998219</v>
      </c>
      <c r="D1299" s="142">
        <v>784.46249999997997</v>
      </c>
      <c r="E1299" s="142">
        <v>976.9325000000282</v>
      </c>
      <c r="F1299" s="142">
        <v>1108.0324999999686</v>
      </c>
      <c r="G1299" s="142">
        <v>1513.9199999999651</v>
      </c>
    </row>
    <row r="1300" spans="1:7" x14ac:dyDescent="0.2">
      <c r="A1300" s="76" t="s">
        <v>1697</v>
      </c>
      <c r="C1300" s="142">
        <v>596.35999999998216</v>
      </c>
      <c r="D1300" s="142">
        <v>784.98499999997989</v>
      </c>
      <c r="E1300" s="142">
        <v>977.59750000002816</v>
      </c>
      <c r="F1300" s="142">
        <v>1108.7924999999684</v>
      </c>
      <c r="G1300" s="142">
        <v>1514.9649999999649</v>
      </c>
    </row>
    <row r="1301" spans="1:7" x14ac:dyDescent="0.2">
      <c r="A1301" s="76" t="s">
        <v>1698</v>
      </c>
      <c r="C1301" s="142">
        <v>596.75999999998214</v>
      </c>
      <c r="D1301" s="142">
        <v>785.50749999997993</v>
      </c>
      <c r="E1301" s="142">
        <v>978.26250000002824</v>
      </c>
      <c r="F1301" s="142">
        <v>1109.5524999999684</v>
      </c>
      <c r="G1301" s="142">
        <v>1516.009999999965</v>
      </c>
    </row>
    <row r="1302" spans="1:7" x14ac:dyDescent="0.2">
      <c r="A1302" s="76" t="s">
        <v>1699</v>
      </c>
      <c r="C1302" s="142">
        <v>597.15999999998212</v>
      </c>
      <c r="D1302" s="142">
        <v>786.02999999997985</v>
      </c>
      <c r="E1302" s="142">
        <v>978.92750000002832</v>
      </c>
      <c r="F1302" s="142">
        <v>1110.3124999999684</v>
      </c>
      <c r="G1302" s="142">
        <v>1517.0549999999648</v>
      </c>
    </row>
    <row r="1303" spans="1:7" x14ac:dyDescent="0.2">
      <c r="A1303" s="76" t="s">
        <v>1700</v>
      </c>
      <c r="C1303" s="142">
        <v>597.5599999999821</v>
      </c>
      <c r="D1303" s="142">
        <v>786.55249999997977</v>
      </c>
      <c r="E1303" s="142">
        <v>979.59250000002828</v>
      </c>
      <c r="F1303" s="142">
        <v>1111.0724999999684</v>
      </c>
      <c r="G1303" s="142">
        <v>1518.0999999999647</v>
      </c>
    </row>
    <row r="1304" spans="1:7" x14ac:dyDescent="0.2">
      <c r="A1304" s="76" t="s">
        <v>1701</v>
      </c>
      <c r="C1304" s="142">
        <v>597.95999999998207</v>
      </c>
      <c r="D1304" s="142">
        <v>787.07499999997981</v>
      </c>
      <c r="E1304" s="142">
        <v>980.25750000002836</v>
      </c>
      <c r="F1304" s="142">
        <v>1111.8324999999684</v>
      </c>
      <c r="G1304" s="142">
        <v>1519.1449999999647</v>
      </c>
    </row>
    <row r="1305" spans="1:7" x14ac:dyDescent="0.2">
      <c r="A1305" s="76" t="s">
        <v>1702</v>
      </c>
      <c r="C1305" s="142">
        <v>598.35999999998205</v>
      </c>
      <c r="D1305" s="142">
        <v>787.59749999997973</v>
      </c>
      <c r="E1305" s="142">
        <v>980.92250000002844</v>
      </c>
      <c r="F1305" s="142">
        <v>1112.5924999999684</v>
      </c>
      <c r="G1305" s="142">
        <v>1520.1899999999646</v>
      </c>
    </row>
    <row r="1306" spans="1:7" x14ac:dyDescent="0.2">
      <c r="A1306" s="76" t="s">
        <v>1703</v>
      </c>
      <c r="C1306" s="142">
        <v>598.75999999998203</v>
      </c>
      <c r="D1306" s="142">
        <v>788.11999999997965</v>
      </c>
      <c r="E1306" s="142">
        <v>981.58750000002851</v>
      </c>
      <c r="F1306" s="142">
        <v>1113.3524999999681</v>
      </c>
      <c r="G1306" s="142">
        <v>1521.2349999999644</v>
      </c>
    </row>
    <row r="1307" spans="1:7" x14ac:dyDescent="0.2">
      <c r="A1307" s="76" t="s">
        <v>1704</v>
      </c>
      <c r="C1307" s="142">
        <v>599.15999999998201</v>
      </c>
      <c r="D1307" s="142">
        <v>788.64249999997969</v>
      </c>
      <c r="E1307" s="142">
        <v>982.25250000002848</v>
      </c>
      <c r="F1307" s="142">
        <v>1114.1124999999681</v>
      </c>
      <c r="G1307" s="142">
        <v>1522.2799999999643</v>
      </c>
    </row>
    <row r="1308" spans="1:7" x14ac:dyDescent="0.2">
      <c r="A1308" s="76" t="s">
        <v>1705</v>
      </c>
      <c r="C1308" s="142">
        <v>599.55999999998198</v>
      </c>
      <c r="D1308" s="142">
        <v>789.16499999997961</v>
      </c>
      <c r="E1308" s="142">
        <v>982.91750000002855</v>
      </c>
      <c r="F1308" s="142">
        <v>1114.8724999999681</v>
      </c>
      <c r="G1308" s="142">
        <v>1523.3249999999643</v>
      </c>
    </row>
    <row r="1309" spans="1:7" x14ac:dyDescent="0.2">
      <c r="A1309" s="76" t="s">
        <v>1706</v>
      </c>
      <c r="C1309" s="142">
        <v>599.95999999998196</v>
      </c>
      <c r="D1309" s="142">
        <v>789.68749999997954</v>
      </c>
      <c r="E1309" s="142">
        <v>983.58250000002863</v>
      </c>
      <c r="F1309" s="142">
        <v>1115.6324999999681</v>
      </c>
      <c r="G1309" s="142">
        <v>1524.3699999999642</v>
      </c>
    </row>
    <row r="1310" spans="1:7" x14ac:dyDescent="0.2">
      <c r="A1310" s="76" t="s">
        <v>1707</v>
      </c>
      <c r="C1310" s="142">
        <v>600.35999999998194</v>
      </c>
      <c r="D1310" s="142">
        <v>790.20999999997946</v>
      </c>
      <c r="E1310" s="142">
        <v>984.24750000002859</v>
      </c>
      <c r="F1310" s="142">
        <v>1116.3924999999681</v>
      </c>
      <c r="G1310" s="142">
        <v>1525.414999999964</v>
      </c>
    </row>
    <row r="1311" spans="1:7" x14ac:dyDescent="0.2">
      <c r="A1311" s="76" t="s">
        <v>1708</v>
      </c>
      <c r="C1311" s="142">
        <v>600.75999999998191</v>
      </c>
      <c r="D1311" s="142">
        <v>790.7324999999795</v>
      </c>
      <c r="E1311" s="142">
        <v>984.91250000002867</v>
      </c>
      <c r="F1311" s="142">
        <v>1117.1524999999681</v>
      </c>
      <c r="G1311" s="142">
        <v>1526.4599999999641</v>
      </c>
    </row>
    <row r="1312" spans="1:7" x14ac:dyDescent="0.2">
      <c r="A1312" s="76" t="s">
        <v>1709</v>
      </c>
      <c r="C1312" s="142">
        <v>601.15999999998189</v>
      </c>
      <c r="D1312" s="142">
        <v>791.25499999997942</v>
      </c>
      <c r="E1312" s="142">
        <v>985.57750000002875</v>
      </c>
      <c r="F1312" s="142">
        <v>1117.9124999999681</v>
      </c>
      <c r="G1312" s="142">
        <v>1527.504999999964</v>
      </c>
    </row>
    <row r="1313" spans="1:7" x14ac:dyDescent="0.2">
      <c r="A1313" s="76" t="s">
        <v>1710</v>
      </c>
      <c r="C1313" s="142">
        <v>601.55999999998187</v>
      </c>
      <c r="D1313" s="142">
        <v>791.77749999997934</v>
      </c>
      <c r="E1313" s="142">
        <v>986.24250000002871</v>
      </c>
      <c r="F1313" s="142">
        <v>1118.6724999999678</v>
      </c>
      <c r="G1313" s="142">
        <v>1528.5499999999638</v>
      </c>
    </row>
    <row r="1314" spans="1:7" x14ac:dyDescent="0.2">
      <c r="A1314" s="76" t="s">
        <v>1711</v>
      </c>
      <c r="C1314" s="142">
        <v>601.95999999998185</v>
      </c>
      <c r="D1314" s="142">
        <v>792.29999999997938</v>
      </c>
      <c r="E1314" s="142">
        <v>986.90750000002879</v>
      </c>
      <c r="F1314" s="142">
        <v>1119.4324999999678</v>
      </c>
      <c r="G1314" s="142">
        <v>1529.5949999999639</v>
      </c>
    </row>
    <row r="1315" spans="1:7" x14ac:dyDescent="0.2">
      <c r="A1315" s="76" t="s">
        <v>1712</v>
      </c>
      <c r="C1315" s="142">
        <v>602.35999999998182</v>
      </c>
      <c r="D1315" s="142">
        <v>792.8224999999793</v>
      </c>
      <c r="E1315" s="142">
        <v>987.57250000002887</v>
      </c>
      <c r="F1315" s="142">
        <v>1120.1924999999678</v>
      </c>
      <c r="G1315" s="142">
        <v>1530.6399999999637</v>
      </c>
    </row>
    <row r="1316" spans="1:7" x14ac:dyDescent="0.2">
      <c r="A1316" s="76" t="s">
        <v>1713</v>
      </c>
      <c r="C1316" s="142">
        <v>602.7599999999818</v>
      </c>
      <c r="D1316" s="142">
        <v>793.34499999997922</v>
      </c>
      <c r="E1316" s="142">
        <v>988.23750000002894</v>
      </c>
      <c r="F1316" s="142">
        <v>1120.9524999999678</v>
      </c>
      <c r="G1316" s="142">
        <v>1531.6849999999636</v>
      </c>
    </row>
    <row r="1317" spans="1:7" x14ac:dyDescent="0.2">
      <c r="A1317" s="76" t="s">
        <v>1714</v>
      </c>
      <c r="C1317" s="142">
        <v>603.15999999998178</v>
      </c>
      <c r="D1317" s="142">
        <v>793.86749999997926</v>
      </c>
      <c r="E1317" s="142">
        <v>988.90250000002891</v>
      </c>
      <c r="F1317" s="142">
        <v>1121.7124999999678</v>
      </c>
      <c r="G1317" s="142">
        <v>1532.7299999999634</v>
      </c>
    </row>
    <row r="1318" spans="1:7" x14ac:dyDescent="0.2">
      <c r="A1318" s="76" t="s">
        <v>1715</v>
      </c>
      <c r="C1318" s="142">
        <v>603.55999999998176</v>
      </c>
      <c r="D1318" s="142">
        <v>794.38999999997918</v>
      </c>
      <c r="E1318" s="142">
        <v>989.56750000002899</v>
      </c>
      <c r="F1318" s="142">
        <v>1122.4724999999678</v>
      </c>
      <c r="G1318" s="142">
        <v>1533.7749999999635</v>
      </c>
    </row>
    <row r="1319" spans="1:7" x14ac:dyDescent="0.2">
      <c r="A1319" s="76" t="s">
        <v>1716</v>
      </c>
      <c r="C1319" s="142">
        <v>603.95999999998173</v>
      </c>
      <c r="D1319" s="142">
        <v>794.9124999999791</v>
      </c>
      <c r="E1319" s="142">
        <v>990.23250000002906</v>
      </c>
      <c r="F1319" s="142">
        <v>1123.2324999999678</v>
      </c>
      <c r="G1319" s="142">
        <v>1534.8199999999633</v>
      </c>
    </row>
    <row r="1320" spans="1:7" x14ac:dyDescent="0.2">
      <c r="A1320" s="76" t="s">
        <v>1717</v>
      </c>
      <c r="C1320" s="142">
        <v>604.35999999998171</v>
      </c>
      <c r="D1320" s="142">
        <v>795.43499999997903</v>
      </c>
      <c r="E1320" s="142">
        <v>990.89750000002903</v>
      </c>
      <c r="F1320" s="142">
        <v>1123.9924999999675</v>
      </c>
      <c r="G1320" s="142">
        <v>1535.8649999999632</v>
      </c>
    </row>
    <row r="1321" spans="1:7" x14ac:dyDescent="0.2">
      <c r="A1321" s="76" t="s">
        <v>1718</v>
      </c>
      <c r="C1321" s="142">
        <v>604.75999999998169</v>
      </c>
      <c r="D1321" s="142">
        <v>795.95749999997906</v>
      </c>
      <c r="E1321" s="142">
        <v>991.5625000000291</v>
      </c>
      <c r="F1321" s="142">
        <v>1124.7524999999675</v>
      </c>
      <c r="G1321" s="142">
        <v>1536.9099999999632</v>
      </c>
    </row>
    <row r="1322" spans="1:7" x14ac:dyDescent="0.2">
      <c r="A1322" s="76" t="s">
        <v>1719</v>
      </c>
      <c r="C1322" s="142">
        <v>605.15999999998166</v>
      </c>
      <c r="D1322" s="142">
        <v>796.47999999997899</v>
      </c>
      <c r="E1322" s="142">
        <v>992.22750000002918</v>
      </c>
      <c r="F1322" s="142">
        <v>1125.5124999999675</v>
      </c>
      <c r="G1322" s="142">
        <v>1537.9549999999631</v>
      </c>
    </row>
    <row r="1323" spans="1:7" x14ac:dyDescent="0.2">
      <c r="A1323" s="76" t="s">
        <v>1720</v>
      </c>
      <c r="C1323" s="142">
        <v>605.55999999998164</v>
      </c>
      <c r="D1323" s="142">
        <v>797.00249999997891</v>
      </c>
      <c r="E1323" s="142">
        <v>992.89250000002914</v>
      </c>
      <c r="F1323" s="142">
        <v>1126.2724999999675</v>
      </c>
      <c r="G1323" s="142">
        <v>1538.9999999999629</v>
      </c>
    </row>
    <row r="1324" spans="1:7" x14ac:dyDescent="0.2">
      <c r="A1324" s="76" t="s">
        <v>1721</v>
      </c>
      <c r="C1324" s="142">
        <v>605.95999999998162</v>
      </c>
      <c r="D1324" s="142">
        <v>797.52499999997895</v>
      </c>
      <c r="E1324" s="142">
        <v>993.55750000002922</v>
      </c>
      <c r="F1324" s="142">
        <v>1127.0324999999675</v>
      </c>
      <c r="G1324" s="142">
        <v>1540.044999999963</v>
      </c>
    </row>
    <row r="1325" spans="1:7" x14ac:dyDescent="0.2">
      <c r="A1325" s="76" t="s">
        <v>1722</v>
      </c>
      <c r="C1325" s="142">
        <v>606.3599999999816</v>
      </c>
      <c r="D1325" s="142">
        <v>798.04749999997887</v>
      </c>
      <c r="E1325" s="142">
        <v>994.2225000000293</v>
      </c>
      <c r="F1325" s="142">
        <v>1127.7924999999675</v>
      </c>
      <c r="G1325" s="142">
        <v>1541.0899999999629</v>
      </c>
    </row>
    <row r="1326" spans="1:7" x14ac:dyDescent="0.2">
      <c r="A1326" s="76" t="s">
        <v>1723</v>
      </c>
      <c r="C1326" s="142">
        <v>606.75999999998157</v>
      </c>
      <c r="D1326" s="142">
        <v>798.56999999997879</v>
      </c>
      <c r="E1326" s="142">
        <v>994.88750000002938</v>
      </c>
      <c r="F1326" s="142">
        <v>1128.5524999999673</v>
      </c>
      <c r="G1326" s="142">
        <v>1542.1349999999627</v>
      </c>
    </row>
    <row r="1327" spans="1:7" x14ac:dyDescent="0.2">
      <c r="A1327" s="76" t="s">
        <v>1724</v>
      </c>
      <c r="C1327" s="142">
        <v>607.15999999998155</v>
      </c>
      <c r="D1327" s="142">
        <v>799.09249999997883</v>
      </c>
      <c r="E1327" s="142">
        <v>995.55250000002934</v>
      </c>
      <c r="F1327" s="142">
        <v>1129.3124999999673</v>
      </c>
      <c r="G1327" s="142">
        <v>1543.1799999999625</v>
      </c>
    </row>
    <row r="1328" spans="1:7" x14ac:dyDescent="0.2">
      <c r="A1328" s="76" t="s">
        <v>1725</v>
      </c>
      <c r="C1328" s="142">
        <v>607.55999999998153</v>
      </c>
      <c r="D1328" s="142">
        <v>799.61499999997875</v>
      </c>
      <c r="E1328" s="142">
        <v>996.21750000002942</v>
      </c>
      <c r="F1328" s="142">
        <v>1130.0724999999672</v>
      </c>
      <c r="G1328" s="142">
        <v>1544.2249999999626</v>
      </c>
    </row>
    <row r="1329" spans="1:7" x14ac:dyDescent="0.2">
      <c r="A1329" s="76" t="s">
        <v>1726</v>
      </c>
      <c r="C1329" s="142">
        <v>607.95999999998151</v>
      </c>
      <c r="D1329" s="142">
        <v>800.13749999997867</v>
      </c>
      <c r="E1329" s="142">
        <v>996.88250000002949</v>
      </c>
      <c r="F1329" s="142">
        <v>1130.8324999999672</v>
      </c>
      <c r="G1329" s="142">
        <v>1545.2699999999625</v>
      </c>
    </row>
    <row r="1330" spans="1:7" x14ac:dyDescent="0.2">
      <c r="A1330" s="76" t="s">
        <v>1727</v>
      </c>
      <c r="C1330" s="142">
        <v>608.35999999998148</v>
      </c>
      <c r="D1330" s="142">
        <v>800.6599999999786</v>
      </c>
      <c r="E1330" s="142">
        <v>997.54750000002946</v>
      </c>
      <c r="F1330" s="142">
        <v>1131.5924999999672</v>
      </c>
      <c r="G1330" s="142">
        <v>1546.3149999999623</v>
      </c>
    </row>
    <row r="1331" spans="1:7" x14ac:dyDescent="0.2">
      <c r="A1331" s="76" t="s">
        <v>1728</v>
      </c>
      <c r="C1331" s="142">
        <v>608.75999999998146</v>
      </c>
      <c r="D1331" s="142">
        <v>801.18249999997863</v>
      </c>
      <c r="E1331" s="142">
        <v>998.21250000002954</v>
      </c>
      <c r="F1331" s="142">
        <v>1132.3524999999672</v>
      </c>
      <c r="G1331" s="142">
        <v>1547.3599999999624</v>
      </c>
    </row>
    <row r="1332" spans="1:7" x14ac:dyDescent="0.2">
      <c r="A1332" s="76" t="s">
        <v>1729</v>
      </c>
      <c r="C1332" s="142">
        <v>609.15999999998144</v>
      </c>
      <c r="D1332" s="142">
        <v>801.70499999997855</v>
      </c>
      <c r="E1332" s="142">
        <v>998.87750000002961</v>
      </c>
      <c r="F1332" s="142">
        <v>1133.1124999999672</v>
      </c>
      <c r="G1332" s="142">
        <v>1548.4049999999622</v>
      </c>
    </row>
    <row r="1333" spans="1:7" x14ac:dyDescent="0.2">
      <c r="A1333" s="76" t="s">
        <v>1730</v>
      </c>
      <c r="C1333" s="142">
        <v>609.55999999998141</v>
      </c>
      <c r="D1333" s="142">
        <v>802.22749999997848</v>
      </c>
      <c r="E1333" s="142">
        <v>999.54250000002958</v>
      </c>
      <c r="F1333" s="142">
        <v>1133.872499999967</v>
      </c>
      <c r="G1333" s="142">
        <v>1549.4499999999621</v>
      </c>
    </row>
    <row r="1334" spans="1:7" x14ac:dyDescent="0.2">
      <c r="A1334" s="76" t="s">
        <v>1731</v>
      </c>
      <c r="C1334" s="142">
        <v>609.95999999998139</v>
      </c>
      <c r="D1334" s="142">
        <v>802.74999999997851</v>
      </c>
      <c r="E1334" s="142">
        <v>1000.2075000000297</v>
      </c>
      <c r="F1334" s="142">
        <v>1134.632499999967</v>
      </c>
      <c r="G1334" s="142">
        <v>1550.4949999999621</v>
      </c>
    </row>
    <row r="1335" spans="1:7" x14ac:dyDescent="0.2">
      <c r="A1335" s="76" t="s">
        <v>1732</v>
      </c>
      <c r="C1335" s="142">
        <v>610.35999999998137</v>
      </c>
      <c r="D1335" s="142">
        <v>803.27249999997844</v>
      </c>
      <c r="E1335" s="142">
        <v>1000.8725000000297</v>
      </c>
      <c r="F1335" s="142">
        <v>1135.392499999967</v>
      </c>
      <c r="G1335" s="142">
        <v>1551.539999999962</v>
      </c>
    </row>
    <row r="1336" spans="1:7" x14ac:dyDescent="0.2">
      <c r="A1336" s="76" t="s">
        <v>1733</v>
      </c>
      <c r="C1336" s="142">
        <v>610.75999999998135</v>
      </c>
      <c r="D1336" s="142">
        <v>803.79499999997836</v>
      </c>
      <c r="E1336" s="142">
        <v>1001.5375000000298</v>
      </c>
      <c r="F1336" s="142">
        <v>1136.1524999999669</v>
      </c>
      <c r="G1336" s="142">
        <v>1552.5849999999618</v>
      </c>
    </row>
    <row r="1337" spans="1:7" x14ac:dyDescent="0.2">
      <c r="A1337" s="76" t="s">
        <v>1734</v>
      </c>
      <c r="C1337" s="142">
        <v>611.15999999998132</v>
      </c>
      <c r="D1337" s="142">
        <v>804.31749999997839</v>
      </c>
      <c r="E1337" s="142">
        <v>1002.2025000000298</v>
      </c>
      <c r="F1337" s="142">
        <v>1136.9124999999669</v>
      </c>
      <c r="G1337" s="142">
        <v>1553.6299999999617</v>
      </c>
    </row>
    <row r="1338" spans="1:7" x14ac:dyDescent="0.2">
      <c r="A1338" s="76" t="s">
        <v>1735</v>
      </c>
      <c r="C1338" s="142">
        <v>611.5599999999813</v>
      </c>
      <c r="D1338" s="142">
        <v>804.83999999997832</v>
      </c>
      <c r="E1338" s="142">
        <v>1002.8675000000298</v>
      </c>
      <c r="F1338" s="142">
        <v>1137.6724999999669</v>
      </c>
      <c r="G1338" s="142">
        <v>1554.6749999999618</v>
      </c>
    </row>
    <row r="1339" spans="1:7" x14ac:dyDescent="0.2">
      <c r="A1339" s="76" t="s">
        <v>1736</v>
      </c>
      <c r="C1339" s="142">
        <v>611.95999999998128</v>
      </c>
      <c r="D1339" s="142">
        <v>805.36249999997824</v>
      </c>
      <c r="E1339" s="142">
        <v>1003.5325000000299</v>
      </c>
      <c r="F1339" s="142">
        <v>1138.4324999999669</v>
      </c>
      <c r="G1339" s="142">
        <v>1555.7199999999616</v>
      </c>
    </row>
    <row r="1340" spans="1:7" x14ac:dyDescent="0.2">
      <c r="A1340" s="76" t="s">
        <v>1737</v>
      </c>
      <c r="C1340" s="142">
        <v>612.35999999998126</v>
      </c>
      <c r="D1340" s="142">
        <v>805.88499999997816</v>
      </c>
      <c r="E1340" s="142">
        <v>1004.1975000000299</v>
      </c>
      <c r="F1340" s="142">
        <v>1139.1924999999667</v>
      </c>
      <c r="G1340" s="142">
        <v>1556.7649999999614</v>
      </c>
    </row>
    <row r="1341" spans="1:7" x14ac:dyDescent="0.2">
      <c r="A1341" s="76" t="s">
        <v>1738</v>
      </c>
      <c r="C1341" s="142">
        <v>612.75999999998123</v>
      </c>
      <c r="D1341" s="142">
        <v>806.4074999999782</v>
      </c>
      <c r="E1341" s="142">
        <v>1004.86250000003</v>
      </c>
      <c r="F1341" s="142">
        <v>1139.9524999999667</v>
      </c>
      <c r="G1341" s="142">
        <v>1557.8099999999615</v>
      </c>
    </row>
    <row r="1342" spans="1:7" x14ac:dyDescent="0.2">
      <c r="A1342" s="76" t="s">
        <v>1739</v>
      </c>
      <c r="C1342" s="142">
        <v>613.15999999998121</v>
      </c>
      <c r="D1342" s="142">
        <v>806.92999999997812</v>
      </c>
      <c r="E1342" s="142">
        <v>1005.52750000003</v>
      </c>
      <c r="F1342" s="142">
        <v>1140.7124999999667</v>
      </c>
      <c r="G1342" s="142">
        <v>1558.8549999999614</v>
      </c>
    </row>
    <row r="1343" spans="1:7" x14ac:dyDescent="0.2">
      <c r="A1343" s="76" t="s">
        <v>1740</v>
      </c>
      <c r="C1343" s="142">
        <v>613.55999999998119</v>
      </c>
      <c r="D1343" s="142">
        <v>807.45249999997804</v>
      </c>
      <c r="E1343" s="142">
        <v>1006.19250000003</v>
      </c>
      <c r="F1343" s="142">
        <v>1141.4724999999667</v>
      </c>
      <c r="G1343" s="142">
        <v>1559.8999999999612</v>
      </c>
    </row>
    <row r="1344" spans="1:7" x14ac:dyDescent="0.2">
      <c r="A1344" s="76" t="s">
        <v>1741</v>
      </c>
      <c r="C1344" s="142">
        <v>613.95999999998116</v>
      </c>
      <c r="D1344" s="142">
        <v>807.97499999997808</v>
      </c>
      <c r="E1344" s="142">
        <v>1006.8575000000301</v>
      </c>
      <c r="F1344" s="142">
        <v>1142.2324999999666</v>
      </c>
      <c r="G1344" s="142">
        <v>1560.9449999999613</v>
      </c>
    </row>
    <row r="1345" spans="1:7" x14ac:dyDescent="0.2">
      <c r="A1345" s="76" t="s">
        <v>1742</v>
      </c>
      <c r="C1345" s="142">
        <v>614.35999999998114</v>
      </c>
      <c r="D1345" s="142">
        <v>808.497499999978</v>
      </c>
      <c r="E1345" s="142">
        <v>1007.5225000000302</v>
      </c>
      <c r="F1345" s="142">
        <v>1142.9924999999666</v>
      </c>
      <c r="G1345" s="142">
        <v>1561.9899999999611</v>
      </c>
    </row>
    <row r="1346" spans="1:7" x14ac:dyDescent="0.2">
      <c r="A1346" s="76" t="s">
        <v>1743</v>
      </c>
      <c r="C1346" s="142">
        <v>614.75999999998112</v>
      </c>
      <c r="D1346" s="142">
        <v>809.01999999997793</v>
      </c>
      <c r="E1346" s="142">
        <v>1008.1875000000302</v>
      </c>
      <c r="F1346" s="142">
        <v>1143.7524999999664</v>
      </c>
      <c r="G1346" s="142">
        <v>1563.034999999961</v>
      </c>
    </row>
    <row r="1347" spans="1:7" x14ac:dyDescent="0.2">
      <c r="A1347" s="76" t="s">
        <v>1744</v>
      </c>
      <c r="C1347" s="142">
        <v>615.1599999999811</v>
      </c>
      <c r="D1347" s="142">
        <v>809.54249999997796</v>
      </c>
      <c r="E1347" s="142">
        <v>1008.8525000000302</v>
      </c>
      <c r="F1347" s="142">
        <v>1144.5124999999664</v>
      </c>
      <c r="G1347" s="142">
        <v>1564.0799999999608</v>
      </c>
    </row>
    <row r="1348" spans="1:7" x14ac:dyDescent="0.2">
      <c r="A1348" s="76" t="s">
        <v>1745</v>
      </c>
      <c r="C1348" s="142">
        <v>615.55999999998107</v>
      </c>
      <c r="D1348" s="142">
        <v>810.06499999997789</v>
      </c>
      <c r="E1348" s="142">
        <v>1009.5175000000303</v>
      </c>
      <c r="F1348" s="142">
        <v>1145.2724999999664</v>
      </c>
      <c r="G1348" s="142">
        <v>1565.1249999999609</v>
      </c>
    </row>
    <row r="1349" spans="1:7" x14ac:dyDescent="0.2">
      <c r="A1349" s="76" t="s">
        <v>1746</v>
      </c>
      <c r="C1349" s="142">
        <v>615.95999999998105</v>
      </c>
      <c r="D1349" s="142">
        <v>810.58749999997781</v>
      </c>
      <c r="E1349" s="142">
        <v>1010.1825000000304</v>
      </c>
      <c r="F1349" s="142">
        <v>1146.0324999999664</v>
      </c>
      <c r="G1349" s="142">
        <v>1566.1699999999607</v>
      </c>
    </row>
    <row r="1350" spans="1:7" x14ac:dyDescent="0.2">
      <c r="A1350" s="76" t="s">
        <v>1747</v>
      </c>
      <c r="C1350" s="142">
        <v>616.35999999998103</v>
      </c>
      <c r="D1350" s="142">
        <v>811.10999999997773</v>
      </c>
      <c r="E1350" s="142">
        <v>1010.8475000000303</v>
      </c>
      <c r="F1350" s="142">
        <v>1146.7924999999664</v>
      </c>
      <c r="G1350" s="142">
        <v>1567.2149999999606</v>
      </c>
    </row>
    <row r="1351" spans="1:7" x14ac:dyDescent="0.2">
      <c r="A1351" s="76" t="s">
        <v>1748</v>
      </c>
      <c r="C1351" s="142">
        <v>616.75999999998101</v>
      </c>
      <c r="D1351" s="142">
        <v>811.63249999997777</v>
      </c>
      <c r="E1351" s="142">
        <v>1011.5125000000304</v>
      </c>
      <c r="F1351" s="142">
        <v>1147.5524999999664</v>
      </c>
      <c r="G1351" s="142">
        <v>1568.2599999999607</v>
      </c>
    </row>
    <row r="1352" spans="1:7" x14ac:dyDescent="0.2">
      <c r="A1352" s="76" t="s">
        <v>1749</v>
      </c>
      <c r="C1352" s="142">
        <v>617.15999999998098</v>
      </c>
      <c r="D1352" s="142">
        <v>812.15499999997769</v>
      </c>
      <c r="E1352" s="142">
        <v>1012.1775000000305</v>
      </c>
      <c r="F1352" s="142">
        <v>1148.3124999999663</v>
      </c>
      <c r="G1352" s="142">
        <v>1569.3049999999605</v>
      </c>
    </row>
    <row r="1353" spans="1:7" x14ac:dyDescent="0.2">
      <c r="A1353" s="76" t="s">
        <v>1750</v>
      </c>
      <c r="C1353" s="142">
        <v>617.55999999998096</v>
      </c>
      <c r="D1353" s="142">
        <v>812.67749999997761</v>
      </c>
      <c r="E1353" s="142">
        <v>1012.8425000000304</v>
      </c>
      <c r="F1353" s="142">
        <v>1149.0724999999661</v>
      </c>
      <c r="G1353" s="142">
        <v>1570.3499999999603</v>
      </c>
    </row>
    <row r="1354" spans="1:7" x14ac:dyDescent="0.2">
      <c r="A1354" s="76" t="s">
        <v>1751</v>
      </c>
      <c r="C1354" s="142">
        <v>617.95999999998094</v>
      </c>
      <c r="D1354" s="142">
        <v>813.19999999997765</v>
      </c>
      <c r="E1354" s="142">
        <v>1013.5075000000305</v>
      </c>
      <c r="F1354" s="142">
        <v>1149.8324999999661</v>
      </c>
      <c r="G1354" s="142">
        <v>1571.3949999999604</v>
      </c>
    </row>
    <row r="1355" spans="1:7" x14ac:dyDescent="0.2">
      <c r="A1355" s="76" t="s">
        <v>1752</v>
      </c>
      <c r="C1355" s="142">
        <v>618.35999999998091</v>
      </c>
      <c r="D1355" s="142">
        <v>813.72249999997757</v>
      </c>
      <c r="E1355" s="142">
        <v>1014.1725000000306</v>
      </c>
      <c r="F1355" s="142">
        <v>1150.5924999999661</v>
      </c>
      <c r="G1355" s="142">
        <v>1572.4399999999603</v>
      </c>
    </row>
    <row r="1356" spans="1:7" x14ac:dyDescent="0.2">
      <c r="A1356" s="76" t="s">
        <v>1753</v>
      </c>
      <c r="C1356" s="142">
        <v>618.75999999998089</v>
      </c>
      <c r="D1356" s="142">
        <v>814.24499999997749</v>
      </c>
      <c r="E1356" s="142">
        <v>1014.8375000000307</v>
      </c>
      <c r="F1356" s="142">
        <v>1151.3524999999661</v>
      </c>
      <c r="G1356" s="142">
        <v>1573.4849999999601</v>
      </c>
    </row>
    <row r="1357" spans="1:7" x14ac:dyDescent="0.2">
      <c r="A1357" s="76" t="s">
        <v>1754</v>
      </c>
      <c r="C1357" s="142">
        <v>619.15999999998087</v>
      </c>
      <c r="D1357" s="142">
        <v>814.76749999997753</v>
      </c>
      <c r="E1357" s="142">
        <v>1015.5025000000306</v>
      </c>
      <c r="F1357" s="142">
        <v>1152.1124999999661</v>
      </c>
      <c r="G1357" s="142">
        <v>1574.52999999996</v>
      </c>
    </row>
    <row r="1358" spans="1:7" x14ac:dyDescent="0.2">
      <c r="A1358" s="76" t="s">
        <v>1755</v>
      </c>
      <c r="C1358" s="142">
        <v>619.55999999998085</v>
      </c>
      <c r="D1358" s="142">
        <v>815.28999999997745</v>
      </c>
      <c r="E1358" s="142">
        <v>1016.1675000000307</v>
      </c>
      <c r="F1358" s="142">
        <v>1152.8724999999661</v>
      </c>
      <c r="G1358" s="142">
        <v>1575.57499999996</v>
      </c>
    </row>
    <row r="1359" spans="1:7" x14ac:dyDescent="0.2">
      <c r="A1359" s="76" t="s">
        <v>1756</v>
      </c>
      <c r="C1359" s="142">
        <v>619.95999999998082</v>
      </c>
      <c r="D1359" s="142">
        <v>815.81249999997738</v>
      </c>
      <c r="E1359" s="142">
        <v>1016.8325000000308</v>
      </c>
      <c r="F1359" s="142">
        <v>1153.6324999999661</v>
      </c>
      <c r="G1359" s="142">
        <v>1576.6199999999599</v>
      </c>
    </row>
    <row r="1360" spans="1:7" x14ac:dyDescent="0.2">
      <c r="A1360" s="76" t="s">
        <v>1757</v>
      </c>
      <c r="C1360" s="142">
        <v>620.3599999999808</v>
      </c>
      <c r="D1360" s="142">
        <v>816.3349999999773</v>
      </c>
      <c r="E1360" s="142">
        <v>1017.4975000000308</v>
      </c>
      <c r="F1360" s="142">
        <v>1154.3924999999658</v>
      </c>
      <c r="G1360" s="142">
        <v>1577.6649999999597</v>
      </c>
    </row>
    <row r="1361" spans="1:7" x14ac:dyDescent="0.2">
      <c r="A1361" s="76" t="s">
        <v>1758</v>
      </c>
      <c r="C1361" s="142">
        <v>620.75999999998078</v>
      </c>
      <c r="D1361" s="142">
        <v>816.85749999997734</v>
      </c>
      <c r="E1361" s="142">
        <v>1018.1625000000308</v>
      </c>
      <c r="F1361" s="142">
        <v>1155.1524999999658</v>
      </c>
      <c r="G1361" s="142">
        <v>1578.7099999999598</v>
      </c>
    </row>
    <row r="1362" spans="1:7" x14ac:dyDescent="0.2">
      <c r="A1362" s="76" t="s">
        <v>1759</v>
      </c>
      <c r="C1362" s="142">
        <v>621.15999999998076</v>
      </c>
      <c r="D1362" s="142">
        <v>817.37999999997726</v>
      </c>
      <c r="E1362" s="142">
        <v>1018.8275000000309</v>
      </c>
      <c r="F1362" s="142">
        <v>1155.9124999999658</v>
      </c>
      <c r="G1362" s="142">
        <v>1579.7549999999596</v>
      </c>
    </row>
    <row r="1363" spans="1:7" x14ac:dyDescent="0.2">
      <c r="A1363" s="76" t="s">
        <v>1760</v>
      </c>
      <c r="C1363" s="142">
        <v>621.55999999998073</v>
      </c>
      <c r="D1363" s="142">
        <v>817.90249999997718</v>
      </c>
      <c r="E1363" s="142">
        <v>1019.4925000000309</v>
      </c>
      <c r="F1363" s="142">
        <v>1156.6724999999658</v>
      </c>
      <c r="G1363" s="142">
        <v>1580.7999999999595</v>
      </c>
    </row>
    <row r="1364" spans="1:7" x14ac:dyDescent="0.2">
      <c r="A1364" s="76" t="s">
        <v>1761</v>
      </c>
      <c r="C1364" s="142">
        <v>621.95999999998071</v>
      </c>
      <c r="D1364" s="142">
        <v>818.42499999997722</v>
      </c>
      <c r="E1364" s="142">
        <v>1020.157500000031</v>
      </c>
      <c r="F1364" s="142">
        <v>1157.4324999999658</v>
      </c>
      <c r="G1364" s="142">
        <v>1581.8449999999596</v>
      </c>
    </row>
    <row r="1365" spans="1:7" x14ac:dyDescent="0.2">
      <c r="A1365" s="76" t="s">
        <v>1762</v>
      </c>
      <c r="C1365" s="142">
        <v>622.35999999998069</v>
      </c>
      <c r="D1365" s="142">
        <v>818.94749999997714</v>
      </c>
      <c r="E1365" s="142">
        <v>1020.822500000031</v>
      </c>
      <c r="F1365" s="142">
        <v>1158.1924999999658</v>
      </c>
      <c r="G1365" s="142">
        <v>1582.8899999999594</v>
      </c>
    </row>
    <row r="1366" spans="1:7" x14ac:dyDescent="0.2">
      <c r="A1366" s="76" t="s">
        <v>1763</v>
      </c>
      <c r="C1366" s="142">
        <v>622.75999999998066</v>
      </c>
      <c r="D1366" s="142">
        <v>819.46999999997706</v>
      </c>
      <c r="E1366" s="142">
        <v>1021.4875000000311</v>
      </c>
      <c r="F1366" s="142">
        <v>1158.9524999999655</v>
      </c>
      <c r="G1366" s="142">
        <v>1583.9349999999592</v>
      </c>
    </row>
    <row r="1367" spans="1:7" x14ac:dyDescent="0.2">
      <c r="A1367" s="76" t="s">
        <v>1764</v>
      </c>
      <c r="C1367" s="142">
        <v>623.15999999998064</v>
      </c>
      <c r="D1367" s="142">
        <v>819.9924999999771</v>
      </c>
      <c r="E1367" s="142">
        <v>1022.1525000000311</v>
      </c>
      <c r="F1367" s="142">
        <v>1159.7124999999655</v>
      </c>
      <c r="G1367" s="142">
        <v>1584.9799999999591</v>
      </c>
    </row>
    <row r="1368" spans="1:7" x14ac:dyDescent="0.2">
      <c r="A1368" s="76" t="s">
        <v>1765</v>
      </c>
      <c r="C1368" s="142">
        <v>623.55999999998062</v>
      </c>
      <c r="D1368" s="142">
        <v>820.51499999997702</v>
      </c>
      <c r="E1368" s="142">
        <v>1022.8175000000311</v>
      </c>
      <c r="F1368" s="142">
        <v>1160.4724999999655</v>
      </c>
      <c r="G1368" s="142">
        <v>1586.0249999999592</v>
      </c>
    </row>
    <row r="1369" spans="1:7" x14ac:dyDescent="0.2">
      <c r="A1369" s="76" t="s">
        <v>1766</v>
      </c>
      <c r="C1369" s="142">
        <v>623.9599999999806</v>
      </c>
      <c r="D1369" s="142">
        <v>821.03749999997694</v>
      </c>
      <c r="E1369" s="142">
        <v>1023.4825000000312</v>
      </c>
      <c r="F1369" s="142">
        <v>1161.2324999999655</v>
      </c>
      <c r="G1369" s="142">
        <v>1587.069999999959</v>
      </c>
    </row>
    <row r="1370" spans="1:7" x14ac:dyDescent="0.2">
      <c r="A1370" s="76" t="s">
        <v>1767</v>
      </c>
      <c r="C1370" s="142">
        <v>624.35999999998057</v>
      </c>
      <c r="D1370" s="142">
        <v>821.55999999997687</v>
      </c>
      <c r="E1370" s="142">
        <v>1024.1475000000312</v>
      </c>
      <c r="F1370" s="142">
        <v>1161.9924999999655</v>
      </c>
      <c r="G1370" s="142">
        <v>1588.1149999999589</v>
      </c>
    </row>
    <row r="1371" spans="1:7" x14ac:dyDescent="0.2">
      <c r="A1371" s="76" t="s">
        <v>1768</v>
      </c>
      <c r="C1371" s="142">
        <v>624.75999999998055</v>
      </c>
      <c r="D1371" s="142">
        <v>822.0824999999769</v>
      </c>
      <c r="E1371" s="142">
        <v>1024.8125000000314</v>
      </c>
      <c r="F1371" s="142">
        <v>1162.7524999999655</v>
      </c>
      <c r="G1371" s="142">
        <v>1589.1599999999589</v>
      </c>
    </row>
    <row r="1372" spans="1:7" x14ac:dyDescent="0.2">
      <c r="A1372" s="76" t="s">
        <v>1769</v>
      </c>
      <c r="C1372" s="142">
        <v>625.15999999998053</v>
      </c>
      <c r="D1372" s="142">
        <v>822.60499999997683</v>
      </c>
      <c r="E1372" s="142">
        <v>1025.4775000000313</v>
      </c>
      <c r="F1372" s="142">
        <v>1163.5124999999655</v>
      </c>
      <c r="G1372" s="142">
        <v>1590.2049999999588</v>
      </c>
    </row>
    <row r="1373" spans="1:7" x14ac:dyDescent="0.2">
      <c r="A1373" s="76" t="s">
        <v>1770</v>
      </c>
      <c r="C1373" s="142">
        <v>625.5599999999805</v>
      </c>
      <c r="D1373" s="142">
        <v>823.12749999997675</v>
      </c>
      <c r="E1373" s="142">
        <v>1026.1425000000313</v>
      </c>
      <c r="F1373" s="142">
        <v>1164.2724999999652</v>
      </c>
      <c r="G1373" s="142">
        <v>1591.2499999999586</v>
      </c>
    </row>
    <row r="1374" spans="1:7" x14ac:dyDescent="0.2">
      <c r="A1374" s="76" t="s">
        <v>1771</v>
      </c>
      <c r="C1374" s="142">
        <v>625.95999999998048</v>
      </c>
      <c r="D1374" s="142">
        <v>823.64999999997679</v>
      </c>
      <c r="E1374" s="142">
        <v>1026.8075000000315</v>
      </c>
      <c r="F1374" s="142">
        <v>1165.0324999999652</v>
      </c>
      <c r="G1374" s="142">
        <v>1592.2949999999587</v>
      </c>
    </row>
    <row r="1375" spans="1:7" x14ac:dyDescent="0.2">
      <c r="A1375" s="76" t="s">
        <v>1772</v>
      </c>
      <c r="C1375" s="142">
        <v>626.35999999998046</v>
      </c>
      <c r="D1375" s="142">
        <v>824.17249999997671</v>
      </c>
      <c r="E1375" s="142">
        <v>1027.4725000000315</v>
      </c>
      <c r="F1375" s="142">
        <v>1165.7924999999652</v>
      </c>
      <c r="G1375" s="142">
        <v>1593.3399999999585</v>
      </c>
    </row>
    <row r="1376" spans="1:7" x14ac:dyDescent="0.2">
      <c r="A1376" s="76" t="s">
        <v>1773</v>
      </c>
      <c r="C1376" s="142">
        <v>626.75999999998044</v>
      </c>
      <c r="D1376" s="142">
        <v>824.69499999997663</v>
      </c>
      <c r="E1376" s="142">
        <v>1028.1375000000314</v>
      </c>
      <c r="F1376" s="142">
        <v>1166.5524999999652</v>
      </c>
      <c r="G1376" s="142">
        <v>1594.3849999999584</v>
      </c>
    </row>
    <row r="1377" spans="1:7" x14ac:dyDescent="0.2">
      <c r="A1377" s="76" t="s">
        <v>1774</v>
      </c>
      <c r="C1377" s="142">
        <v>627.15999999998041</v>
      </c>
      <c r="D1377" s="142">
        <v>825.21749999997667</v>
      </c>
      <c r="E1377" s="142">
        <v>1028.8025000000316</v>
      </c>
      <c r="F1377" s="142">
        <v>1167.3124999999652</v>
      </c>
      <c r="G1377" s="142">
        <v>1595.4299999999582</v>
      </c>
    </row>
    <row r="1378" spans="1:7" x14ac:dyDescent="0.2">
      <c r="A1378" s="76" t="s">
        <v>1775</v>
      </c>
      <c r="C1378" s="142">
        <v>627.55999999998039</v>
      </c>
      <c r="D1378" s="142">
        <v>825.73999999997659</v>
      </c>
      <c r="E1378" s="142">
        <v>1029.4675000000316</v>
      </c>
      <c r="F1378" s="142">
        <v>1168.0724999999652</v>
      </c>
      <c r="G1378" s="142">
        <v>1596.4749999999583</v>
      </c>
    </row>
    <row r="1379" spans="1:7" x14ac:dyDescent="0.2">
      <c r="A1379" s="76" t="s">
        <v>1776</v>
      </c>
      <c r="C1379" s="142">
        <v>627.95999999998037</v>
      </c>
      <c r="D1379" s="142">
        <v>826.26249999997651</v>
      </c>
      <c r="E1379" s="142">
        <v>1030.1325000000315</v>
      </c>
      <c r="F1379" s="142">
        <v>1168.8324999999652</v>
      </c>
      <c r="G1379" s="142">
        <v>1597.5199999999581</v>
      </c>
    </row>
    <row r="1380" spans="1:7" x14ac:dyDescent="0.2">
      <c r="A1380" s="76" t="s">
        <v>1777</v>
      </c>
      <c r="C1380" s="142">
        <v>628.35999999998035</v>
      </c>
      <c r="D1380" s="142">
        <v>826.78499999997643</v>
      </c>
      <c r="E1380" s="142">
        <v>1030.7975000000317</v>
      </c>
      <c r="F1380" s="142">
        <v>1169.592499999965</v>
      </c>
      <c r="G1380" s="142">
        <v>1598.564999999958</v>
      </c>
    </row>
    <row r="1381" spans="1:7" x14ac:dyDescent="0.2">
      <c r="A1381" s="76" t="s">
        <v>1778</v>
      </c>
      <c r="C1381" s="142">
        <v>628.75999999998032</v>
      </c>
      <c r="D1381" s="142">
        <v>827.30749999997647</v>
      </c>
      <c r="E1381" s="142">
        <v>1031.4625000000317</v>
      </c>
      <c r="F1381" s="142">
        <v>1170.3524999999649</v>
      </c>
      <c r="G1381" s="142">
        <v>1599.6099999999581</v>
      </c>
    </row>
    <row r="1382" spans="1:7" x14ac:dyDescent="0.2">
      <c r="A1382" s="76" t="s">
        <v>1779</v>
      </c>
      <c r="C1382" s="142">
        <v>629.1599999999803</v>
      </c>
      <c r="D1382" s="142">
        <v>827.82999999997639</v>
      </c>
      <c r="E1382" s="142">
        <v>1032.1275000000317</v>
      </c>
      <c r="F1382" s="142">
        <v>1171.1124999999649</v>
      </c>
      <c r="G1382" s="142">
        <v>1600.6549999999579</v>
      </c>
    </row>
    <row r="1383" spans="1:7" x14ac:dyDescent="0.2">
      <c r="A1383" s="76" t="s">
        <v>1780</v>
      </c>
      <c r="C1383" s="142">
        <v>629.55999999998028</v>
      </c>
      <c r="D1383" s="142">
        <v>828.35249999997632</v>
      </c>
      <c r="E1383" s="142">
        <v>1032.7925000000319</v>
      </c>
      <c r="F1383" s="142">
        <v>1171.8724999999649</v>
      </c>
      <c r="G1383" s="142">
        <v>1601.6999999999578</v>
      </c>
    </row>
    <row r="1384" spans="1:7" x14ac:dyDescent="0.2">
      <c r="A1384" s="76" t="s">
        <v>1781</v>
      </c>
      <c r="C1384" s="142">
        <v>629.95999999998025</v>
      </c>
      <c r="D1384" s="142">
        <v>828.87499999997635</v>
      </c>
      <c r="E1384" s="142">
        <v>1033.4575000000318</v>
      </c>
      <c r="F1384" s="142">
        <v>1172.6324999999649</v>
      </c>
      <c r="G1384" s="142">
        <v>1602.7449999999578</v>
      </c>
    </row>
    <row r="1385" spans="1:7" x14ac:dyDescent="0.2">
      <c r="A1385" s="76" t="s">
        <v>1782</v>
      </c>
      <c r="C1385" s="142">
        <v>630.35999999998023</v>
      </c>
      <c r="D1385" s="142">
        <v>829.39749999997628</v>
      </c>
      <c r="E1385" s="142">
        <v>1034.1225000000318</v>
      </c>
      <c r="F1385" s="142">
        <v>1173.3924999999649</v>
      </c>
      <c r="G1385" s="142">
        <v>1603.7899999999577</v>
      </c>
    </row>
    <row r="1386" spans="1:7" x14ac:dyDescent="0.2">
      <c r="A1386" s="76" t="s">
        <v>1783</v>
      </c>
      <c r="C1386" s="142">
        <v>630.75999999998021</v>
      </c>
      <c r="D1386" s="142">
        <v>829.9199999999762</v>
      </c>
      <c r="E1386" s="142">
        <v>1034.787500000032</v>
      </c>
      <c r="F1386" s="142">
        <v>1174.1524999999647</v>
      </c>
      <c r="G1386" s="142">
        <v>1604.8349999999575</v>
      </c>
    </row>
    <row r="1387" spans="1:7" x14ac:dyDescent="0.2">
      <c r="A1387" s="76" t="s">
        <v>1784</v>
      </c>
      <c r="C1387" s="142">
        <v>631.15999999998019</v>
      </c>
      <c r="D1387" s="142">
        <v>830.44249999997623</v>
      </c>
      <c r="E1387" s="142">
        <v>1035.4525000000319</v>
      </c>
      <c r="F1387" s="142">
        <v>1174.9124999999647</v>
      </c>
      <c r="G1387" s="142">
        <v>1605.8799999999574</v>
      </c>
    </row>
    <row r="1388" spans="1:7" x14ac:dyDescent="0.2">
      <c r="A1388" s="76" t="s">
        <v>1785</v>
      </c>
      <c r="C1388" s="142">
        <v>631.55999999998016</v>
      </c>
      <c r="D1388" s="142">
        <v>830.96499999997616</v>
      </c>
      <c r="E1388" s="142">
        <v>1036.1175000000319</v>
      </c>
      <c r="F1388" s="142">
        <v>1175.6724999999647</v>
      </c>
      <c r="G1388" s="142">
        <v>1606.9249999999574</v>
      </c>
    </row>
    <row r="1389" spans="1:7" x14ac:dyDescent="0.2">
      <c r="A1389" s="76" t="s">
        <v>1786</v>
      </c>
      <c r="C1389" s="142">
        <v>631.95999999998014</v>
      </c>
      <c r="D1389" s="142">
        <v>831.48749999997608</v>
      </c>
      <c r="E1389" s="142">
        <v>1036.7825000000321</v>
      </c>
      <c r="F1389" s="142">
        <v>1176.4324999999646</v>
      </c>
      <c r="G1389" s="142">
        <v>1607.9699999999573</v>
      </c>
    </row>
    <row r="1390" spans="1:7" x14ac:dyDescent="0.2">
      <c r="A1390" s="76" t="s">
        <v>1787</v>
      </c>
      <c r="C1390" s="142">
        <v>632.35999999998012</v>
      </c>
      <c r="D1390" s="142">
        <v>832.009999999976</v>
      </c>
      <c r="E1390" s="142">
        <v>1037.4475000000321</v>
      </c>
      <c r="F1390" s="142">
        <v>1177.1924999999646</v>
      </c>
      <c r="G1390" s="142">
        <v>1609.0149999999571</v>
      </c>
    </row>
    <row r="1391" spans="1:7" x14ac:dyDescent="0.2">
      <c r="A1391" s="76" t="s">
        <v>1788</v>
      </c>
      <c r="C1391" s="142">
        <v>632.7599999999801</v>
      </c>
      <c r="D1391" s="142">
        <v>832.53249999997604</v>
      </c>
      <c r="E1391" s="142">
        <v>1038.1125000000322</v>
      </c>
      <c r="F1391" s="142">
        <v>1177.9524999999646</v>
      </c>
      <c r="G1391" s="142">
        <v>1610.0599999999572</v>
      </c>
    </row>
    <row r="1392" spans="1:7" x14ac:dyDescent="0.2">
      <c r="A1392" s="76" t="s">
        <v>1789</v>
      </c>
      <c r="C1392" s="142">
        <v>633.15999999998007</v>
      </c>
      <c r="D1392" s="142">
        <v>833.05499999997596</v>
      </c>
      <c r="E1392" s="142">
        <v>1038.7775000000322</v>
      </c>
      <c r="F1392" s="142">
        <v>1178.7124999999646</v>
      </c>
      <c r="G1392" s="142">
        <v>1611.104999999957</v>
      </c>
    </row>
    <row r="1393" spans="1:7" x14ac:dyDescent="0.2">
      <c r="A1393" s="76" t="s">
        <v>1790</v>
      </c>
      <c r="C1393" s="142">
        <v>633.55999999998005</v>
      </c>
      <c r="D1393" s="142">
        <v>833.57749999997588</v>
      </c>
      <c r="E1393" s="142">
        <v>1039.4425000000322</v>
      </c>
      <c r="F1393" s="142">
        <v>1179.4724999999644</v>
      </c>
      <c r="G1393" s="142">
        <v>1612.1499999999569</v>
      </c>
    </row>
    <row r="1394" spans="1:7" x14ac:dyDescent="0.2">
      <c r="A1394" s="76" t="s">
        <v>1791</v>
      </c>
      <c r="C1394" s="142">
        <v>633.95999999998003</v>
      </c>
      <c r="D1394" s="142">
        <v>834.09999999997592</v>
      </c>
      <c r="E1394" s="142">
        <v>1040.1075000000324</v>
      </c>
      <c r="F1394" s="142">
        <v>1180.2324999999644</v>
      </c>
      <c r="G1394" s="142">
        <v>1613.194999999957</v>
      </c>
    </row>
    <row r="1395" spans="1:7" x14ac:dyDescent="0.2">
      <c r="A1395" s="76" t="s">
        <v>1792</v>
      </c>
      <c r="C1395" s="142">
        <v>634.35999999998</v>
      </c>
      <c r="D1395" s="142">
        <v>834.62249999997584</v>
      </c>
      <c r="E1395" s="142">
        <v>1040.7725000000323</v>
      </c>
      <c r="F1395" s="142">
        <v>1180.9924999999644</v>
      </c>
      <c r="G1395" s="142">
        <v>1614.2399999999568</v>
      </c>
    </row>
    <row r="1396" spans="1:7" x14ac:dyDescent="0.2">
      <c r="A1396" s="76" t="s">
        <v>1793</v>
      </c>
      <c r="C1396" s="142">
        <v>634.75999999997998</v>
      </c>
      <c r="D1396" s="142">
        <v>835.14499999997577</v>
      </c>
      <c r="E1396" s="142">
        <v>1041.4375000000323</v>
      </c>
      <c r="F1396" s="142">
        <v>1181.7524999999644</v>
      </c>
      <c r="G1396" s="142">
        <v>1615.2849999999567</v>
      </c>
    </row>
    <row r="1397" spans="1:7" x14ac:dyDescent="0.2">
      <c r="A1397" s="76" t="s">
        <v>1794</v>
      </c>
      <c r="C1397" s="142">
        <v>635.15999999997996</v>
      </c>
      <c r="D1397" s="142">
        <v>835.6674999999758</v>
      </c>
      <c r="E1397" s="142">
        <v>1042.1025000000325</v>
      </c>
      <c r="F1397" s="142">
        <v>1182.5124999999643</v>
      </c>
      <c r="G1397" s="142">
        <v>1616.3299999999565</v>
      </c>
    </row>
    <row r="1398" spans="1:7" x14ac:dyDescent="0.2">
      <c r="A1398" s="76" t="s">
        <v>1795</v>
      </c>
      <c r="C1398" s="142">
        <v>635.55999999997994</v>
      </c>
      <c r="D1398" s="142">
        <v>836.18999999997573</v>
      </c>
      <c r="E1398" s="142">
        <v>1042.7675000000324</v>
      </c>
      <c r="F1398" s="142">
        <v>1183.2724999999643</v>
      </c>
      <c r="G1398" s="142">
        <v>1617.3749999999566</v>
      </c>
    </row>
    <row r="1399" spans="1:7" x14ac:dyDescent="0.2">
      <c r="A1399" s="76" t="s">
        <v>1796</v>
      </c>
      <c r="C1399" s="142">
        <v>635.95999999997991</v>
      </c>
      <c r="D1399" s="142">
        <v>836.71249999997565</v>
      </c>
      <c r="E1399" s="142">
        <v>1043.4325000000324</v>
      </c>
      <c r="F1399" s="142">
        <v>1184.0324999999643</v>
      </c>
      <c r="G1399" s="142">
        <v>1618.4199999999564</v>
      </c>
    </row>
    <row r="1400" spans="1:7" x14ac:dyDescent="0.2">
      <c r="A1400" s="76" t="s">
        <v>1797</v>
      </c>
      <c r="C1400" s="142">
        <v>636.35999999997989</v>
      </c>
      <c r="D1400" s="142">
        <v>837.23499999997557</v>
      </c>
      <c r="E1400" s="142">
        <v>1044.0975000000326</v>
      </c>
      <c r="F1400" s="142">
        <v>1184.7924999999641</v>
      </c>
      <c r="G1400" s="142">
        <v>1619.4649999999563</v>
      </c>
    </row>
    <row r="1401" spans="1:7" x14ac:dyDescent="0.2">
      <c r="A1401" s="76" t="s">
        <v>1798</v>
      </c>
      <c r="C1401" s="142">
        <v>636.75999999997987</v>
      </c>
      <c r="D1401" s="142">
        <v>837.75749999997561</v>
      </c>
      <c r="E1401" s="142">
        <v>1044.7625000000326</v>
      </c>
      <c r="F1401" s="142">
        <v>1185.5524999999641</v>
      </c>
      <c r="G1401" s="142">
        <v>1620.5099999999563</v>
      </c>
    </row>
    <row r="1402" spans="1:7" x14ac:dyDescent="0.2">
      <c r="A1402" s="76" t="s">
        <v>1799</v>
      </c>
      <c r="C1402" s="142">
        <v>637.15999999997985</v>
      </c>
      <c r="D1402" s="142">
        <v>838.27999999997553</v>
      </c>
      <c r="E1402" s="142">
        <v>1045.4275000000325</v>
      </c>
      <c r="F1402" s="142">
        <v>1186.3124999999641</v>
      </c>
      <c r="G1402" s="142">
        <v>1621.5549999999562</v>
      </c>
    </row>
    <row r="1403" spans="1:7" x14ac:dyDescent="0.2">
      <c r="A1403" s="76" t="s">
        <v>1800</v>
      </c>
      <c r="C1403" s="142">
        <v>637.55999999997982</v>
      </c>
      <c r="D1403" s="142">
        <v>838.80249999997545</v>
      </c>
      <c r="E1403" s="142">
        <v>1046.0925000000327</v>
      </c>
      <c r="F1403" s="142">
        <v>1187.0724999999641</v>
      </c>
      <c r="G1403" s="142">
        <v>1622.599999999956</v>
      </c>
    </row>
    <row r="1404" spans="1:7" x14ac:dyDescent="0.2">
      <c r="A1404" s="76" t="s">
        <v>1801</v>
      </c>
      <c r="C1404" s="142">
        <v>637.9599999999798</v>
      </c>
      <c r="D1404" s="142">
        <v>839.32499999997549</v>
      </c>
      <c r="E1404" s="142">
        <v>1046.7575000000327</v>
      </c>
      <c r="F1404" s="142">
        <v>1187.8324999999641</v>
      </c>
      <c r="G1404" s="142">
        <v>1623.6449999999561</v>
      </c>
    </row>
    <row r="1405" spans="1:7" x14ac:dyDescent="0.2">
      <c r="A1405" s="76" t="s">
        <v>1802</v>
      </c>
      <c r="C1405" s="142">
        <v>638.35999999997978</v>
      </c>
      <c r="D1405" s="142">
        <v>839.84749999997541</v>
      </c>
      <c r="E1405" s="142">
        <v>1047.4225000000326</v>
      </c>
      <c r="F1405" s="142">
        <v>1188.592499999964</v>
      </c>
      <c r="G1405" s="142">
        <v>1624.6899999999559</v>
      </c>
    </row>
    <row r="1406" spans="1:7" x14ac:dyDescent="0.2">
      <c r="A1406" s="76" t="s">
        <v>1803</v>
      </c>
      <c r="C1406" s="142">
        <v>638.75999999997975</v>
      </c>
      <c r="D1406" s="142">
        <v>840.36999999997533</v>
      </c>
      <c r="E1406" s="142">
        <v>1048.0875000000328</v>
      </c>
      <c r="F1406" s="142">
        <v>1189.3524999999638</v>
      </c>
      <c r="G1406" s="142">
        <v>1625.7349999999558</v>
      </c>
    </row>
    <row r="1407" spans="1:7" x14ac:dyDescent="0.2">
      <c r="A1407" s="76" t="s">
        <v>1804</v>
      </c>
      <c r="C1407" s="142">
        <v>639.15999999997973</v>
      </c>
      <c r="D1407" s="142">
        <v>840.89249999997537</v>
      </c>
      <c r="E1407" s="142">
        <v>1048.7525000000328</v>
      </c>
      <c r="F1407" s="142">
        <v>1190.1124999999638</v>
      </c>
      <c r="G1407" s="142">
        <v>1626.7799999999556</v>
      </c>
    </row>
    <row r="1408" spans="1:7" x14ac:dyDescent="0.2">
      <c r="A1408" s="76" t="s">
        <v>1805</v>
      </c>
      <c r="C1408" s="142">
        <v>639.55999999997971</v>
      </c>
      <c r="D1408" s="142">
        <v>841.41499999997529</v>
      </c>
      <c r="E1408" s="142">
        <v>1049.4175000000328</v>
      </c>
      <c r="F1408" s="142">
        <v>1190.8724999999638</v>
      </c>
      <c r="G1408" s="142">
        <v>1627.8249999999557</v>
      </c>
    </row>
    <row r="1409" spans="1:7" x14ac:dyDescent="0.2">
      <c r="A1409" s="76" t="s">
        <v>1806</v>
      </c>
      <c r="C1409" s="142">
        <v>639.95999999997969</v>
      </c>
      <c r="D1409" s="142">
        <v>841.93749999997522</v>
      </c>
      <c r="E1409" s="142">
        <v>1050.082500000033</v>
      </c>
      <c r="F1409" s="142">
        <v>1191.6324999999638</v>
      </c>
      <c r="G1409" s="142">
        <v>1628.8699999999556</v>
      </c>
    </row>
    <row r="1410" spans="1:7" x14ac:dyDescent="0.2">
      <c r="A1410" s="76" t="s">
        <v>1807</v>
      </c>
      <c r="C1410" s="142">
        <v>640.35999999997966</v>
      </c>
      <c r="D1410" s="142">
        <v>842.45999999997514</v>
      </c>
      <c r="E1410" s="142">
        <v>1050.7475000000329</v>
      </c>
      <c r="F1410" s="142">
        <v>1192.3924999999638</v>
      </c>
      <c r="G1410" s="142">
        <v>1629.9149999999554</v>
      </c>
    </row>
    <row r="1411" spans="1:7" x14ac:dyDescent="0.2">
      <c r="A1411" s="76" t="s">
        <v>1808</v>
      </c>
      <c r="C1411" s="142">
        <v>640.75999999997964</v>
      </c>
      <c r="D1411" s="142">
        <v>842.98249999997518</v>
      </c>
      <c r="E1411" s="142">
        <v>1051.4125000000331</v>
      </c>
      <c r="F1411" s="142">
        <v>1193.1524999999638</v>
      </c>
      <c r="G1411" s="142">
        <v>1630.9599999999555</v>
      </c>
    </row>
    <row r="1412" spans="1:7" x14ac:dyDescent="0.2">
      <c r="A1412" s="76" t="s">
        <v>1809</v>
      </c>
      <c r="C1412" s="142">
        <v>641.15999999997962</v>
      </c>
      <c r="D1412" s="142">
        <v>843.5049999999751</v>
      </c>
      <c r="E1412" s="142">
        <v>1052.0775000000331</v>
      </c>
      <c r="F1412" s="142">
        <v>1193.9124999999638</v>
      </c>
      <c r="G1412" s="142">
        <v>1632.0049999999553</v>
      </c>
    </row>
    <row r="1413" spans="1:7" x14ac:dyDescent="0.2">
      <c r="A1413" s="76" t="s">
        <v>1810</v>
      </c>
      <c r="C1413" s="142">
        <v>641.5599999999796</v>
      </c>
      <c r="D1413" s="142">
        <v>844.02749999997502</v>
      </c>
      <c r="E1413" s="142">
        <v>1052.742500000033</v>
      </c>
      <c r="F1413" s="142">
        <v>1194.6724999999635</v>
      </c>
      <c r="G1413" s="142">
        <v>1633.0499999999552</v>
      </c>
    </row>
    <row r="1414" spans="1:7" x14ac:dyDescent="0.2">
      <c r="A1414" s="76" t="s">
        <v>1811</v>
      </c>
      <c r="C1414" s="142">
        <v>641.95999999997957</v>
      </c>
      <c r="D1414" s="142">
        <v>844.54999999997506</v>
      </c>
      <c r="E1414" s="142">
        <v>1053.4075000000332</v>
      </c>
      <c r="F1414" s="142">
        <v>1195.4324999999635</v>
      </c>
      <c r="G1414" s="142">
        <v>1634.0949999999552</v>
      </c>
    </row>
    <row r="1415" spans="1:7" x14ac:dyDescent="0.2">
      <c r="A1415" s="76" t="s">
        <v>1812</v>
      </c>
      <c r="C1415" s="142">
        <v>642.35999999997955</v>
      </c>
      <c r="D1415" s="142">
        <v>845.07249999997498</v>
      </c>
      <c r="E1415" s="142">
        <v>1054.0725000000332</v>
      </c>
      <c r="F1415" s="142">
        <v>1196.1924999999635</v>
      </c>
      <c r="G1415" s="142">
        <v>1635.1399999999551</v>
      </c>
    </row>
    <row r="1416" spans="1:7" x14ac:dyDescent="0.2">
      <c r="A1416" s="76" t="s">
        <v>1813</v>
      </c>
      <c r="C1416" s="142">
        <v>642.75999999997953</v>
      </c>
      <c r="D1416" s="142">
        <v>845.5949999999749</v>
      </c>
      <c r="E1416" s="142">
        <v>1054.7375000000332</v>
      </c>
      <c r="F1416" s="142">
        <v>1196.9524999999635</v>
      </c>
      <c r="G1416" s="142">
        <v>1636.1849999999549</v>
      </c>
    </row>
    <row r="1417" spans="1:7" x14ac:dyDescent="0.2">
      <c r="A1417" s="76" t="s">
        <v>1814</v>
      </c>
      <c r="C1417" s="142">
        <v>643.1599999999795</v>
      </c>
      <c r="D1417" s="142">
        <v>846.11749999997494</v>
      </c>
      <c r="E1417" s="142">
        <v>1055.4025000000333</v>
      </c>
      <c r="F1417" s="142">
        <v>1197.7124999999635</v>
      </c>
      <c r="G1417" s="142">
        <v>1637.2299999999548</v>
      </c>
    </row>
    <row r="1418" spans="1:7" x14ac:dyDescent="0.2">
      <c r="A1418" s="76" t="s">
        <v>1815</v>
      </c>
      <c r="C1418" s="142">
        <v>643.55999999997948</v>
      </c>
      <c r="D1418" s="142">
        <v>846.63999999997486</v>
      </c>
      <c r="E1418" s="142">
        <v>1056.0675000000333</v>
      </c>
      <c r="F1418" s="142">
        <v>1198.4724999999635</v>
      </c>
      <c r="G1418" s="142">
        <v>1638.2749999999548</v>
      </c>
    </row>
    <row r="1419" spans="1:7" x14ac:dyDescent="0.2">
      <c r="A1419" s="76" t="s">
        <v>1816</v>
      </c>
      <c r="C1419" s="142">
        <v>643.95999999997946</v>
      </c>
      <c r="D1419" s="142">
        <v>847.16249999997478</v>
      </c>
      <c r="E1419" s="142">
        <v>1056.7325000000333</v>
      </c>
      <c r="F1419" s="142">
        <v>1199.2324999999635</v>
      </c>
      <c r="G1419" s="142">
        <v>1639.3199999999547</v>
      </c>
    </row>
    <row r="1420" spans="1:7" x14ac:dyDescent="0.2">
      <c r="A1420" s="76" t="s">
        <v>1817</v>
      </c>
      <c r="C1420" s="142">
        <v>644.35999999997944</v>
      </c>
      <c r="D1420" s="142">
        <v>847.68499999997471</v>
      </c>
      <c r="E1420" s="142">
        <v>1057.3975000000335</v>
      </c>
      <c r="F1420" s="142">
        <v>1199.9924999999632</v>
      </c>
      <c r="G1420" s="142">
        <v>1640.3649999999545</v>
      </c>
    </row>
    <row r="1421" spans="1:7" x14ac:dyDescent="0.2">
      <c r="A1421" s="76" t="s">
        <v>1818</v>
      </c>
      <c r="C1421" s="142">
        <v>644.75999999997941</v>
      </c>
      <c r="D1421" s="142">
        <v>848.20749999997474</v>
      </c>
      <c r="E1421" s="142">
        <v>1058.0625000000334</v>
      </c>
      <c r="F1421" s="142">
        <v>1200.7524999999632</v>
      </c>
      <c r="G1421" s="142">
        <v>1641.4099999999546</v>
      </c>
    </row>
    <row r="1422" spans="1:7" x14ac:dyDescent="0.2">
      <c r="A1422" s="76" t="s">
        <v>1819</v>
      </c>
      <c r="C1422" s="142">
        <v>645.15999999997939</v>
      </c>
      <c r="D1422" s="142">
        <v>848.72999999997467</v>
      </c>
      <c r="E1422" s="142">
        <v>1058.7275000000334</v>
      </c>
      <c r="F1422" s="142">
        <v>1201.5124999999632</v>
      </c>
      <c r="G1422" s="142">
        <v>1642.4549999999545</v>
      </c>
    </row>
    <row r="1423" spans="1:7" x14ac:dyDescent="0.2">
      <c r="A1423" s="76" t="s">
        <v>1820</v>
      </c>
      <c r="C1423" s="142">
        <v>645.55999999997937</v>
      </c>
      <c r="D1423" s="142">
        <v>849.25249999997459</v>
      </c>
      <c r="E1423" s="142">
        <v>1059.3925000000336</v>
      </c>
      <c r="F1423" s="142">
        <v>1202.2724999999632</v>
      </c>
      <c r="G1423" s="142">
        <v>1643.4999999999543</v>
      </c>
    </row>
    <row r="1424" spans="1:7" x14ac:dyDescent="0.2">
      <c r="A1424" s="76" t="s">
        <v>1821</v>
      </c>
      <c r="C1424" s="142">
        <v>645.95999999997935</v>
      </c>
      <c r="D1424" s="142">
        <v>849.77499999997463</v>
      </c>
      <c r="E1424" s="142">
        <v>1060.0575000000335</v>
      </c>
      <c r="F1424" s="142">
        <v>1203.0324999999632</v>
      </c>
      <c r="G1424" s="142">
        <v>1644.5449999999544</v>
      </c>
    </row>
    <row r="1425" spans="1:7" x14ac:dyDescent="0.2">
      <c r="A1425" s="76" t="s">
        <v>1822</v>
      </c>
      <c r="C1425" s="142">
        <v>646.35999999997932</v>
      </c>
      <c r="D1425" s="142">
        <v>850.29749999997455</v>
      </c>
      <c r="E1425" s="142">
        <v>1060.7225000000335</v>
      </c>
      <c r="F1425" s="142">
        <v>1203.7924999999632</v>
      </c>
      <c r="G1425" s="142">
        <v>1645.5899999999542</v>
      </c>
    </row>
    <row r="1426" spans="1:7" x14ac:dyDescent="0.2">
      <c r="A1426" s="76" t="s">
        <v>1823</v>
      </c>
      <c r="C1426" s="142">
        <v>646.7599999999793</v>
      </c>
      <c r="D1426" s="142">
        <v>850.81999999997447</v>
      </c>
      <c r="E1426" s="142">
        <v>1061.3875000000337</v>
      </c>
      <c r="F1426" s="142">
        <v>1204.5524999999629</v>
      </c>
      <c r="G1426" s="142">
        <v>1646.6349999999541</v>
      </c>
    </row>
    <row r="1427" spans="1:7" x14ac:dyDescent="0.2">
      <c r="A1427" s="76" t="s">
        <v>1824</v>
      </c>
      <c r="C1427" s="142">
        <v>647.15999999997928</v>
      </c>
      <c r="D1427" s="142">
        <v>851.34249999997451</v>
      </c>
      <c r="E1427" s="142">
        <v>1062.0525000000337</v>
      </c>
      <c r="F1427" s="142">
        <v>1205.3124999999629</v>
      </c>
      <c r="G1427" s="142">
        <v>1647.6799999999539</v>
      </c>
    </row>
    <row r="1428" spans="1:7" x14ac:dyDescent="0.2">
      <c r="A1428" s="76" t="s">
        <v>1825</v>
      </c>
      <c r="C1428" s="142">
        <v>647.55999999997925</v>
      </c>
      <c r="D1428" s="142">
        <v>851.86499999997443</v>
      </c>
      <c r="E1428" s="142">
        <v>1062.7175000000336</v>
      </c>
      <c r="F1428" s="142">
        <v>1206.0724999999629</v>
      </c>
      <c r="G1428" s="142">
        <v>1648.724999999954</v>
      </c>
    </row>
    <row r="1429" spans="1:7" x14ac:dyDescent="0.2">
      <c r="A1429" s="76" t="s">
        <v>1826</v>
      </c>
      <c r="C1429" s="142">
        <v>647.95999999997923</v>
      </c>
      <c r="D1429" s="142">
        <v>852.38749999997435</v>
      </c>
      <c r="E1429" s="142">
        <v>1063.3825000000338</v>
      </c>
      <c r="F1429" s="142">
        <v>1206.8324999999629</v>
      </c>
      <c r="G1429" s="142">
        <v>1649.7699999999538</v>
      </c>
    </row>
    <row r="1430" spans="1:7" x14ac:dyDescent="0.2">
      <c r="A1430" s="76" t="s">
        <v>1827</v>
      </c>
      <c r="C1430" s="142">
        <v>648.35999999997921</v>
      </c>
      <c r="D1430" s="142">
        <v>852.90999999997427</v>
      </c>
      <c r="E1430" s="142">
        <v>1064.0475000000338</v>
      </c>
      <c r="F1430" s="142">
        <v>1207.5924999999629</v>
      </c>
      <c r="G1430" s="142">
        <v>1650.8149999999537</v>
      </c>
    </row>
    <row r="1431" spans="1:7" x14ac:dyDescent="0.2">
      <c r="A1431" s="76" t="s">
        <v>1828</v>
      </c>
      <c r="C1431" s="142">
        <v>648.75999999997919</v>
      </c>
      <c r="D1431" s="142">
        <v>853.43249999997431</v>
      </c>
      <c r="E1431" s="142">
        <v>1064.712500000034</v>
      </c>
      <c r="F1431" s="142">
        <v>1208.3524999999629</v>
      </c>
      <c r="G1431" s="142">
        <v>1651.8599999999537</v>
      </c>
    </row>
    <row r="1432" spans="1:7" x14ac:dyDescent="0.2">
      <c r="A1432" s="76" t="s">
        <v>1829</v>
      </c>
      <c r="C1432" s="142">
        <v>649.15999999997916</v>
      </c>
      <c r="D1432" s="142">
        <v>853.95499999997423</v>
      </c>
      <c r="E1432" s="142">
        <v>1065.3775000000339</v>
      </c>
      <c r="F1432" s="142">
        <v>1209.1124999999629</v>
      </c>
      <c r="G1432" s="142">
        <v>1652.9049999999536</v>
      </c>
    </row>
    <row r="1433" spans="1:7" x14ac:dyDescent="0.2">
      <c r="A1433" s="76" t="s">
        <v>1830</v>
      </c>
      <c r="C1433" s="142">
        <v>649.55999999997914</v>
      </c>
      <c r="D1433" s="142">
        <v>854.47749999997416</v>
      </c>
      <c r="E1433" s="142">
        <v>1066.0425000000339</v>
      </c>
      <c r="F1433" s="142">
        <v>1209.8724999999627</v>
      </c>
      <c r="G1433" s="142">
        <v>1653.9499999999534</v>
      </c>
    </row>
    <row r="1434" spans="1:7" x14ac:dyDescent="0.2">
      <c r="A1434" s="76" t="s">
        <v>1831</v>
      </c>
      <c r="C1434" s="142">
        <v>649.95999999997912</v>
      </c>
      <c r="D1434" s="142">
        <v>854.99999999997419</v>
      </c>
      <c r="E1434" s="142">
        <v>1066.7075000000341</v>
      </c>
      <c r="F1434" s="142">
        <v>1210.6324999999626</v>
      </c>
      <c r="G1434" s="142">
        <v>1654.9949999999535</v>
      </c>
    </row>
    <row r="1435" spans="1:7" x14ac:dyDescent="0.2">
      <c r="A1435" s="76" t="s">
        <v>1832</v>
      </c>
      <c r="C1435" s="142">
        <v>650.3599999999791</v>
      </c>
      <c r="D1435" s="142">
        <v>855.52249999997412</v>
      </c>
      <c r="E1435" s="142">
        <v>1067.3725000000341</v>
      </c>
      <c r="F1435" s="142">
        <v>1211.3924999999626</v>
      </c>
      <c r="G1435" s="142">
        <v>1656.0399999999534</v>
      </c>
    </row>
    <row r="1436" spans="1:7" x14ac:dyDescent="0.2">
      <c r="A1436" s="76" t="s">
        <v>1833</v>
      </c>
      <c r="C1436" s="142">
        <v>650.75999999997907</v>
      </c>
      <c r="D1436" s="142">
        <v>856.04499999997404</v>
      </c>
      <c r="E1436" s="142">
        <v>1068.037500000034</v>
      </c>
      <c r="F1436" s="142">
        <v>1212.1524999999626</v>
      </c>
      <c r="G1436" s="142">
        <v>1657.0849999999532</v>
      </c>
    </row>
    <row r="1437" spans="1:7" x14ac:dyDescent="0.2">
      <c r="A1437" s="76" t="s">
        <v>1834</v>
      </c>
      <c r="C1437" s="142">
        <v>651.15999999997905</v>
      </c>
      <c r="D1437" s="142">
        <v>856.56749999997396</v>
      </c>
      <c r="E1437" s="142">
        <v>1068.7025000000342</v>
      </c>
      <c r="F1437" s="142">
        <v>1212.9124999999626</v>
      </c>
      <c r="G1437" s="142">
        <v>1658.129999999953</v>
      </c>
    </row>
    <row r="1438" spans="1:7" x14ac:dyDescent="0.2">
      <c r="A1438" s="76" t="s">
        <v>1835</v>
      </c>
      <c r="C1438" s="142">
        <v>651.55999999997903</v>
      </c>
      <c r="D1438" s="142">
        <v>857.089999999974</v>
      </c>
      <c r="E1438" s="142">
        <v>1069.3675000000342</v>
      </c>
      <c r="F1438" s="142">
        <v>1213.6724999999626</v>
      </c>
      <c r="G1438" s="142">
        <v>1659.1749999999531</v>
      </c>
    </row>
    <row r="1439" spans="1:7" x14ac:dyDescent="0.2">
      <c r="A1439" s="76" t="s">
        <v>1836</v>
      </c>
      <c r="C1439" s="142">
        <v>651.959999999979</v>
      </c>
      <c r="D1439" s="142">
        <v>857.61249999997392</v>
      </c>
      <c r="E1439" s="142">
        <v>1070.0325000000341</v>
      </c>
      <c r="F1439" s="142">
        <v>1214.4324999999626</v>
      </c>
      <c r="G1439" s="142">
        <v>1660.219999999953</v>
      </c>
    </row>
    <row r="1440" spans="1:7" x14ac:dyDescent="0.2">
      <c r="A1440" s="76" t="s">
        <v>1837</v>
      </c>
      <c r="C1440" s="142">
        <v>652.35999999997898</v>
      </c>
      <c r="D1440" s="142">
        <v>858.13499999997384</v>
      </c>
      <c r="E1440" s="142">
        <v>1070.6975000000343</v>
      </c>
      <c r="F1440" s="142">
        <v>1215.1924999999624</v>
      </c>
      <c r="G1440" s="142">
        <v>1661.2649999999528</v>
      </c>
    </row>
    <row r="1441" spans="1:7" x14ac:dyDescent="0.2">
      <c r="A1441" s="76" t="s">
        <v>1838</v>
      </c>
      <c r="C1441" s="142">
        <v>652.75999999997896</v>
      </c>
      <c r="D1441" s="142">
        <v>858.65749999997388</v>
      </c>
      <c r="E1441" s="142">
        <v>1071.3625000000343</v>
      </c>
      <c r="F1441" s="142">
        <v>1215.9524999999624</v>
      </c>
      <c r="G1441" s="142">
        <v>1662.3099999999529</v>
      </c>
    </row>
    <row r="1442" spans="1:7" x14ac:dyDescent="0.2">
      <c r="A1442" s="76" t="s">
        <v>1839</v>
      </c>
      <c r="C1442" s="142">
        <v>653.15999999997894</v>
      </c>
      <c r="D1442" s="142">
        <v>859.1799999999738</v>
      </c>
      <c r="E1442" s="142">
        <v>1072.0275000000343</v>
      </c>
      <c r="F1442" s="142">
        <v>1216.7124999999623</v>
      </c>
      <c r="G1442" s="142">
        <v>1663.3549999999527</v>
      </c>
    </row>
    <row r="1443" spans="1:7" x14ac:dyDescent="0.2">
      <c r="A1443" s="76" t="s">
        <v>1840</v>
      </c>
      <c r="C1443" s="142">
        <v>653.55999999997891</v>
      </c>
      <c r="D1443" s="142">
        <v>859.70249999997372</v>
      </c>
      <c r="E1443" s="142">
        <v>1072.6925000000344</v>
      </c>
      <c r="F1443" s="142">
        <v>1217.4724999999623</v>
      </c>
      <c r="G1443" s="142">
        <v>1664.3999999999526</v>
      </c>
    </row>
    <row r="1444" spans="1:7" x14ac:dyDescent="0.2">
      <c r="A1444" s="76" t="s">
        <v>1841</v>
      </c>
      <c r="C1444" s="142">
        <v>653.95999999997889</v>
      </c>
      <c r="D1444" s="142">
        <v>860.22499999997376</v>
      </c>
      <c r="E1444" s="142">
        <v>1073.3575000000344</v>
      </c>
      <c r="F1444" s="142">
        <v>1218.2324999999623</v>
      </c>
      <c r="G1444" s="142">
        <v>1665.4449999999526</v>
      </c>
    </row>
    <row r="1445" spans="1:7" x14ac:dyDescent="0.2">
      <c r="A1445" s="76" t="s">
        <v>1842</v>
      </c>
      <c r="C1445" s="142">
        <v>654.35999999997887</v>
      </c>
      <c r="D1445" s="142">
        <v>860.74749999997368</v>
      </c>
      <c r="E1445" s="142">
        <v>1074.0225000000344</v>
      </c>
      <c r="F1445" s="142">
        <v>1218.9924999999623</v>
      </c>
      <c r="G1445" s="142">
        <v>1666.4899999999525</v>
      </c>
    </row>
    <row r="1446" spans="1:7" x14ac:dyDescent="0.2">
      <c r="A1446" s="76" t="s">
        <v>1843</v>
      </c>
      <c r="C1446" s="142">
        <v>654.75999999997885</v>
      </c>
      <c r="D1446" s="142">
        <v>861.26999999997361</v>
      </c>
      <c r="E1446" s="142">
        <v>1074.6875000000346</v>
      </c>
      <c r="F1446" s="142">
        <v>1219.7524999999621</v>
      </c>
      <c r="G1446" s="142">
        <v>1667.5349999999523</v>
      </c>
    </row>
    <row r="1447" spans="1:7" x14ac:dyDescent="0.2">
      <c r="A1447" s="76" t="s">
        <v>1844</v>
      </c>
      <c r="C1447" s="142">
        <v>655.15999999997882</v>
      </c>
      <c r="D1447" s="142">
        <v>861.79249999997353</v>
      </c>
      <c r="E1447" s="142">
        <v>1075.3525000000345</v>
      </c>
      <c r="F1447" s="142">
        <v>1220.5124999999621</v>
      </c>
      <c r="G1447" s="142">
        <v>1668.5799999999522</v>
      </c>
    </row>
    <row r="1448" spans="1:7" x14ac:dyDescent="0.2">
      <c r="A1448" s="76" t="s">
        <v>1845</v>
      </c>
      <c r="C1448" s="142">
        <v>655.5599999999788</v>
      </c>
      <c r="D1448" s="142">
        <v>862.31499999997357</v>
      </c>
      <c r="E1448" s="142">
        <v>1076.0175000000345</v>
      </c>
      <c r="F1448" s="142">
        <v>1221.2724999999621</v>
      </c>
      <c r="G1448" s="142">
        <v>1669.6249999999523</v>
      </c>
    </row>
    <row r="1449" spans="1:7" x14ac:dyDescent="0.2">
      <c r="A1449" s="76" t="s">
        <v>1846</v>
      </c>
      <c r="C1449" s="142">
        <v>655.95999999997878</v>
      </c>
      <c r="D1449" s="142">
        <v>862.83749999997349</v>
      </c>
      <c r="E1449" s="142">
        <v>1076.6825000000347</v>
      </c>
      <c r="F1449" s="142">
        <v>1222.0324999999621</v>
      </c>
      <c r="G1449" s="142">
        <v>1670.6699999999521</v>
      </c>
    </row>
    <row r="1450" spans="1:7" x14ac:dyDescent="0.2">
      <c r="A1450" s="76" t="s">
        <v>1847</v>
      </c>
      <c r="C1450" s="142">
        <v>656.35999999997875</v>
      </c>
      <c r="D1450" s="142">
        <v>863.35999999997341</v>
      </c>
      <c r="E1450" s="142">
        <v>1077.3475000000346</v>
      </c>
      <c r="F1450" s="142">
        <v>1222.792499999962</v>
      </c>
      <c r="G1450" s="142">
        <v>1671.7149999999519</v>
      </c>
    </row>
    <row r="1451" spans="1:7" x14ac:dyDescent="0.2">
      <c r="A1451" s="76" t="s">
        <v>1848</v>
      </c>
      <c r="C1451" s="142">
        <v>656.75999999997873</v>
      </c>
      <c r="D1451" s="142">
        <v>863.88249999997345</v>
      </c>
      <c r="E1451" s="142">
        <v>1078.0125000000348</v>
      </c>
      <c r="F1451" s="142">
        <v>1223.552499999962</v>
      </c>
      <c r="G1451" s="142">
        <v>1672.759999999952</v>
      </c>
    </row>
    <row r="1452" spans="1:7" x14ac:dyDescent="0.2">
      <c r="A1452" s="76" t="s">
        <v>1849</v>
      </c>
      <c r="C1452" s="142">
        <v>657.15999999997871</v>
      </c>
      <c r="D1452" s="142">
        <v>864.40499999997337</v>
      </c>
      <c r="E1452" s="142">
        <v>1078.6775000000348</v>
      </c>
      <c r="F1452" s="142">
        <v>1224.312499999962</v>
      </c>
      <c r="G1452" s="142">
        <v>1673.8049999999519</v>
      </c>
    </row>
    <row r="1453" spans="1:7" x14ac:dyDescent="0.2">
      <c r="A1453" s="76" t="s">
        <v>1850</v>
      </c>
      <c r="C1453" s="142">
        <v>657.55999999997869</v>
      </c>
      <c r="D1453" s="142">
        <v>864.92749999997329</v>
      </c>
      <c r="E1453" s="142">
        <v>1079.3425000000348</v>
      </c>
      <c r="F1453" s="142">
        <v>1225.0724999999618</v>
      </c>
      <c r="G1453" s="142">
        <v>1674.8499999999517</v>
      </c>
    </row>
    <row r="1454" spans="1:7" x14ac:dyDescent="0.2">
      <c r="A1454" s="76" t="s">
        <v>1851</v>
      </c>
      <c r="C1454" s="142">
        <v>657.95999999997866</v>
      </c>
      <c r="D1454" s="142">
        <v>865.44999999997333</v>
      </c>
      <c r="E1454" s="142">
        <v>1080.007500000035</v>
      </c>
      <c r="F1454" s="142">
        <v>1225.8324999999618</v>
      </c>
      <c r="G1454" s="142">
        <v>1675.8949999999518</v>
      </c>
    </row>
    <row r="1455" spans="1:7" x14ac:dyDescent="0.2">
      <c r="A1455" s="76" t="s">
        <v>1852</v>
      </c>
      <c r="C1455" s="142">
        <v>658.35999999997864</v>
      </c>
      <c r="D1455" s="142">
        <v>865.97249999997325</v>
      </c>
      <c r="E1455" s="142">
        <v>1080.6725000000349</v>
      </c>
      <c r="F1455" s="142">
        <v>1226.5924999999618</v>
      </c>
      <c r="G1455" s="142">
        <v>1676.9399999999516</v>
      </c>
    </row>
    <row r="1456" spans="1:7" x14ac:dyDescent="0.2">
      <c r="A1456" s="76" t="s">
        <v>1853</v>
      </c>
      <c r="C1456" s="142">
        <v>658.75999999997862</v>
      </c>
      <c r="D1456" s="142">
        <v>866.49499999997317</v>
      </c>
      <c r="E1456" s="142">
        <v>1081.3375000000349</v>
      </c>
      <c r="F1456" s="142">
        <v>1227.3524999999618</v>
      </c>
      <c r="G1456" s="142">
        <v>1677.9849999999515</v>
      </c>
    </row>
    <row r="1457" spans="1:7" x14ac:dyDescent="0.2">
      <c r="A1457" s="76" t="s">
        <v>1854</v>
      </c>
      <c r="C1457" s="142">
        <v>659.1599999999786</v>
      </c>
      <c r="D1457" s="142">
        <v>867.0174999999731</v>
      </c>
      <c r="E1457" s="142">
        <v>1082.0025000000351</v>
      </c>
      <c r="F1457" s="142">
        <v>1228.1124999999618</v>
      </c>
      <c r="G1457" s="142">
        <v>1679.0299999999513</v>
      </c>
    </row>
    <row r="1458" spans="1:7" x14ac:dyDescent="0.2">
      <c r="A1458" s="76" t="s">
        <v>1855</v>
      </c>
      <c r="C1458" s="142">
        <v>659.55999999997857</v>
      </c>
      <c r="D1458" s="142">
        <v>867.53999999997313</v>
      </c>
      <c r="E1458" s="142">
        <v>1082.667500000035</v>
      </c>
      <c r="F1458" s="142">
        <v>1228.8724999999617</v>
      </c>
      <c r="G1458" s="142">
        <v>1680.0749999999514</v>
      </c>
    </row>
    <row r="1459" spans="1:7" x14ac:dyDescent="0.2">
      <c r="A1459" s="76" t="s">
        <v>1856</v>
      </c>
      <c r="C1459" s="142">
        <v>659.95999999997855</v>
      </c>
      <c r="D1459" s="142">
        <v>868.06249999997306</v>
      </c>
      <c r="E1459" s="142">
        <v>1083.332500000035</v>
      </c>
      <c r="F1459" s="142">
        <v>1229.6324999999615</v>
      </c>
      <c r="G1459" s="142">
        <v>1681.1199999999512</v>
      </c>
    </row>
    <row r="1460" spans="1:7" x14ac:dyDescent="0.2">
      <c r="A1460" s="76" t="s">
        <v>1857</v>
      </c>
      <c r="C1460" s="142">
        <v>660.35999999997853</v>
      </c>
      <c r="D1460" s="142">
        <v>868.58499999997298</v>
      </c>
      <c r="E1460" s="142">
        <v>1083.9975000000352</v>
      </c>
      <c r="F1460" s="142">
        <v>1230.3924999999615</v>
      </c>
      <c r="G1460" s="142">
        <v>1682.1649999999511</v>
      </c>
    </row>
    <row r="1461" spans="1:7" x14ac:dyDescent="0.2">
      <c r="A1461" s="76" t="s">
        <v>1858</v>
      </c>
      <c r="C1461" s="142">
        <v>660.7599999999785</v>
      </c>
      <c r="D1461" s="142">
        <v>869.10749999997302</v>
      </c>
      <c r="E1461" s="142">
        <v>1084.6625000000352</v>
      </c>
      <c r="F1461" s="142">
        <v>1231.1524999999615</v>
      </c>
      <c r="G1461" s="142">
        <v>1683.2099999999512</v>
      </c>
    </row>
    <row r="1462" spans="1:7" x14ac:dyDescent="0.2">
      <c r="A1462" s="76" t="s">
        <v>1859</v>
      </c>
      <c r="C1462" s="142">
        <v>661.15999999997848</v>
      </c>
      <c r="D1462" s="142">
        <v>869.62999999997294</v>
      </c>
      <c r="E1462" s="142">
        <v>1085.3275000000351</v>
      </c>
      <c r="F1462" s="142">
        <v>1231.9124999999615</v>
      </c>
      <c r="G1462" s="142">
        <v>1684.254999999951</v>
      </c>
    </row>
    <row r="1463" spans="1:7" x14ac:dyDescent="0.2">
      <c r="A1463" s="76" t="s">
        <v>1860</v>
      </c>
      <c r="C1463" s="142">
        <v>661.55999999997846</v>
      </c>
      <c r="D1463" s="142">
        <v>870.15249999997286</v>
      </c>
      <c r="E1463" s="142">
        <v>1085.9925000000353</v>
      </c>
      <c r="F1463" s="142">
        <v>1232.6724999999615</v>
      </c>
      <c r="G1463" s="142">
        <v>1685.2999999999508</v>
      </c>
    </row>
    <row r="1464" spans="1:7" x14ac:dyDescent="0.2">
      <c r="A1464" s="76" t="s">
        <v>1861</v>
      </c>
      <c r="C1464" s="142">
        <v>661.95999999997844</v>
      </c>
      <c r="D1464" s="142">
        <v>870.6749999999729</v>
      </c>
      <c r="E1464" s="142">
        <v>1086.6575000000353</v>
      </c>
      <c r="F1464" s="142">
        <v>1233.4324999999615</v>
      </c>
      <c r="G1464" s="142">
        <v>1686.3449999999509</v>
      </c>
    </row>
    <row r="1465" spans="1:7" x14ac:dyDescent="0.2">
      <c r="A1465" s="76" t="s">
        <v>1862</v>
      </c>
      <c r="C1465" s="142">
        <v>662.35999999997841</v>
      </c>
      <c r="D1465" s="142">
        <v>871.19749999997282</v>
      </c>
      <c r="E1465" s="142">
        <v>1087.3225000000352</v>
      </c>
      <c r="F1465" s="142">
        <v>1234.1924999999615</v>
      </c>
      <c r="G1465" s="142">
        <v>1687.3899999999508</v>
      </c>
    </row>
    <row r="1466" spans="1:7" x14ac:dyDescent="0.2">
      <c r="A1466" s="76" t="s">
        <v>1863</v>
      </c>
      <c r="C1466" s="142">
        <v>662.75999999997839</v>
      </c>
      <c r="D1466" s="142">
        <v>871.71999999997274</v>
      </c>
      <c r="E1466" s="142">
        <v>1087.9875000000354</v>
      </c>
      <c r="F1466" s="142">
        <v>1234.9524999999612</v>
      </c>
      <c r="G1466" s="142">
        <v>1688.4349999999506</v>
      </c>
    </row>
    <row r="1467" spans="1:7" x14ac:dyDescent="0.2">
      <c r="A1467" s="76" t="s">
        <v>1864</v>
      </c>
      <c r="C1467" s="142">
        <v>663.15999999997837</v>
      </c>
      <c r="D1467" s="142">
        <v>872.24249999997267</v>
      </c>
      <c r="E1467" s="142">
        <v>1088.6525000000354</v>
      </c>
      <c r="F1467" s="142">
        <v>1235.7124999999612</v>
      </c>
      <c r="G1467" s="142">
        <v>1689.4799999999505</v>
      </c>
    </row>
    <row r="1468" spans="1:7" x14ac:dyDescent="0.2">
      <c r="A1468" s="76" t="s">
        <v>1865</v>
      </c>
      <c r="C1468" s="142">
        <v>663.55999999997834</v>
      </c>
      <c r="D1468" s="142">
        <v>872.7649999999727</v>
      </c>
      <c r="E1468" s="142">
        <v>1089.3175000000354</v>
      </c>
      <c r="F1468" s="142">
        <v>1236.4724999999612</v>
      </c>
      <c r="G1468" s="142">
        <v>1690.5249999999505</v>
      </c>
    </row>
    <row r="1469" spans="1:7" x14ac:dyDescent="0.2">
      <c r="A1469" s="76" t="s">
        <v>1866</v>
      </c>
      <c r="C1469" s="142">
        <v>663.95999999997832</v>
      </c>
      <c r="D1469" s="142">
        <v>873.28749999997262</v>
      </c>
      <c r="E1469" s="142">
        <v>1089.9825000000355</v>
      </c>
      <c r="F1469" s="142">
        <v>1237.2324999999612</v>
      </c>
      <c r="G1469" s="142">
        <v>1691.5699999999504</v>
      </c>
    </row>
    <row r="1470" spans="1:7" x14ac:dyDescent="0.2">
      <c r="A1470" s="76" t="s">
        <v>1867</v>
      </c>
      <c r="C1470" s="142">
        <v>664.3599999999783</v>
      </c>
      <c r="D1470" s="142">
        <v>873.80999999997255</v>
      </c>
      <c r="E1470" s="142">
        <v>1090.6475000000355</v>
      </c>
      <c r="F1470" s="142">
        <v>1237.9924999999612</v>
      </c>
      <c r="G1470" s="142">
        <v>1692.6149999999502</v>
      </c>
    </row>
    <row r="1471" spans="1:7" x14ac:dyDescent="0.2">
      <c r="A1471" s="76" t="s">
        <v>1868</v>
      </c>
      <c r="C1471" s="142">
        <v>664.75999999997828</v>
      </c>
      <c r="D1471" s="142">
        <v>874.33249999997258</v>
      </c>
      <c r="E1471" s="142">
        <v>1091.3125000000357</v>
      </c>
      <c r="F1471" s="142">
        <v>1238.7524999999612</v>
      </c>
      <c r="G1471" s="142">
        <v>1693.6599999999503</v>
      </c>
    </row>
    <row r="1472" spans="1:7" x14ac:dyDescent="0.2">
      <c r="A1472" s="76" t="s">
        <v>1869</v>
      </c>
      <c r="C1472" s="142">
        <v>665.15999999997825</v>
      </c>
      <c r="D1472" s="142">
        <v>874.85499999997251</v>
      </c>
      <c r="E1472" s="142">
        <v>1091.9775000000357</v>
      </c>
      <c r="F1472" s="142">
        <v>1239.5124999999612</v>
      </c>
      <c r="G1472" s="142">
        <v>1694.7049999999501</v>
      </c>
    </row>
    <row r="1473" spans="1:7" x14ac:dyDescent="0.2">
      <c r="A1473" s="76" t="s">
        <v>1870</v>
      </c>
      <c r="C1473" s="142">
        <v>665.55999999997823</v>
      </c>
      <c r="D1473" s="142">
        <v>875.37749999997243</v>
      </c>
      <c r="E1473" s="142">
        <v>1092.6425000000356</v>
      </c>
      <c r="F1473" s="142">
        <v>1240.2724999999609</v>
      </c>
      <c r="G1473" s="142">
        <v>1695.74999999995</v>
      </c>
    </row>
    <row r="1474" spans="1:7" x14ac:dyDescent="0.2">
      <c r="A1474" s="76" t="s">
        <v>1871</v>
      </c>
      <c r="C1474" s="142">
        <v>665.95999999997821</v>
      </c>
      <c r="D1474" s="142">
        <v>875.89999999997247</v>
      </c>
      <c r="E1474" s="142">
        <v>1093.3075000000358</v>
      </c>
      <c r="F1474" s="142">
        <v>1241.0324999999609</v>
      </c>
      <c r="G1474" s="142">
        <v>1696.7949999999501</v>
      </c>
    </row>
    <row r="1475" spans="1:7" x14ac:dyDescent="0.2">
      <c r="A1475" s="76" t="s">
        <v>1872</v>
      </c>
      <c r="C1475" s="142">
        <v>666.35999999997819</v>
      </c>
      <c r="D1475" s="142">
        <v>876.42249999997239</v>
      </c>
      <c r="E1475" s="142">
        <v>1093.9725000000358</v>
      </c>
      <c r="F1475" s="142">
        <v>1241.7924999999609</v>
      </c>
      <c r="G1475" s="142">
        <v>1697.8399999999499</v>
      </c>
    </row>
    <row r="1476" spans="1:7" x14ac:dyDescent="0.2">
      <c r="A1476" s="76" t="s">
        <v>1873</v>
      </c>
      <c r="C1476" s="142">
        <v>666.75999999997816</v>
      </c>
      <c r="D1476" s="142">
        <v>876.94499999997231</v>
      </c>
      <c r="E1476" s="142">
        <v>1094.6375000000357</v>
      </c>
      <c r="F1476" s="142">
        <v>1242.5524999999609</v>
      </c>
      <c r="G1476" s="142">
        <v>1698.8849999999497</v>
      </c>
    </row>
    <row r="1477" spans="1:7" x14ac:dyDescent="0.2">
      <c r="A1477" s="76" t="s">
        <v>1874</v>
      </c>
      <c r="C1477" s="142">
        <v>667.15999999997814</v>
      </c>
      <c r="D1477" s="142">
        <v>877.46749999997223</v>
      </c>
      <c r="E1477" s="142">
        <v>1095.3025000000359</v>
      </c>
      <c r="F1477" s="142">
        <v>1243.3124999999609</v>
      </c>
      <c r="G1477" s="142">
        <v>1699.9299999999496</v>
      </c>
    </row>
    <row r="1478" spans="1:7" x14ac:dyDescent="0.2">
      <c r="A1478" s="76" t="s">
        <v>1875</v>
      </c>
      <c r="C1478" s="142">
        <v>667.55999999997812</v>
      </c>
      <c r="D1478" s="142">
        <v>877.98999999997227</v>
      </c>
      <c r="E1478" s="142">
        <v>1095.9675000000359</v>
      </c>
      <c r="F1478" s="142">
        <v>1244.0724999999609</v>
      </c>
      <c r="G1478" s="142">
        <v>1700.9749999999497</v>
      </c>
    </row>
    <row r="1479" spans="1:7" x14ac:dyDescent="0.2">
      <c r="A1479" s="76" t="s">
        <v>1876</v>
      </c>
      <c r="C1479" s="142">
        <v>667.95999999997809</v>
      </c>
      <c r="D1479" s="142">
        <v>878.51249999997219</v>
      </c>
      <c r="E1479" s="142">
        <v>1096.6325000000359</v>
      </c>
      <c r="F1479" s="142">
        <v>1244.8324999999606</v>
      </c>
      <c r="G1479" s="142">
        <v>1702.0199999999495</v>
      </c>
    </row>
    <row r="1480" spans="1:7" x14ac:dyDescent="0.2">
      <c r="A1480" s="76" t="s">
        <v>1877</v>
      </c>
      <c r="C1480" s="142">
        <v>668.35999999997807</v>
      </c>
      <c r="D1480" s="142">
        <v>879.03499999997211</v>
      </c>
      <c r="E1480" s="142">
        <v>1097.2975000000361</v>
      </c>
      <c r="F1480" s="142">
        <v>1245.5924999999606</v>
      </c>
      <c r="G1480" s="142">
        <v>1703.0649999999494</v>
      </c>
    </row>
    <row r="1481" spans="1:7" x14ac:dyDescent="0.2">
      <c r="A1481" s="76" t="s">
        <v>1878</v>
      </c>
      <c r="C1481" s="142">
        <v>668.75999999997805</v>
      </c>
      <c r="D1481" s="142">
        <v>879.55749999997215</v>
      </c>
      <c r="E1481" s="142">
        <v>1097.962500000036</v>
      </c>
      <c r="F1481" s="142">
        <v>1246.3524999999606</v>
      </c>
      <c r="G1481" s="142">
        <v>1704.1099999999494</v>
      </c>
    </row>
    <row r="1482" spans="1:7" x14ac:dyDescent="0.2">
      <c r="A1482" s="76" t="s">
        <v>1879</v>
      </c>
      <c r="C1482" s="142">
        <v>669.15999999997803</v>
      </c>
      <c r="D1482" s="142">
        <v>880.07999999997207</v>
      </c>
      <c r="E1482" s="142">
        <v>1098.627500000036</v>
      </c>
      <c r="F1482" s="142">
        <v>1247.1124999999606</v>
      </c>
      <c r="G1482" s="142">
        <v>1705.1549999999493</v>
      </c>
    </row>
    <row r="1483" spans="1:7" x14ac:dyDescent="0.2">
      <c r="A1483" s="76" t="s">
        <v>1880</v>
      </c>
      <c r="C1483" s="142">
        <v>669.559999999978</v>
      </c>
      <c r="D1483" s="142">
        <v>880.602499999972</v>
      </c>
      <c r="E1483" s="142">
        <v>1099.2925000000362</v>
      </c>
      <c r="F1483" s="142">
        <v>1247.8724999999606</v>
      </c>
      <c r="G1483" s="142">
        <v>1706.1999999999491</v>
      </c>
    </row>
    <row r="1484" spans="1:7" x14ac:dyDescent="0.2">
      <c r="A1484" s="76" t="s">
        <v>1881</v>
      </c>
      <c r="C1484" s="142">
        <v>669.95999999997798</v>
      </c>
      <c r="D1484" s="142">
        <v>881.12499999997203</v>
      </c>
      <c r="E1484" s="142">
        <v>1099.9575000000361</v>
      </c>
      <c r="F1484" s="142">
        <v>1248.6324999999606</v>
      </c>
      <c r="G1484" s="142">
        <v>1707.244999999949</v>
      </c>
    </row>
    <row r="1485" spans="1:7" x14ac:dyDescent="0.2">
      <c r="A1485" s="76" t="s">
        <v>1882</v>
      </c>
      <c r="C1485" s="142">
        <v>670.35999999997796</v>
      </c>
      <c r="D1485" s="142">
        <v>881.64749999997196</v>
      </c>
      <c r="E1485" s="142">
        <v>1100.6225000000361</v>
      </c>
      <c r="F1485" s="142">
        <v>1249.3924999999606</v>
      </c>
      <c r="G1485" s="142">
        <v>1708.289999999949</v>
      </c>
    </row>
    <row r="1486" spans="1:7" x14ac:dyDescent="0.2">
      <c r="A1486" s="76" t="s">
        <v>1883</v>
      </c>
      <c r="C1486" s="142">
        <v>670.75999999997794</v>
      </c>
      <c r="D1486" s="142">
        <v>882.16999999997188</v>
      </c>
      <c r="E1486" s="142">
        <v>1101.2875000000363</v>
      </c>
      <c r="F1486" s="142">
        <v>1250.1524999999604</v>
      </c>
      <c r="G1486" s="142">
        <v>1709.3349999999489</v>
      </c>
    </row>
    <row r="1487" spans="1:7" x14ac:dyDescent="0.2">
      <c r="A1487" s="76" t="s">
        <v>1884</v>
      </c>
      <c r="C1487" s="142">
        <v>671.15999999997791</v>
      </c>
      <c r="D1487" s="142">
        <v>882.6924999999718</v>
      </c>
      <c r="E1487" s="142">
        <v>1101.9525000000363</v>
      </c>
      <c r="F1487" s="142">
        <v>1250.9124999999603</v>
      </c>
      <c r="G1487" s="142">
        <v>1710.3799999999487</v>
      </c>
    </row>
    <row r="1488" spans="1:7" x14ac:dyDescent="0.2">
      <c r="A1488" s="76" t="s">
        <v>1885</v>
      </c>
      <c r="C1488" s="142">
        <v>671.55999999997789</v>
      </c>
      <c r="D1488" s="142">
        <v>883.21499999997184</v>
      </c>
      <c r="E1488" s="142">
        <v>1102.6175000000362</v>
      </c>
      <c r="F1488" s="142">
        <v>1251.6724999999603</v>
      </c>
      <c r="G1488" s="142">
        <v>1711.4249999999488</v>
      </c>
    </row>
    <row r="1489" spans="1:7" x14ac:dyDescent="0.2">
      <c r="A1489" s="76" t="s">
        <v>1886</v>
      </c>
      <c r="C1489" s="142">
        <v>671.95999999997787</v>
      </c>
      <c r="D1489" s="142">
        <v>883.73749999997176</v>
      </c>
      <c r="E1489" s="142">
        <v>1103.2825000000364</v>
      </c>
      <c r="F1489" s="142">
        <v>1252.4324999999603</v>
      </c>
      <c r="G1489" s="142">
        <v>1712.4699999999486</v>
      </c>
    </row>
    <row r="1490" spans="1:7" x14ac:dyDescent="0.2">
      <c r="A1490" s="76" t="s">
        <v>1887</v>
      </c>
      <c r="C1490" s="142">
        <v>672.35999999997784</v>
      </c>
      <c r="D1490" s="142">
        <v>884.25999999997168</v>
      </c>
      <c r="E1490" s="142">
        <v>1103.9475000000364</v>
      </c>
      <c r="F1490" s="142">
        <v>1253.1924999999603</v>
      </c>
      <c r="G1490" s="142">
        <v>1713.5149999999485</v>
      </c>
    </row>
    <row r="1491" spans="1:7" x14ac:dyDescent="0.2">
      <c r="A1491" s="76" t="s">
        <v>1888</v>
      </c>
      <c r="C1491" s="142">
        <v>672.75999999997782</v>
      </c>
      <c r="D1491" s="142">
        <v>884.78249999997172</v>
      </c>
      <c r="E1491" s="142">
        <v>1104.6125000000366</v>
      </c>
      <c r="F1491" s="142">
        <v>1253.9524999999603</v>
      </c>
      <c r="G1491" s="142">
        <v>1714.5599999999486</v>
      </c>
    </row>
    <row r="1492" spans="1:7" x14ac:dyDescent="0.2">
      <c r="A1492" s="76" t="s">
        <v>1889</v>
      </c>
      <c r="C1492" s="142">
        <v>673.1599999999778</v>
      </c>
      <c r="D1492" s="142">
        <v>885.30499999997164</v>
      </c>
      <c r="E1492" s="142">
        <v>1105.2775000000365</v>
      </c>
      <c r="F1492" s="142">
        <v>1254.7124999999603</v>
      </c>
      <c r="G1492" s="142">
        <v>1715.6049999999484</v>
      </c>
    </row>
    <row r="1493" spans="1:7" x14ac:dyDescent="0.2">
      <c r="A1493" s="76" t="s">
        <v>1890</v>
      </c>
      <c r="C1493" s="142">
        <v>673.55999999997778</v>
      </c>
      <c r="D1493" s="142">
        <v>885.82749999997156</v>
      </c>
      <c r="E1493" s="142">
        <v>1105.9425000000365</v>
      </c>
      <c r="F1493" s="142">
        <v>1255.4724999999601</v>
      </c>
      <c r="G1493" s="142">
        <v>1716.6499999999482</v>
      </c>
    </row>
    <row r="1494" spans="1:7" x14ac:dyDescent="0.2">
      <c r="A1494" s="76" t="s">
        <v>1891</v>
      </c>
      <c r="C1494" s="142">
        <v>673.95999999997775</v>
      </c>
      <c r="D1494" s="142">
        <v>886.3499999999716</v>
      </c>
      <c r="E1494" s="142">
        <v>1106.6075000000367</v>
      </c>
      <c r="F1494" s="142">
        <v>1256.2324999999601</v>
      </c>
      <c r="G1494" s="142">
        <v>1717.6949999999481</v>
      </c>
    </row>
    <row r="1495" spans="1:7" x14ac:dyDescent="0.2">
      <c r="A1495" s="76" t="s">
        <v>1892</v>
      </c>
      <c r="C1495" s="142">
        <v>674.35999999997773</v>
      </c>
      <c r="D1495" s="142">
        <v>886.87249999997152</v>
      </c>
      <c r="E1495" s="142">
        <v>1107.2725000000366</v>
      </c>
      <c r="F1495" s="142">
        <v>1256.99249999996</v>
      </c>
      <c r="G1495" s="142">
        <v>1718.7399999999482</v>
      </c>
    </row>
    <row r="1496" spans="1:7" x14ac:dyDescent="0.2">
      <c r="A1496" s="76" t="s">
        <v>1893</v>
      </c>
      <c r="C1496" s="142">
        <v>674.75999999997771</v>
      </c>
      <c r="D1496" s="142">
        <v>887.39499999997145</v>
      </c>
      <c r="E1496" s="142">
        <v>1107.9375000000366</v>
      </c>
      <c r="F1496" s="142">
        <v>1257.75249999996</v>
      </c>
      <c r="G1496" s="142">
        <v>1719.784999999948</v>
      </c>
    </row>
    <row r="1497" spans="1:7" x14ac:dyDescent="0.2">
      <c r="A1497" s="76" t="s">
        <v>1894</v>
      </c>
      <c r="C1497" s="142">
        <v>675.15999999997769</v>
      </c>
      <c r="D1497" s="142">
        <v>887.91749999997137</v>
      </c>
      <c r="E1497" s="142">
        <v>1108.6025000000368</v>
      </c>
      <c r="F1497" s="142">
        <v>1258.51249999996</v>
      </c>
      <c r="G1497" s="142">
        <v>1720.8299999999479</v>
      </c>
    </row>
    <row r="1498" spans="1:7" x14ac:dyDescent="0.2">
      <c r="A1498" s="76" t="s">
        <v>1895</v>
      </c>
      <c r="C1498" s="142">
        <v>675.55999999997766</v>
      </c>
      <c r="D1498" s="142">
        <v>888.43999999997141</v>
      </c>
      <c r="E1498" s="142">
        <v>1109.2675000000368</v>
      </c>
      <c r="F1498" s="142">
        <v>1259.27249999996</v>
      </c>
      <c r="G1498" s="142">
        <v>1721.8749999999479</v>
      </c>
    </row>
    <row r="1499" spans="1:7" x14ac:dyDescent="0.2">
      <c r="A1499" s="76" t="s">
        <v>1896</v>
      </c>
      <c r="C1499" s="142">
        <v>675.95999999997764</v>
      </c>
      <c r="D1499" s="142">
        <v>888.96249999997133</v>
      </c>
      <c r="E1499" s="142">
        <v>1109.9325000000367</v>
      </c>
      <c r="F1499" s="142">
        <v>1260.0324999999598</v>
      </c>
      <c r="G1499" s="142">
        <v>1722.9199999999478</v>
      </c>
    </row>
    <row r="1500" spans="1:7" x14ac:dyDescent="0.2">
      <c r="A1500" s="76" t="s">
        <v>1897</v>
      </c>
      <c r="C1500" s="142">
        <v>676.35999999997762</v>
      </c>
      <c r="D1500" s="142">
        <v>889.48499999997125</v>
      </c>
      <c r="E1500" s="142">
        <v>1110.5975000000369</v>
      </c>
      <c r="F1500" s="142">
        <v>1260.7924999999598</v>
      </c>
      <c r="G1500" s="142">
        <v>1723.9649999999476</v>
      </c>
    </row>
    <row r="1501" spans="1:7" x14ac:dyDescent="0.2">
      <c r="A1501" s="76" t="s">
        <v>1898</v>
      </c>
      <c r="C1501" s="142">
        <v>676.75999999997759</v>
      </c>
      <c r="D1501" s="142">
        <v>890.00749999997129</v>
      </c>
      <c r="E1501" s="142">
        <v>1111.2625000000369</v>
      </c>
      <c r="F1501" s="142">
        <v>1261.5524999999598</v>
      </c>
      <c r="G1501" s="142">
        <v>1725.0099999999477</v>
      </c>
    </row>
    <row r="1502" spans="1:7" x14ac:dyDescent="0.2">
      <c r="A1502" s="76" t="s">
        <v>1899</v>
      </c>
      <c r="C1502" s="142">
        <v>677.15999999997757</v>
      </c>
      <c r="D1502" s="142">
        <v>890.52999999997121</v>
      </c>
      <c r="E1502" s="142">
        <v>1111.9275000000368</v>
      </c>
      <c r="F1502" s="142">
        <v>1262.3124999999598</v>
      </c>
      <c r="G1502" s="142">
        <v>1726.0549999999475</v>
      </c>
    </row>
    <row r="1503" spans="1:7" x14ac:dyDescent="0.2">
      <c r="A1503" s="76" t="s">
        <v>1900</v>
      </c>
      <c r="C1503" s="142">
        <v>677.55999999997755</v>
      </c>
      <c r="D1503" s="142">
        <v>891.05249999997113</v>
      </c>
      <c r="E1503" s="142">
        <v>1112.592500000037</v>
      </c>
      <c r="F1503" s="142">
        <v>1263.0724999999597</v>
      </c>
      <c r="G1503" s="142">
        <v>1727.0999999999474</v>
      </c>
    </row>
    <row r="1504" spans="1:7" x14ac:dyDescent="0.2">
      <c r="A1504" s="76" t="s">
        <v>1901</v>
      </c>
      <c r="C1504" s="142">
        <v>677.95999999997753</v>
      </c>
      <c r="D1504" s="142">
        <v>891.57499999997117</v>
      </c>
      <c r="E1504" s="142">
        <v>1113.257500000037</v>
      </c>
      <c r="F1504" s="142">
        <v>1263.8324999999597</v>
      </c>
      <c r="G1504" s="142">
        <v>1728.1449999999472</v>
      </c>
    </row>
    <row r="1505" spans="1:7" x14ac:dyDescent="0.2">
      <c r="A1505" s="76" t="s">
        <v>1902</v>
      </c>
      <c r="C1505" s="142">
        <v>678.3599999999775</v>
      </c>
      <c r="D1505" s="142">
        <v>892.09749999997109</v>
      </c>
      <c r="E1505" s="142">
        <v>1113.922500000037</v>
      </c>
      <c r="F1505" s="142">
        <v>1264.5924999999597</v>
      </c>
      <c r="G1505" s="142">
        <v>1729.1899999999473</v>
      </c>
    </row>
    <row r="1506" spans="1:7" x14ac:dyDescent="0.2">
      <c r="A1506" s="76" t="s">
        <v>1903</v>
      </c>
      <c r="C1506" s="142">
        <v>678.75999999997748</v>
      </c>
      <c r="D1506" s="142">
        <v>892.61999999997101</v>
      </c>
      <c r="E1506" s="142">
        <v>1114.5875000000372</v>
      </c>
      <c r="F1506" s="142">
        <v>1265.3524999999595</v>
      </c>
      <c r="G1506" s="142">
        <v>1730.2349999999471</v>
      </c>
    </row>
    <row r="1507" spans="1:7" x14ac:dyDescent="0.2">
      <c r="A1507" s="76" t="s">
        <v>1904</v>
      </c>
      <c r="C1507" s="142">
        <v>679.15999999997746</v>
      </c>
      <c r="D1507" s="142">
        <v>893.14249999997094</v>
      </c>
      <c r="E1507" s="142">
        <v>1115.2525000000371</v>
      </c>
      <c r="F1507" s="142">
        <v>1266.1124999999595</v>
      </c>
      <c r="G1507" s="142">
        <v>1731.279999999947</v>
      </c>
    </row>
    <row r="1508" spans="1:7" x14ac:dyDescent="0.2">
      <c r="A1508" s="76" t="s">
        <v>1905</v>
      </c>
      <c r="C1508" s="142">
        <v>679.55999999997744</v>
      </c>
      <c r="D1508" s="142">
        <v>893.66499999997097</v>
      </c>
      <c r="E1508" s="142">
        <v>1115.9175000000371</v>
      </c>
      <c r="F1508" s="142">
        <v>1266.8724999999595</v>
      </c>
      <c r="G1508" s="142">
        <v>1732.3249999999471</v>
      </c>
    </row>
    <row r="1509" spans="1:7" x14ac:dyDescent="0.2">
      <c r="A1509" s="76" t="s">
        <v>1906</v>
      </c>
      <c r="C1509" s="142">
        <v>679.95999999997741</v>
      </c>
      <c r="D1509" s="142">
        <v>894.1874999999709</v>
      </c>
      <c r="E1509" s="142">
        <v>1116.5825000000373</v>
      </c>
      <c r="F1509" s="142">
        <v>1267.6324999999595</v>
      </c>
      <c r="G1509" s="142">
        <v>1733.3699999999469</v>
      </c>
    </row>
    <row r="1510" spans="1:7" x14ac:dyDescent="0.2">
      <c r="A1510" s="76" t="s">
        <v>1907</v>
      </c>
      <c r="C1510" s="142">
        <v>680.35999999997739</v>
      </c>
      <c r="D1510" s="142">
        <v>894.70999999997082</v>
      </c>
      <c r="E1510" s="142">
        <v>1117.2475000000372</v>
      </c>
      <c r="F1510" s="142">
        <v>1268.3924999999595</v>
      </c>
      <c r="G1510" s="142">
        <v>1734.4149999999468</v>
      </c>
    </row>
    <row r="1511" spans="1:7" x14ac:dyDescent="0.2">
      <c r="A1511" s="76" t="s">
        <v>1908</v>
      </c>
      <c r="C1511" s="142">
        <v>680.75999999997737</v>
      </c>
      <c r="D1511" s="142">
        <v>895.23249999997086</v>
      </c>
      <c r="E1511" s="142">
        <v>1117.9125000000374</v>
      </c>
      <c r="F1511" s="142">
        <v>1269.1524999999594</v>
      </c>
      <c r="G1511" s="142">
        <v>1735.4599999999468</v>
      </c>
    </row>
    <row r="1512" spans="1:7" x14ac:dyDescent="0.2">
      <c r="A1512" s="76" t="s">
        <v>1909</v>
      </c>
      <c r="C1512" s="142">
        <v>681.15999999997734</v>
      </c>
      <c r="D1512" s="142">
        <v>895.75499999997078</v>
      </c>
      <c r="E1512" s="142">
        <v>1118.5775000000374</v>
      </c>
      <c r="F1512" s="142">
        <v>1269.9124999999594</v>
      </c>
      <c r="G1512" s="142">
        <v>1736.5049999999467</v>
      </c>
    </row>
    <row r="1513" spans="1:7" x14ac:dyDescent="0.2">
      <c r="A1513" s="76" t="s">
        <v>1910</v>
      </c>
      <c r="C1513" s="142">
        <v>681.55999999997732</v>
      </c>
      <c r="D1513" s="142">
        <v>896.2774999999707</v>
      </c>
      <c r="E1513" s="142">
        <v>1119.2425000000374</v>
      </c>
      <c r="F1513" s="142">
        <v>1270.6724999999592</v>
      </c>
      <c r="G1513" s="142">
        <v>1737.5499999999465</v>
      </c>
    </row>
    <row r="1514" spans="1:7" x14ac:dyDescent="0.2">
      <c r="A1514" s="76" t="s">
        <v>1911</v>
      </c>
      <c r="C1514" s="142">
        <v>681.9599999999773</v>
      </c>
      <c r="D1514" s="142">
        <v>896.79999999997074</v>
      </c>
      <c r="E1514" s="142">
        <v>1119.9075000000375</v>
      </c>
      <c r="F1514" s="142">
        <v>1271.4324999999592</v>
      </c>
      <c r="G1514" s="142">
        <v>1738.5949999999464</v>
      </c>
    </row>
    <row r="1515" spans="1:7" x14ac:dyDescent="0.2">
      <c r="A1515" s="76" t="s">
        <v>1912</v>
      </c>
      <c r="C1515" s="142">
        <v>682.35999999997728</v>
      </c>
      <c r="D1515" s="142">
        <v>897.32249999997066</v>
      </c>
      <c r="E1515" s="142">
        <v>1120.5725000000375</v>
      </c>
      <c r="F1515" s="142">
        <v>1272.1924999999592</v>
      </c>
      <c r="G1515" s="142">
        <v>1739.6399999999464</v>
      </c>
    </row>
    <row r="1516" spans="1:7" x14ac:dyDescent="0.2">
      <c r="A1516" s="76" t="s">
        <v>1913</v>
      </c>
      <c r="C1516" s="142">
        <v>682.75999999997725</v>
      </c>
      <c r="D1516" s="142">
        <v>897.84499999997058</v>
      </c>
      <c r="E1516" s="142">
        <v>1121.2375000000375</v>
      </c>
      <c r="F1516" s="142">
        <v>1272.9524999999592</v>
      </c>
      <c r="G1516" s="142">
        <v>1740.6849999999463</v>
      </c>
    </row>
    <row r="1517" spans="1:7" x14ac:dyDescent="0.2">
      <c r="A1517" s="76" t="s">
        <v>1914</v>
      </c>
      <c r="C1517" s="142">
        <v>683.15999999997723</v>
      </c>
      <c r="D1517" s="142">
        <v>898.36749999997051</v>
      </c>
      <c r="E1517" s="142">
        <v>1121.9025000000377</v>
      </c>
      <c r="F1517" s="142">
        <v>1273.7124999999592</v>
      </c>
      <c r="G1517" s="142">
        <v>1741.7299999999461</v>
      </c>
    </row>
    <row r="1518" spans="1:7" x14ac:dyDescent="0.2">
      <c r="A1518" s="76" t="s">
        <v>1915</v>
      </c>
      <c r="C1518" s="142">
        <v>683.55999999997721</v>
      </c>
      <c r="D1518" s="142">
        <v>898.88999999997054</v>
      </c>
      <c r="E1518" s="142">
        <v>1122.5675000000376</v>
      </c>
      <c r="F1518" s="142">
        <v>1274.4724999999592</v>
      </c>
      <c r="G1518" s="142">
        <v>1742.7749999999462</v>
      </c>
    </row>
    <row r="1519" spans="1:7" x14ac:dyDescent="0.2">
      <c r="A1519" s="76" t="s">
        <v>1916</v>
      </c>
      <c r="C1519" s="142">
        <v>683.95999999997719</v>
      </c>
      <c r="D1519" s="142">
        <v>899.41249999997046</v>
      </c>
      <c r="E1519" s="142">
        <v>1123.2325000000376</v>
      </c>
      <c r="F1519" s="142">
        <v>1275.2324999999589</v>
      </c>
      <c r="G1519" s="142">
        <v>1743.819999999946</v>
      </c>
    </row>
    <row r="1520" spans="1:7" x14ac:dyDescent="0.2">
      <c r="A1520" s="76" t="s">
        <v>1917</v>
      </c>
      <c r="C1520" s="142">
        <v>684.35999999997716</v>
      </c>
      <c r="D1520" s="142">
        <v>899.93499999997039</v>
      </c>
      <c r="E1520" s="142">
        <v>1123.8975000000378</v>
      </c>
      <c r="F1520" s="142">
        <v>1275.9924999999589</v>
      </c>
      <c r="G1520" s="142">
        <v>1744.8649999999459</v>
      </c>
    </row>
    <row r="1521" spans="1:7" x14ac:dyDescent="0.2">
      <c r="A1521" s="76" t="s">
        <v>1918</v>
      </c>
      <c r="C1521" s="142">
        <v>684.75999999997714</v>
      </c>
      <c r="D1521" s="142">
        <v>900.45749999997042</v>
      </c>
      <c r="E1521" s="142">
        <v>1124.5625000000377</v>
      </c>
      <c r="F1521" s="142">
        <v>1276.7524999999589</v>
      </c>
      <c r="G1521" s="142">
        <v>1745.909999999946</v>
      </c>
    </row>
    <row r="1522" spans="1:7" x14ac:dyDescent="0.2">
      <c r="A1522" s="76" t="s">
        <v>1919</v>
      </c>
      <c r="C1522" s="142">
        <v>685.15999999997712</v>
      </c>
      <c r="D1522" s="142">
        <v>900.97999999997035</v>
      </c>
      <c r="E1522" s="142">
        <v>1125.2275000000377</v>
      </c>
      <c r="F1522" s="142">
        <v>1277.5124999999589</v>
      </c>
      <c r="G1522" s="142">
        <v>1746.9549999999458</v>
      </c>
    </row>
    <row r="1523" spans="1:7" x14ac:dyDescent="0.2">
      <c r="A1523" s="76" t="s">
        <v>1920</v>
      </c>
      <c r="C1523" s="142">
        <v>685.55999999997709</v>
      </c>
      <c r="D1523" s="142">
        <v>901.50249999997027</v>
      </c>
      <c r="E1523" s="142">
        <v>1125.8925000000379</v>
      </c>
      <c r="F1523" s="142">
        <v>1278.2724999999589</v>
      </c>
      <c r="G1523" s="142">
        <v>1747.9999999999457</v>
      </c>
    </row>
    <row r="1524" spans="1:7" x14ac:dyDescent="0.2">
      <c r="A1524" s="76" t="s">
        <v>1921</v>
      </c>
      <c r="C1524" s="142">
        <v>685.95999999997707</v>
      </c>
      <c r="D1524" s="142">
        <v>902.0249999999703</v>
      </c>
      <c r="E1524" s="142">
        <v>1126.5575000000379</v>
      </c>
      <c r="F1524" s="142">
        <v>1279.0324999999589</v>
      </c>
      <c r="G1524" s="142">
        <v>1749.0449999999455</v>
      </c>
    </row>
    <row r="1525" spans="1:7" x14ac:dyDescent="0.2">
      <c r="A1525" s="76" t="s">
        <v>1922</v>
      </c>
      <c r="C1525" s="142">
        <v>686.35999999997705</v>
      </c>
      <c r="D1525" s="142">
        <v>902.54749999997023</v>
      </c>
      <c r="E1525" s="142">
        <v>1127.2225000000378</v>
      </c>
      <c r="F1525" s="142">
        <v>1279.7924999999589</v>
      </c>
      <c r="G1525" s="142">
        <v>1750.0899999999456</v>
      </c>
    </row>
    <row r="1526" spans="1:7" x14ac:dyDescent="0.2">
      <c r="A1526" s="76" t="s">
        <v>1923</v>
      </c>
      <c r="C1526" s="142">
        <v>686.75999999997703</v>
      </c>
      <c r="D1526" s="142">
        <v>903.06999999997015</v>
      </c>
      <c r="E1526" s="142">
        <v>1127.887500000038</v>
      </c>
      <c r="F1526" s="142">
        <v>1280.5524999999586</v>
      </c>
      <c r="G1526" s="142">
        <v>1751.1349999999454</v>
      </c>
    </row>
    <row r="1527" spans="1:7" x14ac:dyDescent="0.2">
      <c r="A1527" s="76" t="s">
        <v>1924</v>
      </c>
      <c r="C1527" s="142">
        <v>687.159999999977</v>
      </c>
      <c r="D1527" s="142">
        <v>903.59249999997007</v>
      </c>
      <c r="E1527" s="142">
        <v>1128.552500000038</v>
      </c>
      <c r="F1527" s="142">
        <v>1281.3124999999586</v>
      </c>
      <c r="G1527" s="142">
        <v>1752.1799999999453</v>
      </c>
    </row>
    <row r="1528" spans="1:7" x14ac:dyDescent="0.2">
      <c r="A1528" s="76" t="s">
        <v>1925</v>
      </c>
      <c r="C1528" s="142">
        <v>687.55999999997698</v>
      </c>
      <c r="D1528" s="142">
        <v>904.11499999997011</v>
      </c>
      <c r="E1528" s="142">
        <v>1129.2175000000379</v>
      </c>
      <c r="F1528" s="142">
        <v>1282.0724999999586</v>
      </c>
      <c r="G1528" s="142">
        <v>1753.2249999999453</v>
      </c>
    </row>
    <row r="1529" spans="1:7" x14ac:dyDescent="0.2">
      <c r="A1529" s="76" t="s">
        <v>1926</v>
      </c>
      <c r="C1529" s="142">
        <v>687.95999999997696</v>
      </c>
      <c r="D1529" s="142">
        <v>904.63749999997003</v>
      </c>
      <c r="E1529" s="142">
        <v>1129.8825000000381</v>
      </c>
      <c r="F1529" s="142">
        <v>1282.8324999999586</v>
      </c>
      <c r="G1529" s="142">
        <v>1754.2699999999452</v>
      </c>
    </row>
    <row r="1530" spans="1:7" x14ac:dyDescent="0.2">
      <c r="A1530" s="76" t="s">
        <v>1927</v>
      </c>
      <c r="C1530" s="142">
        <v>688.35999999997694</v>
      </c>
      <c r="D1530" s="142">
        <v>905.15999999996995</v>
      </c>
      <c r="E1530" s="142">
        <v>1130.5475000000381</v>
      </c>
      <c r="F1530" s="142">
        <v>1283.5924999999586</v>
      </c>
      <c r="G1530" s="142">
        <v>1755.314999999945</v>
      </c>
    </row>
    <row r="1531" spans="1:7" x14ac:dyDescent="0.2">
      <c r="A1531" s="76" t="s">
        <v>1928</v>
      </c>
      <c r="C1531" s="142">
        <v>688.75999999997691</v>
      </c>
      <c r="D1531" s="142">
        <v>905.68249999996999</v>
      </c>
      <c r="E1531" s="142">
        <v>1131.2125000000383</v>
      </c>
      <c r="F1531" s="142">
        <v>1284.3524999999586</v>
      </c>
      <c r="G1531" s="142">
        <v>1756.3599999999451</v>
      </c>
    </row>
    <row r="1532" spans="1:7" x14ac:dyDescent="0.2">
      <c r="A1532" s="76" t="s">
        <v>1929</v>
      </c>
      <c r="C1532" s="142">
        <v>689.15999999997689</v>
      </c>
      <c r="D1532" s="142">
        <v>906.20499999996991</v>
      </c>
      <c r="E1532" s="142">
        <v>1131.8775000000383</v>
      </c>
      <c r="F1532" s="142">
        <v>1285.1124999999586</v>
      </c>
      <c r="G1532" s="142">
        <v>1757.4049999999449</v>
      </c>
    </row>
    <row r="1533" spans="1:7" x14ac:dyDescent="0.2">
      <c r="A1533" s="76" t="s">
        <v>1930</v>
      </c>
      <c r="C1533" s="142">
        <v>689.55999999997687</v>
      </c>
      <c r="D1533" s="142">
        <v>906.72749999996984</v>
      </c>
      <c r="E1533" s="142">
        <v>1132.5425000000382</v>
      </c>
      <c r="F1533" s="142">
        <v>1285.8724999999583</v>
      </c>
      <c r="G1533" s="142">
        <v>1758.4499999999448</v>
      </c>
    </row>
    <row r="1534" spans="1:7" x14ac:dyDescent="0.2">
      <c r="A1534" s="76" t="s">
        <v>1931</v>
      </c>
      <c r="C1534" s="142">
        <v>689.95999999997684</v>
      </c>
      <c r="D1534" s="142">
        <v>907.24999999996987</v>
      </c>
      <c r="E1534" s="142">
        <v>1133.2075000000384</v>
      </c>
      <c r="F1534" s="142">
        <v>1286.6324999999583</v>
      </c>
      <c r="G1534" s="142">
        <v>1759.4949999999446</v>
      </c>
    </row>
    <row r="1535" spans="1:7" x14ac:dyDescent="0.2">
      <c r="A1535" s="76" t="s">
        <v>1932</v>
      </c>
      <c r="C1535" s="142">
        <v>690.35999999997682</v>
      </c>
      <c r="D1535" s="142">
        <v>907.7724999999698</v>
      </c>
      <c r="E1535" s="142">
        <v>1133.8725000000384</v>
      </c>
      <c r="F1535" s="142">
        <v>1287.3924999999583</v>
      </c>
      <c r="G1535" s="142">
        <v>1760.5399999999447</v>
      </c>
    </row>
    <row r="1536" spans="1:7" x14ac:dyDescent="0.2">
      <c r="A1536" s="76" t="s">
        <v>1933</v>
      </c>
      <c r="C1536" s="142">
        <v>690.7599999999768</v>
      </c>
      <c r="D1536" s="142">
        <v>908.29499999996972</v>
      </c>
      <c r="E1536" s="142">
        <v>1134.5375000000383</v>
      </c>
      <c r="F1536" s="142">
        <v>1288.1524999999583</v>
      </c>
      <c r="G1536" s="142">
        <v>1761.5849999999446</v>
      </c>
    </row>
    <row r="1537" spans="1:7" x14ac:dyDescent="0.2">
      <c r="A1537" s="76" t="s">
        <v>1934</v>
      </c>
      <c r="C1537" s="142">
        <v>691.15999999997678</v>
      </c>
      <c r="D1537" s="142">
        <v>908.81749999996964</v>
      </c>
      <c r="E1537" s="142">
        <v>1135.2025000000385</v>
      </c>
      <c r="F1537" s="142">
        <v>1288.9124999999583</v>
      </c>
      <c r="G1537" s="142">
        <v>1762.6299999999444</v>
      </c>
    </row>
    <row r="1538" spans="1:7" x14ac:dyDescent="0.2">
      <c r="A1538" s="76" t="s">
        <v>1935</v>
      </c>
      <c r="C1538" s="142">
        <v>691.55999999997675</v>
      </c>
      <c r="D1538" s="142">
        <v>909.33999999996968</v>
      </c>
      <c r="E1538" s="142">
        <v>1135.8675000000385</v>
      </c>
      <c r="F1538" s="142">
        <v>1289.6724999999583</v>
      </c>
      <c r="G1538" s="142">
        <v>1763.6749999999445</v>
      </c>
    </row>
    <row r="1539" spans="1:7" x14ac:dyDescent="0.2">
      <c r="A1539" s="76" t="s">
        <v>1936</v>
      </c>
      <c r="C1539" s="142">
        <v>691.95999999997673</v>
      </c>
      <c r="D1539" s="142">
        <v>909.8624999999696</v>
      </c>
      <c r="E1539" s="142">
        <v>1136.5325000000385</v>
      </c>
      <c r="F1539" s="142">
        <v>1290.4324999999581</v>
      </c>
      <c r="G1539" s="142">
        <v>1764.7199999999443</v>
      </c>
    </row>
    <row r="1540" spans="1:7" x14ac:dyDescent="0.2">
      <c r="A1540" s="76" t="s">
        <v>1937</v>
      </c>
      <c r="C1540" s="142">
        <v>692.35999999997671</v>
      </c>
      <c r="D1540" s="142">
        <v>910.38499999996952</v>
      </c>
      <c r="E1540" s="142">
        <v>1137.1975000000386</v>
      </c>
      <c r="F1540" s="142">
        <v>1291.192499999958</v>
      </c>
      <c r="G1540" s="142">
        <v>1765.7649999999442</v>
      </c>
    </row>
    <row r="1541" spans="1:7" x14ac:dyDescent="0.2">
      <c r="A1541" s="76" t="s">
        <v>1938</v>
      </c>
      <c r="C1541" s="142">
        <v>692.75999999997669</v>
      </c>
      <c r="D1541" s="142">
        <v>910.90749999996956</v>
      </c>
      <c r="E1541" s="142">
        <v>1137.8625000000386</v>
      </c>
      <c r="F1541" s="142">
        <v>1291.952499999958</v>
      </c>
      <c r="G1541" s="142">
        <v>1766.8099999999442</v>
      </c>
    </row>
    <row r="1542" spans="1:7" x14ac:dyDescent="0.2">
      <c r="A1542" s="76" t="s">
        <v>1939</v>
      </c>
      <c r="C1542" s="142">
        <v>693.15999999997666</v>
      </c>
      <c r="D1542" s="142">
        <v>911.42999999996948</v>
      </c>
      <c r="E1542" s="142">
        <v>1138.5275000000386</v>
      </c>
      <c r="F1542" s="142">
        <v>1292.712499999958</v>
      </c>
      <c r="G1542" s="142">
        <v>1767.8549999999441</v>
      </c>
    </row>
    <row r="1543" spans="1:7" x14ac:dyDescent="0.2">
      <c r="A1543" s="76" t="s">
        <v>1940</v>
      </c>
      <c r="C1543" s="142">
        <v>693.55999999997664</v>
      </c>
      <c r="D1543" s="142">
        <v>911.9524999999694</v>
      </c>
      <c r="E1543" s="142">
        <v>1139.1925000000388</v>
      </c>
      <c r="F1543" s="142">
        <v>1293.472499999958</v>
      </c>
      <c r="G1543" s="142">
        <v>1768.8999999999439</v>
      </c>
    </row>
    <row r="1544" spans="1:7" x14ac:dyDescent="0.2">
      <c r="A1544" s="76" t="s">
        <v>1941</v>
      </c>
      <c r="C1544" s="142">
        <v>693.95999999997662</v>
      </c>
      <c r="D1544" s="142">
        <v>912.47499999996944</v>
      </c>
      <c r="E1544" s="142">
        <v>1139.8575000000387</v>
      </c>
      <c r="F1544" s="142">
        <v>1294.232499999958</v>
      </c>
      <c r="G1544" s="142">
        <v>1769.9449999999438</v>
      </c>
    </row>
    <row r="1545" spans="1:7" x14ac:dyDescent="0.2">
      <c r="A1545" s="76" t="s">
        <v>1942</v>
      </c>
      <c r="C1545" s="142">
        <v>694.35999999997659</v>
      </c>
      <c r="D1545" s="142">
        <v>912.99749999996936</v>
      </c>
      <c r="E1545" s="142">
        <v>1140.5225000000387</v>
      </c>
      <c r="F1545" s="142">
        <v>1294.992499999958</v>
      </c>
      <c r="G1545" s="142">
        <v>1770.9899999999438</v>
      </c>
    </row>
    <row r="1546" spans="1:7" x14ac:dyDescent="0.2">
      <c r="A1546" s="76" t="s">
        <v>1943</v>
      </c>
      <c r="C1546" s="142">
        <v>694.75999999997657</v>
      </c>
      <c r="D1546" s="142">
        <v>913.51999999996929</v>
      </c>
      <c r="E1546" s="142">
        <v>1141.1875000000389</v>
      </c>
      <c r="F1546" s="142">
        <v>1295.7524999999578</v>
      </c>
      <c r="G1546" s="142">
        <v>1772.0349999999437</v>
      </c>
    </row>
    <row r="1547" spans="1:7" x14ac:dyDescent="0.2">
      <c r="A1547" s="76" t="s">
        <v>1944</v>
      </c>
      <c r="C1547" s="142">
        <v>695.15999999997655</v>
      </c>
      <c r="D1547" s="142">
        <v>914.04249999996921</v>
      </c>
      <c r="E1547" s="142">
        <v>1141.8525000000388</v>
      </c>
      <c r="F1547" s="142">
        <v>1296.5124999999578</v>
      </c>
      <c r="G1547" s="142">
        <v>1773.0799999999435</v>
      </c>
    </row>
    <row r="1548" spans="1:7" x14ac:dyDescent="0.2">
      <c r="A1548" s="76" t="s">
        <v>1945</v>
      </c>
      <c r="C1548" s="142">
        <v>695.55999999997653</v>
      </c>
      <c r="D1548" s="142">
        <v>914.56499999996925</v>
      </c>
      <c r="E1548" s="142">
        <v>1142.5175000000388</v>
      </c>
      <c r="F1548" s="142">
        <v>1297.2724999999577</v>
      </c>
      <c r="G1548" s="142">
        <v>1774.1249999999436</v>
      </c>
    </row>
    <row r="1549" spans="1:7" x14ac:dyDescent="0.2">
      <c r="A1549" s="76" t="s">
        <v>1946</v>
      </c>
      <c r="C1549" s="142">
        <v>695.9599999999765</v>
      </c>
      <c r="D1549" s="142">
        <v>915.08749999996917</v>
      </c>
      <c r="E1549" s="142">
        <v>1143.182500000039</v>
      </c>
      <c r="F1549" s="142">
        <v>1298.0324999999577</v>
      </c>
      <c r="G1549" s="142">
        <v>1775.1699999999435</v>
      </c>
    </row>
    <row r="1550" spans="1:7" x14ac:dyDescent="0.2">
      <c r="A1550" s="76" t="s">
        <v>1947</v>
      </c>
      <c r="C1550" s="142">
        <v>696.35999999997648</v>
      </c>
      <c r="D1550" s="142">
        <v>915.60999999996909</v>
      </c>
      <c r="E1550" s="142">
        <v>1143.847500000039</v>
      </c>
      <c r="F1550" s="142">
        <v>1298.7924999999577</v>
      </c>
      <c r="G1550" s="142">
        <v>1776.2149999999433</v>
      </c>
    </row>
    <row r="1551" spans="1:7" x14ac:dyDescent="0.2">
      <c r="A1551" s="76" t="s">
        <v>1948</v>
      </c>
      <c r="C1551" s="142">
        <v>696.75999999997646</v>
      </c>
      <c r="D1551" s="142">
        <v>916.13249999996913</v>
      </c>
      <c r="E1551" s="142">
        <v>1144.5125000000392</v>
      </c>
      <c r="F1551" s="142">
        <v>1299.5524999999577</v>
      </c>
      <c r="G1551" s="142">
        <v>1777.2599999999434</v>
      </c>
    </row>
    <row r="1552" spans="1:7" x14ac:dyDescent="0.2">
      <c r="A1552" s="76" t="s">
        <v>1949</v>
      </c>
      <c r="C1552" s="142">
        <v>697.15999999997643</v>
      </c>
      <c r="D1552" s="142">
        <v>916.65499999996905</v>
      </c>
      <c r="E1552" s="142">
        <v>1145.1775000000391</v>
      </c>
      <c r="F1552" s="142">
        <v>1300.3124999999577</v>
      </c>
      <c r="G1552" s="142">
        <v>1778.3049999999432</v>
      </c>
    </row>
    <row r="1553" spans="1:7" x14ac:dyDescent="0.2">
      <c r="A1553" s="76" t="s">
        <v>1950</v>
      </c>
      <c r="C1553" s="142">
        <v>697.55999999997641</v>
      </c>
      <c r="D1553" s="142">
        <v>917.17749999996897</v>
      </c>
      <c r="E1553" s="142">
        <v>1145.8425000000391</v>
      </c>
      <c r="F1553" s="142">
        <v>1301.0724999999575</v>
      </c>
      <c r="G1553" s="142">
        <v>1779.3499999999431</v>
      </c>
    </row>
    <row r="1554" spans="1:7" x14ac:dyDescent="0.2">
      <c r="A1554" s="76" t="s">
        <v>1951</v>
      </c>
      <c r="C1554" s="142">
        <v>697.95999999997639</v>
      </c>
      <c r="D1554" s="142">
        <v>917.69999999996901</v>
      </c>
      <c r="E1554" s="142">
        <v>1146.5075000000393</v>
      </c>
      <c r="F1554" s="142">
        <v>1301.8324999999575</v>
      </c>
      <c r="G1554" s="142">
        <v>1780.3949999999429</v>
      </c>
    </row>
    <row r="1555" spans="1:7" x14ac:dyDescent="0.2">
      <c r="A1555" s="76" t="s">
        <v>1952</v>
      </c>
      <c r="C1555" s="142">
        <v>698.35999999997637</v>
      </c>
      <c r="D1555" s="142">
        <v>918.22249999996893</v>
      </c>
      <c r="E1555" s="142">
        <v>1147.1725000000392</v>
      </c>
      <c r="F1555" s="142">
        <v>1302.5924999999575</v>
      </c>
      <c r="G1555" s="142">
        <v>1781.439999999943</v>
      </c>
    </row>
    <row r="1556" spans="1:7" x14ac:dyDescent="0.2">
      <c r="A1556" s="76" t="s">
        <v>1953</v>
      </c>
      <c r="C1556" s="142">
        <v>698.75999999997634</v>
      </c>
      <c r="D1556" s="142">
        <v>918.74499999996885</v>
      </c>
      <c r="E1556" s="142">
        <v>1147.8375000000392</v>
      </c>
      <c r="F1556" s="142">
        <v>1303.3524999999574</v>
      </c>
      <c r="G1556" s="142">
        <v>1782.4849999999428</v>
      </c>
    </row>
    <row r="1557" spans="1:7" x14ac:dyDescent="0.2">
      <c r="A1557" s="76" t="s">
        <v>1954</v>
      </c>
      <c r="C1557" s="142">
        <v>699.15999999997632</v>
      </c>
      <c r="D1557" s="142">
        <v>919.26749999996878</v>
      </c>
      <c r="E1557" s="142">
        <v>1148.5025000000394</v>
      </c>
      <c r="F1557" s="142">
        <v>1304.1124999999574</v>
      </c>
      <c r="G1557" s="142">
        <v>1783.5299999999427</v>
      </c>
    </row>
    <row r="1558" spans="1:7" x14ac:dyDescent="0.2">
      <c r="A1558" s="76" t="s">
        <v>1955</v>
      </c>
      <c r="C1558" s="142">
        <v>699.5599999999763</v>
      </c>
      <c r="D1558" s="142">
        <v>919.78999999996881</v>
      </c>
      <c r="E1558" s="142">
        <v>1149.1675000000394</v>
      </c>
      <c r="F1558" s="142">
        <v>1304.8724999999574</v>
      </c>
      <c r="G1558" s="142">
        <v>1784.5749999999427</v>
      </c>
    </row>
    <row r="1559" spans="1:7" x14ac:dyDescent="0.2">
      <c r="A1559" s="76" t="s">
        <v>1956</v>
      </c>
      <c r="C1559" s="142">
        <v>699.95999999997628</v>
      </c>
      <c r="D1559" s="142">
        <v>920.31249999996874</v>
      </c>
      <c r="E1559" s="142">
        <v>1149.8325000000393</v>
      </c>
      <c r="F1559" s="142">
        <v>1305.6324999999572</v>
      </c>
      <c r="G1559" s="142">
        <v>1785.6199999999426</v>
      </c>
    </row>
    <row r="1560" spans="1:7" x14ac:dyDescent="0.2">
      <c r="A1560" s="76" t="s">
        <v>1957</v>
      </c>
      <c r="C1560" s="142">
        <v>700.35999999997625</v>
      </c>
      <c r="D1560" s="142">
        <v>920.83499999996866</v>
      </c>
      <c r="E1560" s="142">
        <v>1150.4975000000395</v>
      </c>
      <c r="F1560" s="142">
        <v>1306.3924999999572</v>
      </c>
      <c r="G1560" s="142">
        <v>1786.6649999999424</v>
      </c>
    </row>
    <row r="1561" spans="1:7" x14ac:dyDescent="0.2">
      <c r="A1561" s="76" t="s">
        <v>1958</v>
      </c>
      <c r="C1561" s="142">
        <v>700.75999999997623</v>
      </c>
      <c r="D1561" s="142">
        <v>921.3574999999687</v>
      </c>
      <c r="E1561" s="142">
        <v>1151.1625000000395</v>
      </c>
      <c r="F1561" s="142">
        <v>1307.1524999999572</v>
      </c>
      <c r="G1561" s="142">
        <v>1787.7099999999425</v>
      </c>
    </row>
    <row r="1562" spans="1:7" x14ac:dyDescent="0.2">
      <c r="A1562" s="76" t="s">
        <v>1959</v>
      </c>
      <c r="C1562" s="142">
        <v>701.15999999997621</v>
      </c>
      <c r="D1562" s="142">
        <v>921.87999999996862</v>
      </c>
      <c r="E1562" s="142">
        <v>1151.8275000000394</v>
      </c>
      <c r="F1562" s="142">
        <v>1307.9124999999572</v>
      </c>
      <c r="G1562" s="142">
        <v>1788.7549999999424</v>
      </c>
    </row>
    <row r="1563" spans="1:7" x14ac:dyDescent="0.2">
      <c r="A1563" s="76" t="s">
        <v>1960</v>
      </c>
      <c r="C1563" s="142">
        <v>701.55999999997618</v>
      </c>
      <c r="D1563" s="142">
        <v>922.40249999996854</v>
      </c>
      <c r="E1563" s="142">
        <v>1152.4925000000396</v>
      </c>
      <c r="F1563" s="142">
        <v>1308.6724999999572</v>
      </c>
      <c r="G1563" s="142">
        <v>1789.7999999999422</v>
      </c>
    </row>
    <row r="1564" spans="1:7" x14ac:dyDescent="0.2">
      <c r="A1564" s="76" t="s">
        <v>1961</v>
      </c>
      <c r="C1564" s="142">
        <v>701.95999999997616</v>
      </c>
      <c r="D1564" s="142">
        <v>922.92499999996858</v>
      </c>
      <c r="E1564" s="142">
        <v>1153.1575000000396</v>
      </c>
      <c r="F1564" s="142">
        <v>1309.4324999999571</v>
      </c>
      <c r="G1564" s="142">
        <v>1790.844999999942</v>
      </c>
    </row>
    <row r="1565" spans="1:7" x14ac:dyDescent="0.2">
      <c r="A1565" s="76" t="s">
        <v>1962</v>
      </c>
      <c r="C1565" s="142">
        <v>702.35999999997614</v>
      </c>
      <c r="D1565" s="142">
        <v>923.4474999999685</v>
      </c>
      <c r="E1565" s="142">
        <v>1153.8225000000396</v>
      </c>
      <c r="F1565" s="142">
        <v>1310.1924999999571</v>
      </c>
      <c r="G1565" s="142">
        <v>1791.8899999999421</v>
      </c>
    </row>
    <row r="1566" spans="1:7" x14ac:dyDescent="0.2">
      <c r="A1566" s="76" t="s">
        <v>1963</v>
      </c>
      <c r="C1566" s="142">
        <v>702.75999999997612</v>
      </c>
      <c r="D1566" s="142">
        <v>923.96999999996842</v>
      </c>
      <c r="E1566" s="142">
        <v>1154.4875000000397</v>
      </c>
      <c r="F1566" s="142">
        <v>1310.9524999999569</v>
      </c>
      <c r="G1566" s="142">
        <v>1792.934999999942</v>
      </c>
    </row>
    <row r="1567" spans="1:7" x14ac:dyDescent="0.2">
      <c r="A1567" s="76" t="s">
        <v>1964</v>
      </c>
      <c r="C1567" s="142">
        <v>703.15999999997609</v>
      </c>
      <c r="D1567" s="142">
        <v>924.49249999996835</v>
      </c>
      <c r="E1567" s="142">
        <v>1155.1525000000397</v>
      </c>
      <c r="F1567" s="142">
        <v>1311.7124999999569</v>
      </c>
      <c r="G1567" s="142">
        <v>1793.9799999999418</v>
      </c>
    </row>
    <row r="1568" spans="1:7" x14ac:dyDescent="0.2">
      <c r="A1568" s="76" t="s">
        <v>1965</v>
      </c>
      <c r="C1568" s="142">
        <v>703.55999999997607</v>
      </c>
      <c r="D1568" s="142">
        <v>925.01499999996838</v>
      </c>
      <c r="E1568" s="142">
        <v>1155.8175000000397</v>
      </c>
      <c r="F1568" s="142">
        <v>1312.4724999999569</v>
      </c>
      <c r="G1568" s="142">
        <v>1795.0249999999419</v>
      </c>
    </row>
    <row r="1569" spans="1:7" x14ac:dyDescent="0.2">
      <c r="A1569" s="76" t="s">
        <v>1966</v>
      </c>
      <c r="C1569" s="142">
        <v>703.95999999997605</v>
      </c>
      <c r="D1569" s="142">
        <v>925.5374999999683</v>
      </c>
      <c r="E1569" s="142">
        <v>1156.4825000000399</v>
      </c>
      <c r="F1569" s="142">
        <v>1313.2324999999569</v>
      </c>
      <c r="G1569" s="142">
        <v>1796.0699999999417</v>
      </c>
    </row>
    <row r="1570" spans="1:7" x14ac:dyDescent="0.2">
      <c r="A1570" s="76" t="s">
        <v>1967</v>
      </c>
      <c r="C1570" s="142">
        <v>704.35999999997603</v>
      </c>
      <c r="D1570" s="142">
        <v>926.05999999996823</v>
      </c>
      <c r="E1570" s="142">
        <v>1157.1475000000398</v>
      </c>
      <c r="F1570" s="142">
        <v>1313.9924999999569</v>
      </c>
      <c r="G1570" s="142">
        <v>1797.1149999999416</v>
      </c>
    </row>
    <row r="1571" spans="1:7" x14ac:dyDescent="0.2">
      <c r="A1571" s="76" t="s">
        <v>1968</v>
      </c>
      <c r="C1571" s="142">
        <v>704.759999999976</v>
      </c>
      <c r="D1571" s="142">
        <v>926.58249999996826</v>
      </c>
      <c r="E1571" s="142">
        <v>1157.81250000004</v>
      </c>
      <c r="F1571" s="142">
        <v>1314.7524999999569</v>
      </c>
      <c r="G1571" s="142">
        <v>1798.1599999999416</v>
      </c>
    </row>
    <row r="1572" spans="1:7" x14ac:dyDescent="0.2">
      <c r="A1572" s="76" t="s">
        <v>1969</v>
      </c>
      <c r="C1572" s="142">
        <v>705.15999999997598</v>
      </c>
      <c r="D1572" s="142">
        <v>927.10499999996819</v>
      </c>
      <c r="E1572" s="142">
        <v>1158.47750000004</v>
      </c>
      <c r="F1572" s="142">
        <v>1315.5124999999568</v>
      </c>
      <c r="G1572" s="142">
        <v>1799.2049999999415</v>
      </c>
    </row>
    <row r="1573" spans="1:7" x14ac:dyDescent="0.2">
      <c r="A1573" s="76" t="s">
        <v>1970</v>
      </c>
      <c r="C1573" s="142">
        <v>705.55999999997596</v>
      </c>
      <c r="D1573" s="142">
        <v>927.62749999996811</v>
      </c>
      <c r="E1573" s="142">
        <v>1159.1425000000399</v>
      </c>
      <c r="F1573" s="142">
        <v>1316.2724999999566</v>
      </c>
      <c r="G1573" s="142">
        <v>1800.2499999999413</v>
      </c>
    </row>
    <row r="1574" spans="1:7" x14ac:dyDescent="0.2">
      <c r="A1574" s="76" t="s">
        <v>1971</v>
      </c>
      <c r="C1574" s="142">
        <v>705.95999999997593</v>
      </c>
      <c r="D1574" s="142">
        <v>928.14999999996814</v>
      </c>
      <c r="E1574" s="142">
        <v>1159.8075000000401</v>
      </c>
      <c r="F1574" s="142">
        <v>1317.0324999999566</v>
      </c>
      <c r="G1574" s="142">
        <v>1801.2949999999412</v>
      </c>
    </row>
    <row r="1575" spans="1:7" x14ac:dyDescent="0.2">
      <c r="A1575" s="76" t="s">
        <v>1972</v>
      </c>
      <c r="C1575" s="142">
        <v>706.35999999997591</v>
      </c>
      <c r="D1575" s="142">
        <v>928.67249999996807</v>
      </c>
      <c r="E1575" s="142">
        <v>1160.4725000000401</v>
      </c>
      <c r="F1575" s="142">
        <v>1317.7924999999566</v>
      </c>
      <c r="G1575" s="142">
        <v>1802.3399999999413</v>
      </c>
    </row>
    <row r="1576" spans="1:7" x14ac:dyDescent="0.2">
      <c r="A1576" s="76" t="s">
        <v>1973</v>
      </c>
      <c r="C1576" s="142">
        <v>706.75999999997589</v>
      </c>
      <c r="D1576" s="142">
        <v>929.19499999996799</v>
      </c>
      <c r="E1576" s="142">
        <v>1161.1375000000401</v>
      </c>
      <c r="F1576" s="142">
        <v>1318.5524999999566</v>
      </c>
      <c r="G1576" s="142">
        <v>1803.3849999999411</v>
      </c>
    </row>
    <row r="1577" spans="1:7" x14ac:dyDescent="0.2">
      <c r="A1577" s="76" t="s">
        <v>1974</v>
      </c>
      <c r="C1577" s="142">
        <v>707.15999999997587</v>
      </c>
      <c r="D1577" s="142">
        <v>929.71749999996791</v>
      </c>
      <c r="E1577" s="142">
        <v>1161.8025000000403</v>
      </c>
      <c r="F1577" s="142">
        <v>1319.3124999999566</v>
      </c>
      <c r="G1577" s="142">
        <v>1804.4299999999409</v>
      </c>
    </row>
    <row r="1578" spans="1:7" x14ac:dyDescent="0.2">
      <c r="A1578" s="76" t="s">
        <v>1975</v>
      </c>
      <c r="C1578" s="142">
        <v>707.55999999997584</v>
      </c>
      <c r="D1578" s="142">
        <v>930.23999999996795</v>
      </c>
      <c r="E1578" s="142">
        <v>1162.4675000000402</v>
      </c>
      <c r="F1578" s="142">
        <v>1320.0724999999566</v>
      </c>
      <c r="G1578" s="142">
        <v>1805.474999999941</v>
      </c>
    </row>
    <row r="1579" spans="1:7" x14ac:dyDescent="0.2">
      <c r="A1579" s="76" t="s">
        <v>1976</v>
      </c>
      <c r="C1579" s="142">
        <v>707.95999999997582</v>
      </c>
      <c r="D1579" s="142">
        <v>930.76249999996787</v>
      </c>
      <c r="E1579" s="142">
        <v>1163.1325000000402</v>
      </c>
      <c r="F1579" s="142">
        <v>1320.8324999999563</v>
      </c>
      <c r="G1579" s="142">
        <v>1806.5199999999409</v>
      </c>
    </row>
    <row r="1580" spans="1:7" x14ac:dyDescent="0.2">
      <c r="A1580" s="76" t="s">
        <v>1977</v>
      </c>
      <c r="C1580" s="142">
        <v>708.3599999999758</v>
      </c>
      <c r="D1580" s="142">
        <v>931.28499999996779</v>
      </c>
      <c r="E1580" s="142">
        <v>1163.7975000000404</v>
      </c>
      <c r="F1580" s="142">
        <v>1321.5924999999563</v>
      </c>
      <c r="G1580" s="142">
        <v>1807.5649999999407</v>
      </c>
    </row>
    <row r="1581" spans="1:7" x14ac:dyDescent="0.2">
      <c r="A1581" s="76" t="s">
        <v>1978</v>
      </c>
      <c r="C1581" s="142">
        <v>708.75999999997578</v>
      </c>
      <c r="D1581" s="142">
        <v>931.80749999996783</v>
      </c>
      <c r="E1581" s="142">
        <v>1164.4625000000403</v>
      </c>
      <c r="F1581" s="142">
        <v>1322.3524999999563</v>
      </c>
      <c r="G1581" s="142">
        <v>1808.6099999999408</v>
      </c>
    </row>
    <row r="1582" spans="1:7" x14ac:dyDescent="0.2">
      <c r="A1582" s="76" t="s">
        <v>1979</v>
      </c>
      <c r="C1582" s="142">
        <v>709.15999999997575</v>
      </c>
      <c r="D1582" s="142">
        <v>932.32999999996775</v>
      </c>
      <c r="E1582" s="142">
        <v>1165.1275000000403</v>
      </c>
      <c r="F1582" s="142">
        <v>1323.1124999999563</v>
      </c>
      <c r="G1582" s="142">
        <v>1809.6549999999406</v>
      </c>
    </row>
    <row r="1583" spans="1:7" x14ac:dyDescent="0.2">
      <c r="A1583" s="76" t="s">
        <v>1980</v>
      </c>
      <c r="C1583" s="142">
        <v>709.55999999997573</v>
      </c>
      <c r="D1583" s="142">
        <v>932.85249999996768</v>
      </c>
      <c r="E1583" s="142">
        <v>1165.7925000000405</v>
      </c>
      <c r="F1583" s="142">
        <v>1323.8724999999563</v>
      </c>
      <c r="G1583" s="142">
        <v>1810.6999999999405</v>
      </c>
    </row>
    <row r="1584" spans="1:7" x14ac:dyDescent="0.2">
      <c r="A1584" s="76" t="s">
        <v>1981</v>
      </c>
      <c r="C1584" s="142">
        <v>709.95999999997571</v>
      </c>
      <c r="D1584" s="142">
        <v>933.37499999996771</v>
      </c>
      <c r="E1584" s="142">
        <v>1166.4575000000405</v>
      </c>
      <c r="F1584" s="142">
        <v>1324.6324999999563</v>
      </c>
      <c r="G1584" s="142">
        <v>1811.7449999999403</v>
      </c>
    </row>
    <row r="1585" spans="1:7" x14ac:dyDescent="0.2">
      <c r="A1585" s="76" t="s">
        <v>1982</v>
      </c>
      <c r="C1585" s="142">
        <v>710.35999999997568</v>
      </c>
      <c r="D1585" s="142">
        <v>933.89749999996764</v>
      </c>
      <c r="E1585" s="142">
        <v>1167.1225000000404</v>
      </c>
      <c r="F1585" s="142">
        <v>1325.3924999999563</v>
      </c>
      <c r="G1585" s="142">
        <v>1812.7899999999404</v>
      </c>
    </row>
    <row r="1586" spans="1:7" x14ac:dyDescent="0.2">
      <c r="A1586" s="76" t="s">
        <v>1983</v>
      </c>
      <c r="C1586" s="142">
        <v>710.75999999997566</v>
      </c>
      <c r="D1586" s="142">
        <v>934.41999999996756</v>
      </c>
      <c r="E1586" s="142">
        <v>1167.7875000000406</v>
      </c>
      <c r="F1586" s="142">
        <v>1326.152499999956</v>
      </c>
      <c r="G1586" s="142">
        <v>1813.8349999999402</v>
      </c>
    </row>
    <row r="1587" spans="1:7" x14ac:dyDescent="0.2">
      <c r="A1587" s="76" t="s">
        <v>1984</v>
      </c>
      <c r="C1587" s="142">
        <v>711.15999999997564</v>
      </c>
      <c r="D1587" s="142">
        <v>934.94249999996748</v>
      </c>
      <c r="E1587" s="142">
        <v>1168.4525000000406</v>
      </c>
      <c r="F1587" s="142">
        <v>1326.912499999956</v>
      </c>
      <c r="G1587" s="142">
        <v>1814.8799999999401</v>
      </c>
    </row>
    <row r="1588" spans="1:7" x14ac:dyDescent="0.2">
      <c r="A1588" s="76" t="s">
        <v>1985</v>
      </c>
      <c r="C1588" s="142">
        <v>711.55999999997562</v>
      </c>
      <c r="D1588" s="142">
        <v>935.46499999996752</v>
      </c>
      <c r="E1588" s="142">
        <v>1169.1175000000405</v>
      </c>
      <c r="F1588" s="142">
        <v>1327.672499999956</v>
      </c>
      <c r="G1588" s="142">
        <v>1815.9249999999402</v>
      </c>
    </row>
    <row r="1589" spans="1:7" x14ac:dyDescent="0.2">
      <c r="A1589" s="76" t="s">
        <v>1986</v>
      </c>
      <c r="C1589" s="142">
        <v>711.95999999997559</v>
      </c>
      <c r="D1589" s="142">
        <v>935.98749999996744</v>
      </c>
      <c r="E1589" s="142">
        <v>1169.7825000000407</v>
      </c>
      <c r="F1589" s="142">
        <v>1328.432499999956</v>
      </c>
      <c r="G1589" s="142">
        <v>1816.96999999994</v>
      </c>
    </row>
    <row r="1590" spans="1:7" x14ac:dyDescent="0.2">
      <c r="A1590" s="76" t="s">
        <v>1987</v>
      </c>
      <c r="C1590" s="142">
        <v>712.35999999997557</v>
      </c>
      <c r="D1590" s="142">
        <v>936.50999999996736</v>
      </c>
      <c r="E1590" s="142">
        <v>1170.4475000000407</v>
      </c>
      <c r="F1590" s="142">
        <v>1329.192499999956</v>
      </c>
      <c r="G1590" s="142">
        <v>1818.0149999999398</v>
      </c>
    </row>
    <row r="1591" spans="1:7" x14ac:dyDescent="0.2">
      <c r="A1591" s="76" t="s">
        <v>1988</v>
      </c>
      <c r="C1591" s="142">
        <v>712.75999999997555</v>
      </c>
      <c r="D1591" s="142">
        <v>937.0324999999674</v>
      </c>
      <c r="E1591" s="142">
        <v>1171.1125000000409</v>
      </c>
      <c r="F1591" s="142">
        <v>1329.952499999956</v>
      </c>
      <c r="G1591" s="142">
        <v>1819.0599999999399</v>
      </c>
    </row>
    <row r="1592" spans="1:7" x14ac:dyDescent="0.2">
      <c r="A1592" s="76" t="s">
        <v>1989</v>
      </c>
      <c r="C1592" s="142">
        <v>713.15999999997553</v>
      </c>
      <c r="D1592" s="142">
        <v>937.55499999996732</v>
      </c>
      <c r="E1592" s="142">
        <v>1171.7775000000408</v>
      </c>
      <c r="F1592" s="142">
        <v>1330.712499999956</v>
      </c>
      <c r="G1592" s="142">
        <v>1820.1049999999398</v>
      </c>
    </row>
    <row r="1593" spans="1:7" x14ac:dyDescent="0.2">
      <c r="A1593" s="76" t="s">
        <v>1990</v>
      </c>
      <c r="C1593" s="142">
        <v>713.5599999999755</v>
      </c>
      <c r="D1593" s="142">
        <v>938.07749999996724</v>
      </c>
      <c r="E1593" s="142">
        <v>1172.4425000000408</v>
      </c>
      <c r="F1593" s="142">
        <v>1331.4724999999557</v>
      </c>
      <c r="G1593" s="142">
        <v>1821.1499999999396</v>
      </c>
    </row>
    <row r="1594" spans="1:7" x14ac:dyDescent="0.2">
      <c r="A1594" s="76" t="s">
        <v>1991</v>
      </c>
      <c r="C1594" s="142">
        <v>713.95999999997548</v>
      </c>
      <c r="D1594" s="142">
        <v>938.59999999996728</v>
      </c>
      <c r="E1594" s="142">
        <v>1173.107500000041</v>
      </c>
      <c r="F1594" s="142">
        <v>1332.2324999999557</v>
      </c>
      <c r="G1594" s="142">
        <v>1822.1949999999395</v>
      </c>
    </row>
    <row r="1595" spans="1:7" x14ac:dyDescent="0.2">
      <c r="A1595" s="76" t="s">
        <v>1992</v>
      </c>
      <c r="C1595" s="142">
        <v>714.35999999997546</v>
      </c>
      <c r="D1595" s="142">
        <v>939.1224999999672</v>
      </c>
      <c r="E1595" s="142">
        <v>1173.772500000041</v>
      </c>
      <c r="F1595" s="142">
        <v>1332.9924999999557</v>
      </c>
      <c r="G1595" s="142">
        <v>1823.2399999999395</v>
      </c>
    </row>
    <row r="1596" spans="1:7" x14ac:dyDescent="0.2">
      <c r="A1596" s="76" t="s">
        <v>1993</v>
      </c>
      <c r="C1596" s="142">
        <v>714.75999999997543</v>
      </c>
      <c r="D1596" s="142">
        <v>939.64499999996713</v>
      </c>
      <c r="E1596" s="142">
        <v>1174.4375000000409</v>
      </c>
      <c r="F1596" s="142">
        <v>1333.7524999999557</v>
      </c>
      <c r="G1596" s="142">
        <v>1824.2849999999394</v>
      </c>
    </row>
    <row r="1597" spans="1:7" x14ac:dyDescent="0.2">
      <c r="A1597" s="76" t="s">
        <v>1994</v>
      </c>
      <c r="C1597" s="142">
        <v>715.15999999997541</v>
      </c>
      <c r="D1597" s="142">
        <v>940.16749999996705</v>
      </c>
      <c r="E1597" s="142">
        <v>1175.1025000000411</v>
      </c>
      <c r="F1597" s="142">
        <v>1334.5124999999557</v>
      </c>
      <c r="G1597" s="142">
        <v>1825.3299999999392</v>
      </c>
    </row>
    <row r="1598" spans="1:7" x14ac:dyDescent="0.2">
      <c r="A1598" s="76" t="s">
        <v>1995</v>
      </c>
      <c r="C1598" s="142">
        <v>715.55999999997539</v>
      </c>
      <c r="D1598" s="142">
        <v>940.68999999996709</v>
      </c>
      <c r="E1598" s="142">
        <v>1175.7675000000411</v>
      </c>
      <c r="F1598" s="142">
        <v>1335.2724999999557</v>
      </c>
      <c r="G1598" s="142">
        <v>1826.3749999999393</v>
      </c>
    </row>
    <row r="1599" spans="1:7" x14ac:dyDescent="0.2">
      <c r="A1599" s="76" t="s">
        <v>1996</v>
      </c>
      <c r="C1599" s="142">
        <v>715.95999999997537</v>
      </c>
      <c r="D1599" s="142">
        <v>941.21249999996701</v>
      </c>
      <c r="E1599" s="142">
        <v>1176.432500000041</v>
      </c>
      <c r="F1599" s="142">
        <v>1336.0324999999555</v>
      </c>
      <c r="G1599" s="142">
        <v>1827.4199999999391</v>
      </c>
    </row>
    <row r="1600" spans="1:7" x14ac:dyDescent="0.2">
      <c r="A1600" s="76" t="s">
        <v>1997</v>
      </c>
      <c r="C1600" s="142">
        <v>716.35999999997534</v>
      </c>
      <c r="D1600" s="142">
        <v>941.73499999996693</v>
      </c>
      <c r="E1600" s="142">
        <v>1177.0975000000412</v>
      </c>
      <c r="F1600" s="142">
        <v>1336.7924999999555</v>
      </c>
      <c r="G1600" s="142">
        <v>1828.464999999939</v>
      </c>
    </row>
    <row r="1601" spans="1:7" x14ac:dyDescent="0.2">
      <c r="A1601" s="76" t="s">
        <v>1998</v>
      </c>
      <c r="C1601" s="142">
        <v>716.75999999997532</v>
      </c>
      <c r="D1601" s="142">
        <v>942.25749999996697</v>
      </c>
      <c r="E1601" s="142">
        <v>1177.7625000000412</v>
      </c>
      <c r="F1601" s="142">
        <v>1337.5524999999554</v>
      </c>
      <c r="G1601" s="142">
        <v>1829.5099999999391</v>
      </c>
    </row>
    <row r="1602" spans="1:7" x14ac:dyDescent="0.2">
      <c r="A1602" s="76" t="s">
        <v>1999</v>
      </c>
      <c r="C1602" s="142">
        <v>717.1599999999753</v>
      </c>
      <c r="D1602" s="142">
        <v>942.77999999996689</v>
      </c>
      <c r="E1602" s="142">
        <v>1178.4275000000412</v>
      </c>
      <c r="F1602" s="142">
        <v>1338.3124999999554</v>
      </c>
      <c r="G1602" s="142">
        <v>1830.5549999999389</v>
      </c>
    </row>
    <row r="1603" spans="1:7" x14ac:dyDescent="0.2">
      <c r="A1603" s="76" t="s">
        <v>2000</v>
      </c>
      <c r="C1603" s="142">
        <v>717.55999999997528</v>
      </c>
      <c r="D1603" s="142">
        <v>943.30249999996681</v>
      </c>
      <c r="E1603" s="142">
        <v>1179.0925000000414</v>
      </c>
      <c r="F1603" s="142">
        <v>1339.0724999999554</v>
      </c>
      <c r="G1603" s="142">
        <v>1831.5999999999387</v>
      </c>
    </row>
    <row r="1604" spans="1:7" x14ac:dyDescent="0.2">
      <c r="A1604" s="76" t="s">
        <v>2001</v>
      </c>
      <c r="C1604" s="142">
        <v>717.95999999997525</v>
      </c>
      <c r="D1604" s="142">
        <v>943.82499999996685</v>
      </c>
      <c r="E1604" s="142">
        <v>1179.7575000000413</v>
      </c>
      <c r="F1604" s="142">
        <v>1339.8324999999554</v>
      </c>
      <c r="G1604" s="142">
        <v>1832.6449999999386</v>
      </c>
    </row>
    <row r="1605" spans="1:7" x14ac:dyDescent="0.2">
      <c r="A1605" s="76" t="s">
        <v>2002</v>
      </c>
      <c r="C1605" s="142">
        <v>718.35999999997523</v>
      </c>
      <c r="D1605" s="142">
        <v>944.34749999996677</v>
      </c>
      <c r="E1605" s="142">
        <v>1180.4225000000413</v>
      </c>
      <c r="F1605" s="142">
        <v>1340.5924999999554</v>
      </c>
      <c r="G1605" s="142">
        <v>1833.6899999999387</v>
      </c>
    </row>
    <row r="1606" spans="1:7" x14ac:dyDescent="0.2">
      <c r="A1606" s="76" t="s">
        <v>2003</v>
      </c>
      <c r="C1606" s="142">
        <v>718.75999999997521</v>
      </c>
      <c r="D1606" s="142">
        <v>944.86999999996669</v>
      </c>
      <c r="E1606" s="142">
        <v>1181.0875000000415</v>
      </c>
      <c r="F1606" s="142">
        <v>1341.3524999999552</v>
      </c>
      <c r="G1606" s="142">
        <v>1834.7349999999385</v>
      </c>
    </row>
    <row r="1607" spans="1:7" x14ac:dyDescent="0.2">
      <c r="A1607" s="76" t="s">
        <v>2004</v>
      </c>
      <c r="C1607" s="142">
        <v>719.15999999997518</v>
      </c>
      <c r="D1607" s="142">
        <v>945.39249999996662</v>
      </c>
      <c r="E1607" s="142">
        <v>1181.7525000000414</v>
      </c>
      <c r="F1607" s="142">
        <v>1342.1124999999552</v>
      </c>
      <c r="G1607" s="142">
        <v>1835.7799999999384</v>
      </c>
    </row>
    <row r="1608" spans="1:7" x14ac:dyDescent="0.2">
      <c r="A1608" s="76" t="s">
        <v>2005</v>
      </c>
      <c r="C1608" s="142">
        <v>719.55999999997516</v>
      </c>
      <c r="D1608" s="142">
        <v>945.91499999996665</v>
      </c>
      <c r="E1608" s="142">
        <v>1182.4175000000414</v>
      </c>
      <c r="F1608" s="142">
        <v>1342.8724999999552</v>
      </c>
      <c r="G1608" s="142">
        <v>1836.8249999999384</v>
      </c>
    </row>
    <row r="1609" spans="1:7" x14ac:dyDescent="0.2">
      <c r="A1609" s="76" t="s">
        <v>2006</v>
      </c>
      <c r="C1609" s="142">
        <v>719.95999999997514</v>
      </c>
      <c r="D1609" s="142">
        <v>946.43749999996658</v>
      </c>
      <c r="E1609" s="142">
        <v>1183.0825000000416</v>
      </c>
      <c r="F1609" s="142">
        <v>1343.6324999999551</v>
      </c>
      <c r="G1609" s="142">
        <v>1837.8699999999383</v>
      </c>
    </row>
    <row r="1610" spans="1:7" x14ac:dyDescent="0.2">
      <c r="A1610" s="76" t="s">
        <v>2007</v>
      </c>
      <c r="C1610" s="142">
        <v>720.35999999997512</v>
      </c>
      <c r="D1610" s="142">
        <v>946.9599999999665</v>
      </c>
      <c r="E1610" s="142">
        <v>1183.7475000000416</v>
      </c>
      <c r="F1610" s="142">
        <v>1344.3924999999551</v>
      </c>
      <c r="G1610" s="142">
        <v>1838.9149999999381</v>
      </c>
    </row>
    <row r="1611" spans="1:7" x14ac:dyDescent="0.2">
      <c r="A1611" s="76" t="s">
        <v>2008</v>
      </c>
      <c r="C1611" s="142">
        <v>720.75999999997509</v>
      </c>
      <c r="D1611" s="142">
        <v>947.48249999996654</v>
      </c>
      <c r="E1611" s="142">
        <v>1184.4125000000417</v>
      </c>
      <c r="F1611" s="142">
        <v>1345.1524999999551</v>
      </c>
      <c r="G1611" s="142">
        <v>1839.9599999999382</v>
      </c>
    </row>
    <row r="1612" spans="1:7" x14ac:dyDescent="0.2">
      <c r="A1612" s="76" t="s">
        <v>2009</v>
      </c>
      <c r="C1612" s="142">
        <v>721.15999999997507</v>
      </c>
      <c r="D1612" s="142">
        <v>948.00499999996646</v>
      </c>
      <c r="E1612" s="142">
        <v>1185.0775000000417</v>
      </c>
      <c r="F1612" s="142">
        <v>1345.9124999999551</v>
      </c>
      <c r="G1612" s="142">
        <v>1841.004999999938</v>
      </c>
    </row>
    <row r="1613" spans="1:7" x14ac:dyDescent="0.2">
      <c r="A1613" s="76" t="s">
        <v>2010</v>
      </c>
      <c r="C1613" s="142">
        <v>721.55999999997505</v>
      </c>
      <c r="D1613" s="142">
        <v>948.52749999996638</v>
      </c>
      <c r="E1613" s="142">
        <v>1185.7425000000417</v>
      </c>
      <c r="F1613" s="142">
        <v>1346.6724999999549</v>
      </c>
      <c r="G1613" s="142">
        <v>1842.0499999999379</v>
      </c>
    </row>
    <row r="1614" spans="1:7" x14ac:dyDescent="0.2">
      <c r="A1614" s="76" t="s">
        <v>2011</v>
      </c>
      <c r="C1614" s="142">
        <v>721.95999999997503</v>
      </c>
      <c r="D1614" s="142">
        <v>949.04999999996642</v>
      </c>
      <c r="E1614" s="142">
        <v>1186.4075000000419</v>
      </c>
      <c r="F1614" s="142">
        <v>1347.4324999999549</v>
      </c>
      <c r="G1614" s="142">
        <v>1843.0949999999377</v>
      </c>
    </row>
    <row r="1615" spans="1:7" x14ac:dyDescent="0.2">
      <c r="A1615" s="76" t="s">
        <v>2012</v>
      </c>
      <c r="C1615" s="142">
        <v>722.359999999975</v>
      </c>
      <c r="D1615" s="142">
        <v>949.57249999996634</v>
      </c>
      <c r="E1615" s="142">
        <v>1187.0725000000418</v>
      </c>
      <c r="F1615" s="142">
        <v>1348.1924999999549</v>
      </c>
      <c r="G1615" s="142">
        <v>1844.1399999999378</v>
      </c>
    </row>
    <row r="1616" spans="1:7" x14ac:dyDescent="0.2">
      <c r="A1616" s="76" t="s">
        <v>2013</v>
      </c>
      <c r="C1616" s="142">
        <v>722.75999999997498</v>
      </c>
      <c r="D1616" s="142">
        <v>950.09499999996626</v>
      </c>
      <c r="E1616" s="142">
        <v>1187.7375000000418</v>
      </c>
      <c r="F1616" s="142">
        <v>1348.9524999999549</v>
      </c>
      <c r="G1616" s="142">
        <v>1845.1849999999376</v>
      </c>
    </row>
    <row r="1617" spans="1:7" x14ac:dyDescent="0.2">
      <c r="A1617" s="76" t="s">
        <v>2014</v>
      </c>
      <c r="C1617" s="142">
        <v>723.15999999997496</v>
      </c>
      <c r="D1617" s="142">
        <v>950.61749999996618</v>
      </c>
      <c r="E1617" s="142">
        <v>1188.402500000042</v>
      </c>
      <c r="F1617" s="142">
        <v>1349.7124999999548</v>
      </c>
      <c r="G1617" s="142">
        <v>1846.2299999999375</v>
      </c>
    </row>
    <row r="1618" spans="1:7" x14ac:dyDescent="0.2">
      <c r="A1618" s="76" t="s">
        <v>2015</v>
      </c>
      <c r="C1618" s="142">
        <v>723.55999999997493</v>
      </c>
      <c r="D1618" s="142">
        <v>951.13999999996622</v>
      </c>
      <c r="E1618" s="142">
        <v>1189.0675000000419</v>
      </c>
      <c r="F1618" s="142">
        <v>1350.4724999999548</v>
      </c>
      <c r="G1618" s="142">
        <v>1847.2749999999376</v>
      </c>
    </row>
    <row r="1619" spans="1:7" x14ac:dyDescent="0.2">
      <c r="A1619" s="76" t="s">
        <v>2016</v>
      </c>
      <c r="C1619" s="142">
        <v>723.95999999997491</v>
      </c>
      <c r="D1619" s="142">
        <v>951.66249999996614</v>
      </c>
      <c r="E1619" s="142">
        <v>1189.7325000000419</v>
      </c>
      <c r="F1619" s="142">
        <v>1351.2324999999546</v>
      </c>
      <c r="G1619" s="142">
        <v>1848.3199999999374</v>
      </c>
    </row>
    <row r="1620" spans="1:7" x14ac:dyDescent="0.2">
      <c r="A1620" s="76" t="s">
        <v>2017</v>
      </c>
      <c r="C1620" s="142">
        <v>724.35999999997489</v>
      </c>
      <c r="D1620" s="142">
        <v>952.18499999996607</v>
      </c>
      <c r="E1620" s="142">
        <v>1190.3975000000421</v>
      </c>
      <c r="F1620" s="142">
        <v>1351.9924999999546</v>
      </c>
      <c r="G1620" s="142">
        <v>1849.3649999999373</v>
      </c>
    </row>
    <row r="1621" spans="1:7" x14ac:dyDescent="0.2">
      <c r="A1621" s="76" t="s">
        <v>2018</v>
      </c>
      <c r="C1621" s="142">
        <v>724.75999999997487</v>
      </c>
      <c r="D1621" s="142">
        <v>952.7074999999661</v>
      </c>
      <c r="E1621" s="142">
        <v>1191.0625000000421</v>
      </c>
      <c r="F1621" s="142">
        <v>1352.7524999999546</v>
      </c>
      <c r="G1621" s="142">
        <v>1850.4099999999373</v>
      </c>
    </row>
    <row r="1622" spans="1:7" x14ac:dyDescent="0.2">
      <c r="A1622" s="76" t="s">
        <v>2019</v>
      </c>
      <c r="C1622" s="142">
        <v>725.15999999997484</v>
      </c>
      <c r="D1622" s="142">
        <v>953.22999999996603</v>
      </c>
      <c r="E1622" s="142">
        <v>1191.727500000042</v>
      </c>
      <c r="F1622" s="142">
        <v>1353.5124999999546</v>
      </c>
      <c r="G1622" s="142">
        <v>1851.4549999999372</v>
      </c>
    </row>
    <row r="1623" spans="1:7" x14ac:dyDescent="0.2">
      <c r="A1623" s="76" t="s">
        <v>2020</v>
      </c>
      <c r="C1623" s="142">
        <v>725.55999999997482</v>
      </c>
      <c r="D1623" s="142">
        <v>953.75249999996595</v>
      </c>
      <c r="E1623" s="142">
        <v>1192.3925000000422</v>
      </c>
      <c r="F1623" s="142">
        <v>1354.2724999999546</v>
      </c>
      <c r="G1623" s="142">
        <v>1852.499999999937</v>
      </c>
    </row>
    <row r="1624" spans="1:7" x14ac:dyDescent="0.2">
      <c r="A1624" s="76" t="s">
        <v>2021</v>
      </c>
      <c r="C1624" s="142">
        <v>725.9599999999748</v>
      </c>
      <c r="D1624" s="142">
        <v>954.27499999996598</v>
      </c>
      <c r="E1624" s="142">
        <v>1193.0575000000422</v>
      </c>
      <c r="F1624" s="142">
        <v>1355.0324999999546</v>
      </c>
      <c r="G1624" s="142">
        <v>1853.5449999999369</v>
      </c>
    </row>
    <row r="1625" spans="1:7" x14ac:dyDescent="0.2">
      <c r="A1625" s="76" t="s">
        <v>2022</v>
      </c>
      <c r="C1625" s="142">
        <v>726.35999999997478</v>
      </c>
      <c r="D1625" s="142">
        <v>954.79749999996591</v>
      </c>
      <c r="E1625" s="142">
        <v>1193.7225000000421</v>
      </c>
      <c r="F1625" s="142">
        <v>1355.7924999999545</v>
      </c>
      <c r="G1625" s="142">
        <v>1854.5899999999369</v>
      </c>
    </row>
    <row r="1626" spans="1:7" x14ac:dyDescent="0.2">
      <c r="A1626" s="76" t="s">
        <v>2023</v>
      </c>
      <c r="C1626" s="142">
        <v>726.75999999997475</v>
      </c>
      <c r="D1626" s="142">
        <v>955.31999999996583</v>
      </c>
      <c r="E1626" s="142">
        <v>1194.3875000000423</v>
      </c>
      <c r="F1626" s="142">
        <v>1356.5524999999543</v>
      </c>
      <c r="G1626" s="142">
        <v>1855.6349999999368</v>
      </c>
    </row>
    <row r="1627" spans="1:7" x14ac:dyDescent="0.2">
      <c r="A1627" s="76" t="s">
        <v>2024</v>
      </c>
      <c r="C1627" s="142">
        <v>727.15999999997473</v>
      </c>
      <c r="D1627" s="142">
        <v>955.84249999996575</v>
      </c>
      <c r="E1627" s="142">
        <v>1195.0525000000423</v>
      </c>
      <c r="F1627" s="142">
        <v>1357.3124999999543</v>
      </c>
      <c r="G1627" s="142">
        <v>1856.6799999999366</v>
      </c>
    </row>
    <row r="1628" spans="1:7" x14ac:dyDescent="0.2">
      <c r="A1628" s="76" t="s">
        <v>2025</v>
      </c>
      <c r="C1628" s="142">
        <v>727.55999999997471</v>
      </c>
      <c r="D1628" s="142">
        <v>956.36499999996579</v>
      </c>
      <c r="E1628" s="142">
        <v>1195.7175000000423</v>
      </c>
      <c r="F1628" s="142">
        <v>1358.0724999999543</v>
      </c>
      <c r="G1628" s="142">
        <v>1857.7249999999367</v>
      </c>
    </row>
    <row r="1629" spans="1:7" x14ac:dyDescent="0.2">
      <c r="A1629" s="76" t="s">
        <v>2026</v>
      </c>
      <c r="C1629" s="142">
        <v>727.95999999997468</v>
      </c>
      <c r="D1629" s="142">
        <v>956.88749999996571</v>
      </c>
      <c r="E1629" s="142">
        <v>1196.3825000000425</v>
      </c>
      <c r="F1629" s="142">
        <v>1358.8324999999543</v>
      </c>
      <c r="G1629" s="142">
        <v>1858.7699999999365</v>
      </c>
    </row>
    <row r="1630" spans="1:7" x14ac:dyDescent="0.2">
      <c r="A1630" s="76" t="s">
        <v>2027</v>
      </c>
      <c r="C1630" s="142">
        <v>728.35999999997466</v>
      </c>
      <c r="D1630" s="142">
        <v>957.40999999996563</v>
      </c>
      <c r="E1630" s="142">
        <v>1197.0475000000424</v>
      </c>
      <c r="F1630" s="142">
        <v>1359.5924999999543</v>
      </c>
      <c r="G1630" s="142">
        <v>1859.8149999999364</v>
      </c>
    </row>
    <row r="1631" spans="1:7" x14ac:dyDescent="0.2">
      <c r="A1631" s="76" t="s">
        <v>2028</v>
      </c>
      <c r="C1631" s="142">
        <v>728.75999999997464</v>
      </c>
      <c r="D1631" s="142">
        <v>957.93249999996567</v>
      </c>
      <c r="E1631" s="142">
        <v>1197.7125000000426</v>
      </c>
      <c r="F1631" s="142">
        <v>1360.3524999999543</v>
      </c>
      <c r="G1631" s="142">
        <v>1860.8599999999365</v>
      </c>
    </row>
    <row r="1632" spans="1:7" x14ac:dyDescent="0.2">
      <c r="A1632" s="76" t="s">
        <v>2029</v>
      </c>
      <c r="C1632" s="142">
        <v>729.15999999997462</v>
      </c>
      <c r="D1632" s="142">
        <v>958.45499999996559</v>
      </c>
      <c r="E1632" s="142">
        <v>1198.3775000000426</v>
      </c>
      <c r="F1632" s="142">
        <v>1361.1124999999543</v>
      </c>
      <c r="G1632" s="142">
        <v>1861.9049999999363</v>
      </c>
    </row>
    <row r="1633" spans="1:7" x14ac:dyDescent="0.2">
      <c r="A1633" s="76" t="s">
        <v>2030</v>
      </c>
      <c r="C1633" s="142">
        <v>729.55999999997459</v>
      </c>
      <c r="D1633" s="142">
        <v>958.97749999996552</v>
      </c>
      <c r="E1633" s="142">
        <v>1199.0425000000425</v>
      </c>
      <c r="F1633" s="142">
        <v>1361.872499999954</v>
      </c>
      <c r="G1633" s="142">
        <v>1862.9499999999362</v>
      </c>
    </row>
    <row r="1634" spans="1:7" x14ac:dyDescent="0.2">
      <c r="A1634" s="76" t="s">
        <v>2031</v>
      </c>
      <c r="C1634" s="142">
        <v>729.95999999997457</v>
      </c>
      <c r="D1634" s="142">
        <v>959.49999999996555</v>
      </c>
      <c r="E1634" s="142">
        <v>1199.7075000000427</v>
      </c>
      <c r="F1634" s="142">
        <v>1362.632499999954</v>
      </c>
      <c r="G1634" s="142">
        <v>1863.994999999936</v>
      </c>
    </row>
    <row r="1635" spans="1:7" x14ac:dyDescent="0.2">
      <c r="A1635" s="76" t="s">
        <v>2032</v>
      </c>
      <c r="C1635" s="142">
        <v>730.35999999997455</v>
      </c>
      <c r="D1635" s="142">
        <v>960.02249999996548</v>
      </c>
      <c r="E1635" s="142">
        <v>1200.3725000000427</v>
      </c>
      <c r="F1635" s="142">
        <v>1363.392499999954</v>
      </c>
      <c r="G1635" s="142">
        <v>1865.0399999999361</v>
      </c>
    </row>
    <row r="1636" spans="1:7" x14ac:dyDescent="0.2">
      <c r="A1636" s="76" t="s">
        <v>2033</v>
      </c>
      <c r="C1636" s="142">
        <v>730.75999999997453</v>
      </c>
      <c r="D1636" s="142">
        <v>960.5449999999654</v>
      </c>
      <c r="E1636" s="142">
        <v>1201.0375000000427</v>
      </c>
      <c r="F1636" s="142">
        <v>1364.152499999954</v>
      </c>
      <c r="G1636" s="142">
        <v>1866.0849999999359</v>
      </c>
    </row>
    <row r="1637" spans="1:7" x14ac:dyDescent="0.2">
      <c r="A1637" s="76" t="s">
        <v>2034</v>
      </c>
      <c r="C1637" s="142">
        <v>731.1599999999745</v>
      </c>
      <c r="D1637" s="142">
        <v>961.06749999996532</v>
      </c>
      <c r="E1637" s="142">
        <v>1201.7025000000428</v>
      </c>
      <c r="F1637" s="142">
        <v>1364.912499999954</v>
      </c>
      <c r="G1637" s="142">
        <v>1867.1299999999358</v>
      </c>
    </row>
    <row r="1638" spans="1:7" x14ac:dyDescent="0.2">
      <c r="A1638" s="76" t="s">
        <v>2035</v>
      </c>
      <c r="C1638" s="142">
        <v>731.55999999997448</v>
      </c>
      <c r="D1638" s="142">
        <v>961.58999999996536</v>
      </c>
      <c r="E1638" s="142">
        <v>1202.3675000000428</v>
      </c>
      <c r="F1638" s="142">
        <v>1365.672499999954</v>
      </c>
      <c r="G1638" s="142">
        <v>1868.1749999999358</v>
      </c>
    </row>
    <row r="1639" spans="1:7" x14ac:dyDescent="0.2">
      <c r="A1639" s="76" t="s">
        <v>2036</v>
      </c>
      <c r="C1639" s="142">
        <v>731.95999999997446</v>
      </c>
      <c r="D1639" s="142">
        <v>962.11249999996528</v>
      </c>
      <c r="E1639" s="142">
        <v>1203.0325000000428</v>
      </c>
      <c r="F1639" s="142">
        <v>1366.4324999999537</v>
      </c>
      <c r="G1639" s="142">
        <v>1869.2199999999357</v>
      </c>
    </row>
    <row r="1640" spans="1:7" x14ac:dyDescent="0.2">
      <c r="A1640" s="76" t="s">
        <v>2037</v>
      </c>
      <c r="C1640" s="142">
        <v>732.35999999997443</v>
      </c>
      <c r="D1640" s="142">
        <v>962.6349999999652</v>
      </c>
      <c r="E1640" s="142">
        <v>1203.697500000043</v>
      </c>
      <c r="F1640" s="142">
        <v>1367.1924999999537</v>
      </c>
      <c r="G1640" s="142">
        <v>1870.2649999999355</v>
      </c>
    </row>
    <row r="1641" spans="1:7" x14ac:dyDescent="0.2">
      <c r="A1641" s="76" t="s">
        <v>2038</v>
      </c>
      <c r="C1641" s="142">
        <v>732.75999999997441</v>
      </c>
      <c r="D1641" s="142">
        <v>963.15749999996524</v>
      </c>
      <c r="E1641" s="142">
        <v>1204.3625000000429</v>
      </c>
      <c r="F1641" s="142">
        <v>1367.9524999999537</v>
      </c>
      <c r="G1641" s="142">
        <v>1871.3099999999356</v>
      </c>
    </row>
    <row r="1642" spans="1:7" x14ac:dyDescent="0.2">
      <c r="A1642" s="76" t="s">
        <v>2039</v>
      </c>
      <c r="C1642" s="142">
        <v>733.15999999997439</v>
      </c>
      <c r="D1642" s="142">
        <v>963.67999999996516</v>
      </c>
      <c r="E1642" s="142">
        <v>1205.0275000000429</v>
      </c>
      <c r="F1642" s="142">
        <v>1368.7124999999537</v>
      </c>
      <c r="G1642" s="142">
        <v>1872.3549999999354</v>
      </c>
    </row>
    <row r="1643" spans="1:7" x14ac:dyDescent="0.2">
      <c r="A1643" s="76" t="s">
        <v>2040</v>
      </c>
      <c r="C1643" s="142">
        <v>733.55999999997437</v>
      </c>
      <c r="D1643" s="142">
        <v>964.20249999996508</v>
      </c>
      <c r="E1643" s="142">
        <v>1205.6925000000431</v>
      </c>
      <c r="F1643" s="142">
        <v>1369.4724999999537</v>
      </c>
      <c r="G1643" s="142">
        <v>1873.3999999999353</v>
      </c>
    </row>
    <row r="1644" spans="1:7" x14ac:dyDescent="0.2">
      <c r="A1644" s="76" t="s">
        <v>2041</v>
      </c>
      <c r="C1644" s="142">
        <v>733.95999999997434</v>
      </c>
      <c r="D1644" s="142">
        <v>964.72499999996512</v>
      </c>
      <c r="E1644" s="142">
        <v>1206.357500000043</v>
      </c>
      <c r="F1644" s="142">
        <v>1370.2324999999537</v>
      </c>
      <c r="G1644" s="142">
        <v>1874.4449999999351</v>
      </c>
    </row>
    <row r="1645" spans="1:7" x14ac:dyDescent="0.2">
      <c r="A1645" s="76" t="s">
        <v>2042</v>
      </c>
      <c r="C1645" s="142">
        <v>734.35999999997432</v>
      </c>
      <c r="D1645" s="142">
        <v>965.24749999996504</v>
      </c>
      <c r="E1645" s="142">
        <v>1207.022500000043</v>
      </c>
      <c r="F1645" s="142">
        <v>1370.9924999999537</v>
      </c>
      <c r="G1645" s="142">
        <v>1875.4899999999352</v>
      </c>
    </row>
    <row r="1646" spans="1:7" x14ac:dyDescent="0.2">
      <c r="A1646" s="76" t="s">
        <v>2043</v>
      </c>
      <c r="C1646" s="142">
        <v>734.7599999999743</v>
      </c>
      <c r="D1646" s="142">
        <v>965.76999999996497</v>
      </c>
      <c r="E1646" s="142">
        <v>1207.6875000000432</v>
      </c>
      <c r="F1646" s="142">
        <v>1371.7524999999534</v>
      </c>
      <c r="G1646" s="142">
        <v>1876.5349999999351</v>
      </c>
    </row>
    <row r="1647" spans="1:7" x14ac:dyDescent="0.2">
      <c r="A1647" s="76" t="s">
        <v>2044</v>
      </c>
      <c r="C1647" s="142">
        <v>735.15999999997427</v>
      </c>
      <c r="D1647" s="142">
        <v>966.29249999996489</v>
      </c>
      <c r="E1647" s="142">
        <v>1208.3525000000432</v>
      </c>
      <c r="F1647" s="142">
        <v>1372.5124999999534</v>
      </c>
      <c r="G1647" s="142">
        <v>1877.5799999999349</v>
      </c>
    </row>
    <row r="1648" spans="1:7" x14ac:dyDescent="0.2">
      <c r="A1648" s="76" t="s">
        <v>2045</v>
      </c>
      <c r="C1648" s="142">
        <v>735.55999999997425</v>
      </c>
      <c r="D1648" s="142">
        <v>966.81499999996493</v>
      </c>
      <c r="E1648" s="142">
        <v>1209.0175000000431</v>
      </c>
      <c r="F1648" s="142">
        <v>1373.2724999999534</v>
      </c>
      <c r="G1648" s="142">
        <v>1878.624999999935</v>
      </c>
    </row>
    <row r="1649" spans="1:7" x14ac:dyDescent="0.2">
      <c r="A1649" s="76" t="s">
        <v>2046</v>
      </c>
      <c r="C1649" s="142">
        <v>735.95999999997423</v>
      </c>
      <c r="D1649" s="142">
        <v>967.33749999996485</v>
      </c>
      <c r="E1649" s="142">
        <v>1209.6825000000433</v>
      </c>
      <c r="F1649" s="142">
        <v>1374.0324999999534</v>
      </c>
      <c r="G1649" s="142">
        <v>1879.6699999999348</v>
      </c>
    </row>
    <row r="1650" spans="1:7" x14ac:dyDescent="0.2">
      <c r="A1650" s="76" t="s">
        <v>2047</v>
      </c>
      <c r="C1650" s="142">
        <v>736.35999999997421</v>
      </c>
      <c r="D1650" s="142">
        <v>967.85999999996477</v>
      </c>
      <c r="E1650" s="142">
        <v>1210.3475000000433</v>
      </c>
      <c r="F1650" s="142">
        <v>1374.7924999999534</v>
      </c>
      <c r="G1650" s="142">
        <v>1880.7149999999347</v>
      </c>
    </row>
    <row r="1651" spans="1:7" x14ac:dyDescent="0.2">
      <c r="A1651" s="76" t="s">
        <v>2048</v>
      </c>
      <c r="C1651" s="142">
        <v>736.75999999997418</v>
      </c>
      <c r="D1651" s="142">
        <v>968.38249999996481</v>
      </c>
      <c r="E1651" s="142">
        <v>1211.0125000000435</v>
      </c>
      <c r="F1651" s="142">
        <v>1375.5524999999534</v>
      </c>
      <c r="G1651" s="142">
        <v>1881.7599999999347</v>
      </c>
    </row>
    <row r="1652" spans="1:7" x14ac:dyDescent="0.2">
      <c r="A1652" s="76" t="s">
        <v>2049</v>
      </c>
      <c r="C1652" s="142">
        <v>737.15999999997416</v>
      </c>
      <c r="D1652" s="142">
        <v>968.90499999996473</v>
      </c>
      <c r="E1652" s="142">
        <v>1211.6775000000434</v>
      </c>
      <c r="F1652" s="142">
        <v>1376.3124999999534</v>
      </c>
      <c r="G1652" s="142">
        <v>1882.8049999999346</v>
      </c>
    </row>
    <row r="1653" spans="1:7" x14ac:dyDescent="0.2">
      <c r="A1653" s="76" t="s">
        <v>2050</v>
      </c>
      <c r="C1653" s="142">
        <v>737.55999999997414</v>
      </c>
      <c r="D1653" s="142">
        <v>969.42749999996465</v>
      </c>
      <c r="E1653" s="142">
        <v>1212.3425000000434</v>
      </c>
      <c r="F1653" s="142">
        <v>1377.0724999999532</v>
      </c>
      <c r="G1653" s="142">
        <v>1883.8499999999344</v>
      </c>
    </row>
    <row r="1654" spans="1:7" x14ac:dyDescent="0.2">
      <c r="A1654" s="76" t="s">
        <v>2051</v>
      </c>
      <c r="C1654" s="142">
        <v>737.95999999997412</v>
      </c>
      <c r="D1654" s="142">
        <v>969.94999999996469</v>
      </c>
      <c r="E1654" s="142">
        <v>1213.0075000000436</v>
      </c>
      <c r="F1654" s="142">
        <v>1377.8324999999531</v>
      </c>
      <c r="G1654" s="142">
        <v>1884.8949999999343</v>
      </c>
    </row>
    <row r="1655" spans="1:7" x14ac:dyDescent="0.2">
      <c r="A1655" s="76" t="s">
        <v>2052</v>
      </c>
      <c r="C1655" s="142">
        <v>738.35999999997409</v>
      </c>
      <c r="D1655" s="142">
        <v>970.47249999996461</v>
      </c>
      <c r="E1655" s="142">
        <v>1213.6725000000436</v>
      </c>
      <c r="F1655" s="142">
        <v>1378.5924999999531</v>
      </c>
      <c r="G1655" s="142">
        <v>1885.9399999999343</v>
      </c>
    </row>
    <row r="1656" spans="1:7" x14ac:dyDescent="0.2">
      <c r="A1656" s="76" t="s">
        <v>2053</v>
      </c>
      <c r="C1656" s="142">
        <v>738.75999999997407</v>
      </c>
      <c r="D1656" s="142">
        <v>970.99499999996453</v>
      </c>
      <c r="E1656" s="142">
        <v>1214.3375000000435</v>
      </c>
      <c r="F1656" s="142">
        <v>1379.3524999999531</v>
      </c>
      <c r="G1656" s="142">
        <v>1886.9849999999342</v>
      </c>
    </row>
    <row r="1657" spans="1:7" x14ac:dyDescent="0.2">
      <c r="A1657" s="76" t="s">
        <v>2054</v>
      </c>
      <c r="C1657" s="142">
        <v>739.15999999997405</v>
      </c>
      <c r="D1657" s="142">
        <v>971.51749999996446</v>
      </c>
      <c r="E1657" s="142">
        <v>1215.0025000000437</v>
      </c>
      <c r="F1657" s="142">
        <v>1380.1124999999531</v>
      </c>
      <c r="G1657" s="142">
        <v>1888.029999999934</v>
      </c>
    </row>
    <row r="1658" spans="1:7" x14ac:dyDescent="0.2">
      <c r="A1658" s="76" t="s">
        <v>2055</v>
      </c>
      <c r="C1658" s="142">
        <v>739.55999999997402</v>
      </c>
      <c r="D1658" s="142">
        <v>972.03999999996449</v>
      </c>
      <c r="E1658" s="142">
        <v>1215.6675000000437</v>
      </c>
      <c r="F1658" s="142">
        <v>1380.8724999999531</v>
      </c>
      <c r="G1658" s="142">
        <v>1889.0749999999341</v>
      </c>
    </row>
    <row r="1659" spans="1:7" x14ac:dyDescent="0.2">
      <c r="A1659" s="76" t="s">
        <v>2056</v>
      </c>
      <c r="C1659" s="142">
        <v>739.959999999974</v>
      </c>
      <c r="D1659" s="142">
        <v>972.56249999996442</v>
      </c>
      <c r="E1659" s="142">
        <v>1216.3325000000436</v>
      </c>
      <c r="F1659" s="142">
        <v>1381.6324999999529</v>
      </c>
      <c r="G1659" s="142">
        <v>1890.119999999934</v>
      </c>
    </row>
    <row r="1660" spans="1:7" x14ac:dyDescent="0.2">
      <c r="A1660" s="76" t="s">
        <v>2057</v>
      </c>
      <c r="C1660" s="142">
        <v>740.35999999997398</v>
      </c>
      <c r="D1660" s="142">
        <v>973.08499999996445</v>
      </c>
      <c r="E1660" s="142">
        <v>1216.9975000000438</v>
      </c>
      <c r="F1660" s="142">
        <v>1382.3924999999529</v>
      </c>
      <c r="G1660" s="142">
        <v>1891.1649999999338</v>
      </c>
    </row>
    <row r="1661" spans="1:7" x14ac:dyDescent="0.2">
      <c r="A1661" s="76" t="s">
        <v>2058</v>
      </c>
      <c r="C1661" s="142">
        <v>740.75999999997396</v>
      </c>
      <c r="D1661" s="142">
        <v>973.60749999996449</v>
      </c>
      <c r="E1661" s="142">
        <v>1217.6625000000438</v>
      </c>
      <c r="F1661" s="142">
        <v>1383.1524999999529</v>
      </c>
      <c r="G1661" s="142">
        <v>1892.2099999999339</v>
      </c>
    </row>
    <row r="1662" spans="1:7" x14ac:dyDescent="0.2">
      <c r="A1662" s="76" t="s">
        <v>2059</v>
      </c>
      <c r="C1662" s="142">
        <v>741.15999999997393</v>
      </c>
      <c r="D1662" s="142">
        <v>974.12999999996441</v>
      </c>
      <c r="E1662" s="142">
        <v>1218.3275000000438</v>
      </c>
      <c r="F1662" s="142">
        <v>1383.9124999999528</v>
      </c>
      <c r="G1662" s="142">
        <v>1893.2549999999337</v>
      </c>
    </row>
    <row r="1663" spans="1:7" x14ac:dyDescent="0.2">
      <c r="A1663" s="76" t="s">
        <v>2060</v>
      </c>
      <c r="C1663" s="142">
        <v>741.55999999997391</v>
      </c>
      <c r="D1663" s="142">
        <v>974.65249999996433</v>
      </c>
      <c r="E1663" s="142">
        <v>1218.9925000000439</v>
      </c>
      <c r="F1663" s="142">
        <v>1384.6724999999528</v>
      </c>
      <c r="G1663" s="142">
        <v>1894.2999999999336</v>
      </c>
    </row>
    <row r="1664" spans="1:7" x14ac:dyDescent="0.2">
      <c r="A1664" s="76" t="s">
        <v>2061</v>
      </c>
      <c r="C1664" s="142">
        <v>741.95999999997389</v>
      </c>
      <c r="D1664" s="142">
        <v>975.17499999996426</v>
      </c>
      <c r="E1664" s="142">
        <v>1219.6575000000439</v>
      </c>
      <c r="F1664" s="142">
        <v>1385.4324999999528</v>
      </c>
      <c r="G1664" s="142">
        <v>1895.3449999999334</v>
      </c>
    </row>
    <row r="1665" spans="1:7" x14ac:dyDescent="0.2">
      <c r="A1665" s="76" t="s">
        <v>2062</v>
      </c>
      <c r="C1665" s="142">
        <v>742.35999999997387</v>
      </c>
      <c r="D1665" s="142">
        <v>975.69749999996429</v>
      </c>
      <c r="E1665" s="142">
        <v>1220.3225000000439</v>
      </c>
      <c r="F1665" s="142">
        <v>1386.1924999999528</v>
      </c>
      <c r="G1665" s="142">
        <v>1896.3899999999335</v>
      </c>
    </row>
    <row r="1666" spans="1:7" x14ac:dyDescent="0.2">
      <c r="A1666" s="76" t="s">
        <v>2063</v>
      </c>
      <c r="C1666" s="142">
        <v>742.75999999997384</v>
      </c>
      <c r="D1666" s="142">
        <v>976.21999999996422</v>
      </c>
      <c r="E1666" s="142">
        <v>1220.9875000000441</v>
      </c>
      <c r="F1666" s="142">
        <v>1386.9524999999526</v>
      </c>
      <c r="G1666" s="142">
        <v>1897.4349999999333</v>
      </c>
    </row>
    <row r="1667" spans="1:7" x14ac:dyDescent="0.2">
      <c r="A1667" s="76" t="s">
        <v>2064</v>
      </c>
      <c r="C1667" s="142">
        <v>743.15999999997382</v>
      </c>
      <c r="D1667" s="142">
        <v>976.74249999996414</v>
      </c>
      <c r="E1667" s="142">
        <v>1221.652500000044</v>
      </c>
      <c r="F1667" s="142">
        <v>1387.7124999999526</v>
      </c>
      <c r="G1667" s="142">
        <v>1898.4799999999332</v>
      </c>
    </row>
    <row r="1668" spans="1:7" x14ac:dyDescent="0.2">
      <c r="A1668" s="76" t="s">
        <v>2065</v>
      </c>
      <c r="C1668" s="142">
        <v>743.5599999999738</v>
      </c>
      <c r="D1668" s="142">
        <v>977.26499999996418</v>
      </c>
      <c r="E1668" s="142">
        <v>1222.317500000044</v>
      </c>
      <c r="F1668" s="142">
        <v>1388.4724999999526</v>
      </c>
      <c r="G1668" s="142">
        <v>1899.5249999999332</v>
      </c>
    </row>
    <row r="1669" spans="1:7" x14ac:dyDescent="0.2">
      <c r="A1669" s="76" t="s">
        <v>2066</v>
      </c>
      <c r="C1669" s="142">
        <v>743.95999999997377</v>
      </c>
      <c r="D1669" s="142">
        <v>977.7874999999641</v>
      </c>
      <c r="E1669" s="142">
        <v>1222.9825000000442</v>
      </c>
      <c r="F1669" s="142">
        <v>1389.2324999999526</v>
      </c>
      <c r="G1669" s="142">
        <v>1900.5699999999331</v>
      </c>
    </row>
    <row r="1670" spans="1:7" x14ac:dyDescent="0.2">
      <c r="A1670" s="76" t="s">
        <v>2067</v>
      </c>
      <c r="C1670" s="142">
        <v>744.35999999997375</v>
      </c>
      <c r="D1670" s="142">
        <v>978.30999999996402</v>
      </c>
      <c r="E1670" s="142">
        <v>1223.6475000000441</v>
      </c>
      <c r="F1670" s="142">
        <v>1389.9924999999525</v>
      </c>
      <c r="G1670" s="142">
        <v>1901.6149999999329</v>
      </c>
    </row>
    <row r="1671" spans="1:7" x14ac:dyDescent="0.2">
      <c r="A1671" s="76" t="s">
        <v>2068</v>
      </c>
      <c r="C1671" s="142">
        <v>744.75999999997373</v>
      </c>
      <c r="D1671" s="142">
        <v>978.83249999996406</v>
      </c>
      <c r="E1671" s="142">
        <v>1224.3125000000441</v>
      </c>
      <c r="F1671" s="142">
        <v>1390.7524999999525</v>
      </c>
      <c r="G1671" s="142">
        <v>1902.659999999933</v>
      </c>
    </row>
    <row r="1672" spans="1:7" x14ac:dyDescent="0.2">
      <c r="A1672" s="76" t="s">
        <v>2069</v>
      </c>
      <c r="C1672" s="142">
        <v>745.15999999997371</v>
      </c>
      <c r="D1672" s="142">
        <v>979.35499999996398</v>
      </c>
      <c r="E1672" s="142">
        <v>1224.9775000000443</v>
      </c>
      <c r="F1672" s="142">
        <v>1391.5124999999525</v>
      </c>
      <c r="G1672" s="142">
        <v>1903.7049999999329</v>
      </c>
    </row>
    <row r="1673" spans="1:7" x14ac:dyDescent="0.2">
      <c r="A1673" s="76" t="s">
        <v>2070</v>
      </c>
      <c r="C1673" s="142">
        <v>745.55999999997368</v>
      </c>
      <c r="D1673" s="142">
        <v>979.8774999999639</v>
      </c>
      <c r="E1673" s="142">
        <v>1225.6425000000443</v>
      </c>
      <c r="F1673" s="142">
        <v>1392.2724999999523</v>
      </c>
      <c r="G1673" s="142">
        <v>1904.7499999999327</v>
      </c>
    </row>
    <row r="1674" spans="1:7" x14ac:dyDescent="0.2">
      <c r="A1674" s="76" t="s">
        <v>2071</v>
      </c>
      <c r="C1674" s="142">
        <v>745.95999999997366</v>
      </c>
      <c r="D1674" s="142">
        <v>980.39999999996382</v>
      </c>
      <c r="E1674" s="142">
        <v>1226.3075000000445</v>
      </c>
      <c r="F1674" s="142">
        <v>1393.0324999999523</v>
      </c>
      <c r="G1674" s="142">
        <v>1905.7949999999325</v>
      </c>
    </row>
    <row r="1675" spans="1:7" x14ac:dyDescent="0.2">
      <c r="A1675" s="76" t="s">
        <v>2072</v>
      </c>
      <c r="C1675" s="142">
        <v>746.35999999997364</v>
      </c>
      <c r="D1675" s="142">
        <v>980.92249999996386</v>
      </c>
      <c r="E1675" s="142">
        <v>1226.9725000000444</v>
      </c>
      <c r="F1675" s="142">
        <v>1393.7924999999523</v>
      </c>
      <c r="G1675" s="142">
        <v>1906.8399999999326</v>
      </c>
    </row>
    <row r="1676" spans="1:7" x14ac:dyDescent="0.2">
      <c r="A1676" s="76" t="s">
        <v>2073</v>
      </c>
      <c r="C1676" s="142">
        <v>746.75999999997362</v>
      </c>
      <c r="D1676" s="142">
        <v>981.44499999996378</v>
      </c>
      <c r="E1676" s="142">
        <v>1227.6375000000444</v>
      </c>
      <c r="F1676" s="142">
        <v>1394.5524999999523</v>
      </c>
      <c r="G1676" s="142">
        <v>1907.8849999999325</v>
      </c>
    </row>
    <row r="1677" spans="1:7" x14ac:dyDescent="0.2">
      <c r="A1677" s="76" t="s">
        <v>2074</v>
      </c>
      <c r="C1677" s="142">
        <v>747.15999999997359</v>
      </c>
      <c r="D1677" s="142">
        <v>981.96749999996371</v>
      </c>
      <c r="E1677" s="142">
        <v>1228.3025000000446</v>
      </c>
      <c r="F1677" s="142">
        <v>1395.3124999999523</v>
      </c>
      <c r="G1677" s="142">
        <v>1908.9299999999323</v>
      </c>
    </row>
    <row r="1678" spans="1:7" x14ac:dyDescent="0.2">
      <c r="A1678" s="76" t="s">
        <v>2075</v>
      </c>
      <c r="C1678" s="142">
        <v>747.55999999997357</v>
      </c>
      <c r="D1678" s="142">
        <v>982.48999999996374</v>
      </c>
      <c r="E1678" s="142">
        <v>1228.9675000000445</v>
      </c>
      <c r="F1678" s="142">
        <v>1396.0724999999522</v>
      </c>
      <c r="G1678" s="142">
        <v>1909.9749999999324</v>
      </c>
    </row>
    <row r="1679" spans="1:7" x14ac:dyDescent="0.2">
      <c r="A1679" s="76" t="s">
        <v>2076</v>
      </c>
      <c r="C1679" s="142">
        <v>747.95999999997355</v>
      </c>
      <c r="D1679" s="142">
        <v>983.01249999996367</v>
      </c>
      <c r="E1679" s="142">
        <v>1229.6325000000445</v>
      </c>
      <c r="F1679" s="142">
        <v>1396.832499999952</v>
      </c>
      <c r="G1679" s="142">
        <v>1911.0199999999322</v>
      </c>
    </row>
    <row r="1680" spans="1:7" x14ac:dyDescent="0.2">
      <c r="A1680" s="76" t="s">
        <v>2077</v>
      </c>
      <c r="C1680" s="142">
        <v>748.35999999997352</v>
      </c>
      <c r="D1680" s="142">
        <v>983.53499999996359</v>
      </c>
      <c r="E1680" s="142">
        <v>1230.2975000000447</v>
      </c>
      <c r="F1680" s="142">
        <v>1397.592499999952</v>
      </c>
      <c r="G1680" s="142">
        <v>1912.0649999999321</v>
      </c>
    </row>
    <row r="1681" spans="1:7" x14ac:dyDescent="0.2">
      <c r="A1681" s="76" t="s">
        <v>2078</v>
      </c>
      <c r="C1681" s="142">
        <v>748.7599999999735</v>
      </c>
      <c r="D1681" s="142">
        <v>984.05749999996362</v>
      </c>
      <c r="E1681" s="142">
        <v>1230.9625000000447</v>
      </c>
      <c r="F1681" s="142">
        <v>1398.352499999952</v>
      </c>
      <c r="G1681" s="142">
        <v>1913.1099999999321</v>
      </c>
    </row>
    <row r="1682" spans="1:7" x14ac:dyDescent="0.2">
      <c r="A1682" s="76" t="s">
        <v>2079</v>
      </c>
      <c r="C1682" s="142">
        <v>749.15999999997348</v>
      </c>
      <c r="D1682" s="142">
        <v>984.57999999996355</v>
      </c>
      <c r="E1682" s="142">
        <v>1231.6275000000446</v>
      </c>
      <c r="F1682" s="142">
        <v>1399.112499999952</v>
      </c>
      <c r="G1682" s="142">
        <v>1914.154999999932</v>
      </c>
    </row>
    <row r="1683" spans="1:7" x14ac:dyDescent="0.2">
      <c r="A1683" s="76" t="s">
        <v>2080</v>
      </c>
      <c r="C1683" s="142">
        <v>749.55999999997346</v>
      </c>
      <c r="D1683" s="142">
        <v>985.10249999996347</v>
      </c>
      <c r="E1683" s="142">
        <v>1232.2925000000448</v>
      </c>
      <c r="F1683" s="142">
        <v>1399.872499999952</v>
      </c>
      <c r="G1683" s="142">
        <v>1915.1999999999318</v>
      </c>
    </row>
    <row r="1684" spans="1:7" x14ac:dyDescent="0.2">
      <c r="A1684" s="76" t="s">
        <v>2081</v>
      </c>
      <c r="C1684" s="142">
        <v>749.95999999997343</v>
      </c>
      <c r="D1684" s="142">
        <v>985.62499999996339</v>
      </c>
      <c r="E1684" s="142">
        <v>1232.9575000000448</v>
      </c>
      <c r="F1684" s="142">
        <v>1400.632499999952</v>
      </c>
      <c r="G1684" s="142">
        <v>1916.2449999999317</v>
      </c>
    </row>
    <row r="1685" spans="1:7" x14ac:dyDescent="0.2">
      <c r="A1685" s="76" t="s">
        <v>2082</v>
      </c>
      <c r="C1685" s="142">
        <v>750.35999999997341</v>
      </c>
      <c r="D1685" s="142">
        <v>986.14749999996343</v>
      </c>
      <c r="E1685" s="142">
        <v>1233.6225000000447</v>
      </c>
      <c r="F1685" s="142">
        <v>1401.392499999952</v>
      </c>
      <c r="G1685" s="142">
        <v>1917.2899999999318</v>
      </c>
    </row>
    <row r="1686" spans="1:7" x14ac:dyDescent="0.2">
      <c r="A1686" s="76" t="s">
        <v>2083</v>
      </c>
      <c r="C1686" s="142">
        <v>750.75999999997339</v>
      </c>
      <c r="D1686" s="142">
        <v>986.66999999996335</v>
      </c>
      <c r="E1686" s="142">
        <v>1234.2875000000449</v>
      </c>
      <c r="F1686" s="142">
        <v>1402.1524999999517</v>
      </c>
      <c r="G1686" s="142">
        <v>1918.3349999999316</v>
      </c>
    </row>
    <row r="1687" spans="1:7" x14ac:dyDescent="0.2">
      <c r="A1687" s="76" t="s">
        <v>2084</v>
      </c>
      <c r="C1687" s="142">
        <v>751.15999999997337</v>
      </c>
      <c r="D1687" s="142">
        <v>987.19249999996327</v>
      </c>
      <c r="E1687" s="142">
        <v>1234.9525000000449</v>
      </c>
      <c r="F1687" s="142">
        <v>1402.9124999999517</v>
      </c>
      <c r="G1687" s="142">
        <v>1919.3799999999314</v>
      </c>
    </row>
    <row r="1688" spans="1:7" x14ac:dyDescent="0.2">
      <c r="A1688" s="76" t="s">
        <v>2085</v>
      </c>
      <c r="C1688" s="142">
        <v>751.55999999997334</v>
      </c>
      <c r="D1688" s="142">
        <v>987.71499999996331</v>
      </c>
      <c r="E1688" s="142">
        <v>1235.6175000000449</v>
      </c>
      <c r="F1688" s="142">
        <v>1403.6724999999517</v>
      </c>
      <c r="G1688" s="142">
        <v>1920.4249999999315</v>
      </c>
    </row>
    <row r="1689" spans="1:7" x14ac:dyDescent="0.2">
      <c r="A1689" s="76" t="s">
        <v>2086</v>
      </c>
      <c r="C1689" s="142">
        <v>751.95999999997332</v>
      </c>
      <c r="D1689" s="142">
        <v>988.23749999996323</v>
      </c>
      <c r="E1689" s="142">
        <v>1236.282500000045</v>
      </c>
      <c r="F1689" s="142">
        <v>1404.4324999999517</v>
      </c>
      <c r="G1689" s="142">
        <v>1921.4699999999314</v>
      </c>
    </row>
    <row r="1690" spans="1:7" x14ac:dyDescent="0.2">
      <c r="A1690" s="76" t="s">
        <v>2087</v>
      </c>
      <c r="C1690" s="142">
        <v>752.3599999999733</v>
      </c>
      <c r="D1690" s="142">
        <v>988.75999999996316</v>
      </c>
      <c r="E1690" s="142">
        <v>1236.947500000045</v>
      </c>
      <c r="F1690" s="142">
        <v>1405.1924999999517</v>
      </c>
      <c r="G1690" s="142">
        <v>1922.5149999999312</v>
      </c>
    </row>
    <row r="1691" spans="1:7" x14ac:dyDescent="0.2">
      <c r="A1691" s="76" t="s">
        <v>2088</v>
      </c>
      <c r="C1691" s="142">
        <v>752.75999999997327</v>
      </c>
      <c r="D1691" s="142">
        <v>989.28249999996319</v>
      </c>
      <c r="E1691" s="142">
        <v>1237.612500000045</v>
      </c>
      <c r="F1691" s="142">
        <v>1405.9524999999517</v>
      </c>
      <c r="G1691" s="142">
        <v>1923.5599999999313</v>
      </c>
    </row>
    <row r="1692" spans="1:7" x14ac:dyDescent="0.2">
      <c r="A1692" s="76" t="s">
        <v>2089</v>
      </c>
      <c r="C1692" s="142">
        <v>753.15999999997325</v>
      </c>
      <c r="D1692" s="142">
        <v>989.80499999996312</v>
      </c>
      <c r="E1692" s="142">
        <v>1238.2775000000452</v>
      </c>
      <c r="F1692" s="142">
        <v>1406.7124999999517</v>
      </c>
      <c r="G1692" s="142">
        <v>1924.6049999999311</v>
      </c>
    </row>
    <row r="1693" spans="1:7" x14ac:dyDescent="0.2">
      <c r="A1693" s="76" t="s">
        <v>2090</v>
      </c>
      <c r="C1693" s="142">
        <v>753.55999999997323</v>
      </c>
      <c r="D1693" s="142">
        <v>990.32749999996304</v>
      </c>
      <c r="E1693" s="142">
        <v>1238.9425000000451</v>
      </c>
      <c r="F1693" s="142">
        <v>1407.4724999999514</v>
      </c>
      <c r="G1693" s="142">
        <v>1925.649999999931</v>
      </c>
    </row>
    <row r="1694" spans="1:7" x14ac:dyDescent="0.2">
      <c r="A1694" s="76" t="s">
        <v>2091</v>
      </c>
      <c r="C1694" s="142">
        <v>753.95999999997321</v>
      </c>
      <c r="D1694" s="142">
        <v>990.84999999996296</v>
      </c>
      <c r="E1694" s="142">
        <v>1239.6075000000453</v>
      </c>
      <c r="F1694" s="142">
        <v>1408.2324999999514</v>
      </c>
      <c r="G1694" s="142">
        <v>1926.6949999999308</v>
      </c>
    </row>
    <row r="1695" spans="1:7" x14ac:dyDescent="0.2">
      <c r="A1695" s="76" t="s">
        <v>2092</v>
      </c>
      <c r="C1695" s="142">
        <v>754.35999999997318</v>
      </c>
      <c r="D1695" s="142">
        <v>991.372499999963</v>
      </c>
      <c r="E1695" s="142">
        <v>1240.2725000000453</v>
      </c>
      <c r="F1695" s="142">
        <v>1408.9924999999514</v>
      </c>
      <c r="G1695" s="142">
        <v>1927.7399999999309</v>
      </c>
    </row>
    <row r="1696" spans="1:7" x14ac:dyDescent="0.2">
      <c r="A1696" s="76" t="s">
        <v>2093</v>
      </c>
      <c r="C1696" s="142">
        <v>754.75999999997316</v>
      </c>
      <c r="D1696" s="142">
        <v>991.89499999996292</v>
      </c>
      <c r="E1696" s="142">
        <v>1240.9375000000452</v>
      </c>
      <c r="F1696" s="142">
        <v>1409.7524999999514</v>
      </c>
      <c r="G1696" s="142">
        <v>1928.7849999999307</v>
      </c>
    </row>
    <row r="1697" spans="1:7" x14ac:dyDescent="0.2">
      <c r="A1697" s="76" t="s">
        <v>2094</v>
      </c>
      <c r="C1697" s="142">
        <v>755.15999999997314</v>
      </c>
      <c r="D1697" s="142">
        <v>992.41749999996284</v>
      </c>
      <c r="E1697" s="142">
        <v>1241.6025000000454</v>
      </c>
      <c r="F1697" s="142">
        <v>1410.5124999999514</v>
      </c>
      <c r="G1697" s="142">
        <v>1929.8299999999306</v>
      </c>
    </row>
    <row r="1698" spans="1:7" x14ac:dyDescent="0.2">
      <c r="A1698" s="76" t="s">
        <v>2095</v>
      </c>
      <c r="C1698" s="142">
        <v>755.55999999997312</v>
      </c>
      <c r="D1698" s="142">
        <v>992.93999999996288</v>
      </c>
      <c r="E1698" s="142">
        <v>1242.2675000000454</v>
      </c>
      <c r="F1698" s="142">
        <v>1411.2724999999514</v>
      </c>
      <c r="G1698" s="142">
        <v>1930.8749999999307</v>
      </c>
    </row>
    <row r="1699" spans="1:7" x14ac:dyDescent="0.2">
      <c r="A1699" s="76" t="s">
        <v>2096</v>
      </c>
      <c r="C1699" s="142">
        <v>755.95999999997309</v>
      </c>
      <c r="D1699" s="142">
        <v>993.4624999999628</v>
      </c>
      <c r="E1699" s="142">
        <v>1242.9325000000454</v>
      </c>
      <c r="F1699" s="142">
        <v>1412.0324999999511</v>
      </c>
      <c r="G1699" s="142">
        <v>1931.9199999999305</v>
      </c>
    </row>
    <row r="1700" spans="1:7" x14ac:dyDescent="0.2">
      <c r="A1700" s="76" t="s">
        <v>2097</v>
      </c>
      <c r="C1700" s="142">
        <v>756.35999999997307</v>
      </c>
      <c r="D1700" s="142">
        <v>993.98499999996272</v>
      </c>
      <c r="E1700" s="142">
        <v>1243.5975000000456</v>
      </c>
      <c r="F1700" s="142">
        <v>1412.7924999999511</v>
      </c>
      <c r="G1700" s="142">
        <v>1932.9649999999303</v>
      </c>
    </row>
    <row r="1701" spans="1:7" x14ac:dyDescent="0.2">
      <c r="A1701" s="76" t="s">
        <v>2098</v>
      </c>
      <c r="C1701" s="142">
        <v>756.75999999997305</v>
      </c>
      <c r="D1701" s="142">
        <v>994.50749999996276</v>
      </c>
      <c r="E1701" s="142">
        <v>1244.2625000000455</v>
      </c>
      <c r="F1701" s="142">
        <v>1413.5524999999511</v>
      </c>
      <c r="G1701" s="142">
        <v>1934.0099999999304</v>
      </c>
    </row>
    <row r="1702" spans="1:7" x14ac:dyDescent="0.2">
      <c r="A1702" s="76" t="s">
        <v>2099</v>
      </c>
      <c r="C1702" s="142">
        <v>757.15999999997302</v>
      </c>
      <c r="D1702" s="142">
        <v>995.02999999996268</v>
      </c>
      <c r="E1702" s="142">
        <v>1244.9275000000455</v>
      </c>
      <c r="F1702" s="142">
        <v>1414.3124999999511</v>
      </c>
      <c r="G1702" s="142">
        <v>1935.0549999999303</v>
      </c>
    </row>
    <row r="1703" spans="1:7" x14ac:dyDescent="0.2">
      <c r="A1703" s="76" t="s">
        <v>2100</v>
      </c>
      <c r="C1703" s="142">
        <v>757.559999999973</v>
      </c>
      <c r="D1703" s="142">
        <v>995.55249999996261</v>
      </c>
      <c r="E1703" s="142">
        <v>1245.5925000000457</v>
      </c>
      <c r="F1703" s="142">
        <v>1415.0724999999511</v>
      </c>
      <c r="G1703" s="142">
        <v>1936.0999999999301</v>
      </c>
    </row>
    <row r="1704" spans="1:7" x14ac:dyDescent="0.2">
      <c r="A1704" s="76" t="s">
        <v>2101</v>
      </c>
      <c r="C1704" s="142">
        <v>757.95999999997298</v>
      </c>
      <c r="D1704" s="142">
        <v>996.07499999996253</v>
      </c>
      <c r="E1704" s="142">
        <v>1246.2575000000456</v>
      </c>
      <c r="F1704" s="142">
        <v>1415.8324999999511</v>
      </c>
      <c r="G1704" s="142">
        <v>1937.14499999993</v>
      </c>
    </row>
    <row r="1705" spans="1:7" x14ac:dyDescent="0.2">
      <c r="A1705" s="76" t="s">
        <v>2102</v>
      </c>
      <c r="C1705" s="142">
        <v>758.35999999997296</v>
      </c>
      <c r="D1705" s="142">
        <v>996.59749999996257</v>
      </c>
      <c r="E1705" s="142">
        <v>1246.9225000000456</v>
      </c>
      <c r="F1705" s="142">
        <v>1416.5924999999511</v>
      </c>
      <c r="G1705" s="142">
        <v>1938.18999999993</v>
      </c>
    </row>
    <row r="1706" spans="1:7" x14ac:dyDescent="0.2">
      <c r="A1706" s="76" t="s">
        <v>2103</v>
      </c>
      <c r="C1706" s="142">
        <v>758.75999999997293</v>
      </c>
      <c r="D1706" s="142">
        <v>997.11999999996249</v>
      </c>
      <c r="E1706" s="142">
        <v>1247.5875000000458</v>
      </c>
      <c r="F1706" s="142">
        <v>1417.3524999999509</v>
      </c>
      <c r="G1706" s="142">
        <v>1939.2349999999299</v>
      </c>
    </row>
    <row r="1707" spans="1:7" x14ac:dyDescent="0.2">
      <c r="A1707" s="76" t="s">
        <v>2104</v>
      </c>
      <c r="C1707" s="142">
        <v>759.15999999997291</v>
      </c>
      <c r="D1707" s="142">
        <v>997.64249999996241</v>
      </c>
      <c r="E1707" s="142">
        <v>1248.2525000000458</v>
      </c>
      <c r="F1707" s="142">
        <v>1418.1124999999508</v>
      </c>
      <c r="G1707" s="142">
        <v>1940.2799999999297</v>
      </c>
    </row>
    <row r="1708" spans="1:7" x14ac:dyDescent="0.2">
      <c r="A1708" s="76" t="s">
        <v>2105</v>
      </c>
      <c r="C1708" s="142">
        <v>759.55999999997289</v>
      </c>
      <c r="D1708" s="142">
        <v>998.16499999996245</v>
      </c>
      <c r="E1708" s="142">
        <v>1248.9175000000457</v>
      </c>
      <c r="F1708" s="142">
        <v>1418.8724999999508</v>
      </c>
      <c r="G1708" s="142">
        <v>1941.3249999999298</v>
      </c>
    </row>
    <row r="1709" spans="1:7" x14ac:dyDescent="0.2">
      <c r="A1709" s="76" t="s">
        <v>2106</v>
      </c>
      <c r="C1709" s="142">
        <v>759.95999999997287</v>
      </c>
      <c r="D1709" s="142">
        <v>998.68749999996237</v>
      </c>
      <c r="E1709" s="142">
        <v>1249.5825000000459</v>
      </c>
      <c r="F1709" s="142">
        <v>1419.6324999999508</v>
      </c>
      <c r="G1709" s="142">
        <v>1942.3699999999296</v>
      </c>
    </row>
    <row r="1710" spans="1:7" x14ac:dyDescent="0.2">
      <c r="A1710" s="76" t="s">
        <v>2107</v>
      </c>
      <c r="C1710" s="142">
        <v>760.35999999997284</v>
      </c>
      <c r="D1710" s="142">
        <v>999.20999999996229</v>
      </c>
      <c r="E1710" s="142">
        <v>1250.2475000000459</v>
      </c>
      <c r="F1710" s="142">
        <v>1420.3924999999508</v>
      </c>
      <c r="G1710" s="142">
        <v>1943.4149999999295</v>
      </c>
    </row>
    <row r="1711" spans="1:7" x14ac:dyDescent="0.2">
      <c r="A1711" s="76" t="s">
        <v>2108</v>
      </c>
      <c r="C1711" s="142">
        <v>760.75999999997282</v>
      </c>
      <c r="D1711" s="142">
        <v>999.73249999996233</v>
      </c>
      <c r="E1711" s="142">
        <v>1250.9125000000458</v>
      </c>
      <c r="F1711" s="142">
        <v>1421.1524999999508</v>
      </c>
      <c r="G1711" s="142">
        <v>1944.4599999999296</v>
      </c>
    </row>
    <row r="1712" spans="1:7" x14ac:dyDescent="0.2">
      <c r="A1712" s="76" t="s">
        <v>2109</v>
      </c>
      <c r="C1712" s="142">
        <v>761.1599999999728</v>
      </c>
      <c r="D1712" s="142">
        <v>1000.2549999999623</v>
      </c>
      <c r="E1712" s="142">
        <v>1251.577500000046</v>
      </c>
      <c r="F1712" s="142">
        <v>1421.9124999999508</v>
      </c>
      <c r="G1712" s="142">
        <v>1945.5049999999294</v>
      </c>
    </row>
    <row r="1713" spans="1:7" x14ac:dyDescent="0.2">
      <c r="A1713" s="76" t="s">
        <v>2110</v>
      </c>
      <c r="C1713" s="142">
        <v>761.55999999997277</v>
      </c>
      <c r="D1713" s="142">
        <v>1000.7774999999622</v>
      </c>
      <c r="E1713" s="142">
        <v>1252.242500000046</v>
      </c>
      <c r="F1713" s="142">
        <v>1422.6724999999506</v>
      </c>
      <c r="G1713" s="142">
        <v>1946.5499999999295</v>
      </c>
    </row>
    <row r="1714" spans="1:7" x14ac:dyDescent="0.2">
      <c r="A1714" s="76" t="s">
        <v>2111</v>
      </c>
      <c r="C1714" s="142">
        <v>761.95999999997275</v>
      </c>
      <c r="D1714" s="142">
        <v>1001.2999999999621</v>
      </c>
      <c r="E1714" s="142">
        <v>1252.9075000000462</v>
      </c>
      <c r="F1714" s="142">
        <v>1423.4324999999506</v>
      </c>
      <c r="G1714" s="142">
        <v>1947.5949999999293</v>
      </c>
    </row>
    <row r="1715" spans="1:7" x14ac:dyDescent="0.2">
      <c r="A1715" s="76" t="s">
        <v>2112</v>
      </c>
      <c r="C1715" s="142">
        <v>762.35999999997273</v>
      </c>
      <c r="D1715" s="142">
        <v>1001.8224999999621</v>
      </c>
      <c r="E1715" s="142">
        <v>1253.5725000000461</v>
      </c>
      <c r="F1715" s="142">
        <v>1424.1924999999505</v>
      </c>
      <c r="G1715" s="142">
        <v>1948.6399999999294</v>
      </c>
    </row>
    <row r="1716" spans="1:7" x14ac:dyDescent="0.2">
      <c r="A1716" s="76" t="s">
        <v>2113</v>
      </c>
      <c r="C1716" s="142">
        <v>762.75999999997271</v>
      </c>
      <c r="D1716" s="142">
        <v>1002.3449999999621</v>
      </c>
      <c r="E1716" s="142">
        <v>1254.2375000000461</v>
      </c>
      <c r="F1716" s="142">
        <v>1424.9524999999505</v>
      </c>
      <c r="G1716" s="142">
        <v>1949.6849999999292</v>
      </c>
    </row>
    <row r="1717" spans="1:7" x14ac:dyDescent="0.2">
      <c r="A1717" s="76" t="s">
        <v>2114</v>
      </c>
      <c r="C1717" s="142">
        <v>763.15999999997268</v>
      </c>
      <c r="D1717" s="142">
        <v>1002.867499999962</v>
      </c>
      <c r="E1717" s="142">
        <v>1254.9025000000463</v>
      </c>
      <c r="F1717" s="142">
        <v>1425.7124999999505</v>
      </c>
      <c r="G1717" s="142">
        <v>1950.7299999999291</v>
      </c>
    </row>
    <row r="1718" spans="1:7" x14ac:dyDescent="0.2">
      <c r="A1718" s="76" t="s">
        <v>2115</v>
      </c>
      <c r="C1718" s="142">
        <v>763.55999999997266</v>
      </c>
      <c r="D1718" s="142">
        <v>1003.389999999962</v>
      </c>
      <c r="E1718" s="142">
        <v>1255.5675000000463</v>
      </c>
      <c r="F1718" s="142">
        <v>1426.4724999999505</v>
      </c>
      <c r="G1718" s="142">
        <v>1951.7749999999292</v>
      </c>
    </row>
    <row r="1719" spans="1:7" x14ac:dyDescent="0.2">
      <c r="A1719" s="76" t="s">
        <v>2116</v>
      </c>
      <c r="C1719" s="142">
        <v>763.95999999997264</v>
      </c>
      <c r="D1719" s="142">
        <v>1003.9124999999619</v>
      </c>
      <c r="E1719" s="142">
        <v>1256.2325000000462</v>
      </c>
      <c r="F1719" s="142">
        <v>1427.2324999999503</v>
      </c>
      <c r="G1719" s="142">
        <v>1952.819999999929</v>
      </c>
    </row>
    <row r="1720" spans="1:7" x14ac:dyDescent="0.2">
      <c r="A1720" s="76" t="s">
        <v>2117</v>
      </c>
      <c r="C1720" s="142">
        <v>764.35999999997262</v>
      </c>
      <c r="D1720" s="142">
        <v>1004.4349999999619</v>
      </c>
      <c r="E1720" s="142">
        <v>1256.8975000000464</v>
      </c>
      <c r="F1720" s="142">
        <v>1427.9924999999503</v>
      </c>
      <c r="G1720" s="142">
        <v>1953.8649999999288</v>
      </c>
    </row>
    <row r="1721" spans="1:7" x14ac:dyDescent="0.2">
      <c r="A1721" s="76" t="s">
        <v>2118</v>
      </c>
      <c r="C1721" s="142">
        <v>764.75999999997259</v>
      </c>
      <c r="D1721" s="142">
        <v>1004.9574999999619</v>
      </c>
      <c r="E1721" s="142">
        <v>1257.5625000000464</v>
      </c>
      <c r="F1721" s="142">
        <v>1428.7524999999503</v>
      </c>
      <c r="G1721" s="142">
        <v>1954.9099999999287</v>
      </c>
    </row>
    <row r="1722" spans="1:7" x14ac:dyDescent="0.2">
      <c r="A1722" s="76" t="s">
        <v>2119</v>
      </c>
      <c r="C1722" s="142">
        <v>765.15999999997257</v>
      </c>
      <c r="D1722" s="142">
        <v>1005.4799999999618</v>
      </c>
      <c r="E1722" s="142">
        <v>1258.2275000000463</v>
      </c>
      <c r="F1722" s="142">
        <v>1429.5124999999503</v>
      </c>
      <c r="G1722" s="142">
        <v>1955.9549999999288</v>
      </c>
    </row>
    <row r="1723" spans="1:7" x14ac:dyDescent="0.2">
      <c r="A1723" s="76" t="s">
        <v>2120</v>
      </c>
      <c r="C1723" s="142">
        <v>765.55999999997255</v>
      </c>
      <c r="D1723" s="142">
        <v>1006.0024999999617</v>
      </c>
      <c r="E1723" s="142">
        <v>1258.8925000000465</v>
      </c>
      <c r="F1723" s="142">
        <v>1430.2724999999502</v>
      </c>
      <c r="G1723" s="142">
        <v>1956.9999999999286</v>
      </c>
    </row>
    <row r="1724" spans="1:7" x14ac:dyDescent="0.2">
      <c r="A1724" s="76" t="s">
        <v>2121</v>
      </c>
      <c r="C1724" s="142">
        <v>765.95999999997252</v>
      </c>
      <c r="D1724" s="142">
        <v>1006.5249999999617</v>
      </c>
      <c r="E1724" s="142">
        <v>1259.5575000000465</v>
      </c>
      <c r="F1724" s="142">
        <v>1431.0324999999502</v>
      </c>
      <c r="G1724" s="142">
        <v>1958.0449999999285</v>
      </c>
    </row>
    <row r="1725" spans="1:7" x14ac:dyDescent="0.2">
      <c r="A1725" s="76" t="s">
        <v>2122</v>
      </c>
      <c r="C1725" s="142">
        <v>766.3599999999725</v>
      </c>
      <c r="D1725" s="142">
        <v>1007.0474999999617</v>
      </c>
      <c r="E1725" s="142">
        <v>1260.2225000000465</v>
      </c>
      <c r="F1725" s="142">
        <v>1431.7924999999502</v>
      </c>
      <c r="G1725" s="142">
        <v>1959.0899999999285</v>
      </c>
    </row>
    <row r="1726" spans="1:7" x14ac:dyDescent="0.2">
      <c r="A1726" s="76" t="s">
        <v>2123</v>
      </c>
      <c r="C1726" s="142">
        <v>766.75999999997248</v>
      </c>
      <c r="D1726" s="142">
        <v>1007.5699999999616</v>
      </c>
      <c r="E1726" s="142">
        <v>1260.8875000000467</v>
      </c>
      <c r="F1726" s="142">
        <v>1432.55249999995</v>
      </c>
      <c r="G1726" s="142">
        <v>1960.1349999999284</v>
      </c>
    </row>
    <row r="1727" spans="1:7" x14ac:dyDescent="0.2">
      <c r="A1727" s="76" t="s">
        <v>2124</v>
      </c>
      <c r="C1727" s="142">
        <v>767.15999999997246</v>
      </c>
      <c r="D1727" s="142">
        <v>1008.0924999999615</v>
      </c>
      <c r="E1727" s="142">
        <v>1261.5525000000466</v>
      </c>
      <c r="F1727" s="142">
        <v>1433.31249999995</v>
      </c>
      <c r="G1727" s="142">
        <v>1961.1799999999282</v>
      </c>
    </row>
    <row r="1728" spans="1:7" x14ac:dyDescent="0.2">
      <c r="A1728" s="76" t="s">
        <v>2125</v>
      </c>
      <c r="C1728" s="142">
        <v>767.55999999997243</v>
      </c>
      <c r="D1728" s="142">
        <v>1008.6149999999616</v>
      </c>
      <c r="E1728" s="142">
        <v>1262.2175000000466</v>
      </c>
      <c r="F1728" s="142">
        <v>1434.07249999995</v>
      </c>
      <c r="G1728" s="142">
        <v>1962.2249999999283</v>
      </c>
    </row>
    <row r="1729" spans="1:7" x14ac:dyDescent="0.2">
      <c r="A1729" s="76" t="s">
        <v>2126</v>
      </c>
      <c r="C1729" s="142">
        <v>767.95999999997241</v>
      </c>
      <c r="D1729" s="142">
        <v>1009.1374999999615</v>
      </c>
      <c r="E1729" s="142">
        <v>1262.8825000000468</v>
      </c>
      <c r="F1729" s="142">
        <v>1434.83249999995</v>
      </c>
      <c r="G1729" s="142">
        <v>1963.2699999999281</v>
      </c>
    </row>
    <row r="1730" spans="1:7" x14ac:dyDescent="0.2">
      <c r="A1730" s="76" t="s">
        <v>2127</v>
      </c>
      <c r="C1730" s="142">
        <v>768.35999999997239</v>
      </c>
      <c r="D1730" s="142">
        <v>1009.6599999999614</v>
      </c>
      <c r="E1730" s="142">
        <v>1263.5475000000467</v>
      </c>
      <c r="F1730" s="142">
        <v>1435.59249999995</v>
      </c>
      <c r="G1730" s="142">
        <v>1964.314999999928</v>
      </c>
    </row>
    <row r="1731" spans="1:7" x14ac:dyDescent="0.2">
      <c r="A1731" s="76" t="s">
        <v>2128</v>
      </c>
      <c r="C1731" s="142">
        <v>768.75999999997237</v>
      </c>
      <c r="D1731" s="142">
        <v>1010.1824999999615</v>
      </c>
      <c r="E1731" s="142">
        <v>1264.2125000000467</v>
      </c>
      <c r="F1731" s="142">
        <v>1436.3524999999499</v>
      </c>
      <c r="G1731" s="142">
        <v>1965.3599999999278</v>
      </c>
    </row>
    <row r="1732" spans="1:7" x14ac:dyDescent="0.2">
      <c r="A1732" s="76" t="s">
        <v>2129</v>
      </c>
      <c r="C1732" s="142">
        <v>769.15999999997234</v>
      </c>
      <c r="D1732" s="142">
        <v>1010.7049999999614</v>
      </c>
      <c r="E1732" s="142">
        <v>1264.8775000000469</v>
      </c>
      <c r="F1732" s="142">
        <v>1437.1124999999499</v>
      </c>
      <c r="G1732" s="142">
        <v>1966.4049999999279</v>
      </c>
    </row>
    <row r="1733" spans="1:7" x14ac:dyDescent="0.2">
      <c r="A1733" s="76" t="s">
        <v>2130</v>
      </c>
      <c r="C1733" s="142">
        <v>769.55999999997232</v>
      </c>
      <c r="D1733" s="142">
        <v>1011.2274999999613</v>
      </c>
      <c r="E1733" s="142">
        <v>1265.5425000000469</v>
      </c>
      <c r="F1733" s="142">
        <v>1437.8724999999497</v>
      </c>
      <c r="G1733" s="142">
        <v>1967.4499999999277</v>
      </c>
    </row>
    <row r="1734" spans="1:7" x14ac:dyDescent="0.2">
      <c r="A1734" s="76" t="s">
        <v>2131</v>
      </c>
      <c r="C1734" s="142">
        <v>769.9599999999723</v>
      </c>
      <c r="D1734" s="142">
        <v>1011.7499999999612</v>
      </c>
      <c r="E1734" s="142">
        <v>1266.207500000047</v>
      </c>
      <c r="F1734" s="142">
        <v>1438.6324999999497</v>
      </c>
      <c r="G1734" s="142">
        <v>1968.4949999999276</v>
      </c>
    </row>
    <row r="1735" spans="1:7" x14ac:dyDescent="0.2">
      <c r="A1735" s="76" t="s">
        <v>2132</v>
      </c>
      <c r="C1735" s="142">
        <v>770.35999999997227</v>
      </c>
      <c r="D1735" s="142">
        <v>1012.2724999999613</v>
      </c>
      <c r="E1735" s="142">
        <v>1266.872500000047</v>
      </c>
      <c r="F1735" s="142">
        <v>1439.3924999999497</v>
      </c>
      <c r="G1735" s="142">
        <v>1969.5399999999277</v>
      </c>
    </row>
    <row r="1736" spans="1:7" x14ac:dyDescent="0.2">
      <c r="A1736" s="76" t="s">
        <v>2133</v>
      </c>
      <c r="C1736" s="142">
        <v>770.75999999997225</v>
      </c>
      <c r="D1736" s="142">
        <v>1012.7949999999612</v>
      </c>
      <c r="E1736" s="142">
        <v>1267.537500000047</v>
      </c>
      <c r="F1736" s="142">
        <v>1440.1524999999497</v>
      </c>
      <c r="G1736" s="142">
        <v>1970.5849999999275</v>
      </c>
    </row>
    <row r="1737" spans="1:7" x14ac:dyDescent="0.2">
      <c r="A1737" s="76" t="s">
        <v>2134</v>
      </c>
      <c r="C1737" s="142">
        <v>771.15999999997223</v>
      </c>
      <c r="D1737" s="142">
        <v>1013.3174999999611</v>
      </c>
      <c r="E1737" s="142">
        <v>1268.2025000000472</v>
      </c>
      <c r="F1737" s="142">
        <v>1440.9124999999497</v>
      </c>
      <c r="G1737" s="142">
        <v>1971.6299999999273</v>
      </c>
    </row>
    <row r="1738" spans="1:7" x14ac:dyDescent="0.2">
      <c r="A1738" s="76" t="s">
        <v>2135</v>
      </c>
      <c r="C1738" s="142">
        <v>771.55999999997221</v>
      </c>
      <c r="D1738" s="142">
        <v>1013.8399999999612</v>
      </c>
      <c r="E1738" s="142">
        <v>1268.8675000000471</v>
      </c>
      <c r="F1738" s="142">
        <v>1441.6724999999497</v>
      </c>
      <c r="G1738" s="142">
        <v>1972.6749999999274</v>
      </c>
    </row>
    <row r="1739" spans="1:7" x14ac:dyDescent="0.2">
      <c r="A1739" s="76" t="s">
        <v>2136</v>
      </c>
      <c r="C1739" s="142">
        <v>771.95999999997218</v>
      </c>
      <c r="D1739" s="142">
        <v>1014.3624999999611</v>
      </c>
      <c r="E1739" s="142">
        <v>1269.5325000000471</v>
      </c>
      <c r="F1739" s="142">
        <v>1442.4324999999494</v>
      </c>
      <c r="G1739" s="142">
        <v>1973.7199999999273</v>
      </c>
    </row>
    <row r="1740" spans="1:7" x14ac:dyDescent="0.2">
      <c r="A1740" s="76" t="s">
        <v>2137</v>
      </c>
      <c r="C1740" s="142">
        <v>772.35999999997216</v>
      </c>
      <c r="D1740" s="142">
        <v>1014.884999999961</v>
      </c>
      <c r="E1740" s="142">
        <v>1270.1975000000473</v>
      </c>
      <c r="F1740" s="142">
        <v>1443.1924999999494</v>
      </c>
      <c r="G1740" s="142">
        <v>1974.7649999999271</v>
      </c>
    </row>
    <row r="1741" spans="1:7" x14ac:dyDescent="0.2">
      <c r="A1741" s="76" t="s">
        <v>2138</v>
      </c>
      <c r="C1741" s="142">
        <v>772.75999999997214</v>
      </c>
      <c r="D1741" s="142">
        <v>1015.407499999961</v>
      </c>
      <c r="E1741" s="142">
        <v>1270.8625000000472</v>
      </c>
      <c r="F1741" s="142">
        <v>1443.9524999999494</v>
      </c>
      <c r="G1741" s="142">
        <v>1975.809999999927</v>
      </c>
    </row>
    <row r="1742" spans="1:7" x14ac:dyDescent="0.2">
      <c r="A1742" s="76" t="s">
        <v>2139</v>
      </c>
      <c r="C1742" s="142">
        <v>773.15999999997211</v>
      </c>
      <c r="D1742" s="142">
        <v>1015.929999999961</v>
      </c>
      <c r="E1742" s="142">
        <v>1271.5275000000472</v>
      </c>
      <c r="F1742" s="142">
        <v>1444.7124999999494</v>
      </c>
      <c r="G1742" s="142">
        <v>1976.854999999927</v>
      </c>
    </row>
    <row r="1743" spans="1:7" x14ac:dyDescent="0.2">
      <c r="A1743" s="76" t="s">
        <v>2140</v>
      </c>
      <c r="C1743" s="142">
        <v>773.55999999997209</v>
      </c>
      <c r="D1743" s="142">
        <v>1016.4524999999609</v>
      </c>
      <c r="E1743" s="142">
        <v>1272.1925000000474</v>
      </c>
      <c r="F1743" s="142">
        <v>1445.4724999999494</v>
      </c>
      <c r="G1743" s="142">
        <v>1977.8999999999269</v>
      </c>
    </row>
    <row r="1744" spans="1:7" x14ac:dyDescent="0.2">
      <c r="A1744" s="76" t="s">
        <v>2141</v>
      </c>
      <c r="C1744" s="142">
        <v>773.95999999997207</v>
      </c>
      <c r="D1744" s="142">
        <v>1016.9749999999608</v>
      </c>
      <c r="E1744" s="142">
        <v>1272.8575000000474</v>
      </c>
      <c r="F1744" s="142">
        <v>1446.2324999999494</v>
      </c>
      <c r="G1744" s="142">
        <v>1978.9449999999267</v>
      </c>
    </row>
    <row r="1745" spans="1:7" x14ac:dyDescent="0.2">
      <c r="A1745" s="76" t="s">
        <v>2142</v>
      </c>
      <c r="C1745" s="142">
        <v>774.35999999997205</v>
      </c>
      <c r="D1745" s="142">
        <v>1017.4974999999608</v>
      </c>
      <c r="E1745" s="142">
        <v>1273.5225000000473</v>
      </c>
      <c r="F1745" s="142">
        <v>1446.9924999999494</v>
      </c>
      <c r="G1745" s="142">
        <v>1979.9899999999268</v>
      </c>
    </row>
    <row r="1746" spans="1:7" x14ac:dyDescent="0.2">
      <c r="A1746" s="76" t="s">
        <v>2143</v>
      </c>
      <c r="C1746" s="142">
        <v>774.75999999997202</v>
      </c>
      <c r="D1746" s="142">
        <v>1018.0199999999608</v>
      </c>
      <c r="E1746" s="142">
        <v>1274.1875000000475</v>
      </c>
      <c r="F1746" s="142">
        <v>1447.7524999999491</v>
      </c>
      <c r="G1746" s="142">
        <v>1981.0349999999266</v>
      </c>
    </row>
    <row r="1747" spans="1:7" x14ac:dyDescent="0.2">
      <c r="A1747" s="76" t="s">
        <v>2144</v>
      </c>
      <c r="C1747" s="142">
        <v>775.159999999972</v>
      </c>
      <c r="D1747" s="142">
        <v>1018.5424999999607</v>
      </c>
      <c r="E1747" s="142">
        <v>1274.8525000000475</v>
      </c>
      <c r="F1747" s="142">
        <v>1448.5124999999491</v>
      </c>
      <c r="G1747" s="142">
        <v>1982.0799999999265</v>
      </c>
    </row>
    <row r="1748" spans="1:7" x14ac:dyDescent="0.2">
      <c r="A1748" s="76" t="s">
        <v>2145</v>
      </c>
      <c r="C1748" s="142">
        <v>775.55999999997198</v>
      </c>
      <c r="D1748" s="142">
        <v>1019.0649999999607</v>
      </c>
      <c r="E1748" s="142">
        <v>1275.5175000000474</v>
      </c>
      <c r="F1748" s="142">
        <v>1449.2724999999491</v>
      </c>
      <c r="G1748" s="142">
        <v>1983.1249999999266</v>
      </c>
    </row>
    <row r="1749" spans="1:7" x14ac:dyDescent="0.2">
      <c r="A1749" s="76" t="s">
        <v>2146</v>
      </c>
      <c r="C1749" s="142">
        <v>775.95999999997196</v>
      </c>
      <c r="D1749" s="142">
        <v>1019.5874999999606</v>
      </c>
      <c r="E1749" s="142">
        <v>1276.1825000000476</v>
      </c>
      <c r="F1749" s="142">
        <v>1450.0324999999491</v>
      </c>
      <c r="G1749" s="142">
        <v>1984.1699999999264</v>
      </c>
    </row>
    <row r="1750" spans="1:7" x14ac:dyDescent="0.2">
      <c r="A1750" s="76" t="s">
        <v>2147</v>
      </c>
      <c r="C1750" s="142">
        <v>776.35999999997193</v>
      </c>
      <c r="D1750" s="142">
        <v>1020.1099999999606</v>
      </c>
      <c r="E1750" s="142">
        <v>1276.8475000000476</v>
      </c>
      <c r="F1750" s="142">
        <v>1450.7924999999491</v>
      </c>
      <c r="G1750" s="142">
        <v>1985.2149999999262</v>
      </c>
    </row>
    <row r="1751" spans="1:7" x14ac:dyDescent="0.2">
      <c r="A1751" s="76" t="s">
        <v>2148</v>
      </c>
      <c r="C1751" s="142">
        <v>776.75999999997191</v>
      </c>
      <c r="D1751" s="142">
        <v>1020.6324999999606</v>
      </c>
      <c r="E1751" s="142">
        <v>1277.5125000000476</v>
      </c>
      <c r="F1751" s="142">
        <v>1451.5524999999491</v>
      </c>
      <c r="G1751" s="142">
        <v>1986.2599999999261</v>
      </c>
    </row>
    <row r="1752" spans="1:7" x14ac:dyDescent="0.2">
      <c r="A1752" s="76" t="s">
        <v>2149</v>
      </c>
      <c r="C1752" s="142">
        <v>777.15999999997189</v>
      </c>
      <c r="D1752" s="142">
        <v>1021.1549999999605</v>
      </c>
      <c r="E1752" s="142">
        <v>1278.1775000000478</v>
      </c>
      <c r="F1752" s="142">
        <v>1452.3124999999491</v>
      </c>
      <c r="G1752" s="142">
        <v>1987.3049999999262</v>
      </c>
    </row>
    <row r="1753" spans="1:7" x14ac:dyDescent="0.2">
      <c r="A1753" s="76" t="s">
        <v>2150</v>
      </c>
      <c r="C1753" s="142">
        <v>777.55999999997186</v>
      </c>
      <c r="D1753" s="142">
        <v>1021.6774999999604</v>
      </c>
      <c r="E1753" s="142">
        <v>1278.8425000000477</v>
      </c>
      <c r="F1753" s="142">
        <v>1453.0724999999488</v>
      </c>
      <c r="G1753" s="142">
        <v>1988.349999999926</v>
      </c>
    </row>
    <row r="1754" spans="1:7" x14ac:dyDescent="0.2">
      <c r="A1754" s="76" t="s">
        <v>2151</v>
      </c>
      <c r="C1754" s="142">
        <v>777.95999999997184</v>
      </c>
      <c r="D1754" s="142">
        <v>1022.1999999999604</v>
      </c>
      <c r="E1754" s="142">
        <v>1279.5075000000479</v>
      </c>
      <c r="F1754" s="142">
        <v>1453.8324999999488</v>
      </c>
      <c r="G1754" s="142">
        <v>1989.3949999999259</v>
      </c>
    </row>
    <row r="1755" spans="1:7" x14ac:dyDescent="0.2">
      <c r="A1755" s="76" t="s">
        <v>2152</v>
      </c>
      <c r="C1755" s="142">
        <v>778.35999999997182</v>
      </c>
      <c r="D1755" s="142">
        <v>1022.7224999999604</v>
      </c>
      <c r="E1755" s="142">
        <v>1280.1725000000479</v>
      </c>
      <c r="F1755" s="142">
        <v>1454.5924999999488</v>
      </c>
      <c r="G1755" s="142">
        <v>1990.4399999999259</v>
      </c>
    </row>
    <row r="1756" spans="1:7" x14ac:dyDescent="0.2">
      <c r="A1756" s="76" t="s">
        <v>2153</v>
      </c>
      <c r="C1756" s="142">
        <v>778.7599999999718</v>
      </c>
      <c r="D1756" s="142">
        <v>1023.2449999999603</v>
      </c>
      <c r="E1756" s="142">
        <v>1280.8375000000478</v>
      </c>
      <c r="F1756" s="142">
        <v>1455.3524999999488</v>
      </c>
      <c r="G1756" s="142">
        <v>1991.4849999999258</v>
      </c>
    </row>
    <row r="1757" spans="1:7" x14ac:dyDescent="0.2">
      <c r="A1757" s="76" t="s">
        <v>2154</v>
      </c>
      <c r="C1757" s="142">
        <v>779.15999999997177</v>
      </c>
      <c r="D1757" s="142">
        <v>1023.7674999999603</v>
      </c>
      <c r="E1757" s="142">
        <v>1281.502500000048</v>
      </c>
      <c r="F1757" s="142">
        <v>1456.1124999999488</v>
      </c>
      <c r="G1757" s="142">
        <v>1992.5299999999256</v>
      </c>
    </row>
    <row r="1758" spans="1:7" x14ac:dyDescent="0.2">
      <c r="A1758" s="76" t="s">
        <v>2155</v>
      </c>
      <c r="C1758" s="142">
        <v>779.55999999997175</v>
      </c>
      <c r="D1758" s="142">
        <v>1024.2899999999602</v>
      </c>
      <c r="E1758" s="142">
        <v>1282.167500000048</v>
      </c>
      <c r="F1758" s="142">
        <v>1456.8724999999488</v>
      </c>
      <c r="G1758" s="142">
        <v>1993.5749999999257</v>
      </c>
    </row>
    <row r="1759" spans="1:7" x14ac:dyDescent="0.2">
      <c r="A1759" s="76" t="s">
        <v>2156</v>
      </c>
      <c r="C1759" s="142">
        <v>779.95999999997173</v>
      </c>
      <c r="D1759" s="142">
        <v>1024.8124999999602</v>
      </c>
      <c r="E1759" s="142">
        <v>1282.832500000048</v>
      </c>
      <c r="F1759" s="142">
        <v>1457.6324999999485</v>
      </c>
      <c r="G1759" s="142">
        <v>1994.6199999999255</v>
      </c>
    </row>
    <row r="1760" spans="1:7" x14ac:dyDescent="0.2">
      <c r="A1760" s="76" t="s">
        <v>2157</v>
      </c>
      <c r="C1760" s="142">
        <v>780.35999999997171</v>
      </c>
      <c r="D1760" s="142">
        <v>1025.3349999999602</v>
      </c>
      <c r="E1760" s="142">
        <v>1283.4975000000481</v>
      </c>
      <c r="F1760" s="142">
        <v>1458.3924999999485</v>
      </c>
      <c r="G1760" s="142">
        <v>1995.6649999999254</v>
      </c>
    </row>
    <row r="1761" spans="1:7" x14ac:dyDescent="0.2">
      <c r="A1761" s="76" t="s">
        <v>2158</v>
      </c>
      <c r="C1761" s="142">
        <v>780.75999999997168</v>
      </c>
      <c r="D1761" s="142">
        <v>1025.8574999999601</v>
      </c>
      <c r="E1761" s="142">
        <v>1284.1625000000481</v>
      </c>
      <c r="F1761" s="142">
        <v>1459.1524999999485</v>
      </c>
      <c r="G1761" s="142">
        <v>1996.7099999999252</v>
      </c>
    </row>
    <row r="1762" spans="1:7" x14ac:dyDescent="0.2">
      <c r="A1762" s="76" t="s">
        <v>2159</v>
      </c>
      <c r="C1762" s="142">
        <v>781.15999999997166</v>
      </c>
      <c r="D1762" s="142">
        <v>1026.3799999999601</v>
      </c>
      <c r="E1762" s="142">
        <v>1284.8275000000481</v>
      </c>
      <c r="F1762" s="142">
        <v>1459.9124999999485</v>
      </c>
      <c r="G1762" s="142">
        <v>1997.7549999999253</v>
      </c>
    </row>
    <row r="1763" spans="1:7" x14ac:dyDescent="0.2">
      <c r="A1763" s="76" t="s">
        <v>2160</v>
      </c>
      <c r="C1763" s="142">
        <v>781.55999999997164</v>
      </c>
      <c r="D1763" s="142">
        <v>1026.9024999999601</v>
      </c>
      <c r="E1763" s="142">
        <v>1285.4925000000483</v>
      </c>
      <c r="F1763" s="142">
        <v>1460.6724999999485</v>
      </c>
      <c r="G1763" s="142">
        <v>1998.7999999999251</v>
      </c>
    </row>
    <row r="1764" spans="1:7" x14ac:dyDescent="0.2">
      <c r="A1764" s="76" t="s">
        <v>2161</v>
      </c>
      <c r="C1764" s="142">
        <v>781.95999999997161</v>
      </c>
      <c r="D1764" s="142">
        <v>1027.4249999999599</v>
      </c>
      <c r="E1764" s="142">
        <v>1286.1575000000482</v>
      </c>
      <c r="F1764" s="142">
        <v>1461.4324999999485</v>
      </c>
      <c r="G1764" s="142">
        <v>1999.844999999925</v>
      </c>
    </row>
    <row r="1765" spans="1:7" x14ac:dyDescent="0.2">
      <c r="A1765" s="76" t="s">
        <v>2162</v>
      </c>
      <c r="C1765" s="142">
        <v>782.35999999997159</v>
      </c>
      <c r="D1765" s="142">
        <v>1027.94749999996</v>
      </c>
      <c r="E1765" s="142">
        <v>1286.8225000000482</v>
      </c>
      <c r="F1765" s="142">
        <v>1462.1924999999485</v>
      </c>
      <c r="G1765" s="142">
        <v>2000.8899999999251</v>
      </c>
    </row>
    <row r="1766" spans="1:7" x14ac:dyDescent="0.2">
      <c r="A1766" s="76" t="s">
        <v>2163</v>
      </c>
      <c r="C1766" s="142">
        <v>782.75999999997157</v>
      </c>
      <c r="D1766" s="142">
        <v>1028.46999999996</v>
      </c>
      <c r="E1766" s="142">
        <v>1287.4875000000484</v>
      </c>
      <c r="F1766" s="142">
        <v>1462.9524999999483</v>
      </c>
      <c r="G1766" s="142">
        <v>2001.9349999999249</v>
      </c>
    </row>
    <row r="1767" spans="1:7" x14ac:dyDescent="0.2">
      <c r="A1767" s="76" t="s">
        <v>2164</v>
      </c>
      <c r="C1767" s="142">
        <v>783.15999999997155</v>
      </c>
      <c r="D1767" s="142">
        <v>1028.9924999999598</v>
      </c>
      <c r="E1767" s="142">
        <v>1288.1525000000483</v>
      </c>
      <c r="F1767" s="142">
        <v>1463.7124999999482</v>
      </c>
      <c r="G1767" s="142">
        <v>2002.9799999999248</v>
      </c>
    </row>
    <row r="1768" spans="1:7" x14ac:dyDescent="0.2">
      <c r="A1768" s="76" t="s">
        <v>2165</v>
      </c>
      <c r="C1768" s="142">
        <v>783.55999999997152</v>
      </c>
      <c r="D1768" s="142">
        <v>1029.5149999999599</v>
      </c>
      <c r="E1768" s="142">
        <v>1288.8175000000483</v>
      </c>
      <c r="F1768" s="142">
        <v>1464.4724999999482</v>
      </c>
      <c r="G1768" s="142">
        <v>2004.0249999999248</v>
      </c>
    </row>
    <row r="1769" spans="1:7" x14ac:dyDescent="0.2">
      <c r="A1769" s="76" t="s">
        <v>2166</v>
      </c>
      <c r="C1769" s="142">
        <v>783.9599999999715</v>
      </c>
      <c r="D1769" s="142">
        <v>1030.0374999999597</v>
      </c>
      <c r="E1769" s="142">
        <v>1289.4825000000485</v>
      </c>
      <c r="F1769" s="142">
        <v>1465.2324999999482</v>
      </c>
      <c r="G1769" s="142">
        <v>2005.0699999999247</v>
      </c>
    </row>
    <row r="1770" spans="1:7" x14ac:dyDescent="0.2">
      <c r="A1770" s="76" t="s">
        <v>2167</v>
      </c>
      <c r="C1770" s="142">
        <v>784.35999999997148</v>
      </c>
      <c r="D1770" s="142">
        <v>1030.5599999999597</v>
      </c>
      <c r="E1770" s="142">
        <v>1290.1475000000485</v>
      </c>
      <c r="F1770" s="142">
        <v>1465.9924999999482</v>
      </c>
      <c r="G1770" s="142">
        <v>2006.1149999999245</v>
      </c>
    </row>
    <row r="1771" spans="1:7" x14ac:dyDescent="0.2">
      <c r="A1771" s="76" t="s">
        <v>2168</v>
      </c>
      <c r="C1771" s="142">
        <v>784.75999999997146</v>
      </c>
      <c r="D1771" s="142">
        <v>1031.0824999999597</v>
      </c>
      <c r="E1771" s="142">
        <v>1290.8125000000484</v>
      </c>
      <c r="F1771" s="142">
        <v>1466.7524999999482</v>
      </c>
      <c r="G1771" s="142">
        <v>2007.1599999999244</v>
      </c>
    </row>
    <row r="1772" spans="1:7" x14ac:dyDescent="0.2">
      <c r="A1772" s="76" t="s">
        <v>2169</v>
      </c>
      <c r="C1772" s="142">
        <v>785.15999999997143</v>
      </c>
      <c r="D1772" s="142">
        <v>1031.6049999999595</v>
      </c>
      <c r="E1772" s="142">
        <v>1291.4775000000486</v>
      </c>
      <c r="F1772" s="142">
        <v>1467.512499999948</v>
      </c>
      <c r="G1772" s="142">
        <v>2008.2049999999244</v>
      </c>
    </row>
    <row r="1773" spans="1:7" x14ac:dyDescent="0.2">
      <c r="A1773" s="76" t="s">
        <v>2170</v>
      </c>
      <c r="C1773" s="142">
        <v>785.55999999997141</v>
      </c>
      <c r="D1773" s="142">
        <v>1032.1274999999596</v>
      </c>
      <c r="E1773" s="142">
        <v>1292.1425000000486</v>
      </c>
      <c r="F1773" s="142">
        <v>1468.272499999948</v>
      </c>
      <c r="G1773" s="142">
        <v>2009.2499999999243</v>
      </c>
    </row>
    <row r="1774" spans="1:7" x14ac:dyDescent="0.2">
      <c r="A1774" s="76" t="s">
        <v>2171</v>
      </c>
      <c r="C1774" s="142">
        <v>785.95999999997139</v>
      </c>
      <c r="D1774" s="142">
        <v>1032.6499999999596</v>
      </c>
      <c r="E1774" s="142">
        <v>1292.8075000000488</v>
      </c>
      <c r="F1774" s="142">
        <v>1469.032499999948</v>
      </c>
      <c r="G1774" s="142">
        <v>2010.2949999999241</v>
      </c>
    </row>
    <row r="1775" spans="1:7" x14ac:dyDescent="0.2">
      <c r="A1775" s="76" t="s">
        <v>2172</v>
      </c>
      <c r="C1775" s="142">
        <v>786.35999999997136</v>
      </c>
      <c r="D1775" s="142">
        <v>1033.1724999999594</v>
      </c>
      <c r="E1775" s="142">
        <v>1293.4725000000487</v>
      </c>
      <c r="F1775" s="142">
        <v>1469.7924999999479</v>
      </c>
      <c r="G1775" s="142">
        <v>2011.3399999999242</v>
      </c>
    </row>
    <row r="1776" spans="1:7" x14ac:dyDescent="0.2">
      <c r="A1776" s="76" t="s">
        <v>2173</v>
      </c>
      <c r="C1776" s="142">
        <v>786.75999999997134</v>
      </c>
      <c r="D1776" s="142">
        <v>1033.6949999999595</v>
      </c>
      <c r="E1776" s="142">
        <v>1294.1375000000487</v>
      </c>
      <c r="F1776" s="142">
        <v>1470.5524999999479</v>
      </c>
      <c r="G1776" s="142">
        <v>2012.384999999924</v>
      </c>
    </row>
    <row r="1777" spans="1:7" x14ac:dyDescent="0.2">
      <c r="A1777" s="76" t="s">
        <v>2174</v>
      </c>
      <c r="C1777" s="142">
        <v>787.15999999997132</v>
      </c>
      <c r="D1777" s="142">
        <v>1034.2174999999595</v>
      </c>
      <c r="E1777" s="142">
        <v>1294.8025000000489</v>
      </c>
      <c r="F1777" s="142">
        <v>1471.3124999999479</v>
      </c>
      <c r="G1777" s="142">
        <v>2013.4299999999239</v>
      </c>
    </row>
    <row r="1778" spans="1:7" x14ac:dyDescent="0.2">
      <c r="A1778" s="76" t="s">
        <v>2175</v>
      </c>
      <c r="C1778" s="142">
        <v>787.5599999999713</v>
      </c>
      <c r="D1778" s="142">
        <v>1034.7399999999593</v>
      </c>
      <c r="E1778" s="142">
        <v>1295.4675000000489</v>
      </c>
      <c r="F1778" s="142">
        <v>1472.0724999999479</v>
      </c>
      <c r="G1778" s="142">
        <v>2014.474999999924</v>
      </c>
    </row>
    <row r="1779" spans="1:7" x14ac:dyDescent="0.2">
      <c r="A1779" s="76" t="s">
        <v>2176</v>
      </c>
      <c r="C1779" s="142">
        <v>787.95999999997127</v>
      </c>
      <c r="D1779" s="142">
        <v>1035.2624999999593</v>
      </c>
      <c r="E1779" s="142">
        <v>1296.1325000000488</v>
      </c>
      <c r="F1779" s="142">
        <v>1472.8324999999477</v>
      </c>
      <c r="G1779" s="142">
        <v>2015.5199999999238</v>
      </c>
    </row>
    <row r="1780" spans="1:7" x14ac:dyDescent="0.2">
      <c r="A1780" s="76" t="s">
        <v>2177</v>
      </c>
      <c r="C1780" s="142">
        <v>788.35999999997125</v>
      </c>
      <c r="D1780" s="142">
        <v>1035.7849999999594</v>
      </c>
      <c r="E1780" s="142">
        <v>1296.797500000049</v>
      </c>
      <c r="F1780" s="142">
        <v>1473.5924999999477</v>
      </c>
      <c r="G1780" s="142">
        <v>2016.5649999999237</v>
      </c>
    </row>
    <row r="1781" spans="1:7" x14ac:dyDescent="0.2">
      <c r="A1781" s="76" t="s">
        <v>2178</v>
      </c>
      <c r="C1781" s="142">
        <v>788.75999999997123</v>
      </c>
      <c r="D1781" s="142">
        <v>1036.3074999999592</v>
      </c>
      <c r="E1781" s="142">
        <v>1297.462500000049</v>
      </c>
      <c r="F1781" s="142">
        <v>1474.3524999999477</v>
      </c>
      <c r="G1781" s="142">
        <v>2017.6099999999235</v>
      </c>
    </row>
    <row r="1782" spans="1:7" x14ac:dyDescent="0.2">
      <c r="A1782" s="76" t="s">
        <v>2179</v>
      </c>
      <c r="C1782" s="142">
        <v>789.15999999997121</v>
      </c>
      <c r="D1782" s="142">
        <v>1036.8299999999592</v>
      </c>
      <c r="E1782" s="142">
        <v>1298.1275000000489</v>
      </c>
      <c r="F1782" s="142">
        <v>1475.1124999999477</v>
      </c>
      <c r="G1782" s="142">
        <v>2018.6549999999236</v>
      </c>
    </row>
    <row r="1783" spans="1:7" x14ac:dyDescent="0.2">
      <c r="A1783" s="76" t="s">
        <v>2180</v>
      </c>
      <c r="C1783" s="142">
        <v>789.55999999997118</v>
      </c>
      <c r="D1783" s="142">
        <v>1037.3524999999593</v>
      </c>
      <c r="E1783" s="142">
        <v>1298.7925000000491</v>
      </c>
      <c r="F1783" s="142">
        <v>1475.8724999999476</v>
      </c>
      <c r="G1783" s="142">
        <v>2019.6999999999234</v>
      </c>
    </row>
    <row r="1784" spans="1:7" x14ac:dyDescent="0.2">
      <c r="A1784" s="76" t="s">
        <v>2181</v>
      </c>
      <c r="C1784" s="142">
        <v>789.95999999997116</v>
      </c>
      <c r="D1784" s="142">
        <v>1037.8749999999591</v>
      </c>
      <c r="E1784" s="142">
        <v>1299.4575000000491</v>
      </c>
      <c r="F1784" s="142">
        <v>1476.6324999999476</v>
      </c>
      <c r="G1784" s="142">
        <v>2020.7449999999233</v>
      </c>
    </row>
    <row r="1785" spans="1:7" x14ac:dyDescent="0.2">
      <c r="A1785" s="76" t="s">
        <v>2182</v>
      </c>
      <c r="C1785" s="142">
        <v>790.35999999997114</v>
      </c>
      <c r="D1785" s="142">
        <v>1038.3974999999591</v>
      </c>
      <c r="E1785" s="142">
        <v>1300.1225000000491</v>
      </c>
      <c r="F1785" s="142">
        <v>1477.3924999999476</v>
      </c>
      <c r="G1785" s="142">
        <v>2021.7899999999233</v>
      </c>
    </row>
    <row r="1786" spans="1:7" x14ac:dyDescent="0.2">
      <c r="A1786" s="76" t="s">
        <v>2183</v>
      </c>
      <c r="C1786" s="142">
        <v>790.75999999997111</v>
      </c>
      <c r="D1786" s="142">
        <v>1038.9199999999591</v>
      </c>
      <c r="E1786" s="142">
        <v>1300.7875000000492</v>
      </c>
      <c r="F1786" s="142">
        <v>1478.1524999999474</v>
      </c>
      <c r="G1786" s="142">
        <v>2022.8349999999232</v>
      </c>
    </row>
    <row r="1787" spans="1:7" x14ac:dyDescent="0.2">
      <c r="A1787" s="76" t="s">
        <v>2184</v>
      </c>
      <c r="C1787" s="142">
        <v>791.15999999997109</v>
      </c>
      <c r="D1787" s="142">
        <v>1039.442499999959</v>
      </c>
      <c r="E1787" s="142">
        <v>1301.4525000000492</v>
      </c>
      <c r="F1787" s="142">
        <v>1478.9124999999474</v>
      </c>
      <c r="G1787" s="142">
        <v>2023.879999999923</v>
      </c>
    </row>
    <row r="1788" spans="1:7" x14ac:dyDescent="0.2">
      <c r="A1788" s="76" t="s">
        <v>2185</v>
      </c>
      <c r="C1788" s="142">
        <v>791.55999999997107</v>
      </c>
      <c r="D1788" s="142">
        <v>1039.964999999959</v>
      </c>
      <c r="E1788" s="142">
        <v>1302.1175000000492</v>
      </c>
      <c r="F1788" s="142">
        <v>1479.6724999999474</v>
      </c>
      <c r="G1788" s="142">
        <v>2024.9249999999231</v>
      </c>
    </row>
    <row r="1789" spans="1:7" x14ac:dyDescent="0.2">
      <c r="A1789" s="76" t="s">
        <v>2186</v>
      </c>
      <c r="C1789" s="142">
        <v>791.95999999997105</v>
      </c>
      <c r="D1789" s="142">
        <v>1040.4874999999588</v>
      </c>
      <c r="E1789" s="142">
        <v>1302.7825000000494</v>
      </c>
      <c r="F1789" s="142">
        <v>1480.4324999999474</v>
      </c>
      <c r="G1789" s="142">
        <v>2025.9699999999229</v>
      </c>
    </row>
    <row r="1790" spans="1:7" x14ac:dyDescent="0.2">
      <c r="A1790" s="76" t="s">
        <v>2187</v>
      </c>
      <c r="C1790" s="142">
        <v>792.35999999997102</v>
      </c>
      <c r="D1790" s="142">
        <v>1041.0099999999588</v>
      </c>
      <c r="E1790" s="142">
        <v>1303.4475000000493</v>
      </c>
      <c r="F1790" s="142">
        <v>1481.1924999999474</v>
      </c>
      <c r="G1790" s="142">
        <v>2027.0149999999228</v>
      </c>
    </row>
    <row r="1791" spans="1:7" x14ac:dyDescent="0.2">
      <c r="A1791" s="76" t="s">
        <v>2188</v>
      </c>
      <c r="C1791" s="142">
        <v>792.759999999971</v>
      </c>
      <c r="D1791" s="142">
        <v>1041.5324999999589</v>
      </c>
      <c r="E1791" s="142">
        <v>1304.1125000000493</v>
      </c>
      <c r="F1791" s="142">
        <v>1481.9524999999473</v>
      </c>
      <c r="G1791" s="142">
        <v>2028.0599999999226</v>
      </c>
    </row>
    <row r="1792" spans="1:7" x14ac:dyDescent="0.2">
      <c r="A1792" s="76" t="s">
        <v>2189</v>
      </c>
      <c r="C1792" s="142">
        <v>793.15999999997098</v>
      </c>
      <c r="D1792" s="142">
        <v>1042.0549999999587</v>
      </c>
      <c r="E1792" s="142">
        <v>1304.7775000000495</v>
      </c>
      <c r="F1792" s="142">
        <v>1482.7124999999471</v>
      </c>
      <c r="G1792" s="142">
        <v>2029.1049999999227</v>
      </c>
    </row>
    <row r="1793" spans="1:7" x14ac:dyDescent="0.2">
      <c r="A1793" s="76" t="s">
        <v>2190</v>
      </c>
      <c r="C1793" s="142">
        <v>793.55999999997096</v>
      </c>
      <c r="D1793" s="142">
        <v>1042.5774999999587</v>
      </c>
      <c r="E1793" s="142">
        <v>1305.4425000000494</v>
      </c>
      <c r="F1793" s="142">
        <v>1483.4724999999471</v>
      </c>
      <c r="G1793" s="142">
        <v>2030.1499999999226</v>
      </c>
    </row>
    <row r="1794" spans="1:7" x14ac:dyDescent="0.2">
      <c r="A1794" s="76" t="s">
        <v>2191</v>
      </c>
      <c r="C1794" s="142">
        <v>793.95999999997093</v>
      </c>
      <c r="D1794" s="142">
        <v>1043.0999999999588</v>
      </c>
      <c r="E1794" s="142">
        <v>1306.1075000000496</v>
      </c>
      <c r="F1794" s="142">
        <v>1484.2324999999471</v>
      </c>
      <c r="G1794" s="142">
        <v>2031.1949999999224</v>
      </c>
    </row>
    <row r="1795" spans="1:7" x14ac:dyDescent="0.2">
      <c r="A1795" s="76" t="s">
        <v>2192</v>
      </c>
      <c r="C1795" s="142">
        <v>794.35999999997091</v>
      </c>
      <c r="D1795" s="142">
        <v>1043.6224999999586</v>
      </c>
      <c r="E1795" s="142">
        <v>1306.7725000000496</v>
      </c>
      <c r="F1795" s="142">
        <v>1484.9924999999471</v>
      </c>
      <c r="G1795" s="142">
        <v>2032.2399999999225</v>
      </c>
    </row>
    <row r="1796" spans="1:7" x14ac:dyDescent="0.2">
      <c r="A1796" s="76" t="s">
        <v>2193</v>
      </c>
      <c r="C1796" s="142">
        <v>794.75999999997089</v>
      </c>
      <c r="D1796" s="142">
        <v>1044.1449999999586</v>
      </c>
      <c r="E1796" s="142">
        <v>1307.4375000000496</v>
      </c>
      <c r="F1796" s="142">
        <v>1485.7524999999471</v>
      </c>
      <c r="G1796" s="142">
        <v>2033.2849999999223</v>
      </c>
    </row>
    <row r="1797" spans="1:7" x14ac:dyDescent="0.2">
      <c r="A1797" s="76" t="s">
        <v>2194</v>
      </c>
      <c r="C1797" s="142">
        <v>795.15999999997086</v>
      </c>
      <c r="D1797" s="142">
        <v>1044.6674999999586</v>
      </c>
      <c r="E1797" s="142">
        <v>1308.1025000000498</v>
      </c>
      <c r="F1797" s="142">
        <v>1486.5124999999471</v>
      </c>
      <c r="G1797" s="142">
        <v>2034.3299999999222</v>
      </c>
    </row>
    <row r="1798" spans="1:7" x14ac:dyDescent="0.2">
      <c r="A1798" s="76" t="s">
        <v>2195</v>
      </c>
      <c r="C1798" s="142">
        <v>795.55999999997084</v>
      </c>
      <c r="D1798" s="142">
        <v>1045.1899999999584</v>
      </c>
      <c r="E1798" s="142">
        <v>1308.7675000000497</v>
      </c>
      <c r="F1798" s="142">
        <v>1487.2724999999471</v>
      </c>
      <c r="G1798" s="142">
        <v>2035.3749999999222</v>
      </c>
    </row>
    <row r="1799" spans="1:7" x14ac:dyDescent="0.2">
      <c r="A1799" s="76" t="s">
        <v>2196</v>
      </c>
      <c r="C1799" s="142">
        <v>795.95999999997082</v>
      </c>
      <c r="D1799" s="142">
        <v>1045.7124999999585</v>
      </c>
      <c r="E1799" s="142">
        <v>1309.4325000000497</v>
      </c>
      <c r="F1799" s="142">
        <v>1488.0324999999468</v>
      </c>
      <c r="G1799" s="142">
        <v>2036.4199999999221</v>
      </c>
    </row>
    <row r="1800" spans="1:7" x14ac:dyDescent="0.2">
      <c r="A1800" s="76" t="s">
        <v>2197</v>
      </c>
      <c r="C1800" s="142">
        <v>796.3599999999708</v>
      </c>
      <c r="D1800" s="142">
        <v>1046.2349999999585</v>
      </c>
      <c r="E1800" s="142">
        <v>1310.0975000000499</v>
      </c>
      <c r="F1800" s="142">
        <v>1488.7924999999468</v>
      </c>
      <c r="G1800" s="142">
        <v>2037.4649999999219</v>
      </c>
    </row>
    <row r="1801" spans="1:7" x14ac:dyDescent="0.2">
      <c r="A1801" s="76" t="s">
        <v>2198</v>
      </c>
      <c r="C1801" s="142">
        <v>796.75999999997077</v>
      </c>
      <c r="D1801" s="142">
        <v>1046.7574999999583</v>
      </c>
      <c r="E1801" s="142">
        <v>1310.7625000000498</v>
      </c>
      <c r="F1801" s="142">
        <v>1489.5524999999468</v>
      </c>
      <c r="G1801" s="142">
        <v>2038.5099999999218</v>
      </c>
    </row>
    <row r="1802" spans="1:7" x14ac:dyDescent="0.2">
      <c r="A1802" s="76" t="s">
        <v>2199</v>
      </c>
      <c r="C1802" s="142">
        <v>797.15999999997075</v>
      </c>
      <c r="D1802" s="142">
        <v>1047.2799999999584</v>
      </c>
      <c r="E1802" s="142">
        <v>1311.4275000000498</v>
      </c>
      <c r="F1802" s="142">
        <v>1490.3124999999468</v>
      </c>
      <c r="G1802" s="142">
        <v>2039.5549999999218</v>
      </c>
    </row>
    <row r="1803" spans="1:7" x14ac:dyDescent="0.2">
      <c r="A1803" s="76" t="s">
        <v>2200</v>
      </c>
      <c r="C1803" s="142">
        <v>797.55999999997073</v>
      </c>
      <c r="D1803" s="142">
        <v>1047.8024999999584</v>
      </c>
      <c r="E1803" s="142">
        <v>1312.09250000005</v>
      </c>
      <c r="F1803" s="142">
        <v>1491.0724999999468</v>
      </c>
      <c r="G1803" s="142">
        <v>2040.5999999999217</v>
      </c>
    </row>
    <row r="1804" spans="1:7" x14ac:dyDescent="0.2">
      <c r="A1804" s="76" t="s">
        <v>2201</v>
      </c>
      <c r="C1804" s="142">
        <v>797.95999999997071</v>
      </c>
      <c r="D1804" s="142">
        <v>1048.3249999999582</v>
      </c>
      <c r="E1804" s="142">
        <v>1312.75750000005</v>
      </c>
      <c r="F1804" s="142">
        <v>1491.8324999999468</v>
      </c>
      <c r="G1804" s="142">
        <v>2041.6449999999215</v>
      </c>
    </row>
    <row r="1805" spans="1:7" x14ac:dyDescent="0.2">
      <c r="A1805" s="76" t="s">
        <v>2202</v>
      </c>
      <c r="C1805" s="142">
        <v>798.35999999997068</v>
      </c>
      <c r="D1805" s="142">
        <v>1048.8474999999582</v>
      </c>
      <c r="E1805" s="142">
        <v>1313.4225000000499</v>
      </c>
      <c r="F1805" s="142">
        <v>1492.5924999999468</v>
      </c>
      <c r="G1805" s="142">
        <v>2042.6899999999216</v>
      </c>
    </row>
    <row r="1806" spans="1:7" x14ac:dyDescent="0.2">
      <c r="A1806" s="76" t="s">
        <v>2203</v>
      </c>
      <c r="C1806" s="142">
        <v>798.75999999997066</v>
      </c>
      <c r="D1806" s="142">
        <v>1049.3699999999583</v>
      </c>
      <c r="E1806" s="142">
        <v>1314.0875000000501</v>
      </c>
      <c r="F1806" s="142">
        <v>1493.3524999999465</v>
      </c>
      <c r="G1806" s="142">
        <v>2043.7349999999215</v>
      </c>
    </row>
    <row r="1807" spans="1:7" x14ac:dyDescent="0.2">
      <c r="A1807" s="76" t="s">
        <v>2204</v>
      </c>
      <c r="C1807" s="142">
        <v>799.15999999997064</v>
      </c>
      <c r="D1807" s="142">
        <v>1049.8924999999581</v>
      </c>
      <c r="E1807" s="142">
        <v>1314.7525000000501</v>
      </c>
      <c r="F1807" s="142">
        <v>1494.1124999999465</v>
      </c>
      <c r="G1807" s="142">
        <v>2044.7799999999213</v>
      </c>
    </row>
    <row r="1808" spans="1:7" x14ac:dyDescent="0.2">
      <c r="A1808" s="76" t="s">
        <v>2205</v>
      </c>
      <c r="C1808" s="142">
        <v>799.55999999997061</v>
      </c>
      <c r="D1808" s="142">
        <v>1050.4149999999581</v>
      </c>
      <c r="E1808" s="142">
        <v>1315.41750000005</v>
      </c>
      <c r="F1808" s="142">
        <v>1494.8724999999465</v>
      </c>
      <c r="G1808" s="142">
        <v>2045.8249999999214</v>
      </c>
    </row>
    <row r="1809" spans="1:7" x14ac:dyDescent="0.2">
      <c r="A1809" s="76" t="s">
        <v>2206</v>
      </c>
      <c r="C1809" s="142">
        <v>799.95999999997059</v>
      </c>
      <c r="D1809" s="142">
        <v>1050.9374999999579</v>
      </c>
      <c r="E1809" s="142">
        <v>1316.0825000000502</v>
      </c>
      <c r="F1809" s="142">
        <v>1495.6324999999465</v>
      </c>
      <c r="G1809" s="142">
        <v>2046.8699999999212</v>
      </c>
    </row>
    <row r="1810" spans="1:7" x14ac:dyDescent="0.2">
      <c r="A1810" s="76" t="s">
        <v>2207</v>
      </c>
      <c r="C1810" s="142">
        <v>800.35999999997057</v>
      </c>
      <c r="D1810" s="142">
        <v>1051.459999999958</v>
      </c>
      <c r="E1810" s="142">
        <v>1316.7475000000502</v>
      </c>
      <c r="F1810" s="142">
        <v>1496.3924999999465</v>
      </c>
      <c r="G1810" s="142">
        <v>2047.9149999999211</v>
      </c>
    </row>
    <row r="1811" spans="1:7" x14ac:dyDescent="0.2">
      <c r="A1811" s="76" t="s">
        <v>2208</v>
      </c>
      <c r="C1811" s="142">
        <v>800.75999999997055</v>
      </c>
      <c r="D1811" s="142">
        <v>1051.982499999958</v>
      </c>
      <c r="E1811" s="142">
        <v>1317.4125000000502</v>
      </c>
      <c r="F1811" s="142">
        <v>1497.1524999999465</v>
      </c>
      <c r="G1811" s="142">
        <v>2048.9599999999209</v>
      </c>
    </row>
    <row r="1812" spans="1:7" x14ac:dyDescent="0.2">
      <c r="A1812" s="76" t="s">
        <v>2209</v>
      </c>
      <c r="C1812" s="142">
        <v>801.15999999997052</v>
      </c>
      <c r="D1812" s="142">
        <v>1052.5049999999578</v>
      </c>
      <c r="E1812" s="142">
        <v>1318.0775000000503</v>
      </c>
      <c r="F1812" s="142">
        <v>1497.9124999999462</v>
      </c>
      <c r="G1812" s="142">
        <v>2050.004999999921</v>
      </c>
    </row>
    <row r="1813" spans="1:7" x14ac:dyDescent="0.2">
      <c r="A1813" s="76" t="s">
        <v>2210</v>
      </c>
      <c r="C1813" s="142">
        <v>801.5599999999705</v>
      </c>
      <c r="D1813" s="142">
        <v>1053.0274999999579</v>
      </c>
      <c r="E1813" s="142">
        <v>1318.7425000000503</v>
      </c>
      <c r="F1813" s="142">
        <v>1498.6724999999462</v>
      </c>
      <c r="G1813" s="142">
        <v>2051.0499999999211</v>
      </c>
    </row>
    <row r="1814" spans="1:7" x14ac:dyDescent="0.2">
      <c r="A1814" s="76" t="s">
        <v>2211</v>
      </c>
      <c r="C1814" s="142">
        <v>801.95999999997048</v>
      </c>
      <c r="D1814" s="142">
        <v>1053.5499999999579</v>
      </c>
      <c r="E1814" s="142">
        <v>1319.4075000000505</v>
      </c>
      <c r="F1814" s="142">
        <v>1499.4324999999462</v>
      </c>
      <c r="G1814" s="142">
        <v>2052.0949999999207</v>
      </c>
    </row>
    <row r="1815" spans="1:7" x14ac:dyDescent="0.2">
      <c r="A1815" s="76" t="s">
        <v>2212</v>
      </c>
      <c r="C1815" s="142">
        <v>802.35999999997046</v>
      </c>
      <c r="D1815" s="142">
        <v>1054.0724999999577</v>
      </c>
      <c r="E1815" s="142">
        <v>1320.0725000000505</v>
      </c>
      <c r="F1815" s="142">
        <v>1500.1924999999462</v>
      </c>
      <c r="G1815" s="142">
        <v>2053.1399999999207</v>
      </c>
    </row>
    <row r="1816" spans="1:7" x14ac:dyDescent="0.2">
      <c r="A1816" s="76" t="s">
        <v>2213</v>
      </c>
      <c r="C1816" s="142">
        <v>802.75999999997043</v>
      </c>
      <c r="D1816" s="142">
        <v>1054.5949999999577</v>
      </c>
      <c r="E1816" s="142">
        <v>1320.7375000000504</v>
      </c>
      <c r="F1816" s="142">
        <v>1500.9524999999462</v>
      </c>
      <c r="G1816" s="142">
        <v>2054.1849999999204</v>
      </c>
    </row>
    <row r="1817" spans="1:7" x14ac:dyDescent="0.2">
      <c r="A1817" s="76" t="s">
        <v>2214</v>
      </c>
      <c r="C1817" s="142">
        <v>803.15999999997041</v>
      </c>
      <c r="D1817" s="142">
        <v>1055.1174999999578</v>
      </c>
      <c r="E1817" s="142">
        <v>1321.4025000000506</v>
      </c>
      <c r="F1817" s="142">
        <v>1501.7124999999462</v>
      </c>
      <c r="G1817" s="142">
        <v>2055.2299999999204</v>
      </c>
    </row>
    <row r="1818" spans="1:7" x14ac:dyDescent="0.2">
      <c r="A1818" s="76" t="s">
        <v>2215</v>
      </c>
      <c r="C1818" s="142">
        <v>803.55999999997039</v>
      </c>
      <c r="D1818" s="142">
        <v>1055.6399999999576</v>
      </c>
      <c r="E1818" s="142">
        <v>1322.0675000000506</v>
      </c>
      <c r="F1818" s="142">
        <v>1502.4724999999462</v>
      </c>
      <c r="G1818" s="142">
        <v>2056.2749999999205</v>
      </c>
    </row>
    <row r="1819" spans="1:7" x14ac:dyDescent="0.2">
      <c r="A1819" s="76" t="s">
        <v>2216</v>
      </c>
      <c r="C1819" s="142">
        <v>803.95999999997036</v>
      </c>
      <c r="D1819" s="142">
        <v>1056.1624999999576</v>
      </c>
      <c r="E1819" s="142">
        <v>1322.7325000000505</v>
      </c>
      <c r="F1819" s="142">
        <v>1503.232499999946</v>
      </c>
      <c r="G1819" s="142">
        <v>2057.3199999999201</v>
      </c>
    </row>
    <row r="1820" spans="1:7" x14ac:dyDescent="0.2">
      <c r="A1820" s="76" t="s">
        <v>2217</v>
      </c>
      <c r="C1820" s="142">
        <v>804.35999999997034</v>
      </c>
      <c r="D1820" s="142">
        <v>1056.6849999999577</v>
      </c>
      <c r="E1820" s="142">
        <v>1323.3975000000507</v>
      </c>
      <c r="F1820" s="142">
        <v>1503.9924999999459</v>
      </c>
      <c r="G1820" s="142">
        <v>2058.3649999999202</v>
      </c>
    </row>
    <row r="1821" spans="1:7" x14ac:dyDescent="0.2">
      <c r="A1821" s="76" t="s">
        <v>2218</v>
      </c>
      <c r="C1821" s="142">
        <v>804.75999999997032</v>
      </c>
      <c r="D1821" s="142">
        <v>1057.2074999999575</v>
      </c>
      <c r="E1821" s="142">
        <v>1324.0625000000507</v>
      </c>
      <c r="F1821" s="142">
        <v>1504.7524999999459</v>
      </c>
      <c r="G1821" s="142">
        <v>2059.4099999999203</v>
      </c>
    </row>
    <row r="1822" spans="1:7" x14ac:dyDescent="0.2">
      <c r="A1822" s="76" t="s">
        <v>2219</v>
      </c>
      <c r="C1822" s="142">
        <v>805.1599999999703</v>
      </c>
      <c r="D1822" s="142">
        <v>1057.7299999999575</v>
      </c>
      <c r="E1822" s="142">
        <v>1324.7275000000507</v>
      </c>
      <c r="F1822" s="142">
        <v>1505.5124999999459</v>
      </c>
      <c r="G1822" s="142">
        <v>2060.4549999999199</v>
      </c>
    </row>
    <row r="1823" spans="1:7" x14ac:dyDescent="0.2">
      <c r="A1823" s="76" t="s">
        <v>2220</v>
      </c>
      <c r="C1823" s="142">
        <v>805.55999999997027</v>
      </c>
      <c r="D1823" s="142">
        <v>1058.2524999999575</v>
      </c>
      <c r="E1823" s="142">
        <v>1325.3925000000509</v>
      </c>
      <c r="F1823" s="142">
        <v>1506.2724999999459</v>
      </c>
      <c r="G1823" s="142">
        <v>2061.49999999992</v>
      </c>
    </row>
    <row r="1824" spans="1:7" x14ac:dyDescent="0.2">
      <c r="A1824" s="76" t="s">
        <v>2221</v>
      </c>
      <c r="C1824" s="142">
        <v>805.95999999997025</v>
      </c>
      <c r="D1824" s="142">
        <v>1058.7749999999573</v>
      </c>
      <c r="E1824" s="142">
        <v>1326.0575000000508</v>
      </c>
      <c r="F1824" s="142">
        <v>1507.0324999999459</v>
      </c>
      <c r="G1824" s="142">
        <v>2062.54499999992</v>
      </c>
    </row>
    <row r="1825" spans="1:7" x14ac:dyDescent="0.2">
      <c r="A1825" s="76" t="s">
        <v>2222</v>
      </c>
      <c r="C1825" s="142">
        <v>806.35999999997023</v>
      </c>
      <c r="D1825" s="142">
        <v>1059.2974999999574</v>
      </c>
      <c r="E1825" s="142">
        <v>1326.7225000000508</v>
      </c>
      <c r="F1825" s="142">
        <v>1507.7924999999459</v>
      </c>
      <c r="G1825" s="142">
        <v>2063.5899999999197</v>
      </c>
    </row>
    <row r="1826" spans="1:7" x14ac:dyDescent="0.2">
      <c r="A1826" s="76" t="s">
        <v>2223</v>
      </c>
      <c r="C1826" s="142">
        <v>806.7599999999702</v>
      </c>
      <c r="D1826" s="142">
        <v>1059.8199999999574</v>
      </c>
      <c r="E1826" s="142">
        <v>1327.387500000051</v>
      </c>
      <c r="F1826" s="142">
        <v>1508.5524999999457</v>
      </c>
      <c r="G1826" s="142">
        <v>2064.6349999999197</v>
      </c>
    </row>
    <row r="1827" spans="1:7" x14ac:dyDescent="0.2">
      <c r="A1827" s="76" t="s">
        <v>2224</v>
      </c>
      <c r="C1827" s="142">
        <v>807.15999999997018</v>
      </c>
      <c r="D1827" s="142">
        <v>1060.3424999999572</v>
      </c>
      <c r="E1827" s="142">
        <v>1328.0525000000509</v>
      </c>
      <c r="F1827" s="142">
        <v>1509.3124999999457</v>
      </c>
      <c r="G1827" s="142">
        <v>2065.6799999999198</v>
      </c>
    </row>
    <row r="1828" spans="1:7" x14ac:dyDescent="0.2">
      <c r="A1828" s="76" t="s">
        <v>2225</v>
      </c>
      <c r="C1828" s="142">
        <v>807.55999999997016</v>
      </c>
      <c r="D1828" s="142">
        <v>1060.8649999999573</v>
      </c>
      <c r="E1828" s="142">
        <v>1328.7175000000509</v>
      </c>
      <c r="F1828" s="142">
        <v>1510.0724999999456</v>
      </c>
      <c r="G1828" s="142">
        <v>2066.7249999999194</v>
      </c>
    </row>
    <row r="1829" spans="1:7" x14ac:dyDescent="0.2">
      <c r="A1829" s="76" t="s">
        <v>2226</v>
      </c>
      <c r="C1829" s="142">
        <v>807.95999999997014</v>
      </c>
      <c r="D1829" s="142">
        <v>1061.3874999999571</v>
      </c>
      <c r="E1829" s="142">
        <v>1329.3825000000511</v>
      </c>
      <c r="F1829" s="142">
        <v>1510.8324999999456</v>
      </c>
      <c r="G1829" s="142">
        <v>2067.7699999999195</v>
      </c>
    </row>
    <row r="1830" spans="1:7" x14ac:dyDescent="0.2">
      <c r="A1830" s="76" t="s">
        <v>2227</v>
      </c>
      <c r="C1830" s="142">
        <v>808.35999999997011</v>
      </c>
      <c r="D1830" s="142">
        <v>1061.9099999999571</v>
      </c>
      <c r="E1830" s="142">
        <v>1330.0475000000511</v>
      </c>
      <c r="F1830" s="142">
        <v>1511.5924999999456</v>
      </c>
      <c r="G1830" s="142">
        <v>2068.8149999999196</v>
      </c>
    </row>
    <row r="1831" spans="1:7" x14ac:dyDescent="0.2">
      <c r="A1831" s="76" t="s">
        <v>2228</v>
      </c>
      <c r="C1831" s="142">
        <v>808.75999999997009</v>
      </c>
      <c r="D1831" s="142">
        <v>1062.4324999999571</v>
      </c>
      <c r="E1831" s="142">
        <v>1330.712500000051</v>
      </c>
      <c r="F1831" s="142">
        <v>1512.3524999999456</v>
      </c>
      <c r="G1831" s="142">
        <v>2069.8599999999192</v>
      </c>
    </row>
    <row r="1832" spans="1:7" x14ac:dyDescent="0.2">
      <c r="A1832" s="76" t="s">
        <v>2229</v>
      </c>
      <c r="C1832" s="142">
        <v>809.15999999997007</v>
      </c>
      <c r="D1832" s="142">
        <v>1062.954999999957</v>
      </c>
      <c r="E1832" s="142">
        <v>1331.3775000000512</v>
      </c>
      <c r="F1832" s="142">
        <v>1513.1124999999454</v>
      </c>
      <c r="G1832" s="142">
        <v>2070.9049999999193</v>
      </c>
    </row>
    <row r="1833" spans="1:7" x14ac:dyDescent="0.2">
      <c r="A1833" s="76" t="s">
        <v>2230</v>
      </c>
      <c r="C1833" s="142">
        <v>809.55999999997005</v>
      </c>
      <c r="D1833" s="142">
        <v>1063.477499999957</v>
      </c>
      <c r="E1833" s="142">
        <v>1332.0425000000512</v>
      </c>
      <c r="F1833" s="142">
        <v>1513.8724999999454</v>
      </c>
      <c r="G1833" s="142">
        <v>2071.9499999999193</v>
      </c>
    </row>
    <row r="1834" spans="1:7" x14ac:dyDescent="0.2">
      <c r="A1834" s="76" t="s">
        <v>2231</v>
      </c>
      <c r="C1834" s="142">
        <v>809.95999999997002</v>
      </c>
      <c r="D1834" s="142">
        <v>1063.999999999957</v>
      </c>
      <c r="E1834" s="142">
        <v>1332.7075000000514</v>
      </c>
      <c r="F1834" s="142">
        <v>1514.6324999999454</v>
      </c>
      <c r="G1834" s="142">
        <v>2072.9949999999189</v>
      </c>
    </row>
    <row r="1835" spans="1:7" x14ac:dyDescent="0.2">
      <c r="A1835" s="76" t="s">
        <v>2232</v>
      </c>
      <c r="C1835" s="142">
        <v>810.35999999997</v>
      </c>
      <c r="D1835" s="142">
        <v>1064.5224999999568</v>
      </c>
      <c r="E1835" s="142">
        <v>1333.3725000000513</v>
      </c>
      <c r="F1835" s="142">
        <v>1515.3924999999454</v>
      </c>
      <c r="G1835" s="142">
        <v>2074.039999999919</v>
      </c>
    </row>
    <row r="1836" spans="1:7" x14ac:dyDescent="0.2">
      <c r="A1836" s="76" t="s">
        <v>2233</v>
      </c>
      <c r="C1836" s="142">
        <v>810.75999999996998</v>
      </c>
      <c r="D1836" s="142">
        <v>1065.0449999999569</v>
      </c>
      <c r="E1836" s="142">
        <v>1334.0375000000513</v>
      </c>
      <c r="F1836" s="142">
        <v>1516.1524999999453</v>
      </c>
      <c r="G1836" s="142">
        <v>2075.0849999999186</v>
      </c>
    </row>
    <row r="1837" spans="1:7" x14ac:dyDescent="0.2">
      <c r="A1837" s="76" t="s">
        <v>2234</v>
      </c>
      <c r="C1837" s="142">
        <v>811.15999999996995</v>
      </c>
      <c r="D1837" s="142">
        <v>1065.5674999999569</v>
      </c>
      <c r="E1837" s="142">
        <v>1334.7025000000515</v>
      </c>
      <c r="F1837" s="142">
        <v>1516.9124999999453</v>
      </c>
      <c r="G1837" s="142">
        <v>2076.1299999999187</v>
      </c>
    </row>
    <row r="1838" spans="1:7" x14ac:dyDescent="0.2">
      <c r="A1838" s="76" t="s">
        <v>2235</v>
      </c>
      <c r="C1838" s="142">
        <v>811.55999999996993</v>
      </c>
      <c r="D1838" s="142">
        <v>1066.0899999999567</v>
      </c>
      <c r="E1838" s="142">
        <v>1335.3675000000515</v>
      </c>
      <c r="F1838" s="142">
        <v>1517.6724999999453</v>
      </c>
      <c r="G1838" s="142">
        <v>2077.1749999999188</v>
      </c>
    </row>
    <row r="1839" spans="1:7" x14ac:dyDescent="0.2">
      <c r="A1839" s="76" t="s">
        <v>2236</v>
      </c>
      <c r="C1839" s="142">
        <v>811.95999999996991</v>
      </c>
      <c r="D1839" s="142">
        <v>1066.6124999999568</v>
      </c>
      <c r="E1839" s="142">
        <v>1336.0325000000514</v>
      </c>
      <c r="F1839" s="142">
        <v>1518.4324999999451</v>
      </c>
      <c r="G1839" s="142">
        <v>2078.2199999999184</v>
      </c>
    </row>
    <row r="1840" spans="1:7" x14ac:dyDescent="0.2">
      <c r="A1840" s="76" t="s">
        <v>2237</v>
      </c>
      <c r="C1840" s="142">
        <v>812.35999999996989</v>
      </c>
      <c r="D1840" s="142">
        <v>1067.1349999999568</v>
      </c>
      <c r="E1840" s="142">
        <v>1336.6975000000516</v>
      </c>
      <c r="F1840" s="142">
        <v>1519.1924999999451</v>
      </c>
      <c r="G1840" s="142">
        <v>2079.2649999999185</v>
      </c>
    </row>
    <row r="1841" spans="1:7" x14ac:dyDescent="0.2">
      <c r="A1841" s="76" t="s">
        <v>2238</v>
      </c>
      <c r="C1841" s="142">
        <v>812.75999999996986</v>
      </c>
      <c r="D1841" s="142">
        <v>1067.6574999999566</v>
      </c>
      <c r="E1841" s="142">
        <v>1337.3625000000516</v>
      </c>
      <c r="F1841" s="142">
        <v>1519.9524999999451</v>
      </c>
      <c r="G1841" s="142">
        <v>2080.3099999999185</v>
      </c>
    </row>
    <row r="1842" spans="1:7" x14ac:dyDescent="0.2">
      <c r="A1842" s="76" t="s">
        <v>2239</v>
      </c>
      <c r="C1842" s="142">
        <v>813.15999999996984</v>
      </c>
      <c r="D1842" s="142">
        <v>1068.1799999999566</v>
      </c>
      <c r="E1842" s="142">
        <v>1338.0275000000515</v>
      </c>
      <c r="F1842" s="142">
        <v>1520.7124999999451</v>
      </c>
      <c r="G1842" s="142">
        <v>2081.3549999999182</v>
      </c>
    </row>
    <row r="1843" spans="1:7" x14ac:dyDescent="0.2">
      <c r="A1843" s="76" t="s">
        <v>2240</v>
      </c>
      <c r="C1843" s="142">
        <v>813.55999999996982</v>
      </c>
      <c r="D1843" s="142">
        <v>1068.7024999999567</v>
      </c>
      <c r="E1843" s="142">
        <v>1338.6925000000517</v>
      </c>
      <c r="F1843" s="142">
        <v>1521.4724999999451</v>
      </c>
      <c r="G1843" s="142">
        <v>2082.3999999999182</v>
      </c>
    </row>
    <row r="1844" spans="1:7" x14ac:dyDescent="0.2">
      <c r="A1844" s="76" t="s">
        <v>2241</v>
      </c>
      <c r="C1844" s="142">
        <v>813.9599999999698</v>
      </c>
      <c r="D1844" s="142">
        <v>1069.2249999999565</v>
      </c>
      <c r="E1844" s="142">
        <v>1339.3575000000517</v>
      </c>
      <c r="F1844" s="142">
        <v>1522.232499999945</v>
      </c>
      <c r="G1844" s="142">
        <v>2083.4449999999183</v>
      </c>
    </row>
    <row r="1845" spans="1:7" x14ac:dyDescent="0.2">
      <c r="A1845" s="76" t="s">
        <v>2242</v>
      </c>
      <c r="C1845" s="142">
        <v>814.35999999996977</v>
      </c>
      <c r="D1845" s="142">
        <v>1069.7474999999565</v>
      </c>
      <c r="E1845" s="142">
        <v>1340.0225000000517</v>
      </c>
      <c r="F1845" s="142">
        <v>1522.992499999945</v>
      </c>
      <c r="G1845" s="142">
        <v>2084.4899999999179</v>
      </c>
    </row>
    <row r="1846" spans="1:7" x14ac:dyDescent="0.2">
      <c r="A1846" s="76" t="s">
        <v>2243</v>
      </c>
      <c r="C1846" s="142">
        <v>814.75999999996975</v>
      </c>
      <c r="D1846" s="142">
        <v>1070.2699999999566</v>
      </c>
      <c r="E1846" s="142">
        <v>1340.6875000000518</v>
      </c>
      <c r="F1846" s="142">
        <v>1523.7524999999448</v>
      </c>
      <c r="G1846" s="142">
        <v>2085.534999999918</v>
      </c>
    </row>
    <row r="1847" spans="1:7" x14ac:dyDescent="0.2">
      <c r="A1847" s="76" t="s">
        <v>2244</v>
      </c>
      <c r="C1847" s="142">
        <v>815.15999999996973</v>
      </c>
      <c r="D1847" s="142">
        <v>1070.7924999999564</v>
      </c>
      <c r="E1847" s="142">
        <v>1341.3525000000518</v>
      </c>
      <c r="F1847" s="142">
        <v>1524.5124999999448</v>
      </c>
      <c r="G1847" s="142">
        <v>2086.5799999999181</v>
      </c>
    </row>
    <row r="1848" spans="1:7" x14ac:dyDescent="0.2">
      <c r="A1848" s="76" t="s">
        <v>2245</v>
      </c>
      <c r="C1848" s="142">
        <v>815.5599999999697</v>
      </c>
      <c r="D1848" s="142">
        <v>1071.3149999999564</v>
      </c>
      <c r="E1848" s="142">
        <v>1342.0175000000518</v>
      </c>
      <c r="F1848" s="142">
        <v>1525.2724999999448</v>
      </c>
      <c r="G1848" s="142">
        <v>2087.6249999999177</v>
      </c>
    </row>
    <row r="1849" spans="1:7" x14ac:dyDescent="0.2">
      <c r="A1849" s="76" t="s">
        <v>2246</v>
      </c>
      <c r="C1849" s="142">
        <v>815.95999999996968</v>
      </c>
      <c r="D1849" s="142">
        <v>1071.8374999999562</v>
      </c>
      <c r="E1849" s="142">
        <v>1342.682500000052</v>
      </c>
      <c r="F1849" s="142">
        <v>1526.0324999999448</v>
      </c>
      <c r="G1849" s="142">
        <v>2088.6699999999178</v>
      </c>
    </row>
    <row r="1850" spans="1:7" x14ac:dyDescent="0.2">
      <c r="A1850" s="76" t="s">
        <v>2247</v>
      </c>
      <c r="C1850" s="142">
        <v>816.35999999996966</v>
      </c>
      <c r="D1850" s="142">
        <v>1072.3599999999562</v>
      </c>
      <c r="E1850" s="142">
        <v>1343.3475000000519</v>
      </c>
      <c r="F1850" s="142">
        <v>1526.7924999999448</v>
      </c>
      <c r="G1850" s="142">
        <v>2089.7149999999178</v>
      </c>
    </row>
    <row r="1851" spans="1:7" x14ac:dyDescent="0.2">
      <c r="A1851" s="76" t="s">
        <v>2248</v>
      </c>
      <c r="C1851" s="142">
        <v>816.75999999996964</v>
      </c>
      <c r="D1851" s="142">
        <v>1072.8824999999563</v>
      </c>
      <c r="E1851" s="142">
        <v>1344.0125000000519</v>
      </c>
      <c r="F1851" s="142">
        <v>1527.5524999999448</v>
      </c>
      <c r="G1851" s="142">
        <v>2090.7599999999175</v>
      </c>
    </row>
    <row r="1852" spans="1:7" x14ac:dyDescent="0.2">
      <c r="A1852" s="76" t="s">
        <v>2249</v>
      </c>
      <c r="C1852" s="142">
        <v>817.15999999996961</v>
      </c>
      <c r="D1852" s="142">
        <v>1073.4049999999561</v>
      </c>
      <c r="E1852" s="142">
        <v>1344.6775000000521</v>
      </c>
      <c r="F1852" s="142">
        <v>1528.3124999999445</v>
      </c>
      <c r="G1852" s="142">
        <v>2091.8049999999175</v>
      </c>
    </row>
    <row r="1853" spans="1:7" x14ac:dyDescent="0.2">
      <c r="A1853" s="76" t="s">
        <v>2250</v>
      </c>
      <c r="C1853" s="142">
        <v>817.55999999996959</v>
      </c>
      <c r="D1853" s="142">
        <v>1073.9274999999561</v>
      </c>
      <c r="E1853" s="142">
        <v>1345.342500000052</v>
      </c>
      <c r="F1853" s="142">
        <v>1529.0724999999445</v>
      </c>
      <c r="G1853" s="142">
        <v>2092.8499999999176</v>
      </c>
    </row>
    <row r="1854" spans="1:7" x14ac:dyDescent="0.2">
      <c r="A1854" s="76" t="s">
        <v>2251</v>
      </c>
      <c r="C1854" s="142">
        <v>817.95999999996957</v>
      </c>
      <c r="D1854" s="142">
        <v>1074.4499999999562</v>
      </c>
      <c r="E1854" s="142">
        <v>1346.0075000000522</v>
      </c>
      <c r="F1854" s="142">
        <v>1529.8324999999445</v>
      </c>
      <c r="G1854" s="142">
        <v>2093.8949999999172</v>
      </c>
    </row>
    <row r="1855" spans="1:7" x14ac:dyDescent="0.2">
      <c r="A1855" s="76" t="s">
        <v>2252</v>
      </c>
      <c r="C1855" s="142">
        <v>818.35999999996955</v>
      </c>
      <c r="D1855" s="142">
        <v>1074.972499999956</v>
      </c>
      <c r="E1855" s="142">
        <v>1346.6725000000522</v>
      </c>
      <c r="F1855" s="142">
        <v>1530.5924999999445</v>
      </c>
      <c r="G1855" s="142">
        <v>2094.9399999999173</v>
      </c>
    </row>
    <row r="1856" spans="1:7" x14ac:dyDescent="0.2">
      <c r="A1856" s="76" t="s">
        <v>2253</v>
      </c>
      <c r="C1856" s="142">
        <v>818.75999999996952</v>
      </c>
      <c r="D1856" s="142">
        <v>1075.494999999956</v>
      </c>
      <c r="E1856" s="142">
        <v>1347.3375000000522</v>
      </c>
      <c r="F1856" s="142">
        <v>1531.3524999999445</v>
      </c>
      <c r="G1856" s="142">
        <v>2095.9849999999169</v>
      </c>
    </row>
    <row r="1857" spans="1:7" x14ac:dyDescent="0.2">
      <c r="A1857" s="76" t="s">
        <v>2254</v>
      </c>
      <c r="C1857" s="142">
        <v>819.1599999999695</v>
      </c>
      <c r="D1857" s="142">
        <v>1076.017499999956</v>
      </c>
      <c r="E1857" s="142">
        <v>1348.0025000000524</v>
      </c>
      <c r="F1857" s="142">
        <v>1532.1124999999445</v>
      </c>
      <c r="G1857" s="142">
        <v>2097.029999999917</v>
      </c>
    </row>
    <row r="1858" spans="1:7" x14ac:dyDescent="0.2">
      <c r="A1858" s="76" t="s">
        <v>2255</v>
      </c>
      <c r="C1858" s="142">
        <v>819.55999999996948</v>
      </c>
      <c r="D1858" s="142">
        <v>1076.5399999999559</v>
      </c>
      <c r="E1858" s="142">
        <v>1348.6675000000523</v>
      </c>
      <c r="F1858" s="142">
        <v>1532.8724999999445</v>
      </c>
      <c r="G1858" s="142">
        <v>2098.0749999999171</v>
      </c>
    </row>
    <row r="1859" spans="1:7" x14ac:dyDescent="0.2">
      <c r="A1859" s="76" t="s">
        <v>2256</v>
      </c>
      <c r="C1859" s="142">
        <v>819.95999999996945</v>
      </c>
      <c r="D1859" s="142">
        <v>1077.0624999999559</v>
      </c>
      <c r="E1859" s="142">
        <v>1349.3325000000523</v>
      </c>
      <c r="F1859" s="142">
        <v>1533.6324999999442</v>
      </c>
      <c r="G1859" s="142">
        <v>2099.1199999999167</v>
      </c>
    </row>
    <row r="1860" spans="1:7" x14ac:dyDescent="0.2">
      <c r="A1860" s="76" t="s">
        <v>2257</v>
      </c>
      <c r="C1860" s="142">
        <v>820.35999999996943</v>
      </c>
      <c r="D1860" s="142">
        <v>1077.5849999999559</v>
      </c>
      <c r="E1860" s="142">
        <v>1349.9975000000525</v>
      </c>
      <c r="F1860" s="142">
        <v>1534.3924999999442</v>
      </c>
      <c r="G1860" s="142">
        <v>2100.1649999999167</v>
      </c>
    </row>
    <row r="1861" spans="1:7" x14ac:dyDescent="0.2">
      <c r="A1861" s="76" t="s">
        <v>2258</v>
      </c>
      <c r="C1861" s="142">
        <v>820.75999999996941</v>
      </c>
      <c r="D1861" s="142">
        <v>1078.1074999999557</v>
      </c>
      <c r="E1861" s="142">
        <v>1350.6625000000524</v>
      </c>
      <c r="F1861" s="142">
        <v>1535.1524999999442</v>
      </c>
      <c r="G1861" s="142">
        <v>2101.2099999999168</v>
      </c>
    </row>
    <row r="1862" spans="1:7" x14ac:dyDescent="0.2">
      <c r="A1862" s="76" t="s">
        <v>2259</v>
      </c>
      <c r="C1862" s="142">
        <v>821.15999999996939</v>
      </c>
      <c r="D1862" s="142">
        <v>1078.6299999999558</v>
      </c>
      <c r="E1862" s="142">
        <v>1351.3275000000524</v>
      </c>
      <c r="F1862" s="142">
        <v>1535.9124999999442</v>
      </c>
      <c r="G1862" s="142">
        <v>2102.2549999999164</v>
      </c>
    </row>
    <row r="1863" spans="1:7" x14ac:dyDescent="0.2">
      <c r="A1863" s="76" t="s">
        <v>2260</v>
      </c>
      <c r="C1863" s="142">
        <v>821.55999999996936</v>
      </c>
      <c r="D1863" s="142">
        <v>1079.1524999999558</v>
      </c>
      <c r="E1863" s="142">
        <v>1351.9925000000526</v>
      </c>
      <c r="F1863" s="142">
        <v>1536.6724999999442</v>
      </c>
      <c r="G1863" s="142">
        <v>2103.2999999999165</v>
      </c>
    </row>
    <row r="1864" spans="1:7" x14ac:dyDescent="0.2">
      <c r="A1864" s="76" t="s">
        <v>2261</v>
      </c>
      <c r="C1864" s="142">
        <v>821.95999999996934</v>
      </c>
      <c r="D1864" s="142">
        <v>1079.6749999999556</v>
      </c>
      <c r="E1864" s="142">
        <v>1352.6575000000526</v>
      </c>
      <c r="F1864" s="142">
        <v>1537.4324999999442</v>
      </c>
      <c r="G1864" s="142">
        <v>2104.3449999999166</v>
      </c>
    </row>
    <row r="1865" spans="1:7" x14ac:dyDescent="0.2">
      <c r="A1865" s="76" t="s">
        <v>2262</v>
      </c>
      <c r="C1865" s="142">
        <v>822.35999999996932</v>
      </c>
      <c r="D1865" s="142">
        <v>1080.1974999999557</v>
      </c>
      <c r="E1865" s="142">
        <v>1353.3225000000525</v>
      </c>
      <c r="F1865" s="142">
        <v>1538.1924999999442</v>
      </c>
      <c r="G1865" s="142">
        <v>2105.3899999999162</v>
      </c>
    </row>
    <row r="1866" spans="1:7" x14ac:dyDescent="0.2">
      <c r="A1866" s="76" t="s">
        <v>2263</v>
      </c>
      <c r="C1866" s="142">
        <v>822.7599999999693</v>
      </c>
      <c r="D1866" s="142">
        <v>1080.7199999999557</v>
      </c>
      <c r="E1866" s="142">
        <v>1353.9875000000527</v>
      </c>
      <c r="F1866" s="142">
        <v>1538.9524999999439</v>
      </c>
      <c r="G1866" s="142">
        <v>2106.4349999999163</v>
      </c>
    </row>
    <row r="1867" spans="1:7" x14ac:dyDescent="0.2">
      <c r="A1867" s="76" t="s">
        <v>2264</v>
      </c>
      <c r="C1867" s="142">
        <v>823.15999999996927</v>
      </c>
      <c r="D1867" s="142">
        <v>1081.2424999999555</v>
      </c>
      <c r="E1867" s="142">
        <v>1354.6525000000527</v>
      </c>
      <c r="F1867" s="142">
        <v>1539.7124999999439</v>
      </c>
      <c r="G1867" s="142">
        <v>2107.4799999999163</v>
      </c>
    </row>
    <row r="1868" spans="1:7" x14ac:dyDescent="0.2">
      <c r="A1868" s="76" t="s">
        <v>2265</v>
      </c>
      <c r="C1868" s="142">
        <v>823.55999999996925</v>
      </c>
      <c r="D1868" s="142">
        <v>1081.7649999999555</v>
      </c>
      <c r="E1868" s="142">
        <v>1355.3175000000526</v>
      </c>
      <c r="F1868" s="142">
        <v>1540.4724999999439</v>
      </c>
      <c r="G1868" s="142">
        <v>2108.524999999916</v>
      </c>
    </row>
    <row r="1869" spans="1:7" x14ac:dyDescent="0.2">
      <c r="A1869" s="76" t="s">
        <v>2266</v>
      </c>
      <c r="C1869" s="142">
        <v>823.95999999996923</v>
      </c>
      <c r="D1869" s="142">
        <v>1082.2874999999553</v>
      </c>
      <c r="E1869" s="142">
        <v>1355.9825000000528</v>
      </c>
      <c r="F1869" s="142">
        <v>1541.2324999999439</v>
      </c>
      <c r="G1869" s="142">
        <v>2109.569999999916</v>
      </c>
    </row>
    <row r="1870" spans="1:7" x14ac:dyDescent="0.2">
      <c r="A1870" s="76" t="s">
        <v>2267</v>
      </c>
      <c r="C1870" s="142">
        <v>824.3599999999692</v>
      </c>
      <c r="D1870" s="142">
        <v>1082.8099999999554</v>
      </c>
      <c r="E1870" s="142">
        <v>1356.6475000000528</v>
      </c>
      <c r="F1870" s="142">
        <v>1541.9924999999439</v>
      </c>
      <c r="G1870" s="142">
        <v>2110.6149999999161</v>
      </c>
    </row>
    <row r="1871" spans="1:7" x14ac:dyDescent="0.2">
      <c r="A1871" s="76" t="s">
        <v>2268</v>
      </c>
      <c r="C1871" s="142">
        <v>824.75999999996918</v>
      </c>
      <c r="D1871" s="142">
        <v>1083.3324999999554</v>
      </c>
      <c r="E1871" s="142">
        <v>1357.3125000000528</v>
      </c>
      <c r="F1871" s="142">
        <v>1542.7524999999439</v>
      </c>
      <c r="G1871" s="142">
        <v>2111.6599999999157</v>
      </c>
    </row>
    <row r="1872" spans="1:7" x14ac:dyDescent="0.2">
      <c r="A1872" s="76" t="s">
        <v>2269</v>
      </c>
      <c r="C1872" s="142">
        <v>825.15999999996916</v>
      </c>
      <c r="D1872" s="142">
        <v>1083.8549999999552</v>
      </c>
      <c r="E1872" s="142">
        <v>1357.9775000000529</v>
      </c>
      <c r="F1872" s="142">
        <v>1543.5124999999437</v>
      </c>
      <c r="G1872" s="142">
        <v>2112.7049999999158</v>
      </c>
    </row>
    <row r="1873" spans="1:7" x14ac:dyDescent="0.2">
      <c r="A1873" s="76" t="s">
        <v>2270</v>
      </c>
      <c r="C1873" s="142">
        <v>825.55999999996914</v>
      </c>
      <c r="D1873" s="142">
        <v>1084.3774999999553</v>
      </c>
      <c r="E1873" s="142">
        <v>1358.6425000000529</v>
      </c>
      <c r="F1873" s="142">
        <v>1544.2724999999436</v>
      </c>
      <c r="G1873" s="142">
        <v>2113.7499999999159</v>
      </c>
    </row>
    <row r="1874" spans="1:7" x14ac:dyDescent="0.2">
      <c r="A1874" s="76" t="s">
        <v>2271</v>
      </c>
      <c r="C1874" s="142">
        <v>825.95999999996911</v>
      </c>
      <c r="D1874" s="142">
        <v>1084.8999999999553</v>
      </c>
      <c r="E1874" s="142">
        <v>1359.3075000000531</v>
      </c>
      <c r="F1874" s="142">
        <v>1545.0324999999436</v>
      </c>
      <c r="G1874" s="142">
        <v>2114.7949999999155</v>
      </c>
    </row>
    <row r="1875" spans="1:7" x14ac:dyDescent="0.2">
      <c r="A1875" s="76" t="s">
        <v>2272</v>
      </c>
      <c r="C1875" s="142">
        <v>826.35999999996909</v>
      </c>
      <c r="D1875" s="142">
        <v>1085.4224999999551</v>
      </c>
      <c r="E1875" s="142">
        <v>1359.9725000000531</v>
      </c>
      <c r="F1875" s="142">
        <v>1545.7924999999436</v>
      </c>
      <c r="G1875" s="142">
        <v>2115.8399999999156</v>
      </c>
    </row>
    <row r="1876" spans="1:7" x14ac:dyDescent="0.2">
      <c r="A1876" s="76" t="s">
        <v>2273</v>
      </c>
      <c r="C1876" s="142">
        <v>826.75999999996907</v>
      </c>
      <c r="D1876" s="142">
        <v>1085.9449999999551</v>
      </c>
      <c r="E1876" s="142">
        <v>1360.637500000053</v>
      </c>
      <c r="F1876" s="142">
        <v>1546.5524999999436</v>
      </c>
      <c r="G1876" s="142">
        <v>2116.8849999999152</v>
      </c>
    </row>
    <row r="1877" spans="1:7" x14ac:dyDescent="0.2">
      <c r="A1877" s="76" t="s">
        <v>2274</v>
      </c>
      <c r="C1877" s="142">
        <v>827.15999999996905</v>
      </c>
      <c r="D1877" s="142">
        <v>1086.4674999999552</v>
      </c>
      <c r="E1877" s="142">
        <v>1361.3025000000532</v>
      </c>
      <c r="F1877" s="142">
        <v>1547.3124999999436</v>
      </c>
      <c r="G1877" s="142">
        <v>2117.9299999999153</v>
      </c>
    </row>
    <row r="1878" spans="1:7" x14ac:dyDescent="0.2">
      <c r="A1878" s="76" t="s">
        <v>2275</v>
      </c>
      <c r="C1878" s="142">
        <v>827.55999999996902</v>
      </c>
      <c r="D1878" s="142">
        <v>1086.989999999955</v>
      </c>
      <c r="E1878" s="142">
        <v>1361.9675000000532</v>
      </c>
      <c r="F1878" s="142">
        <v>1548.0724999999436</v>
      </c>
      <c r="G1878" s="142">
        <v>2118.9749999999153</v>
      </c>
    </row>
    <row r="1879" spans="1:7" x14ac:dyDescent="0.2">
      <c r="A1879" s="76" t="s">
        <v>2276</v>
      </c>
      <c r="C1879" s="142">
        <v>827.959999999969</v>
      </c>
      <c r="D1879" s="142">
        <v>1087.512499999955</v>
      </c>
      <c r="E1879" s="142">
        <v>1362.6325000000531</v>
      </c>
      <c r="F1879" s="142">
        <v>1548.8324999999434</v>
      </c>
      <c r="G1879" s="142">
        <v>2120.0199999999149</v>
      </c>
    </row>
    <row r="1880" spans="1:7" x14ac:dyDescent="0.2">
      <c r="A1880" s="76" t="s">
        <v>2277</v>
      </c>
      <c r="C1880" s="142">
        <v>828.35999999996898</v>
      </c>
      <c r="D1880" s="142">
        <v>1088.0349999999551</v>
      </c>
      <c r="E1880" s="142">
        <v>1363.2975000000533</v>
      </c>
      <c r="F1880" s="142">
        <v>1549.5924999999434</v>
      </c>
      <c r="G1880" s="142">
        <v>2121.064999999915</v>
      </c>
    </row>
    <row r="1881" spans="1:7" x14ac:dyDescent="0.2">
      <c r="A1881" s="76" t="s">
        <v>2278</v>
      </c>
      <c r="C1881" s="142">
        <v>828.75999999996895</v>
      </c>
      <c r="D1881" s="142">
        <v>1088.5574999999549</v>
      </c>
      <c r="E1881" s="142">
        <v>1363.9625000000533</v>
      </c>
      <c r="F1881" s="142">
        <v>1550.3524999999433</v>
      </c>
      <c r="G1881" s="142">
        <v>2122.1099999999151</v>
      </c>
    </row>
    <row r="1882" spans="1:7" x14ac:dyDescent="0.2">
      <c r="A1882" s="76" t="s">
        <v>2279</v>
      </c>
      <c r="C1882" s="142">
        <v>829.15999999996893</v>
      </c>
      <c r="D1882" s="142">
        <v>1089.0799999999549</v>
      </c>
      <c r="E1882" s="142">
        <v>1364.6275000000533</v>
      </c>
      <c r="F1882" s="142">
        <v>1551.1124999999433</v>
      </c>
      <c r="G1882" s="142">
        <v>2123.1549999999147</v>
      </c>
    </row>
    <row r="1883" spans="1:7" x14ac:dyDescent="0.2">
      <c r="A1883" s="76" t="s">
        <v>2280</v>
      </c>
      <c r="C1883" s="142">
        <v>829.55999999996891</v>
      </c>
      <c r="D1883" s="142">
        <v>1089.6024999999549</v>
      </c>
      <c r="E1883" s="142">
        <v>1365.2925000000535</v>
      </c>
      <c r="F1883" s="142">
        <v>1551.8724999999433</v>
      </c>
      <c r="G1883" s="142">
        <v>2124.1999999999148</v>
      </c>
    </row>
    <row r="1884" spans="1:7" x14ac:dyDescent="0.2">
      <c r="A1884" s="76" t="s">
        <v>2281</v>
      </c>
      <c r="C1884" s="142">
        <v>829.95999999996889</v>
      </c>
      <c r="D1884" s="142">
        <v>1090.1249999999548</v>
      </c>
      <c r="E1884" s="142">
        <v>1365.9575000000534</v>
      </c>
      <c r="F1884" s="142">
        <v>1552.6324999999433</v>
      </c>
      <c r="G1884" s="142">
        <v>2125.2449999999149</v>
      </c>
    </row>
    <row r="1885" spans="1:7" x14ac:dyDescent="0.2">
      <c r="A1885" s="76" t="s">
        <v>2282</v>
      </c>
      <c r="C1885" s="142">
        <v>830.35999999996886</v>
      </c>
      <c r="D1885" s="142">
        <v>1090.6474999999548</v>
      </c>
      <c r="E1885" s="142">
        <v>1366.6225000000534</v>
      </c>
      <c r="F1885" s="142">
        <v>1553.3924999999433</v>
      </c>
      <c r="G1885" s="142">
        <v>2126.2899999999145</v>
      </c>
    </row>
    <row r="1886" spans="1:7" x14ac:dyDescent="0.2">
      <c r="A1886" s="76" t="s">
        <v>2283</v>
      </c>
      <c r="C1886" s="142">
        <v>830.75999999996884</v>
      </c>
      <c r="D1886" s="142">
        <v>1091.1699999999548</v>
      </c>
      <c r="E1886" s="142">
        <v>1367.2875000000536</v>
      </c>
      <c r="F1886" s="142">
        <v>1554.1524999999431</v>
      </c>
      <c r="G1886" s="142">
        <v>2127.3349999999145</v>
      </c>
    </row>
    <row r="1887" spans="1:7" x14ac:dyDescent="0.2">
      <c r="A1887" s="76" t="s">
        <v>2284</v>
      </c>
      <c r="C1887" s="142">
        <v>831.15999999996882</v>
      </c>
      <c r="D1887" s="142">
        <v>1091.6924999999546</v>
      </c>
      <c r="E1887" s="142">
        <v>1367.9525000000535</v>
      </c>
      <c r="F1887" s="142">
        <v>1554.9124999999431</v>
      </c>
      <c r="G1887" s="142">
        <v>2128.3799999999146</v>
      </c>
    </row>
    <row r="1888" spans="1:7" x14ac:dyDescent="0.2">
      <c r="A1888" s="76" t="s">
        <v>2285</v>
      </c>
      <c r="C1888" s="142">
        <v>831.5599999999688</v>
      </c>
      <c r="D1888" s="142">
        <v>1092.2149999999547</v>
      </c>
      <c r="E1888" s="142">
        <v>1368.6175000000535</v>
      </c>
      <c r="F1888" s="142">
        <v>1555.6724999999431</v>
      </c>
      <c r="G1888" s="142">
        <v>2129.4249999999142</v>
      </c>
    </row>
    <row r="1889" spans="1:7" x14ac:dyDescent="0.2">
      <c r="A1889" s="76" t="s">
        <v>2286</v>
      </c>
      <c r="C1889" s="142">
        <v>831.95999999996877</v>
      </c>
      <c r="D1889" s="142">
        <v>1092.7374999999545</v>
      </c>
      <c r="E1889" s="142">
        <v>1369.2825000000537</v>
      </c>
      <c r="F1889" s="142">
        <v>1556.432499999943</v>
      </c>
      <c r="G1889" s="142">
        <v>2130.4699999999143</v>
      </c>
    </row>
    <row r="1890" spans="1:7" x14ac:dyDescent="0.2">
      <c r="A1890" s="76" t="s">
        <v>2287</v>
      </c>
      <c r="C1890" s="142">
        <v>832.35999999996875</v>
      </c>
      <c r="D1890" s="142">
        <v>1093.2599999999545</v>
      </c>
      <c r="E1890" s="142">
        <v>1369.9475000000537</v>
      </c>
      <c r="F1890" s="142">
        <v>1557.192499999943</v>
      </c>
      <c r="G1890" s="142">
        <v>2131.5149999999144</v>
      </c>
    </row>
    <row r="1891" spans="1:7" x14ac:dyDescent="0.2">
      <c r="A1891" s="76" t="s">
        <v>2288</v>
      </c>
      <c r="C1891" s="142">
        <v>832.75999999996873</v>
      </c>
      <c r="D1891" s="142">
        <v>1093.7824999999546</v>
      </c>
      <c r="E1891" s="142">
        <v>1370.6125000000536</v>
      </c>
      <c r="F1891" s="142">
        <v>1557.952499999943</v>
      </c>
      <c r="G1891" s="142">
        <v>2132.559999999914</v>
      </c>
    </row>
    <row r="1892" spans="1:7" x14ac:dyDescent="0.2">
      <c r="A1892" s="76" t="s">
        <v>2289</v>
      </c>
      <c r="C1892" s="142">
        <v>833.1599999999687</v>
      </c>
      <c r="D1892" s="142">
        <v>1094.3049999999544</v>
      </c>
      <c r="E1892" s="142">
        <v>1371.2775000000538</v>
      </c>
      <c r="F1892" s="142">
        <v>1558.7124999999428</v>
      </c>
      <c r="G1892" s="142">
        <v>2133.6049999999141</v>
      </c>
    </row>
    <row r="1893" spans="1:7" x14ac:dyDescent="0.2">
      <c r="A1893" s="76" t="s">
        <v>2290</v>
      </c>
      <c r="C1893" s="142">
        <v>833.55999999996868</v>
      </c>
      <c r="D1893" s="142">
        <v>1094.8274999999544</v>
      </c>
      <c r="E1893" s="142">
        <v>1371.9425000000538</v>
      </c>
      <c r="F1893" s="142">
        <v>1559.4724999999428</v>
      </c>
      <c r="G1893" s="142">
        <v>2134.6499999999141</v>
      </c>
    </row>
    <row r="1894" spans="1:7" x14ac:dyDescent="0.2">
      <c r="A1894" s="76" t="s">
        <v>2291</v>
      </c>
      <c r="C1894" s="142">
        <v>833.95999999996866</v>
      </c>
      <c r="D1894" s="142">
        <v>1095.3499999999544</v>
      </c>
      <c r="E1894" s="142">
        <v>1372.607500000054</v>
      </c>
      <c r="F1894" s="142">
        <v>1560.2324999999428</v>
      </c>
      <c r="G1894" s="142">
        <v>2135.6949999999138</v>
      </c>
    </row>
    <row r="1895" spans="1:7" x14ac:dyDescent="0.2">
      <c r="A1895" s="76" t="s">
        <v>2292</v>
      </c>
      <c r="C1895" s="142">
        <v>834.35999999996864</v>
      </c>
      <c r="D1895" s="142">
        <v>1095.8724999999542</v>
      </c>
      <c r="E1895" s="142">
        <v>1373.2725000000539</v>
      </c>
      <c r="F1895" s="142">
        <v>1560.9924999999428</v>
      </c>
      <c r="G1895" s="142">
        <v>2136.7399999999138</v>
      </c>
    </row>
    <row r="1896" spans="1:7" x14ac:dyDescent="0.2">
      <c r="A1896" s="76" t="s">
        <v>2293</v>
      </c>
      <c r="C1896" s="142">
        <v>834.75999999996861</v>
      </c>
      <c r="D1896" s="142">
        <v>1096.3949999999543</v>
      </c>
      <c r="E1896" s="142">
        <v>1373.9375000000539</v>
      </c>
      <c r="F1896" s="142">
        <v>1561.7524999999428</v>
      </c>
      <c r="G1896" s="142">
        <v>2137.7849999999135</v>
      </c>
    </row>
    <row r="1897" spans="1:7" x14ac:dyDescent="0.2">
      <c r="A1897" s="76" t="s">
        <v>2294</v>
      </c>
      <c r="C1897" s="142">
        <v>835.15999999996859</v>
      </c>
      <c r="D1897" s="142">
        <v>1096.9174999999543</v>
      </c>
      <c r="E1897" s="142">
        <v>1374.6025000000541</v>
      </c>
      <c r="F1897" s="142">
        <v>1562.5124999999427</v>
      </c>
      <c r="G1897" s="142">
        <v>2138.8299999999135</v>
      </c>
    </row>
    <row r="1898" spans="1:7" x14ac:dyDescent="0.2">
      <c r="A1898" s="76" t="s">
        <v>2295</v>
      </c>
      <c r="C1898" s="142">
        <v>835.55999999996857</v>
      </c>
      <c r="D1898" s="142">
        <v>1097.4399999999541</v>
      </c>
      <c r="E1898" s="142">
        <v>1375.267500000054</v>
      </c>
      <c r="F1898" s="142">
        <v>1563.2724999999427</v>
      </c>
      <c r="G1898" s="142">
        <v>2139.8749999999136</v>
      </c>
    </row>
    <row r="1899" spans="1:7" x14ac:dyDescent="0.2">
      <c r="A1899" s="76" t="s">
        <v>2296</v>
      </c>
      <c r="C1899" s="142">
        <v>835.95999999996855</v>
      </c>
      <c r="D1899" s="142">
        <v>1097.9624999999542</v>
      </c>
      <c r="E1899" s="142">
        <v>1375.932500000054</v>
      </c>
      <c r="F1899" s="142">
        <v>1564.0324999999425</v>
      </c>
      <c r="G1899" s="142">
        <v>2140.9199999999132</v>
      </c>
    </row>
    <row r="1900" spans="1:7" x14ac:dyDescent="0.2">
      <c r="A1900" s="76" t="s">
        <v>2297</v>
      </c>
      <c r="C1900" s="142">
        <v>836.35999999996852</v>
      </c>
      <c r="D1900" s="142">
        <v>1098.4849999999542</v>
      </c>
      <c r="E1900" s="142">
        <v>1376.5975000000542</v>
      </c>
      <c r="F1900" s="142">
        <v>1564.7924999999425</v>
      </c>
      <c r="G1900" s="142">
        <v>2141.9649999999133</v>
      </c>
    </row>
    <row r="1901" spans="1:7" x14ac:dyDescent="0.2">
      <c r="A1901" s="76" t="s">
        <v>2298</v>
      </c>
      <c r="C1901" s="142">
        <v>836.7599999999685</v>
      </c>
      <c r="D1901" s="142">
        <v>1099.007499999954</v>
      </c>
      <c r="E1901" s="142">
        <v>1377.2625000000542</v>
      </c>
      <c r="F1901" s="142">
        <v>1565.5524999999425</v>
      </c>
      <c r="G1901" s="142">
        <v>2143.0099999999134</v>
      </c>
    </row>
    <row r="1902" spans="1:7" x14ac:dyDescent="0.2">
      <c r="A1902" s="76" t="s">
        <v>2299</v>
      </c>
      <c r="C1902" s="142">
        <v>837.15999999996848</v>
      </c>
      <c r="D1902" s="142">
        <v>1099.529999999954</v>
      </c>
      <c r="E1902" s="142">
        <v>1377.9275000000541</v>
      </c>
      <c r="F1902" s="142">
        <v>1566.3124999999425</v>
      </c>
      <c r="G1902" s="142">
        <v>2144.054999999913</v>
      </c>
    </row>
    <row r="1903" spans="1:7" x14ac:dyDescent="0.2">
      <c r="A1903" s="76" t="s">
        <v>2300</v>
      </c>
      <c r="C1903" s="142">
        <v>837.55999999996845</v>
      </c>
      <c r="D1903" s="142">
        <v>1100.0524999999541</v>
      </c>
      <c r="E1903" s="142">
        <v>1378.5925000000543</v>
      </c>
      <c r="F1903" s="142">
        <v>1567.0724999999425</v>
      </c>
      <c r="G1903" s="142">
        <v>2145.0999999999131</v>
      </c>
    </row>
    <row r="1904" spans="1:7" x14ac:dyDescent="0.2">
      <c r="A1904" s="76" t="s">
        <v>2301</v>
      </c>
      <c r="C1904" s="142">
        <v>837.95999999996843</v>
      </c>
      <c r="D1904" s="142">
        <v>1100.5749999999539</v>
      </c>
      <c r="E1904" s="142">
        <v>1379.2575000000543</v>
      </c>
      <c r="F1904" s="142">
        <v>1567.8324999999425</v>
      </c>
      <c r="G1904" s="142">
        <v>2146.1449999999131</v>
      </c>
    </row>
    <row r="1905" spans="1:7" x14ac:dyDescent="0.2">
      <c r="A1905" s="76" t="s">
        <v>2302</v>
      </c>
      <c r="C1905" s="142">
        <v>838.35999999996841</v>
      </c>
      <c r="D1905" s="142">
        <v>1101.0974999999539</v>
      </c>
      <c r="E1905" s="142">
        <v>1379.9225000000542</v>
      </c>
      <c r="F1905" s="142">
        <v>1568.5924999999424</v>
      </c>
      <c r="G1905" s="142">
        <v>2147.1899999999127</v>
      </c>
    </row>
    <row r="1906" spans="1:7" x14ac:dyDescent="0.2">
      <c r="A1906" s="76" t="s">
        <v>2303</v>
      </c>
      <c r="C1906" s="142">
        <v>838.75999999996839</v>
      </c>
      <c r="D1906" s="142">
        <v>1101.619999999954</v>
      </c>
      <c r="E1906" s="142">
        <v>1380.5875000000544</v>
      </c>
      <c r="F1906" s="142">
        <v>1569.3524999999422</v>
      </c>
      <c r="G1906" s="142">
        <v>2148.2349999999128</v>
      </c>
    </row>
    <row r="1907" spans="1:7" x14ac:dyDescent="0.2">
      <c r="A1907" s="76" t="s">
        <v>2304</v>
      </c>
      <c r="C1907" s="142">
        <v>839.15999999996836</v>
      </c>
      <c r="D1907" s="142">
        <v>1102.1424999999538</v>
      </c>
      <c r="E1907" s="142">
        <v>1381.2525000000544</v>
      </c>
      <c r="F1907" s="142">
        <v>1570.1124999999422</v>
      </c>
      <c r="G1907" s="142">
        <v>2149.2799999999129</v>
      </c>
    </row>
    <row r="1908" spans="1:7" x14ac:dyDescent="0.2">
      <c r="A1908" s="76" t="s">
        <v>2305</v>
      </c>
      <c r="C1908" s="142">
        <v>839.55999999996834</v>
      </c>
      <c r="D1908" s="142">
        <v>1102.6649999999538</v>
      </c>
      <c r="E1908" s="142">
        <v>1381.9175000000544</v>
      </c>
      <c r="F1908" s="142">
        <v>1570.8724999999422</v>
      </c>
      <c r="G1908" s="142">
        <v>2150.3249999999125</v>
      </c>
    </row>
    <row r="1909" spans="1:7" x14ac:dyDescent="0.2">
      <c r="A1909" s="76" t="s">
        <v>2306</v>
      </c>
      <c r="C1909" s="142">
        <v>839.95999999996832</v>
      </c>
      <c r="D1909" s="142">
        <v>1103.1874999999536</v>
      </c>
      <c r="E1909" s="142">
        <v>1382.5825000000546</v>
      </c>
      <c r="F1909" s="142">
        <v>1571.6324999999422</v>
      </c>
      <c r="G1909" s="142">
        <v>2151.3699999999126</v>
      </c>
    </row>
    <row r="1910" spans="1:7" x14ac:dyDescent="0.2">
      <c r="A1910" s="76" t="s">
        <v>2307</v>
      </c>
      <c r="C1910" s="142">
        <v>840.3599999999683</v>
      </c>
      <c r="D1910" s="142">
        <v>1103.7099999999537</v>
      </c>
      <c r="E1910" s="142">
        <v>1383.2475000000545</v>
      </c>
      <c r="F1910" s="142">
        <v>1572.3924999999422</v>
      </c>
      <c r="G1910" s="142">
        <v>2152.4149999999127</v>
      </c>
    </row>
    <row r="1911" spans="1:7" x14ac:dyDescent="0.2">
      <c r="A1911" s="76" t="s">
        <v>2308</v>
      </c>
      <c r="C1911" s="142">
        <v>840.75999999996827</v>
      </c>
      <c r="D1911" s="142">
        <v>1104.2324999999537</v>
      </c>
      <c r="E1911" s="142">
        <v>1383.9125000000545</v>
      </c>
      <c r="F1911" s="142">
        <v>1573.1524999999422</v>
      </c>
      <c r="G1911" s="142">
        <v>2153.4599999999123</v>
      </c>
    </row>
    <row r="1912" spans="1:7" x14ac:dyDescent="0.2">
      <c r="A1912" s="76" t="s">
        <v>2309</v>
      </c>
      <c r="C1912" s="142">
        <v>841.15999999996825</v>
      </c>
      <c r="D1912" s="142">
        <v>1104.7549999999535</v>
      </c>
      <c r="E1912" s="142">
        <v>1384.5775000000547</v>
      </c>
      <c r="F1912" s="142">
        <v>1573.9124999999419</v>
      </c>
      <c r="G1912" s="142">
        <v>2154.5049999999123</v>
      </c>
    </row>
    <row r="1913" spans="1:7" x14ac:dyDescent="0.2">
      <c r="A1913" s="76" t="s">
        <v>2310</v>
      </c>
      <c r="C1913" s="142">
        <v>841.55999999996823</v>
      </c>
      <c r="D1913" s="142">
        <v>1105.2774999999535</v>
      </c>
      <c r="E1913" s="142">
        <v>1385.2425000000546</v>
      </c>
      <c r="F1913" s="142">
        <v>1574.6724999999419</v>
      </c>
      <c r="G1913" s="142">
        <v>2155.5499999999124</v>
      </c>
    </row>
    <row r="1914" spans="1:7" x14ac:dyDescent="0.2">
      <c r="A1914" s="76" t="s">
        <v>2311</v>
      </c>
      <c r="C1914" s="142">
        <v>841.9599999999682</v>
      </c>
      <c r="D1914" s="142">
        <v>1105.7999999999536</v>
      </c>
      <c r="E1914" s="142">
        <v>1385.9075000000548</v>
      </c>
      <c r="F1914" s="142">
        <v>1575.4324999999419</v>
      </c>
      <c r="G1914" s="142">
        <v>2156.594999999912</v>
      </c>
    </row>
    <row r="1915" spans="1:7" x14ac:dyDescent="0.2">
      <c r="A1915" s="76" t="s">
        <v>2312</v>
      </c>
      <c r="C1915" s="142">
        <v>842.35999999996818</v>
      </c>
      <c r="D1915" s="142">
        <v>1106.3224999999534</v>
      </c>
      <c r="E1915" s="142">
        <v>1386.5725000000548</v>
      </c>
      <c r="F1915" s="142">
        <v>1576.1924999999419</v>
      </c>
      <c r="G1915" s="142">
        <v>2157.6399999999121</v>
      </c>
    </row>
    <row r="1916" spans="1:7" x14ac:dyDescent="0.2">
      <c r="A1916" s="76" t="s">
        <v>2313</v>
      </c>
      <c r="C1916" s="142">
        <v>842.75999999996816</v>
      </c>
      <c r="D1916" s="142">
        <v>1106.8449999999534</v>
      </c>
      <c r="E1916" s="142">
        <v>1387.2375000000548</v>
      </c>
      <c r="F1916" s="142">
        <v>1576.9524999999419</v>
      </c>
      <c r="G1916" s="142">
        <v>2158.6849999999117</v>
      </c>
    </row>
    <row r="1917" spans="1:7" x14ac:dyDescent="0.2">
      <c r="A1917" s="76" t="s">
        <v>2314</v>
      </c>
      <c r="C1917" s="142">
        <v>843.15999999996814</v>
      </c>
      <c r="D1917" s="142">
        <v>1107.3674999999535</v>
      </c>
      <c r="E1917" s="142">
        <v>1387.9025000000549</v>
      </c>
      <c r="F1917" s="142">
        <v>1577.7124999999419</v>
      </c>
      <c r="G1917" s="142">
        <v>2159.7299999999118</v>
      </c>
    </row>
    <row r="1918" spans="1:7" x14ac:dyDescent="0.2">
      <c r="A1918" s="76" t="s">
        <v>2315</v>
      </c>
      <c r="C1918" s="142">
        <v>843.55999999996811</v>
      </c>
      <c r="D1918" s="142">
        <v>1107.8899999999533</v>
      </c>
      <c r="E1918" s="142">
        <v>1388.5675000000549</v>
      </c>
      <c r="F1918" s="142">
        <v>1578.4724999999419</v>
      </c>
      <c r="G1918" s="142">
        <v>2160.7749999999119</v>
      </c>
    </row>
    <row r="1919" spans="1:7" x14ac:dyDescent="0.2">
      <c r="A1919" s="76" t="s">
        <v>2316</v>
      </c>
      <c r="C1919" s="142">
        <v>843.95999999996809</v>
      </c>
      <c r="D1919" s="142">
        <v>1108.4124999999533</v>
      </c>
      <c r="E1919" s="142">
        <v>1389.2325000000549</v>
      </c>
      <c r="F1919" s="142">
        <v>1579.2324999999416</v>
      </c>
      <c r="G1919" s="142">
        <v>2161.8199999999115</v>
      </c>
    </row>
    <row r="1920" spans="1:7" x14ac:dyDescent="0.2">
      <c r="A1920" s="76" t="s">
        <v>2317</v>
      </c>
      <c r="C1920" s="142">
        <v>844.35999999996807</v>
      </c>
      <c r="D1920" s="142">
        <v>1108.9349999999533</v>
      </c>
      <c r="E1920" s="142">
        <v>1389.8975000000551</v>
      </c>
      <c r="F1920" s="142">
        <v>1579.9924999999416</v>
      </c>
      <c r="G1920" s="142">
        <v>2162.8649999999116</v>
      </c>
    </row>
    <row r="1921" spans="1:7" x14ac:dyDescent="0.2">
      <c r="A1921" s="76" t="s">
        <v>2318</v>
      </c>
      <c r="C1921" s="142">
        <v>844.75999999996804</v>
      </c>
      <c r="D1921" s="142">
        <v>1109.4574999999531</v>
      </c>
      <c r="E1921" s="142">
        <v>1390.562500000055</v>
      </c>
      <c r="F1921" s="142">
        <v>1580.7524999999416</v>
      </c>
      <c r="G1921" s="142">
        <v>2163.9099999999116</v>
      </c>
    </row>
    <row r="1922" spans="1:7" x14ac:dyDescent="0.2">
      <c r="A1922" s="76" t="s">
        <v>2319</v>
      </c>
      <c r="C1922" s="142">
        <v>845.15999999996802</v>
      </c>
      <c r="D1922" s="142">
        <v>1109.9799999999532</v>
      </c>
      <c r="E1922" s="142">
        <v>1391.227500000055</v>
      </c>
      <c r="F1922" s="142">
        <v>1581.5124999999416</v>
      </c>
      <c r="G1922" s="142">
        <v>2164.9549999999113</v>
      </c>
    </row>
    <row r="1923" spans="1:7" x14ac:dyDescent="0.2">
      <c r="A1923" s="76" t="s">
        <v>2320</v>
      </c>
      <c r="C1923" s="142">
        <v>845.559999999968</v>
      </c>
      <c r="D1923" s="142">
        <v>1110.5024999999532</v>
      </c>
      <c r="E1923" s="142">
        <v>1391.8925000000552</v>
      </c>
      <c r="F1923" s="142">
        <v>1582.2724999999416</v>
      </c>
      <c r="G1923" s="142">
        <v>2165.9999999999113</v>
      </c>
    </row>
    <row r="1924" spans="1:7" x14ac:dyDescent="0.2">
      <c r="A1924" s="76" t="s">
        <v>2321</v>
      </c>
      <c r="C1924" s="142">
        <v>845.95999999996798</v>
      </c>
      <c r="D1924" s="142">
        <v>1111.024999999953</v>
      </c>
      <c r="E1924" s="142">
        <v>1392.5575000000551</v>
      </c>
      <c r="F1924" s="142">
        <v>1583.0324999999416</v>
      </c>
      <c r="G1924" s="142">
        <v>2167.0449999999114</v>
      </c>
    </row>
    <row r="1925" spans="1:7" x14ac:dyDescent="0.2">
      <c r="A1925" s="76" t="s">
        <v>2322</v>
      </c>
      <c r="C1925" s="142">
        <v>846.35999999996795</v>
      </c>
      <c r="D1925" s="142">
        <v>1111.5474999999531</v>
      </c>
      <c r="E1925" s="142">
        <v>1393.2225000000551</v>
      </c>
      <c r="F1925" s="142">
        <v>1583.7924999999416</v>
      </c>
      <c r="G1925" s="142">
        <v>2168.089999999911</v>
      </c>
    </row>
    <row r="1926" spans="1:7" x14ac:dyDescent="0.2">
      <c r="A1926" s="76" t="s">
        <v>2323</v>
      </c>
      <c r="C1926" s="142">
        <v>846.75999999996793</v>
      </c>
      <c r="D1926" s="142">
        <v>1112.0699999999531</v>
      </c>
      <c r="E1926" s="142">
        <v>1393.8875000000553</v>
      </c>
      <c r="F1926" s="142">
        <v>1584.5524999999413</v>
      </c>
      <c r="G1926" s="142">
        <v>2169.1349999999111</v>
      </c>
    </row>
    <row r="1927" spans="1:7" x14ac:dyDescent="0.2">
      <c r="A1927" s="76" t="s">
        <v>2324</v>
      </c>
      <c r="C1927" s="142">
        <v>847.15999999996791</v>
      </c>
      <c r="D1927" s="142">
        <v>1112.5924999999529</v>
      </c>
      <c r="E1927" s="142">
        <v>1394.5525000000553</v>
      </c>
      <c r="F1927" s="142">
        <v>1585.3124999999413</v>
      </c>
      <c r="G1927" s="142">
        <v>2170.1799999999112</v>
      </c>
    </row>
    <row r="1928" spans="1:7" x14ac:dyDescent="0.2">
      <c r="A1928" s="76" t="s">
        <v>2325</v>
      </c>
      <c r="C1928" s="142">
        <v>847.55999999996789</v>
      </c>
      <c r="D1928" s="142">
        <v>1113.1149999999529</v>
      </c>
      <c r="E1928" s="142">
        <v>1395.2175000000552</v>
      </c>
      <c r="F1928" s="142">
        <v>1586.0724999999413</v>
      </c>
      <c r="G1928" s="142">
        <v>2171.2249999999108</v>
      </c>
    </row>
    <row r="1929" spans="1:7" x14ac:dyDescent="0.2">
      <c r="A1929" s="76" t="s">
        <v>2326</v>
      </c>
      <c r="C1929" s="142">
        <v>847.95999999996786</v>
      </c>
      <c r="D1929" s="142">
        <v>1113.6374999999528</v>
      </c>
      <c r="E1929" s="142">
        <v>1395.8825000000554</v>
      </c>
      <c r="F1929" s="142">
        <v>1586.8324999999413</v>
      </c>
      <c r="G1929" s="142">
        <v>2172.2699999999109</v>
      </c>
    </row>
    <row r="1930" spans="1:7" x14ac:dyDescent="0.2">
      <c r="A1930" s="76" t="s">
        <v>2327</v>
      </c>
      <c r="C1930" s="142">
        <v>848.35999999996784</v>
      </c>
      <c r="D1930" s="142">
        <v>1114.1599999999528</v>
      </c>
      <c r="E1930" s="142">
        <v>1396.5475000000554</v>
      </c>
      <c r="F1930" s="142">
        <v>1587.5924999999413</v>
      </c>
      <c r="G1930" s="142">
        <v>2173.3149999999109</v>
      </c>
    </row>
    <row r="1931" spans="1:7" x14ac:dyDescent="0.2">
      <c r="A1931" s="76" t="s">
        <v>2328</v>
      </c>
      <c r="C1931" s="142">
        <v>848.75999999996782</v>
      </c>
      <c r="D1931" s="142">
        <v>1114.6824999999528</v>
      </c>
      <c r="E1931" s="142">
        <v>1397.2125000000553</v>
      </c>
      <c r="F1931" s="142">
        <v>1588.3524999999413</v>
      </c>
      <c r="G1931" s="142">
        <v>2174.3599999999105</v>
      </c>
    </row>
    <row r="1932" spans="1:7" x14ac:dyDescent="0.2">
      <c r="A1932" s="76" t="s">
        <v>2329</v>
      </c>
      <c r="C1932" s="142">
        <v>849.15999999996779</v>
      </c>
      <c r="D1932" s="142">
        <v>1115.2049999999526</v>
      </c>
      <c r="E1932" s="142">
        <v>1397.8775000000555</v>
      </c>
      <c r="F1932" s="142">
        <v>1589.1124999999411</v>
      </c>
      <c r="G1932" s="142">
        <v>2175.4049999999106</v>
      </c>
    </row>
    <row r="1933" spans="1:7" x14ac:dyDescent="0.2">
      <c r="A1933" s="76" t="s">
        <v>2330</v>
      </c>
      <c r="C1933" s="142">
        <v>849.55999999996777</v>
      </c>
      <c r="D1933" s="142">
        <v>1115.7274999999527</v>
      </c>
      <c r="E1933" s="142">
        <v>1398.5425000000555</v>
      </c>
      <c r="F1933" s="142">
        <v>1589.8724999999411</v>
      </c>
      <c r="G1933" s="142">
        <v>2176.4499999999107</v>
      </c>
    </row>
    <row r="1934" spans="1:7" x14ac:dyDescent="0.2">
      <c r="A1934" s="76" t="s">
        <v>2331</v>
      </c>
      <c r="C1934" s="142">
        <v>849.95999999996775</v>
      </c>
      <c r="D1934" s="142">
        <v>1116.2499999999527</v>
      </c>
      <c r="E1934" s="142">
        <v>1399.2075000000557</v>
      </c>
      <c r="F1934" s="142">
        <v>1590.632499999941</v>
      </c>
      <c r="G1934" s="142">
        <v>2177.4949999999103</v>
      </c>
    </row>
    <row r="1935" spans="1:7" x14ac:dyDescent="0.2">
      <c r="A1935" s="76" t="s">
        <v>2332</v>
      </c>
      <c r="C1935" s="142">
        <v>850.35999999996773</v>
      </c>
      <c r="D1935" s="142">
        <v>1116.7724999999525</v>
      </c>
      <c r="E1935" s="142">
        <v>1399.8725000000557</v>
      </c>
      <c r="F1935" s="142">
        <v>1591.392499999941</v>
      </c>
      <c r="G1935" s="142">
        <v>2178.5399999999104</v>
      </c>
    </row>
    <row r="1936" spans="1:7" x14ac:dyDescent="0.2">
      <c r="A1936" s="76" t="s">
        <v>2333</v>
      </c>
      <c r="C1936" s="142">
        <v>850.7599999999677</v>
      </c>
      <c r="D1936" s="142">
        <v>1117.2949999999526</v>
      </c>
      <c r="E1936" s="142">
        <v>1400.5375000000556</v>
      </c>
      <c r="F1936" s="142">
        <v>1592.152499999941</v>
      </c>
      <c r="G1936" s="142">
        <v>2179.58499999991</v>
      </c>
    </row>
    <row r="1937" spans="1:7" x14ac:dyDescent="0.2">
      <c r="A1937" s="76" t="s">
        <v>2334</v>
      </c>
      <c r="C1937" s="142">
        <v>851.15999999996768</v>
      </c>
      <c r="D1937" s="142">
        <v>1117.8174999999526</v>
      </c>
      <c r="E1937" s="142">
        <v>1401.2025000000558</v>
      </c>
      <c r="F1937" s="142">
        <v>1592.912499999941</v>
      </c>
      <c r="G1937" s="142">
        <v>2180.6299999999101</v>
      </c>
    </row>
    <row r="1938" spans="1:7" x14ac:dyDescent="0.2">
      <c r="A1938" s="76" t="s">
        <v>2335</v>
      </c>
      <c r="C1938" s="142">
        <v>851.55999999996766</v>
      </c>
      <c r="D1938" s="142">
        <v>1118.3399999999524</v>
      </c>
      <c r="E1938" s="142">
        <v>1401.8675000000558</v>
      </c>
      <c r="F1938" s="142">
        <v>1593.672499999941</v>
      </c>
      <c r="G1938" s="142">
        <v>2181.6749999999101</v>
      </c>
    </row>
    <row r="1939" spans="1:7" x14ac:dyDescent="0.2">
      <c r="A1939" s="76" t="s">
        <v>2336</v>
      </c>
      <c r="C1939" s="142">
        <v>851.95999999996764</v>
      </c>
      <c r="D1939" s="142">
        <v>1118.8624999999524</v>
      </c>
      <c r="E1939" s="142">
        <v>1402.5325000000557</v>
      </c>
      <c r="F1939" s="142">
        <v>1594.4324999999408</v>
      </c>
      <c r="G1939" s="142">
        <v>2182.7199999999098</v>
      </c>
    </row>
    <row r="1940" spans="1:7" x14ac:dyDescent="0.2">
      <c r="A1940" s="76" t="s">
        <v>2337</v>
      </c>
      <c r="C1940" s="142">
        <v>852.35999999996761</v>
      </c>
      <c r="D1940" s="142">
        <v>1119.3849999999525</v>
      </c>
      <c r="E1940" s="142">
        <v>1403.1975000000559</v>
      </c>
      <c r="F1940" s="142">
        <v>1595.1924999999408</v>
      </c>
      <c r="G1940" s="142">
        <v>2183.7649999999098</v>
      </c>
    </row>
    <row r="1941" spans="1:7" x14ac:dyDescent="0.2">
      <c r="A1941" s="76" t="s">
        <v>2338</v>
      </c>
      <c r="C1941" s="142">
        <v>852.75999999996759</v>
      </c>
      <c r="D1941" s="142">
        <v>1119.9074999999523</v>
      </c>
      <c r="E1941" s="142">
        <v>1403.8625000000559</v>
      </c>
      <c r="F1941" s="142">
        <v>1595.9524999999408</v>
      </c>
      <c r="G1941" s="142">
        <v>2184.8099999999099</v>
      </c>
    </row>
    <row r="1942" spans="1:7" x14ac:dyDescent="0.2">
      <c r="A1942" s="76" t="s">
        <v>2339</v>
      </c>
      <c r="C1942" s="142">
        <v>853.15999999996757</v>
      </c>
      <c r="D1942" s="142">
        <v>1120.4299999999523</v>
      </c>
      <c r="E1942" s="142">
        <v>1404.5275000000559</v>
      </c>
      <c r="F1942" s="142">
        <v>1596.7124999999407</v>
      </c>
      <c r="G1942" s="142">
        <v>2185.8549999999095</v>
      </c>
    </row>
    <row r="1943" spans="1:7" x14ac:dyDescent="0.2">
      <c r="A1943" s="76" t="s">
        <v>2340</v>
      </c>
      <c r="C1943" s="142">
        <v>853.55999999996754</v>
      </c>
      <c r="D1943" s="142">
        <v>1120.9524999999524</v>
      </c>
      <c r="E1943" s="142">
        <v>1405.192500000056</v>
      </c>
      <c r="F1943" s="142">
        <v>1597.4724999999407</v>
      </c>
      <c r="G1943" s="142">
        <v>2186.8999999999096</v>
      </c>
    </row>
    <row r="1944" spans="1:7" x14ac:dyDescent="0.2">
      <c r="A1944" s="76" t="s">
        <v>2341</v>
      </c>
      <c r="C1944" s="142">
        <v>853.95999999996752</v>
      </c>
      <c r="D1944" s="142">
        <v>1121.4749999999522</v>
      </c>
      <c r="E1944" s="142">
        <v>1405.857500000056</v>
      </c>
      <c r="F1944" s="142">
        <v>1598.2324999999407</v>
      </c>
      <c r="G1944" s="142">
        <v>2187.9449999999097</v>
      </c>
    </row>
    <row r="1945" spans="1:7" x14ac:dyDescent="0.2">
      <c r="A1945" s="76" t="s">
        <v>2342</v>
      </c>
      <c r="C1945" s="142">
        <v>854.3599999999675</v>
      </c>
      <c r="D1945" s="142">
        <v>1121.9974999999522</v>
      </c>
      <c r="E1945" s="142">
        <v>1406.522500000056</v>
      </c>
      <c r="F1945" s="142">
        <v>1598.9924999999407</v>
      </c>
      <c r="G1945" s="142">
        <v>2188.9899999999093</v>
      </c>
    </row>
    <row r="1946" spans="1:7" x14ac:dyDescent="0.2">
      <c r="A1946" s="76" t="s">
        <v>2343</v>
      </c>
      <c r="C1946" s="142">
        <v>854.75999999996748</v>
      </c>
      <c r="D1946" s="142">
        <v>1122.5199999999522</v>
      </c>
      <c r="E1946" s="142">
        <v>1407.1875000000562</v>
      </c>
      <c r="F1946" s="142">
        <v>1599.7524999999405</v>
      </c>
      <c r="G1946" s="142">
        <v>2190.0349999999094</v>
      </c>
    </row>
    <row r="1947" spans="1:7" x14ac:dyDescent="0.2">
      <c r="A1947" s="76" t="s">
        <v>2344</v>
      </c>
      <c r="C1947" s="142">
        <v>855.15999999996745</v>
      </c>
      <c r="D1947" s="142">
        <v>1123.042499999952</v>
      </c>
      <c r="E1947" s="142">
        <v>1407.8525000000561</v>
      </c>
      <c r="F1947" s="142">
        <v>1600.5124999999405</v>
      </c>
      <c r="G1947" s="142">
        <v>2191.0799999999094</v>
      </c>
    </row>
    <row r="1948" spans="1:7" x14ac:dyDescent="0.2">
      <c r="A1948" s="76" t="s">
        <v>2345</v>
      </c>
      <c r="C1948" s="142">
        <v>855.55999999996743</v>
      </c>
      <c r="D1948" s="142">
        <v>1123.5649999999521</v>
      </c>
      <c r="E1948" s="142">
        <v>1408.5175000000561</v>
      </c>
      <c r="F1948" s="142">
        <v>1601.2724999999405</v>
      </c>
      <c r="G1948" s="142">
        <v>2192.1249999999091</v>
      </c>
    </row>
    <row r="1949" spans="1:7" x14ac:dyDescent="0.2">
      <c r="A1949" s="76" t="s">
        <v>2346</v>
      </c>
      <c r="C1949" s="142">
        <v>855.95999999996741</v>
      </c>
      <c r="D1949" s="142">
        <v>1124.0874999999519</v>
      </c>
      <c r="E1949" s="142">
        <v>1409.1825000000563</v>
      </c>
      <c r="F1949" s="142">
        <v>1602.0324999999405</v>
      </c>
      <c r="G1949" s="142">
        <v>2193.1699999999091</v>
      </c>
    </row>
    <row r="1950" spans="1:7" x14ac:dyDescent="0.2">
      <c r="A1950" s="76" t="s">
        <v>2347</v>
      </c>
      <c r="C1950" s="142">
        <v>856.35999999996739</v>
      </c>
      <c r="D1950" s="142">
        <v>1124.6099999999519</v>
      </c>
      <c r="E1950" s="142">
        <v>1409.8475000000562</v>
      </c>
      <c r="F1950" s="142">
        <v>1602.7924999999404</v>
      </c>
      <c r="G1950" s="142">
        <v>2194.2149999999092</v>
      </c>
    </row>
    <row r="1951" spans="1:7" x14ac:dyDescent="0.2">
      <c r="A1951" s="76" t="s">
        <v>2348</v>
      </c>
      <c r="C1951" s="142">
        <v>856.75999999996736</v>
      </c>
      <c r="D1951" s="142">
        <v>1125.132499999952</v>
      </c>
      <c r="E1951" s="142">
        <v>1410.5125000000562</v>
      </c>
      <c r="F1951" s="142">
        <v>1603.5524999999404</v>
      </c>
      <c r="G1951" s="142">
        <v>2195.2599999999088</v>
      </c>
    </row>
    <row r="1952" spans="1:7" x14ac:dyDescent="0.2">
      <c r="A1952" s="76" t="s">
        <v>2349</v>
      </c>
      <c r="C1952" s="142">
        <v>857.15999999996734</v>
      </c>
      <c r="D1952" s="142">
        <v>1125.6549999999518</v>
      </c>
      <c r="E1952" s="142">
        <v>1411.1775000000564</v>
      </c>
      <c r="F1952" s="142">
        <v>1604.3124999999402</v>
      </c>
      <c r="G1952" s="142">
        <v>2196.3049999999089</v>
      </c>
    </row>
    <row r="1953" spans="1:7" x14ac:dyDescent="0.2">
      <c r="A1953" s="76" t="s">
        <v>2350</v>
      </c>
      <c r="C1953" s="142">
        <v>857.55999999996732</v>
      </c>
      <c r="D1953" s="142">
        <v>1126.1774999999518</v>
      </c>
      <c r="E1953" s="142">
        <v>1411.8425000000564</v>
      </c>
      <c r="F1953" s="142">
        <v>1605.0724999999402</v>
      </c>
      <c r="G1953" s="142">
        <v>2197.349999999909</v>
      </c>
    </row>
    <row r="1954" spans="1:7" x14ac:dyDescent="0.2">
      <c r="A1954" s="76" t="s">
        <v>2351</v>
      </c>
      <c r="C1954" s="142">
        <v>857.95999999996729</v>
      </c>
      <c r="D1954" s="142">
        <v>1126.6999999999518</v>
      </c>
      <c r="E1954" s="142">
        <v>1412.5075000000566</v>
      </c>
      <c r="F1954" s="142">
        <v>1605.8324999999402</v>
      </c>
      <c r="G1954" s="142">
        <v>2198.3949999999086</v>
      </c>
    </row>
    <row r="1955" spans="1:7" x14ac:dyDescent="0.2">
      <c r="A1955" s="76" t="s">
        <v>2352</v>
      </c>
      <c r="C1955" s="142">
        <v>858.35999999996727</v>
      </c>
      <c r="D1955" s="142">
        <v>1127.2224999999517</v>
      </c>
      <c r="E1955" s="142">
        <v>1413.1725000000565</v>
      </c>
      <c r="F1955" s="142">
        <v>1606.5924999999402</v>
      </c>
      <c r="G1955" s="142">
        <v>2199.4399999999087</v>
      </c>
    </row>
    <row r="1956" spans="1:7" x14ac:dyDescent="0.2">
      <c r="A1956" s="76" t="s">
        <v>2353</v>
      </c>
      <c r="C1956" s="142">
        <v>858.75999999996725</v>
      </c>
      <c r="D1956" s="142">
        <v>1127.7449999999517</v>
      </c>
      <c r="E1956" s="142">
        <v>1413.8375000000565</v>
      </c>
      <c r="F1956" s="142">
        <v>1607.3524999999402</v>
      </c>
      <c r="G1956" s="142">
        <v>2200.4849999999083</v>
      </c>
    </row>
    <row r="1957" spans="1:7" x14ac:dyDescent="0.2">
      <c r="A1957" s="76" t="s">
        <v>2354</v>
      </c>
      <c r="C1957" s="142">
        <v>859.15999999996723</v>
      </c>
      <c r="D1957" s="142">
        <v>1128.2674999999517</v>
      </c>
      <c r="E1957" s="142">
        <v>1414.5025000000567</v>
      </c>
      <c r="F1957" s="142">
        <v>1608.1124999999402</v>
      </c>
      <c r="G1957" s="142">
        <v>2201.5299999999083</v>
      </c>
    </row>
    <row r="1958" spans="1:7" x14ac:dyDescent="0.2">
      <c r="A1958" s="76" t="s">
        <v>2355</v>
      </c>
      <c r="C1958" s="142">
        <v>859.5599999999672</v>
      </c>
      <c r="D1958" s="142">
        <v>1128.7899999999515</v>
      </c>
      <c r="E1958" s="142">
        <v>1415.1675000000566</v>
      </c>
      <c r="F1958" s="142">
        <v>1608.8724999999401</v>
      </c>
      <c r="G1958" s="142">
        <v>2202.5749999999084</v>
      </c>
    </row>
    <row r="1959" spans="1:7" x14ac:dyDescent="0.2">
      <c r="A1959" s="76" t="s">
        <v>2356</v>
      </c>
      <c r="C1959" s="142">
        <v>859.95999999996718</v>
      </c>
      <c r="D1959" s="142">
        <v>1129.3124999999516</v>
      </c>
      <c r="E1959" s="142">
        <v>1415.8325000000566</v>
      </c>
      <c r="F1959" s="142">
        <v>1609.6324999999399</v>
      </c>
      <c r="G1959" s="142">
        <v>2203.619999999908</v>
      </c>
    </row>
    <row r="1960" spans="1:7" x14ac:dyDescent="0.2">
      <c r="A1960" s="76" t="s">
        <v>2357</v>
      </c>
      <c r="C1960" s="142">
        <v>860.35999999996716</v>
      </c>
      <c r="D1960" s="142">
        <v>1129.8349999999516</v>
      </c>
      <c r="E1960" s="142">
        <v>1416.4975000000568</v>
      </c>
      <c r="F1960" s="142">
        <v>1610.3924999999399</v>
      </c>
      <c r="G1960" s="142">
        <v>2204.6649999999081</v>
      </c>
    </row>
    <row r="1961" spans="1:7" x14ac:dyDescent="0.2">
      <c r="A1961" s="76" t="s">
        <v>2358</v>
      </c>
      <c r="C1961" s="142">
        <v>860.75999999996714</v>
      </c>
      <c r="D1961" s="142">
        <v>1130.3574999999514</v>
      </c>
      <c r="E1961" s="142">
        <v>1417.1625000000568</v>
      </c>
      <c r="F1961" s="142">
        <v>1611.1524999999399</v>
      </c>
      <c r="G1961" s="142">
        <v>2205.7099999999082</v>
      </c>
    </row>
    <row r="1962" spans="1:7" x14ac:dyDescent="0.2">
      <c r="A1962" s="76" t="s">
        <v>2359</v>
      </c>
      <c r="C1962" s="142">
        <v>861.15999999996711</v>
      </c>
      <c r="D1962" s="142">
        <v>1130.8799999999515</v>
      </c>
      <c r="E1962" s="142">
        <v>1417.8275000000567</v>
      </c>
      <c r="F1962" s="142">
        <v>1611.9124999999399</v>
      </c>
      <c r="G1962" s="142">
        <v>2206.7549999999078</v>
      </c>
    </row>
    <row r="1963" spans="1:7" x14ac:dyDescent="0.2">
      <c r="A1963" s="76" t="s">
        <v>2360</v>
      </c>
      <c r="C1963" s="142">
        <v>861.55999999996709</v>
      </c>
      <c r="D1963" s="142">
        <v>1131.4024999999515</v>
      </c>
      <c r="E1963" s="142">
        <v>1418.4925000000569</v>
      </c>
      <c r="F1963" s="142">
        <v>1612.6724999999399</v>
      </c>
      <c r="G1963" s="142">
        <v>2207.7999999999079</v>
      </c>
    </row>
    <row r="1964" spans="1:7" x14ac:dyDescent="0.2">
      <c r="A1964" s="76" t="s">
        <v>2361</v>
      </c>
      <c r="C1964" s="142">
        <v>861.95999999996707</v>
      </c>
      <c r="D1964" s="142">
        <v>1131.9249999999513</v>
      </c>
      <c r="E1964" s="142">
        <v>1419.1575000000569</v>
      </c>
      <c r="F1964" s="142">
        <v>1613.4324999999399</v>
      </c>
      <c r="G1964" s="142">
        <v>2208.8449999999079</v>
      </c>
    </row>
    <row r="1965" spans="1:7" x14ac:dyDescent="0.2">
      <c r="A1965" s="76" t="s">
        <v>2362</v>
      </c>
      <c r="C1965" s="142">
        <v>862.35999999996704</v>
      </c>
      <c r="D1965" s="142">
        <v>1132.4474999999513</v>
      </c>
      <c r="E1965" s="142">
        <v>1419.8225000000568</v>
      </c>
      <c r="F1965" s="142">
        <v>1614.1924999999399</v>
      </c>
      <c r="G1965" s="142">
        <v>2209.8899999999076</v>
      </c>
    </row>
    <row r="1966" spans="1:7" x14ac:dyDescent="0.2">
      <c r="A1966" s="76" t="s">
        <v>2363</v>
      </c>
      <c r="C1966" s="142">
        <v>862.75999999996702</v>
      </c>
      <c r="D1966" s="142">
        <v>1132.9699999999514</v>
      </c>
      <c r="E1966" s="142">
        <v>1420.487500000057</v>
      </c>
      <c r="F1966" s="142">
        <v>1614.9524999999396</v>
      </c>
      <c r="G1966" s="142">
        <v>2210.9349999999076</v>
      </c>
    </row>
    <row r="1967" spans="1:7" x14ac:dyDescent="0.2">
      <c r="A1967" s="76" t="s">
        <v>2364</v>
      </c>
      <c r="C1967" s="142">
        <v>863.159999999967</v>
      </c>
      <c r="D1967" s="142">
        <v>1133.4924999999512</v>
      </c>
      <c r="E1967" s="142">
        <v>1421.152500000057</v>
      </c>
      <c r="F1967" s="142">
        <v>1615.7124999999396</v>
      </c>
      <c r="G1967" s="142">
        <v>2211.9799999999077</v>
      </c>
    </row>
    <row r="1968" spans="1:7" x14ac:dyDescent="0.2">
      <c r="A1968" s="76" t="s">
        <v>2365</v>
      </c>
      <c r="C1968" s="142">
        <v>863.55999999996698</v>
      </c>
      <c r="D1968" s="142">
        <v>1134.0149999999512</v>
      </c>
      <c r="E1968" s="142">
        <v>1421.817500000057</v>
      </c>
      <c r="F1968" s="142">
        <v>1616.4724999999396</v>
      </c>
      <c r="G1968" s="142">
        <v>2213.0249999999073</v>
      </c>
    </row>
    <row r="1969" spans="1:7" x14ac:dyDescent="0.2">
      <c r="A1969" s="76" t="s">
        <v>2366</v>
      </c>
      <c r="C1969" s="142">
        <v>863.95999999996695</v>
      </c>
      <c r="D1969" s="142">
        <v>1134.537499999951</v>
      </c>
      <c r="E1969" s="142">
        <v>1422.4825000000571</v>
      </c>
      <c r="F1969" s="142">
        <v>1617.2324999999396</v>
      </c>
      <c r="G1969" s="142">
        <v>2214.0699999999074</v>
      </c>
    </row>
    <row r="1970" spans="1:7" x14ac:dyDescent="0.2">
      <c r="A1970" s="76" t="s">
        <v>2367</v>
      </c>
      <c r="C1970" s="142">
        <v>864.35999999996693</v>
      </c>
      <c r="D1970" s="142">
        <v>1135.0599999999511</v>
      </c>
      <c r="E1970" s="142">
        <v>1423.1475000000571</v>
      </c>
      <c r="F1970" s="142">
        <v>1617.9924999999396</v>
      </c>
      <c r="G1970" s="142">
        <v>2215.1149999999075</v>
      </c>
    </row>
    <row r="1971" spans="1:7" x14ac:dyDescent="0.2">
      <c r="A1971" s="76" t="s">
        <v>2368</v>
      </c>
      <c r="C1971" s="142">
        <v>864.75999999996691</v>
      </c>
      <c r="D1971" s="142">
        <v>1135.5824999999511</v>
      </c>
      <c r="E1971" s="142">
        <v>1423.8125000000571</v>
      </c>
      <c r="F1971" s="142">
        <v>1618.7524999999396</v>
      </c>
      <c r="G1971" s="142">
        <v>2216.1599999999071</v>
      </c>
    </row>
    <row r="1972" spans="1:7" x14ac:dyDescent="0.2">
      <c r="A1972" s="76" t="s">
        <v>2369</v>
      </c>
      <c r="C1972" s="142">
        <v>865.15999999996689</v>
      </c>
      <c r="D1972" s="142">
        <v>1136.1049999999509</v>
      </c>
      <c r="E1972" s="142">
        <v>1424.4775000000573</v>
      </c>
      <c r="F1972" s="142">
        <v>1619.5124999999393</v>
      </c>
      <c r="G1972" s="142">
        <v>2217.2049999999072</v>
      </c>
    </row>
    <row r="1973" spans="1:7" x14ac:dyDescent="0.2">
      <c r="A1973" s="76" t="s">
        <v>2370</v>
      </c>
      <c r="C1973" s="142">
        <v>865.55999999996686</v>
      </c>
      <c r="D1973" s="142">
        <v>1136.6274999999509</v>
      </c>
      <c r="E1973" s="142">
        <v>1425.1425000000572</v>
      </c>
      <c r="F1973" s="142">
        <v>1620.2724999999393</v>
      </c>
      <c r="G1973" s="142">
        <v>2218.2499999999072</v>
      </c>
    </row>
    <row r="1974" spans="1:7" x14ac:dyDescent="0.2">
      <c r="A1974" s="76" t="s">
        <v>2371</v>
      </c>
      <c r="C1974" s="142">
        <v>865.95999999996684</v>
      </c>
      <c r="D1974" s="142">
        <v>1137.149999999951</v>
      </c>
      <c r="E1974" s="142">
        <v>1425.8075000000574</v>
      </c>
      <c r="F1974" s="142">
        <v>1621.0324999999393</v>
      </c>
      <c r="G1974" s="142">
        <v>2219.2949999999068</v>
      </c>
    </row>
    <row r="1975" spans="1:7" x14ac:dyDescent="0.2">
      <c r="A1975" s="76" t="s">
        <v>2372</v>
      </c>
      <c r="C1975" s="142">
        <v>866.35999999996682</v>
      </c>
      <c r="D1975" s="142">
        <v>1137.6724999999508</v>
      </c>
      <c r="E1975" s="142">
        <v>1426.4725000000574</v>
      </c>
      <c r="F1975" s="142">
        <v>1621.7924999999393</v>
      </c>
      <c r="G1975" s="142">
        <v>2220.3399999999069</v>
      </c>
    </row>
    <row r="1976" spans="1:7" x14ac:dyDescent="0.2">
      <c r="A1976" s="76" t="s">
        <v>2373</v>
      </c>
      <c r="C1976" s="142">
        <v>866.75999999996679</v>
      </c>
      <c r="D1976" s="142">
        <v>1138.1949999999508</v>
      </c>
      <c r="E1976" s="142">
        <v>1427.1375000000573</v>
      </c>
      <c r="F1976" s="142">
        <v>1622.5524999999393</v>
      </c>
      <c r="G1976" s="142">
        <v>2221.3849999999065</v>
      </c>
    </row>
    <row r="1977" spans="1:7" x14ac:dyDescent="0.2">
      <c r="A1977" s="76" t="s">
        <v>2374</v>
      </c>
      <c r="C1977" s="142">
        <v>867.15999999996677</v>
      </c>
      <c r="D1977" s="142">
        <v>1138.7174999999509</v>
      </c>
      <c r="E1977" s="142">
        <v>1427.8025000000575</v>
      </c>
      <c r="F1977" s="142">
        <v>1623.3124999999393</v>
      </c>
      <c r="G1977" s="142">
        <v>2222.4299999999066</v>
      </c>
    </row>
    <row r="1978" spans="1:7" x14ac:dyDescent="0.2">
      <c r="A1978" s="76" t="s">
        <v>2375</v>
      </c>
      <c r="C1978" s="142">
        <v>867.55999999996675</v>
      </c>
      <c r="D1978" s="142">
        <v>1139.2399999999507</v>
      </c>
      <c r="E1978" s="142">
        <v>1428.4675000000575</v>
      </c>
      <c r="F1978" s="142">
        <v>1624.0724999999393</v>
      </c>
      <c r="G1978" s="142">
        <v>2223.4749999999067</v>
      </c>
    </row>
    <row r="1979" spans="1:7" x14ac:dyDescent="0.2">
      <c r="A1979" s="76" t="s">
        <v>2376</v>
      </c>
      <c r="C1979" s="142">
        <v>867.95999999996673</v>
      </c>
      <c r="D1979" s="142">
        <v>1139.7624999999507</v>
      </c>
      <c r="E1979" s="142">
        <v>1429.1325000000575</v>
      </c>
      <c r="F1979" s="142">
        <v>1624.832499999939</v>
      </c>
      <c r="G1979" s="142">
        <v>2224.5199999999063</v>
      </c>
    </row>
    <row r="1980" spans="1:7" x14ac:dyDescent="0.2">
      <c r="A1980" s="76" t="s">
        <v>2377</v>
      </c>
      <c r="C1980" s="142">
        <v>868.3599999999667</v>
      </c>
      <c r="D1980" s="142">
        <v>1140.2849999999507</v>
      </c>
      <c r="E1980" s="142">
        <v>1429.7975000000577</v>
      </c>
      <c r="F1980" s="142">
        <v>1625.592499999939</v>
      </c>
      <c r="G1980" s="142">
        <v>2225.5649999999064</v>
      </c>
    </row>
    <row r="1981" spans="1:7" x14ac:dyDescent="0.2">
      <c r="A1981" s="76" t="s">
        <v>2378</v>
      </c>
      <c r="C1981" s="142">
        <v>868.75999999996668</v>
      </c>
      <c r="D1981" s="142">
        <v>1140.8074999999506</v>
      </c>
      <c r="E1981" s="142">
        <v>1430.4625000000576</v>
      </c>
      <c r="F1981" s="142">
        <v>1626.352499999939</v>
      </c>
      <c r="G1981" s="142">
        <v>2226.6099999999064</v>
      </c>
    </row>
    <row r="1982" spans="1:7" x14ac:dyDescent="0.2">
      <c r="A1982" s="76" t="s">
        <v>2379</v>
      </c>
      <c r="C1982" s="142">
        <v>869.15999999996666</v>
      </c>
      <c r="D1982" s="142">
        <v>1141.3299999999506</v>
      </c>
      <c r="E1982" s="142">
        <v>1431.1275000000576</v>
      </c>
      <c r="F1982" s="142">
        <v>1627.112499999939</v>
      </c>
      <c r="G1982" s="142">
        <v>2227.6549999999061</v>
      </c>
    </row>
    <row r="1983" spans="1:7" x14ac:dyDescent="0.2">
      <c r="A1983" s="76" t="s">
        <v>2380</v>
      </c>
      <c r="C1983" s="142">
        <v>869.55999999996664</v>
      </c>
      <c r="D1983" s="142">
        <v>1141.8524999999506</v>
      </c>
      <c r="E1983" s="142">
        <v>1431.7925000000578</v>
      </c>
      <c r="F1983" s="142">
        <v>1627.872499999939</v>
      </c>
      <c r="G1983" s="142">
        <v>2228.6999999999061</v>
      </c>
    </row>
    <row r="1984" spans="1:7" x14ac:dyDescent="0.2">
      <c r="A1984" s="76" t="s">
        <v>2381</v>
      </c>
      <c r="C1984" s="142">
        <v>869.95999999996661</v>
      </c>
      <c r="D1984" s="142">
        <v>1142.3749999999504</v>
      </c>
      <c r="E1984" s="142">
        <v>1432.4575000000577</v>
      </c>
      <c r="F1984" s="142">
        <v>1628.632499999939</v>
      </c>
      <c r="G1984" s="142">
        <v>2229.7449999999062</v>
      </c>
    </row>
    <row r="1985" spans="1:7" x14ac:dyDescent="0.2">
      <c r="A1985" s="76" t="s">
        <v>2382</v>
      </c>
      <c r="C1985" s="142">
        <v>870.35999999996659</v>
      </c>
      <c r="D1985" s="142">
        <v>1142.8974999999505</v>
      </c>
      <c r="E1985" s="142">
        <v>1433.1225000000577</v>
      </c>
      <c r="F1985" s="142">
        <v>1629.392499999939</v>
      </c>
      <c r="G1985" s="142">
        <v>2230.7899999999058</v>
      </c>
    </row>
    <row r="1986" spans="1:7" x14ac:dyDescent="0.2">
      <c r="A1986" s="76" t="s">
        <v>2383</v>
      </c>
      <c r="C1986" s="142">
        <v>870.75999999996657</v>
      </c>
      <c r="D1986" s="142">
        <v>1143.4199999999505</v>
      </c>
      <c r="E1986" s="142">
        <v>1433.7875000000579</v>
      </c>
      <c r="F1986" s="142">
        <v>1630.1524999999388</v>
      </c>
      <c r="G1986" s="142">
        <v>2231.8349999999059</v>
      </c>
    </row>
    <row r="1987" spans="1:7" x14ac:dyDescent="0.2">
      <c r="A1987" s="76" t="s">
        <v>2384</v>
      </c>
      <c r="C1987" s="142">
        <v>871.15999999996654</v>
      </c>
      <c r="D1987" s="142">
        <v>1143.9424999999503</v>
      </c>
      <c r="E1987" s="142">
        <v>1434.4525000000579</v>
      </c>
      <c r="F1987" s="142">
        <v>1630.9124999999387</v>
      </c>
      <c r="G1987" s="142">
        <v>2232.879999999906</v>
      </c>
    </row>
    <row r="1988" spans="1:7" x14ac:dyDescent="0.2">
      <c r="A1988" s="76" t="s">
        <v>2385</v>
      </c>
      <c r="C1988" s="142">
        <v>871.55999999996652</v>
      </c>
      <c r="D1988" s="142">
        <v>1144.4649999999504</v>
      </c>
      <c r="E1988" s="142">
        <v>1435.1175000000578</v>
      </c>
      <c r="F1988" s="142">
        <v>1631.6724999999387</v>
      </c>
      <c r="G1988" s="142">
        <v>2233.9249999999056</v>
      </c>
    </row>
    <row r="1989" spans="1:7" x14ac:dyDescent="0.2">
      <c r="A1989" s="76" t="s">
        <v>2386</v>
      </c>
      <c r="C1989" s="142">
        <v>871.9599999999665</v>
      </c>
      <c r="D1989" s="142">
        <v>1144.9874999999502</v>
      </c>
      <c r="E1989" s="142">
        <v>1435.782500000058</v>
      </c>
      <c r="F1989" s="142">
        <v>1632.4324999999387</v>
      </c>
      <c r="G1989" s="142">
        <v>2234.9699999999057</v>
      </c>
    </row>
    <row r="1990" spans="1:7" x14ac:dyDescent="0.2">
      <c r="A1990" s="76" t="s">
        <v>2387</v>
      </c>
      <c r="C1990" s="142">
        <v>872.35999999996648</v>
      </c>
      <c r="D1990" s="142">
        <v>1145.5099999999502</v>
      </c>
      <c r="E1990" s="142">
        <v>1436.447500000058</v>
      </c>
      <c r="F1990" s="142">
        <v>1633.1924999999387</v>
      </c>
      <c r="G1990" s="142">
        <v>2236.0149999999057</v>
      </c>
    </row>
    <row r="1991" spans="1:7" x14ac:dyDescent="0.2">
      <c r="A1991" s="76" t="s">
        <v>2388</v>
      </c>
      <c r="C1991" s="142">
        <v>872.75999999996645</v>
      </c>
      <c r="D1991" s="142">
        <v>1146.0324999999502</v>
      </c>
      <c r="E1991" s="142">
        <v>1437.1125000000579</v>
      </c>
      <c r="F1991" s="142">
        <v>1633.9524999999387</v>
      </c>
      <c r="G1991" s="142">
        <v>2237.0599999999054</v>
      </c>
    </row>
    <row r="1992" spans="1:7" x14ac:dyDescent="0.2">
      <c r="A1992" s="76" t="s">
        <v>2389</v>
      </c>
      <c r="C1992" s="142">
        <v>873.15999999996643</v>
      </c>
      <c r="D1992" s="142">
        <v>1146.55499999995</v>
      </c>
      <c r="E1992" s="142">
        <v>1437.7775000000581</v>
      </c>
      <c r="F1992" s="142">
        <v>1634.7124999999385</v>
      </c>
      <c r="G1992" s="142">
        <v>2238.1049999999054</v>
      </c>
    </row>
    <row r="1993" spans="1:7" x14ac:dyDescent="0.2">
      <c r="A1993" s="76" t="s">
        <v>2390</v>
      </c>
      <c r="C1993" s="142">
        <v>873.55999999996641</v>
      </c>
      <c r="D1993" s="142">
        <v>1147.0774999999501</v>
      </c>
      <c r="E1993" s="142">
        <v>1438.4425000000581</v>
      </c>
      <c r="F1993" s="142">
        <v>1635.4724999999385</v>
      </c>
      <c r="G1993" s="142">
        <v>2239.1499999999055</v>
      </c>
    </row>
    <row r="1994" spans="1:7" x14ac:dyDescent="0.2">
      <c r="A1994" s="76" t="s">
        <v>2391</v>
      </c>
      <c r="C1994" s="142">
        <v>873.95999999996639</v>
      </c>
      <c r="D1994" s="142">
        <v>1147.5999999999501</v>
      </c>
      <c r="E1994" s="142">
        <v>1439.1075000000583</v>
      </c>
      <c r="F1994" s="142">
        <v>1636.2324999999385</v>
      </c>
      <c r="G1994" s="142">
        <v>2240.1949999999051</v>
      </c>
    </row>
    <row r="1995" spans="1:7" x14ac:dyDescent="0.2">
      <c r="A1995" s="76" t="s">
        <v>2392</v>
      </c>
      <c r="C1995" s="142">
        <v>874.35999999996636</v>
      </c>
      <c r="D1995" s="142">
        <v>1148.1224999999499</v>
      </c>
      <c r="E1995" s="142">
        <v>1439.7725000000582</v>
      </c>
      <c r="F1995" s="142">
        <v>1636.9924999999384</v>
      </c>
      <c r="G1995" s="142">
        <v>2241.2399999999052</v>
      </c>
    </row>
    <row r="1996" spans="1:7" x14ac:dyDescent="0.2">
      <c r="A1996" s="76" t="s">
        <v>2393</v>
      </c>
      <c r="C1996" s="142">
        <v>874.75999999996634</v>
      </c>
      <c r="D1996" s="142">
        <v>1148.64499999995</v>
      </c>
      <c r="E1996" s="142">
        <v>1440.4375000000582</v>
      </c>
      <c r="F1996" s="142">
        <v>1637.7524999999384</v>
      </c>
      <c r="G1996" s="142">
        <v>2242.2849999999048</v>
      </c>
    </row>
    <row r="1997" spans="1:7" x14ac:dyDescent="0.2">
      <c r="A1997" s="76" t="s">
        <v>2394</v>
      </c>
      <c r="C1997" s="142">
        <v>875.15999999996632</v>
      </c>
      <c r="D1997" s="142">
        <v>1149.16749999995</v>
      </c>
      <c r="E1997" s="142">
        <v>1441.1025000000584</v>
      </c>
      <c r="F1997" s="142">
        <v>1638.5124999999384</v>
      </c>
      <c r="G1997" s="142">
        <v>2243.3299999999049</v>
      </c>
    </row>
    <row r="1998" spans="1:7" x14ac:dyDescent="0.2">
      <c r="A1998" s="76" t="s">
        <v>2395</v>
      </c>
      <c r="C1998" s="142">
        <v>875.55999999996629</v>
      </c>
      <c r="D1998" s="142">
        <v>1149.6899999999498</v>
      </c>
      <c r="E1998" s="142">
        <v>1441.7675000000584</v>
      </c>
      <c r="F1998" s="142">
        <v>1639.2724999999384</v>
      </c>
      <c r="G1998" s="142">
        <v>2244.374999999905</v>
      </c>
    </row>
    <row r="1999" spans="1:7" x14ac:dyDescent="0.2">
      <c r="A1999" s="76" t="s">
        <v>2396</v>
      </c>
      <c r="C1999" s="142">
        <v>875.95999999996627</v>
      </c>
      <c r="D1999" s="142">
        <v>1150.2124999999498</v>
      </c>
      <c r="E1999" s="142">
        <v>1442.4325000000583</v>
      </c>
      <c r="F1999" s="142">
        <v>1640.0324999999382</v>
      </c>
      <c r="G1999" s="142">
        <v>2245.4199999999046</v>
      </c>
    </row>
    <row r="2000" spans="1:7" x14ac:dyDescent="0.2">
      <c r="A2000" s="76" t="s">
        <v>2397</v>
      </c>
      <c r="C2000" s="142">
        <v>876.35999999996625</v>
      </c>
      <c r="D2000" s="142">
        <v>1150.7349999999499</v>
      </c>
      <c r="E2000" s="142">
        <v>1443.0975000000585</v>
      </c>
      <c r="F2000" s="142">
        <v>1640.7924999999382</v>
      </c>
      <c r="G2000" s="142">
        <v>2246.4649999999046</v>
      </c>
    </row>
    <row r="2001" spans="1:7" x14ac:dyDescent="0.2">
      <c r="A2001" s="76" t="s">
        <v>2398</v>
      </c>
      <c r="C2001" s="142">
        <v>876.75999999996623</v>
      </c>
      <c r="D2001" s="142">
        <v>1151.2574999999497</v>
      </c>
      <c r="E2001" s="142">
        <v>1443.7625000000585</v>
      </c>
      <c r="F2001" s="142">
        <v>1641.5524999999382</v>
      </c>
      <c r="G2001" s="142">
        <v>2247.5099999999047</v>
      </c>
    </row>
    <row r="2002" spans="1:7" x14ac:dyDescent="0.2">
      <c r="A2002" s="76" t="s">
        <v>2399</v>
      </c>
      <c r="C2002" s="142">
        <v>877.1599999999662</v>
      </c>
      <c r="D2002" s="142">
        <v>1151.7799999999497</v>
      </c>
      <c r="E2002" s="142">
        <v>1444.4275000000584</v>
      </c>
      <c r="F2002" s="142">
        <v>1642.3124999999382</v>
      </c>
      <c r="G2002" s="142">
        <v>2248.5549999999043</v>
      </c>
    </row>
    <row r="2003" spans="1:7" x14ac:dyDescent="0.2">
      <c r="A2003" s="76" t="s">
        <v>2400</v>
      </c>
      <c r="C2003" s="142">
        <v>877.55999999996618</v>
      </c>
      <c r="D2003" s="142">
        <v>1152.3024999999498</v>
      </c>
      <c r="E2003" s="142">
        <v>1445.0925000000586</v>
      </c>
      <c r="F2003" s="142">
        <v>1643.0724999999381</v>
      </c>
      <c r="G2003" s="142">
        <v>2249.5999999999044</v>
      </c>
    </row>
    <row r="2004" spans="1:7" x14ac:dyDescent="0.2">
      <c r="A2004" s="76" t="s">
        <v>2401</v>
      </c>
      <c r="C2004" s="142">
        <v>877.95999999996616</v>
      </c>
      <c r="D2004" s="142">
        <v>1152.8249999999496</v>
      </c>
      <c r="E2004" s="142">
        <v>1445.7575000000586</v>
      </c>
      <c r="F2004" s="142">
        <v>1643.8324999999381</v>
      </c>
      <c r="G2004" s="142">
        <v>2250.6449999999045</v>
      </c>
    </row>
    <row r="2005" spans="1:7" x14ac:dyDescent="0.2">
      <c r="A2005" s="76" t="s">
        <v>2402</v>
      </c>
      <c r="C2005" s="142">
        <v>878.35999999996613</v>
      </c>
      <c r="D2005" s="142">
        <v>1153.3474999999496</v>
      </c>
      <c r="E2005" s="142">
        <v>1446.4225000000586</v>
      </c>
      <c r="F2005" s="142">
        <v>1644.5924999999381</v>
      </c>
      <c r="G2005" s="142">
        <v>2251.6899999999041</v>
      </c>
    </row>
    <row r="2006" spans="1:7" x14ac:dyDescent="0.2">
      <c r="A2006" s="76" t="s">
        <v>2403</v>
      </c>
      <c r="C2006" s="142">
        <v>878.75999999996611</v>
      </c>
      <c r="D2006" s="142">
        <v>1153.8699999999496</v>
      </c>
      <c r="E2006" s="142">
        <v>1447.0875000000588</v>
      </c>
      <c r="F2006" s="142">
        <v>1645.3524999999379</v>
      </c>
      <c r="G2006" s="142">
        <v>2252.7349999999042</v>
      </c>
    </row>
    <row r="2007" spans="1:7" x14ac:dyDescent="0.2">
      <c r="A2007" s="76" t="s">
        <v>2404</v>
      </c>
      <c r="C2007" s="142">
        <v>879.15999999996609</v>
      </c>
      <c r="D2007" s="142">
        <v>1154.3924999999495</v>
      </c>
      <c r="E2007" s="142">
        <v>1447.7525000000587</v>
      </c>
      <c r="F2007" s="142">
        <v>1646.1124999999379</v>
      </c>
      <c r="G2007" s="142">
        <v>2253.7799999999042</v>
      </c>
    </row>
    <row r="2008" spans="1:7" x14ac:dyDescent="0.2">
      <c r="A2008" s="76" t="s">
        <v>2405</v>
      </c>
      <c r="C2008" s="142">
        <v>879.55999999996607</v>
      </c>
      <c r="D2008" s="142">
        <v>1154.9149999999495</v>
      </c>
      <c r="E2008" s="142">
        <v>1448.4175000000587</v>
      </c>
      <c r="F2008" s="142">
        <v>1646.8724999999379</v>
      </c>
      <c r="G2008" s="142">
        <v>2254.8249999999039</v>
      </c>
    </row>
    <row r="2009" spans="1:7" x14ac:dyDescent="0.2">
      <c r="A2009" s="76" t="s">
        <v>2406</v>
      </c>
      <c r="C2009" s="142">
        <v>879.95999999996604</v>
      </c>
      <c r="D2009" s="142">
        <v>1155.4374999999493</v>
      </c>
      <c r="E2009" s="142">
        <v>1449.0825000000589</v>
      </c>
      <c r="F2009" s="142">
        <v>1647.6324999999379</v>
      </c>
      <c r="G2009" s="142">
        <v>2255.8699999999039</v>
      </c>
    </row>
    <row r="2010" spans="1:7" x14ac:dyDescent="0.2">
      <c r="A2010" s="76" t="s">
        <v>2407</v>
      </c>
      <c r="C2010" s="142">
        <v>880.35999999996602</v>
      </c>
      <c r="D2010" s="142">
        <v>1155.9599999999493</v>
      </c>
      <c r="E2010" s="142">
        <v>1449.7475000000588</v>
      </c>
      <c r="F2010" s="142">
        <v>1648.3924999999379</v>
      </c>
      <c r="G2010" s="142">
        <v>2256.914999999904</v>
      </c>
    </row>
    <row r="2011" spans="1:7" x14ac:dyDescent="0.2">
      <c r="A2011" s="76" t="s">
        <v>2408</v>
      </c>
      <c r="C2011" s="142">
        <v>880.759999999966</v>
      </c>
      <c r="D2011" s="142">
        <v>1156.4824999999494</v>
      </c>
      <c r="E2011" s="142">
        <v>1450.4125000000588</v>
      </c>
      <c r="F2011" s="142">
        <v>1649.1524999999378</v>
      </c>
      <c r="G2011" s="142">
        <v>2257.9599999999036</v>
      </c>
    </row>
    <row r="2012" spans="1:7" x14ac:dyDescent="0.2">
      <c r="A2012" s="76" t="s">
        <v>2409</v>
      </c>
      <c r="C2012" s="142">
        <v>881.15999999996598</v>
      </c>
      <c r="D2012" s="142">
        <v>1157.0049999999492</v>
      </c>
      <c r="E2012" s="142">
        <v>1451.077500000059</v>
      </c>
      <c r="F2012" s="142">
        <v>1649.9124999999376</v>
      </c>
      <c r="G2012" s="142">
        <v>2259.0049999999037</v>
      </c>
    </row>
    <row r="2013" spans="1:7" x14ac:dyDescent="0.2">
      <c r="A2013" s="76" t="s">
        <v>2410</v>
      </c>
      <c r="C2013" s="142">
        <v>881.55999999996595</v>
      </c>
      <c r="D2013" s="142">
        <v>1157.5274999999492</v>
      </c>
      <c r="E2013" s="142">
        <v>1451.742500000059</v>
      </c>
      <c r="F2013" s="142">
        <v>1650.6724999999376</v>
      </c>
      <c r="G2013" s="142">
        <v>2260.0499999999038</v>
      </c>
    </row>
    <row r="2014" spans="1:7" x14ac:dyDescent="0.2">
      <c r="A2014" s="76" t="s">
        <v>2411</v>
      </c>
      <c r="C2014" s="142">
        <v>881.95999999996593</v>
      </c>
      <c r="D2014" s="142">
        <v>1158.0499999999493</v>
      </c>
      <c r="E2014" s="142">
        <v>1452.4075000000591</v>
      </c>
      <c r="F2014" s="142">
        <v>1651.4324999999376</v>
      </c>
      <c r="G2014" s="142">
        <v>2261.0949999999034</v>
      </c>
    </row>
    <row r="2015" spans="1:7" x14ac:dyDescent="0.2">
      <c r="A2015" s="76" t="s">
        <v>2412</v>
      </c>
      <c r="C2015" s="142">
        <v>882.35999999996591</v>
      </c>
      <c r="D2015" s="142">
        <v>1158.5724999999491</v>
      </c>
      <c r="E2015" s="142">
        <v>1453.0725000000591</v>
      </c>
      <c r="F2015" s="142">
        <v>1652.1924999999376</v>
      </c>
      <c r="G2015" s="142">
        <v>2262.1399999999035</v>
      </c>
    </row>
    <row r="2016" spans="1:7" x14ac:dyDescent="0.2">
      <c r="A2016" s="76" t="s">
        <v>2413</v>
      </c>
      <c r="C2016" s="142">
        <v>882.75999999996588</v>
      </c>
      <c r="D2016" s="142">
        <v>1159.0949999999491</v>
      </c>
      <c r="E2016" s="142">
        <v>1453.7375000000591</v>
      </c>
      <c r="F2016" s="142">
        <v>1652.9524999999376</v>
      </c>
      <c r="G2016" s="142">
        <v>2263.1849999999031</v>
      </c>
    </row>
    <row r="2017" spans="1:7" x14ac:dyDescent="0.2">
      <c r="A2017" s="76" t="s">
        <v>2414</v>
      </c>
      <c r="C2017" s="142">
        <v>883.15999999996586</v>
      </c>
      <c r="D2017" s="142">
        <v>1159.6174999999491</v>
      </c>
      <c r="E2017" s="142">
        <v>1454.4025000000593</v>
      </c>
      <c r="F2017" s="142">
        <v>1653.7124999999376</v>
      </c>
      <c r="G2017" s="142">
        <v>2264.2299999999032</v>
      </c>
    </row>
    <row r="2018" spans="1:7" x14ac:dyDescent="0.2">
      <c r="A2018" s="76" t="s">
        <v>2415</v>
      </c>
      <c r="C2018" s="142">
        <v>883.55999999996584</v>
      </c>
      <c r="D2018" s="142">
        <v>1160.1399999999489</v>
      </c>
      <c r="E2018" s="142">
        <v>1455.0675000000592</v>
      </c>
      <c r="F2018" s="142">
        <v>1654.4724999999376</v>
      </c>
      <c r="G2018" s="142">
        <v>2265.2749999999032</v>
      </c>
    </row>
    <row r="2019" spans="1:7" x14ac:dyDescent="0.2">
      <c r="A2019" s="76" t="s">
        <v>2416</v>
      </c>
      <c r="C2019" s="142">
        <v>883.95999999996582</v>
      </c>
      <c r="D2019" s="142">
        <v>1160.662499999949</v>
      </c>
      <c r="E2019" s="142">
        <v>1455.7325000000592</v>
      </c>
      <c r="F2019" s="142">
        <v>1655.2324999999373</v>
      </c>
      <c r="G2019" s="142">
        <v>2266.3199999999028</v>
      </c>
    </row>
    <row r="2020" spans="1:7" x14ac:dyDescent="0.2">
      <c r="A2020" s="76" t="s">
        <v>2417</v>
      </c>
      <c r="C2020" s="142">
        <v>884.35999999996579</v>
      </c>
      <c r="D2020" s="142">
        <v>1161.184999999949</v>
      </c>
      <c r="E2020" s="142">
        <v>1456.3975000000594</v>
      </c>
      <c r="F2020" s="142">
        <v>1655.9924999999373</v>
      </c>
      <c r="G2020" s="142">
        <v>2267.3649999999029</v>
      </c>
    </row>
    <row r="2021" spans="1:7" x14ac:dyDescent="0.2">
      <c r="A2021" s="76" t="s">
        <v>2418</v>
      </c>
      <c r="C2021" s="142">
        <v>884.75999999996577</v>
      </c>
      <c r="D2021" s="142">
        <v>1161.7074999999488</v>
      </c>
      <c r="E2021" s="142">
        <v>1457.0625000000593</v>
      </c>
      <c r="F2021" s="142">
        <v>1656.7524999999373</v>
      </c>
      <c r="G2021" s="142">
        <v>2268.409999999903</v>
      </c>
    </row>
    <row r="2022" spans="1:7" x14ac:dyDescent="0.2">
      <c r="A2022" s="76" t="s">
        <v>2419</v>
      </c>
      <c r="C2022" s="142">
        <v>885.15999999996575</v>
      </c>
      <c r="D2022" s="142">
        <v>1162.2299999999489</v>
      </c>
      <c r="E2022" s="142">
        <v>1457.7275000000593</v>
      </c>
      <c r="F2022" s="142">
        <v>1657.5124999999373</v>
      </c>
      <c r="G2022" s="142">
        <v>2269.4549999999026</v>
      </c>
    </row>
    <row r="2023" spans="1:7" x14ac:dyDescent="0.2">
      <c r="A2023" s="76" t="s">
        <v>2420</v>
      </c>
      <c r="C2023" s="142">
        <v>885.55999999996573</v>
      </c>
      <c r="D2023" s="142">
        <v>1162.7524999999489</v>
      </c>
      <c r="E2023" s="142">
        <v>1458.3925000000595</v>
      </c>
      <c r="F2023" s="142">
        <v>1658.2724999999373</v>
      </c>
      <c r="G2023" s="142">
        <v>2270.4999999999027</v>
      </c>
    </row>
    <row r="2024" spans="1:7" x14ac:dyDescent="0.2">
      <c r="A2024" s="76" t="s">
        <v>2421</v>
      </c>
      <c r="C2024" s="142">
        <v>885.9599999999657</v>
      </c>
      <c r="D2024" s="142">
        <v>1163.2749999999487</v>
      </c>
      <c r="E2024" s="142">
        <v>1459.0575000000595</v>
      </c>
      <c r="F2024" s="142">
        <v>1659.0324999999373</v>
      </c>
      <c r="G2024" s="142">
        <v>2271.5449999999028</v>
      </c>
    </row>
    <row r="2025" spans="1:7" x14ac:dyDescent="0.2">
      <c r="A2025" s="76" t="s">
        <v>2422</v>
      </c>
      <c r="C2025" s="142">
        <v>886.35999999996568</v>
      </c>
      <c r="D2025" s="142">
        <v>1163.7974999999487</v>
      </c>
      <c r="E2025" s="142">
        <v>1459.7225000000594</v>
      </c>
      <c r="F2025" s="142">
        <v>1659.7924999999373</v>
      </c>
      <c r="G2025" s="142">
        <v>2272.5899999999024</v>
      </c>
    </row>
    <row r="2026" spans="1:7" x14ac:dyDescent="0.2">
      <c r="A2026" s="76" t="s">
        <v>2423</v>
      </c>
      <c r="C2026" s="142">
        <v>886.75999999996566</v>
      </c>
      <c r="D2026" s="142">
        <v>1164.3199999999488</v>
      </c>
      <c r="E2026" s="142">
        <v>1460.3875000000596</v>
      </c>
      <c r="F2026" s="142">
        <v>1660.552499999937</v>
      </c>
      <c r="G2026" s="142">
        <v>2273.6349999999024</v>
      </c>
    </row>
    <row r="2027" spans="1:7" x14ac:dyDescent="0.2">
      <c r="A2027" s="76" t="s">
        <v>2424</v>
      </c>
      <c r="C2027" s="142">
        <v>887.15999999996563</v>
      </c>
      <c r="D2027" s="142">
        <v>1164.8424999999486</v>
      </c>
      <c r="E2027" s="142">
        <v>1461.0525000000596</v>
      </c>
      <c r="F2027" s="142">
        <v>1661.312499999937</v>
      </c>
      <c r="G2027" s="142">
        <v>2274.6799999999025</v>
      </c>
    </row>
    <row r="2028" spans="1:7" x14ac:dyDescent="0.2">
      <c r="A2028" s="76" t="s">
        <v>2425</v>
      </c>
      <c r="C2028" s="142">
        <v>887.55999999996561</v>
      </c>
      <c r="D2028" s="142">
        <v>1165.3649999999486</v>
      </c>
      <c r="E2028" s="142">
        <v>1461.7175000000595</v>
      </c>
      <c r="F2028" s="142">
        <v>1662.072499999937</v>
      </c>
      <c r="G2028" s="142">
        <v>2275.7249999999021</v>
      </c>
    </row>
    <row r="2029" spans="1:7" x14ac:dyDescent="0.2">
      <c r="A2029" s="76" t="s">
        <v>2426</v>
      </c>
      <c r="C2029" s="142">
        <v>887.95999999996559</v>
      </c>
      <c r="D2029" s="142">
        <v>1165.8874999999484</v>
      </c>
      <c r="E2029" s="142">
        <v>1462.3825000000597</v>
      </c>
      <c r="F2029" s="142">
        <v>1662.832499999937</v>
      </c>
      <c r="G2029" s="142">
        <v>2276.7699999999022</v>
      </c>
    </row>
    <row r="2030" spans="1:7" x14ac:dyDescent="0.2">
      <c r="A2030" s="76" t="s">
        <v>2427</v>
      </c>
      <c r="C2030" s="142">
        <v>888.35999999996557</v>
      </c>
      <c r="D2030" s="142">
        <v>1166.4099999999485</v>
      </c>
      <c r="E2030" s="142">
        <v>1463.0475000000597</v>
      </c>
      <c r="F2030" s="142">
        <v>1663.592499999937</v>
      </c>
      <c r="G2030" s="142">
        <v>2277.8149999999023</v>
      </c>
    </row>
    <row r="2031" spans="1:7" x14ac:dyDescent="0.2">
      <c r="A2031" s="76" t="s">
        <v>2428</v>
      </c>
      <c r="C2031" s="142">
        <v>888.75999999996554</v>
      </c>
      <c r="D2031" s="142">
        <v>1166.9324999999485</v>
      </c>
      <c r="E2031" s="142">
        <v>1463.7125000000597</v>
      </c>
      <c r="F2031" s="142">
        <v>1664.352499999937</v>
      </c>
      <c r="G2031" s="142">
        <v>2278.8599999999019</v>
      </c>
    </row>
    <row r="2032" spans="1:7" x14ac:dyDescent="0.2">
      <c r="A2032" s="76" t="s">
        <v>2429</v>
      </c>
      <c r="C2032" s="142">
        <v>889.15999999996552</v>
      </c>
      <c r="D2032" s="142">
        <v>1167.4549999999483</v>
      </c>
      <c r="E2032" s="142">
        <v>1464.3775000000599</v>
      </c>
      <c r="F2032" s="142">
        <v>1665.1124999999367</v>
      </c>
      <c r="G2032" s="142">
        <v>2279.904999999902</v>
      </c>
    </row>
    <row r="2033" spans="1:7" x14ac:dyDescent="0.2">
      <c r="A2033" s="76" t="s">
        <v>2430</v>
      </c>
      <c r="C2033" s="142">
        <v>889.5599999999655</v>
      </c>
      <c r="D2033" s="142">
        <v>1167.9774999999483</v>
      </c>
      <c r="E2033" s="142">
        <v>1465.0425000000598</v>
      </c>
      <c r="F2033" s="142">
        <v>1665.8724999999367</v>
      </c>
      <c r="G2033" s="142">
        <v>2280.949999999902</v>
      </c>
    </row>
    <row r="2034" spans="1:7" x14ac:dyDescent="0.2">
      <c r="A2034" s="76" t="s">
        <v>2431</v>
      </c>
      <c r="C2034" s="142">
        <v>889.95999999996548</v>
      </c>
      <c r="D2034" s="142">
        <v>1168.4999999999484</v>
      </c>
      <c r="E2034" s="142">
        <v>1465.7075000000598</v>
      </c>
      <c r="F2034" s="142">
        <v>1666.6324999999367</v>
      </c>
      <c r="G2034" s="142">
        <v>2281.9949999999017</v>
      </c>
    </row>
    <row r="2035" spans="1:7" x14ac:dyDescent="0.2">
      <c r="A2035" s="76" t="s">
        <v>2432</v>
      </c>
      <c r="C2035" s="142">
        <v>890.35999999996545</v>
      </c>
      <c r="D2035" s="142">
        <v>1169.0224999999482</v>
      </c>
      <c r="E2035" s="142">
        <v>1466.37250000006</v>
      </c>
      <c r="F2035" s="142">
        <v>1667.3924999999367</v>
      </c>
      <c r="G2035" s="142">
        <v>2283.0399999999017</v>
      </c>
    </row>
    <row r="2036" spans="1:7" x14ac:dyDescent="0.2">
      <c r="A2036" s="76" t="s">
        <v>2433</v>
      </c>
      <c r="C2036" s="142">
        <v>890.75999999996543</v>
      </c>
      <c r="D2036" s="142">
        <v>1169.5449999999482</v>
      </c>
      <c r="E2036" s="142">
        <v>1467.0375000000599</v>
      </c>
      <c r="F2036" s="142">
        <v>1668.1524999999367</v>
      </c>
      <c r="G2036" s="142">
        <v>2284.0849999999014</v>
      </c>
    </row>
    <row r="2037" spans="1:7" x14ac:dyDescent="0.2">
      <c r="A2037" s="76" t="s">
        <v>2434</v>
      </c>
      <c r="C2037" s="142">
        <v>891.15999999996541</v>
      </c>
      <c r="D2037" s="142">
        <v>1170.0674999999483</v>
      </c>
      <c r="E2037" s="142">
        <v>1467.7025000000601</v>
      </c>
      <c r="F2037" s="142">
        <v>1668.9124999999367</v>
      </c>
      <c r="G2037" s="142">
        <v>2285.1299999999014</v>
      </c>
    </row>
    <row r="2038" spans="1:7" x14ac:dyDescent="0.2">
      <c r="A2038" s="76" t="s">
        <v>2435</v>
      </c>
      <c r="C2038" s="142">
        <v>891.55999999996538</v>
      </c>
      <c r="D2038" s="142">
        <v>1170.5899999999481</v>
      </c>
      <c r="E2038" s="142">
        <v>1468.3675000000601</v>
      </c>
      <c r="F2038" s="142">
        <v>1669.6724999999367</v>
      </c>
      <c r="G2038" s="142">
        <v>2286.1749999999015</v>
      </c>
    </row>
    <row r="2039" spans="1:7" x14ac:dyDescent="0.2">
      <c r="A2039" s="76" t="s">
        <v>2436</v>
      </c>
      <c r="C2039" s="142">
        <v>891.95999999996536</v>
      </c>
      <c r="D2039" s="142">
        <v>1171.1124999999481</v>
      </c>
      <c r="E2039" s="142">
        <v>1469.0325000000601</v>
      </c>
      <c r="F2039" s="142">
        <v>1670.4324999999365</v>
      </c>
      <c r="G2039" s="142">
        <v>2287.2199999999011</v>
      </c>
    </row>
    <row r="2040" spans="1:7" x14ac:dyDescent="0.2">
      <c r="A2040" s="76" t="s">
        <v>2437</v>
      </c>
      <c r="C2040" s="142">
        <v>892.35999999996534</v>
      </c>
      <c r="D2040" s="142">
        <v>1171.6349999999481</v>
      </c>
      <c r="E2040" s="142">
        <v>1469.6975000000602</v>
      </c>
      <c r="F2040" s="142">
        <v>1671.1924999999364</v>
      </c>
      <c r="G2040" s="142">
        <v>2288.2649999999012</v>
      </c>
    </row>
    <row r="2041" spans="1:7" x14ac:dyDescent="0.2">
      <c r="A2041" s="76" t="s">
        <v>2438</v>
      </c>
      <c r="C2041" s="142">
        <v>892.75999999996532</v>
      </c>
      <c r="D2041" s="142">
        <v>1172.157499999948</v>
      </c>
      <c r="E2041" s="142">
        <v>1470.3625000000602</v>
      </c>
      <c r="F2041" s="142">
        <v>1671.9524999999364</v>
      </c>
      <c r="G2041" s="142">
        <v>2289.3099999999013</v>
      </c>
    </row>
    <row r="2042" spans="1:7" x14ac:dyDescent="0.2">
      <c r="A2042" s="76" t="s">
        <v>2439</v>
      </c>
      <c r="C2042" s="142">
        <v>893.15999999996529</v>
      </c>
      <c r="D2042" s="142">
        <v>1172.679999999948</v>
      </c>
      <c r="E2042" s="142">
        <v>1471.0275000000602</v>
      </c>
      <c r="F2042" s="142">
        <v>1672.7124999999364</v>
      </c>
      <c r="G2042" s="142">
        <v>2290.3549999999009</v>
      </c>
    </row>
    <row r="2043" spans="1:7" x14ac:dyDescent="0.2">
      <c r="A2043" s="76" t="s">
        <v>2440</v>
      </c>
      <c r="C2043" s="142">
        <v>893.55999999996527</v>
      </c>
      <c r="D2043" s="142">
        <v>1173.202499999948</v>
      </c>
      <c r="E2043" s="142">
        <v>1471.6925000000604</v>
      </c>
      <c r="F2043" s="142">
        <v>1673.4724999999364</v>
      </c>
      <c r="G2043" s="142">
        <v>2291.399999999901</v>
      </c>
    </row>
    <row r="2044" spans="1:7" x14ac:dyDescent="0.2">
      <c r="A2044" s="76" t="s">
        <v>2441</v>
      </c>
      <c r="C2044" s="142">
        <v>893.95999999996525</v>
      </c>
      <c r="D2044" s="142">
        <v>1173.7249999999478</v>
      </c>
      <c r="E2044" s="142">
        <v>1472.3575000000603</v>
      </c>
      <c r="F2044" s="142">
        <v>1674.2324999999364</v>
      </c>
      <c r="G2044" s="142">
        <v>2292.444999999901</v>
      </c>
    </row>
    <row r="2045" spans="1:7" x14ac:dyDescent="0.2">
      <c r="A2045" s="76" t="s">
        <v>2442</v>
      </c>
      <c r="C2045" s="142">
        <v>894.35999999996523</v>
      </c>
      <c r="D2045" s="142">
        <v>1174.2474999999479</v>
      </c>
      <c r="E2045" s="142">
        <v>1473.0225000000603</v>
      </c>
      <c r="F2045" s="142">
        <v>1674.9924999999364</v>
      </c>
      <c r="G2045" s="142">
        <v>2293.4899999999006</v>
      </c>
    </row>
    <row r="2046" spans="1:7" x14ac:dyDescent="0.2">
      <c r="A2046" s="76" t="s">
        <v>2443</v>
      </c>
      <c r="C2046" s="142">
        <v>894.7599999999652</v>
      </c>
      <c r="D2046" s="142">
        <v>1174.7699999999479</v>
      </c>
      <c r="E2046" s="142">
        <v>1473.6875000000605</v>
      </c>
      <c r="F2046" s="142">
        <v>1675.7524999999362</v>
      </c>
      <c r="G2046" s="142">
        <v>2294.5349999999007</v>
      </c>
    </row>
    <row r="2047" spans="1:7" x14ac:dyDescent="0.2">
      <c r="A2047" s="76" t="s">
        <v>2444</v>
      </c>
      <c r="C2047" s="142">
        <v>895.15999999996518</v>
      </c>
      <c r="D2047" s="142">
        <v>1175.2924999999477</v>
      </c>
      <c r="E2047" s="142">
        <v>1474.3525000000604</v>
      </c>
      <c r="F2047" s="142">
        <v>1676.5124999999362</v>
      </c>
      <c r="G2047" s="142">
        <v>2295.5799999999008</v>
      </c>
    </row>
    <row r="2048" spans="1:7" x14ac:dyDescent="0.2">
      <c r="A2048" s="76" t="s">
        <v>2445</v>
      </c>
      <c r="C2048" s="142">
        <v>895.55999999996516</v>
      </c>
      <c r="D2048" s="142">
        <v>1175.8149999999478</v>
      </c>
      <c r="E2048" s="142">
        <v>1475.0175000000604</v>
      </c>
      <c r="F2048" s="142">
        <v>1677.2724999999361</v>
      </c>
      <c r="G2048" s="142">
        <v>2296.6249999999004</v>
      </c>
    </row>
    <row r="2049" spans="1:7" x14ac:dyDescent="0.2">
      <c r="A2049" s="76" t="s">
        <v>2446</v>
      </c>
      <c r="C2049" s="142">
        <v>895.95999999996513</v>
      </c>
      <c r="D2049" s="142">
        <v>1176.3374999999476</v>
      </c>
      <c r="E2049" s="142">
        <v>1475.6825000000606</v>
      </c>
      <c r="F2049" s="142">
        <v>1678.0324999999361</v>
      </c>
      <c r="G2049" s="142">
        <v>2297.6699999999005</v>
      </c>
    </row>
    <row r="2050" spans="1:7" x14ac:dyDescent="0.2">
      <c r="A2050" s="76" t="s">
        <v>2447</v>
      </c>
      <c r="C2050" s="142">
        <v>896.35999999996511</v>
      </c>
      <c r="D2050" s="142">
        <v>1176.8599999999476</v>
      </c>
      <c r="E2050" s="142">
        <v>1476.3475000000606</v>
      </c>
      <c r="F2050" s="142">
        <v>1678.7924999999361</v>
      </c>
      <c r="G2050" s="142">
        <v>2298.7149999999006</v>
      </c>
    </row>
    <row r="2051" spans="1:7" x14ac:dyDescent="0.2">
      <c r="A2051" s="76" t="s">
        <v>2448</v>
      </c>
      <c r="C2051" s="142">
        <v>896.75999999996509</v>
      </c>
      <c r="D2051" s="142">
        <v>1177.3824999999476</v>
      </c>
      <c r="E2051" s="142">
        <v>1477.0125000000605</v>
      </c>
      <c r="F2051" s="142">
        <v>1679.5524999999361</v>
      </c>
      <c r="G2051" s="142">
        <v>2299.7599999999002</v>
      </c>
    </row>
    <row r="2052" spans="1:7" x14ac:dyDescent="0.2">
      <c r="A2052" s="76" t="s">
        <v>2449</v>
      </c>
      <c r="C2052" s="142">
        <v>897.15999999996507</v>
      </c>
      <c r="D2052" s="142">
        <v>1177.9049999999474</v>
      </c>
      <c r="E2052" s="142">
        <v>1477.6775000000607</v>
      </c>
      <c r="F2052" s="142">
        <v>1680.3124999999359</v>
      </c>
      <c r="G2052" s="142">
        <v>2300.8049999999002</v>
      </c>
    </row>
    <row r="2053" spans="1:7" x14ac:dyDescent="0.2">
      <c r="A2053" s="76" t="s">
        <v>2450</v>
      </c>
      <c r="C2053" s="142">
        <v>897.55999999996504</v>
      </c>
      <c r="D2053" s="142">
        <v>1178.4274999999475</v>
      </c>
      <c r="E2053" s="142">
        <v>1478.3425000000607</v>
      </c>
      <c r="F2053" s="142">
        <v>1681.0724999999359</v>
      </c>
      <c r="G2053" s="142">
        <v>2301.8499999999003</v>
      </c>
    </row>
    <row r="2054" spans="1:7" x14ac:dyDescent="0.2">
      <c r="A2054" s="76" t="s">
        <v>2451</v>
      </c>
      <c r="C2054" s="142">
        <v>897.95999999996502</v>
      </c>
      <c r="D2054" s="142">
        <v>1178.9499999999475</v>
      </c>
      <c r="E2054" s="142">
        <v>1479.0075000000606</v>
      </c>
      <c r="F2054" s="142">
        <v>1681.8324999999359</v>
      </c>
      <c r="G2054" s="142">
        <v>2302.8949999998999</v>
      </c>
    </row>
    <row r="2055" spans="1:7" x14ac:dyDescent="0.2">
      <c r="A2055" s="76" t="s">
        <v>2452</v>
      </c>
      <c r="C2055" s="142">
        <v>898.359999999965</v>
      </c>
      <c r="D2055" s="142">
        <v>1179.4724999999473</v>
      </c>
      <c r="E2055" s="142">
        <v>1479.6725000000608</v>
      </c>
      <c r="F2055" s="142">
        <v>1682.5924999999359</v>
      </c>
      <c r="G2055" s="142">
        <v>2303.9399999999</v>
      </c>
    </row>
    <row r="2056" spans="1:7" x14ac:dyDescent="0.2">
      <c r="A2056" s="76" t="s">
        <v>2453</v>
      </c>
      <c r="C2056" s="142">
        <v>898.75999999996498</v>
      </c>
      <c r="D2056" s="142">
        <v>1179.9949999999474</v>
      </c>
      <c r="E2056" s="142">
        <v>1480.3375000000608</v>
      </c>
      <c r="F2056" s="142">
        <v>1683.3524999999358</v>
      </c>
      <c r="G2056" s="142">
        <v>2304.9849999998996</v>
      </c>
    </row>
    <row r="2057" spans="1:7" x14ac:dyDescent="0.2">
      <c r="A2057" s="76" t="s">
        <v>2454</v>
      </c>
      <c r="C2057" s="142">
        <v>899.15999999996495</v>
      </c>
      <c r="D2057" s="142">
        <v>1180.5174999999474</v>
      </c>
      <c r="E2057" s="142">
        <v>1481.002500000061</v>
      </c>
      <c r="F2057" s="142">
        <v>1684.1124999999358</v>
      </c>
      <c r="G2057" s="142">
        <v>2306.0299999998997</v>
      </c>
    </row>
    <row r="2058" spans="1:7" x14ac:dyDescent="0.2">
      <c r="A2058" s="76" t="s">
        <v>2455</v>
      </c>
      <c r="C2058" s="142">
        <v>899.55999999996493</v>
      </c>
      <c r="D2058" s="142">
        <v>1181.0399999999472</v>
      </c>
      <c r="E2058" s="142">
        <v>1481.667500000061</v>
      </c>
      <c r="F2058" s="142">
        <v>1684.8724999999358</v>
      </c>
      <c r="G2058" s="142">
        <v>2307.0749999998998</v>
      </c>
    </row>
    <row r="2059" spans="1:7" x14ac:dyDescent="0.2">
      <c r="A2059" s="76" t="s">
        <v>2456</v>
      </c>
      <c r="C2059" s="142">
        <v>899.95999999996491</v>
      </c>
      <c r="D2059" s="142">
        <v>1181.5624999999472</v>
      </c>
      <c r="E2059" s="142">
        <v>1482.3325000000609</v>
      </c>
      <c r="F2059" s="142">
        <v>1685.6324999999356</v>
      </c>
      <c r="G2059" s="142">
        <v>2308.1199999998994</v>
      </c>
    </row>
    <row r="2060" spans="1:7" x14ac:dyDescent="0.2">
      <c r="A2060" s="76" t="s">
        <v>2457</v>
      </c>
      <c r="C2060" s="142">
        <v>900.35999999996488</v>
      </c>
      <c r="D2060" s="142">
        <v>1182.0849999999473</v>
      </c>
      <c r="E2060" s="142">
        <v>1482.9975000000611</v>
      </c>
      <c r="F2060" s="142">
        <v>1686.3924999999356</v>
      </c>
      <c r="G2060" s="142">
        <v>2309.1649999998995</v>
      </c>
    </row>
    <row r="2061" spans="1:7" x14ac:dyDescent="0.2">
      <c r="A2061" s="76" t="s">
        <v>2458</v>
      </c>
      <c r="C2061" s="142">
        <v>900.75999999996486</v>
      </c>
      <c r="D2061" s="142">
        <v>1182.6074999999471</v>
      </c>
      <c r="E2061" s="142">
        <v>1483.6625000000611</v>
      </c>
      <c r="F2061" s="142">
        <v>1687.1524999999356</v>
      </c>
      <c r="G2061" s="142">
        <v>2310.2099999998995</v>
      </c>
    </row>
    <row r="2062" spans="1:7" x14ac:dyDescent="0.2">
      <c r="A2062" s="76" t="s">
        <v>2459</v>
      </c>
      <c r="C2062" s="142">
        <v>901.15999999996484</v>
      </c>
      <c r="D2062" s="142">
        <v>1183.1299999999471</v>
      </c>
      <c r="E2062" s="142">
        <v>1484.327500000061</v>
      </c>
      <c r="F2062" s="142">
        <v>1687.9124999999356</v>
      </c>
      <c r="G2062" s="142">
        <v>2311.2549999998992</v>
      </c>
    </row>
    <row r="2063" spans="1:7" x14ac:dyDescent="0.2">
      <c r="A2063" s="76" t="s">
        <v>2460</v>
      </c>
      <c r="C2063" s="142">
        <v>901.55999999996482</v>
      </c>
      <c r="D2063" s="142">
        <v>1183.6524999999472</v>
      </c>
      <c r="E2063" s="142">
        <v>1484.9925000000612</v>
      </c>
      <c r="F2063" s="142">
        <v>1688.6724999999356</v>
      </c>
      <c r="G2063" s="142">
        <v>2312.2999999998992</v>
      </c>
    </row>
    <row r="2064" spans="1:7" x14ac:dyDescent="0.2">
      <c r="A2064" s="76" t="s">
        <v>2461</v>
      </c>
      <c r="C2064" s="142">
        <v>901.95999999996479</v>
      </c>
      <c r="D2064" s="142">
        <v>1184.174999999947</v>
      </c>
      <c r="E2064" s="142">
        <v>1485.6575000000612</v>
      </c>
      <c r="F2064" s="142">
        <v>1689.4324999999355</v>
      </c>
      <c r="G2064" s="142">
        <v>2313.3449999998993</v>
      </c>
    </row>
    <row r="2065" spans="1:7" x14ac:dyDescent="0.2">
      <c r="A2065" s="76" t="s">
        <v>2462</v>
      </c>
      <c r="C2065" s="142">
        <v>902.35999999996477</v>
      </c>
      <c r="D2065" s="142">
        <v>1184.697499999947</v>
      </c>
      <c r="E2065" s="142">
        <v>1486.3225000000612</v>
      </c>
      <c r="F2065" s="142">
        <v>1690.1924999999355</v>
      </c>
      <c r="G2065" s="142">
        <v>2314.3899999998989</v>
      </c>
    </row>
    <row r="2066" spans="1:7" x14ac:dyDescent="0.2">
      <c r="A2066" s="76" t="s">
        <v>2463</v>
      </c>
      <c r="C2066" s="142">
        <v>902.75999999996475</v>
      </c>
      <c r="D2066" s="142">
        <v>1185.219999999947</v>
      </c>
      <c r="E2066" s="142">
        <v>1486.9875000000613</v>
      </c>
      <c r="F2066" s="142">
        <v>1690.9524999999353</v>
      </c>
      <c r="G2066" s="142">
        <v>2315.434999999899</v>
      </c>
    </row>
    <row r="2067" spans="1:7" x14ac:dyDescent="0.2">
      <c r="A2067" s="76" t="s">
        <v>2464</v>
      </c>
      <c r="C2067" s="142">
        <v>903.15999999996473</v>
      </c>
      <c r="D2067" s="142">
        <v>1185.7424999999469</v>
      </c>
      <c r="E2067" s="142">
        <v>1487.6525000000613</v>
      </c>
      <c r="F2067" s="142">
        <v>1691.7124999999353</v>
      </c>
      <c r="G2067" s="142">
        <v>2316.4799999998991</v>
      </c>
    </row>
    <row r="2068" spans="1:7" x14ac:dyDescent="0.2">
      <c r="A2068" s="76" t="s">
        <v>2465</v>
      </c>
      <c r="C2068" s="142">
        <v>903.5599999999647</v>
      </c>
      <c r="D2068" s="142">
        <v>1186.2649999999469</v>
      </c>
      <c r="E2068" s="142">
        <v>1488.3175000000613</v>
      </c>
      <c r="F2068" s="142">
        <v>1692.4724999999353</v>
      </c>
      <c r="G2068" s="142">
        <v>2317.5249999998987</v>
      </c>
    </row>
    <row r="2069" spans="1:7" x14ac:dyDescent="0.2">
      <c r="A2069" s="76" t="s">
        <v>2466</v>
      </c>
      <c r="C2069" s="142">
        <v>903.95999999996468</v>
      </c>
      <c r="D2069" s="142">
        <v>1186.7874999999467</v>
      </c>
      <c r="E2069" s="142">
        <v>1488.9825000000615</v>
      </c>
      <c r="F2069" s="142">
        <v>1693.2324999999353</v>
      </c>
      <c r="G2069" s="142">
        <v>2318.5699999998988</v>
      </c>
    </row>
    <row r="2070" spans="1:7" x14ac:dyDescent="0.2">
      <c r="A2070" s="76" t="s">
        <v>2467</v>
      </c>
      <c r="C2070" s="142">
        <v>904.35999999996466</v>
      </c>
      <c r="D2070" s="142">
        <v>1187.3099999999467</v>
      </c>
      <c r="E2070" s="142">
        <v>1489.6475000000614</v>
      </c>
      <c r="F2070" s="142">
        <v>1693.9924999999353</v>
      </c>
      <c r="G2070" s="142">
        <v>2319.6149999998988</v>
      </c>
    </row>
    <row r="2071" spans="1:7" x14ac:dyDescent="0.2">
      <c r="A2071" s="76" t="s">
        <v>2468</v>
      </c>
      <c r="C2071" s="142">
        <v>904.75999999996463</v>
      </c>
      <c r="D2071" s="142">
        <v>1187.8324999999468</v>
      </c>
      <c r="E2071" s="142">
        <v>1490.3125000000614</v>
      </c>
      <c r="F2071" s="142">
        <v>1694.7524999999353</v>
      </c>
      <c r="G2071" s="142">
        <v>2320.6599999998984</v>
      </c>
    </row>
    <row r="2072" spans="1:7" x14ac:dyDescent="0.2">
      <c r="A2072" s="76" t="s">
        <v>2469</v>
      </c>
      <c r="C2072" s="142">
        <v>905.15999999996461</v>
      </c>
      <c r="D2072" s="142">
        <v>1188.3549999999466</v>
      </c>
      <c r="E2072" s="142">
        <v>1490.9775000000616</v>
      </c>
      <c r="F2072" s="142">
        <v>1695.512499999935</v>
      </c>
      <c r="G2072" s="142">
        <v>2321.7049999998985</v>
      </c>
    </row>
    <row r="2073" spans="1:7" x14ac:dyDescent="0.2">
      <c r="A2073" s="76" t="s">
        <v>2470</v>
      </c>
      <c r="C2073" s="142">
        <v>905.55999999996459</v>
      </c>
      <c r="D2073" s="142">
        <v>1188.8774999999466</v>
      </c>
      <c r="E2073" s="142">
        <v>1491.6425000000615</v>
      </c>
      <c r="F2073" s="142">
        <v>1696.272499999935</v>
      </c>
      <c r="G2073" s="142">
        <v>2322.7499999998986</v>
      </c>
    </row>
    <row r="2074" spans="1:7" x14ac:dyDescent="0.2">
      <c r="A2074" s="76" t="s">
        <v>2471</v>
      </c>
      <c r="C2074" s="142">
        <v>905.95999999996457</v>
      </c>
      <c r="D2074" s="142">
        <v>1189.3999999999467</v>
      </c>
      <c r="E2074" s="142">
        <v>1492.3075000000615</v>
      </c>
      <c r="F2074" s="142">
        <v>1697.032499999935</v>
      </c>
      <c r="G2074" s="142">
        <v>2323.7949999998982</v>
      </c>
    </row>
    <row r="2075" spans="1:7" x14ac:dyDescent="0.2">
      <c r="A2075" s="76" t="s">
        <v>2472</v>
      </c>
      <c r="C2075" s="142">
        <v>906.35999999996454</v>
      </c>
      <c r="D2075" s="142">
        <v>1189.9224999999465</v>
      </c>
      <c r="E2075" s="142">
        <v>1492.9725000000617</v>
      </c>
      <c r="F2075" s="142">
        <v>1697.792499999935</v>
      </c>
      <c r="G2075" s="142">
        <v>2324.8399999998983</v>
      </c>
    </row>
    <row r="2076" spans="1:7" x14ac:dyDescent="0.2">
      <c r="A2076" s="76" t="s">
        <v>2473</v>
      </c>
      <c r="C2076" s="142">
        <v>906.75999999996452</v>
      </c>
      <c r="D2076" s="142">
        <v>1190.4449999999465</v>
      </c>
      <c r="E2076" s="142">
        <v>1493.6375000000617</v>
      </c>
      <c r="F2076" s="142">
        <v>1698.552499999935</v>
      </c>
      <c r="G2076" s="142">
        <v>2325.8849999998979</v>
      </c>
    </row>
    <row r="2077" spans="1:7" x14ac:dyDescent="0.2">
      <c r="A2077" s="76" t="s">
        <v>2474</v>
      </c>
      <c r="C2077" s="142">
        <v>907.1599999999645</v>
      </c>
      <c r="D2077" s="142">
        <v>1190.9674999999465</v>
      </c>
      <c r="E2077" s="142">
        <v>1494.3025000000619</v>
      </c>
      <c r="F2077" s="142">
        <v>1699.312499999935</v>
      </c>
      <c r="G2077" s="142">
        <v>2326.929999999898</v>
      </c>
    </row>
    <row r="2078" spans="1:7" x14ac:dyDescent="0.2">
      <c r="A2078" s="76" t="s">
        <v>2475</v>
      </c>
      <c r="C2078" s="142">
        <v>907.55999999996448</v>
      </c>
      <c r="D2078" s="142">
        <v>1191.4899999999463</v>
      </c>
      <c r="E2078" s="142">
        <v>1494.9675000000618</v>
      </c>
      <c r="F2078" s="142">
        <v>1700.072499999935</v>
      </c>
      <c r="G2078" s="142">
        <v>2327.974999999898</v>
      </c>
    </row>
    <row r="2079" spans="1:7" x14ac:dyDescent="0.2">
      <c r="A2079" s="76" t="s">
        <v>2476</v>
      </c>
      <c r="C2079" s="142">
        <v>907.95999999996445</v>
      </c>
      <c r="D2079" s="142">
        <v>1192.0124999999464</v>
      </c>
      <c r="E2079" s="142">
        <v>1495.6325000000618</v>
      </c>
      <c r="F2079" s="142">
        <v>1700.8324999999347</v>
      </c>
      <c r="G2079" s="142">
        <v>2329.0199999998977</v>
      </c>
    </row>
    <row r="2080" spans="1:7" x14ac:dyDescent="0.2">
      <c r="A2080" s="76" t="s">
        <v>2477</v>
      </c>
      <c r="C2080" s="142">
        <v>908.35999999996443</v>
      </c>
      <c r="D2080" s="142">
        <v>1192.5349999999464</v>
      </c>
      <c r="E2080" s="142">
        <v>1496.297500000062</v>
      </c>
      <c r="F2080" s="142">
        <v>1701.5924999999347</v>
      </c>
      <c r="G2080" s="142">
        <v>2330.0649999998977</v>
      </c>
    </row>
    <row r="2081" spans="1:7" x14ac:dyDescent="0.2">
      <c r="A2081" s="76" t="s">
        <v>2478</v>
      </c>
      <c r="C2081" s="142">
        <v>908.75999999996441</v>
      </c>
      <c r="D2081" s="142">
        <v>1193.0574999999462</v>
      </c>
      <c r="E2081" s="142">
        <v>1496.9625000000619</v>
      </c>
      <c r="F2081" s="142">
        <v>1702.3524999999347</v>
      </c>
      <c r="G2081" s="142">
        <v>2331.1099999998978</v>
      </c>
    </row>
    <row r="2082" spans="1:7" x14ac:dyDescent="0.2">
      <c r="A2082" s="76" t="s">
        <v>2479</v>
      </c>
      <c r="C2082" s="142">
        <v>909.15999999996438</v>
      </c>
      <c r="D2082" s="142">
        <v>1193.5799999999463</v>
      </c>
      <c r="E2082" s="142">
        <v>1497.6275000000619</v>
      </c>
      <c r="F2082" s="142">
        <v>1703.1124999999347</v>
      </c>
      <c r="G2082" s="142">
        <v>2332.1549999998974</v>
      </c>
    </row>
    <row r="2083" spans="1:7" x14ac:dyDescent="0.2">
      <c r="A2083" s="76" t="s">
        <v>2480</v>
      </c>
      <c r="C2083" s="142">
        <v>909.55999999996436</v>
      </c>
      <c r="D2083" s="142">
        <v>1194.1024999999463</v>
      </c>
      <c r="E2083" s="142">
        <v>1498.2925000000621</v>
      </c>
      <c r="F2083" s="142">
        <v>1703.8724999999347</v>
      </c>
      <c r="G2083" s="142">
        <v>2333.1999999998975</v>
      </c>
    </row>
    <row r="2084" spans="1:7" x14ac:dyDescent="0.2">
      <c r="A2084" s="76" t="s">
        <v>2481</v>
      </c>
      <c r="C2084" s="142">
        <v>909.95999999996434</v>
      </c>
      <c r="D2084" s="142">
        <v>1194.6249999999461</v>
      </c>
      <c r="E2084" s="142">
        <v>1498.9575000000621</v>
      </c>
      <c r="F2084" s="142">
        <v>1704.6324999999347</v>
      </c>
      <c r="G2084" s="142">
        <v>2334.2449999998976</v>
      </c>
    </row>
    <row r="2085" spans="1:7" x14ac:dyDescent="0.2">
      <c r="A2085" s="76" t="s">
        <v>2482</v>
      </c>
      <c r="C2085" s="142">
        <v>910.35999999996432</v>
      </c>
      <c r="D2085" s="142">
        <v>1195.1474999999461</v>
      </c>
      <c r="E2085" s="142">
        <v>1499.622500000062</v>
      </c>
      <c r="F2085" s="142">
        <v>1705.3924999999344</v>
      </c>
      <c r="G2085" s="142">
        <v>2335.2899999998972</v>
      </c>
    </row>
    <row r="2086" spans="1:7" x14ac:dyDescent="0.2">
      <c r="A2086" s="76" t="s">
        <v>2483</v>
      </c>
      <c r="C2086" s="142">
        <v>910.75999999996429</v>
      </c>
      <c r="D2086" s="142">
        <v>1195.6699999999462</v>
      </c>
      <c r="E2086" s="142">
        <v>1500.2875000000622</v>
      </c>
      <c r="F2086" s="142">
        <v>1706.1524999999344</v>
      </c>
      <c r="G2086" s="142">
        <v>2336.3349999998973</v>
      </c>
    </row>
    <row r="2087" spans="1:7" x14ac:dyDescent="0.2">
      <c r="A2087" s="76" t="s">
        <v>2484</v>
      </c>
      <c r="C2087" s="142">
        <v>911.15999999996427</v>
      </c>
      <c r="D2087" s="142">
        <v>1196.192499999946</v>
      </c>
      <c r="E2087" s="142">
        <v>1500.9525000000622</v>
      </c>
      <c r="F2087" s="142">
        <v>1706.9124999999344</v>
      </c>
      <c r="G2087" s="142">
        <v>2337.3799999998973</v>
      </c>
    </row>
    <row r="2088" spans="1:7" x14ac:dyDescent="0.2">
      <c r="A2088" s="76" t="s">
        <v>2485</v>
      </c>
      <c r="C2088" s="142">
        <v>911.55999999996425</v>
      </c>
      <c r="D2088" s="142">
        <v>1196.714999999946</v>
      </c>
      <c r="E2088" s="142">
        <v>1501.6175000000621</v>
      </c>
      <c r="F2088" s="142">
        <v>1707.6724999999344</v>
      </c>
      <c r="G2088" s="142">
        <v>2338.424999999897</v>
      </c>
    </row>
    <row r="2089" spans="1:7" x14ac:dyDescent="0.2">
      <c r="A2089" s="76" t="s">
        <v>2486</v>
      </c>
      <c r="C2089" s="142">
        <v>911.95999999996423</v>
      </c>
      <c r="D2089" s="142">
        <v>1197.2374999999458</v>
      </c>
      <c r="E2089" s="142">
        <v>1502.2825000000623</v>
      </c>
      <c r="F2089" s="142">
        <v>1708.4324999999344</v>
      </c>
      <c r="G2089" s="142">
        <v>2339.469999999897</v>
      </c>
    </row>
    <row r="2090" spans="1:7" x14ac:dyDescent="0.2">
      <c r="A2090" s="76" t="s">
        <v>2487</v>
      </c>
      <c r="C2090" s="142">
        <v>912.3599999999642</v>
      </c>
      <c r="D2090" s="142">
        <v>1197.7599999999459</v>
      </c>
      <c r="E2090" s="142">
        <v>1502.9475000000623</v>
      </c>
      <c r="F2090" s="142">
        <v>1709.1924999999344</v>
      </c>
      <c r="G2090" s="142">
        <v>2340.5149999998971</v>
      </c>
    </row>
    <row r="2091" spans="1:7" x14ac:dyDescent="0.2">
      <c r="A2091" s="76" t="s">
        <v>2488</v>
      </c>
      <c r="C2091" s="142">
        <v>912.75999999996418</v>
      </c>
      <c r="D2091" s="142">
        <v>1198.2824999999459</v>
      </c>
      <c r="E2091" s="142">
        <v>1503.6125000000623</v>
      </c>
      <c r="F2091" s="142">
        <v>1709.9524999999344</v>
      </c>
      <c r="G2091" s="142">
        <v>2341.5599999998967</v>
      </c>
    </row>
    <row r="2092" spans="1:7" x14ac:dyDescent="0.2">
      <c r="A2092" s="76" t="s">
        <v>2489</v>
      </c>
      <c r="C2092" s="142">
        <v>913.15999999996416</v>
      </c>
      <c r="D2092" s="142">
        <v>1198.8049999999457</v>
      </c>
      <c r="E2092" s="142">
        <v>1504.2775000000624</v>
      </c>
      <c r="F2092" s="142">
        <v>1710.7124999999342</v>
      </c>
      <c r="G2092" s="142">
        <v>2342.6049999998968</v>
      </c>
    </row>
    <row r="2093" spans="1:7" x14ac:dyDescent="0.2">
      <c r="A2093" s="76" t="s">
        <v>2490</v>
      </c>
      <c r="C2093" s="142">
        <v>913.55999999996413</v>
      </c>
      <c r="D2093" s="142">
        <v>1199.3274999999458</v>
      </c>
      <c r="E2093" s="142">
        <v>1504.9425000000624</v>
      </c>
      <c r="F2093" s="142">
        <v>1711.4724999999341</v>
      </c>
      <c r="G2093" s="142">
        <v>2343.6499999998969</v>
      </c>
    </row>
    <row r="2094" spans="1:7" x14ac:dyDescent="0.2">
      <c r="A2094" s="76" t="s">
        <v>2491</v>
      </c>
      <c r="C2094" s="142">
        <v>913.95999999996411</v>
      </c>
      <c r="D2094" s="142">
        <v>1199.8499999999458</v>
      </c>
      <c r="E2094" s="142">
        <v>1505.6075000000624</v>
      </c>
      <c r="F2094" s="142">
        <v>1712.2324999999341</v>
      </c>
      <c r="G2094" s="142">
        <v>2344.6949999998965</v>
      </c>
    </row>
    <row r="2095" spans="1:7" x14ac:dyDescent="0.2">
      <c r="A2095" s="76" t="s">
        <v>2492</v>
      </c>
      <c r="C2095" s="142">
        <v>914.35999999996409</v>
      </c>
      <c r="D2095" s="142">
        <v>1200.3724999999456</v>
      </c>
      <c r="E2095" s="142">
        <v>1506.2725000000626</v>
      </c>
      <c r="F2095" s="142">
        <v>1712.9924999999341</v>
      </c>
      <c r="G2095" s="142">
        <v>2345.7399999998966</v>
      </c>
    </row>
    <row r="2096" spans="1:7" x14ac:dyDescent="0.2">
      <c r="A2096" s="76" t="s">
        <v>2493</v>
      </c>
      <c r="C2096" s="142">
        <v>914.75999999996407</v>
      </c>
      <c r="D2096" s="142">
        <v>1200.8949999999456</v>
      </c>
      <c r="E2096" s="142">
        <v>1506.9375000000625</v>
      </c>
      <c r="F2096" s="142">
        <v>1713.7524999999341</v>
      </c>
      <c r="G2096" s="142">
        <v>2346.7849999998962</v>
      </c>
    </row>
    <row r="2097" spans="1:7" x14ac:dyDescent="0.2">
      <c r="A2097" s="76" t="s">
        <v>2494</v>
      </c>
      <c r="C2097" s="142">
        <v>915.15999999996404</v>
      </c>
      <c r="D2097" s="142">
        <v>1201.4174999999457</v>
      </c>
      <c r="E2097" s="142">
        <v>1507.6025000000627</v>
      </c>
      <c r="F2097" s="142">
        <v>1714.5124999999341</v>
      </c>
      <c r="G2097" s="142">
        <v>2347.8299999998962</v>
      </c>
    </row>
    <row r="2098" spans="1:7" x14ac:dyDescent="0.2">
      <c r="A2098" s="76" t="s">
        <v>2495</v>
      </c>
      <c r="C2098" s="142">
        <v>915.55999999996402</v>
      </c>
      <c r="D2098" s="142">
        <v>1201.9399999999455</v>
      </c>
      <c r="E2098" s="142">
        <v>1508.2675000000627</v>
      </c>
      <c r="F2098" s="142">
        <v>1715.2724999999341</v>
      </c>
      <c r="G2098" s="142">
        <v>2348.8749999998963</v>
      </c>
    </row>
    <row r="2099" spans="1:7" x14ac:dyDescent="0.2">
      <c r="A2099" s="76" t="s">
        <v>2496</v>
      </c>
      <c r="C2099" s="142">
        <v>915.959999999964</v>
      </c>
      <c r="D2099" s="142">
        <v>1202.4624999999455</v>
      </c>
      <c r="E2099" s="142">
        <v>1508.9325000000626</v>
      </c>
      <c r="F2099" s="142">
        <v>1716.0324999999339</v>
      </c>
      <c r="G2099" s="142">
        <v>2349.9199999998959</v>
      </c>
    </row>
    <row r="2100" spans="1:7" x14ac:dyDescent="0.2">
      <c r="A2100" s="76" t="s">
        <v>2497</v>
      </c>
      <c r="C2100" s="142">
        <v>916.35999999996397</v>
      </c>
      <c r="D2100" s="142">
        <v>1202.9849999999456</v>
      </c>
      <c r="E2100" s="142">
        <v>1509.5975000000628</v>
      </c>
      <c r="F2100" s="142">
        <v>1716.7924999999339</v>
      </c>
      <c r="G2100" s="142">
        <v>2350.964999999896</v>
      </c>
    </row>
    <row r="2101" spans="1:7" x14ac:dyDescent="0.2">
      <c r="A2101" s="76" t="s">
        <v>2498</v>
      </c>
      <c r="C2101" s="142">
        <v>916.75999999996395</v>
      </c>
      <c r="D2101" s="142">
        <v>1203.5074999999454</v>
      </c>
      <c r="E2101" s="142">
        <v>1510.2625000000628</v>
      </c>
      <c r="F2101" s="142">
        <v>1717.5524999999338</v>
      </c>
      <c r="G2101" s="142">
        <v>2352.0099999998961</v>
      </c>
    </row>
    <row r="2102" spans="1:7" x14ac:dyDescent="0.2">
      <c r="A2102" s="76" t="s">
        <v>2499</v>
      </c>
      <c r="C2102" s="142">
        <v>917.15999999996393</v>
      </c>
      <c r="D2102" s="142">
        <v>1204.0299999999454</v>
      </c>
      <c r="E2102" s="142">
        <v>1510.9275000000628</v>
      </c>
      <c r="F2102" s="142">
        <v>1718.3124999999338</v>
      </c>
      <c r="G2102" s="142">
        <v>2353.0549999998957</v>
      </c>
    </row>
    <row r="2103" spans="1:7" x14ac:dyDescent="0.2">
      <c r="A2103" s="76" t="s">
        <v>2500</v>
      </c>
      <c r="C2103" s="142">
        <v>917.55999999996391</v>
      </c>
      <c r="D2103" s="142">
        <v>1204.5524999999454</v>
      </c>
      <c r="E2103" s="142">
        <v>1511.592500000063</v>
      </c>
      <c r="F2103" s="142">
        <v>1719.0724999999338</v>
      </c>
      <c r="G2103" s="142">
        <v>2354.0999999998958</v>
      </c>
    </row>
    <row r="2104" spans="1:7" x14ac:dyDescent="0.2">
      <c r="A2104" s="76" t="s">
        <v>2501</v>
      </c>
      <c r="C2104" s="142">
        <v>917.95999999996388</v>
      </c>
      <c r="D2104" s="142">
        <v>1205.0749999999452</v>
      </c>
      <c r="E2104" s="142">
        <v>1512.2575000000629</v>
      </c>
      <c r="F2104" s="142">
        <v>1719.8324999999338</v>
      </c>
      <c r="G2104" s="142">
        <v>2355.1449999998958</v>
      </c>
    </row>
    <row r="2105" spans="1:7" x14ac:dyDescent="0.2">
      <c r="A2105" s="76" t="s">
        <v>2502</v>
      </c>
      <c r="C2105" s="142">
        <v>918.35999999996386</v>
      </c>
      <c r="D2105" s="142">
        <v>1205.5974999999453</v>
      </c>
      <c r="E2105" s="142">
        <v>1512.9225000000629</v>
      </c>
      <c r="F2105" s="142">
        <v>1720.5924999999336</v>
      </c>
      <c r="G2105" s="142">
        <v>2356.1899999998955</v>
      </c>
    </row>
    <row r="2106" spans="1:7" x14ac:dyDescent="0.2">
      <c r="A2106" s="76" t="s">
        <v>2503</v>
      </c>
      <c r="C2106" s="142">
        <v>918.75999999996384</v>
      </c>
      <c r="D2106" s="142">
        <v>1206.1199999999453</v>
      </c>
      <c r="E2106" s="142">
        <v>1513.5875000000631</v>
      </c>
      <c r="F2106" s="142">
        <v>1721.3524999999336</v>
      </c>
      <c r="G2106" s="142">
        <v>2357.2349999998955</v>
      </c>
    </row>
    <row r="2107" spans="1:7" x14ac:dyDescent="0.2">
      <c r="A2107" s="76" t="s">
        <v>2504</v>
      </c>
      <c r="C2107" s="142">
        <v>919.15999999996382</v>
      </c>
      <c r="D2107" s="142">
        <v>1206.6424999999451</v>
      </c>
      <c r="E2107" s="142">
        <v>1514.252500000063</v>
      </c>
      <c r="F2107" s="142">
        <v>1722.1124999999336</v>
      </c>
      <c r="G2107" s="142">
        <v>2358.2799999998956</v>
      </c>
    </row>
    <row r="2108" spans="1:7" x14ac:dyDescent="0.2">
      <c r="A2108" s="76" t="s">
        <v>2505</v>
      </c>
      <c r="C2108" s="142">
        <v>919.55999999996379</v>
      </c>
      <c r="D2108" s="142">
        <v>1207.1649999999452</v>
      </c>
      <c r="E2108" s="142">
        <v>1514.917500000063</v>
      </c>
      <c r="F2108" s="142">
        <v>1722.8724999999336</v>
      </c>
      <c r="G2108" s="142">
        <v>2359.3249999998952</v>
      </c>
    </row>
    <row r="2109" spans="1:7" x14ac:dyDescent="0.2">
      <c r="A2109" s="76" t="s">
        <v>2506</v>
      </c>
      <c r="C2109" s="142">
        <v>919.95999999996377</v>
      </c>
      <c r="D2109" s="142">
        <v>1207.687499999945</v>
      </c>
      <c r="E2109" s="142">
        <v>1515.5825000000632</v>
      </c>
      <c r="F2109" s="142">
        <v>1723.6324999999335</v>
      </c>
      <c r="G2109" s="142">
        <v>2360.3699999998953</v>
      </c>
    </row>
    <row r="2110" spans="1:7" x14ac:dyDescent="0.2">
      <c r="A2110" s="76" t="s">
        <v>2507</v>
      </c>
      <c r="C2110" s="142">
        <v>920.35999999996375</v>
      </c>
      <c r="D2110" s="142">
        <v>1208.209999999945</v>
      </c>
      <c r="E2110" s="142">
        <v>1516.2475000000632</v>
      </c>
      <c r="F2110" s="142">
        <v>1724.3924999999335</v>
      </c>
      <c r="G2110" s="142">
        <v>2361.4149999998954</v>
      </c>
    </row>
    <row r="2111" spans="1:7" x14ac:dyDescent="0.2">
      <c r="A2111" s="76" t="s">
        <v>2508</v>
      </c>
      <c r="C2111" s="142">
        <v>920.75999999996372</v>
      </c>
      <c r="D2111" s="142">
        <v>1208.732499999945</v>
      </c>
      <c r="E2111" s="142">
        <v>1516.9125000000631</v>
      </c>
      <c r="F2111" s="142">
        <v>1725.1524999999335</v>
      </c>
      <c r="G2111" s="142">
        <v>2362.459999999895</v>
      </c>
    </row>
    <row r="2112" spans="1:7" x14ac:dyDescent="0.2">
      <c r="A2112" s="76" t="s">
        <v>2509</v>
      </c>
      <c r="C2112" s="142">
        <v>921.1599999999637</v>
      </c>
      <c r="D2112" s="142">
        <v>1209.2549999999449</v>
      </c>
      <c r="E2112" s="142">
        <v>1517.5775000000633</v>
      </c>
      <c r="F2112" s="142">
        <v>1725.9124999999333</v>
      </c>
      <c r="G2112" s="142">
        <v>2363.5049999998951</v>
      </c>
    </row>
    <row r="2113" spans="1:7" x14ac:dyDescent="0.2">
      <c r="A2113" s="76" t="s">
        <v>2510</v>
      </c>
      <c r="C2113" s="142">
        <v>921.55999999996368</v>
      </c>
      <c r="D2113" s="142">
        <v>1209.7774999999449</v>
      </c>
      <c r="E2113" s="142">
        <v>1518.2425000000633</v>
      </c>
      <c r="F2113" s="142">
        <v>1726.6724999999333</v>
      </c>
      <c r="G2113" s="142">
        <v>2364.5499999998951</v>
      </c>
    </row>
    <row r="2114" spans="1:7" x14ac:dyDescent="0.2">
      <c r="A2114" s="76" t="s">
        <v>2511</v>
      </c>
      <c r="C2114" s="142">
        <v>921.95999999996366</v>
      </c>
      <c r="D2114" s="142">
        <v>1210.2999999999449</v>
      </c>
      <c r="E2114" s="142">
        <v>1518.9075000000632</v>
      </c>
      <c r="F2114" s="142">
        <v>1727.4324999999333</v>
      </c>
      <c r="G2114" s="142">
        <v>2365.5949999998948</v>
      </c>
    </row>
    <row r="2115" spans="1:7" x14ac:dyDescent="0.2">
      <c r="A2115" s="76" t="s">
        <v>2512</v>
      </c>
      <c r="C2115" s="142">
        <v>922.35999999996363</v>
      </c>
      <c r="D2115" s="142">
        <v>1210.8224999999447</v>
      </c>
      <c r="E2115" s="142">
        <v>1519.5725000000634</v>
      </c>
      <c r="F2115" s="142">
        <v>1728.1924999999333</v>
      </c>
      <c r="G2115" s="142">
        <v>2366.6399999998948</v>
      </c>
    </row>
    <row r="2116" spans="1:7" x14ac:dyDescent="0.2">
      <c r="A2116" s="76" t="s">
        <v>2513</v>
      </c>
      <c r="C2116" s="142">
        <v>922.75999999996361</v>
      </c>
      <c r="D2116" s="142">
        <v>1211.3449999999448</v>
      </c>
      <c r="E2116" s="142">
        <v>1520.2375000000634</v>
      </c>
      <c r="F2116" s="142">
        <v>1728.9524999999333</v>
      </c>
      <c r="G2116" s="142">
        <v>2367.6849999998944</v>
      </c>
    </row>
    <row r="2117" spans="1:7" x14ac:dyDescent="0.2">
      <c r="A2117" s="76" t="s">
        <v>2514</v>
      </c>
      <c r="C2117" s="142">
        <v>923.15999999996359</v>
      </c>
      <c r="D2117" s="142">
        <v>1211.8674999999448</v>
      </c>
      <c r="E2117" s="142">
        <v>1520.9025000000636</v>
      </c>
      <c r="F2117" s="142">
        <v>1729.7124999999332</v>
      </c>
      <c r="G2117" s="142">
        <v>2368.7299999998945</v>
      </c>
    </row>
    <row r="2118" spans="1:7" x14ac:dyDescent="0.2">
      <c r="A2118" s="76" t="s">
        <v>2515</v>
      </c>
      <c r="C2118" s="142">
        <v>923.55999999996357</v>
      </c>
      <c r="D2118" s="142">
        <v>1212.3899999999446</v>
      </c>
      <c r="E2118" s="142">
        <v>1521.5675000000635</v>
      </c>
      <c r="F2118" s="142">
        <v>1730.4724999999332</v>
      </c>
      <c r="G2118" s="142">
        <v>2369.7749999998946</v>
      </c>
    </row>
    <row r="2119" spans="1:7" x14ac:dyDescent="0.2">
      <c r="A2119" s="76" t="s">
        <v>2516</v>
      </c>
      <c r="C2119" s="142">
        <v>923.95999999996354</v>
      </c>
      <c r="D2119" s="142">
        <v>1212.9124999999447</v>
      </c>
      <c r="E2119" s="142">
        <v>1522.2325000000635</v>
      </c>
      <c r="F2119" s="142">
        <v>1731.232499999933</v>
      </c>
      <c r="G2119" s="142">
        <v>2370.8199999998942</v>
      </c>
    </row>
    <row r="2120" spans="1:7" x14ac:dyDescent="0.2">
      <c r="A2120" s="76" t="s">
        <v>2517</v>
      </c>
      <c r="C2120" s="142">
        <v>924.35999999996352</v>
      </c>
      <c r="D2120" s="142">
        <v>1213.4349999999447</v>
      </c>
      <c r="E2120" s="142">
        <v>1522.8975000000637</v>
      </c>
      <c r="F2120" s="142">
        <v>1731.992499999933</v>
      </c>
      <c r="G2120" s="142">
        <v>2371.8649999998943</v>
      </c>
    </row>
    <row r="2121" spans="1:7" x14ac:dyDescent="0.2">
      <c r="A2121" s="76" t="s">
        <v>2518</v>
      </c>
      <c r="C2121" s="142">
        <v>924.7599999999635</v>
      </c>
      <c r="D2121" s="142">
        <v>1213.9574999999445</v>
      </c>
      <c r="E2121" s="142">
        <v>1523.5625000000637</v>
      </c>
      <c r="F2121" s="142">
        <v>1732.752499999933</v>
      </c>
      <c r="G2121" s="142">
        <v>2372.9099999998944</v>
      </c>
    </row>
    <row r="2122" spans="1:7" x14ac:dyDescent="0.2">
      <c r="A2122" s="76" t="s">
        <v>2519</v>
      </c>
      <c r="C2122" s="142">
        <v>925.15999999996347</v>
      </c>
      <c r="D2122" s="142">
        <v>1214.4799999999445</v>
      </c>
      <c r="E2122" s="142">
        <v>1524.2275000000636</v>
      </c>
      <c r="F2122" s="142">
        <v>1733.512499999933</v>
      </c>
      <c r="G2122" s="142">
        <v>2373.954999999894</v>
      </c>
    </row>
    <row r="2123" spans="1:7" x14ac:dyDescent="0.2">
      <c r="A2123" s="76" t="s">
        <v>2520</v>
      </c>
      <c r="C2123" s="142">
        <v>925.55999999996345</v>
      </c>
      <c r="D2123" s="142">
        <v>1215.0024999999446</v>
      </c>
      <c r="E2123" s="142">
        <v>1524.8925000000638</v>
      </c>
      <c r="F2123" s="142">
        <v>1734.272499999933</v>
      </c>
      <c r="G2123" s="142">
        <v>2374.999999999894</v>
      </c>
    </row>
    <row r="2124" spans="1:7" x14ac:dyDescent="0.2">
      <c r="A2124" s="76" t="s">
        <v>2521</v>
      </c>
      <c r="C2124" s="142">
        <v>925.95999999996343</v>
      </c>
      <c r="D2124" s="142">
        <v>1215.5249999999444</v>
      </c>
      <c r="E2124" s="142">
        <v>1525.5575000000638</v>
      </c>
      <c r="F2124" s="142">
        <v>1735.032499999933</v>
      </c>
      <c r="G2124" s="142">
        <v>2376.0449999998941</v>
      </c>
    </row>
    <row r="2125" spans="1:7" x14ac:dyDescent="0.2">
      <c r="A2125" s="76" t="s">
        <v>2522</v>
      </c>
      <c r="C2125" s="142">
        <v>926.35999999996341</v>
      </c>
      <c r="D2125" s="142">
        <v>1216.0474999999444</v>
      </c>
      <c r="E2125" s="142">
        <v>1526.2225000000637</v>
      </c>
      <c r="F2125" s="142">
        <v>1735.7924999999327</v>
      </c>
      <c r="G2125" s="142">
        <v>2377.0899999998937</v>
      </c>
    </row>
    <row r="2126" spans="1:7" x14ac:dyDescent="0.2">
      <c r="A2126" s="76" t="s">
        <v>2523</v>
      </c>
      <c r="C2126" s="142">
        <v>926.75999999996338</v>
      </c>
      <c r="D2126" s="142">
        <v>1216.5699999999442</v>
      </c>
      <c r="E2126" s="142">
        <v>1526.8875000000639</v>
      </c>
      <c r="F2126" s="142">
        <v>1736.5524999999327</v>
      </c>
      <c r="G2126" s="142">
        <v>2378.1349999998938</v>
      </c>
    </row>
    <row r="2127" spans="1:7" x14ac:dyDescent="0.2">
      <c r="A2127" s="76" t="s">
        <v>2524</v>
      </c>
      <c r="C2127" s="142">
        <v>927.15999999996336</v>
      </c>
      <c r="D2127" s="142">
        <v>1217.0924999999443</v>
      </c>
      <c r="E2127" s="142">
        <v>1527.5525000000639</v>
      </c>
      <c r="F2127" s="142">
        <v>1737.3124999999327</v>
      </c>
      <c r="G2127" s="142">
        <v>2379.1799999998939</v>
      </c>
    </row>
    <row r="2128" spans="1:7" x14ac:dyDescent="0.2">
      <c r="A2128" s="76" t="s">
        <v>2525</v>
      </c>
      <c r="C2128" s="142">
        <v>927.55999999996334</v>
      </c>
      <c r="D2128" s="142">
        <v>1217.6149999999443</v>
      </c>
      <c r="E2128" s="142">
        <v>1528.2175000000639</v>
      </c>
      <c r="F2128" s="142">
        <v>1738.0724999999327</v>
      </c>
      <c r="G2128" s="142">
        <v>2380.2249999998935</v>
      </c>
    </row>
    <row r="2129" spans="1:7" x14ac:dyDescent="0.2">
      <c r="A2129" s="76" t="s">
        <v>2526</v>
      </c>
      <c r="C2129" s="142">
        <v>927.95999999996332</v>
      </c>
      <c r="D2129" s="142">
        <v>1218.1374999999441</v>
      </c>
      <c r="E2129" s="142">
        <v>1528.8825000000641</v>
      </c>
      <c r="F2129" s="142">
        <v>1738.8324999999327</v>
      </c>
      <c r="G2129" s="142">
        <v>2381.2699999998936</v>
      </c>
    </row>
    <row r="2130" spans="1:7" x14ac:dyDescent="0.2">
      <c r="A2130" s="76" t="s">
        <v>2527</v>
      </c>
      <c r="C2130" s="142">
        <v>928.35999999996329</v>
      </c>
      <c r="D2130" s="142">
        <v>1218.6599999999441</v>
      </c>
      <c r="E2130" s="142">
        <v>1529.547500000064</v>
      </c>
      <c r="F2130" s="142">
        <v>1739.5924999999327</v>
      </c>
      <c r="G2130" s="142">
        <v>2382.3149999998936</v>
      </c>
    </row>
    <row r="2131" spans="1:7" x14ac:dyDescent="0.2">
      <c r="A2131" s="76" t="s">
        <v>2528</v>
      </c>
      <c r="C2131" s="142">
        <v>928.75999999996327</v>
      </c>
      <c r="D2131" s="142">
        <v>1219.1824999999442</v>
      </c>
      <c r="E2131" s="142">
        <v>1530.212500000064</v>
      </c>
      <c r="F2131" s="142">
        <v>1740.3524999999327</v>
      </c>
      <c r="G2131" s="142">
        <v>2383.3599999998933</v>
      </c>
    </row>
    <row r="2132" spans="1:7" x14ac:dyDescent="0.2">
      <c r="A2132" s="76" t="s">
        <v>2529</v>
      </c>
      <c r="C2132" s="142">
        <v>929.15999999996325</v>
      </c>
      <c r="D2132" s="142">
        <v>1219.704999999944</v>
      </c>
      <c r="E2132" s="142">
        <v>1530.8775000000642</v>
      </c>
      <c r="F2132" s="142">
        <v>1741.1124999999324</v>
      </c>
      <c r="G2132" s="142">
        <v>2384.4049999998933</v>
      </c>
    </row>
    <row r="2133" spans="1:7" x14ac:dyDescent="0.2">
      <c r="A2133" s="76" t="s">
        <v>2530</v>
      </c>
      <c r="C2133" s="142">
        <v>929.55999999996322</v>
      </c>
      <c r="D2133" s="142">
        <v>1220.227499999944</v>
      </c>
      <c r="E2133" s="142">
        <v>1531.5425000000641</v>
      </c>
      <c r="F2133" s="142">
        <v>1741.8724999999324</v>
      </c>
      <c r="G2133" s="142">
        <v>2385.4499999998934</v>
      </c>
    </row>
    <row r="2134" spans="1:7" x14ac:dyDescent="0.2">
      <c r="A2134" s="76" t="s">
        <v>2531</v>
      </c>
      <c r="C2134" s="142">
        <v>929.9599999999632</v>
      </c>
      <c r="D2134" s="142">
        <v>1220.7499999999441</v>
      </c>
      <c r="E2134" s="142">
        <v>1532.2075000000641</v>
      </c>
      <c r="F2134" s="142">
        <v>1742.6324999999324</v>
      </c>
      <c r="G2134" s="142">
        <v>2386.494999999893</v>
      </c>
    </row>
    <row r="2135" spans="1:7" x14ac:dyDescent="0.2">
      <c r="A2135" s="76" t="s">
        <v>2532</v>
      </c>
      <c r="C2135" s="142">
        <v>930.35999999996318</v>
      </c>
      <c r="D2135" s="142">
        <v>1221.2724999999439</v>
      </c>
      <c r="E2135" s="142">
        <v>1532.8725000000643</v>
      </c>
      <c r="F2135" s="142">
        <v>1743.3924999999324</v>
      </c>
      <c r="G2135" s="142">
        <v>2387.5399999998931</v>
      </c>
    </row>
    <row r="2136" spans="1:7" x14ac:dyDescent="0.2">
      <c r="A2136" s="76" t="s">
        <v>2533</v>
      </c>
      <c r="C2136" s="142">
        <v>930.75999999996316</v>
      </c>
      <c r="D2136" s="142">
        <v>1221.7949999999439</v>
      </c>
      <c r="E2136" s="142">
        <v>1533.5375000000643</v>
      </c>
      <c r="F2136" s="142">
        <v>1744.1524999999324</v>
      </c>
      <c r="G2136" s="142">
        <v>2388.5849999998927</v>
      </c>
    </row>
    <row r="2137" spans="1:7" x14ac:dyDescent="0.2">
      <c r="A2137" s="76" t="s">
        <v>2534</v>
      </c>
      <c r="C2137" s="142">
        <v>931.15999999996313</v>
      </c>
      <c r="D2137" s="142">
        <v>1222.3174999999439</v>
      </c>
      <c r="E2137" s="142">
        <v>1534.2025000000644</v>
      </c>
      <c r="F2137" s="142">
        <v>1744.9124999999324</v>
      </c>
      <c r="G2137" s="142">
        <v>2389.6299999998928</v>
      </c>
    </row>
    <row r="2138" spans="1:7" x14ac:dyDescent="0.2">
      <c r="A2138" s="76" t="s">
        <v>2535</v>
      </c>
      <c r="C2138" s="142">
        <v>931.55999999996311</v>
      </c>
      <c r="D2138" s="142">
        <v>1222.8399999999438</v>
      </c>
      <c r="E2138" s="142">
        <v>1534.8675000000644</v>
      </c>
      <c r="F2138" s="142">
        <v>1745.6724999999324</v>
      </c>
      <c r="G2138" s="142">
        <v>2390.6749999998929</v>
      </c>
    </row>
    <row r="2139" spans="1:7" x14ac:dyDescent="0.2">
      <c r="A2139" s="76" t="s">
        <v>2536</v>
      </c>
      <c r="C2139" s="142">
        <v>931.95999999996309</v>
      </c>
      <c r="D2139" s="142">
        <v>1223.3624999999438</v>
      </c>
      <c r="E2139" s="142">
        <v>1535.5325000000644</v>
      </c>
      <c r="F2139" s="142">
        <v>1746.4324999999321</v>
      </c>
      <c r="G2139" s="142">
        <v>2391.7199999998925</v>
      </c>
    </row>
    <row r="2140" spans="1:7" x14ac:dyDescent="0.2">
      <c r="A2140" s="76" t="s">
        <v>2537</v>
      </c>
      <c r="C2140" s="142">
        <v>932.35999999996307</v>
      </c>
      <c r="D2140" s="142">
        <v>1223.8849999999438</v>
      </c>
      <c r="E2140" s="142">
        <v>1536.1975000000646</v>
      </c>
      <c r="F2140" s="142">
        <v>1747.1924999999321</v>
      </c>
      <c r="G2140" s="142">
        <v>2392.7649999998926</v>
      </c>
    </row>
    <row r="2141" spans="1:7" x14ac:dyDescent="0.2">
      <c r="A2141" s="76" t="s">
        <v>2538</v>
      </c>
      <c r="C2141" s="142">
        <v>932.75999999996304</v>
      </c>
      <c r="D2141" s="142">
        <v>1224.4074999999436</v>
      </c>
      <c r="E2141" s="142">
        <v>1536.8625000000645</v>
      </c>
      <c r="F2141" s="142">
        <v>1747.9524999999321</v>
      </c>
      <c r="G2141" s="142">
        <v>2393.8099999998926</v>
      </c>
    </row>
    <row r="2142" spans="1:7" x14ac:dyDescent="0.2">
      <c r="A2142" s="76" t="s">
        <v>2539</v>
      </c>
      <c r="C2142" s="142">
        <v>933.15999999996302</v>
      </c>
      <c r="D2142" s="142">
        <v>1224.9299999999437</v>
      </c>
      <c r="E2142" s="142">
        <v>1537.5275000000645</v>
      </c>
      <c r="F2142" s="142">
        <v>1748.7124999999321</v>
      </c>
      <c r="G2142" s="142">
        <v>2394.8549999998922</v>
      </c>
    </row>
    <row r="2143" spans="1:7" x14ac:dyDescent="0.2">
      <c r="A2143" s="76" t="s">
        <v>2540</v>
      </c>
      <c r="C2143" s="142">
        <v>933.559999999963</v>
      </c>
      <c r="D2143" s="142">
        <v>1225.4524999999437</v>
      </c>
      <c r="E2143" s="142">
        <v>1538.1925000000647</v>
      </c>
      <c r="F2143" s="142">
        <v>1749.4724999999321</v>
      </c>
      <c r="G2143" s="142">
        <v>2395.8999999998923</v>
      </c>
    </row>
    <row r="2144" spans="1:7" x14ac:dyDescent="0.2">
      <c r="A2144" s="76" t="s">
        <v>2541</v>
      </c>
      <c r="C2144" s="142">
        <v>933.95999999996297</v>
      </c>
      <c r="D2144" s="142">
        <v>1225.9749999999435</v>
      </c>
      <c r="E2144" s="142">
        <v>1538.8575000000646</v>
      </c>
      <c r="F2144" s="142">
        <v>1750.2324999999321</v>
      </c>
      <c r="G2144" s="142">
        <v>2396.9449999998924</v>
      </c>
    </row>
    <row r="2145" spans="1:7" x14ac:dyDescent="0.2">
      <c r="A2145" s="76" t="s">
        <v>2542</v>
      </c>
      <c r="C2145" s="142">
        <v>934.35999999996295</v>
      </c>
      <c r="D2145" s="142">
        <v>1226.4974999999436</v>
      </c>
      <c r="E2145" s="142">
        <v>1539.5225000000646</v>
      </c>
      <c r="F2145" s="142">
        <v>1750.9924999999319</v>
      </c>
      <c r="G2145" s="142">
        <v>2397.989999999892</v>
      </c>
    </row>
    <row r="2146" spans="1:7" x14ac:dyDescent="0.2">
      <c r="A2146" s="76" t="s">
        <v>2543</v>
      </c>
      <c r="C2146" s="142">
        <v>934.75999999996293</v>
      </c>
      <c r="D2146" s="142">
        <v>1227.0199999999434</v>
      </c>
      <c r="E2146" s="142">
        <v>1540.1875000000648</v>
      </c>
      <c r="F2146" s="142">
        <v>1751.7524999999318</v>
      </c>
      <c r="G2146" s="142">
        <v>2399.0349999998921</v>
      </c>
    </row>
    <row r="2147" spans="1:7" x14ac:dyDescent="0.2">
      <c r="A2147" s="76" t="s">
        <v>2544</v>
      </c>
      <c r="C2147" s="142">
        <v>935.15999999996291</v>
      </c>
      <c r="D2147" s="142">
        <v>1227.5424999999434</v>
      </c>
      <c r="E2147" s="142">
        <v>1540.8525000000648</v>
      </c>
      <c r="F2147" s="142">
        <v>1752.5124999999318</v>
      </c>
      <c r="G2147" s="142">
        <v>2400.0799999998922</v>
      </c>
    </row>
    <row r="2148" spans="1:7" x14ac:dyDescent="0.2">
      <c r="A2148" s="76" t="s">
        <v>2545</v>
      </c>
      <c r="C2148" s="142">
        <v>935.55999999996288</v>
      </c>
      <c r="D2148" s="142">
        <v>1228.0649999999434</v>
      </c>
      <c r="E2148" s="142">
        <v>1541.5175000000647</v>
      </c>
      <c r="F2148" s="142">
        <v>1753.2724999999318</v>
      </c>
      <c r="G2148" s="142">
        <v>2401.1249999998918</v>
      </c>
    </row>
    <row r="2149" spans="1:7" x14ac:dyDescent="0.2">
      <c r="A2149" s="76" t="s">
        <v>2546</v>
      </c>
      <c r="C2149" s="142">
        <v>935.95999999996286</v>
      </c>
      <c r="D2149" s="142">
        <v>1228.5874999999432</v>
      </c>
      <c r="E2149" s="142">
        <v>1542.1825000000649</v>
      </c>
      <c r="F2149" s="142">
        <v>1754.0324999999318</v>
      </c>
      <c r="G2149" s="142">
        <v>2402.1699999998918</v>
      </c>
    </row>
    <row r="2150" spans="1:7" x14ac:dyDescent="0.2">
      <c r="A2150" s="76" t="s">
        <v>2547</v>
      </c>
      <c r="C2150" s="142">
        <v>936.35999999996284</v>
      </c>
      <c r="D2150" s="142">
        <v>1229.1099999999433</v>
      </c>
      <c r="E2150" s="142">
        <v>1542.8475000000649</v>
      </c>
      <c r="F2150" s="142">
        <v>1754.7924999999318</v>
      </c>
      <c r="G2150" s="142">
        <v>2403.2149999998919</v>
      </c>
    </row>
    <row r="2151" spans="1:7" x14ac:dyDescent="0.2">
      <c r="A2151" s="76" t="s">
        <v>2548</v>
      </c>
      <c r="C2151" s="142">
        <v>936.75999999996282</v>
      </c>
      <c r="D2151" s="142">
        <v>1229.6324999999433</v>
      </c>
      <c r="E2151" s="142">
        <v>1543.5125000000648</v>
      </c>
      <c r="F2151" s="142">
        <v>1755.5524999999318</v>
      </c>
      <c r="G2151" s="142">
        <v>2404.2599999998915</v>
      </c>
    </row>
    <row r="2152" spans="1:7" x14ac:dyDescent="0.2">
      <c r="A2152" s="76" t="s">
        <v>2549</v>
      </c>
      <c r="C2152" s="142">
        <v>937.15999999996279</v>
      </c>
      <c r="D2152" s="142">
        <v>1230.1549999999431</v>
      </c>
      <c r="E2152" s="142">
        <v>1544.177500000065</v>
      </c>
      <c r="F2152" s="142">
        <v>1756.3124999999316</v>
      </c>
      <c r="G2152" s="142">
        <v>2405.3049999998916</v>
      </c>
    </row>
    <row r="2153" spans="1:7" x14ac:dyDescent="0.2">
      <c r="A2153" s="76" t="s">
        <v>2550</v>
      </c>
      <c r="C2153" s="142">
        <v>937.55999999996277</v>
      </c>
      <c r="D2153" s="142">
        <v>1230.6774999999432</v>
      </c>
      <c r="E2153" s="142">
        <v>1544.842500000065</v>
      </c>
      <c r="F2153" s="142">
        <v>1757.0724999999316</v>
      </c>
      <c r="G2153" s="142">
        <v>2406.3499999998917</v>
      </c>
    </row>
    <row r="2154" spans="1:7" x14ac:dyDescent="0.2">
      <c r="A2154" s="76" t="s">
        <v>2551</v>
      </c>
      <c r="C2154" s="142">
        <v>937.95999999996275</v>
      </c>
      <c r="D2154" s="142">
        <v>1231.1999999999432</v>
      </c>
      <c r="E2154" s="142">
        <v>1545.507500000065</v>
      </c>
      <c r="F2154" s="142">
        <v>1757.8324999999315</v>
      </c>
      <c r="G2154" s="142">
        <v>2407.3949999998913</v>
      </c>
    </row>
    <row r="2155" spans="1:7" x14ac:dyDescent="0.2">
      <c r="A2155" s="76" t="s">
        <v>2552</v>
      </c>
      <c r="C2155" s="142">
        <v>938.35999999996272</v>
      </c>
      <c r="D2155" s="142">
        <v>1231.722499999943</v>
      </c>
      <c r="E2155" s="142">
        <v>1546.1725000000652</v>
      </c>
      <c r="F2155" s="142">
        <v>1758.5924999999315</v>
      </c>
      <c r="G2155" s="142">
        <v>2408.4399999998914</v>
      </c>
    </row>
    <row r="2156" spans="1:7" x14ac:dyDescent="0.2">
      <c r="A2156" s="76" t="s">
        <v>2553</v>
      </c>
      <c r="C2156" s="142">
        <v>938.7599999999627</v>
      </c>
      <c r="D2156" s="142">
        <v>1232.244999999943</v>
      </c>
      <c r="E2156" s="142">
        <v>1546.8375000000651</v>
      </c>
      <c r="F2156" s="142">
        <v>1759.3524999999315</v>
      </c>
      <c r="G2156" s="142">
        <v>2409.484999999891</v>
      </c>
    </row>
    <row r="2157" spans="1:7" x14ac:dyDescent="0.2">
      <c r="A2157" s="76" t="s">
        <v>2554</v>
      </c>
      <c r="C2157" s="142">
        <v>939.15999999996268</v>
      </c>
      <c r="D2157" s="142">
        <v>1232.7674999999431</v>
      </c>
      <c r="E2157" s="142">
        <v>1547.5025000000653</v>
      </c>
      <c r="F2157" s="142">
        <v>1760.1124999999315</v>
      </c>
      <c r="G2157" s="142">
        <v>2410.5299999998911</v>
      </c>
    </row>
    <row r="2158" spans="1:7" x14ac:dyDescent="0.2">
      <c r="A2158" s="76" t="s">
        <v>2555</v>
      </c>
      <c r="C2158" s="142">
        <v>939.55999999996266</v>
      </c>
      <c r="D2158" s="142">
        <v>1233.2899999999429</v>
      </c>
      <c r="E2158" s="142">
        <v>1548.1675000000653</v>
      </c>
      <c r="F2158" s="142">
        <v>1760.8724999999315</v>
      </c>
      <c r="G2158" s="142">
        <v>2411.5749999998911</v>
      </c>
    </row>
    <row r="2159" spans="1:7" x14ac:dyDescent="0.2">
      <c r="A2159" s="76" t="s">
        <v>2556</v>
      </c>
      <c r="C2159" s="142">
        <v>939.95999999996263</v>
      </c>
      <c r="D2159" s="142">
        <v>1233.8124999999429</v>
      </c>
      <c r="E2159" s="142">
        <v>1548.8325000000652</v>
      </c>
      <c r="F2159" s="142">
        <v>1761.6324999999313</v>
      </c>
      <c r="G2159" s="142">
        <v>2412.6199999998908</v>
      </c>
    </row>
    <row r="2160" spans="1:7" x14ac:dyDescent="0.2">
      <c r="A2160" s="76" t="s">
        <v>2557</v>
      </c>
      <c r="C2160" s="142">
        <v>940.35999999996261</v>
      </c>
      <c r="D2160" s="142">
        <v>1234.334999999943</v>
      </c>
      <c r="E2160" s="142">
        <v>1549.4975000000654</v>
      </c>
      <c r="F2160" s="142">
        <v>1762.3924999999313</v>
      </c>
      <c r="G2160" s="142">
        <v>2413.6649999998908</v>
      </c>
    </row>
    <row r="2161" spans="1:7" x14ac:dyDescent="0.2">
      <c r="A2161" s="76" t="s">
        <v>2558</v>
      </c>
      <c r="C2161" s="142">
        <v>940.75999999996259</v>
      </c>
      <c r="D2161" s="142">
        <v>1234.8574999999428</v>
      </c>
      <c r="E2161" s="142">
        <v>1550.1625000000654</v>
      </c>
      <c r="F2161" s="142">
        <v>1763.1524999999313</v>
      </c>
      <c r="G2161" s="142">
        <v>2414.7099999998909</v>
      </c>
    </row>
    <row r="2162" spans="1:7" x14ac:dyDescent="0.2">
      <c r="A2162" s="76" t="s">
        <v>2559</v>
      </c>
      <c r="C2162" s="142">
        <v>941.15999999996257</v>
      </c>
      <c r="D2162" s="142">
        <v>1235.3799999999428</v>
      </c>
      <c r="E2162" s="142">
        <v>1550.8275000000654</v>
      </c>
      <c r="F2162" s="142">
        <v>1763.9124999999312</v>
      </c>
      <c r="G2162" s="142">
        <v>2415.7549999998905</v>
      </c>
    </row>
    <row r="2163" spans="1:7" x14ac:dyDescent="0.2">
      <c r="A2163" s="76" t="s">
        <v>2560</v>
      </c>
      <c r="C2163" s="142">
        <v>941.55999999996254</v>
      </c>
      <c r="D2163" s="142">
        <v>1235.9024999999428</v>
      </c>
      <c r="E2163" s="142">
        <v>1551.4925000000655</v>
      </c>
      <c r="F2163" s="142">
        <v>1764.6724999999312</v>
      </c>
      <c r="G2163" s="142">
        <v>2416.7999999998906</v>
      </c>
    </row>
    <row r="2164" spans="1:7" x14ac:dyDescent="0.2">
      <c r="A2164" s="76" t="s">
        <v>2561</v>
      </c>
      <c r="C2164" s="142">
        <v>941.95999999996252</v>
      </c>
      <c r="D2164" s="142">
        <v>1236.4249999999427</v>
      </c>
      <c r="E2164" s="142">
        <v>1552.1575000000655</v>
      </c>
      <c r="F2164" s="142">
        <v>1765.4324999999312</v>
      </c>
      <c r="G2164" s="142">
        <v>2417.8449999998907</v>
      </c>
    </row>
    <row r="2165" spans="1:7" x14ac:dyDescent="0.2">
      <c r="A2165" s="76" t="s">
        <v>2562</v>
      </c>
      <c r="C2165" s="142">
        <v>942.3599999999625</v>
      </c>
      <c r="D2165" s="142">
        <v>1236.9474999999427</v>
      </c>
      <c r="E2165" s="142">
        <v>1552.8225000000655</v>
      </c>
      <c r="F2165" s="142">
        <v>1766.192499999931</v>
      </c>
      <c r="G2165" s="142">
        <v>2418.8899999998903</v>
      </c>
    </row>
    <row r="2166" spans="1:7" x14ac:dyDescent="0.2">
      <c r="A2166" s="76" t="s">
        <v>2563</v>
      </c>
      <c r="C2166" s="142">
        <v>942.75999999996247</v>
      </c>
      <c r="D2166" s="142">
        <v>1237.4699999999425</v>
      </c>
      <c r="E2166" s="142">
        <v>1553.4875000000657</v>
      </c>
      <c r="F2166" s="142">
        <v>1766.952499999931</v>
      </c>
      <c r="G2166" s="142">
        <v>2419.9349999998904</v>
      </c>
    </row>
    <row r="2167" spans="1:7" x14ac:dyDescent="0.2">
      <c r="A2167" s="76" t="s">
        <v>2564</v>
      </c>
      <c r="C2167" s="142">
        <v>943.15999999996245</v>
      </c>
      <c r="D2167" s="142">
        <v>1237.9924999999425</v>
      </c>
      <c r="E2167" s="142">
        <v>1554.1525000000656</v>
      </c>
      <c r="F2167" s="142">
        <v>1767.712499999931</v>
      </c>
      <c r="G2167" s="142">
        <v>2420.9799999998904</v>
      </c>
    </row>
    <row r="2168" spans="1:7" x14ac:dyDescent="0.2">
      <c r="A2168" s="76" t="s">
        <v>2565</v>
      </c>
      <c r="C2168" s="142">
        <v>943.55999999996243</v>
      </c>
      <c r="D2168" s="142">
        <v>1238.5149999999426</v>
      </c>
      <c r="E2168" s="142">
        <v>1554.8175000000656</v>
      </c>
      <c r="F2168" s="142">
        <v>1768.472499999931</v>
      </c>
      <c r="G2168" s="142">
        <v>2422.02499999989</v>
      </c>
    </row>
    <row r="2169" spans="1:7" x14ac:dyDescent="0.2">
      <c r="A2169" s="76" t="s">
        <v>2566</v>
      </c>
      <c r="C2169" s="142">
        <v>943.95999999996241</v>
      </c>
      <c r="D2169" s="142">
        <v>1239.0374999999424</v>
      </c>
      <c r="E2169" s="142">
        <v>1555.4825000000658</v>
      </c>
      <c r="F2169" s="142">
        <v>1769.232499999931</v>
      </c>
      <c r="G2169" s="142">
        <v>2423.0699999998901</v>
      </c>
    </row>
    <row r="2170" spans="1:7" x14ac:dyDescent="0.2">
      <c r="A2170" s="76" t="s">
        <v>2567</v>
      </c>
      <c r="C2170" s="142">
        <v>944.35999999996238</v>
      </c>
      <c r="D2170" s="142">
        <v>1239.5599999999424</v>
      </c>
      <c r="E2170" s="142">
        <v>1556.1475000000657</v>
      </c>
      <c r="F2170" s="142">
        <v>1769.9924999999309</v>
      </c>
      <c r="G2170" s="142">
        <v>2424.1149999998902</v>
      </c>
    </row>
    <row r="2171" spans="1:7" x14ac:dyDescent="0.2">
      <c r="A2171" s="76" t="s">
        <v>2568</v>
      </c>
      <c r="C2171" s="142">
        <v>944.75999999996236</v>
      </c>
      <c r="D2171" s="142">
        <v>1240.0824999999425</v>
      </c>
      <c r="E2171" s="142">
        <v>1556.8125000000657</v>
      </c>
      <c r="F2171" s="142">
        <v>1770.7524999999309</v>
      </c>
      <c r="G2171" s="142">
        <v>2425.1599999998898</v>
      </c>
    </row>
    <row r="2172" spans="1:7" x14ac:dyDescent="0.2">
      <c r="A2172" s="76" t="s">
        <v>2569</v>
      </c>
      <c r="C2172" s="142">
        <v>945.15999999996234</v>
      </c>
      <c r="D2172" s="142">
        <v>1240.6049999999423</v>
      </c>
      <c r="E2172" s="142">
        <v>1557.4775000000659</v>
      </c>
      <c r="F2172" s="142">
        <v>1771.5124999999307</v>
      </c>
      <c r="G2172" s="142">
        <v>2426.2049999998899</v>
      </c>
    </row>
    <row r="2173" spans="1:7" x14ac:dyDescent="0.2">
      <c r="A2173" s="76" t="s">
        <v>2570</v>
      </c>
      <c r="C2173" s="142">
        <v>945.55999999996232</v>
      </c>
      <c r="D2173" s="142">
        <v>1241.1274999999423</v>
      </c>
      <c r="E2173" s="142">
        <v>1558.1425000000659</v>
      </c>
      <c r="F2173" s="142">
        <v>1772.2724999999307</v>
      </c>
      <c r="G2173" s="142">
        <v>2427.24999999989</v>
      </c>
    </row>
    <row r="2174" spans="1:7" x14ac:dyDescent="0.2">
      <c r="A2174" s="76" t="s">
        <v>2571</v>
      </c>
      <c r="C2174" s="142">
        <v>945.95999999996229</v>
      </c>
      <c r="D2174" s="142">
        <v>1241.6499999999423</v>
      </c>
      <c r="E2174" s="142">
        <v>1558.8075000000658</v>
      </c>
      <c r="F2174" s="142">
        <v>1773.0324999999307</v>
      </c>
      <c r="G2174" s="142">
        <v>2428.2949999998896</v>
      </c>
    </row>
    <row r="2175" spans="1:7" x14ac:dyDescent="0.2">
      <c r="A2175" s="76" t="s">
        <v>2572</v>
      </c>
      <c r="C2175" s="142">
        <v>946.35999999996227</v>
      </c>
      <c r="D2175" s="142">
        <v>1242.1724999999421</v>
      </c>
      <c r="E2175" s="142">
        <v>1559.472500000066</v>
      </c>
      <c r="F2175" s="142">
        <v>1773.7924999999307</v>
      </c>
      <c r="G2175" s="142">
        <v>2429.3399999998896</v>
      </c>
    </row>
    <row r="2176" spans="1:7" x14ac:dyDescent="0.2">
      <c r="A2176" s="76" t="s">
        <v>2573</v>
      </c>
      <c r="C2176" s="142">
        <v>946.75999999996225</v>
      </c>
      <c r="D2176" s="142">
        <v>1242.6949999999422</v>
      </c>
      <c r="E2176" s="142">
        <v>1560.137500000066</v>
      </c>
      <c r="F2176" s="142">
        <v>1774.5524999999307</v>
      </c>
      <c r="G2176" s="142">
        <v>2430.3849999998893</v>
      </c>
    </row>
    <row r="2177" spans="1:7" x14ac:dyDescent="0.2">
      <c r="A2177" s="76" t="s">
        <v>2574</v>
      </c>
      <c r="C2177" s="142">
        <v>947.15999999996222</v>
      </c>
      <c r="D2177" s="142">
        <v>1243.2174999999422</v>
      </c>
      <c r="E2177" s="142">
        <v>1560.8025000000662</v>
      </c>
      <c r="F2177" s="142">
        <v>1775.3124999999307</v>
      </c>
      <c r="G2177" s="142">
        <v>2431.4299999998893</v>
      </c>
    </row>
    <row r="2178" spans="1:7" x14ac:dyDescent="0.2">
      <c r="A2178" s="76" t="s">
        <v>2575</v>
      </c>
      <c r="C2178" s="142">
        <v>947.5599999999622</v>
      </c>
      <c r="D2178" s="142">
        <v>1243.739999999942</v>
      </c>
      <c r="E2178" s="142">
        <v>1561.4675000000661</v>
      </c>
      <c r="F2178" s="142">
        <v>1776.0724999999306</v>
      </c>
      <c r="G2178" s="142">
        <v>2432.4749999998894</v>
      </c>
    </row>
    <row r="2179" spans="1:7" x14ac:dyDescent="0.2">
      <c r="A2179" s="76" t="s">
        <v>2576</v>
      </c>
      <c r="C2179" s="142">
        <v>947.95999999996218</v>
      </c>
      <c r="D2179" s="142">
        <v>1244.2624999999421</v>
      </c>
      <c r="E2179" s="142">
        <v>1562.1325000000661</v>
      </c>
      <c r="F2179" s="142">
        <v>1776.8324999999304</v>
      </c>
      <c r="G2179" s="142">
        <v>2433.519999999889</v>
      </c>
    </row>
    <row r="2180" spans="1:7" x14ac:dyDescent="0.2">
      <c r="A2180" s="76" t="s">
        <v>2577</v>
      </c>
      <c r="C2180" s="142">
        <v>948.35999999996216</v>
      </c>
      <c r="D2180" s="142">
        <v>1244.7849999999421</v>
      </c>
      <c r="E2180" s="142">
        <v>1562.7975000000663</v>
      </c>
      <c r="F2180" s="142">
        <v>1777.5924999999304</v>
      </c>
      <c r="G2180" s="142">
        <v>2434.5649999998891</v>
      </c>
    </row>
    <row r="2181" spans="1:7" x14ac:dyDescent="0.2">
      <c r="A2181" s="76" t="s">
        <v>2578</v>
      </c>
      <c r="C2181" s="142">
        <v>948.75999999996213</v>
      </c>
      <c r="D2181" s="142">
        <v>1245.3074999999419</v>
      </c>
      <c r="E2181" s="142">
        <v>1563.4625000000663</v>
      </c>
      <c r="F2181" s="142">
        <v>1778.3524999999304</v>
      </c>
      <c r="G2181" s="142">
        <v>2435.6099999998892</v>
      </c>
    </row>
    <row r="2182" spans="1:7" x14ac:dyDescent="0.2">
      <c r="A2182" s="76" t="s">
        <v>2579</v>
      </c>
      <c r="C2182" s="142">
        <v>949.15999999996211</v>
      </c>
      <c r="D2182" s="142">
        <v>1245.8299999999419</v>
      </c>
      <c r="E2182" s="142">
        <v>1564.1275000000662</v>
      </c>
      <c r="F2182" s="142">
        <v>1779.1124999999304</v>
      </c>
      <c r="G2182" s="142">
        <v>2436.6549999998888</v>
      </c>
    </row>
    <row r="2183" spans="1:7" x14ac:dyDescent="0.2">
      <c r="A2183" s="76" t="s">
        <v>2580</v>
      </c>
      <c r="C2183" s="142">
        <v>949.55999999996209</v>
      </c>
      <c r="D2183" s="142">
        <v>1246.352499999942</v>
      </c>
      <c r="E2183" s="142">
        <v>1564.7925000000664</v>
      </c>
      <c r="F2183" s="142">
        <v>1779.8724999999304</v>
      </c>
      <c r="G2183" s="142">
        <v>2437.6999999998889</v>
      </c>
    </row>
    <row r="2184" spans="1:7" x14ac:dyDescent="0.2">
      <c r="A2184" s="76" t="s">
        <v>2581</v>
      </c>
      <c r="C2184" s="142">
        <v>949.95999999996206</v>
      </c>
      <c r="D2184" s="142">
        <v>1246.8749999999418</v>
      </c>
      <c r="E2184" s="142">
        <v>1565.4575000000664</v>
      </c>
      <c r="F2184" s="142">
        <v>1780.6324999999304</v>
      </c>
      <c r="G2184" s="142">
        <v>2438.7449999998889</v>
      </c>
    </row>
    <row r="2185" spans="1:7" x14ac:dyDescent="0.2">
      <c r="A2185" s="76" t="s">
        <v>2582</v>
      </c>
      <c r="C2185" s="142">
        <v>950.35999999996204</v>
      </c>
      <c r="D2185" s="142">
        <v>1247.3974999999418</v>
      </c>
      <c r="E2185" s="142">
        <v>1566.1225000000663</v>
      </c>
      <c r="F2185" s="142">
        <v>1781.3924999999301</v>
      </c>
      <c r="G2185" s="142">
        <v>2439.7899999998886</v>
      </c>
    </row>
    <row r="2186" spans="1:7" x14ac:dyDescent="0.2">
      <c r="A2186" s="76" t="s">
        <v>2583</v>
      </c>
      <c r="C2186" s="142">
        <v>950.75999999996202</v>
      </c>
      <c r="D2186" s="142">
        <v>1247.9199999999416</v>
      </c>
      <c r="E2186" s="142">
        <v>1566.7875000000665</v>
      </c>
      <c r="F2186" s="142">
        <v>1782.1524999999301</v>
      </c>
      <c r="G2186" s="142">
        <v>2440.8349999998886</v>
      </c>
    </row>
    <row r="2187" spans="1:7" x14ac:dyDescent="0.2">
      <c r="A2187" s="76" t="s">
        <v>2584</v>
      </c>
      <c r="C2187" s="142">
        <v>951.159999999962</v>
      </c>
      <c r="D2187" s="142">
        <v>1248.4424999999417</v>
      </c>
      <c r="E2187" s="142">
        <v>1567.4525000000665</v>
      </c>
      <c r="F2187" s="142">
        <v>1782.9124999999301</v>
      </c>
      <c r="G2187" s="142">
        <v>2441.8799999998887</v>
      </c>
    </row>
    <row r="2188" spans="1:7" x14ac:dyDescent="0.2">
      <c r="A2188" s="76" t="s">
        <v>2585</v>
      </c>
      <c r="C2188" s="142">
        <v>951.55999999996197</v>
      </c>
      <c r="D2188" s="142">
        <v>1248.9649999999417</v>
      </c>
      <c r="E2188" s="142">
        <v>1568.1175000000665</v>
      </c>
      <c r="F2188" s="142">
        <v>1783.6724999999301</v>
      </c>
      <c r="G2188" s="142">
        <v>2442.9249999998883</v>
      </c>
    </row>
    <row r="2189" spans="1:7" x14ac:dyDescent="0.2">
      <c r="A2189" s="76" t="s">
        <v>2586</v>
      </c>
      <c r="C2189" s="142">
        <v>951.95999999996195</v>
      </c>
      <c r="D2189" s="142">
        <v>1249.4874999999415</v>
      </c>
      <c r="E2189" s="142">
        <v>1568.7825000000666</v>
      </c>
      <c r="F2189" s="142">
        <v>1784.4324999999301</v>
      </c>
      <c r="G2189" s="142">
        <v>2443.9699999998884</v>
      </c>
    </row>
    <row r="2190" spans="1:7" x14ac:dyDescent="0.2">
      <c r="A2190" s="76" t="s">
        <v>2587</v>
      </c>
      <c r="C2190" s="142">
        <v>952.35999999996193</v>
      </c>
      <c r="D2190" s="142">
        <v>1250.0099999999416</v>
      </c>
      <c r="E2190" s="142">
        <v>1569.4475000000666</v>
      </c>
      <c r="F2190" s="142">
        <v>1785.1924999999301</v>
      </c>
      <c r="G2190" s="142">
        <v>2445.0149999998885</v>
      </c>
    </row>
    <row r="2191" spans="1:7" x14ac:dyDescent="0.2">
      <c r="A2191" s="76" t="s">
        <v>2588</v>
      </c>
      <c r="C2191" s="142">
        <v>952.75999999996191</v>
      </c>
      <c r="D2191" s="142">
        <v>1250.5324999999416</v>
      </c>
      <c r="E2191" s="142">
        <v>1570.1125000000666</v>
      </c>
      <c r="F2191" s="142">
        <v>1785.9524999999301</v>
      </c>
      <c r="G2191" s="142">
        <v>2446.0599999998881</v>
      </c>
    </row>
    <row r="2192" spans="1:7" x14ac:dyDescent="0.2">
      <c r="A2192" s="76" t="s">
        <v>2589</v>
      </c>
      <c r="C2192" s="142">
        <v>953.15999999996188</v>
      </c>
      <c r="D2192" s="142">
        <v>1251.0549999999414</v>
      </c>
      <c r="E2192" s="142">
        <v>1570.7775000000668</v>
      </c>
      <c r="F2192" s="142">
        <v>1786.7124999999298</v>
      </c>
      <c r="G2192" s="142">
        <v>2447.1049999998882</v>
      </c>
    </row>
    <row r="2193" spans="1:7" x14ac:dyDescent="0.2">
      <c r="A2193" s="76" t="s">
        <v>2590</v>
      </c>
      <c r="C2193" s="142">
        <v>953.55999999996186</v>
      </c>
      <c r="D2193" s="142">
        <v>1251.5774999999414</v>
      </c>
      <c r="E2193" s="142">
        <v>1571.4425000000667</v>
      </c>
      <c r="F2193" s="142">
        <v>1787.4724999999298</v>
      </c>
      <c r="G2193" s="142">
        <v>2448.1499999998878</v>
      </c>
    </row>
    <row r="2194" spans="1:7" x14ac:dyDescent="0.2">
      <c r="A2194" s="76" t="s">
        <v>2591</v>
      </c>
      <c r="C2194" s="142">
        <v>953.95999999996184</v>
      </c>
      <c r="D2194" s="142">
        <v>1252.0999999999415</v>
      </c>
      <c r="E2194" s="142">
        <v>1572.1075000000667</v>
      </c>
      <c r="F2194" s="142">
        <v>1788.2324999999298</v>
      </c>
      <c r="G2194" s="142">
        <v>2449.1949999998878</v>
      </c>
    </row>
    <row r="2195" spans="1:7" x14ac:dyDescent="0.2">
      <c r="A2195" s="76" t="s">
        <v>2592</v>
      </c>
      <c r="C2195" s="142">
        <v>954.35999999996181</v>
      </c>
      <c r="D2195" s="142">
        <v>1252.6224999999413</v>
      </c>
      <c r="E2195" s="142">
        <v>1572.7725000000669</v>
      </c>
      <c r="F2195" s="142">
        <v>1788.9924999999298</v>
      </c>
      <c r="G2195" s="142">
        <v>2450.2399999998879</v>
      </c>
    </row>
    <row r="2196" spans="1:7" x14ac:dyDescent="0.2">
      <c r="A2196" s="76" t="s">
        <v>2593</v>
      </c>
      <c r="C2196" s="142">
        <v>954.75999999996179</v>
      </c>
      <c r="D2196" s="142">
        <v>1253.1449999999413</v>
      </c>
      <c r="E2196" s="142">
        <v>1573.4375000000668</v>
      </c>
      <c r="F2196" s="142">
        <v>1789.7524999999298</v>
      </c>
      <c r="G2196" s="142">
        <v>2451.2849999998875</v>
      </c>
    </row>
    <row r="2197" spans="1:7" x14ac:dyDescent="0.2">
      <c r="A2197" s="76" t="s">
        <v>2594</v>
      </c>
      <c r="C2197" s="142">
        <v>955.15999999996177</v>
      </c>
      <c r="D2197" s="142">
        <v>1253.6674999999414</v>
      </c>
      <c r="E2197" s="142">
        <v>1574.102500000067</v>
      </c>
      <c r="F2197" s="142">
        <v>1790.5124999999298</v>
      </c>
      <c r="G2197" s="142">
        <v>2452.3299999998876</v>
      </c>
    </row>
    <row r="2198" spans="1:7" x14ac:dyDescent="0.2">
      <c r="A2198" s="76" t="s">
        <v>2595</v>
      </c>
      <c r="C2198" s="142">
        <v>955.55999999996175</v>
      </c>
      <c r="D2198" s="142">
        <v>1254.1899999999412</v>
      </c>
      <c r="E2198" s="142">
        <v>1574.767500000067</v>
      </c>
      <c r="F2198" s="142">
        <v>1791.2724999999298</v>
      </c>
      <c r="G2198" s="142">
        <v>2453.3749999998877</v>
      </c>
    </row>
    <row r="2199" spans="1:7" x14ac:dyDescent="0.2">
      <c r="A2199" s="76" t="s">
        <v>2596</v>
      </c>
      <c r="C2199" s="142">
        <v>955.95999999996172</v>
      </c>
      <c r="D2199" s="142">
        <v>1254.7124999999412</v>
      </c>
      <c r="E2199" s="142">
        <v>1575.432500000067</v>
      </c>
      <c r="F2199" s="142">
        <v>1792.0324999999295</v>
      </c>
      <c r="G2199" s="142">
        <v>2454.4199999998873</v>
      </c>
    </row>
    <row r="2200" spans="1:7" x14ac:dyDescent="0.2">
      <c r="A2200" s="76" t="s">
        <v>2597</v>
      </c>
      <c r="C2200" s="142">
        <v>956.3599999999617</v>
      </c>
      <c r="D2200" s="142">
        <v>1255.2349999999412</v>
      </c>
      <c r="E2200" s="142">
        <v>1576.0975000000672</v>
      </c>
      <c r="F2200" s="142">
        <v>1792.7924999999295</v>
      </c>
      <c r="G2200" s="142">
        <v>2455.4649999998874</v>
      </c>
    </row>
    <row r="2201" spans="1:7" x14ac:dyDescent="0.2">
      <c r="A2201" s="76" t="s">
        <v>2598</v>
      </c>
      <c r="C2201" s="142">
        <v>956.75999999996168</v>
      </c>
      <c r="D2201" s="142">
        <v>1255.757499999941</v>
      </c>
      <c r="E2201" s="142">
        <v>1576.7625000000671</v>
      </c>
      <c r="F2201" s="142">
        <v>1793.5524999999295</v>
      </c>
      <c r="G2201" s="142">
        <v>2456.5099999998874</v>
      </c>
    </row>
    <row r="2202" spans="1:7" x14ac:dyDescent="0.2">
      <c r="A2202" s="76" t="s">
        <v>2599</v>
      </c>
      <c r="C2202" s="142">
        <v>957.15999999996166</v>
      </c>
      <c r="D2202" s="142">
        <v>1256.2799999999411</v>
      </c>
      <c r="E2202" s="142">
        <v>1577.4275000000671</v>
      </c>
      <c r="F2202" s="142">
        <v>1794.3124999999295</v>
      </c>
      <c r="G2202" s="142">
        <v>2457.5549999998871</v>
      </c>
    </row>
    <row r="2203" spans="1:7" x14ac:dyDescent="0.2">
      <c r="A2203" s="76" t="s">
        <v>2600</v>
      </c>
      <c r="C2203" s="142">
        <v>957.55999999996163</v>
      </c>
      <c r="D2203" s="142">
        <v>1256.8024999999411</v>
      </c>
      <c r="E2203" s="142">
        <v>1578.0925000000673</v>
      </c>
      <c r="F2203" s="142">
        <v>1795.0724999999295</v>
      </c>
      <c r="G2203" s="142">
        <v>2458.5999999998871</v>
      </c>
    </row>
    <row r="2204" spans="1:7" x14ac:dyDescent="0.2">
      <c r="A2204" s="76" t="s">
        <v>2601</v>
      </c>
      <c r="C2204" s="142">
        <v>957.95999999996161</v>
      </c>
      <c r="D2204" s="142">
        <v>1257.3249999999409</v>
      </c>
      <c r="E2204" s="142">
        <v>1578.7575000000672</v>
      </c>
      <c r="F2204" s="142">
        <v>1795.8324999999295</v>
      </c>
      <c r="G2204" s="142">
        <v>2459.6449999998872</v>
      </c>
    </row>
    <row r="2205" spans="1:7" x14ac:dyDescent="0.2">
      <c r="A2205" s="76" t="s">
        <v>2602</v>
      </c>
      <c r="C2205" s="142">
        <v>958.35999999996159</v>
      </c>
      <c r="D2205" s="142">
        <v>1257.847499999941</v>
      </c>
      <c r="E2205" s="142">
        <v>1579.4225000000672</v>
      </c>
      <c r="F2205" s="142">
        <v>1796.5924999999293</v>
      </c>
      <c r="G2205" s="142">
        <v>2460.6899999998868</v>
      </c>
    </row>
    <row r="2206" spans="1:7" x14ac:dyDescent="0.2">
      <c r="A2206" s="76" t="s">
        <v>2603</v>
      </c>
      <c r="C2206" s="142">
        <v>958.75999999996156</v>
      </c>
      <c r="D2206" s="142">
        <v>1258.3699999999408</v>
      </c>
      <c r="E2206" s="142">
        <v>1580.0875000000674</v>
      </c>
      <c r="F2206" s="142">
        <v>1797.3524999999293</v>
      </c>
      <c r="G2206" s="142">
        <v>2461.7349999998869</v>
      </c>
    </row>
    <row r="2207" spans="1:7" x14ac:dyDescent="0.2">
      <c r="A2207" s="76" t="s">
        <v>2604</v>
      </c>
      <c r="C2207" s="142">
        <v>959.15999999996154</v>
      </c>
      <c r="D2207" s="142">
        <v>1258.8924999999408</v>
      </c>
      <c r="E2207" s="142">
        <v>1580.7525000000674</v>
      </c>
      <c r="F2207" s="142">
        <v>1798.1124999999292</v>
      </c>
      <c r="G2207" s="142">
        <v>2462.779999999887</v>
      </c>
    </row>
    <row r="2208" spans="1:7" x14ac:dyDescent="0.2">
      <c r="A2208" s="76" t="s">
        <v>2605</v>
      </c>
      <c r="C2208" s="142">
        <v>959.55999999996152</v>
      </c>
      <c r="D2208" s="142">
        <v>1259.4149999999408</v>
      </c>
      <c r="E2208" s="142">
        <v>1581.4175000000673</v>
      </c>
      <c r="F2208" s="142">
        <v>1798.8724999999292</v>
      </c>
      <c r="G2208" s="142">
        <v>2463.8249999998866</v>
      </c>
    </row>
    <row r="2209" spans="1:7" x14ac:dyDescent="0.2">
      <c r="A2209" s="76" t="s">
        <v>2606</v>
      </c>
      <c r="C2209" s="142">
        <v>959.9599999999615</v>
      </c>
      <c r="D2209" s="142">
        <v>1259.9374999999407</v>
      </c>
      <c r="E2209" s="142">
        <v>1582.0825000000675</v>
      </c>
      <c r="F2209" s="142">
        <v>1799.6324999999292</v>
      </c>
      <c r="G2209" s="142">
        <v>2464.8699999998867</v>
      </c>
    </row>
    <row r="2210" spans="1:7" x14ac:dyDescent="0.2">
      <c r="A2210" s="76" t="s">
        <v>2607</v>
      </c>
      <c r="C2210" s="142">
        <v>960.35999999996147</v>
      </c>
      <c r="D2210" s="142">
        <v>1260.4599999999407</v>
      </c>
      <c r="E2210" s="142">
        <v>1582.7475000000675</v>
      </c>
      <c r="F2210" s="142">
        <v>1800.3924999999292</v>
      </c>
      <c r="G2210" s="142">
        <v>2465.9149999998867</v>
      </c>
    </row>
    <row r="2211" spans="1:7" x14ac:dyDescent="0.2">
      <c r="A2211" s="76" t="s">
        <v>2608</v>
      </c>
      <c r="C2211" s="142">
        <v>960.75999999996145</v>
      </c>
      <c r="D2211" s="142">
        <v>1260.9824999999407</v>
      </c>
      <c r="E2211" s="142">
        <v>1583.4125000000674</v>
      </c>
      <c r="F2211" s="142">
        <v>1801.1524999999292</v>
      </c>
      <c r="G2211" s="142">
        <v>2466.9599999998863</v>
      </c>
    </row>
    <row r="2212" spans="1:7" x14ac:dyDescent="0.2">
      <c r="A2212" s="76" t="s">
        <v>2609</v>
      </c>
      <c r="C2212" s="142">
        <v>961.15999999996143</v>
      </c>
      <c r="D2212" s="142">
        <v>1261.5049999999405</v>
      </c>
      <c r="E2212" s="142">
        <v>1584.0775000000676</v>
      </c>
      <c r="F2212" s="142">
        <v>1801.912499999929</v>
      </c>
      <c r="G2212" s="142">
        <v>2468.0049999998864</v>
      </c>
    </row>
    <row r="2213" spans="1:7" x14ac:dyDescent="0.2">
      <c r="A2213" s="76" t="s">
        <v>2610</v>
      </c>
      <c r="C2213" s="142">
        <v>961.55999999996141</v>
      </c>
      <c r="D2213" s="142">
        <v>1262.0274999999406</v>
      </c>
      <c r="E2213" s="142">
        <v>1584.7425000000676</v>
      </c>
      <c r="F2213" s="142">
        <v>1802.672499999929</v>
      </c>
      <c r="G2213" s="142">
        <v>2469.049999999886</v>
      </c>
    </row>
    <row r="2214" spans="1:7" x14ac:dyDescent="0.2">
      <c r="A2214" s="76" t="s">
        <v>2611</v>
      </c>
      <c r="C2214" s="142">
        <v>961.95999999996138</v>
      </c>
      <c r="D2214" s="142">
        <v>1262.5499999999406</v>
      </c>
      <c r="E2214" s="142">
        <v>1585.4075000000676</v>
      </c>
      <c r="F2214" s="142">
        <v>1803.432499999929</v>
      </c>
      <c r="G2214" s="142">
        <v>2470.0949999998861</v>
      </c>
    </row>
    <row r="2215" spans="1:7" x14ac:dyDescent="0.2">
      <c r="A2215" s="76" t="s">
        <v>2612</v>
      </c>
      <c r="C2215" s="142">
        <v>962.35999999996136</v>
      </c>
      <c r="D2215" s="142">
        <v>1263.0724999999404</v>
      </c>
      <c r="E2215" s="142">
        <v>1586.0725000000677</v>
      </c>
      <c r="F2215" s="142">
        <v>1804.1924999999289</v>
      </c>
      <c r="G2215" s="142">
        <v>2471.1399999998862</v>
      </c>
    </row>
    <row r="2216" spans="1:7" x14ac:dyDescent="0.2">
      <c r="A2216" s="76" t="s">
        <v>2613</v>
      </c>
      <c r="C2216" s="142">
        <v>962.75999999996134</v>
      </c>
      <c r="D2216" s="142">
        <v>1263.5949999999405</v>
      </c>
      <c r="E2216" s="142">
        <v>1586.7375000000677</v>
      </c>
      <c r="F2216" s="142">
        <v>1804.9524999999289</v>
      </c>
      <c r="G2216" s="142">
        <v>2472.1849999998858</v>
      </c>
    </row>
    <row r="2217" spans="1:7" x14ac:dyDescent="0.2">
      <c r="A2217" s="76" t="s">
        <v>2614</v>
      </c>
      <c r="C2217" s="142">
        <v>963.15999999996131</v>
      </c>
      <c r="D2217" s="142">
        <v>1264.1174999999405</v>
      </c>
      <c r="E2217" s="142">
        <v>1587.4025000000679</v>
      </c>
      <c r="F2217" s="142">
        <v>1805.7124999999289</v>
      </c>
      <c r="G2217" s="142">
        <v>2473.2299999998859</v>
      </c>
    </row>
    <row r="2218" spans="1:7" x14ac:dyDescent="0.2">
      <c r="A2218" s="76" t="s">
        <v>2615</v>
      </c>
      <c r="C2218" s="142">
        <v>963.55999999996129</v>
      </c>
      <c r="D2218" s="142">
        <v>1264.6399999999403</v>
      </c>
      <c r="E2218" s="142">
        <v>1588.0675000000679</v>
      </c>
      <c r="F2218" s="142">
        <v>1806.4724999999289</v>
      </c>
      <c r="G2218" s="142">
        <v>2474.2749999998859</v>
      </c>
    </row>
    <row r="2219" spans="1:7" x14ac:dyDescent="0.2">
      <c r="A2219" s="76" t="s">
        <v>2616</v>
      </c>
      <c r="C2219" s="142">
        <v>963.95999999996127</v>
      </c>
      <c r="D2219" s="142">
        <v>1265.1624999999403</v>
      </c>
      <c r="E2219" s="142">
        <v>1588.7325000000678</v>
      </c>
      <c r="F2219" s="142">
        <v>1807.2324999999287</v>
      </c>
      <c r="G2219" s="142">
        <v>2475.3199999998856</v>
      </c>
    </row>
    <row r="2220" spans="1:7" x14ac:dyDescent="0.2">
      <c r="A2220" s="76" t="s">
        <v>2617</v>
      </c>
      <c r="C2220" s="142">
        <v>964.35999999996125</v>
      </c>
      <c r="D2220" s="142">
        <v>1265.6849999999404</v>
      </c>
      <c r="E2220" s="142">
        <v>1589.397500000068</v>
      </c>
      <c r="F2220" s="142">
        <v>1807.9924999999287</v>
      </c>
      <c r="G2220" s="142">
        <v>2476.3649999998856</v>
      </c>
    </row>
    <row r="2221" spans="1:7" x14ac:dyDescent="0.2">
      <c r="A2221" s="76" t="s">
        <v>2618</v>
      </c>
      <c r="C2221" s="142">
        <v>964.75999999996122</v>
      </c>
      <c r="D2221" s="142">
        <v>1266.2074999999402</v>
      </c>
      <c r="E2221" s="142">
        <v>1590.062500000068</v>
      </c>
      <c r="F2221" s="142">
        <v>1808.7524999999287</v>
      </c>
      <c r="G2221" s="142">
        <v>2477.4099999998857</v>
      </c>
    </row>
    <row r="2222" spans="1:7" x14ac:dyDescent="0.2">
      <c r="A2222" s="76" t="s">
        <v>2619</v>
      </c>
      <c r="C2222" s="142">
        <v>965.1599999999612</v>
      </c>
      <c r="D2222" s="142">
        <v>1266.7299999999402</v>
      </c>
      <c r="E2222" s="142">
        <v>1590.7275000000679</v>
      </c>
      <c r="F2222" s="142">
        <v>1809.5124999999287</v>
      </c>
      <c r="G2222" s="142">
        <v>2478.4549999998853</v>
      </c>
    </row>
    <row r="2223" spans="1:7" x14ac:dyDescent="0.2">
      <c r="A2223" s="76" t="s">
        <v>2620</v>
      </c>
      <c r="C2223" s="142">
        <v>965.55999999996118</v>
      </c>
      <c r="D2223" s="142">
        <v>1267.2524999999403</v>
      </c>
      <c r="E2223" s="142">
        <v>1591.3925000000681</v>
      </c>
      <c r="F2223" s="142">
        <v>1810.2724999999286</v>
      </c>
      <c r="G2223" s="142">
        <v>2479.4999999998854</v>
      </c>
    </row>
    <row r="2224" spans="1:7" x14ac:dyDescent="0.2">
      <c r="A2224" s="76" t="s">
        <v>2621</v>
      </c>
      <c r="C2224" s="142">
        <v>965.95999999996116</v>
      </c>
      <c r="D2224" s="142">
        <v>1267.7749999999401</v>
      </c>
      <c r="E2224" s="142">
        <v>1592.0575000000681</v>
      </c>
      <c r="F2224" s="142">
        <v>1811.0324999999286</v>
      </c>
      <c r="G2224" s="142">
        <v>2480.5449999998855</v>
      </c>
    </row>
    <row r="2225" spans="1:7" x14ac:dyDescent="0.2">
      <c r="A2225" s="76" t="s">
        <v>2622</v>
      </c>
      <c r="C2225" s="142">
        <v>966.35999999996113</v>
      </c>
      <c r="D2225" s="142">
        <v>1268.2974999999401</v>
      </c>
      <c r="E2225" s="142">
        <v>1592.7225000000681</v>
      </c>
      <c r="F2225" s="142">
        <v>1811.7924999999284</v>
      </c>
      <c r="G2225" s="142">
        <v>2481.5899999998851</v>
      </c>
    </row>
    <row r="2226" spans="1:7" x14ac:dyDescent="0.2">
      <c r="A2226" s="76" t="s">
        <v>2623</v>
      </c>
      <c r="C2226" s="142">
        <v>966.75999999996111</v>
      </c>
      <c r="D2226" s="142">
        <v>1268.8199999999399</v>
      </c>
      <c r="E2226" s="142">
        <v>1593.3875000000683</v>
      </c>
      <c r="F2226" s="142">
        <v>1812.5524999999284</v>
      </c>
      <c r="G2226" s="142">
        <v>2482.6349999998852</v>
      </c>
    </row>
    <row r="2227" spans="1:7" x14ac:dyDescent="0.2">
      <c r="A2227" s="76" t="s">
        <v>2624</v>
      </c>
      <c r="C2227" s="142">
        <v>967.15999999996109</v>
      </c>
      <c r="D2227" s="142">
        <v>1269.3424999999399</v>
      </c>
      <c r="E2227" s="142">
        <v>1594.0525000000682</v>
      </c>
      <c r="F2227" s="142">
        <v>1813.3124999999284</v>
      </c>
      <c r="G2227" s="142">
        <v>2483.6799999998852</v>
      </c>
    </row>
    <row r="2228" spans="1:7" x14ac:dyDescent="0.2">
      <c r="A2228" s="76" t="s">
        <v>2625</v>
      </c>
      <c r="C2228" s="142">
        <v>967.55999999996106</v>
      </c>
      <c r="D2228" s="142">
        <v>1269.86499999994</v>
      </c>
      <c r="E2228" s="142">
        <v>1594.7175000000682</v>
      </c>
      <c r="F2228" s="142">
        <v>1814.0724999999284</v>
      </c>
      <c r="G2228" s="142">
        <v>2484.7249999998849</v>
      </c>
    </row>
    <row r="2229" spans="1:7" x14ac:dyDescent="0.2">
      <c r="A2229" s="76" t="s">
        <v>2626</v>
      </c>
      <c r="C2229" s="142">
        <v>967.95999999996104</v>
      </c>
      <c r="D2229" s="142">
        <v>1270.3874999999398</v>
      </c>
      <c r="E2229" s="142">
        <v>1595.3825000000684</v>
      </c>
      <c r="F2229" s="142">
        <v>1814.8324999999284</v>
      </c>
      <c r="G2229" s="142">
        <v>2485.7699999998849</v>
      </c>
    </row>
    <row r="2230" spans="1:7" x14ac:dyDescent="0.2">
      <c r="A2230" s="76" t="s">
        <v>2627</v>
      </c>
      <c r="C2230" s="142">
        <v>968.35999999996102</v>
      </c>
      <c r="D2230" s="142">
        <v>1270.9099999999398</v>
      </c>
      <c r="E2230" s="142">
        <v>1596.0475000000683</v>
      </c>
      <c r="F2230" s="142">
        <v>1815.5924999999284</v>
      </c>
      <c r="G2230" s="142">
        <v>2486.814999999885</v>
      </c>
    </row>
    <row r="2231" spans="1:7" x14ac:dyDescent="0.2">
      <c r="A2231" s="76" t="s">
        <v>2628</v>
      </c>
      <c r="C2231" s="142">
        <v>968.759999999961</v>
      </c>
      <c r="D2231" s="142">
        <v>1271.4324999999399</v>
      </c>
      <c r="E2231" s="142">
        <v>1596.7125000000683</v>
      </c>
      <c r="F2231" s="142">
        <v>1816.3524999999283</v>
      </c>
      <c r="G2231" s="142">
        <v>2487.8599999998846</v>
      </c>
    </row>
    <row r="2232" spans="1:7" x14ac:dyDescent="0.2">
      <c r="A2232" s="76" t="s">
        <v>2629</v>
      </c>
      <c r="C2232" s="142">
        <v>969.15999999996097</v>
      </c>
      <c r="D2232" s="142">
        <v>1271.9549999999397</v>
      </c>
      <c r="E2232" s="142">
        <v>1597.3775000000685</v>
      </c>
      <c r="F2232" s="142">
        <v>1817.1124999999281</v>
      </c>
      <c r="G2232" s="142">
        <v>2488.9049999998847</v>
      </c>
    </row>
    <row r="2233" spans="1:7" x14ac:dyDescent="0.2">
      <c r="A2233" s="76" t="s">
        <v>2630</v>
      </c>
      <c r="C2233" s="142">
        <v>969.55999999996095</v>
      </c>
      <c r="D2233" s="142">
        <v>1272.4774999999397</v>
      </c>
      <c r="E2233" s="142">
        <v>1598.0425000000685</v>
      </c>
      <c r="F2233" s="142">
        <v>1817.8724999999281</v>
      </c>
      <c r="G2233" s="142">
        <v>2489.9499999998843</v>
      </c>
    </row>
    <row r="2234" spans="1:7" x14ac:dyDescent="0.2">
      <c r="A2234" s="76" t="s">
        <v>2631</v>
      </c>
      <c r="C2234" s="142">
        <v>969.95999999996093</v>
      </c>
      <c r="D2234" s="142">
        <v>1272.9999999999397</v>
      </c>
      <c r="E2234" s="142">
        <v>1598.7075000000684</v>
      </c>
      <c r="F2234" s="142">
        <v>1818.6324999999281</v>
      </c>
      <c r="G2234" s="142">
        <v>2490.9949999998844</v>
      </c>
    </row>
    <row r="2235" spans="1:7" x14ac:dyDescent="0.2">
      <c r="A2235" s="76" t="s">
        <v>2632</v>
      </c>
      <c r="C2235" s="142">
        <v>970.35999999996091</v>
      </c>
      <c r="D2235" s="142">
        <v>1273.5224999999396</v>
      </c>
      <c r="E2235" s="142">
        <v>1599.3725000000686</v>
      </c>
      <c r="F2235" s="142">
        <v>1819.3924999999281</v>
      </c>
      <c r="G2235" s="142">
        <v>2492.0399999998845</v>
      </c>
    </row>
    <row r="2236" spans="1:7" x14ac:dyDescent="0.2">
      <c r="A2236" s="76" t="s">
        <v>2633</v>
      </c>
      <c r="C2236" s="142">
        <v>970.75999999996088</v>
      </c>
      <c r="D2236" s="142">
        <v>1274.0449999999396</v>
      </c>
      <c r="E2236" s="142">
        <v>1600.0375000000686</v>
      </c>
      <c r="F2236" s="142">
        <v>1820.1524999999281</v>
      </c>
      <c r="G2236" s="142">
        <v>2493.0849999998841</v>
      </c>
    </row>
    <row r="2237" spans="1:7" x14ac:dyDescent="0.2">
      <c r="A2237" s="76" t="s">
        <v>2634</v>
      </c>
      <c r="C2237" s="142">
        <v>971.15999999996086</v>
      </c>
      <c r="D2237" s="142">
        <v>1274.5674999999396</v>
      </c>
      <c r="E2237" s="142">
        <v>1600.7025000000688</v>
      </c>
      <c r="F2237" s="142">
        <v>1820.9124999999281</v>
      </c>
      <c r="G2237" s="142">
        <v>2494.1299999998841</v>
      </c>
    </row>
    <row r="2238" spans="1:7" x14ac:dyDescent="0.2">
      <c r="A2238" s="76" t="s">
        <v>2635</v>
      </c>
      <c r="C2238" s="142">
        <v>971.55999999996084</v>
      </c>
      <c r="D2238" s="142">
        <v>1275.0899999999394</v>
      </c>
      <c r="E2238" s="142">
        <v>1601.3675000000687</v>
      </c>
      <c r="F2238" s="142">
        <v>1821.672499999928</v>
      </c>
      <c r="G2238" s="142">
        <v>2495.1749999998842</v>
      </c>
    </row>
    <row r="2239" spans="1:7" x14ac:dyDescent="0.2">
      <c r="A2239" s="76" t="s">
        <v>2636</v>
      </c>
      <c r="C2239" s="142">
        <v>971.95999999996081</v>
      </c>
      <c r="D2239" s="142">
        <v>1275.6124999999395</v>
      </c>
      <c r="E2239" s="142">
        <v>1602.0325000000687</v>
      </c>
      <c r="F2239" s="142">
        <v>1822.4324999999278</v>
      </c>
      <c r="G2239" s="142">
        <v>2496.2199999998838</v>
      </c>
    </row>
    <row r="2240" spans="1:7" x14ac:dyDescent="0.2">
      <c r="A2240" s="76" t="s">
        <v>2637</v>
      </c>
      <c r="C2240" s="142">
        <v>972.35999999996079</v>
      </c>
      <c r="D2240" s="142">
        <v>1276.1349999999395</v>
      </c>
      <c r="E2240" s="142">
        <v>1602.6975000000689</v>
      </c>
      <c r="F2240" s="142">
        <v>1823.1924999999278</v>
      </c>
      <c r="G2240" s="142">
        <v>2497.2649999998839</v>
      </c>
    </row>
    <row r="2241" spans="1:7" x14ac:dyDescent="0.2">
      <c r="A2241" s="76" t="s">
        <v>2638</v>
      </c>
      <c r="C2241" s="142">
        <v>972.75999999996077</v>
      </c>
      <c r="D2241" s="142">
        <v>1276.6574999999393</v>
      </c>
      <c r="E2241" s="142">
        <v>1603.3625000000688</v>
      </c>
      <c r="F2241" s="142">
        <v>1823.9524999999278</v>
      </c>
      <c r="G2241" s="142">
        <v>2498.309999999884</v>
      </c>
    </row>
    <row r="2242" spans="1:7" x14ac:dyDescent="0.2">
      <c r="A2242" s="76" t="s">
        <v>2639</v>
      </c>
      <c r="C2242" s="142">
        <v>973.15999999996075</v>
      </c>
      <c r="D2242" s="142">
        <v>1277.1799999999394</v>
      </c>
      <c r="E2242" s="142">
        <v>1604.0275000000688</v>
      </c>
      <c r="F2242" s="142">
        <v>1824.7124999999278</v>
      </c>
      <c r="G2242" s="142">
        <v>2499.3549999998836</v>
      </c>
    </row>
    <row r="2243" spans="1:7" x14ac:dyDescent="0.2">
      <c r="A2243" s="76" t="s">
        <v>2640</v>
      </c>
      <c r="C2243" s="142">
        <v>973.55999999996072</v>
      </c>
      <c r="D2243" s="142">
        <v>1277.7024999999394</v>
      </c>
      <c r="E2243" s="142">
        <v>1604.692500000069</v>
      </c>
      <c r="F2243" s="142">
        <v>1825.4724999999278</v>
      </c>
      <c r="G2243" s="142">
        <v>2500.3999999998837</v>
      </c>
    </row>
    <row r="2244" spans="1:7" x14ac:dyDescent="0.2">
      <c r="A2244" s="76" t="s">
        <v>2641</v>
      </c>
      <c r="C2244" s="142">
        <v>973.9599999999607</v>
      </c>
      <c r="D2244" s="142">
        <v>1278.2249999999392</v>
      </c>
      <c r="E2244" s="142">
        <v>1605.357500000069</v>
      </c>
      <c r="F2244" s="142">
        <v>1826.2324999999278</v>
      </c>
      <c r="G2244" s="142">
        <v>2501.4449999998837</v>
      </c>
    </row>
    <row r="2245" spans="1:7" x14ac:dyDescent="0.2">
      <c r="A2245" s="76" t="s">
        <v>2642</v>
      </c>
      <c r="C2245" s="142">
        <v>974.35999999996068</v>
      </c>
      <c r="D2245" s="142">
        <v>1278.7474999999392</v>
      </c>
      <c r="E2245" s="142">
        <v>1606.0225000000689</v>
      </c>
      <c r="F2245" s="142">
        <v>1826.9924999999275</v>
      </c>
      <c r="G2245" s="142">
        <v>2502.4899999998834</v>
      </c>
    </row>
    <row r="2246" spans="1:7" x14ac:dyDescent="0.2">
      <c r="A2246" s="76" t="s">
        <v>2643</v>
      </c>
      <c r="C2246" s="142">
        <v>974.75999999996066</v>
      </c>
      <c r="D2246" s="142">
        <v>1279.269999999939</v>
      </c>
      <c r="E2246" s="142">
        <v>1606.6875000000691</v>
      </c>
      <c r="F2246" s="142">
        <v>1827.7524999999275</v>
      </c>
      <c r="G2246" s="142">
        <v>2503.5349999998834</v>
      </c>
    </row>
    <row r="2247" spans="1:7" x14ac:dyDescent="0.2">
      <c r="A2247" s="76" t="s">
        <v>2644</v>
      </c>
      <c r="C2247" s="142">
        <v>975.15999999996063</v>
      </c>
      <c r="D2247" s="142">
        <v>1279.7924999999391</v>
      </c>
      <c r="E2247" s="142">
        <v>1607.3525000000691</v>
      </c>
      <c r="F2247" s="142">
        <v>1828.5124999999275</v>
      </c>
      <c r="G2247" s="142">
        <v>2504.5799999998835</v>
      </c>
    </row>
    <row r="2248" spans="1:7" x14ac:dyDescent="0.2">
      <c r="A2248" s="76" t="s">
        <v>2645</v>
      </c>
      <c r="C2248" s="142">
        <v>975.55999999996061</v>
      </c>
      <c r="D2248" s="142">
        <v>1280.3149999999391</v>
      </c>
      <c r="E2248" s="142">
        <v>1608.017500000069</v>
      </c>
      <c r="F2248" s="142">
        <v>1829.2724999999275</v>
      </c>
      <c r="G2248" s="142">
        <v>2505.6249999998831</v>
      </c>
    </row>
    <row r="2249" spans="1:7" x14ac:dyDescent="0.2">
      <c r="A2249" s="76" t="s">
        <v>2646</v>
      </c>
      <c r="C2249" s="142">
        <v>975.95999999996059</v>
      </c>
      <c r="D2249" s="142">
        <v>1280.8374999999389</v>
      </c>
      <c r="E2249" s="142">
        <v>1608.6825000000692</v>
      </c>
      <c r="F2249" s="142">
        <v>1830.0324999999275</v>
      </c>
      <c r="G2249" s="142">
        <v>2506.6699999998832</v>
      </c>
    </row>
    <row r="2250" spans="1:7" x14ac:dyDescent="0.2">
      <c r="A2250" s="76" t="s">
        <v>2647</v>
      </c>
      <c r="C2250" s="142">
        <v>976.35999999996056</v>
      </c>
      <c r="D2250" s="142">
        <v>1281.359999999939</v>
      </c>
      <c r="E2250" s="142">
        <v>1609.3475000000692</v>
      </c>
      <c r="F2250" s="142">
        <v>1830.7924999999275</v>
      </c>
      <c r="G2250" s="142">
        <v>2507.7149999998833</v>
      </c>
    </row>
    <row r="2251" spans="1:7" x14ac:dyDescent="0.2">
      <c r="A2251" s="76" t="s">
        <v>2648</v>
      </c>
      <c r="C2251" s="142">
        <v>976.75999999996054</v>
      </c>
      <c r="D2251" s="142">
        <v>1281.882499999939</v>
      </c>
      <c r="E2251" s="142">
        <v>1610.0125000000692</v>
      </c>
      <c r="F2251" s="142">
        <v>1831.5524999999275</v>
      </c>
      <c r="G2251" s="142">
        <v>2508.7599999998829</v>
      </c>
    </row>
    <row r="2252" spans="1:7" x14ac:dyDescent="0.2">
      <c r="A2252" s="76" t="s">
        <v>2649</v>
      </c>
      <c r="C2252" s="142">
        <v>977.15999999996052</v>
      </c>
      <c r="D2252" s="142">
        <v>1282.4049999999388</v>
      </c>
      <c r="E2252" s="142">
        <v>1610.6775000000694</v>
      </c>
      <c r="F2252" s="142">
        <v>1832.3124999999272</v>
      </c>
      <c r="G2252" s="142">
        <v>2509.804999999883</v>
      </c>
    </row>
    <row r="2253" spans="1:7" x14ac:dyDescent="0.2">
      <c r="A2253" s="76" t="s">
        <v>2650</v>
      </c>
      <c r="C2253" s="142">
        <v>977.5599999999605</v>
      </c>
      <c r="D2253" s="142">
        <v>1282.9274999999388</v>
      </c>
      <c r="E2253" s="142">
        <v>1611.3425000000693</v>
      </c>
      <c r="F2253" s="142">
        <v>1833.0724999999272</v>
      </c>
      <c r="G2253" s="142">
        <v>2510.8499999998826</v>
      </c>
    </row>
    <row r="2254" spans="1:7" x14ac:dyDescent="0.2">
      <c r="A2254" s="76" t="s">
        <v>2651</v>
      </c>
      <c r="C2254" s="142">
        <v>977.95999999996047</v>
      </c>
      <c r="D2254" s="142">
        <v>1283.4499999999389</v>
      </c>
      <c r="E2254" s="142">
        <v>1612.0075000000693</v>
      </c>
      <c r="F2254" s="142">
        <v>1833.8324999999272</v>
      </c>
      <c r="G2254" s="142">
        <v>2511.8949999998827</v>
      </c>
    </row>
    <row r="2255" spans="1:7" x14ac:dyDescent="0.2">
      <c r="A2255" s="76" t="s">
        <v>2652</v>
      </c>
      <c r="C2255" s="142">
        <v>978.35999999996045</v>
      </c>
      <c r="D2255" s="142">
        <v>1283.9724999999387</v>
      </c>
      <c r="E2255" s="142">
        <v>1612.6725000000695</v>
      </c>
      <c r="F2255" s="142">
        <v>1834.5924999999272</v>
      </c>
      <c r="G2255" s="142">
        <v>2512.9399999998827</v>
      </c>
    </row>
    <row r="2256" spans="1:7" x14ac:dyDescent="0.2">
      <c r="A2256" s="76" t="s">
        <v>2653</v>
      </c>
      <c r="C2256" s="142">
        <v>978.75999999996043</v>
      </c>
      <c r="D2256" s="142">
        <v>1284.4949999999387</v>
      </c>
      <c r="E2256" s="142">
        <v>1613.3375000000694</v>
      </c>
      <c r="F2256" s="142">
        <v>1835.3524999999272</v>
      </c>
      <c r="G2256" s="142">
        <v>2513.9849999998823</v>
      </c>
    </row>
    <row r="2257" spans="1:7" x14ac:dyDescent="0.2">
      <c r="A2257" s="76" t="s">
        <v>2654</v>
      </c>
      <c r="C2257" s="142">
        <v>979.15999999996041</v>
      </c>
      <c r="D2257" s="142">
        <v>1285.0174999999388</v>
      </c>
      <c r="E2257" s="142">
        <v>1614.0025000000696</v>
      </c>
      <c r="F2257" s="142">
        <v>1836.1124999999272</v>
      </c>
      <c r="G2257" s="142">
        <v>2515.0299999998824</v>
      </c>
    </row>
    <row r="2258" spans="1:7" x14ac:dyDescent="0.2">
      <c r="A2258" s="76" t="s">
        <v>2655</v>
      </c>
      <c r="C2258" s="142">
        <v>979.55999999996038</v>
      </c>
      <c r="D2258" s="142">
        <v>1285.5399999999386</v>
      </c>
      <c r="E2258" s="142">
        <v>1614.6675000000696</v>
      </c>
      <c r="F2258" s="142">
        <v>1836.8724999999272</v>
      </c>
      <c r="G2258" s="142">
        <v>2516.0749999998825</v>
      </c>
    </row>
    <row r="2259" spans="1:7" x14ac:dyDescent="0.2">
      <c r="A2259" s="76" t="s">
        <v>2656</v>
      </c>
      <c r="C2259" s="142">
        <v>979.95999999996036</v>
      </c>
      <c r="D2259" s="142">
        <v>1286.0624999999386</v>
      </c>
      <c r="E2259" s="142">
        <v>1615.3325000000696</v>
      </c>
      <c r="F2259" s="142">
        <v>1837.6324999999269</v>
      </c>
      <c r="G2259" s="142">
        <v>2517.1199999998821</v>
      </c>
    </row>
    <row r="2260" spans="1:7" x14ac:dyDescent="0.2">
      <c r="A2260" s="76" t="s">
        <v>2657</v>
      </c>
      <c r="C2260" s="142">
        <v>980.35999999996034</v>
      </c>
      <c r="D2260" s="142">
        <v>1286.5849999999386</v>
      </c>
      <c r="E2260" s="142">
        <v>1615.9975000000697</v>
      </c>
      <c r="F2260" s="142">
        <v>1838.3924999999269</v>
      </c>
      <c r="G2260" s="142">
        <v>2518.1649999998822</v>
      </c>
    </row>
    <row r="2261" spans="1:7" x14ac:dyDescent="0.2">
      <c r="A2261" s="76" t="s">
        <v>2658</v>
      </c>
      <c r="C2261" s="142">
        <v>980.75999999996031</v>
      </c>
      <c r="D2261" s="142">
        <v>1287.1074999999385</v>
      </c>
      <c r="E2261" s="142">
        <v>1616.6625000000697</v>
      </c>
      <c r="F2261" s="142">
        <v>1839.1524999999269</v>
      </c>
      <c r="G2261" s="142">
        <v>2519.2099999998823</v>
      </c>
    </row>
    <row r="2262" spans="1:7" x14ac:dyDescent="0.2">
      <c r="A2262" s="76" t="s">
        <v>2659</v>
      </c>
      <c r="C2262" s="142">
        <v>981.15999999996029</v>
      </c>
      <c r="D2262" s="142">
        <v>1287.6299999999385</v>
      </c>
      <c r="E2262" s="142">
        <v>1617.3275000000697</v>
      </c>
      <c r="F2262" s="142">
        <v>1839.9124999999269</v>
      </c>
      <c r="G2262" s="142">
        <v>2520.2549999998819</v>
      </c>
    </row>
    <row r="2263" spans="1:7" x14ac:dyDescent="0.2">
      <c r="A2263" s="76" t="s">
        <v>2660</v>
      </c>
      <c r="C2263" s="142">
        <v>981.55999999996027</v>
      </c>
      <c r="D2263" s="142">
        <v>1288.1524999999385</v>
      </c>
      <c r="E2263" s="142">
        <v>1617.9925000000699</v>
      </c>
      <c r="F2263" s="142">
        <v>1840.6724999999269</v>
      </c>
      <c r="G2263" s="142">
        <v>2521.2999999998819</v>
      </c>
    </row>
    <row r="2264" spans="1:7" x14ac:dyDescent="0.2">
      <c r="A2264" s="76" t="s">
        <v>2661</v>
      </c>
      <c r="C2264" s="142">
        <v>981.95999999996025</v>
      </c>
      <c r="D2264" s="142">
        <v>1288.6749999999383</v>
      </c>
      <c r="E2264" s="142">
        <v>1618.6575000000698</v>
      </c>
      <c r="F2264" s="142">
        <v>1841.4324999999269</v>
      </c>
      <c r="G2264" s="142">
        <v>2522.344999999882</v>
      </c>
    </row>
    <row r="2265" spans="1:7" x14ac:dyDescent="0.2">
      <c r="A2265" s="76" t="s">
        <v>2662</v>
      </c>
      <c r="C2265" s="142">
        <v>982.35999999996022</v>
      </c>
      <c r="D2265" s="142">
        <v>1289.1974999999384</v>
      </c>
      <c r="E2265" s="142">
        <v>1619.3225000000698</v>
      </c>
      <c r="F2265" s="142">
        <v>1842.1924999999267</v>
      </c>
      <c r="G2265" s="142">
        <v>2523.3899999998816</v>
      </c>
    </row>
    <row r="2266" spans="1:7" x14ac:dyDescent="0.2">
      <c r="A2266" s="76" t="s">
        <v>2663</v>
      </c>
      <c r="C2266" s="142">
        <v>982.7599999999602</v>
      </c>
      <c r="D2266" s="142">
        <v>1289.7199999999382</v>
      </c>
      <c r="E2266" s="142">
        <v>1619.98750000007</v>
      </c>
      <c r="F2266" s="142">
        <v>1842.9524999999267</v>
      </c>
      <c r="G2266" s="142">
        <v>2524.4349999998817</v>
      </c>
    </row>
    <row r="2267" spans="1:7" x14ac:dyDescent="0.2">
      <c r="A2267" s="76" t="s">
        <v>2664</v>
      </c>
      <c r="C2267" s="142">
        <v>983.15999999996018</v>
      </c>
      <c r="D2267" s="142">
        <v>1290.2424999999382</v>
      </c>
      <c r="E2267" s="142">
        <v>1620.6525000000699</v>
      </c>
      <c r="F2267" s="142">
        <v>1843.7124999999266</v>
      </c>
      <c r="G2267" s="142">
        <v>2525.4799999998818</v>
      </c>
    </row>
    <row r="2268" spans="1:7" x14ac:dyDescent="0.2">
      <c r="A2268" s="76" t="s">
        <v>2665</v>
      </c>
      <c r="C2268" s="142">
        <v>983.55999999996016</v>
      </c>
      <c r="D2268" s="142">
        <v>1290.7649999999383</v>
      </c>
      <c r="E2268" s="142">
        <v>1621.3175000000699</v>
      </c>
      <c r="F2268" s="142">
        <v>1844.4724999999266</v>
      </c>
      <c r="G2268" s="142">
        <v>2526.5249999998814</v>
      </c>
    </row>
    <row r="2269" spans="1:7" x14ac:dyDescent="0.2">
      <c r="A2269" s="76" t="s">
        <v>2666</v>
      </c>
      <c r="C2269" s="142">
        <v>983.95999999996013</v>
      </c>
      <c r="D2269" s="142">
        <v>1291.2874999999381</v>
      </c>
      <c r="E2269" s="142">
        <v>1621.9825000000701</v>
      </c>
      <c r="F2269" s="142">
        <v>1845.2324999999266</v>
      </c>
      <c r="G2269" s="142">
        <v>2527.5699999998815</v>
      </c>
    </row>
    <row r="2270" spans="1:7" x14ac:dyDescent="0.2">
      <c r="A2270" s="76" t="s">
        <v>2667</v>
      </c>
      <c r="C2270" s="142">
        <v>984.35999999996011</v>
      </c>
      <c r="D2270" s="142">
        <v>1291.8099999999381</v>
      </c>
      <c r="E2270" s="142">
        <v>1622.6475000000701</v>
      </c>
      <c r="F2270" s="142">
        <v>1845.9924999999266</v>
      </c>
      <c r="G2270" s="142">
        <v>2528.6149999998815</v>
      </c>
    </row>
    <row r="2271" spans="1:7" x14ac:dyDescent="0.2">
      <c r="A2271" s="76" t="s">
        <v>2668</v>
      </c>
      <c r="C2271" s="142">
        <v>984.75999999996009</v>
      </c>
      <c r="D2271" s="142">
        <v>1292.3324999999381</v>
      </c>
      <c r="E2271" s="142">
        <v>1623.31250000007</v>
      </c>
      <c r="F2271" s="142">
        <v>1846.7524999999266</v>
      </c>
      <c r="G2271" s="142">
        <v>2529.6599999998812</v>
      </c>
    </row>
    <row r="2272" spans="1:7" x14ac:dyDescent="0.2">
      <c r="A2272" s="76" t="s">
        <v>2669</v>
      </c>
      <c r="C2272" s="142">
        <v>985.15999999996006</v>
      </c>
      <c r="D2272" s="142">
        <v>1292.8549999999379</v>
      </c>
      <c r="E2272" s="142">
        <v>1623.9775000000702</v>
      </c>
      <c r="F2272" s="142">
        <v>1847.5124999999264</v>
      </c>
      <c r="G2272" s="142">
        <v>2530.7049999998812</v>
      </c>
    </row>
    <row r="2273" spans="1:7" x14ac:dyDescent="0.2">
      <c r="A2273" s="76" t="s">
        <v>2670</v>
      </c>
      <c r="C2273" s="142">
        <v>985.55999999996004</v>
      </c>
      <c r="D2273" s="142">
        <v>1293.377499999938</v>
      </c>
      <c r="E2273" s="142">
        <v>1624.6425000000702</v>
      </c>
      <c r="F2273" s="142">
        <v>1848.2724999999264</v>
      </c>
      <c r="G2273" s="142">
        <v>2531.7499999998809</v>
      </c>
    </row>
    <row r="2274" spans="1:7" x14ac:dyDescent="0.2">
      <c r="A2274" s="76" t="s">
        <v>2671</v>
      </c>
      <c r="C2274" s="142">
        <v>985.95999999996002</v>
      </c>
      <c r="D2274" s="142">
        <v>1293.899999999938</v>
      </c>
      <c r="E2274" s="142">
        <v>1625.3075000000701</v>
      </c>
      <c r="F2274" s="142">
        <v>1849.0324999999264</v>
      </c>
      <c r="G2274" s="142">
        <v>2532.7949999998809</v>
      </c>
    </row>
    <row r="2275" spans="1:7" x14ac:dyDescent="0.2">
      <c r="A2275" s="76" t="s">
        <v>2672</v>
      </c>
      <c r="C2275" s="142">
        <v>986.35999999996</v>
      </c>
      <c r="D2275" s="142">
        <v>1294.4224999999378</v>
      </c>
      <c r="E2275" s="142">
        <v>1625.9725000000703</v>
      </c>
      <c r="F2275" s="142">
        <v>1849.7924999999263</v>
      </c>
      <c r="G2275" s="142">
        <v>2533.839999999881</v>
      </c>
    </row>
    <row r="2276" spans="1:7" x14ac:dyDescent="0.2">
      <c r="A2276" s="76" t="s">
        <v>2673</v>
      </c>
      <c r="C2276" s="142">
        <v>986.75999999995997</v>
      </c>
      <c r="D2276" s="142">
        <v>1294.9449999999379</v>
      </c>
      <c r="E2276" s="142">
        <v>1626.6375000000703</v>
      </c>
      <c r="F2276" s="142">
        <v>1850.5524999999263</v>
      </c>
      <c r="G2276" s="142">
        <v>2534.8849999998806</v>
      </c>
    </row>
    <row r="2277" spans="1:7" x14ac:dyDescent="0.2">
      <c r="A2277" s="76" t="s">
        <v>2674</v>
      </c>
      <c r="C2277" s="142">
        <v>987.15999999995995</v>
      </c>
      <c r="D2277" s="142">
        <v>1295.4674999999379</v>
      </c>
      <c r="E2277" s="142">
        <v>1627.3025000000705</v>
      </c>
      <c r="F2277" s="142">
        <v>1851.3124999999263</v>
      </c>
      <c r="G2277" s="142">
        <v>2535.9299999998807</v>
      </c>
    </row>
    <row r="2278" spans="1:7" x14ac:dyDescent="0.2">
      <c r="A2278" s="76" t="s">
        <v>2675</v>
      </c>
      <c r="C2278" s="142">
        <v>987.55999999995993</v>
      </c>
      <c r="D2278" s="142">
        <v>1295.9899999999377</v>
      </c>
      <c r="E2278" s="142">
        <v>1627.9675000000705</v>
      </c>
      <c r="F2278" s="142">
        <v>1852.0724999999263</v>
      </c>
      <c r="G2278" s="142">
        <v>2536.9749999998808</v>
      </c>
    </row>
    <row r="2279" spans="1:7" x14ac:dyDescent="0.2">
      <c r="A2279" s="76" t="s">
        <v>2676</v>
      </c>
      <c r="C2279" s="142">
        <v>987.9599999999599</v>
      </c>
      <c r="D2279" s="142">
        <v>1296.5124999999377</v>
      </c>
      <c r="E2279" s="142">
        <v>1628.6325000000704</v>
      </c>
      <c r="F2279" s="142">
        <v>1852.8324999999261</v>
      </c>
      <c r="G2279" s="142">
        <v>2538.0199999998804</v>
      </c>
    </row>
    <row r="2280" spans="1:7" x14ac:dyDescent="0.2">
      <c r="A2280" s="76" t="s">
        <v>2677</v>
      </c>
      <c r="C2280" s="142">
        <v>988.35999999995988</v>
      </c>
      <c r="D2280" s="142">
        <v>1297.0349999999378</v>
      </c>
      <c r="E2280" s="142">
        <v>1629.2975000000706</v>
      </c>
      <c r="F2280" s="142">
        <v>1853.5924999999261</v>
      </c>
      <c r="G2280" s="142">
        <v>2539.0649999998805</v>
      </c>
    </row>
    <row r="2281" spans="1:7" x14ac:dyDescent="0.2">
      <c r="A2281" s="76" t="s">
        <v>2678</v>
      </c>
      <c r="C2281" s="142">
        <v>988.75999999995986</v>
      </c>
      <c r="D2281" s="142">
        <v>1297.5574999999376</v>
      </c>
      <c r="E2281" s="142">
        <v>1629.9625000000706</v>
      </c>
      <c r="F2281" s="142">
        <v>1854.3524999999261</v>
      </c>
      <c r="G2281" s="142">
        <v>2540.1099999998805</v>
      </c>
    </row>
    <row r="2282" spans="1:7" x14ac:dyDescent="0.2">
      <c r="A2282" s="76" t="s">
        <v>2679</v>
      </c>
      <c r="C2282" s="142">
        <v>989.15999999995984</v>
      </c>
      <c r="D2282" s="142">
        <v>1298.0799999999376</v>
      </c>
      <c r="E2282" s="142">
        <v>1630.6275000000705</v>
      </c>
      <c r="F2282" s="142">
        <v>1855.1124999999261</v>
      </c>
      <c r="G2282" s="142">
        <v>2541.1549999998801</v>
      </c>
    </row>
    <row r="2283" spans="1:7" x14ac:dyDescent="0.2">
      <c r="A2283" s="76" t="s">
        <v>2680</v>
      </c>
      <c r="C2283" s="142">
        <v>989.55999999995981</v>
      </c>
      <c r="D2283" s="142">
        <v>1298.6024999999377</v>
      </c>
      <c r="E2283" s="142">
        <v>1631.2925000000707</v>
      </c>
      <c r="F2283" s="142">
        <v>1855.872499999926</v>
      </c>
      <c r="G2283" s="142">
        <v>2542.1999999998802</v>
      </c>
    </row>
    <row r="2284" spans="1:7" x14ac:dyDescent="0.2">
      <c r="A2284" s="76" t="s">
        <v>2681</v>
      </c>
      <c r="C2284" s="142">
        <v>989.95999999995979</v>
      </c>
      <c r="D2284" s="142">
        <v>1299.1249999999375</v>
      </c>
      <c r="E2284" s="142">
        <v>1631.9575000000707</v>
      </c>
      <c r="F2284" s="142">
        <v>1856.632499999926</v>
      </c>
      <c r="G2284" s="142">
        <v>2543.2449999998803</v>
      </c>
    </row>
    <row r="2285" spans="1:7" x14ac:dyDescent="0.2">
      <c r="A2285" s="76" t="s">
        <v>2682</v>
      </c>
      <c r="C2285" s="142">
        <v>990.35999999995977</v>
      </c>
      <c r="D2285" s="142">
        <v>1299.6474999999375</v>
      </c>
      <c r="E2285" s="142">
        <v>1632.6225000000707</v>
      </c>
      <c r="F2285" s="142">
        <v>1857.3924999999258</v>
      </c>
      <c r="G2285" s="142">
        <v>2544.2899999998799</v>
      </c>
    </row>
    <row r="2286" spans="1:7" x14ac:dyDescent="0.2">
      <c r="A2286" s="76" t="s">
        <v>2683</v>
      </c>
      <c r="C2286" s="142">
        <v>990.75999999995975</v>
      </c>
      <c r="D2286" s="142">
        <v>1300.1699999999373</v>
      </c>
      <c r="E2286" s="142">
        <v>1633.2875000000708</v>
      </c>
      <c r="F2286" s="142">
        <v>1858.1524999999258</v>
      </c>
      <c r="G2286" s="142">
        <v>2545.33499999988</v>
      </c>
    </row>
    <row r="2287" spans="1:7" x14ac:dyDescent="0.2">
      <c r="A2287" s="76" t="s">
        <v>2684</v>
      </c>
      <c r="C2287" s="142">
        <v>991.15999999995972</v>
      </c>
      <c r="D2287" s="142">
        <v>1300.6924999999374</v>
      </c>
      <c r="E2287" s="142">
        <v>1633.9525000000708</v>
      </c>
      <c r="F2287" s="142">
        <v>1858.9124999999258</v>
      </c>
      <c r="G2287" s="142">
        <v>2546.3799999998801</v>
      </c>
    </row>
    <row r="2288" spans="1:7" x14ac:dyDescent="0.2">
      <c r="A2288" s="76" t="s">
        <v>2685</v>
      </c>
      <c r="C2288" s="142">
        <v>991.5599999999597</v>
      </c>
      <c r="D2288" s="142">
        <v>1301.2149999999374</v>
      </c>
      <c r="E2288" s="142">
        <v>1634.6175000000708</v>
      </c>
      <c r="F2288" s="142">
        <v>1859.6724999999258</v>
      </c>
      <c r="G2288" s="142">
        <v>2547.4249999998797</v>
      </c>
    </row>
    <row r="2289" spans="1:7" x14ac:dyDescent="0.2">
      <c r="A2289" s="76" t="s">
        <v>2686</v>
      </c>
      <c r="C2289" s="142">
        <v>991.95999999995968</v>
      </c>
      <c r="D2289" s="142">
        <v>1301.7374999999372</v>
      </c>
      <c r="E2289" s="142">
        <v>1635.282500000071</v>
      </c>
      <c r="F2289" s="142">
        <v>1860.4324999999258</v>
      </c>
      <c r="G2289" s="142">
        <v>2548.4699999998797</v>
      </c>
    </row>
    <row r="2290" spans="1:7" x14ac:dyDescent="0.2">
      <c r="A2290" s="76" t="s">
        <v>2687</v>
      </c>
      <c r="C2290" s="142">
        <v>992.35999999995965</v>
      </c>
      <c r="D2290" s="142">
        <v>1302.2599999999372</v>
      </c>
      <c r="E2290" s="142">
        <v>1635.9475000000709</v>
      </c>
      <c r="F2290" s="142">
        <v>1861.1924999999258</v>
      </c>
      <c r="G2290" s="142">
        <v>2549.5149999998798</v>
      </c>
    </row>
    <row r="2291" spans="1:7" x14ac:dyDescent="0.2">
      <c r="A2291" s="76" t="s">
        <v>2688</v>
      </c>
      <c r="C2291" s="142">
        <v>992.75999999995963</v>
      </c>
      <c r="D2291" s="142">
        <v>1302.7824999999373</v>
      </c>
      <c r="E2291" s="142">
        <v>1636.6125000000709</v>
      </c>
      <c r="F2291" s="142">
        <v>1861.9524999999257</v>
      </c>
      <c r="G2291" s="142">
        <v>2550.5599999998794</v>
      </c>
    </row>
    <row r="2292" spans="1:7" x14ac:dyDescent="0.2">
      <c r="A2292" s="76" t="s">
        <v>2689</v>
      </c>
      <c r="C2292" s="142">
        <v>993.15999999995961</v>
      </c>
      <c r="D2292" s="142">
        <v>1303.3049999999371</v>
      </c>
      <c r="E2292" s="142">
        <v>1637.2775000000711</v>
      </c>
      <c r="F2292" s="142">
        <v>1862.7124999999255</v>
      </c>
      <c r="G2292" s="142">
        <v>2551.6049999998795</v>
      </c>
    </row>
    <row r="2293" spans="1:7" x14ac:dyDescent="0.2">
      <c r="A2293" s="76" t="s">
        <v>2690</v>
      </c>
      <c r="C2293" s="142">
        <v>993.55999999995959</v>
      </c>
      <c r="D2293" s="142">
        <v>1303.8274999999371</v>
      </c>
      <c r="E2293" s="142">
        <v>1637.942500000071</v>
      </c>
      <c r="F2293" s="142">
        <v>1863.4724999999255</v>
      </c>
      <c r="G2293" s="142">
        <v>2552.6499999998791</v>
      </c>
    </row>
    <row r="2294" spans="1:7" x14ac:dyDescent="0.2">
      <c r="A2294" s="76" t="s">
        <v>2691</v>
      </c>
      <c r="C2294" s="142">
        <v>993.95999999995956</v>
      </c>
      <c r="D2294" s="142">
        <v>1304.3499999999372</v>
      </c>
      <c r="E2294" s="142">
        <v>1638.607500000071</v>
      </c>
      <c r="F2294" s="142">
        <v>1864.2324999999255</v>
      </c>
      <c r="G2294" s="142">
        <v>2553.6949999998792</v>
      </c>
    </row>
    <row r="2295" spans="1:7" x14ac:dyDescent="0.2">
      <c r="A2295" s="76" t="s">
        <v>2692</v>
      </c>
      <c r="C2295" s="142">
        <v>994.35999999995954</v>
      </c>
      <c r="D2295" s="142">
        <v>1304.872499999937</v>
      </c>
      <c r="E2295" s="142">
        <v>1639.2725000000712</v>
      </c>
      <c r="F2295" s="142">
        <v>1864.9924999999255</v>
      </c>
      <c r="G2295" s="142">
        <v>2554.7399999998793</v>
      </c>
    </row>
    <row r="2296" spans="1:7" x14ac:dyDescent="0.2">
      <c r="A2296" s="76" t="s">
        <v>2693</v>
      </c>
      <c r="C2296" s="142">
        <v>994.75999999995952</v>
      </c>
      <c r="D2296" s="142">
        <v>1305.394999999937</v>
      </c>
      <c r="E2296" s="142">
        <v>1639.9375000000712</v>
      </c>
      <c r="F2296" s="142">
        <v>1865.7524999999255</v>
      </c>
      <c r="G2296" s="142">
        <v>2555.7849999998789</v>
      </c>
    </row>
    <row r="2297" spans="1:7" x14ac:dyDescent="0.2">
      <c r="A2297" s="76" t="s">
        <v>2694</v>
      </c>
      <c r="C2297" s="142">
        <v>995.1599999999595</v>
      </c>
      <c r="D2297" s="142">
        <v>1305.917499999937</v>
      </c>
      <c r="E2297" s="142">
        <v>1640.6025000000714</v>
      </c>
      <c r="F2297" s="142">
        <v>1866.5124999999255</v>
      </c>
      <c r="G2297" s="142">
        <v>2556.829999999879</v>
      </c>
    </row>
    <row r="2298" spans="1:7" x14ac:dyDescent="0.2">
      <c r="A2298" s="76" t="s">
        <v>2695</v>
      </c>
      <c r="C2298" s="142">
        <v>995.55999999995947</v>
      </c>
      <c r="D2298" s="142">
        <v>1306.4399999999368</v>
      </c>
      <c r="E2298" s="142">
        <v>1641.2675000000713</v>
      </c>
      <c r="F2298" s="142">
        <v>1867.2724999999255</v>
      </c>
      <c r="G2298" s="142">
        <v>2557.874999999879</v>
      </c>
    </row>
    <row r="2299" spans="1:7" x14ac:dyDescent="0.2">
      <c r="A2299" s="76" t="s">
        <v>2696</v>
      </c>
      <c r="C2299" s="142">
        <v>995.95999999995945</v>
      </c>
      <c r="D2299" s="142">
        <v>1306.9624999999369</v>
      </c>
      <c r="E2299" s="142">
        <v>1641.9325000000713</v>
      </c>
      <c r="F2299" s="142">
        <v>1868.0324999999252</v>
      </c>
      <c r="G2299" s="142">
        <v>2558.9199999998787</v>
      </c>
    </row>
    <row r="2300" spans="1:7" x14ac:dyDescent="0.2">
      <c r="A2300" s="76" t="s">
        <v>2697</v>
      </c>
      <c r="C2300" s="142">
        <v>996.35999999995943</v>
      </c>
      <c r="D2300" s="142">
        <v>1307.4849999999369</v>
      </c>
      <c r="E2300" s="142">
        <v>1642.5975000000715</v>
      </c>
      <c r="F2300" s="142">
        <v>1868.7924999999252</v>
      </c>
      <c r="G2300" s="142">
        <v>2559.9649999998787</v>
      </c>
    </row>
    <row r="2301" spans="1:7" x14ac:dyDescent="0.2">
      <c r="A2301" s="76" t="s">
        <v>2698</v>
      </c>
      <c r="C2301" s="142">
        <v>996.7599999999594</v>
      </c>
      <c r="D2301" s="142">
        <v>1308.0074999999367</v>
      </c>
      <c r="E2301" s="142">
        <v>1643.2625000000714</v>
      </c>
      <c r="F2301" s="142">
        <v>1869.5524999999252</v>
      </c>
      <c r="G2301" s="142">
        <v>2561.0099999998788</v>
      </c>
    </row>
    <row r="2302" spans="1:7" x14ac:dyDescent="0.2">
      <c r="A2302" s="76" t="s">
        <v>2699</v>
      </c>
      <c r="C2302" s="142">
        <v>997.15999999995938</v>
      </c>
      <c r="D2302" s="142">
        <v>1308.5299999999368</v>
      </c>
      <c r="E2302" s="142">
        <v>1643.9275000000714</v>
      </c>
      <c r="F2302" s="142">
        <v>1870.3124999999252</v>
      </c>
      <c r="G2302" s="142">
        <v>2562.0549999998784</v>
      </c>
    </row>
    <row r="2303" spans="1:7" x14ac:dyDescent="0.2">
      <c r="A2303" s="76" t="s">
        <v>2700</v>
      </c>
      <c r="C2303" s="142">
        <v>997.55999999995936</v>
      </c>
      <c r="D2303" s="142">
        <v>1309.0524999999368</v>
      </c>
      <c r="E2303" s="142">
        <v>1644.5925000000716</v>
      </c>
      <c r="F2303" s="142">
        <v>1871.0724999999252</v>
      </c>
      <c r="G2303" s="142">
        <v>2563.0999999998785</v>
      </c>
    </row>
    <row r="2304" spans="1:7" x14ac:dyDescent="0.2">
      <c r="A2304" s="76" t="s">
        <v>2701</v>
      </c>
      <c r="C2304" s="142">
        <v>997.95999999995934</v>
      </c>
      <c r="D2304" s="142">
        <v>1309.5749999999366</v>
      </c>
      <c r="E2304" s="142">
        <v>1645.2575000000716</v>
      </c>
      <c r="F2304" s="142">
        <v>1871.8324999999252</v>
      </c>
      <c r="G2304" s="142">
        <v>2564.1449999998786</v>
      </c>
    </row>
    <row r="2305" spans="1:7" x14ac:dyDescent="0.2">
      <c r="A2305" s="76" t="s">
        <v>2702</v>
      </c>
      <c r="C2305" s="142">
        <v>998.35999999995931</v>
      </c>
      <c r="D2305" s="142">
        <v>1310.0974999999366</v>
      </c>
      <c r="E2305" s="142">
        <v>1645.9225000000715</v>
      </c>
      <c r="F2305" s="142">
        <v>1872.5924999999249</v>
      </c>
      <c r="G2305" s="142">
        <v>2565.1899999998782</v>
      </c>
    </row>
    <row r="2306" spans="1:7" x14ac:dyDescent="0.2">
      <c r="A2306" s="76" t="s">
        <v>2703</v>
      </c>
      <c r="C2306" s="142">
        <v>998.75999999995929</v>
      </c>
      <c r="D2306" s="142">
        <v>1310.6199999999365</v>
      </c>
      <c r="E2306" s="142">
        <v>1646.5875000000717</v>
      </c>
      <c r="F2306" s="142">
        <v>1873.3524999999249</v>
      </c>
      <c r="G2306" s="142">
        <v>2566.2349999998783</v>
      </c>
    </row>
    <row r="2307" spans="1:7" x14ac:dyDescent="0.2">
      <c r="A2307" s="76" t="s">
        <v>2704</v>
      </c>
      <c r="C2307" s="142">
        <v>999.15999999995927</v>
      </c>
      <c r="D2307" s="142">
        <v>1311.1424999999365</v>
      </c>
      <c r="E2307" s="142">
        <v>1647.2525000000717</v>
      </c>
      <c r="F2307" s="142">
        <v>1874.1124999999249</v>
      </c>
      <c r="G2307" s="142">
        <v>2567.2799999998783</v>
      </c>
    </row>
    <row r="2308" spans="1:7" x14ac:dyDescent="0.2">
      <c r="A2308" s="76" t="s">
        <v>2705</v>
      </c>
      <c r="C2308" s="142">
        <v>999.55999999995925</v>
      </c>
      <c r="D2308" s="142">
        <v>1311.6649999999365</v>
      </c>
      <c r="E2308" s="142">
        <v>1647.9175000000716</v>
      </c>
      <c r="F2308" s="142">
        <v>1874.8724999999249</v>
      </c>
      <c r="G2308" s="142">
        <v>2568.3249999998779</v>
      </c>
    </row>
    <row r="2309" spans="1:7" x14ac:dyDescent="0.2">
      <c r="A2309" s="76" t="s">
        <v>2706</v>
      </c>
      <c r="C2309" s="142">
        <v>999.95999999995922</v>
      </c>
      <c r="D2309" s="142">
        <v>1312.1874999999363</v>
      </c>
      <c r="E2309" s="142">
        <v>1648.5825000000718</v>
      </c>
      <c r="F2309" s="142">
        <v>1875.6324999999249</v>
      </c>
      <c r="G2309" s="142">
        <v>2569.369999999878</v>
      </c>
    </row>
    <row r="2310" spans="1:7" x14ac:dyDescent="0.2">
      <c r="A2310" s="76" t="s">
        <v>2707</v>
      </c>
      <c r="C2310" s="142">
        <v>1000.3599999999592</v>
      </c>
      <c r="D2310" s="142">
        <v>1312.7099999999364</v>
      </c>
      <c r="E2310" s="142">
        <v>1649.2475000000718</v>
      </c>
      <c r="F2310" s="142">
        <v>1876.3924999999249</v>
      </c>
      <c r="G2310" s="142">
        <v>2570.4149999998781</v>
      </c>
    </row>
    <row r="2311" spans="1:7" x14ac:dyDescent="0.2">
      <c r="A2311" s="76" t="s">
        <v>2708</v>
      </c>
      <c r="C2311" s="142">
        <v>1000.7599999999592</v>
      </c>
      <c r="D2311" s="142">
        <v>1313.2324999999364</v>
      </c>
      <c r="E2311" s="142">
        <v>1649.9125000000718</v>
      </c>
      <c r="F2311" s="142">
        <v>1877.1524999999249</v>
      </c>
      <c r="G2311" s="142">
        <v>2571.4599999998777</v>
      </c>
    </row>
    <row r="2312" spans="1:7" x14ac:dyDescent="0.2">
      <c r="A2312" s="76" t="s">
        <v>2709</v>
      </c>
      <c r="C2312" s="142">
        <v>1001.1599999999592</v>
      </c>
      <c r="D2312" s="142">
        <v>1313.7549999999362</v>
      </c>
      <c r="E2312" s="142">
        <v>1650.577500000072</v>
      </c>
      <c r="F2312" s="142">
        <v>1877.9124999999246</v>
      </c>
      <c r="G2312" s="142">
        <v>2572.5049999998778</v>
      </c>
    </row>
    <row r="2313" spans="1:7" x14ac:dyDescent="0.2">
      <c r="A2313" s="76" t="s">
        <v>2710</v>
      </c>
      <c r="C2313" s="142">
        <v>1001.5599999999591</v>
      </c>
      <c r="D2313" s="142">
        <v>1314.2774999999363</v>
      </c>
      <c r="E2313" s="142">
        <v>1651.2425000000719</v>
      </c>
      <c r="F2313" s="142">
        <v>1878.6724999999246</v>
      </c>
      <c r="G2313" s="142">
        <v>2573.5499999998774</v>
      </c>
    </row>
    <row r="2314" spans="1:7" x14ac:dyDescent="0.2">
      <c r="A2314" s="76" t="s">
        <v>2711</v>
      </c>
      <c r="C2314" s="142">
        <v>1001.9599999999591</v>
      </c>
      <c r="D2314" s="142">
        <v>1314.7999999999363</v>
      </c>
      <c r="E2314" s="142">
        <v>1651.9075000000719</v>
      </c>
      <c r="F2314" s="142">
        <v>1879.4324999999246</v>
      </c>
      <c r="G2314" s="142">
        <v>2574.5949999998775</v>
      </c>
    </row>
    <row r="2315" spans="1:7" x14ac:dyDescent="0.2">
      <c r="A2315" s="76" t="s">
        <v>2712</v>
      </c>
      <c r="C2315" s="142">
        <v>1002.3599999999591</v>
      </c>
      <c r="D2315" s="142">
        <v>1315.3224999999361</v>
      </c>
      <c r="E2315" s="142">
        <v>1652.5725000000721</v>
      </c>
      <c r="F2315" s="142">
        <v>1880.1924999999246</v>
      </c>
      <c r="G2315" s="142">
        <v>2575.6399999998775</v>
      </c>
    </row>
    <row r="2316" spans="1:7" x14ac:dyDescent="0.2">
      <c r="A2316" s="76" t="s">
        <v>2713</v>
      </c>
      <c r="C2316" s="142">
        <v>1002.7599999999591</v>
      </c>
      <c r="D2316" s="142">
        <v>1315.8449999999361</v>
      </c>
      <c r="E2316" s="142">
        <v>1653.237500000072</v>
      </c>
      <c r="F2316" s="142">
        <v>1880.9524999999246</v>
      </c>
      <c r="G2316" s="142">
        <v>2576.6849999998772</v>
      </c>
    </row>
    <row r="2317" spans="1:7" x14ac:dyDescent="0.2">
      <c r="A2317" s="76" t="s">
        <v>2714</v>
      </c>
      <c r="C2317" s="142">
        <v>1003.159999999959</v>
      </c>
      <c r="D2317" s="142">
        <v>1316.3674999999362</v>
      </c>
      <c r="E2317" s="142">
        <v>1653.9025000000722</v>
      </c>
      <c r="F2317" s="142">
        <v>1881.7124999999246</v>
      </c>
      <c r="G2317" s="142">
        <v>2577.7299999998772</v>
      </c>
    </row>
    <row r="2318" spans="1:7" x14ac:dyDescent="0.2">
      <c r="A2318" s="76" t="s">
        <v>2715</v>
      </c>
      <c r="C2318" s="142">
        <v>1003.559999999959</v>
      </c>
      <c r="D2318" s="142">
        <v>1316.889999999936</v>
      </c>
      <c r="E2318" s="142">
        <v>1654.5675000000722</v>
      </c>
      <c r="F2318" s="142">
        <v>1882.4724999999246</v>
      </c>
      <c r="G2318" s="142">
        <v>2578.7749999998773</v>
      </c>
    </row>
    <row r="2319" spans="1:7" x14ac:dyDescent="0.2">
      <c r="A2319" s="76" t="s">
        <v>2716</v>
      </c>
      <c r="C2319" s="142">
        <v>1003.959999999959</v>
      </c>
      <c r="D2319" s="142">
        <v>1317.412499999936</v>
      </c>
      <c r="E2319" s="142">
        <v>1655.2325000000722</v>
      </c>
      <c r="F2319" s="142">
        <v>1883.2324999999244</v>
      </c>
      <c r="G2319" s="142">
        <v>2579.8199999998769</v>
      </c>
    </row>
    <row r="2320" spans="1:7" x14ac:dyDescent="0.2">
      <c r="A2320" s="76" t="s">
        <v>2717</v>
      </c>
      <c r="C2320" s="142">
        <v>1004.359999999959</v>
      </c>
      <c r="D2320" s="142">
        <v>1317.9349999999361</v>
      </c>
      <c r="E2320" s="142">
        <v>1655.8975000000723</v>
      </c>
      <c r="F2320" s="142">
        <v>1883.9924999999243</v>
      </c>
      <c r="G2320" s="142">
        <v>2580.864999999877</v>
      </c>
    </row>
    <row r="2321" spans="1:7" x14ac:dyDescent="0.2">
      <c r="A2321" s="76" t="s">
        <v>2718</v>
      </c>
      <c r="C2321" s="142">
        <v>1004.7599999999589</v>
      </c>
      <c r="D2321" s="142">
        <v>1318.4574999999359</v>
      </c>
      <c r="E2321" s="142">
        <v>1656.5625000000723</v>
      </c>
      <c r="F2321" s="142">
        <v>1884.7524999999243</v>
      </c>
      <c r="G2321" s="142">
        <v>2581.9099999998771</v>
      </c>
    </row>
    <row r="2322" spans="1:7" x14ac:dyDescent="0.2">
      <c r="A2322" s="76" t="s">
        <v>2719</v>
      </c>
      <c r="C2322" s="142">
        <v>1005.1599999999589</v>
      </c>
      <c r="D2322" s="142">
        <v>1318.9799999999359</v>
      </c>
      <c r="E2322" s="142">
        <v>1657.2275000000723</v>
      </c>
      <c r="F2322" s="142">
        <v>1885.5124999999243</v>
      </c>
      <c r="G2322" s="142">
        <v>2582.9549999998767</v>
      </c>
    </row>
    <row r="2323" spans="1:7" x14ac:dyDescent="0.2">
      <c r="A2323" s="76" t="s">
        <v>2720</v>
      </c>
      <c r="C2323" s="142">
        <v>1005.5599999999589</v>
      </c>
      <c r="D2323" s="142">
        <v>1319.5024999999359</v>
      </c>
      <c r="E2323" s="142">
        <v>1657.8925000000725</v>
      </c>
      <c r="F2323" s="142">
        <v>1886.2724999999243</v>
      </c>
      <c r="G2323" s="142">
        <v>2583.9999999998768</v>
      </c>
    </row>
    <row r="2324" spans="1:7" x14ac:dyDescent="0.2">
      <c r="A2324" s="76" t="s">
        <v>2721</v>
      </c>
      <c r="C2324" s="142">
        <v>1005.9599999999589</v>
      </c>
      <c r="D2324" s="142">
        <v>1320.0249999999357</v>
      </c>
      <c r="E2324" s="142">
        <v>1658.5575000000724</v>
      </c>
      <c r="F2324" s="142">
        <v>1887.0324999999243</v>
      </c>
      <c r="G2324" s="142">
        <v>2585.0449999998768</v>
      </c>
    </row>
    <row r="2325" spans="1:7" x14ac:dyDescent="0.2">
      <c r="A2325" s="76" t="s">
        <v>2722</v>
      </c>
      <c r="C2325" s="142">
        <v>1006.3599999999589</v>
      </c>
      <c r="D2325" s="142">
        <v>1320.5474999999358</v>
      </c>
      <c r="E2325" s="142">
        <v>1659.2225000000724</v>
      </c>
      <c r="F2325" s="142">
        <v>1887.7924999999241</v>
      </c>
      <c r="G2325" s="142">
        <v>2586.0899999998765</v>
      </c>
    </row>
    <row r="2326" spans="1:7" x14ac:dyDescent="0.2">
      <c r="A2326" s="76" t="s">
        <v>2723</v>
      </c>
      <c r="C2326" s="142">
        <v>1006.7599999999588</v>
      </c>
      <c r="D2326" s="142">
        <v>1321.0699999999356</v>
      </c>
      <c r="E2326" s="142">
        <v>1659.8875000000726</v>
      </c>
      <c r="F2326" s="142">
        <v>1888.5524999999241</v>
      </c>
      <c r="G2326" s="142">
        <v>2587.1349999998765</v>
      </c>
    </row>
    <row r="2327" spans="1:7" x14ac:dyDescent="0.2">
      <c r="A2327" s="76" t="s">
        <v>2724</v>
      </c>
      <c r="C2327" s="142">
        <v>1007.1599999999588</v>
      </c>
      <c r="D2327" s="142">
        <v>1321.5924999999356</v>
      </c>
      <c r="E2327" s="142">
        <v>1660.5525000000725</v>
      </c>
      <c r="F2327" s="142">
        <v>1889.3124999999241</v>
      </c>
      <c r="G2327" s="142">
        <v>2588.1799999998766</v>
      </c>
    </row>
    <row r="2328" spans="1:7" x14ac:dyDescent="0.2">
      <c r="A2328" s="76" t="s">
        <v>2725</v>
      </c>
      <c r="C2328" s="142">
        <v>1007.5599999999588</v>
      </c>
      <c r="D2328" s="142">
        <v>1322.1149999999357</v>
      </c>
      <c r="E2328" s="142">
        <v>1661.2175000000725</v>
      </c>
      <c r="F2328" s="142">
        <v>1890.072499999924</v>
      </c>
      <c r="G2328" s="142">
        <v>2589.2249999998762</v>
      </c>
    </row>
    <row r="2329" spans="1:7" x14ac:dyDescent="0.2">
      <c r="A2329" s="76" t="s">
        <v>2726</v>
      </c>
      <c r="C2329" s="142">
        <v>1007.9599999999588</v>
      </c>
      <c r="D2329" s="142">
        <v>1322.6374999999355</v>
      </c>
      <c r="E2329" s="142">
        <v>1661.8825000000727</v>
      </c>
      <c r="F2329" s="142">
        <v>1890.832499999924</v>
      </c>
      <c r="G2329" s="142">
        <v>2590.2699999998763</v>
      </c>
    </row>
    <row r="2330" spans="1:7" x14ac:dyDescent="0.2">
      <c r="A2330" s="76" t="s">
        <v>2727</v>
      </c>
      <c r="C2330" s="142">
        <v>1008.3599999999587</v>
      </c>
      <c r="D2330" s="142">
        <v>1323.1599999999355</v>
      </c>
      <c r="E2330" s="142">
        <v>1662.5475000000727</v>
      </c>
      <c r="F2330" s="142">
        <v>1891.592499999924</v>
      </c>
      <c r="G2330" s="142">
        <v>2591.3149999998764</v>
      </c>
    </row>
    <row r="2331" spans="1:7" x14ac:dyDescent="0.2">
      <c r="A2331" s="76" t="s">
        <v>2728</v>
      </c>
      <c r="C2331" s="142">
        <v>1008.7599999999587</v>
      </c>
      <c r="D2331" s="142">
        <v>1323.6824999999355</v>
      </c>
      <c r="E2331" s="142">
        <v>1663.2125000000726</v>
      </c>
      <c r="F2331" s="142">
        <v>1892.352499999924</v>
      </c>
      <c r="G2331" s="142">
        <v>2592.359999999876</v>
      </c>
    </row>
    <row r="2332" spans="1:7" x14ac:dyDescent="0.2">
      <c r="A2332" s="76" t="s">
        <v>2729</v>
      </c>
      <c r="C2332" s="142">
        <v>1009.1599999999587</v>
      </c>
      <c r="D2332" s="142">
        <v>1324.2049999999354</v>
      </c>
      <c r="E2332" s="142">
        <v>1663.8775000000728</v>
      </c>
      <c r="F2332" s="142">
        <v>1893.1124999999238</v>
      </c>
      <c r="G2332" s="142">
        <v>2593.4049999998761</v>
      </c>
    </row>
    <row r="2333" spans="1:7" x14ac:dyDescent="0.2">
      <c r="A2333" s="76" t="s">
        <v>2730</v>
      </c>
      <c r="C2333" s="142">
        <v>1009.5599999999587</v>
      </c>
      <c r="D2333" s="142">
        <v>1324.7274999999354</v>
      </c>
      <c r="E2333" s="142">
        <v>1664.5425000000728</v>
      </c>
      <c r="F2333" s="142">
        <v>1893.8724999999238</v>
      </c>
      <c r="G2333" s="142">
        <v>2594.4499999998757</v>
      </c>
    </row>
    <row r="2334" spans="1:7" x14ac:dyDescent="0.2">
      <c r="A2334" s="76" t="s">
        <v>2731</v>
      </c>
      <c r="C2334" s="142">
        <v>1009.9599999999587</v>
      </c>
      <c r="D2334" s="142">
        <v>1325.2499999999354</v>
      </c>
      <c r="E2334" s="142">
        <v>1665.2075000000727</v>
      </c>
      <c r="F2334" s="142">
        <v>1894.6324999999238</v>
      </c>
      <c r="G2334" s="142">
        <v>2595.4949999998757</v>
      </c>
    </row>
    <row r="2335" spans="1:7" x14ac:dyDescent="0.2">
      <c r="A2335" s="76" t="s">
        <v>2732</v>
      </c>
      <c r="C2335" s="142">
        <v>1010.3599999999586</v>
      </c>
      <c r="D2335" s="142">
        <v>1325.7724999999352</v>
      </c>
      <c r="E2335" s="142">
        <v>1665.8725000000729</v>
      </c>
      <c r="F2335" s="142">
        <v>1895.3924999999238</v>
      </c>
      <c r="G2335" s="142">
        <v>2596.5399999998758</v>
      </c>
    </row>
    <row r="2336" spans="1:7" x14ac:dyDescent="0.2">
      <c r="A2336" s="76" t="s">
        <v>2733</v>
      </c>
      <c r="C2336" s="142">
        <v>1010.7599999999586</v>
      </c>
      <c r="D2336" s="142">
        <v>1326.2949999999353</v>
      </c>
      <c r="E2336" s="142">
        <v>1666.5375000000729</v>
      </c>
      <c r="F2336" s="142">
        <v>1896.1524999999237</v>
      </c>
      <c r="G2336" s="142">
        <v>2597.5849999998754</v>
      </c>
    </row>
    <row r="2337" spans="1:7" x14ac:dyDescent="0.2">
      <c r="A2337" s="76" t="s">
        <v>2734</v>
      </c>
      <c r="C2337" s="142">
        <v>1011.1599999999586</v>
      </c>
      <c r="D2337" s="142">
        <v>1326.8174999999353</v>
      </c>
      <c r="E2337" s="142">
        <v>1667.2025000000731</v>
      </c>
      <c r="F2337" s="142">
        <v>1896.9124999999237</v>
      </c>
      <c r="G2337" s="142">
        <v>2598.6299999998755</v>
      </c>
    </row>
    <row r="2338" spans="1:7" x14ac:dyDescent="0.2">
      <c r="A2338" s="76" t="s">
        <v>2735</v>
      </c>
      <c r="C2338" s="142">
        <v>1011.5599999999586</v>
      </c>
      <c r="D2338" s="142">
        <v>1327.3399999999351</v>
      </c>
      <c r="E2338" s="142">
        <v>1667.8675000000731</v>
      </c>
      <c r="F2338" s="142">
        <v>1897.6724999999237</v>
      </c>
      <c r="G2338" s="142">
        <v>2599.6749999998756</v>
      </c>
    </row>
    <row r="2339" spans="1:7" x14ac:dyDescent="0.2">
      <c r="A2339" s="76" t="s">
        <v>2736</v>
      </c>
      <c r="C2339" s="142">
        <v>1011.9599999999585</v>
      </c>
      <c r="D2339" s="142">
        <v>1327.8624999999352</v>
      </c>
      <c r="E2339" s="142">
        <v>1668.532500000073</v>
      </c>
      <c r="F2339" s="142">
        <v>1898.4324999999235</v>
      </c>
      <c r="G2339" s="142">
        <v>2600.7199999998752</v>
      </c>
    </row>
    <row r="2340" spans="1:7" x14ac:dyDescent="0.2">
      <c r="A2340" s="76" t="s">
        <v>2737</v>
      </c>
      <c r="C2340" s="142">
        <v>1012.3599999999585</v>
      </c>
      <c r="D2340" s="142">
        <v>1328.3849999999352</v>
      </c>
      <c r="E2340" s="142">
        <v>1669.1975000000732</v>
      </c>
      <c r="F2340" s="142">
        <v>1899.1924999999235</v>
      </c>
      <c r="G2340" s="142">
        <v>2601.7649999998753</v>
      </c>
    </row>
    <row r="2341" spans="1:7" x14ac:dyDescent="0.2">
      <c r="A2341" s="76" t="s">
        <v>2738</v>
      </c>
      <c r="C2341" s="142">
        <v>1012.7599999999585</v>
      </c>
      <c r="D2341" s="142">
        <v>1328.907499999935</v>
      </c>
      <c r="E2341" s="142">
        <v>1669.8625000000732</v>
      </c>
      <c r="F2341" s="142">
        <v>1899.9524999999235</v>
      </c>
      <c r="G2341" s="142">
        <v>2602.8099999998753</v>
      </c>
    </row>
    <row r="2342" spans="1:7" x14ac:dyDescent="0.2">
      <c r="A2342" s="76" t="s">
        <v>2739</v>
      </c>
      <c r="C2342" s="142">
        <v>1013.1599999999585</v>
      </c>
      <c r="D2342" s="142">
        <v>1329.429999999935</v>
      </c>
      <c r="E2342" s="142">
        <v>1670.5275000000731</v>
      </c>
      <c r="F2342" s="142">
        <v>1900.7124999999235</v>
      </c>
      <c r="G2342" s="142">
        <v>2603.854999999875</v>
      </c>
    </row>
    <row r="2343" spans="1:7" x14ac:dyDescent="0.2">
      <c r="A2343" s="76" t="s">
        <v>2740</v>
      </c>
      <c r="C2343" s="142">
        <v>1013.5599999999584</v>
      </c>
      <c r="D2343" s="142">
        <v>1329.9524999999351</v>
      </c>
      <c r="E2343" s="142">
        <v>1671.1925000000733</v>
      </c>
      <c r="F2343" s="142">
        <v>1901.4724999999235</v>
      </c>
      <c r="G2343" s="142">
        <v>2604.899999999875</v>
      </c>
    </row>
    <row r="2344" spans="1:7" x14ac:dyDescent="0.2">
      <c r="A2344" s="76" t="s">
        <v>2741</v>
      </c>
      <c r="C2344" s="142">
        <v>1013.9599999999584</v>
      </c>
      <c r="D2344" s="142">
        <v>1330.4749999999349</v>
      </c>
      <c r="E2344" s="142">
        <v>1671.8575000000733</v>
      </c>
      <c r="F2344" s="142">
        <v>1902.2324999999234</v>
      </c>
      <c r="G2344" s="142">
        <v>2605.9449999998751</v>
      </c>
    </row>
    <row r="2345" spans="1:7" x14ac:dyDescent="0.2">
      <c r="A2345" s="76" t="s">
        <v>2742</v>
      </c>
      <c r="C2345" s="142">
        <v>1014.3599999999584</v>
      </c>
      <c r="D2345" s="142">
        <v>1330.9974999999349</v>
      </c>
      <c r="E2345" s="142">
        <v>1672.5225000000733</v>
      </c>
      <c r="F2345" s="142">
        <v>1902.9924999999232</v>
      </c>
      <c r="G2345" s="142">
        <v>2606.9899999998747</v>
      </c>
    </row>
    <row r="2346" spans="1:7" x14ac:dyDescent="0.2">
      <c r="A2346" s="76" t="s">
        <v>2743</v>
      </c>
      <c r="C2346" s="142">
        <v>1014.7599999999584</v>
      </c>
      <c r="D2346" s="142">
        <v>1331.5199999999347</v>
      </c>
      <c r="E2346" s="142">
        <v>1673.1875000000734</v>
      </c>
      <c r="F2346" s="142">
        <v>1903.7524999999232</v>
      </c>
      <c r="G2346" s="142">
        <v>2608.0349999998748</v>
      </c>
    </row>
    <row r="2347" spans="1:7" x14ac:dyDescent="0.2">
      <c r="A2347" s="76" t="s">
        <v>2744</v>
      </c>
      <c r="C2347" s="142">
        <v>1015.1599999999584</v>
      </c>
      <c r="D2347" s="142">
        <v>1332.0424999999348</v>
      </c>
      <c r="E2347" s="142">
        <v>1673.8525000000734</v>
      </c>
      <c r="F2347" s="142">
        <v>1904.5124999999232</v>
      </c>
      <c r="G2347" s="142">
        <v>2609.0799999998749</v>
      </c>
    </row>
    <row r="2348" spans="1:7" x14ac:dyDescent="0.2">
      <c r="A2348" s="76" t="s">
        <v>2745</v>
      </c>
      <c r="C2348" s="142">
        <v>1015.5599999999583</v>
      </c>
      <c r="D2348" s="142">
        <v>1332.5649999999348</v>
      </c>
      <c r="E2348" s="142">
        <v>1674.5175000000734</v>
      </c>
      <c r="F2348" s="142">
        <v>1905.2724999999232</v>
      </c>
      <c r="G2348" s="142">
        <v>2610.1249999998745</v>
      </c>
    </row>
    <row r="2349" spans="1:7" x14ac:dyDescent="0.2">
      <c r="A2349" s="76" t="s">
        <v>2746</v>
      </c>
      <c r="C2349" s="142">
        <v>1015.9599999999583</v>
      </c>
      <c r="D2349" s="142">
        <v>1333.0874999999346</v>
      </c>
      <c r="E2349" s="142">
        <v>1675.1825000000736</v>
      </c>
      <c r="F2349" s="142">
        <v>1906.0324999999232</v>
      </c>
      <c r="G2349" s="142">
        <v>2611.1699999998746</v>
      </c>
    </row>
    <row r="2350" spans="1:7" x14ac:dyDescent="0.2">
      <c r="A2350" s="76" t="s">
        <v>2747</v>
      </c>
      <c r="C2350" s="142">
        <v>1016.3599999999583</v>
      </c>
      <c r="D2350" s="142">
        <v>1333.6099999999346</v>
      </c>
      <c r="E2350" s="142">
        <v>1675.8475000000735</v>
      </c>
      <c r="F2350" s="142">
        <v>1906.7924999999232</v>
      </c>
      <c r="G2350" s="142">
        <v>2612.2149999998746</v>
      </c>
    </row>
    <row r="2351" spans="1:7" x14ac:dyDescent="0.2">
      <c r="A2351" s="76" t="s">
        <v>2748</v>
      </c>
      <c r="C2351" s="142">
        <v>1016.7599999999583</v>
      </c>
      <c r="D2351" s="142">
        <v>1334.1324999999347</v>
      </c>
      <c r="E2351" s="142">
        <v>1676.5125000000735</v>
      </c>
      <c r="F2351" s="142">
        <v>1907.5524999999232</v>
      </c>
      <c r="G2351" s="142">
        <v>2613.2599999998743</v>
      </c>
    </row>
    <row r="2352" spans="1:7" x14ac:dyDescent="0.2">
      <c r="A2352" s="76" t="s">
        <v>2749</v>
      </c>
      <c r="C2352" s="142">
        <v>1017.1599999999582</v>
      </c>
      <c r="D2352" s="142">
        <v>1334.6549999999345</v>
      </c>
      <c r="E2352" s="142">
        <v>1677.1775000000737</v>
      </c>
      <c r="F2352" s="142">
        <v>1908.3124999999229</v>
      </c>
      <c r="G2352" s="142">
        <v>2614.3049999998743</v>
      </c>
    </row>
    <row r="2353" spans="1:7" x14ac:dyDescent="0.2">
      <c r="A2353" s="76" t="s">
        <v>2750</v>
      </c>
      <c r="C2353" s="142">
        <v>1017.5599999999582</v>
      </c>
      <c r="D2353" s="142">
        <v>1335.1774999999345</v>
      </c>
      <c r="E2353" s="142">
        <v>1677.8425000000736</v>
      </c>
      <c r="F2353" s="142">
        <v>1909.0724999999229</v>
      </c>
      <c r="G2353" s="142">
        <v>2615.3499999998739</v>
      </c>
    </row>
    <row r="2354" spans="1:7" x14ac:dyDescent="0.2">
      <c r="A2354" s="76" t="s">
        <v>2751</v>
      </c>
      <c r="C2354" s="142">
        <v>1017.9599999999582</v>
      </c>
      <c r="D2354" s="142">
        <v>1335.6999999999346</v>
      </c>
      <c r="E2354" s="142">
        <v>1678.5075000000736</v>
      </c>
      <c r="F2354" s="142">
        <v>1909.8324999999229</v>
      </c>
      <c r="G2354" s="142">
        <v>2616.394999999874</v>
      </c>
    </row>
    <row r="2355" spans="1:7" x14ac:dyDescent="0.2">
      <c r="A2355" s="76" t="s">
        <v>2752</v>
      </c>
      <c r="C2355" s="142">
        <v>1018.3599999999582</v>
      </c>
      <c r="D2355" s="142">
        <v>1336.2224999999344</v>
      </c>
      <c r="E2355" s="142">
        <v>1679.1725000000738</v>
      </c>
      <c r="F2355" s="142">
        <v>1910.5924999999229</v>
      </c>
      <c r="G2355" s="142">
        <v>2617.4399999998741</v>
      </c>
    </row>
    <row r="2356" spans="1:7" x14ac:dyDescent="0.2">
      <c r="A2356" s="76" t="s">
        <v>2753</v>
      </c>
      <c r="C2356" s="142">
        <v>1018.7599999999582</v>
      </c>
      <c r="D2356" s="142">
        <v>1336.7449999999344</v>
      </c>
      <c r="E2356" s="142">
        <v>1679.8375000000738</v>
      </c>
      <c r="F2356" s="142">
        <v>1911.3524999999229</v>
      </c>
      <c r="G2356" s="142">
        <v>2618.4849999998737</v>
      </c>
    </row>
    <row r="2357" spans="1:7" x14ac:dyDescent="0.2">
      <c r="A2357" s="76" t="s">
        <v>2754</v>
      </c>
      <c r="C2357" s="142">
        <v>1019.1599999999581</v>
      </c>
      <c r="D2357" s="142">
        <v>1337.2674999999344</v>
      </c>
      <c r="E2357" s="142">
        <v>1680.502500000074</v>
      </c>
      <c r="F2357" s="142">
        <v>1912.1124999999229</v>
      </c>
      <c r="G2357" s="142">
        <v>2619.5299999998738</v>
      </c>
    </row>
    <row r="2358" spans="1:7" x14ac:dyDescent="0.2">
      <c r="A2358" s="76" t="s">
        <v>2755</v>
      </c>
      <c r="C2358" s="142">
        <v>1019.5599999999581</v>
      </c>
      <c r="D2358" s="142">
        <v>1337.7899999999343</v>
      </c>
      <c r="E2358" s="142">
        <v>1681.1675000000739</v>
      </c>
      <c r="F2358" s="142">
        <v>1912.8724999999229</v>
      </c>
      <c r="G2358" s="142">
        <v>2620.5749999998739</v>
      </c>
    </row>
    <row r="2359" spans="1:7" x14ac:dyDescent="0.2">
      <c r="A2359" s="76" t="s">
        <v>2756</v>
      </c>
      <c r="C2359" s="142">
        <v>1019.9599999999581</v>
      </c>
      <c r="D2359" s="142">
        <v>1338.3124999999343</v>
      </c>
      <c r="E2359" s="142">
        <v>1681.8325000000739</v>
      </c>
      <c r="F2359" s="142">
        <v>1913.6324999999226</v>
      </c>
      <c r="G2359" s="142">
        <v>2621.6199999998735</v>
      </c>
    </row>
    <row r="2360" spans="1:7" x14ac:dyDescent="0.2">
      <c r="A2360" s="76" t="s">
        <v>2757</v>
      </c>
      <c r="C2360" s="142">
        <v>1020.3599999999581</v>
      </c>
      <c r="D2360" s="142">
        <v>1338.8349999999343</v>
      </c>
      <c r="E2360" s="142">
        <v>1682.4975000000741</v>
      </c>
      <c r="F2360" s="142">
        <v>1914.3924999999226</v>
      </c>
      <c r="G2360" s="142">
        <v>2622.6649999998735</v>
      </c>
    </row>
    <row r="2361" spans="1:7" x14ac:dyDescent="0.2">
      <c r="A2361" s="76" t="s">
        <v>2758</v>
      </c>
      <c r="C2361" s="142">
        <v>1020.759999999958</v>
      </c>
      <c r="D2361" s="142">
        <v>1339.3574999999341</v>
      </c>
      <c r="E2361" s="142">
        <v>1683.162500000074</v>
      </c>
      <c r="F2361" s="142">
        <v>1915.1524999999226</v>
      </c>
      <c r="G2361" s="142">
        <v>2623.7099999998736</v>
      </c>
    </row>
    <row r="2362" spans="1:7" x14ac:dyDescent="0.2">
      <c r="A2362" s="76" t="s">
        <v>2759</v>
      </c>
      <c r="C2362" s="142">
        <v>1021.159999999958</v>
      </c>
      <c r="D2362" s="142">
        <v>1339.8799999999342</v>
      </c>
      <c r="E2362" s="142">
        <v>1683.827500000074</v>
      </c>
      <c r="F2362" s="142">
        <v>1915.9124999999226</v>
      </c>
      <c r="G2362" s="142">
        <v>2624.7549999998732</v>
      </c>
    </row>
    <row r="2363" spans="1:7" x14ac:dyDescent="0.2">
      <c r="A2363" s="76" t="s">
        <v>2760</v>
      </c>
      <c r="C2363" s="142">
        <v>1021.559999999958</v>
      </c>
      <c r="D2363" s="142">
        <v>1340.4024999999342</v>
      </c>
      <c r="E2363" s="142">
        <v>1684.4925000000742</v>
      </c>
      <c r="F2363" s="142">
        <v>1916.6724999999226</v>
      </c>
      <c r="G2363" s="142">
        <v>2625.7999999998733</v>
      </c>
    </row>
    <row r="2364" spans="1:7" x14ac:dyDescent="0.2">
      <c r="A2364" s="76" t="s">
        <v>2761</v>
      </c>
      <c r="C2364" s="142">
        <v>1021.959999999958</v>
      </c>
      <c r="D2364" s="142">
        <v>1340.924999999934</v>
      </c>
      <c r="E2364" s="142">
        <v>1685.1575000000742</v>
      </c>
      <c r="F2364" s="142">
        <v>1917.4324999999226</v>
      </c>
      <c r="G2364" s="142">
        <v>2626.8449999998734</v>
      </c>
    </row>
    <row r="2365" spans="1:7" x14ac:dyDescent="0.2">
      <c r="A2365" s="76" t="s">
        <v>2762</v>
      </c>
      <c r="C2365" s="142">
        <v>1022.3599999999579</v>
      </c>
      <c r="D2365" s="142">
        <v>1341.4474999999341</v>
      </c>
      <c r="E2365" s="142">
        <v>1685.8225000000741</v>
      </c>
      <c r="F2365" s="142">
        <v>1918.1924999999223</v>
      </c>
      <c r="G2365" s="142">
        <v>2627.889999999873</v>
      </c>
    </row>
    <row r="2366" spans="1:7" x14ac:dyDescent="0.2">
      <c r="A2366" s="76" t="s">
        <v>2763</v>
      </c>
      <c r="C2366" s="142">
        <v>1022.7599999999579</v>
      </c>
      <c r="D2366" s="142">
        <v>1341.9699999999339</v>
      </c>
      <c r="E2366" s="142">
        <v>1686.4875000000743</v>
      </c>
      <c r="F2366" s="142">
        <v>1918.9524999999223</v>
      </c>
      <c r="G2366" s="142">
        <v>2628.9349999998731</v>
      </c>
    </row>
    <row r="2367" spans="1:7" x14ac:dyDescent="0.2">
      <c r="A2367" s="76" t="s">
        <v>2764</v>
      </c>
      <c r="C2367" s="142">
        <v>1023.1599999999579</v>
      </c>
      <c r="D2367" s="142">
        <v>1342.4924999999339</v>
      </c>
      <c r="E2367" s="142">
        <v>1687.1525000000743</v>
      </c>
      <c r="F2367" s="142">
        <v>1919.7124999999223</v>
      </c>
      <c r="G2367" s="142">
        <v>2629.9799999998731</v>
      </c>
    </row>
    <row r="2368" spans="1:7" x14ac:dyDescent="0.2">
      <c r="A2368" s="76" t="s">
        <v>2765</v>
      </c>
      <c r="C2368" s="142">
        <v>1023.5599999999579</v>
      </c>
      <c r="D2368" s="142">
        <v>1343.0149999999339</v>
      </c>
      <c r="E2368" s="142">
        <v>1687.8175000000742</v>
      </c>
      <c r="F2368" s="142">
        <v>1920.4724999999223</v>
      </c>
      <c r="G2368" s="142">
        <v>2631.0249999998728</v>
      </c>
    </row>
    <row r="2369" spans="1:7" x14ac:dyDescent="0.2">
      <c r="A2369" s="76" t="s">
        <v>2766</v>
      </c>
      <c r="C2369" s="142">
        <v>1023.9599999999579</v>
      </c>
      <c r="D2369" s="142">
        <v>1343.5374999999337</v>
      </c>
      <c r="E2369" s="142">
        <v>1688.4825000000744</v>
      </c>
      <c r="F2369" s="142">
        <v>1921.2324999999223</v>
      </c>
      <c r="G2369" s="142">
        <v>2632.0699999998728</v>
      </c>
    </row>
    <row r="2370" spans="1:7" x14ac:dyDescent="0.2">
      <c r="A2370" s="76" t="s">
        <v>2767</v>
      </c>
      <c r="C2370" s="142">
        <v>1024.3599999999578</v>
      </c>
      <c r="D2370" s="142">
        <v>1344.0599999999338</v>
      </c>
      <c r="E2370" s="142">
        <v>1689.1475000000744</v>
      </c>
      <c r="F2370" s="142">
        <v>1921.9924999999223</v>
      </c>
      <c r="G2370" s="142">
        <v>2633.1149999998729</v>
      </c>
    </row>
    <row r="2371" spans="1:7" x14ac:dyDescent="0.2">
      <c r="A2371" s="76" t="s">
        <v>2768</v>
      </c>
      <c r="C2371" s="142">
        <v>1024.7599999999579</v>
      </c>
      <c r="D2371" s="142">
        <v>1344.5824999999338</v>
      </c>
      <c r="E2371" s="142">
        <v>1689.8125000000744</v>
      </c>
      <c r="F2371" s="142">
        <v>1922.7524999999223</v>
      </c>
      <c r="G2371" s="142">
        <v>2634.1599999998725</v>
      </c>
    </row>
    <row r="2372" spans="1:7" x14ac:dyDescent="0.2">
      <c r="A2372" s="76" t="s">
        <v>2769</v>
      </c>
      <c r="C2372" s="142">
        <v>1025.159999999958</v>
      </c>
      <c r="D2372" s="142">
        <v>1345.1049999999336</v>
      </c>
      <c r="E2372" s="142">
        <v>1690.4775000000745</v>
      </c>
      <c r="F2372" s="142">
        <v>1923.5124999999221</v>
      </c>
      <c r="G2372" s="142">
        <v>2635.2049999998726</v>
      </c>
    </row>
    <row r="2373" spans="1:7" x14ac:dyDescent="0.2">
      <c r="A2373" s="76" t="s">
        <v>2770</v>
      </c>
      <c r="C2373" s="142">
        <v>1025.5599999999581</v>
      </c>
      <c r="D2373" s="142">
        <v>1345.6274999999337</v>
      </c>
      <c r="E2373" s="142">
        <v>1691.1425000000745</v>
      </c>
      <c r="F2373" s="142">
        <v>1924.272499999922</v>
      </c>
      <c r="G2373" s="142">
        <v>2636.2499999998722</v>
      </c>
    </row>
    <row r="2374" spans="1:7" x14ac:dyDescent="0.2">
      <c r="A2374" s="76" t="s">
        <v>2771</v>
      </c>
      <c r="C2374" s="142">
        <v>1025.9599999999582</v>
      </c>
      <c r="D2374" s="142">
        <v>1346.1499999999337</v>
      </c>
      <c r="E2374" s="142">
        <v>1691.8075000000745</v>
      </c>
      <c r="F2374" s="142">
        <v>1925.032499999922</v>
      </c>
      <c r="G2374" s="142">
        <v>2637.2949999998723</v>
      </c>
    </row>
    <row r="2375" spans="1:7" x14ac:dyDescent="0.2">
      <c r="A2375" s="76" t="s">
        <v>2772</v>
      </c>
      <c r="C2375" s="142">
        <v>1026.3599999999583</v>
      </c>
      <c r="D2375" s="142">
        <v>1346.6724999999335</v>
      </c>
      <c r="E2375" s="142">
        <v>1692.4725000000747</v>
      </c>
      <c r="F2375" s="142">
        <v>1925.792499999922</v>
      </c>
      <c r="G2375" s="142">
        <v>2638.3399999998724</v>
      </c>
    </row>
    <row r="2376" spans="1:7" x14ac:dyDescent="0.2">
      <c r="A2376" s="76" t="s">
        <v>2773</v>
      </c>
      <c r="C2376" s="142">
        <v>1026.7599999999584</v>
      </c>
      <c r="D2376" s="142">
        <v>1347.1949999999335</v>
      </c>
      <c r="E2376" s="142">
        <v>1693.1375000000746</v>
      </c>
      <c r="F2376" s="142">
        <v>1926.552499999922</v>
      </c>
      <c r="G2376" s="142">
        <v>2639.384999999872</v>
      </c>
    </row>
    <row r="2377" spans="1:7" x14ac:dyDescent="0.2">
      <c r="A2377" s="76" t="s">
        <v>2774</v>
      </c>
      <c r="C2377" s="142">
        <v>1027.1599999999585</v>
      </c>
      <c r="D2377" s="142">
        <v>1347.7174999999336</v>
      </c>
      <c r="E2377" s="142">
        <v>1693.8025000000748</v>
      </c>
      <c r="F2377" s="142">
        <v>1927.312499999922</v>
      </c>
      <c r="G2377" s="142">
        <v>2640.4299999998721</v>
      </c>
    </row>
    <row r="2378" spans="1:7" x14ac:dyDescent="0.2">
      <c r="A2378" s="76" t="s">
        <v>2775</v>
      </c>
      <c r="C2378" s="142">
        <v>1027.5599999999586</v>
      </c>
      <c r="D2378" s="142">
        <v>1348.2399999999334</v>
      </c>
      <c r="E2378" s="142">
        <v>1694.4675000000748</v>
      </c>
      <c r="F2378" s="142">
        <v>1928.072499999922</v>
      </c>
      <c r="G2378" s="142">
        <v>2641.4749999998721</v>
      </c>
    </row>
    <row r="2379" spans="1:7" x14ac:dyDescent="0.2">
      <c r="A2379" s="76" t="s">
        <v>2776</v>
      </c>
      <c r="C2379" s="142">
        <v>1027.9599999999587</v>
      </c>
      <c r="D2379" s="142">
        <v>1348.7624999999334</v>
      </c>
      <c r="E2379" s="142">
        <v>1695.1325000000747</v>
      </c>
      <c r="F2379" s="142">
        <v>1928.8324999999218</v>
      </c>
      <c r="G2379" s="142">
        <v>2642.5199999998717</v>
      </c>
    </row>
    <row r="2380" spans="1:7" x14ac:dyDescent="0.2">
      <c r="A2380" s="76" t="s">
        <v>2777</v>
      </c>
      <c r="C2380" s="142">
        <v>1028.3599999999587</v>
      </c>
      <c r="D2380" s="142">
        <v>1349.2849999999335</v>
      </c>
      <c r="E2380" s="142">
        <v>1695.7975000000749</v>
      </c>
      <c r="F2380" s="142">
        <v>1929.5924999999218</v>
      </c>
      <c r="G2380" s="142">
        <v>2643.5649999998718</v>
      </c>
    </row>
    <row r="2381" spans="1:7" x14ac:dyDescent="0.2">
      <c r="A2381" s="76" t="s">
        <v>2778</v>
      </c>
      <c r="C2381" s="142">
        <v>1028.7599999999588</v>
      </c>
      <c r="D2381" s="142">
        <v>1349.8074999999333</v>
      </c>
      <c r="E2381" s="142">
        <v>1696.4625000000749</v>
      </c>
      <c r="F2381" s="142">
        <v>1930.3524999999217</v>
      </c>
      <c r="G2381" s="142">
        <v>2644.6099999998719</v>
      </c>
    </row>
    <row r="2382" spans="1:7" x14ac:dyDescent="0.2">
      <c r="A2382" s="76" t="s">
        <v>2779</v>
      </c>
      <c r="C2382" s="142">
        <v>1029.1599999999589</v>
      </c>
      <c r="D2382" s="142">
        <v>1350.3299999999333</v>
      </c>
      <c r="E2382" s="142">
        <v>1697.1275000000749</v>
      </c>
      <c r="F2382" s="142">
        <v>1931.1124999999217</v>
      </c>
      <c r="G2382" s="142">
        <v>2645.6549999998715</v>
      </c>
    </row>
    <row r="2383" spans="1:7" x14ac:dyDescent="0.2">
      <c r="A2383" s="76" t="s">
        <v>2780</v>
      </c>
      <c r="C2383" s="142">
        <v>1029.559999999959</v>
      </c>
      <c r="D2383" s="142">
        <v>1350.8524999999333</v>
      </c>
      <c r="E2383" s="142">
        <v>1697.7925000000751</v>
      </c>
      <c r="F2383" s="142">
        <v>1931.8724999999217</v>
      </c>
      <c r="G2383" s="142">
        <v>2646.6999999998716</v>
      </c>
    </row>
    <row r="2384" spans="1:7" x14ac:dyDescent="0.2">
      <c r="A2384" s="76" t="s">
        <v>2781</v>
      </c>
      <c r="C2384" s="142">
        <v>1029.9599999999591</v>
      </c>
      <c r="D2384" s="142">
        <v>1351.3749999999332</v>
      </c>
      <c r="E2384" s="142">
        <v>1698.457500000075</v>
      </c>
      <c r="F2384" s="142">
        <v>1932.6324999999217</v>
      </c>
      <c r="G2384" s="142">
        <v>2647.7449999998717</v>
      </c>
    </row>
    <row r="2385" spans="1:7" x14ac:dyDescent="0.2">
      <c r="A2385" s="76" t="s">
        <v>2782</v>
      </c>
      <c r="C2385" s="142">
        <v>1030.3599999999592</v>
      </c>
      <c r="D2385" s="142">
        <v>1351.8974999999332</v>
      </c>
      <c r="E2385" s="142">
        <v>1699.122500000075</v>
      </c>
      <c r="F2385" s="142">
        <v>1933.3924999999215</v>
      </c>
      <c r="G2385" s="142">
        <v>2648.7899999998713</v>
      </c>
    </row>
    <row r="2386" spans="1:7" x14ac:dyDescent="0.2">
      <c r="A2386" s="76" t="s">
        <v>2783</v>
      </c>
      <c r="C2386" s="142">
        <v>1030.7599999999593</v>
      </c>
      <c r="D2386" s="142">
        <v>1352.419999999933</v>
      </c>
      <c r="E2386" s="142">
        <v>1699.7875000000752</v>
      </c>
      <c r="F2386" s="142">
        <v>1934.1524999999215</v>
      </c>
      <c r="G2386" s="142">
        <v>2649.8349999998713</v>
      </c>
    </row>
    <row r="2387" spans="1:7" x14ac:dyDescent="0.2">
      <c r="A2387" s="76" t="s">
        <v>2784</v>
      </c>
      <c r="C2387" s="142">
        <v>1031.1599999999594</v>
      </c>
      <c r="D2387" s="142">
        <v>1352.942499999933</v>
      </c>
      <c r="E2387" s="142">
        <v>1700.4525000000751</v>
      </c>
      <c r="F2387" s="142">
        <v>1934.9124999999215</v>
      </c>
      <c r="G2387" s="142">
        <v>2650.8799999998714</v>
      </c>
    </row>
    <row r="2388" spans="1:7" x14ac:dyDescent="0.2">
      <c r="A2388" s="76" t="s">
        <v>2785</v>
      </c>
      <c r="C2388" s="142">
        <v>1031.5599999999595</v>
      </c>
      <c r="D2388" s="142">
        <v>1353.4649999999331</v>
      </c>
      <c r="E2388" s="142">
        <v>1701.1175000000751</v>
      </c>
      <c r="F2388" s="142">
        <v>1935.6724999999215</v>
      </c>
      <c r="G2388" s="142">
        <v>2651.924999999871</v>
      </c>
    </row>
    <row r="2389" spans="1:7" x14ac:dyDescent="0.2">
      <c r="A2389" s="76" t="s">
        <v>2786</v>
      </c>
      <c r="C2389" s="142">
        <v>1031.9599999999596</v>
      </c>
      <c r="D2389" s="142">
        <v>1353.9874999999329</v>
      </c>
      <c r="E2389" s="142">
        <v>1701.7825000000753</v>
      </c>
      <c r="F2389" s="142">
        <v>1936.4324999999214</v>
      </c>
      <c r="G2389" s="142">
        <v>2652.9699999998711</v>
      </c>
    </row>
    <row r="2390" spans="1:7" x14ac:dyDescent="0.2">
      <c r="A2390" s="76" t="s">
        <v>2787</v>
      </c>
      <c r="C2390" s="142">
        <v>1032.3599999999597</v>
      </c>
      <c r="D2390" s="142">
        <v>1354.5099999999329</v>
      </c>
      <c r="E2390" s="142">
        <v>1702.4475000000753</v>
      </c>
      <c r="F2390" s="142">
        <v>1937.1924999999214</v>
      </c>
      <c r="G2390" s="142">
        <v>2654.0149999998712</v>
      </c>
    </row>
    <row r="2391" spans="1:7" x14ac:dyDescent="0.2">
      <c r="A2391" s="76" t="s">
        <v>2788</v>
      </c>
      <c r="C2391" s="142">
        <v>1032.7599999999597</v>
      </c>
      <c r="D2391" s="142">
        <v>1355.032499999933</v>
      </c>
      <c r="E2391" s="142">
        <v>1703.1125000000752</v>
      </c>
      <c r="F2391" s="142">
        <v>1937.9524999999214</v>
      </c>
      <c r="G2391" s="142">
        <v>2655.0599999998708</v>
      </c>
    </row>
    <row r="2392" spans="1:7" x14ac:dyDescent="0.2">
      <c r="A2392" s="76" t="s">
        <v>2789</v>
      </c>
      <c r="C2392" s="142">
        <v>1033.1599999999598</v>
      </c>
      <c r="D2392" s="142">
        <v>1355.5549999999328</v>
      </c>
      <c r="E2392" s="142">
        <v>1703.7775000000754</v>
      </c>
      <c r="F2392" s="142">
        <v>1938.7124999999212</v>
      </c>
      <c r="G2392" s="142">
        <v>2656.1049999998709</v>
      </c>
    </row>
    <row r="2393" spans="1:7" x14ac:dyDescent="0.2">
      <c r="A2393" s="76" t="s">
        <v>2790</v>
      </c>
      <c r="C2393" s="142">
        <v>1033.5599999999599</v>
      </c>
      <c r="D2393" s="142">
        <v>1356.0774999999328</v>
      </c>
      <c r="E2393" s="142">
        <v>1704.4425000000754</v>
      </c>
      <c r="F2393" s="142">
        <v>1939.4724999999212</v>
      </c>
      <c r="G2393" s="142">
        <v>2657.1499999998705</v>
      </c>
    </row>
    <row r="2394" spans="1:7" x14ac:dyDescent="0.2">
      <c r="A2394" s="76" t="s">
        <v>2791</v>
      </c>
      <c r="C2394" s="142">
        <v>1033.95999999996</v>
      </c>
      <c r="D2394" s="142">
        <v>1356.5999999999328</v>
      </c>
      <c r="E2394" s="142">
        <v>1705.1075000000753</v>
      </c>
      <c r="F2394" s="142">
        <v>1940.2324999999212</v>
      </c>
      <c r="G2394" s="142">
        <v>2658.1949999998706</v>
      </c>
    </row>
    <row r="2395" spans="1:7" x14ac:dyDescent="0.2">
      <c r="A2395" s="76" t="s">
        <v>2792</v>
      </c>
      <c r="C2395" s="142">
        <v>1034.3599999999601</v>
      </c>
      <c r="D2395" s="142">
        <v>1357.1224999999326</v>
      </c>
      <c r="E2395" s="142">
        <v>1705.7725000000755</v>
      </c>
      <c r="F2395" s="142">
        <v>1940.9924999999212</v>
      </c>
      <c r="G2395" s="142">
        <v>2659.2399999998706</v>
      </c>
    </row>
    <row r="2396" spans="1:7" x14ac:dyDescent="0.2">
      <c r="A2396" s="76" t="s">
        <v>2793</v>
      </c>
      <c r="C2396" s="142">
        <v>1034.7599999999602</v>
      </c>
      <c r="D2396" s="142">
        <v>1357.6449999999327</v>
      </c>
      <c r="E2396" s="142">
        <v>1706.4375000000755</v>
      </c>
      <c r="F2396" s="142">
        <v>1941.7524999999212</v>
      </c>
      <c r="G2396" s="142">
        <v>2660.2849999998703</v>
      </c>
    </row>
    <row r="2397" spans="1:7" x14ac:dyDescent="0.2">
      <c r="A2397" s="76" t="s">
        <v>2794</v>
      </c>
      <c r="C2397" s="142">
        <v>1035.1599999999603</v>
      </c>
      <c r="D2397" s="142">
        <v>1358.1674999999327</v>
      </c>
      <c r="E2397" s="142">
        <v>1707.1025000000755</v>
      </c>
      <c r="F2397" s="142">
        <v>1942.5124999999211</v>
      </c>
      <c r="G2397" s="142">
        <v>2661.3299999998703</v>
      </c>
    </row>
    <row r="2398" spans="1:7" x14ac:dyDescent="0.2">
      <c r="A2398" s="76" t="s">
        <v>2795</v>
      </c>
      <c r="C2398" s="142">
        <v>1035.5599999999604</v>
      </c>
      <c r="D2398" s="142">
        <v>1358.6899999999325</v>
      </c>
      <c r="E2398" s="142">
        <v>1707.7675000000756</v>
      </c>
      <c r="F2398" s="142">
        <v>1943.2724999999211</v>
      </c>
      <c r="G2398" s="142">
        <v>2662.3749999998704</v>
      </c>
    </row>
    <row r="2399" spans="1:7" x14ac:dyDescent="0.2">
      <c r="A2399" s="76" t="s">
        <v>2796</v>
      </c>
      <c r="C2399" s="142">
        <v>1035.9599999999605</v>
      </c>
      <c r="D2399" s="142">
        <v>1359.2124999999326</v>
      </c>
      <c r="E2399" s="142">
        <v>1708.4325000000756</v>
      </c>
      <c r="F2399" s="142">
        <v>1944.0324999999209</v>
      </c>
      <c r="G2399" s="142">
        <v>2663.41999999987</v>
      </c>
    </row>
    <row r="2400" spans="1:7" x14ac:dyDescent="0.2">
      <c r="A2400" s="76" t="s">
        <v>2797</v>
      </c>
      <c r="C2400" s="142">
        <v>1036.3599999999606</v>
      </c>
      <c r="D2400" s="142">
        <v>1359.7349999999326</v>
      </c>
      <c r="E2400" s="142">
        <v>1709.0975000000758</v>
      </c>
      <c r="F2400" s="142">
        <v>1944.7924999999209</v>
      </c>
      <c r="G2400" s="142">
        <v>2664.4649999998701</v>
      </c>
    </row>
    <row r="2401" spans="1:7" x14ac:dyDescent="0.2">
      <c r="A2401" s="76" t="s">
        <v>2798</v>
      </c>
      <c r="C2401" s="142">
        <v>1036.7599999999607</v>
      </c>
      <c r="D2401" s="142">
        <v>1360.2574999999324</v>
      </c>
      <c r="E2401" s="142">
        <v>1709.7625000000758</v>
      </c>
      <c r="F2401" s="142">
        <v>1945.5524999999209</v>
      </c>
      <c r="G2401" s="142">
        <v>2665.5099999998702</v>
      </c>
    </row>
    <row r="2402" spans="1:7" x14ac:dyDescent="0.2">
      <c r="A2402" s="76" t="s">
        <v>2799</v>
      </c>
      <c r="C2402" s="142">
        <v>1037.1599999999607</v>
      </c>
      <c r="D2402" s="142">
        <v>1360.7799999999324</v>
      </c>
      <c r="E2402" s="142">
        <v>1710.4275000000757</v>
      </c>
      <c r="F2402" s="142">
        <v>1946.3124999999209</v>
      </c>
      <c r="G2402" s="142">
        <v>2666.5549999998698</v>
      </c>
    </row>
    <row r="2403" spans="1:7" x14ac:dyDescent="0.2">
      <c r="A2403" s="76" t="s">
        <v>2800</v>
      </c>
      <c r="C2403" s="142">
        <v>1037.5599999999608</v>
      </c>
      <c r="D2403" s="142">
        <v>1361.3024999999325</v>
      </c>
      <c r="E2403" s="142">
        <v>1711.0925000000759</v>
      </c>
      <c r="F2403" s="142">
        <v>1947.0724999999211</v>
      </c>
      <c r="G2403" s="142">
        <v>2667.5999999998699</v>
      </c>
    </row>
    <row r="2404" spans="1:7" x14ac:dyDescent="0.2">
      <c r="A2404" s="76" t="s">
        <v>2801</v>
      </c>
      <c r="C2404" s="142">
        <v>1037.9599999999609</v>
      </c>
      <c r="D2404" s="142">
        <v>1361.8249999999323</v>
      </c>
      <c r="E2404" s="142">
        <v>1711.7575000000759</v>
      </c>
      <c r="F2404" s="142">
        <v>1947.8324999999211</v>
      </c>
      <c r="G2404" s="142">
        <v>2668.6449999998699</v>
      </c>
    </row>
    <row r="2405" spans="1:7" x14ac:dyDescent="0.2">
      <c r="A2405" s="76" t="s">
        <v>2802</v>
      </c>
      <c r="C2405" s="142">
        <v>1038.359999999961</v>
      </c>
      <c r="D2405" s="142">
        <v>1362.3474999999323</v>
      </c>
      <c r="E2405" s="142">
        <v>1712.4225000000758</v>
      </c>
      <c r="F2405" s="142">
        <v>1948.5924999999213</v>
      </c>
      <c r="G2405" s="142">
        <v>2669.6899999998695</v>
      </c>
    </row>
    <row r="2406" spans="1:7" x14ac:dyDescent="0.2">
      <c r="A2406" s="76" t="s">
        <v>2803</v>
      </c>
      <c r="C2406" s="142">
        <v>1038.7599999999611</v>
      </c>
      <c r="D2406" s="142">
        <v>1362.8699999999321</v>
      </c>
      <c r="E2406" s="142">
        <v>1713.087500000076</v>
      </c>
      <c r="F2406" s="142">
        <v>1949.3524999999215</v>
      </c>
      <c r="G2406" s="142">
        <v>2670.7349999998696</v>
      </c>
    </row>
    <row r="2407" spans="1:7" x14ac:dyDescent="0.2">
      <c r="A2407" s="76" t="s">
        <v>2804</v>
      </c>
      <c r="C2407" s="142">
        <v>1039.1599999999612</v>
      </c>
      <c r="D2407" s="142">
        <v>1363.3924999999322</v>
      </c>
      <c r="E2407" s="142">
        <v>1713.752500000076</v>
      </c>
      <c r="F2407" s="142">
        <v>1950.1124999999217</v>
      </c>
      <c r="G2407" s="142">
        <v>2671.7799999998697</v>
      </c>
    </row>
    <row r="2408" spans="1:7" x14ac:dyDescent="0.2">
      <c r="A2408" s="76" t="s">
        <v>2805</v>
      </c>
      <c r="C2408" s="142">
        <v>1039.5599999999613</v>
      </c>
      <c r="D2408" s="142">
        <v>1363.9149999999322</v>
      </c>
      <c r="E2408" s="142">
        <v>1714.417500000076</v>
      </c>
      <c r="F2408" s="142">
        <v>1950.872499999922</v>
      </c>
      <c r="G2408" s="142">
        <v>2672.8249999998693</v>
      </c>
    </row>
    <row r="2409" spans="1:7" x14ac:dyDescent="0.2">
      <c r="A2409" s="76" t="s">
        <v>2806</v>
      </c>
      <c r="C2409" s="142">
        <v>1039.9599999999614</v>
      </c>
      <c r="D2409" s="142">
        <v>1364.437499999932</v>
      </c>
      <c r="E2409" s="142">
        <v>1715.0825000000762</v>
      </c>
      <c r="F2409" s="142">
        <v>1951.6324999999219</v>
      </c>
      <c r="G2409" s="142">
        <v>2673.8699999998694</v>
      </c>
    </row>
    <row r="2410" spans="1:7" x14ac:dyDescent="0.2">
      <c r="A2410" s="76" t="s">
        <v>2807</v>
      </c>
      <c r="C2410" s="142">
        <v>1040.3599999999615</v>
      </c>
      <c r="D2410" s="142">
        <v>1364.9599999999321</v>
      </c>
      <c r="E2410" s="142">
        <v>1715.7475000000761</v>
      </c>
      <c r="F2410" s="142">
        <v>1952.3924999999222</v>
      </c>
      <c r="G2410" s="142">
        <v>2674.9149999998695</v>
      </c>
    </row>
    <row r="2411" spans="1:7" x14ac:dyDescent="0.2">
      <c r="A2411" s="76" t="s">
        <v>2808</v>
      </c>
      <c r="C2411" s="142">
        <v>1040.7599999999616</v>
      </c>
      <c r="D2411" s="142">
        <v>1365.4824999999321</v>
      </c>
      <c r="E2411" s="142">
        <v>1716.4125000000761</v>
      </c>
      <c r="F2411" s="142">
        <v>1953.1524999999224</v>
      </c>
      <c r="G2411" s="142">
        <v>2675.9599999998691</v>
      </c>
    </row>
    <row r="2412" spans="1:7" x14ac:dyDescent="0.2">
      <c r="A2412" s="76" t="s">
        <v>2809</v>
      </c>
      <c r="C2412" s="142">
        <v>1041.1599999999617</v>
      </c>
      <c r="D2412" s="142">
        <v>1366.0049999999319</v>
      </c>
      <c r="E2412" s="142">
        <v>1717.0775000000763</v>
      </c>
      <c r="F2412" s="142">
        <v>1953.9124999999226</v>
      </c>
      <c r="G2412" s="142">
        <v>2677.0049999998691</v>
      </c>
    </row>
    <row r="2413" spans="1:7" x14ac:dyDescent="0.2">
      <c r="A2413" s="76" t="s">
        <v>2810</v>
      </c>
      <c r="C2413" s="142">
        <v>1041.5599999999617</v>
      </c>
      <c r="D2413" s="142">
        <v>1366.5274999999319</v>
      </c>
      <c r="E2413" s="142">
        <v>1717.7425000000762</v>
      </c>
      <c r="F2413" s="142">
        <v>1954.6724999999228</v>
      </c>
      <c r="G2413" s="142">
        <v>2678.0499999998688</v>
      </c>
    </row>
    <row r="2414" spans="1:7" x14ac:dyDescent="0.2">
      <c r="A2414" s="76" t="s">
        <v>2811</v>
      </c>
      <c r="C2414" s="142">
        <v>1041.9599999999618</v>
      </c>
      <c r="D2414" s="142">
        <v>1367.049999999932</v>
      </c>
      <c r="E2414" s="142">
        <v>1718.4075000000762</v>
      </c>
      <c r="F2414" s="142">
        <v>1955.4324999999228</v>
      </c>
      <c r="G2414" s="142">
        <v>2679.0949999998688</v>
      </c>
    </row>
    <row r="2415" spans="1:7" x14ac:dyDescent="0.2">
      <c r="A2415" s="76" t="s">
        <v>2812</v>
      </c>
      <c r="C2415" s="142">
        <v>1042.3599999999619</v>
      </c>
      <c r="D2415" s="142">
        <v>1367.5724999999318</v>
      </c>
      <c r="E2415" s="142">
        <v>1719.0725000000764</v>
      </c>
      <c r="F2415" s="142">
        <v>1956.192499999923</v>
      </c>
      <c r="G2415" s="142">
        <v>2680.1399999998689</v>
      </c>
    </row>
    <row r="2416" spans="1:7" x14ac:dyDescent="0.2">
      <c r="A2416" s="76" t="s">
        <v>2813</v>
      </c>
      <c r="C2416" s="142">
        <v>1042.759999999962</v>
      </c>
      <c r="D2416" s="142">
        <v>1368.0949999999318</v>
      </c>
      <c r="E2416" s="142">
        <v>1719.7375000000764</v>
      </c>
      <c r="F2416" s="142">
        <v>1956.9524999999232</v>
      </c>
      <c r="G2416" s="142">
        <v>2681.1849999998685</v>
      </c>
    </row>
    <row r="2417" spans="1:7" x14ac:dyDescent="0.2">
      <c r="A2417" s="76" t="s">
        <v>2814</v>
      </c>
      <c r="C2417" s="142">
        <v>1043.1599999999621</v>
      </c>
      <c r="D2417" s="142">
        <v>1368.6174999999319</v>
      </c>
      <c r="E2417" s="142">
        <v>1720.4025000000763</v>
      </c>
      <c r="F2417" s="142">
        <v>1957.7124999999235</v>
      </c>
      <c r="G2417" s="142">
        <v>2682.2299999998686</v>
      </c>
    </row>
    <row r="2418" spans="1:7" x14ac:dyDescent="0.2">
      <c r="A2418" s="76" t="s">
        <v>2815</v>
      </c>
      <c r="C2418" s="142">
        <v>1043.5599999999622</v>
      </c>
      <c r="D2418" s="142">
        <v>1369.1399999999317</v>
      </c>
      <c r="E2418" s="142">
        <v>1721.0675000000765</v>
      </c>
      <c r="F2418" s="142">
        <v>1958.4724999999237</v>
      </c>
      <c r="G2418" s="142">
        <v>2683.2749999998687</v>
      </c>
    </row>
    <row r="2419" spans="1:7" x14ac:dyDescent="0.2">
      <c r="A2419" s="76" t="s">
        <v>2816</v>
      </c>
      <c r="C2419" s="142">
        <v>1043.9599999999623</v>
      </c>
      <c r="D2419" s="142">
        <v>1369.6624999999317</v>
      </c>
      <c r="E2419" s="142">
        <v>1721.7325000000765</v>
      </c>
      <c r="F2419" s="142">
        <v>1959.2324999999237</v>
      </c>
      <c r="G2419" s="142">
        <v>2684.3199999998683</v>
      </c>
    </row>
    <row r="2420" spans="1:7" x14ac:dyDescent="0.2">
      <c r="A2420" s="76" t="s">
        <v>2817</v>
      </c>
      <c r="C2420" s="142">
        <v>1044.3599999999624</v>
      </c>
      <c r="D2420" s="142">
        <v>1370.1849999999317</v>
      </c>
      <c r="E2420" s="142">
        <v>1722.3975000000767</v>
      </c>
      <c r="F2420" s="142">
        <v>1959.9924999999239</v>
      </c>
      <c r="G2420" s="142">
        <v>2685.3649999998684</v>
      </c>
    </row>
    <row r="2421" spans="1:7" x14ac:dyDescent="0.2">
      <c r="A2421" s="76" t="s">
        <v>2818</v>
      </c>
      <c r="C2421" s="142">
        <v>1044.7599999999625</v>
      </c>
      <c r="D2421" s="142">
        <v>1370.7074999999315</v>
      </c>
      <c r="E2421" s="142">
        <v>1723.0625000000766</v>
      </c>
      <c r="F2421" s="142">
        <v>1960.7524999999241</v>
      </c>
      <c r="G2421" s="142">
        <v>2686.4099999998684</v>
      </c>
    </row>
    <row r="2422" spans="1:7" x14ac:dyDescent="0.2">
      <c r="A2422" s="76" t="s">
        <v>2819</v>
      </c>
      <c r="C2422" s="142">
        <v>1045.1599999999626</v>
      </c>
      <c r="D2422" s="142">
        <v>1371.2299999999316</v>
      </c>
      <c r="E2422" s="142">
        <v>1723.7275000000766</v>
      </c>
      <c r="F2422" s="142">
        <v>1961.5124999999243</v>
      </c>
      <c r="G2422" s="142">
        <v>2687.4549999998681</v>
      </c>
    </row>
    <row r="2423" spans="1:7" x14ac:dyDescent="0.2">
      <c r="A2423" s="76" t="s">
        <v>2820</v>
      </c>
      <c r="C2423" s="142">
        <v>1045.5599999999627</v>
      </c>
      <c r="D2423" s="142">
        <v>1371.7524999999316</v>
      </c>
      <c r="E2423" s="142">
        <v>1724.3925000000768</v>
      </c>
      <c r="F2423" s="142">
        <v>1962.2724999999245</v>
      </c>
      <c r="G2423" s="142">
        <v>2688.4999999998681</v>
      </c>
    </row>
    <row r="2424" spans="1:7" x14ac:dyDescent="0.2">
      <c r="A2424" s="76" t="s">
        <v>2821</v>
      </c>
      <c r="C2424" s="142">
        <v>1045.9599999999627</v>
      </c>
      <c r="D2424" s="142">
        <v>1372.2749999999314</v>
      </c>
      <c r="E2424" s="142">
        <v>1725.0575000000767</v>
      </c>
      <c r="F2424" s="142">
        <v>1963.0324999999245</v>
      </c>
      <c r="G2424" s="142">
        <v>2689.5449999998682</v>
      </c>
    </row>
    <row r="2425" spans="1:7" x14ac:dyDescent="0.2">
      <c r="A2425" s="76" t="s">
        <v>2822</v>
      </c>
      <c r="C2425" s="142">
        <v>1046.3599999999628</v>
      </c>
      <c r="D2425" s="142">
        <v>1372.7974999999315</v>
      </c>
      <c r="E2425" s="142">
        <v>1725.7225000000767</v>
      </c>
      <c r="F2425" s="142">
        <v>1963.7924999999248</v>
      </c>
      <c r="G2425" s="142">
        <v>2690.5899999998678</v>
      </c>
    </row>
    <row r="2426" spans="1:7" x14ac:dyDescent="0.2">
      <c r="A2426" s="76" t="s">
        <v>2823</v>
      </c>
      <c r="C2426" s="142">
        <v>1046.7599999999629</v>
      </c>
      <c r="D2426" s="142">
        <v>1373.3199999999313</v>
      </c>
      <c r="E2426" s="142">
        <v>1726.3875000000769</v>
      </c>
      <c r="F2426" s="142">
        <v>1964.552499999925</v>
      </c>
      <c r="G2426" s="142">
        <v>2691.6349999998679</v>
      </c>
    </row>
    <row r="2427" spans="1:7" x14ac:dyDescent="0.2">
      <c r="A2427" s="76" t="s">
        <v>2824</v>
      </c>
      <c r="C2427" s="142">
        <v>1047.159999999963</v>
      </c>
      <c r="D2427" s="142">
        <v>1373.8424999999313</v>
      </c>
      <c r="E2427" s="142">
        <v>1727.0525000000769</v>
      </c>
      <c r="F2427" s="142">
        <v>1965.3124999999252</v>
      </c>
      <c r="G2427" s="142">
        <v>2692.679999999868</v>
      </c>
    </row>
    <row r="2428" spans="1:7" x14ac:dyDescent="0.2">
      <c r="A2428" s="76" t="s">
        <v>2825</v>
      </c>
      <c r="C2428" s="142">
        <v>1047.5599999999631</v>
      </c>
      <c r="D2428" s="142">
        <v>1374.3649999999313</v>
      </c>
      <c r="E2428" s="142">
        <v>1727.7175000000768</v>
      </c>
      <c r="F2428" s="142">
        <v>1966.0724999999254</v>
      </c>
      <c r="G2428" s="142">
        <v>2693.7249999998676</v>
      </c>
    </row>
    <row r="2429" spans="1:7" x14ac:dyDescent="0.2">
      <c r="A2429" s="76" t="s">
        <v>2826</v>
      </c>
      <c r="C2429" s="142">
        <v>1047.9599999999632</v>
      </c>
      <c r="D2429" s="142">
        <v>1374.8874999999312</v>
      </c>
      <c r="E2429" s="142">
        <v>1728.382500000077</v>
      </c>
      <c r="F2429" s="142">
        <v>1966.8324999999254</v>
      </c>
      <c r="G2429" s="142">
        <v>2694.7699999998677</v>
      </c>
    </row>
    <row r="2430" spans="1:7" x14ac:dyDescent="0.2">
      <c r="A2430" s="76" t="s">
        <v>2827</v>
      </c>
      <c r="C2430" s="142">
        <v>1048.3599999999633</v>
      </c>
      <c r="D2430" s="142">
        <v>1375.4099999999312</v>
      </c>
      <c r="E2430" s="142">
        <v>1729.047500000077</v>
      </c>
      <c r="F2430" s="142">
        <v>1967.5924999999256</v>
      </c>
      <c r="G2430" s="142">
        <v>2695.8149999998677</v>
      </c>
    </row>
    <row r="2431" spans="1:7" x14ac:dyDescent="0.2">
      <c r="A2431" s="76" t="s">
        <v>2828</v>
      </c>
      <c r="C2431" s="142">
        <v>1048.7599999999634</v>
      </c>
      <c r="D2431" s="142">
        <v>1375.9324999999312</v>
      </c>
      <c r="E2431" s="142">
        <v>1729.7125000000769</v>
      </c>
      <c r="F2431" s="142">
        <v>1968.3524999999258</v>
      </c>
      <c r="G2431" s="142">
        <v>2696.8599999998673</v>
      </c>
    </row>
    <row r="2432" spans="1:7" x14ac:dyDescent="0.2">
      <c r="A2432" s="76" t="s">
        <v>2829</v>
      </c>
      <c r="C2432" s="142">
        <v>1049.1599999999635</v>
      </c>
      <c r="D2432" s="142">
        <v>1376.454999999931</v>
      </c>
      <c r="E2432" s="142">
        <v>1730.3775000000771</v>
      </c>
      <c r="F2432" s="142">
        <v>1969.1124999999261</v>
      </c>
      <c r="G2432" s="142">
        <v>2697.9049999998674</v>
      </c>
    </row>
    <row r="2433" spans="1:7" x14ac:dyDescent="0.2">
      <c r="A2433" s="76" t="s">
        <v>2830</v>
      </c>
      <c r="C2433" s="142">
        <v>1049.5599999999636</v>
      </c>
      <c r="D2433" s="142">
        <v>1376.9774999999311</v>
      </c>
      <c r="E2433" s="142">
        <v>1731.0425000000771</v>
      </c>
      <c r="F2433" s="142">
        <v>1969.8724999999263</v>
      </c>
      <c r="G2433" s="142">
        <v>2698.949999999867</v>
      </c>
    </row>
    <row r="2434" spans="1:7" x14ac:dyDescent="0.2">
      <c r="A2434" s="76" t="s">
        <v>2831</v>
      </c>
      <c r="C2434" s="142">
        <v>1049.9599999999637</v>
      </c>
      <c r="D2434" s="142">
        <v>1377.4999999999311</v>
      </c>
      <c r="E2434" s="142">
        <v>1731.7075000000771</v>
      </c>
      <c r="F2434" s="142">
        <v>1970.6324999999263</v>
      </c>
      <c r="G2434" s="142">
        <v>2699.9949999998671</v>
      </c>
    </row>
    <row r="2435" spans="1:7" x14ac:dyDescent="0.2">
      <c r="A2435" s="76" t="s">
        <v>2832</v>
      </c>
      <c r="C2435" s="142">
        <v>1050.3599999999637</v>
      </c>
      <c r="D2435" s="142">
        <v>1378.0224999999309</v>
      </c>
      <c r="E2435" s="142">
        <v>1732.3725000000773</v>
      </c>
      <c r="F2435" s="142">
        <v>1971.3924999999265</v>
      </c>
      <c r="G2435" s="142">
        <v>2701.0399999998672</v>
      </c>
    </row>
    <row r="2436" spans="1:7" x14ac:dyDescent="0.2">
      <c r="A2436" s="76" t="s">
        <v>2833</v>
      </c>
      <c r="C2436" s="142">
        <v>1050.7599999999638</v>
      </c>
      <c r="D2436" s="142">
        <v>1378.544999999931</v>
      </c>
      <c r="E2436" s="142">
        <v>1733.0375000000772</v>
      </c>
      <c r="F2436" s="142">
        <v>1972.1524999999267</v>
      </c>
      <c r="G2436" s="142">
        <v>2702.0849999998668</v>
      </c>
    </row>
    <row r="2437" spans="1:7" x14ac:dyDescent="0.2">
      <c r="A2437" s="76" t="s">
        <v>2834</v>
      </c>
      <c r="C2437" s="142">
        <v>1051.1599999999639</v>
      </c>
      <c r="D2437" s="142">
        <v>1379.067499999931</v>
      </c>
      <c r="E2437" s="142">
        <v>1733.7025000000772</v>
      </c>
      <c r="F2437" s="142">
        <v>1972.9124999999269</v>
      </c>
      <c r="G2437" s="142">
        <v>2703.1299999998669</v>
      </c>
    </row>
    <row r="2438" spans="1:7" x14ac:dyDescent="0.2">
      <c r="A2438" s="76" t="s">
        <v>2835</v>
      </c>
      <c r="C2438" s="142">
        <v>1051.559999999964</v>
      </c>
      <c r="D2438" s="142">
        <v>1379.5899999999308</v>
      </c>
      <c r="E2438" s="142">
        <v>1734.3675000000774</v>
      </c>
      <c r="F2438" s="142">
        <v>1973.6724999999271</v>
      </c>
      <c r="G2438" s="142">
        <v>2704.1749999998669</v>
      </c>
    </row>
    <row r="2439" spans="1:7" x14ac:dyDescent="0.2">
      <c r="A2439" s="76" t="s">
        <v>2836</v>
      </c>
      <c r="C2439" s="142">
        <v>1051.9599999999641</v>
      </c>
      <c r="D2439" s="142">
        <v>1380.1124999999308</v>
      </c>
      <c r="E2439" s="142">
        <v>1735.0325000000773</v>
      </c>
      <c r="F2439" s="142">
        <v>1974.4324999999271</v>
      </c>
      <c r="G2439" s="142">
        <v>2705.2199999998666</v>
      </c>
    </row>
    <row r="2440" spans="1:7" x14ac:dyDescent="0.2">
      <c r="A2440" s="76" t="s">
        <v>2837</v>
      </c>
      <c r="C2440" s="142">
        <v>1052.3599999999642</v>
      </c>
      <c r="D2440" s="142">
        <v>1380.6349999999309</v>
      </c>
      <c r="E2440" s="142">
        <v>1735.6975000000775</v>
      </c>
      <c r="F2440" s="142">
        <v>1975.1924999999273</v>
      </c>
      <c r="G2440" s="142">
        <v>2706.2649999998666</v>
      </c>
    </row>
    <row r="2441" spans="1:7" x14ac:dyDescent="0.2">
      <c r="A2441" s="76" t="s">
        <v>2838</v>
      </c>
      <c r="C2441" s="142">
        <v>1052.7599999999643</v>
      </c>
      <c r="D2441" s="142">
        <v>1381.1574999999307</v>
      </c>
      <c r="E2441" s="142">
        <v>1736.3625000000775</v>
      </c>
      <c r="F2441" s="142">
        <v>1975.9524999999276</v>
      </c>
      <c r="G2441" s="142">
        <v>2707.3099999998667</v>
      </c>
    </row>
    <row r="2442" spans="1:7" x14ac:dyDescent="0.2">
      <c r="A2442" s="76" t="s">
        <v>2839</v>
      </c>
      <c r="C2442" s="142">
        <v>1053.1599999999644</v>
      </c>
      <c r="D2442" s="142">
        <v>1381.6799999999307</v>
      </c>
      <c r="E2442" s="142">
        <v>1737.0275000000775</v>
      </c>
      <c r="F2442" s="142">
        <v>1976.7124999999278</v>
      </c>
      <c r="G2442" s="142">
        <v>2708.3549999998663</v>
      </c>
    </row>
    <row r="2443" spans="1:7" x14ac:dyDescent="0.2">
      <c r="A2443" s="76" t="s">
        <v>2840</v>
      </c>
      <c r="C2443" s="142">
        <v>1053.5599999999645</v>
      </c>
      <c r="D2443" s="142">
        <v>1382.2024999999308</v>
      </c>
      <c r="E2443" s="142">
        <v>1737.6925000000776</v>
      </c>
      <c r="F2443" s="142">
        <v>1977.472499999928</v>
      </c>
      <c r="G2443" s="142">
        <v>2709.3999999998664</v>
      </c>
    </row>
    <row r="2444" spans="1:7" x14ac:dyDescent="0.2">
      <c r="A2444" s="76" t="s">
        <v>2841</v>
      </c>
      <c r="C2444" s="142">
        <v>1053.9599999999646</v>
      </c>
      <c r="D2444" s="142">
        <v>1382.7249999999306</v>
      </c>
      <c r="E2444" s="142">
        <v>1738.3575000000776</v>
      </c>
      <c r="F2444" s="142">
        <v>1978.232499999928</v>
      </c>
      <c r="G2444" s="142">
        <v>2710.4449999998665</v>
      </c>
    </row>
    <row r="2445" spans="1:7" x14ac:dyDescent="0.2">
      <c r="A2445" s="76" t="s">
        <v>2842</v>
      </c>
      <c r="C2445" s="142">
        <v>1054.3599999999647</v>
      </c>
      <c r="D2445" s="142">
        <v>1383.2474999999306</v>
      </c>
      <c r="E2445" s="142">
        <v>1739.0225000000776</v>
      </c>
      <c r="F2445" s="142">
        <v>1978.9924999999282</v>
      </c>
      <c r="G2445" s="142">
        <v>2711.4899999998661</v>
      </c>
    </row>
    <row r="2446" spans="1:7" x14ac:dyDescent="0.2">
      <c r="A2446" s="76" t="s">
        <v>2843</v>
      </c>
      <c r="C2446" s="142">
        <v>1054.7599999999647</v>
      </c>
      <c r="D2446" s="142">
        <v>1383.7699999999304</v>
      </c>
      <c r="E2446" s="142">
        <v>1739.6875000000778</v>
      </c>
      <c r="F2446" s="142">
        <v>1979.7524999999284</v>
      </c>
      <c r="G2446" s="142">
        <v>2712.5349999998662</v>
      </c>
    </row>
    <row r="2447" spans="1:7" x14ac:dyDescent="0.2">
      <c r="A2447" s="76" t="s">
        <v>2844</v>
      </c>
      <c r="C2447" s="142">
        <v>1055.1599999999648</v>
      </c>
      <c r="D2447" s="142">
        <v>1384.2924999999304</v>
      </c>
      <c r="E2447" s="142">
        <v>1740.3525000000777</v>
      </c>
      <c r="F2447" s="142">
        <v>1980.5124999999287</v>
      </c>
      <c r="G2447" s="142">
        <v>2713.5799999998662</v>
      </c>
    </row>
    <row r="2448" spans="1:7" x14ac:dyDescent="0.2">
      <c r="A2448" s="76" t="s">
        <v>2845</v>
      </c>
      <c r="C2448" s="142">
        <v>1055.5599999999649</v>
      </c>
      <c r="D2448" s="142">
        <v>1384.8149999999305</v>
      </c>
      <c r="E2448" s="142">
        <v>1741.0175000000777</v>
      </c>
      <c r="F2448" s="142">
        <v>1981.2724999999289</v>
      </c>
      <c r="G2448" s="142">
        <v>2714.6249999998658</v>
      </c>
    </row>
    <row r="2449" spans="1:7" x14ac:dyDescent="0.2">
      <c r="A2449" s="76" t="s">
        <v>2846</v>
      </c>
      <c r="C2449" s="142">
        <v>1055.959999999965</v>
      </c>
      <c r="D2449" s="142">
        <v>1385.3374999999303</v>
      </c>
      <c r="E2449" s="142">
        <v>1741.6825000000779</v>
      </c>
      <c r="F2449" s="142">
        <v>1982.0324999999289</v>
      </c>
      <c r="G2449" s="142">
        <v>2715.6699999998659</v>
      </c>
    </row>
    <row r="2450" spans="1:7" x14ac:dyDescent="0.2">
      <c r="A2450" s="76" t="s">
        <v>2847</v>
      </c>
      <c r="C2450" s="142">
        <v>1056.3599999999651</v>
      </c>
      <c r="D2450" s="142">
        <v>1385.8599999999303</v>
      </c>
      <c r="E2450" s="142">
        <v>1742.3475000000778</v>
      </c>
      <c r="F2450" s="142">
        <v>1982.7924999999291</v>
      </c>
      <c r="G2450" s="142">
        <v>2716.714999999866</v>
      </c>
    </row>
    <row r="2451" spans="1:7" x14ac:dyDescent="0.2">
      <c r="A2451" s="76" t="s">
        <v>2848</v>
      </c>
      <c r="C2451" s="142">
        <v>1056.7599999999652</v>
      </c>
      <c r="D2451" s="142">
        <v>1386.3824999999304</v>
      </c>
      <c r="E2451" s="142">
        <v>1743.0125000000778</v>
      </c>
      <c r="F2451" s="142">
        <v>1983.5524999999293</v>
      </c>
      <c r="G2451" s="142">
        <v>2717.7599999998656</v>
      </c>
    </row>
    <row r="2452" spans="1:7" x14ac:dyDescent="0.2">
      <c r="A2452" s="76" t="s">
        <v>2849</v>
      </c>
      <c r="C2452" s="142">
        <v>1057.1599999999653</v>
      </c>
      <c r="D2452" s="142">
        <v>1386.9049999999302</v>
      </c>
      <c r="E2452" s="142">
        <v>1743.677500000078</v>
      </c>
      <c r="F2452" s="142">
        <v>1984.3124999999295</v>
      </c>
      <c r="G2452" s="142">
        <v>2718.8049999998657</v>
      </c>
    </row>
    <row r="2453" spans="1:7" x14ac:dyDescent="0.2">
      <c r="A2453" s="76" t="s">
        <v>2850</v>
      </c>
      <c r="C2453" s="142">
        <v>1057.5599999999654</v>
      </c>
      <c r="D2453" s="142">
        <v>1387.4274999999302</v>
      </c>
      <c r="E2453" s="142">
        <v>1744.342500000078</v>
      </c>
      <c r="F2453" s="142">
        <v>1985.0724999999297</v>
      </c>
      <c r="G2453" s="142">
        <v>2719.8499999998653</v>
      </c>
    </row>
    <row r="2454" spans="1:7" x14ac:dyDescent="0.2">
      <c r="A2454" s="76" t="s">
        <v>2851</v>
      </c>
      <c r="C2454" s="142">
        <v>1057.9599999999655</v>
      </c>
      <c r="D2454" s="142">
        <v>1387.9499999999302</v>
      </c>
      <c r="E2454" s="142">
        <v>1745.0075000000779</v>
      </c>
      <c r="F2454" s="142">
        <v>1985.8324999999297</v>
      </c>
      <c r="G2454" s="142">
        <v>2720.8949999998654</v>
      </c>
    </row>
    <row r="2455" spans="1:7" x14ac:dyDescent="0.2">
      <c r="A2455" s="76" t="s">
        <v>2852</v>
      </c>
      <c r="C2455" s="142">
        <v>1058.3599999999656</v>
      </c>
      <c r="D2455" s="142">
        <v>1388.4724999999301</v>
      </c>
      <c r="E2455" s="142">
        <v>1745.6725000000781</v>
      </c>
      <c r="F2455" s="142">
        <v>1986.5924999999299</v>
      </c>
      <c r="G2455" s="142">
        <v>2721.9399999998654</v>
      </c>
    </row>
    <row r="2456" spans="1:7" x14ac:dyDescent="0.2">
      <c r="A2456" s="76" t="s">
        <v>2853</v>
      </c>
      <c r="C2456" s="142">
        <v>1058.7599999999657</v>
      </c>
      <c r="D2456" s="142">
        <v>1388.9949999999301</v>
      </c>
      <c r="E2456" s="142">
        <v>1746.3375000000781</v>
      </c>
      <c r="F2456" s="142">
        <v>1987.3524999999302</v>
      </c>
      <c r="G2456" s="142">
        <v>2722.9849999998651</v>
      </c>
    </row>
    <row r="2457" spans="1:7" x14ac:dyDescent="0.2">
      <c r="A2457" s="76" t="s">
        <v>2854</v>
      </c>
      <c r="C2457" s="142">
        <v>1059.1599999999657</v>
      </c>
      <c r="D2457" s="142">
        <v>1389.5174999999301</v>
      </c>
      <c r="E2457" s="142">
        <v>1747.002500000078</v>
      </c>
      <c r="F2457" s="142">
        <v>1988.1124999999304</v>
      </c>
      <c r="G2457" s="142">
        <v>2724.0299999998651</v>
      </c>
    </row>
    <row r="2458" spans="1:7" x14ac:dyDescent="0.2">
      <c r="A2458" s="76" t="s">
        <v>2855</v>
      </c>
      <c r="C2458" s="142">
        <v>1059.5599999999658</v>
      </c>
      <c r="D2458" s="142">
        <v>1390.0399999999299</v>
      </c>
      <c r="E2458" s="142">
        <v>1747.6675000000782</v>
      </c>
      <c r="F2458" s="142">
        <v>1988.8724999999306</v>
      </c>
      <c r="G2458" s="142">
        <v>2725.0749999998652</v>
      </c>
    </row>
    <row r="2459" spans="1:7" x14ac:dyDescent="0.2">
      <c r="A2459" s="76" t="s">
        <v>2856</v>
      </c>
      <c r="C2459" s="142">
        <v>1059.9599999999659</v>
      </c>
      <c r="D2459" s="142">
        <v>1390.56249999993</v>
      </c>
      <c r="E2459" s="142">
        <v>1748.3325000000782</v>
      </c>
      <c r="F2459" s="142">
        <v>1989.6324999999306</v>
      </c>
      <c r="G2459" s="142">
        <v>2726.1199999998648</v>
      </c>
    </row>
    <row r="2460" spans="1:7" x14ac:dyDescent="0.2">
      <c r="A2460" s="76" t="s">
        <v>2857</v>
      </c>
      <c r="C2460" s="142">
        <v>1060.359999999966</v>
      </c>
      <c r="D2460" s="142">
        <v>1391.08499999993</v>
      </c>
      <c r="E2460" s="142">
        <v>1748.9975000000784</v>
      </c>
      <c r="F2460" s="142">
        <v>1990.3924999999308</v>
      </c>
      <c r="G2460" s="142">
        <v>2727.1649999998649</v>
      </c>
    </row>
    <row r="2461" spans="1:7" x14ac:dyDescent="0.2">
      <c r="A2461" s="76" t="s">
        <v>2858</v>
      </c>
      <c r="C2461" s="142">
        <v>1060.7599999999661</v>
      </c>
      <c r="D2461" s="142">
        <v>1391.6074999999298</v>
      </c>
      <c r="E2461" s="142">
        <v>1749.6625000000784</v>
      </c>
      <c r="F2461" s="142">
        <v>1991.152499999931</v>
      </c>
      <c r="G2461" s="142">
        <v>2728.209999999865</v>
      </c>
    </row>
    <row r="2462" spans="1:7" x14ac:dyDescent="0.2">
      <c r="A2462" s="76" t="s">
        <v>2859</v>
      </c>
      <c r="C2462" s="142">
        <v>1061.1599999999662</v>
      </c>
      <c r="D2462" s="142">
        <v>1392.1299999999299</v>
      </c>
      <c r="E2462" s="142">
        <v>1750.3275000000783</v>
      </c>
      <c r="F2462" s="142">
        <v>1991.9124999999312</v>
      </c>
      <c r="G2462" s="142">
        <v>2729.2549999998646</v>
      </c>
    </row>
    <row r="2463" spans="1:7" x14ac:dyDescent="0.2">
      <c r="A2463" s="76" t="s">
        <v>2860</v>
      </c>
      <c r="C2463" s="142">
        <v>1061.5599999999663</v>
      </c>
      <c r="D2463" s="142">
        <v>1392.6524999999299</v>
      </c>
      <c r="E2463" s="142">
        <v>1750.9925000000785</v>
      </c>
      <c r="F2463" s="142">
        <v>1992.6724999999315</v>
      </c>
      <c r="G2463" s="142">
        <v>2730.2999999998647</v>
      </c>
    </row>
    <row r="2464" spans="1:7" x14ac:dyDescent="0.2">
      <c r="A2464" s="76" t="s">
        <v>2861</v>
      </c>
      <c r="C2464" s="142">
        <v>1061.9599999999664</v>
      </c>
      <c r="D2464" s="142">
        <v>1393.1749999999297</v>
      </c>
      <c r="E2464" s="142">
        <v>1751.6575000000785</v>
      </c>
      <c r="F2464" s="142">
        <v>1993.4324999999315</v>
      </c>
      <c r="G2464" s="142">
        <v>2731.3449999998647</v>
      </c>
    </row>
    <row r="2465" spans="1:7" x14ac:dyDescent="0.2">
      <c r="A2465" s="76" t="s">
        <v>2862</v>
      </c>
      <c r="C2465" s="142">
        <v>1062.3599999999665</v>
      </c>
      <c r="D2465" s="142">
        <v>1393.6974999999297</v>
      </c>
      <c r="E2465" s="142">
        <v>1752.3225000000784</v>
      </c>
      <c r="F2465" s="142">
        <v>1994.1924999999317</v>
      </c>
      <c r="G2465" s="142">
        <v>2732.3899999998644</v>
      </c>
    </row>
    <row r="2466" spans="1:7" x14ac:dyDescent="0.2">
      <c r="A2466" s="76" t="s">
        <v>2863</v>
      </c>
      <c r="C2466" s="142">
        <v>1062.7599999999666</v>
      </c>
      <c r="D2466" s="142">
        <v>1394.2199999999295</v>
      </c>
      <c r="E2466" s="142">
        <v>1752.9875000000786</v>
      </c>
      <c r="F2466" s="142">
        <v>1994.9524999999319</v>
      </c>
      <c r="G2466" s="142">
        <v>2733.4349999998644</v>
      </c>
    </row>
    <row r="2467" spans="1:7" x14ac:dyDescent="0.2">
      <c r="A2467" s="76" t="s">
        <v>2864</v>
      </c>
      <c r="C2467" s="142">
        <v>1063.1599999999667</v>
      </c>
      <c r="D2467" s="142">
        <v>1394.7424999999296</v>
      </c>
      <c r="E2467" s="142">
        <v>1753.6525000000786</v>
      </c>
      <c r="F2467" s="142">
        <v>1995.7124999999321</v>
      </c>
      <c r="G2467" s="142">
        <v>2734.4799999998645</v>
      </c>
    </row>
    <row r="2468" spans="1:7" x14ac:dyDescent="0.2">
      <c r="A2468" s="76" t="s">
        <v>2865</v>
      </c>
      <c r="C2468" s="142">
        <v>1063.5599999999667</v>
      </c>
      <c r="D2468" s="142">
        <v>1395.2649999999296</v>
      </c>
      <c r="E2468" s="142">
        <v>1754.3175000000786</v>
      </c>
      <c r="F2468" s="142">
        <v>1996.4724999999323</v>
      </c>
      <c r="G2468" s="142">
        <v>2735.5249999998641</v>
      </c>
    </row>
    <row r="2469" spans="1:7" x14ac:dyDescent="0.2">
      <c r="A2469" s="76" t="s">
        <v>2866</v>
      </c>
      <c r="C2469" s="142">
        <v>1063.9599999999668</v>
      </c>
      <c r="D2469" s="142">
        <v>1395.7874999999294</v>
      </c>
      <c r="E2469" s="142">
        <v>1754.9825000000787</v>
      </c>
      <c r="F2469" s="142">
        <v>1997.2324999999323</v>
      </c>
      <c r="G2469" s="142">
        <v>2736.5699999998642</v>
      </c>
    </row>
    <row r="2470" spans="1:7" x14ac:dyDescent="0.2">
      <c r="A2470" s="76" t="s">
        <v>2867</v>
      </c>
      <c r="C2470" s="142">
        <v>1064.3599999999669</v>
      </c>
      <c r="D2470" s="142">
        <v>1396.3099999999295</v>
      </c>
      <c r="E2470" s="142">
        <v>1755.6475000000787</v>
      </c>
      <c r="F2470" s="142">
        <v>1997.9924999999325</v>
      </c>
      <c r="G2470" s="142">
        <v>2737.6149999998643</v>
      </c>
    </row>
    <row r="2471" spans="1:7" x14ac:dyDescent="0.2">
      <c r="A2471" s="76" t="s">
        <v>2868</v>
      </c>
      <c r="C2471" s="142">
        <v>1064.759999999967</v>
      </c>
      <c r="D2471" s="142">
        <v>1396.8324999999295</v>
      </c>
      <c r="E2471" s="142">
        <v>1756.3125000000787</v>
      </c>
      <c r="F2471" s="142">
        <v>1998.7524999999328</v>
      </c>
      <c r="G2471" s="142">
        <v>2738.6599999998639</v>
      </c>
    </row>
    <row r="2472" spans="1:7" x14ac:dyDescent="0.2">
      <c r="A2472" s="76" t="s">
        <v>2869</v>
      </c>
      <c r="C2472" s="142">
        <v>1065.1599999999671</v>
      </c>
      <c r="D2472" s="142">
        <v>1397.3549999999293</v>
      </c>
      <c r="E2472" s="142">
        <v>1756.9775000000789</v>
      </c>
      <c r="F2472" s="142">
        <v>1999.512499999933</v>
      </c>
      <c r="G2472" s="142">
        <v>2739.704999999864</v>
      </c>
    </row>
    <row r="2473" spans="1:7" x14ac:dyDescent="0.2">
      <c r="A2473" s="76" t="s">
        <v>2870</v>
      </c>
      <c r="C2473" s="142">
        <v>1065.5599999999672</v>
      </c>
      <c r="D2473" s="142">
        <v>1397.8774999999293</v>
      </c>
      <c r="E2473" s="142">
        <v>1757.6425000000788</v>
      </c>
      <c r="F2473" s="142">
        <v>2000.2724999999332</v>
      </c>
      <c r="G2473" s="142">
        <v>2740.7499999998636</v>
      </c>
    </row>
    <row r="2474" spans="1:7" x14ac:dyDescent="0.2">
      <c r="A2474" s="76" t="s">
        <v>2871</v>
      </c>
      <c r="C2474" s="142">
        <v>1065.9599999999673</v>
      </c>
      <c r="D2474" s="142">
        <v>1398.3999999999294</v>
      </c>
      <c r="E2474" s="142">
        <v>1758.3075000000788</v>
      </c>
      <c r="F2474" s="142">
        <v>2001.0324999999332</v>
      </c>
      <c r="G2474" s="142">
        <v>2741.7949999998636</v>
      </c>
    </row>
    <row r="2475" spans="1:7" x14ac:dyDescent="0.2">
      <c r="A2475" s="76" t="s">
        <v>2872</v>
      </c>
      <c r="C2475" s="142">
        <v>1066.3599999999674</v>
      </c>
      <c r="D2475" s="142">
        <v>1398.9224999999292</v>
      </c>
      <c r="E2475" s="142">
        <v>1758.972500000079</v>
      </c>
      <c r="F2475" s="142">
        <v>2001.7924999999334</v>
      </c>
      <c r="G2475" s="142">
        <v>2742.8399999998637</v>
      </c>
    </row>
    <row r="2476" spans="1:7" x14ac:dyDescent="0.2">
      <c r="A2476" s="76" t="s">
        <v>2873</v>
      </c>
      <c r="C2476" s="142">
        <v>1066.7599999999675</v>
      </c>
      <c r="D2476" s="142">
        <v>1399.4449999999292</v>
      </c>
      <c r="E2476" s="142">
        <v>1759.6375000000789</v>
      </c>
      <c r="F2476" s="142">
        <v>2002.5524999999336</v>
      </c>
      <c r="G2476" s="142">
        <v>2743.8849999998633</v>
      </c>
    </row>
    <row r="2477" spans="1:7" x14ac:dyDescent="0.2">
      <c r="A2477" s="76" t="s">
        <v>2874</v>
      </c>
      <c r="C2477" s="142">
        <v>1067.1599999999676</v>
      </c>
      <c r="D2477" s="142">
        <v>1399.9674999999293</v>
      </c>
      <c r="E2477" s="142">
        <v>1760.3025000000789</v>
      </c>
      <c r="F2477" s="142">
        <v>2003.3124999999338</v>
      </c>
      <c r="G2477" s="142">
        <v>2744.9299999998634</v>
      </c>
    </row>
    <row r="2478" spans="1:7" x14ac:dyDescent="0.2">
      <c r="A2478" s="76" t="s">
        <v>2875</v>
      </c>
      <c r="C2478" s="142">
        <v>1067.5599999999677</v>
      </c>
      <c r="D2478" s="142">
        <v>1400.4899999999291</v>
      </c>
      <c r="E2478" s="142">
        <v>1760.9675000000791</v>
      </c>
      <c r="F2478" s="142">
        <v>2004.0724999999341</v>
      </c>
      <c r="G2478" s="142">
        <v>2745.9749999998635</v>
      </c>
    </row>
    <row r="2479" spans="1:7" x14ac:dyDescent="0.2">
      <c r="A2479" s="76" t="s">
        <v>2876</v>
      </c>
      <c r="C2479" s="142">
        <v>1067.9599999999677</v>
      </c>
      <c r="D2479" s="142">
        <v>1401.0124999999291</v>
      </c>
      <c r="E2479" s="142">
        <v>1761.6325000000791</v>
      </c>
      <c r="F2479" s="142">
        <v>2004.832499999934</v>
      </c>
      <c r="G2479" s="142">
        <v>2747.0199999998631</v>
      </c>
    </row>
    <row r="2480" spans="1:7" x14ac:dyDescent="0.2">
      <c r="A2480" s="76" t="s">
        <v>2877</v>
      </c>
      <c r="C2480" s="142">
        <v>1068.3599999999678</v>
      </c>
      <c r="D2480" s="142">
        <v>1401.5349999999291</v>
      </c>
      <c r="E2480" s="142">
        <v>1762.2975000000793</v>
      </c>
      <c r="F2480" s="142">
        <v>2005.5924999999343</v>
      </c>
      <c r="G2480" s="142">
        <v>2748.0649999998632</v>
      </c>
    </row>
    <row r="2481" spans="1:7" x14ac:dyDescent="0.2">
      <c r="A2481" s="76" t="s">
        <v>2878</v>
      </c>
      <c r="C2481" s="142">
        <v>1068.7599999999679</v>
      </c>
      <c r="D2481" s="142">
        <v>1402.057499999929</v>
      </c>
      <c r="E2481" s="142">
        <v>1762.9625000000792</v>
      </c>
      <c r="F2481" s="142">
        <v>2006.3524999999345</v>
      </c>
      <c r="G2481" s="142">
        <v>2749.1099999998632</v>
      </c>
    </row>
    <row r="2482" spans="1:7" x14ac:dyDescent="0.2">
      <c r="A2482" s="76" t="s">
        <v>2879</v>
      </c>
      <c r="C2482" s="142">
        <v>1069.159999999968</v>
      </c>
      <c r="D2482" s="142">
        <v>1402.579999999929</v>
      </c>
      <c r="E2482" s="142">
        <v>1763.6275000000792</v>
      </c>
      <c r="F2482" s="142">
        <v>2007.1124999999347</v>
      </c>
      <c r="G2482" s="142">
        <v>2750.1549999998629</v>
      </c>
    </row>
    <row r="2483" spans="1:7" x14ac:dyDescent="0.2">
      <c r="A2483" s="76" t="s">
        <v>2880</v>
      </c>
      <c r="C2483" s="142">
        <v>1069.5599999999681</v>
      </c>
      <c r="D2483" s="142">
        <v>1403.102499999929</v>
      </c>
      <c r="E2483" s="142">
        <v>1764.2925000000794</v>
      </c>
      <c r="F2483" s="142">
        <v>2007.8724999999349</v>
      </c>
      <c r="G2483" s="142">
        <v>2751.1999999998629</v>
      </c>
    </row>
    <row r="2484" spans="1:7" x14ac:dyDescent="0.2">
      <c r="A2484" s="76" t="s">
        <v>2881</v>
      </c>
      <c r="C2484" s="142">
        <v>1069.9599999999682</v>
      </c>
      <c r="D2484" s="142">
        <v>1403.6249999999288</v>
      </c>
      <c r="E2484" s="142">
        <v>1764.9575000000793</v>
      </c>
      <c r="F2484" s="142">
        <v>2008.6324999999349</v>
      </c>
      <c r="G2484" s="142">
        <v>2752.244999999863</v>
      </c>
    </row>
    <row r="2485" spans="1:7" x14ac:dyDescent="0.2">
      <c r="A2485" s="76" t="s">
        <v>2882</v>
      </c>
      <c r="C2485" s="142">
        <v>1070.3599999999683</v>
      </c>
      <c r="D2485" s="142">
        <v>1404.1474999999289</v>
      </c>
      <c r="E2485" s="142">
        <v>1765.6225000000793</v>
      </c>
      <c r="F2485" s="142">
        <v>2009.3924999999351</v>
      </c>
      <c r="G2485" s="142">
        <v>2753.2899999998626</v>
      </c>
    </row>
    <row r="2486" spans="1:7" x14ac:dyDescent="0.2">
      <c r="A2486" s="76" t="s">
        <v>2883</v>
      </c>
      <c r="C2486" s="142">
        <v>1070.7599999999684</v>
      </c>
      <c r="D2486" s="142">
        <v>1404.6699999999287</v>
      </c>
      <c r="E2486" s="142">
        <v>1766.2875000000795</v>
      </c>
      <c r="F2486" s="142">
        <v>2010.1524999999353</v>
      </c>
      <c r="G2486" s="142">
        <v>2754.3349999998627</v>
      </c>
    </row>
    <row r="2487" spans="1:7" x14ac:dyDescent="0.2">
      <c r="A2487" s="76" t="s">
        <v>2884</v>
      </c>
      <c r="C2487" s="142">
        <v>1071.1599999999685</v>
      </c>
      <c r="D2487" s="142">
        <v>1405.1924999999287</v>
      </c>
      <c r="E2487" s="142">
        <v>1766.9525000000795</v>
      </c>
      <c r="F2487" s="142">
        <v>2010.9124999999356</v>
      </c>
      <c r="G2487" s="142">
        <v>2755.3799999998628</v>
      </c>
    </row>
    <row r="2488" spans="1:7" x14ac:dyDescent="0.2">
      <c r="A2488" s="76" t="s">
        <v>2885</v>
      </c>
      <c r="C2488" s="142">
        <v>1071.5599999999686</v>
      </c>
      <c r="D2488" s="142">
        <v>1405.7149999999288</v>
      </c>
      <c r="E2488" s="142">
        <v>1767.6175000000794</v>
      </c>
      <c r="F2488" s="142">
        <v>2011.6724999999358</v>
      </c>
      <c r="G2488" s="142">
        <v>2756.4249999998624</v>
      </c>
    </row>
    <row r="2489" spans="1:7" x14ac:dyDescent="0.2">
      <c r="A2489" s="76" t="s">
        <v>2886</v>
      </c>
      <c r="C2489" s="142">
        <v>1071.9599999999687</v>
      </c>
      <c r="D2489" s="142">
        <v>1406.2374999999286</v>
      </c>
      <c r="E2489" s="142">
        <v>1768.2825000000796</v>
      </c>
      <c r="F2489" s="142">
        <v>2012.4324999999358</v>
      </c>
      <c r="G2489" s="142">
        <v>2757.4699999998625</v>
      </c>
    </row>
    <row r="2490" spans="1:7" x14ac:dyDescent="0.2">
      <c r="A2490" s="76" t="s">
        <v>2887</v>
      </c>
      <c r="C2490" s="142">
        <v>1072.3599999999687</v>
      </c>
      <c r="D2490" s="142">
        <v>1406.7599999999286</v>
      </c>
      <c r="E2490" s="142">
        <v>1768.9475000000796</v>
      </c>
      <c r="F2490" s="142">
        <v>2013.192499999936</v>
      </c>
      <c r="G2490" s="142">
        <v>2758.5149999998625</v>
      </c>
    </row>
    <row r="2491" spans="1:7" x14ac:dyDescent="0.2">
      <c r="A2491" s="76" t="s">
        <v>2888</v>
      </c>
      <c r="C2491" s="142">
        <v>1072.7599999999688</v>
      </c>
      <c r="D2491" s="142">
        <v>1407.2824999999286</v>
      </c>
      <c r="E2491" s="142">
        <v>1769.6125000000795</v>
      </c>
      <c r="F2491" s="142">
        <v>2013.9524999999362</v>
      </c>
      <c r="G2491" s="142">
        <v>2759.5599999998622</v>
      </c>
    </row>
    <row r="2492" spans="1:7" x14ac:dyDescent="0.2">
      <c r="A2492" s="76" t="s">
        <v>2889</v>
      </c>
      <c r="C2492" s="142">
        <v>1073.1599999999689</v>
      </c>
      <c r="D2492" s="142">
        <v>1407.8049999999284</v>
      </c>
      <c r="E2492" s="142">
        <v>1770.2775000000797</v>
      </c>
      <c r="F2492" s="142">
        <v>2014.7124999999364</v>
      </c>
      <c r="G2492" s="142">
        <v>2760.6049999998622</v>
      </c>
    </row>
    <row r="2493" spans="1:7" x14ac:dyDescent="0.2">
      <c r="A2493" s="76" t="s">
        <v>2890</v>
      </c>
      <c r="C2493" s="142">
        <v>1073.559999999969</v>
      </c>
      <c r="D2493" s="142">
        <v>1408.3274999999285</v>
      </c>
      <c r="E2493" s="142">
        <v>1770.9425000000797</v>
      </c>
      <c r="F2493" s="142">
        <v>2015.4724999999366</v>
      </c>
      <c r="G2493" s="142">
        <v>2761.6499999998618</v>
      </c>
    </row>
    <row r="2494" spans="1:7" x14ac:dyDescent="0.2">
      <c r="A2494" s="76" t="s">
        <v>2891</v>
      </c>
      <c r="C2494" s="142">
        <v>1073.9599999999691</v>
      </c>
      <c r="D2494" s="142">
        <v>1408.8499999999285</v>
      </c>
      <c r="E2494" s="142">
        <v>1771.6075000000797</v>
      </c>
      <c r="F2494" s="142">
        <v>2016.2324999999366</v>
      </c>
      <c r="G2494" s="142">
        <v>2762.6949999998619</v>
      </c>
    </row>
    <row r="2495" spans="1:7" x14ac:dyDescent="0.2">
      <c r="A2495" s="76" t="s">
        <v>2892</v>
      </c>
      <c r="C2495" s="142">
        <v>1074.3599999999692</v>
      </c>
      <c r="D2495" s="142">
        <v>1409.3724999999283</v>
      </c>
      <c r="E2495" s="142">
        <v>1772.2725000000798</v>
      </c>
      <c r="F2495" s="142">
        <v>2016.9924999999369</v>
      </c>
      <c r="G2495" s="142">
        <v>2763.739999999862</v>
      </c>
    </row>
    <row r="2496" spans="1:7" x14ac:dyDescent="0.2">
      <c r="A2496" s="76" t="s">
        <v>2893</v>
      </c>
      <c r="C2496" s="142">
        <v>1074.7599999999693</v>
      </c>
      <c r="D2496" s="142">
        <v>1409.8949999999284</v>
      </c>
      <c r="E2496" s="142">
        <v>1772.9375000000798</v>
      </c>
      <c r="F2496" s="142">
        <v>2017.7524999999371</v>
      </c>
      <c r="G2496" s="142">
        <v>2764.7849999998616</v>
      </c>
    </row>
    <row r="2497" spans="1:7" x14ac:dyDescent="0.2">
      <c r="A2497" s="76" t="s">
        <v>2894</v>
      </c>
      <c r="C2497" s="142">
        <v>1075.1599999999694</v>
      </c>
      <c r="D2497" s="142">
        <v>1410.4174999999284</v>
      </c>
      <c r="E2497" s="142">
        <v>1773.6025000000798</v>
      </c>
      <c r="F2497" s="142">
        <v>2018.5124999999373</v>
      </c>
      <c r="G2497" s="142">
        <v>2765.8299999998617</v>
      </c>
    </row>
    <row r="2498" spans="1:7" x14ac:dyDescent="0.2">
      <c r="A2498" s="76" t="s">
        <v>2895</v>
      </c>
      <c r="C2498" s="142">
        <v>1075.5599999999695</v>
      </c>
      <c r="D2498" s="142">
        <v>1410.9399999999282</v>
      </c>
      <c r="E2498" s="142">
        <v>1774.26750000008</v>
      </c>
      <c r="F2498" s="142">
        <v>2019.2724999999375</v>
      </c>
      <c r="G2498" s="142">
        <v>2766.8749999998618</v>
      </c>
    </row>
    <row r="2499" spans="1:7" x14ac:dyDescent="0.2">
      <c r="A2499" s="76" t="s">
        <v>2896</v>
      </c>
      <c r="C2499" s="142">
        <v>1075.9599999999696</v>
      </c>
      <c r="D2499" s="142">
        <v>1411.4624999999282</v>
      </c>
      <c r="E2499" s="142">
        <v>1774.9325000000799</v>
      </c>
      <c r="F2499" s="142">
        <v>2020.0324999999375</v>
      </c>
      <c r="G2499" s="142">
        <v>2767.9199999998614</v>
      </c>
    </row>
    <row r="2500" spans="1:7" x14ac:dyDescent="0.2">
      <c r="A2500" s="76" t="s">
        <v>2897</v>
      </c>
      <c r="C2500" s="142">
        <v>1076.3599999999697</v>
      </c>
      <c r="D2500" s="142">
        <v>1411.9849999999283</v>
      </c>
      <c r="E2500" s="142">
        <v>1775.5975000000801</v>
      </c>
      <c r="F2500" s="142">
        <v>2020.7924999999377</v>
      </c>
      <c r="G2500" s="142">
        <v>2768.9649999998614</v>
      </c>
    </row>
    <row r="2501" spans="1:7" x14ac:dyDescent="0.2">
      <c r="A2501" s="76" t="s">
        <v>2898</v>
      </c>
      <c r="C2501" s="142">
        <v>1076.7599999999698</v>
      </c>
      <c r="D2501" s="142">
        <v>1412.5074999999281</v>
      </c>
      <c r="E2501" s="142">
        <v>1776.2625000000801</v>
      </c>
      <c r="F2501" s="142">
        <v>2021.5524999999379</v>
      </c>
      <c r="G2501" s="142">
        <v>2770.0099999998615</v>
      </c>
    </row>
    <row r="2502" spans="1:7" x14ac:dyDescent="0.2">
      <c r="A2502" s="76" t="s">
        <v>2899</v>
      </c>
      <c r="C2502" s="142">
        <v>1077.1599999999698</v>
      </c>
      <c r="D2502" s="142">
        <v>1413.0299999999281</v>
      </c>
      <c r="E2502" s="142">
        <v>1776.92750000008</v>
      </c>
      <c r="F2502" s="142">
        <v>2022.3124999999382</v>
      </c>
      <c r="G2502" s="142">
        <v>2771.0549999998611</v>
      </c>
    </row>
    <row r="2503" spans="1:7" x14ac:dyDescent="0.2">
      <c r="A2503" s="76" t="s">
        <v>2900</v>
      </c>
      <c r="C2503" s="142">
        <v>1077.5599999999699</v>
      </c>
      <c r="D2503" s="142">
        <v>1413.5524999999282</v>
      </c>
      <c r="E2503" s="142">
        <v>1777.5925000000802</v>
      </c>
      <c r="F2503" s="142">
        <v>2023.0724999999384</v>
      </c>
      <c r="G2503" s="142">
        <v>2772.0999999998612</v>
      </c>
    </row>
    <row r="2504" spans="1:7" x14ac:dyDescent="0.2">
      <c r="A2504" s="76" t="s">
        <v>2901</v>
      </c>
      <c r="C2504" s="142">
        <v>1077.95999999997</v>
      </c>
      <c r="D2504" s="142">
        <v>1414.074999999928</v>
      </c>
      <c r="E2504" s="142">
        <v>1778.2575000000802</v>
      </c>
      <c r="F2504" s="142">
        <v>2023.8324999999384</v>
      </c>
      <c r="G2504" s="142">
        <v>2773.1449999998613</v>
      </c>
    </row>
    <row r="2505" spans="1:7" x14ac:dyDescent="0.2">
      <c r="A2505" s="76" t="s">
        <v>2902</v>
      </c>
      <c r="C2505" s="142">
        <v>1078.3599999999701</v>
      </c>
      <c r="D2505" s="142">
        <v>1414.597499999928</v>
      </c>
      <c r="E2505" s="142">
        <v>1778.9225000000802</v>
      </c>
      <c r="F2505" s="142">
        <v>2024.5924999999386</v>
      </c>
      <c r="G2505" s="142">
        <v>2774.1899999998609</v>
      </c>
    </row>
    <row r="2506" spans="1:7" x14ac:dyDescent="0.2">
      <c r="A2506" s="76" t="s">
        <v>2903</v>
      </c>
      <c r="C2506" s="142">
        <v>1078.7599999999702</v>
      </c>
      <c r="D2506" s="142">
        <v>1415.1199999999278</v>
      </c>
      <c r="E2506" s="142">
        <v>1779.5875000000804</v>
      </c>
      <c r="F2506" s="142">
        <v>2025.3524999999388</v>
      </c>
      <c r="G2506" s="142">
        <v>2775.234999999861</v>
      </c>
    </row>
    <row r="2507" spans="1:7" x14ac:dyDescent="0.2">
      <c r="A2507" s="76" t="s">
        <v>2904</v>
      </c>
      <c r="C2507" s="142">
        <v>1079.1599999999703</v>
      </c>
      <c r="D2507" s="142">
        <v>1415.6424999999278</v>
      </c>
      <c r="E2507" s="142">
        <v>1780.2525000000803</v>
      </c>
      <c r="F2507" s="142">
        <v>2026.112499999939</v>
      </c>
      <c r="G2507" s="142">
        <v>2776.279999999861</v>
      </c>
    </row>
    <row r="2508" spans="1:7" x14ac:dyDescent="0.2">
      <c r="A2508" s="76" t="s">
        <v>2905</v>
      </c>
      <c r="C2508" s="142">
        <v>1079.5599999999704</v>
      </c>
      <c r="D2508" s="142">
        <v>1416.1649999999279</v>
      </c>
      <c r="E2508" s="142">
        <v>1780.9175000000803</v>
      </c>
      <c r="F2508" s="142">
        <v>2026.8724999999392</v>
      </c>
      <c r="G2508" s="142">
        <v>2777.3249999998607</v>
      </c>
    </row>
    <row r="2509" spans="1:7" x14ac:dyDescent="0.2">
      <c r="A2509" s="76" t="s">
        <v>2906</v>
      </c>
      <c r="C2509" s="142">
        <v>1079.9599999999705</v>
      </c>
      <c r="D2509" s="142">
        <v>1416.6874999999277</v>
      </c>
      <c r="E2509" s="142">
        <v>1781.5825000000805</v>
      </c>
      <c r="F2509" s="142">
        <v>2027.6324999999392</v>
      </c>
      <c r="G2509" s="142">
        <v>2778.3699999998607</v>
      </c>
    </row>
    <row r="2510" spans="1:7" x14ac:dyDescent="0.2">
      <c r="A2510" s="76" t="s">
        <v>2907</v>
      </c>
      <c r="C2510" s="142">
        <v>1080.3599999999706</v>
      </c>
      <c r="D2510" s="142">
        <v>1417.2099999999277</v>
      </c>
      <c r="E2510" s="142">
        <v>1782.2475000000804</v>
      </c>
      <c r="F2510" s="142">
        <v>2028.3924999999394</v>
      </c>
      <c r="G2510" s="142">
        <v>2779.4149999998608</v>
      </c>
    </row>
    <row r="2511" spans="1:7" x14ac:dyDescent="0.2">
      <c r="A2511" s="76" t="s">
        <v>2908</v>
      </c>
      <c r="C2511" s="142">
        <v>1080.7599999999707</v>
      </c>
      <c r="D2511" s="142">
        <v>1417.7324999999278</v>
      </c>
      <c r="E2511" s="142">
        <v>1782.9125000000804</v>
      </c>
      <c r="F2511" s="142">
        <v>2029.1524999999397</v>
      </c>
      <c r="G2511" s="142">
        <v>2780.4599999998604</v>
      </c>
    </row>
    <row r="2512" spans="1:7" x14ac:dyDescent="0.2">
      <c r="A2512" s="76" t="s">
        <v>2909</v>
      </c>
      <c r="C2512" s="142">
        <v>1081.1599999999708</v>
      </c>
      <c r="D2512" s="142">
        <v>1418.2549999999276</v>
      </c>
      <c r="E2512" s="142">
        <v>1783.5775000000806</v>
      </c>
      <c r="F2512" s="142">
        <v>2029.9124999999399</v>
      </c>
      <c r="G2512" s="142">
        <v>2781.5049999998605</v>
      </c>
    </row>
    <row r="2513" spans="1:7" x14ac:dyDescent="0.2">
      <c r="A2513" s="76" t="s">
        <v>2910</v>
      </c>
      <c r="C2513" s="142">
        <v>1081.5599999999708</v>
      </c>
      <c r="D2513" s="142">
        <v>1418.7774999999276</v>
      </c>
      <c r="E2513" s="142">
        <v>1784.2425000000806</v>
      </c>
      <c r="F2513" s="142">
        <v>2030.6724999999401</v>
      </c>
      <c r="G2513" s="142">
        <v>2782.5499999998601</v>
      </c>
    </row>
    <row r="2514" spans="1:7" x14ac:dyDescent="0.2">
      <c r="A2514" s="76" t="s">
        <v>2911</v>
      </c>
      <c r="C2514" s="142">
        <v>1081.9599999999709</v>
      </c>
      <c r="D2514" s="142">
        <v>1419.2999999999276</v>
      </c>
      <c r="E2514" s="142">
        <v>1784.9075000000805</v>
      </c>
      <c r="F2514" s="142">
        <v>2031.4324999999401</v>
      </c>
      <c r="G2514" s="142">
        <v>2783.5949999998602</v>
      </c>
    </row>
    <row r="2515" spans="1:7" x14ac:dyDescent="0.2">
      <c r="A2515" s="76" t="s">
        <v>2912</v>
      </c>
      <c r="C2515" s="142">
        <v>1082.359999999971</v>
      </c>
      <c r="D2515" s="142">
        <v>1419.8224999999275</v>
      </c>
      <c r="E2515" s="142">
        <v>1785.5725000000807</v>
      </c>
      <c r="F2515" s="142">
        <v>2032.1924999999403</v>
      </c>
      <c r="G2515" s="142">
        <v>2784.6399999998603</v>
      </c>
    </row>
    <row r="2516" spans="1:7" x14ac:dyDescent="0.2">
      <c r="A2516" s="76" t="s">
        <v>2913</v>
      </c>
      <c r="C2516" s="142">
        <v>1082.7599999999711</v>
      </c>
      <c r="D2516" s="142">
        <v>1420.3449999999275</v>
      </c>
      <c r="E2516" s="142">
        <v>1786.2375000000807</v>
      </c>
      <c r="F2516" s="142">
        <v>2032.9524999999405</v>
      </c>
      <c r="G2516" s="142">
        <v>2785.6849999998599</v>
      </c>
    </row>
    <row r="2517" spans="1:7" x14ac:dyDescent="0.2">
      <c r="A2517" s="76" t="s">
        <v>2914</v>
      </c>
      <c r="C2517" s="142">
        <v>1083.1599999999712</v>
      </c>
      <c r="D2517" s="142">
        <v>1420.8674999999275</v>
      </c>
      <c r="E2517" s="142">
        <v>1786.9025000000806</v>
      </c>
      <c r="F2517" s="142">
        <v>2033.7124999999407</v>
      </c>
      <c r="G2517" s="142">
        <v>2786.72999999986</v>
      </c>
    </row>
    <row r="2518" spans="1:7" x14ac:dyDescent="0.2">
      <c r="A2518" s="76" t="s">
        <v>2915</v>
      </c>
      <c r="C2518" s="142">
        <v>1083.5599999999713</v>
      </c>
      <c r="D2518" s="142">
        <v>1421.3899999999273</v>
      </c>
      <c r="E2518" s="142">
        <v>1787.5675000000808</v>
      </c>
      <c r="F2518" s="142">
        <v>2034.472499999941</v>
      </c>
      <c r="G2518" s="142">
        <v>2787.77499999986</v>
      </c>
    </row>
    <row r="2519" spans="1:7" x14ac:dyDescent="0.2">
      <c r="A2519" s="76" t="s">
        <v>2916</v>
      </c>
      <c r="C2519" s="142">
        <v>1083.9599999999714</v>
      </c>
      <c r="D2519" s="142">
        <v>1421.9124999999274</v>
      </c>
      <c r="E2519" s="142">
        <v>1788.2325000000808</v>
      </c>
      <c r="F2519" s="142">
        <v>2035.232499999941</v>
      </c>
      <c r="G2519" s="142">
        <v>2788.8199999998596</v>
      </c>
    </row>
    <row r="2520" spans="1:7" x14ac:dyDescent="0.2">
      <c r="A2520" s="76" t="s">
        <v>2917</v>
      </c>
      <c r="C2520" s="142">
        <v>1084.3599999999715</v>
      </c>
      <c r="D2520" s="142">
        <v>1422.4349999999274</v>
      </c>
      <c r="E2520" s="142">
        <v>1788.897500000081</v>
      </c>
      <c r="F2520" s="142">
        <v>2035.9924999999412</v>
      </c>
      <c r="G2520" s="142">
        <v>2789.8649999998597</v>
      </c>
    </row>
    <row r="2521" spans="1:7" x14ac:dyDescent="0.2">
      <c r="A2521" s="76" t="s">
        <v>2918</v>
      </c>
      <c r="C2521" s="142">
        <v>1084.7599999999716</v>
      </c>
      <c r="D2521" s="142">
        <v>1422.9574999999272</v>
      </c>
      <c r="E2521" s="142">
        <v>1789.5625000000809</v>
      </c>
      <c r="F2521" s="142">
        <v>2036.7524999999414</v>
      </c>
      <c r="G2521" s="142">
        <v>2790.9099999998598</v>
      </c>
    </row>
    <row r="2522" spans="1:7" x14ac:dyDescent="0.2">
      <c r="A2522" s="76" t="s">
        <v>2919</v>
      </c>
      <c r="C2522" s="142">
        <v>1085.1599999999717</v>
      </c>
      <c r="D2522" s="142">
        <v>1423.4799999999273</v>
      </c>
      <c r="E2522" s="142">
        <v>1790.2275000000809</v>
      </c>
      <c r="F2522" s="142">
        <v>2037.5124999999416</v>
      </c>
      <c r="G2522" s="142">
        <v>2791.9549999998594</v>
      </c>
    </row>
    <row r="2523" spans="1:7" x14ac:dyDescent="0.2">
      <c r="A2523" s="76" t="s">
        <v>2920</v>
      </c>
      <c r="C2523" s="142">
        <v>1085.5599999999718</v>
      </c>
      <c r="D2523" s="142">
        <v>1424.0024999999273</v>
      </c>
      <c r="E2523" s="142">
        <v>1790.8925000000811</v>
      </c>
      <c r="F2523" s="142">
        <v>2038.2724999999418</v>
      </c>
      <c r="G2523" s="142">
        <v>2792.9999999998595</v>
      </c>
    </row>
    <row r="2524" spans="1:7" x14ac:dyDescent="0.2">
      <c r="A2524" s="76" t="s">
        <v>2921</v>
      </c>
      <c r="C2524" s="142">
        <v>1085.9599999999718</v>
      </c>
      <c r="D2524" s="142">
        <v>1424.5249999999271</v>
      </c>
      <c r="E2524" s="142">
        <v>1791.5575000000811</v>
      </c>
      <c r="F2524" s="142">
        <v>2039.0324999999418</v>
      </c>
      <c r="G2524" s="142">
        <v>2794.0449999998596</v>
      </c>
    </row>
    <row r="2525" spans="1:7" x14ac:dyDescent="0.2">
      <c r="A2525" s="76" t="s">
        <v>2922</v>
      </c>
      <c r="C2525" s="142">
        <v>1086.3599999999719</v>
      </c>
      <c r="D2525" s="142">
        <v>1425.0474999999271</v>
      </c>
      <c r="E2525" s="142">
        <v>1792.222500000081</v>
      </c>
      <c r="F2525" s="142">
        <v>2039.792499999942</v>
      </c>
      <c r="G2525" s="142">
        <v>2795.0899999998592</v>
      </c>
    </row>
    <row r="2526" spans="1:7" x14ac:dyDescent="0.2">
      <c r="A2526" s="76" t="s">
        <v>2923</v>
      </c>
      <c r="C2526" s="142">
        <v>1086.759999999972</v>
      </c>
      <c r="D2526" s="142">
        <v>1425.5699999999269</v>
      </c>
      <c r="E2526" s="142">
        <v>1792.8875000000812</v>
      </c>
      <c r="F2526" s="142">
        <v>2040.5524999999423</v>
      </c>
      <c r="G2526" s="142">
        <v>2796.1349999998592</v>
      </c>
    </row>
    <row r="2527" spans="1:7" x14ac:dyDescent="0.2">
      <c r="A2527" s="76" t="s">
        <v>2924</v>
      </c>
      <c r="C2527" s="142">
        <v>1087.1599999999721</v>
      </c>
      <c r="D2527" s="142">
        <v>1426.092499999927</v>
      </c>
      <c r="E2527" s="142">
        <v>1793.5525000000812</v>
      </c>
      <c r="F2527" s="142">
        <v>2041.3124999999425</v>
      </c>
      <c r="G2527" s="142">
        <v>2797.1799999998593</v>
      </c>
    </row>
    <row r="2528" spans="1:7" x14ac:dyDescent="0.2">
      <c r="A2528" s="76" t="s">
        <v>2925</v>
      </c>
      <c r="C2528" s="142">
        <v>1087.5599999999722</v>
      </c>
      <c r="D2528" s="142">
        <v>1426.614999999927</v>
      </c>
      <c r="E2528" s="142">
        <v>1794.2175000000811</v>
      </c>
      <c r="F2528" s="142">
        <v>2042.0724999999427</v>
      </c>
      <c r="G2528" s="142">
        <v>2798.2249999998589</v>
      </c>
    </row>
    <row r="2529" spans="1:7" x14ac:dyDescent="0.2">
      <c r="A2529" s="76" t="s">
        <v>2926</v>
      </c>
      <c r="C2529" s="142">
        <v>1087.9599999999723</v>
      </c>
      <c r="D2529" s="142">
        <v>1427.1374999999268</v>
      </c>
      <c r="E2529" s="142">
        <v>1794.8825000000813</v>
      </c>
      <c r="F2529" s="142">
        <v>2042.8324999999427</v>
      </c>
      <c r="G2529" s="142">
        <v>2799.269999999859</v>
      </c>
    </row>
    <row r="2530" spans="1:7" x14ac:dyDescent="0.2">
      <c r="A2530" s="76" t="s">
        <v>2927</v>
      </c>
      <c r="C2530" s="142">
        <v>1088.3599999999724</v>
      </c>
      <c r="D2530" s="142">
        <v>1427.6599999999269</v>
      </c>
      <c r="E2530" s="142">
        <v>1795.5475000000813</v>
      </c>
      <c r="F2530" s="142">
        <v>2043.5924999999429</v>
      </c>
      <c r="G2530" s="142">
        <v>2800.3149999998591</v>
      </c>
    </row>
    <row r="2531" spans="1:7" x14ac:dyDescent="0.2">
      <c r="A2531" s="76" t="s">
        <v>2928</v>
      </c>
      <c r="C2531" s="142">
        <v>1088.7599999999725</v>
      </c>
      <c r="D2531" s="142">
        <v>1428.1824999999269</v>
      </c>
      <c r="E2531" s="142">
        <v>1796.2125000000813</v>
      </c>
      <c r="F2531" s="142">
        <v>2044.3524999999431</v>
      </c>
      <c r="G2531" s="142">
        <v>2801.3599999998587</v>
      </c>
    </row>
    <row r="2532" spans="1:7" x14ac:dyDescent="0.2">
      <c r="A2532" s="76" t="s">
        <v>2929</v>
      </c>
      <c r="C2532" s="142">
        <v>1089.1599999999726</v>
      </c>
      <c r="D2532" s="142">
        <v>1428.7049999999267</v>
      </c>
      <c r="E2532" s="142">
        <v>1796.8775000000815</v>
      </c>
      <c r="F2532" s="142">
        <v>2045.1124999999433</v>
      </c>
      <c r="G2532" s="142">
        <v>2802.4049999998588</v>
      </c>
    </row>
    <row r="2533" spans="1:7" x14ac:dyDescent="0.2">
      <c r="A2533" s="76" t="s">
        <v>2930</v>
      </c>
      <c r="C2533" s="142">
        <v>1089.5599999999727</v>
      </c>
      <c r="D2533" s="142">
        <v>1429.2274999999267</v>
      </c>
      <c r="E2533" s="142">
        <v>1797.5425000000814</v>
      </c>
      <c r="F2533" s="142">
        <v>2045.8724999999436</v>
      </c>
      <c r="G2533" s="142">
        <v>2803.4499999998584</v>
      </c>
    </row>
    <row r="2534" spans="1:7" x14ac:dyDescent="0.2">
      <c r="A2534" s="76" t="s">
        <v>2931</v>
      </c>
      <c r="C2534" s="142">
        <v>1089.9599999999728</v>
      </c>
      <c r="D2534" s="142">
        <v>1429.7499999999268</v>
      </c>
      <c r="E2534" s="142">
        <v>1798.2075000000814</v>
      </c>
      <c r="F2534" s="142">
        <v>2046.6324999999435</v>
      </c>
      <c r="G2534" s="142">
        <v>2804.4949999998585</v>
      </c>
    </row>
    <row r="2535" spans="1:7" x14ac:dyDescent="0.2">
      <c r="A2535" s="76" t="s">
        <v>2932</v>
      </c>
      <c r="C2535" s="142">
        <v>1090.3599999999728</v>
      </c>
      <c r="D2535" s="142">
        <v>1430.2724999999266</v>
      </c>
      <c r="E2535" s="142">
        <v>1798.8725000000816</v>
      </c>
      <c r="F2535" s="142">
        <v>2047.3924999999438</v>
      </c>
      <c r="G2535" s="142">
        <v>2805.5399999998585</v>
      </c>
    </row>
    <row r="2536" spans="1:7" x14ac:dyDescent="0.2">
      <c r="A2536" s="76" t="s">
        <v>2933</v>
      </c>
      <c r="C2536" s="142">
        <v>1090.7599999999729</v>
      </c>
      <c r="D2536" s="142">
        <v>1430.7949999999266</v>
      </c>
      <c r="E2536" s="142">
        <v>1799.5375000000815</v>
      </c>
      <c r="F2536" s="142">
        <v>2048.1524999999442</v>
      </c>
      <c r="G2536" s="142">
        <v>2806.5849999998582</v>
      </c>
    </row>
    <row r="2537" spans="1:7" x14ac:dyDescent="0.2">
      <c r="A2537" s="76" t="s">
        <v>2934</v>
      </c>
      <c r="C2537" s="142">
        <v>1091.159999999973</v>
      </c>
      <c r="D2537" s="142">
        <v>1431.3174999999267</v>
      </c>
      <c r="E2537" s="142">
        <v>1800.2025000000815</v>
      </c>
      <c r="F2537" s="142">
        <v>2048.912499999944</v>
      </c>
      <c r="G2537" s="142">
        <v>2807.6299999998582</v>
      </c>
    </row>
    <row r="2538" spans="1:7" x14ac:dyDescent="0.2">
      <c r="A2538" s="76" t="s">
        <v>2935</v>
      </c>
      <c r="C2538" s="142">
        <v>1091.5599999999731</v>
      </c>
      <c r="D2538" s="142">
        <v>1431.8399999999265</v>
      </c>
      <c r="E2538" s="142">
        <v>1800.8675000000817</v>
      </c>
      <c r="F2538" s="142">
        <v>2049.6724999999442</v>
      </c>
      <c r="G2538" s="142">
        <v>2808.6749999998583</v>
      </c>
    </row>
    <row r="2539" spans="1:7" x14ac:dyDescent="0.2">
      <c r="A2539" s="76" t="s">
        <v>2936</v>
      </c>
      <c r="C2539" s="142">
        <v>1091.9599999999732</v>
      </c>
      <c r="D2539" s="142">
        <v>1432.3624999999265</v>
      </c>
      <c r="E2539" s="142">
        <v>1801.5325000000817</v>
      </c>
      <c r="F2539" s="142">
        <v>2050.4324999999444</v>
      </c>
      <c r="G2539" s="142">
        <v>2809.7199999998579</v>
      </c>
    </row>
    <row r="2540" spans="1:7" x14ac:dyDescent="0.2">
      <c r="A2540" s="76" t="s">
        <v>2937</v>
      </c>
      <c r="C2540" s="142">
        <v>1092.3599999999733</v>
      </c>
      <c r="D2540" s="142">
        <v>1432.8849999999265</v>
      </c>
      <c r="E2540" s="142">
        <v>1802.1975000000818</v>
      </c>
      <c r="F2540" s="142">
        <v>2051.1924999999446</v>
      </c>
      <c r="G2540" s="142">
        <v>2810.764999999858</v>
      </c>
    </row>
    <row r="2541" spans="1:7" x14ac:dyDescent="0.2">
      <c r="A2541" s="76" t="s">
        <v>2938</v>
      </c>
      <c r="C2541" s="142">
        <v>1092.7599999999734</v>
      </c>
      <c r="D2541" s="142">
        <v>1433.4074999999264</v>
      </c>
      <c r="E2541" s="142">
        <v>1802.8625000000818</v>
      </c>
      <c r="F2541" s="142">
        <v>2051.9524999999448</v>
      </c>
      <c r="G2541" s="142">
        <v>2811.8099999998581</v>
      </c>
    </row>
    <row r="2542" spans="1:7" x14ac:dyDescent="0.2">
      <c r="A2542" s="76" t="s">
        <v>2939</v>
      </c>
      <c r="C2542" s="142">
        <v>1093.1599999999735</v>
      </c>
      <c r="D2542" s="142">
        <v>1433.9299999999264</v>
      </c>
      <c r="E2542" s="142">
        <v>1803.5275000000818</v>
      </c>
      <c r="F2542" s="142">
        <v>2052.7124999999451</v>
      </c>
      <c r="G2542" s="142">
        <v>2812.8549999998577</v>
      </c>
    </row>
    <row r="2543" spans="1:7" x14ac:dyDescent="0.2">
      <c r="A2543" s="76" t="s">
        <v>2940</v>
      </c>
      <c r="C2543" s="142">
        <v>1093.5599999999736</v>
      </c>
      <c r="D2543" s="142">
        <v>1434.4524999999264</v>
      </c>
      <c r="E2543" s="142">
        <v>1804.192500000082</v>
      </c>
      <c r="F2543" s="142">
        <v>2053.4724999999453</v>
      </c>
      <c r="G2543" s="142">
        <v>2813.8999999998578</v>
      </c>
    </row>
    <row r="2544" spans="1:7" x14ac:dyDescent="0.2">
      <c r="A2544" s="76" t="s">
        <v>2941</v>
      </c>
      <c r="C2544" s="142">
        <v>1093.9599999999737</v>
      </c>
      <c r="D2544" s="142">
        <v>1434.9749999999262</v>
      </c>
      <c r="E2544" s="142">
        <v>1804.8575000000819</v>
      </c>
      <c r="F2544" s="142">
        <v>2054.2324999999455</v>
      </c>
      <c r="G2544" s="142">
        <v>2814.9449999998578</v>
      </c>
    </row>
    <row r="2545" spans="1:7" x14ac:dyDescent="0.2">
      <c r="A2545" s="76" t="s">
        <v>2942</v>
      </c>
      <c r="C2545" s="142">
        <v>1094.3599999999738</v>
      </c>
      <c r="D2545" s="142">
        <v>1435.4974999999263</v>
      </c>
      <c r="E2545" s="142">
        <v>1805.5225000000819</v>
      </c>
      <c r="F2545" s="142">
        <v>2054.9924999999457</v>
      </c>
      <c r="G2545" s="142">
        <v>2815.9899999998574</v>
      </c>
    </row>
    <row r="2546" spans="1:7" x14ac:dyDescent="0.2">
      <c r="A2546" s="76" t="s">
        <v>2943</v>
      </c>
      <c r="C2546" s="142">
        <v>1094.7599999999738</v>
      </c>
      <c r="D2546" s="142">
        <v>1436.0199999999261</v>
      </c>
      <c r="E2546" s="142">
        <v>1806.1875000000821</v>
      </c>
      <c r="F2546" s="142">
        <v>2055.7524999999459</v>
      </c>
      <c r="G2546" s="142">
        <v>2817.0349999998575</v>
      </c>
    </row>
    <row r="2547" spans="1:7" x14ac:dyDescent="0.2">
      <c r="A2547" s="76" t="s">
        <v>2944</v>
      </c>
      <c r="C2547" s="142">
        <v>1095.1599999999739</v>
      </c>
      <c r="D2547" s="142">
        <v>1436.5424999999261</v>
      </c>
      <c r="E2547" s="142">
        <v>1806.852500000082</v>
      </c>
      <c r="F2547" s="142">
        <v>2056.5124999999457</v>
      </c>
      <c r="G2547" s="142">
        <v>2818.0799999998576</v>
      </c>
    </row>
    <row r="2548" spans="1:7" x14ac:dyDescent="0.2">
      <c r="A2548" s="76" t="s">
        <v>2945</v>
      </c>
      <c r="C2548" s="142">
        <v>1095.559999999974</v>
      </c>
      <c r="D2548" s="142">
        <v>1437.0649999999262</v>
      </c>
      <c r="E2548" s="142">
        <v>1807.517500000082</v>
      </c>
      <c r="F2548" s="142">
        <v>2057.2724999999459</v>
      </c>
      <c r="G2548" s="142">
        <v>2819.1249999998572</v>
      </c>
    </row>
    <row r="2549" spans="1:7" x14ac:dyDescent="0.2">
      <c r="A2549" s="76" t="s">
        <v>2946</v>
      </c>
      <c r="C2549" s="142">
        <v>1095.9599999999741</v>
      </c>
      <c r="D2549" s="142">
        <v>1437.587499999926</v>
      </c>
      <c r="E2549" s="142">
        <v>1808.1825000000822</v>
      </c>
      <c r="F2549" s="142">
        <v>2058.0324999999461</v>
      </c>
      <c r="G2549" s="142">
        <v>2820.1699999998573</v>
      </c>
    </row>
    <row r="2550" spans="1:7" x14ac:dyDescent="0.2">
      <c r="A2550" s="76" t="s">
        <v>2947</v>
      </c>
      <c r="C2550" s="142">
        <v>1096.3599999999742</v>
      </c>
      <c r="D2550" s="142">
        <v>1438.109999999926</v>
      </c>
      <c r="E2550" s="142">
        <v>1808.8475000000822</v>
      </c>
      <c r="F2550" s="142">
        <v>2058.7924999999464</v>
      </c>
      <c r="G2550" s="142">
        <v>2821.2149999998574</v>
      </c>
    </row>
    <row r="2551" spans="1:7" x14ac:dyDescent="0.2">
      <c r="A2551" s="76" t="s">
        <v>2948</v>
      </c>
      <c r="C2551" s="142">
        <v>1096.7599999999743</v>
      </c>
      <c r="D2551" s="142">
        <v>1438.632499999926</v>
      </c>
      <c r="E2551" s="142">
        <v>1809.5125000000821</v>
      </c>
      <c r="F2551" s="142">
        <v>2059.5524999999466</v>
      </c>
      <c r="G2551" s="142">
        <v>2822.259999999857</v>
      </c>
    </row>
    <row r="2552" spans="1:7" x14ac:dyDescent="0.2">
      <c r="A2552" s="76" t="s">
        <v>2949</v>
      </c>
      <c r="C2552" s="142">
        <v>1097.1599999999744</v>
      </c>
      <c r="D2552" s="142">
        <v>1439.1549999999258</v>
      </c>
      <c r="E2552" s="142">
        <v>1810.1775000000823</v>
      </c>
      <c r="F2552" s="142">
        <v>2060.3124999999468</v>
      </c>
      <c r="G2552" s="142">
        <v>2823.304999999857</v>
      </c>
    </row>
    <row r="2553" spans="1:7" x14ac:dyDescent="0.2">
      <c r="A2553" s="76" t="s">
        <v>2950</v>
      </c>
      <c r="C2553" s="142">
        <v>1097.5599999999745</v>
      </c>
      <c r="D2553" s="142">
        <v>1439.6774999999259</v>
      </c>
      <c r="E2553" s="142">
        <v>1810.8425000000823</v>
      </c>
      <c r="F2553" s="142">
        <v>2061.072499999947</v>
      </c>
      <c r="G2553" s="142">
        <v>2824.3499999998567</v>
      </c>
    </row>
    <row r="2554" spans="1:7" x14ac:dyDescent="0.2">
      <c r="A2554" s="76" t="s">
        <v>2951</v>
      </c>
      <c r="C2554" s="142">
        <v>1097.9599999999746</v>
      </c>
      <c r="D2554" s="142">
        <v>1440.1999999999259</v>
      </c>
      <c r="E2554" s="142">
        <v>1811.5075000000822</v>
      </c>
      <c r="F2554" s="142">
        <v>2061.8324999999472</v>
      </c>
      <c r="G2554" s="142">
        <v>2825.3949999998567</v>
      </c>
    </row>
    <row r="2555" spans="1:7" x14ac:dyDescent="0.2">
      <c r="A2555" s="76" t="s">
        <v>2952</v>
      </c>
      <c r="C2555" s="142">
        <v>1098.3599999999747</v>
      </c>
      <c r="D2555" s="142">
        <v>1440.7224999999257</v>
      </c>
      <c r="E2555" s="142">
        <v>1812.1725000000824</v>
      </c>
      <c r="F2555" s="142">
        <v>2062.5924999999474</v>
      </c>
      <c r="G2555" s="142">
        <v>2826.4399999998568</v>
      </c>
    </row>
    <row r="2556" spans="1:7" x14ac:dyDescent="0.2">
      <c r="A2556" s="76" t="s">
        <v>2953</v>
      </c>
      <c r="C2556" s="142">
        <v>1098.7599999999748</v>
      </c>
      <c r="D2556" s="142">
        <v>1441.2449999999258</v>
      </c>
      <c r="E2556" s="142">
        <v>1812.8375000000824</v>
      </c>
      <c r="F2556" s="142">
        <v>2063.3524999999477</v>
      </c>
      <c r="G2556" s="142">
        <v>2827.4849999998564</v>
      </c>
    </row>
    <row r="2557" spans="1:7" x14ac:dyDescent="0.2">
      <c r="A2557" s="76" t="s">
        <v>2954</v>
      </c>
      <c r="C2557" s="142">
        <v>1099.1599999999748</v>
      </c>
      <c r="D2557" s="142">
        <v>1441.7674999999258</v>
      </c>
      <c r="E2557" s="142">
        <v>1813.5025000000824</v>
      </c>
      <c r="F2557" s="142">
        <v>2064.1124999999474</v>
      </c>
      <c r="G2557" s="142">
        <v>2828.5299999998565</v>
      </c>
    </row>
    <row r="2558" spans="1:7" x14ac:dyDescent="0.2">
      <c r="A2558" s="76" t="s">
        <v>2955</v>
      </c>
      <c r="C2558" s="142">
        <v>1099.5599999999749</v>
      </c>
      <c r="D2558" s="142">
        <v>1442.2899999999256</v>
      </c>
      <c r="E2558" s="142">
        <v>1814.1675000000826</v>
      </c>
      <c r="F2558" s="142">
        <v>2064.8724999999476</v>
      </c>
      <c r="G2558" s="142">
        <v>2829.5749999998566</v>
      </c>
    </row>
    <row r="2559" spans="1:7" x14ac:dyDescent="0.2">
      <c r="A2559" s="76" t="s">
        <v>2956</v>
      </c>
      <c r="C2559" s="142">
        <v>1099.959999999975</v>
      </c>
      <c r="D2559" s="142">
        <v>1442.8124999999256</v>
      </c>
      <c r="E2559" s="142">
        <v>1814.8325000000825</v>
      </c>
      <c r="F2559" s="142">
        <v>2065.6324999999479</v>
      </c>
      <c r="G2559" s="142">
        <v>2830.6199999998562</v>
      </c>
    </row>
    <row r="2560" spans="1:7" x14ac:dyDescent="0.2">
      <c r="A2560" s="76" t="s">
        <v>2957</v>
      </c>
      <c r="C2560" s="142">
        <v>1100.3599999999751</v>
      </c>
      <c r="D2560" s="142">
        <v>1443.3349999999257</v>
      </c>
      <c r="E2560" s="142">
        <v>1815.4975000000827</v>
      </c>
      <c r="F2560" s="142">
        <v>2066.3924999999481</v>
      </c>
      <c r="G2560" s="142">
        <v>2831.6649999998563</v>
      </c>
    </row>
    <row r="2561" spans="1:7" x14ac:dyDescent="0.2">
      <c r="A2561" s="76" t="s">
        <v>2958</v>
      </c>
      <c r="C2561" s="142">
        <v>1100.7599999999752</v>
      </c>
      <c r="D2561" s="142">
        <v>1443.8574999999255</v>
      </c>
      <c r="E2561" s="142">
        <v>1816.1625000000827</v>
      </c>
      <c r="F2561" s="142">
        <v>2067.1524999999483</v>
      </c>
      <c r="G2561" s="142">
        <v>2832.7099999998563</v>
      </c>
    </row>
    <row r="2562" spans="1:7" x14ac:dyDescent="0.2">
      <c r="A2562" s="76" t="s">
        <v>2959</v>
      </c>
      <c r="C2562" s="142">
        <v>1101.1599999999753</v>
      </c>
      <c r="D2562" s="142">
        <v>1444.3799999999255</v>
      </c>
      <c r="E2562" s="142">
        <v>1816.8275000000826</v>
      </c>
      <c r="F2562" s="142">
        <v>2067.9124999999485</v>
      </c>
      <c r="G2562" s="142">
        <v>2833.754999999856</v>
      </c>
    </row>
    <row r="2563" spans="1:7" x14ac:dyDescent="0.2">
      <c r="A2563" s="76" t="s">
        <v>2960</v>
      </c>
      <c r="C2563" s="142">
        <v>1101.5599999999754</v>
      </c>
      <c r="D2563" s="142">
        <v>1444.9024999999256</v>
      </c>
      <c r="E2563" s="142">
        <v>1817.4925000000828</v>
      </c>
      <c r="F2563" s="142">
        <v>2068.6724999999487</v>
      </c>
      <c r="G2563" s="142">
        <v>2834.799999999856</v>
      </c>
    </row>
    <row r="2564" spans="1:7" x14ac:dyDescent="0.2">
      <c r="A2564" s="76" t="s">
        <v>2961</v>
      </c>
      <c r="C2564" s="142">
        <v>1101.9599999999755</v>
      </c>
      <c r="D2564" s="142">
        <v>1445.4249999999254</v>
      </c>
      <c r="E2564" s="142">
        <v>1818.1575000000828</v>
      </c>
      <c r="F2564" s="142">
        <v>2069.432499999949</v>
      </c>
      <c r="G2564" s="142">
        <v>2835.8449999998561</v>
      </c>
    </row>
    <row r="2565" spans="1:7" x14ac:dyDescent="0.2">
      <c r="A2565" s="76" t="s">
        <v>2962</v>
      </c>
      <c r="C2565" s="142">
        <v>1102.3599999999756</v>
      </c>
      <c r="D2565" s="142">
        <v>1445.9474999999254</v>
      </c>
      <c r="E2565" s="142">
        <v>1818.8225000000828</v>
      </c>
      <c r="F2565" s="142">
        <v>2070.1924999999492</v>
      </c>
      <c r="G2565" s="142">
        <v>2836.8899999998557</v>
      </c>
    </row>
    <row r="2566" spans="1:7" x14ac:dyDescent="0.2">
      <c r="A2566" s="76" t="s">
        <v>2963</v>
      </c>
      <c r="C2566" s="142">
        <v>1102.7599999999757</v>
      </c>
      <c r="D2566" s="142">
        <v>1446.4699999999252</v>
      </c>
      <c r="E2566" s="142">
        <v>1819.4875000000829</v>
      </c>
      <c r="F2566" s="142">
        <v>2070.9524999999494</v>
      </c>
      <c r="G2566" s="142">
        <v>2837.9349999998558</v>
      </c>
    </row>
    <row r="2567" spans="1:7" x14ac:dyDescent="0.2">
      <c r="A2567" s="76" t="s">
        <v>2964</v>
      </c>
      <c r="C2567" s="142">
        <v>1103.1599999999758</v>
      </c>
      <c r="D2567" s="142">
        <v>1446.9924999999253</v>
      </c>
      <c r="E2567" s="142">
        <v>1820.1525000000829</v>
      </c>
      <c r="F2567" s="142">
        <v>2071.7124999999492</v>
      </c>
      <c r="G2567" s="142">
        <v>2838.9799999998559</v>
      </c>
    </row>
    <row r="2568" spans="1:7" x14ac:dyDescent="0.2">
      <c r="A2568" s="76" t="s">
        <v>2965</v>
      </c>
      <c r="C2568" s="142">
        <v>1103.5599999999758</v>
      </c>
      <c r="D2568" s="142">
        <v>1447.5149999999253</v>
      </c>
      <c r="E2568" s="142">
        <v>1820.8175000000829</v>
      </c>
      <c r="F2568" s="142">
        <v>2072.4724999999494</v>
      </c>
      <c r="G2568" s="142">
        <v>2840.0249999998555</v>
      </c>
    </row>
    <row r="2569" spans="1:7" x14ac:dyDescent="0.2">
      <c r="A2569" s="76" t="s">
        <v>2966</v>
      </c>
      <c r="C2569" s="142">
        <v>1103.9599999999759</v>
      </c>
      <c r="D2569" s="142">
        <v>1448.0374999999251</v>
      </c>
      <c r="E2569" s="142">
        <v>1821.4825000000831</v>
      </c>
      <c r="F2569" s="142">
        <v>2073.2324999999496</v>
      </c>
      <c r="G2569" s="142">
        <v>2841.0699999998556</v>
      </c>
    </row>
    <row r="2570" spans="1:7" x14ac:dyDescent="0.2">
      <c r="A2570" s="76" t="s">
        <v>2967</v>
      </c>
      <c r="C2570" s="142">
        <v>1104.359999999976</v>
      </c>
      <c r="D2570" s="142">
        <v>1448.5599999999251</v>
      </c>
      <c r="E2570" s="142">
        <v>1822.147500000083</v>
      </c>
      <c r="F2570" s="142">
        <v>2073.9924999999498</v>
      </c>
      <c r="G2570" s="142">
        <v>2842.1149999998556</v>
      </c>
    </row>
    <row r="2571" spans="1:7" x14ac:dyDescent="0.2">
      <c r="A2571" s="76" t="s">
        <v>2968</v>
      </c>
      <c r="C2571" s="142">
        <v>1104.7599999999761</v>
      </c>
      <c r="D2571" s="142">
        <v>1449.0824999999252</v>
      </c>
      <c r="E2571" s="142">
        <v>1822.812500000083</v>
      </c>
      <c r="F2571" s="142">
        <v>2074.75249999995</v>
      </c>
      <c r="G2571" s="142">
        <v>2843.1599999998552</v>
      </c>
    </row>
    <row r="2572" spans="1:7" x14ac:dyDescent="0.2">
      <c r="A2572" s="76" t="s">
        <v>2969</v>
      </c>
      <c r="C2572" s="142">
        <v>1105.1599999999762</v>
      </c>
      <c r="D2572" s="142">
        <v>1449.604999999925</v>
      </c>
      <c r="E2572" s="142">
        <v>1823.4775000000832</v>
      </c>
      <c r="F2572" s="142">
        <v>2075.5124999999503</v>
      </c>
      <c r="G2572" s="142">
        <v>2844.2049999998553</v>
      </c>
    </row>
    <row r="2573" spans="1:7" x14ac:dyDescent="0.2">
      <c r="A2573" s="76" t="s">
        <v>2970</v>
      </c>
      <c r="C2573" s="142">
        <v>1105.5599999999763</v>
      </c>
      <c r="D2573" s="142">
        <v>1450.127499999925</v>
      </c>
      <c r="E2573" s="142">
        <v>1824.1425000000831</v>
      </c>
      <c r="F2573" s="142">
        <v>2076.2724999999505</v>
      </c>
      <c r="G2573" s="142">
        <v>2845.2499999998549</v>
      </c>
    </row>
    <row r="2574" spans="1:7" x14ac:dyDescent="0.2">
      <c r="A2574" s="76" t="s">
        <v>2971</v>
      </c>
      <c r="C2574" s="142">
        <v>1105.9599999999764</v>
      </c>
      <c r="D2574" s="142">
        <v>1450.6499999999251</v>
      </c>
      <c r="E2574" s="142">
        <v>1824.8075000000831</v>
      </c>
      <c r="F2574" s="142">
        <v>2077.0324999999507</v>
      </c>
      <c r="G2574" s="142">
        <v>2846.294999999855</v>
      </c>
    </row>
    <row r="2575" spans="1:7" x14ac:dyDescent="0.2">
      <c r="A2575" s="76" t="s">
        <v>2972</v>
      </c>
      <c r="C2575" s="142">
        <v>1106.3599999999765</v>
      </c>
      <c r="D2575" s="142">
        <v>1451.1724999999249</v>
      </c>
      <c r="E2575" s="142">
        <v>1825.4725000000833</v>
      </c>
      <c r="F2575" s="142">
        <v>2077.7924999999509</v>
      </c>
      <c r="G2575" s="142">
        <v>2847.3399999998551</v>
      </c>
    </row>
    <row r="2576" spans="1:7" x14ac:dyDescent="0.2">
      <c r="A2576" s="76" t="s">
        <v>2973</v>
      </c>
      <c r="C2576" s="142">
        <v>1106.7599999999766</v>
      </c>
      <c r="D2576" s="142">
        <v>1451.6949999999249</v>
      </c>
      <c r="E2576" s="142">
        <v>1826.1375000000833</v>
      </c>
      <c r="F2576" s="142">
        <v>2078.5524999999511</v>
      </c>
      <c r="G2576" s="142">
        <v>2848.3849999998547</v>
      </c>
    </row>
    <row r="2577" spans="1:7" x14ac:dyDescent="0.2">
      <c r="A2577" s="76" t="s">
        <v>2974</v>
      </c>
      <c r="C2577" s="142">
        <v>1107.1599999999767</v>
      </c>
      <c r="D2577" s="142">
        <v>1452.2174999999249</v>
      </c>
      <c r="E2577" s="142">
        <v>1826.8025000000832</v>
      </c>
      <c r="F2577" s="142">
        <v>2079.3124999999509</v>
      </c>
      <c r="G2577" s="142">
        <v>2849.4299999998548</v>
      </c>
    </row>
    <row r="2578" spans="1:7" x14ac:dyDescent="0.2">
      <c r="A2578" s="76" t="s">
        <v>2975</v>
      </c>
      <c r="C2578" s="142">
        <v>1107.5599999999768</v>
      </c>
      <c r="D2578" s="142">
        <v>1452.7399999999247</v>
      </c>
      <c r="E2578" s="142">
        <v>1827.4675000000834</v>
      </c>
      <c r="F2578" s="142">
        <v>2080.0724999999511</v>
      </c>
      <c r="G2578" s="142">
        <v>2850.4749999998548</v>
      </c>
    </row>
    <row r="2579" spans="1:7" x14ac:dyDescent="0.2">
      <c r="A2579" s="76" t="s">
        <v>2976</v>
      </c>
      <c r="C2579" s="142">
        <v>1107.9599999999768</v>
      </c>
      <c r="D2579" s="142">
        <v>1453.2624999999248</v>
      </c>
      <c r="E2579" s="142">
        <v>1828.1325000000834</v>
      </c>
      <c r="F2579" s="142">
        <v>2080.8324999999513</v>
      </c>
      <c r="G2579" s="142">
        <v>2851.5199999998545</v>
      </c>
    </row>
    <row r="2580" spans="1:7" x14ac:dyDescent="0.2">
      <c r="A2580" s="76" t="s">
        <v>2977</v>
      </c>
      <c r="C2580" s="142">
        <v>1108.3599999999769</v>
      </c>
      <c r="D2580" s="142">
        <v>1453.7849999999248</v>
      </c>
      <c r="E2580" s="142">
        <v>1828.7975000000836</v>
      </c>
      <c r="F2580" s="142">
        <v>2081.5924999999515</v>
      </c>
      <c r="G2580" s="142">
        <v>2852.5649999998545</v>
      </c>
    </row>
    <row r="2581" spans="1:7" x14ac:dyDescent="0.2">
      <c r="A2581" s="76" t="s">
        <v>2978</v>
      </c>
      <c r="C2581" s="142">
        <v>1108.759999999977</v>
      </c>
      <c r="D2581" s="142">
        <v>1454.3074999999246</v>
      </c>
      <c r="E2581" s="142">
        <v>1829.4625000000835</v>
      </c>
      <c r="F2581" s="142">
        <v>2082.3524999999518</v>
      </c>
      <c r="G2581" s="142">
        <v>2853.6099999998546</v>
      </c>
    </row>
    <row r="2582" spans="1:7" x14ac:dyDescent="0.2">
      <c r="A2582" s="76" t="s">
        <v>2979</v>
      </c>
      <c r="C2582" s="142">
        <v>1109.1599999999771</v>
      </c>
      <c r="D2582" s="142">
        <v>1454.8299999999247</v>
      </c>
      <c r="E2582" s="142">
        <v>1830.1275000000835</v>
      </c>
      <c r="F2582" s="142">
        <v>2083.112499999952</v>
      </c>
      <c r="G2582" s="142">
        <v>2854.6549999998542</v>
      </c>
    </row>
    <row r="2583" spans="1:7" x14ac:dyDescent="0.2">
      <c r="A2583" s="76" t="s">
        <v>2980</v>
      </c>
      <c r="C2583" s="142">
        <v>1109.5599999999772</v>
      </c>
      <c r="D2583" s="142">
        <v>1455.3524999999247</v>
      </c>
      <c r="E2583" s="142">
        <v>1830.7925000000837</v>
      </c>
      <c r="F2583" s="142">
        <v>2083.8724999999522</v>
      </c>
      <c r="G2583" s="142">
        <v>2855.6999999998543</v>
      </c>
    </row>
    <row r="2584" spans="1:7" x14ac:dyDescent="0.2">
      <c r="A2584" s="76" t="s">
        <v>2981</v>
      </c>
      <c r="C2584" s="142">
        <v>1109.9599999999773</v>
      </c>
      <c r="D2584" s="142">
        <v>1455.8749999999245</v>
      </c>
      <c r="E2584" s="142">
        <v>1831.4575000000837</v>
      </c>
      <c r="F2584" s="142">
        <v>2084.6324999999524</v>
      </c>
      <c r="G2584" s="142">
        <v>2856.7449999998544</v>
      </c>
    </row>
    <row r="2585" spans="1:7" x14ac:dyDescent="0.2">
      <c r="A2585" s="76" t="s">
        <v>2982</v>
      </c>
      <c r="C2585" s="142">
        <v>1110.3599999999774</v>
      </c>
      <c r="D2585" s="142">
        <v>1456.3974999999245</v>
      </c>
      <c r="E2585" s="142">
        <v>1832.1225000000836</v>
      </c>
      <c r="F2585" s="142">
        <v>2085.3924999999526</v>
      </c>
      <c r="G2585" s="142">
        <v>2857.789999999854</v>
      </c>
    </row>
    <row r="2586" spans="1:7" x14ac:dyDescent="0.2">
      <c r="A2586" s="76" t="s">
        <v>2983</v>
      </c>
      <c r="C2586" s="142">
        <v>1110.7599999999775</v>
      </c>
      <c r="D2586" s="142">
        <v>1456.9199999999244</v>
      </c>
      <c r="E2586" s="142">
        <v>1832.7875000000838</v>
      </c>
      <c r="F2586" s="142">
        <v>2086.1524999999529</v>
      </c>
      <c r="G2586" s="142">
        <v>2858.8349999998541</v>
      </c>
    </row>
    <row r="2587" spans="1:7" x14ac:dyDescent="0.2">
      <c r="A2587" s="76" t="s">
        <v>2984</v>
      </c>
      <c r="C2587" s="142">
        <v>1111.1599999999776</v>
      </c>
      <c r="D2587" s="142">
        <v>1457.4424999999244</v>
      </c>
      <c r="E2587" s="142">
        <v>1833.4525000000838</v>
      </c>
      <c r="F2587" s="142">
        <v>2086.9124999999526</v>
      </c>
      <c r="G2587" s="142">
        <v>2859.8799999998541</v>
      </c>
    </row>
    <row r="2588" spans="1:7" x14ac:dyDescent="0.2">
      <c r="A2588" s="76" t="s">
        <v>2985</v>
      </c>
      <c r="C2588" s="142">
        <v>1111.5599999999777</v>
      </c>
      <c r="D2588" s="142">
        <v>1457.9649999999244</v>
      </c>
      <c r="E2588" s="142">
        <v>1834.1175000000837</v>
      </c>
      <c r="F2588" s="142">
        <v>2087.6724999999528</v>
      </c>
      <c r="G2588" s="142">
        <v>2860.9249999998538</v>
      </c>
    </row>
    <row r="2589" spans="1:7" x14ac:dyDescent="0.2">
      <c r="A2589" s="76" t="s">
        <v>2986</v>
      </c>
      <c r="C2589" s="142">
        <v>1111.9599999999778</v>
      </c>
      <c r="D2589" s="142">
        <v>1458.4874999999242</v>
      </c>
      <c r="E2589" s="142">
        <v>1834.7825000000839</v>
      </c>
      <c r="F2589" s="142">
        <v>2088.4324999999531</v>
      </c>
      <c r="G2589" s="142">
        <v>2861.9699999998538</v>
      </c>
    </row>
    <row r="2590" spans="1:7" x14ac:dyDescent="0.2">
      <c r="A2590" s="76" t="s">
        <v>2987</v>
      </c>
      <c r="C2590" s="142">
        <v>1112.3599999999778</v>
      </c>
      <c r="D2590" s="142">
        <v>1459.0099999999243</v>
      </c>
      <c r="E2590" s="142">
        <v>1835.4475000000839</v>
      </c>
      <c r="F2590" s="142">
        <v>2089.1924999999533</v>
      </c>
      <c r="G2590" s="142">
        <v>2863.0149999998539</v>
      </c>
    </row>
    <row r="2591" spans="1:7" x14ac:dyDescent="0.2">
      <c r="A2591" s="76" t="s">
        <v>2988</v>
      </c>
      <c r="C2591" s="142">
        <v>1112.7599999999779</v>
      </c>
      <c r="D2591" s="142">
        <v>1459.5324999999243</v>
      </c>
      <c r="E2591" s="142">
        <v>1836.1125000000839</v>
      </c>
      <c r="F2591" s="142">
        <v>2089.9524999999535</v>
      </c>
      <c r="G2591" s="142">
        <v>2864.0599999998535</v>
      </c>
    </row>
    <row r="2592" spans="1:7" x14ac:dyDescent="0.2">
      <c r="A2592" s="76" t="s">
        <v>2989</v>
      </c>
      <c r="C2592" s="142">
        <v>1113.159999999978</v>
      </c>
      <c r="D2592" s="142">
        <v>1460.0549999999241</v>
      </c>
      <c r="E2592" s="142">
        <v>1836.777500000084</v>
      </c>
      <c r="F2592" s="142">
        <v>2090.7124999999537</v>
      </c>
      <c r="G2592" s="142">
        <v>2865.1049999998536</v>
      </c>
    </row>
    <row r="2593" spans="1:7" x14ac:dyDescent="0.2">
      <c r="A2593" s="76" t="s">
        <v>2990</v>
      </c>
      <c r="C2593" s="142">
        <v>1113.5599999999781</v>
      </c>
      <c r="D2593" s="142">
        <v>1460.5774999999242</v>
      </c>
      <c r="E2593" s="142">
        <v>1837.442500000084</v>
      </c>
      <c r="F2593" s="142">
        <v>2091.4724999999539</v>
      </c>
      <c r="G2593" s="142">
        <v>2866.1499999998532</v>
      </c>
    </row>
    <row r="2594" spans="1:7" x14ac:dyDescent="0.2">
      <c r="A2594" s="76" t="s">
        <v>2991</v>
      </c>
      <c r="C2594" s="142">
        <v>1113.9599999999782</v>
      </c>
      <c r="D2594" s="142">
        <v>1461.0999999999242</v>
      </c>
      <c r="E2594" s="142">
        <v>1838.107500000084</v>
      </c>
      <c r="F2594" s="142">
        <v>2092.2324999999541</v>
      </c>
      <c r="G2594" s="142">
        <v>2867.1949999998533</v>
      </c>
    </row>
    <row r="2595" spans="1:7" x14ac:dyDescent="0.2">
      <c r="A2595" s="76" t="s">
        <v>2992</v>
      </c>
      <c r="C2595" s="142">
        <v>1114.3599999999783</v>
      </c>
      <c r="D2595" s="142">
        <v>1461.622499999924</v>
      </c>
      <c r="E2595" s="142">
        <v>1838.7725000000842</v>
      </c>
      <c r="F2595" s="142">
        <v>2092.9924999999544</v>
      </c>
      <c r="G2595" s="142">
        <v>2868.2399999998534</v>
      </c>
    </row>
    <row r="2596" spans="1:7" x14ac:dyDescent="0.2">
      <c r="A2596" s="76" t="s">
        <v>2993</v>
      </c>
      <c r="C2596" s="142">
        <v>1114.7599999999784</v>
      </c>
      <c r="D2596" s="142">
        <v>1462.144999999924</v>
      </c>
      <c r="E2596" s="142">
        <v>1839.4375000000841</v>
      </c>
      <c r="F2596" s="142">
        <v>2093.7524999999546</v>
      </c>
      <c r="G2596" s="142">
        <v>2869.284999999853</v>
      </c>
    </row>
    <row r="2597" spans="1:7" x14ac:dyDescent="0.2">
      <c r="A2597" s="76" t="s">
        <v>2994</v>
      </c>
      <c r="C2597" s="142">
        <v>1115.1599999999785</v>
      </c>
      <c r="D2597" s="142">
        <v>1462.6674999999241</v>
      </c>
      <c r="E2597" s="142">
        <v>1840.1025000000841</v>
      </c>
      <c r="F2597" s="142">
        <v>2094.5124999999543</v>
      </c>
      <c r="G2597" s="142">
        <v>2870.329999999853</v>
      </c>
    </row>
    <row r="2598" spans="1:7" x14ac:dyDescent="0.2">
      <c r="A2598" s="76" t="s">
        <v>2995</v>
      </c>
      <c r="C2598" s="142">
        <v>1115.5599999999786</v>
      </c>
      <c r="D2598" s="142">
        <v>1463.1899999999239</v>
      </c>
      <c r="E2598" s="142">
        <v>1840.7675000000843</v>
      </c>
      <c r="F2598" s="142">
        <v>2095.2724999999546</v>
      </c>
      <c r="G2598" s="142">
        <v>2871.3749999998531</v>
      </c>
    </row>
    <row r="2599" spans="1:7" x14ac:dyDescent="0.2">
      <c r="A2599" s="76" t="s">
        <v>2996</v>
      </c>
      <c r="C2599" s="142">
        <v>1115.9599999999787</v>
      </c>
      <c r="D2599" s="142">
        <v>1463.7124999999239</v>
      </c>
      <c r="E2599" s="142">
        <v>1841.4325000000842</v>
      </c>
      <c r="F2599" s="142">
        <v>2096.0324999999548</v>
      </c>
      <c r="G2599" s="142">
        <v>2872.4199999998527</v>
      </c>
    </row>
    <row r="2600" spans="1:7" x14ac:dyDescent="0.2">
      <c r="A2600" s="76" t="s">
        <v>2997</v>
      </c>
      <c r="C2600" s="142">
        <v>1116.3599999999788</v>
      </c>
      <c r="D2600" s="142">
        <v>1464.234999999924</v>
      </c>
      <c r="E2600" s="142">
        <v>1842.0975000000844</v>
      </c>
      <c r="F2600" s="142">
        <v>2096.792499999955</v>
      </c>
      <c r="G2600" s="142">
        <v>2873.4649999998528</v>
      </c>
    </row>
    <row r="2601" spans="1:7" x14ac:dyDescent="0.2">
      <c r="A2601" s="76" t="s">
        <v>2998</v>
      </c>
      <c r="C2601" s="142">
        <v>1116.7599999999788</v>
      </c>
      <c r="D2601" s="142">
        <v>1464.7574999999238</v>
      </c>
      <c r="E2601" s="142">
        <v>1842.7625000000844</v>
      </c>
      <c r="F2601" s="142">
        <v>2097.5524999999552</v>
      </c>
      <c r="G2601" s="142">
        <v>2874.5099999998529</v>
      </c>
    </row>
    <row r="2602" spans="1:7" x14ac:dyDescent="0.2">
      <c r="A2602" s="76" t="s">
        <v>2999</v>
      </c>
      <c r="C2602" s="142">
        <v>1117.1599999999789</v>
      </c>
      <c r="D2602" s="142">
        <v>1465.2799999999238</v>
      </c>
      <c r="E2602" s="142">
        <v>1843.4275000000844</v>
      </c>
      <c r="F2602" s="142">
        <v>2098.3124999999554</v>
      </c>
      <c r="G2602" s="142">
        <v>2875.5549999998525</v>
      </c>
    </row>
    <row r="2603" spans="1:7" x14ac:dyDescent="0.2">
      <c r="A2603" s="76" t="s">
        <v>3000</v>
      </c>
      <c r="C2603" s="142">
        <v>1117.559999999979</v>
      </c>
      <c r="D2603" s="142">
        <v>1465.8024999999236</v>
      </c>
      <c r="E2603" s="142">
        <v>1844.0925000000846</v>
      </c>
      <c r="F2603" s="142">
        <v>2099.0724999999557</v>
      </c>
      <c r="G2603" s="142">
        <v>2876.5999999998526</v>
      </c>
    </row>
    <row r="2604" spans="1:7" x14ac:dyDescent="0.2">
      <c r="A2604" s="76" t="s">
        <v>3001</v>
      </c>
      <c r="C2604" s="142">
        <v>1117.9599999999791</v>
      </c>
      <c r="D2604" s="142">
        <v>1466.3249999999236</v>
      </c>
      <c r="E2604" s="142">
        <v>1844.7575000000845</v>
      </c>
      <c r="F2604" s="142">
        <v>2099.8324999999559</v>
      </c>
      <c r="G2604" s="142">
        <v>2877.6449999998526</v>
      </c>
    </row>
    <row r="2605" spans="1:7" x14ac:dyDescent="0.2">
      <c r="A2605" s="76" t="s">
        <v>3002</v>
      </c>
      <c r="C2605" s="142">
        <v>1118.3599999999792</v>
      </c>
      <c r="D2605" s="142">
        <v>1466.8474999999237</v>
      </c>
      <c r="E2605" s="142">
        <v>1845.4225000000845</v>
      </c>
      <c r="F2605" s="142">
        <v>2100.5924999999561</v>
      </c>
      <c r="G2605" s="142">
        <v>2878.6899999998523</v>
      </c>
    </row>
    <row r="2606" spans="1:7" x14ac:dyDescent="0.2">
      <c r="A2606" s="76" t="s">
        <v>3003</v>
      </c>
      <c r="C2606" s="142">
        <v>1118.7599999999793</v>
      </c>
      <c r="D2606" s="142">
        <v>1467.3699999999235</v>
      </c>
      <c r="E2606" s="142">
        <v>1846.0875000000847</v>
      </c>
      <c r="F2606" s="142">
        <v>2101.3524999999563</v>
      </c>
      <c r="G2606" s="142">
        <v>2879.7349999998523</v>
      </c>
    </row>
    <row r="2607" spans="1:7" x14ac:dyDescent="0.2">
      <c r="A2607" s="76" t="s">
        <v>3004</v>
      </c>
      <c r="C2607" s="142">
        <v>1119.1599999999794</v>
      </c>
      <c r="D2607" s="142">
        <v>1467.8924999999235</v>
      </c>
      <c r="E2607" s="142">
        <v>1846.7525000000846</v>
      </c>
      <c r="F2607" s="142">
        <v>2102.1124999999561</v>
      </c>
      <c r="G2607" s="142">
        <v>2880.7799999998524</v>
      </c>
    </row>
    <row r="2608" spans="1:7" x14ac:dyDescent="0.2">
      <c r="A2608" s="76" t="s">
        <v>3005</v>
      </c>
      <c r="C2608" s="142">
        <v>1119.5599999999795</v>
      </c>
      <c r="D2608" s="142">
        <v>1468.4149999999236</v>
      </c>
      <c r="E2608" s="142">
        <v>1847.4175000000846</v>
      </c>
      <c r="F2608" s="142">
        <v>2102.8724999999563</v>
      </c>
      <c r="G2608" s="142">
        <v>2881.824999999852</v>
      </c>
    </row>
    <row r="2609" spans="1:7" x14ac:dyDescent="0.2">
      <c r="A2609" s="76" t="s">
        <v>3006</v>
      </c>
      <c r="C2609" s="142">
        <v>1119.9599999999796</v>
      </c>
      <c r="D2609" s="142">
        <v>1468.9374999999234</v>
      </c>
      <c r="E2609" s="142">
        <v>1848.0825000000848</v>
      </c>
      <c r="F2609" s="142">
        <v>2103.6324999999565</v>
      </c>
      <c r="G2609" s="142">
        <v>2882.8699999998521</v>
      </c>
    </row>
    <row r="2610" spans="1:7" x14ac:dyDescent="0.2">
      <c r="A2610" s="76" t="s">
        <v>3007</v>
      </c>
      <c r="C2610" s="142">
        <v>1120.3599999999797</v>
      </c>
      <c r="D2610" s="142">
        <v>1469.4599999999234</v>
      </c>
      <c r="E2610" s="142">
        <v>1848.7475000000848</v>
      </c>
      <c r="F2610" s="142">
        <v>2104.3924999999567</v>
      </c>
      <c r="G2610" s="142">
        <v>2883.9149999998522</v>
      </c>
    </row>
    <row r="2611" spans="1:7" x14ac:dyDescent="0.2">
      <c r="A2611" s="76" t="s">
        <v>3008</v>
      </c>
      <c r="C2611" s="142">
        <v>1120.7599999999798</v>
      </c>
      <c r="D2611" s="142">
        <v>1469.9824999999234</v>
      </c>
      <c r="E2611" s="142">
        <v>1849.4125000000847</v>
      </c>
      <c r="F2611" s="142">
        <v>2105.1524999999569</v>
      </c>
      <c r="G2611" s="142">
        <v>2884.9599999998518</v>
      </c>
    </row>
    <row r="2612" spans="1:7" x14ac:dyDescent="0.2">
      <c r="A2612" s="76" t="s">
        <v>3009</v>
      </c>
      <c r="C2612" s="142">
        <v>1121.1599999999798</v>
      </c>
      <c r="D2612" s="142">
        <v>1470.5049999999233</v>
      </c>
      <c r="E2612" s="142">
        <v>1850.0775000000849</v>
      </c>
      <c r="F2612" s="142">
        <v>2105.9124999999572</v>
      </c>
      <c r="G2612" s="142">
        <v>2886.0049999998519</v>
      </c>
    </row>
    <row r="2613" spans="1:7" x14ac:dyDescent="0.2">
      <c r="A2613" s="76" t="s">
        <v>3010</v>
      </c>
      <c r="C2613" s="142">
        <v>1121.5599999999799</v>
      </c>
      <c r="D2613" s="142">
        <v>1471.0274999999233</v>
      </c>
      <c r="E2613" s="142">
        <v>1850.7425000000849</v>
      </c>
      <c r="F2613" s="142">
        <v>2106.6724999999574</v>
      </c>
      <c r="G2613" s="142">
        <v>2887.0499999998515</v>
      </c>
    </row>
    <row r="2614" spans="1:7" x14ac:dyDescent="0.2">
      <c r="A2614" s="76" t="s">
        <v>3011</v>
      </c>
      <c r="C2614" s="142">
        <v>1121.95999999998</v>
      </c>
      <c r="D2614" s="142">
        <v>1471.5499999999233</v>
      </c>
      <c r="E2614" s="142">
        <v>1851.4075000000848</v>
      </c>
      <c r="F2614" s="142">
        <v>2107.4324999999576</v>
      </c>
      <c r="G2614" s="142">
        <v>2888.0949999998516</v>
      </c>
    </row>
    <row r="2615" spans="1:7" x14ac:dyDescent="0.2">
      <c r="A2615" s="76" t="s">
        <v>3012</v>
      </c>
      <c r="C2615" s="142">
        <v>1122.3599999999801</v>
      </c>
      <c r="D2615" s="142">
        <v>1472.0724999999231</v>
      </c>
      <c r="E2615" s="142">
        <v>1852.072500000085</v>
      </c>
      <c r="F2615" s="142">
        <v>2108.1924999999578</v>
      </c>
      <c r="G2615" s="142">
        <v>2889.1399999998516</v>
      </c>
    </row>
    <row r="2616" spans="1:7" x14ac:dyDescent="0.2">
      <c r="A2616" s="76" t="s">
        <v>3013</v>
      </c>
      <c r="C2616" s="142">
        <v>1122.7599999999802</v>
      </c>
      <c r="D2616" s="142">
        <v>1472.5949999999232</v>
      </c>
      <c r="E2616" s="142">
        <v>1852.737500000085</v>
      </c>
      <c r="F2616" s="142">
        <v>2108.952499999958</v>
      </c>
      <c r="G2616" s="142">
        <v>2890.1849999998512</v>
      </c>
    </row>
    <row r="2617" spans="1:7" x14ac:dyDescent="0.2">
      <c r="A2617" s="76" t="s">
        <v>3014</v>
      </c>
      <c r="C2617" s="142">
        <v>1123.1599999999803</v>
      </c>
      <c r="D2617" s="142">
        <v>1473.1174999999232</v>
      </c>
      <c r="E2617" s="142">
        <v>1853.402500000085</v>
      </c>
      <c r="F2617" s="142">
        <v>2109.7124999999578</v>
      </c>
      <c r="G2617" s="142">
        <v>2891.2299999998513</v>
      </c>
    </row>
    <row r="2618" spans="1:7" x14ac:dyDescent="0.2">
      <c r="A2618" s="76" t="s">
        <v>3015</v>
      </c>
      <c r="C2618" s="142">
        <v>1123.5599999999804</v>
      </c>
      <c r="D2618" s="142">
        <v>1473.639999999923</v>
      </c>
      <c r="E2618" s="142">
        <v>1854.0675000000851</v>
      </c>
      <c r="F2618" s="142">
        <v>2110.472499999958</v>
      </c>
      <c r="G2618" s="142">
        <v>2892.2749999998514</v>
      </c>
    </row>
    <row r="2619" spans="1:7" x14ac:dyDescent="0.2">
      <c r="A2619" s="76" t="s">
        <v>3016</v>
      </c>
      <c r="C2619" s="142">
        <v>1123.9599999999805</v>
      </c>
      <c r="D2619" s="142">
        <v>1474.1624999999231</v>
      </c>
      <c r="E2619" s="142">
        <v>1854.7325000000851</v>
      </c>
      <c r="F2619" s="142">
        <v>2111.2324999999582</v>
      </c>
      <c r="G2619" s="142">
        <v>2893.319999999851</v>
      </c>
    </row>
    <row r="2620" spans="1:7" x14ac:dyDescent="0.2">
      <c r="A2620" s="76" t="s">
        <v>3017</v>
      </c>
      <c r="C2620" s="142">
        <v>1124.3599999999806</v>
      </c>
      <c r="D2620" s="142">
        <v>1474.6849999999231</v>
      </c>
      <c r="E2620" s="142">
        <v>1855.3975000000853</v>
      </c>
      <c r="F2620" s="142">
        <v>2111.9924999999585</v>
      </c>
      <c r="G2620" s="142">
        <v>2894.3649999998511</v>
      </c>
    </row>
    <row r="2621" spans="1:7" x14ac:dyDescent="0.2">
      <c r="A2621" s="76" t="s">
        <v>3018</v>
      </c>
      <c r="C2621" s="142">
        <v>1124.7599999999807</v>
      </c>
      <c r="D2621" s="142">
        <v>1475.2074999999229</v>
      </c>
      <c r="E2621" s="142">
        <v>1856.0625000000853</v>
      </c>
      <c r="F2621" s="142">
        <v>2112.7524999999587</v>
      </c>
      <c r="G2621" s="142">
        <v>2895.4099999998512</v>
      </c>
    </row>
    <row r="2622" spans="1:7" x14ac:dyDescent="0.2">
      <c r="A2622" s="76" t="s">
        <v>3019</v>
      </c>
      <c r="C2622" s="142">
        <v>1125.1599999999808</v>
      </c>
      <c r="D2622" s="142">
        <v>1475.7299999999229</v>
      </c>
      <c r="E2622" s="142">
        <v>1856.7275000000852</v>
      </c>
      <c r="F2622" s="142">
        <v>2113.5124999999589</v>
      </c>
      <c r="G2622" s="142">
        <v>2896.4549999998508</v>
      </c>
    </row>
    <row r="2623" spans="1:7" x14ac:dyDescent="0.2">
      <c r="A2623" s="76" t="s">
        <v>3020</v>
      </c>
      <c r="C2623" s="142">
        <v>1125.5599999999808</v>
      </c>
      <c r="D2623" s="142">
        <v>1476.2524999999227</v>
      </c>
      <c r="E2623" s="142">
        <v>1857.3925000000854</v>
      </c>
      <c r="F2623" s="142">
        <v>2114.2724999999591</v>
      </c>
      <c r="G2623" s="142">
        <v>2897.4999999998508</v>
      </c>
    </row>
    <row r="2624" spans="1:7" x14ac:dyDescent="0.2">
      <c r="A2624" s="76" t="s">
        <v>3021</v>
      </c>
      <c r="C2624" s="142">
        <v>1125.9599999999809</v>
      </c>
      <c r="D2624" s="142">
        <v>1476.7749999999228</v>
      </c>
      <c r="E2624" s="142">
        <v>1858.0575000000854</v>
      </c>
      <c r="F2624" s="142">
        <v>2115.0324999999593</v>
      </c>
      <c r="G2624" s="142">
        <v>2898.5449999998509</v>
      </c>
    </row>
    <row r="2625" spans="1:7" x14ac:dyDescent="0.2">
      <c r="A2625" s="76" t="s">
        <v>3022</v>
      </c>
      <c r="C2625" s="142">
        <v>1126.359999999981</v>
      </c>
      <c r="D2625" s="142">
        <v>1477.2974999999228</v>
      </c>
      <c r="E2625" s="142">
        <v>1858.7225000000853</v>
      </c>
      <c r="F2625" s="142">
        <v>2115.7924999999595</v>
      </c>
      <c r="G2625" s="142">
        <v>2899.5899999998505</v>
      </c>
    </row>
    <row r="2626" spans="1:7" x14ac:dyDescent="0.2">
      <c r="A2626" s="76" t="s">
        <v>3023</v>
      </c>
      <c r="C2626" s="142">
        <v>1126.7599999999811</v>
      </c>
      <c r="D2626" s="142">
        <v>1477.8199999999226</v>
      </c>
      <c r="E2626" s="142">
        <v>1859.3875000000855</v>
      </c>
      <c r="F2626" s="142">
        <v>2116.5524999999598</v>
      </c>
      <c r="G2626" s="142">
        <v>2900.6349999998506</v>
      </c>
    </row>
    <row r="2627" spans="1:7" x14ac:dyDescent="0.2">
      <c r="A2627" s="76" t="s">
        <v>3024</v>
      </c>
      <c r="C2627" s="142">
        <v>1127.1599999999812</v>
      </c>
      <c r="D2627" s="142">
        <v>1478.3424999999227</v>
      </c>
      <c r="E2627" s="142">
        <v>1860.0525000000855</v>
      </c>
      <c r="F2627" s="142">
        <v>2117.3124999999595</v>
      </c>
      <c r="G2627" s="142">
        <v>2901.6799999998507</v>
      </c>
    </row>
    <row r="2628" spans="1:7" x14ac:dyDescent="0.2">
      <c r="A2628" s="76" t="s">
        <v>3025</v>
      </c>
      <c r="C2628" s="142">
        <v>1127.5599999999813</v>
      </c>
      <c r="D2628" s="142">
        <v>1478.8649999999227</v>
      </c>
      <c r="E2628" s="142">
        <v>1860.7175000000855</v>
      </c>
      <c r="F2628" s="142">
        <v>2118.0724999999597</v>
      </c>
      <c r="G2628" s="142">
        <v>2902.7249999998503</v>
      </c>
    </row>
    <row r="2629" spans="1:7" x14ac:dyDescent="0.2">
      <c r="A2629" s="76" t="s">
        <v>3026</v>
      </c>
      <c r="C2629" s="142">
        <v>1127.9599999999814</v>
      </c>
      <c r="D2629" s="142">
        <v>1479.3874999999225</v>
      </c>
      <c r="E2629" s="142">
        <v>1861.3825000000857</v>
      </c>
      <c r="F2629" s="142">
        <v>2118.83249999996</v>
      </c>
      <c r="G2629" s="142">
        <v>2903.7699999998504</v>
      </c>
    </row>
    <row r="2630" spans="1:7" x14ac:dyDescent="0.2">
      <c r="A2630" s="76" t="s">
        <v>3027</v>
      </c>
      <c r="C2630" s="142">
        <v>1128.3599999999815</v>
      </c>
      <c r="D2630" s="142">
        <v>1479.9099999999225</v>
      </c>
      <c r="E2630" s="142">
        <v>1862.0475000000856</v>
      </c>
      <c r="F2630" s="142">
        <v>2119.5924999999602</v>
      </c>
      <c r="G2630" s="142">
        <v>2904.8149999998504</v>
      </c>
    </row>
    <row r="2631" spans="1:7" x14ac:dyDescent="0.2">
      <c r="A2631" s="76" t="s">
        <v>3028</v>
      </c>
      <c r="C2631" s="142">
        <v>1128.7599999999816</v>
      </c>
      <c r="D2631" s="142">
        <v>1480.4324999999226</v>
      </c>
      <c r="E2631" s="142">
        <v>1862.7125000000856</v>
      </c>
      <c r="F2631" s="142">
        <v>2120.3524999999604</v>
      </c>
      <c r="G2631" s="142">
        <v>2905.8599999998501</v>
      </c>
    </row>
    <row r="2632" spans="1:7" x14ac:dyDescent="0.2">
      <c r="A2632" s="76" t="s">
        <v>3029</v>
      </c>
      <c r="C2632" s="142">
        <v>1129.1599999999817</v>
      </c>
      <c r="D2632" s="142">
        <v>1480.9549999999224</v>
      </c>
      <c r="E2632" s="142">
        <v>1863.3775000000858</v>
      </c>
      <c r="F2632" s="142">
        <v>2121.1124999999606</v>
      </c>
      <c r="G2632" s="142">
        <v>2906.9049999998501</v>
      </c>
    </row>
    <row r="2633" spans="1:7" x14ac:dyDescent="0.2">
      <c r="A2633" s="76" t="s">
        <v>3030</v>
      </c>
      <c r="C2633" s="142">
        <v>1129.5599999999818</v>
      </c>
      <c r="D2633" s="142">
        <v>1481.4774999999224</v>
      </c>
      <c r="E2633" s="142">
        <v>1864.0425000000857</v>
      </c>
      <c r="F2633" s="142">
        <v>2121.8724999999608</v>
      </c>
      <c r="G2633" s="142">
        <v>2907.9499999998498</v>
      </c>
    </row>
    <row r="2634" spans="1:7" x14ac:dyDescent="0.2">
      <c r="A2634" s="76" t="s">
        <v>3031</v>
      </c>
      <c r="C2634" s="142">
        <v>1129.9599999999818</v>
      </c>
      <c r="D2634" s="142">
        <v>1481.9999999999225</v>
      </c>
      <c r="E2634" s="142">
        <v>1864.7075000000857</v>
      </c>
      <c r="F2634" s="142">
        <v>2122.6324999999611</v>
      </c>
      <c r="G2634" s="142">
        <v>2908.9949999998498</v>
      </c>
    </row>
    <row r="2635" spans="1:7" x14ac:dyDescent="0.2">
      <c r="A2635" s="76" t="s">
        <v>3032</v>
      </c>
      <c r="C2635" s="142">
        <v>1130.3599999999819</v>
      </c>
      <c r="D2635" s="142">
        <v>1482.5224999999223</v>
      </c>
      <c r="E2635" s="142">
        <v>1865.3725000000859</v>
      </c>
      <c r="F2635" s="142">
        <v>2123.3924999999613</v>
      </c>
      <c r="G2635" s="142">
        <v>2910.0399999998499</v>
      </c>
    </row>
    <row r="2636" spans="1:7" x14ac:dyDescent="0.2">
      <c r="A2636" s="76" t="s">
        <v>3033</v>
      </c>
      <c r="C2636" s="142">
        <v>1130.759999999982</v>
      </c>
      <c r="D2636" s="142">
        <v>1483.0449999999223</v>
      </c>
      <c r="E2636" s="142">
        <v>1866.0375000000859</v>
      </c>
      <c r="F2636" s="142">
        <v>2124.1524999999615</v>
      </c>
      <c r="G2636" s="142">
        <v>2911.0849999998495</v>
      </c>
    </row>
    <row r="2637" spans="1:7" x14ac:dyDescent="0.2">
      <c r="A2637" s="76" t="s">
        <v>3034</v>
      </c>
      <c r="C2637" s="142">
        <v>1131.1599999999821</v>
      </c>
      <c r="D2637" s="142">
        <v>1483.5674999999223</v>
      </c>
      <c r="E2637" s="142">
        <v>1866.7025000000858</v>
      </c>
      <c r="F2637" s="142">
        <v>2124.9124999999613</v>
      </c>
      <c r="G2637" s="142">
        <v>2912.1299999998496</v>
      </c>
    </row>
    <row r="2638" spans="1:7" x14ac:dyDescent="0.2">
      <c r="A2638" s="76" t="s">
        <v>3035</v>
      </c>
      <c r="C2638" s="142">
        <v>1131.5599999999822</v>
      </c>
      <c r="D2638" s="142">
        <v>1484.0899999999222</v>
      </c>
      <c r="E2638" s="142">
        <v>1867.367500000086</v>
      </c>
      <c r="F2638" s="142">
        <v>2125.6724999999615</v>
      </c>
      <c r="G2638" s="142">
        <v>2913.1749999998497</v>
      </c>
    </row>
    <row r="2639" spans="1:7" x14ac:dyDescent="0.2">
      <c r="A2639" s="76" t="s">
        <v>3036</v>
      </c>
      <c r="C2639" s="142">
        <v>1131.9599999999823</v>
      </c>
      <c r="D2639" s="142">
        <v>1484.6124999999222</v>
      </c>
      <c r="E2639" s="142">
        <v>1868.032500000086</v>
      </c>
      <c r="F2639" s="142">
        <v>2126.4324999999617</v>
      </c>
      <c r="G2639" s="142">
        <v>2914.2199999998493</v>
      </c>
    </row>
    <row r="2640" spans="1:7" x14ac:dyDescent="0.2">
      <c r="A2640" s="76" t="s">
        <v>3037</v>
      </c>
      <c r="C2640" s="142">
        <v>1132.3599999999824</v>
      </c>
      <c r="D2640" s="142">
        <v>1485.1349999999222</v>
      </c>
      <c r="E2640" s="142">
        <v>1868.6975000000862</v>
      </c>
      <c r="F2640" s="142">
        <v>2127.1924999999619</v>
      </c>
      <c r="G2640" s="142">
        <v>2915.2649999998494</v>
      </c>
    </row>
    <row r="2641" spans="1:7" x14ac:dyDescent="0.2">
      <c r="A2641" s="76" t="s">
        <v>3038</v>
      </c>
      <c r="C2641" s="142">
        <v>1132.7599999999825</v>
      </c>
      <c r="D2641" s="142">
        <v>1485.657499999922</v>
      </c>
      <c r="E2641" s="142">
        <v>1869.3625000000861</v>
      </c>
      <c r="F2641" s="142">
        <v>2127.9524999999621</v>
      </c>
      <c r="G2641" s="142">
        <v>2916.3099999998494</v>
      </c>
    </row>
    <row r="2642" spans="1:7" x14ac:dyDescent="0.2">
      <c r="A2642" s="76" t="s">
        <v>3039</v>
      </c>
      <c r="C2642" s="142">
        <v>1133.1599999999826</v>
      </c>
      <c r="D2642" s="142">
        <v>1486.1799999999221</v>
      </c>
      <c r="E2642" s="142">
        <v>1870.0275000000861</v>
      </c>
      <c r="F2642" s="142">
        <v>2128.7124999999623</v>
      </c>
      <c r="G2642" s="142">
        <v>2917.354999999849</v>
      </c>
    </row>
    <row r="2643" spans="1:7" x14ac:dyDescent="0.2">
      <c r="A2643" s="76" t="s">
        <v>3040</v>
      </c>
      <c r="C2643" s="142">
        <v>1133.5599999999827</v>
      </c>
      <c r="D2643" s="142">
        <v>1486.7024999999219</v>
      </c>
      <c r="E2643" s="142">
        <v>1870.6925000000863</v>
      </c>
      <c r="F2643" s="142">
        <v>2129.4724999999626</v>
      </c>
      <c r="G2643" s="142">
        <v>2918.3999999998491</v>
      </c>
    </row>
    <row r="2644" spans="1:7" x14ac:dyDescent="0.2">
      <c r="A2644" s="76" t="s">
        <v>3041</v>
      </c>
      <c r="C2644" s="142">
        <v>1133.9599999999828</v>
      </c>
      <c r="D2644" s="142">
        <v>1487.2249999999219</v>
      </c>
      <c r="E2644" s="142">
        <v>1871.3575000000862</v>
      </c>
      <c r="F2644" s="142">
        <v>2130.2324999999628</v>
      </c>
      <c r="G2644" s="142">
        <v>2919.4449999998492</v>
      </c>
    </row>
    <row r="2645" spans="1:7" x14ac:dyDescent="0.2">
      <c r="A2645" s="76" t="s">
        <v>3042</v>
      </c>
      <c r="C2645" s="142">
        <v>1134.3599999999828</v>
      </c>
      <c r="D2645" s="142">
        <v>1487.747499999922</v>
      </c>
      <c r="E2645" s="142">
        <v>1872.0225000000862</v>
      </c>
      <c r="F2645" s="142">
        <v>2130.992499999963</v>
      </c>
      <c r="G2645" s="142">
        <v>2920.4899999998488</v>
      </c>
    </row>
    <row r="2646" spans="1:7" x14ac:dyDescent="0.2">
      <c r="A2646" s="76" t="s">
        <v>3043</v>
      </c>
      <c r="C2646" s="142">
        <v>1134.7599999999829</v>
      </c>
      <c r="D2646" s="142">
        <v>1488.2699999999218</v>
      </c>
      <c r="E2646" s="142">
        <v>1872.6875000000864</v>
      </c>
      <c r="F2646" s="142">
        <v>2131.7524999999632</v>
      </c>
      <c r="G2646" s="142">
        <v>2921.5349999998489</v>
      </c>
    </row>
    <row r="2647" spans="1:7" x14ac:dyDescent="0.2">
      <c r="A2647" s="76" t="s">
        <v>3044</v>
      </c>
      <c r="C2647" s="142">
        <v>1135.159999999983</v>
      </c>
      <c r="D2647" s="142">
        <v>1488.7924999999218</v>
      </c>
      <c r="E2647" s="142">
        <v>1873.3525000000864</v>
      </c>
      <c r="F2647" s="142">
        <v>2132.512499999963</v>
      </c>
      <c r="G2647" s="142">
        <v>2922.579999999849</v>
      </c>
    </row>
    <row r="2648" spans="1:7" x14ac:dyDescent="0.2">
      <c r="A2648" s="76" t="s">
        <v>3045</v>
      </c>
      <c r="C2648" s="142">
        <v>1135.5599999999831</v>
      </c>
      <c r="D2648" s="142">
        <v>1489.3149999999218</v>
      </c>
      <c r="E2648" s="142">
        <v>1874.0175000000863</v>
      </c>
      <c r="F2648" s="142">
        <v>2133.2724999999632</v>
      </c>
      <c r="G2648" s="142">
        <v>2923.6249999998486</v>
      </c>
    </row>
    <row r="2649" spans="1:7" x14ac:dyDescent="0.2">
      <c r="A2649" s="76" t="s">
        <v>3046</v>
      </c>
      <c r="C2649" s="142">
        <v>1135.9599999999832</v>
      </c>
      <c r="D2649" s="142">
        <v>1489.8374999999216</v>
      </c>
      <c r="E2649" s="142">
        <v>1874.6825000000865</v>
      </c>
      <c r="F2649" s="142">
        <v>2134.0324999999634</v>
      </c>
      <c r="G2649" s="142">
        <v>2924.6699999998486</v>
      </c>
    </row>
    <row r="2650" spans="1:7" x14ac:dyDescent="0.2">
      <c r="A2650" s="76" t="s">
        <v>3047</v>
      </c>
      <c r="C2650" s="142">
        <v>1136.3599999999833</v>
      </c>
      <c r="D2650" s="142">
        <v>1490.3599999999217</v>
      </c>
      <c r="E2650" s="142">
        <v>1875.3475000000865</v>
      </c>
      <c r="F2650" s="142">
        <v>2134.7924999999636</v>
      </c>
      <c r="G2650" s="142">
        <v>2925.7149999998483</v>
      </c>
    </row>
    <row r="2651" spans="1:7" x14ac:dyDescent="0.2">
      <c r="A2651" s="76" t="s">
        <v>3048</v>
      </c>
      <c r="C2651" s="142">
        <v>1136.7599999999834</v>
      </c>
      <c r="D2651" s="142">
        <v>1490.8824999999217</v>
      </c>
      <c r="E2651" s="142">
        <v>1876.0125000000864</v>
      </c>
      <c r="F2651" s="142">
        <v>2135.5524999999639</v>
      </c>
      <c r="G2651" s="142">
        <v>2926.7599999998483</v>
      </c>
    </row>
    <row r="2652" spans="1:7" x14ac:dyDescent="0.2">
      <c r="A2652" s="76" t="s">
        <v>3049</v>
      </c>
      <c r="C2652" s="142">
        <v>1137.1599999999835</v>
      </c>
      <c r="D2652" s="142">
        <v>1491.4049999999215</v>
      </c>
      <c r="E2652" s="142">
        <v>1876.6775000000866</v>
      </c>
      <c r="F2652" s="142">
        <v>2136.3124999999641</v>
      </c>
      <c r="G2652" s="142">
        <v>2927.8049999998484</v>
      </c>
    </row>
    <row r="2653" spans="1:7" x14ac:dyDescent="0.2">
      <c r="A2653" s="76" t="s">
        <v>3050</v>
      </c>
      <c r="C2653" s="142">
        <v>1137.5599999999836</v>
      </c>
      <c r="D2653" s="142">
        <v>1491.9274999999216</v>
      </c>
      <c r="E2653" s="142">
        <v>1877.3425000000866</v>
      </c>
      <c r="F2653" s="142">
        <v>2137.0724999999643</v>
      </c>
      <c r="G2653" s="142">
        <v>2928.849999999848</v>
      </c>
    </row>
    <row r="2654" spans="1:7" x14ac:dyDescent="0.2">
      <c r="A2654" s="76" t="s">
        <v>3051</v>
      </c>
      <c r="C2654" s="142">
        <v>1137.9599999999837</v>
      </c>
      <c r="D2654" s="142">
        <v>1492.4499999999216</v>
      </c>
      <c r="E2654" s="142">
        <v>1878.0075000000866</v>
      </c>
      <c r="F2654" s="142">
        <v>2137.8324999999645</v>
      </c>
      <c r="G2654" s="142">
        <v>2929.8949999998481</v>
      </c>
    </row>
    <row r="2655" spans="1:7" x14ac:dyDescent="0.2">
      <c r="A2655" s="76" t="s">
        <v>3052</v>
      </c>
      <c r="C2655" s="142">
        <v>1138.3599999999838</v>
      </c>
      <c r="D2655" s="142">
        <v>1492.9724999999214</v>
      </c>
      <c r="E2655" s="142">
        <v>1878.6725000000868</v>
      </c>
      <c r="F2655" s="142">
        <v>2138.5924999999647</v>
      </c>
      <c r="G2655" s="142">
        <v>2930.9399999998482</v>
      </c>
    </row>
    <row r="2656" spans="1:7" x14ac:dyDescent="0.2">
      <c r="A2656" s="76" t="s">
        <v>3053</v>
      </c>
      <c r="C2656" s="142">
        <v>1138.7599999999838</v>
      </c>
      <c r="D2656" s="142">
        <v>1493.4949999999214</v>
      </c>
      <c r="E2656" s="142">
        <v>1879.3375000000867</v>
      </c>
      <c r="F2656" s="142">
        <v>2139.3524999999649</v>
      </c>
      <c r="G2656" s="142">
        <v>2931.9849999998478</v>
      </c>
    </row>
    <row r="2657" spans="1:7" x14ac:dyDescent="0.2">
      <c r="A2657" s="76" t="s">
        <v>3054</v>
      </c>
      <c r="C2657" s="142">
        <v>1139.1599999999839</v>
      </c>
      <c r="D2657" s="142">
        <v>1494.0174999999215</v>
      </c>
      <c r="E2657" s="142">
        <v>1880.0025000000867</v>
      </c>
      <c r="F2657" s="142">
        <v>2140.1124999999647</v>
      </c>
      <c r="G2657" s="142">
        <v>2933.0299999998479</v>
      </c>
    </row>
    <row r="2658" spans="1:7" x14ac:dyDescent="0.2">
      <c r="A2658" s="76" t="s">
        <v>3055</v>
      </c>
      <c r="C2658" s="142">
        <v>1139.559999999984</v>
      </c>
      <c r="D2658" s="142">
        <v>1494.5399999999213</v>
      </c>
      <c r="E2658" s="142">
        <v>1880.6675000000869</v>
      </c>
      <c r="F2658" s="142">
        <v>2140.8724999999649</v>
      </c>
      <c r="G2658" s="142">
        <v>2934.0749999998479</v>
      </c>
    </row>
    <row r="2659" spans="1:7" x14ac:dyDescent="0.2">
      <c r="A2659" s="76" t="s">
        <v>3056</v>
      </c>
      <c r="C2659" s="142">
        <v>1139.9599999999841</v>
      </c>
      <c r="D2659" s="142">
        <v>1495.0624999999213</v>
      </c>
      <c r="E2659" s="142">
        <v>1881.3325000000868</v>
      </c>
      <c r="F2659" s="142">
        <v>2141.6324999999651</v>
      </c>
      <c r="G2659" s="142">
        <v>2935.1199999998476</v>
      </c>
    </row>
    <row r="2660" spans="1:7" x14ac:dyDescent="0.2">
      <c r="A2660" s="76" t="s">
        <v>3057</v>
      </c>
      <c r="C2660" s="142">
        <v>1140.3599999999842</v>
      </c>
      <c r="D2660" s="142">
        <v>1495.5849999999214</v>
      </c>
      <c r="E2660" s="142">
        <v>1881.997500000087</v>
      </c>
      <c r="F2660" s="142">
        <v>2142.3924999999654</v>
      </c>
      <c r="G2660" s="142">
        <v>2936.1649999998476</v>
      </c>
    </row>
    <row r="2661" spans="1:7" x14ac:dyDescent="0.2">
      <c r="A2661" s="76" t="s">
        <v>3058</v>
      </c>
      <c r="C2661" s="142">
        <v>1140.7599999999843</v>
      </c>
      <c r="D2661" s="142">
        <v>1496.1074999999212</v>
      </c>
      <c r="E2661" s="142">
        <v>1882.662500000087</v>
      </c>
      <c r="F2661" s="142">
        <v>2143.1524999999656</v>
      </c>
      <c r="G2661" s="142">
        <v>2937.2099999998477</v>
      </c>
    </row>
    <row r="2662" spans="1:7" x14ac:dyDescent="0.2">
      <c r="A2662" s="76" t="s">
        <v>3059</v>
      </c>
      <c r="C2662" s="142">
        <v>1141.1599999999844</v>
      </c>
      <c r="D2662" s="142">
        <v>1496.6299999999212</v>
      </c>
      <c r="E2662" s="142">
        <v>1883.327500000087</v>
      </c>
      <c r="F2662" s="142">
        <v>2143.9124999999658</v>
      </c>
      <c r="G2662" s="142">
        <v>2938.2549999998473</v>
      </c>
    </row>
    <row r="2663" spans="1:7" x14ac:dyDescent="0.2">
      <c r="A2663" s="76" t="s">
        <v>3060</v>
      </c>
      <c r="C2663" s="142">
        <v>1141.5599999999845</v>
      </c>
      <c r="D2663" s="142">
        <v>1497.152499999921</v>
      </c>
      <c r="E2663" s="142">
        <v>1883.9925000000871</v>
      </c>
      <c r="F2663" s="142">
        <v>2144.672499999966</v>
      </c>
      <c r="G2663" s="142">
        <v>2939.2999999998474</v>
      </c>
    </row>
    <row r="2664" spans="1:7" x14ac:dyDescent="0.2">
      <c r="A2664" s="76" t="s">
        <v>3061</v>
      </c>
      <c r="C2664" s="142">
        <v>1141.9599999999846</v>
      </c>
      <c r="D2664" s="142">
        <v>1497.6749999999211</v>
      </c>
      <c r="E2664" s="142">
        <v>1884.6575000000871</v>
      </c>
      <c r="F2664" s="142">
        <v>2145.4324999999662</v>
      </c>
      <c r="G2664" s="142">
        <v>2940.3449999998475</v>
      </c>
    </row>
    <row r="2665" spans="1:7" x14ac:dyDescent="0.2">
      <c r="A2665" s="76" t="s">
        <v>3062</v>
      </c>
      <c r="C2665" s="142">
        <v>1142.3599999999847</v>
      </c>
      <c r="D2665" s="142">
        <v>1498.1974999999211</v>
      </c>
      <c r="E2665" s="142">
        <v>1885.3225000000871</v>
      </c>
      <c r="F2665" s="142">
        <v>2146.1924999999665</v>
      </c>
      <c r="G2665" s="142">
        <v>2941.3899999998471</v>
      </c>
    </row>
    <row r="2666" spans="1:7" x14ac:dyDescent="0.2">
      <c r="A2666" s="76" t="s">
        <v>3063</v>
      </c>
      <c r="C2666" s="142">
        <v>1142.7599999999848</v>
      </c>
      <c r="D2666" s="142">
        <v>1498.7199999999209</v>
      </c>
      <c r="E2666" s="142">
        <v>1885.9875000000873</v>
      </c>
      <c r="F2666" s="142">
        <v>2146.9524999999667</v>
      </c>
      <c r="G2666" s="142">
        <v>2942.4349999998472</v>
      </c>
    </row>
    <row r="2667" spans="1:7" x14ac:dyDescent="0.2">
      <c r="A2667" s="76" t="s">
        <v>3064</v>
      </c>
      <c r="C2667" s="142">
        <v>1143.1599999999848</v>
      </c>
      <c r="D2667" s="142">
        <v>1499.2424999999209</v>
      </c>
      <c r="E2667" s="142">
        <v>1886.6525000000872</v>
      </c>
      <c r="F2667" s="142">
        <v>2147.7124999999664</v>
      </c>
      <c r="G2667" s="142">
        <v>2943.4799999998472</v>
      </c>
    </row>
    <row r="2668" spans="1:7" x14ac:dyDescent="0.2">
      <c r="A2668" s="76" t="s">
        <v>3065</v>
      </c>
      <c r="C2668" s="142">
        <v>1143.5599999999849</v>
      </c>
      <c r="D2668" s="142">
        <v>1499.764999999921</v>
      </c>
      <c r="E2668" s="142">
        <v>1887.3175000000872</v>
      </c>
      <c r="F2668" s="142">
        <v>2148.4724999999667</v>
      </c>
      <c r="G2668" s="142">
        <v>2944.5249999998468</v>
      </c>
    </row>
    <row r="2669" spans="1:7" x14ac:dyDescent="0.2">
      <c r="A2669" s="76" t="s">
        <v>3066</v>
      </c>
      <c r="C2669" s="142">
        <v>1143.959999999985</v>
      </c>
      <c r="D2669" s="142">
        <v>1500.2874999999208</v>
      </c>
      <c r="E2669" s="142">
        <v>1887.9825000000874</v>
      </c>
      <c r="F2669" s="142">
        <v>2149.2324999999669</v>
      </c>
      <c r="G2669" s="142">
        <v>2945.5699999998469</v>
      </c>
    </row>
    <row r="2670" spans="1:7" x14ac:dyDescent="0.2">
      <c r="A2670" s="76" t="s">
        <v>3067</v>
      </c>
      <c r="C2670" s="142">
        <v>1144.3599999999851</v>
      </c>
      <c r="D2670" s="142">
        <v>1500.8099999999208</v>
      </c>
      <c r="E2670" s="142">
        <v>1888.6475000000873</v>
      </c>
      <c r="F2670" s="142">
        <v>2149.9924999999671</v>
      </c>
      <c r="G2670" s="142">
        <v>2946.6149999998465</v>
      </c>
    </row>
    <row r="2671" spans="1:7" x14ac:dyDescent="0.2">
      <c r="A2671" s="76" t="s">
        <v>3068</v>
      </c>
      <c r="C2671" s="142">
        <v>1144.7599999999852</v>
      </c>
      <c r="D2671" s="142">
        <v>1501.3324999999209</v>
      </c>
      <c r="E2671" s="142">
        <v>1889.3125000000873</v>
      </c>
      <c r="F2671" s="142">
        <v>2150.7524999999673</v>
      </c>
      <c r="G2671" s="142">
        <v>2947.6599999998466</v>
      </c>
    </row>
    <row r="2672" spans="1:7" x14ac:dyDescent="0.2">
      <c r="A2672" s="76" t="s">
        <v>3069</v>
      </c>
      <c r="C2672" s="142">
        <v>1145.1599999999853</v>
      </c>
      <c r="D2672" s="142">
        <v>1501.8549999999207</v>
      </c>
      <c r="E2672" s="142">
        <v>1889.9775000000875</v>
      </c>
      <c r="F2672" s="142">
        <v>2151.5124999999675</v>
      </c>
      <c r="G2672" s="142">
        <v>2948.7049999998467</v>
      </c>
    </row>
    <row r="2673" spans="1:7" x14ac:dyDescent="0.2">
      <c r="A2673" s="76" t="s">
        <v>3070</v>
      </c>
      <c r="C2673" s="142">
        <v>1145.5599999999854</v>
      </c>
      <c r="D2673" s="142">
        <v>1502.3774999999207</v>
      </c>
      <c r="E2673" s="142">
        <v>1890.6425000000875</v>
      </c>
      <c r="F2673" s="142">
        <v>2152.2724999999677</v>
      </c>
      <c r="G2673" s="142">
        <v>2949.7499999998463</v>
      </c>
    </row>
    <row r="2674" spans="1:7" x14ac:dyDescent="0.2">
      <c r="A2674" s="76" t="s">
        <v>3071</v>
      </c>
      <c r="C2674" s="142">
        <v>1145.9599999999855</v>
      </c>
      <c r="D2674" s="142">
        <v>1502.8999999999207</v>
      </c>
      <c r="E2674" s="142">
        <v>1891.3075000000874</v>
      </c>
      <c r="F2674" s="142">
        <v>2153.032499999968</v>
      </c>
      <c r="G2674" s="142">
        <v>2950.7949999998464</v>
      </c>
    </row>
    <row r="2675" spans="1:7" x14ac:dyDescent="0.2">
      <c r="A2675" s="76" t="s">
        <v>3072</v>
      </c>
      <c r="C2675" s="142">
        <v>1146.3599999999856</v>
      </c>
      <c r="D2675" s="142">
        <v>1503.4224999999205</v>
      </c>
      <c r="E2675" s="142">
        <v>1891.9725000000876</v>
      </c>
      <c r="F2675" s="142">
        <v>2153.7924999999682</v>
      </c>
      <c r="G2675" s="142">
        <v>2951.8399999998464</v>
      </c>
    </row>
    <row r="2676" spans="1:7" x14ac:dyDescent="0.2">
      <c r="A2676" s="76" t="s">
        <v>3073</v>
      </c>
      <c r="C2676" s="142">
        <v>1146.7599999999857</v>
      </c>
      <c r="D2676" s="142">
        <v>1503.9449999999206</v>
      </c>
      <c r="E2676" s="142">
        <v>1892.6375000000876</v>
      </c>
      <c r="F2676" s="142">
        <v>2154.5524999999684</v>
      </c>
      <c r="G2676" s="142">
        <v>2952.8849999998461</v>
      </c>
    </row>
    <row r="2677" spans="1:7" x14ac:dyDescent="0.2">
      <c r="A2677" s="76" t="s">
        <v>3074</v>
      </c>
      <c r="C2677" s="142">
        <v>1147.1599999999858</v>
      </c>
      <c r="D2677" s="142">
        <v>1504.4674999999206</v>
      </c>
      <c r="E2677" s="142">
        <v>1893.3025000000875</v>
      </c>
      <c r="F2677" s="142">
        <v>2155.3124999999682</v>
      </c>
      <c r="G2677" s="142">
        <v>2953.9299999998461</v>
      </c>
    </row>
    <row r="2678" spans="1:7" x14ac:dyDescent="0.2">
      <c r="A2678" s="76" t="s">
        <v>3075</v>
      </c>
      <c r="C2678" s="142">
        <v>1147.5599999999858</v>
      </c>
      <c r="D2678" s="142">
        <v>1504.9899999999204</v>
      </c>
      <c r="E2678" s="142">
        <v>1893.9675000000877</v>
      </c>
      <c r="F2678" s="142">
        <v>2156.0724999999684</v>
      </c>
      <c r="G2678" s="142">
        <v>2954.9749999998462</v>
      </c>
    </row>
    <row r="2679" spans="1:7" x14ac:dyDescent="0.2">
      <c r="A2679" s="76" t="s">
        <v>3076</v>
      </c>
      <c r="C2679" s="142">
        <v>1147.9599999999859</v>
      </c>
      <c r="D2679" s="142">
        <v>1505.5124999999205</v>
      </c>
      <c r="E2679" s="142">
        <v>1894.6325000000877</v>
      </c>
      <c r="F2679" s="142">
        <v>2156.8324999999686</v>
      </c>
      <c r="G2679" s="142">
        <v>2956.0199999998458</v>
      </c>
    </row>
    <row r="2680" spans="1:7" x14ac:dyDescent="0.2">
      <c r="A2680" s="76" t="s">
        <v>3077</v>
      </c>
      <c r="C2680" s="142">
        <v>1148.359999999986</v>
      </c>
      <c r="D2680" s="142">
        <v>1506.0349999999205</v>
      </c>
      <c r="E2680" s="142">
        <v>1895.2975000000879</v>
      </c>
      <c r="F2680" s="142">
        <v>2157.5924999999688</v>
      </c>
      <c r="G2680" s="142">
        <v>2957.0649999998459</v>
      </c>
    </row>
    <row r="2681" spans="1:7" x14ac:dyDescent="0.2">
      <c r="A2681" s="76" t="s">
        <v>3078</v>
      </c>
      <c r="C2681" s="142">
        <v>1148.7599999999861</v>
      </c>
      <c r="D2681" s="142">
        <v>1506.5574999999203</v>
      </c>
      <c r="E2681" s="142">
        <v>1895.9625000000879</v>
      </c>
      <c r="F2681" s="142">
        <v>2158.352499999969</v>
      </c>
      <c r="G2681" s="142">
        <v>2958.109999999846</v>
      </c>
    </row>
    <row r="2682" spans="1:7" x14ac:dyDescent="0.2">
      <c r="A2682" s="76" t="s">
        <v>3079</v>
      </c>
      <c r="C2682" s="142">
        <v>1149.1599999999862</v>
      </c>
      <c r="D2682" s="142">
        <v>1507.0799999999203</v>
      </c>
      <c r="E2682" s="142">
        <v>1896.6275000000878</v>
      </c>
      <c r="F2682" s="142">
        <v>2159.1124999999693</v>
      </c>
      <c r="G2682" s="142">
        <v>2959.1549999998456</v>
      </c>
    </row>
    <row r="2683" spans="1:7" x14ac:dyDescent="0.2">
      <c r="A2683" s="76" t="s">
        <v>3080</v>
      </c>
      <c r="C2683" s="142">
        <v>1149.5599999999863</v>
      </c>
      <c r="D2683" s="142">
        <v>1507.6024999999202</v>
      </c>
      <c r="E2683" s="142">
        <v>1897.292500000088</v>
      </c>
      <c r="F2683" s="142">
        <v>2159.8724999999695</v>
      </c>
      <c r="G2683" s="142">
        <v>2960.1999999998457</v>
      </c>
    </row>
    <row r="2684" spans="1:7" x14ac:dyDescent="0.2">
      <c r="A2684" s="76" t="s">
        <v>3081</v>
      </c>
      <c r="C2684" s="142">
        <v>1149.9599999999864</v>
      </c>
      <c r="D2684" s="142">
        <v>1508.1249999999202</v>
      </c>
      <c r="E2684" s="142">
        <v>1897.957500000088</v>
      </c>
      <c r="F2684" s="142">
        <v>2160.6324999999697</v>
      </c>
      <c r="G2684" s="142">
        <v>2961.2449999998457</v>
      </c>
    </row>
    <row r="2685" spans="1:7" x14ac:dyDescent="0.2">
      <c r="A2685" s="76" t="s">
        <v>3082</v>
      </c>
      <c r="C2685" s="142">
        <v>1150.3599999999865</v>
      </c>
      <c r="D2685" s="142">
        <v>1508.6474999999202</v>
      </c>
      <c r="E2685" s="142">
        <v>1898.6225000000879</v>
      </c>
      <c r="F2685" s="142">
        <v>2161.3924999999699</v>
      </c>
      <c r="G2685" s="142">
        <v>2962.2899999998453</v>
      </c>
    </row>
    <row r="2686" spans="1:7" x14ac:dyDescent="0.2">
      <c r="A2686" s="76" t="s">
        <v>3083</v>
      </c>
      <c r="C2686" s="142">
        <v>1150.7599999999866</v>
      </c>
      <c r="D2686" s="142">
        <v>1509.16999999992</v>
      </c>
      <c r="E2686" s="142">
        <v>1899.2875000000881</v>
      </c>
      <c r="F2686" s="142">
        <v>2162.1524999999701</v>
      </c>
      <c r="G2686" s="142">
        <v>2963.3349999998454</v>
      </c>
    </row>
    <row r="2687" spans="1:7" x14ac:dyDescent="0.2">
      <c r="A2687" s="76" t="s">
        <v>3084</v>
      </c>
      <c r="C2687" s="142">
        <v>1151.1599999999867</v>
      </c>
      <c r="D2687" s="142">
        <v>1509.6924999999201</v>
      </c>
      <c r="E2687" s="142">
        <v>1899.9525000000881</v>
      </c>
      <c r="F2687" s="142">
        <v>2162.9124999999699</v>
      </c>
      <c r="G2687" s="142">
        <v>2964.3799999998455</v>
      </c>
    </row>
    <row r="2688" spans="1:7" x14ac:dyDescent="0.2">
      <c r="A2688" s="76" t="s">
        <v>3085</v>
      </c>
      <c r="C2688" s="142">
        <v>1151.5599999999868</v>
      </c>
      <c r="D2688" s="142">
        <v>1510.2149999999201</v>
      </c>
      <c r="E2688" s="142">
        <v>1900.6175000000881</v>
      </c>
      <c r="F2688" s="142">
        <v>2163.6724999999701</v>
      </c>
      <c r="G2688" s="142">
        <v>2965.4249999998451</v>
      </c>
    </row>
    <row r="2689" spans="1:7" x14ac:dyDescent="0.2">
      <c r="A2689" s="76" t="s">
        <v>3086</v>
      </c>
      <c r="C2689" s="142">
        <v>1151.9599999999868</v>
      </c>
      <c r="D2689" s="142">
        <v>1510.7374999999199</v>
      </c>
      <c r="E2689" s="142">
        <v>1901.2825000000882</v>
      </c>
      <c r="F2689" s="142">
        <v>2164.4324999999703</v>
      </c>
      <c r="G2689" s="142">
        <v>2966.4699999998452</v>
      </c>
    </row>
    <row r="2690" spans="1:7" x14ac:dyDescent="0.2">
      <c r="A2690" s="76" t="s">
        <v>3087</v>
      </c>
      <c r="C2690" s="142">
        <v>1152.3599999999869</v>
      </c>
      <c r="D2690" s="142">
        <v>1511.25999999992</v>
      </c>
      <c r="E2690" s="142">
        <v>1901.9475000000882</v>
      </c>
      <c r="F2690" s="142">
        <v>2165.1924999999706</v>
      </c>
      <c r="G2690" s="142">
        <v>2967.5149999998448</v>
      </c>
    </row>
    <row r="2691" spans="1:7" x14ac:dyDescent="0.2">
      <c r="A2691" s="76" t="s">
        <v>3088</v>
      </c>
      <c r="C2691" s="142">
        <v>1152.759999999987</v>
      </c>
      <c r="D2691" s="142">
        <v>1511.78249999992</v>
      </c>
      <c r="E2691" s="142">
        <v>1902.6125000000882</v>
      </c>
      <c r="F2691" s="142">
        <v>2165.9524999999708</v>
      </c>
      <c r="G2691" s="142">
        <v>2968.5599999998449</v>
      </c>
    </row>
    <row r="2692" spans="1:7" x14ac:dyDescent="0.2">
      <c r="A2692" s="76" t="s">
        <v>3089</v>
      </c>
      <c r="C2692" s="142">
        <v>1153.1599999999871</v>
      </c>
      <c r="D2692" s="142">
        <v>1512.3049999999198</v>
      </c>
      <c r="E2692" s="142">
        <v>1903.2775000000884</v>
      </c>
      <c r="F2692" s="142">
        <v>2166.712499999971</v>
      </c>
      <c r="G2692" s="142">
        <v>2969.6049999998449</v>
      </c>
    </row>
    <row r="2693" spans="1:7" x14ac:dyDescent="0.2">
      <c r="A2693" s="76" t="s">
        <v>3090</v>
      </c>
      <c r="C2693" s="142">
        <v>1153.5599999999872</v>
      </c>
      <c r="D2693" s="142">
        <v>1512.8274999999198</v>
      </c>
      <c r="E2693" s="142">
        <v>1903.9425000000883</v>
      </c>
      <c r="F2693" s="142">
        <v>2167.4724999999712</v>
      </c>
      <c r="G2693" s="142">
        <v>2970.6499999998446</v>
      </c>
    </row>
    <row r="2694" spans="1:7" x14ac:dyDescent="0.2">
      <c r="A2694" s="76" t="s">
        <v>3091</v>
      </c>
      <c r="C2694" s="142">
        <v>1153.9599999999873</v>
      </c>
      <c r="D2694" s="142">
        <v>1513.3499999999199</v>
      </c>
      <c r="E2694" s="142">
        <v>1904.6075000000883</v>
      </c>
      <c r="F2694" s="142">
        <v>2168.2324999999714</v>
      </c>
      <c r="G2694" s="142">
        <v>2971.6949999998446</v>
      </c>
    </row>
    <row r="2695" spans="1:7" x14ac:dyDescent="0.2">
      <c r="A2695" s="76" t="s">
        <v>3092</v>
      </c>
      <c r="C2695" s="142">
        <v>1154.3599999999874</v>
      </c>
      <c r="D2695" s="142">
        <v>1513.8724999999197</v>
      </c>
      <c r="E2695" s="142">
        <v>1905.2725000000885</v>
      </c>
      <c r="F2695" s="142">
        <v>2168.9924999999716</v>
      </c>
      <c r="G2695" s="142">
        <v>2972.7399999998447</v>
      </c>
    </row>
    <row r="2696" spans="1:7" x14ac:dyDescent="0.2">
      <c r="A2696" s="76" t="s">
        <v>3093</v>
      </c>
      <c r="C2696" s="142">
        <v>1154.7599999999875</v>
      </c>
      <c r="D2696" s="142">
        <v>1514.3949999999197</v>
      </c>
      <c r="E2696" s="142">
        <v>1905.9375000000884</v>
      </c>
      <c r="F2696" s="142">
        <v>2169.7524999999719</v>
      </c>
      <c r="G2696" s="142">
        <v>2973.7849999998443</v>
      </c>
    </row>
    <row r="2697" spans="1:7" x14ac:dyDescent="0.2">
      <c r="A2697" s="76" t="s">
        <v>3094</v>
      </c>
      <c r="C2697" s="142">
        <v>1155.1599999999876</v>
      </c>
      <c r="D2697" s="142">
        <v>1514.9174999999198</v>
      </c>
      <c r="E2697" s="142">
        <v>1906.6025000000884</v>
      </c>
      <c r="F2697" s="142">
        <v>2170.5124999999716</v>
      </c>
      <c r="G2697" s="142">
        <v>2974.8299999998444</v>
      </c>
    </row>
    <row r="2698" spans="1:7" x14ac:dyDescent="0.2">
      <c r="A2698" s="76" t="s">
        <v>3095</v>
      </c>
      <c r="C2698" s="142">
        <v>1155.5599999999877</v>
      </c>
      <c r="D2698" s="142">
        <v>1515.4399999999196</v>
      </c>
      <c r="E2698" s="142">
        <v>1907.2675000000886</v>
      </c>
      <c r="F2698" s="142">
        <v>2171.2724999999718</v>
      </c>
      <c r="G2698" s="142">
        <v>2975.8749999998445</v>
      </c>
    </row>
    <row r="2699" spans="1:7" x14ac:dyDescent="0.2">
      <c r="A2699" s="76" t="s">
        <v>3096</v>
      </c>
      <c r="C2699" s="142">
        <v>1155.9599999999878</v>
      </c>
      <c r="D2699" s="142">
        <v>1515.9624999999196</v>
      </c>
      <c r="E2699" s="142">
        <v>1907.9325000000886</v>
      </c>
      <c r="F2699" s="142">
        <v>2172.0324999999721</v>
      </c>
      <c r="G2699" s="142">
        <v>2976.9199999998441</v>
      </c>
    </row>
    <row r="2700" spans="1:7" x14ac:dyDescent="0.2">
      <c r="A2700" s="76" t="s">
        <v>3097</v>
      </c>
      <c r="C2700" s="142">
        <v>1156.3599999999878</v>
      </c>
      <c r="D2700" s="142">
        <v>1516.4849999999196</v>
      </c>
      <c r="E2700" s="142">
        <v>1908.5975000000888</v>
      </c>
      <c r="F2700" s="142">
        <v>2172.7924999999723</v>
      </c>
      <c r="G2700" s="142">
        <v>2977.9649999998442</v>
      </c>
    </row>
    <row r="2701" spans="1:7" x14ac:dyDescent="0.2">
      <c r="A2701" s="76" t="s">
        <v>3098</v>
      </c>
      <c r="C2701" s="142">
        <v>1156.7599999999879</v>
      </c>
      <c r="D2701" s="142">
        <v>1517.0074999999194</v>
      </c>
      <c r="E2701" s="142">
        <v>1909.2625000000887</v>
      </c>
      <c r="F2701" s="142">
        <v>2173.5524999999725</v>
      </c>
      <c r="G2701" s="142">
        <v>2979.0099999998442</v>
      </c>
    </row>
    <row r="2702" spans="1:7" x14ac:dyDescent="0.2">
      <c r="A2702" s="76" t="s">
        <v>3099</v>
      </c>
      <c r="C2702" s="142">
        <v>1157.159999999988</v>
      </c>
      <c r="D2702" s="142">
        <v>1517.5299999999195</v>
      </c>
      <c r="E2702" s="142">
        <v>1909.9275000000887</v>
      </c>
      <c r="F2702" s="142">
        <v>2174.3124999999727</v>
      </c>
      <c r="G2702" s="142">
        <v>2980.0549999998439</v>
      </c>
    </row>
    <row r="2703" spans="1:7" x14ac:dyDescent="0.2">
      <c r="A2703" s="76" t="s">
        <v>3100</v>
      </c>
      <c r="C2703" s="142">
        <v>1157.5599999999881</v>
      </c>
      <c r="D2703" s="142">
        <v>1518.0524999999193</v>
      </c>
      <c r="E2703" s="142">
        <v>1910.5925000000889</v>
      </c>
      <c r="F2703" s="142">
        <v>2175.0724999999729</v>
      </c>
      <c r="G2703" s="142">
        <v>2981.0999999998439</v>
      </c>
    </row>
    <row r="2704" spans="1:7" x14ac:dyDescent="0.2">
      <c r="A2704" s="76" t="s">
        <v>3101</v>
      </c>
      <c r="C2704" s="142">
        <v>1157.9599999999882</v>
      </c>
      <c r="D2704" s="142">
        <v>1518.5749999999193</v>
      </c>
      <c r="E2704" s="142">
        <v>1911.2575000000888</v>
      </c>
      <c r="F2704" s="142">
        <v>2175.8324999999732</v>
      </c>
      <c r="G2704" s="142">
        <v>2982.144999999844</v>
      </c>
    </row>
    <row r="2705" spans="1:7" x14ac:dyDescent="0.2">
      <c r="A2705" s="76" t="s">
        <v>3102</v>
      </c>
      <c r="C2705" s="142">
        <v>1158.3599999999883</v>
      </c>
      <c r="D2705" s="142">
        <v>1519.0974999999194</v>
      </c>
      <c r="E2705" s="142">
        <v>1911.9225000000888</v>
      </c>
      <c r="F2705" s="142">
        <v>2176.5924999999734</v>
      </c>
      <c r="G2705" s="142">
        <v>2983.1899999998436</v>
      </c>
    </row>
    <row r="2706" spans="1:7" x14ac:dyDescent="0.2">
      <c r="A2706" s="76" t="s">
        <v>3103</v>
      </c>
      <c r="C2706" s="142">
        <v>1158.7599999999884</v>
      </c>
      <c r="D2706" s="142">
        <v>1519.6199999999192</v>
      </c>
      <c r="E2706" s="142">
        <v>1912.587500000089</v>
      </c>
      <c r="F2706" s="142">
        <v>2177.3524999999736</v>
      </c>
      <c r="G2706" s="142">
        <v>2984.2349999998437</v>
      </c>
    </row>
    <row r="2707" spans="1:7" x14ac:dyDescent="0.2">
      <c r="A2707" s="76" t="s">
        <v>3104</v>
      </c>
      <c r="C2707" s="142">
        <v>1159.1599999999885</v>
      </c>
      <c r="D2707" s="142">
        <v>1520.1424999999192</v>
      </c>
      <c r="E2707" s="142">
        <v>1913.252500000089</v>
      </c>
      <c r="F2707" s="142">
        <v>2178.1124999999734</v>
      </c>
      <c r="G2707" s="142">
        <v>2985.2799999998438</v>
      </c>
    </row>
    <row r="2708" spans="1:7" x14ac:dyDescent="0.2">
      <c r="A2708" s="76" t="s">
        <v>3105</v>
      </c>
      <c r="C2708" s="142">
        <v>1159.5599999999886</v>
      </c>
      <c r="D2708" s="142">
        <v>1520.6649999999192</v>
      </c>
      <c r="E2708" s="142">
        <v>1913.9175000000889</v>
      </c>
      <c r="F2708" s="142">
        <v>2178.8724999999736</v>
      </c>
      <c r="G2708" s="142">
        <v>2986.3249999998434</v>
      </c>
    </row>
    <row r="2709" spans="1:7" x14ac:dyDescent="0.2">
      <c r="A2709" s="76" t="s">
        <v>3106</v>
      </c>
      <c r="C2709" s="142">
        <v>1159.9599999999887</v>
      </c>
      <c r="D2709" s="142">
        <v>1521.1874999999191</v>
      </c>
      <c r="E2709" s="142">
        <v>1914.5825000000891</v>
      </c>
      <c r="F2709" s="142">
        <v>2179.6324999999738</v>
      </c>
      <c r="G2709" s="142">
        <v>2987.3699999998435</v>
      </c>
    </row>
    <row r="2710" spans="1:7" x14ac:dyDescent="0.2">
      <c r="A2710" s="76" t="s">
        <v>3107</v>
      </c>
      <c r="C2710" s="142">
        <v>1160.3599999999888</v>
      </c>
      <c r="D2710" s="142">
        <v>1521.7099999999191</v>
      </c>
      <c r="E2710" s="142">
        <v>1915.2475000000891</v>
      </c>
      <c r="F2710" s="142">
        <v>2180.392499999974</v>
      </c>
      <c r="G2710" s="142">
        <v>2988.4149999998431</v>
      </c>
    </row>
    <row r="2711" spans="1:7" x14ac:dyDescent="0.2">
      <c r="A2711" s="76" t="s">
        <v>3108</v>
      </c>
      <c r="C2711" s="142">
        <v>1160.7599999999888</v>
      </c>
      <c r="D2711" s="142">
        <v>1522.2324999999191</v>
      </c>
      <c r="E2711" s="142">
        <v>1915.912500000089</v>
      </c>
      <c r="F2711" s="142">
        <v>2181.1524999999742</v>
      </c>
      <c r="G2711" s="142">
        <v>2989.4599999998431</v>
      </c>
    </row>
    <row r="2712" spans="1:7" x14ac:dyDescent="0.2">
      <c r="A2712" s="76" t="s">
        <v>3109</v>
      </c>
      <c r="C2712" s="142">
        <v>1161.1599999999889</v>
      </c>
      <c r="D2712" s="142">
        <v>1522.7549999999189</v>
      </c>
      <c r="E2712" s="142">
        <v>1916.5775000000892</v>
      </c>
      <c r="F2712" s="142">
        <v>2181.9124999999744</v>
      </c>
      <c r="G2712" s="142">
        <v>2990.5049999998432</v>
      </c>
    </row>
    <row r="2713" spans="1:7" x14ac:dyDescent="0.2">
      <c r="A2713" s="76" t="s">
        <v>3110</v>
      </c>
      <c r="C2713" s="142">
        <v>1161.559999999989</v>
      </c>
      <c r="D2713" s="142">
        <v>1523.277499999919</v>
      </c>
      <c r="E2713" s="142">
        <v>1917.2425000000892</v>
      </c>
      <c r="F2713" s="142">
        <v>2182.6724999999747</v>
      </c>
      <c r="G2713" s="142">
        <v>2991.5499999998428</v>
      </c>
    </row>
    <row r="2714" spans="1:7" x14ac:dyDescent="0.2">
      <c r="A2714" s="76" t="s">
        <v>3111</v>
      </c>
      <c r="C2714" s="142">
        <v>1161.9599999999891</v>
      </c>
      <c r="D2714" s="142">
        <v>1523.799999999919</v>
      </c>
      <c r="E2714" s="142">
        <v>1917.9075000000892</v>
      </c>
      <c r="F2714" s="142">
        <v>2183.4324999999749</v>
      </c>
      <c r="G2714" s="142">
        <v>2992.5949999998429</v>
      </c>
    </row>
    <row r="2715" spans="1:7" x14ac:dyDescent="0.2">
      <c r="A2715" s="76" t="s">
        <v>3112</v>
      </c>
      <c r="C2715" s="142">
        <v>1162.3599999999892</v>
      </c>
      <c r="D2715" s="142">
        <v>1524.3224999999188</v>
      </c>
      <c r="E2715" s="142">
        <v>1918.5725000000893</v>
      </c>
      <c r="F2715" s="142">
        <v>2184.1924999999751</v>
      </c>
      <c r="G2715" s="142">
        <v>2993.639999999843</v>
      </c>
    </row>
    <row r="2716" spans="1:7" x14ac:dyDescent="0.2">
      <c r="A2716" s="76" t="s">
        <v>3113</v>
      </c>
      <c r="C2716" s="142">
        <v>1162.7599999999893</v>
      </c>
      <c r="D2716" s="142">
        <v>1524.8449999999189</v>
      </c>
      <c r="E2716" s="142">
        <v>1919.2375000000893</v>
      </c>
      <c r="F2716" s="142">
        <v>2184.9524999999753</v>
      </c>
      <c r="G2716" s="142">
        <v>2994.6849999998426</v>
      </c>
    </row>
    <row r="2717" spans="1:7" x14ac:dyDescent="0.2">
      <c r="A2717" s="76" t="s">
        <v>3114</v>
      </c>
      <c r="C2717" s="142">
        <v>1163.1599999999894</v>
      </c>
      <c r="D2717" s="142">
        <v>1525.3674999999189</v>
      </c>
      <c r="E2717" s="142">
        <v>1919.9025000000893</v>
      </c>
      <c r="F2717" s="142">
        <v>2185.7124999999751</v>
      </c>
      <c r="G2717" s="142">
        <v>2995.7299999998427</v>
      </c>
    </row>
    <row r="2718" spans="1:7" x14ac:dyDescent="0.2">
      <c r="A2718" s="76" t="s">
        <v>3115</v>
      </c>
      <c r="C2718" s="142">
        <v>1163.5599999999895</v>
      </c>
      <c r="D2718" s="142">
        <v>1525.8899999999187</v>
      </c>
      <c r="E2718" s="142">
        <v>1920.5675000000895</v>
      </c>
      <c r="F2718" s="142">
        <v>2186.4724999999753</v>
      </c>
      <c r="G2718" s="142">
        <v>2996.7749999998427</v>
      </c>
    </row>
    <row r="2719" spans="1:7" x14ac:dyDescent="0.2">
      <c r="A2719" s="76" t="s">
        <v>3116</v>
      </c>
      <c r="C2719" s="142">
        <v>1163.9599999999896</v>
      </c>
      <c r="D2719" s="142">
        <v>1526.4124999999187</v>
      </c>
      <c r="E2719" s="142">
        <v>1921.2325000000894</v>
      </c>
      <c r="F2719" s="142">
        <v>2187.2324999999755</v>
      </c>
      <c r="G2719" s="142">
        <v>2997.8199999998424</v>
      </c>
    </row>
    <row r="2720" spans="1:7" x14ac:dyDescent="0.2">
      <c r="A2720" s="76" t="s">
        <v>3117</v>
      </c>
      <c r="C2720" s="142">
        <v>1164.3599999999897</v>
      </c>
      <c r="D2720" s="142">
        <v>1526.9349999999188</v>
      </c>
      <c r="E2720" s="142">
        <v>1921.8975000000896</v>
      </c>
      <c r="F2720" s="142">
        <v>2187.9924999999757</v>
      </c>
      <c r="G2720" s="142">
        <v>2998.8649999998424</v>
      </c>
    </row>
    <row r="2721" spans="1:7" x14ac:dyDescent="0.2">
      <c r="A2721" s="76" t="s">
        <v>3118</v>
      </c>
      <c r="C2721" s="142">
        <v>1164.7599999999898</v>
      </c>
      <c r="D2721" s="142">
        <v>1527.4574999999186</v>
      </c>
      <c r="E2721" s="142">
        <v>1922.5625000000896</v>
      </c>
      <c r="F2721" s="142">
        <v>2188.752499999976</v>
      </c>
      <c r="G2721" s="142">
        <v>2999.9099999998425</v>
      </c>
    </row>
    <row r="2722" spans="1:7" x14ac:dyDescent="0.2">
      <c r="A2722" s="76" t="s">
        <v>3119</v>
      </c>
      <c r="C2722" s="142">
        <v>1165.1599999999899</v>
      </c>
      <c r="D2722" s="142">
        <v>1527.9799999999186</v>
      </c>
      <c r="E2722" s="142">
        <v>1923.2275000000895</v>
      </c>
      <c r="F2722" s="142">
        <v>2189.5124999999762</v>
      </c>
      <c r="G2722" s="142">
        <v>3000.9549999998421</v>
      </c>
    </row>
    <row r="2723" spans="1:7" x14ac:dyDescent="0.2">
      <c r="A2723" s="76" t="s">
        <v>3120</v>
      </c>
      <c r="C2723" s="142">
        <v>1165.5599999999899</v>
      </c>
      <c r="D2723" s="142">
        <v>1528.5024999999184</v>
      </c>
      <c r="E2723" s="142">
        <v>1923.8925000000897</v>
      </c>
      <c r="F2723" s="142">
        <v>2190.2724999999764</v>
      </c>
      <c r="G2723" s="142">
        <v>3001.9999999998422</v>
      </c>
    </row>
    <row r="2724" spans="1:7" x14ac:dyDescent="0.2">
      <c r="A2724" s="76" t="s">
        <v>3121</v>
      </c>
      <c r="C2724" s="142">
        <v>1165.95999999999</v>
      </c>
      <c r="D2724" s="142">
        <v>1529.0249999999185</v>
      </c>
      <c r="E2724" s="142">
        <v>1924.5575000000897</v>
      </c>
      <c r="F2724" s="142">
        <v>2191.0324999999766</v>
      </c>
      <c r="G2724" s="142">
        <v>3003.0449999998423</v>
      </c>
    </row>
    <row r="2725" spans="1:7" x14ac:dyDescent="0.2">
      <c r="A2725" s="76" t="s">
        <v>3122</v>
      </c>
      <c r="C2725" s="142">
        <v>1166.3599999999901</v>
      </c>
      <c r="D2725" s="142">
        <v>1529.5474999999185</v>
      </c>
      <c r="E2725" s="142">
        <v>1925.2225000000897</v>
      </c>
      <c r="F2725" s="142">
        <v>2191.7924999999768</v>
      </c>
      <c r="G2725" s="142">
        <v>3004.0899999998419</v>
      </c>
    </row>
    <row r="2726" spans="1:7" x14ac:dyDescent="0.2">
      <c r="A2726" s="76" t="s">
        <v>3123</v>
      </c>
      <c r="C2726" s="142">
        <v>1166.7599999999902</v>
      </c>
      <c r="D2726" s="142">
        <v>1530.0699999999183</v>
      </c>
      <c r="E2726" s="142">
        <v>1925.8875000000899</v>
      </c>
      <c r="F2726" s="142">
        <v>2192.552499999977</v>
      </c>
      <c r="G2726" s="142">
        <v>3005.134999999842</v>
      </c>
    </row>
    <row r="2727" spans="1:7" x14ac:dyDescent="0.2">
      <c r="A2727" s="76" t="s">
        <v>3124</v>
      </c>
      <c r="C2727" s="142">
        <v>1167.1599999999903</v>
      </c>
      <c r="D2727" s="142">
        <v>1530.5924999999183</v>
      </c>
      <c r="E2727" s="142">
        <v>1926.5525000000898</v>
      </c>
      <c r="F2727" s="142">
        <v>2193.3124999999768</v>
      </c>
      <c r="G2727" s="142">
        <v>3006.179999999842</v>
      </c>
    </row>
    <row r="2728" spans="1:7" x14ac:dyDescent="0.2">
      <c r="A2728" s="76" t="s">
        <v>3125</v>
      </c>
      <c r="C2728" s="142">
        <v>1167.5599999999904</v>
      </c>
      <c r="D2728" s="142">
        <v>1531.1149999999184</v>
      </c>
      <c r="E2728" s="142">
        <v>1927.2175000000898</v>
      </c>
      <c r="F2728" s="142">
        <v>2194.072499999977</v>
      </c>
      <c r="G2728" s="142">
        <v>3007.2249999998417</v>
      </c>
    </row>
    <row r="2729" spans="1:7" x14ac:dyDescent="0.2">
      <c r="A2729" s="76" t="s">
        <v>3126</v>
      </c>
      <c r="C2729" s="142">
        <v>1167.9599999999905</v>
      </c>
      <c r="D2729" s="142">
        <v>1531.6374999999182</v>
      </c>
      <c r="E2729" s="142">
        <v>1927.88250000009</v>
      </c>
      <c r="F2729" s="142">
        <v>2194.8324999999772</v>
      </c>
      <c r="G2729" s="142">
        <v>3008.2699999998417</v>
      </c>
    </row>
    <row r="2730" spans="1:7" x14ac:dyDescent="0.2">
      <c r="A2730" s="76" t="s">
        <v>3127</v>
      </c>
      <c r="C2730" s="142">
        <v>1168.3599999999906</v>
      </c>
      <c r="D2730" s="142">
        <v>1532.1599999999182</v>
      </c>
      <c r="E2730" s="142">
        <v>1928.5475000000899</v>
      </c>
      <c r="F2730" s="142">
        <v>2195.5924999999775</v>
      </c>
      <c r="G2730" s="142">
        <v>3009.3149999998413</v>
      </c>
    </row>
    <row r="2731" spans="1:7" x14ac:dyDescent="0.2">
      <c r="A2731" s="76" t="s">
        <v>3128</v>
      </c>
      <c r="C2731" s="142">
        <v>1168.7599999999907</v>
      </c>
      <c r="D2731" s="142">
        <v>1532.6824999999183</v>
      </c>
      <c r="E2731" s="142">
        <v>1929.2125000000899</v>
      </c>
      <c r="F2731" s="142">
        <v>2196.3524999999777</v>
      </c>
      <c r="G2731" s="142">
        <v>3010.3599999998414</v>
      </c>
    </row>
    <row r="2732" spans="1:7" x14ac:dyDescent="0.2">
      <c r="A2732" s="76" t="s">
        <v>3129</v>
      </c>
      <c r="C2732" s="142">
        <v>1169.1599999999908</v>
      </c>
      <c r="D2732" s="142">
        <v>1533.2049999999181</v>
      </c>
      <c r="E2732" s="142">
        <v>1929.8775000000901</v>
      </c>
      <c r="F2732" s="142">
        <v>2197.1124999999779</v>
      </c>
      <c r="G2732" s="142">
        <v>3011.4049999998415</v>
      </c>
    </row>
    <row r="2733" spans="1:7" x14ac:dyDescent="0.2">
      <c r="A2733" s="76" t="s">
        <v>3130</v>
      </c>
      <c r="C2733" s="142">
        <v>1169.5599999999909</v>
      </c>
      <c r="D2733" s="142">
        <v>1533.7274999999181</v>
      </c>
      <c r="E2733" s="142">
        <v>1930.5425000000901</v>
      </c>
      <c r="F2733" s="142">
        <v>2197.8724999999781</v>
      </c>
      <c r="G2733" s="142">
        <v>3012.4499999998411</v>
      </c>
    </row>
    <row r="2734" spans="1:7" x14ac:dyDescent="0.2">
      <c r="A2734" s="76" t="s">
        <v>3131</v>
      </c>
      <c r="C2734" s="142">
        <v>1169.9599999999909</v>
      </c>
      <c r="D2734" s="142">
        <v>1534.2499999999181</v>
      </c>
      <c r="E2734" s="142">
        <v>1931.20750000009</v>
      </c>
      <c r="F2734" s="142">
        <v>2198.6324999999783</v>
      </c>
      <c r="G2734" s="142">
        <v>3013.4949999998412</v>
      </c>
    </row>
    <row r="2735" spans="1:7" x14ac:dyDescent="0.2">
      <c r="A2735" s="76" t="s">
        <v>3132</v>
      </c>
      <c r="C2735" s="142">
        <v>1170.359999999991</v>
      </c>
      <c r="D2735" s="142">
        <v>1534.772499999918</v>
      </c>
      <c r="E2735" s="142">
        <v>1931.8725000000902</v>
      </c>
      <c r="F2735" s="142">
        <v>2199.3924999999786</v>
      </c>
      <c r="G2735" s="142">
        <v>3014.5399999998413</v>
      </c>
    </row>
    <row r="2736" spans="1:7" x14ac:dyDescent="0.2">
      <c r="A2736" s="76" t="s">
        <v>3133</v>
      </c>
      <c r="C2736" s="142">
        <v>1170.7599999999911</v>
      </c>
      <c r="D2736" s="142">
        <v>1535.294999999918</v>
      </c>
      <c r="E2736" s="142">
        <v>1932.5375000000902</v>
      </c>
      <c r="F2736" s="142">
        <v>2200.1524999999788</v>
      </c>
      <c r="G2736" s="142">
        <v>3015.5849999998409</v>
      </c>
    </row>
    <row r="2737" spans="1:7" x14ac:dyDescent="0.2">
      <c r="A2737" s="76" t="s">
        <v>3134</v>
      </c>
      <c r="C2737" s="142">
        <v>1171.1599999999912</v>
      </c>
      <c r="D2737" s="142">
        <v>1535.817499999918</v>
      </c>
      <c r="E2737" s="142">
        <v>1933.2025000000901</v>
      </c>
      <c r="F2737" s="142">
        <v>2200.9124999999785</v>
      </c>
      <c r="G2737" s="142">
        <v>3016.6299999998409</v>
      </c>
    </row>
    <row r="2738" spans="1:7" x14ac:dyDescent="0.2">
      <c r="A2738" s="76" t="s">
        <v>3135</v>
      </c>
      <c r="C2738" s="142">
        <v>1171.5599999999913</v>
      </c>
      <c r="D2738" s="142">
        <v>1536.3399999999178</v>
      </c>
      <c r="E2738" s="142">
        <v>1933.8675000000903</v>
      </c>
      <c r="F2738" s="142">
        <v>2201.6724999999788</v>
      </c>
      <c r="G2738" s="142">
        <v>3017.674999999841</v>
      </c>
    </row>
    <row r="2739" spans="1:7" x14ac:dyDescent="0.2">
      <c r="A2739" s="76" t="s">
        <v>3136</v>
      </c>
      <c r="C2739" s="142">
        <v>1171.9599999999914</v>
      </c>
      <c r="D2739" s="142">
        <v>1536.8624999999179</v>
      </c>
      <c r="E2739" s="142">
        <v>1934.5325000000903</v>
      </c>
      <c r="F2739" s="142">
        <v>2202.432499999979</v>
      </c>
      <c r="G2739" s="142">
        <v>3018.7199999998406</v>
      </c>
    </row>
    <row r="2740" spans="1:7" x14ac:dyDescent="0.2">
      <c r="A2740" s="76" t="s">
        <v>3137</v>
      </c>
      <c r="C2740" s="142">
        <v>1172.3599999999915</v>
      </c>
      <c r="D2740" s="142">
        <v>1537.3849999999179</v>
      </c>
      <c r="E2740" s="142">
        <v>1935.1975000000905</v>
      </c>
      <c r="F2740" s="142">
        <v>2203.1924999999792</v>
      </c>
      <c r="G2740" s="142">
        <v>3019.7649999998407</v>
      </c>
    </row>
    <row r="2741" spans="1:7" x14ac:dyDescent="0.2">
      <c r="A2741" s="76" t="s">
        <v>3138</v>
      </c>
      <c r="C2741" s="142">
        <v>1172.7599999999916</v>
      </c>
      <c r="D2741" s="142">
        <v>1537.9074999999177</v>
      </c>
      <c r="E2741" s="142">
        <v>1935.8625000000904</v>
      </c>
      <c r="F2741" s="142">
        <v>2203.9524999999794</v>
      </c>
      <c r="G2741" s="142">
        <v>3020.8099999998408</v>
      </c>
    </row>
    <row r="2742" spans="1:7" x14ac:dyDescent="0.2">
      <c r="A2742" s="76" t="s">
        <v>3139</v>
      </c>
      <c r="C2742" s="142">
        <v>1173.1599999999917</v>
      </c>
      <c r="D2742" s="142">
        <v>1538.4299999999178</v>
      </c>
      <c r="E2742" s="142">
        <v>1936.5275000000904</v>
      </c>
      <c r="F2742" s="142">
        <v>2204.7124999999796</v>
      </c>
      <c r="G2742" s="142">
        <v>3021.8549999998404</v>
      </c>
    </row>
    <row r="2743" spans="1:7" x14ac:dyDescent="0.2">
      <c r="A2743" s="76" t="s">
        <v>3140</v>
      </c>
      <c r="C2743" s="142">
        <v>1173.5599999999918</v>
      </c>
      <c r="D2743" s="142">
        <v>1538.9524999999176</v>
      </c>
      <c r="E2743" s="142">
        <v>1937.1925000000906</v>
      </c>
      <c r="F2743" s="142">
        <v>2205.4724999999798</v>
      </c>
      <c r="G2743" s="142">
        <v>3022.8999999998405</v>
      </c>
    </row>
    <row r="2744" spans="1:7" x14ac:dyDescent="0.2">
      <c r="A2744" s="76" t="s">
        <v>3141</v>
      </c>
      <c r="C2744" s="142">
        <v>1173.9599999999919</v>
      </c>
      <c r="D2744" s="142">
        <v>1539.4749999999176</v>
      </c>
      <c r="E2744" s="142">
        <v>1937.8575000000906</v>
      </c>
      <c r="F2744" s="142">
        <v>2206.2324999999801</v>
      </c>
      <c r="G2744" s="142">
        <v>3023.9449999998405</v>
      </c>
    </row>
    <row r="2745" spans="1:7" x14ac:dyDescent="0.2">
      <c r="A2745" s="76" t="s">
        <v>3142</v>
      </c>
      <c r="C2745" s="142">
        <v>1174.3599999999919</v>
      </c>
      <c r="D2745" s="142">
        <v>1539.9974999999176</v>
      </c>
      <c r="E2745" s="142">
        <v>1938.5225000000905</v>
      </c>
      <c r="F2745" s="142">
        <v>2206.9924999999803</v>
      </c>
      <c r="G2745" s="142">
        <v>3024.9899999998402</v>
      </c>
    </row>
    <row r="2746" spans="1:7" x14ac:dyDescent="0.2">
      <c r="A2746" s="76" t="s">
        <v>3143</v>
      </c>
      <c r="C2746" s="142">
        <v>1174.759999999992</v>
      </c>
      <c r="D2746" s="142">
        <v>1540.5199999999174</v>
      </c>
      <c r="E2746" s="142">
        <v>1939.1875000000907</v>
      </c>
      <c r="F2746" s="142">
        <v>2207.7524999999805</v>
      </c>
      <c r="G2746" s="142">
        <v>3026.0349999998402</v>
      </c>
    </row>
    <row r="2747" spans="1:7" x14ac:dyDescent="0.2">
      <c r="A2747" s="76" t="s">
        <v>3144</v>
      </c>
      <c r="C2747" s="142">
        <v>1175.1599999999921</v>
      </c>
      <c r="D2747" s="142">
        <v>1541.0424999999175</v>
      </c>
      <c r="E2747" s="142">
        <v>1939.8525000000907</v>
      </c>
      <c r="F2747" s="142">
        <v>2208.5124999999803</v>
      </c>
      <c r="G2747" s="142">
        <v>3027.0799999998403</v>
      </c>
    </row>
    <row r="2748" spans="1:7" x14ac:dyDescent="0.2">
      <c r="A2748" s="76" t="s">
        <v>3145</v>
      </c>
      <c r="C2748" s="142">
        <v>1175.5599999999922</v>
      </c>
      <c r="D2748" s="142">
        <v>1541.5649999999175</v>
      </c>
      <c r="E2748" s="142">
        <v>1940.5175000000906</v>
      </c>
      <c r="F2748" s="142">
        <v>2209.2724999999805</v>
      </c>
      <c r="G2748" s="142">
        <v>3028.1249999998399</v>
      </c>
    </row>
    <row r="2749" spans="1:7" x14ac:dyDescent="0.2">
      <c r="A2749" s="76" t="s">
        <v>3146</v>
      </c>
      <c r="C2749" s="142">
        <v>1175.9599999999923</v>
      </c>
      <c r="D2749" s="142">
        <v>1542.0874999999173</v>
      </c>
      <c r="E2749" s="142">
        <v>1941.1825000000908</v>
      </c>
      <c r="F2749" s="142">
        <v>2210.0324999999807</v>
      </c>
      <c r="G2749" s="142">
        <v>3029.16999999984</v>
      </c>
    </row>
    <row r="2750" spans="1:7" x14ac:dyDescent="0.2">
      <c r="A2750" s="76" t="s">
        <v>3147</v>
      </c>
      <c r="C2750" s="142">
        <v>1176.3599999999924</v>
      </c>
      <c r="D2750" s="142">
        <v>1542.6099999999174</v>
      </c>
      <c r="E2750" s="142">
        <v>1941.8475000000908</v>
      </c>
      <c r="F2750" s="142">
        <v>2210.7924999999809</v>
      </c>
      <c r="G2750" s="142">
        <v>3030.2149999998396</v>
      </c>
    </row>
    <row r="2751" spans="1:7" x14ac:dyDescent="0.2">
      <c r="A2751" s="76" t="s">
        <v>3148</v>
      </c>
      <c r="C2751" s="142">
        <v>1176.7599999999925</v>
      </c>
      <c r="D2751" s="142">
        <v>1543.1324999999174</v>
      </c>
      <c r="E2751" s="142">
        <v>1942.5125000000908</v>
      </c>
      <c r="F2751" s="142">
        <v>2211.5524999999811</v>
      </c>
      <c r="G2751" s="142">
        <v>3031.2599999998397</v>
      </c>
    </row>
    <row r="2752" spans="1:7" x14ac:dyDescent="0.2">
      <c r="A2752" s="76" t="s">
        <v>3149</v>
      </c>
      <c r="C2752" s="142">
        <v>1177.1599999999926</v>
      </c>
      <c r="D2752" s="142">
        <v>1543.6549999999172</v>
      </c>
      <c r="E2752" s="142">
        <v>1943.177500000091</v>
      </c>
      <c r="F2752" s="142">
        <v>2212.3124999999814</v>
      </c>
      <c r="G2752" s="142">
        <v>3032.3049999998398</v>
      </c>
    </row>
    <row r="2753" spans="1:7" x14ac:dyDescent="0.2">
      <c r="A2753" s="76" t="s">
        <v>3150</v>
      </c>
      <c r="C2753" s="142">
        <v>1177.5599999999927</v>
      </c>
      <c r="D2753" s="142">
        <v>1544.1774999999172</v>
      </c>
      <c r="E2753" s="142">
        <v>1943.8425000000909</v>
      </c>
      <c r="F2753" s="142">
        <v>2213.0724999999816</v>
      </c>
      <c r="G2753" s="142">
        <v>3033.3499999998394</v>
      </c>
    </row>
    <row r="2754" spans="1:7" x14ac:dyDescent="0.2">
      <c r="A2754" s="76" t="s">
        <v>3151</v>
      </c>
      <c r="C2754" s="142">
        <v>1177.9599999999928</v>
      </c>
      <c r="D2754" s="142">
        <v>1544.6999999999173</v>
      </c>
      <c r="E2754" s="142">
        <v>1944.5075000000909</v>
      </c>
      <c r="F2754" s="142">
        <v>2213.8324999999818</v>
      </c>
      <c r="G2754" s="142">
        <v>3034.3949999998395</v>
      </c>
    </row>
    <row r="2755" spans="1:7" x14ac:dyDescent="0.2">
      <c r="A2755" s="76" t="s">
        <v>3152</v>
      </c>
      <c r="C2755" s="142">
        <v>1178.3599999999929</v>
      </c>
      <c r="D2755" s="142">
        <v>1545.2224999999171</v>
      </c>
      <c r="E2755" s="142">
        <v>1945.1725000000911</v>
      </c>
      <c r="F2755" s="142">
        <v>2214.592499999982</v>
      </c>
      <c r="G2755" s="142">
        <v>3035.4399999998395</v>
      </c>
    </row>
    <row r="2756" spans="1:7" x14ac:dyDescent="0.2">
      <c r="A2756" s="76" t="s">
        <v>3153</v>
      </c>
      <c r="C2756" s="142">
        <v>1178.7599999999929</v>
      </c>
      <c r="D2756" s="142">
        <v>1545.7449999999171</v>
      </c>
      <c r="E2756" s="142">
        <v>1945.837500000091</v>
      </c>
      <c r="F2756" s="142">
        <v>2215.3524999999822</v>
      </c>
      <c r="G2756" s="142">
        <v>3036.4849999998391</v>
      </c>
    </row>
    <row r="2757" spans="1:7" x14ac:dyDescent="0.2">
      <c r="A2757" s="76" t="s">
        <v>3154</v>
      </c>
      <c r="C2757" s="142">
        <v>1179.159999999993</v>
      </c>
      <c r="D2757" s="142">
        <v>1546.2674999999172</v>
      </c>
      <c r="E2757" s="142">
        <v>1946.502500000091</v>
      </c>
      <c r="F2757" s="142">
        <v>2216.112499999982</v>
      </c>
      <c r="G2757" s="142">
        <v>3037.5299999998392</v>
      </c>
    </row>
    <row r="2758" spans="1:7" x14ac:dyDescent="0.2">
      <c r="A2758" s="76" t="s">
        <v>3155</v>
      </c>
      <c r="C2758" s="142">
        <v>1179.5599999999931</v>
      </c>
      <c r="D2758" s="142">
        <v>1546.789999999917</v>
      </c>
      <c r="E2758" s="142">
        <v>1947.1675000000907</v>
      </c>
      <c r="F2758" s="142">
        <v>2216.8724999999822</v>
      </c>
      <c r="G2758" s="142">
        <v>3038.5749999998393</v>
      </c>
    </row>
    <row r="2759" spans="1:7" x14ac:dyDescent="0.2">
      <c r="A2759" s="76" t="s">
        <v>3156</v>
      </c>
      <c r="C2759" s="142">
        <v>1179.9599999999932</v>
      </c>
      <c r="D2759" s="142">
        <v>1547.312499999917</v>
      </c>
      <c r="E2759" s="142">
        <v>1947.8325000000905</v>
      </c>
      <c r="F2759" s="142">
        <v>2217.6324999999824</v>
      </c>
      <c r="G2759" s="142">
        <v>3039.6199999998389</v>
      </c>
    </row>
    <row r="2760" spans="1:7" x14ac:dyDescent="0.2">
      <c r="A2760" s="76" t="s">
        <v>3157</v>
      </c>
      <c r="C2760" s="142">
        <v>1180.3599999999933</v>
      </c>
      <c r="D2760" s="142">
        <v>1547.834999999917</v>
      </c>
      <c r="E2760" s="142">
        <v>1948.4975000000904</v>
      </c>
      <c r="F2760" s="142">
        <v>2218.3924999999826</v>
      </c>
      <c r="G2760" s="142">
        <v>3040.664999999839</v>
      </c>
    </row>
    <row r="2761" spans="1:7" x14ac:dyDescent="0.2">
      <c r="A2761" s="76" t="s">
        <v>3158</v>
      </c>
      <c r="C2761" s="142">
        <v>1180.7599999999934</v>
      </c>
      <c r="D2761" s="142">
        <v>1548.3574999999169</v>
      </c>
      <c r="E2761" s="142">
        <v>1949.1625000000902</v>
      </c>
      <c r="F2761" s="142">
        <v>2219.1524999999829</v>
      </c>
      <c r="G2761" s="142">
        <v>3041.7099999998391</v>
      </c>
    </row>
    <row r="2762" spans="1:7" x14ac:dyDescent="0.2">
      <c r="A2762" s="76" t="s">
        <v>3159</v>
      </c>
      <c r="C2762" s="142">
        <v>1181.1599999999935</v>
      </c>
      <c r="D2762" s="142">
        <v>1548.8799999999169</v>
      </c>
      <c r="E2762" s="142">
        <v>1949.8275000000899</v>
      </c>
      <c r="F2762" s="142">
        <v>2219.9124999999831</v>
      </c>
      <c r="G2762" s="142">
        <v>3042.7549999998387</v>
      </c>
    </row>
    <row r="2763" spans="1:7" x14ac:dyDescent="0.2">
      <c r="A2763" s="76" t="s">
        <v>3160</v>
      </c>
      <c r="C2763" s="142">
        <v>1181.5599999999936</v>
      </c>
      <c r="D2763" s="142">
        <v>1549.4024999999167</v>
      </c>
      <c r="E2763" s="142">
        <v>1950.4925000000899</v>
      </c>
      <c r="F2763" s="142">
        <v>2220.6724999999833</v>
      </c>
      <c r="G2763" s="142">
        <v>3043.7999999998387</v>
      </c>
    </row>
    <row r="2764" spans="1:7" x14ac:dyDescent="0.2">
      <c r="A2764" s="76" t="s">
        <v>3161</v>
      </c>
      <c r="C2764" s="142">
        <v>1181.9599999999937</v>
      </c>
      <c r="D2764" s="142">
        <v>1549.9249999999167</v>
      </c>
      <c r="E2764" s="142">
        <v>1951.1575000000896</v>
      </c>
      <c r="F2764" s="142">
        <v>2221.4324999999835</v>
      </c>
      <c r="G2764" s="142">
        <v>3044.8449999998388</v>
      </c>
    </row>
    <row r="2765" spans="1:7" x14ac:dyDescent="0.2">
      <c r="A2765" s="76" t="s">
        <v>3162</v>
      </c>
      <c r="C2765" s="142">
        <v>1182.3599999999938</v>
      </c>
      <c r="D2765" s="142">
        <v>1550.4474999999168</v>
      </c>
      <c r="E2765" s="142">
        <v>1951.8225000000896</v>
      </c>
      <c r="F2765" s="142">
        <v>2222.1924999999837</v>
      </c>
      <c r="G2765" s="142">
        <v>3045.8899999998384</v>
      </c>
    </row>
    <row r="2766" spans="1:7" x14ac:dyDescent="0.2">
      <c r="A2766" s="76" t="s">
        <v>3163</v>
      </c>
      <c r="C2766" s="142">
        <v>1182.7599999999939</v>
      </c>
      <c r="D2766" s="142">
        <v>1550.9699999999166</v>
      </c>
      <c r="E2766" s="142">
        <v>1952.4875000000893</v>
      </c>
      <c r="F2766" s="142">
        <v>2222.952499999984</v>
      </c>
      <c r="G2766" s="142">
        <v>3046.9349999998385</v>
      </c>
    </row>
    <row r="2767" spans="1:7" x14ac:dyDescent="0.2">
      <c r="A2767" s="76" t="s">
        <v>3164</v>
      </c>
      <c r="C2767" s="142">
        <v>1183.1599999999939</v>
      </c>
      <c r="D2767" s="142">
        <v>1551.4924999999166</v>
      </c>
      <c r="E2767" s="142">
        <v>1953.152500000089</v>
      </c>
      <c r="F2767" s="142">
        <v>2223.7124999999837</v>
      </c>
      <c r="G2767" s="142">
        <v>3047.9799999998386</v>
      </c>
    </row>
    <row r="2768" spans="1:7" x14ac:dyDescent="0.2">
      <c r="A2768" s="76" t="s">
        <v>3165</v>
      </c>
      <c r="C2768" s="142">
        <v>1183.559999999994</v>
      </c>
      <c r="D2768" s="142">
        <v>1552.0149999999167</v>
      </c>
      <c r="E2768" s="142">
        <v>1953.817500000089</v>
      </c>
      <c r="F2768" s="142">
        <v>2224.4724999999839</v>
      </c>
      <c r="G2768" s="142">
        <v>3049.0249999998382</v>
      </c>
    </row>
    <row r="2769" spans="1:7" x14ac:dyDescent="0.2">
      <c r="A2769" s="76" t="s">
        <v>3166</v>
      </c>
      <c r="C2769" s="142">
        <v>1183.9599999999941</v>
      </c>
      <c r="D2769" s="142">
        <v>1552.5374999999165</v>
      </c>
      <c r="E2769" s="142">
        <v>1954.4825000000887</v>
      </c>
      <c r="F2769" s="142">
        <v>2225.2324999999842</v>
      </c>
      <c r="G2769" s="142">
        <v>3050.0699999998383</v>
      </c>
    </row>
    <row r="2770" spans="1:7" x14ac:dyDescent="0.2">
      <c r="A2770" s="76" t="s">
        <v>3167</v>
      </c>
      <c r="C2770" s="142">
        <v>1184.3599999999942</v>
      </c>
      <c r="D2770" s="142">
        <v>1553.0599999999165</v>
      </c>
      <c r="E2770" s="142">
        <v>1955.1475000000887</v>
      </c>
      <c r="F2770" s="142">
        <v>2225.9924999999844</v>
      </c>
      <c r="G2770" s="142">
        <v>3051.1149999998379</v>
      </c>
    </row>
    <row r="2771" spans="1:7" x14ac:dyDescent="0.2">
      <c r="A2771" s="76" t="s">
        <v>3168</v>
      </c>
      <c r="C2771" s="142">
        <v>1184.7599999999943</v>
      </c>
      <c r="D2771" s="142">
        <v>1553.5824999999165</v>
      </c>
      <c r="E2771" s="142">
        <v>1955.8125000000884</v>
      </c>
      <c r="F2771" s="142">
        <v>2226.7524999999846</v>
      </c>
      <c r="G2771" s="142">
        <v>3052.159999999838</v>
      </c>
    </row>
    <row r="2772" spans="1:7" x14ac:dyDescent="0.2">
      <c r="A2772" s="76" t="s">
        <v>3169</v>
      </c>
      <c r="C2772" s="142">
        <v>1185.1599999999944</v>
      </c>
      <c r="D2772" s="142">
        <v>1554.1049999999163</v>
      </c>
      <c r="E2772" s="142">
        <v>1956.4775000000882</v>
      </c>
      <c r="F2772" s="142">
        <v>2227.5124999999848</v>
      </c>
      <c r="G2772" s="142">
        <v>3053.204999999838</v>
      </c>
    </row>
    <row r="2773" spans="1:7" x14ac:dyDescent="0.2">
      <c r="A2773" s="76" t="s">
        <v>3170</v>
      </c>
      <c r="C2773" s="142">
        <v>1185.5599999999945</v>
      </c>
      <c r="D2773" s="142">
        <v>1554.6274999999164</v>
      </c>
      <c r="E2773" s="142">
        <v>1957.1425000000881</v>
      </c>
      <c r="F2773" s="142">
        <v>2228.272499999985</v>
      </c>
      <c r="G2773" s="142">
        <v>3054.2499999998377</v>
      </c>
    </row>
    <row r="2774" spans="1:7" x14ac:dyDescent="0.2">
      <c r="A2774" s="76" t="s">
        <v>3171</v>
      </c>
      <c r="C2774" s="142">
        <v>1185.9599999999946</v>
      </c>
      <c r="D2774" s="142">
        <v>1555.1499999999164</v>
      </c>
      <c r="E2774" s="142">
        <v>1957.8075000000879</v>
      </c>
      <c r="F2774" s="142">
        <v>2229.0324999999852</v>
      </c>
      <c r="G2774" s="142">
        <v>3055.2949999998377</v>
      </c>
    </row>
    <row r="2775" spans="1:7" x14ac:dyDescent="0.2">
      <c r="A2775" s="76" t="s">
        <v>3172</v>
      </c>
      <c r="C2775" s="142">
        <v>1186.3599999999947</v>
      </c>
      <c r="D2775" s="142">
        <v>1555.6724999999162</v>
      </c>
      <c r="E2775" s="142">
        <v>1958.4725000000878</v>
      </c>
      <c r="F2775" s="142">
        <v>2229.7924999999855</v>
      </c>
      <c r="G2775" s="142">
        <v>3056.3399999998378</v>
      </c>
    </row>
    <row r="2776" spans="1:7" x14ac:dyDescent="0.2">
      <c r="A2776" s="76" t="s">
        <v>3173</v>
      </c>
      <c r="C2776" s="142">
        <v>1186.7599999999948</v>
      </c>
      <c r="D2776" s="142">
        <v>1556.1949999999163</v>
      </c>
      <c r="E2776" s="142">
        <v>1959.1375000000876</v>
      </c>
      <c r="F2776" s="142">
        <v>2230.5524999999857</v>
      </c>
      <c r="G2776" s="142">
        <v>3057.3849999998374</v>
      </c>
    </row>
    <row r="2777" spans="1:7" x14ac:dyDescent="0.2">
      <c r="A2777" s="76" t="s">
        <v>3174</v>
      </c>
      <c r="C2777" s="142">
        <v>1187.1599999999949</v>
      </c>
      <c r="D2777" s="142">
        <v>1556.7174999999163</v>
      </c>
      <c r="E2777" s="142">
        <v>1959.8025000000873</v>
      </c>
      <c r="F2777" s="142">
        <v>2231.3124999999854</v>
      </c>
      <c r="G2777" s="142">
        <v>3058.4299999998375</v>
      </c>
    </row>
    <row r="2778" spans="1:7" x14ac:dyDescent="0.2">
      <c r="A2778" s="76" t="s">
        <v>3175</v>
      </c>
      <c r="C2778" s="142">
        <v>1187.5599999999949</v>
      </c>
      <c r="D2778" s="142">
        <v>1557.2399999999161</v>
      </c>
      <c r="E2778" s="142">
        <v>1960.4675000000873</v>
      </c>
      <c r="F2778" s="142">
        <v>2232.0724999999857</v>
      </c>
      <c r="G2778" s="142">
        <v>3059.4749999998376</v>
      </c>
    </row>
    <row r="2779" spans="1:7" x14ac:dyDescent="0.2">
      <c r="A2779" s="76" t="s">
        <v>3176</v>
      </c>
      <c r="C2779" s="142">
        <v>1187.959999999995</v>
      </c>
      <c r="D2779" s="142">
        <v>1557.7624999999161</v>
      </c>
      <c r="E2779" s="142">
        <v>1961.132500000087</v>
      </c>
      <c r="F2779" s="142">
        <v>2232.8324999999859</v>
      </c>
      <c r="G2779" s="142">
        <v>3060.5199999998372</v>
      </c>
    </row>
    <row r="2780" spans="1:7" x14ac:dyDescent="0.2">
      <c r="A2780" s="76" t="s">
        <v>3177</v>
      </c>
      <c r="C2780" s="142">
        <v>1188.3599999999951</v>
      </c>
      <c r="D2780" s="142">
        <v>1558.2849999999162</v>
      </c>
      <c r="E2780" s="142">
        <v>1961.797500000087</v>
      </c>
      <c r="F2780" s="142">
        <v>2233.5924999999861</v>
      </c>
      <c r="G2780" s="142">
        <v>3061.5649999998373</v>
      </c>
    </row>
    <row r="2781" spans="1:7" x14ac:dyDescent="0.2">
      <c r="A2781" s="76" t="s">
        <v>3178</v>
      </c>
      <c r="C2781" s="142">
        <v>1188.7599999999952</v>
      </c>
      <c r="D2781" s="142">
        <v>1558.807499999916</v>
      </c>
      <c r="E2781" s="142">
        <v>1962.4625000000867</v>
      </c>
      <c r="F2781" s="142">
        <v>2234.3524999999863</v>
      </c>
      <c r="G2781" s="142">
        <v>3062.6099999998373</v>
      </c>
    </row>
    <row r="2782" spans="1:7" x14ac:dyDescent="0.2">
      <c r="A2782" s="76" t="s">
        <v>3179</v>
      </c>
      <c r="C2782" s="142">
        <v>1189.1599999999953</v>
      </c>
      <c r="D2782" s="142">
        <v>1559.329999999916</v>
      </c>
      <c r="E2782" s="142">
        <v>1963.1275000000865</v>
      </c>
      <c r="F2782" s="142">
        <v>2235.1124999999865</v>
      </c>
      <c r="G2782" s="142">
        <v>3063.6549999998369</v>
      </c>
    </row>
    <row r="2783" spans="1:7" x14ac:dyDescent="0.2">
      <c r="A2783" s="76" t="s">
        <v>3180</v>
      </c>
      <c r="C2783" s="142">
        <v>1189.5599999999954</v>
      </c>
      <c r="D2783" s="142">
        <v>1559.8524999999158</v>
      </c>
      <c r="E2783" s="142">
        <v>1963.7925000000864</v>
      </c>
      <c r="F2783" s="142">
        <v>2235.8724999999868</v>
      </c>
      <c r="G2783" s="142">
        <v>3064.699999999837</v>
      </c>
    </row>
    <row r="2784" spans="1:7" x14ac:dyDescent="0.2">
      <c r="A2784" s="76" t="s">
        <v>3181</v>
      </c>
      <c r="C2784" s="142">
        <v>1189.9599999999955</v>
      </c>
      <c r="D2784" s="142">
        <v>1560.3749999999159</v>
      </c>
      <c r="E2784" s="142">
        <v>1964.4575000000862</v>
      </c>
      <c r="F2784" s="142">
        <v>2236.632499999987</v>
      </c>
      <c r="G2784" s="142">
        <v>3065.7449999998371</v>
      </c>
    </row>
    <row r="2785" spans="1:7" x14ac:dyDescent="0.2">
      <c r="A2785" s="76" t="s">
        <v>3182</v>
      </c>
      <c r="C2785" s="142">
        <v>1190.3599999999956</v>
      </c>
      <c r="D2785" s="142">
        <v>1560.8974999999159</v>
      </c>
      <c r="E2785" s="142">
        <v>1965.1225000000861</v>
      </c>
      <c r="F2785" s="142">
        <v>2237.3924999999872</v>
      </c>
      <c r="G2785" s="142">
        <v>3066.7899999998367</v>
      </c>
    </row>
    <row r="2786" spans="1:7" x14ac:dyDescent="0.2">
      <c r="A2786" s="76" t="s">
        <v>3183</v>
      </c>
      <c r="C2786" s="142">
        <v>1190.7599999999957</v>
      </c>
      <c r="D2786" s="142">
        <v>1561.4199999999157</v>
      </c>
      <c r="E2786" s="142">
        <v>1965.7875000000859</v>
      </c>
      <c r="F2786" s="142">
        <v>2238.1524999999874</v>
      </c>
      <c r="G2786" s="142">
        <v>3067.8349999998368</v>
      </c>
    </row>
    <row r="2787" spans="1:7" x14ac:dyDescent="0.2">
      <c r="A2787" s="76" t="s">
        <v>3184</v>
      </c>
      <c r="C2787" s="142">
        <v>1191.1599999999958</v>
      </c>
      <c r="D2787" s="142">
        <v>1561.9424999999158</v>
      </c>
      <c r="E2787" s="142">
        <v>1966.4525000000856</v>
      </c>
      <c r="F2787" s="142">
        <v>2238.9124999999872</v>
      </c>
      <c r="G2787" s="142">
        <v>3068.8799999998369</v>
      </c>
    </row>
    <row r="2788" spans="1:7" x14ac:dyDescent="0.2">
      <c r="A2788" s="76" t="s">
        <v>3185</v>
      </c>
      <c r="C2788" s="142">
        <v>1191.5599999999959</v>
      </c>
      <c r="D2788" s="142">
        <v>1562.4649999999158</v>
      </c>
      <c r="E2788" s="142">
        <v>1967.1175000000856</v>
      </c>
      <c r="F2788" s="142">
        <v>2239.6724999999874</v>
      </c>
      <c r="G2788" s="142">
        <v>3069.9249999998365</v>
      </c>
    </row>
    <row r="2789" spans="1:7" x14ac:dyDescent="0.2">
      <c r="A2789" s="76" t="s">
        <v>3186</v>
      </c>
      <c r="C2789" s="142">
        <v>1191.9599999999959</v>
      </c>
      <c r="D2789" s="142">
        <v>1562.9874999999156</v>
      </c>
      <c r="E2789" s="142">
        <v>1967.7825000000853</v>
      </c>
      <c r="F2789" s="142">
        <v>2240.4324999999876</v>
      </c>
      <c r="G2789" s="142">
        <v>3070.9699999998365</v>
      </c>
    </row>
    <row r="2790" spans="1:7" x14ac:dyDescent="0.2">
      <c r="A2790" s="76" t="s">
        <v>3187</v>
      </c>
      <c r="C2790" s="142">
        <v>1192.359999999996</v>
      </c>
      <c r="D2790" s="142">
        <v>1563.5099999999156</v>
      </c>
      <c r="E2790" s="142">
        <v>1968.4475000000853</v>
      </c>
      <c r="F2790" s="142">
        <v>2241.1924999999878</v>
      </c>
      <c r="G2790" s="142">
        <v>3072.0149999998362</v>
      </c>
    </row>
    <row r="2791" spans="1:7" x14ac:dyDescent="0.2">
      <c r="A2791" s="76" t="s">
        <v>3188</v>
      </c>
      <c r="C2791" s="142">
        <v>1192.7599999999961</v>
      </c>
      <c r="D2791" s="142">
        <v>1564.0324999999157</v>
      </c>
      <c r="E2791" s="142">
        <v>1969.112500000085</v>
      </c>
      <c r="F2791" s="142">
        <v>2241.952499999988</v>
      </c>
      <c r="G2791" s="142">
        <v>3073.0599999998362</v>
      </c>
    </row>
    <row r="2792" spans="1:7" x14ac:dyDescent="0.2">
      <c r="A2792" s="76" t="s">
        <v>3189</v>
      </c>
      <c r="C2792" s="142">
        <v>1193.1599999999962</v>
      </c>
      <c r="D2792" s="142">
        <v>1564.5549999999155</v>
      </c>
      <c r="E2792" s="142">
        <v>1969.7775000000847</v>
      </c>
      <c r="F2792" s="142">
        <v>2242.7124999999883</v>
      </c>
      <c r="G2792" s="142">
        <v>3074.1049999998363</v>
      </c>
    </row>
    <row r="2793" spans="1:7" x14ac:dyDescent="0.2">
      <c r="A2793" s="76" t="s">
        <v>3190</v>
      </c>
      <c r="C2793" s="142">
        <v>1193.5599999999963</v>
      </c>
      <c r="D2793" s="142">
        <v>1565.0774999999155</v>
      </c>
      <c r="E2793" s="142">
        <v>1970.4425000000847</v>
      </c>
      <c r="F2793" s="142">
        <v>2243.4724999999885</v>
      </c>
      <c r="G2793" s="142">
        <v>3075.1499999998359</v>
      </c>
    </row>
    <row r="2794" spans="1:7" x14ac:dyDescent="0.2">
      <c r="A2794" s="76" t="s">
        <v>3191</v>
      </c>
      <c r="C2794" s="142">
        <v>1193.9599999999964</v>
      </c>
      <c r="D2794" s="142">
        <v>1565.5999999999156</v>
      </c>
      <c r="E2794" s="142">
        <v>1971.1075000000844</v>
      </c>
      <c r="F2794" s="142">
        <v>2244.2324999999887</v>
      </c>
      <c r="G2794" s="142">
        <v>3076.194999999836</v>
      </c>
    </row>
    <row r="2795" spans="1:7" x14ac:dyDescent="0.2">
      <c r="A2795" s="76" t="s">
        <v>3192</v>
      </c>
      <c r="C2795" s="142">
        <v>1194.3599999999965</v>
      </c>
      <c r="D2795" s="142">
        <v>1566.1224999999154</v>
      </c>
      <c r="E2795" s="142">
        <v>1971.7725000000844</v>
      </c>
      <c r="F2795" s="142">
        <v>2244.9924999999889</v>
      </c>
      <c r="G2795" s="142">
        <v>3077.2399999998361</v>
      </c>
    </row>
    <row r="2796" spans="1:7" x14ac:dyDescent="0.2">
      <c r="A2796" s="76" t="s">
        <v>3193</v>
      </c>
      <c r="C2796" s="142">
        <v>1194.7599999999966</v>
      </c>
      <c r="D2796" s="142">
        <v>1566.6449999999154</v>
      </c>
      <c r="E2796" s="142">
        <v>1972.4375000000841</v>
      </c>
      <c r="F2796" s="142">
        <v>2245.7524999999891</v>
      </c>
      <c r="G2796" s="142">
        <v>3078.2849999998357</v>
      </c>
    </row>
    <row r="2797" spans="1:7" x14ac:dyDescent="0.2">
      <c r="A2797" s="76" t="s">
        <v>3194</v>
      </c>
      <c r="C2797" s="142">
        <v>1195.1599999999967</v>
      </c>
      <c r="D2797" s="142">
        <v>1567.1674999999154</v>
      </c>
      <c r="E2797" s="142">
        <v>1973.1025000000839</v>
      </c>
      <c r="F2797" s="142">
        <v>2246.5124999999889</v>
      </c>
      <c r="G2797" s="142">
        <v>3079.3299999998358</v>
      </c>
    </row>
    <row r="2798" spans="1:7" x14ac:dyDescent="0.2">
      <c r="A2798" s="76" t="s">
        <v>3195</v>
      </c>
      <c r="C2798" s="142">
        <v>1195.5599999999968</v>
      </c>
      <c r="D2798" s="142">
        <v>1567.6899999999152</v>
      </c>
      <c r="E2798" s="142">
        <v>1973.7675000000838</v>
      </c>
      <c r="F2798" s="142">
        <v>2247.2724999999891</v>
      </c>
      <c r="G2798" s="142">
        <v>3080.3749999998358</v>
      </c>
    </row>
    <row r="2799" spans="1:7" x14ac:dyDescent="0.2">
      <c r="A2799" s="76" t="s">
        <v>3196</v>
      </c>
      <c r="C2799" s="142">
        <v>1195.9599999999969</v>
      </c>
      <c r="D2799" s="142">
        <v>1568.2124999999153</v>
      </c>
      <c r="E2799" s="142">
        <v>1974.4325000000836</v>
      </c>
      <c r="F2799" s="142">
        <v>2248.0324999999893</v>
      </c>
      <c r="G2799" s="142">
        <v>3081.4199999998355</v>
      </c>
    </row>
    <row r="2800" spans="1:7" x14ac:dyDescent="0.2">
      <c r="A2800" s="76" t="s">
        <v>3197</v>
      </c>
      <c r="C2800" s="142">
        <v>1196.3599999999969</v>
      </c>
      <c r="D2800" s="142">
        <v>1568.7349999999153</v>
      </c>
      <c r="E2800" s="142">
        <v>1975.0975000000835</v>
      </c>
      <c r="F2800" s="142">
        <v>2248.7924999999896</v>
      </c>
      <c r="G2800" s="142">
        <v>3082.4649999998355</v>
      </c>
    </row>
    <row r="2801" spans="1:7" x14ac:dyDescent="0.2">
      <c r="A2801" s="76" t="s">
        <v>3198</v>
      </c>
      <c r="C2801" s="142">
        <v>1196.759999999997</v>
      </c>
      <c r="D2801" s="142">
        <v>1569.2574999999151</v>
      </c>
      <c r="E2801" s="142">
        <v>1975.7625000000833</v>
      </c>
      <c r="F2801" s="142">
        <v>2249.5524999999898</v>
      </c>
      <c r="G2801" s="142">
        <v>3083.5099999998356</v>
      </c>
    </row>
    <row r="2802" spans="1:7" x14ac:dyDescent="0.2">
      <c r="A2802" s="76" t="s">
        <v>3199</v>
      </c>
      <c r="C2802" s="142">
        <v>1197.1599999999971</v>
      </c>
      <c r="D2802" s="142">
        <v>1569.7799999999152</v>
      </c>
      <c r="E2802" s="142">
        <v>1976.427500000083</v>
      </c>
      <c r="F2802" s="142">
        <v>2250.31249999999</v>
      </c>
      <c r="G2802" s="142">
        <v>3084.5549999998352</v>
      </c>
    </row>
    <row r="2803" spans="1:7" x14ac:dyDescent="0.2">
      <c r="A2803" s="76" t="s">
        <v>3200</v>
      </c>
      <c r="C2803" s="142">
        <v>1197.5599999999972</v>
      </c>
      <c r="D2803" s="142">
        <v>1570.302499999915</v>
      </c>
      <c r="E2803" s="142">
        <v>1977.092500000083</v>
      </c>
      <c r="F2803" s="142">
        <v>2251.0724999999902</v>
      </c>
      <c r="G2803" s="142">
        <v>3085.5999999998353</v>
      </c>
    </row>
    <row r="2804" spans="1:7" x14ac:dyDescent="0.2">
      <c r="A2804" s="76" t="s">
        <v>3201</v>
      </c>
      <c r="C2804" s="142">
        <v>1197.9599999999973</v>
      </c>
      <c r="D2804" s="142">
        <v>1570.824999999915</v>
      </c>
      <c r="E2804" s="142">
        <v>1977.7575000000827</v>
      </c>
      <c r="F2804" s="142">
        <v>2251.8324999999904</v>
      </c>
      <c r="G2804" s="142">
        <v>3086.6449999998354</v>
      </c>
    </row>
    <row r="2805" spans="1:7" x14ac:dyDescent="0.2">
      <c r="A2805" s="76" t="s">
        <v>3202</v>
      </c>
      <c r="C2805" s="142">
        <v>1198.3599999999974</v>
      </c>
      <c r="D2805" s="142">
        <v>1571.347499999915</v>
      </c>
      <c r="E2805" s="142">
        <v>1978.4225000000827</v>
      </c>
      <c r="F2805" s="142">
        <v>2252.5924999999907</v>
      </c>
      <c r="G2805" s="142">
        <v>3087.689999999835</v>
      </c>
    </row>
    <row r="2806" spans="1:7" x14ac:dyDescent="0.2">
      <c r="A2806" s="76" t="s">
        <v>3203</v>
      </c>
      <c r="C2806" s="142">
        <v>1198.7599999999975</v>
      </c>
      <c r="D2806" s="142">
        <v>1571.8699999999149</v>
      </c>
      <c r="E2806" s="142">
        <v>1979.0875000000824</v>
      </c>
      <c r="F2806" s="142">
        <v>2253.3524999999909</v>
      </c>
      <c r="G2806" s="142">
        <v>3088.7349999998351</v>
      </c>
    </row>
    <row r="2807" spans="1:7" x14ac:dyDescent="0.2">
      <c r="A2807" s="76" t="s">
        <v>3204</v>
      </c>
      <c r="C2807" s="142">
        <v>1199.1599999999976</v>
      </c>
      <c r="D2807" s="142">
        <v>1572.3924999999149</v>
      </c>
      <c r="E2807" s="142">
        <v>1979.7525000000821</v>
      </c>
      <c r="F2807" s="142">
        <v>2254.1124999999906</v>
      </c>
      <c r="G2807" s="142">
        <v>3089.7799999998351</v>
      </c>
    </row>
    <row r="2808" spans="1:7" x14ac:dyDescent="0.2">
      <c r="A2808" s="76" t="s">
        <v>3205</v>
      </c>
      <c r="C2808" s="142">
        <v>1199.5599999999977</v>
      </c>
      <c r="D2808" s="142">
        <v>1572.9149999999149</v>
      </c>
      <c r="E2808" s="142">
        <v>1980.4175000000821</v>
      </c>
      <c r="F2808" s="142">
        <v>2254.8724999999909</v>
      </c>
      <c r="G2808" s="142">
        <v>3090.8249999998347</v>
      </c>
    </row>
    <row r="2809" spans="1:7" x14ac:dyDescent="0.2">
      <c r="A2809" s="76" t="s">
        <v>3206</v>
      </c>
      <c r="C2809" s="142">
        <v>1199.9599999999978</v>
      </c>
      <c r="D2809" s="142">
        <v>1573.4374999999147</v>
      </c>
      <c r="E2809" s="142">
        <v>1981.0825000000818</v>
      </c>
      <c r="F2809" s="142">
        <v>2255.6324999999911</v>
      </c>
      <c r="G2809" s="142">
        <v>3091.8699999998348</v>
      </c>
    </row>
    <row r="2810" spans="1:7" x14ac:dyDescent="0.2">
      <c r="A2810" s="76" t="s">
        <v>3207</v>
      </c>
      <c r="C2810" s="142">
        <v>1200.3599999999979</v>
      </c>
      <c r="D2810" s="142">
        <v>1573.9599999999148</v>
      </c>
      <c r="E2810" s="142">
        <v>1981.7475000000818</v>
      </c>
      <c r="F2810" s="142">
        <v>2256.3924999999913</v>
      </c>
      <c r="G2810" s="142">
        <v>3092.9149999998344</v>
      </c>
    </row>
    <row r="2811" spans="1:7" x14ac:dyDescent="0.2">
      <c r="A2811" s="76" t="s">
        <v>3208</v>
      </c>
      <c r="C2811" s="142">
        <v>1200.7599999999979</v>
      </c>
      <c r="D2811" s="142">
        <v>1574.4824999999148</v>
      </c>
      <c r="E2811" s="142">
        <v>1982.4125000000815</v>
      </c>
      <c r="F2811" s="142">
        <v>2257.1524999999915</v>
      </c>
      <c r="G2811" s="142">
        <v>3093.9599999998345</v>
      </c>
    </row>
    <row r="2812" spans="1:7" x14ac:dyDescent="0.2">
      <c r="A2812" s="76" t="s">
        <v>3209</v>
      </c>
      <c r="C2812" s="142">
        <v>1201.159999999998</v>
      </c>
      <c r="D2812" s="142">
        <v>1575.0049999999146</v>
      </c>
      <c r="E2812" s="142">
        <v>1983.0775000000813</v>
      </c>
      <c r="F2812" s="142">
        <v>2257.9124999999917</v>
      </c>
      <c r="G2812" s="142">
        <v>3095.0049999998346</v>
      </c>
    </row>
    <row r="2813" spans="1:7" x14ac:dyDescent="0.2">
      <c r="A2813" s="76" t="s">
        <v>3210</v>
      </c>
      <c r="C2813" s="142">
        <v>1201.5599999999981</v>
      </c>
      <c r="D2813" s="142">
        <v>1575.5274999999147</v>
      </c>
      <c r="E2813" s="142">
        <v>1983.7425000000812</v>
      </c>
      <c r="F2813" s="142">
        <v>2258.6724999999919</v>
      </c>
      <c r="G2813" s="142">
        <v>3096.0499999998342</v>
      </c>
    </row>
    <row r="2814" spans="1:7" x14ac:dyDescent="0.2">
      <c r="A2814" s="76" t="s">
        <v>3211</v>
      </c>
      <c r="C2814" s="142">
        <v>1201.9599999999982</v>
      </c>
      <c r="D2814" s="142">
        <v>1576.0499999999147</v>
      </c>
      <c r="E2814" s="142">
        <v>1984.407500000081</v>
      </c>
      <c r="F2814" s="142">
        <v>2259.4324999999922</v>
      </c>
      <c r="G2814" s="142">
        <v>3097.0949999998343</v>
      </c>
    </row>
    <row r="2815" spans="1:7" x14ac:dyDescent="0.2">
      <c r="A2815" s="76" t="s">
        <v>3212</v>
      </c>
      <c r="C2815" s="142">
        <v>1202.3599999999983</v>
      </c>
      <c r="D2815" s="142">
        <v>1576.5724999999145</v>
      </c>
      <c r="E2815" s="142">
        <v>1985.0725000000809</v>
      </c>
      <c r="F2815" s="142">
        <v>2260.1924999999924</v>
      </c>
      <c r="G2815" s="142">
        <v>3098.1399999998343</v>
      </c>
    </row>
    <row r="2816" spans="1:7" x14ac:dyDescent="0.2">
      <c r="A2816" s="76" t="s">
        <v>3213</v>
      </c>
      <c r="C2816" s="142">
        <v>1202.7599999999984</v>
      </c>
      <c r="D2816" s="142">
        <v>1577.0949999999145</v>
      </c>
      <c r="E2816" s="142">
        <v>1985.7375000000807</v>
      </c>
      <c r="F2816" s="142">
        <v>2260.9524999999926</v>
      </c>
      <c r="G2816" s="142">
        <v>3099.184999999834</v>
      </c>
    </row>
    <row r="2817" spans="1:7" x14ac:dyDescent="0.2">
      <c r="A2817" s="76" t="s">
        <v>3214</v>
      </c>
      <c r="C2817" s="142">
        <v>1203.1599999999985</v>
      </c>
      <c r="D2817" s="142">
        <v>1577.6174999999146</v>
      </c>
      <c r="E2817" s="142">
        <v>1986.4025000000804</v>
      </c>
      <c r="F2817" s="142">
        <v>2261.7124999999924</v>
      </c>
      <c r="G2817" s="142">
        <v>3100.229999999834</v>
      </c>
    </row>
    <row r="2818" spans="1:7" x14ac:dyDescent="0.2">
      <c r="A2818" s="76" t="s">
        <v>3215</v>
      </c>
      <c r="C2818" s="142">
        <v>1203.5599999999986</v>
      </c>
      <c r="D2818" s="142">
        <v>1578.1399999999144</v>
      </c>
      <c r="E2818" s="142">
        <v>1987.0675000000804</v>
      </c>
      <c r="F2818" s="142">
        <v>2262.4724999999926</v>
      </c>
      <c r="G2818" s="142">
        <v>3101.2749999998341</v>
      </c>
    </row>
    <row r="2819" spans="1:7" x14ac:dyDescent="0.2">
      <c r="A2819" s="76" t="s">
        <v>3216</v>
      </c>
      <c r="C2819" s="142">
        <v>1203.9599999999987</v>
      </c>
      <c r="D2819" s="142">
        <v>1578.6624999999144</v>
      </c>
      <c r="E2819" s="142">
        <v>1987.7325000000801</v>
      </c>
      <c r="F2819" s="142">
        <v>2263.2324999999928</v>
      </c>
      <c r="G2819" s="142">
        <v>3102.3199999998337</v>
      </c>
    </row>
    <row r="2820" spans="1:7" x14ac:dyDescent="0.2">
      <c r="A2820" s="76" t="s">
        <v>3217</v>
      </c>
      <c r="C2820" s="142">
        <v>1204.3599999999988</v>
      </c>
      <c r="D2820" s="142">
        <v>1579.1849999999145</v>
      </c>
      <c r="E2820" s="142">
        <v>1988.3975000000801</v>
      </c>
      <c r="F2820" s="142">
        <v>2263.992499999993</v>
      </c>
      <c r="G2820" s="142">
        <v>3103.3649999998338</v>
      </c>
    </row>
    <row r="2821" spans="1:7" x14ac:dyDescent="0.2">
      <c r="A2821" s="76" t="s">
        <v>3218</v>
      </c>
      <c r="C2821" s="142">
        <v>1204.7599999999989</v>
      </c>
      <c r="D2821" s="142">
        <v>1579.7074999999143</v>
      </c>
      <c r="E2821" s="142">
        <v>1989.0625000000798</v>
      </c>
      <c r="F2821" s="142">
        <v>2264.7524999999932</v>
      </c>
      <c r="G2821" s="142">
        <v>3104.4099999998339</v>
      </c>
    </row>
    <row r="2822" spans="1:7" x14ac:dyDescent="0.2">
      <c r="A2822" s="76" t="s">
        <v>3219</v>
      </c>
      <c r="C2822" s="142">
        <v>1205.1599999999989</v>
      </c>
      <c r="D2822" s="142">
        <v>1580.2299999999143</v>
      </c>
      <c r="E2822" s="142">
        <v>1989.7275000000795</v>
      </c>
      <c r="F2822" s="142">
        <v>2265.5124999999935</v>
      </c>
      <c r="G2822" s="142">
        <v>3105.4549999998335</v>
      </c>
    </row>
    <row r="2823" spans="1:7" x14ac:dyDescent="0.2">
      <c r="A2823" s="76" t="s">
        <v>3220</v>
      </c>
      <c r="C2823" s="142">
        <v>1205.559999999999</v>
      </c>
      <c r="D2823" s="142">
        <v>1580.7524999999141</v>
      </c>
      <c r="E2823" s="142">
        <v>1990.3925000000795</v>
      </c>
      <c r="F2823" s="142">
        <v>2266.2724999999937</v>
      </c>
      <c r="G2823" s="142">
        <v>3106.4999999998336</v>
      </c>
    </row>
    <row r="2824" spans="1:7" x14ac:dyDescent="0.2">
      <c r="A2824" s="76" t="s">
        <v>3221</v>
      </c>
      <c r="C2824" s="142">
        <v>1205.9599999999991</v>
      </c>
      <c r="D2824" s="142">
        <v>1581.2749999999141</v>
      </c>
      <c r="E2824" s="142">
        <v>1991.0575000000792</v>
      </c>
      <c r="F2824" s="142">
        <v>2267.0324999999939</v>
      </c>
      <c r="G2824" s="142">
        <v>3107.5449999998336</v>
      </c>
    </row>
    <row r="2825" spans="1:7" x14ac:dyDescent="0.2">
      <c r="A2825" s="76" t="s">
        <v>3222</v>
      </c>
      <c r="C2825" s="142">
        <v>1206.3599999999992</v>
      </c>
      <c r="D2825" s="142">
        <v>1581.7974999999142</v>
      </c>
      <c r="E2825" s="142">
        <v>1991.7225000000792</v>
      </c>
      <c r="F2825" s="142">
        <v>2267.7924999999941</v>
      </c>
      <c r="G2825" s="142">
        <v>3108.5899999998333</v>
      </c>
    </row>
    <row r="2826" spans="1:7" x14ac:dyDescent="0.2">
      <c r="A2826" s="76" t="s">
        <v>3223</v>
      </c>
      <c r="C2826" s="142">
        <v>1206.7599999999993</v>
      </c>
      <c r="D2826" s="142">
        <v>1582.319999999914</v>
      </c>
      <c r="E2826" s="142">
        <v>1992.3875000000789</v>
      </c>
      <c r="F2826" s="142">
        <v>2268.5524999999943</v>
      </c>
      <c r="G2826" s="142">
        <v>3109.6349999998333</v>
      </c>
    </row>
    <row r="2827" spans="1:7" x14ac:dyDescent="0.2">
      <c r="A2827" s="76" t="s">
        <v>3224</v>
      </c>
      <c r="C2827" s="142">
        <v>1207.1599999999994</v>
      </c>
      <c r="D2827" s="142">
        <v>1582.842499999914</v>
      </c>
      <c r="E2827" s="142">
        <v>1993.0525000000787</v>
      </c>
      <c r="F2827" s="142">
        <v>2269.3124999999941</v>
      </c>
      <c r="G2827" s="142">
        <v>3110.6799999998334</v>
      </c>
    </row>
    <row r="2828" spans="1:7" x14ac:dyDescent="0.2">
      <c r="A2828" s="76" t="s">
        <v>3225</v>
      </c>
      <c r="C2828" s="142">
        <v>1207.5599999999995</v>
      </c>
      <c r="D2828" s="142">
        <v>1583.3649999999141</v>
      </c>
      <c r="E2828" s="142">
        <v>1993.7175000000786</v>
      </c>
      <c r="F2828" s="142">
        <v>2270.0724999999943</v>
      </c>
      <c r="G2828" s="142">
        <v>3111.724999999833</v>
      </c>
    </row>
    <row r="2829" spans="1:7" x14ac:dyDescent="0.2">
      <c r="A2829" s="76" t="s">
        <v>3226</v>
      </c>
      <c r="C2829" s="142">
        <v>1207.9599999999996</v>
      </c>
      <c r="D2829" s="142">
        <v>1583.8874999999139</v>
      </c>
      <c r="E2829" s="142">
        <v>1994.3825000000784</v>
      </c>
      <c r="F2829" s="142">
        <v>2270.8324999999945</v>
      </c>
      <c r="G2829" s="142">
        <v>3112.7699999998331</v>
      </c>
    </row>
    <row r="2830" spans="1:7" x14ac:dyDescent="0.2">
      <c r="A2830" s="76" t="s">
        <v>3227</v>
      </c>
      <c r="C2830" s="142">
        <v>1208.3599999999997</v>
      </c>
      <c r="D2830" s="142">
        <v>1584.4099999999139</v>
      </c>
      <c r="E2830" s="142">
        <v>1995.0475000000783</v>
      </c>
      <c r="F2830" s="142">
        <v>2271.5924999999947</v>
      </c>
      <c r="G2830" s="142">
        <v>3113.8149999998327</v>
      </c>
    </row>
    <row r="2831" spans="1:7" x14ac:dyDescent="0.2">
      <c r="A2831" s="76" t="s">
        <v>3228</v>
      </c>
      <c r="C2831" s="142">
        <v>1208.7599999999998</v>
      </c>
      <c r="D2831" s="142">
        <v>1584.9324999999139</v>
      </c>
      <c r="E2831" s="142">
        <v>1995.7125000000781</v>
      </c>
      <c r="F2831" s="142">
        <v>2272.352499999995</v>
      </c>
      <c r="G2831" s="142">
        <v>3114.8599999998328</v>
      </c>
    </row>
    <row r="2832" spans="1:7" x14ac:dyDescent="0.2">
      <c r="A2832" s="76" t="s">
        <v>3229</v>
      </c>
      <c r="C2832" s="142">
        <v>1209.1599999999999</v>
      </c>
      <c r="D2832" s="142">
        <v>1585.4549999999138</v>
      </c>
      <c r="E2832" s="142">
        <v>1996.3775000000778</v>
      </c>
      <c r="F2832" s="142">
        <v>2273.1124999999952</v>
      </c>
      <c r="G2832" s="142">
        <v>3115.9049999998329</v>
      </c>
    </row>
    <row r="2833" spans="1:7" x14ac:dyDescent="0.2">
      <c r="A2833" s="76" t="s">
        <v>3230</v>
      </c>
      <c r="C2833" s="142">
        <v>1209.56</v>
      </c>
      <c r="D2833" s="142">
        <v>1585.9774999999138</v>
      </c>
      <c r="E2833" s="142">
        <v>1997.0425000000778</v>
      </c>
      <c r="F2833" s="142">
        <v>2273.8724999999954</v>
      </c>
      <c r="G2833" s="142">
        <v>3116.9499999998325</v>
      </c>
    </row>
    <row r="2834" spans="1:7" x14ac:dyDescent="0.2">
      <c r="A2834" s="76" t="s">
        <v>3231</v>
      </c>
      <c r="C2834" s="142">
        <v>1209.96</v>
      </c>
      <c r="D2834" s="142">
        <v>1586.4999999999138</v>
      </c>
      <c r="E2834" s="142">
        <v>1997.7075000000775</v>
      </c>
      <c r="F2834" s="142">
        <v>2274.6324999999956</v>
      </c>
      <c r="G2834" s="142">
        <v>3117.9949999998325</v>
      </c>
    </row>
    <row r="2835" spans="1:7" x14ac:dyDescent="0.2">
      <c r="A2835" s="76" t="s">
        <v>3232</v>
      </c>
      <c r="C2835" s="142">
        <v>1210.3600000000001</v>
      </c>
      <c r="D2835" s="142">
        <v>1587.0224999999136</v>
      </c>
      <c r="E2835" s="142">
        <v>1998.3725000000775</v>
      </c>
      <c r="F2835" s="142">
        <v>2275.3924999999958</v>
      </c>
      <c r="G2835" s="142">
        <v>3119.0399999998326</v>
      </c>
    </row>
    <row r="2836" spans="1:7" x14ac:dyDescent="0.2">
      <c r="A2836" s="76" t="s">
        <v>3233</v>
      </c>
      <c r="C2836" s="142">
        <v>1210.7600000000002</v>
      </c>
      <c r="D2836" s="142">
        <v>1587.5449999999137</v>
      </c>
      <c r="E2836" s="142">
        <v>1999.0375000000772</v>
      </c>
      <c r="F2836" s="142">
        <v>2276.1524999999961</v>
      </c>
      <c r="G2836" s="142">
        <v>3120.0849999998322</v>
      </c>
    </row>
    <row r="2837" spans="1:7" x14ac:dyDescent="0.2">
      <c r="A2837" s="76" t="s">
        <v>3234</v>
      </c>
      <c r="C2837" s="142">
        <v>1211.1600000000003</v>
      </c>
      <c r="D2837" s="142">
        <v>1588.0674999999137</v>
      </c>
      <c r="E2837" s="142">
        <v>1999.702500000077</v>
      </c>
      <c r="F2837" s="142">
        <v>2276.9124999999958</v>
      </c>
      <c r="G2837" s="142">
        <v>3121.1299999998323</v>
      </c>
    </row>
    <row r="2838" spans="1:7" x14ac:dyDescent="0.2">
      <c r="A2838" s="76" t="s">
        <v>3235</v>
      </c>
      <c r="C2838" s="142">
        <v>1211.5600000000004</v>
      </c>
      <c r="D2838" s="142">
        <v>1588.5899999999135</v>
      </c>
      <c r="E2838" s="142">
        <v>2000.3675000000769</v>
      </c>
      <c r="F2838" s="142">
        <v>2277.672499999996</v>
      </c>
      <c r="G2838" s="142">
        <v>3122.1749999998324</v>
      </c>
    </row>
    <row r="2839" spans="1:7" x14ac:dyDescent="0.2">
      <c r="A2839" s="76" t="s">
        <v>3236</v>
      </c>
      <c r="C2839" s="142">
        <v>1211.9600000000005</v>
      </c>
      <c r="D2839" s="142">
        <v>1589.1124999999136</v>
      </c>
      <c r="E2839" s="142">
        <v>2001.0325000000767</v>
      </c>
      <c r="F2839" s="142">
        <v>2278.4324999999963</v>
      </c>
      <c r="G2839" s="142">
        <v>3123.219999999832</v>
      </c>
    </row>
    <row r="2840" spans="1:7" x14ac:dyDescent="0.2">
      <c r="A2840" s="76" t="s">
        <v>3237</v>
      </c>
      <c r="C2840" s="142">
        <v>1212.3600000000006</v>
      </c>
      <c r="D2840" s="142">
        <v>1589.6349999999136</v>
      </c>
      <c r="E2840" s="142">
        <v>2001.6975000000766</v>
      </c>
      <c r="F2840" s="142">
        <v>2279.1924999999965</v>
      </c>
      <c r="G2840" s="142">
        <v>3124.2649999998321</v>
      </c>
    </row>
    <row r="2841" spans="1:7" x14ac:dyDescent="0.2">
      <c r="A2841" s="76" t="s">
        <v>3238</v>
      </c>
      <c r="C2841" s="142">
        <v>1212.7600000000007</v>
      </c>
      <c r="D2841" s="142">
        <v>1590.1574999999134</v>
      </c>
      <c r="E2841" s="142">
        <v>2002.3625000000764</v>
      </c>
      <c r="F2841" s="142">
        <v>2279.9524999999967</v>
      </c>
      <c r="G2841" s="142">
        <v>3125.3099999998321</v>
      </c>
    </row>
    <row r="2842" spans="1:7" x14ac:dyDescent="0.2">
      <c r="A2842" s="76" t="s">
        <v>3239</v>
      </c>
      <c r="C2842" s="142">
        <v>1213.1600000000008</v>
      </c>
      <c r="D2842" s="142">
        <v>1590.6799999999134</v>
      </c>
      <c r="E2842" s="142">
        <v>2003.0275000000761</v>
      </c>
      <c r="F2842" s="142">
        <v>2280.7124999999969</v>
      </c>
      <c r="G2842" s="142">
        <v>3126.3549999998318</v>
      </c>
    </row>
    <row r="2843" spans="1:7" x14ac:dyDescent="0.2">
      <c r="A2843" s="76" t="s">
        <v>3240</v>
      </c>
      <c r="C2843" s="142">
        <v>1213.5600000000009</v>
      </c>
      <c r="D2843" s="142">
        <v>1591.2024999999132</v>
      </c>
      <c r="E2843" s="142">
        <v>2003.6925000000761</v>
      </c>
      <c r="F2843" s="142">
        <v>2281.4724999999971</v>
      </c>
      <c r="G2843" s="142">
        <v>3127.3999999998318</v>
      </c>
    </row>
    <row r="2844" spans="1:7" x14ac:dyDescent="0.2">
      <c r="A2844" s="76" t="s">
        <v>3241</v>
      </c>
      <c r="C2844" s="142">
        <v>1213.9600000000009</v>
      </c>
      <c r="D2844" s="142">
        <v>1591.7249999999133</v>
      </c>
      <c r="E2844" s="142">
        <v>2004.3575000000758</v>
      </c>
      <c r="F2844" s="142">
        <v>2282.2324999999973</v>
      </c>
      <c r="G2844" s="142">
        <v>3128.4449999998319</v>
      </c>
    </row>
    <row r="2845" spans="1:7" x14ac:dyDescent="0.2">
      <c r="A2845" s="76" t="s">
        <v>3242</v>
      </c>
      <c r="C2845" s="142">
        <v>1214.360000000001</v>
      </c>
      <c r="D2845" s="142">
        <v>1592.2474999999133</v>
      </c>
      <c r="E2845" s="142">
        <v>2005.0225000000758</v>
      </c>
      <c r="F2845" s="142">
        <v>2282.9924999999976</v>
      </c>
      <c r="G2845" s="142">
        <v>3129.4899999998315</v>
      </c>
    </row>
    <row r="2846" spans="1:7" x14ac:dyDescent="0.2">
      <c r="A2846" s="76" t="s">
        <v>3243</v>
      </c>
      <c r="C2846" s="142">
        <v>1214.7600000000011</v>
      </c>
      <c r="D2846" s="142">
        <v>1592.7699999999131</v>
      </c>
      <c r="E2846" s="142">
        <v>2005.6875000000755</v>
      </c>
      <c r="F2846" s="142">
        <v>2283.7524999999978</v>
      </c>
      <c r="G2846" s="142">
        <v>3130.5349999998316</v>
      </c>
    </row>
    <row r="2847" spans="1:7" x14ac:dyDescent="0.2">
      <c r="A2847" s="76" t="s">
        <v>3244</v>
      </c>
      <c r="C2847" s="142">
        <v>1215.1600000000012</v>
      </c>
      <c r="D2847" s="142">
        <v>1593.2924999999132</v>
      </c>
      <c r="E2847" s="142">
        <v>2006.3525000000752</v>
      </c>
      <c r="F2847" s="142">
        <v>2284.5124999999975</v>
      </c>
      <c r="G2847" s="142">
        <v>3131.5799999998317</v>
      </c>
    </row>
    <row r="2848" spans="1:7" x14ac:dyDescent="0.2">
      <c r="A2848" s="76" t="s">
        <v>3245</v>
      </c>
      <c r="C2848" s="142">
        <v>1215.5600000000013</v>
      </c>
      <c r="D2848" s="142">
        <v>1593.8149999999132</v>
      </c>
      <c r="E2848" s="142">
        <v>2007.0175000000752</v>
      </c>
      <c r="F2848" s="142">
        <v>2285.2724999999978</v>
      </c>
      <c r="G2848" s="142">
        <v>3132.6249999998313</v>
      </c>
    </row>
    <row r="2849" spans="1:7" x14ac:dyDescent="0.2">
      <c r="A2849" s="76" t="s">
        <v>3246</v>
      </c>
      <c r="C2849" s="142">
        <v>1215.9600000000014</v>
      </c>
      <c r="D2849" s="142">
        <v>1594.337499999913</v>
      </c>
      <c r="E2849" s="142">
        <v>2007.6825000000749</v>
      </c>
      <c r="F2849" s="142">
        <v>2286.032499999998</v>
      </c>
      <c r="G2849" s="142">
        <v>3133.6699999998314</v>
      </c>
    </row>
    <row r="2850" spans="1:7" x14ac:dyDescent="0.2">
      <c r="A2850" s="76" t="s">
        <v>3247</v>
      </c>
      <c r="C2850" s="142">
        <v>1216.3600000000015</v>
      </c>
      <c r="D2850" s="142">
        <v>1594.859999999913</v>
      </c>
      <c r="E2850" s="142">
        <v>2008.3475000000749</v>
      </c>
      <c r="F2850" s="142">
        <v>2286.7924999999982</v>
      </c>
      <c r="G2850" s="142">
        <v>3134.714999999831</v>
      </c>
    </row>
    <row r="2851" spans="1:7" x14ac:dyDescent="0.2">
      <c r="A2851" s="76" t="s">
        <v>3248</v>
      </c>
      <c r="C2851" s="142">
        <v>1216.7600000000016</v>
      </c>
      <c r="D2851" s="142">
        <v>1595.3824999999131</v>
      </c>
      <c r="E2851" s="142">
        <v>2009.0125000000746</v>
      </c>
      <c r="F2851" s="142">
        <v>2287.5524999999984</v>
      </c>
      <c r="G2851" s="142">
        <v>3135.7599999998311</v>
      </c>
    </row>
    <row r="2852" spans="1:7" x14ac:dyDescent="0.2">
      <c r="A2852" s="76" t="s">
        <v>3249</v>
      </c>
      <c r="C2852" s="142">
        <v>1217.1600000000017</v>
      </c>
      <c r="D2852" s="142">
        <v>1595.9049999999129</v>
      </c>
      <c r="E2852" s="142">
        <v>2009.6775000000744</v>
      </c>
      <c r="F2852" s="142">
        <v>2288.3124999999986</v>
      </c>
      <c r="G2852" s="142">
        <v>3136.8049999998311</v>
      </c>
    </row>
    <row r="2853" spans="1:7" x14ac:dyDescent="0.2">
      <c r="A2853" s="76" t="s">
        <v>3250</v>
      </c>
      <c r="C2853" s="142">
        <v>1217.5600000000018</v>
      </c>
      <c r="D2853" s="142">
        <v>1596.4274999999129</v>
      </c>
      <c r="E2853" s="142">
        <v>2010.3425000000743</v>
      </c>
      <c r="F2853" s="142">
        <v>2289.0724999999989</v>
      </c>
      <c r="G2853" s="142">
        <v>3137.8499999998307</v>
      </c>
    </row>
    <row r="2854" spans="1:7" x14ac:dyDescent="0.2">
      <c r="A2854" s="76" t="s">
        <v>3251</v>
      </c>
      <c r="C2854" s="142">
        <v>1217.9600000000019</v>
      </c>
      <c r="D2854" s="142">
        <v>1596.949999999913</v>
      </c>
      <c r="E2854" s="142">
        <v>2011.0075000000741</v>
      </c>
      <c r="F2854" s="142">
        <v>2289.8324999999991</v>
      </c>
      <c r="G2854" s="142">
        <v>3138.8949999998308</v>
      </c>
    </row>
    <row r="2855" spans="1:7" x14ac:dyDescent="0.2">
      <c r="A2855" s="76" t="s">
        <v>3252</v>
      </c>
      <c r="C2855" s="142">
        <v>1218.3600000000019</v>
      </c>
      <c r="D2855" s="142">
        <v>1597.4724999999128</v>
      </c>
      <c r="E2855" s="142">
        <v>2011.672500000074</v>
      </c>
      <c r="F2855" s="142">
        <v>2290.5924999999993</v>
      </c>
      <c r="G2855" s="142">
        <v>3139.9399999998309</v>
      </c>
    </row>
    <row r="2856" spans="1:7" x14ac:dyDescent="0.2">
      <c r="A2856" s="76" t="s">
        <v>3253</v>
      </c>
      <c r="C2856" s="142">
        <v>1218.760000000002</v>
      </c>
      <c r="D2856" s="142">
        <v>1597.9949999999128</v>
      </c>
      <c r="E2856" s="142">
        <v>2012.3375000000738</v>
      </c>
      <c r="F2856" s="142">
        <v>2291.3524999999995</v>
      </c>
      <c r="G2856" s="142">
        <v>3140.9849999998305</v>
      </c>
    </row>
    <row r="2857" spans="1:7" x14ac:dyDescent="0.2">
      <c r="A2857" s="76" t="s">
        <v>3254</v>
      </c>
      <c r="C2857" s="142">
        <v>1219.1600000000021</v>
      </c>
      <c r="D2857" s="142">
        <v>1598.5174999999128</v>
      </c>
      <c r="E2857" s="142">
        <v>2013.0025000000735</v>
      </c>
      <c r="F2857" s="142">
        <v>2292.1124999999993</v>
      </c>
      <c r="G2857" s="142">
        <v>3142.0299999998306</v>
      </c>
    </row>
    <row r="2858" spans="1:7" x14ac:dyDescent="0.2">
      <c r="A2858" s="76" t="s">
        <v>3255</v>
      </c>
      <c r="C2858" s="142">
        <v>1219.5600000000022</v>
      </c>
      <c r="D2858" s="142">
        <v>1599.0399999999127</v>
      </c>
      <c r="E2858" s="142">
        <v>2013.6675000000735</v>
      </c>
      <c r="F2858" s="142">
        <v>2292.8724999999995</v>
      </c>
      <c r="G2858" s="142">
        <v>3143.0749999998307</v>
      </c>
    </row>
    <row r="2859" spans="1:7" x14ac:dyDescent="0.2">
      <c r="A2859" s="76" t="s">
        <v>3256</v>
      </c>
      <c r="C2859" s="142">
        <v>1219.9600000000023</v>
      </c>
      <c r="D2859" s="142">
        <v>1599.5624999999127</v>
      </c>
      <c r="E2859" s="142">
        <v>2014.3325000000732</v>
      </c>
      <c r="F2859" s="142">
        <v>2293.6324999999997</v>
      </c>
      <c r="G2859" s="142">
        <v>3144.1199999998303</v>
      </c>
    </row>
    <row r="2860" spans="1:7" x14ac:dyDescent="0.2">
      <c r="A2860" s="76" t="s">
        <v>3257</v>
      </c>
      <c r="C2860" s="142">
        <v>1220.3600000000024</v>
      </c>
      <c r="D2860" s="142">
        <v>1600.0849999999127</v>
      </c>
      <c r="E2860" s="142">
        <v>2014.9975000000732</v>
      </c>
      <c r="F2860" s="142">
        <v>2294.3924999999999</v>
      </c>
      <c r="G2860" s="142">
        <v>3145.1649999998303</v>
      </c>
    </row>
    <row r="2861" spans="1:7" x14ac:dyDescent="0.2">
      <c r="A2861" s="76" t="s">
        <v>3258</v>
      </c>
      <c r="C2861" s="142">
        <v>1220.7600000000025</v>
      </c>
      <c r="D2861" s="142">
        <v>1600.6074999999125</v>
      </c>
      <c r="E2861" s="142">
        <v>2015.6625000000729</v>
      </c>
      <c r="F2861" s="142">
        <v>2295.1525000000001</v>
      </c>
      <c r="G2861" s="142">
        <v>3146.2099999998304</v>
      </c>
    </row>
    <row r="2862" spans="1:7" x14ac:dyDescent="0.2">
      <c r="A2862" s="76" t="s">
        <v>3259</v>
      </c>
      <c r="C2862" s="142">
        <v>1221.1600000000026</v>
      </c>
      <c r="D2862" s="142">
        <v>1601.1299999999126</v>
      </c>
      <c r="E2862" s="142">
        <v>2016.3275000000726</v>
      </c>
      <c r="F2862" s="142">
        <v>2295.9125000000004</v>
      </c>
      <c r="G2862" s="142">
        <v>3147.25499999983</v>
      </c>
    </row>
    <row r="2863" spans="1:7" x14ac:dyDescent="0.2">
      <c r="A2863" s="76" t="s">
        <v>3260</v>
      </c>
      <c r="C2863" s="142">
        <v>1221.5600000000027</v>
      </c>
      <c r="D2863" s="142">
        <v>1601.6524999999124</v>
      </c>
      <c r="E2863" s="142">
        <v>2016.9925000000726</v>
      </c>
      <c r="F2863" s="142">
        <v>2296.6725000000006</v>
      </c>
      <c r="G2863" s="142">
        <v>3148.2999999998301</v>
      </c>
    </row>
    <row r="2864" spans="1:7" x14ac:dyDescent="0.2">
      <c r="A2864" s="76" t="s">
        <v>3261</v>
      </c>
      <c r="C2864" s="142">
        <v>1221.9600000000028</v>
      </c>
      <c r="D2864" s="142">
        <v>1602.1749999999124</v>
      </c>
      <c r="E2864" s="142">
        <v>2017.6575000000723</v>
      </c>
      <c r="F2864" s="142">
        <v>2297.4325000000008</v>
      </c>
      <c r="G2864" s="142">
        <v>3149.3449999998302</v>
      </c>
    </row>
    <row r="2865" spans="1:7" x14ac:dyDescent="0.2">
      <c r="A2865" s="76" t="s">
        <v>3262</v>
      </c>
      <c r="C2865" s="142">
        <v>1222.3600000000029</v>
      </c>
      <c r="D2865" s="142">
        <v>1602.6974999999125</v>
      </c>
      <c r="E2865" s="142">
        <v>2018.3225000000723</v>
      </c>
      <c r="F2865" s="142">
        <v>2298.192500000001</v>
      </c>
      <c r="G2865" s="142">
        <v>3150.3899999998298</v>
      </c>
    </row>
    <row r="2866" spans="1:7" x14ac:dyDescent="0.2">
      <c r="A2866" s="76" t="s">
        <v>3263</v>
      </c>
      <c r="C2866" s="142">
        <v>1222.7600000000029</v>
      </c>
      <c r="D2866" s="142">
        <v>1603.2199999999123</v>
      </c>
      <c r="E2866" s="142">
        <v>2018.987500000072</v>
      </c>
      <c r="F2866" s="142">
        <v>2298.9525000000012</v>
      </c>
      <c r="G2866" s="142">
        <v>3151.4349999998299</v>
      </c>
    </row>
    <row r="2867" spans="1:7" x14ac:dyDescent="0.2">
      <c r="A2867" s="76" t="s">
        <v>3264</v>
      </c>
      <c r="C2867" s="142">
        <v>1223.160000000003</v>
      </c>
      <c r="D2867" s="142">
        <v>1603.7424999999123</v>
      </c>
      <c r="E2867" s="142">
        <v>2019.6525000000718</v>
      </c>
      <c r="F2867" s="142">
        <v>2299.712500000001</v>
      </c>
      <c r="G2867" s="142">
        <v>3152.4799999998299</v>
      </c>
    </row>
    <row r="2868" spans="1:7" x14ac:dyDescent="0.2">
      <c r="A2868" s="76" t="s">
        <v>3265</v>
      </c>
      <c r="C2868" s="142">
        <v>1223.5600000000031</v>
      </c>
      <c r="D2868" s="142">
        <v>1604.2649999999123</v>
      </c>
      <c r="E2868" s="142">
        <v>2020.3175000000717</v>
      </c>
      <c r="F2868" s="142">
        <v>2300.4725000000012</v>
      </c>
      <c r="G2868" s="142">
        <v>3153.5249999998296</v>
      </c>
    </row>
    <row r="2869" spans="1:7" x14ac:dyDescent="0.2">
      <c r="A2869" s="76" t="s">
        <v>3266</v>
      </c>
      <c r="C2869" s="142">
        <v>1223.9600000000032</v>
      </c>
      <c r="D2869" s="142">
        <v>1604.7874999999121</v>
      </c>
      <c r="E2869" s="142">
        <v>2020.9825000000715</v>
      </c>
      <c r="F2869" s="142">
        <v>2301.2325000000014</v>
      </c>
      <c r="G2869" s="142">
        <v>3154.5699999998296</v>
      </c>
    </row>
    <row r="2870" spans="1:7" x14ac:dyDescent="0.2">
      <c r="A2870" s="76" t="s">
        <v>3267</v>
      </c>
      <c r="C2870" s="142">
        <v>1224.3600000000033</v>
      </c>
      <c r="D2870" s="142">
        <v>1605.3099999999122</v>
      </c>
      <c r="E2870" s="142">
        <v>2021.6475000000714</v>
      </c>
      <c r="F2870" s="142">
        <v>2301.9925000000017</v>
      </c>
      <c r="G2870" s="142">
        <v>3155.6149999998293</v>
      </c>
    </row>
    <row r="2871" spans="1:7" x14ac:dyDescent="0.2">
      <c r="A2871" s="76" t="s">
        <v>3268</v>
      </c>
      <c r="C2871" s="142">
        <v>1224.7600000000034</v>
      </c>
      <c r="D2871" s="142">
        <v>1605.8324999999122</v>
      </c>
      <c r="E2871" s="142">
        <v>2022.3125000000712</v>
      </c>
      <c r="F2871" s="142">
        <v>2302.7525000000019</v>
      </c>
      <c r="G2871" s="142">
        <v>3156.6599999998293</v>
      </c>
    </row>
    <row r="2872" spans="1:7" x14ac:dyDescent="0.2">
      <c r="A2872" s="76" t="s">
        <v>3269</v>
      </c>
      <c r="C2872" s="142">
        <v>1225.1600000000035</v>
      </c>
      <c r="D2872" s="142">
        <v>1606.354999999912</v>
      </c>
      <c r="E2872" s="142">
        <v>2022.9775000000709</v>
      </c>
      <c r="F2872" s="142">
        <v>2303.5125000000021</v>
      </c>
      <c r="G2872" s="142">
        <v>3157.7049999998294</v>
      </c>
    </row>
    <row r="2873" spans="1:7" x14ac:dyDescent="0.2">
      <c r="A2873" s="76" t="s">
        <v>3270</v>
      </c>
      <c r="C2873" s="142">
        <v>1225.5600000000036</v>
      </c>
      <c r="D2873" s="142">
        <v>1606.8774999999121</v>
      </c>
      <c r="E2873" s="142">
        <v>2023.6425000000709</v>
      </c>
      <c r="F2873" s="142">
        <v>2304.2725000000023</v>
      </c>
      <c r="G2873" s="142">
        <v>3158.749999999829</v>
      </c>
    </row>
    <row r="2874" spans="1:7" x14ac:dyDescent="0.2">
      <c r="A2874" s="76" t="s">
        <v>3271</v>
      </c>
      <c r="C2874" s="142">
        <v>1225.9600000000037</v>
      </c>
      <c r="D2874" s="142">
        <v>1607.3999999999121</v>
      </c>
      <c r="E2874" s="142">
        <v>2024.3075000000706</v>
      </c>
      <c r="F2874" s="142">
        <v>2305.0325000000025</v>
      </c>
      <c r="G2874" s="142">
        <v>3159.7949999998291</v>
      </c>
    </row>
    <row r="2875" spans="1:7" x14ac:dyDescent="0.2">
      <c r="A2875" s="76" t="s">
        <v>3272</v>
      </c>
      <c r="C2875" s="142">
        <v>1226.3600000000038</v>
      </c>
      <c r="D2875" s="142">
        <v>1607.9224999999119</v>
      </c>
      <c r="E2875" s="142">
        <v>2024.9725000000706</v>
      </c>
      <c r="F2875" s="142">
        <v>2305.7925000000027</v>
      </c>
      <c r="G2875" s="142">
        <v>3160.8399999998292</v>
      </c>
    </row>
    <row r="2876" spans="1:7" x14ac:dyDescent="0.2">
      <c r="A2876" s="76" t="s">
        <v>3273</v>
      </c>
      <c r="C2876" s="142">
        <v>1226.7600000000039</v>
      </c>
      <c r="D2876" s="142">
        <v>1608.4449999999119</v>
      </c>
      <c r="E2876" s="142">
        <v>2025.6375000000703</v>
      </c>
      <c r="F2876" s="142">
        <v>2306.552500000003</v>
      </c>
      <c r="G2876" s="142">
        <v>3161.8849999998288</v>
      </c>
    </row>
    <row r="2877" spans="1:7" x14ac:dyDescent="0.2">
      <c r="A2877" s="76" t="s">
        <v>3274</v>
      </c>
      <c r="C2877" s="142">
        <v>1227.1600000000039</v>
      </c>
      <c r="D2877" s="142">
        <v>1608.967499999912</v>
      </c>
      <c r="E2877" s="142">
        <v>2026.30250000007</v>
      </c>
      <c r="F2877" s="142">
        <v>2307.3125000000027</v>
      </c>
      <c r="G2877" s="142">
        <v>3162.9299999998289</v>
      </c>
    </row>
    <row r="2878" spans="1:7" x14ac:dyDescent="0.2">
      <c r="A2878" s="76" t="s">
        <v>3275</v>
      </c>
      <c r="C2878" s="142">
        <v>1227.560000000004</v>
      </c>
      <c r="D2878" s="142">
        <v>1609.4899999999118</v>
      </c>
      <c r="E2878" s="142">
        <v>2026.96750000007</v>
      </c>
      <c r="F2878" s="142">
        <v>2308.0725000000029</v>
      </c>
      <c r="G2878" s="142">
        <v>3163.9749999998289</v>
      </c>
    </row>
    <row r="2879" spans="1:7" x14ac:dyDescent="0.2">
      <c r="A2879" s="76" t="s">
        <v>3276</v>
      </c>
      <c r="C2879" s="142">
        <v>1227.9600000000041</v>
      </c>
      <c r="D2879" s="142">
        <v>1610.0124999999118</v>
      </c>
      <c r="E2879" s="142">
        <v>2027.6325000000697</v>
      </c>
      <c r="F2879" s="142">
        <v>2308.8325000000032</v>
      </c>
      <c r="G2879" s="142">
        <v>3165.0199999998285</v>
      </c>
    </row>
    <row r="2880" spans="1:7" x14ac:dyDescent="0.2">
      <c r="A2880" s="76" t="s">
        <v>3277</v>
      </c>
      <c r="C2880" s="142">
        <v>1228.3600000000042</v>
      </c>
      <c r="D2880" s="142">
        <v>1610.5349999999119</v>
      </c>
      <c r="E2880" s="142">
        <v>2028.2975000000697</v>
      </c>
      <c r="F2880" s="142">
        <v>2309.5925000000034</v>
      </c>
      <c r="G2880" s="142">
        <v>3166.0649999998286</v>
      </c>
    </row>
    <row r="2881" spans="1:7" x14ac:dyDescent="0.2">
      <c r="A2881" s="76" t="s">
        <v>3278</v>
      </c>
      <c r="C2881" s="142">
        <v>1228.7600000000043</v>
      </c>
      <c r="D2881" s="142">
        <v>1611.0574999999117</v>
      </c>
      <c r="E2881" s="142">
        <v>2028.9625000000694</v>
      </c>
      <c r="F2881" s="142">
        <v>2310.3525000000036</v>
      </c>
      <c r="G2881" s="142">
        <v>3167.1099999998287</v>
      </c>
    </row>
    <row r="2882" spans="1:7" x14ac:dyDescent="0.2">
      <c r="A2882" s="76" t="s">
        <v>3279</v>
      </c>
      <c r="C2882" s="142">
        <v>1229.1600000000044</v>
      </c>
      <c r="D2882" s="142">
        <v>1611.5799999999117</v>
      </c>
      <c r="E2882" s="142">
        <v>2029.6275000000692</v>
      </c>
      <c r="F2882" s="142">
        <v>2311.1125000000038</v>
      </c>
      <c r="G2882" s="142">
        <v>3168.1549999998283</v>
      </c>
    </row>
    <row r="2883" spans="1:7" x14ac:dyDescent="0.2">
      <c r="A2883" s="76" t="s">
        <v>3280</v>
      </c>
      <c r="C2883" s="142">
        <v>1229.5600000000045</v>
      </c>
      <c r="D2883" s="142">
        <v>1612.1024999999115</v>
      </c>
      <c r="E2883" s="142">
        <v>2030.2925000000691</v>
      </c>
      <c r="F2883" s="142">
        <v>2311.872500000004</v>
      </c>
      <c r="G2883" s="142">
        <v>3169.1999999998284</v>
      </c>
    </row>
    <row r="2884" spans="1:7" x14ac:dyDescent="0.2">
      <c r="A2884" s="76" t="s">
        <v>3281</v>
      </c>
      <c r="C2884" s="142">
        <v>1229.9600000000046</v>
      </c>
      <c r="D2884" s="142">
        <v>1612.6249999999116</v>
      </c>
      <c r="E2884" s="142">
        <v>2030.9575000000689</v>
      </c>
      <c r="F2884" s="142">
        <v>2312.6325000000043</v>
      </c>
      <c r="G2884" s="142">
        <v>3170.2449999998285</v>
      </c>
    </row>
    <row r="2885" spans="1:7" x14ac:dyDescent="0.2">
      <c r="A2885" s="76" t="s">
        <v>3282</v>
      </c>
      <c r="C2885" s="142">
        <v>1230.3600000000047</v>
      </c>
      <c r="D2885" s="142">
        <v>1613.1474999999116</v>
      </c>
      <c r="E2885" s="142">
        <v>2031.6225000000688</v>
      </c>
      <c r="F2885" s="142">
        <v>2313.3925000000045</v>
      </c>
      <c r="G2885" s="142">
        <v>3171.2899999998281</v>
      </c>
    </row>
    <row r="2886" spans="1:7" x14ac:dyDescent="0.2">
      <c r="A2886" s="76" t="s">
        <v>3283</v>
      </c>
      <c r="C2886" s="142">
        <v>1230.7600000000048</v>
      </c>
      <c r="D2886" s="142">
        <v>1613.6699999999114</v>
      </c>
      <c r="E2886" s="142">
        <v>2032.2875000000686</v>
      </c>
      <c r="F2886" s="142">
        <v>2314.1525000000047</v>
      </c>
      <c r="G2886" s="142">
        <v>3172.3349999998281</v>
      </c>
    </row>
    <row r="2887" spans="1:7" x14ac:dyDescent="0.2">
      <c r="A2887" s="76" t="s">
        <v>3284</v>
      </c>
      <c r="C2887" s="142">
        <v>1231.1600000000049</v>
      </c>
      <c r="D2887" s="142">
        <v>1614.1924999999114</v>
      </c>
      <c r="E2887" s="142">
        <v>2032.9525000000683</v>
      </c>
      <c r="F2887" s="142">
        <v>2314.9125000000045</v>
      </c>
      <c r="G2887" s="142">
        <v>3173.3799999998282</v>
      </c>
    </row>
    <row r="2888" spans="1:7" x14ac:dyDescent="0.2">
      <c r="A2888" s="76" t="s">
        <v>3285</v>
      </c>
      <c r="C2888" s="142">
        <v>1231.5600000000049</v>
      </c>
      <c r="D2888" s="142">
        <v>1614.7149999999115</v>
      </c>
      <c r="E2888" s="142">
        <v>2033.6175000000683</v>
      </c>
      <c r="F2888" s="142">
        <v>2315.6725000000047</v>
      </c>
      <c r="G2888" s="142">
        <v>3174.4249999998278</v>
      </c>
    </row>
    <row r="2889" spans="1:7" x14ac:dyDescent="0.2">
      <c r="A2889" s="76" t="s">
        <v>3286</v>
      </c>
      <c r="C2889" s="142">
        <v>1231.960000000005</v>
      </c>
      <c r="D2889" s="142">
        <v>1615.2374999999113</v>
      </c>
      <c r="E2889" s="142">
        <v>2034.282500000068</v>
      </c>
      <c r="F2889" s="142">
        <v>2316.4325000000049</v>
      </c>
      <c r="G2889" s="142">
        <v>3175.4699999998279</v>
      </c>
    </row>
    <row r="2890" spans="1:7" x14ac:dyDescent="0.2">
      <c r="A2890" s="76" t="s">
        <v>3287</v>
      </c>
      <c r="C2890" s="142">
        <v>1232.3600000000051</v>
      </c>
      <c r="D2890" s="142">
        <v>1615.7599999999113</v>
      </c>
      <c r="E2890" s="142">
        <v>2034.947500000068</v>
      </c>
      <c r="F2890" s="142">
        <v>2317.1925000000051</v>
      </c>
      <c r="G2890" s="142">
        <v>3176.5149999998275</v>
      </c>
    </row>
    <row r="2891" spans="1:7" x14ac:dyDescent="0.2">
      <c r="A2891" s="76" t="s">
        <v>3288</v>
      </c>
      <c r="C2891" s="142">
        <v>1232.7600000000052</v>
      </c>
      <c r="D2891" s="142">
        <v>1616.2824999999114</v>
      </c>
      <c r="E2891" s="142">
        <v>2035.6125000000677</v>
      </c>
      <c r="F2891" s="142">
        <v>2317.9525000000053</v>
      </c>
      <c r="G2891" s="142">
        <v>3177.5599999998276</v>
      </c>
    </row>
    <row r="2892" spans="1:7" x14ac:dyDescent="0.2">
      <c r="A2892" s="76" t="s">
        <v>3289</v>
      </c>
      <c r="C2892" s="142">
        <v>1233.1600000000053</v>
      </c>
      <c r="D2892" s="142">
        <v>1616.8049999999112</v>
      </c>
      <c r="E2892" s="142">
        <v>2036.2775000000674</v>
      </c>
      <c r="F2892" s="142">
        <v>2318.7125000000055</v>
      </c>
      <c r="G2892" s="142">
        <v>3178.6049999998277</v>
      </c>
    </row>
    <row r="2893" spans="1:7" x14ac:dyDescent="0.2">
      <c r="A2893" s="76" t="s">
        <v>3290</v>
      </c>
      <c r="C2893" s="142">
        <v>1233.5600000000054</v>
      </c>
      <c r="D2893" s="142">
        <v>1617.3274999999112</v>
      </c>
      <c r="E2893" s="142">
        <v>2036.9425000000674</v>
      </c>
      <c r="F2893" s="142">
        <v>2319.4725000000058</v>
      </c>
      <c r="G2893" s="142">
        <v>3179.6499999998273</v>
      </c>
    </row>
    <row r="2894" spans="1:7" x14ac:dyDescent="0.2">
      <c r="A2894" s="76" t="s">
        <v>3291</v>
      </c>
      <c r="C2894" s="142">
        <v>1233.9600000000055</v>
      </c>
      <c r="D2894" s="142">
        <v>1617.8499999999112</v>
      </c>
      <c r="E2894" s="142">
        <v>2037.6075000000671</v>
      </c>
      <c r="F2894" s="142">
        <v>2320.232500000006</v>
      </c>
      <c r="G2894" s="142">
        <v>3180.6949999998274</v>
      </c>
    </row>
    <row r="2895" spans="1:7" x14ac:dyDescent="0.2">
      <c r="A2895" s="76" t="s">
        <v>3292</v>
      </c>
      <c r="C2895" s="142">
        <v>1234.3600000000056</v>
      </c>
      <c r="D2895" s="142">
        <v>1618.372499999911</v>
      </c>
      <c r="E2895" s="142">
        <v>2038.2725000000671</v>
      </c>
      <c r="F2895" s="142">
        <v>2320.9925000000062</v>
      </c>
      <c r="G2895" s="142">
        <v>3181.7399999998274</v>
      </c>
    </row>
    <row r="2896" spans="1:7" x14ac:dyDescent="0.2">
      <c r="A2896" s="76" t="s">
        <v>3293</v>
      </c>
      <c r="C2896" s="142">
        <v>1234.7600000000057</v>
      </c>
      <c r="D2896" s="142">
        <v>1618.8949999999111</v>
      </c>
      <c r="E2896" s="142">
        <v>2038.9375000000668</v>
      </c>
      <c r="F2896" s="142">
        <v>2321.7525000000064</v>
      </c>
      <c r="G2896" s="142">
        <v>3182.7849999998271</v>
      </c>
    </row>
    <row r="2897" spans="1:7" x14ac:dyDescent="0.2">
      <c r="A2897" s="76" t="s">
        <v>3294</v>
      </c>
      <c r="C2897" s="142">
        <v>1235.1600000000058</v>
      </c>
      <c r="D2897" s="142">
        <v>1619.4174999999111</v>
      </c>
      <c r="E2897" s="142">
        <v>2039.6025000000666</v>
      </c>
      <c r="F2897" s="142">
        <v>2322.5125000000062</v>
      </c>
      <c r="G2897" s="142">
        <v>3183.8299999998271</v>
      </c>
    </row>
    <row r="2898" spans="1:7" x14ac:dyDescent="0.2">
      <c r="A2898" s="76" t="s">
        <v>3295</v>
      </c>
      <c r="C2898" s="142">
        <v>1235.5600000000059</v>
      </c>
      <c r="D2898" s="142">
        <v>1619.9399999999109</v>
      </c>
      <c r="E2898" s="142">
        <v>2040.2675000000665</v>
      </c>
      <c r="F2898" s="142">
        <v>2323.2725000000064</v>
      </c>
      <c r="G2898" s="142">
        <v>3184.8749999998272</v>
      </c>
    </row>
    <row r="2899" spans="1:7" x14ac:dyDescent="0.2">
      <c r="A2899" s="76" t="s">
        <v>3296</v>
      </c>
      <c r="C2899" s="142">
        <v>1235.9600000000059</v>
      </c>
      <c r="D2899" s="142">
        <v>1620.462499999911</v>
      </c>
      <c r="E2899" s="142">
        <v>2040.9325000000663</v>
      </c>
      <c r="F2899" s="142">
        <v>2324.0325000000066</v>
      </c>
      <c r="G2899" s="142">
        <v>3185.9199999998268</v>
      </c>
    </row>
    <row r="2900" spans="1:7" x14ac:dyDescent="0.2">
      <c r="A2900" s="76" t="s">
        <v>3297</v>
      </c>
      <c r="C2900" s="142">
        <v>1236.360000000006</v>
      </c>
      <c r="D2900" s="142">
        <v>1620.984999999911</v>
      </c>
      <c r="E2900" s="142">
        <v>2041.5975000000662</v>
      </c>
      <c r="F2900" s="142">
        <v>2324.7925000000068</v>
      </c>
      <c r="G2900" s="142">
        <v>3186.9649999998269</v>
      </c>
    </row>
    <row r="2901" spans="1:7" x14ac:dyDescent="0.2">
      <c r="A2901" s="76" t="s">
        <v>3298</v>
      </c>
      <c r="C2901" s="142">
        <v>1236.7600000000061</v>
      </c>
      <c r="D2901" s="142">
        <v>1621.5074999999108</v>
      </c>
      <c r="E2901" s="142">
        <v>2042.262500000066</v>
      </c>
      <c r="F2901" s="142">
        <v>2325.5525000000071</v>
      </c>
      <c r="G2901" s="142">
        <v>3188.009999999827</v>
      </c>
    </row>
    <row r="2902" spans="1:7" x14ac:dyDescent="0.2">
      <c r="A2902" s="76" t="s">
        <v>3299</v>
      </c>
      <c r="C2902" s="142">
        <v>1237.1600000000062</v>
      </c>
      <c r="D2902" s="142">
        <v>1622.0299999999108</v>
      </c>
      <c r="E2902" s="142">
        <v>2042.9275000000657</v>
      </c>
      <c r="F2902" s="142">
        <v>2326.3125000000073</v>
      </c>
      <c r="G2902" s="142">
        <v>3189.0549999998266</v>
      </c>
    </row>
    <row r="2903" spans="1:7" x14ac:dyDescent="0.2">
      <c r="A2903" s="76" t="s">
        <v>3300</v>
      </c>
      <c r="C2903" s="142">
        <v>1237.5600000000063</v>
      </c>
      <c r="D2903" s="142">
        <v>1622.5524999999107</v>
      </c>
      <c r="E2903" s="142">
        <v>2043.5925000000657</v>
      </c>
      <c r="F2903" s="142">
        <v>2327.0725000000075</v>
      </c>
      <c r="G2903" s="142">
        <v>3190.0999999998267</v>
      </c>
    </row>
    <row r="2904" spans="1:7" x14ac:dyDescent="0.2">
      <c r="A2904" s="76" t="s">
        <v>3301</v>
      </c>
      <c r="C2904" s="142">
        <v>1237.9600000000064</v>
      </c>
      <c r="D2904" s="142">
        <v>1623.0749999999107</v>
      </c>
      <c r="E2904" s="142">
        <v>2044.2575000000654</v>
      </c>
      <c r="F2904" s="142">
        <v>2327.8325000000077</v>
      </c>
      <c r="G2904" s="142">
        <v>3191.1449999998267</v>
      </c>
    </row>
    <row r="2905" spans="1:7" x14ac:dyDescent="0.2">
      <c r="A2905" s="76" t="s">
        <v>3302</v>
      </c>
      <c r="C2905" s="142">
        <v>1238.3600000000065</v>
      </c>
      <c r="D2905" s="142">
        <v>1623.5974999999107</v>
      </c>
      <c r="E2905" s="142">
        <v>2044.9225000000654</v>
      </c>
      <c r="F2905" s="142">
        <v>2328.5925000000079</v>
      </c>
      <c r="G2905" s="142">
        <v>3192.1899999998263</v>
      </c>
    </row>
    <row r="2906" spans="1:7" x14ac:dyDescent="0.2">
      <c r="A2906" s="76" t="s">
        <v>3303</v>
      </c>
      <c r="C2906" s="142">
        <v>1238.7600000000066</v>
      </c>
      <c r="D2906" s="142">
        <v>1624.1199999999105</v>
      </c>
      <c r="E2906" s="142">
        <v>2045.5875000000651</v>
      </c>
      <c r="F2906" s="142">
        <v>2329.3525000000081</v>
      </c>
      <c r="G2906" s="142">
        <v>3193.2349999998264</v>
      </c>
    </row>
    <row r="2907" spans="1:7" x14ac:dyDescent="0.2">
      <c r="A2907" s="76" t="s">
        <v>3304</v>
      </c>
      <c r="C2907" s="142">
        <v>1239.1600000000067</v>
      </c>
      <c r="D2907" s="142">
        <v>1624.6424999999106</v>
      </c>
      <c r="E2907" s="142">
        <v>2046.2525000000649</v>
      </c>
      <c r="F2907" s="142">
        <v>2330.1125000000079</v>
      </c>
      <c r="G2907" s="142">
        <v>3194.2799999998265</v>
      </c>
    </row>
    <row r="2908" spans="1:7" x14ac:dyDescent="0.2">
      <c r="A2908" s="76" t="s">
        <v>3305</v>
      </c>
      <c r="C2908" s="142">
        <v>1239.5600000000068</v>
      </c>
      <c r="D2908" s="142">
        <v>1625.1649999999106</v>
      </c>
      <c r="E2908" s="142">
        <v>2046.9175000000648</v>
      </c>
      <c r="F2908" s="142">
        <v>2330.8725000000081</v>
      </c>
      <c r="G2908" s="142">
        <v>3195.3249999998261</v>
      </c>
    </row>
    <row r="2909" spans="1:7" x14ac:dyDescent="0.2">
      <c r="A2909" s="76" t="s">
        <v>3306</v>
      </c>
      <c r="C2909" s="142">
        <v>1239.9600000000069</v>
      </c>
      <c r="D2909" s="142">
        <v>1625.6874999999104</v>
      </c>
      <c r="E2909" s="142">
        <v>2047.5825000000646</v>
      </c>
      <c r="F2909" s="142">
        <v>2331.6325000000083</v>
      </c>
      <c r="G2909" s="142">
        <v>3196.3699999998262</v>
      </c>
    </row>
    <row r="2910" spans="1:7" x14ac:dyDescent="0.2">
      <c r="A2910" s="76" t="s">
        <v>3307</v>
      </c>
      <c r="C2910" s="142">
        <v>1240.3600000000069</v>
      </c>
      <c r="D2910" s="142">
        <v>1626.2099999999105</v>
      </c>
      <c r="E2910" s="142">
        <v>2048.2475000000645</v>
      </c>
      <c r="F2910" s="142">
        <v>2332.3925000000086</v>
      </c>
      <c r="G2910" s="142">
        <v>3197.4149999998258</v>
      </c>
    </row>
    <row r="2911" spans="1:7" x14ac:dyDescent="0.2">
      <c r="A2911" s="76" t="s">
        <v>3308</v>
      </c>
      <c r="C2911" s="142">
        <v>1240.760000000007</v>
      </c>
      <c r="D2911" s="142">
        <v>1626.7324999999105</v>
      </c>
      <c r="E2911" s="142">
        <v>2048.9125000000645</v>
      </c>
      <c r="F2911" s="142">
        <v>2333.1525000000088</v>
      </c>
      <c r="G2911" s="142">
        <v>3198.4599999998259</v>
      </c>
    </row>
    <row r="2912" spans="1:7" x14ac:dyDescent="0.2">
      <c r="A2912" s="76" t="s">
        <v>3309</v>
      </c>
      <c r="C2912" s="142">
        <v>1241.1600000000071</v>
      </c>
      <c r="D2912" s="142">
        <v>1627.2549999999103</v>
      </c>
      <c r="E2912" s="142">
        <v>2049.577500000064</v>
      </c>
      <c r="F2912" s="142">
        <v>2333.912500000009</v>
      </c>
      <c r="G2912" s="142">
        <v>3199.5049999998259</v>
      </c>
    </row>
    <row r="2913" spans="1:7" x14ac:dyDescent="0.2">
      <c r="A2913" s="76" t="s">
        <v>3310</v>
      </c>
      <c r="C2913" s="142">
        <v>1241.5600000000072</v>
      </c>
      <c r="D2913" s="142">
        <v>1627.7774999999103</v>
      </c>
      <c r="E2913" s="142">
        <v>2050.242500000064</v>
      </c>
      <c r="F2913" s="142">
        <v>2334.6725000000092</v>
      </c>
      <c r="G2913" s="142">
        <v>3200.5499999998256</v>
      </c>
    </row>
    <row r="2914" spans="1:7" x14ac:dyDescent="0.2">
      <c r="A2914" s="76" t="s">
        <v>3311</v>
      </c>
      <c r="C2914" s="142">
        <v>1241.9600000000073</v>
      </c>
      <c r="D2914" s="142">
        <v>1628.2999999999104</v>
      </c>
      <c r="E2914" s="142">
        <v>2050.9075000000639</v>
      </c>
      <c r="F2914" s="142">
        <v>2335.4325000000094</v>
      </c>
      <c r="G2914" s="142">
        <v>3201.5949999998256</v>
      </c>
    </row>
    <row r="2915" spans="1:7" x14ac:dyDescent="0.2">
      <c r="A2915" s="76" t="s">
        <v>3312</v>
      </c>
      <c r="C2915" s="142">
        <v>1242.3600000000074</v>
      </c>
      <c r="D2915" s="142">
        <v>1628.8224999999102</v>
      </c>
      <c r="E2915" s="142">
        <v>2051.5725000000634</v>
      </c>
      <c r="F2915" s="142">
        <v>2336.1925000000097</v>
      </c>
      <c r="G2915" s="142">
        <v>3202.6399999998257</v>
      </c>
    </row>
    <row r="2916" spans="1:7" x14ac:dyDescent="0.2">
      <c r="A2916" s="76" t="s">
        <v>3313</v>
      </c>
      <c r="C2916" s="142">
        <v>1242.7600000000075</v>
      </c>
      <c r="D2916" s="142">
        <v>1629.3449999999102</v>
      </c>
      <c r="E2916" s="142">
        <v>2052.2375000000634</v>
      </c>
      <c r="F2916" s="142">
        <v>2336.9525000000099</v>
      </c>
      <c r="G2916" s="142">
        <v>3203.6849999998253</v>
      </c>
    </row>
    <row r="2917" spans="1:7" x14ac:dyDescent="0.2">
      <c r="A2917" s="76" t="s">
        <v>3314</v>
      </c>
      <c r="C2917" s="142">
        <v>1243.1600000000076</v>
      </c>
      <c r="D2917" s="142">
        <v>1629.8674999999103</v>
      </c>
      <c r="E2917" s="142">
        <v>2052.9025000000634</v>
      </c>
      <c r="F2917" s="142">
        <v>2337.7125000000096</v>
      </c>
      <c r="G2917" s="142">
        <v>3204.7299999998254</v>
      </c>
    </row>
    <row r="2918" spans="1:7" x14ac:dyDescent="0.2">
      <c r="A2918" s="76" t="s">
        <v>3315</v>
      </c>
      <c r="C2918" s="142">
        <v>1243.5600000000077</v>
      </c>
      <c r="D2918" s="142">
        <v>1630.3899999999101</v>
      </c>
      <c r="E2918" s="142">
        <v>2053.5675000000629</v>
      </c>
      <c r="F2918" s="142">
        <v>2338.4725000000099</v>
      </c>
      <c r="G2918" s="142">
        <v>3205.7749999998255</v>
      </c>
    </row>
    <row r="2919" spans="1:7" x14ac:dyDescent="0.2">
      <c r="A2919" s="76" t="s">
        <v>3316</v>
      </c>
      <c r="C2919" s="142">
        <v>1243.9600000000078</v>
      </c>
      <c r="D2919" s="142">
        <v>1630.9124999999101</v>
      </c>
      <c r="E2919" s="142">
        <v>2054.2325000000628</v>
      </c>
      <c r="F2919" s="142">
        <v>2339.2325000000101</v>
      </c>
      <c r="G2919" s="142">
        <v>3206.8199999998251</v>
      </c>
    </row>
    <row r="2920" spans="1:7" x14ac:dyDescent="0.2">
      <c r="A2920" s="76" t="s">
        <v>3317</v>
      </c>
      <c r="C2920" s="142">
        <v>1244.3600000000079</v>
      </c>
      <c r="D2920" s="142">
        <v>1631.4349999999101</v>
      </c>
      <c r="E2920" s="142">
        <v>2054.8975000000628</v>
      </c>
      <c r="F2920" s="142">
        <v>2339.9925000000103</v>
      </c>
      <c r="G2920" s="142">
        <v>3207.8649999998252</v>
      </c>
    </row>
    <row r="2921" spans="1:7" x14ac:dyDescent="0.2">
      <c r="A2921" s="76" t="s">
        <v>3318</v>
      </c>
      <c r="C2921" s="142">
        <v>1244.7600000000079</v>
      </c>
      <c r="D2921" s="142">
        <v>1631.9574999999099</v>
      </c>
      <c r="E2921" s="142">
        <v>2055.5625000000628</v>
      </c>
      <c r="F2921" s="142">
        <v>2340.7525000000105</v>
      </c>
      <c r="G2921" s="142">
        <v>3208.9099999998252</v>
      </c>
    </row>
    <row r="2922" spans="1:7" x14ac:dyDescent="0.2">
      <c r="A2922" s="76" t="s">
        <v>3319</v>
      </c>
      <c r="C2922" s="142">
        <v>1245.160000000008</v>
      </c>
      <c r="D2922" s="142">
        <v>1632.47999999991</v>
      </c>
      <c r="E2922" s="142">
        <v>2056.2275000000623</v>
      </c>
      <c r="F2922" s="142">
        <v>2341.5125000000107</v>
      </c>
      <c r="G2922" s="142">
        <v>3209.9549999998248</v>
      </c>
    </row>
    <row r="2923" spans="1:7" x14ac:dyDescent="0.2">
      <c r="A2923" s="76" t="s">
        <v>3320</v>
      </c>
      <c r="C2923" s="142">
        <v>1245.5600000000081</v>
      </c>
      <c r="D2923" s="142">
        <v>1633.0024999999098</v>
      </c>
      <c r="E2923" s="142">
        <v>2056.8925000000622</v>
      </c>
      <c r="F2923" s="142">
        <v>2342.272500000011</v>
      </c>
      <c r="G2923" s="142">
        <v>3210.9999999998249</v>
      </c>
    </row>
    <row r="2924" spans="1:7" x14ac:dyDescent="0.2">
      <c r="A2924" s="76" t="s">
        <v>3321</v>
      </c>
      <c r="C2924" s="142">
        <v>1245.9600000000082</v>
      </c>
      <c r="D2924" s="142">
        <v>1633.5249999999098</v>
      </c>
      <c r="E2924" s="142">
        <v>2057.5575000000622</v>
      </c>
      <c r="F2924" s="142">
        <v>2343.0325000000112</v>
      </c>
      <c r="G2924" s="142">
        <v>3212.044999999825</v>
      </c>
    </row>
    <row r="2925" spans="1:7" x14ac:dyDescent="0.2">
      <c r="A2925" s="76" t="s">
        <v>3322</v>
      </c>
      <c r="C2925" s="142">
        <v>1246.3600000000083</v>
      </c>
      <c r="D2925" s="142">
        <v>1634.0474999999099</v>
      </c>
      <c r="E2925" s="142">
        <v>2058.2225000000617</v>
      </c>
      <c r="F2925" s="142">
        <v>2343.7925000000114</v>
      </c>
      <c r="G2925" s="142">
        <v>3213.0899999998246</v>
      </c>
    </row>
    <row r="2926" spans="1:7" x14ac:dyDescent="0.2">
      <c r="A2926" s="76" t="s">
        <v>3323</v>
      </c>
      <c r="C2926" s="142">
        <v>1246.7600000000084</v>
      </c>
      <c r="D2926" s="142">
        <v>1634.5699999999097</v>
      </c>
      <c r="E2926" s="142">
        <v>2058.8875000000617</v>
      </c>
      <c r="F2926" s="142">
        <v>2344.5525000000116</v>
      </c>
      <c r="G2926" s="142">
        <v>3214.1349999998247</v>
      </c>
    </row>
    <row r="2927" spans="1:7" x14ac:dyDescent="0.2">
      <c r="A2927" s="76" t="s">
        <v>3324</v>
      </c>
      <c r="C2927" s="142">
        <v>1247.1600000000085</v>
      </c>
      <c r="D2927" s="142">
        <v>1635.0924999999097</v>
      </c>
      <c r="E2927" s="142">
        <v>2059.5525000000616</v>
      </c>
      <c r="F2927" s="142">
        <v>2345.3125000000114</v>
      </c>
      <c r="G2927" s="142">
        <v>3215.1799999998248</v>
      </c>
    </row>
    <row r="2928" spans="1:7" x14ac:dyDescent="0.2">
      <c r="A2928" s="76" t="s">
        <v>3325</v>
      </c>
      <c r="C2928" s="142">
        <v>1247.5600000000086</v>
      </c>
      <c r="D2928" s="142">
        <v>1635.6149999999097</v>
      </c>
      <c r="E2928" s="142">
        <v>2060.2175000000611</v>
      </c>
      <c r="F2928" s="142">
        <v>2346.0725000000116</v>
      </c>
      <c r="G2928" s="142">
        <v>3216.2249999998244</v>
      </c>
    </row>
    <row r="2929" spans="1:7" x14ac:dyDescent="0.2">
      <c r="A2929" s="76" t="s">
        <v>3326</v>
      </c>
      <c r="C2929" s="142">
        <v>1247.9600000000087</v>
      </c>
      <c r="D2929" s="142">
        <v>1636.1374999999096</v>
      </c>
      <c r="E2929" s="142">
        <v>2060.8825000000611</v>
      </c>
      <c r="F2929" s="142">
        <v>2346.8325000000118</v>
      </c>
      <c r="G2929" s="142">
        <v>3217.2699999998244</v>
      </c>
    </row>
    <row r="2930" spans="1:7" x14ac:dyDescent="0.2">
      <c r="A2930" s="76" t="s">
        <v>3327</v>
      </c>
      <c r="C2930" s="142">
        <v>1248.3600000000088</v>
      </c>
      <c r="D2930" s="142">
        <v>1636.6599999999096</v>
      </c>
      <c r="E2930" s="142">
        <v>2061.5475000000611</v>
      </c>
      <c r="F2930" s="142">
        <v>2347.592500000012</v>
      </c>
      <c r="G2930" s="142">
        <v>3218.3149999998241</v>
      </c>
    </row>
    <row r="2931" spans="1:7" x14ac:dyDescent="0.2">
      <c r="A2931" s="76" t="s">
        <v>3328</v>
      </c>
      <c r="C2931" s="142">
        <v>1248.7600000000089</v>
      </c>
      <c r="D2931" s="142">
        <v>1637.1824999999096</v>
      </c>
      <c r="E2931" s="142">
        <v>2062.212500000061</v>
      </c>
      <c r="F2931" s="142">
        <v>2348.3525000000122</v>
      </c>
      <c r="G2931" s="142">
        <v>3219.3599999998241</v>
      </c>
    </row>
    <row r="2932" spans="1:7" x14ac:dyDescent="0.2">
      <c r="A2932" s="76" t="s">
        <v>3329</v>
      </c>
      <c r="C2932" s="142">
        <v>1249.1600000000089</v>
      </c>
      <c r="D2932" s="142">
        <v>1637.7049999999094</v>
      </c>
      <c r="E2932" s="142">
        <v>2062.8775000000605</v>
      </c>
      <c r="F2932" s="142">
        <v>2349.1125000000125</v>
      </c>
      <c r="G2932" s="142">
        <v>3220.4049999998242</v>
      </c>
    </row>
    <row r="2933" spans="1:7" x14ac:dyDescent="0.2">
      <c r="A2933" s="76" t="s">
        <v>3330</v>
      </c>
      <c r="C2933" s="142">
        <v>1249.560000000009</v>
      </c>
      <c r="D2933" s="142">
        <v>1638.2274999999095</v>
      </c>
      <c r="E2933" s="142">
        <v>2063.5425000000605</v>
      </c>
      <c r="F2933" s="142">
        <v>2349.8725000000127</v>
      </c>
      <c r="G2933" s="142">
        <v>3221.4499999998238</v>
      </c>
    </row>
    <row r="2934" spans="1:7" x14ac:dyDescent="0.2">
      <c r="A2934" s="76" t="s">
        <v>3331</v>
      </c>
      <c r="C2934" s="142">
        <v>1249.9600000000091</v>
      </c>
      <c r="D2934" s="142">
        <v>1638.7499999999095</v>
      </c>
      <c r="E2934" s="142">
        <v>2064.2075000000605</v>
      </c>
      <c r="F2934" s="142">
        <v>2350.6325000000129</v>
      </c>
      <c r="G2934" s="142">
        <v>3222.4949999998239</v>
      </c>
    </row>
    <row r="2935" spans="1:7" x14ac:dyDescent="0.2">
      <c r="A2935" s="76" t="s">
        <v>3332</v>
      </c>
      <c r="C2935" s="142">
        <v>1250.3600000000092</v>
      </c>
      <c r="D2935" s="142">
        <v>1639.2724999999093</v>
      </c>
      <c r="E2935" s="142">
        <v>2064.87250000006</v>
      </c>
      <c r="F2935" s="142">
        <v>2351.3925000000131</v>
      </c>
      <c r="G2935" s="142">
        <v>3223.539999999824</v>
      </c>
    </row>
    <row r="2936" spans="1:7" x14ac:dyDescent="0.2">
      <c r="A2936" s="76" t="s">
        <v>3333</v>
      </c>
      <c r="C2936" s="142">
        <v>1250.7600000000093</v>
      </c>
      <c r="D2936" s="142">
        <v>1639.7949999999094</v>
      </c>
      <c r="E2936" s="142">
        <v>2065.5375000000599</v>
      </c>
      <c r="F2936" s="142">
        <v>2352.1525000000133</v>
      </c>
      <c r="G2936" s="142">
        <v>3224.5849999998236</v>
      </c>
    </row>
    <row r="2937" spans="1:7" x14ac:dyDescent="0.2">
      <c r="A2937" s="76" t="s">
        <v>3334</v>
      </c>
      <c r="C2937" s="142">
        <v>1251.1600000000094</v>
      </c>
      <c r="D2937" s="142">
        <v>1640.3174999999094</v>
      </c>
      <c r="E2937" s="142">
        <v>2066.2025000000599</v>
      </c>
      <c r="F2937" s="142">
        <v>2352.9125000000131</v>
      </c>
      <c r="G2937" s="142">
        <v>3225.6299999998237</v>
      </c>
    </row>
    <row r="2938" spans="1:7" x14ac:dyDescent="0.2">
      <c r="A2938" s="76" t="s">
        <v>3335</v>
      </c>
      <c r="C2938" s="142">
        <v>1251.5600000000095</v>
      </c>
      <c r="D2938" s="142">
        <v>1640.8399999999092</v>
      </c>
      <c r="E2938" s="142">
        <v>2066.8675000000594</v>
      </c>
      <c r="F2938" s="142">
        <v>2353.6725000000133</v>
      </c>
      <c r="G2938" s="142">
        <v>3226.6749999998237</v>
      </c>
    </row>
    <row r="2939" spans="1:7" x14ac:dyDescent="0.2">
      <c r="A2939" s="76" t="s">
        <v>3336</v>
      </c>
      <c r="C2939" s="142">
        <v>1251.9600000000096</v>
      </c>
      <c r="D2939" s="142">
        <v>1641.3624999999092</v>
      </c>
      <c r="E2939" s="142">
        <v>2067.5325000000594</v>
      </c>
      <c r="F2939" s="142">
        <v>2354.4325000000135</v>
      </c>
      <c r="G2939" s="142">
        <v>3227.7199999998234</v>
      </c>
    </row>
    <row r="2940" spans="1:7" x14ac:dyDescent="0.2">
      <c r="A2940" s="76" t="s">
        <v>3337</v>
      </c>
      <c r="C2940" s="142">
        <v>1252.3600000000097</v>
      </c>
      <c r="D2940" s="142">
        <v>1641.8849999999093</v>
      </c>
      <c r="E2940" s="142">
        <v>2068.1975000000593</v>
      </c>
      <c r="F2940" s="142">
        <v>2355.1925000000138</v>
      </c>
      <c r="G2940" s="142">
        <v>3228.7649999998234</v>
      </c>
    </row>
    <row r="2941" spans="1:7" x14ac:dyDescent="0.2">
      <c r="A2941" s="76" t="s">
        <v>3338</v>
      </c>
      <c r="C2941" s="142">
        <v>1252.7600000000098</v>
      </c>
      <c r="D2941" s="142">
        <v>1642.4074999999091</v>
      </c>
      <c r="E2941" s="142">
        <v>2068.8625000000593</v>
      </c>
      <c r="F2941" s="142">
        <v>2355.952500000014</v>
      </c>
      <c r="G2941" s="142">
        <v>3229.8099999998235</v>
      </c>
    </row>
    <row r="2942" spans="1:7" x14ac:dyDescent="0.2">
      <c r="A2942" s="76" t="s">
        <v>3339</v>
      </c>
      <c r="C2942" s="142">
        <v>1253.1600000000099</v>
      </c>
      <c r="D2942" s="142">
        <v>1642.9299999999091</v>
      </c>
      <c r="E2942" s="142">
        <v>2069.5275000000588</v>
      </c>
      <c r="F2942" s="142">
        <v>2356.7125000000142</v>
      </c>
      <c r="G2942" s="142">
        <v>3230.8549999998231</v>
      </c>
    </row>
    <row r="2943" spans="1:7" x14ac:dyDescent="0.2">
      <c r="A2943" s="76" t="s">
        <v>3340</v>
      </c>
      <c r="C2943" s="142">
        <v>1253.5600000000099</v>
      </c>
      <c r="D2943" s="142">
        <v>1643.4524999999089</v>
      </c>
      <c r="E2943" s="142">
        <v>2070.1925000000588</v>
      </c>
      <c r="F2943" s="142">
        <v>2357.4725000000144</v>
      </c>
      <c r="G2943" s="142">
        <v>3231.8999999998232</v>
      </c>
    </row>
    <row r="2944" spans="1:7" x14ac:dyDescent="0.2">
      <c r="A2944" s="76" t="s">
        <v>3341</v>
      </c>
      <c r="C2944" s="142">
        <v>1253.96000000001</v>
      </c>
      <c r="D2944" s="142">
        <v>1643.974999999909</v>
      </c>
      <c r="E2944" s="142">
        <v>2070.8575000000587</v>
      </c>
      <c r="F2944" s="142">
        <v>2358.2325000000146</v>
      </c>
      <c r="G2944" s="142">
        <v>3232.9449999998233</v>
      </c>
    </row>
    <row r="2945" spans="1:7" x14ac:dyDescent="0.2">
      <c r="A2945" s="76" t="s">
        <v>3342</v>
      </c>
      <c r="C2945" s="142">
        <v>1254.3600000000101</v>
      </c>
      <c r="D2945" s="142">
        <v>1644.497499999909</v>
      </c>
      <c r="E2945" s="142">
        <v>2071.5225000000582</v>
      </c>
      <c r="F2945" s="142">
        <v>2358.9925000000148</v>
      </c>
      <c r="G2945" s="142">
        <v>3233.9899999998229</v>
      </c>
    </row>
    <row r="2946" spans="1:7" x14ac:dyDescent="0.2">
      <c r="A2946" s="76" t="s">
        <v>3343</v>
      </c>
      <c r="C2946" s="142">
        <v>1254.7600000000102</v>
      </c>
      <c r="D2946" s="142">
        <v>1645.0199999999088</v>
      </c>
      <c r="E2946" s="142">
        <v>2072.1875000000582</v>
      </c>
      <c r="F2946" s="142">
        <v>2359.7525000000151</v>
      </c>
      <c r="G2946" s="142">
        <v>3235.034999999823</v>
      </c>
    </row>
    <row r="2947" spans="1:7" x14ac:dyDescent="0.2">
      <c r="A2947" s="76" t="s">
        <v>3344</v>
      </c>
      <c r="C2947" s="142">
        <v>1255.1600000000103</v>
      </c>
      <c r="D2947" s="142">
        <v>1645.5424999999088</v>
      </c>
      <c r="E2947" s="142">
        <v>2072.8525000000582</v>
      </c>
      <c r="F2947" s="142">
        <v>2360.5125000000148</v>
      </c>
      <c r="G2947" s="142">
        <v>3236.079999999823</v>
      </c>
    </row>
    <row r="2948" spans="1:7" x14ac:dyDescent="0.2">
      <c r="A2948" s="76" t="s">
        <v>3345</v>
      </c>
      <c r="C2948" s="142">
        <v>1255.5600000000104</v>
      </c>
      <c r="D2948" s="142">
        <v>1646.0649999999089</v>
      </c>
      <c r="E2948" s="142">
        <v>2073.5175000000577</v>
      </c>
      <c r="F2948" s="142">
        <v>2361.272500000015</v>
      </c>
      <c r="G2948" s="142">
        <v>3237.1249999998226</v>
      </c>
    </row>
    <row r="2949" spans="1:7" x14ac:dyDescent="0.2">
      <c r="A2949" s="76" t="s">
        <v>3346</v>
      </c>
      <c r="C2949" s="142">
        <v>1255.9600000000105</v>
      </c>
      <c r="D2949" s="142">
        <v>1646.5874999999087</v>
      </c>
      <c r="E2949" s="142">
        <v>2074.1825000000576</v>
      </c>
      <c r="F2949" s="142">
        <v>2362.0325000000153</v>
      </c>
      <c r="G2949" s="142">
        <v>3238.1699999998227</v>
      </c>
    </row>
    <row r="2950" spans="1:7" x14ac:dyDescent="0.2">
      <c r="A2950" s="76" t="s">
        <v>3347</v>
      </c>
      <c r="C2950" s="142">
        <v>1256.3600000000106</v>
      </c>
      <c r="D2950" s="142">
        <v>1647.1099999999087</v>
      </c>
      <c r="E2950" s="142">
        <v>2074.8475000000576</v>
      </c>
      <c r="F2950" s="142">
        <v>2362.7925000000155</v>
      </c>
      <c r="G2950" s="142">
        <v>3239.2149999998223</v>
      </c>
    </row>
    <row r="2951" spans="1:7" x14ac:dyDescent="0.2">
      <c r="A2951" s="76" t="s">
        <v>3348</v>
      </c>
      <c r="C2951" s="142">
        <v>1256.7600000000107</v>
      </c>
      <c r="D2951" s="142">
        <v>1647.6324999999088</v>
      </c>
      <c r="E2951" s="142">
        <v>2075.5125000000576</v>
      </c>
      <c r="F2951" s="142">
        <v>2363.5525000000157</v>
      </c>
      <c r="G2951" s="142">
        <v>3240.2599999998224</v>
      </c>
    </row>
    <row r="2952" spans="1:7" x14ac:dyDescent="0.2">
      <c r="A2952" s="76" t="s">
        <v>3349</v>
      </c>
      <c r="C2952" s="142">
        <v>1257.1600000000108</v>
      </c>
      <c r="D2952" s="142">
        <v>1648.1549999999086</v>
      </c>
      <c r="E2952" s="142">
        <v>2076.1775000000571</v>
      </c>
      <c r="F2952" s="142">
        <v>2364.3125000000159</v>
      </c>
      <c r="G2952" s="142">
        <v>3241.3049999998225</v>
      </c>
    </row>
    <row r="2953" spans="1:7" x14ac:dyDescent="0.2">
      <c r="A2953" s="76" t="s">
        <v>3350</v>
      </c>
      <c r="C2953" s="142">
        <v>1257.5600000000109</v>
      </c>
      <c r="D2953" s="142">
        <v>1648.6774999999086</v>
      </c>
      <c r="E2953" s="142">
        <v>2076.842500000057</v>
      </c>
      <c r="F2953" s="142">
        <v>2365.0725000000161</v>
      </c>
      <c r="G2953" s="142">
        <v>3242.3499999998221</v>
      </c>
    </row>
    <row r="2954" spans="1:7" x14ac:dyDescent="0.2">
      <c r="A2954" s="76" t="s">
        <v>3351</v>
      </c>
      <c r="C2954" s="142">
        <v>1257.960000000011</v>
      </c>
      <c r="D2954" s="142">
        <v>1649.1999999999086</v>
      </c>
      <c r="E2954" s="142">
        <v>2077.507500000057</v>
      </c>
      <c r="F2954" s="142">
        <v>2365.8325000000164</v>
      </c>
      <c r="G2954" s="142">
        <v>3243.3949999998222</v>
      </c>
    </row>
    <row r="2955" spans="1:7" x14ac:dyDescent="0.2">
      <c r="A2955" s="76" t="s">
        <v>3352</v>
      </c>
      <c r="C2955" s="142">
        <v>1258.360000000011</v>
      </c>
      <c r="D2955" s="142">
        <v>1649.7224999999085</v>
      </c>
      <c r="E2955" s="142">
        <v>2078.1725000000565</v>
      </c>
      <c r="F2955" s="142">
        <v>2366.5925000000166</v>
      </c>
      <c r="G2955" s="142">
        <v>3244.4399999998222</v>
      </c>
    </row>
    <row r="2956" spans="1:7" x14ac:dyDescent="0.2">
      <c r="A2956" s="76" t="s">
        <v>3353</v>
      </c>
      <c r="C2956" s="142">
        <v>1258.7600000000111</v>
      </c>
      <c r="D2956" s="142">
        <v>1650.2449999999085</v>
      </c>
      <c r="E2956" s="142">
        <v>2078.8375000000565</v>
      </c>
      <c r="F2956" s="142">
        <v>2367.3525000000168</v>
      </c>
      <c r="G2956" s="142">
        <v>3245.4849999998219</v>
      </c>
    </row>
    <row r="2957" spans="1:7" x14ac:dyDescent="0.2">
      <c r="A2957" s="76" t="s">
        <v>3354</v>
      </c>
      <c r="C2957" s="142">
        <v>1259.1600000000112</v>
      </c>
      <c r="D2957" s="142">
        <v>1650.7674999999085</v>
      </c>
      <c r="E2957" s="142">
        <v>2079.5025000000564</v>
      </c>
      <c r="F2957" s="142">
        <v>2368.1125000000166</v>
      </c>
      <c r="G2957" s="142">
        <v>3246.5299999998219</v>
      </c>
    </row>
    <row r="2958" spans="1:7" x14ac:dyDescent="0.2">
      <c r="A2958" s="76" t="s">
        <v>3355</v>
      </c>
      <c r="C2958" s="142">
        <v>1259.5600000000113</v>
      </c>
      <c r="D2958" s="142">
        <v>1651.2899999999083</v>
      </c>
      <c r="E2958" s="142">
        <v>2080.167500000056</v>
      </c>
      <c r="F2958" s="142">
        <v>2368.8725000000168</v>
      </c>
      <c r="G2958" s="142">
        <v>3247.574999999822</v>
      </c>
    </row>
    <row r="2959" spans="1:7" x14ac:dyDescent="0.2">
      <c r="A2959" s="76" t="s">
        <v>3356</v>
      </c>
      <c r="C2959" s="142">
        <v>1259.9600000000114</v>
      </c>
      <c r="D2959" s="142">
        <v>1651.8124999999084</v>
      </c>
      <c r="E2959" s="142">
        <v>2080.8325000000559</v>
      </c>
      <c r="F2959" s="142">
        <v>2369.632500000017</v>
      </c>
      <c r="G2959" s="142">
        <v>3248.6199999998216</v>
      </c>
    </row>
    <row r="2960" spans="1:7" x14ac:dyDescent="0.2">
      <c r="A2960" s="76" t="s">
        <v>3357</v>
      </c>
      <c r="C2960" s="142">
        <v>1260.3600000000115</v>
      </c>
      <c r="D2960" s="142">
        <v>1652.3349999999084</v>
      </c>
      <c r="E2960" s="142">
        <v>2081.4975000000559</v>
      </c>
      <c r="F2960" s="142">
        <v>2370.3925000000172</v>
      </c>
      <c r="G2960" s="142">
        <v>3249.6649999998217</v>
      </c>
    </row>
    <row r="2961" spans="1:7" x14ac:dyDescent="0.2">
      <c r="A2961" s="76" t="s">
        <v>3358</v>
      </c>
      <c r="C2961" s="142">
        <v>1260.7600000000116</v>
      </c>
      <c r="D2961" s="142">
        <v>1652.8574999999082</v>
      </c>
      <c r="E2961" s="142">
        <v>2082.1625000000558</v>
      </c>
      <c r="F2961" s="142">
        <v>2371.1525000000174</v>
      </c>
      <c r="G2961" s="142">
        <v>3250.7099999998218</v>
      </c>
    </row>
    <row r="2962" spans="1:7" x14ac:dyDescent="0.2">
      <c r="A2962" s="76" t="s">
        <v>3359</v>
      </c>
      <c r="C2962" s="142">
        <v>1261.1600000000117</v>
      </c>
      <c r="D2962" s="142">
        <v>1653.3799999999083</v>
      </c>
      <c r="E2962" s="142">
        <v>2082.8275000000554</v>
      </c>
      <c r="F2962" s="142">
        <v>2371.9125000000176</v>
      </c>
      <c r="G2962" s="142">
        <v>3251.7549999998214</v>
      </c>
    </row>
    <row r="2963" spans="1:7" x14ac:dyDescent="0.2">
      <c r="A2963" s="76" t="s">
        <v>3360</v>
      </c>
      <c r="C2963" s="142">
        <v>1261.5600000000118</v>
      </c>
      <c r="D2963" s="142">
        <v>1653.9024999999081</v>
      </c>
      <c r="E2963" s="142">
        <v>2083.4925000000553</v>
      </c>
      <c r="F2963" s="142">
        <v>2372.6725000000179</v>
      </c>
      <c r="G2963" s="142">
        <v>3252.7999999998215</v>
      </c>
    </row>
    <row r="2964" spans="1:7" x14ac:dyDescent="0.2">
      <c r="A2964" s="76" t="s">
        <v>3361</v>
      </c>
      <c r="C2964" s="142">
        <v>1261.9600000000119</v>
      </c>
      <c r="D2964" s="142">
        <v>1654.4249999999081</v>
      </c>
      <c r="E2964" s="142">
        <v>2084.1575000000553</v>
      </c>
      <c r="F2964" s="142">
        <v>2373.4325000000181</v>
      </c>
      <c r="G2964" s="142">
        <v>3253.8449999998215</v>
      </c>
    </row>
    <row r="2965" spans="1:7" x14ac:dyDescent="0.2">
      <c r="A2965" s="76" t="s">
        <v>3362</v>
      </c>
      <c r="C2965" s="142">
        <v>1262.360000000012</v>
      </c>
      <c r="D2965" s="142">
        <v>1654.9474999999081</v>
      </c>
      <c r="E2965" s="142">
        <v>2084.8225000000548</v>
      </c>
      <c r="F2965" s="142">
        <v>2374.1925000000183</v>
      </c>
      <c r="G2965" s="142">
        <v>3254.8899999998212</v>
      </c>
    </row>
    <row r="2966" spans="1:7" x14ac:dyDescent="0.2">
      <c r="A2966" s="76" t="s">
        <v>3363</v>
      </c>
      <c r="C2966" s="142">
        <v>1262.760000000012</v>
      </c>
      <c r="D2966" s="142">
        <v>1655.4699999999079</v>
      </c>
      <c r="E2966" s="142">
        <v>2085.4875000000548</v>
      </c>
      <c r="F2966" s="142">
        <v>2374.9525000000185</v>
      </c>
      <c r="G2966" s="142">
        <v>3255.9349999998212</v>
      </c>
    </row>
    <row r="2967" spans="1:7" x14ac:dyDescent="0.2">
      <c r="A2967" s="76" t="s">
        <v>3364</v>
      </c>
      <c r="C2967" s="142">
        <v>1263.1600000000121</v>
      </c>
      <c r="D2967" s="142">
        <v>1655.992499999908</v>
      </c>
      <c r="E2967" s="142">
        <v>2086.1525000000547</v>
      </c>
      <c r="F2967" s="142">
        <v>2375.7125000000183</v>
      </c>
      <c r="G2967" s="142">
        <v>3256.9799999998213</v>
      </c>
    </row>
    <row r="2968" spans="1:7" x14ac:dyDescent="0.2">
      <c r="A2968" s="76" t="s">
        <v>3365</v>
      </c>
      <c r="C2968" s="142">
        <v>1263.5600000000122</v>
      </c>
      <c r="D2968" s="142">
        <v>1656.514999999908</v>
      </c>
      <c r="E2968" s="142">
        <v>2086.8175000000542</v>
      </c>
      <c r="F2968" s="142">
        <v>2376.4725000000185</v>
      </c>
      <c r="G2968" s="142">
        <v>3258.0249999998209</v>
      </c>
    </row>
    <row r="2969" spans="1:7" x14ac:dyDescent="0.2">
      <c r="A2969" s="76" t="s">
        <v>3366</v>
      </c>
      <c r="C2969" s="142">
        <v>1263.9600000000123</v>
      </c>
      <c r="D2969" s="142">
        <v>1657.0374999999078</v>
      </c>
      <c r="E2969" s="142">
        <v>2087.4825000000542</v>
      </c>
      <c r="F2969" s="142">
        <v>2377.2325000000187</v>
      </c>
      <c r="G2969" s="142">
        <v>3259.069999999821</v>
      </c>
    </row>
    <row r="2970" spans="1:7" x14ac:dyDescent="0.2">
      <c r="A2970" s="76" t="s">
        <v>3367</v>
      </c>
      <c r="C2970" s="142">
        <v>1264.3600000000124</v>
      </c>
      <c r="D2970" s="142">
        <v>1657.5599999999079</v>
      </c>
      <c r="E2970" s="142">
        <v>2088.1475000000542</v>
      </c>
      <c r="F2970" s="142">
        <v>2377.9925000000189</v>
      </c>
      <c r="G2970" s="142">
        <v>3260.1149999998206</v>
      </c>
    </row>
    <row r="2971" spans="1:7" x14ac:dyDescent="0.2">
      <c r="A2971" s="76" t="s">
        <v>3368</v>
      </c>
      <c r="C2971" s="142">
        <v>1264.7600000000125</v>
      </c>
      <c r="D2971" s="142">
        <v>1658.0824999999079</v>
      </c>
      <c r="E2971" s="142">
        <v>2088.8125000000541</v>
      </c>
      <c r="F2971" s="142">
        <v>2378.7525000000192</v>
      </c>
      <c r="G2971" s="142">
        <v>3261.1599999998207</v>
      </c>
    </row>
    <row r="2972" spans="1:7" x14ac:dyDescent="0.2">
      <c r="A2972" s="76" t="s">
        <v>3369</v>
      </c>
      <c r="C2972" s="142">
        <v>1265.1600000000126</v>
      </c>
      <c r="D2972" s="142">
        <v>1658.6049999999077</v>
      </c>
      <c r="E2972" s="142">
        <v>2089.4775000000536</v>
      </c>
      <c r="F2972" s="142">
        <v>2379.5125000000194</v>
      </c>
      <c r="G2972" s="142">
        <v>3262.2049999998208</v>
      </c>
    </row>
    <row r="2973" spans="1:7" x14ac:dyDescent="0.2">
      <c r="A2973" s="76" t="s">
        <v>3370</v>
      </c>
      <c r="C2973" s="142">
        <v>1265.5600000000127</v>
      </c>
      <c r="D2973" s="142">
        <v>1659.1274999999077</v>
      </c>
      <c r="E2973" s="142">
        <v>2090.1425000000536</v>
      </c>
      <c r="F2973" s="142">
        <v>2380.2725000000196</v>
      </c>
      <c r="G2973" s="142">
        <v>3263.2499999998204</v>
      </c>
    </row>
    <row r="2974" spans="1:7" x14ac:dyDescent="0.2">
      <c r="A2974" s="76" t="s">
        <v>3371</v>
      </c>
      <c r="C2974" s="142">
        <v>1265.9600000000128</v>
      </c>
      <c r="D2974" s="142">
        <v>1659.6499999999078</v>
      </c>
      <c r="E2974" s="142">
        <v>2090.8075000000536</v>
      </c>
      <c r="F2974" s="142">
        <v>2381.0325000000198</v>
      </c>
      <c r="G2974" s="142">
        <v>3264.2949999998204</v>
      </c>
    </row>
    <row r="2975" spans="1:7" x14ac:dyDescent="0.2">
      <c r="A2975" s="76" t="s">
        <v>3372</v>
      </c>
      <c r="C2975" s="142">
        <v>1266.3600000000129</v>
      </c>
      <c r="D2975" s="142">
        <v>1660.1724999999076</v>
      </c>
      <c r="E2975" s="142">
        <v>2091.4725000000531</v>
      </c>
      <c r="F2975" s="142">
        <v>2381.79250000002</v>
      </c>
      <c r="G2975" s="142">
        <v>3265.3399999998205</v>
      </c>
    </row>
    <row r="2976" spans="1:7" x14ac:dyDescent="0.2">
      <c r="A2976" s="76" t="s">
        <v>3373</v>
      </c>
      <c r="C2976" s="142">
        <v>1266.760000000013</v>
      </c>
      <c r="D2976" s="142">
        <v>1660.6949999999076</v>
      </c>
      <c r="E2976" s="142">
        <v>2092.137500000053</v>
      </c>
      <c r="F2976" s="142">
        <v>2382.5525000000202</v>
      </c>
      <c r="G2976" s="142">
        <v>3266.3849999998201</v>
      </c>
    </row>
    <row r="2977" spans="1:7" x14ac:dyDescent="0.2">
      <c r="A2977" s="76" t="s">
        <v>3374</v>
      </c>
      <c r="C2977" s="142">
        <v>1267.160000000013</v>
      </c>
      <c r="D2977" s="142">
        <v>1661.2174999999077</v>
      </c>
      <c r="E2977" s="142">
        <v>2092.802500000053</v>
      </c>
      <c r="F2977" s="142">
        <v>2383.31250000002</v>
      </c>
      <c r="G2977" s="142">
        <v>3267.4299999998202</v>
      </c>
    </row>
    <row r="2978" spans="1:7" x14ac:dyDescent="0.2">
      <c r="A2978" s="76" t="s">
        <v>3375</v>
      </c>
      <c r="C2978" s="142">
        <v>1267.5600000000131</v>
      </c>
      <c r="D2978" s="142">
        <v>1661.7399999999075</v>
      </c>
      <c r="E2978" s="142">
        <v>2093.4675000000525</v>
      </c>
      <c r="F2978" s="142">
        <v>2384.0725000000202</v>
      </c>
      <c r="G2978" s="142">
        <v>3268.4749999998203</v>
      </c>
    </row>
    <row r="2979" spans="1:7" x14ac:dyDescent="0.2">
      <c r="A2979" s="76" t="s">
        <v>3376</v>
      </c>
      <c r="C2979" s="142">
        <v>1267.9600000000132</v>
      </c>
      <c r="D2979" s="142">
        <v>1662.2624999999075</v>
      </c>
      <c r="E2979" s="142">
        <v>2094.1325000000525</v>
      </c>
      <c r="F2979" s="142">
        <v>2384.8325000000204</v>
      </c>
      <c r="G2979" s="142">
        <v>3269.5199999998199</v>
      </c>
    </row>
    <row r="2980" spans="1:7" x14ac:dyDescent="0.2">
      <c r="A2980" s="76" t="s">
        <v>3377</v>
      </c>
      <c r="C2980" s="142">
        <v>1268.3600000000133</v>
      </c>
      <c r="D2980" s="142">
        <v>1662.7849999999075</v>
      </c>
      <c r="E2980" s="142">
        <v>2094.7975000000524</v>
      </c>
      <c r="F2980" s="142">
        <v>2385.5925000000207</v>
      </c>
      <c r="G2980" s="142">
        <v>3270.56499999982</v>
      </c>
    </row>
    <row r="2981" spans="1:7" x14ac:dyDescent="0.2">
      <c r="A2981" s="76" t="s">
        <v>3378</v>
      </c>
      <c r="C2981" s="142">
        <v>1268.7600000000134</v>
      </c>
      <c r="D2981" s="142">
        <v>1663.3074999999073</v>
      </c>
      <c r="E2981" s="142">
        <v>2095.4625000000524</v>
      </c>
      <c r="F2981" s="142">
        <v>2386.3525000000209</v>
      </c>
      <c r="G2981" s="142">
        <v>3271.60999999982</v>
      </c>
    </row>
    <row r="2982" spans="1:7" x14ac:dyDescent="0.2">
      <c r="A2982" s="76" t="s">
        <v>3379</v>
      </c>
      <c r="C2982" s="142">
        <v>1269.1600000000135</v>
      </c>
      <c r="D2982" s="142">
        <v>1663.8299999999074</v>
      </c>
      <c r="E2982" s="142">
        <v>2096.1275000000519</v>
      </c>
      <c r="F2982" s="142">
        <v>2387.1125000000211</v>
      </c>
      <c r="G2982" s="142">
        <v>3272.6549999998197</v>
      </c>
    </row>
    <row r="2983" spans="1:7" x14ac:dyDescent="0.2">
      <c r="A2983" s="76" t="s">
        <v>3380</v>
      </c>
      <c r="C2983" s="142">
        <v>1269.5600000000136</v>
      </c>
      <c r="D2983" s="142">
        <v>1664.3524999999072</v>
      </c>
      <c r="E2983" s="142">
        <v>2096.7925000000519</v>
      </c>
      <c r="F2983" s="142">
        <v>2387.8725000000213</v>
      </c>
      <c r="G2983" s="142">
        <v>3273.6999999998197</v>
      </c>
    </row>
    <row r="2984" spans="1:7" x14ac:dyDescent="0.2">
      <c r="A2984" s="76" t="s">
        <v>3381</v>
      </c>
      <c r="C2984" s="142">
        <v>1269.9600000000137</v>
      </c>
      <c r="D2984" s="142">
        <v>1664.8749999999072</v>
      </c>
      <c r="E2984" s="142">
        <v>2097.4575000000518</v>
      </c>
      <c r="F2984" s="142">
        <v>2388.6325000000215</v>
      </c>
      <c r="G2984" s="142">
        <v>3274.7449999998198</v>
      </c>
    </row>
    <row r="2985" spans="1:7" x14ac:dyDescent="0.2">
      <c r="A2985" s="76" t="s">
        <v>3382</v>
      </c>
      <c r="C2985" s="142">
        <v>1270.3600000000138</v>
      </c>
      <c r="D2985" s="142">
        <v>1665.3974999999073</v>
      </c>
      <c r="E2985" s="142">
        <v>2098.1225000000513</v>
      </c>
      <c r="F2985" s="142">
        <v>2389.3925000000218</v>
      </c>
      <c r="G2985" s="142">
        <v>3275.7899999998194</v>
      </c>
    </row>
    <row r="2986" spans="1:7" x14ac:dyDescent="0.2">
      <c r="A2986" s="76" t="s">
        <v>3383</v>
      </c>
      <c r="C2986" s="142">
        <v>1270.7600000000139</v>
      </c>
      <c r="D2986" s="142">
        <v>1665.9199999999071</v>
      </c>
      <c r="E2986" s="142">
        <v>2098.7875000000513</v>
      </c>
      <c r="F2986" s="142">
        <v>2390.152500000022</v>
      </c>
      <c r="G2986" s="142">
        <v>3276.8349999998195</v>
      </c>
    </row>
    <row r="2987" spans="1:7" x14ac:dyDescent="0.2">
      <c r="A2987" s="76" t="s">
        <v>3384</v>
      </c>
      <c r="C2987" s="142">
        <v>1271.160000000014</v>
      </c>
      <c r="D2987" s="142">
        <v>1666.4424999999071</v>
      </c>
      <c r="E2987" s="142">
        <v>2099.4525000000513</v>
      </c>
      <c r="F2987" s="142">
        <v>2390.9125000000217</v>
      </c>
      <c r="G2987" s="142">
        <v>3277.8799999998196</v>
      </c>
    </row>
    <row r="2988" spans="1:7" x14ac:dyDescent="0.2">
      <c r="A2988" s="76" t="s">
        <v>3385</v>
      </c>
      <c r="C2988" s="142">
        <v>1271.560000000014</v>
      </c>
      <c r="D2988" s="142">
        <v>1666.9649999999071</v>
      </c>
      <c r="E2988" s="142">
        <v>2100.1175000000508</v>
      </c>
      <c r="F2988" s="142">
        <v>2391.672500000022</v>
      </c>
      <c r="G2988" s="142">
        <v>3278.9249999998192</v>
      </c>
    </row>
    <row r="2989" spans="1:7" x14ac:dyDescent="0.2">
      <c r="A2989" s="76" t="s">
        <v>3386</v>
      </c>
      <c r="C2989" s="142">
        <v>1271.9600000000141</v>
      </c>
      <c r="D2989" s="142">
        <v>1667.487499999907</v>
      </c>
      <c r="E2989" s="142">
        <v>2100.7825000000507</v>
      </c>
      <c r="F2989" s="142">
        <v>2392.4325000000222</v>
      </c>
      <c r="G2989" s="142">
        <v>3279.9699999998193</v>
      </c>
    </row>
    <row r="2990" spans="1:7" x14ac:dyDescent="0.2">
      <c r="A2990" s="76" t="s">
        <v>3387</v>
      </c>
      <c r="C2990" s="142">
        <v>1272.3600000000142</v>
      </c>
      <c r="D2990" s="142">
        <v>1668.009999999907</v>
      </c>
      <c r="E2990" s="142">
        <v>2101.4475000000507</v>
      </c>
      <c r="F2990" s="142">
        <v>2393.1925000000224</v>
      </c>
      <c r="G2990" s="142">
        <v>3281.0149999998189</v>
      </c>
    </row>
    <row r="2991" spans="1:7" x14ac:dyDescent="0.2">
      <c r="A2991" s="76" t="s">
        <v>3388</v>
      </c>
      <c r="C2991" s="142">
        <v>1272.7600000000143</v>
      </c>
      <c r="D2991" s="142">
        <v>1668.532499999907</v>
      </c>
      <c r="E2991" s="142">
        <v>2102.1125000000507</v>
      </c>
      <c r="F2991" s="142">
        <v>2393.9525000000226</v>
      </c>
      <c r="G2991" s="142">
        <v>3282.059999999819</v>
      </c>
    </row>
    <row r="2992" spans="1:7" x14ac:dyDescent="0.2">
      <c r="A2992" s="76" t="s">
        <v>3389</v>
      </c>
      <c r="C2992" s="142">
        <v>1273.1600000000144</v>
      </c>
      <c r="D2992" s="142">
        <v>1669.0549999999068</v>
      </c>
      <c r="E2992" s="142">
        <v>2102.7775000000502</v>
      </c>
      <c r="F2992" s="142">
        <v>2394.7125000000228</v>
      </c>
      <c r="G2992" s="142">
        <v>3283.104999999819</v>
      </c>
    </row>
    <row r="2993" spans="1:7" x14ac:dyDescent="0.2">
      <c r="A2993" s="76" t="s">
        <v>3390</v>
      </c>
      <c r="C2993" s="142">
        <v>1273.5600000000145</v>
      </c>
      <c r="D2993" s="142">
        <v>1669.5774999999069</v>
      </c>
      <c r="E2993" s="142">
        <v>2103.4425000000501</v>
      </c>
      <c r="F2993" s="142">
        <v>2395.472500000023</v>
      </c>
      <c r="G2993" s="142">
        <v>3284.1499999998186</v>
      </c>
    </row>
    <row r="2994" spans="1:7" x14ac:dyDescent="0.2">
      <c r="A2994" s="76" t="s">
        <v>3391</v>
      </c>
      <c r="C2994" s="142">
        <v>1273.9600000000146</v>
      </c>
      <c r="D2994" s="142">
        <v>1670.0999999999069</v>
      </c>
      <c r="E2994" s="142">
        <v>2104.1075000000501</v>
      </c>
      <c r="F2994" s="142">
        <v>2396.2325000000233</v>
      </c>
      <c r="G2994" s="142">
        <v>3285.1949999998187</v>
      </c>
    </row>
    <row r="2995" spans="1:7" x14ac:dyDescent="0.2">
      <c r="A2995" s="76" t="s">
        <v>3392</v>
      </c>
      <c r="C2995" s="142">
        <v>1274.3600000000147</v>
      </c>
      <c r="D2995" s="142">
        <v>1670.6224999999067</v>
      </c>
      <c r="E2995" s="142">
        <v>2104.7725000000496</v>
      </c>
      <c r="F2995" s="142">
        <v>2396.9925000000235</v>
      </c>
      <c r="G2995" s="142">
        <v>3286.2399999998188</v>
      </c>
    </row>
    <row r="2996" spans="1:7" x14ac:dyDescent="0.2">
      <c r="A2996" s="76" t="s">
        <v>3393</v>
      </c>
      <c r="C2996" s="142">
        <v>1274.7600000000148</v>
      </c>
      <c r="D2996" s="142">
        <v>1671.1449999999068</v>
      </c>
      <c r="E2996" s="142">
        <v>2105.4375000000496</v>
      </c>
      <c r="F2996" s="142">
        <v>2397.7525000000237</v>
      </c>
      <c r="G2996" s="142">
        <v>3287.2849999998184</v>
      </c>
    </row>
    <row r="2997" spans="1:7" x14ac:dyDescent="0.2">
      <c r="A2997" s="76" t="s">
        <v>3394</v>
      </c>
      <c r="C2997" s="142">
        <v>1275.1600000000149</v>
      </c>
      <c r="D2997" s="142">
        <v>1671.6674999999068</v>
      </c>
      <c r="E2997" s="142">
        <v>2106.1025000000495</v>
      </c>
      <c r="F2997" s="142">
        <v>2398.5125000000235</v>
      </c>
      <c r="G2997" s="142">
        <v>3288.3299999998185</v>
      </c>
    </row>
    <row r="2998" spans="1:7" x14ac:dyDescent="0.2">
      <c r="A2998" s="76" t="s">
        <v>3395</v>
      </c>
      <c r="C2998" s="142">
        <v>1275.560000000015</v>
      </c>
      <c r="D2998" s="142">
        <v>1672.1899999999066</v>
      </c>
      <c r="E2998" s="142">
        <v>2106.767500000049</v>
      </c>
      <c r="F2998" s="142">
        <v>2399.2725000000237</v>
      </c>
      <c r="G2998" s="142">
        <v>3289.3749999998186</v>
      </c>
    </row>
    <row r="2999" spans="1:7" x14ac:dyDescent="0.2">
      <c r="A2999" s="76" t="s">
        <v>3396</v>
      </c>
      <c r="C2999" s="142">
        <v>1275.960000000015</v>
      </c>
      <c r="D2999" s="142">
        <v>1672.7124999999066</v>
      </c>
      <c r="E2999" s="142">
        <v>2107.432500000049</v>
      </c>
      <c r="F2999" s="142">
        <v>2400.0325000000239</v>
      </c>
      <c r="G2999" s="142">
        <v>3290.4199999998182</v>
      </c>
    </row>
    <row r="3000" spans="1:7" x14ac:dyDescent="0.2">
      <c r="A3000" s="76" t="s">
        <v>3397</v>
      </c>
      <c r="C3000" s="142">
        <v>1276.3600000000151</v>
      </c>
      <c r="D3000" s="142">
        <v>1673.2349999999067</v>
      </c>
      <c r="E3000" s="142">
        <v>2108.097500000049</v>
      </c>
      <c r="F3000" s="142">
        <v>2400.7925000000241</v>
      </c>
      <c r="G3000" s="142">
        <v>3291.4649999998182</v>
      </c>
    </row>
    <row r="3001" spans="1:7" x14ac:dyDescent="0.2">
      <c r="A3001" s="76" t="s">
        <v>3398</v>
      </c>
      <c r="C3001" s="142">
        <v>1276.7600000000152</v>
      </c>
      <c r="D3001" s="142">
        <v>1673.7574999999065</v>
      </c>
      <c r="E3001" s="142">
        <v>2108.7625000000489</v>
      </c>
      <c r="F3001" s="142">
        <v>2401.5525000000243</v>
      </c>
      <c r="G3001" s="142">
        <v>3292.5099999998183</v>
      </c>
    </row>
    <row r="3002" spans="1:7" x14ac:dyDescent="0.2">
      <c r="A3002" s="76" t="s">
        <v>3399</v>
      </c>
      <c r="C3002" s="142">
        <v>1277.1600000000153</v>
      </c>
      <c r="D3002" s="142">
        <v>1674.2799999999065</v>
      </c>
      <c r="E3002" s="142">
        <v>2109.4275000000484</v>
      </c>
      <c r="F3002" s="142">
        <v>2402.3125000000246</v>
      </c>
      <c r="G3002" s="142">
        <v>3293.5549999998179</v>
      </c>
    </row>
    <row r="3003" spans="1:7" x14ac:dyDescent="0.2">
      <c r="A3003" s="76" t="s">
        <v>3400</v>
      </c>
      <c r="C3003" s="142">
        <v>1277.5600000000154</v>
      </c>
      <c r="D3003" s="142">
        <v>1674.8024999999063</v>
      </c>
      <c r="E3003" s="142">
        <v>2110.0925000000484</v>
      </c>
      <c r="F3003" s="142">
        <v>2403.0725000000248</v>
      </c>
      <c r="G3003" s="142">
        <v>3294.599999999818</v>
      </c>
    </row>
    <row r="3004" spans="1:7" x14ac:dyDescent="0.2">
      <c r="A3004" s="76" t="s">
        <v>3401</v>
      </c>
      <c r="C3004" s="142">
        <v>1277.9600000000155</v>
      </c>
      <c r="D3004" s="142">
        <v>1675.3249999999064</v>
      </c>
      <c r="E3004" s="142">
        <v>2110.7575000000484</v>
      </c>
      <c r="F3004" s="142">
        <v>2403.832500000025</v>
      </c>
      <c r="G3004" s="142">
        <v>3295.6449999998181</v>
      </c>
    </row>
    <row r="3005" spans="1:7" x14ac:dyDescent="0.2">
      <c r="A3005" s="76" t="s">
        <v>3402</v>
      </c>
      <c r="C3005" s="142">
        <v>1278.3600000000156</v>
      </c>
      <c r="D3005" s="142">
        <v>1675.8474999999064</v>
      </c>
      <c r="E3005" s="142">
        <v>2111.4225000000479</v>
      </c>
      <c r="F3005" s="142">
        <v>2404.5925000000252</v>
      </c>
      <c r="G3005" s="142">
        <v>3296.6899999998177</v>
      </c>
    </row>
    <row r="3006" spans="1:7" x14ac:dyDescent="0.2">
      <c r="A3006" s="76" t="s">
        <v>3403</v>
      </c>
      <c r="C3006" s="142">
        <v>1278.7600000000157</v>
      </c>
      <c r="D3006" s="142">
        <v>1676.3699999999062</v>
      </c>
      <c r="E3006" s="142">
        <v>2112.0875000000478</v>
      </c>
      <c r="F3006" s="142">
        <v>2405.3525000000254</v>
      </c>
      <c r="G3006" s="142">
        <v>3297.7349999998178</v>
      </c>
    </row>
    <row r="3007" spans="1:7" x14ac:dyDescent="0.2">
      <c r="A3007" s="76" t="s">
        <v>3404</v>
      </c>
      <c r="C3007" s="142">
        <v>1279.1600000000158</v>
      </c>
      <c r="D3007" s="142">
        <v>1676.8924999999062</v>
      </c>
      <c r="E3007" s="142">
        <v>2112.7525000000478</v>
      </c>
      <c r="F3007" s="142">
        <v>2406.1125000000252</v>
      </c>
      <c r="G3007" s="142">
        <v>3298.7799999998178</v>
      </c>
    </row>
    <row r="3008" spans="1:7" x14ac:dyDescent="0.2">
      <c r="A3008" s="76" t="s">
        <v>3405</v>
      </c>
      <c r="C3008" s="142">
        <v>1279.5600000000159</v>
      </c>
      <c r="D3008" s="142">
        <v>1677.4149999999063</v>
      </c>
      <c r="E3008" s="142">
        <v>2113.4175000000473</v>
      </c>
      <c r="F3008" s="142">
        <v>2406.8725000000254</v>
      </c>
      <c r="G3008" s="142">
        <v>3299.8249999998175</v>
      </c>
    </row>
    <row r="3009" spans="1:7" x14ac:dyDescent="0.2">
      <c r="A3009" s="76" t="s">
        <v>3406</v>
      </c>
      <c r="C3009" s="142">
        <v>1279.960000000016</v>
      </c>
      <c r="D3009" s="142">
        <v>1677.9374999999061</v>
      </c>
      <c r="E3009" s="142">
        <v>2114.0825000000473</v>
      </c>
      <c r="F3009" s="142">
        <v>2407.6325000000256</v>
      </c>
      <c r="G3009" s="142">
        <v>3300.8699999998175</v>
      </c>
    </row>
    <row r="3010" spans="1:7" x14ac:dyDescent="0.2">
      <c r="A3010" s="76" t="s">
        <v>3407</v>
      </c>
      <c r="C3010" s="142">
        <v>1280.360000000016</v>
      </c>
      <c r="D3010" s="142">
        <v>1678.4599999999061</v>
      </c>
      <c r="E3010" s="142">
        <v>2114.7475000000472</v>
      </c>
      <c r="F3010" s="142">
        <v>2408.3925000000258</v>
      </c>
      <c r="G3010" s="142">
        <v>3301.9149999998172</v>
      </c>
    </row>
    <row r="3011" spans="1:7" x14ac:dyDescent="0.2">
      <c r="A3011" s="76" t="s">
        <v>3408</v>
      </c>
      <c r="C3011" s="142">
        <v>1280.7600000000161</v>
      </c>
      <c r="D3011" s="142">
        <v>1678.9824999999062</v>
      </c>
      <c r="E3011" s="142">
        <v>2115.4125000000472</v>
      </c>
      <c r="F3011" s="142">
        <v>2409.1525000000261</v>
      </c>
      <c r="G3011" s="142">
        <v>3302.9599999998172</v>
      </c>
    </row>
    <row r="3012" spans="1:7" x14ac:dyDescent="0.2">
      <c r="A3012" s="76" t="s">
        <v>3409</v>
      </c>
      <c r="C3012" s="142">
        <v>1281.1600000000162</v>
      </c>
      <c r="D3012" s="142">
        <v>1679.504999999906</v>
      </c>
      <c r="E3012" s="142">
        <v>2116.0775000000467</v>
      </c>
      <c r="F3012" s="142">
        <v>2409.9125000000263</v>
      </c>
      <c r="G3012" s="142">
        <v>3304.0049999998173</v>
      </c>
    </row>
    <row r="3013" spans="1:7" x14ac:dyDescent="0.2">
      <c r="A3013" s="76" t="s">
        <v>3410</v>
      </c>
      <c r="C3013" s="142">
        <v>1281.5600000000163</v>
      </c>
      <c r="D3013" s="142">
        <v>1680.027499999906</v>
      </c>
      <c r="E3013" s="142">
        <v>2116.7425000000467</v>
      </c>
      <c r="F3013" s="142">
        <v>2410.6725000000265</v>
      </c>
      <c r="G3013" s="142">
        <v>3305.0499999998169</v>
      </c>
    </row>
    <row r="3014" spans="1:7" x14ac:dyDescent="0.2">
      <c r="A3014" s="76" t="s">
        <v>3411</v>
      </c>
      <c r="C3014" s="142">
        <v>1281.9600000000164</v>
      </c>
      <c r="D3014" s="142">
        <v>1680.549999999906</v>
      </c>
      <c r="E3014" s="142">
        <v>2117.4075000000466</v>
      </c>
      <c r="F3014" s="142">
        <v>2411.4325000000267</v>
      </c>
      <c r="G3014" s="142">
        <v>3306.094999999817</v>
      </c>
    </row>
    <row r="3015" spans="1:7" x14ac:dyDescent="0.2">
      <c r="A3015" s="76" t="s">
        <v>3412</v>
      </c>
      <c r="C3015" s="142">
        <v>1282.3600000000165</v>
      </c>
      <c r="D3015" s="142">
        <v>1681.0724999999059</v>
      </c>
      <c r="E3015" s="142">
        <v>2118.0725000000461</v>
      </c>
      <c r="F3015" s="142">
        <v>2412.1925000000269</v>
      </c>
      <c r="G3015" s="142">
        <v>3307.1399999998171</v>
      </c>
    </row>
    <row r="3016" spans="1:7" x14ac:dyDescent="0.2">
      <c r="A3016" s="76" t="s">
        <v>3413</v>
      </c>
      <c r="C3016" s="142">
        <v>1282.7600000000166</v>
      </c>
      <c r="D3016" s="142">
        <v>1681.5949999999059</v>
      </c>
      <c r="E3016" s="142">
        <v>2118.7375000000461</v>
      </c>
      <c r="F3016" s="142">
        <v>2412.9525000000272</v>
      </c>
      <c r="G3016" s="142">
        <v>3308.1849999998167</v>
      </c>
    </row>
    <row r="3017" spans="1:7" x14ac:dyDescent="0.2">
      <c r="A3017" s="76" t="s">
        <v>3414</v>
      </c>
      <c r="C3017" s="142">
        <v>1283.1600000000167</v>
      </c>
      <c r="D3017" s="142">
        <v>1682.1174999999059</v>
      </c>
      <c r="E3017" s="142">
        <v>2119.4025000000461</v>
      </c>
      <c r="F3017" s="142">
        <v>2413.7125000000269</v>
      </c>
      <c r="G3017" s="142">
        <v>3309.2299999998168</v>
      </c>
    </row>
    <row r="3018" spans="1:7" x14ac:dyDescent="0.2">
      <c r="A3018" s="76" t="s">
        <v>3415</v>
      </c>
      <c r="C3018" s="142">
        <v>1283.5600000000168</v>
      </c>
      <c r="D3018" s="142">
        <v>1682.6399999999057</v>
      </c>
      <c r="E3018" s="142">
        <v>2120.0675000000456</v>
      </c>
      <c r="F3018" s="142">
        <v>2414.4725000000271</v>
      </c>
      <c r="G3018" s="142">
        <v>3310.2749999998168</v>
      </c>
    </row>
    <row r="3019" spans="1:7" x14ac:dyDescent="0.2">
      <c r="A3019" s="76" t="s">
        <v>3416</v>
      </c>
      <c r="C3019" s="142">
        <v>1283.9600000000169</v>
      </c>
      <c r="D3019" s="142">
        <v>1683.1624999999058</v>
      </c>
      <c r="E3019" s="142">
        <v>2120.7325000000455</v>
      </c>
      <c r="F3019" s="142">
        <v>2415.2325000000274</v>
      </c>
      <c r="G3019" s="142">
        <v>3311.3199999998164</v>
      </c>
    </row>
    <row r="3020" spans="1:7" x14ac:dyDescent="0.2">
      <c r="A3020" s="76" t="s">
        <v>3417</v>
      </c>
      <c r="C3020" s="142">
        <v>1284.360000000017</v>
      </c>
      <c r="D3020" s="142">
        <v>1683.6849999999058</v>
      </c>
      <c r="E3020" s="142">
        <v>2121.3975000000455</v>
      </c>
      <c r="F3020" s="142">
        <v>2415.9925000000276</v>
      </c>
      <c r="G3020" s="142">
        <v>3312.3649999998165</v>
      </c>
    </row>
    <row r="3021" spans="1:7" x14ac:dyDescent="0.2">
      <c r="A3021" s="76" t="s">
        <v>3418</v>
      </c>
      <c r="C3021" s="142">
        <v>1284.760000000017</v>
      </c>
      <c r="D3021" s="142">
        <v>1684.2074999999056</v>
      </c>
      <c r="E3021" s="142">
        <v>2122.0625000000455</v>
      </c>
      <c r="F3021" s="142">
        <v>2416.7525000000278</v>
      </c>
      <c r="G3021" s="142">
        <v>3313.4099999998166</v>
      </c>
    </row>
    <row r="3022" spans="1:7" x14ac:dyDescent="0.2">
      <c r="A3022" s="76" t="s">
        <v>3419</v>
      </c>
      <c r="C3022" s="142">
        <v>1285.1600000000171</v>
      </c>
      <c r="D3022" s="142">
        <v>1684.7299999999057</v>
      </c>
      <c r="E3022" s="142">
        <v>2122.727500000045</v>
      </c>
      <c r="F3022" s="142">
        <v>2417.512500000028</v>
      </c>
      <c r="G3022" s="142">
        <v>3314.4549999998162</v>
      </c>
    </row>
    <row r="3023" spans="1:7" x14ac:dyDescent="0.2">
      <c r="A3023" s="76" t="s">
        <v>3420</v>
      </c>
      <c r="C3023" s="142">
        <v>1285.5600000000172</v>
      </c>
      <c r="D3023" s="142">
        <v>1685.2524999999055</v>
      </c>
      <c r="E3023" s="142">
        <v>2123.3925000000449</v>
      </c>
      <c r="F3023" s="142">
        <v>2418.2725000000282</v>
      </c>
      <c r="G3023" s="142">
        <v>3315.4999999998163</v>
      </c>
    </row>
    <row r="3024" spans="1:7" x14ac:dyDescent="0.2">
      <c r="A3024" s="76" t="s">
        <v>3421</v>
      </c>
      <c r="C3024" s="142">
        <v>1285.9600000000173</v>
      </c>
      <c r="D3024" s="142">
        <v>1685.7749999999055</v>
      </c>
      <c r="E3024" s="142">
        <v>2124.0575000000449</v>
      </c>
      <c r="F3024" s="142">
        <v>2419.0325000000284</v>
      </c>
      <c r="G3024" s="142">
        <v>3316.5449999998164</v>
      </c>
    </row>
    <row r="3025" spans="1:7" x14ac:dyDescent="0.2">
      <c r="A3025" s="76" t="s">
        <v>3422</v>
      </c>
      <c r="C3025" s="142">
        <v>1286.3600000000174</v>
      </c>
      <c r="D3025" s="142">
        <v>1686.2974999999055</v>
      </c>
      <c r="E3025" s="142">
        <v>2124.7225000000444</v>
      </c>
      <c r="F3025" s="142">
        <v>2419.7925000000287</v>
      </c>
      <c r="G3025" s="142">
        <v>3317.589999999816</v>
      </c>
    </row>
    <row r="3026" spans="1:7" x14ac:dyDescent="0.2">
      <c r="A3026" s="76" t="s">
        <v>3423</v>
      </c>
      <c r="C3026" s="142">
        <v>1286.7600000000175</v>
      </c>
      <c r="D3026" s="142">
        <v>1686.8199999999053</v>
      </c>
      <c r="E3026" s="142">
        <v>2125.3875000000444</v>
      </c>
      <c r="F3026" s="142">
        <v>2420.5525000000289</v>
      </c>
      <c r="G3026" s="142">
        <v>3318.634999999816</v>
      </c>
    </row>
    <row r="3027" spans="1:7" x14ac:dyDescent="0.2">
      <c r="A3027" s="76" t="s">
        <v>3424</v>
      </c>
      <c r="C3027" s="142">
        <v>1287.1600000000176</v>
      </c>
      <c r="D3027" s="142">
        <v>1687.3424999999054</v>
      </c>
      <c r="E3027" s="142">
        <v>2126.0525000000443</v>
      </c>
      <c r="F3027" s="142">
        <v>2421.3125000000286</v>
      </c>
      <c r="G3027" s="142">
        <v>3319.6799999998161</v>
      </c>
    </row>
    <row r="3028" spans="1:7" x14ac:dyDescent="0.2">
      <c r="A3028" s="76" t="s">
        <v>3425</v>
      </c>
      <c r="C3028" s="142">
        <v>1287.5600000000177</v>
      </c>
      <c r="D3028" s="142">
        <v>1687.8649999999054</v>
      </c>
      <c r="E3028" s="142">
        <v>2126.7175000000439</v>
      </c>
      <c r="F3028" s="142">
        <v>2422.0725000000289</v>
      </c>
      <c r="G3028" s="142">
        <v>3320.7249999998157</v>
      </c>
    </row>
    <row r="3029" spans="1:7" x14ac:dyDescent="0.2">
      <c r="A3029" s="76" t="s">
        <v>3426</v>
      </c>
      <c r="C3029" s="142">
        <v>1287.9600000000178</v>
      </c>
      <c r="D3029" s="142">
        <v>1688.3874999999052</v>
      </c>
      <c r="E3029" s="142">
        <v>2127.3825000000438</v>
      </c>
      <c r="F3029" s="142">
        <v>2422.8325000000291</v>
      </c>
      <c r="G3029" s="142">
        <v>3321.7699999998158</v>
      </c>
    </row>
    <row r="3030" spans="1:7" x14ac:dyDescent="0.2">
      <c r="A3030" s="76" t="s">
        <v>3427</v>
      </c>
      <c r="C3030" s="142">
        <v>1288.3600000000179</v>
      </c>
      <c r="D3030" s="142">
        <v>1688.9099999999053</v>
      </c>
      <c r="E3030" s="142">
        <v>2128.0475000000438</v>
      </c>
      <c r="F3030" s="142">
        <v>2423.5925000000293</v>
      </c>
      <c r="G3030" s="142">
        <v>3322.8149999998154</v>
      </c>
    </row>
    <row r="3031" spans="1:7" x14ac:dyDescent="0.2">
      <c r="A3031" s="76" t="s">
        <v>3428</v>
      </c>
      <c r="C3031" s="142">
        <v>1288.760000000018</v>
      </c>
      <c r="D3031" s="142">
        <v>1689.4324999999053</v>
      </c>
      <c r="E3031" s="142">
        <v>2128.7125000000437</v>
      </c>
      <c r="F3031" s="142">
        <v>2424.3525000000295</v>
      </c>
      <c r="G3031" s="142">
        <v>3323.8599999998155</v>
      </c>
    </row>
    <row r="3032" spans="1:7" x14ac:dyDescent="0.2">
      <c r="A3032" s="76" t="s">
        <v>3429</v>
      </c>
      <c r="C3032" s="142">
        <v>1289.160000000018</v>
      </c>
      <c r="D3032" s="142">
        <v>1689.9549999999051</v>
      </c>
      <c r="E3032" s="142">
        <v>2129.3775000000433</v>
      </c>
      <c r="F3032" s="142">
        <v>2425.1125000000297</v>
      </c>
      <c r="G3032" s="142">
        <v>3324.9049999998156</v>
      </c>
    </row>
    <row r="3033" spans="1:7" x14ac:dyDescent="0.2">
      <c r="A3033" s="76" t="s">
        <v>3430</v>
      </c>
      <c r="C3033" s="142">
        <v>1289.5600000000181</v>
      </c>
      <c r="D3033" s="142">
        <v>1690.4774999999051</v>
      </c>
      <c r="E3033" s="142">
        <v>2130.0425000000432</v>
      </c>
      <c r="F3033" s="142">
        <v>2425.87250000003</v>
      </c>
      <c r="G3033" s="142">
        <v>3325.9499999998152</v>
      </c>
    </row>
    <row r="3034" spans="1:7" x14ac:dyDescent="0.2">
      <c r="A3034" s="76" t="s">
        <v>3431</v>
      </c>
      <c r="C3034" s="142">
        <v>1289.9600000000182</v>
      </c>
      <c r="D3034" s="142">
        <v>1690.9999999999052</v>
      </c>
      <c r="E3034" s="142">
        <v>2130.7075000000432</v>
      </c>
      <c r="F3034" s="142">
        <v>2426.6325000000302</v>
      </c>
      <c r="G3034" s="142">
        <v>3326.9949999998153</v>
      </c>
    </row>
    <row r="3035" spans="1:7" x14ac:dyDescent="0.2">
      <c r="A3035" s="76" t="s">
        <v>3432</v>
      </c>
      <c r="C3035" s="142">
        <v>1290.3600000000183</v>
      </c>
      <c r="D3035" s="142">
        <v>1691.522499999905</v>
      </c>
      <c r="E3035" s="142">
        <v>2131.3725000000427</v>
      </c>
      <c r="F3035" s="142">
        <v>2427.3925000000304</v>
      </c>
      <c r="G3035" s="142">
        <v>3328.0399999998153</v>
      </c>
    </row>
    <row r="3036" spans="1:7" x14ac:dyDescent="0.2">
      <c r="A3036" s="76" t="s">
        <v>3433</v>
      </c>
      <c r="C3036" s="142">
        <v>1290.7600000000184</v>
      </c>
      <c r="D3036" s="142">
        <v>1692.044999999905</v>
      </c>
      <c r="E3036" s="142">
        <v>2132.0375000000427</v>
      </c>
      <c r="F3036" s="142">
        <v>2428.1525000000306</v>
      </c>
      <c r="G3036" s="142">
        <v>3329.084999999815</v>
      </c>
    </row>
    <row r="3037" spans="1:7" x14ac:dyDescent="0.2">
      <c r="A3037" s="76" t="s">
        <v>3434</v>
      </c>
      <c r="C3037" s="142">
        <v>1291.1600000000185</v>
      </c>
      <c r="D3037" s="142">
        <v>1692.5674999999051</v>
      </c>
      <c r="E3037" s="142">
        <v>2132.7025000000426</v>
      </c>
      <c r="F3037" s="142">
        <v>2428.9125000000304</v>
      </c>
      <c r="G3037" s="142">
        <v>3330.129999999815</v>
      </c>
    </row>
    <row r="3038" spans="1:7" x14ac:dyDescent="0.2">
      <c r="A3038" s="76" t="s">
        <v>3435</v>
      </c>
      <c r="C3038" s="142">
        <v>1291.5600000000186</v>
      </c>
      <c r="D3038" s="142">
        <v>1693.0899999999049</v>
      </c>
      <c r="E3038" s="142">
        <v>2133.3675000000421</v>
      </c>
      <c r="F3038" s="142">
        <v>2429.6725000000306</v>
      </c>
      <c r="G3038" s="142">
        <v>3331.1749999998151</v>
      </c>
    </row>
    <row r="3039" spans="1:7" x14ac:dyDescent="0.2">
      <c r="A3039" s="76" t="s">
        <v>3436</v>
      </c>
      <c r="C3039" s="142">
        <v>1291.9600000000187</v>
      </c>
      <c r="D3039" s="142">
        <v>1693.6124999999049</v>
      </c>
      <c r="E3039" s="142">
        <v>2134.0325000000421</v>
      </c>
      <c r="F3039" s="142">
        <v>2430.4325000000308</v>
      </c>
      <c r="G3039" s="142">
        <v>3332.2199999998147</v>
      </c>
    </row>
    <row r="3040" spans="1:7" x14ac:dyDescent="0.2">
      <c r="A3040" s="76" t="s">
        <v>3437</v>
      </c>
      <c r="C3040" s="142">
        <v>1292.3600000000188</v>
      </c>
      <c r="D3040" s="142">
        <v>1694.1349999999049</v>
      </c>
      <c r="E3040" s="142">
        <v>2134.6975000000421</v>
      </c>
      <c r="F3040" s="142">
        <v>2431.192500000031</v>
      </c>
      <c r="G3040" s="142">
        <v>3333.2649999998148</v>
      </c>
    </row>
    <row r="3041" spans="1:7" x14ac:dyDescent="0.2">
      <c r="A3041" s="76" t="s">
        <v>3438</v>
      </c>
      <c r="C3041" s="142">
        <v>1292.7600000000189</v>
      </c>
      <c r="D3041" s="142">
        <v>1694.6574999999048</v>
      </c>
      <c r="E3041" s="142">
        <v>2135.362500000042</v>
      </c>
      <c r="F3041" s="142">
        <v>2431.9525000000313</v>
      </c>
      <c r="G3041" s="142">
        <v>3334.3099999998149</v>
      </c>
    </row>
    <row r="3042" spans="1:7" x14ac:dyDescent="0.2">
      <c r="A3042" s="76" t="s">
        <v>3439</v>
      </c>
      <c r="C3042" s="142">
        <v>1293.160000000019</v>
      </c>
      <c r="D3042" s="142">
        <v>1695.1799999999048</v>
      </c>
      <c r="E3042" s="142">
        <v>2136.0275000000415</v>
      </c>
      <c r="F3042" s="142">
        <v>2432.7125000000315</v>
      </c>
      <c r="G3042" s="142">
        <v>3335.3549999998145</v>
      </c>
    </row>
    <row r="3043" spans="1:7" x14ac:dyDescent="0.2">
      <c r="A3043" s="76" t="s">
        <v>3440</v>
      </c>
      <c r="C3043" s="142">
        <v>1293.560000000019</v>
      </c>
      <c r="D3043" s="142">
        <v>1695.7024999999046</v>
      </c>
      <c r="E3043" s="142">
        <v>2136.6925000000415</v>
      </c>
      <c r="F3043" s="142">
        <v>2433.4725000000317</v>
      </c>
      <c r="G3043" s="142">
        <v>3336.3999999998146</v>
      </c>
    </row>
    <row r="3044" spans="1:7" x14ac:dyDescent="0.2">
      <c r="A3044" s="76" t="s">
        <v>3441</v>
      </c>
      <c r="C3044" s="142">
        <v>1293.9600000000191</v>
      </c>
      <c r="D3044" s="142">
        <v>1696.2249999999046</v>
      </c>
      <c r="E3044" s="142">
        <v>2137.3575000000415</v>
      </c>
      <c r="F3044" s="142">
        <v>2434.2325000000319</v>
      </c>
      <c r="G3044" s="142">
        <v>3337.4449999998146</v>
      </c>
    </row>
    <row r="3045" spans="1:7" x14ac:dyDescent="0.2">
      <c r="A3045" s="76" t="s">
        <v>3442</v>
      </c>
      <c r="C3045" s="142">
        <v>1294.3600000000192</v>
      </c>
      <c r="D3045" s="142">
        <v>1696.7474999999047</v>
      </c>
      <c r="E3045" s="142">
        <v>2138.022500000041</v>
      </c>
      <c r="F3045" s="142">
        <v>2434.9925000000321</v>
      </c>
      <c r="G3045" s="142">
        <v>3338.4899999998142</v>
      </c>
    </row>
    <row r="3046" spans="1:7" x14ac:dyDescent="0.2">
      <c r="A3046" s="76" t="s">
        <v>3443</v>
      </c>
      <c r="C3046" s="142">
        <v>1294.7600000000193</v>
      </c>
      <c r="D3046" s="142">
        <v>1697.2699999999045</v>
      </c>
      <c r="E3046" s="142">
        <v>2138.6875000000409</v>
      </c>
      <c r="F3046" s="142">
        <v>2435.7525000000319</v>
      </c>
      <c r="G3046" s="142">
        <v>3339.5349999998143</v>
      </c>
    </row>
    <row r="3047" spans="1:7" x14ac:dyDescent="0.2">
      <c r="A3047" s="76" t="s">
        <v>3444</v>
      </c>
      <c r="C3047" s="142">
        <v>1295.1600000000194</v>
      </c>
      <c r="D3047" s="142">
        <v>1697.7924999999045</v>
      </c>
      <c r="E3047" s="142">
        <v>2139.3525000000409</v>
      </c>
      <c r="F3047" s="142">
        <v>2436.5125000000321</v>
      </c>
      <c r="G3047" s="142">
        <v>3340.5799999998144</v>
      </c>
    </row>
    <row r="3048" spans="1:7" x14ac:dyDescent="0.2">
      <c r="A3048" s="76" t="s">
        <v>3445</v>
      </c>
      <c r="C3048" s="142">
        <v>1295.5600000000195</v>
      </c>
      <c r="D3048" s="142">
        <v>1698.3149999999046</v>
      </c>
      <c r="E3048" s="142">
        <v>2140.0175000000404</v>
      </c>
      <c r="F3048" s="142">
        <v>2437.2725000000323</v>
      </c>
      <c r="G3048" s="142">
        <v>3341.624999999814</v>
      </c>
    </row>
    <row r="3049" spans="1:7" x14ac:dyDescent="0.2">
      <c r="A3049" s="76" t="s">
        <v>3446</v>
      </c>
      <c r="C3049" s="142">
        <v>1295.9600000000196</v>
      </c>
      <c r="D3049" s="142">
        <v>1698.8374999999044</v>
      </c>
      <c r="E3049" s="142">
        <v>2140.6825000000404</v>
      </c>
      <c r="F3049" s="142">
        <v>2438.0325000000325</v>
      </c>
      <c r="G3049" s="142">
        <v>3342.6699999998141</v>
      </c>
    </row>
    <row r="3050" spans="1:7" x14ac:dyDescent="0.2">
      <c r="A3050" s="76" t="s">
        <v>3447</v>
      </c>
      <c r="C3050" s="142">
        <v>1296.3600000000197</v>
      </c>
      <c r="D3050" s="142">
        <v>1699.3599999999044</v>
      </c>
      <c r="E3050" s="142">
        <v>2141.3475000000403</v>
      </c>
      <c r="F3050" s="142">
        <v>2438.7925000000328</v>
      </c>
      <c r="G3050" s="142">
        <v>3343.7149999998137</v>
      </c>
    </row>
    <row r="3051" spans="1:7" x14ac:dyDescent="0.2">
      <c r="A3051" s="76" t="s">
        <v>3448</v>
      </c>
      <c r="C3051" s="142">
        <v>1296.7600000000198</v>
      </c>
      <c r="D3051" s="142">
        <v>1699.8824999999044</v>
      </c>
      <c r="E3051" s="142">
        <v>2142.0125000000403</v>
      </c>
      <c r="F3051" s="142">
        <v>2439.552500000033</v>
      </c>
      <c r="G3051" s="142">
        <v>3344.7599999998138</v>
      </c>
    </row>
    <row r="3052" spans="1:7" x14ac:dyDescent="0.2">
      <c r="A3052" s="76" t="s">
        <v>3449</v>
      </c>
      <c r="C3052" s="142">
        <v>1297.1600000000199</v>
      </c>
      <c r="D3052" s="142">
        <v>1700.4049999999042</v>
      </c>
      <c r="E3052" s="142">
        <v>2142.6775000000398</v>
      </c>
      <c r="F3052" s="142">
        <v>2440.3125000000332</v>
      </c>
      <c r="G3052" s="142">
        <v>3345.8049999998138</v>
      </c>
    </row>
    <row r="3053" spans="1:7" x14ac:dyDescent="0.2">
      <c r="A3053" s="76" t="s">
        <v>3450</v>
      </c>
      <c r="C3053" s="142">
        <v>1297.56000000002</v>
      </c>
      <c r="D3053" s="142">
        <v>1700.9274999999043</v>
      </c>
      <c r="E3053" s="142">
        <v>2143.3425000000398</v>
      </c>
      <c r="F3053" s="142">
        <v>2441.0725000000334</v>
      </c>
      <c r="G3053" s="142">
        <v>3346.8499999998135</v>
      </c>
    </row>
    <row r="3054" spans="1:7" x14ac:dyDescent="0.2">
      <c r="A3054" s="76" t="s">
        <v>3451</v>
      </c>
      <c r="C3054" s="142">
        <v>1297.96000000002</v>
      </c>
      <c r="D3054" s="142">
        <v>1701.4499999999043</v>
      </c>
      <c r="E3054" s="142">
        <v>2144.0075000000397</v>
      </c>
      <c r="F3054" s="142">
        <v>2441.8325000000336</v>
      </c>
      <c r="G3054" s="142">
        <v>3347.8949999998135</v>
      </c>
    </row>
    <row r="3055" spans="1:7" x14ac:dyDescent="0.2">
      <c r="A3055" s="76" t="s">
        <v>3452</v>
      </c>
      <c r="C3055" s="142">
        <v>1298.3600000000201</v>
      </c>
      <c r="D3055" s="142">
        <v>1701.9724999999041</v>
      </c>
      <c r="E3055" s="142">
        <v>2144.6725000000392</v>
      </c>
      <c r="F3055" s="142">
        <v>2442.5925000000339</v>
      </c>
      <c r="G3055" s="142">
        <v>3348.9399999998136</v>
      </c>
    </row>
    <row r="3056" spans="1:7" x14ac:dyDescent="0.2">
      <c r="A3056" s="76" t="s">
        <v>3453</v>
      </c>
      <c r="C3056" s="142">
        <v>1298.7600000000202</v>
      </c>
      <c r="D3056" s="142">
        <v>1702.4949999999042</v>
      </c>
      <c r="E3056" s="142">
        <v>2145.3375000000392</v>
      </c>
      <c r="F3056" s="142">
        <v>2443.3525000000336</v>
      </c>
      <c r="G3056" s="142">
        <v>3349.9849999998132</v>
      </c>
    </row>
    <row r="3057" spans="1:7" x14ac:dyDescent="0.2">
      <c r="A3057" s="76" t="s">
        <v>3454</v>
      </c>
      <c r="C3057" s="142">
        <v>1299.1600000000203</v>
      </c>
      <c r="D3057" s="142">
        <v>1703.0174999999042</v>
      </c>
      <c r="E3057" s="142">
        <v>2146.0025000000392</v>
      </c>
      <c r="F3057" s="142">
        <v>2444.1125000000338</v>
      </c>
      <c r="G3057" s="142">
        <v>3351.0299999998133</v>
      </c>
    </row>
    <row r="3058" spans="1:7" x14ac:dyDescent="0.2">
      <c r="A3058" s="76" t="s">
        <v>3455</v>
      </c>
      <c r="C3058" s="142">
        <v>1299.5600000000204</v>
      </c>
      <c r="D3058" s="142">
        <v>1703.539999999904</v>
      </c>
      <c r="E3058" s="142">
        <v>2146.6675000000387</v>
      </c>
      <c r="F3058" s="142">
        <v>2444.8725000000341</v>
      </c>
      <c r="G3058" s="142">
        <v>3352.0749999998134</v>
      </c>
    </row>
    <row r="3059" spans="1:7" x14ac:dyDescent="0.2">
      <c r="A3059" s="76" t="s">
        <v>3456</v>
      </c>
      <c r="C3059" s="142">
        <v>1299.9600000000205</v>
      </c>
      <c r="D3059" s="142">
        <v>1704.062499999904</v>
      </c>
      <c r="E3059" s="142">
        <v>2147.3325000000386</v>
      </c>
      <c r="F3059" s="142">
        <v>2445.6325000000343</v>
      </c>
      <c r="G3059" s="142">
        <v>3353.119999999813</v>
      </c>
    </row>
    <row r="3060" spans="1:7" x14ac:dyDescent="0.2">
      <c r="A3060" s="76" t="s">
        <v>3457</v>
      </c>
      <c r="C3060" s="142">
        <v>1300.3600000000206</v>
      </c>
      <c r="D3060" s="142">
        <v>1704.5849999999039</v>
      </c>
      <c r="E3060" s="142">
        <v>2147.9975000000386</v>
      </c>
      <c r="F3060" s="142">
        <v>2446.3925000000345</v>
      </c>
      <c r="G3060" s="142">
        <v>3354.1649999998131</v>
      </c>
    </row>
    <row r="3061" spans="1:7" x14ac:dyDescent="0.2">
      <c r="A3061" s="76" t="s">
        <v>3458</v>
      </c>
      <c r="C3061" s="142">
        <v>1300.7600000000207</v>
      </c>
      <c r="D3061" s="142">
        <v>1705.1074999999039</v>
      </c>
      <c r="E3061" s="142">
        <v>2148.6625000000386</v>
      </c>
      <c r="F3061" s="142">
        <v>2447.1525000000347</v>
      </c>
      <c r="G3061" s="142">
        <v>3355.2099999998131</v>
      </c>
    </row>
    <row r="3062" spans="1:7" x14ac:dyDescent="0.2">
      <c r="A3062" s="76" t="s">
        <v>3459</v>
      </c>
      <c r="C3062" s="142">
        <v>1301.1600000000208</v>
      </c>
      <c r="D3062" s="142">
        <v>1705.6299999999039</v>
      </c>
      <c r="E3062" s="142">
        <v>2149.3275000000381</v>
      </c>
      <c r="F3062" s="142">
        <v>2447.9125000000349</v>
      </c>
      <c r="G3062" s="142">
        <v>3356.2549999998128</v>
      </c>
    </row>
    <row r="3063" spans="1:7" x14ac:dyDescent="0.2">
      <c r="A3063" s="76" t="s">
        <v>3460</v>
      </c>
      <c r="C3063" s="142">
        <v>1301.5600000000209</v>
      </c>
      <c r="D3063" s="142">
        <v>1706.1524999999037</v>
      </c>
      <c r="E3063" s="142">
        <v>2149.992500000038</v>
      </c>
      <c r="F3063" s="142">
        <v>2448.6725000000351</v>
      </c>
      <c r="G3063" s="142">
        <v>3357.2999999998128</v>
      </c>
    </row>
    <row r="3064" spans="1:7" x14ac:dyDescent="0.2">
      <c r="A3064" s="76" t="s">
        <v>3461</v>
      </c>
      <c r="C3064" s="142">
        <v>1301.960000000021</v>
      </c>
      <c r="D3064" s="142">
        <v>1706.6749999999038</v>
      </c>
      <c r="E3064" s="142">
        <v>2150.657500000038</v>
      </c>
      <c r="F3064" s="142">
        <v>2449.4325000000354</v>
      </c>
      <c r="G3064" s="142">
        <v>3358.3449999998129</v>
      </c>
    </row>
    <row r="3065" spans="1:7" x14ac:dyDescent="0.2">
      <c r="A3065" s="76" t="s">
        <v>3462</v>
      </c>
      <c r="C3065" s="142">
        <v>1302.360000000021</v>
      </c>
      <c r="D3065" s="142">
        <v>1707.1974999999038</v>
      </c>
      <c r="E3065" s="142">
        <v>2151.3225000000375</v>
      </c>
      <c r="F3065" s="142">
        <v>2450.1925000000356</v>
      </c>
      <c r="G3065" s="142">
        <v>3359.3899999998125</v>
      </c>
    </row>
    <row r="3066" spans="1:7" x14ac:dyDescent="0.2">
      <c r="A3066" s="76" t="s">
        <v>3463</v>
      </c>
      <c r="C3066" s="142">
        <v>1302.7600000000211</v>
      </c>
      <c r="D3066" s="142">
        <v>1707.7199999999036</v>
      </c>
      <c r="E3066" s="142">
        <v>2151.9875000000375</v>
      </c>
      <c r="F3066" s="142">
        <v>2450.9525000000353</v>
      </c>
      <c r="G3066" s="142">
        <v>3360.4349999998126</v>
      </c>
    </row>
    <row r="3067" spans="1:7" x14ac:dyDescent="0.2">
      <c r="A3067" s="76" t="s">
        <v>3464</v>
      </c>
      <c r="C3067" s="142">
        <v>1303.1600000000212</v>
      </c>
      <c r="D3067" s="142">
        <v>1708.2424999999037</v>
      </c>
      <c r="E3067" s="142">
        <v>2152.6525000000374</v>
      </c>
      <c r="F3067" s="142">
        <v>2451.7125000000356</v>
      </c>
      <c r="G3067" s="142">
        <v>3361.4799999998127</v>
      </c>
    </row>
    <row r="3068" spans="1:7" x14ac:dyDescent="0.2">
      <c r="A3068" s="76" t="s">
        <v>3465</v>
      </c>
      <c r="C3068" s="142">
        <v>1303.5600000000213</v>
      </c>
      <c r="D3068" s="142">
        <v>1708.7649999999037</v>
      </c>
      <c r="E3068" s="142">
        <v>2153.3175000000369</v>
      </c>
      <c r="F3068" s="142">
        <v>2452.4725000000358</v>
      </c>
      <c r="G3068" s="142">
        <v>3362.5249999998123</v>
      </c>
    </row>
    <row r="3069" spans="1:7" x14ac:dyDescent="0.2">
      <c r="A3069" s="76" t="s">
        <v>3466</v>
      </c>
      <c r="C3069" s="142">
        <v>1303.9600000000214</v>
      </c>
      <c r="D3069" s="142">
        <v>1709.2874999999035</v>
      </c>
      <c r="E3069" s="142">
        <v>2153.9825000000369</v>
      </c>
      <c r="F3069" s="142">
        <v>2453.232500000036</v>
      </c>
      <c r="G3069" s="142">
        <v>3363.5699999998124</v>
      </c>
    </row>
    <row r="3070" spans="1:7" x14ac:dyDescent="0.2">
      <c r="A3070" s="76" t="s">
        <v>3467</v>
      </c>
      <c r="C3070" s="142">
        <v>1304.3600000000215</v>
      </c>
      <c r="D3070" s="142">
        <v>1709.8099999999035</v>
      </c>
      <c r="E3070" s="142">
        <v>2154.6475000000369</v>
      </c>
      <c r="F3070" s="142">
        <v>2453.9925000000362</v>
      </c>
      <c r="G3070" s="142">
        <v>3364.614999999812</v>
      </c>
    </row>
    <row r="3071" spans="1:7" x14ac:dyDescent="0.2">
      <c r="A3071" s="76" t="s">
        <v>3468</v>
      </c>
      <c r="C3071" s="142">
        <v>1304.7600000000216</v>
      </c>
      <c r="D3071" s="142">
        <v>1710.3324999999036</v>
      </c>
      <c r="E3071" s="142">
        <v>2155.3125000000368</v>
      </c>
      <c r="F3071" s="142">
        <v>2454.7525000000364</v>
      </c>
      <c r="G3071" s="142">
        <v>3365.659999999812</v>
      </c>
    </row>
    <row r="3072" spans="1:7" x14ac:dyDescent="0.2">
      <c r="A3072" s="76" t="s">
        <v>3469</v>
      </c>
      <c r="C3072" s="142">
        <v>1305.1600000000217</v>
      </c>
      <c r="D3072" s="142">
        <v>1710.8549999999034</v>
      </c>
      <c r="E3072" s="142">
        <v>2155.9775000000363</v>
      </c>
      <c r="F3072" s="142">
        <v>2455.5125000000367</v>
      </c>
      <c r="G3072" s="142">
        <v>3366.7049999998121</v>
      </c>
    </row>
    <row r="3073" spans="1:7" x14ac:dyDescent="0.2">
      <c r="A3073" s="76" t="s">
        <v>3470</v>
      </c>
      <c r="C3073" s="142">
        <v>1305.5600000000218</v>
      </c>
      <c r="D3073" s="142">
        <v>1711.3774999999034</v>
      </c>
      <c r="E3073" s="142">
        <v>2156.6425000000363</v>
      </c>
      <c r="F3073" s="142">
        <v>2456.2725000000369</v>
      </c>
      <c r="G3073" s="142">
        <v>3367.7499999998117</v>
      </c>
    </row>
    <row r="3074" spans="1:7" x14ac:dyDescent="0.2">
      <c r="A3074" s="76" t="s">
        <v>3471</v>
      </c>
      <c r="C3074" s="142">
        <v>1305.9600000000219</v>
      </c>
      <c r="D3074" s="142">
        <v>1711.8999999999035</v>
      </c>
      <c r="E3074" s="142">
        <v>2157.3075000000363</v>
      </c>
      <c r="F3074" s="142">
        <v>2457.0325000000371</v>
      </c>
      <c r="G3074" s="142">
        <v>3368.7949999998118</v>
      </c>
    </row>
    <row r="3075" spans="1:7" x14ac:dyDescent="0.2">
      <c r="A3075" s="76" t="s">
        <v>3472</v>
      </c>
      <c r="C3075" s="142">
        <v>1306.360000000022</v>
      </c>
      <c r="D3075" s="142">
        <v>1712.4224999999033</v>
      </c>
      <c r="E3075" s="142">
        <v>2157.9725000000358</v>
      </c>
      <c r="F3075" s="142">
        <v>2457.7925000000373</v>
      </c>
      <c r="G3075" s="142">
        <v>3369.8399999998119</v>
      </c>
    </row>
    <row r="3076" spans="1:7" x14ac:dyDescent="0.2">
      <c r="A3076" s="76" t="s">
        <v>3473</v>
      </c>
      <c r="C3076" s="142">
        <v>1306.760000000022</v>
      </c>
      <c r="D3076" s="142">
        <v>1712.9449999999033</v>
      </c>
      <c r="E3076" s="142">
        <v>2158.6375000000357</v>
      </c>
      <c r="F3076" s="142">
        <v>2458.5525000000371</v>
      </c>
      <c r="G3076" s="142">
        <v>3370.8849999998115</v>
      </c>
    </row>
    <row r="3077" spans="1:7" x14ac:dyDescent="0.2">
      <c r="A3077" s="76" t="s">
        <v>3474</v>
      </c>
      <c r="C3077" s="142">
        <v>1307.1600000000221</v>
      </c>
      <c r="D3077" s="142">
        <v>1713.4674999999033</v>
      </c>
      <c r="E3077" s="142">
        <v>2159.3025000000357</v>
      </c>
      <c r="F3077" s="142">
        <v>2459.3125000000373</v>
      </c>
      <c r="G3077" s="142">
        <v>3371.9299999998116</v>
      </c>
    </row>
    <row r="3078" spans="1:7" x14ac:dyDescent="0.2">
      <c r="A3078" s="76" t="s">
        <v>3475</v>
      </c>
      <c r="C3078" s="142">
        <v>1307.5600000000222</v>
      </c>
      <c r="D3078" s="142">
        <v>1713.9899999999031</v>
      </c>
      <c r="E3078" s="142">
        <v>2159.9675000000352</v>
      </c>
      <c r="F3078" s="142">
        <v>2460.0725000000375</v>
      </c>
      <c r="G3078" s="142">
        <v>3372.9749999998116</v>
      </c>
    </row>
    <row r="3079" spans="1:7" x14ac:dyDescent="0.2">
      <c r="A3079" s="76" t="s">
        <v>3476</v>
      </c>
      <c r="C3079" s="142">
        <v>1307.9600000000223</v>
      </c>
      <c r="D3079" s="142">
        <v>1714.5124999999032</v>
      </c>
      <c r="E3079" s="142">
        <v>2160.6325000000352</v>
      </c>
      <c r="F3079" s="142">
        <v>2460.8325000000377</v>
      </c>
      <c r="G3079" s="142">
        <v>3374.0199999998113</v>
      </c>
    </row>
    <row r="3080" spans="1:7" x14ac:dyDescent="0.2">
      <c r="A3080" s="76" t="s">
        <v>3477</v>
      </c>
      <c r="C3080" s="142">
        <v>1308.3600000000224</v>
      </c>
      <c r="D3080" s="142">
        <v>1715.034999999903</v>
      </c>
      <c r="E3080" s="142">
        <v>2161.2975000000351</v>
      </c>
      <c r="F3080" s="142">
        <v>2461.5925000000379</v>
      </c>
      <c r="G3080" s="142">
        <v>3375.0649999998113</v>
      </c>
    </row>
    <row r="3081" spans="1:7" x14ac:dyDescent="0.2">
      <c r="A3081" s="76" t="s">
        <v>3478</v>
      </c>
      <c r="C3081" s="142">
        <v>1308.7600000000225</v>
      </c>
      <c r="D3081" s="142">
        <v>1715.557499999903</v>
      </c>
      <c r="E3081" s="142">
        <v>2161.9625000000351</v>
      </c>
      <c r="F3081" s="142">
        <v>2462.3525000000382</v>
      </c>
      <c r="G3081" s="142">
        <v>3376.1099999998114</v>
      </c>
    </row>
    <row r="3082" spans="1:7" x14ac:dyDescent="0.2">
      <c r="A3082" s="76" t="s">
        <v>3479</v>
      </c>
      <c r="C3082" s="142">
        <v>1309.1600000000226</v>
      </c>
      <c r="D3082" s="142">
        <v>1716.0799999999031</v>
      </c>
      <c r="E3082" s="142">
        <v>2162.6275000000346</v>
      </c>
      <c r="F3082" s="142">
        <v>2463.1125000000384</v>
      </c>
      <c r="G3082" s="142">
        <v>3377.154999999811</v>
      </c>
    </row>
    <row r="3083" spans="1:7" x14ac:dyDescent="0.2">
      <c r="A3083" s="76" t="s">
        <v>3480</v>
      </c>
      <c r="C3083" s="142">
        <v>1309.5600000000227</v>
      </c>
      <c r="D3083" s="142">
        <v>1716.6024999999029</v>
      </c>
      <c r="E3083" s="142">
        <v>2163.2925000000346</v>
      </c>
      <c r="F3083" s="142">
        <v>2463.8725000000386</v>
      </c>
      <c r="G3083" s="142">
        <v>3378.1999999998111</v>
      </c>
    </row>
    <row r="3084" spans="1:7" x14ac:dyDescent="0.2">
      <c r="A3084" s="76" t="s">
        <v>3481</v>
      </c>
      <c r="C3084" s="142">
        <v>1309.9600000000228</v>
      </c>
      <c r="D3084" s="142">
        <v>1717.1249999999029</v>
      </c>
      <c r="E3084" s="142">
        <v>2163.9575000000345</v>
      </c>
      <c r="F3084" s="142">
        <v>2464.6325000000388</v>
      </c>
      <c r="G3084" s="142">
        <v>3379.2449999998112</v>
      </c>
    </row>
    <row r="3085" spans="1:7" x14ac:dyDescent="0.2">
      <c r="A3085" s="76" t="s">
        <v>3482</v>
      </c>
      <c r="C3085" s="142">
        <v>1310.3600000000229</v>
      </c>
      <c r="D3085" s="142">
        <v>1717.6474999999029</v>
      </c>
      <c r="E3085" s="142">
        <v>2164.6225000000341</v>
      </c>
      <c r="F3085" s="142">
        <v>2465.392500000039</v>
      </c>
      <c r="G3085" s="142">
        <v>3380.2899999998108</v>
      </c>
    </row>
    <row r="3086" spans="1:7" x14ac:dyDescent="0.2">
      <c r="A3086" s="76" t="s">
        <v>3483</v>
      </c>
      <c r="C3086" s="142">
        <v>1310.760000000023</v>
      </c>
      <c r="D3086" s="142">
        <v>1718.1699999999028</v>
      </c>
      <c r="E3086" s="142">
        <v>2165.287500000034</v>
      </c>
      <c r="F3086" s="142">
        <v>2466.1525000000388</v>
      </c>
      <c r="G3086" s="142">
        <v>3381.3349999998109</v>
      </c>
    </row>
    <row r="3087" spans="1:7" x14ac:dyDescent="0.2">
      <c r="A3087" s="76" t="s">
        <v>3484</v>
      </c>
      <c r="C3087" s="142">
        <v>1311.160000000023</v>
      </c>
      <c r="D3087" s="142">
        <v>1718.6924999999028</v>
      </c>
      <c r="E3087" s="142">
        <v>2165.952500000034</v>
      </c>
      <c r="F3087" s="142">
        <v>2466.912500000039</v>
      </c>
      <c r="G3087" s="142">
        <v>3382.3799999998109</v>
      </c>
    </row>
    <row r="3088" spans="1:7" x14ac:dyDescent="0.2">
      <c r="A3088" s="76" t="s">
        <v>3485</v>
      </c>
      <c r="C3088" s="142">
        <v>1311.5600000000231</v>
      </c>
      <c r="D3088" s="142">
        <v>1719.2149999999028</v>
      </c>
      <c r="E3088" s="142">
        <v>2166.6175000000335</v>
      </c>
      <c r="F3088" s="142">
        <v>2467.6725000000392</v>
      </c>
      <c r="G3088" s="142">
        <v>3383.4249999998106</v>
      </c>
    </row>
    <row r="3089" spans="1:7" x14ac:dyDescent="0.2">
      <c r="A3089" s="76" t="s">
        <v>3486</v>
      </c>
      <c r="C3089" s="142">
        <v>1311.9600000000232</v>
      </c>
      <c r="D3089" s="142">
        <v>1719.7374999999026</v>
      </c>
      <c r="E3089" s="142">
        <v>2167.2825000000335</v>
      </c>
      <c r="F3089" s="142">
        <v>2468.4325000000395</v>
      </c>
      <c r="G3089" s="142">
        <v>3384.4699999998106</v>
      </c>
    </row>
    <row r="3090" spans="1:7" x14ac:dyDescent="0.2">
      <c r="A3090" s="76" t="s">
        <v>3487</v>
      </c>
      <c r="C3090" s="142">
        <v>1312.3600000000233</v>
      </c>
      <c r="D3090" s="142">
        <v>1720.2599999999027</v>
      </c>
      <c r="E3090" s="142">
        <v>2167.9475000000334</v>
      </c>
      <c r="F3090" s="142">
        <v>2469.1925000000397</v>
      </c>
      <c r="G3090" s="142">
        <v>3385.5149999998102</v>
      </c>
    </row>
    <row r="3091" spans="1:7" x14ac:dyDescent="0.2">
      <c r="A3091" s="76" t="s">
        <v>3488</v>
      </c>
      <c r="C3091" s="142">
        <v>1312.7600000000234</v>
      </c>
      <c r="D3091" s="142">
        <v>1720.7824999999027</v>
      </c>
      <c r="E3091" s="142">
        <v>2168.6125000000334</v>
      </c>
      <c r="F3091" s="142">
        <v>2469.9525000000399</v>
      </c>
      <c r="G3091" s="142">
        <v>3386.5599999998103</v>
      </c>
    </row>
    <row r="3092" spans="1:7" x14ac:dyDescent="0.2">
      <c r="A3092" s="76" t="s">
        <v>3489</v>
      </c>
      <c r="C3092" s="142">
        <v>1313.1600000000235</v>
      </c>
      <c r="D3092" s="142">
        <v>1721.3049999999025</v>
      </c>
      <c r="E3092" s="142">
        <v>2169.2775000000329</v>
      </c>
      <c r="F3092" s="142">
        <v>2470.7125000000401</v>
      </c>
      <c r="G3092" s="142">
        <v>3387.6049999998104</v>
      </c>
    </row>
    <row r="3093" spans="1:7" x14ac:dyDescent="0.2">
      <c r="A3093" s="76" t="s">
        <v>3490</v>
      </c>
      <c r="C3093" s="142">
        <v>1313.5600000000236</v>
      </c>
      <c r="D3093" s="142">
        <v>1721.8274999999026</v>
      </c>
      <c r="E3093" s="142">
        <v>2169.9425000000329</v>
      </c>
      <c r="F3093" s="142">
        <v>2471.4725000000403</v>
      </c>
      <c r="G3093" s="142">
        <v>3388.64999999981</v>
      </c>
    </row>
    <row r="3094" spans="1:7" x14ac:dyDescent="0.2">
      <c r="A3094" s="76" t="s">
        <v>3491</v>
      </c>
      <c r="C3094" s="142">
        <v>1313.9600000000237</v>
      </c>
      <c r="D3094" s="142">
        <v>1722.3499999999026</v>
      </c>
      <c r="E3094" s="142">
        <v>2170.6075000000328</v>
      </c>
      <c r="F3094" s="142">
        <v>2472.2325000000405</v>
      </c>
      <c r="G3094" s="142">
        <v>3389.6949999998101</v>
      </c>
    </row>
    <row r="3095" spans="1:7" x14ac:dyDescent="0.2">
      <c r="A3095" s="76" t="s">
        <v>3492</v>
      </c>
      <c r="C3095" s="142">
        <v>1314.3600000000238</v>
      </c>
      <c r="D3095" s="142">
        <v>1722.8724999999024</v>
      </c>
      <c r="E3095" s="142">
        <v>2171.2725000000323</v>
      </c>
      <c r="F3095" s="142">
        <v>2472.9925000000408</v>
      </c>
      <c r="G3095" s="142">
        <v>3390.7399999998102</v>
      </c>
    </row>
    <row r="3096" spans="1:7" x14ac:dyDescent="0.2">
      <c r="A3096" s="76" t="s">
        <v>3493</v>
      </c>
      <c r="C3096" s="142">
        <v>1314.7600000000239</v>
      </c>
      <c r="D3096" s="142">
        <v>1723.3949999999024</v>
      </c>
      <c r="E3096" s="142">
        <v>2171.9375000000323</v>
      </c>
      <c r="F3096" s="142">
        <v>2473.7525000000405</v>
      </c>
      <c r="G3096" s="142">
        <v>3391.7849999998098</v>
      </c>
    </row>
    <row r="3097" spans="1:7" x14ac:dyDescent="0.2">
      <c r="A3097" s="76" t="s">
        <v>3494</v>
      </c>
      <c r="C3097" s="142">
        <v>1315.160000000024</v>
      </c>
      <c r="D3097" s="142">
        <v>1723.9174999999025</v>
      </c>
      <c r="E3097" s="142">
        <v>2172.6025000000323</v>
      </c>
      <c r="F3097" s="142">
        <v>2474.5125000000407</v>
      </c>
      <c r="G3097" s="142">
        <v>3392.8299999998098</v>
      </c>
    </row>
    <row r="3098" spans="1:7" x14ac:dyDescent="0.2">
      <c r="A3098" s="76" t="s">
        <v>3495</v>
      </c>
      <c r="C3098" s="142">
        <v>1315.560000000024</v>
      </c>
      <c r="D3098" s="142">
        <v>1724.4399999999023</v>
      </c>
      <c r="E3098" s="142">
        <v>2173.2675000000318</v>
      </c>
      <c r="F3098" s="142">
        <v>2475.272500000041</v>
      </c>
      <c r="G3098" s="142">
        <v>3393.8749999998099</v>
      </c>
    </row>
    <row r="3099" spans="1:7" x14ac:dyDescent="0.2">
      <c r="A3099" s="76" t="s">
        <v>3496</v>
      </c>
      <c r="C3099" s="142">
        <v>1315.9600000000241</v>
      </c>
      <c r="D3099" s="142">
        <v>1724.9624999999023</v>
      </c>
      <c r="E3099" s="142">
        <v>2173.9325000000317</v>
      </c>
      <c r="F3099" s="142">
        <v>2476.0325000000412</v>
      </c>
      <c r="G3099" s="142">
        <v>3394.9199999998095</v>
      </c>
    </row>
    <row r="3100" spans="1:7" x14ac:dyDescent="0.2">
      <c r="A3100" s="76" t="s">
        <v>3497</v>
      </c>
      <c r="C3100" s="142">
        <v>1316.3600000000242</v>
      </c>
      <c r="D3100" s="142">
        <v>1725.4849999999021</v>
      </c>
      <c r="E3100" s="142">
        <v>2174.5975000000317</v>
      </c>
      <c r="F3100" s="142">
        <v>2476.7925000000414</v>
      </c>
      <c r="G3100" s="142">
        <v>3395.9649999998096</v>
      </c>
    </row>
    <row r="3101" spans="1:7" x14ac:dyDescent="0.2">
      <c r="A3101" s="76" t="s">
        <v>3498</v>
      </c>
      <c r="C3101" s="142">
        <v>1316.7600000000243</v>
      </c>
      <c r="D3101" s="142">
        <v>1726.0074999999022</v>
      </c>
      <c r="E3101" s="142">
        <v>2175.2625000000317</v>
      </c>
      <c r="F3101" s="142">
        <v>2477.5525000000416</v>
      </c>
      <c r="G3101" s="142">
        <v>3397.0099999998097</v>
      </c>
    </row>
    <row r="3102" spans="1:7" x14ac:dyDescent="0.2">
      <c r="A3102" s="76" t="s">
        <v>3499</v>
      </c>
      <c r="C3102" s="142">
        <v>1317.1600000000244</v>
      </c>
      <c r="D3102" s="142">
        <v>1726.5299999999022</v>
      </c>
      <c r="E3102" s="142">
        <v>2175.9275000000312</v>
      </c>
      <c r="F3102" s="142">
        <v>2478.3125000000418</v>
      </c>
      <c r="G3102" s="142">
        <v>3398.0549999998093</v>
      </c>
    </row>
    <row r="3103" spans="1:7" x14ac:dyDescent="0.2">
      <c r="A3103" s="76" t="s">
        <v>3500</v>
      </c>
      <c r="C3103" s="142">
        <v>1317.5600000000245</v>
      </c>
      <c r="D3103" s="142">
        <v>1727.052499999902</v>
      </c>
      <c r="E3103" s="142">
        <v>2176.5925000000311</v>
      </c>
      <c r="F3103" s="142">
        <v>2479.0725000000421</v>
      </c>
      <c r="G3103" s="142">
        <v>3399.0999999998094</v>
      </c>
    </row>
    <row r="3104" spans="1:7" x14ac:dyDescent="0.2">
      <c r="A3104" s="76" t="s">
        <v>3501</v>
      </c>
      <c r="C3104" s="142">
        <v>1317.9600000000246</v>
      </c>
      <c r="D3104" s="142">
        <v>1727.574999999902</v>
      </c>
      <c r="E3104" s="142">
        <v>2177.2575000000311</v>
      </c>
      <c r="F3104" s="142">
        <v>2479.8325000000423</v>
      </c>
      <c r="G3104" s="142">
        <v>3400.1449999998094</v>
      </c>
    </row>
    <row r="3105" spans="1:7" x14ac:dyDescent="0.2">
      <c r="A3105" s="76" t="s">
        <v>3502</v>
      </c>
      <c r="C3105" s="142">
        <v>1318.3600000000247</v>
      </c>
      <c r="D3105" s="142">
        <v>1728.0974999999021</v>
      </c>
      <c r="E3105" s="142">
        <v>2177.9225000000306</v>
      </c>
      <c r="F3105" s="142">
        <v>2480.5925000000425</v>
      </c>
      <c r="G3105" s="142">
        <v>3401.1899999998091</v>
      </c>
    </row>
    <row r="3106" spans="1:7" x14ac:dyDescent="0.2">
      <c r="A3106" s="76" t="s">
        <v>3503</v>
      </c>
      <c r="C3106" s="142">
        <v>1318.7600000000248</v>
      </c>
      <c r="D3106" s="142">
        <v>1728.6199999999019</v>
      </c>
      <c r="E3106" s="142">
        <v>2178.5875000000306</v>
      </c>
      <c r="F3106" s="142">
        <v>2481.3525000000423</v>
      </c>
      <c r="G3106" s="142">
        <v>3402.2349999998091</v>
      </c>
    </row>
    <row r="3107" spans="1:7" x14ac:dyDescent="0.2">
      <c r="A3107" s="76" t="s">
        <v>3504</v>
      </c>
      <c r="C3107" s="142">
        <v>1319.1600000000249</v>
      </c>
      <c r="D3107" s="142">
        <v>1729.1424999999019</v>
      </c>
      <c r="E3107" s="142">
        <v>2179.2525000000305</v>
      </c>
      <c r="F3107" s="142">
        <v>2482.1125000000425</v>
      </c>
      <c r="G3107" s="142">
        <v>3403.2799999998088</v>
      </c>
    </row>
    <row r="3108" spans="1:7" x14ac:dyDescent="0.2">
      <c r="A3108" s="76" t="s">
        <v>3505</v>
      </c>
      <c r="C3108" s="142">
        <v>1319.560000000025</v>
      </c>
      <c r="D3108" s="142">
        <v>1729.664999999902</v>
      </c>
      <c r="E3108" s="142">
        <v>2179.91750000003</v>
      </c>
      <c r="F3108" s="142">
        <v>2482.8725000000427</v>
      </c>
      <c r="G3108" s="142">
        <v>3404.3249999998088</v>
      </c>
    </row>
    <row r="3109" spans="1:7" x14ac:dyDescent="0.2">
      <c r="A3109" s="76" t="s">
        <v>3506</v>
      </c>
      <c r="C3109" s="142">
        <v>1319.960000000025</v>
      </c>
      <c r="D3109" s="142">
        <v>1730.1874999999018</v>
      </c>
      <c r="E3109" s="142">
        <v>2180.58250000003</v>
      </c>
      <c r="F3109" s="142">
        <v>2483.6325000000429</v>
      </c>
      <c r="G3109" s="142">
        <v>3405.3699999998089</v>
      </c>
    </row>
    <row r="3110" spans="1:7" x14ac:dyDescent="0.2">
      <c r="A3110" s="76" t="s">
        <v>3507</v>
      </c>
      <c r="C3110" s="142">
        <v>1320.3600000000251</v>
      </c>
      <c r="D3110" s="142">
        <v>1730.7099999999018</v>
      </c>
      <c r="E3110" s="142">
        <v>2181.24750000003</v>
      </c>
      <c r="F3110" s="142">
        <v>2484.3925000000431</v>
      </c>
      <c r="G3110" s="142">
        <v>3406.4149999998085</v>
      </c>
    </row>
    <row r="3111" spans="1:7" x14ac:dyDescent="0.2">
      <c r="A3111" s="76" t="s">
        <v>3508</v>
      </c>
      <c r="C3111" s="142">
        <v>1320.7600000000252</v>
      </c>
      <c r="D3111" s="142">
        <v>1731.2324999999018</v>
      </c>
      <c r="E3111" s="142">
        <v>2181.9125000000299</v>
      </c>
      <c r="F3111" s="142">
        <v>2485.1525000000433</v>
      </c>
      <c r="G3111" s="142">
        <v>3407.4599999998086</v>
      </c>
    </row>
    <row r="3112" spans="1:7" x14ac:dyDescent="0.2">
      <c r="A3112" s="76" t="s">
        <v>3509</v>
      </c>
      <c r="C3112" s="142">
        <v>1321.1600000000253</v>
      </c>
      <c r="D3112" s="142">
        <v>1731.7549999999017</v>
      </c>
      <c r="E3112" s="142">
        <v>2182.5775000000294</v>
      </c>
      <c r="F3112" s="142">
        <v>2485.9125000000436</v>
      </c>
      <c r="G3112" s="142">
        <v>3408.5049999998087</v>
      </c>
    </row>
    <row r="3113" spans="1:7" x14ac:dyDescent="0.2">
      <c r="A3113" s="76" t="s">
        <v>3510</v>
      </c>
      <c r="C3113" s="142">
        <v>1321.5600000000254</v>
      </c>
      <c r="D3113" s="142">
        <v>1732.2774999999017</v>
      </c>
      <c r="E3113" s="142">
        <v>2183.2425000000294</v>
      </c>
      <c r="F3113" s="142">
        <v>2486.6725000000438</v>
      </c>
      <c r="G3113" s="142">
        <v>3409.5499999998083</v>
      </c>
    </row>
    <row r="3114" spans="1:7" x14ac:dyDescent="0.2">
      <c r="A3114" s="76" t="s">
        <v>3511</v>
      </c>
      <c r="C3114" s="142">
        <v>1321.9600000000255</v>
      </c>
      <c r="D3114" s="142">
        <v>1732.7999999999017</v>
      </c>
      <c r="E3114" s="142">
        <v>2183.9075000000294</v>
      </c>
      <c r="F3114" s="142">
        <v>2487.432500000044</v>
      </c>
      <c r="G3114" s="142">
        <v>3410.5949999998084</v>
      </c>
    </row>
    <row r="3115" spans="1:7" x14ac:dyDescent="0.2">
      <c r="A3115" s="76" t="s">
        <v>3512</v>
      </c>
      <c r="C3115" s="142">
        <v>1322.3600000000256</v>
      </c>
      <c r="D3115" s="142">
        <v>1733.3224999999015</v>
      </c>
      <c r="E3115" s="142">
        <v>2184.5725000000289</v>
      </c>
      <c r="F3115" s="142">
        <v>2488.1925000000442</v>
      </c>
      <c r="G3115" s="142">
        <v>3411.6399999998084</v>
      </c>
    </row>
    <row r="3116" spans="1:7" x14ac:dyDescent="0.2">
      <c r="A3116" s="76" t="s">
        <v>3513</v>
      </c>
      <c r="C3116" s="142">
        <v>1322.7600000000257</v>
      </c>
      <c r="D3116" s="142">
        <v>1733.8449999999016</v>
      </c>
      <c r="E3116" s="142">
        <v>2185.2375000000288</v>
      </c>
      <c r="F3116" s="142">
        <v>2488.952500000044</v>
      </c>
      <c r="G3116" s="142">
        <v>3412.684999999808</v>
      </c>
    </row>
    <row r="3117" spans="1:7" x14ac:dyDescent="0.2">
      <c r="A3117" s="76" t="s">
        <v>3514</v>
      </c>
      <c r="C3117" s="142">
        <v>1323.1600000000258</v>
      </c>
      <c r="D3117" s="142">
        <v>1734.3674999999016</v>
      </c>
      <c r="E3117" s="142">
        <v>2185.9025000000288</v>
      </c>
      <c r="F3117" s="142">
        <v>2489.7125000000442</v>
      </c>
      <c r="G3117" s="142">
        <v>3413.7299999998081</v>
      </c>
    </row>
    <row r="3118" spans="1:7" x14ac:dyDescent="0.2">
      <c r="A3118" s="76" t="s">
        <v>3515</v>
      </c>
      <c r="C3118" s="142">
        <v>1323.5600000000259</v>
      </c>
      <c r="D3118" s="142">
        <v>1734.8899999999014</v>
      </c>
      <c r="E3118" s="142">
        <v>2186.5675000000283</v>
      </c>
      <c r="F3118" s="142">
        <v>2490.4725000000444</v>
      </c>
      <c r="G3118" s="142">
        <v>3414.7749999998082</v>
      </c>
    </row>
    <row r="3119" spans="1:7" x14ac:dyDescent="0.2">
      <c r="A3119" s="76" t="s">
        <v>3516</v>
      </c>
      <c r="C3119" s="142">
        <v>1323.960000000026</v>
      </c>
      <c r="D3119" s="142">
        <v>1735.4124999999015</v>
      </c>
      <c r="E3119" s="142">
        <v>2187.2325000000283</v>
      </c>
      <c r="F3119" s="142">
        <v>2491.2325000000446</v>
      </c>
      <c r="G3119" s="142">
        <v>3415.8199999998078</v>
      </c>
    </row>
    <row r="3120" spans="1:7" x14ac:dyDescent="0.2">
      <c r="A3120" s="76" t="s">
        <v>3517</v>
      </c>
      <c r="C3120" s="142">
        <v>1324.360000000026</v>
      </c>
      <c r="D3120" s="142">
        <v>1735.9349999999013</v>
      </c>
      <c r="E3120" s="142">
        <v>2187.8975000000282</v>
      </c>
      <c r="F3120" s="142">
        <v>2491.9925000000449</v>
      </c>
      <c r="G3120" s="142">
        <v>3416.8649999998079</v>
      </c>
    </row>
    <row r="3121" spans="1:7" x14ac:dyDescent="0.2">
      <c r="A3121" s="76" t="s">
        <v>3518</v>
      </c>
      <c r="C3121" s="142">
        <v>1324.7600000000261</v>
      </c>
      <c r="D3121" s="142">
        <v>1736.4574999999013</v>
      </c>
      <c r="E3121" s="142">
        <v>2188.5625000000282</v>
      </c>
      <c r="F3121" s="142">
        <v>2492.7525000000451</v>
      </c>
      <c r="G3121" s="142">
        <v>3417.909999999808</v>
      </c>
    </row>
    <row r="3122" spans="1:7" x14ac:dyDescent="0.2">
      <c r="A3122" s="76" t="s">
        <v>3519</v>
      </c>
      <c r="C3122" s="142">
        <v>1325.1600000000262</v>
      </c>
      <c r="D3122" s="142">
        <v>1736.9799999999013</v>
      </c>
      <c r="E3122" s="142">
        <v>2189.2275000000277</v>
      </c>
      <c r="F3122" s="142">
        <v>2493.5125000000453</v>
      </c>
      <c r="G3122" s="142">
        <v>3418.9549999998076</v>
      </c>
    </row>
    <row r="3123" spans="1:7" x14ac:dyDescent="0.2">
      <c r="A3123" s="76" t="s">
        <v>3520</v>
      </c>
      <c r="C3123" s="142">
        <v>1325.5600000000263</v>
      </c>
      <c r="D3123" s="142">
        <v>1737.5024999999011</v>
      </c>
      <c r="E3123" s="142">
        <v>2189.8925000000277</v>
      </c>
      <c r="F3123" s="142">
        <v>2494.2725000000455</v>
      </c>
      <c r="G3123" s="142">
        <v>3419.9999999998076</v>
      </c>
    </row>
    <row r="3124" spans="1:7" x14ac:dyDescent="0.2">
      <c r="A3124" s="76" t="s">
        <v>3521</v>
      </c>
      <c r="C3124" s="142">
        <v>1325.9600000000264</v>
      </c>
      <c r="D3124" s="142">
        <v>1738.0249999999012</v>
      </c>
      <c r="E3124" s="142">
        <v>2190.5575000000276</v>
      </c>
      <c r="F3124" s="142">
        <v>2495.0325000000457</v>
      </c>
      <c r="G3124" s="142">
        <v>3421.0449999998077</v>
      </c>
    </row>
    <row r="3125" spans="1:7" x14ac:dyDescent="0.2">
      <c r="A3125" s="76" t="s">
        <v>3522</v>
      </c>
      <c r="C3125" s="142">
        <v>1326.3600000000265</v>
      </c>
      <c r="D3125" s="142">
        <v>1738.5474999999012</v>
      </c>
      <c r="E3125" s="142">
        <v>2191.2225000000271</v>
      </c>
      <c r="F3125" s="142">
        <v>2495.7925000000459</v>
      </c>
      <c r="G3125" s="142">
        <v>3422.0899999998073</v>
      </c>
    </row>
    <row r="3126" spans="1:7" x14ac:dyDescent="0.2">
      <c r="A3126" s="76" t="s">
        <v>3523</v>
      </c>
      <c r="C3126" s="142">
        <v>1326.7600000000266</v>
      </c>
      <c r="D3126" s="142">
        <v>1739.069999999901</v>
      </c>
      <c r="E3126" s="142">
        <v>2191.8875000000271</v>
      </c>
      <c r="F3126" s="142">
        <v>2496.5525000000457</v>
      </c>
      <c r="G3126" s="142">
        <v>3423.1349999998074</v>
      </c>
    </row>
    <row r="3127" spans="1:7" x14ac:dyDescent="0.2">
      <c r="A3127" s="76" t="s">
        <v>3524</v>
      </c>
      <c r="C3127" s="142">
        <v>1327.1600000000267</v>
      </c>
      <c r="D3127" s="142">
        <v>1739.5924999999011</v>
      </c>
      <c r="E3127" s="142">
        <v>2192.5525000000271</v>
      </c>
      <c r="F3127" s="142">
        <v>2497.3125000000459</v>
      </c>
      <c r="G3127" s="142">
        <v>3424.179999999807</v>
      </c>
    </row>
    <row r="3128" spans="1:7" x14ac:dyDescent="0.2">
      <c r="A3128" s="76" t="s">
        <v>3525</v>
      </c>
      <c r="C3128" s="142">
        <v>1327.5600000000268</v>
      </c>
      <c r="D3128" s="142">
        <v>1740.1149999999011</v>
      </c>
      <c r="E3128" s="142">
        <v>2193.2175000000266</v>
      </c>
      <c r="F3128" s="142">
        <v>2498.0725000000461</v>
      </c>
      <c r="G3128" s="142">
        <v>3425.2249999998071</v>
      </c>
    </row>
    <row r="3129" spans="1:7" x14ac:dyDescent="0.2">
      <c r="A3129" s="76" t="s">
        <v>3526</v>
      </c>
      <c r="C3129" s="142">
        <v>1327.9600000000269</v>
      </c>
      <c r="D3129" s="142">
        <v>1740.6374999999009</v>
      </c>
      <c r="E3129" s="142">
        <v>2193.8825000000265</v>
      </c>
      <c r="F3129" s="142">
        <v>2498.8325000000464</v>
      </c>
      <c r="G3129" s="142">
        <v>3426.2699999998072</v>
      </c>
    </row>
    <row r="3130" spans="1:7" x14ac:dyDescent="0.2">
      <c r="A3130" s="76" t="s">
        <v>3527</v>
      </c>
      <c r="C3130" s="142">
        <v>1328.360000000027</v>
      </c>
      <c r="D3130" s="142">
        <v>1741.1599999999009</v>
      </c>
      <c r="E3130" s="142">
        <v>2194.5475000000265</v>
      </c>
      <c r="F3130" s="142">
        <v>2499.5925000000466</v>
      </c>
      <c r="G3130" s="142">
        <v>3427.3149999998068</v>
      </c>
    </row>
    <row r="3131" spans="1:7" x14ac:dyDescent="0.2">
      <c r="A3131" s="76" t="s">
        <v>3528</v>
      </c>
      <c r="C3131" s="142">
        <v>1328.760000000027</v>
      </c>
      <c r="D3131" s="142">
        <v>1741.682499999901</v>
      </c>
      <c r="E3131" s="142">
        <v>2195.2125000000265</v>
      </c>
      <c r="F3131" s="142">
        <v>2500.3525000000468</v>
      </c>
      <c r="G3131" s="142">
        <v>3428.3599999998069</v>
      </c>
    </row>
    <row r="3132" spans="1:7" x14ac:dyDescent="0.2">
      <c r="A3132" s="76" t="s">
        <v>3529</v>
      </c>
      <c r="C3132" s="142">
        <v>1329.1600000000271</v>
      </c>
      <c r="D3132" s="142">
        <v>1742.2049999999008</v>
      </c>
      <c r="E3132" s="142">
        <v>2195.877500000026</v>
      </c>
      <c r="F3132" s="142">
        <v>2501.112500000047</v>
      </c>
      <c r="G3132" s="142">
        <v>3429.4049999998069</v>
      </c>
    </row>
    <row r="3133" spans="1:7" x14ac:dyDescent="0.2">
      <c r="A3133" s="76" t="s">
        <v>3530</v>
      </c>
      <c r="C3133" s="142">
        <v>1329.5600000000272</v>
      </c>
      <c r="D3133" s="142">
        <v>1742.7274999999008</v>
      </c>
      <c r="E3133" s="142">
        <v>2196.5425000000259</v>
      </c>
      <c r="F3133" s="142">
        <v>2501.8725000000472</v>
      </c>
      <c r="G3133" s="142">
        <v>3430.4499999998066</v>
      </c>
    </row>
    <row r="3134" spans="1:7" x14ac:dyDescent="0.2">
      <c r="A3134" s="76" t="s">
        <v>3531</v>
      </c>
      <c r="C3134" s="142">
        <v>1329.9600000000273</v>
      </c>
      <c r="D3134" s="142">
        <v>1743.2499999999009</v>
      </c>
      <c r="E3134" s="142">
        <v>2197.2075000000259</v>
      </c>
      <c r="F3134" s="142">
        <v>2502.6325000000475</v>
      </c>
      <c r="G3134" s="142">
        <v>3431.4949999998066</v>
      </c>
    </row>
    <row r="3135" spans="1:7" x14ac:dyDescent="0.2">
      <c r="A3135" s="76" t="s">
        <v>3532</v>
      </c>
      <c r="C3135" s="142">
        <v>1330.3600000000274</v>
      </c>
      <c r="D3135" s="142">
        <v>1743.7724999999007</v>
      </c>
      <c r="E3135" s="142">
        <v>2197.8725000000254</v>
      </c>
      <c r="F3135" s="142">
        <v>2503.3925000000477</v>
      </c>
      <c r="G3135" s="142">
        <v>3432.5399999998067</v>
      </c>
    </row>
    <row r="3136" spans="1:7" x14ac:dyDescent="0.2">
      <c r="A3136" s="76" t="s">
        <v>3533</v>
      </c>
      <c r="C3136" s="142">
        <v>1330.7600000000275</v>
      </c>
      <c r="D3136" s="142">
        <v>1744.2949999999007</v>
      </c>
      <c r="E3136" s="142">
        <v>2198.5375000000254</v>
      </c>
      <c r="F3136" s="142">
        <v>2504.1525000000474</v>
      </c>
      <c r="G3136" s="142">
        <v>3433.5849999998063</v>
      </c>
    </row>
    <row r="3137" spans="1:7" x14ac:dyDescent="0.2">
      <c r="A3137" s="76" t="s">
        <v>3534</v>
      </c>
      <c r="C3137" s="142">
        <v>1331.1600000000276</v>
      </c>
      <c r="D3137" s="142">
        <v>1744.8174999999007</v>
      </c>
      <c r="E3137" s="142">
        <v>2199.2025000000253</v>
      </c>
      <c r="F3137" s="142">
        <v>2504.9125000000477</v>
      </c>
      <c r="G3137" s="142">
        <v>3434.6299999998064</v>
      </c>
    </row>
    <row r="3138" spans="1:7" x14ac:dyDescent="0.2">
      <c r="A3138" s="76" t="s">
        <v>3535</v>
      </c>
      <c r="C3138" s="142">
        <v>1331.5600000000277</v>
      </c>
      <c r="D3138" s="142">
        <v>1745.3399999999006</v>
      </c>
      <c r="E3138" s="142">
        <v>2199.8675000000248</v>
      </c>
      <c r="F3138" s="142">
        <v>2505.6725000000479</v>
      </c>
      <c r="G3138" s="142">
        <v>3435.6749999998065</v>
      </c>
    </row>
    <row r="3139" spans="1:7" x14ac:dyDescent="0.2">
      <c r="A3139" s="76" t="s">
        <v>3536</v>
      </c>
      <c r="C3139" s="142">
        <v>1331.9600000000278</v>
      </c>
      <c r="D3139" s="142">
        <v>1745.8624999999006</v>
      </c>
      <c r="E3139" s="142">
        <v>2200.5325000000248</v>
      </c>
      <c r="F3139" s="142">
        <v>2506.4325000000481</v>
      </c>
      <c r="G3139" s="142">
        <v>3436.7199999998061</v>
      </c>
    </row>
    <row r="3140" spans="1:7" x14ac:dyDescent="0.2">
      <c r="A3140" s="76" t="s">
        <v>3537</v>
      </c>
      <c r="C3140" s="142">
        <v>1332.3600000000279</v>
      </c>
      <c r="D3140" s="142">
        <v>1746.3849999999004</v>
      </c>
      <c r="E3140" s="142">
        <v>2201.1975000000248</v>
      </c>
      <c r="F3140" s="142">
        <v>2507.1925000000483</v>
      </c>
      <c r="G3140" s="142">
        <v>3437.7649999998062</v>
      </c>
    </row>
    <row r="3141" spans="1:7" x14ac:dyDescent="0.2">
      <c r="A3141" s="76" t="s">
        <v>3538</v>
      </c>
      <c r="C3141" s="142">
        <v>1332.760000000028</v>
      </c>
      <c r="D3141" s="142">
        <v>1746.9074999999004</v>
      </c>
      <c r="E3141" s="142">
        <v>2201.8625000000247</v>
      </c>
      <c r="F3141" s="142">
        <v>2507.9525000000485</v>
      </c>
      <c r="G3141" s="142">
        <v>3438.8099999998062</v>
      </c>
    </row>
    <row r="3142" spans="1:7" x14ac:dyDescent="0.2">
      <c r="A3142" s="76" t="s">
        <v>3539</v>
      </c>
      <c r="C3142" s="142">
        <v>1333.160000000028</v>
      </c>
      <c r="D3142" s="142">
        <v>1747.4299999999005</v>
      </c>
      <c r="E3142" s="142">
        <v>2202.5275000000242</v>
      </c>
      <c r="F3142" s="142">
        <v>2508.7125000000487</v>
      </c>
      <c r="G3142" s="142">
        <v>3439.8549999998058</v>
      </c>
    </row>
    <row r="3143" spans="1:7" x14ac:dyDescent="0.2">
      <c r="A3143" s="76" t="s">
        <v>3540</v>
      </c>
      <c r="C3143" s="142">
        <v>1333.5600000000281</v>
      </c>
      <c r="D3143" s="142">
        <v>1747.9524999999003</v>
      </c>
      <c r="E3143" s="142">
        <v>2203.1925000000242</v>
      </c>
      <c r="F3143" s="142">
        <v>2509.472500000049</v>
      </c>
      <c r="G3143" s="142">
        <v>3440.8999999998059</v>
      </c>
    </row>
    <row r="3144" spans="1:7" x14ac:dyDescent="0.2">
      <c r="A3144" s="76" t="s">
        <v>3541</v>
      </c>
      <c r="C3144" s="142">
        <v>1333.9600000000282</v>
      </c>
      <c r="D3144" s="142">
        <v>1748.4749999999003</v>
      </c>
      <c r="E3144" s="142">
        <v>2203.8575000000242</v>
      </c>
      <c r="F3144" s="142">
        <v>2510.2325000000492</v>
      </c>
      <c r="G3144" s="142">
        <v>3441.944999999806</v>
      </c>
    </row>
    <row r="3145" spans="1:7" x14ac:dyDescent="0.2">
      <c r="A3145" s="76" t="s">
        <v>3542</v>
      </c>
      <c r="C3145" s="142">
        <v>1334.3600000000283</v>
      </c>
      <c r="D3145" s="142">
        <v>1748.9974999999004</v>
      </c>
      <c r="E3145" s="142">
        <v>2204.5225000000237</v>
      </c>
      <c r="F3145" s="142">
        <v>2510.9925000000494</v>
      </c>
      <c r="G3145" s="142">
        <v>3442.9899999998056</v>
      </c>
    </row>
    <row r="3146" spans="1:7" x14ac:dyDescent="0.2">
      <c r="A3146" s="76" t="s">
        <v>3543</v>
      </c>
      <c r="C3146" s="142">
        <v>1334.7600000000284</v>
      </c>
      <c r="D3146" s="142">
        <v>1749.5199999999002</v>
      </c>
      <c r="E3146" s="142">
        <v>2205.1875000000236</v>
      </c>
      <c r="F3146" s="142">
        <v>2511.7525000000492</v>
      </c>
      <c r="G3146" s="142">
        <v>3444.0349999998057</v>
      </c>
    </row>
    <row r="3147" spans="1:7" x14ac:dyDescent="0.2">
      <c r="A3147" s="76" t="s">
        <v>3544</v>
      </c>
      <c r="C3147" s="142">
        <v>1335.1600000000285</v>
      </c>
      <c r="D3147" s="142">
        <v>1750.0424999999002</v>
      </c>
      <c r="E3147" s="142">
        <v>2205.8525000000236</v>
      </c>
      <c r="F3147" s="142">
        <v>2512.5125000000494</v>
      </c>
      <c r="G3147" s="142">
        <v>3445.0799999998053</v>
      </c>
    </row>
    <row r="3148" spans="1:7" x14ac:dyDescent="0.2">
      <c r="A3148" s="76" t="s">
        <v>3545</v>
      </c>
      <c r="C3148" s="142">
        <v>1335.5600000000286</v>
      </c>
      <c r="D3148" s="142">
        <v>1750.5649999999002</v>
      </c>
      <c r="E3148" s="142">
        <v>2206.5175000000231</v>
      </c>
      <c r="F3148" s="142">
        <v>2513.2725000000496</v>
      </c>
      <c r="G3148" s="142">
        <v>3446.1249999998054</v>
      </c>
    </row>
    <row r="3149" spans="1:7" x14ac:dyDescent="0.2">
      <c r="A3149" s="76" t="s">
        <v>3546</v>
      </c>
      <c r="C3149" s="142">
        <v>1335.9600000000287</v>
      </c>
      <c r="D3149" s="142">
        <v>1751.0874999999</v>
      </c>
      <c r="E3149" s="142">
        <v>2207.1825000000231</v>
      </c>
      <c r="F3149" s="142">
        <v>2514.0325000000498</v>
      </c>
      <c r="G3149" s="142">
        <v>3447.1699999998054</v>
      </c>
    </row>
    <row r="3150" spans="1:7" x14ac:dyDescent="0.2">
      <c r="A3150" s="76" t="s">
        <v>3547</v>
      </c>
      <c r="C3150" s="142">
        <v>1336.3600000000288</v>
      </c>
      <c r="D3150" s="142">
        <v>1751.6099999999001</v>
      </c>
      <c r="E3150" s="142">
        <v>2207.847500000023</v>
      </c>
      <c r="F3150" s="142">
        <v>2514.79250000005</v>
      </c>
      <c r="G3150" s="142">
        <v>3448.2149999998051</v>
      </c>
    </row>
    <row r="3151" spans="1:7" x14ac:dyDescent="0.2">
      <c r="A3151" s="76" t="s">
        <v>3548</v>
      </c>
      <c r="C3151" s="142">
        <v>1336.7600000000289</v>
      </c>
      <c r="D3151" s="142">
        <v>1752.1324999999001</v>
      </c>
      <c r="E3151" s="142">
        <v>2208.512500000023</v>
      </c>
      <c r="F3151" s="142">
        <v>2515.5525000000503</v>
      </c>
      <c r="G3151" s="142">
        <v>3449.2599999998051</v>
      </c>
    </row>
    <row r="3152" spans="1:7" x14ac:dyDescent="0.2">
      <c r="A3152" s="76" t="s">
        <v>3549</v>
      </c>
      <c r="C3152" s="142">
        <v>1337.160000000029</v>
      </c>
      <c r="D3152" s="142">
        <v>1752.6549999998999</v>
      </c>
      <c r="E3152" s="142">
        <v>2209.1775000000225</v>
      </c>
      <c r="F3152" s="142">
        <v>2516.3125000000505</v>
      </c>
      <c r="G3152" s="142">
        <v>3450.3049999998052</v>
      </c>
    </row>
    <row r="3153" spans="1:7" x14ac:dyDescent="0.2">
      <c r="A3153" s="76" t="s">
        <v>3550</v>
      </c>
      <c r="C3153" s="142">
        <v>1337.560000000029</v>
      </c>
      <c r="D3153" s="142">
        <v>1753.1774999999</v>
      </c>
      <c r="E3153" s="142">
        <v>2209.8425000000225</v>
      </c>
      <c r="F3153" s="142">
        <v>2517.0725000000507</v>
      </c>
      <c r="G3153" s="142">
        <v>3451.3499999998048</v>
      </c>
    </row>
    <row r="3154" spans="1:7" x14ac:dyDescent="0.2">
      <c r="A3154" s="76" t="s">
        <v>3551</v>
      </c>
      <c r="C3154" s="142">
        <v>1337.9600000000291</v>
      </c>
      <c r="D3154" s="142">
        <v>1753.6999999999</v>
      </c>
      <c r="E3154" s="142">
        <v>2210.5075000000224</v>
      </c>
      <c r="F3154" s="142">
        <v>2517.8325000000509</v>
      </c>
      <c r="G3154" s="142">
        <v>3452.3949999998049</v>
      </c>
    </row>
    <row r="3155" spans="1:7" x14ac:dyDescent="0.2">
      <c r="A3155" s="76" t="s">
        <v>3552</v>
      </c>
      <c r="C3155" s="142">
        <v>1338.3600000000292</v>
      </c>
      <c r="D3155" s="142">
        <v>1754.2224999998998</v>
      </c>
      <c r="E3155" s="142">
        <v>2211.172500000022</v>
      </c>
      <c r="F3155" s="142">
        <v>2518.5925000000511</v>
      </c>
      <c r="G3155" s="142">
        <v>3453.439999999805</v>
      </c>
    </row>
    <row r="3156" spans="1:7" x14ac:dyDescent="0.2">
      <c r="A3156" s="76" t="s">
        <v>3553</v>
      </c>
      <c r="C3156" s="142">
        <v>1338.7600000000293</v>
      </c>
      <c r="D3156" s="142">
        <v>1754.7449999998998</v>
      </c>
      <c r="E3156" s="142">
        <v>2211.8375000000219</v>
      </c>
      <c r="F3156" s="142">
        <v>2519.3525000000509</v>
      </c>
      <c r="G3156" s="142">
        <v>3454.4849999998046</v>
      </c>
    </row>
    <row r="3157" spans="1:7" x14ac:dyDescent="0.2">
      <c r="A3157" s="76" t="s">
        <v>3554</v>
      </c>
      <c r="C3157" s="142">
        <v>1339.1600000000294</v>
      </c>
      <c r="D3157" s="142">
        <v>1755.2674999998999</v>
      </c>
      <c r="E3157" s="142">
        <v>2212.5025000000219</v>
      </c>
      <c r="F3157" s="142">
        <v>2520.1125000000511</v>
      </c>
      <c r="G3157" s="142">
        <v>3455.5299999998047</v>
      </c>
    </row>
    <row r="3158" spans="1:7" x14ac:dyDescent="0.2">
      <c r="A3158" s="76" t="s">
        <v>3555</v>
      </c>
      <c r="C3158" s="142">
        <v>1339.5600000000295</v>
      </c>
      <c r="D3158" s="142">
        <v>1755.7899999998997</v>
      </c>
      <c r="E3158" s="142">
        <v>2213.1675000000214</v>
      </c>
      <c r="F3158" s="142">
        <v>2520.8725000000513</v>
      </c>
      <c r="G3158" s="142">
        <v>3456.5749999998047</v>
      </c>
    </row>
    <row r="3159" spans="1:7" x14ac:dyDescent="0.2">
      <c r="A3159" s="76" t="s">
        <v>3556</v>
      </c>
      <c r="C3159" s="142">
        <v>1339.9600000000296</v>
      </c>
      <c r="D3159" s="142">
        <v>1756.3124999998997</v>
      </c>
      <c r="E3159" s="142">
        <v>2213.8325000000214</v>
      </c>
      <c r="F3159" s="142">
        <v>2521.6325000000516</v>
      </c>
      <c r="G3159" s="142">
        <v>3457.6199999998043</v>
      </c>
    </row>
    <row r="3160" spans="1:7" x14ac:dyDescent="0.2">
      <c r="A3160" s="76" t="s">
        <v>3557</v>
      </c>
      <c r="C3160" s="142">
        <v>1340.3600000000297</v>
      </c>
      <c r="D3160" s="142">
        <v>1756.8349999998995</v>
      </c>
      <c r="E3160" s="142">
        <v>2214.4975000000213</v>
      </c>
      <c r="F3160" s="142">
        <v>2522.3925000000518</v>
      </c>
      <c r="G3160" s="142">
        <v>3458.6649999998044</v>
      </c>
    </row>
    <row r="3161" spans="1:7" x14ac:dyDescent="0.2">
      <c r="A3161" s="76" t="s">
        <v>3558</v>
      </c>
      <c r="C3161" s="142">
        <v>1340.7600000000298</v>
      </c>
      <c r="D3161" s="142">
        <v>1757.3574999998996</v>
      </c>
      <c r="E3161" s="142">
        <v>2215.1625000000213</v>
      </c>
      <c r="F3161" s="142">
        <v>2523.152500000052</v>
      </c>
      <c r="G3161" s="142">
        <v>3459.7099999998045</v>
      </c>
    </row>
    <row r="3162" spans="1:7" x14ac:dyDescent="0.2">
      <c r="A3162" s="76" t="s">
        <v>3559</v>
      </c>
      <c r="C3162" s="142">
        <v>1341.1600000000299</v>
      </c>
      <c r="D3162" s="142">
        <v>1757.8799999998996</v>
      </c>
      <c r="E3162" s="142">
        <v>2215.8275000000208</v>
      </c>
      <c r="F3162" s="142">
        <v>2523.9125000000522</v>
      </c>
      <c r="G3162" s="142">
        <v>3460.7549999998041</v>
      </c>
    </row>
    <row r="3163" spans="1:7" x14ac:dyDescent="0.2">
      <c r="A3163" s="76" t="s">
        <v>3560</v>
      </c>
      <c r="C3163" s="142">
        <v>1341.56000000003</v>
      </c>
      <c r="D3163" s="142">
        <v>1758.4024999998994</v>
      </c>
      <c r="E3163" s="142">
        <v>2216.4925000000208</v>
      </c>
      <c r="F3163" s="142">
        <v>2524.6725000000524</v>
      </c>
      <c r="G3163" s="142">
        <v>3461.7999999998042</v>
      </c>
    </row>
    <row r="3164" spans="1:7" x14ac:dyDescent="0.2">
      <c r="A3164" s="76" t="s">
        <v>3561</v>
      </c>
      <c r="C3164" s="142">
        <v>1341.96000000003</v>
      </c>
      <c r="D3164" s="142">
        <v>1758.9249999998995</v>
      </c>
      <c r="E3164" s="142">
        <v>2217.1575000000207</v>
      </c>
      <c r="F3164" s="142">
        <v>2525.4325000000526</v>
      </c>
      <c r="G3164" s="142">
        <v>3462.8449999998043</v>
      </c>
    </row>
    <row r="3165" spans="1:7" x14ac:dyDescent="0.2">
      <c r="A3165" s="76" t="s">
        <v>3562</v>
      </c>
      <c r="C3165" s="142">
        <v>1342.3600000000301</v>
      </c>
      <c r="D3165" s="142">
        <v>1759.4474999998995</v>
      </c>
      <c r="E3165" s="142">
        <v>2217.8225000000202</v>
      </c>
      <c r="F3165" s="142">
        <v>2526.1925000000529</v>
      </c>
      <c r="G3165" s="142">
        <v>3463.8899999998039</v>
      </c>
    </row>
    <row r="3166" spans="1:7" x14ac:dyDescent="0.2">
      <c r="A3166" s="76" t="s">
        <v>3563</v>
      </c>
      <c r="C3166" s="142">
        <v>1342.7600000000302</v>
      </c>
      <c r="D3166" s="142">
        <v>1759.9699999998993</v>
      </c>
      <c r="E3166" s="142">
        <v>2218.4875000000202</v>
      </c>
      <c r="F3166" s="142">
        <v>2526.9525000000526</v>
      </c>
      <c r="G3166" s="142">
        <v>3464.9349999998039</v>
      </c>
    </row>
    <row r="3167" spans="1:7" x14ac:dyDescent="0.2">
      <c r="A3167" s="76" t="s">
        <v>3564</v>
      </c>
      <c r="C3167" s="142">
        <v>1343.1600000000303</v>
      </c>
      <c r="D3167" s="142">
        <v>1760.4924999998993</v>
      </c>
      <c r="E3167" s="142">
        <v>2219.1525000000202</v>
      </c>
      <c r="F3167" s="142">
        <v>2527.7125000000528</v>
      </c>
      <c r="G3167" s="142">
        <v>3465.9799999998036</v>
      </c>
    </row>
    <row r="3168" spans="1:7" x14ac:dyDescent="0.2">
      <c r="A3168" s="76" t="s">
        <v>3565</v>
      </c>
      <c r="C3168" s="142">
        <v>1343.5600000000304</v>
      </c>
      <c r="D3168" s="142">
        <v>1761.0149999998994</v>
      </c>
      <c r="E3168" s="142">
        <v>2219.8175000000197</v>
      </c>
      <c r="F3168" s="142">
        <v>2528.4725000000531</v>
      </c>
      <c r="G3168" s="142">
        <v>3467.0249999998036</v>
      </c>
    </row>
    <row r="3169" spans="1:7" x14ac:dyDescent="0.2">
      <c r="A3169" s="76" t="s">
        <v>3566</v>
      </c>
      <c r="C3169" s="142">
        <v>1343.9600000000305</v>
      </c>
      <c r="D3169" s="142">
        <v>1761.5374999998992</v>
      </c>
      <c r="E3169" s="142">
        <v>2220.4825000000196</v>
      </c>
      <c r="F3169" s="142">
        <v>2529.2325000000533</v>
      </c>
      <c r="G3169" s="142">
        <v>3468.0699999998037</v>
      </c>
    </row>
    <row r="3170" spans="1:7" x14ac:dyDescent="0.2">
      <c r="A3170" s="76" t="s">
        <v>3567</v>
      </c>
      <c r="C3170" s="142">
        <v>1344.3600000000306</v>
      </c>
      <c r="D3170" s="142">
        <v>1762.0599999998992</v>
      </c>
      <c r="E3170" s="142">
        <v>2221.1475000000196</v>
      </c>
      <c r="F3170" s="142">
        <v>2529.9925000000535</v>
      </c>
      <c r="G3170" s="142">
        <v>3469.1149999998033</v>
      </c>
    </row>
    <row r="3171" spans="1:7" x14ac:dyDescent="0.2">
      <c r="A3171" s="76" t="s">
        <v>3568</v>
      </c>
      <c r="C3171" s="142">
        <v>1344.7600000000307</v>
      </c>
      <c r="D3171" s="142">
        <v>1762.5824999998993</v>
      </c>
      <c r="E3171" s="142">
        <v>2221.8125000000196</v>
      </c>
      <c r="F3171" s="142">
        <v>2530.7525000000537</v>
      </c>
      <c r="G3171" s="142">
        <v>3470.1599999998034</v>
      </c>
    </row>
    <row r="3172" spans="1:7" x14ac:dyDescent="0.2">
      <c r="A3172" s="76" t="s">
        <v>3569</v>
      </c>
      <c r="C3172" s="142">
        <v>1345.1600000000308</v>
      </c>
      <c r="D3172" s="142">
        <v>1763.1049999998991</v>
      </c>
      <c r="E3172" s="142">
        <v>2222.4775000000191</v>
      </c>
      <c r="F3172" s="142">
        <v>2531.5125000000539</v>
      </c>
      <c r="G3172" s="142">
        <v>3471.2049999998035</v>
      </c>
    </row>
    <row r="3173" spans="1:7" x14ac:dyDescent="0.2">
      <c r="A3173" s="76" t="s">
        <v>3570</v>
      </c>
      <c r="C3173" s="142">
        <v>1345.5600000000309</v>
      </c>
      <c r="D3173" s="142">
        <v>1763.6274999998991</v>
      </c>
      <c r="E3173" s="142">
        <v>2223.142500000019</v>
      </c>
      <c r="F3173" s="142">
        <v>2532.2725000000542</v>
      </c>
      <c r="G3173" s="142">
        <v>3472.2499999998031</v>
      </c>
    </row>
    <row r="3174" spans="1:7" x14ac:dyDescent="0.2">
      <c r="A3174" s="76" t="s">
        <v>3571</v>
      </c>
      <c r="C3174" s="142">
        <v>1345.960000000031</v>
      </c>
      <c r="D3174" s="142">
        <v>1764.1499999998991</v>
      </c>
      <c r="E3174" s="142">
        <v>2223.807500000019</v>
      </c>
      <c r="F3174" s="142">
        <v>2533.0325000000544</v>
      </c>
      <c r="G3174" s="142">
        <v>3473.2949999998032</v>
      </c>
    </row>
    <row r="3175" spans="1:7" x14ac:dyDescent="0.2">
      <c r="A3175" s="76" t="s">
        <v>3572</v>
      </c>
      <c r="C3175" s="142">
        <v>1346.3600000000311</v>
      </c>
      <c r="D3175" s="142">
        <v>1764.6724999998989</v>
      </c>
      <c r="E3175" s="142">
        <v>2224.4725000000185</v>
      </c>
      <c r="F3175" s="142">
        <v>2533.7925000000546</v>
      </c>
      <c r="G3175" s="142">
        <v>3474.3399999998032</v>
      </c>
    </row>
    <row r="3176" spans="1:7" x14ac:dyDescent="0.2">
      <c r="A3176" s="76" t="s">
        <v>3573</v>
      </c>
      <c r="C3176" s="142">
        <v>1346.7600000000311</v>
      </c>
      <c r="D3176" s="142">
        <v>1765.194999999899</v>
      </c>
      <c r="E3176" s="142">
        <v>2225.1375000000185</v>
      </c>
      <c r="F3176" s="142">
        <v>2534.5525000000544</v>
      </c>
      <c r="G3176" s="142">
        <v>3475.3849999998029</v>
      </c>
    </row>
    <row r="3177" spans="1:7" x14ac:dyDescent="0.2">
      <c r="A3177" s="76" t="s">
        <v>3574</v>
      </c>
      <c r="C3177" s="142">
        <v>1347.1600000000312</v>
      </c>
      <c r="D3177" s="142">
        <v>1765.717499999899</v>
      </c>
      <c r="E3177" s="142">
        <v>2225.8025000000184</v>
      </c>
      <c r="F3177" s="142">
        <v>2535.3125000000546</v>
      </c>
      <c r="G3177" s="142">
        <v>3476.4299999998029</v>
      </c>
    </row>
    <row r="3178" spans="1:7" x14ac:dyDescent="0.2">
      <c r="A3178" s="76" t="s">
        <v>3575</v>
      </c>
      <c r="C3178" s="142">
        <v>1347.5600000000313</v>
      </c>
      <c r="D3178" s="142">
        <v>1766.2399999998988</v>
      </c>
      <c r="E3178" s="142">
        <v>2226.4675000000179</v>
      </c>
      <c r="F3178" s="142">
        <v>2536.0725000000548</v>
      </c>
      <c r="G3178" s="142">
        <v>3477.474999999803</v>
      </c>
    </row>
    <row r="3179" spans="1:7" x14ac:dyDescent="0.2">
      <c r="A3179" s="76" t="s">
        <v>3576</v>
      </c>
      <c r="C3179" s="142">
        <v>1347.9600000000314</v>
      </c>
      <c r="D3179" s="142">
        <v>1766.7624999998989</v>
      </c>
      <c r="E3179" s="142">
        <v>2227.1325000000179</v>
      </c>
      <c r="F3179" s="142">
        <v>2536.832500000055</v>
      </c>
      <c r="G3179" s="142">
        <v>3478.5199999998026</v>
      </c>
    </row>
    <row r="3180" spans="1:7" x14ac:dyDescent="0.2">
      <c r="A3180" s="76" t="s">
        <v>3577</v>
      </c>
      <c r="C3180" s="142">
        <v>1348.3600000000315</v>
      </c>
      <c r="D3180" s="142">
        <v>1767.2849999998987</v>
      </c>
      <c r="E3180" s="142">
        <v>2227.7975000000179</v>
      </c>
      <c r="F3180" s="142">
        <v>2537.5925000000552</v>
      </c>
      <c r="G3180" s="142">
        <v>3479.5649999998027</v>
      </c>
    </row>
    <row r="3181" spans="1:7" x14ac:dyDescent="0.2">
      <c r="A3181" s="76" t="s">
        <v>3578</v>
      </c>
      <c r="C3181" s="142">
        <v>1348.7600000000316</v>
      </c>
      <c r="D3181" s="142">
        <v>1767.8074999998987</v>
      </c>
      <c r="E3181" s="142">
        <v>2228.4625000000178</v>
      </c>
      <c r="F3181" s="142">
        <v>2538.3525000000554</v>
      </c>
      <c r="G3181" s="142">
        <v>3480.6099999998028</v>
      </c>
    </row>
    <row r="3182" spans="1:7" x14ac:dyDescent="0.2">
      <c r="A3182" s="76" t="s">
        <v>3579</v>
      </c>
      <c r="C3182" s="142">
        <v>1349.1600000000317</v>
      </c>
      <c r="D3182" s="142">
        <v>1768.3299999998987</v>
      </c>
      <c r="E3182" s="142">
        <v>2229.1275000000173</v>
      </c>
      <c r="F3182" s="142">
        <v>2539.1125000000557</v>
      </c>
      <c r="G3182" s="142">
        <v>3481.6549999998024</v>
      </c>
    </row>
    <row r="3183" spans="1:7" x14ac:dyDescent="0.2">
      <c r="A3183" s="76" t="s">
        <v>3580</v>
      </c>
      <c r="C3183" s="142">
        <v>1349.5600000000318</v>
      </c>
      <c r="D3183" s="142">
        <v>1768.8524999998986</v>
      </c>
      <c r="E3183" s="142">
        <v>2229.7925000000173</v>
      </c>
      <c r="F3183" s="142">
        <v>2539.8725000000559</v>
      </c>
      <c r="G3183" s="142">
        <v>3482.6999999998025</v>
      </c>
    </row>
    <row r="3184" spans="1:7" x14ac:dyDescent="0.2">
      <c r="A3184" s="76" t="s">
        <v>3581</v>
      </c>
      <c r="C3184" s="142">
        <v>1349.9600000000319</v>
      </c>
      <c r="D3184" s="142">
        <v>1769.3749999998986</v>
      </c>
      <c r="E3184" s="142">
        <v>2230.4575000000173</v>
      </c>
      <c r="F3184" s="142">
        <v>2540.6325000000561</v>
      </c>
      <c r="G3184" s="142">
        <v>3483.7449999998025</v>
      </c>
    </row>
    <row r="3185" spans="1:7" x14ac:dyDescent="0.2">
      <c r="A3185" s="76" t="s">
        <v>3582</v>
      </c>
      <c r="C3185" s="142">
        <v>1350.360000000032</v>
      </c>
      <c r="D3185" s="142">
        <v>1769.8974999998986</v>
      </c>
      <c r="E3185" s="142">
        <v>2231.1225000000168</v>
      </c>
      <c r="F3185" s="142">
        <v>2541.3925000000563</v>
      </c>
      <c r="G3185" s="142">
        <v>3484.7899999998021</v>
      </c>
    </row>
    <row r="3186" spans="1:7" x14ac:dyDescent="0.2">
      <c r="A3186" s="76" t="s">
        <v>3583</v>
      </c>
      <c r="C3186" s="142">
        <v>1350.7600000000321</v>
      </c>
      <c r="D3186" s="142">
        <v>1770.4199999998984</v>
      </c>
      <c r="E3186" s="142">
        <v>2231.7875000000167</v>
      </c>
      <c r="F3186" s="142">
        <v>2542.1525000000561</v>
      </c>
      <c r="G3186" s="142">
        <v>3485.8349999998022</v>
      </c>
    </row>
    <row r="3187" spans="1:7" x14ac:dyDescent="0.2">
      <c r="A3187" s="76" t="s">
        <v>3584</v>
      </c>
      <c r="C3187" s="142">
        <v>1351.1600000000321</v>
      </c>
      <c r="D3187" s="142">
        <v>1770.9424999998985</v>
      </c>
      <c r="E3187" s="142">
        <v>2232.4525000000167</v>
      </c>
      <c r="F3187" s="142">
        <v>2542.9125000000563</v>
      </c>
      <c r="G3187" s="142">
        <v>3486.8799999998018</v>
      </c>
    </row>
    <row r="3188" spans="1:7" x14ac:dyDescent="0.2">
      <c r="A3188" s="76" t="s">
        <v>3585</v>
      </c>
      <c r="C3188" s="142">
        <v>1351.5600000000322</v>
      </c>
      <c r="D3188" s="142">
        <v>1771.4649999998985</v>
      </c>
      <c r="E3188" s="142">
        <v>2233.1175000000162</v>
      </c>
      <c r="F3188" s="142">
        <v>2543.6725000000565</v>
      </c>
      <c r="G3188" s="142">
        <v>3487.9249999998019</v>
      </c>
    </row>
    <row r="3189" spans="1:7" x14ac:dyDescent="0.2">
      <c r="A3189" s="76" t="s">
        <v>3586</v>
      </c>
      <c r="C3189" s="142">
        <v>1351.9600000000323</v>
      </c>
      <c r="D3189" s="142">
        <v>1771.9874999998983</v>
      </c>
      <c r="E3189" s="142">
        <v>2233.7825000000162</v>
      </c>
      <c r="F3189" s="142">
        <v>2544.4325000000567</v>
      </c>
      <c r="G3189" s="142">
        <v>3488.969999999802</v>
      </c>
    </row>
    <row r="3190" spans="1:7" x14ac:dyDescent="0.2">
      <c r="A3190" s="76" t="s">
        <v>3587</v>
      </c>
      <c r="C3190" s="142">
        <v>1352.3600000000324</v>
      </c>
      <c r="D3190" s="142">
        <v>1772.5099999998984</v>
      </c>
      <c r="E3190" s="142">
        <v>2234.4475000000161</v>
      </c>
      <c r="F3190" s="142">
        <v>2545.192500000057</v>
      </c>
      <c r="G3190" s="142">
        <v>3490.0149999998016</v>
      </c>
    </row>
    <row r="3191" spans="1:7" x14ac:dyDescent="0.2">
      <c r="A3191" s="76" t="s">
        <v>3588</v>
      </c>
      <c r="C3191" s="142">
        <v>1352.7600000000325</v>
      </c>
      <c r="D3191" s="142">
        <v>1773.0324999998984</v>
      </c>
      <c r="E3191" s="142">
        <v>2235.1125000000161</v>
      </c>
      <c r="F3191" s="142">
        <v>2545.9525000000572</v>
      </c>
      <c r="G3191" s="142">
        <v>3491.0599999998017</v>
      </c>
    </row>
    <row r="3192" spans="1:7" x14ac:dyDescent="0.2">
      <c r="A3192" s="76" t="s">
        <v>3589</v>
      </c>
      <c r="C3192" s="142">
        <v>1353.1600000000326</v>
      </c>
      <c r="D3192" s="142">
        <v>1773.5549999998982</v>
      </c>
      <c r="E3192" s="142">
        <v>2235.7775000000156</v>
      </c>
      <c r="F3192" s="142">
        <v>2546.7125000000574</v>
      </c>
      <c r="G3192" s="142">
        <v>3492.1049999998017</v>
      </c>
    </row>
    <row r="3193" spans="1:7" x14ac:dyDescent="0.2">
      <c r="A3193" s="76" t="s">
        <v>3590</v>
      </c>
      <c r="C3193" s="142">
        <v>1353.5600000000327</v>
      </c>
      <c r="D3193" s="142">
        <v>1774.0774999998982</v>
      </c>
      <c r="E3193" s="142">
        <v>2236.4425000000156</v>
      </c>
      <c r="F3193" s="142">
        <v>2547.4725000000576</v>
      </c>
      <c r="G3193" s="142">
        <v>3493.1499999998014</v>
      </c>
    </row>
    <row r="3194" spans="1:7" x14ac:dyDescent="0.2">
      <c r="A3194" s="76" t="s">
        <v>3591</v>
      </c>
      <c r="C3194" s="142">
        <v>1353.9600000000328</v>
      </c>
      <c r="D3194" s="142">
        <v>1774.5999999998983</v>
      </c>
      <c r="E3194" s="142">
        <v>2237.1075000000155</v>
      </c>
      <c r="F3194" s="142">
        <v>2548.2325000000578</v>
      </c>
      <c r="G3194" s="142">
        <v>3494.1949999998014</v>
      </c>
    </row>
    <row r="3195" spans="1:7" x14ac:dyDescent="0.2">
      <c r="A3195" s="76" t="s">
        <v>3592</v>
      </c>
      <c r="C3195" s="142">
        <v>1354.3600000000329</v>
      </c>
      <c r="D3195" s="142">
        <v>1775.1224999998981</v>
      </c>
      <c r="E3195" s="142">
        <v>2237.772500000015</v>
      </c>
      <c r="F3195" s="142">
        <v>2548.992500000058</v>
      </c>
      <c r="G3195" s="142">
        <v>3495.2399999998015</v>
      </c>
    </row>
    <row r="3196" spans="1:7" x14ac:dyDescent="0.2">
      <c r="A3196" s="76" t="s">
        <v>3593</v>
      </c>
      <c r="C3196" s="142">
        <v>1354.760000000033</v>
      </c>
      <c r="D3196" s="142">
        <v>1775.6449999998981</v>
      </c>
      <c r="E3196" s="142">
        <v>2238.437500000015</v>
      </c>
      <c r="F3196" s="142">
        <v>2549.7525000000578</v>
      </c>
      <c r="G3196" s="142">
        <v>3496.2849999998011</v>
      </c>
    </row>
    <row r="3197" spans="1:7" x14ac:dyDescent="0.2">
      <c r="A3197" s="76" t="s">
        <v>3594</v>
      </c>
      <c r="C3197" s="142">
        <v>1355.1600000000331</v>
      </c>
      <c r="D3197" s="142">
        <v>1776.1674999998982</v>
      </c>
      <c r="E3197" s="142">
        <v>2239.102500000015</v>
      </c>
      <c r="F3197" s="142">
        <v>2550.512500000058</v>
      </c>
      <c r="G3197" s="142">
        <v>3497.3299999998012</v>
      </c>
    </row>
    <row r="3198" spans="1:7" x14ac:dyDescent="0.2">
      <c r="A3198" s="76" t="s">
        <v>3595</v>
      </c>
      <c r="C3198" s="142">
        <v>1355.5600000000331</v>
      </c>
      <c r="D3198" s="142">
        <v>1776.689999999898</v>
      </c>
      <c r="E3198" s="142">
        <v>2239.7675000000145</v>
      </c>
      <c r="F3198" s="142">
        <v>2551.2725000000582</v>
      </c>
      <c r="G3198" s="142">
        <v>3498.3749999998013</v>
      </c>
    </row>
    <row r="3199" spans="1:7" x14ac:dyDescent="0.2">
      <c r="A3199" s="76" t="s">
        <v>3596</v>
      </c>
      <c r="C3199" s="142">
        <v>1355.9600000000332</v>
      </c>
      <c r="D3199" s="142">
        <v>1777.212499999898</v>
      </c>
      <c r="E3199" s="142">
        <v>2240.4325000000144</v>
      </c>
      <c r="F3199" s="142">
        <v>2552.0325000000585</v>
      </c>
      <c r="G3199" s="142">
        <v>3499.4199999998009</v>
      </c>
    </row>
    <row r="3200" spans="1:7" x14ac:dyDescent="0.2">
      <c r="A3200" s="76" t="s">
        <v>3597</v>
      </c>
      <c r="C3200" s="142">
        <v>1356.3600000000333</v>
      </c>
      <c r="D3200" s="142">
        <v>1777.7349999998978</v>
      </c>
      <c r="E3200" s="142">
        <v>2241.0975000000144</v>
      </c>
      <c r="F3200" s="142">
        <v>2552.7925000000587</v>
      </c>
      <c r="G3200" s="142">
        <v>3500.464999999801</v>
      </c>
    </row>
    <row r="3201" spans="1:7" x14ac:dyDescent="0.2">
      <c r="A3201" s="76" t="s">
        <v>3598</v>
      </c>
      <c r="C3201" s="142">
        <v>1356.7600000000334</v>
      </c>
      <c r="D3201" s="142">
        <v>1778.2574999998978</v>
      </c>
      <c r="E3201" s="142">
        <v>2241.7625000000144</v>
      </c>
      <c r="F3201" s="142">
        <v>2553.5525000000589</v>
      </c>
      <c r="G3201" s="142">
        <v>3501.509999999801</v>
      </c>
    </row>
    <row r="3202" spans="1:7" x14ac:dyDescent="0.2">
      <c r="A3202" s="76" t="s">
        <v>3599</v>
      </c>
      <c r="C3202" s="142">
        <v>1357.1600000000335</v>
      </c>
      <c r="D3202" s="142">
        <v>1778.7799999998979</v>
      </c>
      <c r="E3202" s="142">
        <v>2242.4275000000139</v>
      </c>
      <c r="F3202" s="142">
        <v>2554.3125000000591</v>
      </c>
      <c r="G3202" s="142">
        <v>3502.5549999998007</v>
      </c>
    </row>
    <row r="3203" spans="1:7" x14ac:dyDescent="0.2">
      <c r="A3203" s="76" t="s">
        <v>3600</v>
      </c>
      <c r="C3203" s="142">
        <v>1357.5600000000336</v>
      </c>
      <c r="D3203" s="142">
        <v>1779.3024999998977</v>
      </c>
      <c r="E3203" s="142">
        <v>2243.0925000000138</v>
      </c>
      <c r="F3203" s="142">
        <v>2555.0725000000593</v>
      </c>
      <c r="G3203" s="142">
        <v>3503.5999999998007</v>
      </c>
    </row>
    <row r="3204" spans="1:7" x14ac:dyDescent="0.2">
      <c r="A3204" s="76" t="s">
        <v>3601</v>
      </c>
      <c r="C3204" s="142">
        <v>1357.9600000000337</v>
      </c>
      <c r="D3204" s="142">
        <v>1779.8249999998977</v>
      </c>
      <c r="E3204" s="142">
        <v>2243.7575000000138</v>
      </c>
      <c r="F3204" s="142">
        <v>2555.8325000000596</v>
      </c>
      <c r="G3204" s="142">
        <v>3504.6449999998008</v>
      </c>
    </row>
    <row r="3205" spans="1:7" x14ac:dyDescent="0.2">
      <c r="A3205" s="76" t="s">
        <v>3602</v>
      </c>
      <c r="C3205" s="142">
        <v>1358.3600000000338</v>
      </c>
      <c r="D3205" s="142">
        <v>1780.3474999998978</v>
      </c>
      <c r="E3205" s="142">
        <v>2244.4225000000133</v>
      </c>
      <c r="F3205" s="142">
        <v>2556.5925000000598</v>
      </c>
      <c r="G3205" s="142">
        <v>3505.6899999998004</v>
      </c>
    </row>
    <row r="3206" spans="1:7" x14ac:dyDescent="0.2">
      <c r="A3206" s="76" t="s">
        <v>3603</v>
      </c>
      <c r="C3206" s="142">
        <v>1358.7600000000339</v>
      </c>
      <c r="D3206" s="142">
        <v>1780.8699999998976</v>
      </c>
      <c r="E3206" s="142">
        <v>2245.0875000000133</v>
      </c>
      <c r="F3206" s="142">
        <v>2557.3525000000595</v>
      </c>
      <c r="G3206" s="142">
        <v>3506.7349999998005</v>
      </c>
    </row>
    <row r="3207" spans="1:7" x14ac:dyDescent="0.2">
      <c r="A3207" s="76" t="s">
        <v>3604</v>
      </c>
      <c r="C3207" s="142">
        <v>1359.160000000034</v>
      </c>
      <c r="D3207" s="142">
        <v>1781.3924999998976</v>
      </c>
      <c r="E3207" s="142">
        <v>2245.7525000000132</v>
      </c>
      <c r="F3207" s="142">
        <v>2558.1125000000598</v>
      </c>
      <c r="G3207" s="142">
        <v>3507.7799999998001</v>
      </c>
    </row>
    <row r="3208" spans="1:7" x14ac:dyDescent="0.2">
      <c r="A3208" s="76" t="s">
        <v>3605</v>
      </c>
      <c r="C3208" s="142">
        <v>1359.5600000000341</v>
      </c>
      <c r="D3208" s="142">
        <v>1781.9149999998976</v>
      </c>
      <c r="E3208" s="142">
        <v>2246.4175000000128</v>
      </c>
      <c r="F3208" s="142">
        <v>2558.87250000006</v>
      </c>
      <c r="G3208" s="142">
        <v>3508.8249999998002</v>
      </c>
    </row>
    <row r="3209" spans="1:7" x14ac:dyDescent="0.2">
      <c r="A3209" s="76" t="s">
        <v>3606</v>
      </c>
      <c r="C3209" s="142">
        <v>1359.9600000000341</v>
      </c>
      <c r="D3209" s="142">
        <v>1782.4374999998975</v>
      </c>
      <c r="E3209" s="142">
        <v>2247.0825000000127</v>
      </c>
      <c r="F3209" s="142">
        <v>2559.6325000000602</v>
      </c>
      <c r="G3209" s="142">
        <v>3509.8699999998003</v>
      </c>
    </row>
    <row r="3210" spans="1:7" x14ac:dyDescent="0.2">
      <c r="A3210" s="76" t="s">
        <v>3607</v>
      </c>
      <c r="C3210" s="142">
        <v>1360.3600000000342</v>
      </c>
      <c r="D3210" s="142">
        <v>1782.9599999998975</v>
      </c>
      <c r="E3210" s="142">
        <v>2247.7475000000127</v>
      </c>
      <c r="F3210" s="142">
        <v>2560.3925000000604</v>
      </c>
      <c r="G3210" s="142">
        <v>3510.9149999997999</v>
      </c>
    </row>
    <row r="3211" spans="1:7" x14ac:dyDescent="0.2">
      <c r="A3211" s="76" t="s">
        <v>3608</v>
      </c>
      <c r="C3211" s="142">
        <v>1360.7600000000343</v>
      </c>
      <c r="D3211" s="142">
        <v>1783.4824999998975</v>
      </c>
      <c r="E3211" s="142">
        <v>2248.4125000000126</v>
      </c>
      <c r="F3211" s="142">
        <v>2561.1525000000606</v>
      </c>
      <c r="G3211" s="142">
        <v>3511.9599999997999</v>
      </c>
    </row>
    <row r="3212" spans="1:7" x14ac:dyDescent="0.2">
      <c r="A3212" s="76" t="s">
        <v>3609</v>
      </c>
      <c r="C3212" s="142">
        <v>1361.1600000000344</v>
      </c>
      <c r="D3212" s="142">
        <v>1784.0049999998973</v>
      </c>
      <c r="E3212" s="142">
        <v>2249.0775000000122</v>
      </c>
      <c r="F3212" s="142">
        <v>2561.9125000000608</v>
      </c>
      <c r="G3212" s="142">
        <v>3513.0049999998</v>
      </c>
    </row>
    <row r="3213" spans="1:7" x14ac:dyDescent="0.2">
      <c r="A3213" s="76" t="s">
        <v>3610</v>
      </c>
      <c r="C3213" s="142">
        <v>1361.5600000000345</v>
      </c>
      <c r="D3213" s="142">
        <v>1784.5274999998974</v>
      </c>
      <c r="E3213" s="142">
        <v>2249.7425000000121</v>
      </c>
      <c r="F3213" s="142">
        <v>2562.6725000000611</v>
      </c>
      <c r="G3213" s="142">
        <v>3514.0499999997996</v>
      </c>
    </row>
    <row r="3214" spans="1:7" x14ac:dyDescent="0.2">
      <c r="A3214" s="76" t="s">
        <v>3611</v>
      </c>
      <c r="C3214" s="142">
        <v>1361.9600000000346</v>
      </c>
      <c r="D3214" s="142">
        <v>1785.0499999998974</v>
      </c>
      <c r="E3214" s="142">
        <v>2250.4075000000121</v>
      </c>
      <c r="F3214" s="142">
        <v>2563.4325000000613</v>
      </c>
      <c r="G3214" s="142">
        <v>3515.0949999997997</v>
      </c>
    </row>
    <row r="3215" spans="1:7" x14ac:dyDescent="0.2">
      <c r="A3215" s="76" t="s">
        <v>3612</v>
      </c>
      <c r="C3215" s="142">
        <v>1362.3600000000347</v>
      </c>
      <c r="D3215" s="142">
        <v>1785.5724999998972</v>
      </c>
      <c r="E3215" s="142">
        <v>2251.0725000000116</v>
      </c>
      <c r="F3215" s="142">
        <v>2564.1925000000615</v>
      </c>
      <c r="G3215" s="142">
        <v>3516.1399999997998</v>
      </c>
    </row>
    <row r="3216" spans="1:7" x14ac:dyDescent="0.2">
      <c r="A3216" s="76" t="s">
        <v>3613</v>
      </c>
      <c r="C3216" s="142">
        <v>1362.7600000000348</v>
      </c>
      <c r="D3216" s="142">
        <v>1786.0949999998973</v>
      </c>
      <c r="E3216" s="142">
        <v>2251.7375000000116</v>
      </c>
      <c r="F3216" s="142">
        <v>2564.9525000000613</v>
      </c>
      <c r="G3216" s="142">
        <v>3517.1849999997994</v>
      </c>
    </row>
    <row r="3217" spans="1:7" x14ac:dyDescent="0.2">
      <c r="A3217" s="76" t="s">
        <v>3614</v>
      </c>
      <c r="C3217" s="142">
        <v>1363.1600000000349</v>
      </c>
      <c r="D3217" s="142">
        <v>1786.6174999998973</v>
      </c>
      <c r="E3217" s="142">
        <v>2252.4025000000115</v>
      </c>
      <c r="F3217" s="142">
        <v>2565.7125000000615</v>
      </c>
      <c r="G3217" s="142">
        <v>3518.2299999997995</v>
      </c>
    </row>
    <row r="3218" spans="1:7" x14ac:dyDescent="0.2">
      <c r="A3218" s="76" t="s">
        <v>3615</v>
      </c>
      <c r="C3218" s="142">
        <v>1363.560000000035</v>
      </c>
      <c r="D3218" s="142">
        <v>1787.1399999998971</v>
      </c>
      <c r="E3218" s="142">
        <v>2253.067500000011</v>
      </c>
      <c r="F3218" s="142">
        <v>2566.4725000000617</v>
      </c>
      <c r="G3218" s="142">
        <v>3519.2749999997995</v>
      </c>
    </row>
    <row r="3219" spans="1:7" x14ac:dyDescent="0.2">
      <c r="A3219" s="76" t="s">
        <v>3616</v>
      </c>
      <c r="C3219" s="142">
        <v>1363.9600000000351</v>
      </c>
      <c r="D3219" s="142">
        <v>1787.6624999998971</v>
      </c>
      <c r="E3219" s="142">
        <v>2253.732500000011</v>
      </c>
      <c r="F3219" s="142">
        <v>2567.2325000000619</v>
      </c>
      <c r="G3219" s="142">
        <v>3520.3199999997992</v>
      </c>
    </row>
    <row r="3220" spans="1:7" x14ac:dyDescent="0.2">
      <c r="A3220" s="76" t="s">
        <v>3617</v>
      </c>
      <c r="C3220" s="142">
        <v>1364.3600000000351</v>
      </c>
      <c r="D3220" s="142">
        <v>1788.1849999998969</v>
      </c>
      <c r="E3220" s="142">
        <v>2254.397500000011</v>
      </c>
      <c r="F3220" s="142">
        <v>2567.9925000000621</v>
      </c>
      <c r="G3220" s="142">
        <v>3521.3649999997992</v>
      </c>
    </row>
    <row r="3221" spans="1:7" x14ac:dyDescent="0.2">
      <c r="A3221" s="76" t="s">
        <v>3618</v>
      </c>
      <c r="C3221" s="142">
        <v>1364.7600000000352</v>
      </c>
      <c r="D3221" s="142">
        <v>1788.707499999897</v>
      </c>
      <c r="E3221" s="142">
        <v>2255.0625000000109</v>
      </c>
      <c r="F3221" s="142">
        <v>2568.7525000000624</v>
      </c>
      <c r="G3221" s="142">
        <v>3522.4099999997993</v>
      </c>
    </row>
    <row r="3222" spans="1:7" x14ac:dyDescent="0.2">
      <c r="A3222" s="76" t="s">
        <v>3619</v>
      </c>
      <c r="C3222" s="142">
        <v>1365.1600000000353</v>
      </c>
      <c r="D3222" s="142">
        <v>1789.229999999897</v>
      </c>
      <c r="E3222" s="142">
        <v>2255.7275000000104</v>
      </c>
      <c r="F3222" s="142">
        <v>2569.5125000000626</v>
      </c>
      <c r="G3222" s="142">
        <v>3523.4549999997989</v>
      </c>
    </row>
    <row r="3223" spans="1:7" x14ac:dyDescent="0.2">
      <c r="A3223" s="76" t="s">
        <v>3620</v>
      </c>
      <c r="C3223" s="142">
        <v>1365.5600000000354</v>
      </c>
      <c r="D3223" s="142">
        <v>1789.7524999998968</v>
      </c>
      <c r="E3223" s="142">
        <v>2256.3925000000104</v>
      </c>
      <c r="F3223" s="142">
        <v>2570.2725000000628</v>
      </c>
      <c r="G3223" s="142">
        <v>3524.499999999799</v>
      </c>
    </row>
    <row r="3224" spans="1:7" x14ac:dyDescent="0.2">
      <c r="A3224" s="76" t="s">
        <v>3621</v>
      </c>
      <c r="C3224" s="142">
        <v>1365.9600000000355</v>
      </c>
      <c r="D3224" s="142">
        <v>1790.2749999998969</v>
      </c>
      <c r="E3224" s="142">
        <v>2257.0575000000104</v>
      </c>
      <c r="F3224" s="142">
        <v>2571.032500000063</v>
      </c>
      <c r="G3224" s="142">
        <v>3525.5449999997991</v>
      </c>
    </row>
    <row r="3225" spans="1:7" x14ac:dyDescent="0.2">
      <c r="A3225" s="76" t="s">
        <v>3622</v>
      </c>
      <c r="C3225" s="142">
        <v>1366.3600000000356</v>
      </c>
      <c r="D3225" s="142">
        <v>1790.7974999998969</v>
      </c>
      <c r="E3225" s="142">
        <v>2257.7225000000099</v>
      </c>
      <c r="F3225" s="142">
        <v>2571.7925000000632</v>
      </c>
      <c r="G3225" s="142">
        <v>3526.5899999997987</v>
      </c>
    </row>
    <row r="3226" spans="1:7" x14ac:dyDescent="0.2">
      <c r="A3226" s="76" t="s">
        <v>3623</v>
      </c>
      <c r="C3226" s="142">
        <v>1366.7600000000357</v>
      </c>
      <c r="D3226" s="142">
        <v>1791.3199999998967</v>
      </c>
      <c r="E3226" s="142">
        <v>2258.3875000000098</v>
      </c>
      <c r="F3226" s="142">
        <v>2572.552500000063</v>
      </c>
      <c r="G3226" s="142">
        <v>3527.6349999997988</v>
      </c>
    </row>
    <row r="3227" spans="1:7" x14ac:dyDescent="0.2">
      <c r="A3227" s="76" t="s">
        <v>3624</v>
      </c>
      <c r="C3227" s="142">
        <v>1367.1600000000358</v>
      </c>
      <c r="D3227" s="142">
        <v>1791.8424999998967</v>
      </c>
      <c r="E3227" s="142">
        <v>2259.0525000000098</v>
      </c>
      <c r="F3227" s="142">
        <v>2573.3125000000632</v>
      </c>
      <c r="G3227" s="142">
        <v>3528.6799999997984</v>
      </c>
    </row>
    <row r="3228" spans="1:7" x14ac:dyDescent="0.2">
      <c r="A3228" s="76" t="s">
        <v>3625</v>
      </c>
      <c r="C3228" s="142">
        <v>1367.5600000000359</v>
      </c>
      <c r="D3228" s="142">
        <v>1792.3649999998968</v>
      </c>
      <c r="E3228" s="142">
        <v>2259.7175000000093</v>
      </c>
      <c r="F3228" s="142">
        <v>2574.0725000000634</v>
      </c>
      <c r="G3228" s="142">
        <v>3529.7249999997985</v>
      </c>
    </row>
    <row r="3229" spans="1:7" x14ac:dyDescent="0.2">
      <c r="A3229" s="76" t="s">
        <v>3626</v>
      </c>
      <c r="C3229" s="142">
        <v>1367.960000000036</v>
      </c>
      <c r="D3229" s="142">
        <v>1792.8874999998966</v>
      </c>
      <c r="E3229" s="142">
        <v>2260.3825000000093</v>
      </c>
      <c r="F3229" s="142">
        <v>2574.8325000000636</v>
      </c>
      <c r="G3229" s="142">
        <v>3530.7699999997985</v>
      </c>
    </row>
    <row r="3230" spans="1:7" x14ac:dyDescent="0.2">
      <c r="A3230" s="76" t="s">
        <v>3627</v>
      </c>
      <c r="C3230" s="142">
        <v>1368.3600000000361</v>
      </c>
      <c r="D3230" s="142">
        <v>1793.4099999998966</v>
      </c>
      <c r="E3230" s="142">
        <v>2261.0475000000092</v>
      </c>
      <c r="F3230" s="142">
        <v>2575.5925000000639</v>
      </c>
      <c r="G3230" s="142">
        <v>3531.8149999997981</v>
      </c>
    </row>
    <row r="3231" spans="1:7" x14ac:dyDescent="0.2">
      <c r="A3231" s="76" t="s">
        <v>3628</v>
      </c>
      <c r="C3231" s="142">
        <v>1368.7600000000361</v>
      </c>
      <c r="D3231" s="142">
        <v>1793.9324999998967</v>
      </c>
      <c r="E3231" s="142">
        <v>2261.7125000000092</v>
      </c>
      <c r="F3231" s="142">
        <v>2576.3525000000641</v>
      </c>
      <c r="G3231" s="142">
        <v>3532.8599999997982</v>
      </c>
    </row>
    <row r="3232" spans="1:7" x14ac:dyDescent="0.2">
      <c r="A3232" s="76" t="s">
        <v>3629</v>
      </c>
      <c r="C3232" s="142">
        <v>1369.1600000000362</v>
      </c>
      <c r="D3232" s="142">
        <v>1794.4549999998965</v>
      </c>
      <c r="E3232" s="142">
        <v>2262.3775000000087</v>
      </c>
      <c r="F3232" s="142">
        <v>2577.1125000000643</v>
      </c>
      <c r="G3232" s="142">
        <v>3533.9049999997983</v>
      </c>
    </row>
    <row r="3233" spans="1:7" x14ac:dyDescent="0.2">
      <c r="A3233" s="76" t="s">
        <v>3630</v>
      </c>
      <c r="C3233" s="142">
        <v>1369.5600000000363</v>
      </c>
      <c r="D3233" s="142">
        <v>1794.9774999998965</v>
      </c>
      <c r="E3233" s="142">
        <v>2263.0425000000087</v>
      </c>
      <c r="F3233" s="142">
        <v>2577.8725000000645</v>
      </c>
      <c r="G3233" s="142">
        <v>3534.9499999997979</v>
      </c>
    </row>
    <row r="3234" spans="1:7" x14ac:dyDescent="0.2">
      <c r="A3234" s="76" t="s">
        <v>3631</v>
      </c>
      <c r="C3234" s="142">
        <v>1369.9600000000364</v>
      </c>
      <c r="D3234" s="142">
        <v>1795.4999999998965</v>
      </c>
      <c r="E3234" s="142">
        <v>2263.7075000000086</v>
      </c>
      <c r="F3234" s="142">
        <v>2578.6325000000647</v>
      </c>
      <c r="G3234" s="142">
        <v>3535.994999999798</v>
      </c>
    </row>
    <row r="3235" spans="1:7" x14ac:dyDescent="0.2">
      <c r="A3235" s="76" t="s">
        <v>3632</v>
      </c>
      <c r="C3235" s="142">
        <v>1370.3600000000365</v>
      </c>
      <c r="D3235" s="142">
        <v>1796.0224999998964</v>
      </c>
      <c r="E3235" s="142">
        <v>2264.3725000000081</v>
      </c>
      <c r="F3235" s="142">
        <v>2579.392500000065</v>
      </c>
      <c r="G3235" s="142">
        <v>3537.0399999997981</v>
      </c>
    </row>
    <row r="3236" spans="1:7" x14ac:dyDescent="0.2">
      <c r="A3236" s="76" t="s">
        <v>3633</v>
      </c>
      <c r="C3236" s="142">
        <v>1370.7600000000366</v>
      </c>
      <c r="D3236" s="142">
        <v>1796.5449999998964</v>
      </c>
      <c r="E3236" s="142">
        <v>2265.0375000000081</v>
      </c>
      <c r="F3236" s="142">
        <v>2580.1525000000647</v>
      </c>
      <c r="G3236" s="142">
        <v>3538.0849999997977</v>
      </c>
    </row>
    <row r="3237" spans="1:7" x14ac:dyDescent="0.2">
      <c r="A3237" s="76" t="s">
        <v>3634</v>
      </c>
      <c r="C3237" s="142">
        <v>1371.1600000000367</v>
      </c>
      <c r="D3237" s="142">
        <v>1797.0674999998964</v>
      </c>
      <c r="E3237" s="142">
        <v>2265.7025000000081</v>
      </c>
      <c r="F3237" s="142">
        <v>2580.9125000000649</v>
      </c>
      <c r="G3237" s="142">
        <v>3539.1299999997977</v>
      </c>
    </row>
    <row r="3238" spans="1:7" x14ac:dyDescent="0.2">
      <c r="A3238" s="76" t="s">
        <v>3635</v>
      </c>
      <c r="C3238" s="142">
        <v>1371.5600000000368</v>
      </c>
      <c r="D3238" s="142">
        <v>1797.5899999998962</v>
      </c>
      <c r="E3238" s="142">
        <v>2266.3675000000076</v>
      </c>
      <c r="F3238" s="142">
        <v>2581.6725000000652</v>
      </c>
      <c r="G3238" s="142">
        <v>3540.1749999997978</v>
      </c>
    </row>
    <row r="3239" spans="1:7" x14ac:dyDescent="0.2">
      <c r="A3239" s="76" t="s">
        <v>3636</v>
      </c>
      <c r="C3239" s="142">
        <v>1371.9600000000369</v>
      </c>
      <c r="D3239" s="142">
        <v>1798.1124999998963</v>
      </c>
      <c r="E3239" s="142">
        <v>2267.0325000000075</v>
      </c>
      <c r="F3239" s="142">
        <v>2582.4325000000654</v>
      </c>
      <c r="G3239" s="142">
        <v>3541.2199999997974</v>
      </c>
    </row>
    <row r="3240" spans="1:7" x14ac:dyDescent="0.2">
      <c r="A3240" s="76" t="s">
        <v>3637</v>
      </c>
      <c r="C3240" s="142">
        <v>1372.360000000037</v>
      </c>
      <c r="D3240" s="142">
        <v>1798.6349999998961</v>
      </c>
      <c r="E3240" s="142">
        <v>2267.6975000000075</v>
      </c>
      <c r="F3240" s="142">
        <v>2583.1925000000656</v>
      </c>
      <c r="G3240" s="142">
        <v>3542.2649999997975</v>
      </c>
    </row>
    <row r="3241" spans="1:7" x14ac:dyDescent="0.2">
      <c r="A3241" s="76" t="s">
        <v>3638</v>
      </c>
      <c r="C3241" s="142">
        <v>1372.7600000000371</v>
      </c>
      <c r="D3241" s="142">
        <v>1799.1574999998961</v>
      </c>
      <c r="E3241" s="142">
        <v>2268.3625000000075</v>
      </c>
      <c r="F3241" s="142">
        <v>2583.9525000000658</v>
      </c>
      <c r="G3241" s="142">
        <v>3543.3099999997976</v>
      </c>
    </row>
    <row r="3242" spans="1:7" x14ac:dyDescent="0.2">
      <c r="A3242" s="76" t="s">
        <v>3639</v>
      </c>
      <c r="C3242" s="142">
        <v>1373.1600000000371</v>
      </c>
      <c r="D3242" s="142">
        <v>1799.6799999998962</v>
      </c>
      <c r="E3242" s="142">
        <v>2269.027500000007</v>
      </c>
      <c r="F3242" s="142">
        <v>2584.712500000066</v>
      </c>
      <c r="G3242" s="142">
        <v>3544.3549999997972</v>
      </c>
    </row>
    <row r="3243" spans="1:7" x14ac:dyDescent="0.2">
      <c r="A3243" s="76" t="s">
        <v>3640</v>
      </c>
      <c r="C3243" s="142">
        <v>1373.5600000000372</v>
      </c>
      <c r="D3243" s="142">
        <v>1800.202499999896</v>
      </c>
      <c r="E3243" s="142">
        <v>2269.6925000000069</v>
      </c>
      <c r="F3243" s="142">
        <v>2585.4725000000662</v>
      </c>
      <c r="G3243" s="142">
        <v>3545.3999999997973</v>
      </c>
    </row>
    <row r="3244" spans="1:7" x14ac:dyDescent="0.2">
      <c r="A3244" s="76" t="s">
        <v>3641</v>
      </c>
      <c r="C3244" s="142">
        <v>1373.9600000000373</v>
      </c>
      <c r="D3244" s="142">
        <v>1800.724999999896</v>
      </c>
      <c r="E3244" s="142">
        <v>2270.3575000000069</v>
      </c>
      <c r="F3244" s="142">
        <v>2586.2325000000665</v>
      </c>
      <c r="G3244" s="142">
        <v>3546.4449999997973</v>
      </c>
    </row>
    <row r="3245" spans="1:7" x14ac:dyDescent="0.2">
      <c r="A3245" s="76" t="s">
        <v>3642</v>
      </c>
      <c r="C3245" s="142">
        <v>1374.3600000000374</v>
      </c>
      <c r="D3245" s="142">
        <v>1801.247499999896</v>
      </c>
      <c r="E3245" s="142">
        <v>2271.0225000000064</v>
      </c>
      <c r="F3245" s="142">
        <v>2586.9925000000667</v>
      </c>
      <c r="G3245" s="142">
        <v>3547.489999999797</v>
      </c>
    </row>
    <row r="3246" spans="1:7" x14ac:dyDescent="0.2">
      <c r="A3246" s="76" t="s">
        <v>3643</v>
      </c>
      <c r="C3246" s="142">
        <v>1374.7600000000375</v>
      </c>
      <c r="D3246" s="142">
        <v>1801.7699999998958</v>
      </c>
      <c r="E3246" s="142">
        <v>2271.6875000000064</v>
      </c>
      <c r="F3246" s="142">
        <v>2587.7525000000664</v>
      </c>
      <c r="G3246" s="142">
        <v>3548.534999999797</v>
      </c>
    </row>
    <row r="3247" spans="1:7" x14ac:dyDescent="0.2">
      <c r="A3247" s="76" t="s">
        <v>3644</v>
      </c>
      <c r="C3247" s="142">
        <v>1375.1600000000376</v>
      </c>
      <c r="D3247" s="142">
        <v>1802.2924999998959</v>
      </c>
      <c r="E3247" s="142">
        <v>2272.3525000000063</v>
      </c>
      <c r="F3247" s="142">
        <v>2588.5125000000667</v>
      </c>
      <c r="G3247" s="142">
        <v>3549.5799999997967</v>
      </c>
    </row>
    <row r="3248" spans="1:7" x14ac:dyDescent="0.2">
      <c r="A3248" s="76" t="s">
        <v>3645</v>
      </c>
      <c r="C3248" s="142">
        <v>1375.5600000000377</v>
      </c>
      <c r="D3248" s="142">
        <v>1802.8149999998959</v>
      </c>
      <c r="E3248" s="142">
        <v>2273.0175000000058</v>
      </c>
      <c r="F3248" s="142">
        <v>2589.2725000000669</v>
      </c>
      <c r="G3248" s="142">
        <v>3550.6249999997967</v>
      </c>
    </row>
    <row r="3249" spans="1:7" x14ac:dyDescent="0.2">
      <c r="A3249" s="76" t="s">
        <v>3646</v>
      </c>
      <c r="C3249" s="142">
        <v>1375.9600000000378</v>
      </c>
      <c r="D3249" s="142">
        <v>1803.3374999998957</v>
      </c>
      <c r="E3249" s="142">
        <v>2273.6825000000058</v>
      </c>
      <c r="F3249" s="142">
        <v>2590.0325000000671</v>
      </c>
      <c r="G3249" s="142">
        <v>3551.6699999997968</v>
      </c>
    </row>
    <row r="3250" spans="1:7" x14ac:dyDescent="0.2">
      <c r="A3250" s="76" t="s">
        <v>3647</v>
      </c>
      <c r="C3250" s="142">
        <v>1376.3600000000379</v>
      </c>
      <c r="D3250" s="142">
        <v>1803.8599999998958</v>
      </c>
      <c r="E3250" s="142">
        <v>2274.3475000000058</v>
      </c>
      <c r="F3250" s="142">
        <v>2590.7925000000673</v>
      </c>
      <c r="G3250" s="142">
        <v>3552.7149999997964</v>
      </c>
    </row>
    <row r="3251" spans="1:7" x14ac:dyDescent="0.2">
      <c r="A3251" s="76" t="s">
        <v>3648</v>
      </c>
      <c r="C3251" s="142">
        <v>1376.760000000038</v>
      </c>
      <c r="D3251" s="142">
        <v>1804.3824999998958</v>
      </c>
      <c r="E3251" s="142">
        <v>2275.0125000000057</v>
      </c>
      <c r="F3251" s="142">
        <v>2591.5525000000675</v>
      </c>
      <c r="G3251" s="142">
        <v>3553.7599999997965</v>
      </c>
    </row>
    <row r="3252" spans="1:7" x14ac:dyDescent="0.2">
      <c r="A3252" s="76" t="s">
        <v>3649</v>
      </c>
      <c r="C3252" s="142">
        <v>1377.1600000000381</v>
      </c>
      <c r="D3252" s="142">
        <v>1804.9049999998956</v>
      </c>
      <c r="E3252" s="142">
        <v>2275.6775000000052</v>
      </c>
      <c r="F3252" s="142">
        <v>2592.3125000000678</v>
      </c>
      <c r="G3252" s="142">
        <v>3554.8049999997966</v>
      </c>
    </row>
    <row r="3253" spans="1:7" x14ac:dyDescent="0.2">
      <c r="A3253" s="76" t="s">
        <v>3650</v>
      </c>
      <c r="C3253" s="142">
        <v>1377.5600000000381</v>
      </c>
      <c r="D3253" s="142">
        <v>1805.4274999998956</v>
      </c>
      <c r="E3253" s="142">
        <v>2276.3425000000052</v>
      </c>
      <c r="F3253" s="142">
        <v>2593.072500000068</v>
      </c>
      <c r="G3253" s="142">
        <v>3555.8499999997962</v>
      </c>
    </row>
    <row r="3254" spans="1:7" x14ac:dyDescent="0.2">
      <c r="A3254" s="76" t="s">
        <v>3651</v>
      </c>
      <c r="C3254" s="142">
        <v>1377.9600000000382</v>
      </c>
      <c r="D3254" s="142">
        <v>1805.9499999998957</v>
      </c>
      <c r="E3254" s="142">
        <v>2277.0075000000052</v>
      </c>
      <c r="F3254" s="142">
        <v>2593.8325000000682</v>
      </c>
      <c r="G3254" s="142">
        <v>3556.8949999997963</v>
      </c>
    </row>
    <row r="3255" spans="1:7" x14ac:dyDescent="0.2">
      <c r="A3255" s="76" t="s">
        <v>3652</v>
      </c>
      <c r="C3255" s="142">
        <v>1378.3600000000383</v>
      </c>
      <c r="D3255" s="142">
        <v>1806.4724999998955</v>
      </c>
      <c r="E3255" s="142">
        <v>2277.6725000000047</v>
      </c>
      <c r="F3255" s="142">
        <v>2594.5925000000684</v>
      </c>
      <c r="G3255" s="142">
        <v>3557.9399999997963</v>
      </c>
    </row>
    <row r="3256" spans="1:7" x14ac:dyDescent="0.2">
      <c r="A3256" s="76" t="s">
        <v>3653</v>
      </c>
      <c r="C3256" s="142">
        <v>1378.7600000000384</v>
      </c>
      <c r="D3256" s="142">
        <v>1806.9949999998955</v>
      </c>
      <c r="E3256" s="142">
        <v>2278.3375000000046</v>
      </c>
      <c r="F3256" s="142">
        <v>2595.3525000000682</v>
      </c>
      <c r="G3256" s="142">
        <v>3558.9849999997959</v>
      </c>
    </row>
    <row r="3257" spans="1:7" x14ac:dyDescent="0.2">
      <c r="A3257" s="76" t="s">
        <v>3654</v>
      </c>
      <c r="C3257" s="142">
        <v>1379.1600000000385</v>
      </c>
      <c r="D3257" s="142">
        <v>1807.5174999998956</v>
      </c>
      <c r="E3257" s="142">
        <v>2279.0025000000046</v>
      </c>
      <c r="F3257" s="142">
        <v>2596.1125000000684</v>
      </c>
      <c r="G3257" s="142">
        <v>3560.029999999796</v>
      </c>
    </row>
    <row r="3258" spans="1:7" x14ac:dyDescent="0.2">
      <c r="A3258" s="76" t="s">
        <v>3655</v>
      </c>
      <c r="C3258" s="142">
        <v>1379.5600000000386</v>
      </c>
      <c r="D3258" s="142">
        <v>1808.0399999998954</v>
      </c>
      <c r="E3258" s="142">
        <v>2279.6675000000041</v>
      </c>
      <c r="F3258" s="142">
        <v>2596.8725000000686</v>
      </c>
      <c r="G3258" s="142">
        <v>3561.0749999997961</v>
      </c>
    </row>
    <row r="3259" spans="1:7" x14ac:dyDescent="0.2">
      <c r="A3259" s="76" t="s">
        <v>3656</v>
      </c>
      <c r="C3259" s="142">
        <v>1379.9600000000387</v>
      </c>
      <c r="D3259" s="142">
        <v>1808.5624999998954</v>
      </c>
      <c r="E3259" s="142">
        <v>2280.3325000000041</v>
      </c>
      <c r="F3259" s="142">
        <v>2597.6325000000688</v>
      </c>
      <c r="G3259" s="142">
        <v>3562.1199999997957</v>
      </c>
    </row>
    <row r="3260" spans="1:7" x14ac:dyDescent="0.2">
      <c r="A3260" s="76" t="s">
        <v>3657</v>
      </c>
      <c r="C3260" s="142">
        <v>1380.3600000000388</v>
      </c>
      <c r="D3260" s="142">
        <v>1809.0849999998952</v>
      </c>
      <c r="E3260" s="142">
        <v>2280.997500000004</v>
      </c>
      <c r="F3260" s="142">
        <v>2598.392500000069</v>
      </c>
      <c r="G3260" s="142">
        <v>3563.1649999997958</v>
      </c>
    </row>
    <row r="3261" spans="1:7" x14ac:dyDescent="0.2">
      <c r="A3261" s="76" t="s">
        <v>3658</v>
      </c>
      <c r="C3261" s="142">
        <v>1380.7600000000389</v>
      </c>
      <c r="D3261" s="142">
        <v>1809.6074999998953</v>
      </c>
      <c r="E3261" s="142">
        <v>2281.662500000004</v>
      </c>
      <c r="F3261" s="142">
        <v>2599.1525000000693</v>
      </c>
      <c r="G3261" s="142">
        <v>3564.2099999997959</v>
      </c>
    </row>
    <row r="3262" spans="1:7" x14ac:dyDescent="0.2">
      <c r="A3262" s="76" t="s">
        <v>3659</v>
      </c>
      <c r="C3262" s="142">
        <v>1381.160000000039</v>
      </c>
      <c r="D3262" s="142">
        <v>1810.1299999998953</v>
      </c>
      <c r="E3262" s="142">
        <v>2282.3275000000035</v>
      </c>
      <c r="F3262" s="142">
        <v>2599.9125000000695</v>
      </c>
      <c r="G3262" s="142">
        <v>3565.2549999997955</v>
      </c>
    </row>
    <row r="3263" spans="1:7" x14ac:dyDescent="0.2">
      <c r="A3263" s="76" t="s">
        <v>3660</v>
      </c>
      <c r="C3263" s="142">
        <v>1381.5600000000391</v>
      </c>
      <c r="D3263" s="142">
        <v>1810.6524999998951</v>
      </c>
      <c r="E3263" s="142">
        <v>2282.9925000000035</v>
      </c>
      <c r="F3263" s="142">
        <v>2600.6725000000697</v>
      </c>
      <c r="G3263" s="142">
        <v>3566.2999999997955</v>
      </c>
    </row>
    <row r="3264" spans="1:7" x14ac:dyDescent="0.2">
      <c r="A3264" s="76" t="s">
        <v>3661</v>
      </c>
      <c r="C3264" s="142">
        <v>1381.9600000000391</v>
      </c>
      <c r="D3264" s="142">
        <v>1811.1749999998951</v>
      </c>
      <c r="E3264" s="142">
        <v>2283.6575000000034</v>
      </c>
      <c r="F3264" s="142">
        <v>2601.4325000000699</v>
      </c>
      <c r="G3264" s="142">
        <v>3567.3449999997956</v>
      </c>
    </row>
    <row r="3265" spans="1:7" x14ac:dyDescent="0.2">
      <c r="A3265" s="76" t="s">
        <v>3662</v>
      </c>
      <c r="C3265" s="142">
        <v>1382.3600000000392</v>
      </c>
      <c r="D3265" s="142">
        <v>1811.6974999998952</v>
      </c>
      <c r="E3265" s="142">
        <v>2284.3225000000029</v>
      </c>
      <c r="F3265" s="142">
        <v>2602.1925000000701</v>
      </c>
      <c r="G3265" s="142">
        <v>3568.3899999997952</v>
      </c>
    </row>
    <row r="3266" spans="1:7" x14ac:dyDescent="0.2">
      <c r="A3266" s="76" t="s">
        <v>3663</v>
      </c>
      <c r="C3266" s="142">
        <v>1382.7600000000393</v>
      </c>
      <c r="D3266" s="142">
        <v>1812.219999999895</v>
      </c>
      <c r="E3266" s="142">
        <v>2284.9875000000029</v>
      </c>
      <c r="F3266" s="142">
        <v>2602.9525000000699</v>
      </c>
      <c r="G3266" s="142">
        <v>3569.4349999997953</v>
      </c>
    </row>
    <row r="3267" spans="1:7" x14ac:dyDescent="0.2">
      <c r="A3267" s="76" t="s">
        <v>3664</v>
      </c>
      <c r="C3267" s="142">
        <v>1383.1600000000394</v>
      </c>
      <c r="D3267" s="142">
        <v>1812.742499999895</v>
      </c>
      <c r="E3267" s="142">
        <v>2285.6525000000029</v>
      </c>
      <c r="F3267" s="142">
        <v>2603.7125000000701</v>
      </c>
      <c r="G3267" s="142">
        <v>3570.4799999997949</v>
      </c>
    </row>
    <row r="3268" spans="1:7" x14ac:dyDescent="0.2">
      <c r="A3268" s="76" t="s">
        <v>3665</v>
      </c>
      <c r="C3268" s="142">
        <v>1383.5600000000395</v>
      </c>
      <c r="D3268" s="142">
        <v>1813.2649999998951</v>
      </c>
      <c r="E3268" s="142">
        <v>2286.3175000000024</v>
      </c>
      <c r="F3268" s="142">
        <v>2604.4725000000703</v>
      </c>
      <c r="G3268" s="142">
        <v>3571.524999999795</v>
      </c>
    </row>
    <row r="3269" spans="1:7" x14ac:dyDescent="0.2">
      <c r="A3269" s="76" t="s">
        <v>3666</v>
      </c>
      <c r="C3269" s="142">
        <v>1383.9600000000396</v>
      </c>
      <c r="D3269" s="142">
        <v>1813.7874999998949</v>
      </c>
      <c r="E3269" s="142">
        <v>2286.9825000000023</v>
      </c>
      <c r="F3269" s="142">
        <v>2605.2325000000706</v>
      </c>
      <c r="G3269" s="142">
        <v>3572.5699999997951</v>
      </c>
    </row>
    <row r="3270" spans="1:7" x14ac:dyDescent="0.2">
      <c r="A3270" s="76" t="s">
        <v>3667</v>
      </c>
      <c r="C3270" s="142">
        <v>1384.3600000000397</v>
      </c>
      <c r="D3270" s="142">
        <v>1814.3099999998949</v>
      </c>
      <c r="E3270" s="142">
        <v>2287.6475000000023</v>
      </c>
      <c r="F3270" s="142">
        <v>2605.9925000000708</v>
      </c>
      <c r="G3270" s="142">
        <v>3573.6149999997947</v>
      </c>
    </row>
    <row r="3271" spans="1:7" x14ac:dyDescent="0.2">
      <c r="A3271" s="76" t="s">
        <v>3668</v>
      </c>
      <c r="C3271" s="142">
        <v>1384.7600000000398</v>
      </c>
      <c r="D3271" s="142">
        <v>1814.8324999998949</v>
      </c>
      <c r="E3271" s="142">
        <v>2288.3125000000023</v>
      </c>
      <c r="F3271" s="142">
        <v>2606.752500000071</v>
      </c>
      <c r="G3271" s="142">
        <v>3574.6599999997948</v>
      </c>
    </row>
    <row r="3272" spans="1:7" x14ac:dyDescent="0.2">
      <c r="A3272" s="76" t="s">
        <v>3669</v>
      </c>
      <c r="C3272" s="142">
        <v>1385.1600000000399</v>
      </c>
      <c r="D3272" s="142">
        <v>1815.3549999998947</v>
      </c>
      <c r="E3272" s="142">
        <v>2288.9775000000018</v>
      </c>
      <c r="F3272" s="142">
        <v>2607.5125000000712</v>
      </c>
      <c r="G3272" s="142">
        <v>3575.7049999997948</v>
      </c>
    </row>
    <row r="3273" spans="1:7" x14ac:dyDescent="0.2">
      <c r="A3273" s="76" t="s">
        <v>3670</v>
      </c>
      <c r="C3273" s="142">
        <v>1385.56000000004</v>
      </c>
      <c r="D3273" s="142">
        <v>1815.8774999998948</v>
      </c>
      <c r="E3273" s="142">
        <v>2289.6425000000017</v>
      </c>
      <c r="F3273" s="142">
        <v>2608.2725000000714</v>
      </c>
      <c r="G3273" s="142">
        <v>3576.7499999997945</v>
      </c>
    </row>
    <row r="3274" spans="1:7" x14ac:dyDescent="0.2">
      <c r="A3274" s="76" t="s">
        <v>3671</v>
      </c>
      <c r="C3274" s="142">
        <v>1385.9600000000401</v>
      </c>
      <c r="D3274" s="142">
        <v>1816.3999999998948</v>
      </c>
      <c r="E3274" s="142">
        <v>2290.3075000000017</v>
      </c>
      <c r="F3274" s="142">
        <v>2609.0325000000716</v>
      </c>
      <c r="G3274" s="142">
        <v>3577.7949999997945</v>
      </c>
    </row>
    <row r="3275" spans="1:7" x14ac:dyDescent="0.2">
      <c r="A3275" s="76" t="s">
        <v>3672</v>
      </c>
      <c r="C3275" s="142">
        <v>1386.3600000000401</v>
      </c>
      <c r="D3275" s="142">
        <v>1816.9224999998946</v>
      </c>
      <c r="E3275" s="142">
        <v>2290.9725000000012</v>
      </c>
      <c r="F3275" s="142">
        <v>2609.7925000000719</v>
      </c>
      <c r="G3275" s="142">
        <v>3578.8399999997946</v>
      </c>
    </row>
    <row r="3276" spans="1:7" x14ac:dyDescent="0.2">
      <c r="A3276" s="76" t="s">
        <v>3673</v>
      </c>
      <c r="C3276" s="142">
        <v>1386.7600000000402</v>
      </c>
      <c r="D3276" s="142">
        <v>1817.4449999998947</v>
      </c>
      <c r="E3276" s="142">
        <v>2291.6375000000012</v>
      </c>
      <c r="F3276" s="142">
        <v>2610.5525000000716</v>
      </c>
      <c r="G3276" s="142">
        <v>3579.8849999997942</v>
      </c>
    </row>
    <row r="3277" spans="1:7" x14ac:dyDescent="0.2">
      <c r="A3277" s="76" t="s">
        <v>3674</v>
      </c>
      <c r="C3277" s="142">
        <v>1387.1600000000403</v>
      </c>
      <c r="D3277" s="142">
        <v>1817.9674999998947</v>
      </c>
      <c r="E3277" s="142">
        <v>2292.3025000000011</v>
      </c>
      <c r="F3277" s="142">
        <v>2611.3125000000719</v>
      </c>
      <c r="G3277" s="142">
        <v>3580.9299999997943</v>
      </c>
    </row>
    <row r="3278" spans="1:7" x14ac:dyDescent="0.2">
      <c r="A3278" s="76" t="s">
        <v>3675</v>
      </c>
      <c r="C3278" s="142">
        <v>1387.5600000000404</v>
      </c>
      <c r="D3278" s="142">
        <v>1818.4899999998945</v>
      </c>
      <c r="E3278" s="142">
        <v>2292.9675000000007</v>
      </c>
      <c r="F3278" s="142">
        <v>2612.0725000000721</v>
      </c>
      <c r="G3278" s="142">
        <v>3581.9749999997944</v>
      </c>
    </row>
    <row r="3279" spans="1:7" x14ac:dyDescent="0.2">
      <c r="A3279" s="76" t="s">
        <v>3676</v>
      </c>
      <c r="C3279" s="142">
        <v>1387.9600000000405</v>
      </c>
      <c r="D3279" s="142">
        <v>1819.0124999998945</v>
      </c>
      <c r="E3279" s="142">
        <v>2293.6325000000006</v>
      </c>
      <c r="F3279" s="142">
        <v>2612.8325000000723</v>
      </c>
      <c r="G3279" s="142">
        <v>3583.019999999794</v>
      </c>
    </row>
    <row r="3280" spans="1:7" x14ac:dyDescent="0.2">
      <c r="A3280" s="76" t="s">
        <v>3677</v>
      </c>
      <c r="C3280" s="142">
        <v>1388.3600000000406</v>
      </c>
      <c r="D3280" s="142">
        <v>1819.5349999998944</v>
      </c>
      <c r="E3280" s="142">
        <v>2294.2975000000006</v>
      </c>
      <c r="F3280" s="142">
        <v>2613.5925000000725</v>
      </c>
      <c r="G3280" s="142">
        <v>3584.0649999997941</v>
      </c>
    </row>
    <row r="3281" spans="1:7" x14ac:dyDescent="0.2">
      <c r="A3281" s="76" t="s">
        <v>3678</v>
      </c>
      <c r="C3281" s="142">
        <v>1388.7600000000407</v>
      </c>
      <c r="D3281" s="142">
        <v>1820.0574999998944</v>
      </c>
      <c r="E3281" s="142">
        <v>2294.9625000000005</v>
      </c>
      <c r="F3281" s="142">
        <v>2614.3525000000727</v>
      </c>
      <c r="G3281" s="142">
        <v>3585.1099999997941</v>
      </c>
    </row>
    <row r="3282" spans="1:7" x14ac:dyDescent="0.2">
      <c r="A3282" s="76" t="s">
        <v>3679</v>
      </c>
      <c r="C3282" s="142">
        <v>1389.1600000000408</v>
      </c>
      <c r="D3282" s="142">
        <v>1820.5799999998944</v>
      </c>
      <c r="E3282" s="142">
        <v>2295.6275000000001</v>
      </c>
      <c r="F3282" s="142">
        <v>2615.1125000000729</v>
      </c>
      <c r="G3282" s="142">
        <v>3586.1549999997937</v>
      </c>
    </row>
    <row r="3283" spans="1:7" x14ac:dyDescent="0.2">
      <c r="A3283" s="76" t="s">
        <v>3680</v>
      </c>
      <c r="C3283" s="142">
        <v>1389.5600000000409</v>
      </c>
      <c r="D3283" s="142">
        <v>1821.1024999998942</v>
      </c>
      <c r="E3283" s="142">
        <v>2296.2925</v>
      </c>
      <c r="F3283" s="142">
        <v>2615.8725000000732</v>
      </c>
      <c r="G3283" s="142">
        <v>3587.1999999997938</v>
      </c>
    </row>
    <row r="3284" spans="1:7" x14ac:dyDescent="0.2">
      <c r="A3284" s="76" t="s">
        <v>3681</v>
      </c>
      <c r="C3284" s="142">
        <v>1389.960000000041</v>
      </c>
      <c r="D3284" s="142">
        <v>1821.6249999998943</v>
      </c>
      <c r="E3284" s="142">
        <v>2296.9575</v>
      </c>
      <c r="F3284" s="142">
        <v>2616.6325000000734</v>
      </c>
      <c r="G3284" s="142">
        <v>3588.2449999997939</v>
      </c>
    </row>
    <row r="3285" spans="1:7" x14ac:dyDescent="0.2">
      <c r="A3285" s="76" t="s">
        <v>3682</v>
      </c>
      <c r="C3285" s="142">
        <v>1390.3600000000411</v>
      </c>
      <c r="D3285" s="142">
        <v>1822.1474999998943</v>
      </c>
      <c r="E3285" s="142">
        <v>2297.6224999999995</v>
      </c>
      <c r="F3285" s="142">
        <v>2617.3925000000736</v>
      </c>
      <c r="G3285" s="142">
        <v>3589.2899999997935</v>
      </c>
    </row>
    <row r="3286" spans="1:7" x14ac:dyDescent="0.2">
      <c r="A3286" s="76" t="s">
        <v>3683</v>
      </c>
      <c r="C3286" s="142">
        <v>1390.7600000000411</v>
      </c>
      <c r="D3286" s="142">
        <v>1822.6699999998941</v>
      </c>
      <c r="E3286" s="142">
        <v>2298.2874999999995</v>
      </c>
      <c r="F3286" s="142">
        <v>2618.1525000000734</v>
      </c>
      <c r="G3286" s="142">
        <v>3590.3349999997936</v>
      </c>
    </row>
    <row r="3287" spans="1:7" x14ac:dyDescent="0.2">
      <c r="A3287" s="76" t="s">
        <v>3684</v>
      </c>
      <c r="C3287" s="142">
        <v>1391.1600000000412</v>
      </c>
      <c r="D3287" s="142">
        <v>1823.1924999998942</v>
      </c>
      <c r="E3287" s="142">
        <v>2298.9524999999994</v>
      </c>
      <c r="F3287" s="142">
        <v>2618.9125000000736</v>
      </c>
      <c r="G3287" s="142">
        <v>3591.3799999997932</v>
      </c>
    </row>
    <row r="3288" spans="1:7" x14ac:dyDescent="0.2">
      <c r="A3288" s="76" t="s">
        <v>3685</v>
      </c>
      <c r="C3288" s="142">
        <v>1391.5600000000413</v>
      </c>
      <c r="D3288" s="142">
        <v>1823.7149999998942</v>
      </c>
      <c r="E3288" s="142">
        <v>2299.6174999999989</v>
      </c>
      <c r="F3288" s="142">
        <v>2619.6725000000738</v>
      </c>
      <c r="G3288" s="142">
        <v>3592.4249999997933</v>
      </c>
    </row>
    <row r="3289" spans="1:7" x14ac:dyDescent="0.2">
      <c r="A3289" s="76" t="s">
        <v>3686</v>
      </c>
      <c r="C3289" s="142">
        <v>1391.9600000000414</v>
      </c>
      <c r="D3289" s="142">
        <v>1824.237499999894</v>
      </c>
      <c r="E3289" s="142">
        <v>2300.2824999999989</v>
      </c>
      <c r="F3289" s="142">
        <v>2620.432500000074</v>
      </c>
      <c r="G3289" s="142">
        <v>3593.4699999997933</v>
      </c>
    </row>
    <row r="3290" spans="1:7" x14ac:dyDescent="0.2">
      <c r="A3290" s="76" t="s">
        <v>3687</v>
      </c>
      <c r="C3290" s="142">
        <v>1392.3600000000415</v>
      </c>
      <c r="D3290" s="142">
        <v>1824.759999999894</v>
      </c>
      <c r="E3290" s="142">
        <v>2300.9474999999989</v>
      </c>
      <c r="F3290" s="142">
        <v>2621.1925000000742</v>
      </c>
      <c r="G3290" s="142">
        <v>3594.514999999793</v>
      </c>
    </row>
    <row r="3291" spans="1:7" x14ac:dyDescent="0.2">
      <c r="A3291" s="76" t="s">
        <v>3688</v>
      </c>
      <c r="C3291" s="142">
        <v>1392.7600000000416</v>
      </c>
      <c r="D3291" s="142">
        <v>1825.2824999998941</v>
      </c>
      <c r="E3291" s="142">
        <v>2301.6124999999988</v>
      </c>
      <c r="F3291" s="142">
        <v>2621.9525000000745</v>
      </c>
      <c r="G3291" s="142">
        <v>3595.559999999793</v>
      </c>
    </row>
    <row r="3292" spans="1:7" x14ac:dyDescent="0.2">
      <c r="A3292" s="76" t="s">
        <v>3689</v>
      </c>
      <c r="C3292" s="142">
        <v>1393.1600000000417</v>
      </c>
      <c r="D3292" s="142">
        <v>1825.8049999998939</v>
      </c>
      <c r="E3292" s="142">
        <v>2302.2774999999983</v>
      </c>
      <c r="F3292" s="142">
        <v>2622.7125000000747</v>
      </c>
      <c r="G3292" s="142">
        <v>3596.6049999997931</v>
      </c>
    </row>
    <row r="3293" spans="1:7" x14ac:dyDescent="0.2">
      <c r="A3293" s="76" t="s">
        <v>3690</v>
      </c>
      <c r="C3293" s="142">
        <v>1393.5600000000418</v>
      </c>
      <c r="D3293" s="142">
        <v>1826.3274999998939</v>
      </c>
      <c r="E3293" s="142">
        <v>2302.9424999999983</v>
      </c>
      <c r="F3293" s="142">
        <v>2623.4725000000749</v>
      </c>
      <c r="G3293" s="142">
        <v>3597.6499999997927</v>
      </c>
    </row>
    <row r="3294" spans="1:7" x14ac:dyDescent="0.2">
      <c r="A3294" s="76" t="s">
        <v>3691</v>
      </c>
      <c r="C3294" s="142">
        <v>1393.9600000000419</v>
      </c>
      <c r="D3294" s="142">
        <v>1826.849999999894</v>
      </c>
      <c r="E3294" s="142">
        <v>2303.6074999999983</v>
      </c>
      <c r="F3294" s="142">
        <v>2624.2325000000751</v>
      </c>
      <c r="G3294" s="142">
        <v>3598.6949999997928</v>
      </c>
    </row>
    <row r="3295" spans="1:7" x14ac:dyDescent="0.2">
      <c r="A3295" s="76" t="s">
        <v>3692</v>
      </c>
      <c r="C3295" s="142">
        <v>1394.360000000042</v>
      </c>
      <c r="D3295" s="142">
        <v>1827.3724999998938</v>
      </c>
      <c r="E3295" s="142">
        <v>2304.2724999999978</v>
      </c>
      <c r="F3295" s="142">
        <v>2624.9925000000753</v>
      </c>
      <c r="G3295" s="142">
        <v>3599.7399999997929</v>
      </c>
    </row>
    <row r="3296" spans="1:7" x14ac:dyDescent="0.2">
      <c r="A3296" s="76" t="s">
        <v>3693</v>
      </c>
      <c r="C3296" s="142">
        <v>1394.7600000000421</v>
      </c>
      <c r="D3296" s="142">
        <v>1827.8949999998938</v>
      </c>
      <c r="E3296" s="142">
        <v>2304.9374999999977</v>
      </c>
      <c r="F3296" s="142">
        <v>2625.7525000000751</v>
      </c>
      <c r="G3296" s="142">
        <v>3600.7849999997925</v>
      </c>
    </row>
    <row r="3297" spans="1:7" x14ac:dyDescent="0.2">
      <c r="A3297" s="76" t="s">
        <v>3694</v>
      </c>
      <c r="C3297" s="142">
        <v>1395.1600000000421</v>
      </c>
      <c r="D3297" s="142">
        <v>1828.4174999998938</v>
      </c>
      <c r="E3297" s="142">
        <v>2305.6024999999977</v>
      </c>
      <c r="F3297" s="142">
        <v>2626.5125000000753</v>
      </c>
      <c r="G3297" s="142">
        <v>3601.8299999997926</v>
      </c>
    </row>
    <row r="3298" spans="1:7" x14ac:dyDescent="0.2">
      <c r="A3298" s="76" t="s">
        <v>3695</v>
      </c>
      <c r="C3298" s="142">
        <v>1395.5600000000422</v>
      </c>
      <c r="D3298" s="142">
        <v>1828.9399999998936</v>
      </c>
      <c r="E3298" s="142">
        <v>2306.2674999999972</v>
      </c>
      <c r="F3298" s="142">
        <v>2627.2725000000755</v>
      </c>
      <c r="G3298" s="142">
        <v>3602.8749999997926</v>
      </c>
    </row>
    <row r="3299" spans="1:7" x14ac:dyDescent="0.2">
      <c r="A3299" s="76" t="s">
        <v>3696</v>
      </c>
      <c r="C3299" s="142">
        <v>1395.9600000000423</v>
      </c>
      <c r="D3299" s="142">
        <v>1829.4624999998937</v>
      </c>
      <c r="E3299" s="142">
        <v>2306.9324999999972</v>
      </c>
      <c r="F3299" s="142">
        <v>2628.0325000000757</v>
      </c>
      <c r="G3299" s="142">
        <v>3603.9199999997923</v>
      </c>
    </row>
    <row r="3300" spans="1:7" x14ac:dyDescent="0.2">
      <c r="A3300" s="76" t="s">
        <v>3697</v>
      </c>
      <c r="C3300" s="142">
        <v>1396.3600000000424</v>
      </c>
      <c r="D3300" s="142">
        <v>1829.9849999998935</v>
      </c>
      <c r="E3300" s="142">
        <v>2307.5974999999971</v>
      </c>
      <c r="F3300" s="142">
        <v>2628.792500000076</v>
      </c>
      <c r="G3300" s="142">
        <v>3604.9649999997923</v>
      </c>
    </row>
    <row r="3301" spans="1:7" x14ac:dyDescent="0.2">
      <c r="A3301" s="76" t="s">
        <v>3698</v>
      </c>
      <c r="C3301" s="142">
        <v>1396.7600000000425</v>
      </c>
      <c r="D3301" s="142">
        <v>1830.5074999998935</v>
      </c>
      <c r="E3301" s="142">
        <v>2308.2624999999971</v>
      </c>
      <c r="F3301" s="142">
        <v>2629.5525000000762</v>
      </c>
      <c r="G3301" s="142">
        <v>3606.0099999997924</v>
      </c>
    </row>
    <row r="3302" spans="1:7" x14ac:dyDescent="0.2">
      <c r="A3302" s="76" t="s">
        <v>3699</v>
      </c>
      <c r="C3302" s="142">
        <v>1397.1600000000426</v>
      </c>
      <c r="D3302" s="142">
        <v>1831.0299999998936</v>
      </c>
      <c r="E3302" s="142">
        <v>2308.9274999999966</v>
      </c>
      <c r="F3302" s="142">
        <v>2630.3125000000764</v>
      </c>
      <c r="G3302" s="142">
        <v>3607.054999999792</v>
      </c>
    </row>
    <row r="3303" spans="1:7" x14ac:dyDescent="0.2">
      <c r="A3303" s="76" t="s">
        <v>3700</v>
      </c>
      <c r="C3303" s="142">
        <v>1397.5600000000427</v>
      </c>
      <c r="D3303" s="142">
        <v>1831.5524999998934</v>
      </c>
      <c r="E3303" s="142">
        <v>2309.5924999999966</v>
      </c>
      <c r="F3303" s="142">
        <v>2631.0725000000766</v>
      </c>
      <c r="G3303" s="142">
        <v>3608.0999999997921</v>
      </c>
    </row>
    <row r="3304" spans="1:7" x14ac:dyDescent="0.2">
      <c r="A3304" s="76" t="s">
        <v>3701</v>
      </c>
      <c r="C3304" s="142">
        <v>1397.9600000000428</v>
      </c>
      <c r="D3304" s="142">
        <v>1832.0749999998934</v>
      </c>
      <c r="E3304" s="142">
        <v>2310.2574999999965</v>
      </c>
      <c r="F3304" s="142">
        <v>2631.8325000000768</v>
      </c>
      <c r="G3304" s="142">
        <v>3609.1449999997922</v>
      </c>
    </row>
    <row r="3305" spans="1:7" x14ac:dyDescent="0.2">
      <c r="A3305" s="76" t="s">
        <v>3702</v>
      </c>
      <c r="C3305" s="142">
        <v>1398.3600000000429</v>
      </c>
      <c r="D3305" s="142">
        <v>1832.5974999998934</v>
      </c>
      <c r="E3305" s="142">
        <v>2310.922499999996</v>
      </c>
      <c r="F3305" s="142">
        <v>2632.5925000000771</v>
      </c>
      <c r="G3305" s="142">
        <v>3610.1899999997918</v>
      </c>
    </row>
    <row r="3306" spans="1:7" x14ac:dyDescent="0.2">
      <c r="A3306" s="76" t="s">
        <v>3703</v>
      </c>
      <c r="C3306" s="142">
        <v>1398.760000000043</v>
      </c>
      <c r="D3306" s="142">
        <v>1833.1199999998933</v>
      </c>
      <c r="E3306" s="142">
        <v>2311.587499999996</v>
      </c>
      <c r="F3306" s="142">
        <v>2633.3525000000768</v>
      </c>
      <c r="G3306" s="142">
        <v>3611.2349999997919</v>
      </c>
    </row>
    <row r="3307" spans="1:7" x14ac:dyDescent="0.2">
      <c r="A3307" s="76" t="s">
        <v>3704</v>
      </c>
      <c r="C3307" s="142">
        <v>1399.1600000000431</v>
      </c>
      <c r="D3307" s="142">
        <v>1833.6424999998933</v>
      </c>
      <c r="E3307" s="142">
        <v>2312.252499999996</v>
      </c>
      <c r="F3307" s="142">
        <v>2634.112500000077</v>
      </c>
      <c r="G3307" s="142">
        <v>3612.2799999997915</v>
      </c>
    </row>
    <row r="3308" spans="1:7" x14ac:dyDescent="0.2">
      <c r="A3308" s="76" t="s">
        <v>3705</v>
      </c>
      <c r="C3308" s="142">
        <v>1399.5600000000431</v>
      </c>
      <c r="D3308" s="142">
        <v>1834.1649999998933</v>
      </c>
      <c r="E3308" s="142">
        <v>2312.9174999999955</v>
      </c>
      <c r="F3308" s="142">
        <v>2634.8725000000773</v>
      </c>
      <c r="G3308" s="142">
        <v>3613.3249999997915</v>
      </c>
    </row>
    <row r="3309" spans="1:7" x14ac:dyDescent="0.2">
      <c r="A3309" s="76" t="s">
        <v>3706</v>
      </c>
      <c r="C3309" s="142">
        <v>1399.9600000000432</v>
      </c>
      <c r="D3309" s="142">
        <v>1834.6874999998931</v>
      </c>
      <c r="E3309" s="142">
        <v>2313.5824999999954</v>
      </c>
      <c r="F3309" s="142">
        <v>2635.6325000000775</v>
      </c>
      <c r="G3309" s="142">
        <v>3614.3699999997916</v>
      </c>
    </row>
    <row r="3310" spans="1:7" x14ac:dyDescent="0.2">
      <c r="A3310" s="76" t="s">
        <v>3707</v>
      </c>
      <c r="C3310" s="142">
        <v>1400.3600000000433</v>
      </c>
      <c r="D3310" s="142">
        <v>1835.2099999998932</v>
      </c>
      <c r="E3310" s="142">
        <v>2314.2474999999954</v>
      </c>
      <c r="F3310" s="142">
        <v>2636.3925000000777</v>
      </c>
      <c r="G3310" s="142">
        <v>3615.4149999997912</v>
      </c>
    </row>
    <row r="3311" spans="1:7" x14ac:dyDescent="0.2">
      <c r="A3311" s="76" t="s">
        <v>3708</v>
      </c>
      <c r="C3311" s="142">
        <v>1400.7600000000434</v>
      </c>
      <c r="D3311" s="142">
        <v>1835.7324999998932</v>
      </c>
      <c r="E3311" s="142">
        <v>2314.9124999999954</v>
      </c>
      <c r="F3311" s="142">
        <v>2637.1525000000779</v>
      </c>
      <c r="G3311" s="142">
        <v>3616.4599999997913</v>
      </c>
    </row>
    <row r="3312" spans="1:7" x14ac:dyDescent="0.2">
      <c r="A3312" s="76" t="s">
        <v>3709</v>
      </c>
      <c r="C3312" s="142">
        <v>1401.1600000000435</v>
      </c>
      <c r="D3312" s="142">
        <v>1836.254999999893</v>
      </c>
      <c r="E3312" s="142">
        <v>2315.5774999999949</v>
      </c>
      <c r="F3312" s="142">
        <v>2637.9125000000781</v>
      </c>
      <c r="G3312" s="142">
        <v>3617.5049999997914</v>
      </c>
    </row>
    <row r="3313" spans="1:7" x14ac:dyDescent="0.2">
      <c r="A3313" s="76" t="s">
        <v>3710</v>
      </c>
      <c r="C3313" s="142">
        <v>1401.5600000000436</v>
      </c>
      <c r="D3313" s="142">
        <v>1836.7774999998931</v>
      </c>
      <c r="E3313" s="142">
        <v>2316.2424999999948</v>
      </c>
      <c r="F3313" s="142">
        <v>2638.6725000000783</v>
      </c>
      <c r="G3313" s="142">
        <v>3618.549999999791</v>
      </c>
    </row>
    <row r="3314" spans="1:7" x14ac:dyDescent="0.2">
      <c r="A3314" s="76" t="s">
        <v>3711</v>
      </c>
      <c r="C3314" s="142">
        <v>1401.9600000000437</v>
      </c>
      <c r="D3314" s="142">
        <v>1837.2999999998931</v>
      </c>
      <c r="E3314" s="142">
        <v>2316.9074999999948</v>
      </c>
      <c r="F3314" s="142">
        <v>2639.4325000000786</v>
      </c>
      <c r="G3314" s="142">
        <v>3619.5949999997911</v>
      </c>
    </row>
    <row r="3315" spans="1:7" x14ac:dyDescent="0.2">
      <c r="A3315" s="76" t="s">
        <v>3712</v>
      </c>
      <c r="C3315" s="142">
        <v>1402.3600000000438</v>
      </c>
      <c r="D3315" s="142">
        <v>1837.8224999998929</v>
      </c>
      <c r="E3315" s="142">
        <v>2317.5724999999943</v>
      </c>
      <c r="F3315" s="142">
        <v>2640.1925000000788</v>
      </c>
      <c r="G3315" s="142">
        <v>3620.6399999997911</v>
      </c>
    </row>
    <row r="3316" spans="1:7" x14ac:dyDescent="0.2">
      <c r="A3316" s="76" t="s">
        <v>3713</v>
      </c>
      <c r="C3316" s="142">
        <v>1402.7600000000439</v>
      </c>
      <c r="D3316" s="142">
        <v>1838.3449999998929</v>
      </c>
      <c r="E3316" s="142">
        <v>2318.2374999999943</v>
      </c>
      <c r="F3316" s="142">
        <v>2640.9525000000785</v>
      </c>
      <c r="G3316" s="142">
        <v>3621.6849999997908</v>
      </c>
    </row>
    <row r="3317" spans="1:7" x14ac:dyDescent="0.2">
      <c r="A3317" s="76" t="s">
        <v>3714</v>
      </c>
      <c r="C3317" s="142">
        <v>1403.160000000044</v>
      </c>
      <c r="D3317" s="142">
        <v>1838.867499999893</v>
      </c>
      <c r="E3317" s="142">
        <v>2318.9024999999942</v>
      </c>
      <c r="F3317" s="142">
        <v>2641.7125000000788</v>
      </c>
      <c r="G3317" s="142">
        <v>3622.7299999997908</v>
      </c>
    </row>
    <row r="3318" spans="1:7" x14ac:dyDescent="0.2">
      <c r="A3318" s="76" t="s">
        <v>3715</v>
      </c>
      <c r="C3318" s="142">
        <v>1403.5600000000441</v>
      </c>
      <c r="D3318" s="142">
        <v>1839.3899999998928</v>
      </c>
      <c r="E3318" s="142">
        <v>2319.5674999999937</v>
      </c>
      <c r="F3318" s="142">
        <v>2642.472500000079</v>
      </c>
      <c r="G3318" s="142">
        <v>3623.7749999997909</v>
      </c>
    </row>
    <row r="3319" spans="1:7" x14ac:dyDescent="0.2">
      <c r="A3319" s="76" t="s">
        <v>3716</v>
      </c>
      <c r="C3319" s="142">
        <v>1403.9600000000441</v>
      </c>
      <c r="D3319" s="142">
        <v>1839.9124999998928</v>
      </c>
      <c r="E3319" s="142">
        <v>2320.2324999999937</v>
      </c>
      <c r="F3319" s="142">
        <v>2643.2325000000792</v>
      </c>
      <c r="G3319" s="142">
        <v>3624.8199999997905</v>
      </c>
    </row>
    <row r="3320" spans="1:7" x14ac:dyDescent="0.2">
      <c r="A3320" s="76" t="s">
        <v>3717</v>
      </c>
      <c r="C3320" s="142">
        <v>1404.3600000000442</v>
      </c>
      <c r="D3320" s="142">
        <v>1840.4349999998926</v>
      </c>
      <c r="E3320" s="142">
        <v>2320.8974999999937</v>
      </c>
      <c r="F3320" s="142">
        <v>2643.9925000000794</v>
      </c>
      <c r="G3320" s="142">
        <v>3625.8649999997906</v>
      </c>
    </row>
    <row r="3321" spans="1:7" x14ac:dyDescent="0.2">
      <c r="A3321" s="76" t="s">
        <v>3718</v>
      </c>
      <c r="C3321" s="142">
        <v>1404.7600000000443</v>
      </c>
      <c r="D3321" s="142">
        <v>1840.9574999998927</v>
      </c>
      <c r="E3321" s="142">
        <v>2321.5624999999936</v>
      </c>
      <c r="F3321" s="142">
        <v>2644.7525000000796</v>
      </c>
      <c r="G3321" s="142">
        <v>3626.9099999997907</v>
      </c>
    </row>
    <row r="3322" spans="1:7" x14ac:dyDescent="0.2">
      <c r="A3322" s="76" t="s">
        <v>3719</v>
      </c>
      <c r="C3322" s="142">
        <v>1405.1600000000444</v>
      </c>
      <c r="D3322" s="142">
        <v>1841.4799999998927</v>
      </c>
      <c r="E3322" s="142">
        <v>2322.2274999999931</v>
      </c>
      <c r="F3322" s="142">
        <v>2645.5125000000799</v>
      </c>
      <c r="G3322" s="142">
        <v>3627.9549999997903</v>
      </c>
    </row>
    <row r="3323" spans="1:7" x14ac:dyDescent="0.2">
      <c r="A3323" s="76" t="s">
        <v>3720</v>
      </c>
      <c r="C3323" s="142">
        <v>1405.5600000000445</v>
      </c>
      <c r="D3323" s="142">
        <v>1842.0024999998925</v>
      </c>
      <c r="E3323" s="142">
        <v>2322.8924999999931</v>
      </c>
      <c r="F3323" s="142">
        <v>2646.2725000000801</v>
      </c>
      <c r="G3323" s="142">
        <v>3628.9999999997904</v>
      </c>
    </row>
    <row r="3324" spans="1:7" x14ac:dyDescent="0.2">
      <c r="A3324" s="76" t="s">
        <v>3721</v>
      </c>
      <c r="C3324" s="142">
        <v>1405.9600000000446</v>
      </c>
      <c r="D3324" s="142">
        <v>1842.5249999998925</v>
      </c>
      <c r="E3324" s="142">
        <v>2323.5574999999931</v>
      </c>
      <c r="F3324" s="142">
        <v>2647.0325000000803</v>
      </c>
      <c r="G3324" s="142">
        <v>3630.0449999997904</v>
      </c>
    </row>
    <row r="3325" spans="1:7" x14ac:dyDescent="0.2">
      <c r="A3325" s="76" t="s">
        <v>3722</v>
      </c>
      <c r="C3325" s="142">
        <v>1406.3600000000447</v>
      </c>
      <c r="D3325" s="142">
        <v>1843.0474999998926</v>
      </c>
      <c r="E3325" s="142">
        <v>2324.2224999999926</v>
      </c>
      <c r="F3325" s="142">
        <v>2647.7925000000805</v>
      </c>
      <c r="G3325" s="142">
        <v>3631.0899999997901</v>
      </c>
    </row>
    <row r="3326" spans="1:7" x14ac:dyDescent="0.2">
      <c r="A3326" s="76" t="s">
        <v>3723</v>
      </c>
      <c r="C3326" s="142">
        <v>1406.7600000000448</v>
      </c>
      <c r="D3326" s="142">
        <v>1843.5699999998924</v>
      </c>
      <c r="E3326" s="142">
        <v>2324.8874999999925</v>
      </c>
      <c r="F3326" s="142">
        <v>2648.5525000000803</v>
      </c>
      <c r="G3326" s="142">
        <v>3632.1349999997901</v>
      </c>
    </row>
    <row r="3327" spans="1:7" x14ac:dyDescent="0.2">
      <c r="A3327" s="76" t="s">
        <v>3724</v>
      </c>
      <c r="C3327" s="142">
        <v>1407.1600000000449</v>
      </c>
      <c r="D3327" s="142">
        <v>1844.0924999998924</v>
      </c>
      <c r="E3327" s="142">
        <v>2325.5524999999925</v>
      </c>
      <c r="F3327" s="142">
        <v>2649.3125000000805</v>
      </c>
      <c r="G3327" s="142">
        <v>3633.1799999997897</v>
      </c>
    </row>
    <row r="3328" spans="1:7" x14ac:dyDescent="0.2">
      <c r="A3328" s="76" t="s">
        <v>3725</v>
      </c>
      <c r="C3328" s="142">
        <v>1407.560000000045</v>
      </c>
      <c r="D3328" s="142">
        <v>1844.6149999998925</v>
      </c>
      <c r="E3328" s="142">
        <v>2326.217499999992</v>
      </c>
      <c r="F3328" s="142">
        <v>2650.0725000000807</v>
      </c>
      <c r="G3328" s="142">
        <v>3634.2249999997898</v>
      </c>
    </row>
    <row r="3329" spans="1:7" x14ac:dyDescent="0.2">
      <c r="A3329" s="76" t="s">
        <v>3726</v>
      </c>
      <c r="C3329" s="142">
        <v>1407.9600000000451</v>
      </c>
      <c r="D3329" s="142">
        <v>1845.1374999998923</v>
      </c>
      <c r="E3329" s="142">
        <v>2326.882499999992</v>
      </c>
      <c r="F3329" s="142">
        <v>2650.8325000000809</v>
      </c>
      <c r="G3329" s="142">
        <v>3635.2699999997899</v>
      </c>
    </row>
    <row r="3330" spans="1:7" x14ac:dyDescent="0.2">
      <c r="A3330" s="76" t="s">
        <v>3727</v>
      </c>
      <c r="C3330" s="142">
        <v>1408.3600000000451</v>
      </c>
      <c r="D3330" s="142">
        <v>1845.6599999998923</v>
      </c>
      <c r="E3330" s="142">
        <v>2327.5474999999919</v>
      </c>
      <c r="F3330" s="142">
        <v>2651.5925000000811</v>
      </c>
      <c r="G3330" s="142">
        <v>3636.3149999997895</v>
      </c>
    </row>
    <row r="3331" spans="1:7" x14ac:dyDescent="0.2">
      <c r="A3331" s="76" t="s">
        <v>3728</v>
      </c>
      <c r="C3331" s="142">
        <v>1408.7600000000452</v>
      </c>
      <c r="D3331" s="142">
        <v>1846.1824999998923</v>
      </c>
      <c r="E3331" s="142">
        <v>2328.2124999999919</v>
      </c>
      <c r="F3331" s="142">
        <v>2652.3525000000814</v>
      </c>
      <c r="G3331" s="142">
        <v>3637.3599999997896</v>
      </c>
    </row>
    <row r="3332" spans="1:7" x14ac:dyDescent="0.2">
      <c r="A3332" s="76" t="s">
        <v>3729</v>
      </c>
      <c r="C3332" s="142">
        <v>1409.1600000000453</v>
      </c>
      <c r="D3332" s="142">
        <v>1846.7049999998922</v>
      </c>
      <c r="E3332" s="142">
        <v>2328.8774999999914</v>
      </c>
      <c r="F3332" s="142">
        <v>2653.1125000000816</v>
      </c>
      <c r="G3332" s="142">
        <v>3638.4049999997897</v>
      </c>
    </row>
    <row r="3333" spans="1:7" x14ac:dyDescent="0.2">
      <c r="A3333" s="76" t="s">
        <v>3730</v>
      </c>
      <c r="C3333" s="142">
        <v>1409.5600000000454</v>
      </c>
      <c r="D3333" s="142">
        <v>1847.2274999998922</v>
      </c>
      <c r="E3333" s="142">
        <v>2329.5424999999914</v>
      </c>
      <c r="F3333" s="142">
        <v>2653.8725000000818</v>
      </c>
      <c r="G3333" s="142">
        <v>3639.4499999997893</v>
      </c>
    </row>
    <row r="3334" spans="1:7" x14ac:dyDescent="0.2">
      <c r="A3334" s="76" t="s">
        <v>3731</v>
      </c>
      <c r="C3334" s="142">
        <v>1409.9600000000455</v>
      </c>
      <c r="D3334" s="142">
        <v>1847.7499999998922</v>
      </c>
      <c r="E3334" s="142">
        <v>2330.2074999999913</v>
      </c>
      <c r="F3334" s="142">
        <v>2654.632500000082</v>
      </c>
      <c r="G3334" s="142">
        <v>3640.4949999997893</v>
      </c>
    </row>
    <row r="3335" spans="1:7" x14ac:dyDescent="0.2">
      <c r="A3335" s="76" t="s">
        <v>3732</v>
      </c>
      <c r="C3335" s="142">
        <v>1410.3600000000456</v>
      </c>
      <c r="D3335" s="142">
        <v>1848.272499999892</v>
      </c>
      <c r="E3335" s="142">
        <v>2330.8724999999909</v>
      </c>
      <c r="F3335" s="142">
        <v>2655.3925000000822</v>
      </c>
      <c r="G3335" s="142">
        <v>3641.5399999997894</v>
      </c>
    </row>
    <row r="3336" spans="1:7" x14ac:dyDescent="0.2">
      <c r="A3336" s="76" t="s">
        <v>3733</v>
      </c>
      <c r="C3336" s="142">
        <v>1410.7600000000457</v>
      </c>
      <c r="D3336" s="142">
        <v>1848.7949999998921</v>
      </c>
      <c r="E3336" s="142">
        <v>2331.5374999999908</v>
      </c>
      <c r="F3336" s="142">
        <v>2656.152500000082</v>
      </c>
      <c r="G3336" s="142">
        <v>3642.584999999789</v>
      </c>
    </row>
    <row r="3337" spans="1:7" x14ac:dyDescent="0.2">
      <c r="A3337" s="76" t="s">
        <v>3734</v>
      </c>
      <c r="C3337" s="142">
        <v>1411.1600000000458</v>
      </c>
      <c r="D3337" s="142">
        <v>1849.3174999998921</v>
      </c>
      <c r="E3337" s="142">
        <v>2332.2024999999908</v>
      </c>
      <c r="F3337" s="142">
        <v>2656.9125000000822</v>
      </c>
      <c r="G3337" s="142">
        <v>3643.6299999997891</v>
      </c>
    </row>
    <row r="3338" spans="1:7" x14ac:dyDescent="0.2">
      <c r="A3338" s="76" t="s">
        <v>3735</v>
      </c>
      <c r="C3338" s="142">
        <v>1411.5600000000459</v>
      </c>
      <c r="D3338" s="142">
        <v>1849.8399999998919</v>
      </c>
      <c r="E3338" s="142">
        <v>2332.8674999999903</v>
      </c>
      <c r="F3338" s="142">
        <v>2657.6725000000824</v>
      </c>
      <c r="G3338" s="142">
        <v>3644.6749999997892</v>
      </c>
    </row>
    <row r="3339" spans="1:7" x14ac:dyDescent="0.2">
      <c r="A3339" s="76" t="s">
        <v>3736</v>
      </c>
      <c r="C3339" s="142">
        <v>1411.960000000046</v>
      </c>
      <c r="D3339" s="142">
        <v>1850.362499999892</v>
      </c>
      <c r="E3339" s="142">
        <v>2333.5324999999903</v>
      </c>
      <c r="F3339" s="142">
        <v>2658.4325000000827</v>
      </c>
      <c r="G3339" s="142">
        <v>3645.7199999997888</v>
      </c>
    </row>
    <row r="3340" spans="1:7" x14ac:dyDescent="0.2">
      <c r="A3340" s="76" t="s">
        <v>3737</v>
      </c>
      <c r="C3340" s="142">
        <v>1412.3600000000461</v>
      </c>
      <c r="D3340" s="142">
        <v>1850.8849999998918</v>
      </c>
      <c r="E3340" s="142">
        <v>2334.1974999999902</v>
      </c>
      <c r="F3340" s="142">
        <v>2659.1925000000829</v>
      </c>
      <c r="G3340" s="142">
        <v>3646.7649999997889</v>
      </c>
    </row>
    <row r="3341" spans="1:7" x14ac:dyDescent="0.2">
      <c r="A3341" s="76" t="s">
        <v>3738</v>
      </c>
      <c r="C3341" s="142">
        <v>1412.7600000000461</v>
      </c>
      <c r="D3341" s="142">
        <v>1851.4074999998918</v>
      </c>
      <c r="E3341" s="142">
        <v>2334.8624999999902</v>
      </c>
      <c r="F3341" s="142">
        <v>2659.9525000000831</v>
      </c>
      <c r="G3341" s="142">
        <v>3647.8099999997889</v>
      </c>
    </row>
    <row r="3342" spans="1:7" x14ac:dyDescent="0.2">
      <c r="A3342" s="76" t="s">
        <v>3739</v>
      </c>
      <c r="C3342" s="142">
        <v>1413.1600000000462</v>
      </c>
      <c r="D3342" s="142">
        <v>1851.9299999998918</v>
      </c>
      <c r="E3342" s="142">
        <v>2335.5274999999897</v>
      </c>
      <c r="F3342" s="142">
        <v>2660.7125000000833</v>
      </c>
      <c r="G3342" s="142">
        <v>3648.8549999997886</v>
      </c>
    </row>
    <row r="3343" spans="1:7" x14ac:dyDescent="0.2">
      <c r="A3343" s="76" t="s">
        <v>3740</v>
      </c>
      <c r="C3343" s="142">
        <v>1413.5600000000463</v>
      </c>
      <c r="D3343" s="142">
        <v>1852.4524999998916</v>
      </c>
      <c r="E3343" s="142">
        <v>2336.1924999999896</v>
      </c>
      <c r="F3343" s="142">
        <v>2661.4725000000835</v>
      </c>
      <c r="G3343" s="142">
        <v>3649.8999999997886</v>
      </c>
    </row>
    <row r="3344" spans="1:7" x14ac:dyDescent="0.2">
      <c r="A3344" s="76" t="s">
        <v>3741</v>
      </c>
      <c r="C3344" s="142">
        <v>1413.9600000000464</v>
      </c>
      <c r="D3344" s="142">
        <v>1852.9749999998917</v>
      </c>
      <c r="E3344" s="142">
        <v>2336.8574999999896</v>
      </c>
      <c r="F3344" s="142">
        <v>2662.2325000000837</v>
      </c>
      <c r="G3344" s="142">
        <v>3650.9449999997887</v>
      </c>
    </row>
    <row r="3345" spans="1:7" x14ac:dyDescent="0.2">
      <c r="A3345" s="76" t="s">
        <v>3742</v>
      </c>
      <c r="C3345" s="142">
        <v>1414.3600000000465</v>
      </c>
      <c r="D3345" s="142">
        <v>1853.4974999998917</v>
      </c>
      <c r="E3345" s="142">
        <v>2337.5224999999891</v>
      </c>
      <c r="F3345" s="142">
        <v>2662.992500000084</v>
      </c>
      <c r="G3345" s="142">
        <v>3651.9899999997883</v>
      </c>
    </row>
    <row r="3346" spans="1:7" x14ac:dyDescent="0.2">
      <c r="A3346" s="76" t="s">
        <v>3743</v>
      </c>
      <c r="C3346" s="142">
        <v>1414.7600000000466</v>
      </c>
      <c r="D3346" s="142">
        <v>1854.0199999998915</v>
      </c>
      <c r="E3346" s="142">
        <v>2338.1874999999891</v>
      </c>
      <c r="F3346" s="142">
        <v>2663.7525000000837</v>
      </c>
      <c r="G3346" s="142">
        <v>3653.0349999997884</v>
      </c>
    </row>
    <row r="3347" spans="1:7" x14ac:dyDescent="0.2">
      <c r="A3347" s="76" t="s">
        <v>3744</v>
      </c>
      <c r="C3347" s="142">
        <v>1415.1600000000467</v>
      </c>
      <c r="D3347" s="142">
        <v>1854.5424999998916</v>
      </c>
      <c r="E3347" s="142">
        <v>2338.852499999989</v>
      </c>
      <c r="F3347" s="142">
        <v>2664.5125000000839</v>
      </c>
      <c r="G3347" s="142">
        <v>3654.079999999788</v>
      </c>
    </row>
    <row r="3348" spans="1:7" x14ac:dyDescent="0.2">
      <c r="A3348" s="76" t="s">
        <v>3745</v>
      </c>
      <c r="C3348" s="142">
        <v>1415.5600000000468</v>
      </c>
      <c r="D3348" s="142">
        <v>1855.0649999998916</v>
      </c>
      <c r="E3348" s="142">
        <v>2339.5174999999886</v>
      </c>
      <c r="F3348" s="142">
        <v>2665.2725000000842</v>
      </c>
      <c r="G3348" s="142">
        <v>3655.1249999997881</v>
      </c>
    </row>
    <row r="3349" spans="1:7" x14ac:dyDescent="0.2">
      <c r="A3349" s="76" t="s">
        <v>3746</v>
      </c>
      <c r="C3349" s="142">
        <v>1415.9600000000469</v>
      </c>
      <c r="D3349" s="142">
        <v>1855.5874999998914</v>
      </c>
      <c r="E3349" s="142">
        <v>2340.1824999999885</v>
      </c>
      <c r="F3349" s="142">
        <v>2666.0325000000844</v>
      </c>
      <c r="G3349" s="142">
        <v>3656.1699999997882</v>
      </c>
    </row>
    <row r="3350" spans="1:7" x14ac:dyDescent="0.2">
      <c r="A3350" s="76" t="s">
        <v>3747</v>
      </c>
      <c r="C3350" s="142">
        <v>1416.360000000047</v>
      </c>
      <c r="D3350" s="142">
        <v>1856.1099999998914</v>
      </c>
      <c r="E3350" s="142">
        <v>2340.8474999999885</v>
      </c>
      <c r="F3350" s="142">
        <v>2666.7925000000846</v>
      </c>
      <c r="G3350" s="142">
        <v>3657.2149999997878</v>
      </c>
    </row>
    <row r="3351" spans="1:7" x14ac:dyDescent="0.2">
      <c r="A3351" s="76" t="s">
        <v>3748</v>
      </c>
      <c r="C3351" s="142">
        <v>1416.7600000000471</v>
      </c>
      <c r="D3351" s="142">
        <v>1856.6324999998915</v>
      </c>
      <c r="E3351" s="142">
        <v>2341.5124999999884</v>
      </c>
      <c r="F3351" s="142">
        <v>2667.5525000000848</v>
      </c>
      <c r="G3351" s="142">
        <v>3658.2599999997879</v>
      </c>
    </row>
    <row r="3352" spans="1:7" x14ac:dyDescent="0.2">
      <c r="A3352" s="76" t="s">
        <v>3749</v>
      </c>
      <c r="C3352" s="142">
        <v>1417.1600000000471</v>
      </c>
      <c r="D3352" s="142">
        <v>1857.1549999998913</v>
      </c>
      <c r="E3352" s="142">
        <v>2342.177499999988</v>
      </c>
      <c r="F3352" s="142">
        <v>2668.312500000085</v>
      </c>
      <c r="G3352" s="142">
        <v>3659.3049999997879</v>
      </c>
    </row>
    <row r="3353" spans="1:7" x14ac:dyDescent="0.2">
      <c r="A3353" s="76" t="s">
        <v>3750</v>
      </c>
      <c r="C3353" s="142">
        <v>1417.5600000000472</v>
      </c>
      <c r="D3353" s="142">
        <v>1857.6774999998913</v>
      </c>
      <c r="E3353" s="142">
        <v>2342.8424999999879</v>
      </c>
      <c r="F3353" s="142">
        <v>2669.0725000000853</v>
      </c>
      <c r="G3353" s="142">
        <v>3660.3499999997875</v>
      </c>
    </row>
    <row r="3354" spans="1:7" x14ac:dyDescent="0.2">
      <c r="A3354" s="76" t="s">
        <v>3751</v>
      </c>
      <c r="C3354" s="142">
        <v>1417.9600000000473</v>
      </c>
      <c r="D3354" s="142">
        <v>1858.1999999998914</v>
      </c>
      <c r="E3354" s="142">
        <v>2343.5074999999879</v>
      </c>
      <c r="F3354" s="142">
        <v>2669.8325000000855</v>
      </c>
      <c r="G3354" s="142">
        <v>3661.3949999997876</v>
      </c>
    </row>
    <row r="3355" spans="1:7" x14ac:dyDescent="0.2">
      <c r="A3355" s="76" t="s">
        <v>3752</v>
      </c>
      <c r="C3355" s="142">
        <v>1418.3600000000474</v>
      </c>
      <c r="D3355" s="142">
        <v>1858.7224999998912</v>
      </c>
      <c r="E3355" s="142">
        <v>2344.1724999999874</v>
      </c>
      <c r="F3355" s="142">
        <v>2670.5925000000857</v>
      </c>
      <c r="G3355" s="142">
        <v>3662.4399999997877</v>
      </c>
    </row>
    <row r="3356" spans="1:7" x14ac:dyDescent="0.2">
      <c r="A3356" s="76" t="s">
        <v>3753</v>
      </c>
      <c r="C3356" s="142">
        <v>1418.7600000000475</v>
      </c>
      <c r="D3356" s="142">
        <v>1859.2449999998912</v>
      </c>
      <c r="E3356" s="142">
        <v>2344.8374999999874</v>
      </c>
      <c r="F3356" s="142">
        <v>2671.3525000000855</v>
      </c>
      <c r="G3356" s="142">
        <v>3663.4849999997873</v>
      </c>
    </row>
    <row r="3357" spans="1:7" x14ac:dyDescent="0.2">
      <c r="A3357" s="76" t="s">
        <v>3754</v>
      </c>
      <c r="C3357" s="142">
        <v>1419.1600000000476</v>
      </c>
      <c r="D3357" s="142">
        <v>1859.7674999998912</v>
      </c>
      <c r="E3357" s="142">
        <v>2345.5024999999873</v>
      </c>
      <c r="F3357" s="142">
        <v>2672.1125000000857</v>
      </c>
      <c r="G3357" s="142">
        <v>3664.5299999997874</v>
      </c>
    </row>
    <row r="3358" spans="1:7" x14ac:dyDescent="0.2">
      <c r="A3358" s="76" t="s">
        <v>3755</v>
      </c>
      <c r="C3358" s="142">
        <v>1419.5600000000477</v>
      </c>
      <c r="D3358" s="142">
        <v>1860.2899999998911</v>
      </c>
      <c r="E3358" s="142">
        <v>2346.1674999999868</v>
      </c>
      <c r="F3358" s="142">
        <v>2672.8725000000859</v>
      </c>
      <c r="G3358" s="142">
        <v>3665.5749999997875</v>
      </c>
    </row>
    <row r="3359" spans="1:7" x14ac:dyDescent="0.2">
      <c r="A3359" s="76" t="s">
        <v>3756</v>
      </c>
      <c r="C3359" s="142">
        <v>1419.9600000000478</v>
      </c>
      <c r="D3359" s="142">
        <v>1860.8124999998911</v>
      </c>
      <c r="E3359" s="142">
        <v>2346.8324999999868</v>
      </c>
      <c r="F3359" s="142">
        <v>2673.6325000000861</v>
      </c>
      <c r="G3359" s="142">
        <v>3666.6199999997871</v>
      </c>
    </row>
    <row r="3360" spans="1:7" x14ac:dyDescent="0.2">
      <c r="A3360" s="76" t="s">
        <v>3757</v>
      </c>
      <c r="C3360" s="142">
        <v>1420.3600000000479</v>
      </c>
      <c r="D3360" s="142">
        <v>1861.3349999998909</v>
      </c>
      <c r="E3360" s="142">
        <v>2347.4974999999868</v>
      </c>
      <c r="F3360" s="142">
        <v>2674.3925000000863</v>
      </c>
      <c r="G3360" s="142">
        <v>3667.6649999997871</v>
      </c>
    </row>
    <row r="3361" spans="1:7" x14ac:dyDescent="0.2">
      <c r="A3361" s="76" t="s">
        <v>3758</v>
      </c>
      <c r="C3361" s="142">
        <v>1420.760000000048</v>
      </c>
      <c r="D3361" s="142">
        <v>1861.8574999998909</v>
      </c>
      <c r="E3361" s="142">
        <v>2348.1624999999867</v>
      </c>
      <c r="F3361" s="142">
        <v>2675.1525000000865</v>
      </c>
      <c r="G3361" s="142">
        <v>3668.7099999997872</v>
      </c>
    </row>
    <row r="3362" spans="1:7" x14ac:dyDescent="0.2">
      <c r="A3362" s="76" t="s">
        <v>3759</v>
      </c>
      <c r="C3362" s="142">
        <v>1421.1600000000481</v>
      </c>
      <c r="D3362" s="142">
        <v>1862.379999999891</v>
      </c>
      <c r="E3362" s="142">
        <v>2348.8274999999862</v>
      </c>
      <c r="F3362" s="142">
        <v>2675.9125000000868</v>
      </c>
      <c r="G3362" s="142">
        <v>3669.7549999997868</v>
      </c>
    </row>
    <row r="3363" spans="1:7" x14ac:dyDescent="0.2">
      <c r="A3363" s="76" t="s">
        <v>3760</v>
      </c>
      <c r="C3363" s="142">
        <v>1421.5600000000481</v>
      </c>
      <c r="D3363" s="142">
        <v>1862.9024999998908</v>
      </c>
      <c r="E3363" s="142">
        <v>2349.4924999999862</v>
      </c>
      <c r="F3363" s="142">
        <v>2676.672500000087</v>
      </c>
      <c r="G3363" s="142">
        <v>3670.7999999997869</v>
      </c>
    </row>
    <row r="3364" spans="1:7" x14ac:dyDescent="0.2">
      <c r="A3364" s="76" t="s">
        <v>3761</v>
      </c>
      <c r="C3364" s="142">
        <v>1421.9600000000482</v>
      </c>
      <c r="D3364" s="142">
        <v>1863.4249999998908</v>
      </c>
      <c r="E3364" s="142">
        <v>2350.1574999999862</v>
      </c>
      <c r="F3364" s="142">
        <v>2677.4325000000872</v>
      </c>
      <c r="G3364" s="142">
        <v>3671.844999999787</v>
      </c>
    </row>
    <row r="3365" spans="1:7" x14ac:dyDescent="0.2">
      <c r="A3365" s="76" t="s">
        <v>3762</v>
      </c>
      <c r="C3365" s="142">
        <v>1422.3600000000483</v>
      </c>
      <c r="D3365" s="142">
        <v>1863.9474999998909</v>
      </c>
      <c r="E3365" s="142">
        <v>2350.8224999999857</v>
      </c>
      <c r="F3365" s="142">
        <v>2678.1925000000874</v>
      </c>
      <c r="G3365" s="142">
        <v>3672.8899999997866</v>
      </c>
    </row>
    <row r="3366" spans="1:7" x14ac:dyDescent="0.2">
      <c r="A3366" s="76" t="s">
        <v>3763</v>
      </c>
      <c r="C3366" s="142">
        <v>1422.7600000000484</v>
      </c>
      <c r="D3366" s="142">
        <v>1864.4699999998907</v>
      </c>
      <c r="E3366" s="142">
        <v>2351.4874999999856</v>
      </c>
      <c r="F3366" s="142">
        <v>2678.9525000000872</v>
      </c>
      <c r="G3366" s="142">
        <v>3673.9349999997867</v>
      </c>
    </row>
    <row r="3367" spans="1:7" x14ac:dyDescent="0.2">
      <c r="A3367" s="76" t="s">
        <v>3764</v>
      </c>
      <c r="C3367" s="142">
        <v>1423.1600000000485</v>
      </c>
      <c r="D3367" s="142">
        <v>1864.9924999998907</v>
      </c>
      <c r="E3367" s="142">
        <v>2352.1524999999856</v>
      </c>
      <c r="F3367" s="142">
        <v>2679.7125000000874</v>
      </c>
      <c r="G3367" s="142">
        <v>3674.9799999997863</v>
      </c>
    </row>
    <row r="3368" spans="1:7" x14ac:dyDescent="0.2">
      <c r="A3368" s="76" t="s">
        <v>3765</v>
      </c>
      <c r="C3368" s="142">
        <v>1423.5600000000486</v>
      </c>
      <c r="D3368" s="142">
        <v>1865.5149999998907</v>
      </c>
      <c r="E3368" s="142">
        <v>2352.8174999999851</v>
      </c>
      <c r="F3368" s="142">
        <v>2680.4725000000876</v>
      </c>
      <c r="G3368" s="142">
        <v>3676.0249999997864</v>
      </c>
    </row>
    <row r="3369" spans="1:7" x14ac:dyDescent="0.2">
      <c r="A3369" s="76" t="s">
        <v>3766</v>
      </c>
      <c r="C3369" s="142">
        <v>1423.9600000000487</v>
      </c>
      <c r="D3369" s="142">
        <v>1866.0374999998905</v>
      </c>
      <c r="E3369" s="142">
        <v>2353.4824999999851</v>
      </c>
      <c r="F3369" s="142">
        <v>2681.2325000000878</v>
      </c>
      <c r="G3369" s="142">
        <v>3677.0699999997864</v>
      </c>
    </row>
    <row r="3370" spans="1:7" x14ac:dyDescent="0.2">
      <c r="A3370" s="76" t="s">
        <v>3767</v>
      </c>
      <c r="C3370" s="142">
        <v>1424.3600000000488</v>
      </c>
      <c r="D3370" s="142">
        <v>1866.5599999998906</v>
      </c>
      <c r="E3370" s="142">
        <v>2354.147499999985</v>
      </c>
      <c r="F3370" s="142">
        <v>2681.9925000000881</v>
      </c>
      <c r="G3370" s="142">
        <v>3678.1149999997861</v>
      </c>
    </row>
    <row r="3371" spans="1:7" x14ac:dyDescent="0.2">
      <c r="A3371" s="76" t="s">
        <v>3768</v>
      </c>
      <c r="C3371" s="142">
        <v>1424.7600000000489</v>
      </c>
      <c r="D3371" s="142">
        <v>1867.0824999998906</v>
      </c>
      <c r="E3371" s="142">
        <v>2354.812499999985</v>
      </c>
      <c r="F3371" s="142">
        <v>2682.7525000000883</v>
      </c>
      <c r="G3371" s="142">
        <v>3679.1599999997861</v>
      </c>
    </row>
    <row r="3372" spans="1:7" x14ac:dyDescent="0.2">
      <c r="A3372" s="76" t="s">
        <v>3769</v>
      </c>
      <c r="C3372" s="142">
        <v>1425.160000000049</v>
      </c>
      <c r="D3372" s="142">
        <v>1867.6049999998904</v>
      </c>
      <c r="E3372" s="142">
        <v>2355.4774999999845</v>
      </c>
      <c r="F3372" s="142">
        <v>2683.5125000000885</v>
      </c>
      <c r="G3372" s="142">
        <v>3680.2049999997862</v>
      </c>
    </row>
    <row r="3373" spans="1:7" x14ac:dyDescent="0.2">
      <c r="A3373" s="76" t="s">
        <v>3770</v>
      </c>
      <c r="C3373" s="142">
        <v>1425.5600000000491</v>
      </c>
      <c r="D3373" s="142">
        <v>1868.1274999998905</v>
      </c>
      <c r="E3373" s="142">
        <v>2356.1424999999845</v>
      </c>
      <c r="F3373" s="142">
        <v>2684.2725000000887</v>
      </c>
      <c r="G3373" s="142">
        <v>3681.2499999997858</v>
      </c>
    </row>
    <row r="3374" spans="1:7" x14ac:dyDescent="0.2">
      <c r="A3374" s="76" t="s">
        <v>3771</v>
      </c>
      <c r="C3374" s="142">
        <v>1425.9600000000491</v>
      </c>
      <c r="D3374" s="142">
        <v>1868.6499999998905</v>
      </c>
      <c r="E3374" s="142">
        <v>2356.8074999999844</v>
      </c>
      <c r="F3374" s="142">
        <v>2685.0325000000889</v>
      </c>
      <c r="G3374" s="142">
        <v>3682.2949999997859</v>
      </c>
    </row>
    <row r="3375" spans="1:7" x14ac:dyDescent="0.2">
      <c r="A3375" s="76" t="s">
        <v>3772</v>
      </c>
      <c r="C3375" s="142">
        <v>1426.3600000000492</v>
      </c>
      <c r="D3375" s="142">
        <v>1869.1724999998903</v>
      </c>
      <c r="E3375" s="142">
        <v>2357.4724999999839</v>
      </c>
      <c r="F3375" s="142">
        <v>2685.7925000000891</v>
      </c>
      <c r="G3375" s="142">
        <v>3683.339999999786</v>
      </c>
    </row>
    <row r="3376" spans="1:7" x14ac:dyDescent="0.2">
      <c r="A3376" s="76" t="s">
        <v>3773</v>
      </c>
      <c r="C3376" s="142">
        <v>1426.7600000000493</v>
      </c>
      <c r="D3376" s="142">
        <v>1869.6949999998903</v>
      </c>
      <c r="E3376" s="142">
        <v>2358.1374999999839</v>
      </c>
      <c r="F3376" s="142">
        <v>2686.5525000000889</v>
      </c>
      <c r="G3376" s="142">
        <v>3684.3849999997856</v>
      </c>
    </row>
    <row r="3377" spans="1:7" x14ac:dyDescent="0.2">
      <c r="A3377" s="76" t="s">
        <v>3774</v>
      </c>
      <c r="C3377" s="142">
        <v>1427.1600000000494</v>
      </c>
      <c r="D3377" s="142">
        <v>1870.2174999998904</v>
      </c>
      <c r="E3377" s="142">
        <v>2358.8024999999839</v>
      </c>
      <c r="F3377" s="142">
        <v>2687.3125000000891</v>
      </c>
      <c r="G3377" s="142">
        <v>3685.4299999997857</v>
      </c>
    </row>
    <row r="3378" spans="1:7" x14ac:dyDescent="0.2">
      <c r="A3378" s="76" t="s">
        <v>3775</v>
      </c>
      <c r="C3378" s="142">
        <v>1427.5600000000495</v>
      </c>
      <c r="D3378" s="142">
        <v>1870.7399999998902</v>
      </c>
      <c r="E3378" s="142">
        <v>2359.4674999999834</v>
      </c>
      <c r="F3378" s="142">
        <v>2688.0725000000893</v>
      </c>
      <c r="G3378" s="142">
        <v>3686.4749999997857</v>
      </c>
    </row>
    <row r="3379" spans="1:7" x14ac:dyDescent="0.2">
      <c r="A3379" s="76" t="s">
        <v>3776</v>
      </c>
      <c r="C3379" s="142">
        <v>1427.9600000000496</v>
      </c>
      <c r="D3379" s="142">
        <v>1871.2624999998902</v>
      </c>
      <c r="E3379" s="142">
        <v>2360.1324999999833</v>
      </c>
      <c r="F3379" s="142">
        <v>2688.8325000000896</v>
      </c>
      <c r="G3379" s="142">
        <v>3687.5199999997853</v>
      </c>
    </row>
    <row r="3380" spans="1:7" x14ac:dyDescent="0.2">
      <c r="A3380" s="76" t="s">
        <v>3777</v>
      </c>
      <c r="C3380" s="142">
        <v>1428.3600000000497</v>
      </c>
      <c r="D3380" s="142">
        <v>1871.78499999989</v>
      </c>
      <c r="E3380" s="142">
        <v>2360.7974999999833</v>
      </c>
      <c r="F3380" s="142">
        <v>2689.5925000000898</v>
      </c>
      <c r="G3380" s="142">
        <v>3688.5649999997854</v>
      </c>
    </row>
    <row r="3381" spans="1:7" x14ac:dyDescent="0.2">
      <c r="A3381" s="76" t="s">
        <v>3778</v>
      </c>
      <c r="C3381" s="142">
        <v>1428.7600000000498</v>
      </c>
      <c r="D3381" s="142">
        <v>1872.3074999998901</v>
      </c>
      <c r="E3381" s="142">
        <v>2361.4624999999833</v>
      </c>
      <c r="F3381" s="142">
        <v>2690.35250000009</v>
      </c>
      <c r="G3381" s="142">
        <v>3689.6099999997855</v>
      </c>
    </row>
    <row r="3382" spans="1:7" x14ac:dyDescent="0.2">
      <c r="A3382" s="76" t="s">
        <v>3779</v>
      </c>
      <c r="C3382" s="142">
        <v>1429.1600000000499</v>
      </c>
      <c r="D3382" s="142">
        <v>1872.8299999998901</v>
      </c>
      <c r="E3382" s="142">
        <v>2362.1274999999828</v>
      </c>
      <c r="F3382" s="142">
        <v>2691.1125000000902</v>
      </c>
      <c r="G3382" s="142">
        <v>3690.6549999997851</v>
      </c>
    </row>
    <row r="3383" spans="1:7" x14ac:dyDescent="0.2">
      <c r="A3383" s="76" t="s">
        <v>3780</v>
      </c>
      <c r="C3383" s="142">
        <v>1429.56000000005</v>
      </c>
      <c r="D3383" s="142">
        <v>1873.3524999998899</v>
      </c>
      <c r="E3383" s="142">
        <v>2362.7924999999827</v>
      </c>
      <c r="F3383" s="142">
        <v>2691.8725000000904</v>
      </c>
      <c r="G3383" s="142">
        <v>3691.6999999997852</v>
      </c>
    </row>
    <row r="3384" spans="1:7" x14ac:dyDescent="0.2">
      <c r="A3384" s="76" t="s">
        <v>3781</v>
      </c>
      <c r="C3384" s="142">
        <v>1429.9600000000501</v>
      </c>
      <c r="D3384" s="142">
        <v>1873.87499999989</v>
      </c>
      <c r="E3384" s="142">
        <v>2363.4574999999827</v>
      </c>
      <c r="F3384" s="142">
        <v>2692.6325000000907</v>
      </c>
      <c r="G3384" s="142">
        <v>3692.7449999997853</v>
      </c>
    </row>
    <row r="3385" spans="1:7" x14ac:dyDescent="0.2">
      <c r="A3385" s="76" t="s">
        <v>3782</v>
      </c>
      <c r="C3385" s="142">
        <v>1430.3600000000501</v>
      </c>
      <c r="D3385" s="142">
        <v>1874.39749999989</v>
      </c>
      <c r="E3385" s="142">
        <v>2364.1224999999822</v>
      </c>
      <c r="F3385" s="142">
        <v>2693.3925000000909</v>
      </c>
      <c r="G3385" s="142">
        <v>3693.7899999997849</v>
      </c>
    </row>
    <row r="3386" spans="1:7" x14ac:dyDescent="0.2">
      <c r="A3386" s="76" t="s">
        <v>3783</v>
      </c>
      <c r="C3386" s="142">
        <v>1430.7600000000502</v>
      </c>
      <c r="D3386" s="142">
        <v>1874.9199999998898</v>
      </c>
      <c r="E3386" s="142">
        <v>2364.7874999999822</v>
      </c>
      <c r="F3386" s="142">
        <v>2694.1525000000906</v>
      </c>
      <c r="G3386" s="142">
        <v>3694.8349999997849</v>
      </c>
    </row>
    <row r="3387" spans="1:7" x14ac:dyDescent="0.2">
      <c r="A3387" s="76" t="s">
        <v>3784</v>
      </c>
      <c r="C3387" s="142">
        <v>1431.1600000000503</v>
      </c>
      <c r="D3387" s="142">
        <v>1875.4424999998898</v>
      </c>
      <c r="E3387" s="142">
        <v>2365.4524999999821</v>
      </c>
      <c r="F3387" s="142">
        <v>2694.9125000000909</v>
      </c>
      <c r="G3387" s="142">
        <v>3695.8799999997846</v>
      </c>
    </row>
    <row r="3388" spans="1:7" x14ac:dyDescent="0.2">
      <c r="A3388" s="76" t="s">
        <v>3785</v>
      </c>
      <c r="C3388" s="142">
        <v>1431.5600000000504</v>
      </c>
      <c r="D3388" s="142">
        <v>1875.9649999998899</v>
      </c>
      <c r="E3388" s="142">
        <v>2366.1174999999816</v>
      </c>
      <c r="F3388" s="142">
        <v>2695.6725000000911</v>
      </c>
      <c r="G3388" s="142">
        <v>3696.9249999997846</v>
      </c>
    </row>
    <row r="3389" spans="1:7" x14ac:dyDescent="0.2">
      <c r="A3389" s="76" t="s">
        <v>3786</v>
      </c>
      <c r="C3389" s="142">
        <v>1431.9600000000505</v>
      </c>
      <c r="D3389" s="142">
        <v>1876.4874999998897</v>
      </c>
      <c r="E3389" s="142">
        <v>2366.7824999999816</v>
      </c>
      <c r="F3389" s="142">
        <v>2696.4325000000913</v>
      </c>
      <c r="G3389" s="142">
        <v>3697.9699999997847</v>
      </c>
    </row>
    <row r="3390" spans="1:7" x14ac:dyDescent="0.2">
      <c r="A3390" s="76" t="s">
        <v>3787</v>
      </c>
      <c r="C3390" s="142">
        <v>1432.3600000000506</v>
      </c>
      <c r="D3390" s="142">
        <v>1877.0099999998897</v>
      </c>
      <c r="E3390" s="142">
        <v>2367.4474999999816</v>
      </c>
      <c r="F3390" s="142">
        <v>2697.1925000000915</v>
      </c>
      <c r="G3390" s="142">
        <v>3699.0149999997843</v>
      </c>
    </row>
    <row r="3391" spans="1:7" x14ac:dyDescent="0.2">
      <c r="A3391" s="76" t="s">
        <v>3788</v>
      </c>
      <c r="C3391" s="142">
        <v>1432.7600000000507</v>
      </c>
      <c r="D3391" s="142">
        <v>1877.5324999998898</v>
      </c>
      <c r="E3391" s="142">
        <v>2368.1124999999815</v>
      </c>
      <c r="F3391" s="142">
        <v>2697.9525000000917</v>
      </c>
      <c r="G3391" s="142">
        <v>3700.0599999997844</v>
      </c>
    </row>
    <row r="3392" spans="1:7" x14ac:dyDescent="0.2">
      <c r="A3392" s="76" t="s">
        <v>3789</v>
      </c>
      <c r="C3392" s="142">
        <v>1433.1600000000508</v>
      </c>
      <c r="D3392" s="142">
        <v>1878.0549999998896</v>
      </c>
      <c r="E3392" s="142">
        <v>2368.777499999981</v>
      </c>
      <c r="F3392" s="142">
        <v>2698.7125000000919</v>
      </c>
      <c r="G3392" s="142">
        <v>3701.1049999997845</v>
      </c>
    </row>
    <row r="3393" spans="1:7" x14ac:dyDescent="0.2">
      <c r="A3393" s="76" t="s">
        <v>3790</v>
      </c>
      <c r="C3393" s="142">
        <v>1433.5600000000509</v>
      </c>
      <c r="D3393" s="142">
        <v>1878.5774999998896</v>
      </c>
      <c r="E3393" s="142">
        <v>2369.442499999981</v>
      </c>
      <c r="F3393" s="142">
        <v>2699.4725000000922</v>
      </c>
      <c r="G3393" s="142">
        <v>3702.1499999997841</v>
      </c>
    </row>
    <row r="3394" spans="1:7" x14ac:dyDescent="0.2">
      <c r="A3394" s="76" t="s">
        <v>3791</v>
      </c>
      <c r="C3394" s="142">
        <v>1433.960000000051</v>
      </c>
      <c r="D3394" s="142">
        <v>1879.0999999998896</v>
      </c>
      <c r="E3394" s="142">
        <v>2370.107499999981</v>
      </c>
      <c r="F3394" s="142">
        <v>2700.2325000000924</v>
      </c>
      <c r="G3394" s="142">
        <v>3703.1949999997842</v>
      </c>
    </row>
    <row r="3395" spans="1:7" x14ac:dyDescent="0.2">
      <c r="A3395" s="76" t="s">
        <v>3792</v>
      </c>
      <c r="C3395" s="142">
        <v>1434.3600000000511</v>
      </c>
      <c r="D3395" s="142">
        <v>1879.6224999998894</v>
      </c>
      <c r="E3395" s="142">
        <v>2370.7724999999805</v>
      </c>
      <c r="F3395" s="142">
        <v>2700.9925000000926</v>
      </c>
      <c r="G3395" s="142">
        <v>3704.2399999997842</v>
      </c>
    </row>
    <row r="3396" spans="1:7" x14ac:dyDescent="0.2">
      <c r="A3396" s="76" t="s">
        <v>3793</v>
      </c>
      <c r="C3396" s="142">
        <v>1434.7600000000511</v>
      </c>
      <c r="D3396" s="142">
        <v>1880.1449999998895</v>
      </c>
      <c r="E3396" s="142">
        <v>2371.4374999999804</v>
      </c>
      <c r="F3396" s="142">
        <v>2701.7525000000924</v>
      </c>
      <c r="G3396" s="142">
        <v>3705.2849999997838</v>
      </c>
    </row>
    <row r="3397" spans="1:7" x14ac:dyDescent="0.2">
      <c r="A3397" s="76" t="s">
        <v>3794</v>
      </c>
      <c r="C3397" s="142">
        <v>1435.1600000000512</v>
      </c>
      <c r="D3397" s="142">
        <v>1880.6674999998895</v>
      </c>
      <c r="E3397" s="142">
        <v>2372.1024999999804</v>
      </c>
      <c r="F3397" s="142">
        <v>2702.5125000000926</v>
      </c>
      <c r="G3397" s="142">
        <v>3706.3299999997839</v>
      </c>
    </row>
    <row r="3398" spans="1:7" x14ac:dyDescent="0.2">
      <c r="A3398" s="76" t="s">
        <v>3795</v>
      </c>
      <c r="C3398" s="142">
        <v>1435.5600000000513</v>
      </c>
      <c r="D3398" s="142">
        <v>1881.1899999998893</v>
      </c>
      <c r="E3398" s="142">
        <v>2372.7674999999799</v>
      </c>
      <c r="F3398" s="142">
        <v>2703.2725000000928</v>
      </c>
      <c r="G3398" s="142">
        <v>3707.374999999784</v>
      </c>
    </row>
    <row r="3399" spans="1:7" x14ac:dyDescent="0.2">
      <c r="A3399" s="76" t="s">
        <v>3796</v>
      </c>
      <c r="C3399" s="142">
        <v>1435.9600000000514</v>
      </c>
      <c r="D3399" s="142">
        <v>1881.7124999998894</v>
      </c>
      <c r="E3399" s="142">
        <v>2373.4324999999799</v>
      </c>
      <c r="F3399" s="142">
        <v>2704.032500000093</v>
      </c>
      <c r="G3399" s="142">
        <v>3708.4199999997836</v>
      </c>
    </row>
    <row r="3400" spans="1:7" x14ac:dyDescent="0.2">
      <c r="A3400" s="76" t="s">
        <v>3797</v>
      </c>
      <c r="C3400" s="142">
        <v>1436.3600000000515</v>
      </c>
      <c r="D3400" s="142">
        <v>1882.2349999998892</v>
      </c>
      <c r="E3400" s="142">
        <v>2374.0974999999798</v>
      </c>
      <c r="F3400" s="142">
        <v>2704.7925000000932</v>
      </c>
      <c r="G3400" s="142">
        <v>3709.4649999997837</v>
      </c>
    </row>
    <row r="3401" spans="1:7" x14ac:dyDescent="0.2">
      <c r="A3401" s="76" t="s">
        <v>3798</v>
      </c>
      <c r="C3401" s="142">
        <v>1436.7600000000516</v>
      </c>
      <c r="D3401" s="142">
        <v>1882.7574999998892</v>
      </c>
      <c r="E3401" s="142">
        <v>2374.7624999999798</v>
      </c>
      <c r="F3401" s="142">
        <v>2705.5525000000935</v>
      </c>
      <c r="G3401" s="142">
        <v>3710.5099999997838</v>
      </c>
    </row>
    <row r="3402" spans="1:7" x14ac:dyDescent="0.2">
      <c r="A3402" s="76" t="s">
        <v>3799</v>
      </c>
      <c r="C3402" s="142">
        <v>1437.1600000000517</v>
      </c>
      <c r="D3402" s="142">
        <v>1883.2799999998892</v>
      </c>
      <c r="E3402" s="142">
        <v>2375.4274999999793</v>
      </c>
      <c r="F3402" s="142">
        <v>2706.3125000000937</v>
      </c>
      <c r="G3402" s="142">
        <v>3711.5549999997834</v>
      </c>
    </row>
    <row r="3403" spans="1:7" x14ac:dyDescent="0.2">
      <c r="A3403" s="76" t="s">
        <v>3800</v>
      </c>
      <c r="C3403" s="142">
        <v>1437.5600000000518</v>
      </c>
      <c r="D3403" s="142">
        <v>1883.8024999998891</v>
      </c>
      <c r="E3403" s="142">
        <v>2376.0924999999793</v>
      </c>
      <c r="F3403" s="142">
        <v>2707.0725000000939</v>
      </c>
      <c r="G3403" s="142">
        <v>3712.5999999997834</v>
      </c>
    </row>
    <row r="3404" spans="1:7" x14ac:dyDescent="0.2">
      <c r="A3404" s="76" t="s">
        <v>3801</v>
      </c>
      <c r="C3404" s="142">
        <v>1437.9600000000519</v>
      </c>
      <c r="D3404" s="142">
        <v>1884.3249999998891</v>
      </c>
      <c r="E3404" s="142">
        <v>2376.7574999999792</v>
      </c>
      <c r="F3404" s="142">
        <v>2707.8325000000941</v>
      </c>
      <c r="G3404" s="142">
        <v>3713.6449999997835</v>
      </c>
    </row>
    <row r="3405" spans="1:7" x14ac:dyDescent="0.2">
      <c r="A3405" s="76" t="s">
        <v>3802</v>
      </c>
      <c r="C3405" s="142">
        <v>1438.360000000052</v>
      </c>
      <c r="D3405" s="142">
        <v>1884.8474999998891</v>
      </c>
      <c r="E3405" s="142">
        <v>2377.4224999999788</v>
      </c>
      <c r="F3405" s="142">
        <v>2708.5925000000943</v>
      </c>
      <c r="G3405" s="142">
        <v>3714.6899999997831</v>
      </c>
    </row>
    <row r="3406" spans="1:7" x14ac:dyDescent="0.2">
      <c r="A3406" s="76" t="s">
        <v>3803</v>
      </c>
      <c r="C3406" s="142">
        <v>1438.7600000000521</v>
      </c>
      <c r="D3406" s="142">
        <v>1885.3699999998889</v>
      </c>
      <c r="E3406" s="142">
        <v>2378.0874999999787</v>
      </c>
      <c r="F3406" s="142">
        <v>2709.3525000000941</v>
      </c>
      <c r="G3406" s="142">
        <v>3715.7349999997832</v>
      </c>
    </row>
    <row r="3407" spans="1:7" x14ac:dyDescent="0.2">
      <c r="A3407" s="76" t="s">
        <v>3804</v>
      </c>
      <c r="C3407" s="142">
        <v>1439.1600000000522</v>
      </c>
      <c r="D3407" s="142">
        <v>1885.892499999889</v>
      </c>
      <c r="E3407" s="142">
        <v>2378.7524999999787</v>
      </c>
      <c r="F3407" s="142">
        <v>2710.1125000000943</v>
      </c>
      <c r="G3407" s="142">
        <v>3716.7799999997828</v>
      </c>
    </row>
    <row r="3408" spans="1:7" x14ac:dyDescent="0.2">
      <c r="A3408" s="76" t="s">
        <v>3805</v>
      </c>
      <c r="C3408" s="142">
        <v>1439.5600000000522</v>
      </c>
      <c r="D3408" s="142">
        <v>1886.414999999889</v>
      </c>
      <c r="E3408" s="142">
        <v>2379.4174999999782</v>
      </c>
      <c r="F3408" s="142">
        <v>2710.8725000000945</v>
      </c>
      <c r="G3408" s="142">
        <v>3717.8249999997829</v>
      </c>
    </row>
    <row r="3409" spans="1:7" x14ac:dyDescent="0.2">
      <c r="A3409" s="76" t="s">
        <v>3806</v>
      </c>
      <c r="C3409" s="142">
        <v>1439.9600000000523</v>
      </c>
      <c r="D3409" s="142">
        <v>1886.9374999998888</v>
      </c>
      <c r="E3409" s="142">
        <v>2380.0824999999782</v>
      </c>
      <c r="F3409" s="142">
        <v>2711.6325000000948</v>
      </c>
      <c r="G3409" s="142">
        <v>3718.869999999783</v>
      </c>
    </row>
    <row r="3410" spans="1:7" x14ac:dyDescent="0.2">
      <c r="A3410" s="76" t="s">
        <v>3807</v>
      </c>
      <c r="C3410" s="142">
        <v>1440.3600000000524</v>
      </c>
      <c r="D3410" s="142">
        <v>1887.4599999998889</v>
      </c>
      <c r="E3410" s="142">
        <v>2380.7474999999781</v>
      </c>
      <c r="F3410" s="142">
        <v>2712.392500000095</v>
      </c>
      <c r="G3410" s="142">
        <v>3719.9149999997826</v>
      </c>
    </row>
    <row r="3411" spans="1:7" x14ac:dyDescent="0.2">
      <c r="A3411" s="76" t="s">
        <v>3808</v>
      </c>
      <c r="C3411" s="142">
        <v>1440.7600000000525</v>
      </c>
      <c r="D3411" s="142">
        <v>1887.9824999998889</v>
      </c>
      <c r="E3411" s="142">
        <v>2381.4124999999781</v>
      </c>
      <c r="F3411" s="142">
        <v>2713.1525000000952</v>
      </c>
      <c r="G3411" s="142">
        <v>3720.9599999997827</v>
      </c>
    </row>
    <row r="3412" spans="1:7" x14ac:dyDescent="0.2">
      <c r="A3412" s="76" t="s">
        <v>3809</v>
      </c>
      <c r="C3412" s="142">
        <v>1441.1600000000526</v>
      </c>
      <c r="D3412" s="142">
        <v>1888.5049999998887</v>
      </c>
      <c r="E3412" s="142">
        <v>2382.0774999999776</v>
      </c>
      <c r="F3412" s="142">
        <v>2713.9125000000954</v>
      </c>
      <c r="G3412" s="142">
        <v>3722.0049999997827</v>
      </c>
    </row>
    <row r="3413" spans="1:7" x14ac:dyDescent="0.2">
      <c r="A3413" s="76" t="s">
        <v>3810</v>
      </c>
      <c r="C3413" s="142">
        <v>1441.5600000000527</v>
      </c>
      <c r="D3413" s="142">
        <v>1889.0274999998887</v>
      </c>
      <c r="E3413" s="142">
        <v>2382.7424999999776</v>
      </c>
      <c r="F3413" s="142">
        <v>2714.6725000000956</v>
      </c>
      <c r="G3413" s="142">
        <v>3723.0499999997824</v>
      </c>
    </row>
    <row r="3414" spans="1:7" x14ac:dyDescent="0.2">
      <c r="A3414" s="76" t="s">
        <v>3811</v>
      </c>
      <c r="C3414" s="142">
        <v>1441.9600000000528</v>
      </c>
      <c r="D3414" s="142">
        <v>1889.5499999998888</v>
      </c>
      <c r="E3414" s="142">
        <v>2383.4074999999775</v>
      </c>
      <c r="F3414" s="142">
        <v>2715.4325000000958</v>
      </c>
      <c r="G3414" s="142">
        <v>3724.0949999997824</v>
      </c>
    </row>
    <row r="3415" spans="1:7" x14ac:dyDescent="0.2">
      <c r="A3415" s="76" t="s">
        <v>3812</v>
      </c>
      <c r="C3415" s="142">
        <v>1442.3600000000529</v>
      </c>
      <c r="D3415" s="142">
        <v>1890.0724999998886</v>
      </c>
      <c r="E3415" s="142">
        <v>2384.072499999977</v>
      </c>
      <c r="F3415" s="142">
        <v>2716.1925000000961</v>
      </c>
      <c r="G3415" s="142">
        <v>3725.1399999997825</v>
      </c>
    </row>
    <row r="3416" spans="1:7" x14ac:dyDescent="0.2">
      <c r="A3416" s="76" t="s">
        <v>3813</v>
      </c>
      <c r="C3416" s="142">
        <v>1442.760000000053</v>
      </c>
      <c r="D3416" s="142">
        <v>1890.5949999998886</v>
      </c>
      <c r="E3416" s="142">
        <v>2384.737499999977</v>
      </c>
      <c r="F3416" s="142">
        <v>2716.9525000000958</v>
      </c>
      <c r="G3416" s="142">
        <v>3726.1849999997821</v>
      </c>
    </row>
    <row r="3417" spans="1:7" x14ac:dyDescent="0.2">
      <c r="A3417" s="76" t="s">
        <v>3814</v>
      </c>
      <c r="C3417" s="142">
        <v>1443.1600000000531</v>
      </c>
      <c r="D3417" s="142">
        <v>1891.1174999998887</v>
      </c>
      <c r="E3417" s="142">
        <v>2385.402499999977</v>
      </c>
      <c r="F3417" s="142">
        <v>2717.712500000096</v>
      </c>
      <c r="G3417" s="142">
        <v>3727.2299999997822</v>
      </c>
    </row>
    <row r="3418" spans="1:7" x14ac:dyDescent="0.2">
      <c r="A3418" s="76" t="s">
        <v>3815</v>
      </c>
      <c r="C3418" s="142">
        <v>1443.5600000000532</v>
      </c>
      <c r="D3418" s="142">
        <v>1891.6399999998885</v>
      </c>
      <c r="E3418" s="142">
        <v>2386.0674999999765</v>
      </c>
      <c r="F3418" s="142">
        <v>2718.4725000000963</v>
      </c>
      <c r="G3418" s="142">
        <v>3728.2749999997823</v>
      </c>
    </row>
    <row r="3419" spans="1:7" x14ac:dyDescent="0.2">
      <c r="A3419" s="76" t="s">
        <v>3816</v>
      </c>
      <c r="C3419" s="142">
        <v>1443.9600000000532</v>
      </c>
      <c r="D3419" s="142">
        <v>1892.1624999998885</v>
      </c>
      <c r="E3419" s="142">
        <v>2386.7324999999764</v>
      </c>
      <c r="F3419" s="142">
        <v>2719.2325000000965</v>
      </c>
      <c r="G3419" s="142">
        <v>3729.3199999997819</v>
      </c>
    </row>
    <row r="3420" spans="1:7" x14ac:dyDescent="0.2">
      <c r="A3420" s="76" t="s">
        <v>3817</v>
      </c>
      <c r="C3420" s="142">
        <v>1444.3600000000533</v>
      </c>
      <c r="D3420" s="142">
        <v>1892.6849999998883</v>
      </c>
      <c r="E3420" s="142">
        <v>2387.3974999999764</v>
      </c>
      <c r="F3420" s="142">
        <v>2719.9925000000967</v>
      </c>
      <c r="G3420" s="142">
        <v>3730.364999999782</v>
      </c>
    </row>
    <row r="3421" spans="1:7" x14ac:dyDescent="0.2">
      <c r="A3421" s="76" t="s">
        <v>3818</v>
      </c>
      <c r="C3421" s="142">
        <v>1444.7600000000534</v>
      </c>
      <c r="D3421" s="142">
        <v>1893.2074999998883</v>
      </c>
      <c r="E3421" s="142">
        <v>2388.0624999999764</v>
      </c>
      <c r="F3421" s="142">
        <v>2720.7525000000969</v>
      </c>
      <c r="G3421" s="142">
        <v>3731.409999999782</v>
      </c>
    </row>
    <row r="3422" spans="1:7" x14ac:dyDescent="0.2">
      <c r="A3422" s="76" t="s">
        <v>3819</v>
      </c>
      <c r="C3422" s="142">
        <v>1445.1600000000535</v>
      </c>
      <c r="D3422" s="142">
        <v>1893.7299999998884</v>
      </c>
      <c r="E3422" s="142">
        <v>2388.7274999999759</v>
      </c>
      <c r="F3422" s="142">
        <v>2721.5125000000971</v>
      </c>
      <c r="G3422" s="142">
        <v>3732.4549999997816</v>
      </c>
    </row>
    <row r="3423" spans="1:7" x14ac:dyDescent="0.2">
      <c r="A3423" s="76" t="s">
        <v>3820</v>
      </c>
      <c r="C3423" s="142">
        <v>1445.5600000000536</v>
      </c>
      <c r="D3423" s="142">
        <v>1894.2524999998882</v>
      </c>
      <c r="E3423" s="142">
        <v>2389.3924999999758</v>
      </c>
      <c r="F3423" s="142">
        <v>2722.2725000000974</v>
      </c>
      <c r="G3423" s="142">
        <v>3733.4999999997817</v>
      </c>
    </row>
    <row r="3424" spans="1:7" x14ac:dyDescent="0.2">
      <c r="A3424" s="76" t="s">
        <v>3821</v>
      </c>
      <c r="C3424" s="142">
        <v>1445.9600000000537</v>
      </c>
      <c r="D3424" s="142">
        <v>1894.7749999998882</v>
      </c>
      <c r="E3424" s="142">
        <v>2390.0574999999758</v>
      </c>
      <c r="F3424" s="142">
        <v>2723.0325000000976</v>
      </c>
      <c r="G3424" s="142">
        <v>3734.5449999997818</v>
      </c>
    </row>
    <row r="3425" spans="1:7" x14ac:dyDescent="0.2">
      <c r="A3425" s="76" t="s">
        <v>3822</v>
      </c>
      <c r="C3425" s="142">
        <v>1446.3600000000538</v>
      </c>
      <c r="D3425" s="142">
        <v>1895.2974999998883</v>
      </c>
      <c r="E3425" s="142">
        <v>2390.7224999999753</v>
      </c>
      <c r="F3425" s="142">
        <v>2723.7925000000978</v>
      </c>
      <c r="G3425" s="142">
        <v>3735.5899999997814</v>
      </c>
    </row>
    <row r="3426" spans="1:7" x14ac:dyDescent="0.2">
      <c r="A3426" s="76" t="s">
        <v>3823</v>
      </c>
      <c r="C3426" s="142">
        <v>1446.7600000000539</v>
      </c>
      <c r="D3426" s="142">
        <v>1895.8199999998881</v>
      </c>
      <c r="E3426" s="142">
        <v>2391.3874999999753</v>
      </c>
      <c r="F3426" s="142">
        <v>2724.5525000000976</v>
      </c>
      <c r="G3426" s="142">
        <v>3736.6349999997815</v>
      </c>
    </row>
    <row r="3427" spans="1:7" x14ac:dyDescent="0.2">
      <c r="A3427" s="76" t="s">
        <v>3824</v>
      </c>
      <c r="C3427" s="142">
        <v>1447.160000000054</v>
      </c>
      <c r="D3427" s="142">
        <v>1896.3424999998881</v>
      </c>
      <c r="E3427" s="142">
        <v>2392.0524999999752</v>
      </c>
      <c r="F3427" s="142">
        <v>2725.3125000000978</v>
      </c>
      <c r="G3427" s="142">
        <v>3737.6799999997811</v>
      </c>
    </row>
    <row r="3428" spans="1:7" x14ac:dyDescent="0.2">
      <c r="A3428" s="76" t="s">
        <v>3825</v>
      </c>
      <c r="C3428" s="142">
        <v>1447.5600000000541</v>
      </c>
      <c r="D3428" s="142">
        <v>1896.8649999998881</v>
      </c>
      <c r="E3428" s="142">
        <v>2392.7174999999747</v>
      </c>
      <c r="F3428" s="142">
        <v>2726.072500000098</v>
      </c>
      <c r="G3428" s="142">
        <v>3738.7249999997812</v>
      </c>
    </row>
    <row r="3429" spans="1:7" x14ac:dyDescent="0.2">
      <c r="A3429" s="76" t="s">
        <v>3826</v>
      </c>
      <c r="C3429" s="142">
        <v>1447.9600000000542</v>
      </c>
      <c r="D3429" s="142">
        <v>1897.387499999888</v>
      </c>
      <c r="E3429" s="142">
        <v>2393.3824999999747</v>
      </c>
      <c r="F3429" s="142">
        <v>2726.8325000000982</v>
      </c>
      <c r="G3429" s="142">
        <v>3739.7699999997812</v>
      </c>
    </row>
    <row r="3430" spans="1:7" x14ac:dyDescent="0.2">
      <c r="A3430" s="76" t="s">
        <v>3827</v>
      </c>
      <c r="C3430" s="142">
        <v>1448.3600000000542</v>
      </c>
      <c r="D3430" s="142">
        <v>1897.909999999888</v>
      </c>
      <c r="E3430" s="142">
        <v>2394.0474999999747</v>
      </c>
      <c r="F3430" s="142">
        <v>2727.5925000000984</v>
      </c>
      <c r="G3430" s="142">
        <v>3740.8149999997809</v>
      </c>
    </row>
    <row r="3431" spans="1:7" x14ac:dyDescent="0.2">
      <c r="A3431" s="76" t="s">
        <v>3828</v>
      </c>
      <c r="C3431" s="142">
        <v>1448.7600000000543</v>
      </c>
      <c r="D3431" s="142">
        <v>1898.432499999888</v>
      </c>
      <c r="E3431" s="142">
        <v>2394.7124999999746</v>
      </c>
      <c r="F3431" s="142">
        <v>2728.3525000000986</v>
      </c>
      <c r="G3431" s="142">
        <v>3741.8599999997809</v>
      </c>
    </row>
    <row r="3432" spans="1:7" x14ac:dyDescent="0.2">
      <c r="A3432" s="76" t="s">
        <v>3829</v>
      </c>
      <c r="C3432" s="142">
        <v>1449.1600000000544</v>
      </c>
      <c r="D3432" s="142">
        <v>1898.9549999998878</v>
      </c>
      <c r="E3432" s="142">
        <v>2395.3774999999741</v>
      </c>
      <c r="F3432" s="142">
        <v>2729.1125000000989</v>
      </c>
      <c r="G3432" s="142">
        <v>3742.904999999781</v>
      </c>
    </row>
    <row r="3433" spans="1:7" x14ac:dyDescent="0.2">
      <c r="A3433" s="76" t="s">
        <v>3830</v>
      </c>
      <c r="C3433" s="142">
        <v>1449.5600000000545</v>
      </c>
      <c r="D3433" s="142">
        <v>1899.4774999998879</v>
      </c>
      <c r="E3433" s="142">
        <v>2396.0424999999741</v>
      </c>
      <c r="F3433" s="142">
        <v>2729.8725000000991</v>
      </c>
      <c r="G3433" s="142">
        <v>3743.9499999997806</v>
      </c>
    </row>
    <row r="3434" spans="1:7" x14ac:dyDescent="0.2">
      <c r="A3434" s="76" t="s">
        <v>3831</v>
      </c>
      <c r="C3434" s="142">
        <v>1449.9600000000546</v>
      </c>
      <c r="D3434" s="142">
        <v>1899.9999999998879</v>
      </c>
      <c r="E3434" s="142">
        <v>2396.7074999999741</v>
      </c>
      <c r="F3434" s="142">
        <v>2730.6325000000993</v>
      </c>
      <c r="G3434" s="142">
        <v>3744.9949999997807</v>
      </c>
    </row>
    <row r="3435" spans="1:7" x14ac:dyDescent="0.2">
      <c r="A3435" s="76" t="s">
        <v>3832</v>
      </c>
      <c r="C3435" s="142">
        <v>1450.3600000000547</v>
      </c>
      <c r="D3435" s="142">
        <v>1900.5224999998877</v>
      </c>
      <c r="E3435" s="142">
        <v>2397.3724999999736</v>
      </c>
      <c r="F3435" s="142">
        <v>2731.3925000000995</v>
      </c>
      <c r="G3435" s="142">
        <v>3746.0399999997808</v>
      </c>
    </row>
    <row r="3436" spans="1:7" x14ac:dyDescent="0.2">
      <c r="A3436" s="76" t="s">
        <v>3833</v>
      </c>
      <c r="C3436" s="142">
        <v>1450.7600000000548</v>
      </c>
      <c r="D3436" s="142">
        <v>1901.0449999998878</v>
      </c>
      <c r="E3436" s="142">
        <v>2398.0374999999735</v>
      </c>
      <c r="F3436" s="142">
        <v>2732.1525000000993</v>
      </c>
      <c r="G3436" s="142">
        <v>3747.0849999997804</v>
      </c>
    </row>
    <row r="3437" spans="1:7" x14ac:dyDescent="0.2">
      <c r="A3437" s="76" t="s">
        <v>3834</v>
      </c>
      <c r="C3437" s="142">
        <v>1451.1600000000549</v>
      </c>
      <c r="D3437" s="142">
        <v>1901.5674999998878</v>
      </c>
      <c r="E3437" s="142">
        <v>2398.7024999999735</v>
      </c>
      <c r="F3437" s="142">
        <v>2732.9125000000995</v>
      </c>
      <c r="G3437" s="142">
        <v>3748.1299999997805</v>
      </c>
    </row>
    <row r="3438" spans="1:7" x14ac:dyDescent="0.2">
      <c r="A3438" s="76" t="s">
        <v>3835</v>
      </c>
      <c r="C3438" s="142">
        <v>1451.560000000055</v>
      </c>
      <c r="D3438" s="142">
        <v>1902.0899999998876</v>
      </c>
      <c r="E3438" s="142">
        <v>2399.367499999973</v>
      </c>
      <c r="F3438" s="142">
        <v>2733.6725000000997</v>
      </c>
      <c r="G3438" s="142">
        <v>3749.1749999997805</v>
      </c>
    </row>
    <row r="3439" spans="1:7" x14ac:dyDescent="0.2">
      <c r="A3439" s="76" t="s">
        <v>3836</v>
      </c>
      <c r="C3439" s="142">
        <v>1451.9600000000551</v>
      </c>
      <c r="D3439" s="142">
        <v>1902.6124999998876</v>
      </c>
      <c r="E3439" s="142">
        <v>2400.032499999973</v>
      </c>
      <c r="F3439" s="142">
        <v>2734.4325000000999</v>
      </c>
      <c r="G3439" s="142">
        <v>3750.2199999997802</v>
      </c>
    </row>
    <row r="3440" spans="1:7" x14ac:dyDescent="0.2">
      <c r="A3440" s="76" t="s">
        <v>3837</v>
      </c>
      <c r="C3440" s="142">
        <v>1452.3600000000552</v>
      </c>
      <c r="D3440" s="142">
        <v>1903.1349999998874</v>
      </c>
      <c r="E3440" s="142">
        <v>2400.6974999999729</v>
      </c>
      <c r="F3440" s="142">
        <v>2735.1925000001002</v>
      </c>
      <c r="G3440" s="142">
        <v>3751.2649999997802</v>
      </c>
    </row>
    <row r="3441" spans="1:7" x14ac:dyDescent="0.2">
      <c r="A3441" s="76" t="s">
        <v>3838</v>
      </c>
      <c r="C3441" s="142">
        <v>1452.7600000000552</v>
      </c>
      <c r="D3441" s="142">
        <v>1903.6574999998875</v>
      </c>
      <c r="E3441" s="142">
        <v>2401.3624999999729</v>
      </c>
      <c r="F3441" s="142">
        <v>2735.9525000001004</v>
      </c>
      <c r="G3441" s="142">
        <v>3752.3099999997803</v>
      </c>
    </row>
    <row r="3442" spans="1:7" x14ac:dyDescent="0.2">
      <c r="A3442" s="76" t="s">
        <v>3839</v>
      </c>
      <c r="C3442" s="142">
        <v>1453.1600000000553</v>
      </c>
      <c r="D3442" s="142">
        <v>1904.1799999998875</v>
      </c>
      <c r="E3442" s="142">
        <v>2402.0274999999724</v>
      </c>
      <c r="F3442" s="142">
        <v>2736.7125000001006</v>
      </c>
      <c r="G3442" s="142">
        <v>3753.3549999997799</v>
      </c>
    </row>
    <row r="3443" spans="1:7" x14ac:dyDescent="0.2">
      <c r="A3443" s="76" t="s">
        <v>3840</v>
      </c>
      <c r="C3443" s="142">
        <v>1453.5600000000554</v>
      </c>
      <c r="D3443" s="142">
        <v>1904.7024999998873</v>
      </c>
      <c r="E3443" s="142">
        <v>2402.6924999999724</v>
      </c>
      <c r="F3443" s="142">
        <v>2737.4725000001008</v>
      </c>
      <c r="G3443" s="142">
        <v>3754.39999999978</v>
      </c>
    </row>
    <row r="3444" spans="1:7" x14ac:dyDescent="0.2">
      <c r="A3444" s="76" t="s">
        <v>3841</v>
      </c>
      <c r="C3444" s="142">
        <v>1453.9600000000555</v>
      </c>
      <c r="D3444" s="142">
        <v>1905.2249999998874</v>
      </c>
      <c r="E3444" s="142">
        <v>2403.3574999999723</v>
      </c>
      <c r="F3444" s="142">
        <v>2738.232500000101</v>
      </c>
      <c r="G3444" s="142">
        <v>3755.4449999997801</v>
      </c>
    </row>
    <row r="3445" spans="1:7" x14ac:dyDescent="0.2">
      <c r="A3445" s="76" t="s">
        <v>3842</v>
      </c>
      <c r="C3445" s="142">
        <v>1454.3600000000556</v>
      </c>
      <c r="D3445" s="142">
        <v>1905.7474999998874</v>
      </c>
      <c r="E3445" s="142">
        <v>2404.0224999999718</v>
      </c>
      <c r="F3445" s="142">
        <v>2738.9925000001012</v>
      </c>
      <c r="G3445" s="142">
        <v>3756.4899999997797</v>
      </c>
    </row>
    <row r="3446" spans="1:7" x14ac:dyDescent="0.2">
      <c r="A3446" s="76" t="s">
        <v>3843</v>
      </c>
      <c r="C3446" s="142">
        <v>1454.7600000000557</v>
      </c>
      <c r="D3446" s="142">
        <v>1906.2699999998872</v>
      </c>
      <c r="E3446" s="142">
        <v>2404.6874999999718</v>
      </c>
      <c r="F3446" s="142">
        <v>2739.752500000101</v>
      </c>
      <c r="G3446" s="142">
        <v>3757.5349999997798</v>
      </c>
    </row>
    <row r="3447" spans="1:7" x14ac:dyDescent="0.2">
      <c r="A3447" s="76" t="s">
        <v>3844</v>
      </c>
      <c r="C3447" s="142">
        <v>1455.1600000000558</v>
      </c>
      <c r="D3447" s="142">
        <v>1906.7924999998872</v>
      </c>
      <c r="E3447" s="142">
        <v>2405.3524999999718</v>
      </c>
      <c r="F3447" s="142">
        <v>2740.5125000001012</v>
      </c>
      <c r="G3447" s="142">
        <v>3758.5799999997794</v>
      </c>
    </row>
    <row r="3448" spans="1:7" x14ac:dyDescent="0.2">
      <c r="A3448" s="76" t="s">
        <v>3845</v>
      </c>
      <c r="C3448" s="142">
        <v>1455.5600000000559</v>
      </c>
      <c r="D3448" s="142">
        <v>1907.3149999998873</v>
      </c>
      <c r="E3448" s="142">
        <v>2406.0174999999713</v>
      </c>
      <c r="F3448" s="142">
        <v>2741.2725000001014</v>
      </c>
      <c r="G3448" s="142">
        <v>3759.6249999997794</v>
      </c>
    </row>
    <row r="3449" spans="1:7" x14ac:dyDescent="0.2">
      <c r="A3449" s="76" t="s">
        <v>3846</v>
      </c>
      <c r="C3449" s="142">
        <v>1455.960000000056</v>
      </c>
      <c r="D3449" s="142">
        <v>1907.8374999998871</v>
      </c>
      <c r="E3449" s="142">
        <v>2406.6824999999712</v>
      </c>
      <c r="F3449" s="142">
        <v>2742.0325000001017</v>
      </c>
      <c r="G3449" s="142">
        <v>3760.6699999997795</v>
      </c>
    </row>
    <row r="3450" spans="1:7" x14ac:dyDescent="0.2">
      <c r="A3450" s="76" t="s">
        <v>3847</v>
      </c>
      <c r="C3450" s="142">
        <v>1456.3600000000561</v>
      </c>
      <c r="D3450" s="142">
        <v>1908.3599999998871</v>
      </c>
      <c r="E3450" s="142">
        <v>2407.3474999999712</v>
      </c>
      <c r="F3450" s="142">
        <v>2742.7925000001019</v>
      </c>
      <c r="G3450" s="142">
        <v>3761.7149999997791</v>
      </c>
    </row>
    <row r="3451" spans="1:7" x14ac:dyDescent="0.2">
      <c r="A3451" s="76" t="s">
        <v>3848</v>
      </c>
      <c r="C3451" s="142">
        <v>1456.7600000000562</v>
      </c>
      <c r="D3451" s="142">
        <v>1908.8824999998872</v>
      </c>
      <c r="E3451" s="142">
        <v>2408.0124999999712</v>
      </c>
      <c r="F3451" s="142">
        <v>2743.5525000001021</v>
      </c>
      <c r="G3451" s="142">
        <v>3762.7599999997792</v>
      </c>
    </row>
    <row r="3452" spans="1:7" x14ac:dyDescent="0.2">
      <c r="A3452" s="76" t="s">
        <v>3849</v>
      </c>
      <c r="C3452" s="142">
        <v>1457.1600000000562</v>
      </c>
      <c r="D3452" s="142">
        <v>1909.404999999887</v>
      </c>
      <c r="E3452" s="142">
        <v>2408.6774999999707</v>
      </c>
      <c r="F3452" s="142">
        <v>2744.3125000001023</v>
      </c>
      <c r="G3452" s="142">
        <v>3763.8049999997793</v>
      </c>
    </row>
    <row r="3453" spans="1:7" x14ac:dyDescent="0.2">
      <c r="A3453" s="76" t="s">
        <v>3850</v>
      </c>
      <c r="C3453" s="142">
        <v>1457.5600000000563</v>
      </c>
      <c r="D3453" s="142">
        <v>1909.927499999887</v>
      </c>
      <c r="E3453" s="142">
        <v>2409.3424999999706</v>
      </c>
      <c r="F3453" s="142">
        <v>2745.0725000001025</v>
      </c>
      <c r="G3453" s="142">
        <v>3764.8499999997789</v>
      </c>
    </row>
    <row r="3454" spans="1:7" x14ac:dyDescent="0.2">
      <c r="A3454" s="76" t="s">
        <v>3851</v>
      </c>
      <c r="C3454" s="142">
        <v>1457.9600000000564</v>
      </c>
      <c r="D3454" s="142">
        <v>1910.449999999887</v>
      </c>
      <c r="E3454" s="142">
        <v>2410.0074999999706</v>
      </c>
      <c r="F3454" s="142">
        <v>2745.8325000001028</v>
      </c>
      <c r="G3454" s="142">
        <v>3765.894999999779</v>
      </c>
    </row>
    <row r="3455" spans="1:7" x14ac:dyDescent="0.2">
      <c r="A3455" s="76" t="s">
        <v>3852</v>
      </c>
      <c r="C3455" s="142">
        <v>1458.3600000000565</v>
      </c>
      <c r="D3455" s="142">
        <v>1910.9724999998868</v>
      </c>
      <c r="E3455" s="142">
        <v>2410.6724999999701</v>
      </c>
      <c r="F3455" s="142">
        <v>2746.592500000103</v>
      </c>
      <c r="G3455" s="142">
        <v>3766.939999999779</v>
      </c>
    </row>
    <row r="3456" spans="1:7" x14ac:dyDescent="0.2">
      <c r="A3456" s="76" t="s">
        <v>3853</v>
      </c>
      <c r="C3456" s="142">
        <v>1458.7600000000566</v>
      </c>
      <c r="D3456" s="142">
        <v>1911.4949999998869</v>
      </c>
      <c r="E3456" s="142">
        <v>2411.3374999999701</v>
      </c>
      <c r="F3456" s="142">
        <v>2747.3525000001027</v>
      </c>
      <c r="G3456" s="142">
        <v>3767.9849999997787</v>
      </c>
    </row>
    <row r="3457" spans="1:7" x14ac:dyDescent="0.2">
      <c r="A3457" s="76" t="s">
        <v>3854</v>
      </c>
      <c r="C3457" s="142">
        <v>1459.1600000000567</v>
      </c>
      <c r="D3457" s="142">
        <v>1912.0174999998869</v>
      </c>
      <c r="E3457" s="142">
        <v>2412.00249999997</v>
      </c>
      <c r="F3457" s="142">
        <v>2748.112500000103</v>
      </c>
      <c r="G3457" s="142">
        <v>3769.0299999997787</v>
      </c>
    </row>
    <row r="3458" spans="1:7" x14ac:dyDescent="0.2">
      <c r="A3458" s="76" t="s">
        <v>3855</v>
      </c>
      <c r="C3458" s="142">
        <v>1459.5600000000568</v>
      </c>
      <c r="D3458" s="142">
        <v>1912.5399999998867</v>
      </c>
      <c r="E3458" s="142">
        <v>2412.6674999999696</v>
      </c>
      <c r="F3458" s="142">
        <v>2748.8725000001032</v>
      </c>
      <c r="G3458" s="142">
        <v>3770.0749999997788</v>
      </c>
    </row>
    <row r="3459" spans="1:7" x14ac:dyDescent="0.2">
      <c r="A3459" s="76" t="s">
        <v>3856</v>
      </c>
      <c r="C3459" s="142">
        <v>1459.9600000000569</v>
      </c>
      <c r="D3459" s="142">
        <v>1913.0624999998868</v>
      </c>
      <c r="E3459" s="142">
        <v>2413.3324999999695</v>
      </c>
      <c r="F3459" s="142">
        <v>2749.6325000001034</v>
      </c>
      <c r="G3459" s="142">
        <v>3771.1199999997784</v>
      </c>
    </row>
    <row r="3460" spans="1:7" x14ac:dyDescent="0.2">
      <c r="A3460" s="76" t="s">
        <v>3857</v>
      </c>
      <c r="C3460" s="142">
        <v>1460.360000000057</v>
      </c>
      <c r="D3460" s="142">
        <v>1913.5849999998866</v>
      </c>
      <c r="E3460" s="142">
        <v>2413.9974999999695</v>
      </c>
      <c r="F3460" s="142">
        <v>2750.3925000001036</v>
      </c>
      <c r="G3460" s="142">
        <v>3772.1649999997785</v>
      </c>
    </row>
    <row r="3461" spans="1:7" x14ac:dyDescent="0.2">
      <c r="A3461" s="76" t="s">
        <v>3858</v>
      </c>
      <c r="C3461" s="142">
        <v>1460.7600000000571</v>
      </c>
      <c r="D3461" s="142">
        <v>1914.1074999998866</v>
      </c>
      <c r="E3461" s="142">
        <v>2414.6624999999694</v>
      </c>
      <c r="F3461" s="142">
        <v>2751.1525000001038</v>
      </c>
      <c r="G3461" s="142">
        <v>3773.2099999997786</v>
      </c>
    </row>
    <row r="3462" spans="1:7" x14ac:dyDescent="0.2">
      <c r="A3462" s="76" t="s">
        <v>3859</v>
      </c>
      <c r="C3462" s="142">
        <v>1461.1600000000572</v>
      </c>
      <c r="D3462" s="142">
        <v>1914.6299999998866</v>
      </c>
      <c r="E3462" s="142">
        <v>2415.3274999999689</v>
      </c>
      <c r="F3462" s="142">
        <v>2751.912500000104</v>
      </c>
      <c r="G3462" s="142">
        <v>3774.2549999997782</v>
      </c>
    </row>
    <row r="3463" spans="1:7" x14ac:dyDescent="0.2">
      <c r="A3463" s="76" t="s">
        <v>3860</v>
      </c>
      <c r="C3463" s="142">
        <v>1461.5600000000572</v>
      </c>
      <c r="D3463" s="142">
        <v>1915.1524999998865</v>
      </c>
      <c r="E3463" s="142">
        <v>2415.9924999999689</v>
      </c>
      <c r="F3463" s="142">
        <v>2752.6725000001043</v>
      </c>
      <c r="G3463" s="142">
        <v>3775.2999999997783</v>
      </c>
    </row>
    <row r="3464" spans="1:7" x14ac:dyDescent="0.2">
      <c r="A3464" s="76" t="s">
        <v>3861</v>
      </c>
      <c r="C3464" s="142">
        <v>1461.9600000000573</v>
      </c>
      <c r="D3464" s="142">
        <v>1915.6749999998865</v>
      </c>
      <c r="E3464" s="142">
        <v>2416.6574999999689</v>
      </c>
      <c r="F3464" s="142">
        <v>2753.4325000001045</v>
      </c>
      <c r="G3464" s="142">
        <v>3776.3449999997783</v>
      </c>
    </row>
    <row r="3465" spans="1:7" x14ac:dyDescent="0.2">
      <c r="A3465" s="76" t="s">
        <v>3862</v>
      </c>
      <c r="C3465" s="142">
        <v>1462.3600000000574</v>
      </c>
      <c r="D3465" s="142">
        <v>1916.1974999998865</v>
      </c>
      <c r="E3465" s="142">
        <v>2417.3224999999684</v>
      </c>
      <c r="F3465" s="142">
        <v>2754.1925000001047</v>
      </c>
      <c r="G3465" s="142">
        <v>3777.389999999778</v>
      </c>
    </row>
    <row r="3466" spans="1:7" x14ac:dyDescent="0.2">
      <c r="A3466" s="76" t="s">
        <v>3863</v>
      </c>
      <c r="C3466" s="142">
        <v>1462.7600000000575</v>
      </c>
      <c r="D3466" s="142">
        <v>1916.7199999998863</v>
      </c>
      <c r="E3466" s="142">
        <v>2417.9874999999683</v>
      </c>
      <c r="F3466" s="142">
        <v>2754.9525000001045</v>
      </c>
      <c r="G3466" s="142">
        <v>3778.434999999778</v>
      </c>
    </row>
    <row r="3467" spans="1:7" x14ac:dyDescent="0.2">
      <c r="A3467" s="76" t="s">
        <v>3864</v>
      </c>
      <c r="C3467" s="142">
        <v>1463.1600000000576</v>
      </c>
      <c r="D3467" s="142">
        <v>1917.2424999998864</v>
      </c>
      <c r="E3467" s="142">
        <v>2418.6524999999683</v>
      </c>
      <c r="F3467" s="142">
        <v>2755.7125000001047</v>
      </c>
      <c r="G3467" s="142">
        <v>3779.4799999997776</v>
      </c>
    </row>
    <row r="3468" spans="1:7" x14ac:dyDescent="0.2">
      <c r="A3468" s="76" t="s">
        <v>3865</v>
      </c>
      <c r="C3468" s="142">
        <v>1463.5600000000577</v>
      </c>
      <c r="D3468" s="142">
        <v>1917.7649999998864</v>
      </c>
      <c r="E3468" s="142">
        <v>2419.3174999999678</v>
      </c>
      <c r="F3468" s="142">
        <v>2756.4725000001049</v>
      </c>
      <c r="G3468" s="142">
        <v>3780.5249999997777</v>
      </c>
    </row>
    <row r="3469" spans="1:7" x14ac:dyDescent="0.2">
      <c r="A3469" s="76" t="s">
        <v>3866</v>
      </c>
      <c r="C3469" s="142">
        <v>1463.9600000000578</v>
      </c>
      <c r="D3469" s="142">
        <v>1918.2874999998862</v>
      </c>
      <c r="E3469" s="142">
        <v>2419.9824999999678</v>
      </c>
      <c r="F3469" s="142">
        <v>2757.2325000001051</v>
      </c>
      <c r="G3469" s="142">
        <v>3781.5699999997778</v>
      </c>
    </row>
    <row r="3470" spans="1:7" x14ac:dyDescent="0.2">
      <c r="A3470" s="76" t="s">
        <v>3867</v>
      </c>
      <c r="C3470" s="142">
        <v>1464.3600000000579</v>
      </c>
      <c r="D3470" s="142">
        <v>1918.8099999998863</v>
      </c>
      <c r="E3470" s="142">
        <v>2420.6474999999677</v>
      </c>
      <c r="F3470" s="142">
        <v>2757.9925000001053</v>
      </c>
      <c r="G3470" s="142">
        <v>3782.6149999997774</v>
      </c>
    </row>
    <row r="3471" spans="1:7" x14ac:dyDescent="0.2">
      <c r="A3471" s="76" t="s">
        <v>3868</v>
      </c>
      <c r="C3471" s="142">
        <v>1464.760000000058</v>
      </c>
      <c r="D3471" s="142">
        <v>1919.3324999998863</v>
      </c>
      <c r="E3471" s="142">
        <v>2421.3124999999677</v>
      </c>
      <c r="F3471" s="142">
        <v>2758.7525000001056</v>
      </c>
      <c r="G3471" s="142">
        <v>3783.6599999997775</v>
      </c>
    </row>
    <row r="3472" spans="1:7" x14ac:dyDescent="0.2">
      <c r="A3472" s="76" t="s">
        <v>3869</v>
      </c>
      <c r="C3472" s="142">
        <v>1465.1600000000581</v>
      </c>
      <c r="D3472" s="142">
        <v>1919.8549999998861</v>
      </c>
      <c r="E3472" s="142">
        <v>2421.9774999999672</v>
      </c>
      <c r="F3472" s="142">
        <v>2759.5125000001058</v>
      </c>
      <c r="G3472" s="142">
        <v>3784.7049999997776</v>
      </c>
    </row>
    <row r="3473" spans="1:7" x14ac:dyDescent="0.2">
      <c r="A3473" s="76" t="s">
        <v>3870</v>
      </c>
      <c r="C3473" s="142">
        <v>1465.5600000000582</v>
      </c>
      <c r="D3473" s="142">
        <v>1920.3774999998861</v>
      </c>
      <c r="E3473" s="142">
        <v>2422.6424999999672</v>
      </c>
      <c r="F3473" s="142">
        <v>2760.272500000106</v>
      </c>
      <c r="G3473" s="142">
        <v>3785.7499999997772</v>
      </c>
    </row>
    <row r="3474" spans="1:7" x14ac:dyDescent="0.2">
      <c r="A3474" s="76" t="s">
        <v>3871</v>
      </c>
      <c r="C3474" s="142">
        <v>1465.9600000000582</v>
      </c>
      <c r="D3474" s="142">
        <v>1920.8999999998862</v>
      </c>
      <c r="E3474" s="142">
        <v>2423.3074999999671</v>
      </c>
      <c r="F3474" s="142">
        <v>2761.0325000001062</v>
      </c>
      <c r="G3474" s="142">
        <v>3786.7949999997772</v>
      </c>
    </row>
    <row r="3475" spans="1:7" x14ac:dyDescent="0.2">
      <c r="A3475" s="76" t="s">
        <v>3872</v>
      </c>
      <c r="C3475" s="142">
        <v>1466.3600000000583</v>
      </c>
      <c r="D3475" s="142">
        <v>1921.422499999886</v>
      </c>
      <c r="E3475" s="142">
        <v>2423.9724999999667</v>
      </c>
      <c r="F3475" s="142">
        <v>2761.7925000001064</v>
      </c>
      <c r="G3475" s="142">
        <v>3787.8399999997773</v>
      </c>
    </row>
    <row r="3476" spans="1:7" x14ac:dyDescent="0.2">
      <c r="A3476" s="76" t="s">
        <v>3873</v>
      </c>
      <c r="C3476" s="142">
        <v>1466.7600000000584</v>
      </c>
      <c r="D3476" s="142">
        <v>1921.944999999886</v>
      </c>
      <c r="E3476" s="142">
        <v>2424.6374999999666</v>
      </c>
      <c r="F3476" s="142">
        <v>2762.5525000001062</v>
      </c>
      <c r="G3476" s="142">
        <v>3788.8849999997769</v>
      </c>
    </row>
    <row r="3477" spans="1:7" x14ac:dyDescent="0.2">
      <c r="A3477" s="76" t="s">
        <v>3874</v>
      </c>
      <c r="C3477" s="142">
        <v>1467.1600000000585</v>
      </c>
      <c r="D3477" s="142">
        <v>1922.4674999998861</v>
      </c>
      <c r="E3477" s="142">
        <v>2425.3024999999666</v>
      </c>
      <c r="F3477" s="142">
        <v>2763.3125000001064</v>
      </c>
      <c r="G3477" s="142">
        <v>3789.929999999777</v>
      </c>
    </row>
    <row r="3478" spans="1:7" x14ac:dyDescent="0.2">
      <c r="A3478" s="76" t="s">
        <v>3875</v>
      </c>
      <c r="C3478" s="142">
        <v>1467.5600000000586</v>
      </c>
      <c r="D3478" s="142">
        <v>1922.9899999998859</v>
      </c>
      <c r="E3478" s="142">
        <v>2425.9674999999661</v>
      </c>
      <c r="F3478" s="142">
        <v>2764.0725000001066</v>
      </c>
      <c r="G3478" s="142">
        <v>3790.9749999997771</v>
      </c>
    </row>
    <row r="3479" spans="1:7" x14ac:dyDescent="0.2">
      <c r="A3479" s="76" t="s">
        <v>3876</v>
      </c>
      <c r="C3479" s="142">
        <v>1467.9600000000587</v>
      </c>
      <c r="D3479" s="142">
        <v>1923.5124999998859</v>
      </c>
      <c r="E3479" s="142">
        <v>2426.6324999999661</v>
      </c>
      <c r="F3479" s="142">
        <v>2764.8325000001068</v>
      </c>
      <c r="G3479" s="142">
        <v>3792.0199999997767</v>
      </c>
    </row>
    <row r="3480" spans="1:7" x14ac:dyDescent="0.2">
      <c r="A3480" s="76" t="s">
        <v>3877</v>
      </c>
      <c r="C3480" s="142">
        <v>1468.3600000000588</v>
      </c>
      <c r="D3480" s="142">
        <v>1924.0349999998857</v>
      </c>
      <c r="E3480" s="142">
        <v>2427.297499999966</v>
      </c>
      <c r="F3480" s="142">
        <v>2765.5925000001071</v>
      </c>
      <c r="G3480" s="142">
        <v>3793.0649999997768</v>
      </c>
    </row>
    <row r="3481" spans="1:7" x14ac:dyDescent="0.2">
      <c r="A3481" s="76" t="s">
        <v>3878</v>
      </c>
      <c r="C3481" s="142">
        <v>1468.7600000000589</v>
      </c>
      <c r="D3481" s="142">
        <v>1924.5574999998857</v>
      </c>
      <c r="E3481" s="142">
        <v>2427.962499999966</v>
      </c>
      <c r="F3481" s="142">
        <v>2766.3525000001073</v>
      </c>
      <c r="G3481" s="142">
        <v>3794.1099999997768</v>
      </c>
    </row>
    <row r="3482" spans="1:7" x14ac:dyDescent="0.2">
      <c r="A3482" s="76" t="s">
        <v>3879</v>
      </c>
      <c r="C3482" s="142">
        <v>1469.160000000059</v>
      </c>
      <c r="D3482" s="142">
        <v>1925.0799999998858</v>
      </c>
      <c r="E3482" s="142">
        <v>2428.6274999999655</v>
      </c>
      <c r="F3482" s="142">
        <v>2767.1125000001075</v>
      </c>
      <c r="G3482" s="142">
        <v>3795.1549999997765</v>
      </c>
    </row>
    <row r="3483" spans="1:7" x14ac:dyDescent="0.2">
      <c r="A3483" s="76" t="s">
        <v>3880</v>
      </c>
      <c r="C3483" s="142">
        <v>1469.5600000000591</v>
      </c>
      <c r="D3483" s="142">
        <v>1925.6024999998856</v>
      </c>
      <c r="E3483" s="142">
        <v>2429.2924999999655</v>
      </c>
      <c r="F3483" s="142">
        <v>2767.8725000001077</v>
      </c>
      <c r="G3483" s="142">
        <v>3796.1999999997765</v>
      </c>
    </row>
    <row r="3484" spans="1:7" x14ac:dyDescent="0.2">
      <c r="A3484" s="76" t="s">
        <v>3881</v>
      </c>
      <c r="C3484" s="142">
        <v>1469.9600000000592</v>
      </c>
      <c r="D3484" s="142">
        <v>1926.1249999998856</v>
      </c>
      <c r="E3484" s="142">
        <v>2429.9574999999654</v>
      </c>
      <c r="F3484" s="142">
        <v>2768.6325000001079</v>
      </c>
      <c r="G3484" s="142">
        <v>3797.2449999997766</v>
      </c>
    </row>
    <row r="3485" spans="1:7" x14ac:dyDescent="0.2">
      <c r="A3485" s="76" t="s">
        <v>3882</v>
      </c>
      <c r="C3485" s="142">
        <v>1470.3600000000592</v>
      </c>
      <c r="D3485" s="142">
        <v>1926.6474999998857</v>
      </c>
      <c r="E3485" s="142">
        <v>2430.6224999999649</v>
      </c>
      <c r="F3485" s="142">
        <v>2769.3925000001082</v>
      </c>
      <c r="G3485" s="142">
        <v>3798.2899999997762</v>
      </c>
    </row>
    <row r="3486" spans="1:7" x14ac:dyDescent="0.2">
      <c r="A3486" s="76" t="s">
        <v>3883</v>
      </c>
      <c r="C3486" s="142">
        <v>1470.7600000000593</v>
      </c>
      <c r="D3486" s="142">
        <v>1927.1699999998855</v>
      </c>
      <c r="E3486" s="142">
        <v>2431.2874999999649</v>
      </c>
      <c r="F3486" s="142">
        <v>2770.1525000001079</v>
      </c>
      <c r="G3486" s="142">
        <v>3799.3349999997763</v>
      </c>
    </row>
    <row r="3487" spans="1:7" x14ac:dyDescent="0.2">
      <c r="A3487" s="76" t="s">
        <v>3884</v>
      </c>
      <c r="C3487" s="142">
        <v>1471.1600000000594</v>
      </c>
      <c r="D3487" s="142">
        <v>1927.6924999998855</v>
      </c>
      <c r="E3487" s="142">
        <v>2431.9524999999649</v>
      </c>
      <c r="F3487" s="142">
        <v>2770.9125000001081</v>
      </c>
      <c r="G3487" s="142">
        <v>3800.3799999997759</v>
      </c>
    </row>
    <row r="3488" spans="1:7" x14ac:dyDescent="0.2">
      <c r="A3488" s="76" t="s">
        <v>3885</v>
      </c>
      <c r="C3488" s="142">
        <v>1471.5600000000595</v>
      </c>
      <c r="D3488" s="142">
        <v>1928.2149999998855</v>
      </c>
      <c r="E3488" s="142">
        <v>2432.6174999999644</v>
      </c>
      <c r="F3488" s="142">
        <v>2771.6725000001084</v>
      </c>
      <c r="G3488" s="142">
        <v>3801.424999999776</v>
      </c>
    </row>
    <row r="3489" spans="1:7" x14ac:dyDescent="0.2">
      <c r="A3489" s="76" t="s">
        <v>3886</v>
      </c>
      <c r="C3489" s="142">
        <v>1471.9600000000596</v>
      </c>
      <c r="D3489" s="142">
        <v>1928.7374999998854</v>
      </c>
      <c r="E3489" s="142">
        <v>2433.2824999999643</v>
      </c>
      <c r="F3489" s="142">
        <v>2772.4325000001086</v>
      </c>
      <c r="G3489" s="142">
        <v>3802.4699999997761</v>
      </c>
    </row>
    <row r="3490" spans="1:7" x14ac:dyDescent="0.2">
      <c r="A3490" s="76" t="s">
        <v>3887</v>
      </c>
      <c r="C3490" s="142">
        <v>1472.3600000000597</v>
      </c>
      <c r="D3490" s="142">
        <v>1929.2599999998854</v>
      </c>
      <c r="E3490" s="142">
        <v>2433.9474999999643</v>
      </c>
      <c r="F3490" s="142">
        <v>2773.1925000001088</v>
      </c>
      <c r="G3490" s="142">
        <v>3803.5149999997757</v>
      </c>
    </row>
    <row r="3491" spans="1:7" x14ac:dyDescent="0.2">
      <c r="A3491" s="76" t="s">
        <v>3888</v>
      </c>
      <c r="C3491" s="142">
        <v>1472.7600000000598</v>
      </c>
      <c r="D3491" s="142">
        <v>1929.7824999998854</v>
      </c>
      <c r="E3491" s="142">
        <v>2434.6124999999638</v>
      </c>
      <c r="F3491" s="142">
        <v>2773.952500000109</v>
      </c>
      <c r="G3491" s="142">
        <v>3804.5599999997758</v>
      </c>
    </row>
    <row r="3492" spans="1:7" x14ac:dyDescent="0.2">
      <c r="A3492" s="76" t="s">
        <v>3889</v>
      </c>
      <c r="C3492" s="142">
        <v>1473.1600000000599</v>
      </c>
      <c r="D3492" s="142">
        <v>1930.3049999998852</v>
      </c>
      <c r="E3492" s="142">
        <v>2435.2774999999638</v>
      </c>
      <c r="F3492" s="142">
        <v>2774.7125000001092</v>
      </c>
      <c r="G3492" s="142">
        <v>3805.6049999997758</v>
      </c>
    </row>
    <row r="3493" spans="1:7" x14ac:dyDescent="0.2">
      <c r="A3493" s="76" t="s">
        <v>3890</v>
      </c>
      <c r="C3493" s="142">
        <v>1473.56000000006</v>
      </c>
      <c r="D3493" s="142">
        <v>1930.8274999998853</v>
      </c>
      <c r="E3493" s="142">
        <v>2435.9424999999637</v>
      </c>
      <c r="F3493" s="142">
        <v>2775.4725000001094</v>
      </c>
      <c r="G3493" s="142">
        <v>3806.6499999997754</v>
      </c>
    </row>
    <row r="3494" spans="1:7" x14ac:dyDescent="0.2">
      <c r="A3494" s="76" t="s">
        <v>3891</v>
      </c>
      <c r="C3494" s="142">
        <v>1473.9600000000601</v>
      </c>
      <c r="D3494" s="142">
        <v>1931.3499999998853</v>
      </c>
      <c r="E3494" s="142">
        <v>2436.6074999999637</v>
      </c>
      <c r="F3494" s="142">
        <v>2776.2325000001097</v>
      </c>
      <c r="G3494" s="142">
        <v>3807.6949999997755</v>
      </c>
    </row>
    <row r="3495" spans="1:7" x14ac:dyDescent="0.2">
      <c r="A3495" s="76" t="s">
        <v>3892</v>
      </c>
      <c r="C3495" s="142">
        <v>1474.3600000000602</v>
      </c>
      <c r="D3495" s="142">
        <v>1931.8724999998851</v>
      </c>
      <c r="E3495" s="142">
        <v>2437.2724999999632</v>
      </c>
      <c r="F3495" s="142">
        <v>2776.9925000001099</v>
      </c>
      <c r="G3495" s="142">
        <v>3808.7399999997756</v>
      </c>
    </row>
    <row r="3496" spans="1:7" x14ac:dyDescent="0.2">
      <c r="A3496" s="76" t="s">
        <v>3893</v>
      </c>
      <c r="C3496" s="142">
        <v>1474.7600000000602</v>
      </c>
      <c r="D3496" s="142">
        <v>1932.3949999998852</v>
      </c>
      <c r="E3496" s="142">
        <v>2437.9374999999632</v>
      </c>
      <c r="F3496" s="142">
        <v>2777.7525000001096</v>
      </c>
      <c r="G3496" s="142">
        <v>3809.7849999997752</v>
      </c>
    </row>
    <row r="3497" spans="1:7" x14ac:dyDescent="0.2">
      <c r="A3497" s="76" t="s">
        <v>3894</v>
      </c>
      <c r="C3497" s="142">
        <v>1475.1600000000603</v>
      </c>
      <c r="D3497" s="142">
        <v>1932.9174999998852</v>
      </c>
      <c r="E3497" s="142">
        <v>2438.6024999999631</v>
      </c>
      <c r="F3497" s="142">
        <v>2778.5125000001099</v>
      </c>
      <c r="G3497" s="142">
        <v>3810.8299999997753</v>
      </c>
    </row>
    <row r="3498" spans="1:7" x14ac:dyDescent="0.2">
      <c r="A3498" s="76" t="s">
        <v>3895</v>
      </c>
      <c r="C3498" s="142">
        <v>1475.5600000000604</v>
      </c>
      <c r="D3498" s="142">
        <v>1933.439999999885</v>
      </c>
      <c r="E3498" s="142">
        <v>2439.2674999999626</v>
      </c>
      <c r="F3498" s="142">
        <v>2779.2725000001101</v>
      </c>
      <c r="G3498" s="142">
        <v>3811.8749999997754</v>
      </c>
    </row>
    <row r="3499" spans="1:7" x14ac:dyDescent="0.2">
      <c r="A3499" s="76" t="s">
        <v>3896</v>
      </c>
      <c r="C3499" s="142">
        <v>1475.9600000000605</v>
      </c>
      <c r="D3499" s="142">
        <v>1933.962499999885</v>
      </c>
      <c r="E3499" s="142">
        <v>2439.9324999999626</v>
      </c>
      <c r="F3499" s="142">
        <v>2780.0325000001103</v>
      </c>
      <c r="G3499" s="142">
        <v>3812.919999999775</v>
      </c>
    </row>
    <row r="3500" spans="1:7" x14ac:dyDescent="0.2">
      <c r="A3500" s="76" t="s">
        <v>3897</v>
      </c>
      <c r="C3500" s="142">
        <v>1476.3600000000606</v>
      </c>
      <c r="D3500" s="142">
        <v>1934.4849999998848</v>
      </c>
      <c r="E3500" s="142">
        <v>2440.5974999999626</v>
      </c>
      <c r="F3500" s="142">
        <v>2780.7925000001105</v>
      </c>
      <c r="G3500" s="142">
        <v>3813.964999999775</v>
      </c>
    </row>
    <row r="3501" spans="1:7" x14ac:dyDescent="0.2">
      <c r="A3501" s="76" t="s">
        <v>3898</v>
      </c>
      <c r="C3501" s="142">
        <v>1476.7600000000607</v>
      </c>
      <c r="D3501" s="142">
        <v>1935.0074999998849</v>
      </c>
      <c r="E3501" s="142">
        <v>2441.2624999999621</v>
      </c>
      <c r="F3501" s="142">
        <v>2781.5525000001107</v>
      </c>
      <c r="G3501" s="142">
        <v>3815.0099999997751</v>
      </c>
    </row>
    <row r="3502" spans="1:7" x14ac:dyDescent="0.2">
      <c r="A3502" s="76" t="s">
        <v>3899</v>
      </c>
      <c r="C3502" s="142">
        <v>1477.1600000000608</v>
      </c>
      <c r="D3502" s="142">
        <v>1935.5299999998849</v>
      </c>
      <c r="E3502" s="142">
        <v>2441.927499999962</v>
      </c>
      <c r="F3502" s="142">
        <v>2782.312500000111</v>
      </c>
      <c r="G3502" s="142">
        <v>3816.0549999997747</v>
      </c>
    </row>
    <row r="3503" spans="1:7" x14ac:dyDescent="0.2">
      <c r="A3503" s="76" t="s">
        <v>3900</v>
      </c>
      <c r="C3503" s="142">
        <v>1477.5600000000609</v>
      </c>
      <c r="D3503" s="142">
        <v>1936.0524999998847</v>
      </c>
      <c r="E3503" s="142">
        <v>2442.592499999962</v>
      </c>
      <c r="F3503" s="142">
        <v>2783.0725000001112</v>
      </c>
      <c r="G3503" s="142">
        <v>3817.0999999997748</v>
      </c>
    </row>
    <row r="3504" spans="1:7" x14ac:dyDescent="0.2">
      <c r="A3504" s="76" t="s">
        <v>3901</v>
      </c>
      <c r="C3504" s="142">
        <v>1477.960000000061</v>
      </c>
      <c r="D3504" s="142">
        <v>1936.5749999998848</v>
      </c>
      <c r="E3504" s="142">
        <v>2443.257499999962</v>
      </c>
      <c r="F3504" s="142">
        <v>2783.8325000001114</v>
      </c>
      <c r="G3504" s="142">
        <v>3818.1449999997749</v>
      </c>
    </row>
    <row r="3505" spans="1:7" x14ac:dyDescent="0.2">
      <c r="A3505" s="76" t="s">
        <v>3902</v>
      </c>
      <c r="C3505" s="142">
        <v>1478.3600000000611</v>
      </c>
      <c r="D3505" s="142">
        <v>1937.0974999998848</v>
      </c>
      <c r="E3505" s="142">
        <v>2443.9224999999615</v>
      </c>
      <c r="F3505" s="142">
        <v>2784.5925000001116</v>
      </c>
      <c r="G3505" s="142">
        <v>3819.1899999997745</v>
      </c>
    </row>
    <row r="3506" spans="1:7" x14ac:dyDescent="0.2">
      <c r="A3506" s="76" t="s">
        <v>3903</v>
      </c>
      <c r="C3506" s="142">
        <v>1478.7600000000612</v>
      </c>
      <c r="D3506" s="142">
        <v>1937.6199999998846</v>
      </c>
      <c r="E3506" s="142">
        <v>2444.5874999999614</v>
      </c>
      <c r="F3506" s="142">
        <v>2785.3525000001114</v>
      </c>
      <c r="G3506" s="142">
        <v>3820.2349999997746</v>
      </c>
    </row>
    <row r="3507" spans="1:7" x14ac:dyDescent="0.2">
      <c r="A3507" s="76" t="s">
        <v>3904</v>
      </c>
      <c r="C3507" s="142">
        <v>1479.1600000000612</v>
      </c>
      <c r="D3507" s="142">
        <v>1938.1424999998846</v>
      </c>
      <c r="E3507" s="142">
        <v>2445.2524999999614</v>
      </c>
      <c r="F3507" s="142">
        <v>2786.1125000001116</v>
      </c>
      <c r="G3507" s="142">
        <v>3821.2799999997742</v>
      </c>
    </row>
    <row r="3508" spans="1:7" x14ac:dyDescent="0.2">
      <c r="A3508" s="76" t="s">
        <v>3905</v>
      </c>
      <c r="C3508" s="142">
        <v>1479.5600000000613</v>
      </c>
      <c r="D3508" s="142">
        <v>1938.6649999998847</v>
      </c>
      <c r="E3508" s="142">
        <v>2445.9174999999609</v>
      </c>
      <c r="F3508" s="142">
        <v>2786.8725000001118</v>
      </c>
      <c r="G3508" s="142">
        <v>3822.3249999997743</v>
      </c>
    </row>
    <row r="3509" spans="1:7" x14ac:dyDescent="0.2">
      <c r="A3509" s="76" t="s">
        <v>3906</v>
      </c>
      <c r="C3509" s="142">
        <v>1479.9600000000614</v>
      </c>
      <c r="D3509" s="142">
        <v>1939.1874999998845</v>
      </c>
      <c r="E3509" s="142">
        <v>2446.5824999999609</v>
      </c>
      <c r="F3509" s="142">
        <v>2787.632500000112</v>
      </c>
      <c r="G3509" s="142">
        <v>3823.3699999997743</v>
      </c>
    </row>
    <row r="3510" spans="1:7" x14ac:dyDescent="0.2">
      <c r="A3510" s="76" t="s">
        <v>3907</v>
      </c>
      <c r="C3510" s="142">
        <v>1480.3600000000615</v>
      </c>
      <c r="D3510" s="142">
        <v>1939.7099999998845</v>
      </c>
      <c r="E3510" s="142">
        <v>2447.2474999999608</v>
      </c>
      <c r="F3510" s="142">
        <v>2788.3925000001122</v>
      </c>
      <c r="G3510" s="142">
        <v>3824.414999999774</v>
      </c>
    </row>
    <row r="3511" spans="1:7" x14ac:dyDescent="0.2">
      <c r="A3511" s="76" t="s">
        <v>3908</v>
      </c>
      <c r="C3511" s="142">
        <v>1480.7600000000616</v>
      </c>
      <c r="D3511" s="142">
        <v>1940.2324999998846</v>
      </c>
      <c r="E3511" s="142">
        <v>2447.9124999999603</v>
      </c>
      <c r="F3511" s="142">
        <v>2789.1525000001125</v>
      </c>
      <c r="G3511" s="142">
        <v>3825.459999999774</v>
      </c>
    </row>
    <row r="3512" spans="1:7" x14ac:dyDescent="0.2">
      <c r="A3512" s="76" t="s">
        <v>3909</v>
      </c>
      <c r="C3512" s="142">
        <v>1481.1600000000617</v>
      </c>
      <c r="D3512" s="142">
        <v>1940.7549999998844</v>
      </c>
      <c r="E3512" s="142">
        <v>2448.5774999999603</v>
      </c>
      <c r="F3512" s="142">
        <v>2789.9125000001127</v>
      </c>
      <c r="G3512" s="142">
        <v>3826.5049999997741</v>
      </c>
    </row>
    <row r="3513" spans="1:7" x14ac:dyDescent="0.2">
      <c r="A3513" s="76" t="s">
        <v>3910</v>
      </c>
      <c r="C3513" s="142">
        <v>1481.5600000000618</v>
      </c>
      <c r="D3513" s="142">
        <v>1941.2774999998844</v>
      </c>
      <c r="E3513" s="142">
        <v>2449.2424999999603</v>
      </c>
      <c r="F3513" s="142">
        <v>2790.6725000001129</v>
      </c>
      <c r="G3513" s="142">
        <v>3827.5499999997737</v>
      </c>
    </row>
    <row r="3514" spans="1:7" x14ac:dyDescent="0.2">
      <c r="A3514" s="76" t="s">
        <v>3911</v>
      </c>
      <c r="C3514" s="142">
        <v>1481.9600000000619</v>
      </c>
      <c r="D3514" s="142">
        <v>1941.7999999998844</v>
      </c>
      <c r="E3514" s="142">
        <v>2449.9074999999602</v>
      </c>
      <c r="F3514" s="142">
        <v>2791.4325000001131</v>
      </c>
      <c r="G3514" s="142">
        <v>3828.5949999997738</v>
      </c>
    </row>
    <row r="3515" spans="1:7" x14ac:dyDescent="0.2">
      <c r="A3515" s="76" t="s">
        <v>3912</v>
      </c>
      <c r="C3515" s="142">
        <v>1482.360000000062</v>
      </c>
      <c r="D3515" s="142">
        <v>1942.3224999998843</v>
      </c>
      <c r="E3515" s="142">
        <v>2450.5724999999597</v>
      </c>
      <c r="F3515" s="142">
        <v>2792.1925000001133</v>
      </c>
      <c r="G3515" s="142">
        <v>3829.6399999997739</v>
      </c>
    </row>
    <row r="3516" spans="1:7" x14ac:dyDescent="0.2">
      <c r="A3516" s="76" t="s">
        <v>3913</v>
      </c>
      <c r="C3516" s="142">
        <v>1482.7600000000621</v>
      </c>
      <c r="D3516" s="142">
        <v>1942.8449999998843</v>
      </c>
      <c r="E3516" s="142">
        <v>2451.2374999999597</v>
      </c>
      <c r="F3516" s="142">
        <v>2792.9525000001131</v>
      </c>
      <c r="G3516" s="142">
        <v>3830.6849999997735</v>
      </c>
    </row>
    <row r="3517" spans="1:7" x14ac:dyDescent="0.2">
      <c r="A3517" s="76" t="s">
        <v>3914</v>
      </c>
      <c r="C3517" s="142">
        <v>1483.1600000000622</v>
      </c>
      <c r="D3517" s="142">
        <v>1943.3674999998843</v>
      </c>
      <c r="E3517" s="142">
        <v>2451.9024999999597</v>
      </c>
      <c r="F3517" s="142">
        <v>2793.7125000001133</v>
      </c>
      <c r="G3517" s="142">
        <v>3831.7299999997736</v>
      </c>
    </row>
    <row r="3518" spans="1:7" x14ac:dyDescent="0.2">
      <c r="A3518" s="76" t="s">
        <v>3915</v>
      </c>
      <c r="C3518" s="142">
        <v>1483.5600000000622</v>
      </c>
      <c r="D3518" s="142">
        <v>1943.8899999998841</v>
      </c>
      <c r="E3518" s="142">
        <v>2452.5674999999592</v>
      </c>
      <c r="F3518" s="142">
        <v>2794.4725000001135</v>
      </c>
      <c r="G3518" s="142">
        <v>3832.7749999997736</v>
      </c>
    </row>
    <row r="3519" spans="1:7" x14ac:dyDescent="0.2">
      <c r="A3519" s="76" t="s">
        <v>3916</v>
      </c>
      <c r="C3519" s="142">
        <v>1483.9600000000623</v>
      </c>
      <c r="D3519" s="142">
        <v>1944.4124999998842</v>
      </c>
      <c r="E3519" s="142">
        <v>2453.2324999999591</v>
      </c>
      <c r="F3519" s="142">
        <v>2795.2325000001138</v>
      </c>
      <c r="G3519" s="142">
        <v>3833.8199999997732</v>
      </c>
    </row>
    <row r="3520" spans="1:7" x14ac:dyDescent="0.2">
      <c r="A3520" s="76" t="s">
        <v>3917</v>
      </c>
      <c r="C3520" s="142">
        <v>1484.3600000000624</v>
      </c>
      <c r="D3520" s="142">
        <v>1944.934999999884</v>
      </c>
      <c r="E3520" s="142">
        <v>2453.8974999999591</v>
      </c>
      <c r="F3520" s="142">
        <v>2795.992500000114</v>
      </c>
      <c r="G3520" s="142">
        <v>3834.8649999997733</v>
      </c>
    </row>
    <row r="3521" spans="1:7" x14ac:dyDescent="0.2">
      <c r="A3521" s="76" t="s">
        <v>3918</v>
      </c>
      <c r="C3521" s="142">
        <v>1484.7600000000625</v>
      </c>
      <c r="D3521" s="142">
        <v>1945.457499999884</v>
      </c>
      <c r="E3521" s="142">
        <v>2454.5624999999586</v>
      </c>
      <c r="F3521" s="142">
        <v>2796.7525000001142</v>
      </c>
      <c r="G3521" s="142">
        <v>3835.9099999997734</v>
      </c>
    </row>
    <row r="3522" spans="1:7" x14ac:dyDescent="0.2">
      <c r="A3522" s="76" t="s">
        <v>3919</v>
      </c>
      <c r="C3522" s="142">
        <v>1485.1600000000626</v>
      </c>
      <c r="D3522" s="142">
        <v>1945.9799999998843</v>
      </c>
      <c r="E3522" s="142">
        <v>2455.2274999999586</v>
      </c>
      <c r="F3522" s="142">
        <v>2797.5125000001144</v>
      </c>
      <c r="G3522" s="142">
        <v>3836.954999999773</v>
      </c>
    </row>
    <row r="3523" spans="1:7" x14ac:dyDescent="0.2">
      <c r="A3523" s="76" t="s">
        <v>3920</v>
      </c>
      <c r="C3523" s="142">
        <v>1485.5600000000627</v>
      </c>
      <c r="D3523" s="142">
        <v>1946.5024999998843</v>
      </c>
      <c r="E3523" s="142">
        <v>2455.8924999999585</v>
      </c>
      <c r="F3523" s="142">
        <v>2798.2725000001146</v>
      </c>
      <c r="G3523" s="142">
        <v>3837.9999999997731</v>
      </c>
    </row>
    <row r="3524" spans="1:7" x14ac:dyDescent="0.2">
      <c r="A3524" s="76" t="s">
        <v>3921</v>
      </c>
      <c r="C3524" s="142">
        <v>1485.9600000000628</v>
      </c>
      <c r="D3524" s="142">
        <v>1947.0249999998846</v>
      </c>
      <c r="E3524" s="142">
        <v>2456.5574999999585</v>
      </c>
      <c r="F3524" s="142">
        <v>2799.0325000001149</v>
      </c>
      <c r="G3524" s="142">
        <v>3839.0449999997732</v>
      </c>
    </row>
    <row r="3525" spans="1:7" x14ac:dyDescent="0.2">
      <c r="A3525" s="76" t="s">
        <v>3922</v>
      </c>
      <c r="C3525" s="142">
        <v>1486.3600000000629</v>
      </c>
      <c r="D3525" s="142">
        <v>1947.5474999998846</v>
      </c>
      <c r="E3525" s="142">
        <v>2457.222499999958</v>
      </c>
      <c r="F3525" s="142">
        <v>2799.7925000001151</v>
      </c>
      <c r="G3525" s="142">
        <v>3840.0899999997728</v>
      </c>
    </row>
    <row r="3526" spans="1:7" x14ac:dyDescent="0.2">
      <c r="A3526" s="76" t="s">
        <v>3923</v>
      </c>
      <c r="C3526" s="142">
        <v>1486.760000000063</v>
      </c>
      <c r="D3526" s="142">
        <v>1948.0699999998849</v>
      </c>
      <c r="E3526" s="142">
        <v>2457.887499999958</v>
      </c>
      <c r="F3526" s="142">
        <v>2800.5525000001148</v>
      </c>
      <c r="G3526" s="142">
        <v>3841.1349999997728</v>
      </c>
    </row>
    <row r="3527" spans="1:7" x14ac:dyDescent="0.2">
      <c r="A3527" s="76" t="s">
        <v>3924</v>
      </c>
      <c r="C3527" s="142">
        <v>1487.1600000000631</v>
      </c>
      <c r="D3527" s="142">
        <v>1948.5924999998851</v>
      </c>
      <c r="E3527" s="142">
        <v>2458.5524999999579</v>
      </c>
      <c r="F3527" s="142">
        <v>2801.3125000001151</v>
      </c>
      <c r="G3527" s="142">
        <v>3842.1799999997725</v>
      </c>
    </row>
    <row r="3528" spans="1:7" x14ac:dyDescent="0.2">
      <c r="A3528" s="76" t="s">
        <v>3925</v>
      </c>
      <c r="C3528" s="142">
        <v>1487.5600000000632</v>
      </c>
      <c r="D3528" s="142">
        <v>1949.1149999998852</v>
      </c>
      <c r="E3528" s="142">
        <v>2459.2174999999575</v>
      </c>
      <c r="F3528" s="142">
        <v>2802.0725000001153</v>
      </c>
      <c r="G3528" s="142">
        <v>3843.2249999997725</v>
      </c>
    </row>
    <row r="3529" spans="1:7" x14ac:dyDescent="0.2">
      <c r="A3529" s="76" t="s">
        <v>3926</v>
      </c>
      <c r="C3529" s="142">
        <v>1487.9600000000632</v>
      </c>
      <c r="D3529" s="142">
        <v>1949.6374999998854</v>
      </c>
      <c r="E3529" s="142">
        <v>2459.8824999999574</v>
      </c>
      <c r="F3529" s="142">
        <v>2802.8325000001155</v>
      </c>
      <c r="G3529" s="142">
        <v>3844.2699999997726</v>
      </c>
    </row>
    <row r="3530" spans="1:7" x14ac:dyDescent="0.2">
      <c r="A3530" s="76" t="s">
        <v>3927</v>
      </c>
      <c r="C3530" s="142">
        <v>1488.3600000000633</v>
      </c>
      <c r="D3530" s="142">
        <v>1950.1599999998855</v>
      </c>
      <c r="E3530" s="142">
        <v>2460.5474999999574</v>
      </c>
      <c r="F3530" s="142">
        <v>2803.5925000001157</v>
      </c>
      <c r="G3530" s="142">
        <v>3845.3149999997722</v>
      </c>
    </row>
    <row r="3531" spans="1:7" x14ac:dyDescent="0.2">
      <c r="A3531" s="76" t="s">
        <v>3928</v>
      </c>
      <c r="C3531" s="142">
        <v>1488.7600000000634</v>
      </c>
      <c r="D3531" s="142">
        <v>1950.6824999998857</v>
      </c>
      <c r="E3531" s="142">
        <v>2461.2124999999569</v>
      </c>
      <c r="F3531" s="142">
        <v>2804.3525000001159</v>
      </c>
      <c r="G3531" s="142">
        <v>3846.3599999997723</v>
      </c>
    </row>
    <row r="3532" spans="1:7" x14ac:dyDescent="0.2">
      <c r="A3532" s="76" t="s">
        <v>3929</v>
      </c>
      <c r="C3532" s="142">
        <v>1489.1600000000635</v>
      </c>
      <c r="D3532" s="142">
        <v>1951.204999999886</v>
      </c>
      <c r="E3532" s="142">
        <v>2461.8774999999569</v>
      </c>
      <c r="F3532" s="142">
        <v>2805.1125000001161</v>
      </c>
      <c r="G3532" s="142">
        <v>3847.4049999997724</v>
      </c>
    </row>
    <row r="3533" spans="1:7" x14ac:dyDescent="0.2">
      <c r="A3533" s="76" t="s">
        <v>3930</v>
      </c>
      <c r="C3533" s="142">
        <v>1489.5600000000636</v>
      </c>
      <c r="D3533" s="142">
        <v>1951.727499999886</v>
      </c>
      <c r="E3533" s="142">
        <v>2462.5424999999568</v>
      </c>
      <c r="F3533" s="142">
        <v>2805.8725000001164</v>
      </c>
      <c r="G3533" s="142">
        <v>3848.449999999772</v>
      </c>
    </row>
    <row r="3534" spans="1:7" x14ac:dyDescent="0.2">
      <c r="A3534" s="76" t="s">
        <v>3931</v>
      </c>
      <c r="C3534" s="142">
        <v>1489.9600000000637</v>
      </c>
      <c r="D3534" s="142">
        <v>1952.2499999998863</v>
      </c>
      <c r="E3534" s="142">
        <v>2463.2074999999568</v>
      </c>
      <c r="F3534" s="142">
        <v>2806.6325000001166</v>
      </c>
      <c r="G3534" s="142">
        <v>3849.4949999997721</v>
      </c>
    </row>
    <row r="3535" spans="1:7" x14ac:dyDescent="0.2">
      <c r="A3535" s="76" t="s">
        <v>3932</v>
      </c>
      <c r="C3535" s="142">
        <v>1490.3600000000638</v>
      </c>
      <c r="D3535" s="142">
        <v>1952.7724999998863</v>
      </c>
      <c r="E3535" s="142">
        <v>2463.8724999999563</v>
      </c>
      <c r="F3535" s="142">
        <v>2807.3925000001168</v>
      </c>
      <c r="G3535" s="142">
        <v>3850.5399999997721</v>
      </c>
    </row>
    <row r="3536" spans="1:7" x14ac:dyDescent="0.2">
      <c r="A3536" s="76" t="s">
        <v>3933</v>
      </c>
      <c r="C3536" s="142">
        <v>1490.7600000000639</v>
      </c>
      <c r="D3536" s="142">
        <v>1953.2949999998866</v>
      </c>
      <c r="E3536" s="142">
        <v>2464.5374999999563</v>
      </c>
      <c r="F3536" s="142">
        <v>2808.1525000001166</v>
      </c>
      <c r="G3536" s="142">
        <v>3851.5849999997718</v>
      </c>
    </row>
    <row r="3537" spans="1:7" x14ac:dyDescent="0.2">
      <c r="A3537" s="76" t="s">
        <v>3934</v>
      </c>
      <c r="C3537" s="142">
        <v>1491.160000000064</v>
      </c>
      <c r="D3537" s="142">
        <v>1953.8174999998869</v>
      </c>
      <c r="E3537" s="142">
        <v>2465.2024999999562</v>
      </c>
      <c r="F3537" s="142">
        <v>2808.9125000001168</v>
      </c>
      <c r="G3537" s="142">
        <v>3852.6299999997718</v>
      </c>
    </row>
    <row r="3538" spans="1:7" x14ac:dyDescent="0.2">
      <c r="A3538" s="76" t="s">
        <v>3935</v>
      </c>
      <c r="C3538" s="142">
        <v>1491.5600000000641</v>
      </c>
      <c r="D3538" s="142">
        <v>1954.3399999998869</v>
      </c>
      <c r="E3538" s="142">
        <v>2465.8674999999557</v>
      </c>
      <c r="F3538" s="142">
        <v>2809.672500000117</v>
      </c>
      <c r="G3538" s="142">
        <v>3853.6749999997719</v>
      </c>
    </row>
    <row r="3539" spans="1:7" x14ac:dyDescent="0.2">
      <c r="A3539" s="76" t="s">
        <v>3936</v>
      </c>
      <c r="C3539" s="142">
        <v>1491.9600000000642</v>
      </c>
      <c r="D3539" s="142">
        <v>1954.8624999998872</v>
      </c>
      <c r="E3539" s="142">
        <v>2466.5324999999557</v>
      </c>
      <c r="F3539" s="142">
        <v>2810.4325000001172</v>
      </c>
      <c r="G3539" s="142">
        <v>3854.7199999997715</v>
      </c>
    </row>
    <row r="3540" spans="1:7" x14ac:dyDescent="0.2">
      <c r="A3540" s="76" t="s">
        <v>3937</v>
      </c>
      <c r="C3540" s="142">
        <v>1492.3600000000642</v>
      </c>
      <c r="D3540" s="142">
        <v>1955.3849999998872</v>
      </c>
      <c r="E3540" s="142">
        <v>2467.1974999999557</v>
      </c>
      <c r="F3540" s="142">
        <v>2811.1925000001174</v>
      </c>
      <c r="G3540" s="142">
        <v>3855.7649999997716</v>
      </c>
    </row>
    <row r="3541" spans="1:7" x14ac:dyDescent="0.2">
      <c r="A3541" s="76" t="s">
        <v>3938</v>
      </c>
      <c r="C3541" s="142">
        <v>1492.7600000000643</v>
      </c>
      <c r="D3541" s="142">
        <v>1955.9074999998875</v>
      </c>
      <c r="E3541" s="142">
        <v>2467.8624999999552</v>
      </c>
      <c r="F3541" s="142">
        <v>2811.9525000001177</v>
      </c>
      <c r="G3541" s="142">
        <v>3856.8099999997717</v>
      </c>
    </row>
    <row r="3542" spans="1:7" x14ac:dyDescent="0.2">
      <c r="A3542" s="76" t="s">
        <v>3939</v>
      </c>
      <c r="C3542" s="142">
        <v>1493.1600000000644</v>
      </c>
      <c r="D3542" s="142">
        <v>1956.4299999998877</v>
      </c>
      <c r="E3542" s="142">
        <v>2468.5274999999551</v>
      </c>
      <c r="F3542" s="142">
        <v>2812.7125000001179</v>
      </c>
      <c r="G3542" s="142">
        <v>3857.8549999997713</v>
      </c>
    </row>
    <row r="3543" spans="1:7" x14ac:dyDescent="0.2">
      <c r="A3543" s="76" t="s">
        <v>3940</v>
      </c>
      <c r="C3543" s="142">
        <v>1493.5600000000645</v>
      </c>
      <c r="D3543" s="142">
        <v>1956.9524999998878</v>
      </c>
      <c r="E3543" s="142">
        <v>2469.1924999999551</v>
      </c>
      <c r="F3543" s="142">
        <v>2813.4725000001181</v>
      </c>
      <c r="G3543" s="142">
        <v>3858.8999999997714</v>
      </c>
    </row>
    <row r="3544" spans="1:7" x14ac:dyDescent="0.2">
      <c r="A3544" s="76" t="s">
        <v>3941</v>
      </c>
      <c r="C3544" s="142">
        <v>1493.9600000000646</v>
      </c>
      <c r="D3544" s="142">
        <v>1957.474999999888</v>
      </c>
      <c r="E3544" s="142">
        <v>2469.8574999999551</v>
      </c>
      <c r="F3544" s="142">
        <v>2814.2325000001183</v>
      </c>
      <c r="G3544" s="142">
        <v>3859.9449999997714</v>
      </c>
    </row>
    <row r="3545" spans="1:7" x14ac:dyDescent="0.2">
      <c r="A3545" s="76" t="s">
        <v>3942</v>
      </c>
      <c r="C3545" s="142">
        <v>1494.3600000000647</v>
      </c>
      <c r="D3545" s="142">
        <v>1957.9974999998881</v>
      </c>
      <c r="E3545" s="142">
        <v>2470.5224999999546</v>
      </c>
      <c r="F3545" s="142">
        <v>2814.9925000001185</v>
      </c>
      <c r="G3545" s="142">
        <v>3860.989999999771</v>
      </c>
    </row>
    <row r="3546" spans="1:7" x14ac:dyDescent="0.2">
      <c r="A3546" s="76" t="s">
        <v>3943</v>
      </c>
      <c r="C3546" s="142">
        <v>1494.7600000000648</v>
      </c>
      <c r="D3546" s="142">
        <v>1958.5199999998883</v>
      </c>
      <c r="E3546" s="142">
        <v>2471.1874999999545</v>
      </c>
      <c r="F3546" s="142">
        <v>2815.7525000001183</v>
      </c>
      <c r="G3546" s="142">
        <v>3862.0349999997711</v>
      </c>
    </row>
    <row r="3547" spans="1:7" x14ac:dyDescent="0.2">
      <c r="A3547" s="76" t="s">
        <v>3944</v>
      </c>
      <c r="C3547" s="142">
        <v>1495.1600000000649</v>
      </c>
      <c r="D3547" s="142">
        <v>1959.0424999998886</v>
      </c>
      <c r="E3547" s="142">
        <v>2471.8524999999545</v>
      </c>
      <c r="F3547" s="142">
        <v>2816.5125000001185</v>
      </c>
      <c r="G3547" s="142">
        <v>3863.0799999997707</v>
      </c>
    </row>
    <row r="3548" spans="1:7" x14ac:dyDescent="0.2">
      <c r="A3548" s="76" t="s">
        <v>3945</v>
      </c>
      <c r="C3548" s="142">
        <v>1495.560000000065</v>
      </c>
      <c r="D3548" s="142">
        <v>1959.5649999998886</v>
      </c>
      <c r="E3548" s="142">
        <v>2472.517499999954</v>
      </c>
      <c r="F3548" s="142">
        <v>2817.2725000001187</v>
      </c>
      <c r="G3548" s="142">
        <v>3864.1249999997708</v>
      </c>
    </row>
    <row r="3549" spans="1:7" x14ac:dyDescent="0.2">
      <c r="A3549" s="76" t="s">
        <v>3946</v>
      </c>
      <c r="C3549" s="142">
        <v>1495.9600000000651</v>
      </c>
      <c r="D3549" s="142">
        <v>1960.0874999998889</v>
      </c>
      <c r="E3549" s="142">
        <v>2473.182499999954</v>
      </c>
      <c r="F3549" s="142">
        <v>2818.0325000001189</v>
      </c>
      <c r="G3549" s="142">
        <v>3865.1699999997709</v>
      </c>
    </row>
    <row r="3550" spans="1:7" x14ac:dyDescent="0.2">
      <c r="A3550" s="76" t="s">
        <v>3947</v>
      </c>
      <c r="C3550" s="142">
        <v>1496.3600000000652</v>
      </c>
      <c r="D3550" s="142">
        <v>1960.6099999998889</v>
      </c>
      <c r="E3550" s="142">
        <v>2473.8474999999539</v>
      </c>
      <c r="F3550" s="142">
        <v>2818.7925000001192</v>
      </c>
      <c r="G3550" s="142">
        <v>3866.2149999997705</v>
      </c>
    </row>
    <row r="3551" spans="1:7" x14ac:dyDescent="0.2">
      <c r="A3551" s="76" t="s">
        <v>3948</v>
      </c>
      <c r="C3551" s="142">
        <v>1496.7600000000652</v>
      </c>
      <c r="D3551" s="142">
        <v>1961.1324999998892</v>
      </c>
      <c r="E3551" s="142">
        <v>2474.5124999999534</v>
      </c>
      <c r="F3551" s="142">
        <v>2819.5525000001194</v>
      </c>
      <c r="G3551" s="142">
        <v>3867.2599999997706</v>
      </c>
    </row>
    <row r="3552" spans="1:7" x14ac:dyDescent="0.2">
      <c r="A3552" s="76" t="s">
        <v>3949</v>
      </c>
      <c r="C3552" s="142">
        <v>1497.1600000000653</v>
      </c>
      <c r="D3552" s="142">
        <v>1961.6549999998895</v>
      </c>
      <c r="E3552" s="142">
        <v>2475.1774999999534</v>
      </c>
      <c r="F3552" s="142">
        <v>2820.3125000001196</v>
      </c>
      <c r="G3552" s="142">
        <v>3868.3049999997706</v>
      </c>
    </row>
    <row r="3553" spans="1:7" x14ac:dyDescent="0.2">
      <c r="A3553" s="76" t="s">
        <v>3950</v>
      </c>
      <c r="C3553" s="142">
        <v>1497.5600000000654</v>
      </c>
      <c r="D3553" s="142">
        <v>1962.1774999998895</v>
      </c>
      <c r="E3553" s="142">
        <v>2475.8424999999534</v>
      </c>
      <c r="F3553" s="142">
        <v>2821.0725000001198</v>
      </c>
      <c r="G3553" s="142">
        <v>3869.3499999997703</v>
      </c>
    </row>
    <row r="3554" spans="1:7" x14ac:dyDescent="0.2">
      <c r="A3554" s="76" t="s">
        <v>3951</v>
      </c>
      <c r="C3554" s="142">
        <v>1497.9600000000655</v>
      </c>
      <c r="D3554" s="142">
        <v>1962.6999999998898</v>
      </c>
      <c r="E3554" s="142">
        <v>2476.5074999999533</v>
      </c>
      <c r="F3554" s="142">
        <v>2821.83250000012</v>
      </c>
      <c r="G3554" s="142">
        <v>3870.3949999997703</v>
      </c>
    </row>
    <row r="3555" spans="1:7" x14ac:dyDescent="0.2">
      <c r="A3555" s="76" t="s">
        <v>3952</v>
      </c>
      <c r="C3555" s="142">
        <v>1498.3600000000656</v>
      </c>
      <c r="D3555" s="142">
        <v>1963.2224999998898</v>
      </c>
      <c r="E3555" s="142">
        <v>2477.1724999999528</v>
      </c>
      <c r="F3555" s="142">
        <v>2822.5925000001203</v>
      </c>
      <c r="G3555" s="142">
        <v>3871.4399999997704</v>
      </c>
    </row>
    <row r="3556" spans="1:7" x14ac:dyDescent="0.2">
      <c r="A3556" s="76" t="s">
        <v>3953</v>
      </c>
      <c r="C3556" s="142">
        <v>1498.7600000000657</v>
      </c>
      <c r="D3556" s="142">
        <v>1963.7449999998901</v>
      </c>
      <c r="E3556" s="142">
        <v>2477.8374999999528</v>
      </c>
      <c r="F3556" s="142">
        <v>2823.35250000012</v>
      </c>
      <c r="G3556" s="142">
        <v>3872.48499999977</v>
      </c>
    </row>
    <row r="3557" spans="1:7" x14ac:dyDescent="0.2">
      <c r="A3557" s="76" t="s">
        <v>3954</v>
      </c>
      <c r="C3557" s="142">
        <v>1499.1600000000658</v>
      </c>
      <c r="D3557" s="142">
        <v>1964.2674999998903</v>
      </c>
      <c r="E3557" s="142">
        <v>2478.5024999999528</v>
      </c>
      <c r="F3557" s="142">
        <v>2824.1125000001202</v>
      </c>
      <c r="G3557" s="142">
        <v>3873.5299999997701</v>
      </c>
    </row>
    <row r="3558" spans="1:7" x14ac:dyDescent="0.2">
      <c r="A3558" s="76" t="s">
        <v>3955</v>
      </c>
      <c r="C3558" s="142">
        <v>1499.5600000000659</v>
      </c>
      <c r="D3558" s="142">
        <v>1964.7899999998904</v>
      </c>
      <c r="E3558" s="142">
        <v>2479.1674999999523</v>
      </c>
      <c r="F3558" s="142">
        <v>2824.8725000001205</v>
      </c>
      <c r="G3558" s="142">
        <v>3874.5749999997702</v>
      </c>
    </row>
    <row r="3559" spans="1:7" x14ac:dyDescent="0.2">
      <c r="A3559" s="76" t="s">
        <v>3956</v>
      </c>
      <c r="C3559" s="142">
        <v>1499.960000000066</v>
      </c>
      <c r="D3559" s="142">
        <v>1965.3124999998906</v>
      </c>
      <c r="E3559" s="142">
        <v>2479.8324999999522</v>
      </c>
      <c r="F3559" s="142">
        <v>2825.6325000001207</v>
      </c>
      <c r="G3559" s="142">
        <v>3875.6199999997698</v>
      </c>
    </row>
    <row r="3560" spans="1:7" x14ac:dyDescent="0.2">
      <c r="A3560" s="76" t="s">
        <v>3957</v>
      </c>
      <c r="C3560" s="142">
        <v>1500.3600000000661</v>
      </c>
      <c r="D3560" s="142">
        <v>1965.8349999998907</v>
      </c>
      <c r="E3560" s="142">
        <v>2480.4974999999522</v>
      </c>
      <c r="F3560" s="142">
        <v>2826.3925000001209</v>
      </c>
      <c r="G3560" s="142">
        <v>3876.6649999997699</v>
      </c>
    </row>
    <row r="3561" spans="1:7" x14ac:dyDescent="0.2">
      <c r="A3561" s="76" t="s">
        <v>3958</v>
      </c>
      <c r="C3561" s="142">
        <v>1500.7600000000662</v>
      </c>
      <c r="D3561" s="142">
        <v>1966.3574999998909</v>
      </c>
      <c r="E3561" s="142">
        <v>2481.1624999999517</v>
      </c>
      <c r="F3561" s="142">
        <v>2827.1525000001211</v>
      </c>
      <c r="G3561" s="142">
        <v>3877.7099999997699</v>
      </c>
    </row>
    <row r="3562" spans="1:7" x14ac:dyDescent="0.2">
      <c r="A3562" s="76" t="s">
        <v>3959</v>
      </c>
      <c r="C3562" s="142">
        <v>1501.1600000000662</v>
      </c>
      <c r="D3562" s="142">
        <v>1966.8799999998912</v>
      </c>
      <c r="E3562" s="142">
        <v>2481.8274999999517</v>
      </c>
      <c r="F3562" s="142">
        <v>2827.9125000001213</v>
      </c>
      <c r="G3562" s="142">
        <v>3878.7549999997696</v>
      </c>
    </row>
    <row r="3563" spans="1:7" x14ac:dyDescent="0.2">
      <c r="A3563" s="76" t="s">
        <v>3960</v>
      </c>
      <c r="C3563" s="142">
        <v>1501.5600000000663</v>
      </c>
      <c r="D3563" s="142">
        <v>1967.4024999998912</v>
      </c>
      <c r="E3563" s="142">
        <v>2482.4924999999516</v>
      </c>
      <c r="F3563" s="142">
        <v>2828.6725000001215</v>
      </c>
      <c r="G3563" s="142">
        <v>3879.7999999997696</v>
      </c>
    </row>
    <row r="3564" spans="1:7" x14ac:dyDescent="0.2">
      <c r="A3564" s="76" t="s">
        <v>3961</v>
      </c>
      <c r="C3564" s="142">
        <v>1501.9600000000664</v>
      </c>
      <c r="D3564" s="142">
        <v>1967.9249999998915</v>
      </c>
      <c r="E3564" s="142">
        <v>2483.1574999999516</v>
      </c>
      <c r="F3564" s="142">
        <v>2829.4325000001218</v>
      </c>
      <c r="G3564" s="142">
        <v>3880.8449999997697</v>
      </c>
    </row>
    <row r="3565" spans="1:7" x14ac:dyDescent="0.2">
      <c r="A3565" s="76" t="s">
        <v>3962</v>
      </c>
      <c r="C3565" s="142">
        <v>1502.3600000000665</v>
      </c>
      <c r="D3565" s="142">
        <v>1968.4474999998915</v>
      </c>
      <c r="E3565" s="142">
        <v>2483.8224999999511</v>
      </c>
      <c r="F3565" s="142">
        <v>2830.192500000122</v>
      </c>
      <c r="G3565" s="142">
        <v>3881.8899999997693</v>
      </c>
    </row>
    <row r="3566" spans="1:7" x14ac:dyDescent="0.2">
      <c r="A3566" s="76" t="s">
        <v>3963</v>
      </c>
      <c r="C3566" s="142">
        <v>1502.7600000000666</v>
      </c>
      <c r="D3566" s="142">
        <v>1968.9699999998918</v>
      </c>
      <c r="E3566" s="142">
        <v>2484.4874999999511</v>
      </c>
      <c r="F3566" s="142">
        <v>2830.9525000001217</v>
      </c>
      <c r="G3566" s="142">
        <v>3882.9349999997694</v>
      </c>
    </row>
    <row r="3567" spans="1:7" x14ac:dyDescent="0.2">
      <c r="A3567" s="76" t="s">
        <v>3964</v>
      </c>
      <c r="C3567" s="142">
        <v>1503.1600000000667</v>
      </c>
      <c r="D3567" s="142">
        <v>1969.4924999998921</v>
      </c>
      <c r="E3567" s="142">
        <v>2485.152499999951</v>
      </c>
      <c r="F3567" s="142">
        <v>2831.712500000122</v>
      </c>
      <c r="G3567" s="142">
        <v>3883.979999999769</v>
      </c>
    </row>
    <row r="3568" spans="1:7" x14ac:dyDescent="0.2">
      <c r="A3568" s="76" t="s">
        <v>3965</v>
      </c>
      <c r="C3568" s="142">
        <v>1503.5600000000668</v>
      </c>
      <c r="D3568" s="142">
        <v>1970.0149999998921</v>
      </c>
      <c r="E3568" s="142">
        <v>2485.8174999999505</v>
      </c>
      <c r="F3568" s="142">
        <v>2832.4725000001222</v>
      </c>
      <c r="G3568" s="142">
        <v>3885.0249999997691</v>
      </c>
    </row>
    <row r="3569" spans="1:7" x14ac:dyDescent="0.2">
      <c r="A3569" s="76" t="s">
        <v>3966</v>
      </c>
      <c r="C3569" s="142">
        <v>1503.9600000000669</v>
      </c>
      <c r="D3569" s="142">
        <v>1970.5374999998924</v>
      </c>
      <c r="E3569" s="142">
        <v>2486.4824999999505</v>
      </c>
      <c r="F3569" s="142">
        <v>2833.2325000001224</v>
      </c>
      <c r="G3569" s="142">
        <v>3886.0699999997692</v>
      </c>
    </row>
    <row r="3570" spans="1:7" x14ac:dyDescent="0.2">
      <c r="A3570" s="76" t="s">
        <v>3967</v>
      </c>
      <c r="C3570" s="142">
        <v>1504.360000000067</v>
      </c>
      <c r="D3570" s="142">
        <v>1971.0599999998924</v>
      </c>
      <c r="E3570" s="142">
        <v>2487.1474999999505</v>
      </c>
      <c r="F3570" s="142">
        <v>2833.9925000001226</v>
      </c>
      <c r="G3570" s="142">
        <v>3887.1149999997688</v>
      </c>
    </row>
    <row r="3571" spans="1:7" x14ac:dyDescent="0.2">
      <c r="A3571" s="76" t="s">
        <v>3968</v>
      </c>
      <c r="C3571" s="142">
        <v>1504.7600000000671</v>
      </c>
      <c r="D3571" s="142">
        <v>1971.5824999998927</v>
      </c>
      <c r="E3571" s="142">
        <v>2487.81249999995</v>
      </c>
      <c r="F3571" s="142">
        <v>2834.7525000001228</v>
      </c>
      <c r="G3571" s="142">
        <v>3888.1599999997688</v>
      </c>
    </row>
    <row r="3572" spans="1:7" x14ac:dyDescent="0.2">
      <c r="A3572" s="76" t="s">
        <v>3969</v>
      </c>
      <c r="C3572" s="142">
        <v>1505.1600000000672</v>
      </c>
      <c r="D3572" s="142">
        <v>1972.1049999998929</v>
      </c>
      <c r="E3572" s="142">
        <v>2488.4774999999499</v>
      </c>
      <c r="F3572" s="142">
        <v>2835.5125000001231</v>
      </c>
      <c r="G3572" s="142">
        <v>3889.2049999997689</v>
      </c>
    </row>
    <row r="3573" spans="1:7" x14ac:dyDescent="0.2">
      <c r="A3573" s="76" t="s">
        <v>3970</v>
      </c>
      <c r="C3573" s="142">
        <v>1505.5600000000672</v>
      </c>
      <c r="D3573" s="142">
        <v>1972.627499999893</v>
      </c>
      <c r="E3573" s="142">
        <v>2489.1424999999499</v>
      </c>
      <c r="F3573" s="142">
        <v>2836.2725000001233</v>
      </c>
      <c r="G3573" s="142">
        <v>3890.2499999997685</v>
      </c>
    </row>
    <row r="3574" spans="1:7" x14ac:dyDescent="0.2">
      <c r="A3574" s="76" t="s">
        <v>3971</v>
      </c>
      <c r="C3574" s="142">
        <v>1505.9600000000673</v>
      </c>
      <c r="D3574" s="142">
        <v>1973.1499999998932</v>
      </c>
      <c r="E3574" s="142">
        <v>2489.8074999999499</v>
      </c>
      <c r="F3574" s="142">
        <v>2837.0325000001235</v>
      </c>
      <c r="G3574" s="142">
        <v>3891.2949999997686</v>
      </c>
    </row>
    <row r="3575" spans="1:7" x14ac:dyDescent="0.2">
      <c r="A3575" s="76" t="s">
        <v>3972</v>
      </c>
      <c r="C3575" s="142">
        <v>1506.3600000000674</v>
      </c>
      <c r="D3575" s="142">
        <v>1973.6724999998933</v>
      </c>
      <c r="E3575" s="142">
        <v>2490.4724999999494</v>
      </c>
      <c r="F3575" s="142">
        <v>2837.7925000001237</v>
      </c>
      <c r="G3575" s="142">
        <v>3892.3399999997691</v>
      </c>
    </row>
    <row r="3576" spans="1:7" x14ac:dyDescent="0.2">
      <c r="A3576" s="76" t="s">
        <v>3973</v>
      </c>
      <c r="C3576" s="142">
        <v>1506.7600000000675</v>
      </c>
      <c r="D3576" s="142">
        <v>1974.1949999998935</v>
      </c>
      <c r="E3576" s="142">
        <v>2491.1374999999493</v>
      </c>
      <c r="F3576" s="142">
        <v>2838.5525000001235</v>
      </c>
      <c r="G3576" s="142">
        <v>3893.3849999997692</v>
      </c>
    </row>
    <row r="3577" spans="1:7" x14ac:dyDescent="0.2">
      <c r="A3577" s="76" t="s">
        <v>3974</v>
      </c>
      <c r="C3577" s="142">
        <v>1507.1600000000676</v>
      </c>
      <c r="D3577" s="142">
        <v>1974.7174999998938</v>
      </c>
      <c r="E3577" s="142">
        <v>2491.8024999999493</v>
      </c>
      <c r="F3577" s="142">
        <v>2839.3125000001237</v>
      </c>
      <c r="G3577" s="142">
        <v>3894.4299999997697</v>
      </c>
    </row>
    <row r="3578" spans="1:7" x14ac:dyDescent="0.2">
      <c r="A3578" s="76" t="s">
        <v>3975</v>
      </c>
      <c r="C3578" s="142">
        <v>1507.5600000000677</v>
      </c>
      <c r="D3578" s="142">
        <v>1975.2399999998938</v>
      </c>
      <c r="E3578" s="142">
        <v>2492.4674999999488</v>
      </c>
      <c r="F3578" s="142">
        <v>2840.0725000001239</v>
      </c>
      <c r="G3578" s="142">
        <v>3895.4749999997698</v>
      </c>
    </row>
    <row r="3579" spans="1:7" x14ac:dyDescent="0.2">
      <c r="A3579" s="76" t="s">
        <v>3976</v>
      </c>
      <c r="C3579" s="142">
        <v>1507.9600000000678</v>
      </c>
      <c r="D3579" s="142">
        <v>1975.7624999998941</v>
      </c>
      <c r="E3579" s="142">
        <v>2493.1324999999488</v>
      </c>
      <c r="F3579" s="142">
        <v>2840.8325000001241</v>
      </c>
      <c r="G3579" s="142">
        <v>3896.5199999997703</v>
      </c>
    </row>
    <row r="3580" spans="1:7" x14ac:dyDescent="0.2">
      <c r="A3580" s="76" t="s">
        <v>3977</v>
      </c>
      <c r="C3580" s="142">
        <v>1508.3600000000679</v>
      </c>
      <c r="D3580" s="142">
        <v>1976.2849999998941</v>
      </c>
      <c r="E3580" s="142">
        <v>2493.7974999999487</v>
      </c>
      <c r="F3580" s="142">
        <v>2841.5925000001243</v>
      </c>
      <c r="G3580" s="142">
        <v>3897.5649999997709</v>
      </c>
    </row>
    <row r="3581" spans="1:7" x14ac:dyDescent="0.2">
      <c r="A3581" s="76" t="s">
        <v>3978</v>
      </c>
      <c r="C3581" s="142">
        <v>1508.760000000068</v>
      </c>
      <c r="D3581" s="142">
        <v>1976.8074999998944</v>
      </c>
      <c r="E3581" s="142">
        <v>2494.4624999999482</v>
      </c>
      <c r="F3581" s="142">
        <v>2842.3525000001246</v>
      </c>
      <c r="G3581" s="142">
        <v>3898.6099999997709</v>
      </c>
    </row>
    <row r="3582" spans="1:7" x14ac:dyDescent="0.2">
      <c r="A3582" s="76" t="s">
        <v>3979</v>
      </c>
      <c r="C3582" s="142">
        <v>1509.1600000000681</v>
      </c>
      <c r="D3582" s="142">
        <v>1977.3299999998947</v>
      </c>
      <c r="E3582" s="142">
        <v>2495.1274999999482</v>
      </c>
      <c r="F3582" s="142">
        <v>2843.1125000001248</v>
      </c>
      <c r="G3582" s="142">
        <v>3899.6549999997715</v>
      </c>
    </row>
    <row r="3583" spans="1:7" x14ac:dyDescent="0.2">
      <c r="A3583" s="76" t="s">
        <v>3980</v>
      </c>
      <c r="C3583" s="142">
        <v>1509.5600000000682</v>
      </c>
      <c r="D3583" s="142">
        <v>1977.8524999998947</v>
      </c>
      <c r="E3583" s="142">
        <v>2495.7924999999482</v>
      </c>
      <c r="F3583" s="142">
        <v>2843.872500000125</v>
      </c>
      <c r="G3583" s="142">
        <v>3900.6999999997715</v>
      </c>
    </row>
    <row r="3584" spans="1:7" x14ac:dyDescent="0.2">
      <c r="A3584" s="76" t="s">
        <v>3981</v>
      </c>
      <c r="C3584" s="142">
        <v>1509.9600000000682</v>
      </c>
      <c r="D3584" s="142">
        <v>1978.374999999895</v>
      </c>
      <c r="E3584" s="142">
        <v>2496.4574999999481</v>
      </c>
      <c r="F3584" s="142">
        <v>2844.6325000001252</v>
      </c>
      <c r="G3584" s="142">
        <v>3901.7449999997721</v>
      </c>
    </row>
    <row r="3585" spans="1:7" x14ac:dyDescent="0.2">
      <c r="A3585" s="76" t="s">
        <v>3982</v>
      </c>
      <c r="C3585" s="142">
        <v>1510.3600000000683</v>
      </c>
      <c r="D3585" s="142">
        <v>1978.897499999895</v>
      </c>
      <c r="E3585" s="142">
        <v>2497.1224999999476</v>
      </c>
      <c r="F3585" s="142">
        <v>2845.3925000001254</v>
      </c>
      <c r="G3585" s="142">
        <v>3902.7899999997726</v>
      </c>
    </row>
    <row r="3586" spans="1:7" x14ac:dyDescent="0.2">
      <c r="A3586" s="76" t="s">
        <v>3983</v>
      </c>
      <c r="C3586" s="142">
        <v>1510.7600000000684</v>
      </c>
      <c r="D3586" s="142">
        <v>1979.4199999998953</v>
      </c>
      <c r="E3586" s="142">
        <v>2497.7874999999476</v>
      </c>
      <c r="F3586" s="142">
        <v>2846.1525000001252</v>
      </c>
      <c r="G3586" s="142">
        <v>3903.8349999997727</v>
      </c>
    </row>
    <row r="3587" spans="1:7" x14ac:dyDescent="0.2">
      <c r="A3587" s="76" t="s">
        <v>3984</v>
      </c>
      <c r="C3587" s="142">
        <v>1511.1600000000685</v>
      </c>
      <c r="D3587" s="142">
        <v>1979.9424999998955</v>
      </c>
      <c r="E3587" s="142">
        <v>2498.4524999999476</v>
      </c>
      <c r="F3587" s="142">
        <v>2846.9125000001254</v>
      </c>
      <c r="G3587" s="142">
        <v>3904.8799999997732</v>
      </c>
    </row>
    <row r="3588" spans="1:7" x14ac:dyDescent="0.2">
      <c r="A3588" s="76" t="s">
        <v>3985</v>
      </c>
      <c r="C3588" s="142">
        <v>1511.5600000000686</v>
      </c>
      <c r="D3588" s="142">
        <v>1980.4649999998956</v>
      </c>
      <c r="E3588" s="142">
        <v>2499.1174999999471</v>
      </c>
      <c r="F3588" s="142">
        <v>2847.6725000001256</v>
      </c>
      <c r="G3588" s="142">
        <v>3905.9249999997733</v>
      </c>
    </row>
    <row r="3589" spans="1:7" x14ac:dyDescent="0.2">
      <c r="A3589" s="76" t="s">
        <v>3986</v>
      </c>
      <c r="C3589" s="142">
        <v>1511.9600000000687</v>
      </c>
      <c r="D3589" s="142">
        <v>1980.9874999998958</v>
      </c>
      <c r="E3589" s="142">
        <v>2499.782499999947</v>
      </c>
      <c r="F3589" s="142">
        <v>2848.4325000001259</v>
      </c>
      <c r="G3589" s="142">
        <v>3906.9699999997738</v>
      </c>
    </row>
    <row r="3590" spans="1:7" x14ac:dyDescent="0.2">
      <c r="A3590" s="76" t="s">
        <v>3987</v>
      </c>
      <c r="C3590" s="142">
        <v>1512.3600000000688</v>
      </c>
      <c r="D3590" s="142">
        <v>1981.5099999998959</v>
      </c>
      <c r="E3590" s="142">
        <v>2500.447499999947</v>
      </c>
      <c r="F3590" s="142">
        <v>2849.1925000001261</v>
      </c>
      <c r="G3590" s="142">
        <v>3908.0149999997743</v>
      </c>
    </row>
    <row r="3591" spans="1:7" x14ac:dyDescent="0.2">
      <c r="A3591" s="76" t="s">
        <v>3988</v>
      </c>
      <c r="C3591" s="142">
        <v>1512.7600000000689</v>
      </c>
      <c r="D3591" s="142">
        <v>1982.0324999998961</v>
      </c>
      <c r="E3591" s="142">
        <v>2501.1124999999465</v>
      </c>
      <c r="F3591" s="142">
        <v>2849.9525000001263</v>
      </c>
      <c r="G3591" s="142">
        <v>3909.0599999997744</v>
      </c>
    </row>
    <row r="3592" spans="1:7" x14ac:dyDescent="0.2">
      <c r="A3592" s="76" t="s">
        <v>3989</v>
      </c>
      <c r="C3592" s="142">
        <v>1513.160000000069</v>
      </c>
      <c r="D3592" s="142">
        <v>1982.5549999998964</v>
      </c>
      <c r="E3592" s="142">
        <v>2501.7774999999465</v>
      </c>
      <c r="F3592" s="142">
        <v>2850.7125000001265</v>
      </c>
      <c r="G3592" s="142">
        <v>3910.1049999997749</v>
      </c>
    </row>
    <row r="3593" spans="1:7" x14ac:dyDescent="0.2">
      <c r="A3593" s="76" t="s">
        <v>3990</v>
      </c>
      <c r="C3593" s="142">
        <v>1513.5600000000691</v>
      </c>
      <c r="D3593" s="142">
        <v>1983.0774999998964</v>
      </c>
      <c r="E3593" s="142">
        <v>2502.4424999999464</v>
      </c>
      <c r="F3593" s="142">
        <v>2851.4725000001267</v>
      </c>
      <c r="G3593" s="142">
        <v>3911.149999999775</v>
      </c>
    </row>
    <row r="3594" spans="1:7" x14ac:dyDescent="0.2">
      <c r="A3594" s="76" t="s">
        <v>3991</v>
      </c>
      <c r="C3594" s="142">
        <v>1513.9600000000692</v>
      </c>
      <c r="D3594" s="142">
        <v>1983.5999999998967</v>
      </c>
      <c r="E3594" s="142">
        <v>2503.1074999999464</v>
      </c>
      <c r="F3594" s="142">
        <v>2852.2325000001269</v>
      </c>
      <c r="G3594" s="142">
        <v>3912.1949999997755</v>
      </c>
    </row>
    <row r="3595" spans="1:7" x14ac:dyDescent="0.2">
      <c r="A3595" s="76" t="s">
        <v>3992</v>
      </c>
      <c r="C3595" s="142">
        <v>1514.3600000000692</v>
      </c>
      <c r="D3595" s="142">
        <v>1984.1224999998967</v>
      </c>
      <c r="E3595" s="142">
        <v>2503.7724999999459</v>
      </c>
      <c r="F3595" s="142">
        <v>2852.9925000001272</v>
      </c>
      <c r="G3595" s="142">
        <v>3913.239999999776</v>
      </c>
    </row>
    <row r="3596" spans="1:7" x14ac:dyDescent="0.2">
      <c r="A3596" s="76" t="s">
        <v>3993</v>
      </c>
      <c r="C3596" s="142">
        <v>1514.7600000000693</v>
      </c>
      <c r="D3596" s="142">
        <v>1984.644999999897</v>
      </c>
      <c r="E3596" s="142">
        <v>2504.4374999999459</v>
      </c>
      <c r="F3596" s="142">
        <v>2853.7525000001269</v>
      </c>
      <c r="G3596" s="142">
        <v>3914.2849999997761</v>
      </c>
    </row>
    <row r="3597" spans="1:7" x14ac:dyDescent="0.2">
      <c r="A3597" s="76" t="s">
        <v>3994</v>
      </c>
      <c r="C3597" s="142">
        <v>1515.1600000000694</v>
      </c>
      <c r="D3597" s="142">
        <v>1985.1674999998972</v>
      </c>
      <c r="E3597" s="142">
        <v>2505.1024999999458</v>
      </c>
      <c r="F3597" s="142">
        <v>2854.5125000001271</v>
      </c>
      <c r="G3597" s="142">
        <v>3915.3299999997766</v>
      </c>
    </row>
    <row r="3598" spans="1:7" x14ac:dyDescent="0.2">
      <c r="A3598" s="76" t="s">
        <v>3995</v>
      </c>
      <c r="C3598" s="142">
        <v>1515.5600000000695</v>
      </c>
      <c r="D3598" s="142">
        <v>1985.6899999998973</v>
      </c>
      <c r="E3598" s="142">
        <v>2505.7674999999454</v>
      </c>
      <c r="F3598" s="142">
        <v>2855.2725000001274</v>
      </c>
      <c r="G3598" s="142">
        <v>3916.3749999997767</v>
      </c>
    </row>
    <row r="3599" spans="1:7" x14ac:dyDescent="0.2">
      <c r="A3599" s="76" t="s">
        <v>3996</v>
      </c>
      <c r="C3599" s="142">
        <v>1515.9600000000696</v>
      </c>
      <c r="D3599" s="142">
        <v>1986.2124999998975</v>
      </c>
      <c r="E3599" s="142">
        <v>2506.4324999999453</v>
      </c>
      <c r="F3599" s="142">
        <v>2856.0325000001276</v>
      </c>
      <c r="G3599" s="142">
        <v>3917.4199999997772</v>
      </c>
    </row>
    <row r="3600" spans="1:7" x14ac:dyDescent="0.2">
      <c r="A3600" s="76" t="s">
        <v>3997</v>
      </c>
      <c r="C3600" s="142">
        <v>1516.3600000000697</v>
      </c>
      <c r="D3600" s="142">
        <v>1986.7349999998976</v>
      </c>
      <c r="E3600" s="142">
        <v>2507.0974999999453</v>
      </c>
      <c r="F3600" s="142">
        <v>2856.7925000001278</v>
      </c>
      <c r="G3600" s="142">
        <v>3918.4649999997778</v>
      </c>
    </row>
    <row r="3601" spans="1:7" x14ac:dyDescent="0.2">
      <c r="A3601" s="76" t="s">
        <v>3998</v>
      </c>
      <c r="C3601" s="142">
        <v>1516.7600000000698</v>
      </c>
      <c r="D3601" s="142">
        <v>1987.2574999998978</v>
      </c>
      <c r="E3601" s="142">
        <v>2507.7624999999448</v>
      </c>
      <c r="F3601" s="142">
        <v>2857.552500000128</v>
      </c>
      <c r="G3601" s="142">
        <v>3919.5099999997778</v>
      </c>
    </row>
    <row r="3602" spans="1:7" x14ac:dyDescent="0.2">
      <c r="A3602" s="76" t="s">
        <v>3999</v>
      </c>
      <c r="C3602" s="142">
        <v>1517.1600000000699</v>
      </c>
      <c r="D3602" s="142">
        <v>1987.7799999998981</v>
      </c>
      <c r="E3602" s="142">
        <v>2508.4274999999448</v>
      </c>
      <c r="F3602" s="142">
        <v>2858.3125000001282</v>
      </c>
      <c r="G3602" s="142">
        <v>3920.5549999997784</v>
      </c>
    </row>
    <row r="3603" spans="1:7" x14ac:dyDescent="0.2">
      <c r="A3603" s="76" t="s">
        <v>4000</v>
      </c>
      <c r="C3603" s="142">
        <v>1517.56000000007</v>
      </c>
      <c r="D3603" s="142">
        <v>1988.3024999998981</v>
      </c>
      <c r="E3603" s="142">
        <v>2509.0924999999447</v>
      </c>
      <c r="F3603" s="142">
        <v>2859.0725000001285</v>
      </c>
      <c r="G3603" s="142">
        <v>3921.5999999997784</v>
      </c>
    </row>
    <row r="3604" spans="1:7" x14ac:dyDescent="0.2">
      <c r="A3604" s="76" t="s">
        <v>4001</v>
      </c>
      <c r="C3604" s="142">
        <v>1517.9600000000701</v>
      </c>
      <c r="D3604" s="142">
        <v>1988.8249999998984</v>
      </c>
      <c r="E3604" s="142">
        <v>2509.7574999999447</v>
      </c>
      <c r="F3604" s="142">
        <v>2859.8325000001287</v>
      </c>
      <c r="G3604" s="142">
        <v>3922.644999999779</v>
      </c>
    </row>
    <row r="3605" spans="1:7" x14ac:dyDescent="0.2">
      <c r="A3605" s="76" t="s">
        <v>4002</v>
      </c>
      <c r="C3605" s="142">
        <v>1518.3600000000702</v>
      </c>
      <c r="D3605" s="142">
        <v>1989.3474999998984</v>
      </c>
      <c r="E3605" s="142">
        <v>2510.4224999999442</v>
      </c>
      <c r="F3605" s="142">
        <v>2860.5925000001289</v>
      </c>
      <c r="G3605" s="142">
        <v>3923.6899999997795</v>
      </c>
    </row>
    <row r="3606" spans="1:7" x14ac:dyDescent="0.2">
      <c r="A3606" s="76" t="s">
        <v>4003</v>
      </c>
      <c r="C3606" s="142">
        <v>1518.7600000000702</v>
      </c>
      <c r="D3606" s="142">
        <v>1989.8699999998987</v>
      </c>
      <c r="E3606" s="142">
        <v>2511.0874999999442</v>
      </c>
      <c r="F3606" s="142">
        <v>2861.3525000001287</v>
      </c>
      <c r="G3606" s="142">
        <v>3924.7349999997796</v>
      </c>
    </row>
    <row r="3607" spans="1:7" x14ac:dyDescent="0.2">
      <c r="A3607" s="76" t="s">
        <v>4004</v>
      </c>
      <c r="C3607" s="142">
        <v>1519.1600000000703</v>
      </c>
      <c r="D3607" s="142">
        <v>1990.392499999899</v>
      </c>
      <c r="E3607" s="142">
        <v>2511.7524999999441</v>
      </c>
      <c r="F3607" s="142">
        <v>2862.1125000001289</v>
      </c>
      <c r="G3607" s="142">
        <v>3925.7799999997801</v>
      </c>
    </row>
    <row r="3608" spans="1:7" x14ac:dyDescent="0.2">
      <c r="A3608" s="76" t="s">
        <v>4005</v>
      </c>
      <c r="C3608" s="142">
        <v>1519.5600000000704</v>
      </c>
      <c r="D3608" s="142">
        <v>1990.914999999899</v>
      </c>
      <c r="E3608" s="142">
        <v>2512.4174999999436</v>
      </c>
      <c r="F3608" s="142">
        <v>2862.8725000001291</v>
      </c>
      <c r="G3608" s="142">
        <v>3926.8249999997802</v>
      </c>
    </row>
    <row r="3609" spans="1:7" x14ac:dyDescent="0.2">
      <c r="A3609" s="76" t="s">
        <v>4006</v>
      </c>
      <c r="C3609" s="142">
        <v>1519.9600000000705</v>
      </c>
      <c r="D3609" s="142">
        <v>1991.4374999998993</v>
      </c>
      <c r="E3609" s="142">
        <v>2513.0824999999436</v>
      </c>
      <c r="F3609" s="142">
        <v>2863.6325000001293</v>
      </c>
      <c r="G3609" s="142">
        <v>3927.8699999997807</v>
      </c>
    </row>
    <row r="3610" spans="1:7" x14ac:dyDescent="0.2">
      <c r="A3610" s="76" t="s">
        <v>4007</v>
      </c>
      <c r="C3610" s="142">
        <v>1520.3600000000706</v>
      </c>
      <c r="D3610" s="142">
        <v>1991.9599999998993</v>
      </c>
      <c r="E3610" s="142">
        <v>2513.7474999999436</v>
      </c>
      <c r="F3610" s="142">
        <v>2864.3925000001295</v>
      </c>
      <c r="G3610" s="142">
        <v>3928.9149999997812</v>
      </c>
    </row>
    <row r="3611" spans="1:7" x14ac:dyDescent="0.2">
      <c r="A3611" s="76" t="s">
        <v>4008</v>
      </c>
      <c r="C3611" s="142">
        <v>1520.7600000000707</v>
      </c>
      <c r="D3611" s="142">
        <v>1992.4824999998996</v>
      </c>
      <c r="E3611" s="142">
        <v>2514.4124999999431</v>
      </c>
      <c r="F3611" s="142">
        <v>2865.1525000001297</v>
      </c>
      <c r="G3611" s="142">
        <v>3929.9599999997813</v>
      </c>
    </row>
    <row r="3612" spans="1:7" x14ac:dyDescent="0.2">
      <c r="A3612" s="76" t="s">
        <v>4009</v>
      </c>
      <c r="C3612" s="142">
        <v>1521.1600000000708</v>
      </c>
      <c r="D3612" s="142">
        <v>1993.0049999998998</v>
      </c>
      <c r="E3612" s="142">
        <v>2515.077499999943</v>
      </c>
      <c r="F3612" s="142">
        <v>2865.91250000013</v>
      </c>
      <c r="G3612" s="142">
        <v>3931.0049999997818</v>
      </c>
    </row>
    <row r="3613" spans="1:7" x14ac:dyDescent="0.2">
      <c r="A3613" s="76" t="s">
        <v>4010</v>
      </c>
      <c r="C3613" s="142">
        <v>1521.5600000000709</v>
      </c>
      <c r="D3613" s="142">
        <v>1993.5274999998999</v>
      </c>
      <c r="E3613" s="142">
        <v>2515.742499999943</v>
      </c>
      <c r="F3613" s="142">
        <v>2866.6725000001302</v>
      </c>
      <c r="G3613" s="142">
        <v>3932.0499999997819</v>
      </c>
    </row>
    <row r="3614" spans="1:7" x14ac:dyDescent="0.2">
      <c r="A3614" s="76" t="s">
        <v>4011</v>
      </c>
      <c r="C3614" s="142">
        <v>1521.960000000071</v>
      </c>
      <c r="D3614" s="142">
        <v>1994.0499999999001</v>
      </c>
      <c r="E3614" s="142">
        <v>2516.407499999943</v>
      </c>
      <c r="F3614" s="142">
        <v>2867.4325000001304</v>
      </c>
      <c r="G3614" s="142">
        <v>3933.0949999997824</v>
      </c>
    </row>
    <row r="3615" spans="1:7" x14ac:dyDescent="0.2">
      <c r="A3615" s="76" t="s">
        <v>4012</v>
      </c>
      <c r="C3615" s="142">
        <v>1522.3600000000711</v>
      </c>
      <c r="D3615" s="142">
        <v>1994.5724999999002</v>
      </c>
      <c r="E3615" s="142">
        <v>2517.0724999999425</v>
      </c>
      <c r="F3615" s="142">
        <v>2868.1925000001306</v>
      </c>
      <c r="G3615" s="142">
        <v>3934.139999999783</v>
      </c>
    </row>
    <row r="3616" spans="1:7" x14ac:dyDescent="0.2">
      <c r="A3616" s="76" t="s">
        <v>4013</v>
      </c>
      <c r="C3616" s="142">
        <v>1522.7600000000712</v>
      </c>
      <c r="D3616" s="142">
        <v>1995.0949999999004</v>
      </c>
      <c r="E3616" s="142">
        <v>2517.7374999999424</v>
      </c>
      <c r="F3616" s="142">
        <v>2868.9525000001304</v>
      </c>
      <c r="G3616" s="142">
        <v>3935.184999999783</v>
      </c>
    </row>
    <row r="3617" spans="1:7" x14ac:dyDescent="0.2">
      <c r="A3617" s="76" t="s">
        <v>4014</v>
      </c>
      <c r="C3617" s="142">
        <v>1523.1600000000712</v>
      </c>
      <c r="D3617" s="142">
        <v>1995.6174999999007</v>
      </c>
      <c r="E3617" s="142">
        <v>2518.4024999999424</v>
      </c>
      <c r="F3617" s="142">
        <v>2869.7125000001306</v>
      </c>
      <c r="G3617" s="142">
        <v>3936.2299999997836</v>
      </c>
    </row>
    <row r="3618" spans="1:7" x14ac:dyDescent="0.2">
      <c r="A3618" s="76" t="s">
        <v>4015</v>
      </c>
      <c r="C3618" s="142">
        <v>1523.5600000000713</v>
      </c>
      <c r="D3618" s="142">
        <v>1996.1399999999007</v>
      </c>
      <c r="E3618" s="142">
        <v>2519.0674999999419</v>
      </c>
      <c r="F3618" s="142">
        <v>2870.4725000001308</v>
      </c>
      <c r="G3618" s="142">
        <v>3937.2749999997836</v>
      </c>
    </row>
    <row r="3619" spans="1:7" x14ac:dyDescent="0.2">
      <c r="A3619" s="76" t="s">
        <v>4016</v>
      </c>
      <c r="C3619" s="142">
        <v>1523.9600000000714</v>
      </c>
      <c r="D3619" s="142">
        <v>1996.662499999901</v>
      </c>
      <c r="E3619" s="142">
        <v>2519.7324999999419</v>
      </c>
      <c r="F3619" s="142">
        <v>2871.232500000131</v>
      </c>
      <c r="G3619" s="142">
        <v>3938.3199999997842</v>
      </c>
    </row>
    <row r="3620" spans="1:7" x14ac:dyDescent="0.2">
      <c r="A3620" s="76" t="s">
        <v>4017</v>
      </c>
      <c r="C3620" s="142">
        <v>1524.3600000000715</v>
      </c>
      <c r="D3620" s="142">
        <v>1997.184999999901</v>
      </c>
      <c r="E3620" s="142">
        <v>2520.3974999999418</v>
      </c>
      <c r="F3620" s="142">
        <v>2871.9925000001313</v>
      </c>
      <c r="G3620" s="142">
        <v>3939.3649999997847</v>
      </c>
    </row>
    <row r="3621" spans="1:7" x14ac:dyDescent="0.2">
      <c r="A3621" s="76" t="s">
        <v>4018</v>
      </c>
      <c r="C3621" s="142">
        <v>1524.7600000000716</v>
      </c>
      <c r="D3621" s="142">
        <v>1997.7074999999013</v>
      </c>
      <c r="E3621" s="142">
        <v>2521.0624999999413</v>
      </c>
      <c r="F3621" s="142">
        <v>2872.7525000001315</v>
      </c>
      <c r="G3621" s="142">
        <v>3940.4099999997848</v>
      </c>
    </row>
    <row r="3622" spans="1:7" x14ac:dyDescent="0.2">
      <c r="A3622" s="76" t="s">
        <v>4019</v>
      </c>
      <c r="C3622" s="142">
        <v>1525.1600000000717</v>
      </c>
      <c r="D3622" s="142">
        <v>1998.2299999999016</v>
      </c>
      <c r="E3622" s="142">
        <v>2521.7274999999413</v>
      </c>
      <c r="F3622" s="142">
        <v>2873.5125000001317</v>
      </c>
      <c r="G3622" s="142">
        <v>3941.4549999997853</v>
      </c>
    </row>
    <row r="3623" spans="1:7" x14ac:dyDescent="0.2">
      <c r="A3623" s="76" t="s">
        <v>4020</v>
      </c>
      <c r="C3623" s="142">
        <v>1525.5600000000718</v>
      </c>
      <c r="D3623" s="142">
        <v>1998.7524999999016</v>
      </c>
      <c r="E3623" s="142">
        <v>2522.3924999999413</v>
      </c>
      <c r="F3623" s="142">
        <v>2874.2725000001319</v>
      </c>
      <c r="G3623" s="142">
        <v>3942.4999999997854</v>
      </c>
    </row>
    <row r="3624" spans="1:7" x14ac:dyDescent="0.2">
      <c r="A3624" s="76" t="s">
        <v>4021</v>
      </c>
      <c r="C3624" s="142">
        <v>1525.9600000000719</v>
      </c>
      <c r="D3624" s="142">
        <v>1999.2749999999019</v>
      </c>
      <c r="E3624" s="142">
        <v>2523.0574999999412</v>
      </c>
      <c r="F3624" s="142">
        <v>2875.0325000001321</v>
      </c>
      <c r="G3624" s="142">
        <v>3943.5449999997859</v>
      </c>
    </row>
    <row r="3625" spans="1:7" x14ac:dyDescent="0.2">
      <c r="A3625" s="76" t="s">
        <v>4022</v>
      </c>
      <c r="C3625" s="142">
        <v>1526.360000000072</v>
      </c>
      <c r="D3625" s="142">
        <v>1999.7974999999019</v>
      </c>
      <c r="E3625" s="142">
        <v>2523.7224999999407</v>
      </c>
      <c r="F3625" s="142">
        <v>2875.7925000001323</v>
      </c>
      <c r="G3625" s="142">
        <v>3944.5899999997864</v>
      </c>
    </row>
    <row r="3626" spans="1:7" x14ac:dyDescent="0.2">
      <c r="A3626" s="76" t="s">
        <v>4023</v>
      </c>
      <c r="C3626" s="142">
        <v>1526.7600000000721</v>
      </c>
      <c r="D3626" s="142">
        <v>2000.3199999999022</v>
      </c>
      <c r="E3626" s="142">
        <v>2524.3874999999407</v>
      </c>
      <c r="F3626" s="142">
        <v>2876.5525000001321</v>
      </c>
      <c r="G3626" s="142">
        <v>3945.6349999997865</v>
      </c>
    </row>
    <row r="3627" spans="1:7" x14ac:dyDescent="0.2">
      <c r="A3627" s="76" t="s">
        <v>4024</v>
      </c>
      <c r="C3627" s="142">
        <v>1527.1600000000722</v>
      </c>
      <c r="D3627" s="142">
        <v>2000.8424999999024</v>
      </c>
      <c r="E3627" s="142">
        <v>2525.0524999999407</v>
      </c>
      <c r="F3627" s="142">
        <v>2877.3125000001323</v>
      </c>
      <c r="G3627" s="142">
        <v>3946.679999999787</v>
      </c>
    </row>
    <row r="3628" spans="1:7" x14ac:dyDescent="0.2">
      <c r="A3628" s="76" t="s">
        <v>4025</v>
      </c>
      <c r="C3628" s="142">
        <v>1527.5600000000723</v>
      </c>
      <c r="D3628" s="142">
        <v>2001.3649999999025</v>
      </c>
      <c r="E3628" s="142">
        <v>2525.7174999999402</v>
      </c>
      <c r="F3628" s="142">
        <v>2878.0725000001325</v>
      </c>
      <c r="G3628" s="142">
        <v>3947.7249999997871</v>
      </c>
    </row>
    <row r="3629" spans="1:7" x14ac:dyDescent="0.2">
      <c r="A3629" s="76" t="s">
        <v>4026</v>
      </c>
      <c r="C3629" s="142">
        <v>1527.9600000000723</v>
      </c>
      <c r="D3629" s="142">
        <v>2001.8874999999027</v>
      </c>
      <c r="E3629" s="142">
        <v>2526.3824999999401</v>
      </c>
      <c r="F3629" s="142">
        <v>2878.8325000001328</v>
      </c>
      <c r="G3629" s="142">
        <v>3948.7699999997876</v>
      </c>
    </row>
    <row r="3630" spans="1:7" x14ac:dyDescent="0.2">
      <c r="A3630" s="76" t="s">
        <v>4027</v>
      </c>
      <c r="C3630" s="142">
        <v>1528.3600000000724</v>
      </c>
      <c r="D3630" s="142">
        <v>2002.4099999999028</v>
      </c>
      <c r="E3630" s="142">
        <v>2527.0474999999401</v>
      </c>
      <c r="F3630" s="142">
        <v>2879.592500000133</v>
      </c>
      <c r="G3630" s="142">
        <v>3949.8149999997881</v>
      </c>
    </row>
    <row r="3631" spans="1:7" x14ac:dyDescent="0.2">
      <c r="A3631" s="76" t="s">
        <v>4028</v>
      </c>
      <c r="C3631" s="142">
        <v>1528.7600000000725</v>
      </c>
      <c r="D3631" s="142">
        <v>2002.932499999903</v>
      </c>
      <c r="E3631" s="142">
        <v>2527.7124999999396</v>
      </c>
      <c r="F3631" s="142">
        <v>2880.3525000001332</v>
      </c>
      <c r="G3631" s="142">
        <v>3950.8599999997882</v>
      </c>
    </row>
    <row r="3632" spans="1:7" x14ac:dyDescent="0.2">
      <c r="A3632" s="76" t="s">
        <v>4029</v>
      </c>
      <c r="C3632" s="142">
        <v>1529.1600000000726</v>
      </c>
      <c r="D3632" s="142">
        <v>2003.4549999999033</v>
      </c>
      <c r="E3632" s="142">
        <v>2528.3774999999396</v>
      </c>
      <c r="F3632" s="142">
        <v>2881.1125000001334</v>
      </c>
      <c r="G3632" s="142">
        <v>3951.9049999997887</v>
      </c>
    </row>
    <row r="3633" spans="1:7" x14ac:dyDescent="0.2">
      <c r="A3633" s="76" t="s">
        <v>4030</v>
      </c>
      <c r="C3633" s="142">
        <v>1529.5600000000727</v>
      </c>
      <c r="D3633" s="142">
        <v>2003.9774999999033</v>
      </c>
      <c r="E3633" s="142">
        <v>2529.0424999999395</v>
      </c>
      <c r="F3633" s="142">
        <v>2881.8725000001336</v>
      </c>
      <c r="G3633" s="142">
        <v>3952.9499999997888</v>
      </c>
    </row>
    <row r="3634" spans="1:7" x14ac:dyDescent="0.2">
      <c r="A3634" s="76" t="s">
        <v>4031</v>
      </c>
      <c r="C3634" s="142">
        <v>1529.9600000000728</v>
      </c>
      <c r="D3634" s="142">
        <v>2004.4999999999036</v>
      </c>
      <c r="E3634" s="142">
        <v>2529.7074999999395</v>
      </c>
      <c r="F3634" s="142">
        <v>2882.6325000001339</v>
      </c>
      <c r="G3634" s="142">
        <v>3953.9949999997893</v>
      </c>
    </row>
    <row r="3635" spans="1:7" x14ac:dyDescent="0.2">
      <c r="A3635" s="76" t="s">
        <v>4032</v>
      </c>
      <c r="C3635" s="142">
        <v>1530.3600000000729</v>
      </c>
      <c r="D3635" s="142">
        <v>2005.0224999999036</v>
      </c>
      <c r="E3635" s="142">
        <v>2530.372499999939</v>
      </c>
      <c r="F3635" s="142">
        <v>2883.3925000001341</v>
      </c>
      <c r="G3635" s="142">
        <v>3955.0399999997899</v>
      </c>
    </row>
    <row r="3636" spans="1:7" x14ac:dyDescent="0.2">
      <c r="A3636" s="76" t="s">
        <v>4033</v>
      </c>
      <c r="C3636" s="142">
        <v>1530.760000000073</v>
      </c>
      <c r="D3636" s="142">
        <v>2005.5449999999039</v>
      </c>
      <c r="E3636" s="142">
        <v>2531.037499999939</v>
      </c>
      <c r="F3636" s="142">
        <v>2884.1525000001338</v>
      </c>
      <c r="G3636" s="142">
        <v>3956.0849999997899</v>
      </c>
    </row>
    <row r="3637" spans="1:7" x14ac:dyDescent="0.2">
      <c r="A3637" s="76" t="s">
        <v>4034</v>
      </c>
      <c r="C3637" s="142">
        <v>1531.1600000000731</v>
      </c>
      <c r="D3637" s="142">
        <v>2006.0674999999042</v>
      </c>
      <c r="E3637" s="142">
        <v>2531.7024999999389</v>
      </c>
      <c r="F3637" s="142">
        <v>2884.9125000001341</v>
      </c>
      <c r="G3637" s="142">
        <v>3957.1299999997905</v>
      </c>
    </row>
    <row r="3638" spans="1:7" x14ac:dyDescent="0.2">
      <c r="A3638" s="76" t="s">
        <v>4035</v>
      </c>
      <c r="C3638" s="142">
        <v>1531.5600000000732</v>
      </c>
      <c r="D3638" s="142">
        <v>2006.5899999999042</v>
      </c>
      <c r="E3638" s="142">
        <v>2532.3674999999384</v>
      </c>
      <c r="F3638" s="142">
        <v>2885.6725000001343</v>
      </c>
      <c r="G3638" s="142">
        <v>3958.1749999997905</v>
      </c>
    </row>
    <row r="3639" spans="1:7" x14ac:dyDescent="0.2">
      <c r="A3639" s="76" t="s">
        <v>4036</v>
      </c>
      <c r="C3639" s="142">
        <v>1531.9600000000733</v>
      </c>
      <c r="D3639" s="142">
        <v>2007.1124999999045</v>
      </c>
      <c r="E3639" s="142">
        <v>2533.0324999999384</v>
      </c>
      <c r="F3639" s="142">
        <v>2886.4325000001345</v>
      </c>
      <c r="G3639" s="142">
        <v>3959.2199999997911</v>
      </c>
    </row>
    <row r="3640" spans="1:7" x14ac:dyDescent="0.2">
      <c r="A3640" s="76" t="s">
        <v>4037</v>
      </c>
      <c r="C3640" s="142">
        <v>1532.3600000000733</v>
      </c>
      <c r="D3640" s="142">
        <v>2007.6349999999045</v>
      </c>
      <c r="E3640" s="142">
        <v>2533.6974999999384</v>
      </c>
      <c r="F3640" s="142">
        <v>2887.1925000001347</v>
      </c>
      <c r="G3640" s="142">
        <v>3960.2649999997916</v>
      </c>
    </row>
    <row r="3641" spans="1:7" x14ac:dyDescent="0.2">
      <c r="A3641" s="76" t="s">
        <v>4038</v>
      </c>
      <c r="C3641" s="142">
        <v>1532.7600000000734</v>
      </c>
      <c r="D3641" s="142">
        <v>2008.1574999999048</v>
      </c>
      <c r="E3641" s="142">
        <v>2534.3624999999379</v>
      </c>
      <c r="F3641" s="142">
        <v>2887.9525000001349</v>
      </c>
      <c r="G3641" s="142">
        <v>3961.3099999997917</v>
      </c>
    </row>
    <row r="3642" spans="1:7" x14ac:dyDescent="0.2">
      <c r="A3642" s="76" t="s">
        <v>4039</v>
      </c>
      <c r="C3642" s="142">
        <v>1533.1600000000735</v>
      </c>
      <c r="D3642" s="142">
        <v>2008.679999999905</v>
      </c>
      <c r="E3642" s="142">
        <v>2535.0274999999378</v>
      </c>
      <c r="F3642" s="142">
        <v>2888.7125000001352</v>
      </c>
      <c r="G3642" s="142">
        <v>3962.3549999997922</v>
      </c>
    </row>
    <row r="3643" spans="1:7" x14ac:dyDescent="0.2">
      <c r="A3643" s="76" t="s">
        <v>4040</v>
      </c>
      <c r="C3643" s="142">
        <v>1533.5600000000736</v>
      </c>
      <c r="D3643" s="142">
        <v>2009.2024999999051</v>
      </c>
      <c r="E3643" s="142">
        <v>2535.6924999999378</v>
      </c>
      <c r="F3643" s="142">
        <v>2889.4725000001354</v>
      </c>
      <c r="G3643" s="142">
        <v>3963.3999999997923</v>
      </c>
    </row>
    <row r="3644" spans="1:7" x14ac:dyDescent="0.2">
      <c r="A3644" s="76" t="s">
        <v>4041</v>
      </c>
      <c r="C3644" s="142">
        <v>1533.9600000000737</v>
      </c>
      <c r="D3644" s="142">
        <v>2009.7249999999053</v>
      </c>
      <c r="E3644" s="142">
        <v>2536.3574999999378</v>
      </c>
      <c r="F3644" s="142">
        <v>2890.2325000001356</v>
      </c>
      <c r="G3644" s="142">
        <v>3964.4449999997928</v>
      </c>
    </row>
    <row r="3645" spans="1:7" x14ac:dyDescent="0.2">
      <c r="A3645" s="76" t="s">
        <v>4042</v>
      </c>
      <c r="C3645" s="142">
        <v>1534.3600000000738</v>
      </c>
      <c r="D3645" s="142">
        <v>2010.2474999999054</v>
      </c>
      <c r="E3645" s="142">
        <v>2537.0224999999373</v>
      </c>
      <c r="F3645" s="142">
        <v>2890.9925000001358</v>
      </c>
      <c r="G3645" s="142">
        <v>3965.4899999997933</v>
      </c>
    </row>
    <row r="3646" spans="1:7" x14ac:dyDescent="0.2">
      <c r="A3646" s="76" t="s">
        <v>4043</v>
      </c>
      <c r="C3646" s="142">
        <v>1534.7600000000739</v>
      </c>
      <c r="D3646" s="142">
        <v>2010.7699999999056</v>
      </c>
      <c r="E3646" s="142">
        <v>2537.6874999999372</v>
      </c>
      <c r="F3646" s="142">
        <v>2891.7525000001356</v>
      </c>
      <c r="G3646" s="142">
        <v>3966.5349999997934</v>
      </c>
    </row>
    <row r="3647" spans="1:7" x14ac:dyDescent="0.2">
      <c r="A3647" s="76" t="s">
        <v>4044</v>
      </c>
      <c r="C3647" s="142">
        <v>1535.160000000074</v>
      </c>
      <c r="D3647" s="142">
        <v>2011.2924999999059</v>
      </c>
      <c r="E3647" s="142">
        <v>2538.3524999999372</v>
      </c>
      <c r="F3647" s="142">
        <v>2892.5125000001358</v>
      </c>
      <c r="G3647" s="142">
        <v>3967.5799999997939</v>
      </c>
    </row>
    <row r="3648" spans="1:7" x14ac:dyDescent="0.2">
      <c r="A3648" s="76" t="s">
        <v>4045</v>
      </c>
      <c r="C3648" s="142">
        <v>1535.5600000000741</v>
      </c>
      <c r="D3648" s="142">
        <v>2011.8149999999059</v>
      </c>
      <c r="E3648" s="142">
        <v>2539.0174999999367</v>
      </c>
      <c r="F3648" s="142">
        <v>2893.272500000136</v>
      </c>
      <c r="G3648" s="142">
        <v>3968.624999999794</v>
      </c>
    </row>
    <row r="3649" spans="1:7" x14ac:dyDescent="0.2">
      <c r="A3649" s="76" t="s">
        <v>4046</v>
      </c>
      <c r="C3649" s="142">
        <v>1535.9600000000742</v>
      </c>
      <c r="D3649" s="142">
        <v>2012.3374999999062</v>
      </c>
      <c r="E3649" s="142">
        <v>2539.6824999999367</v>
      </c>
      <c r="F3649" s="142">
        <v>2894.0325000001362</v>
      </c>
      <c r="G3649" s="142">
        <v>3969.6699999997945</v>
      </c>
    </row>
    <row r="3650" spans="1:7" x14ac:dyDescent="0.2">
      <c r="A3650" s="76" t="s">
        <v>4047</v>
      </c>
      <c r="C3650" s="142">
        <v>1536.3600000000743</v>
      </c>
      <c r="D3650" s="142">
        <v>2012.8599999999062</v>
      </c>
      <c r="E3650" s="142">
        <v>2540.3474999999366</v>
      </c>
      <c r="F3650" s="142">
        <v>2894.7925000001364</v>
      </c>
      <c r="G3650" s="142">
        <v>3970.7149999997951</v>
      </c>
    </row>
    <row r="3651" spans="1:7" x14ac:dyDescent="0.2">
      <c r="A3651" s="76" t="s">
        <v>4048</v>
      </c>
      <c r="C3651" s="142">
        <v>1536.7600000000743</v>
      </c>
      <c r="D3651" s="142">
        <v>2013.3824999999065</v>
      </c>
      <c r="E3651" s="142">
        <v>2541.0124999999362</v>
      </c>
      <c r="F3651" s="142">
        <v>2895.5525000001367</v>
      </c>
      <c r="G3651" s="142">
        <v>3971.7599999997951</v>
      </c>
    </row>
    <row r="3652" spans="1:7" x14ac:dyDescent="0.2">
      <c r="A3652" s="76" t="s">
        <v>4049</v>
      </c>
      <c r="C3652" s="142">
        <v>1537.1600000000744</v>
      </c>
      <c r="D3652" s="142">
        <v>2013.9049999999067</v>
      </c>
      <c r="E3652" s="142">
        <v>2541.6774999999361</v>
      </c>
      <c r="F3652" s="142">
        <v>2896.3125000001369</v>
      </c>
      <c r="G3652" s="142">
        <v>3972.8049999997957</v>
      </c>
    </row>
    <row r="3653" spans="1:7" x14ac:dyDescent="0.2">
      <c r="A3653" s="76" t="s">
        <v>4050</v>
      </c>
      <c r="C3653" s="142">
        <v>1537.5600000000745</v>
      </c>
      <c r="D3653" s="142">
        <v>2014.4274999999068</v>
      </c>
      <c r="E3653" s="142">
        <v>2542.3424999999361</v>
      </c>
      <c r="F3653" s="142">
        <v>2897.0725000001371</v>
      </c>
      <c r="G3653" s="142">
        <v>3973.8499999997957</v>
      </c>
    </row>
    <row r="3654" spans="1:7" x14ac:dyDescent="0.2">
      <c r="A3654" s="76" t="s">
        <v>4051</v>
      </c>
      <c r="C3654" s="142">
        <v>1537.9600000000746</v>
      </c>
      <c r="D3654" s="142">
        <v>2014.949999999907</v>
      </c>
      <c r="E3654" s="142">
        <v>2543.007499999936</v>
      </c>
      <c r="F3654" s="142">
        <v>2897.8325000001373</v>
      </c>
      <c r="G3654" s="142">
        <v>3974.8949999997963</v>
      </c>
    </row>
    <row r="3655" spans="1:7" x14ac:dyDescent="0.2">
      <c r="A3655" s="76" t="s">
        <v>4052</v>
      </c>
      <c r="C3655" s="142">
        <v>1538.3600000000747</v>
      </c>
      <c r="D3655" s="142">
        <v>2015.4724999999071</v>
      </c>
      <c r="E3655" s="142">
        <v>2543.6724999999356</v>
      </c>
      <c r="F3655" s="142">
        <v>2898.5925000001375</v>
      </c>
      <c r="G3655" s="142">
        <v>3975.9399999997968</v>
      </c>
    </row>
    <row r="3656" spans="1:7" x14ac:dyDescent="0.2">
      <c r="A3656" s="76" t="s">
        <v>4053</v>
      </c>
      <c r="C3656" s="142">
        <v>1538.7600000000748</v>
      </c>
      <c r="D3656" s="142">
        <v>2015.9949999999073</v>
      </c>
      <c r="E3656" s="142">
        <v>2544.3374999999355</v>
      </c>
      <c r="F3656" s="142">
        <v>2899.3525000001373</v>
      </c>
      <c r="G3656" s="142">
        <v>3976.9849999997969</v>
      </c>
    </row>
    <row r="3657" spans="1:7" x14ac:dyDescent="0.2">
      <c r="A3657" s="76" t="s">
        <v>4054</v>
      </c>
      <c r="C3657" s="142">
        <v>1539.1600000000749</v>
      </c>
      <c r="D3657" s="142">
        <v>2016.5174999999076</v>
      </c>
      <c r="E3657" s="142">
        <v>2545.0024999999355</v>
      </c>
      <c r="F3657" s="142">
        <v>2900.1125000001375</v>
      </c>
      <c r="G3657" s="142">
        <v>3978.0299999997974</v>
      </c>
    </row>
    <row r="3658" spans="1:7" x14ac:dyDescent="0.2">
      <c r="A3658" s="76" t="s">
        <v>4055</v>
      </c>
      <c r="C3658" s="142">
        <v>1539.560000000075</v>
      </c>
      <c r="D3658" s="142">
        <v>2017.0399999999076</v>
      </c>
      <c r="E3658" s="142">
        <v>2545.667499999935</v>
      </c>
      <c r="F3658" s="142">
        <v>2900.8725000001377</v>
      </c>
      <c r="G3658" s="142">
        <v>3979.0749999997975</v>
      </c>
    </row>
    <row r="3659" spans="1:7" x14ac:dyDescent="0.2">
      <c r="A3659" s="76" t="s">
        <v>4056</v>
      </c>
      <c r="C3659" s="142">
        <v>1539.9600000000751</v>
      </c>
      <c r="D3659" s="142">
        <v>2017.5624999999079</v>
      </c>
      <c r="E3659" s="142">
        <v>2546.332499999935</v>
      </c>
      <c r="F3659" s="142">
        <v>2901.632500000138</v>
      </c>
      <c r="G3659" s="142">
        <v>3980.119999999798</v>
      </c>
    </row>
    <row r="3660" spans="1:7" x14ac:dyDescent="0.2">
      <c r="A3660" s="76" t="s">
        <v>4057</v>
      </c>
      <c r="C3660" s="142">
        <v>1540.3600000000752</v>
      </c>
      <c r="D3660" s="142">
        <v>2018.084999999908</v>
      </c>
      <c r="E3660" s="142">
        <v>2546.9974999999349</v>
      </c>
      <c r="F3660" s="142">
        <v>2902.3925000001382</v>
      </c>
      <c r="G3660" s="142">
        <v>3981.1649999997985</v>
      </c>
    </row>
    <row r="3661" spans="1:7" x14ac:dyDescent="0.2">
      <c r="A3661" s="76" t="s">
        <v>4058</v>
      </c>
      <c r="C3661" s="142">
        <v>1540.7600000000753</v>
      </c>
      <c r="D3661" s="142">
        <v>2018.6074999999082</v>
      </c>
      <c r="E3661" s="142">
        <v>2547.6624999999344</v>
      </c>
      <c r="F3661" s="142">
        <v>2903.1525000001384</v>
      </c>
      <c r="G3661" s="142">
        <v>3982.2099999997986</v>
      </c>
    </row>
    <row r="3662" spans="1:7" x14ac:dyDescent="0.2">
      <c r="A3662" s="76" t="s">
        <v>4059</v>
      </c>
      <c r="C3662" s="142">
        <v>1541.1600000000753</v>
      </c>
      <c r="D3662" s="142">
        <v>2019.1299999999085</v>
      </c>
      <c r="E3662" s="142">
        <v>2548.3274999999344</v>
      </c>
      <c r="F3662" s="142">
        <v>2903.9125000001386</v>
      </c>
      <c r="G3662" s="142">
        <v>3983.2549999997991</v>
      </c>
    </row>
    <row r="3663" spans="1:7" x14ac:dyDescent="0.2">
      <c r="A3663" s="76" t="s">
        <v>4060</v>
      </c>
      <c r="C3663" s="142">
        <v>1541.5600000000754</v>
      </c>
      <c r="D3663" s="142">
        <v>2019.6524999999085</v>
      </c>
      <c r="E3663" s="142">
        <v>2548.9924999999344</v>
      </c>
      <c r="F3663" s="142">
        <v>2904.6725000001388</v>
      </c>
      <c r="G3663" s="142">
        <v>3984.2999999997992</v>
      </c>
    </row>
    <row r="3664" spans="1:7" x14ac:dyDescent="0.2">
      <c r="A3664" s="76" t="s">
        <v>4061</v>
      </c>
      <c r="C3664" s="142">
        <v>1541.9600000000755</v>
      </c>
      <c r="D3664" s="142">
        <v>2020.1749999999088</v>
      </c>
      <c r="E3664" s="142">
        <v>2549.6574999999343</v>
      </c>
      <c r="F3664" s="142">
        <v>2905.432500000139</v>
      </c>
      <c r="G3664" s="142">
        <v>3985.3449999997997</v>
      </c>
    </row>
    <row r="3665" spans="1:7" x14ac:dyDescent="0.2">
      <c r="A3665" s="76" t="s">
        <v>4062</v>
      </c>
      <c r="C3665" s="142">
        <v>1542.3600000000756</v>
      </c>
      <c r="D3665" s="142">
        <v>2020.6974999999088</v>
      </c>
      <c r="E3665" s="142">
        <v>2550.3224999999338</v>
      </c>
      <c r="F3665" s="142">
        <v>2906.1925000001393</v>
      </c>
      <c r="G3665" s="142">
        <v>3986.3899999998002</v>
      </c>
    </row>
    <row r="3666" spans="1:7" x14ac:dyDescent="0.2">
      <c r="A3666" s="76" t="s">
        <v>4063</v>
      </c>
      <c r="C3666" s="142">
        <v>1542.7600000000757</v>
      </c>
      <c r="D3666" s="142">
        <v>2021.2199999999091</v>
      </c>
      <c r="E3666" s="142">
        <v>2550.9874999999338</v>
      </c>
      <c r="F3666" s="142">
        <v>2906.952500000139</v>
      </c>
      <c r="G3666" s="142">
        <v>3987.4349999998003</v>
      </c>
    </row>
    <row r="3667" spans="1:7" x14ac:dyDescent="0.2">
      <c r="A3667" s="76" t="s">
        <v>4064</v>
      </c>
      <c r="C3667" s="142">
        <v>1543.1600000000758</v>
      </c>
      <c r="D3667" s="142">
        <v>2021.7424999999093</v>
      </c>
      <c r="E3667" s="142">
        <v>2551.6524999999338</v>
      </c>
      <c r="F3667" s="142">
        <v>2907.7125000001392</v>
      </c>
      <c r="G3667" s="142">
        <v>3988.4799999998008</v>
      </c>
    </row>
    <row r="3668" spans="1:7" x14ac:dyDescent="0.2">
      <c r="A3668" s="76" t="s">
        <v>4065</v>
      </c>
      <c r="C3668" s="142">
        <v>1543.5600000000759</v>
      </c>
      <c r="D3668" s="142">
        <v>2022.2649999999094</v>
      </c>
      <c r="E3668" s="142">
        <v>2552.3174999999333</v>
      </c>
      <c r="F3668" s="142">
        <v>2908.4725000001395</v>
      </c>
      <c r="G3668" s="142">
        <v>3989.5249999998009</v>
      </c>
    </row>
    <row r="3669" spans="1:7" x14ac:dyDescent="0.2">
      <c r="A3669" s="76" t="s">
        <v>4066</v>
      </c>
      <c r="C3669" s="142">
        <v>1543.960000000076</v>
      </c>
      <c r="D3669" s="142">
        <v>2022.7874999999096</v>
      </c>
      <c r="E3669" s="142">
        <v>2552.9824999999332</v>
      </c>
      <c r="F3669" s="142">
        <v>2909.2325000001397</v>
      </c>
      <c r="G3669" s="142">
        <v>3990.5699999998014</v>
      </c>
    </row>
    <row r="3670" spans="1:7" x14ac:dyDescent="0.2">
      <c r="A3670" s="76" t="s">
        <v>4067</v>
      </c>
      <c r="C3670" s="142">
        <v>1544.3600000000761</v>
      </c>
      <c r="D3670" s="142">
        <v>2023.3099999999097</v>
      </c>
      <c r="E3670" s="142">
        <v>2553.6474999999332</v>
      </c>
      <c r="F3670" s="142">
        <v>2909.9925000001399</v>
      </c>
      <c r="G3670" s="142">
        <v>3991.614999999802</v>
      </c>
    </row>
    <row r="3671" spans="1:7" x14ac:dyDescent="0.2">
      <c r="A3671" s="76" t="s">
        <v>4068</v>
      </c>
      <c r="C3671" s="142">
        <v>1544.7600000000762</v>
      </c>
      <c r="D3671" s="142">
        <v>2023.8324999999099</v>
      </c>
      <c r="E3671" s="142">
        <v>2554.3124999999327</v>
      </c>
      <c r="F3671" s="142">
        <v>2910.7525000001401</v>
      </c>
      <c r="G3671" s="142">
        <v>3992.659999999802</v>
      </c>
    </row>
    <row r="3672" spans="1:7" x14ac:dyDescent="0.2">
      <c r="A3672" s="76" t="s">
        <v>4069</v>
      </c>
      <c r="C3672" s="142">
        <v>1545.1600000000763</v>
      </c>
      <c r="D3672" s="142">
        <v>2024.3549999999102</v>
      </c>
      <c r="E3672" s="142">
        <v>2554.9774999999327</v>
      </c>
      <c r="F3672" s="142">
        <v>2911.5125000001403</v>
      </c>
      <c r="G3672" s="142">
        <v>3993.7049999998026</v>
      </c>
    </row>
    <row r="3673" spans="1:7" x14ac:dyDescent="0.2">
      <c r="A3673" s="76" t="s">
        <v>4070</v>
      </c>
      <c r="C3673" s="142">
        <v>1545.5600000000763</v>
      </c>
      <c r="D3673" s="142">
        <v>2024.8774999999102</v>
      </c>
      <c r="E3673" s="142">
        <v>2555.6424999999326</v>
      </c>
      <c r="F3673" s="142">
        <v>2912.2725000001406</v>
      </c>
      <c r="G3673" s="142">
        <v>3994.7499999998026</v>
      </c>
    </row>
    <row r="3674" spans="1:7" x14ac:dyDescent="0.2">
      <c r="A3674" s="76" t="s">
        <v>4071</v>
      </c>
      <c r="C3674" s="142">
        <v>1545.9600000000764</v>
      </c>
      <c r="D3674" s="142">
        <v>2025.3999999999105</v>
      </c>
      <c r="E3674" s="142">
        <v>2556.3074999999326</v>
      </c>
      <c r="F3674" s="142">
        <v>2913.0325000001408</v>
      </c>
      <c r="G3674" s="142">
        <v>3995.7949999998032</v>
      </c>
    </row>
    <row r="3675" spans="1:7" x14ac:dyDescent="0.2">
      <c r="A3675" s="76" t="s">
        <v>4072</v>
      </c>
      <c r="C3675" s="142">
        <v>1546.3600000000765</v>
      </c>
      <c r="D3675" s="142">
        <v>2025.9224999999105</v>
      </c>
      <c r="E3675" s="142">
        <v>2556.9724999999321</v>
      </c>
      <c r="F3675" s="142">
        <v>2913.792500000141</v>
      </c>
      <c r="G3675" s="142">
        <v>3996.8399999998037</v>
      </c>
    </row>
    <row r="3676" spans="1:7" x14ac:dyDescent="0.2">
      <c r="A3676" s="76" t="s">
        <v>4073</v>
      </c>
      <c r="C3676" s="142">
        <v>1546.7600000000766</v>
      </c>
      <c r="D3676" s="142">
        <v>2026.4449999999108</v>
      </c>
      <c r="E3676" s="142">
        <v>2557.6374999999321</v>
      </c>
      <c r="F3676" s="142">
        <v>2914.5525000001408</v>
      </c>
      <c r="G3676" s="142">
        <v>3997.8849999998038</v>
      </c>
    </row>
    <row r="3677" spans="1:7" x14ac:dyDescent="0.2">
      <c r="A3677" s="76" t="s">
        <v>4074</v>
      </c>
      <c r="C3677" s="142">
        <v>1547.1600000000767</v>
      </c>
      <c r="D3677" s="142">
        <v>2026.9674999999111</v>
      </c>
      <c r="E3677" s="142">
        <v>2558.302499999932</v>
      </c>
      <c r="F3677" s="142">
        <v>2915.312500000141</v>
      </c>
      <c r="G3677" s="142">
        <v>3998.9299999998043</v>
      </c>
    </row>
    <row r="3678" spans="1:7" x14ac:dyDescent="0.2">
      <c r="A3678" s="76" t="s">
        <v>4075</v>
      </c>
      <c r="C3678" s="142">
        <v>1547.5600000000768</v>
      </c>
      <c r="D3678" s="142">
        <v>2027.4899999999111</v>
      </c>
      <c r="E3678" s="142">
        <v>2558.9674999999315</v>
      </c>
      <c r="F3678" s="142">
        <v>2916.0725000001412</v>
      </c>
      <c r="G3678" s="142">
        <v>3999.9749999998044</v>
      </c>
    </row>
    <row r="3679" spans="1:7" x14ac:dyDescent="0.2">
      <c r="A3679" s="76" t="s">
        <v>4076</v>
      </c>
      <c r="C3679" s="142">
        <v>1547.9600000000769</v>
      </c>
      <c r="D3679" s="142">
        <v>2028.0124999999114</v>
      </c>
      <c r="E3679" s="142">
        <v>2559.6324999999315</v>
      </c>
      <c r="F3679" s="142">
        <v>2916.8325000001414</v>
      </c>
      <c r="G3679" s="142">
        <v>4001.0199999998049</v>
      </c>
    </row>
    <row r="3680" spans="1:7" x14ac:dyDescent="0.2">
      <c r="A3680" s="76" t="s">
        <v>4077</v>
      </c>
      <c r="C3680" s="142">
        <v>1548.360000000077</v>
      </c>
      <c r="D3680" s="142">
        <v>2028.5349999999114</v>
      </c>
      <c r="E3680" s="142">
        <v>2560.2974999999315</v>
      </c>
      <c r="F3680" s="142">
        <v>2917.5925000001416</v>
      </c>
      <c r="G3680" s="142">
        <v>4002.0649999998054</v>
      </c>
    </row>
    <row r="3681" spans="1:7" x14ac:dyDescent="0.2">
      <c r="A3681" s="76" t="s">
        <v>4078</v>
      </c>
      <c r="C3681" s="142">
        <v>1548.7600000000771</v>
      </c>
      <c r="D3681" s="142">
        <v>2029.0574999999117</v>
      </c>
      <c r="E3681" s="142">
        <v>2560.962499999931</v>
      </c>
      <c r="F3681" s="142">
        <v>2918.3525000001418</v>
      </c>
      <c r="G3681" s="142">
        <v>4003.1099999998055</v>
      </c>
    </row>
    <row r="3682" spans="1:7" x14ac:dyDescent="0.2">
      <c r="A3682" s="76" t="s">
        <v>4079</v>
      </c>
      <c r="C3682" s="142">
        <v>1549.1600000000772</v>
      </c>
      <c r="D3682" s="142">
        <v>2029.5799999999119</v>
      </c>
      <c r="E3682" s="142">
        <v>2561.6274999999309</v>
      </c>
      <c r="F3682" s="142">
        <v>2919.1125000001421</v>
      </c>
      <c r="G3682" s="142">
        <v>4004.154999999806</v>
      </c>
    </row>
    <row r="3683" spans="1:7" x14ac:dyDescent="0.2">
      <c r="A3683" s="76" t="s">
        <v>4080</v>
      </c>
      <c r="C3683" s="142">
        <v>1549.5600000000773</v>
      </c>
      <c r="D3683" s="142">
        <v>2030.102499999912</v>
      </c>
      <c r="E3683" s="142">
        <v>2562.2924999999309</v>
      </c>
      <c r="F3683" s="142">
        <v>2919.8725000001423</v>
      </c>
      <c r="G3683" s="142">
        <v>4005.1999999998061</v>
      </c>
    </row>
    <row r="3684" spans="1:7" x14ac:dyDescent="0.2">
      <c r="A3684" s="76" t="s">
        <v>4081</v>
      </c>
      <c r="C3684" s="142">
        <v>1549.9600000000773</v>
      </c>
      <c r="D3684" s="142">
        <v>2030.6249999999122</v>
      </c>
      <c r="E3684" s="142">
        <v>2562.9574999999309</v>
      </c>
      <c r="F3684" s="142">
        <v>2920.6325000001425</v>
      </c>
      <c r="G3684" s="142">
        <v>4006.2449999998066</v>
      </c>
    </row>
    <row r="3685" spans="1:7" x14ac:dyDescent="0.2">
      <c r="A3685" s="76" t="s">
        <v>4082</v>
      </c>
      <c r="C3685" s="142">
        <v>1550.3600000000774</v>
      </c>
      <c r="D3685" s="142">
        <v>2031.1474999999123</v>
      </c>
      <c r="E3685" s="142">
        <v>2563.6224999999304</v>
      </c>
      <c r="F3685" s="142">
        <v>2921.3925000001427</v>
      </c>
      <c r="G3685" s="142">
        <v>4007.2899999998072</v>
      </c>
    </row>
    <row r="3686" spans="1:7" x14ac:dyDescent="0.2">
      <c r="A3686" s="76" t="s">
        <v>4083</v>
      </c>
      <c r="C3686" s="142">
        <v>1550.7600000000775</v>
      </c>
      <c r="D3686" s="142">
        <v>2031.6699999999125</v>
      </c>
      <c r="E3686" s="142">
        <v>2564.2874999999303</v>
      </c>
      <c r="F3686" s="142">
        <v>2922.1525000001425</v>
      </c>
      <c r="G3686" s="142">
        <v>4008.3349999998072</v>
      </c>
    </row>
    <row r="3687" spans="1:7" x14ac:dyDescent="0.2">
      <c r="A3687" s="76" t="s">
        <v>4084</v>
      </c>
      <c r="C3687" s="142">
        <v>1551.1600000000776</v>
      </c>
      <c r="D3687" s="142">
        <v>2032.1924999999128</v>
      </c>
      <c r="E3687" s="142">
        <v>2564.9524999999303</v>
      </c>
      <c r="F3687" s="142">
        <v>2922.9125000001427</v>
      </c>
      <c r="G3687" s="142">
        <v>4009.3799999998078</v>
      </c>
    </row>
    <row r="3688" spans="1:7" x14ac:dyDescent="0.2">
      <c r="A3688" s="76" t="s">
        <v>4085</v>
      </c>
      <c r="C3688" s="142">
        <v>1551.5600000000777</v>
      </c>
      <c r="D3688" s="142">
        <v>2032.7149999999128</v>
      </c>
      <c r="E3688" s="142">
        <v>2565.6174999999298</v>
      </c>
      <c r="F3688" s="142">
        <v>2923.6725000001429</v>
      </c>
      <c r="G3688" s="142">
        <v>4010.4249999998078</v>
      </c>
    </row>
    <row r="3689" spans="1:7" x14ac:dyDescent="0.2">
      <c r="A3689" s="76" t="s">
        <v>4086</v>
      </c>
      <c r="C3689" s="142">
        <v>1551.9600000000778</v>
      </c>
      <c r="D3689" s="142">
        <v>2033.2374999999131</v>
      </c>
      <c r="E3689" s="142">
        <v>2566.2824999999298</v>
      </c>
      <c r="F3689" s="142">
        <v>2924.4325000001431</v>
      </c>
      <c r="G3689" s="142">
        <v>4011.4699999998084</v>
      </c>
    </row>
    <row r="3690" spans="1:7" x14ac:dyDescent="0.2">
      <c r="A3690" s="76" t="s">
        <v>4087</v>
      </c>
      <c r="C3690" s="142">
        <v>1552.3600000000779</v>
      </c>
      <c r="D3690" s="142">
        <v>2033.7599999999131</v>
      </c>
      <c r="E3690" s="142">
        <v>2566.9474999999297</v>
      </c>
      <c r="F3690" s="142">
        <v>2925.1925000001434</v>
      </c>
      <c r="G3690" s="142">
        <v>4012.5149999998089</v>
      </c>
    </row>
    <row r="3691" spans="1:7" x14ac:dyDescent="0.2">
      <c r="A3691" s="76" t="s">
        <v>4088</v>
      </c>
      <c r="C3691" s="142">
        <v>1552.760000000078</v>
      </c>
      <c r="D3691" s="142">
        <v>2034.2824999999134</v>
      </c>
      <c r="E3691" s="142">
        <v>2567.6124999999292</v>
      </c>
      <c r="F3691" s="142">
        <v>2925.9525000001436</v>
      </c>
      <c r="G3691" s="142">
        <v>4013.559999999809</v>
      </c>
    </row>
    <row r="3692" spans="1:7" x14ac:dyDescent="0.2">
      <c r="A3692" s="76" t="s">
        <v>4089</v>
      </c>
      <c r="C3692" s="142">
        <v>1553.1600000000781</v>
      </c>
      <c r="D3692" s="142">
        <v>2034.8049999999137</v>
      </c>
      <c r="E3692" s="142">
        <v>2568.2774999999292</v>
      </c>
      <c r="F3692" s="142">
        <v>2926.7125000001438</v>
      </c>
      <c r="G3692" s="142">
        <v>4014.6049999998095</v>
      </c>
    </row>
    <row r="3693" spans="1:7" x14ac:dyDescent="0.2">
      <c r="A3693" s="76" t="s">
        <v>4090</v>
      </c>
      <c r="C3693" s="142">
        <v>1553.5600000000782</v>
      </c>
      <c r="D3693" s="142">
        <v>2035.3274999999137</v>
      </c>
      <c r="E3693" s="142">
        <v>2568.9424999999292</v>
      </c>
      <c r="F3693" s="142">
        <v>2927.472500000144</v>
      </c>
      <c r="G3693" s="142">
        <v>4015.6499999998096</v>
      </c>
    </row>
    <row r="3694" spans="1:7" x14ac:dyDescent="0.2">
      <c r="A3694" s="76" t="s">
        <v>4091</v>
      </c>
      <c r="C3694" s="142">
        <v>1553.9600000000783</v>
      </c>
      <c r="D3694" s="142">
        <v>2035.849999999914</v>
      </c>
      <c r="E3694" s="142">
        <v>2569.6074999999291</v>
      </c>
      <c r="F3694" s="142">
        <v>2928.2325000001442</v>
      </c>
      <c r="G3694" s="142">
        <v>4016.6949999998101</v>
      </c>
    </row>
    <row r="3695" spans="1:7" x14ac:dyDescent="0.2">
      <c r="A3695" s="76" t="s">
        <v>4092</v>
      </c>
      <c r="C3695" s="142">
        <v>1554.3600000000783</v>
      </c>
      <c r="D3695" s="142">
        <v>2036.372499999914</v>
      </c>
      <c r="E3695" s="142">
        <v>2570.2724999999286</v>
      </c>
      <c r="F3695" s="142">
        <v>2928.9925000001444</v>
      </c>
      <c r="G3695" s="142">
        <v>4017.7399999998106</v>
      </c>
    </row>
    <row r="3696" spans="1:7" x14ac:dyDescent="0.2">
      <c r="A3696" s="76" t="s">
        <v>4093</v>
      </c>
      <c r="C3696" s="142">
        <v>1554.7600000000784</v>
      </c>
      <c r="D3696" s="142">
        <v>2036.8949999999143</v>
      </c>
      <c r="E3696" s="142">
        <v>2570.9374999999286</v>
      </c>
      <c r="F3696" s="142">
        <v>2929.7525000001442</v>
      </c>
      <c r="G3696" s="142">
        <v>4018.7849999998107</v>
      </c>
    </row>
    <row r="3697" spans="1:7" x14ac:dyDescent="0.2">
      <c r="A3697" s="76" t="s">
        <v>4094</v>
      </c>
      <c r="C3697" s="142">
        <v>1555.1600000000785</v>
      </c>
      <c r="D3697" s="142">
        <v>2037.4174999999145</v>
      </c>
      <c r="E3697" s="142">
        <v>2571.6024999999286</v>
      </c>
      <c r="F3697" s="142">
        <v>2930.5125000001444</v>
      </c>
      <c r="G3697" s="142">
        <v>4019.8299999998112</v>
      </c>
    </row>
    <row r="3698" spans="1:7" x14ac:dyDescent="0.2">
      <c r="A3698" s="76" t="s">
        <v>4095</v>
      </c>
      <c r="C3698" s="142">
        <v>1555.5600000000786</v>
      </c>
      <c r="D3698" s="142">
        <v>2037.9399999999146</v>
      </c>
      <c r="E3698" s="142">
        <v>2572.2674999999281</v>
      </c>
      <c r="F3698" s="142">
        <v>2931.2725000001446</v>
      </c>
      <c r="G3698" s="142">
        <v>4020.8749999998113</v>
      </c>
    </row>
    <row r="3699" spans="1:7" x14ac:dyDescent="0.2">
      <c r="A3699" s="76" t="s">
        <v>4096</v>
      </c>
      <c r="C3699" s="142">
        <v>1555.9600000000787</v>
      </c>
      <c r="D3699" s="142">
        <v>2038.4624999999148</v>
      </c>
      <c r="E3699" s="142">
        <v>2572.932499999928</v>
      </c>
      <c r="F3699" s="142">
        <v>2932.0325000001449</v>
      </c>
      <c r="G3699" s="142">
        <v>4021.9199999998118</v>
      </c>
    </row>
    <row r="3700" spans="1:7" x14ac:dyDescent="0.2">
      <c r="A3700" s="76" t="s">
        <v>4097</v>
      </c>
      <c r="C3700" s="142">
        <v>1556.3600000000788</v>
      </c>
      <c r="D3700" s="142">
        <v>2038.9849999999149</v>
      </c>
      <c r="E3700" s="142">
        <v>2573.597499999928</v>
      </c>
      <c r="F3700" s="142">
        <v>2932.7925000001451</v>
      </c>
      <c r="G3700" s="142">
        <v>4022.9649999998123</v>
      </c>
    </row>
    <row r="3701" spans="1:7" x14ac:dyDescent="0.2">
      <c r="A3701" s="76" t="s">
        <v>4098</v>
      </c>
      <c r="C3701" s="142">
        <v>1556.7600000000789</v>
      </c>
      <c r="D3701" s="142">
        <v>2039.5074999999151</v>
      </c>
      <c r="E3701" s="142">
        <v>2574.2624999999275</v>
      </c>
      <c r="F3701" s="142">
        <v>2933.5525000001453</v>
      </c>
      <c r="G3701" s="142">
        <v>4024.0099999998124</v>
      </c>
    </row>
    <row r="3702" spans="1:7" x14ac:dyDescent="0.2">
      <c r="A3702" s="76" t="s">
        <v>4099</v>
      </c>
      <c r="C3702" s="142">
        <v>1557.160000000079</v>
      </c>
      <c r="D3702" s="142">
        <v>2040.0299999999154</v>
      </c>
      <c r="E3702" s="142">
        <v>2574.9274999999275</v>
      </c>
      <c r="F3702" s="142">
        <v>2934.3125000001455</v>
      </c>
      <c r="G3702" s="142">
        <v>4025.0549999998129</v>
      </c>
    </row>
    <row r="3703" spans="1:7" x14ac:dyDescent="0.2">
      <c r="A3703" s="76" t="s">
        <v>4100</v>
      </c>
      <c r="C3703" s="142">
        <v>1557.5600000000791</v>
      </c>
      <c r="D3703" s="142">
        <v>2040.5524999999154</v>
      </c>
      <c r="E3703" s="142">
        <v>2575.5924999999274</v>
      </c>
      <c r="F3703" s="142">
        <v>2935.0725000001457</v>
      </c>
      <c r="G3703" s="142">
        <v>4026.099999999813</v>
      </c>
    </row>
    <row r="3704" spans="1:7" x14ac:dyDescent="0.2">
      <c r="A3704" s="76" t="s">
        <v>4101</v>
      </c>
      <c r="C3704" s="142">
        <v>1557.9600000000792</v>
      </c>
      <c r="D3704" s="142">
        <v>2041.0749999999157</v>
      </c>
      <c r="E3704" s="142">
        <v>2576.2574999999274</v>
      </c>
      <c r="F3704" s="142">
        <v>2935.832500000146</v>
      </c>
      <c r="G3704" s="142">
        <v>4027.1449999998135</v>
      </c>
    </row>
    <row r="3705" spans="1:7" x14ac:dyDescent="0.2">
      <c r="A3705" s="76" t="s">
        <v>4102</v>
      </c>
      <c r="C3705" s="142">
        <v>1558.3600000000793</v>
      </c>
      <c r="D3705" s="142">
        <v>2041.5974999999157</v>
      </c>
      <c r="E3705" s="142">
        <v>2576.9224999999269</v>
      </c>
      <c r="F3705" s="142">
        <v>2936.5925000001462</v>
      </c>
      <c r="G3705" s="142">
        <v>4028.1899999998141</v>
      </c>
    </row>
    <row r="3706" spans="1:7" x14ac:dyDescent="0.2">
      <c r="A3706" s="76" t="s">
        <v>4103</v>
      </c>
      <c r="C3706" s="142">
        <v>1558.7600000000793</v>
      </c>
      <c r="D3706" s="142">
        <v>2042.119999999916</v>
      </c>
      <c r="E3706" s="142">
        <v>2577.5874999999269</v>
      </c>
      <c r="F3706" s="142">
        <v>2937.3525000001459</v>
      </c>
      <c r="G3706" s="142">
        <v>4029.2349999998141</v>
      </c>
    </row>
    <row r="3707" spans="1:7" x14ac:dyDescent="0.2">
      <c r="A3707" s="76" t="s">
        <v>4104</v>
      </c>
      <c r="C3707" s="142">
        <v>1559.1600000000794</v>
      </c>
      <c r="D3707" s="142">
        <v>2042.6424999999163</v>
      </c>
      <c r="E3707" s="142">
        <v>2578.2524999999268</v>
      </c>
      <c r="F3707" s="142">
        <v>2938.1125000001462</v>
      </c>
      <c r="G3707" s="142">
        <v>4030.2799999998147</v>
      </c>
    </row>
    <row r="3708" spans="1:7" x14ac:dyDescent="0.2">
      <c r="A3708" s="76" t="s">
        <v>4105</v>
      </c>
      <c r="C3708" s="142">
        <v>1559.5600000000795</v>
      </c>
      <c r="D3708" s="142">
        <v>2043.1649999999163</v>
      </c>
      <c r="E3708" s="142">
        <v>2578.9174999999263</v>
      </c>
      <c r="F3708" s="142">
        <v>2938.8725000001464</v>
      </c>
      <c r="G3708" s="142">
        <v>4031.3249999998147</v>
      </c>
    </row>
    <row r="3709" spans="1:7" x14ac:dyDescent="0.2">
      <c r="A3709" s="76" t="s">
        <v>4106</v>
      </c>
      <c r="C3709" s="142">
        <v>1559.9600000000796</v>
      </c>
      <c r="D3709" s="142">
        <v>2043.6874999999166</v>
      </c>
      <c r="E3709" s="142">
        <v>2579.5824999999263</v>
      </c>
      <c r="F3709" s="142">
        <v>2939.6325000001466</v>
      </c>
      <c r="G3709" s="142">
        <v>4032.3699999998153</v>
      </c>
    </row>
    <row r="3710" spans="1:7" x14ac:dyDescent="0.2">
      <c r="A3710" s="76" t="s">
        <v>4107</v>
      </c>
      <c r="C3710" s="142">
        <v>1560.3600000000797</v>
      </c>
      <c r="D3710" s="142">
        <v>2044.2099999999166</v>
      </c>
      <c r="E3710" s="142">
        <v>2580.2474999999263</v>
      </c>
      <c r="F3710" s="142">
        <v>2940.3925000001468</v>
      </c>
      <c r="G3710" s="142">
        <v>4033.4149999998158</v>
      </c>
    </row>
    <row r="3711" spans="1:7" x14ac:dyDescent="0.2">
      <c r="A3711" s="76" t="s">
        <v>4108</v>
      </c>
      <c r="C3711" s="142">
        <v>1560.7600000000798</v>
      </c>
      <c r="D3711" s="142">
        <v>2044.7324999999169</v>
      </c>
      <c r="E3711" s="142">
        <v>2580.9124999999258</v>
      </c>
      <c r="F3711" s="142">
        <v>2941.152500000147</v>
      </c>
      <c r="G3711" s="142">
        <v>4034.4599999998159</v>
      </c>
    </row>
    <row r="3712" spans="1:7" x14ac:dyDescent="0.2">
      <c r="A3712" s="76" t="s">
        <v>4109</v>
      </c>
      <c r="C3712" s="142">
        <v>1561.1600000000799</v>
      </c>
      <c r="D3712" s="142">
        <v>2045.2549999999171</v>
      </c>
      <c r="E3712" s="142">
        <v>2581.5774999999257</v>
      </c>
      <c r="F3712" s="142">
        <v>2941.9125000001472</v>
      </c>
      <c r="G3712" s="142">
        <v>4035.5049999998164</v>
      </c>
    </row>
    <row r="3713" spans="1:7" x14ac:dyDescent="0.2">
      <c r="A3713" s="76" t="s">
        <v>4110</v>
      </c>
      <c r="C3713" s="142">
        <v>1561.56000000008</v>
      </c>
      <c r="D3713" s="142">
        <v>2045.7774999999172</v>
      </c>
      <c r="E3713" s="142">
        <v>2582.2424999999257</v>
      </c>
      <c r="F3713" s="142">
        <v>2942.6725000001475</v>
      </c>
      <c r="G3713" s="142">
        <v>4036.5499999998165</v>
      </c>
    </row>
    <row r="3714" spans="1:7" x14ac:dyDescent="0.2">
      <c r="A3714" s="76" t="s">
        <v>4111</v>
      </c>
      <c r="C3714" s="142">
        <v>1561.9600000000801</v>
      </c>
      <c r="D3714" s="142">
        <v>2046.2999999999174</v>
      </c>
      <c r="E3714" s="142">
        <v>2582.9074999999257</v>
      </c>
      <c r="F3714" s="142">
        <v>2943.4325000001477</v>
      </c>
      <c r="G3714" s="142">
        <v>4037.594999999817</v>
      </c>
    </row>
    <row r="3715" spans="1:7" x14ac:dyDescent="0.2">
      <c r="A3715" s="76" t="s">
        <v>4112</v>
      </c>
      <c r="C3715" s="142">
        <v>1562.3600000000802</v>
      </c>
      <c r="D3715" s="142">
        <v>2046.8224999999175</v>
      </c>
      <c r="E3715" s="142">
        <v>2583.5724999999252</v>
      </c>
      <c r="F3715" s="142">
        <v>2944.1925000001479</v>
      </c>
      <c r="G3715" s="142">
        <v>4038.6399999998175</v>
      </c>
    </row>
    <row r="3716" spans="1:7" x14ac:dyDescent="0.2">
      <c r="A3716" s="76" t="s">
        <v>4113</v>
      </c>
      <c r="C3716" s="142">
        <v>1562.7600000000803</v>
      </c>
      <c r="D3716" s="142">
        <v>2047.3449999999177</v>
      </c>
      <c r="E3716" s="142">
        <v>2584.2374999999251</v>
      </c>
      <c r="F3716" s="142">
        <v>2944.9525000001477</v>
      </c>
      <c r="G3716" s="142">
        <v>4039.6849999998176</v>
      </c>
    </row>
    <row r="3717" spans="1:7" x14ac:dyDescent="0.2">
      <c r="A3717" s="76" t="s">
        <v>4114</v>
      </c>
      <c r="C3717" s="142">
        <v>1563.1600000000803</v>
      </c>
      <c r="D3717" s="142">
        <v>2047.867499999918</v>
      </c>
      <c r="E3717" s="142">
        <v>2584.9024999999251</v>
      </c>
      <c r="F3717" s="142">
        <v>2945.7125000001479</v>
      </c>
      <c r="G3717" s="142">
        <v>4040.7299999998181</v>
      </c>
    </row>
    <row r="3718" spans="1:7" x14ac:dyDescent="0.2">
      <c r="A3718" s="76" t="s">
        <v>4115</v>
      </c>
      <c r="C3718" s="142">
        <v>1563.5600000000804</v>
      </c>
      <c r="D3718" s="142">
        <v>2048.389999999918</v>
      </c>
      <c r="E3718" s="142">
        <v>2585.5674999999246</v>
      </c>
      <c r="F3718" s="142">
        <v>2946.4725000001481</v>
      </c>
      <c r="G3718" s="142">
        <v>4041.7749999998182</v>
      </c>
    </row>
    <row r="3719" spans="1:7" x14ac:dyDescent="0.2">
      <c r="A3719" s="76" t="s">
        <v>4116</v>
      </c>
      <c r="C3719" s="142">
        <v>1563.9600000000805</v>
      </c>
      <c r="D3719" s="142">
        <v>2048.9124999999181</v>
      </c>
      <c r="E3719" s="142">
        <v>2586.2324999999246</v>
      </c>
      <c r="F3719" s="142">
        <v>2947.2325000001483</v>
      </c>
      <c r="G3719" s="142">
        <v>4042.8199999998187</v>
      </c>
    </row>
    <row r="3720" spans="1:7" x14ac:dyDescent="0.2">
      <c r="A3720" s="76" t="s">
        <v>4117</v>
      </c>
      <c r="C3720" s="142">
        <v>1564.3600000000806</v>
      </c>
      <c r="D3720" s="142">
        <v>2049.4349999999185</v>
      </c>
      <c r="E3720" s="142">
        <v>2586.8974999999245</v>
      </c>
      <c r="F3720" s="142">
        <v>2947.9925000001485</v>
      </c>
      <c r="G3720" s="142">
        <v>4043.8649999998192</v>
      </c>
    </row>
    <row r="3721" spans="1:7" x14ac:dyDescent="0.2">
      <c r="A3721" s="76" t="s">
        <v>4118</v>
      </c>
      <c r="C3721" s="142">
        <v>1564.7600000000807</v>
      </c>
      <c r="D3721" s="142">
        <v>2049.9574999999186</v>
      </c>
      <c r="E3721" s="142">
        <v>2587.5624999999241</v>
      </c>
      <c r="F3721" s="142">
        <v>2948.7525000001488</v>
      </c>
      <c r="G3721" s="142">
        <v>4044.9099999998193</v>
      </c>
    </row>
    <row r="3722" spans="1:7" x14ac:dyDescent="0.2">
      <c r="A3722" s="76" t="s">
        <v>4119</v>
      </c>
      <c r="C3722" s="142">
        <v>1565.1600000000808</v>
      </c>
      <c r="D3722" s="142">
        <v>2050.4799999999186</v>
      </c>
      <c r="E3722" s="142">
        <v>2588.227499999924</v>
      </c>
      <c r="F3722" s="142">
        <v>2949.512500000149</v>
      </c>
      <c r="G3722" s="142">
        <v>4045.9549999998198</v>
      </c>
    </row>
    <row r="3723" spans="1:7" x14ac:dyDescent="0.2">
      <c r="A3723" s="76" t="s">
        <v>4120</v>
      </c>
      <c r="C3723" s="142">
        <v>1565.5600000000809</v>
      </c>
      <c r="D3723" s="142">
        <v>2051.0024999999191</v>
      </c>
      <c r="E3723" s="142">
        <v>2588.892499999924</v>
      </c>
      <c r="F3723" s="142">
        <v>2950.2725000001492</v>
      </c>
      <c r="G3723" s="142">
        <v>4046.9999999998199</v>
      </c>
    </row>
    <row r="3724" spans="1:7" x14ac:dyDescent="0.2">
      <c r="A3724" s="76" t="s">
        <v>4121</v>
      </c>
      <c r="C3724" s="142">
        <v>1565.960000000081</v>
      </c>
      <c r="D3724" s="142">
        <v>2051.5249999999191</v>
      </c>
      <c r="E3724" s="142">
        <v>2589.5574999999239</v>
      </c>
      <c r="F3724" s="142">
        <v>2951.0325000001494</v>
      </c>
      <c r="G3724" s="142">
        <v>4048.0449999998204</v>
      </c>
    </row>
    <row r="3725" spans="1:7" x14ac:dyDescent="0.2">
      <c r="A3725" s="76" t="s">
        <v>4122</v>
      </c>
      <c r="C3725" s="142">
        <v>1566.3600000000811</v>
      </c>
      <c r="D3725" s="142">
        <v>2052.0474999999192</v>
      </c>
      <c r="E3725" s="142">
        <v>2590.2224999999235</v>
      </c>
      <c r="F3725" s="142">
        <v>2951.7925000001496</v>
      </c>
      <c r="G3725" s="142">
        <v>4049.089999999821</v>
      </c>
    </row>
    <row r="3726" spans="1:7" x14ac:dyDescent="0.2">
      <c r="A3726" s="76" t="s">
        <v>4123</v>
      </c>
      <c r="C3726" s="142">
        <v>1566.7600000000812</v>
      </c>
      <c r="D3726" s="142">
        <v>2052.5699999999197</v>
      </c>
      <c r="E3726" s="142">
        <v>2590.8874999999234</v>
      </c>
      <c r="F3726" s="142">
        <v>2952.5525000001494</v>
      </c>
      <c r="G3726" s="142">
        <v>4050.134999999821</v>
      </c>
    </row>
    <row r="3727" spans="1:7" x14ac:dyDescent="0.2">
      <c r="A3727" s="76" t="s">
        <v>4124</v>
      </c>
      <c r="C3727" s="142">
        <v>1567.1600000000813</v>
      </c>
      <c r="D3727" s="142">
        <v>2053.0924999999197</v>
      </c>
      <c r="E3727" s="142">
        <v>2591.5524999999234</v>
      </c>
      <c r="F3727" s="142">
        <v>2953.3125000001496</v>
      </c>
      <c r="G3727" s="142">
        <v>4051.1799999998216</v>
      </c>
    </row>
    <row r="3728" spans="1:7" x14ac:dyDescent="0.2">
      <c r="A3728" s="76" t="s">
        <v>4125</v>
      </c>
      <c r="C3728" s="142">
        <v>1567.5600000000813</v>
      </c>
      <c r="D3728" s="142">
        <v>2053.6149999999197</v>
      </c>
      <c r="E3728" s="142">
        <v>2592.2174999999229</v>
      </c>
      <c r="F3728" s="142">
        <v>2954.0725000001498</v>
      </c>
      <c r="G3728" s="142">
        <v>4052.2249999998216</v>
      </c>
    </row>
    <row r="3729" spans="1:7" x14ac:dyDescent="0.2">
      <c r="A3729" s="76" t="s">
        <v>4126</v>
      </c>
      <c r="C3729" s="142">
        <v>1567.9600000000814</v>
      </c>
      <c r="D3729" s="142">
        <v>2054.1374999999198</v>
      </c>
      <c r="E3729" s="142">
        <v>2592.8824999999229</v>
      </c>
      <c r="F3729" s="142">
        <v>2954.83250000015</v>
      </c>
      <c r="G3729" s="142">
        <v>4053.2699999998222</v>
      </c>
    </row>
    <row r="3730" spans="1:7" x14ac:dyDescent="0.2">
      <c r="A3730" s="76" t="s">
        <v>4127</v>
      </c>
      <c r="C3730" s="142">
        <v>1568.3600000000815</v>
      </c>
      <c r="D3730" s="142">
        <v>2054.6599999999203</v>
      </c>
      <c r="E3730" s="142">
        <v>2593.5474999999228</v>
      </c>
      <c r="F3730" s="142">
        <v>2955.5925000001503</v>
      </c>
      <c r="G3730" s="142">
        <v>4054.3149999998227</v>
      </c>
    </row>
    <row r="3731" spans="1:7" x14ac:dyDescent="0.2">
      <c r="A3731" s="76" t="s">
        <v>4128</v>
      </c>
      <c r="C3731" s="142">
        <v>1568.7600000000816</v>
      </c>
      <c r="D3731" s="142">
        <v>2055.1824999999203</v>
      </c>
      <c r="E3731" s="142">
        <v>2594.2124999999223</v>
      </c>
      <c r="F3731" s="142">
        <v>2956.3525000001505</v>
      </c>
      <c r="G3731" s="142">
        <v>4055.3599999998228</v>
      </c>
    </row>
    <row r="3732" spans="1:7" x14ac:dyDescent="0.2">
      <c r="A3732" s="76" t="s">
        <v>4129</v>
      </c>
      <c r="C3732" s="142">
        <v>1569.1600000000817</v>
      </c>
      <c r="D3732" s="142">
        <v>2055.7049999999203</v>
      </c>
      <c r="E3732" s="142">
        <v>2594.8774999999223</v>
      </c>
      <c r="F3732" s="142">
        <v>2957.1125000001507</v>
      </c>
      <c r="G3732" s="142">
        <v>4056.4049999998233</v>
      </c>
    </row>
    <row r="3733" spans="1:7" x14ac:dyDescent="0.2">
      <c r="A3733" s="76" t="s">
        <v>4130</v>
      </c>
      <c r="C3733" s="142">
        <v>1569.5600000000818</v>
      </c>
      <c r="D3733" s="142">
        <v>2056.2274999999208</v>
      </c>
      <c r="E3733" s="142">
        <v>2595.5424999999223</v>
      </c>
      <c r="F3733" s="142">
        <v>2957.8725000001509</v>
      </c>
      <c r="G3733" s="142">
        <v>4057.4499999998234</v>
      </c>
    </row>
    <row r="3734" spans="1:7" x14ac:dyDescent="0.2">
      <c r="A3734" s="76" t="s">
        <v>4131</v>
      </c>
      <c r="C3734" s="142">
        <v>1569.9600000000819</v>
      </c>
      <c r="D3734" s="142">
        <v>2056.7499999999209</v>
      </c>
      <c r="E3734" s="142">
        <v>2596.2074999999222</v>
      </c>
      <c r="F3734" s="142">
        <v>2958.6325000001511</v>
      </c>
      <c r="G3734" s="142">
        <v>4058.4949999998239</v>
      </c>
    </row>
    <row r="3735" spans="1:7" x14ac:dyDescent="0.2">
      <c r="A3735" s="76" t="s">
        <v>4132</v>
      </c>
      <c r="C3735" s="142">
        <v>1570.360000000082</v>
      </c>
      <c r="D3735" s="142">
        <v>2057.2724999999209</v>
      </c>
      <c r="E3735" s="142">
        <v>2596.8724999999217</v>
      </c>
      <c r="F3735" s="142">
        <v>2959.3925000001514</v>
      </c>
      <c r="G3735" s="142">
        <v>4059.5399999998244</v>
      </c>
    </row>
    <row r="3736" spans="1:7" x14ac:dyDescent="0.2">
      <c r="A3736" s="76" t="s">
        <v>4133</v>
      </c>
      <c r="C3736" s="142">
        <v>1570.7600000000821</v>
      </c>
      <c r="D3736" s="142">
        <v>2057.7949999999214</v>
      </c>
      <c r="E3736" s="142">
        <v>2597.5374999999217</v>
      </c>
      <c r="F3736" s="142">
        <v>2960.1525000001511</v>
      </c>
      <c r="G3736" s="142">
        <v>4060.5849999998245</v>
      </c>
    </row>
    <row r="3737" spans="1:7" x14ac:dyDescent="0.2">
      <c r="A3737" s="76" t="s">
        <v>4134</v>
      </c>
      <c r="C3737" s="142">
        <v>1571.1600000000822</v>
      </c>
      <c r="D3737" s="142">
        <v>2058.3174999999214</v>
      </c>
      <c r="E3737" s="142">
        <v>2598.2024999999217</v>
      </c>
      <c r="F3737" s="142">
        <v>2960.9125000001513</v>
      </c>
      <c r="G3737" s="142">
        <v>4061.629999999825</v>
      </c>
    </row>
    <row r="3738" spans="1:7" x14ac:dyDescent="0.2">
      <c r="A3738" s="76" t="s">
        <v>4135</v>
      </c>
      <c r="C3738" s="142">
        <v>1571.5600000000823</v>
      </c>
      <c r="D3738" s="142">
        <v>2058.8399999999215</v>
      </c>
      <c r="E3738" s="142">
        <v>2598.8674999999212</v>
      </c>
      <c r="F3738" s="142">
        <v>2961.6725000001516</v>
      </c>
      <c r="G3738" s="142">
        <v>4062.6749999998251</v>
      </c>
    </row>
    <row r="3739" spans="1:7" x14ac:dyDescent="0.2">
      <c r="A3739" s="76" t="s">
        <v>4136</v>
      </c>
      <c r="C3739" s="142">
        <v>1571.9600000000823</v>
      </c>
      <c r="D3739" s="142">
        <v>2059.3624999999215</v>
      </c>
      <c r="E3739" s="142">
        <v>2599.5324999999211</v>
      </c>
      <c r="F3739" s="142">
        <v>2962.4325000001518</v>
      </c>
      <c r="G3739" s="142">
        <v>4063.7199999998256</v>
      </c>
    </row>
    <row r="3740" spans="1:7" x14ac:dyDescent="0.2">
      <c r="A3740" s="76" t="s">
        <v>4137</v>
      </c>
      <c r="C3740" s="142">
        <v>1572.3600000000824</v>
      </c>
      <c r="D3740" s="142">
        <v>2059.884999999922</v>
      </c>
      <c r="E3740" s="142">
        <v>2600.1974999999211</v>
      </c>
      <c r="F3740" s="142">
        <v>2963.192500000152</v>
      </c>
      <c r="G3740" s="142">
        <v>4064.7649999998262</v>
      </c>
    </row>
    <row r="3741" spans="1:7" x14ac:dyDescent="0.2">
      <c r="A3741" s="76" t="s">
        <v>4138</v>
      </c>
      <c r="C3741" s="142">
        <v>1572.7600000000825</v>
      </c>
      <c r="D3741" s="142">
        <v>2060.407499999922</v>
      </c>
      <c r="E3741" s="142">
        <v>2600.8624999999206</v>
      </c>
      <c r="F3741" s="142">
        <v>2963.9525000001522</v>
      </c>
      <c r="G3741" s="142">
        <v>4065.8099999998262</v>
      </c>
    </row>
    <row r="3742" spans="1:7" x14ac:dyDescent="0.2">
      <c r="A3742" s="76" t="s">
        <v>4139</v>
      </c>
      <c r="C3742" s="142">
        <v>1573.1600000000826</v>
      </c>
      <c r="D3742" s="142">
        <v>2060.9299999999221</v>
      </c>
      <c r="E3742" s="142">
        <v>2601.5274999999206</v>
      </c>
      <c r="F3742" s="142">
        <v>2964.7125000001524</v>
      </c>
      <c r="G3742" s="142">
        <v>4066.8549999998268</v>
      </c>
    </row>
    <row r="3743" spans="1:7" x14ac:dyDescent="0.2">
      <c r="A3743" s="76" t="s">
        <v>4140</v>
      </c>
      <c r="C3743" s="142">
        <v>1573.5600000000827</v>
      </c>
      <c r="D3743" s="142">
        <v>2061.4524999999226</v>
      </c>
      <c r="E3743" s="142">
        <v>2602.1924999999205</v>
      </c>
      <c r="F3743" s="142">
        <v>2965.4725000001526</v>
      </c>
      <c r="G3743" s="142">
        <v>4067.8999999998268</v>
      </c>
    </row>
    <row r="3744" spans="1:7" x14ac:dyDescent="0.2">
      <c r="A3744" s="76" t="s">
        <v>4141</v>
      </c>
      <c r="C3744" s="142">
        <v>1573.9600000000828</v>
      </c>
      <c r="D3744" s="142">
        <v>2061.9749999999226</v>
      </c>
      <c r="E3744" s="142">
        <v>2602.8574999999205</v>
      </c>
      <c r="F3744" s="142">
        <v>2966.2325000001529</v>
      </c>
      <c r="G3744" s="142">
        <v>4068.9449999998274</v>
      </c>
    </row>
    <row r="3745" spans="1:7" x14ac:dyDescent="0.2">
      <c r="A3745" s="76" t="s">
        <v>4142</v>
      </c>
      <c r="C3745" s="142">
        <v>1574.3600000000829</v>
      </c>
      <c r="D3745" s="142">
        <v>2062.4974999999226</v>
      </c>
      <c r="E3745" s="142">
        <v>2603.52249999992</v>
      </c>
      <c r="F3745" s="142">
        <v>2966.9925000001531</v>
      </c>
      <c r="G3745" s="142">
        <v>4069.9899999998279</v>
      </c>
    </row>
    <row r="3746" spans="1:7" x14ac:dyDescent="0.2">
      <c r="A3746" s="76" t="s">
        <v>4143</v>
      </c>
      <c r="C3746" s="142">
        <v>1574.760000000083</v>
      </c>
      <c r="D3746" s="142">
        <v>2063.0199999999231</v>
      </c>
      <c r="E3746" s="142">
        <v>2604.18749999992</v>
      </c>
      <c r="F3746" s="142">
        <v>2967.7525000001528</v>
      </c>
      <c r="G3746" s="142">
        <v>4071.034999999828</v>
      </c>
    </row>
    <row r="3747" spans="1:7" x14ac:dyDescent="0.2">
      <c r="A3747" s="76" t="s">
        <v>4144</v>
      </c>
      <c r="C3747" s="142">
        <v>1575.1600000000831</v>
      </c>
      <c r="D3747" s="142">
        <v>2063.5424999999232</v>
      </c>
      <c r="E3747" s="142">
        <v>2604.8524999999199</v>
      </c>
      <c r="F3747" s="142">
        <v>2968.5125000001531</v>
      </c>
      <c r="G3747" s="142">
        <v>4072.0799999998285</v>
      </c>
    </row>
    <row r="3748" spans="1:7" x14ac:dyDescent="0.2">
      <c r="A3748" s="76" t="s">
        <v>4145</v>
      </c>
      <c r="C3748" s="142">
        <v>1575.5600000000832</v>
      </c>
      <c r="D3748" s="142">
        <v>2064.0649999999232</v>
      </c>
      <c r="E3748" s="142">
        <v>2605.5174999999194</v>
      </c>
      <c r="F3748" s="142">
        <v>2969.2725000001533</v>
      </c>
      <c r="G3748" s="142">
        <v>4073.1249999998286</v>
      </c>
    </row>
    <row r="3749" spans="1:7" x14ac:dyDescent="0.2">
      <c r="A3749" s="76" t="s">
        <v>4146</v>
      </c>
      <c r="C3749" s="142">
        <v>1575.9600000000833</v>
      </c>
      <c r="D3749" s="142">
        <v>2064.5874999999232</v>
      </c>
      <c r="E3749" s="142">
        <v>2606.1824999999194</v>
      </c>
      <c r="F3749" s="142">
        <v>2970.0325000001535</v>
      </c>
      <c r="G3749" s="142">
        <v>4074.1699999998291</v>
      </c>
    </row>
    <row r="3750" spans="1:7" x14ac:dyDescent="0.2">
      <c r="A3750" s="76" t="s">
        <v>4147</v>
      </c>
      <c r="C3750" s="142">
        <v>1576.3600000000833</v>
      </c>
      <c r="D3750" s="142">
        <v>2065.1099999999237</v>
      </c>
      <c r="E3750" s="142">
        <v>2606.8474999999194</v>
      </c>
      <c r="F3750" s="142">
        <v>2970.7925000001537</v>
      </c>
      <c r="G3750" s="142">
        <v>4075.2149999998296</v>
      </c>
    </row>
    <row r="3751" spans="1:7" x14ac:dyDescent="0.2">
      <c r="A3751" s="76" t="s">
        <v>4148</v>
      </c>
      <c r="C3751" s="142">
        <v>1576.7600000000834</v>
      </c>
      <c r="D3751" s="142">
        <v>2065.6324999999238</v>
      </c>
      <c r="E3751" s="142">
        <v>2607.5124999999189</v>
      </c>
      <c r="F3751" s="142">
        <v>2971.5525000001539</v>
      </c>
      <c r="G3751" s="142">
        <v>4076.2599999998297</v>
      </c>
    </row>
    <row r="3752" spans="1:7" x14ac:dyDescent="0.2">
      <c r="A3752" s="76" t="s">
        <v>4149</v>
      </c>
      <c r="C3752" s="142">
        <v>1577.1600000000835</v>
      </c>
      <c r="D3752" s="142">
        <v>2066.1549999999238</v>
      </c>
      <c r="E3752" s="142">
        <v>2608.1774999999188</v>
      </c>
      <c r="F3752" s="142">
        <v>2972.3125000001542</v>
      </c>
      <c r="G3752" s="142">
        <v>4077.3049999998302</v>
      </c>
    </row>
    <row r="3753" spans="1:7" x14ac:dyDescent="0.2">
      <c r="A3753" s="76" t="s">
        <v>4150</v>
      </c>
      <c r="C3753" s="142">
        <v>1577.5600000000836</v>
      </c>
      <c r="D3753" s="142">
        <v>2066.6774999999243</v>
      </c>
      <c r="E3753" s="142">
        <v>2608.8424999999188</v>
      </c>
      <c r="F3753" s="142">
        <v>2973.0725000001544</v>
      </c>
      <c r="G3753" s="142">
        <v>4078.3499999998303</v>
      </c>
    </row>
    <row r="3754" spans="1:7" x14ac:dyDescent="0.2">
      <c r="A3754" s="76" t="s">
        <v>4151</v>
      </c>
      <c r="C3754" s="142">
        <v>1577.9600000000837</v>
      </c>
      <c r="D3754" s="142">
        <v>2067.1999999999243</v>
      </c>
      <c r="E3754" s="142">
        <v>2609.5074999999188</v>
      </c>
      <c r="F3754" s="142">
        <v>2973.8325000001546</v>
      </c>
      <c r="G3754" s="142">
        <v>4079.3949999998308</v>
      </c>
    </row>
    <row r="3755" spans="1:7" x14ac:dyDescent="0.2">
      <c r="A3755" s="76" t="s">
        <v>4152</v>
      </c>
      <c r="C3755" s="142">
        <v>1578.3600000000838</v>
      </c>
      <c r="D3755" s="142">
        <v>2067.7224999999244</v>
      </c>
      <c r="E3755" s="142">
        <v>2610.1724999999183</v>
      </c>
      <c r="F3755" s="142">
        <v>2974.5925000001548</v>
      </c>
      <c r="G3755" s="142">
        <v>4080.4399999998313</v>
      </c>
    </row>
    <row r="3756" spans="1:7" x14ac:dyDescent="0.2">
      <c r="A3756" s="76" t="s">
        <v>4153</v>
      </c>
      <c r="C3756" s="142">
        <v>1578.7600000000839</v>
      </c>
      <c r="D3756" s="142">
        <v>2068.2449999999249</v>
      </c>
      <c r="E3756" s="142">
        <v>2610.8374999999182</v>
      </c>
      <c r="F3756" s="142">
        <v>2975.3525000001546</v>
      </c>
      <c r="G3756" s="142">
        <v>4081.4849999998314</v>
      </c>
    </row>
    <row r="3757" spans="1:7" x14ac:dyDescent="0.2">
      <c r="A3757" s="76" t="s">
        <v>4154</v>
      </c>
      <c r="C3757" s="142">
        <v>1579.160000000084</v>
      </c>
      <c r="D3757" s="142">
        <v>2068.7674999999249</v>
      </c>
      <c r="E3757" s="142">
        <v>2611.5024999999182</v>
      </c>
      <c r="F3757" s="142">
        <v>2976.1125000001548</v>
      </c>
      <c r="G3757" s="142">
        <v>4082.5299999998319</v>
      </c>
    </row>
    <row r="3758" spans="1:7" x14ac:dyDescent="0.2">
      <c r="A3758" s="76" t="s">
        <v>4155</v>
      </c>
      <c r="C3758" s="142">
        <v>1579.5600000000841</v>
      </c>
      <c r="D3758" s="142">
        <v>2069.2899999999249</v>
      </c>
      <c r="E3758" s="142">
        <v>2612.1674999999177</v>
      </c>
      <c r="F3758" s="142">
        <v>2976.872500000155</v>
      </c>
      <c r="G3758" s="142">
        <v>4083.574999999832</v>
      </c>
    </row>
    <row r="3759" spans="1:7" x14ac:dyDescent="0.2">
      <c r="A3759" s="76" t="s">
        <v>4156</v>
      </c>
      <c r="C3759" s="142">
        <v>1579.9600000000842</v>
      </c>
      <c r="D3759" s="142">
        <v>2069.812499999925</v>
      </c>
      <c r="E3759" s="142">
        <v>2612.8324999999177</v>
      </c>
      <c r="F3759" s="142">
        <v>2977.6325000001552</v>
      </c>
      <c r="G3759" s="142">
        <v>4084.6199999998325</v>
      </c>
    </row>
    <row r="3760" spans="1:7" x14ac:dyDescent="0.2">
      <c r="A3760" s="76" t="s">
        <v>4157</v>
      </c>
      <c r="C3760" s="142">
        <v>1580.3600000000843</v>
      </c>
      <c r="D3760" s="142">
        <v>2070.3349999999255</v>
      </c>
      <c r="E3760" s="142">
        <v>2613.4974999999176</v>
      </c>
      <c r="F3760" s="142">
        <v>2978.3925000001555</v>
      </c>
      <c r="G3760" s="142">
        <v>4085.6649999998331</v>
      </c>
    </row>
    <row r="3761" spans="1:7" x14ac:dyDescent="0.2">
      <c r="A3761" s="76" t="s">
        <v>4158</v>
      </c>
      <c r="C3761" s="142">
        <v>1580.7600000000843</v>
      </c>
      <c r="D3761" s="142">
        <v>2070.8574999999255</v>
      </c>
      <c r="E3761" s="142">
        <v>2614.1624999999171</v>
      </c>
      <c r="F3761" s="142">
        <v>2979.1525000001557</v>
      </c>
      <c r="G3761" s="142">
        <v>4086.7099999998331</v>
      </c>
    </row>
    <row r="3762" spans="1:7" x14ac:dyDescent="0.2">
      <c r="A3762" s="76" t="s">
        <v>4159</v>
      </c>
      <c r="C3762" s="142">
        <v>1581.1600000000844</v>
      </c>
      <c r="D3762" s="142">
        <v>2071.3799999999255</v>
      </c>
      <c r="E3762" s="142">
        <v>2614.8274999999171</v>
      </c>
      <c r="F3762" s="142">
        <v>2979.9125000001559</v>
      </c>
      <c r="G3762" s="142">
        <v>4087.7549999998337</v>
      </c>
    </row>
    <row r="3763" spans="1:7" x14ac:dyDescent="0.2">
      <c r="A3763" s="76" t="s">
        <v>4160</v>
      </c>
      <c r="C3763" s="142">
        <v>1581.5600000000845</v>
      </c>
      <c r="D3763" s="142">
        <v>2071.902499999926</v>
      </c>
      <c r="E3763" s="142">
        <v>2615.4924999999171</v>
      </c>
      <c r="F3763" s="142">
        <v>2980.6725000001561</v>
      </c>
      <c r="G3763" s="142">
        <v>4088.7999999998337</v>
      </c>
    </row>
    <row r="3764" spans="1:7" x14ac:dyDescent="0.2">
      <c r="A3764" s="76" t="s">
        <v>4161</v>
      </c>
      <c r="C3764" s="142">
        <v>1581.9600000000846</v>
      </c>
      <c r="D3764" s="142">
        <v>2072.4249999999261</v>
      </c>
      <c r="E3764" s="142">
        <v>2616.157499999917</v>
      </c>
      <c r="F3764" s="142">
        <v>2981.4325000001563</v>
      </c>
      <c r="G3764" s="142">
        <v>4089.8449999998343</v>
      </c>
    </row>
    <row r="3765" spans="1:7" x14ac:dyDescent="0.2">
      <c r="A3765" s="76" t="s">
        <v>4162</v>
      </c>
      <c r="C3765" s="142">
        <v>1582.3600000000847</v>
      </c>
      <c r="D3765" s="142">
        <v>2072.9474999999261</v>
      </c>
      <c r="E3765" s="142">
        <v>2616.8224999999165</v>
      </c>
      <c r="F3765" s="142">
        <v>2982.1925000001565</v>
      </c>
      <c r="G3765" s="142">
        <v>4090.8899999998348</v>
      </c>
    </row>
    <row r="3766" spans="1:7" x14ac:dyDescent="0.2">
      <c r="A3766" s="76" t="s">
        <v>4163</v>
      </c>
      <c r="C3766" s="142">
        <v>1582.7600000000848</v>
      </c>
      <c r="D3766" s="142">
        <v>2073.4699999999266</v>
      </c>
      <c r="E3766" s="142">
        <v>2617.4874999999165</v>
      </c>
      <c r="F3766" s="142">
        <v>2982.9525000001563</v>
      </c>
      <c r="G3766" s="142">
        <v>4091.9349999998349</v>
      </c>
    </row>
    <row r="3767" spans="1:7" x14ac:dyDescent="0.2">
      <c r="A3767" s="76" t="s">
        <v>4164</v>
      </c>
      <c r="C3767" s="142">
        <v>1583.1600000000849</v>
      </c>
      <c r="D3767" s="142">
        <v>2073.9924999999266</v>
      </c>
      <c r="E3767" s="142">
        <v>2618.1524999999165</v>
      </c>
      <c r="F3767" s="142">
        <v>2983.7125000001565</v>
      </c>
      <c r="G3767" s="142">
        <v>4092.9799999998354</v>
      </c>
    </row>
    <row r="3768" spans="1:7" x14ac:dyDescent="0.2">
      <c r="A3768" s="76" t="s">
        <v>4165</v>
      </c>
      <c r="C3768" s="142">
        <v>1583.560000000085</v>
      </c>
      <c r="D3768" s="142">
        <v>2074.5149999999267</v>
      </c>
      <c r="E3768" s="142">
        <v>2618.817499999916</v>
      </c>
      <c r="F3768" s="142">
        <v>2984.4725000001567</v>
      </c>
      <c r="G3768" s="142">
        <v>4094.0249999998355</v>
      </c>
    </row>
    <row r="3769" spans="1:7" x14ac:dyDescent="0.2">
      <c r="A3769" s="76" t="s">
        <v>4166</v>
      </c>
      <c r="C3769" s="142">
        <v>1583.9600000000851</v>
      </c>
      <c r="D3769" s="142">
        <v>2075.0374999999267</v>
      </c>
      <c r="E3769" s="142">
        <v>2619.4824999999159</v>
      </c>
      <c r="F3769" s="142">
        <v>2985.232500000157</v>
      </c>
      <c r="G3769" s="142">
        <v>4095.069999999836</v>
      </c>
    </row>
    <row r="3770" spans="1:7" x14ac:dyDescent="0.2">
      <c r="A3770" s="76" t="s">
        <v>4167</v>
      </c>
      <c r="C3770" s="142">
        <v>1584.3600000000852</v>
      </c>
      <c r="D3770" s="142">
        <v>2075.5599999999272</v>
      </c>
      <c r="E3770" s="142">
        <v>2620.1474999999159</v>
      </c>
      <c r="F3770" s="142">
        <v>2985.9925000001572</v>
      </c>
      <c r="G3770" s="142">
        <v>4096.1149999998361</v>
      </c>
    </row>
    <row r="3771" spans="1:7" x14ac:dyDescent="0.2">
      <c r="A3771" s="76" t="s">
        <v>4168</v>
      </c>
      <c r="C3771" s="142">
        <v>1584.7600000000853</v>
      </c>
      <c r="D3771" s="142">
        <v>2076.0824999999272</v>
      </c>
      <c r="E3771" s="142">
        <v>2620.8124999999154</v>
      </c>
      <c r="F3771" s="142">
        <v>2986.7525000001574</v>
      </c>
      <c r="G3771" s="142">
        <v>4097.1599999998371</v>
      </c>
    </row>
    <row r="3772" spans="1:7" x14ac:dyDescent="0.2">
      <c r="A3772" s="76" t="s">
        <v>4169</v>
      </c>
      <c r="C3772" s="142">
        <v>1585.1600000000853</v>
      </c>
      <c r="D3772" s="142">
        <v>2076.6049999999273</v>
      </c>
      <c r="E3772" s="142">
        <v>2621.4774999999154</v>
      </c>
      <c r="F3772" s="142">
        <v>2987.5125000001576</v>
      </c>
      <c r="G3772" s="142">
        <v>4098.2049999998371</v>
      </c>
    </row>
    <row r="3773" spans="1:7" x14ac:dyDescent="0.2">
      <c r="A3773" s="76" t="s">
        <v>4170</v>
      </c>
      <c r="C3773" s="142">
        <v>1585.5600000000854</v>
      </c>
      <c r="D3773" s="142">
        <v>2077.1274999999277</v>
      </c>
      <c r="E3773" s="142">
        <v>2622.1424999999153</v>
      </c>
      <c r="F3773" s="142">
        <v>2988.2725000001578</v>
      </c>
      <c r="G3773" s="142">
        <v>4099.2499999998372</v>
      </c>
    </row>
    <row r="3774" spans="1:7" x14ac:dyDescent="0.2">
      <c r="A3774" s="76" t="s">
        <v>4171</v>
      </c>
      <c r="C3774" s="142">
        <v>1585.9600000000855</v>
      </c>
      <c r="D3774" s="142">
        <v>2077.6499999999278</v>
      </c>
      <c r="E3774" s="142">
        <v>2622.8074999999153</v>
      </c>
      <c r="F3774" s="142">
        <v>2989.0325000001581</v>
      </c>
      <c r="G3774" s="142">
        <v>4100.2949999998373</v>
      </c>
    </row>
    <row r="3775" spans="1:7" x14ac:dyDescent="0.2">
      <c r="A3775" s="76" t="s">
        <v>4172</v>
      </c>
      <c r="C3775" s="142">
        <v>1586.3600000000856</v>
      </c>
      <c r="D3775" s="142">
        <v>2078.1724999999278</v>
      </c>
      <c r="E3775" s="142">
        <v>2623.4724999999148</v>
      </c>
      <c r="F3775" s="142">
        <v>2989.7925000001583</v>
      </c>
      <c r="G3775" s="142">
        <v>4101.3399999998383</v>
      </c>
    </row>
    <row r="3776" spans="1:7" x14ac:dyDescent="0.2">
      <c r="A3776" s="76" t="s">
        <v>4173</v>
      </c>
      <c r="C3776" s="142">
        <v>1586.7600000000857</v>
      </c>
      <c r="D3776" s="142">
        <v>2078.6949999999283</v>
      </c>
      <c r="E3776" s="142">
        <v>2624.1374999999148</v>
      </c>
      <c r="F3776" s="142">
        <v>2990.552500000158</v>
      </c>
      <c r="G3776" s="142">
        <v>4102.3849999998383</v>
      </c>
    </row>
    <row r="3777" spans="1:7" x14ac:dyDescent="0.2">
      <c r="A3777" s="76" t="s">
        <v>4174</v>
      </c>
      <c r="C3777" s="142">
        <v>1587.1600000000858</v>
      </c>
      <c r="D3777" s="142">
        <v>2079.2174999999284</v>
      </c>
      <c r="E3777" s="142">
        <v>2624.8024999999147</v>
      </c>
      <c r="F3777" s="142">
        <v>2991.3125000001583</v>
      </c>
      <c r="G3777" s="142">
        <v>4103.4299999998384</v>
      </c>
    </row>
    <row r="3778" spans="1:7" x14ac:dyDescent="0.2">
      <c r="A3778" s="76" t="s">
        <v>4175</v>
      </c>
      <c r="C3778" s="142">
        <v>1587.5600000000859</v>
      </c>
      <c r="D3778" s="142">
        <v>2079.7399999999284</v>
      </c>
      <c r="E3778" s="142">
        <v>2625.4674999999143</v>
      </c>
      <c r="F3778" s="142">
        <v>2992.0725000001585</v>
      </c>
      <c r="G3778" s="142">
        <v>4104.4749999998394</v>
      </c>
    </row>
    <row r="3779" spans="1:7" x14ac:dyDescent="0.2">
      <c r="A3779" s="76" t="s">
        <v>4176</v>
      </c>
      <c r="C3779" s="142">
        <v>1587.960000000086</v>
      </c>
      <c r="D3779" s="142">
        <v>2080.2624999999284</v>
      </c>
      <c r="E3779" s="142">
        <v>2626.1324999999142</v>
      </c>
      <c r="F3779" s="142">
        <v>2992.8325000001587</v>
      </c>
      <c r="G3779" s="142">
        <v>4105.5199999998395</v>
      </c>
    </row>
    <row r="3780" spans="1:7" x14ac:dyDescent="0.2">
      <c r="A3780" s="76" t="s">
        <v>4177</v>
      </c>
      <c r="C3780" s="142">
        <v>1588.3600000000861</v>
      </c>
      <c r="D3780" s="142">
        <v>2080.7849999999289</v>
      </c>
      <c r="E3780" s="142">
        <v>2626.7974999999142</v>
      </c>
      <c r="F3780" s="142">
        <v>2993.5925000001589</v>
      </c>
      <c r="G3780" s="142">
        <v>4106.5649999998395</v>
      </c>
    </row>
    <row r="3781" spans="1:7" x14ac:dyDescent="0.2">
      <c r="A3781" s="76" t="s">
        <v>4178</v>
      </c>
      <c r="C3781" s="142">
        <v>1588.7600000000862</v>
      </c>
      <c r="D3781" s="142">
        <v>2081.307499999929</v>
      </c>
      <c r="E3781" s="142">
        <v>2627.4624999999137</v>
      </c>
      <c r="F3781" s="142">
        <v>2994.3525000001591</v>
      </c>
      <c r="G3781" s="142">
        <v>4107.6099999998405</v>
      </c>
    </row>
    <row r="3782" spans="1:7" x14ac:dyDescent="0.2">
      <c r="A3782" s="76" t="s">
        <v>4179</v>
      </c>
      <c r="C3782" s="142">
        <v>1589.1600000000863</v>
      </c>
      <c r="D3782" s="142">
        <v>2081.829999999929</v>
      </c>
      <c r="E3782" s="142">
        <v>2628.1274999999137</v>
      </c>
      <c r="F3782" s="142">
        <v>2995.1125000001593</v>
      </c>
      <c r="G3782" s="142">
        <v>4108.6549999998406</v>
      </c>
    </row>
    <row r="3783" spans="1:7" x14ac:dyDescent="0.2">
      <c r="A3783" s="76" t="s">
        <v>4180</v>
      </c>
      <c r="C3783" s="142">
        <v>1589.5600000000863</v>
      </c>
      <c r="D3783" s="142">
        <v>2082.3524999999295</v>
      </c>
      <c r="E3783" s="142">
        <v>2628.7924999999136</v>
      </c>
      <c r="F3783" s="142">
        <v>2995.8725000001596</v>
      </c>
      <c r="G3783" s="142">
        <v>4109.6999999998407</v>
      </c>
    </row>
    <row r="3784" spans="1:7" x14ac:dyDescent="0.2">
      <c r="A3784" s="76" t="s">
        <v>4181</v>
      </c>
      <c r="C3784" s="142">
        <v>1589.9600000000864</v>
      </c>
      <c r="D3784" s="142">
        <v>2082.8749999999295</v>
      </c>
      <c r="E3784" s="142">
        <v>2629.4574999999136</v>
      </c>
      <c r="F3784" s="142">
        <v>2996.6325000001598</v>
      </c>
      <c r="G3784" s="142">
        <v>4110.7449999998407</v>
      </c>
    </row>
    <row r="3785" spans="1:7" x14ac:dyDescent="0.2">
      <c r="A3785" s="76" t="s">
        <v>4182</v>
      </c>
      <c r="C3785" s="142">
        <v>1590.3600000000865</v>
      </c>
      <c r="D3785" s="142">
        <v>2083.3974999999296</v>
      </c>
      <c r="E3785" s="142">
        <v>2630.1224999999131</v>
      </c>
      <c r="F3785" s="142">
        <v>2997.39250000016</v>
      </c>
      <c r="G3785" s="142">
        <v>4111.7899999998417</v>
      </c>
    </row>
    <row r="3786" spans="1:7" x14ac:dyDescent="0.2">
      <c r="A3786" s="76" t="s">
        <v>4183</v>
      </c>
      <c r="C3786" s="142">
        <v>1590.7600000000866</v>
      </c>
      <c r="D3786" s="142">
        <v>2083.91999999993</v>
      </c>
      <c r="E3786" s="142">
        <v>2630.7874999999131</v>
      </c>
      <c r="F3786" s="142">
        <v>2998.1525000001598</v>
      </c>
      <c r="G3786" s="142">
        <v>4112.8349999998418</v>
      </c>
    </row>
    <row r="3787" spans="1:7" x14ac:dyDescent="0.2">
      <c r="A3787" s="76" t="s">
        <v>4184</v>
      </c>
      <c r="C3787" s="142">
        <v>1591.1600000000867</v>
      </c>
      <c r="D3787" s="142">
        <v>2084.4424999999301</v>
      </c>
      <c r="E3787" s="142">
        <v>2631.452499999913</v>
      </c>
      <c r="F3787" s="142">
        <v>2998.91250000016</v>
      </c>
      <c r="G3787" s="142">
        <v>4113.8799999998419</v>
      </c>
    </row>
    <row r="3788" spans="1:7" x14ac:dyDescent="0.2">
      <c r="A3788" s="76" t="s">
        <v>4185</v>
      </c>
      <c r="C3788" s="142">
        <v>1591.5600000000868</v>
      </c>
      <c r="D3788" s="142">
        <v>2084.9649999999301</v>
      </c>
      <c r="E3788" s="142">
        <v>2632.1174999999125</v>
      </c>
      <c r="F3788" s="142">
        <v>2999.6725000001602</v>
      </c>
      <c r="G3788" s="142">
        <v>4114.9249999998428</v>
      </c>
    </row>
    <row r="3789" spans="1:7" x14ac:dyDescent="0.2">
      <c r="A3789" s="76" t="s">
        <v>4186</v>
      </c>
      <c r="C3789" s="142">
        <v>1591.9600000000869</v>
      </c>
      <c r="D3789" s="142">
        <v>2085.4874999999302</v>
      </c>
      <c r="E3789" s="142">
        <v>2632.7824999999125</v>
      </c>
      <c r="F3789" s="142">
        <v>3000.4325000001604</v>
      </c>
      <c r="G3789" s="142">
        <v>4115.9699999998429</v>
      </c>
    </row>
    <row r="3790" spans="1:7" x14ac:dyDescent="0.2">
      <c r="A3790" s="76" t="s">
        <v>4187</v>
      </c>
      <c r="C3790" s="142">
        <v>1592.360000000087</v>
      </c>
      <c r="D3790" s="142">
        <v>2086.0099999999306</v>
      </c>
      <c r="E3790" s="142">
        <v>2633.4474999999125</v>
      </c>
      <c r="F3790" s="142">
        <v>3001.1925000001606</v>
      </c>
      <c r="G3790" s="142">
        <v>4117.014999999843</v>
      </c>
    </row>
    <row r="3791" spans="1:7" x14ac:dyDescent="0.2">
      <c r="A3791" s="76" t="s">
        <v>4188</v>
      </c>
      <c r="C3791" s="142">
        <v>1592.7600000000871</v>
      </c>
      <c r="D3791" s="142">
        <v>2086.5324999999307</v>
      </c>
      <c r="E3791" s="142">
        <v>2634.112499999912</v>
      </c>
      <c r="F3791" s="142">
        <v>3001.9525000001609</v>
      </c>
      <c r="G3791" s="142">
        <v>4118.059999999844</v>
      </c>
    </row>
    <row r="3792" spans="1:7" x14ac:dyDescent="0.2">
      <c r="A3792" s="76" t="s">
        <v>4189</v>
      </c>
      <c r="C3792" s="142">
        <v>1593.1600000000872</v>
      </c>
      <c r="D3792" s="142">
        <v>2087.0549999999307</v>
      </c>
      <c r="E3792" s="142">
        <v>2634.7774999999119</v>
      </c>
      <c r="F3792" s="142">
        <v>3002.7125000001611</v>
      </c>
      <c r="G3792" s="142">
        <v>4119.104999999844</v>
      </c>
    </row>
    <row r="3793" spans="1:7" x14ac:dyDescent="0.2">
      <c r="A3793" s="76" t="s">
        <v>4190</v>
      </c>
      <c r="C3793" s="142">
        <v>1593.5600000000873</v>
      </c>
      <c r="D3793" s="142">
        <v>2087.5774999999312</v>
      </c>
      <c r="E3793" s="142">
        <v>2635.4424999999119</v>
      </c>
      <c r="F3793" s="142">
        <v>3003.4725000001613</v>
      </c>
      <c r="G3793" s="142">
        <v>4120.1499999998441</v>
      </c>
    </row>
    <row r="3794" spans="1:7" x14ac:dyDescent="0.2">
      <c r="A3794" s="76" t="s">
        <v>4191</v>
      </c>
      <c r="C3794" s="142">
        <v>1593.9600000000873</v>
      </c>
      <c r="D3794" s="142">
        <v>2088.0999999999312</v>
      </c>
      <c r="E3794" s="142">
        <v>2636.1074999999119</v>
      </c>
      <c r="F3794" s="142">
        <v>3004.2325000001615</v>
      </c>
      <c r="G3794" s="142">
        <v>4121.1949999998442</v>
      </c>
    </row>
    <row r="3795" spans="1:7" x14ac:dyDescent="0.2">
      <c r="A3795" s="76" t="s">
        <v>4192</v>
      </c>
      <c r="C3795" s="142">
        <v>1594.3600000000874</v>
      </c>
      <c r="D3795" s="142">
        <v>2088.6224999999313</v>
      </c>
      <c r="E3795" s="142">
        <v>2636.7724999999114</v>
      </c>
      <c r="F3795" s="142">
        <v>3004.9925000001617</v>
      </c>
      <c r="G3795" s="142">
        <v>4122.2399999998452</v>
      </c>
    </row>
    <row r="3796" spans="1:7" x14ac:dyDescent="0.2">
      <c r="A3796" s="76" t="s">
        <v>4193</v>
      </c>
      <c r="C3796" s="142">
        <v>1594.7600000000875</v>
      </c>
      <c r="D3796" s="142">
        <v>2089.1449999999318</v>
      </c>
      <c r="E3796" s="142">
        <v>2637.4374999999113</v>
      </c>
      <c r="F3796" s="142">
        <v>3005.7525000001615</v>
      </c>
      <c r="G3796" s="142">
        <v>4123.2849999998452</v>
      </c>
    </row>
    <row r="3797" spans="1:7" x14ac:dyDescent="0.2">
      <c r="A3797" s="76" t="s">
        <v>4194</v>
      </c>
      <c r="C3797" s="142">
        <v>1595.1600000000876</v>
      </c>
      <c r="D3797" s="142">
        <v>2089.6674999999318</v>
      </c>
      <c r="E3797" s="142">
        <v>2638.1024999999113</v>
      </c>
      <c r="F3797" s="142">
        <v>3006.5125000001617</v>
      </c>
      <c r="G3797" s="142">
        <v>4124.3299999998453</v>
      </c>
    </row>
    <row r="3798" spans="1:7" x14ac:dyDescent="0.2">
      <c r="A3798" s="76" t="s">
        <v>4195</v>
      </c>
      <c r="C3798" s="142">
        <v>1595.5600000000877</v>
      </c>
      <c r="D3798" s="142">
        <v>2090.1899999999318</v>
      </c>
      <c r="E3798" s="142">
        <v>2638.7674999999108</v>
      </c>
      <c r="F3798" s="142">
        <v>3007.2725000001619</v>
      </c>
      <c r="G3798" s="142">
        <v>4125.3749999998463</v>
      </c>
    </row>
    <row r="3799" spans="1:7" x14ac:dyDescent="0.2">
      <c r="A3799" s="76" t="s">
        <v>4196</v>
      </c>
      <c r="C3799" s="142">
        <v>1595.9600000000878</v>
      </c>
      <c r="D3799" s="142">
        <v>2090.7124999999319</v>
      </c>
      <c r="E3799" s="142">
        <v>2639.4324999999108</v>
      </c>
      <c r="F3799" s="142">
        <v>3008.0325000001621</v>
      </c>
      <c r="G3799" s="142">
        <v>4126.4199999998464</v>
      </c>
    </row>
    <row r="3800" spans="1:7" x14ac:dyDescent="0.2">
      <c r="A3800" s="76" t="s">
        <v>4197</v>
      </c>
      <c r="C3800" s="142">
        <v>1596.3600000000879</v>
      </c>
      <c r="D3800" s="142">
        <v>2091.2349999999324</v>
      </c>
      <c r="E3800" s="142">
        <v>2640.0974999999107</v>
      </c>
      <c r="F3800" s="142">
        <v>3008.7925000001624</v>
      </c>
      <c r="G3800" s="142">
        <v>4127.4649999998464</v>
      </c>
    </row>
    <row r="3801" spans="1:7" x14ac:dyDescent="0.2">
      <c r="A3801" s="76" t="s">
        <v>4198</v>
      </c>
      <c r="C3801" s="142">
        <v>1596.760000000088</v>
      </c>
      <c r="D3801" s="142">
        <v>2091.7574999999324</v>
      </c>
      <c r="E3801" s="142">
        <v>2640.7624999999102</v>
      </c>
      <c r="F3801" s="142">
        <v>3009.5525000001626</v>
      </c>
      <c r="G3801" s="142">
        <v>4128.5099999998474</v>
      </c>
    </row>
    <row r="3802" spans="1:7" x14ac:dyDescent="0.2">
      <c r="A3802" s="76" t="s">
        <v>4199</v>
      </c>
      <c r="C3802" s="142">
        <v>1597.1600000000881</v>
      </c>
      <c r="D3802" s="142">
        <v>2092.2799999999324</v>
      </c>
      <c r="E3802" s="142">
        <v>2641.4274999999102</v>
      </c>
      <c r="F3802" s="142">
        <v>3010.3125000001628</v>
      </c>
      <c r="G3802" s="142">
        <v>4129.5549999998475</v>
      </c>
    </row>
    <row r="3803" spans="1:7" x14ac:dyDescent="0.2">
      <c r="A3803" s="76" t="s">
        <v>4200</v>
      </c>
      <c r="C3803" s="142">
        <v>1597.5600000000882</v>
      </c>
      <c r="D3803" s="142">
        <v>2092.8024999999329</v>
      </c>
      <c r="E3803" s="142">
        <v>2642.0924999999102</v>
      </c>
      <c r="F3803" s="142">
        <v>3011.072500000163</v>
      </c>
      <c r="G3803" s="142">
        <v>4130.5999999998476</v>
      </c>
    </row>
    <row r="3804" spans="1:7" x14ac:dyDescent="0.2">
      <c r="A3804" s="76" t="s">
        <v>4201</v>
      </c>
      <c r="C3804" s="142">
        <v>1597.9600000000883</v>
      </c>
      <c r="D3804" s="142">
        <v>2093.324999999933</v>
      </c>
      <c r="E3804" s="142">
        <v>2642.7574999999101</v>
      </c>
      <c r="F3804" s="142">
        <v>3011.8325000001632</v>
      </c>
      <c r="G3804" s="142">
        <v>4131.6449999998476</v>
      </c>
    </row>
    <row r="3805" spans="1:7" x14ac:dyDescent="0.2">
      <c r="A3805" s="76" t="s">
        <v>4202</v>
      </c>
      <c r="C3805" s="142">
        <v>1598.3600000000883</v>
      </c>
      <c r="D3805" s="142">
        <v>2093.847499999933</v>
      </c>
      <c r="E3805" s="142">
        <v>2643.4224999999096</v>
      </c>
      <c r="F3805" s="142">
        <v>3012.5925000001635</v>
      </c>
      <c r="G3805" s="142">
        <v>4132.6899999998486</v>
      </c>
    </row>
    <row r="3806" spans="1:7" x14ac:dyDescent="0.2">
      <c r="A3806" s="76" t="s">
        <v>4203</v>
      </c>
      <c r="C3806" s="142">
        <v>1598.7600000000884</v>
      </c>
      <c r="D3806" s="142">
        <v>2094.3699999999335</v>
      </c>
      <c r="E3806" s="142">
        <v>2644.0874999999096</v>
      </c>
      <c r="F3806" s="142">
        <v>3013.3525000001632</v>
      </c>
      <c r="G3806" s="142">
        <v>4133.7349999998487</v>
      </c>
    </row>
    <row r="3807" spans="1:7" x14ac:dyDescent="0.2">
      <c r="A3807" s="76" t="s">
        <v>4204</v>
      </c>
      <c r="C3807" s="142">
        <v>1599.1600000000885</v>
      </c>
      <c r="D3807" s="142">
        <v>2094.8924999999335</v>
      </c>
      <c r="E3807" s="142">
        <v>2644.7524999999096</v>
      </c>
      <c r="F3807" s="142">
        <v>3014.1125000001634</v>
      </c>
      <c r="G3807" s="142">
        <v>4134.7799999998488</v>
      </c>
    </row>
    <row r="3808" spans="1:7" x14ac:dyDescent="0.2">
      <c r="A3808" s="76" t="s">
        <v>4205</v>
      </c>
      <c r="C3808" s="142">
        <v>1599.5600000000886</v>
      </c>
      <c r="D3808" s="142">
        <v>2095.4149999999336</v>
      </c>
      <c r="E3808" s="142">
        <v>2645.4174999999091</v>
      </c>
      <c r="F3808" s="142">
        <v>3014.8725000001637</v>
      </c>
      <c r="G3808" s="142">
        <v>4135.8249999998498</v>
      </c>
    </row>
    <row r="3809" spans="1:7" x14ac:dyDescent="0.2">
      <c r="A3809" s="76" t="s">
        <v>4206</v>
      </c>
      <c r="C3809" s="142">
        <v>1599.9600000000887</v>
      </c>
      <c r="D3809" s="142">
        <v>2095.9374999999336</v>
      </c>
      <c r="E3809" s="142">
        <v>2646.082499999909</v>
      </c>
      <c r="F3809" s="142">
        <v>3015.6325000001639</v>
      </c>
      <c r="G3809" s="142">
        <v>4136.8699999998498</v>
      </c>
    </row>
    <row r="3810" spans="1:7" x14ac:dyDescent="0.2">
      <c r="A3810" s="76" t="s">
        <v>4207</v>
      </c>
      <c r="C3810" s="142">
        <v>1600.3600000000888</v>
      </c>
      <c r="D3810" s="142">
        <v>2096.4599999999341</v>
      </c>
      <c r="E3810" s="142">
        <v>2646.747499999909</v>
      </c>
      <c r="F3810" s="142">
        <v>3016.3925000001641</v>
      </c>
      <c r="G3810" s="142">
        <v>4137.9149999998499</v>
      </c>
    </row>
    <row r="3811" spans="1:7" x14ac:dyDescent="0.2">
      <c r="A3811" s="76" t="s">
        <v>4208</v>
      </c>
      <c r="C3811" s="142">
        <v>1600.7600000000889</v>
      </c>
      <c r="D3811" s="142">
        <v>2096.9824999999341</v>
      </c>
      <c r="E3811" s="142">
        <v>2647.4124999999085</v>
      </c>
      <c r="F3811" s="142">
        <v>3017.1525000001643</v>
      </c>
      <c r="G3811" s="142">
        <v>4138.9599999998509</v>
      </c>
    </row>
    <row r="3812" spans="1:7" x14ac:dyDescent="0.2">
      <c r="A3812" s="76" t="s">
        <v>4209</v>
      </c>
      <c r="C3812" s="142">
        <v>1601.160000000089</v>
      </c>
      <c r="D3812" s="142">
        <v>2097.5049999999342</v>
      </c>
      <c r="E3812" s="142">
        <v>2648.0774999999085</v>
      </c>
      <c r="F3812" s="142">
        <v>3017.9125000001645</v>
      </c>
      <c r="G3812" s="142">
        <v>4140.004999999851</v>
      </c>
    </row>
    <row r="3813" spans="1:7" x14ac:dyDescent="0.2">
      <c r="A3813" s="76" t="s">
        <v>4210</v>
      </c>
      <c r="C3813" s="142">
        <v>1601.5600000000891</v>
      </c>
      <c r="D3813" s="142">
        <v>2098.0274999999347</v>
      </c>
      <c r="E3813" s="142">
        <v>2648.7424999999084</v>
      </c>
      <c r="F3813" s="142">
        <v>3018.6725000001647</v>
      </c>
      <c r="G3813" s="142">
        <v>4141.049999999851</v>
      </c>
    </row>
    <row r="3814" spans="1:7" x14ac:dyDescent="0.2">
      <c r="A3814" s="76" t="s">
        <v>4211</v>
      </c>
      <c r="C3814" s="142">
        <v>1601.9600000000892</v>
      </c>
      <c r="D3814" s="142">
        <v>2098.5499999999347</v>
      </c>
      <c r="E3814" s="142">
        <v>2649.4074999999084</v>
      </c>
      <c r="F3814" s="142">
        <v>3019.432500000165</v>
      </c>
      <c r="G3814" s="142">
        <v>4142.0949999998511</v>
      </c>
    </row>
    <row r="3815" spans="1:7" x14ac:dyDescent="0.2">
      <c r="A3815" s="76" t="s">
        <v>4212</v>
      </c>
      <c r="C3815" s="142">
        <v>1602.3600000000893</v>
      </c>
      <c r="D3815" s="142">
        <v>2099.0724999999347</v>
      </c>
      <c r="E3815" s="142">
        <v>2650.0724999999079</v>
      </c>
      <c r="F3815" s="142">
        <v>3020.1925000001652</v>
      </c>
      <c r="G3815" s="142">
        <v>4143.1399999998521</v>
      </c>
    </row>
    <row r="3816" spans="1:7" x14ac:dyDescent="0.2">
      <c r="A3816" s="76" t="s">
        <v>4213</v>
      </c>
      <c r="C3816" s="142">
        <v>1602.7600000000893</v>
      </c>
      <c r="D3816" s="142">
        <v>2099.5949999999352</v>
      </c>
      <c r="E3816" s="142">
        <v>2650.7374999999079</v>
      </c>
      <c r="F3816" s="142">
        <v>3020.9525000001649</v>
      </c>
      <c r="G3816" s="142">
        <v>4144.1849999998522</v>
      </c>
    </row>
    <row r="3817" spans="1:7" x14ac:dyDescent="0.2">
      <c r="A3817" s="76" t="s">
        <v>4214</v>
      </c>
      <c r="C3817" s="142">
        <v>1603.1600000000894</v>
      </c>
      <c r="D3817" s="142">
        <v>2100.1174999999353</v>
      </c>
      <c r="E3817" s="142">
        <v>2651.4024999999078</v>
      </c>
      <c r="F3817" s="142">
        <v>3021.7125000001652</v>
      </c>
      <c r="G3817" s="142">
        <v>4145.2299999998522</v>
      </c>
    </row>
    <row r="3818" spans="1:7" x14ac:dyDescent="0.2">
      <c r="A3818" s="76" t="s">
        <v>4215</v>
      </c>
      <c r="C3818" s="142">
        <v>1603.5600000000895</v>
      </c>
      <c r="D3818" s="142">
        <v>2100.6399999999353</v>
      </c>
      <c r="E3818" s="142">
        <v>2652.0674999999073</v>
      </c>
      <c r="F3818" s="142">
        <v>3022.4725000001654</v>
      </c>
      <c r="G3818" s="142">
        <v>4146.2749999998532</v>
      </c>
    </row>
    <row r="3819" spans="1:7" x14ac:dyDescent="0.2">
      <c r="A3819" s="76" t="s">
        <v>4216</v>
      </c>
      <c r="C3819" s="142">
        <v>1603.9600000000896</v>
      </c>
      <c r="D3819" s="142">
        <v>2101.1624999999353</v>
      </c>
      <c r="E3819" s="142">
        <v>2652.7324999999073</v>
      </c>
      <c r="F3819" s="142">
        <v>3023.2325000001656</v>
      </c>
      <c r="G3819" s="142">
        <v>4147.3199999998533</v>
      </c>
    </row>
    <row r="3820" spans="1:7" x14ac:dyDescent="0.2">
      <c r="A3820" s="76" t="s">
        <v>4217</v>
      </c>
      <c r="C3820" s="142">
        <v>1604.3600000000897</v>
      </c>
      <c r="D3820" s="142">
        <v>2101.6849999999358</v>
      </c>
      <c r="E3820" s="142">
        <v>2653.3974999999073</v>
      </c>
      <c r="F3820" s="142">
        <v>3023.9925000001658</v>
      </c>
      <c r="G3820" s="142">
        <v>4148.3649999998534</v>
      </c>
    </row>
    <row r="3821" spans="1:7" x14ac:dyDescent="0.2">
      <c r="A3821" s="76" t="s">
        <v>4218</v>
      </c>
      <c r="C3821" s="142">
        <v>1604.7600000000898</v>
      </c>
      <c r="D3821" s="142">
        <v>2102.2074999999359</v>
      </c>
      <c r="E3821" s="142">
        <v>2654.0624999999068</v>
      </c>
      <c r="F3821" s="142">
        <v>3024.752500000166</v>
      </c>
      <c r="G3821" s="142">
        <v>4149.4099999998543</v>
      </c>
    </row>
    <row r="3822" spans="1:7" x14ac:dyDescent="0.2">
      <c r="A3822" s="76" t="s">
        <v>4219</v>
      </c>
      <c r="C3822" s="142">
        <v>1605.1600000000899</v>
      </c>
      <c r="D3822" s="142">
        <v>2102.7299999999359</v>
      </c>
      <c r="E3822" s="142">
        <v>2654.7274999999067</v>
      </c>
      <c r="F3822" s="142">
        <v>3025.5125000001663</v>
      </c>
      <c r="G3822" s="142">
        <v>4150.4549999998544</v>
      </c>
    </row>
    <row r="3823" spans="1:7" x14ac:dyDescent="0.2">
      <c r="A3823" s="76" t="s">
        <v>4220</v>
      </c>
      <c r="C3823" s="142">
        <v>1605.56000000009</v>
      </c>
      <c r="D3823" s="142">
        <v>2103.2524999999364</v>
      </c>
      <c r="E3823" s="142">
        <v>2655.3924999999067</v>
      </c>
      <c r="F3823" s="142">
        <v>3026.2725000001665</v>
      </c>
      <c r="G3823" s="142">
        <v>4151.4999999998545</v>
      </c>
    </row>
    <row r="3824" spans="1:7" x14ac:dyDescent="0.2">
      <c r="A3824" s="76" t="s">
        <v>4221</v>
      </c>
      <c r="C3824" s="142">
        <v>1605.9600000000901</v>
      </c>
      <c r="D3824" s="142">
        <v>2103.7749999999364</v>
      </c>
      <c r="E3824" s="142">
        <v>2656.0574999999067</v>
      </c>
      <c r="F3824" s="142">
        <v>3027.0325000001667</v>
      </c>
      <c r="G3824" s="142">
        <v>4152.5449999998546</v>
      </c>
    </row>
    <row r="3825" spans="1:7" x14ac:dyDescent="0.2">
      <c r="A3825" s="76" t="s">
        <v>4222</v>
      </c>
      <c r="C3825" s="142">
        <v>1606.3600000000902</v>
      </c>
      <c r="D3825" s="142">
        <v>2104.2974999999365</v>
      </c>
      <c r="E3825" s="142">
        <v>2656.7224999999062</v>
      </c>
      <c r="F3825" s="142">
        <v>3027.7925000001669</v>
      </c>
      <c r="G3825" s="142">
        <v>4153.5899999998555</v>
      </c>
    </row>
    <row r="3826" spans="1:7" x14ac:dyDescent="0.2">
      <c r="A3826" s="76" t="s">
        <v>4223</v>
      </c>
      <c r="C3826" s="142">
        <v>1606.7600000000903</v>
      </c>
      <c r="D3826" s="142">
        <v>2104.819999999937</v>
      </c>
      <c r="E3826" s="142">
        <v>2657.3874999999061</v>
      </c>
      <c r="F3826" s="142">
        <v>3028.5525000001667</v>
      </c>
      <c r="G3826" s="142">
        <v>4154.6349999998556</v>
      </c>
    </row>
    <row r="3827" spans="1:7" x14ac:dyDescent="0.2">
      <c r="A3827" s="76" t="s">
        <v>4224</v>
      </c>
      <c r="C3827" s="142">
        <v>1607.1600000000903</v>
      </c>
      <c r="D3827" s="142">
        <v>2105.342499999937</v>
      </c>
      <c r="E3827" s="142">
        <v>2658.0524999999061</v>
      </c>
      <c r="F3827" s="142">
        <v>3029.3125000001669</v>
      </c>
      <c r="G3827" s="142">
        <v>4155.6799999998557</v>
      </c>
    </row>
    <row r="3828" spans="1:7" x14ac:dyDescent="0.2">
      <c r="A3828" s="76" t="s">
        <v>4225</v>
      </c>
      <c r="C3828" s="142">
        <v>1607.5600000000904</v>
      </c>
      <c r="D3828" s="142">
        <v>2105.864999999937</v>
      </c>
      <c r="E3828" s="142">
        <v>2658.7174999999056</v>
      </c>
      <c r="F3828" s="142">
        <v>3030.0725000001671</v>
      </c>
      <c r="G3828" s="142">
        <v>4156.7249999998567</v>
      </c>
    </row>
    <row r="3829" spans="1:7" x14ac:dyDescent="0.2">
      <c r="A3829" s="76" t="s">
        <v>4226</v>
      </c>
      <c r="C3829" s="142">
        <v>1607.9600000000905</v>
      </c>
      <c r="D3829" s="142">
        <v>2106.3874999999371</v>
      </c>
      <c r="E3829" s="142">
        <v>2659.3824999999056</v>
      </c>
      <c r="F3829" s="142">
        <v>3030.8325000001673</v>
      </c>
      <c r="G3829" s="142">
        <v>4157.7699999998567</v>
      </c>
    </row>
    <row r="3830" spans="1:7" x14ac:dyDescent="0.2">
      <c r="A3830" s="76" t="s">
        <v>4227</v>
      </c>
      <c r="C3830" s="142">
        <v>1608.3600000000906</v>
      </c>
      <c r="D3830" s="142">
        <v>2106.9099999999376</v>
      </c>
      <c r="E3830" s="142">
        <v>2660.0474999999055</v>
      </c>
      <c r="F3830" s="142">
        <v>3031.5925000001675</v>
      </c>
      <c r="G3830" s="142">
        <v>4158.8149999998568</v>
      </c>
    </row>
    <row r="3831" spans="1:7" x14ac:dyDescent="0.2">
      <c r="A3831" s="76" t="s">
        <v>4228</v>
      </c>
      <c r="C3831" s="142">
        <v>1608.7600000000907</v>
      </c>
      <c r="D3831" s="142">
        <v>2107.4324999999376</v>
      </c>
      <c r="E3831" s="142">
        <v>2660.712499999905</v>
      </c>
      <c r="F3831" s="142">
        <v>3032.3525000001678</v>
      </c>
      <c r="G3831" s="142">
        <v>4159.8599999998578</v>
      </c>
    </row>
    <row r="3832" spans="1:7" x14ac:dyDescent="0.2">
      <c r="A3832" s="76" t="s">
        <v>4229</v>
      </c>
      <c r="C3832" s="142">
        <v>1609.1600000000908</v>
      </c>
      <c r="D3832" s="142">
        <v>2107.9549999999376</v>
      </c>
      <c r="E3832" s="142">
        <v>2661.377499999905</v>
      </c>
      <c r="F3832" s="142">
        <v>3033.112500000168</v>
      </c>
      <c r="G3832" s="142">
        <v>4160.9049999998579</v>
      </c>
    </row>
    <row r="3833" spans="1:7" x14ac:dyDescent="0.2">
      <c r="A3833" s="76" t="s">
        <v>4230</v>
      </c>
      <c r="C3833" s="142">
        <v>1609.5600000000909</v>
      </c>
      <c r="D3833" s="142">
        <v>2108.4774999999381</v>
      </c>
      <c r="E3833" s="142">
        <v>2662.042499999905</v>
      </c>
      <c r="F3833" s="142">
        <v>3033.8725000001682</v>
      </c>
      <c r="G3833" s="142">
        <v>4161.9499999998579</v>
      </c>
    </row>
    <row r="3834" spans="1:7" x14ac:dyDescent="0.2">
      <c r="A3834" s="76" t="s">
        <v>4231</v>
      </c>
      <c r="C3834" s="142">
        <v>1609.960000000091</v>
      </c>
      <c r="D3834" s="142">
        <v>2108.9999999999382</v>
      </c>
      <c r="E3834" s="142">
        <v>2662.7074999999049</v>
      </c>
      <c r="F3834" s="142">
        <v>3034.6325000001684</v>
      </c>
      <c r="G3834" s="142">
        <v>4162.994999999858</v>
      </c>
    </row>
    <row r="3835" spans="1:7" x14ac:dyDescent="0.2">
      <c r="A3835" s="76" t="s">
        <v>4232</v>
      </c>
      <c r="C3835" s="142">
        <v>1610.3600000000911</v>
      </c>
      <c r="D3835" s="142">
        <v>2109.5224999999382</v>
      </c>
      <c r="E3835" s="142">
        <v>2663.3724999999044</v>
      </c>
      <c r="F3835" s="142">
        <v>3035.3925000001686</v>
      </c>
      <c r="G3835" s="142">
        <v>4164.039999999859</v>
      </c>
    </row>
    <row r="3836" spans="1:7" x14ac:dyDescent="0.2">
      <c r="A3836" s="76" t="s">
        <v>4233</v>
      </c>
      <c r="C3836" s="142">
        <v>1610.7600000000912</v>
      </c>
      <c r="D3836" s="142">
        <v>2110.0449999999387</v>
      </c>
      <c r="E3836" s="142">
        <v>2664.0374999999044</v>
      </c>
      <c r="F3836" s="142">
        <v>3036.1525000001684</v>
      </c>
      <c r="G3836" s="142">
        <v>4165.0849999998591</v>
      </c>
    </row>
    <row r="3837" spans="1:7" x14ac:dyDescent="0.2">
      <c r="A3837" s="76" t="s">
        <v>4234</v>
      </c>
      <c r="C3837" s="142">
        <v>1611.1600000000913</v>
      </c>
      <c r="D3837" s="142">
        <v>2110.5674999999387</v>
      </c>
      <c r="E3837" s="142">
        <v>2664.7024999999044</v>
      </c>
      <c r="F3837" s="142">
        <v>3036.9125000001686</v>
      </c>
      <c r="G3837" s="142">
        <v>4166.1299999998591</v>
      </c>
    </row>
    <row r="3838" spans="1:7" x14ac:dyDescent="0.2">
      <c r="A3838" s="76" t="s">
        <v>4235</v>
      </c>
      <c r="C3838" s="142">
        <v>1611.5600000000913</v>
      </c>
      <c r="D3838" s="142">
        <v>2111.0899999999388</v>
      </c>
      <c r="E3838" s="142">
        <v>2665.3674999999039</v>
      </c>
      <c r="F3838" s="142">
        <v>3037.6725000001688</v>
      </c>
      <c r="G3838" s="142">
        <v>4167.1749999998601</v>
      </c>
    </row>
    <row r="3839" spans="1:7" x14ac:dyDescent="0.2">
      <c r="A3839" s="76" t="s">
        <v>4236</v>
      </c>
      <c r="C3839" s="142">
        <v>1611.9600000000914</v>
      </c>
      <c r="D3839" s="142">
        <v>2111.6124999999388</v>
      </c>
      <c r="E3839" s="142">
        <v>2666.0324999999038</v>
      </c>
      <c r="F3839" s="142">
        <v>3038.4325000001691</v>
      </c>
      <c r="G3839" s="142">
        <v>4168.2199999998602</v>
      </c>
    </row>
    <row r="3840" spans="1:7" x14ac:dyDescent="0.2">
      <c r="A3840" s="76" t="s">
        <v>4237</v>
      </c>
      <c r="C3840" s="142">
        <v>1612.3600000000915</v>
      </c>
      <c r="D3840" s="142">
        <v>2112.1349999999393</v>
      </c>
      <c r="E3840" s="142">
        <v>2666.6974999999038</v>
      </c>
      <c r="F3840" s="142">
        <v>3039.1925000001693</v>
      </c>
      <c r="G3840" s="142">
        <v>4169.2649999998603</v>
      </c>
    </row>
    <row r="3841" spans="1:7" x14ac:dyDescent="0.2">
      <c r="A3841" s="76" t="s">
        <v>4238</v>
      </c>
      <c r="C3841" s="142">
        <v>1612.7600000000916</v>
      </c>
      <c r="D3841" s="142">
        <v>2112.6574999999393</v>
      </c>
      <c r="E3841" s="142">
        <v>2667.3624999999033</v>
      </c>
      <c r="F3841" s="142">
        <v>3039.9525000001695</v>
      </c>
      <c r="G3841" s="142">
        <v>4170.3099999998612</v>
      </c>
    </row>
    <row r="3842" spans="1:7" x14ac:dyDescent="0.2">
      <c r="A3842" s="76" t="s">
        <v>4239</v>
      </c>
      <c r="C3842" s="142">
        <v>1613.1600000000917</v>
      </c>
      <c r="D3842" s="142">
        <v>2113.1799999999394</v>
      </c>
      <c r="E3842" s="142">
        <v>2668.0274999999033</v>
      </c>
      <c r="F3842" s="142">
        <v>3040.7125000001697</v>
      </c>
      <c r="G3842" s="142">
        <v>4171.3549999998613</v>
      </c>
    </row>
    <row r="3843" spans="1:7" x14ac:dyDescent="0.2">
      <c r="A3843" s="76" t="s">
        <v>4240</v>
      </c>
      <c r="C3843" s="142">
        <v>1613.5600000000918</v>
      </c>
      <c r="D3843" s="142">
        <v>2113.7024999999398</v>
      </c>
      <c r="E3843" s="142">
        <v>2668.6924999999032</v>
      </c>
      <c r="F3843" s="142">
        <v>3041.4725000001699</v>
      </c>
      <c r="G3843" s="142">
        <v>4172.3999999998614</v>
      </c>
    </row>
    <row r="3844" spans="1:7" x14ac:dyDescent="0.2">
      <c r="A3844" s="76" t="s">
        <v>4241</v>
      </c>
      <c r="C3844" s="142">
        <v>1613.9600000000919</v>
      </c>
      <c r="D3844" s="142">
        <v>2114.2249999999399</v>
      </c>
      <c r="E3844" s="142">
        <v>2669.3574999999032</v>
      </c>
      <c r="F3844" s="142">
        <v>3042.2325000001701</v>
      </c>
      <c r="G3844" s="142">
        <v>4173.4449999998615</v>
      </c>
    </row>
    <row r="3845" spans="1:7" x14ac:dyDescent="0.2">
      <c r="A3845" s="76" t="s">
        <v>4242</v>
      </c>
      <c r="C3845" s="142">
        <v>1614.360000000092</v>
      </c>
      <c r="D3845" s="142">
        <v>2114.7474999999399</v>
      </c>
      <c r="E3845" s="142">
        <v>2670.0224999999027</v>
      </c>
      <c r="F3845" s="142">
        <v>3042.9925000001704</v>
      </c>
      <c r="G3845" s="142">
        <v>4174.4899999998624</v>
      </c>
    </row>
    <row r="3846" spans="1:7" x14ac:dyDescent="0.2">
      <c r="A3846" s="76" t="s">
        <v>4243</v>
      </c>
      <c r="C3846" s="142">
        <v>1614.7600000000921</v>
      </c>
      <c r="D3846" s="142">
        <v>2115.2699999999404</v>
      </c>
      <c r="E3846" s="142">
        <v>2670.6874999999027</v>
      </c>
      <c r="F3846" s="142">
        <v>3043.7525000001701</v>
      </c>
      <c r="G3846" s="142">
        <v>4175.5349999998625</v>
      </c>
    </row>
    <row r="3847" spans="1:7" x14ac:dyDescent="0.2">
      <c r="A3847" s="76" t="s">
        <v>4244</v>
      </c>
      <c r="C3847" s="142">
        <v>1615.1600000000922</v>
      </c>
      <c r="D3847" s="142">
        <v>2115.7924999999404</v>
      </c>
      <c r="E3847" s="142">
        <v>2671.3524999999026</v>
      </c>
      <c r="F3847" s="142">
        <v>3044.5125000001703</v>
      </c>
      <c r="G3847" s="142">
        <v>4176.5799999998626</v>
      </c>
    </row>
    <row r="3848" spans="1:7" x14ac:dyDescent="0.2">
      <c r="A3848" s="76" t="s">
        <v>4245</v>
      </c>
      <c r="C3848" s="142">
        <v>1615.5600000000923</v>
      </c>
      <c r="D3848" s="142">
        <v>2116.3149999999405</v>
      </c>
      <c r="E3848" s="142">
        <v>2672.0174999999022</v>
      </c>
      <c r="F3848" s="142">
        <v>3045.2725000001706</v>
      </c>
      <c r="G3848" s="142">
        <v>4177.6249999998636</v>
      </c>
    </row>
    <row r="3849" spans="1:7" x14ac:dyDescent="0.2">
      <c r="A3849" s="76" t="s">
        <v>4246</v>
      </c>
      <c r="C3849" s="142">
        <v>1615.9600000000924</v>
      </c>
      <c r="D3849" s="142">
        <v>2116.8374999999405</v>
      </c>
      <c r="E3849" s="142">
        <v>2672.6824999999021</v>
      </c>
      <c r="F3849" s="142">
        <v>3046.0325000001708</v>
      </c>
      <c r="G3849" s="142">
        <v>4178.6699999998636</v>
      </c>
    </row>
    <row r="3850" spans="1:7" x14ac:dyDescent="0.2">
      <c r="A3850" s="76" t="s">
        <v>4247</v>
      </c>
      <c r="C3850" s="142">
        <v>1616.3600000000924</v>
      </c>
      <c r="D3850" s="142">
        <v>2117.359999999941</v>
      </c>
      <c r="E3850" s="142">
        <v>2673.3474999999021</v>
      </c>
      <c r="F3850" s="142">
        <v>3046.792500000171</v>
      </c>
      <c r="G3850" s="142">
        <v>4179.7149999998637</v>
      </c>
    </row>
    <row r="3851" spans="1:7" x14ac:dyDescent="0.2">
      <c r="A3851" s="76" t="s">
        <v>4248</v>
      </c>
      <c r="C3851" s="142">
        <v>1616.7600000000925</v>
      </c>
      <c r="D3851" s="142">
        <v>2117.882499999941</v>
      </c>
      <c r="E3851" s="142">
        <v>2674.0124999999016</v>
      </c>
      <c r="F3851" s="142">
        <v>3047.5525000001712</v>
      </c>
      <c r="G3851" s="142">
        <v>4180.7599999998647</v>
      </c>
    </row>
    <row r="3852" spans="1:7" x14ac:dyDescent="0.2">
      <c r="A3852" s="76" t="s">
        <v>4249</v>
      </c>
      <c r="C3852" s="142">
        <v>1617.1600000000926</v>
      </c>
      <c r="D3852" s="142">
        <v>2118.4049999999411</v>
      </c>
      <c r="E3852" s="142">
        <v>2674.6774999999016</v>
      </c>
      <c r="F3852" s="142">
        <v>3048.3125000001714</v>
      </c>
      <c r="G3852" s="142">
        <v>4181.8049999998648</v>
      </c>
    </row>
    <row r="3853" spans="1:7" x14ac:dyDescent="0.2">
      <c r="A3853" s="76" t="s">
        <v>4250</v>
      </c>
      <c r="C3853" s="142">
        <v>1617.5600000000927</v>
      </c>
      <c r="D3853" s="142">
        <v>2118.9274999999416</v>
      </c>
      <c r="E3853" s="142">
        <v>2675.3424999999015</v>
      </c>
      <c r="F3853" s="142">
        <v>3049.0725000001717</v>
      </c>
      <c r="G3853" s="142">
        <v>4182.8499999998648</v>
      </c>
    </row>
    <row r="3854" spans="1:7" x14ac:dyDescent="0.2">
      <c r="A3854" s="76" t="s">
        <v>4251</v>
      </c>
      <c r="C3854" s="142">
        <v>1617.9600000000928</v>
      </c>
      <c r="D3854" s="142">
        <v>2119.4499999999416</v>
      </c>
      <c r="E3854" s="142">
        <v>2676.0074999999015</v>
      </c>
      <c r="F3854" s="142">
        <v>3049.8325000001719</v>
      </c>
      <c r="G3854" s="142">
        <v>4183.8949999998649</v>
      </c>
    </row>
    <row r="3855" spans="1:7" x14ac:dyDescent="0.2">
      <c r="A3855" s="76" t="s">
        <v>4252</v>
      </c>
      <c r="C3855" s="142">
        <v>1618.3600000000929</v>
      </c>
      <c r="D3855" s="142">
        <v>2119.9724999999416</v>
      </c>
      <c r="E3855" s="142">
        <v>2676.672499999901</v>
      </c>
      <c r="F3855" s="142">
        <v>3050.5925000001721</v>
      </c>
      <c r="G3855" s="142">
        <v>4184.9399999998659</v>
      </c>
    </row>
    <row r="3856" spans="1:7" x14ac:dyDescent="0.2">
      <c r="A3856" s="76" t="s">
        <v>4253</v>
      </c>
      <c r="C3856" s="142">
        <v>1618.760000000093</v>
      </c>
      <c r="D3856" s="142">
        <v>2120.4949999999421</v>
      </c>
      <c r="E3856" s="142">
        <v>2677.337499999901</v>
      </c>
      <c r="F3856" s="142">
        <v>3051.3525000001719</v>
      </c>
      <c r="G3856" s="142">
        <v>4185.984999999866</v>
      </c>
    </row>
    <row r="3857" spans="1:7" x14ac:dyDescent="0.2">
      <c r="A3857" s="76" t="s">
        <v>4254</v>
      </c>
      <c r="C3857" s="142">
        <v>1619.1600000000931</v>
      </c>
      <c r="D3857" s="142">
        <v>2121.0174999999422</v>
      </c>
      <c r="E3857" s="142">
        <v>2678.0024999999009</v>
      </c>
      <c r="F3857" s="142">
        <v>3052.1125000001721</v>
      </c>
      <c r="G3857" s="142">
        <v>4187.029999999866</v>
      </c>
    </row>
    <row r="3858" spans="1:7" x14ac:dyDescent="0.2">
      <c r="A3858" s="76" t="s">
        <v>4255</v>
      </c>
      <c r="C3858" s="142">
        <v>1619.5600000000932</v>
      </c>
      <c r="D3858" s="142">
        <v>2121.5399999999422</v>
      </c>
      <c r="E3858" s="142">
        <v>2678.6674999999004</v>
      </c>
      <c r="F3858" s="142">
        <v>3052.8725000001723</v>
      </c>
      <c r="G3858" s="142">
        <v>4188.074999999867</v>
      </c>
    </row>
    <row r="3859" spans="1:7" x14ac:dyDescent="0.2">
      <c r="A3859" s="76" t="s">
        <v>4256</v>
      </c>
      <c r="C3859" s="142">
        <v>1619.9600000000933</v>
      </c>
      <c r="D3859" s="142">
        <v>2122.0624999999422</v>
      </c>
      <c r="E3859" s="142">
        <v>2679.3324999999004</v>
      </c>
      <c r="F3859" s="142">
        <v>3053.6325000001725</v>
      </c>
      <c r="G3859" s="142">
        <v>4189.1199999998671</v>
      </c>
    </row>
    <row r="3860" spans="1:7" x14ac:dyDescent="0.2">
      <c r="A3860" s="76" t="s">
        <v>4257</v>
      </c>
      <c r="C3860" s="142">
        <v>1620.3600000000934</v>
      </c>
      <c r="D3860" s="142">
        <v>2122.5849999999427</v>
      </c>
      <c r="E3860" s="142">
        <v>2679.9974999999004</v>
      </c>
      <c r="F3860" s="142">
        <v>3054.3925000001727</v>
      </c>
      <c r="G3860" s="142">
        <v>4190.1649999998672</v>
      </c>
    </row>
    <row r="3861" spans="1:7" x14ac:dyDescent="0.2">
      <c r="A3861" s="76" t="s">
        <v>4258</v>
      </c>
      <c r="C3861" s="142">
        <v>1620.7600000000934</v>
      </c>
      <c r="D3861" s="142">
        <v>2123.1074999999428</v>
      </c>
      <c r="E3861" s="142">
        <v>2680.6624999998999</v>
      </c>
      <c r="F3861" s="142">
        <v>3055.1525000001729</v>
      </c>
      <c r="G3861" s="142">
        <v>4191.2099999998682</v>
      </c>
    </row>
    <row r="3862" spans="1:7" x14ac:dyDescent="0.2">
      <c r="A3862" s="76" t="s">
        <v>4259</v>
      </c>
      <c r="C3862" s="142">
        <v>1621.1600000000935</v>
      </c>
      <c r="D3862" s="142">
        <v>2123.6299999999428</v>
      </c>
      <c r="E3862" s="142">
        <v>2681.3274999998998</v>
      </c>
      <c r="F3862" s="142">
        <v>3055.9125000001732</v>
      </c>
      <c r="G3862" s="142">
        <v>4192.2549999998682</v>
      </c>
    </row>
    <row r="3863" spans="1:7" x14ac:dyDescent="0.2">
      <c r="A3863" s="76" t="s">
        <v>4260</v>
      </c>
      <c r="C3863" s="142">
        <v>1621.5600000000936</v>
      </c>
      <c r="D3863" s="142">
        <v>2124.1524999999433</v>
      </c>
      <c r="E3863" s="142">
        <v>2681.9924999998998</v>
      </c>
      <c r="F3863" s="142">
        <v>3056.6725000001734</v>
      </c>
      <c r="G3863" s="142">
        <v>4193.2999999998683</v>
      </c>
    </row>
    <row r="3864" spans="1:7" x14ac:dyDescent="0.2">
      <c r="A3864" s="76" t="s">
        <v>4261</v>
      </c>
      <c r="C3864" s="142">
        <v>1621.9600000000937</v>
      </c>
      <c r="D3864" s="142">
        <v>2124.6749999999433</v>
      </c>
      <c r="E3864" s="142">
        <v>2682.6574999998998</v>
      </c>
      <c r="F3864" s="142">
        <v>3057.4325000001736</v>
      </c>
      <c r="G3864" s="142">
        <v>4194.3449999998684</v>
      </c>
    </row>
    <row r="3865" spans="1:7" x14ac:dyDescent="0.2">
      <c r="A3865" s="76" t="s">
        <v>4262</v>
      </c>
      <c r="C3865" s="142">
        <v>1622.3600000000938</v>
      </c>
      <c r="D3865" s="142">
        <v>2125.1974999999434</v>
      </c>
      <c r="E3865" s="142">
        <v>2683.3224999998993</v>
      </c>
      <c r="F3865" s="142">
        <v>3058.1925000001738</v>
      </c>
      <c r="G3865" s="142">
        <v>4195.3899999998694</v>
      </c>
    </row>
    <row r="3866" spans="1:7" x14ac:dyDescent="0.2">
      <c r="A3866" s="76" t="s">
        <v>4263</v>
      </c>
      <c r="C3866" s="142">
        <v>1622.7600000000939</v>
      </c>
      <c r="D3866" s="142">
        <v>2125.7199999999439</v>
      </c>
      <c r="E3866" s="142">
        <v>2683.9874999998992</v>
      </c>
      <c r="F3866" s="142">
        <v>3058.9525000001736</v>
      </c>
      <c r="G3866" s="142">
        <v>4196.4349999998694</v>
      </c>
    </row>
    <row r="3867" spans="1:7" x14ac:dyDescent="0.2">
      <c r="A3867" s="76" t="s">
        <v>4264</v>
      </c>
      <c r="C3867" s="142">
        <v>1623.160000000094</v>
      </c>
      <c r="D3867" s="142">
        <v>2126.2424999999439</v>
      </c>
      <c r="E3867" s="142">
        <v>2684.6524999998992</v>
      </c>
      <c r="F3867" s="142">
        <v>3059.7125000001738</v>
      </c>
      <c r="G3867" s="142">
        <v>4197.4799999998695</v>
      </c>
    </row>
    <row r="3868" spans="1:7" x14ac:dyDescent="0.2">
      <c r="A3868" s="76" t="s">
        <v>4265</v>
      </c>
      <c r="C3868" s="142">
        <v>1623.5600000000941</v>
      </c>
      <c r="D3868" s="142">
        <v>2126.7649999999439</v>
      </c>
      <c r="E3868" s="142">
        <v>2685.3174999998987</v>
      </c>
      <c r="F3868" s="142">
        <v>3060.472500000174</v>
      </c>
      <c r="G3868" s="142">
        <v>4198.5249999998705</v>
      </c>
    </row>
    <row r="3869" spans="1:7" x14ac:dyDescent="0.2">
      <c r="A3869" s="76" t="s">
        <v>4266</v>
      </c>
      <c r="C3869" s="142">
        <v>1623.9600000000942</v>
      </c>
      <c r="D3869" s="142">
        <v>2127.287499999944</v>
      </c>
      <c r="E3869" s="142">
        <v>2685.9824999998987</v>
      </c>
      <c r="F3869" s="142">
        <v>3061.2325000001742</v>
      </c>
      <c r="G3869" s="142">
        <v>4199.5699999998706</v>
      </c>
    </row>
    <row r="3870" spans="1:7" x14ac:dyDescent="0.2">
      <c r="A3870" s="76" t="s">
        <v>4267</v>
      </c>
      <c r="C3870" s="142">
        <v>1624.3600000000943</v>
      </c>
      <c r="D3870" s="142">
        <v>2127.8099999999445</v>
      </c>
      <c r="E3870" s="142">
        <v>2686.6474999998986</v>
      </c>
      <c r="F3870" s="142">
        <v>3061.9925000001745</v>
      </c>
      <c r="G3870" s="142">
        <v>4200.6149999998706</v>
      </c>
    </row>
    <row r="3871" spans="1:7" x14ac:dyDescent="0.2">
      <c r="A3871" s="76" t="s">
        <v>4268</v>
      </c>
      <c r="C3871" s="142">
        <v>1624.7600000000944</v>
      </c>
      <c r="D3871" s="142">
        <v>2128.3324999999445</v>
      </c>
      <c r="E3871" s="142">
        <v>2687.3124999998981</v>
      </c>
      <c r="F3871" s="142">
        <v>3062.7525000001747</v>
      </c>
      <c r="G3871" s="142">
        <v>4201.6599999998716</v>
      </c>
    </row>
    <row r="3872" spans="1:7" x14ac:dyDescent="0.2">
      <c r="A3872" s="76" t="s">
        <v>4269</v>
      </c>
      <c r="C3872" s="142">
        <v>1625.1600000000944</v>
      </c>
      <c r="D3872" s="142">
        <v>2128.8549999999445</v>
      </c>
      <c r="E3872" s="142">
        <v>2687.9774999998981</v>
      </c>
      <c r="F3872" s="142">
        <v>3063.5125000001749</v>
      </c>
      <c r="G3872" s="142">
        <v>4202.7049999998717</v>
      </c>
    </row>
    <row r="3873" spans="1:7" x14ac:dyDescent="0.2">
      <c r="A3873" s="76" t="s">
        <v>4270</v>
      </c>
      <c r="C3873" s="142">
        <v>1625.5600000000945</v>
      </c>
      <c r="D3873" s="142">
        <v>2129.377499999945</v>
      </c>
      <c r="E3873" s="142">
        <v>2688.6424999998981</v>
      </c>
      <c r="F3873" s="142">
        <v>3064.2725000001751</v>
      </c>
      <c r="G3873" s="142">
        <v>4203.7499999998718</v>
      </c>
    </row>
    <row r="3874" spans="1:7" x14ac:dyDescent="0.2">
      <c r="A3874" s="76" t="s">
        <v>4271</v>
      </c>
      <c r="C3874" s="142">
        <v>1625.9600000000946</v>
      </c>
      <c r="D3874" s="142">
        <v>2129.8999999999451</v>
      </c>
      <c r="E3874" s="142">
        <v>2689.307499999898</v>
      </c>
      <c r="F3874" s="142">
        <v>3065.0325000001753</v>
      </c>
      <c r="G3874" s="142">
        <v>4204.7949999998718</v>
      </c>
    </row>
    <row r="3875" spans="1:7" x14ac:dyDescent="0.2">
      <c r="A3875" s="76" t="s">
        <v>4272</v>
      </c>
      <c r="C3875" s="142">
        <v>1626.3600000000947</v>
      </c>
      <c r="D3875" s="142">
        <v>2130.4224999999451</v>
      </c>
      <c r="E3875" s="142">
        <v>2689.9724999998975</v>
      </c>
      <c r="F3875" s="142">
        <v>3065.7925000001756</v>
      </c>
      <c r="G3875" s="142">
        <v>4205.8399999998728</v>
      </c>
    </row>
    <row r="3876" spans="1:7" x14ac:dyDescent="0.2">
      <c r="A3876" s="76" t="s">
        <v>4273</v>
      </c>
      <c r="C3876" s="142">
        <v>1626.7600000000948</v>
      </c>
      <c r="D3876" s="142">
        <v>2130.9449999999456</v>
      </c>
      <c r="E3876" s="142">
        <v>2690.6374999998975</v>
      </c>
      <c r="F3876" s="142">
        <v>3066.5525000001753</v>
      </c>
      <c r="G3876" s="142">
        <v>4206.8849999998729</v>
      </c>
    </row>
    <row r="3877" spans="1:7" x14ac:dyDescent="0.2">
      <c r="A3877" s="76" t="s">
        <v>4274</v>
      </c>
      <c r="C3877" s="142">
        <v>1627.1600000000949</v>
      </c>
      <c r="D3877" s="142">
        <v>2131.4674999999456</v>
      </c>
      <c r="E3877" s="142">
        <v>2691.3024999998975</v>
      </c>
      <c r="F3877" s="142">
        <v>3067.3125000001755</v>
      </c>
      <c r="G3877" s="142">
        <v>4207.929999999873</v>
      </c>
    </row>
    <row r="3878" spans="1:7" x14ac:dyDescent="0.2">
      <c r="A3878" s="76" t="s">
        <v>4275</v>
      </c>
      <c r="C3878" s="142">
        <v>1627.560000000095</v>
      </c>
      <c r="D3878" s="142">
        <v>2131.9899999999457</v>
      </c>
      <c r="E3878" s="142">
        <v>2691.967499999897</v>
      </c>
      <c r="F3878" s="142">
        <v>3068.0725000001758</v>
      </c>
      <c r="G3878" s="142">
        <v>4208.9749999998739</v>
      </c>
    </row>
    <row r="3879" spans="1:7" x14ac:dyDescent="0.2">
      <c r="A3879" s="76" t="s">
        <v>4276</v>
      </c>
      <c r="C3879" s="142">
        <v>1627.9600000000951</v>
      </c>
      <c r="D3879" s="142">
        <v>2132.5124999999457</v>
      </c>
      <c r="E3879" s="142">
        <v>2692.6324999998969</v>
      </c>
      <c r="F3879" s="142">
        <v>3068.832500000176</v>
      </c>
      <c r="G3879" s="142">
        <v>4210.019999999874</v>
      </c>
    </row>
    <row r="3880" spans="1:7" x14ac:dyDescent="0.2">
      <c r="A3880" s="76" t="s">
        <v>4277</v>
      </c>
      <c r="C3880" s="142">
        <v>1628.3600000000952</v>
      </c>
      <c r="D3880" s="142">
        <v>2133.0349999999462</v>
      </c>
      <c r="E3880" s="142">
        <v>2693.2974999998969</v>
      </c>
      <c r="F3880" s="142">
        <v>3069.5925000001762</v>
      </c>
      <c r="G3880" s="142">
        <v>4211.0649999998741</v>
      </c>
    </row>
    <row r="3881" spans="1:7" x14ac:dyDescent="0.2">
      <c r="A3881" s="76" t="s">
        <v>4278</v>
      </c>
      <c r="C3881" s="142">
        <v>1628.7600000000953</v>
      </c>
      <c r="D3881" s="142">
        <v>2133.5574999999462</v>
      </c>
      <c r="E3881" s="142">
        <v>2693.9624999998964</v>
      </c>
      <c r="F3881" s="142">
        <v>3070.3525000001764</v>
      </c>
      <c r="G3881" s="142">
        <v>4212.1099999998751</v>
      </c>
    </row>
    <row r="3882" spans="1:7" x14ac:dyDescent="0.2">
      <c r="A3882" s="76" t="s">
        <v>4279</v>
      </c>
      <c r="C3882" s="142">
        <v>1629.1600000000954</v>
      </c>
      <c r="D3882" s="142">
        <v>2134.0799999999463</v>
      </c>
      <c r="E3882" s="142">
        <v>2694.6274999998964</v>
      </c>
      <c r="F3882" s="142">
        <v>3071.1125000001766</v>
      </c>
      <c r="G3882" s="142">
        <v>4213.1549999998751</v>
      </c>
    </row>
    <row r="3883" spans="1:7" x14ac:dyDescent="0.2">
      <c r="A3883" s="76" t="s">
        <v>4280</v>
      </c>
      <c r="C3883" s="142">
        <v>1629.5600000000954</v>
      </c>
      <c r="D3883" s="142">
        <v>2134.6024999999468</v>
      </c>
      <c r="E3883" s="142">
        <v>2695.2924999998963</v>
      </c>
      <c r="F3883" s="142">
        <v>3071.8725000001768</v>
      </c>
      <c r="G3883" s="142">
        <v>4214.1999999998752</v>
      </c>
    </row>
    <row r="3884" spans="1:7" x14ac:dyDescent="0.2">
      <c r="A3884" s="76" t="s">
        <v>4281</v>
      </c>
      <c r="C3884" s="142">
        <v>1629.9600000000955</v>
      </c>
      <c r="D3884" s="142">
        <v>2135.1249999999468</v>
      </c>
      <c r="E3884" s="142">
        <v>2695.9574999998963</v>
      </c>
      <c r="F3884" s="142">
        <v>3072.6325000001771</v>
      </c>
      <c r="G3884" s="142">
        <v>4215.2449999998753</v>
      </c>
    </row>
    <row r="3885" spans="1:7" x14ac:dyDescent="0.2">
      <c r="A3885" s="76" t="s">
        <v>4282</v>
      </c>
      <c r="C3885" s="142">
        <v>1630.3600000000956</v>
      </c>
      <c r="D3885" s="142">
        <v>2135.6474999999468</v>
      </c>
      <c r="E3885" s="142">
        <v>2696.6224999998958</v>
      </c>
      <c r="F3885" s="142">
        <v>3073.3925000001773</v>
      </c>
      <c r="G3885" s="142">
        <v>4216.2899999998763</v>
      </c>
    </row>
    <row r="3886" spans="1:7" x14ac:dyDescent="0.2">
      <c r="A3886" s="76" t="s">
        <v>4283</v>
      </c>
      <c r="C3886" s="142">
        <v>1630.7600000000957</v>
      </c>
      <c r="D3886" s="142">
        <v>2136.1699999999473</v>
      </c>
      <c r="E3886" s="142">
        <v>2697.2874999998958</v>
      </c>
      <c r="F3886" s="142">
        <v>3074.152500000177</v>
      </c>
      <c r="G3886" s="142">
        <v>4217.3349999998763</v>
      </c>
    </row>
    <row r="3887" spans="1:7" x14ac:dyDescent="0.2">
      <c r="A3887" s="76" t="s">
        <v>4284</v>
      </c>
      <c r="C3887" s="142">
        <v>1631.1600000000958</v>
      </c>
      <c r="D3887" s="142">
        <v>2136.6924999999474</v>
      </c>
      <c r="E3887" s="142">
        <v>2697.9524999998957</v>
      </c>
      <c r="F3887" s="142">
        <v>3074.9125000001773</v>
      </c>
      <c r="G3887" s="142">
        <v>4218.3799999998764</v>
      </c>
    </row>
    <row r="3888" spans="1:7" x14ac:dyDescent="0.2">
      <c r="A3888" s="76" t="s">
        <v>4285</v>
      </c>
      <c r="C3888" s="142">
        <v>1631.5600000000959</v>
      </c>
      <c r="D3888" s="142">
        <v>2137.2149999999474</v>
      </c>
      <c r="E3888" s="142">
        <v>2698.6174999998952</v>
      </c>
      <c r="F3888" s="142">
        <v>3075.6725000001775</v>
      </c>
      <c r="G3888" s="142">
        <v>4219.4249999998774</v>
      </c>
    </row>
    <row r="3889" spans="1:7" x14ac:dyDescent="0.2">
      <c r="A3889" s="76" t="s">
        <v>4286</v>
      </c>
      <c r="C3889" s="142">
        <v>1631.960000000096</v>
      </c>
      <c r="D3889" s="142">
        <v>2137.7374999999474</v>
      </c>
      <c r="E3889" s="142">
        <v>2699.2824999998952</v>
      </c>
      <c r="F3889" s="142">
        <v>3076.4325000001777</v>
      </c>
      <c r="G3889" s="142">
        <v>4220.4699999998775</v>
      </c>
    </row>
    <row r="3890" spans="1:7" x14ac:dyDescent="0.2">
      <c r="A3890" s="76" t="s">
        <v>4287</v>
      </c>
      <c r="C3890" s="142">
        <v>1632.3600000000961</v>
      </c>
      <c r="D3890" s="142">
        <v>2138.2599999999479</v>
      </c>
      <c r="E3890" s="142">
        <v>2699.9474999998952</v>
      </c>
      <c r="F3890" s="142">
        <v>3077.1925000001779</v>
      </c>
      <c r="G3890" s="142">
        <v>4221.5149999998775</v>
      </c>
    </row>
    <row r="3891" spans="1:7" x14ac:dyDescent="0.2">
      <c r="A3891" s="76" t="s">
        <v>4288</v>
      </c>
      <c r="C3891" s="142">
        <v>1632.7600000000962</v>
      </c>
      <c r="D3891" s="142">
        <v>2138.782499999948</v>
      </c>
      <c r="E3891" s="142">
        <v>2700.6124999998947</v>
      </c>
      <c r="F3891" s="142">
        <v>3077.9525000001781</v>
      </c>
      <c r="G3891" s="142">
        <v>4222.5599999998785</v>
      </c>
    </row>
    <row r="3892" spans="1:7" x14ac:dyDescent="0.2">
      <c r="A3892" s="76" t="s">
        <v>4289</v>
      </c>
      <c r="C3892" s="142">
        <v>1633.1600000000963</v>
      </c>
      <c r="D3892" s="142">
        <v>2139.304999999948</v>
      </c>
      <c r="E3892" s="142">
        <v>2701.2774999998946</v>
      </c>
      <c r="F3892" s="142">
        <v>3078.7125000001784</v>
      </c>
      <c r="G3892" s="142">
        <v>4223.6049999998786</v>
      </c>
    </row>
    <row r="3893" spans="1:7" x14ac:dyDescent="0.2">
      <c r="A3893" s="76" t="s">
        <v>4290</v>
      </c>
      <c r="C3893" s="142">
        <v>1633.5600000000964</v>
      </c>
      <c r="D3893" s="142">
        <v>2139.8274999999485</v>
      </c>
      <c r="E3893" s="142">
        <v>2701.9424999998946</v>
      </c>
      <c r="F3893" s="142">
        <v>3079.4725000001786</v>
      </c>
      <c r="G3893" s="142">
        <v>4224.6499999998787</v>
      </c>
    </row>
    <row r="3894" spans="1:7" x14ac:dyDescent="0.2">
      <c r="A3894" s="76" t="s">
        <v>4291</v>
      </c>
      <c r="C3894" s="142">
        <v>1633.9600000000964</v>
      </c>
      <c r="D3894" s="142">
        <v>2140.3499999999485</v>
      </c>
      <c r="E3894" s="142">
        <v>2702.6074999998946</v>
      </c>
      <c r="F3894" s="142">
        <v>3080.2325000001788</v>
      </c>
      <c r="G3894" s="142">
        <v>4225.6949999998787</v>
      </c>
    </row>
    <row r="3895" spans="1:7" x14ac:dyDescent="0.2">
      <c r="A3895" s="76" t="s">
        <v>4292</v>
      </c>
      <c r="C3895" s="142">
        <v>1634.3600000000965</v>
      </c>
      <c r="D3895" s="142">
        <v>2140.8724999999486</v>
      </c>
      <c r="E3895" s="142">
        <v>2703.2724999998941</v>
      </c>
      <c r="F3895" s="142">
        <v>3080.992500000179</v>
      </c>
      <c r="G3895" s="142">
        <v>4226.7399999998797</v>
      </c>
    </row>
    <row r="3896" spans="1:7" x14ac:dyDescent="0.2">
      <c r="A3896" s="76" t="s">
        <v>4293</v>
      </c>
      <c r="C3896" s="142">
        <v>1634.7600000000966</v>
      </c>
      <c r="D3896" s="142">
        <v>2141.3949999999491</v>
      </c>
      <c r="E3896" s="142">
        <v>2703.937499999894</v>
      </c>
      <c r="F3896" s="142">
        <v>3081.7525000001788</v>
      </c>
      <c r="G3896" s="142">
        <v>4227.7849999998798</v>
      </c>
    </row>
    <row r="3897" spans="1:7" x14ac:dyDescent="0.2">
      <c r="A3897" s="76" t="s">
        <v>4294</v>
      </c>
      <c r="C3897" s="142">
        <v>1635.1600000000967</v>
      </c>
      <c r="D3897" s="142">
        <v>2141.9174999999491</v>
      </c>
      <c r="E3897" s="142">
        <v>2704.602499999894</v>
      </c>
      <c r="F3897" s="142">
        <v>3082.512500000179</v>
      </c>
      <c r="G3897" s="142">
        <v>4228.8299999998799</v>
      </c>
    </row>
    <row r="3898" spans="1:7" x14ac:dyDescent="0.2">
      <c r="A3898" s="76" t="s">
        <v>4295</v>
      </c>
      <c r="C3898" s="142">
        <v>1635.5600000000968</v>
      </c>
      <c r="D3898" s="142">
        <v>2142.4399999999491</v>
      </c>
      <c r="E3898" s="142">
        <v>2705.2674999998935</v>
      </c>
      <c r="F3898" s="142">
        <v>3083.2725000001792</v>
      </c>
      <c r="G3898" s="142">
        <v>4229.8749999998809</v>
      </c>
    </row>
    <row r="3899" spans="1:7" x14ac:dyDescent="0.2">
      <c r="A3899" s="76" t="s">
        <v>4296</v>
      </c>
      <c r="C3899" s="142">
        <v>1635.9600000000969</v>
      </c>
      <c r="D3899" s="142">
        <v>2142.9624999999492</v>
      </c>
      <c r="E3899" s="142">
        <v>2705.9324999998935</v>
      </c>
      <c r="F3899" s="142">
        <v>3084.0325000001794</v>
      </c>
      <c r="G3899" s="142">
        <v>4230.9199999998809</v>
      </c>
    </row>
    <row r="3900" spans="1:7" x14ac:dyDescent="0.2">
      <c r="A3900" s="76" t="s">
        <v>4297</v>
      </c>
      <c r="C3900" s="142">
        <v>1636.360000000097</v>
      </c>
      <c r="D3900" s="142">
        <v>2143.4849999999497</v>
      </c>
      <c r="E3900" s="142">
        <v>2706.5974999998934</v>
      </c>
      <c r="F3900" s="142">
        <v>3084.7925000001796</v>
      </c>
      <c r="G3900" s="142">
        <v>4231.964999999881</v>
      </c>
    </row>
    <row r="3901" spans="1:7" x14ac:dyDescent="0.2">
      <c r="A3901" s="76" t="s">
        <v>4298</v>
      </c>
      <c r="C3901" s="142">
        <v>1636.7600000000971</v>
      </c>
      <c r="D3901" s="142">
        <v>2144.0074999999497</v>
      </c>
      <c r="E3901" s="142">
        <v>2707.262499999893</v>
      </c>
      <c r="F3901" s="142">
        <v>3085.5525000001799</v>
      </c>
      <c r="G3901" s="142">
        <v>4233.009999999882</v>
      </c>
    </row>
    <row r="3902" spans="1:7" x14ac:dyDescent="0.2">
      <c r="A3902" s="76" t="s">
        <v>4299</v>
      </c>
      <c r="C3902" s="142">
        <v>1637.1600000000972</v>
      </c>
      <c r="D3902" s="142">
        <v>2144.5299999999497</v>
      </c>
      <c r="E3902" s="142">
        <v>2707.9274999998929</v>
      </c>
      <c r="F3902" s="142">
        <v>3086.3125000001801</v>
      </c>
      <c r="G3902" s="142">
        <v>4234.0549999998821</v>
      </c>
    </row>
    <row r="3903" spans="1:7" x14ac:dyDescent="0.2">
      <c r="A3903" s="76" t="s">
        <v>4300</v>
      </c>
      <c r="C3903" s="142">
        <v>1637.5600000000973</v>
      </c>
      <c r="D3903" s="142">
        <v>2145.0524999999502</v>
      </c>
      <c r="E3903" s="142">
        <v>2708.5924999998929</v>
      </c>
      <c r="F3903" s="142">
        <v>3087.0725000001803</v>
      </c>
      <c r="G3903" s="142">
        <v>4235.0999999998821</v>
      </c>
    </row>
    <row r="3904" spans="1:7" x14ac:dyDescent="0.2">
      <c r="A3904" s="76" t="s">
        <v>4301</v>
      </c>
      <c r="C3904" s="142">
        <v>1637.9600000000974</v>
      </c>
      <c r="D3904" s="142">
        <v>2145.5749999999503</v>
      </c>
      <c r="E3904" s="142">
        <v>2709.2574999998928</v>
      </c>
      <c r="F3904" s="142">
        <v>3087.8325000001805</v>
      </c>
      <c r="G3904" s="142">
        <v>4236.1449999998822</v>
      </c>
    </row>
    <row r="3905" spans="1:7" x14ac:dyDescent="0.2">
      <c r="A3905" s="76" t="s">
        <v>4302</v>
      </c>
      <c r="C3905" s="142">
        <v>1638.3600000000974</v>
      </c>
      <c r="D3905" s="142">
        <v>2146.0974999999503</v>
      </c>
      <c r="E3905" s="142">
        <v>2709.9224999998924</v>
      </c>
      <c r="F3905" s="142">
        <v>3088.5925000001807</v>
      </c>
      <c r="G3905" s="142">
        <v>4237.1899999998832</v>
      </c>
    </row>
    <row r="3906" spans="1:7" x14ac:dyDescent="0.2">
      <c r="A3906" s="76" t="s">
        <v>4303</v>
      </c>
      <c r="C3906" s="142">
        <v>1638.7600000000975</v>
      </c>
      <c r="D3906" s="142">
        <v>2146.6199999999508</v>
      </c>
      <c r="E3906" s="142">
        <v>2710.5874999998923</v>
      </c>
      <c r="F3906" s="142">
        <v>3089.3525000001805</v>
      </c>
      <c r="G3906" s="142">
        <v>4238.2349999998833</v>
      </c>
    </row>
    <row r="3907" spans="1:7" x14ac:dyDescent="0.2">
      <c r="A3907" s="76" t="s">
        <v>4304</v>
      </c>
      <c r="C3907" s="142">
        <v>1639.1600000000976</v>
      </c>
      <c r="D3907" s="142">
        <v>2147.1424999999508</v>
      </c>
      <c r="E3907" s="142">
        <v>2711.2524999998923</v>
      </c>
      <c r="F3907" s="142">
        <v>3090.1125000001807</v>
      </c>
      <c r="G3907" s="142">
        <v>4239.2799999998833</v>
      </c>
    </row>
    <row r="3908" spans="1:7" x14ac:dyDescent="0.2">
      <c r="A3908" s="76" t="s">
        <v>4305</v>
      </c>
      <c r="C3908" s="142">
        <v>1639.5600000000977</v>
      </c>
      <c r="D3908" s="142">
        <v>2147.6649999999509</v>
      </c>
      <c r="E3908" s="142">
        <v>2711.9174999998918</v>
      </c>
      <c r="F3908" s="142">
        <v>3090.8725000001809</v>
      </c>
      <c r="G3908" s="142">
        <v>4240.3249999998843</v>
      </c>
    </row>
    <row r="3909" spans="1:7" x14ac:dyDescent="0.2">
      <c r="A3909" s="76" t="s">
        <v>4306</v>
      </c>
      <c r="C3909" s="142">
        <v>1639.9600000000978</v>
      </c>
      <c r="D3909" s="142">
        <v>2148.1874999999509</v>
      </c>
      <c r="E3909" s="142">
        <v>2712.5824999998918</v>
      </c>
      <c r="F3909" s="142">
        <v>3091.6325000001812</v>
      </c>
      <c r="G3909" s="142">
        <v>4241.3699999998844</v>
      </c>
    </row>
    <row r="3910" spans="1:7" x14ac:dyDescent="0.2">
      <c r="A3910" s="76" t="s">
        <v>4307</v>
      </c>
      <c r="C3910" s="142">
        <v>1640.3600000000979</v>
      </c>
      <c r="D3910" s="142">
        <v>2148.7099999999514</v>
      </c>
      <c r="E3910" s="142">
        <v>2713.2474999998917</v>
      </c>
      <c r="F3910" s="142">
        <v>3092.3925000001814</v>
      </c>
      <c r="G3910" s="142">
        <v>4242.4149999998845</v>
      </c>
    </row>
    <row r="3911" spans="1:7" x14ac:dyDescent="0.2">
      <c r="A3911" s="76" t="s">
        <v>4308</v>
      </c>
      <c r="C3911" s="142">
        <v>1640.760000000098</v>
      </c>
      <c r="D3911" s="142">
        <v>2149.2324999999514</v>
      </c>
      <c r="E3911" s="142">
        <v>2713.9124999998912</v>
      </c>
      <c r="F3911" s="142">
        <v>3093.1525000001816</v>
      </c>
      <c r="G3911" s="142">
        <v>4243.4599999998854</v>
      </c>
    </row>
    <row r="3912" spans="1:7" x14ac:dyDescent="0.2">
      <c r="A3912" s="76" t="s">
        <v>4309</v>
      </c>
      <c r="C3912" s="142">
        <v>1641.1600000000981</v>
      </c>
      <c r="D3912" s="142">
        <v>2149.7549999999515</v>
      </c>
      <c r="E3912" s="142">
        <v>2714.5774999998912</v>
      </c>
      <c r="F3912" s="142">
        <v>3093.9125000001818</v>
      </c>
      <c r="G3912" s="142">
        <v>4244.5049999998855</v>
      </c>
    </row>
    <row r="3913" spans="1:7" x14ac:dyDescent="0.2">
      <c r="A3913" s="76" t="s">
        <v>4310</v>
      </c>
      <c r="C3913" s="142">
        <v>1641.5600000000982</v>
      </c>
      <c r="D3913" s="142">
        <v>2150.2774999999519</v>
      </c>
      <c r="E3913" s="142">
        <v>2715.2424999998912</v>
      </c>
      <c r="F3913" s="142">
        <v>3094.672500000182</v>
      </c>
      <c r="G3913" s="142">
        <v>4245.5499999998856</v>
      </c>
    </row>
    <row r="3914" spans="1:7" x14ac:dyDescent="0.2">
      <c r="A3914" s="76" t="s">
        <v>4311</v>
      </c>
      <c r="C3914" s="142">
        <v>1641.9600000000983</v>
      </c>
      <c r="D3914" s="142">
        <v>2150.799999999952</v>
      </c>
      <c r="E3914" s="142">
        <v>2715.9074999998911</v>
      </c>
      <c r="F3914" s="142">
        <v>3095.4325000001822</v>
      </c>
      <c r="G3914" s="142">
        <v>4246.5949999998857</v>
      </c>
    </row>
    <row r="3915" spans="1:7" x14ac:dyDescent="0.2">
      <c r="A3915" s="76" t="s">
        <v>4312</v>
      </c>
      <c r="C3915" s="142">
        <v>1642.3600000000984</v>
      </c>
      <c r="D3915" s="142">
        <v>2151.322499999952</v>
      </c>
      <c r="E3915" s="142">
        <v>2716.5724999998906</v>
      </c>
      <c r="F3915" s="142">
        <v>3096.1925000001825</v>
      </c>
      <c r="G3915" s="142">
        <v>4247.6399999998866</v>
      </c>
    </row>
    <row r="3916" spans="1:7" x14ac:dyDescent="0.2">
      <c r="A3916" s="76" t="s">
        <v>4313</v>
      </c>
      <c r="C3916" s="142">
        <v>1642.7600000000984</v>
      </c>
      <c r="D3916" s="142">
        <v>2151.8449999999525</v>
      </c>
      <c r="E3916" s="142">
        <v>2717.2374999998906</v>
      </c>
      <c r="F3916" s="142">
        <v>3096.9525000001822</v>
      </c>
      <c r="G3916" s="142">
        <v>4248.6849999998867</v>
      </c>
    </row>
    <row r="3917" spans="1:7" x14ac:dyDescent="0.2">
      <c r="A3917" s="76" t="s">
        <v>4314</v>
      </c>
      <c r="C3917" s="142">
        <v>1643.1600000000985</v>
      </c>
      <c r="D3917" s="142">
        <v>2152.3674999999525</v>
      </c>
      <c r="E3917" s="142">
        <v>2717.9024999998906</v>
      </c>
      <c r="F3917" s="142">
        <v>3097.7125000001824</v>
      </c>
      <c r="G3917" s="142">
        <v>4249.7299999998868</v>
      </c>
    </row>
    <row r="3918" spans="1:7" x14ac:dyDescent="0.2">
      <c r="A3918" s="76" t="s">
        <v>4315</v>
      </c>
      <c r="C3918" s="142">
        <v>1643.5600000000986</v>
      </c>
      <c r="D3918" s="142">
        <v>2152.8899999999526</v>
      </c>
      <c r="E3918" s="142">
        <v>2718.5674999998901</v>
      </c>
      <c r="F3918" s="142">
        <v>3098.4725000001827</v>
      </c>
      <c r="G3918" s="142">
        <v>4250.7749999998878</v>
      </c>
    </row>
    <row r="3919" spans="1:7" x14ac:dyDescent="0.2">
      <c r="A3919" s="76" t="s">
        <v>4316</v>
      </c>
      <c r="C3919" s="142">
        <v>1643.9600000000987</v>
      </c>
      <c r="D3919" s="142">
        <v>2153.4124999999526</v>
      </c>
      <c r="E3919" s="142">
        <v>2719.23249999989</v>
      </c>
      <c r="F3919" s="142">
        <v>3099.2325000001829</v>
      </c>
      <c r="G3919" s="142">
        <v>4251.8199999998878</v>
      </c>
    </row>
    <row r="3920" spans="1:7" x14ac:dyDescent="0.2">
      <c r="A3920" s="76" t="s">
        <v>4317</v>
      </c>
      <c r="C3920" s="142">
        <v>1644.3600000000988</v>
      </c>
      <c r="D3920" s="142">
        <v>2153.9349999999531</v>
      </c>
      <c r="E3920" s="142">
        <v>2719.89749999989</v>
      </c>
      <c r="F3920" s="142">
        <v>3099.9925000001831</v>
      </c>
      <c r="G3920" s="142">
        <v>4252.8649999998879</v>
      </c>
    </row>
    <row r="3921" spans="1:7" x14ac:dyDescent="0.2">
      <c r="A3921" s="76" t="s">
        <v>4318</v>
      </c>
      <c r="C3921" s="142">
        <v>1644.7600000000989</v>
      </c>
      <c r="D3921" s="142">
        <v>2154.4574999999531</v>
      </c>
      <c r="E3921" s="142">
        <v>2720.5624999998895</v>
      </c>
      <c r="F3921" s="142">
        <v>3100.7525000001833</v>
      </c>
      <c r="G3921" s="142">
        <v>4253.9099999998889</v>
      </c>
    </row>
    <row r="3922" spans="1:7" x14ac:dyDescent="0.2">
      <c r="A3922" s="76" t="s">
        <v>4319</v>
      </c>
      <c r="C3922" s="142">
        <v>1645.160000000099</v>
      </c>
      <c r="D3922" s="142">
        <v>2154.9799999999532</v>
      </c>
      <c r="E3922" s="142">
        <v>2721.2274999998895</v>
      </c>
      <c r="F3922" s="142">
        <v>3101.5125000001835</v>
      </c>
      <c r="G3922" s="142">
        <v>4254.954999999889</v>
      </c>
    </row>
    <row r="3923" spans="1:7" x14ac:dyDescent="0.2">
      <c r="A3923" s="76" t="s">
        <v>4320</v>
      </c>
      <c r="C3923" s="142">
        <v>1645.5600000000991</v>
      </c>
      <c r="D3923" s="142">
        <v>2155.5024999999537</v>
      </c>
      <c r="E3923" s="142">
        <v>2721.8924999998894</v>
      </c>
      <c r="F3923" s="142">
        <v>3102.2725000001838</v>
      </c>
      <c r="G3923" s="142">
        <v>4255.999999999889</v>
      </c>
    </row>
    <row r="3924" spans="1:7" x14ac:dyDescent="0.2">
      <c r="A3924" s="76" t="s">
        <v>4321</v>
      </c>
      <c r="C3924" s="142">
        <v>1645.9600000000992</v>
      </c>
      <c r="D3924" s="142">
        <v>2156.0249999999537</v>
      </c>
      <c r="E3924" s="142">
        <v>2722.5574999998894</v>
      </c>
      <c r="F3924" s="142">
        <v>3103.032500000184</v>
      </c>
      <c r="G3924" s="142">
        <v>4257.0449999998891</v>
      </c>
    </row>
    <row r="3925" spans="1:7" x14ac:dyDescent="0.2">
      <c r="A3925" s="76" t="s">
        <v>4322</v>
      </c>
      <c r="C3925" s="142">
        <v>1646.3600000000993</v>
      </c>
      <c r="D3925" s="142">
        <v>2156.5474999999537</v>
      </c>
      <c r="E3925" s="142">
        <v>2723.2224999998889</v>
      </c>
      <c r="F3925" s="142">
        <v>3103.7925000001842</v>
      </c>
      <c r="G3925" s="142">
        <v>4258.0899999998901</v>
      </c>
    </row>
    <row r="3926" spans="1:7" x14ac:dyDescent="0.2">
      <c r="A3926" s="76" t="s">
        <v>4323</v>
      </c>
      <c r="C3926" s="142">
        <v>1646.7600000000994</v>
      </c>
      <c r="D3926" s="142">
        <v>2157.0699999999542</v>
      </c>
      <c r="E3926" s="142">
        <v>2723.8874999998889</v>
      </c>
      <c r="F3926" s="142">
        <v>3104.552500000184</v>
      </c>
      <c r="G3926" s="142">
        <v>4259.1349999998902</v>
      </c>
    </row>
    <row r="3927" spans="1:7" x14ac:dyDescent="0.2">
      <c r="A3927" s="76" t="s">
        <v>4324</v>
      </c>
      <c r="C3927" s="142">
        <v>1647.1600000000994</v>
      </c>
      <c r="D3927" s="142">
        <v>2157.5924999999543</v>
      </c>
      <c r="E3927" s="142">
        <v>2724.5524999998888</v>
      </c>
      <c r="F3927" s="142">
        <v>3105.3125000001842</v>
      </c>
      <c r="G3927" s="142">
        <v>4260.1799999998902</v>
      </c>
    </row>
    <row r="3928" spans="1:7" x14ac:dyDescent="0.2">
      <c r="A3928" s="76" t="s">
        <v>4325</v>
      </c>
      <c r="C3928" s="142">
        <v>1647.5600000000995</v>
      </c>
      <c r="D3928" s="142">
        <v>2158.1149999999543</v>
      </c>
      <c r="E3928" s="142">
        <v>2725.2174999998883</v>
      </c>
      <c r="F3928" s="142">
        <v>3106.0725000001844</v>
      </c>
      <c r="G3928" s="142">
        <v>4261.2249999998912</v>
      </c>
    </row>
    <row r="3929" spans="1:7" x14ac:dyDescent="0.2">
      <c r="A3929" s="76" t="s">
        <v>4326</v>
      </c>
      <c r="C3929" s="142">
        <v>1647.9600000000996</v>
      </c>
      <c r="D3929" s="142">
        <v>2158.6374999999543</v>
      </c>
      <c r="E3929" s="142">
        <v>2725.8824999998883</v>
      </c>
      <c r="F3929" s="142">
        <v>3106.8325000001846</v>
      </c>
      <c r="G3929" s="142">
        <v>4262.2699999998913</v>
      </c>
    </row>
    <row r="3930" spans="1:7" x14ac:dyDescent="0.2">
      <c r="A3930" s="76" t="s">
        <v>4327</v>
      </c>
      <c r="C3930" s="142">
        <v>1648.3600000000997</v>
      </c>
      <c r="D3930" s="142">
        <v>2159.1599999999548</v>
      </c>
      <c r="E3930" s="142">
        <v>2726.5474999998883</v>
      </c>
      <c r="F3930" s="142">
        <v>3107.5925000001848</v>
      </c>
      <c r="G3930" s="142">
        <v>4263.3149999998914</v>
      </c>
    </row>
    <row r="3931" spans="1:7" x14ac:dyDescent="0.2">
      <c r="A3931" s="76" t="s">
        <v>4328</v>
      </c>
      <c r="C3931" s="142">
        <v>1648.7600000000998</v>
      </c>
      <c r="D3931" s="142">
        <v>2159.6824999999549</v>
      </c>
      <c r="E3931" s="142">
        <v>2727.2124999998878</v>
      </c>
      <c r="F3931" s="142">
        <v>3108.352500000185</v>
      </c>
      <c r="G3931" s="142">
        <v>4264.3599999998924</v>
      </c>
    </row>
    <row r="3932" spans="1:7" x14ac:dyDescent="0.2">
      <c r="A3932" s="76" t="s">
        <v>4329</v>
      </c>
      <c r="C3932" s="142">
        <v>1649.1600000000999</v>
      </c>
      <c r="D3932" s="142">
        <v>2160.2049999999549</v>
      </c>
      <c r="E3932" s="142">
        <v>2727.8774999998877</v>
      </c>
      <c r="F3932" s="142">
        <v>3109.1125000001853</v>
      </c>
      <c r="G3932" s="142">
        <v>4265.4049999998924</v>
      </c>
    </row>
    <row r="3933" spans="1:7" x14ac:dyDescent="0.2">
      <c r="A3933" s="76" t="s">
        <v>4330</v>
      </c>
      <c r="C3933" s="142">
        <v>1649.5600000001</v>
      </c>
      <c r="D3933" s="142">
        <v>2160.7274999999554</v>
      </c>
      <c r="E3933" s="142">
        <v>2728.5424999998877</v>
      </c>
      <c r="F3933" s="142">
        <v>3109.8725000001855</v>
      </c>
      <c r="G3933" s="142">
        <v>4266.4499999998925</v>
      </c>
    </row>
    <row r="3934" spans="1:7" x14ac:dyDescent="0.2">
      <c r="A3934" s="76" t="s">
        <v>4331</v>
      </c>
      <c r="C3934" s="142">
        <v>1649.9600000001001</v>
      </c>
      <c r="D3934" s="142">
        <v>2161.2499999999554</v>
      </c>
      <c r="E3934" s="142">
        <v>2729.2074999998877</v>
      </c>
      <c r="F3934" s="142">
        <v>3110.6325000001857</v>
      </c>
      <c r="G3934" s="142">
        <v>4267.4949999998926</v>
      </c>
    </row>
    <row r="3935" spans="1:7" x14ac:dyDescent="0.2">
      <c r="A3935" s="76" t="s">
        <v>4332</v>
      </c>
      <c r="C3935" s="142">
        <v>1650.3600000001002</v>
      </c>
      <c r="D3935" s="142">
        <v>2161.7724999999555</v>
      </c>
      <c r="E3935" s="142">
        <v>2729.8724999998872</v>
      </c>
      <c r="F3935" s="142">
        <v>3111.3925000001859</v>
      </c>
      <c r="G3935" s="142">
        <v>4268.5399999998936</v>
      </c>
    </row>
    <row r="3936" spans="1:7" x14ac:dyDescent="0.2">
      <c r="A3936" s="76" t="s">
        <v>4333</v>
      </c>
      <c r="C3936" s="142">
        <v>1650.7600000001003</v>
      </c>
      <c r="D3936" s="142">
        <v>2162.294999999956</v>
      </c>
      <c r="E3936" s="142">
        <v>2730.5374999998871</v>
      </c>
      <c r="F3936" s="142">
        <v>3112.1525000001857</v>
      </c>
      <c r="G3936" s="142">
        <v>4269.5849999998936</v>
      </c>
    </row>
    <row r="3937" spans="1:7" x14ac:dyDescent="0.2">
      <c r="A3937" s="76" t="s">
        <v>4334</v>
      </c>
      <c r="C3937" s="142">
        <v>1651.1600000001004</v>
      </c>
      <c r="D3937" s="142">
        <v>2162.817499999956</v>
      </c>
      <c r="E3937" s="142">
        <v>2731.2024999998871</v>
      </c>
      <c r="F3937" s="142">
        <v>3112.9125000001859</v>
      </c>
      <c r="G3937" s="142">
        <v>4270.6299999998937</v>
      </c>
    </row>
    <row r="3938" spans="1:7" x14ac:dyDescent="0.2">
      <c r="A3938" s="76" t="s">
        <v>4335</v>
      </c>
      <c r="C3938" s="142">
        <v>1651.5600000001004</v>
      </c>
      <c r="D3938" s="142">
        <v>2163.339999999956</v>
      </c>
      <c r="E3938" s="142">
        <v>2731.8674999998866</v>
      </c>
      <c r="F3938" s="142">
        <v>3113.6725000001861</v>
      </c>
      <c r="G3938" s="142">
        <v>4271.6749999998947</v>
      </c>
    </row>
    <row r="3939" spans="1:7" x14ac:dyDescent="0.2">
      <c r="A3939" s="76" t="s">
        <v>4336</v>
      </c>
      <c r="C3939" s="142">
        <v>1651.9600000001005</v>
      </c>
      <c r="D3939" s="142">
        <v>2163.8624999999561</v>
      </c>
      <c r="E3939" s="142">
        <v>2732.5324999998866</v>
      </c>
      <c r="F3939" s="142">
        <v>3114.4325000001863</v>
      </c>
      <c r="G3939" s="142">
        <v>4272.7199999998948</v>
      </c>
    </row>
    <row r="3940" spans="1:7" x14ac:dyDescent="0.2">
      <c r="A3940" s="76" t="s">
        <v>4337</v>
      </c>
      <c r="C3940" s="142">
        <v>1652.3600000001006</v>
      </c>
      <c r="D3940" s="142">
        <v>2164.3849999999566</v>
      </c>
      <c r="E3940" s="142">
        <v>2733.1974999998865</v>
      </c>
      <c r="F3940" s="142">
        <v>3115.1925000001866</v>
      </c>
      <c r="G3940" s="142">
        <v>4273.7649999998948</v>
      </c>
    </row>
    <row r="3941" spans="1:7" x14ac:dyDescent="0.2">
      <c r="A3941" s="76" t="s">
        <v>4338</v>
      </c>
      <c r="C3941" s="142">
        <v>1652.7600000001007</v>
      </c>
      <c r="D3941" s="142">
        <v>2164.9074999999566</v>
      </c>
      <c r="E3941" s="142">
        <v>2733.862499999886</v>
      </c>
      <c r="F3941" s="142">
        <v>3115.9525000001868</v>
      </c>
      <c r="G3941" s="142">
        <v>4274.8099999998958</v>
      </c>
    </row>
    <row r="3942" spans="1:7" x14ac:dyDescent="0.2">
      <c r="A3942" s="76" t="s">
        <v>4339</v>
      </c>
      <c r="C3942" s="142">
        <v>1653.1600000001008</v>
      </c>
      <c r="D3942" s="142">
        <v>2165.4299999999566</v>
      </c>
      <c r="E3942" s="142">
        <v>2734.527499999886</v>
      </c>
      <c r="F3942" s="142">
        <v>3116.712500000187</v>
      </c>
      <c r="G3942" s="142">
        <v>4275.8549999998959</v>
      </c>
    </row>
    <row r="3943" spans="1:7" x14ac:dyDescent="0.2">
      <c r="A3943" s="76" t="s">
        <v>4340</v>
      </c>
      <c r="C3943" s="142">
        <v>1653.5600000001009</v>
      </c>
      <c r="D3943" s="142">
        <v>2165.9524999999571</v>
      </c>
      <c r="E3943" s="142">
        <v>2735.192499999886</v>
      </c>
      <c r="F3943" s="142">
        <v>3117.4725000001872</v>
      </c>
      <c r="G3943" s="142">
        <v>4276.899999999896</v>
      </c>
    </row>
    <row r="3944" spans="1:7" x14ac:dyDescent="0.2">
      <c r="A3944" s="76" t="s">
        <v>4341</v>
      </c>
      <c r="C3944" s="142">
        <v>1653.960000000101</v>
      </c>
      <c r="D3944" s="142">
        <v>2166.4749999999572</v>
      </c>
      <c r="E3944" s="142">
        <v>2735.8574999998859</v>
      </c>
      <c r="F3944" s="142">
        <v>3118.2325000001874</v>
      </c>
      <c r="G3944" s="142">
        <v>4277.944999999896</v>
      </c>
    </row>
    <row r="3945" spans="1:7" x14ac:dyDescent="0.2">
      <c r="A3945" s="76" t="s">
        <v>4342</v>
      </c>
      <c r="C3945" s="142">
        <v>1654.3600000001011</v>
      </c>
      <c r="D3945" s="142">
        <v>2166.9974999999572</v>
      </c>
      <c r="E3945" s="142">
        <v>2736.5224999998854</v>
      </c>
      <c r="F3945" s="142">
        <v>3118.9925000001876</v>
      </c>
      <c r="G3945" s="142">
        <v>4278.989999999897</v>
      </c>
    </row>
    <row r="3946" spans="1:7" x14ac:dyDescent="0.2">
      <c r="A3946" s="76" t="s">
        <v>4343</v>
      </c>
      <c r="C3946" s="142">
        <v>1654.7600000001012</v>
      </c>
      <c r="D3946" s="142">
        <v>2167.5199999999577</v>
      </c>
      <c r="E3946" s="142">
        <v>2737.1874999998854</v>
      </c>
      <c r="F3946" s="142">
        <v>3119.7525000001874</v>
      </c>
      <c r="G3946" s="142">
        <v>4280.0349999998971</v>
      </c>
    </row>
    <row r="3947" spans="1:7" x14ac:dyDescent="0.2">
      <c r="A3947" s="76" t="s">
        <v>4344</v>
      </c>
      <c r="C3947" s="142">
        <v>1655.1600000001013</v>
      </c>
      <c r="D3947" s="142">
        <v>2168.0424999999577</v>
      </c>
      <c r="E3947" s="142">
        <v>2737.8524999998854</v>
      </c>
      <c r="F3947" s="142">
        <v>3120.5125000001876</v>
      </c>
      <c r="G3947" s="142">
        <v>4281.0799999998972</v>
      </c>
    </row>
    <row r="3948" spans="1:7" x14ac:dyDescent="0.2">
      <c r="A3948" s="76" t="s">
        <v>4345</v>
      </c>
      <c r="C3948" s="142">
        <v>1655.5600000001014</v>
      </c>
      <c r="D3948" s="142">
        <v>2168.5649999999578</v>
      </c>
      <c r="E3948" s="142">
        <v>2738.5174999998849</v>
      </c>
      <c r="F3948" s="142">
        <v>3121.2725000001878</v>
      </c>
      <c r="G3948" s="142">
        <v>4282.1249999998981</v>
      </c>
    </row>
    <row r="3949" spans="1:7" x14ac:dyDescent="0.2">
      <c r="A3949" s="76" t="s">
        <v>4346</v>
      </c>
      <c r="C3949" s="142">
        <v>1655.9600000001014</v>
      </c>
      <c r="D3949" s="142">
        <v>2169.0874999999578</v>
      </c>
      <c r="E3949" s="142">
        <v>2739.1824999998848</v>
      </c>
      <c r="F3949" s="142">
        <v>3122.0325000001881</v>
      </c>
      <c r="G3949" s="142">
        <v>4283.1699999998982</v>
      </c>
    </row>
    <row r="3950" spans="1:7" x14ac:dyDescent="0.2">
      <c r="A3950" s="76" t="s">
        <v>4347</v>
      </c>
      <c r="C3950" s="142">
        <v>1656.3600000001015</v>
      </c>
      <c r="D3950" s="142">
        <v>2169.6099999999583</v>
      </c>
      <c r="E3950" s="142">
        <v>2739.8474999998848</v>
      </c>
      <c r="F3950" s="142">
        <v>3122.7925000001883</v>
      </c>
      <c r="G3950" s="142">
        <v>4284.2149999998983</v>
      </c>
    </row>
    <row r="3951" spans="1:7" x14ac:dyDescent="0.2">
      <c r="A3951" s="76" t="s">
        <v>4348</v>
      </c>
      <c r="C3951" s="142">
        <v>1656.7600000001016</v>
      </c>
      <c r="D3951" s="142">
        <v>2170.1324999999583</v>
      </c>
      <c r="E3951" s="142">
        <v>2740.5124999998843</v>
      </c>
      <c r="F3951" s="142">
        <v>3123.5525000001885</v>
      </c>
      <c r="G3951" s="142">
        <v>4285.2599999998993</v>
      </c>
    </row>
    <row r="3952" spans="1:7" x14ac:dyDescent="0.2">
      <c r="A3952" s="76" t="s">
        <v>4349</v>
      </c>
      <c r="C3952" s="142">
        <v>1657.1600000001017</v>
      </c>
      <c r="D3952" s="142">
        <v>2170.6549999999584</v>
      </c>
      <c r="E3952" s="142">
        <v>2741.1774999998843</v>
      </c>
      <c r="F3952" s="142">
        <v>3124.3125000001887</v>
      </c>
      <c r="G3952" s="142">
        <v>4286.3049999998993</v>
      </c>
    </row>
    <row r="3953" spans="1:7" x14ac:dyDescent="0.2">
      <c r="A3953" s="76" t="s">
        <v>4350</v>
      </c>
      <c r="C3953" s="142">
        <v>1657.5600000001018</v>
      </c>
      <c r="D3953" s="142">
        <v>2171.1774999999589</v>
      </c>
      <c r="E3953" s="142">
        <v>2741.8424999998842</v>
      </c>
      <c r="F3953" s="142">
        <v>3125.0725000001889</v>
      </c>
      <c r="G3953" s="142">
        <v>4287.3499999998994</v>
      </c>
    </row>
    <row r="3954" spans="1:7" x14ac:dyDescent="0.2">
      <c r="A3954" s="76" t="s">
        <v>4351</v>
      </c>
      <c r="C3954" s="142">
        <v>1657.9600000001019</v>
      </c>
      <c r="D3954" s="142">
        <v>2171.6999999999589</v>
      </c>
      <c r="E3954" s="142">
        <v>2742.5074999998842</v>
      </c>
      <c r="F3954" s="142">
        <v>3125.8325000001892</v>
      </c>
      <c r="G3954" s="142">
        <v>4288.3949999998995</v>
      </c>
    </row>
    <row r="3955" spans="1:7" x14ac:dyDescent="0.2">
      <c r="A3955" s="76" t="s">
        <v>4352</v>
      </c>
      <c r="C3955" s="142">
        <v>1658.360000000102</v>
      </c>
      <c r="D3955" s="142">
        <v>2172.2224999999589</v>
      </c>
      <c r="E3955" s="142">
        <v>2743.1724999998837</v>
      </c>
      <c r="F3955" s="142">
        <v>3126.5925000001894</v>
      </c>
      <c r="G3955" s="142">
        <v>4289.4399999999005</v>
      </c>
    </row>
    <row r="3956" spans="1:7" x14ac:dyDescent="0.2">
      <c r="A3956" s="76" t="s">
        <v>4353</v>
      </c>
      <c r="C3956" s="142">
        <v>1658.7600000001021</v>
      </c>
      <c r="D3956" s="142">
        <v>2172.7449999999594</v>
      </c>
      <c r="E3956" s="142">
        <v>2743.8374999998837</v>
      </c>
      <c r="F3956" s="142">
        <v>3127.3525000001891</v>
      </c>
      <c r="G3956" s="142">
        <v>4290.4849999999005</v>
      </c>
    </row>
    <row r="3957" spans="1:7" x14ac:dyDescent="0.2">
      <c r="A3957" s="76" t="s">
        <v>4354</v>
      </c>
      <c r="C3957" s="142">
        <v>1659.1600000001022</v>
      </c>
      <c r="D3957" s="142">
        <v>2173.2674999999595</v>
      </c>
      <c r="E3957" s="142">
        <v>2744.5024999998836</v>
      </c>
      <c r="F3957" s="142">
        <v>3128.1125000001894</v>
      </c>
      <c r="G3957" s="142">
        <v>4291.5299999999006</v>
      </c>
    </row>
    <row r="3958" spans="1:7" x14ac:dyDescent="0.2">
      <c r="A3958" s="76" t="s">
        <v>4355</v>
      </c>
      <c r="C3958" s="142">
        <v>1659.5600000001023</v>
      </c>
      <c r="D3958" s="142">
        <v>2173.7899999999595</v>
      </c>
      <c r="E3958" s="142">
        <v>2745.1674999998831</v>
      </c>
      <c r="F3958" s="142">
        <v>3128.8725000001896</v>
      </c>
      <c r="G3958" s="142">
        <v>4292.5749999999016</v>
      </c>
    </row>
    <row r="3959" spans="1:7" x14ac:dyDescent="0.2">
      <c r="A3959" s="76" t="s">
        <v>4356</v>
      </c>
      <c r="C3959" s="142">
        <v>1659.9600000001024</v>
      </c>
      <c r="D3959" s="142">
        <v>2174.3124999999595</v>
      </c>
      <c r="E3959" s="142">
        <v>2745.8324999998831</v>
      </c>
      <c r="F3959" s="142">
        <v>3129.6325000001898</v>
      </c>
      <c r="G3959" s="142">
        <v>4293.6199999999017</v>
      </c>
    </row>
    <row r="3960" spans="1:7" x14ac:dyDescent="0.2">
      <c r="A3960" s="76" t="s">
        <v>4357</v>
      </c>
      <c r="C3960" s="142">
        <v>1660.3600000001024</v>
      </c>
      <c r="D3960" s="142">
        <v>2174.83499999996</v>
      </c>
      <c r="E3960" s="142">
        <v>2746.4974999998831</v>
      </c>
      <c r="F3960" s="142">
        <v>3130.39250000019</v>
      </c>
      <c r="G3960" s="142">
        <v>4294.6649999999017</v>
      </c>
    </row>
    <row r="3961" spans="1:7" x14ac:dyDescent="0.2">
      <c r="A3961" s="76" t="s">
        <v>4358</v>
      </c>
      <c r="C3961" s="142">
        <v>1660.7600000001025</v>
      </c>
      <c r="D3961" s="142">
        <v>2175.3574999999601</v>
      </c>
      <c r="E3961" s="142">
        <v>2747.1624999998826</v>
      </c>
      <c r="F3961" s="142">
        <v>3131.1525000001902</v>
      </c>
      <c r="G3961" s="142">
        <v>4295.7099999999027</v>
      </c>
    </row>
    <row r="3962" spans="1:7" x14ac:dyDescent="0.2">
      <c r="A3962" s="76" t="s">
        <v>4359</v>
      </c>
      <c r="C3962" s="142">
        <v>1661.1600000001026</v>
      </c>
      <c r="D3962" s="142">
        <v>2175.8799999999601</v>
      </c>
      <c r="E3962" s="142">
        <v>2747.8274999998825</v>
      </c>
      <c r="F3962" s="142">
        <v>3131.9125000001904</v>
      </c>
      <c r="G3962" s="142">
        <v>4296.7549999999028</v>
      </c>
    </row>
    <row r="3963" spans="1:7" x14ac:dyDescent="0.2">
      <c r="A3963" s="76" t="s">
        <v>4360</v>
      </c>
      <c r="C3963" s="142">
        <v>1661.5600000001027</v>
      </c>
      <c r="D3963" s="142">
        <v>2176.4024999999606</v>
      </c>
      <c r="E3963" s="142">
        <v>2748.4924999998825</v>
      </c>
      <c r="F3963" s="142">
        <v>3132.6725000001907</v>
      </c>
      <c r="G3963" s="142">
        <v>4297.7999999999029</v>
      </c>
    </row>
    <row r="3964" spans="1:7" x14ac:dyDescent="0.2">
      <c r="A3964" s="76" t="s">
        <v>4361</v>
      </c>
      <c r="C3964" s="142">
        <v>1661.9600000001028</v>
      </c>
      <c r="D3964" s="142">
        <v>2176.9249999999606</v>
      </c>
      <c r="E3964" s="142">
        <v>2749.1574999998825</v>
      </c>
      <c r="F3964" s="142">
        <v>3133.4325000001909</v>
      </c>
      <c r="G3964" s="142">
        <v>4298.8449999999029</v>
      </c>
    </row>
    <row r="3965" spans="1:7" x14ac:dyDescent="0.2">
      <c r="A3965" s="76" t="s">
        <v>4362</v>
      </c>
      <c r="C3965" s="142">
        <v>1662.3600000001029</v>
      </c>
      <c r="D3965" s="142">
        <v>2177.4474999999607</v>
      </c>
      <c r="E3965" s="142">
        <v>2749.822499999882</v>
      </c>
      <c r="F3965" s="142">
        <v>3134.1925000001911</v>
      </c>
      <c r="G3965" s="142">
        <v>4299.8899999999039</v>
      </c>
    </row>
    <row r="3966" spans="1:7" x14ac:dyDescent="0.2">
      <c r="A3966" s="76" t="s">
        <v>4363</v>
      </c>
      <c r="C3966" s="142">
        <v>1662.760000000103</v>
      </c>
      <c r="D3966" s="142">
        <v>2177.9699999999611</v>
      </c>
      <c r="E3966" s="142">
        <v>2750.4874999998819</v>
      </c>
      <c r="F3966" s="142">
        <v>3134.9525000001909</v>
      </c>
      <c r="G3966" s="142">
        <v>4300.934999999904</v>
      </c>
    </row>
    <row r="3967" spans="1:7" x14ac:dyDescent="0.2">
      <c r="A3967" s="76" t="s">
        <v>4364</v>
      </c>
      <c r="C3967" s="142">
        <v>1663.1600000001031</v>
      </c>
      <c r="D3967" s="142">
        <v>2178.4924999999612</v>
      </c>
      <c r="E3967" s="142">
        <v>2751.1524999998819</v>
      </c>
      <c r="F3967" s="142">
        <v>3135.7125000001911</v>
      </c>
      <c r="G3967" s="142">
        <v>4301.9799999999041</v>
      </c>
    </row>
    <row r="3968" spans="1:7" x14ac:dyDescent="0.2">
      <c r="A3968" s="76" t="s">
        <v>4365</v>
      </c>
      <c r="C3968" s="142">
        <v>1663.5600000001032</v>
      </c>
      <c r="D3968" s="142">
        <v>2179.0149999999612</v>
      </c>
      <c r="E3968" s="142">
        <v>2751.8174999998814</v>
      </c>
      <c r="F3968" s="142">
        <v>3136.4725000001913</v>
      </c>
      <c r="G3968" s="142">
        <v>4303.024999999905</v>
      </c>
    </row>
    <row r="3969" spans="1:7" x14ac:dyDescent="0.2">
      <c r="A3969" s="76" t="s">
        <v>4366</v>
      </c>
      <c r="C3969" s="142">
        <v>1663.9600000001033</v>
      </c>
      <c r="D3969" s="142">
        <v>2179.5374999999613</v>
      </c>
      <c r="E3969" s="142">
        <v>2752.4824999998814</v>
      </c>
      <c r="F3969" s="142">
        <v>3137.2325000001915</v>
      </c>
      <c r="G3969" s="142">
        <v>4304.0699999999051</v>
      </c>
    </row>
    <row r="3970" spans="1:7" x14ac:dyDescent="0.2">
      <c r="A3970" s="76" t="s">
        <v>4367</v>
      </c>
      <c r="C3970" s="142">
        <v>1664.3600000001034</v>
      </c>
      <c r="D3970" s="142">
        <v>2180.0599999999617</v>
      </c>
      <c r="E3970" s="142">
        <v>2753.1474999998813</v>
      </c>
      <c r="F3970" s="142">
        <v>3137.9925000001917</v>
      </c>
      <c r="G3970" s="142">
        <v>4305.1149999999052</v>
      </c>
    </row>
    <row r="3971" spans="1:7" x14ac:dyDescent="0.2">
      <c r="A3971" s="76" t="s">
        <v>4368</v>
      </c>
      <c r="C3971" s="142">
        <v>1664.7600000001034</v>
      </c>
      <c r="D3971" s="142">
        <v>2180.5824999999618</v>
      </c>
      <c r="E3971" s="142">
        <v>2753.8124999998809</v>
      </c>
      <c r="F3971" s="142">
        <v>3138.752500000192</v>
      </c>
      <c r="G3971" s="142">
        <v>4306.1599999999062</v>
      </c>
    </row>
    <row r="3972" spans="1:7" x14ac:dyDescent="0.2">
      <c r="A3972" s="76" t="s">
        <v>4369</v>
      </c>
      <c r="C3972" s="142">
        <v>1665.1600000001035</v>
      </c>
      <c r="D3972" s="142">
        <v>2181.1049999999618</v>
      </c>
      <c r="E3972" s="142">
        <v>2754.4774999998808</v>
      </c>
      <c r="F3972" s="142">
        <v>3139.5125000001922</v>
      </c>
      <c r="G3972" s="142">
        <v>4307.2049999999062</v>
      </c>
    </row>
    <row r="3973" spans="1:7" x14ac:dyDescent="0.2">
      <c r="A3973" s="76" t="s">
        <v>4370</v>
      </c>
      <c r="C3973" s="142">
        <v>1665.5600000001036</v>
      </c>
      <c r="D3973" s="142">
        <v>2181.6274999999623</v>
      </c>
      <c r="E3973" s="142">
        <v>2755.1424999998808</v>
      </c>
      <c r="F3973" s="142">
        <v>3140.2725000001924</v>
      </c>
      <c r="G3973" s="142">
        <v>4308.2499999999063</v>
      </c>
    </row>
    <row r="3974" spans="1:7" x14ac:dyDescent="0.2">
      <c r="A3974" s="76" t="s">
        <v>4371</v>
      </c>
      <c r="C3974" s="142">
        <v>1665.9600000001037</v>
      </c>
      <c r="D3974" s="142">
        <v>2182.1499999999623</v>
      </c>
      <c r="E3974" s="142">
        <v>2755.8074999998807</v>
      </c>
      <c r="F3974" s="142">
        <v>3141.0325000001926</v>
      </c>
      <c r="G3974" s="142">
        <v>4309.2949999999064</v>
      </c>
    </row>
    <row r="3975" spans="1:7" x14ac:dyDescent="0.2">
      <c r="A3975" s="76" t="s">
        <v>4372</v>
      </c>
      <c r="C3975" s="142">
        <v>1666.3600000001038</v>
      </c>
      <c r="D3975" s="142">
        <v>2182.6724999999624</v>
      </c>
      <c r="E3975" s="142">
        <v>2756.4724999998803</v>
      </c>
      <c r="F3975" s="142">
        <v>3141.7925000001928</v>
      </c>
      <c r="G3975" s="142">
        <v>4310.3399999999074</v>
      </c>
    </row>
    <row r="3976" spans="1:7" x14ac:dyDescent="0.2">
      <c r="A3976" s="76" t="s">
        <v>4373</v>
      </c>
      <c r="C3976" s="142">
        <v>1666.7600000001039</v>
      </c>
      <c r="D3976" s="142">
        <v>2183.1949999999629</v>
      </c>
      <c r="E3976" s="142">
        <v>2757.1374999998802</v>
      </c>
      <c r="F3976" s="142">
        <v>3142.5525000001926</v>
      </c>
      <c r="G3976" s="142">
        <v>4311.3849999999074</v>
      </c>
    </row>
    <row r="3977" spans="1:7" x14ac:dyDescent="0.2">
      <c r="A3977" s="76" t="s">
        <v>4374</v>
      </c>
      <c r="C3977" s="142">
        <v>1667.160000000104</v>
      </c>
      <c r="D3977" s="142">
        <v>2183.7174999999629</v>
      </c>
      <c r="E3977" s="142">
        <v>2757.8024999998802</v>
      </c>
      <c r="F3977" s="142">
        <v>3143.3125000001928</v>
      </c>
      <c r="G3977" s="142">
        <v>4312.4299999999075</v>
      </c>
    </row>
    <row r="3978" spans="1:7" x14ac:dyDescent="0.2">
      <c r="A3978" s="76" t="s">
        <v>4375</v>
      </c>
      <c r="C3978" s="142">
        <v>1667.5600000001041</v>
      </c>
      <c r="D3978" s="142">
        <v>2184.2399999999629</v>
      </c>
      <c r="E3978" s="142">
        <v>2758.4674999998797</v>
      </c>
      <c r="F3978" s="142">
        <v>3144.072500000193</v>
      </c>
      <c r="G3978" s="142">
        <v>4313.4749999999085</v>
      </c>
    </row>
    <row r="3979" spans="1:7" x14ac:dyDescent="0.2">
      <c r="A3979" s="76" t="s">
        <v>4376</v>
      </c>
      <c r="C3979" s="142">
        <v>1667.9600000001042</v>
      </c>
      <c r="D3979" s="142">
        <v>2184.762499999963</v>
      </c>
      <c r="E3979" s="142">
        <v>2759.1324999998797</v>
      </c>
      <c r="F3979" s="142">
        <v>3144.8325000001932</v>
      </c>
      <c r="G3979" s="142">
        <v>4314.5199999999086</v>
      </c>
    </row>
    <row r="3980" spans="1:7" x14ac:dyDescent="0.2">
      <c r="A3980" s="76" t="s">
        <v>4377</v>
      </c>
      <c r="C3980" s="142">
        <v>1668.3600000001043</v>
      </c>
      <c r="D3980" s="142">
        <v>2185.2849999999635</v>
      </c>
      <c r="E3980" s="142">
        <v>2759.7974999998796</v>
      </c>
      <c r="F3980" s="142">
        <v>3145.5925000001935</v>
      </c>
      <c r="G3980" s="142">
        <v>4315.5649999999087</v>
      </c>
    </row>
    <row r="3981" spans="1:7" x14ac:dyDescent="0.2">
      <c r="A3981" s="76" t="s">
        <v>4378</v>
      </c>
      <c r="C3981" s="142">
        <v>1668.7600000001044</v>
      </c>
      <c r="D3981" s="142">
        <v>2185.8074999999635</v>
      </c>
      <c r="E3981" s="142">
        <v>2760.4624999998791</v>
      </c>
      <c r="F3981" s="142">
        <v>3146.3525000001937</v>
      </c>
      <c r="G3981" s="142">
        <v>4316.6099999999096</v>
      </c>
    </row>
    <row r="3982" spans="1:7" x14ac:dyDescent="0.2">
      <c r="A3982" s="76" t="s">
        <v>4379</v>
      </c>
      <c r="C3982" s="142">
        <v>1669.1600000001044</v>
      </c>
      <c r="D3982" s="142">
        <v>2186.3299999999635</v>
      </c>
      <c r="E3982" s="142">
        <v>2761.1274999998791</v>
      </c>
      <c r="F3982" s="142">
        <v>3147.1125000001939</v>
      </c>
      <c r="G3982" s="142">
        <v>4317.6549999999097</v>
      </c>
    </row>
    <row r="3983" spans="1:7" x14ac:dyDescent="0.2">
      <c r="A3983" s="76" t="s">
        <v>4380</v>
      </c>
      <c r="C3983" s="142">
        <v>1669.5600000001045</v>
      </c>
      <c r="D3983" s="142">
        <v>2186.852499999964</v>
      </c>
      <c r="E3983" s="142">
        <v>2761.7924999998791</v>
      </c>
      <c r="F3983" s="142">
        <v>3147.8725000001941</v>
      </c>
      <c r="G3983" s="142">
        <v>4318.6999999999098</v>
      </c>
    </row>
    <row r="3984" spans="1:7" x14ac:dyDescent="0.2">
      <c r="A3984" s="76" t="s">
        <v>4381</v>
      </c>
      <c r="C3984" s="142">
        <v>1669.9600000001046</v>
      </c>
      <c r="D3984" s="142">
        <v>2187.3749999999641</v>
      </c>
      <c r="E3984" s="142">
        <v>2762.457499999879</v>
      </c>
      <c r="F3984" s="142">
        <v>3148.6325000001943</v>
      </c>
      <c r="G3984" s="142">
        <v>4319.7449999999099</v>
      </c>
    </row>
    <row r="3985" spans="1:7" x14ac:dyDescent="0.2">
      <c r="A3985" s="76" t="s">
        <v>4382</v>
      </c>
      <c r="C3985" s="142">
        <v>1670.3600000001047</v>
      </c>
      <c r="D3985" s="142">
        <v>2187.8974999999641</v>
      </c>
      <c r="E3985" s="142">
        <v>2763.1224999998785</v>
      </c>
      <c r="F3985" s="142">
        <v>3149.3925000001946</v>
      </c>
      <c r="G3985" s="142">
        <v>4320.7899999999108</v>
      </c>
    </row>
    <row r="3986" spans="1:7" x14ac:dyDescent="0.2">
      <c r="A3986" s="76" t="s">
        <v>4383</v>
      </c>
      <c r="C3986" s="142">
        <v>1670.7600000001048</v>
      </c>
      <c r="D3986" s="142">
        <v>2188.4199999999646</v>
      </c>
      <c r="E3986" s="142">
        <v>2763.7874999998785</v>
      </c>
      <c r="F3986" s="142">
        <v>3150.1525000001943</v>
      </c>
      <c r="G3986" s="142">
        <v>4321.8349999999109</v>
      </c>
    </row>
    <row r="3987" spans="1:7" x14ac:dyDescent="0.2">
      <c r="A3987" s="76" t="s">
        <v>4384</v>
      </c>
      <c r="C3987" s="142">
        <v>1671.1600000001049</v>
      </c>
      <c r="D3987" s="142">
        <v>2188.9424999999646</v>
      </c>
      <c r="E3987" s="142">
        <v>2764.4524999998785</v>
      </c>
      <c r="F3987" s="142">
        <v>3150.9125000001945</v>
      </c>
      <c r="G3987" s="142">
        <v>4322.879999999911</v>
      </c>
    </row>
    <row r="3988" spans="1:7" x14ac:dyDescent="0.2">
      <c r="A3988" s="76" t="s">
        <v>4385</v>
      </c>
      <c r="C3988" s="142">
        <v>1671.560000000105</v>
      </c>
      <c r="D3988" s="142">
        <v>2189.4649999999647</v>
      </c>
      <c r="E3988" s="142">
        <v>2765.117499999878</v>
      </c>
      <c r="F3988" s="142">
        <v>3151.6725000001948</v>
      </c>
      <c r="G3988" s="142">
        <v>4323.924999999912</v>
      </c>
    </row>
    <row r="3989" spans="1:7" x14ac:dyDescent="0.2">
      <c r="A3989" s="76" t="s">
        <v>4386</v>
      </c>
      <c r="C3989" s="142">
        <v>1671.9600000001051</v>
      </c>
      <c r="D3989" s="142">
        <v>2189.9874999999647</v>
      </c>
      <c r="E3989" s="142">
        <v>2765.7824999998779</v>
      </c>
      <c r="F3989" s="142">
        <v>3152.432500000195</v>
      </c>
      <c r="G3989" s="142">
        <v>4324.969999999912</v>
      </c>
    </row>
    <row r="3990" spans="1:7" x14ac:dyDescent="0.2">
      <c r="A3990" s="76" t="s">
        <v>4387</v>
      </c>
      <c r="C3990" s="142">
        <v>1672.3600000001052</v>
      </c>
      <c r="D3990" s="142">
        <v>2190.5099999999652</v>
      </c>
      <c r="E3990" s="142">
        <v>2766.4474999998779</v>
      </c>
      <c r="F3990" s="142">
        <v>3153.1925000001952</v>
      </c>
      <c r="G3990" s="142">
        <v>4326.0149999999121</v>
      </c>
    </row>
    <row r="3991" spans="1:7" x14ac:dyDescent="0.2">
      <c r="A3991" s="76" t="s">
        <v>4388</v>
      </c>
      <c r="C3991" s="142">
        <v>1672.7600000001053</v>
      </c>
      <c r="D3991" s="142">
        <v>2191.0324999999652</v>
      </c>
      <c r="E3991" s="142">
        <v>2767.1124999998774</v>
      </c>
      <c r="F3991" s="142">
        <v>3153.9525000001954</v>
      </c>
      <c r="G3991" s="142">
        <v>4327.0599999999131</v>
      </c>
    </row>
    <row r="3992" spans="1:7" x14ac:dyDescent="0.2">
      <c r="A3992" s="76" t="s">
        <v>4389</v>
      </c>
      <c r="C3992" s="142">
        <v>1673.1600000001054</v>
      </c>
      <c r="D3992" s="142">
        <v>2191.5549999999653</v>
      </c>
      <c r="E3992" s="142">
        <v>2767.7774999998774</v>
      </c>
      <c r="F3992" s="142">
        <v>3154.7125000001956</v>
      </c>
      <c r="G3992" s="142">
        <v>4328.1049999999132</v>
      </c>
    </row>
    <row r="3993" spans="1:7" x14ac:dyDescent="0.2">
      <c r="A3993" s="76" t="s">
        <v>4390</v>
      </c>
      <c r="C3993" s="142">
        <v>1673.5600000001054</v>
      </c>
      <c r="D3993" s="142">
        <v>2192.0774999999658</v>
      </c>
      <c r="E3993" s="142">
        <v>2768.4424999998773</v>
      </c>
      <c r="F3993" s="142">
        <v>3155.4725000001959</v>
      </c>
      <c r="G3993" s="142">
        <v>4329.1499999999132</v>
      </c>
    </row>
    <row r="3994" spans="1:7" x14ac:dyDescent="0.2">
      <c r="A3994" s="76" t="s">
        <v>4391</v>
      </c>
      <c r="C3994" s="142">
        <v>1673.9600000001055</v>
      </c>
      <c r="D3994" s="142">
        <v>2192.5999999999658</v>
      </c>
      <c r="E3994" s="142">
        <v>2769.1074999998773</v>
      </c>
      <c r="F3994" s="142">
        <v>3156.2325000001961</v>
      </c>
      <c r="G3994" s="142">
        <v>4330.1949999999133</v>
      </c>
    </row>
    <row r="3995" spans="1:7" x14ac:dyDescent="0.2">
      <c r="A3995" s="76" t="s">
        <v>4392</v>
      </c>
      <c r="C3995" s="142">
        <v>1674.3600000001056</v>
      </c>
      <c r="D3995" s="142">
        <v>2193.1224999999658</v>
      </c>
      <c r="E3995" s="142">
        <v>2769.7724999998768</v>
      </c>
      <c r="F3995" s="142">
        <v>3156.9925000001963</v>
      </c>
      <c r="G3995" s="142">
        <v>4331.2399999999143</v>
      </c>
    </row>
    <row r="3996" spans="1:7" x14ac:dyDescent="0.2">
      <c r="A3996" s="76" t="s">
        <v>4393</v>
      </c>
      <c r="C3996" s="142">
        <v>1674.7600000001057</v>
      </c>
      <c r="D3996" s="142">
        <v>2193.6449999999663</v>
      </c>
      <c r="E3996" s="142">
        <v>2770.4374999998768</v>
      </c>
      <c r="F3996" s="142">
        <v>3157.7525000001961</v>
      </c>
      <c r="G3996" s="142">
        <v>4332.2849999999144</v>
      </c>
    </row>
    <row r="3997" spans="1:7" x14ac:dyDescent="0.2">
      <c r="A3997" s="76" t="s">
        <v>4394</v>
      </c>
      <c r="C3997" s="142">
        <v>1675.1600000001058</v>
      </c>
      <c r="D3997" s="142">
        <v>2194.1674999999664</v>
      </c>
      <c r="E3997" s="142">
        <v>2771.1024999998767</v>
      </c>
      <c r="F3997" s="142">
        <v>3158.5125000001963</v>
      </c>
      <c r="G3997" s="142">
        <v>4333.3299999999144</v>
      </c>
    </row>
    <row r="3998" spans="1:7" x14ac:dyDescent="0.2">
      <c r="A3998" s="76" t="s">
        <v>4395</v>
      </c>
      <c r="C3998" s="142">
        <v>1675.5600000001059</v>
      </c>
      <c r="D3998" s="142">
        <v>2194.6899999999664</v>
      </c>
      <c r="E3998" s="142">
        <v>2771.7674999998762</v>
      </c>
      <c r="F3998" s="142">
        <v>3159.2725000001965</v>
      </c>
      <c r="G3998" s="142">
        <v>4334.3749999999154</v>
      </c>
    </row>
    <row r="3999" spans="1:7" x14ac:dyDescent="0.2">
      <c r="A3999" s="76" t="s">
        <v>4396</v>
      </c>
      <c r="C3999" s="142">
        <v>1675.960000000106</v>
      </c>
      <c r="D3999" s="142">
        <v>2195.2124999999664</v>
      </c>
      <c r="E3999" s="142">
        <v>2772.4324999998762</v>
      </c>
      <c r="F3999" s="142">
        <v>3160.0325000001967</v>
      </c>
      <c r="G3999" s="142">
        <v>4335.4199999999155</v>
      </c>
    </row>
    <row r="4000" spans="1:7" x14ac:dyDescent="0.2">
      <c r="A4000" s="76" t="s">
        <v>4397</v>
      </c>
      <c r="C4000" s="142">
        <v>1676.3600000001061</v>
      </c>
      <c r="D4000" s="142">
        <v>2195.7349999999669</v>
      </c>
      <c r="E4000" s="142">
        <v>2773.0974999998762</v>
      </c>
      <c r="F4000" s="142">
        <v>3160.7925000001969</v>
      </c>
      <c r="G4000" s="142">
        <v>4336.4649999999156</v>
      </c>
    </row>
    <row r="4001" spans="1:7" x14ac:dyDescent="0.2">
      <c r="A4001" s="76" t="s">
        <v>4398</v>
      </c>
      <c r="C4001" s="142">
        <v>1676.7600000001062</v>
      </c>
      <c r="D4001" s="142">
        <v>2196.257499999967</v>
      </c>
      <c r="E4001" s="142">
        <v>2773.7624999998757</v>
      </c>
      <c r="F4001" s="142">
        <v>3161.5525000001971</v>
      </c>
      <c r="G4001" s="142">
        <v>4337.5099999999165</v>
      </c>
    </row>
    <row r="4002" spans="1:7" x14ac:dyDescent="0.2">
      <c r="A4002" s="76" t="s">
        <v>4399</v>
      </c>
      <c r="C4002" s="142">
        <v>1677.1600000001063</v>
      </c>
      <c r="D4002" s="142">
        <v>2196.779999999967</v>
      </c>
      <c r="E4002" s="142">
        <v>2774.4274999998756</v>
      </c>
      <c r="F4002" s="142">
        <v>3162.3125000001974</v>
      </c>
      <c r="G4002" s="142">
        <v>4338.5549999999166</v>
      </c>
    </row>
    <row r="4003" spans="1:7" x14ac:dyDescent="0.2">
      <c r="A4003" s="76" t="s">
        <v>4400</v>
      </c>
      <c r="C4003" s="142">
        <v>1677.5600000001064</v>
      </c>
      <c r="D4003" s="142">
        <v>2197.3024999999675</v>
      </c>
      <c r="E4003" s="142">
        <v>2775.0924999998756</v>
      </c>
      <c r="F4003" s="142">
        <v>3163.0725000001976</v>
      </c>
      <c r="G4003" s="142">
        <v>4339.5999999999167</v>
      </c>
    </row>
    <row r="4004" spans="1:7" x14ac:dyDescent="0.2">
      <c r="A4004" s="76" t="s">
        <v>4401</v>
      </c>
      <c r="C4004" s="142">
        <v>1677.9600000001064</v>
      </c>
      <c r="D4004" s="142">
        <v>2197.8249999999675</v>
      </c>
      <c r="E4004" s="142">
        <v>2775.7574999998756</v>
      </c>
      <c r="F4004" s="142">
        <v>3163.8325000001978</v>
      </c>
      <c r="G4004" s="142">
        <v>4340.6449999999168</v>
      </c>
    </row>
    <row r="4005" spans="1:7" x14ac:dyDescent="0.2">
      <c r="A4005" s="76" t="s">
        <v>4402</v>
      </c>
      <c r="C4005" s="142">
        <v>1678.3600000001065</v>
      </c>
      <c r="D4005" s="142">
        <v>2198.3474999999676</v>
      </c>
      <c r="E4005" s="142">
        <v>2776.4224999998751</v>
      </c>
      <c r="F4005" s="142">
        <v>3164.592500000198</v>
      </c>
      <c r="G4005" s="142">
        <v>4341.6899999999177</v>
      </c>
    </row>
    <row r="4006" spans="1:7" x14ac:dyDescent="0.2">
      <c r="A4006" s="76" t="s">
        <v>4403</v>
      </c>
      <c r="C4006" s="142">
        <v>1678.7600000001066</v>
      </c>
      <c r="D4006" s="142">
        <v>2198.8699999999681</v>
      </c>
      <c r="E4006" s="142">
        <v>2777.087499999875</v>
      </c>
      <c r="F4006" s="142">
        <v>3165.3525000001978</v>
      </c>
      <c r="G4006" s="142">
        <v>4342.7349999999178</v>
      </c>
    </row>
    <row r="4007" spans="1:7" x14ac:dyDescent="0.2">
      <c r="A4007" s="76" t="s">
        <v>4404</v>
      </c>
      <c r="C4007" s="142">
        <v>1679.1600000001067</v>
      </c>
      <c r="D4007" s="142">
        <v>2199.3924999999681</v>
      </c>
      <c r="E4007" s="142">
        <v>2777.752499999875</v>
      </c>
      <c r="F4007" s="142">
        <v>3166.112500000198</v>
      </c>
      <c r="G4007" s="142">
        <v>4343.7799999999179</v>
      </c>
    </row>
    <row r="4008" spans="1:7" x14ac:dyDescent="0.2">
      <c r="A4008" s="76" t="s">
        <v>4405</v>
      </c>
      <c r="C4008" s="142">
        <v>1679.5600000001068</v>
      </c>
      <c r="D4008" s="142">
        <v>2199.9149999999681</v>
      </c>
      <c r="E4008" s="142">
        <v>2778.4174999998745</v>
      </c>
      <c r="F4008" s="142">
        <v>3166.8725000001982</v>
      </c>
      <c r="G4008" s="142">
        <v>4344.8249999999189</v>
      </c>
    </row>
    <row r="4009" spans="1:7" x14ac:dyDescent="0.2">
      <c r="A4009" s="76" t="s">
        <v>4406</v>
      </c>
      <c r="C4009" s="142">
        <v>1679.9600000001069</v>
      </c>
      <c r="D4009" s="142">
        <v>2200.4374999999682</v>
      </c>
      <c r="E4009" s="142">
        <v>2779.0824999998745</v>
      </c>
      <c r="F4009" s="142">
        <v>3167.6325000001984</v>
      </c>
      <c r="G4009" s="142">
        <v>4345.8699999999189</v>
      </c>
    </row>
    <row r="4010" spans="1:7" x14ac:dyDescent="0.2">
      <c r="A4010" s="76" t="s">
        <v>4407</v>
      </c>
      <c r="C4010" s="142">
        <v>1680.360000000107</v>
      </c>
      <c r="D4010" s="142">
        <v>2200.9599999999687</v>
      </c>
      <c r="E4010" s="142">
        <v>2779.7474999998744</v>
      </c>
      <c r="F4010" s="142">
        <v>3168.3925000001987</v>
      </c>
      <c r="G4010" s="142">
        <v>4346.914999999919</v>
      </c>
    </row>
    <row r="4011" spans="1:7" x14ac:dyDescent="0.2">
      <c r="A4011" s="76" t="s">
        <v>4408</v>
      </c>
      <c r="C4011" s="142">
        <v>1680.7600000001071</v>
      </c>
      <c r="D4011" s="142">
        <v>2201.4824999999687</v>
      </c>
      <c r="E4011" s="142">
        <v>2780.4124999998739</v>
      </c>
      <c r="F4011" s="142">
        <v>3169.1525000001989</v>
      </c>
      <c r="G4011" s="142">
        <v>4347.95999999992</v>
      </c>
    </row>
    <row r="4012" spans="1:7" x14ac:dyDescent="0.2">
      <c r="A4012" s="76" t="s">
        <v>4409</v>
      </c>
      <c r="C4012" s="142">
        <v>1681.1600000001072</v>
      </c>
      <c r="D4012" s="142">
        <v>2202.0049999999687</v>
      </c>
      <c r="E4012" s="142">
        <v>2781.0774999998739</v>
      </c>
      <c r="F4012" s="142">
        <v>3169.9125000001991</v>
      </c>
      <c r="G4012" s="142">
        <v>4349.0049999999201</v>
      </c>
    </row>
    <row r="4013" spans="1:7" x14ac:dyDescent="0.2">
      <c r="A4013" s="76" t="s">
        <v>4410</v>
      </c>
      <c r="C4013" s="142">
        <v>1681.5600000001073</v>
      </c>
      <c r="D4013" s="142">
        <v>2202.5274999999692</v>
      </c>
      <c r="E4013" s="142">
        <v>2781.7424999998739</v>
      </c>
      <c r="F4013" s="142">
        <v>3170.6725000001993</v>
      </c>
      <c r="G4013" s="142">
        <v>4350.0499999999201</v>
      </c>
    </row>
    <row r="4014" spans="1:7" x14ac:dyDescent="0.2">
      <c r="A4014" s="76" t="s">
        <v>4411</v>
      </c>
      <c r="C4014" s="142">
        <v>1681.9600000001074</v>
      </c>
      <c r="D4014" s="142">
        <v>2203.0499999999693</v>
      </c>
      <c r="E4014" s="142">
        <v>2782.4074999998738</v>
      </c>
      <c r="F4014" s="142">
        <v>3171.4325000001995</v>
      </c>
      <c r="G4014" s="142">
        <v>4351.0949999999202</v>
      </c>
    </row>
    <row r="4015" spans="1:7" x14ac:dyDescent="0.2">
      <c r="A4015" s="76" t="s">
        <v>4412</v>
      </c>
      <c r="C4015" s="142">
        <v>1682.3600000001074</v>
      </c>
      <c r="D4015" s="142">
        <v>2203.5724999999693</v>
      </c>
      <c r="E4015" s="142">
        <v>2783.0724999998733</v>
      </c>
      <c r="F4015" s="142">
        <v>3172.1925000001997</v>
      </c>
      <c r="G4015" s="142">
        <v>4352.1399999999212</v>
      </c>
    </row>
    <row r="4016" spans="1:7" x14ac:dyDescent="0.2">
      <c r="A4016" s="76" t="s">
        <v>4413</v>
      </c>
      <c r="C4016" s="142">
        <v>1682.7600000001075</v>
      </c>
      <c r="D4016" s="142">
        <v>2204.0949999999698</v>
      </c>
      <c r="E4016" s="142">
        <v>2783.7374999998733</v>
      </c>
      <c r="F4016" s="142">
        <v>3172.9525000001995</v>
      </c>
      <c r="G4016" s="142">
        <v>4353.1849999999213</v>
      </c>
    </row>
    <row r="4017" spans="1:7" x14ac:dyDescent="0.2">
      <c r="A4017" s="76" t="s">
        <v>4414</v>
      </c>
      <c r="C4017" s="142">
        <v>1683.1600000001076</v>
      </c>
      <c r="D4017" s="142">
        <v>2204.6174999999698</v>
      </c>
      <c r="E4017" s="142">
        <v>2784.4024999998733</v>
      </c>
      <c r="F4017" s="142">
        <v>3173.7125000001997</v>
      </c>
      <c r="G4017" s="142">
        <v>4354.2299999999213</v>
      </c>
    </row>
    <row r="4018" spans="1:7" x14ac:dyDescent="0.2">
      <c r="A4018" s="76" t="s">
        <v>4415</v>
      </c>
      <c r="C4018" s="142">
        <v>1683.5600000001077</v>
      </c>
      <c r="D4018" s="142">
        <v>2205.1399999999699</v>
      </c>
      <c r="E4018" s="142">
        <v>2785.0674999998728</v>
      </c>
      <c r="F4018" s="142">
        <v>3174.4725000001999</v>
      </c>
      <c r="G4018" s="142">
        <v>4355.2749999999223</v>
      </c>
    </row>
    <row r="4019" spans="1:7" x14ac:dyDescent="0.2">
      <c r="A4019" s="76" t="s">
        <v>4416</v>
      </c>
      <c r="C4019" s="142">
        <v>1683.9600000001078</v>
      </c>
      <c r="D4019" s="142">
        <v>2205.6624999999699</v>
      </c>
      <c r="E4019" s="142">
        <v>2785.7324999998727</v>
      </c>
      <c r="F4019" s="142">
        <v>3175.2325000002002</v>
      </c>
      <c r="G4019" s="142">
        <v>4356.3199999999224</v>
      </c>
    </row>
    <row r="4020" spans="1:7" x14ac:dyDescent="0.2">
      <c r="A4020" s="76" t="s">
        <v>4417</v>
      </c>
      <c r="C4020" s="142">
        <v>1684.3600000001079</v>
      </c>
      <c r="D4020" s="142">
        <v>2206.1849999999704</v>
      </c>
      <c r="E4020" s="142">
        <v>2786.3974999998727</v>
      </c>
      <c r="F4020" s="142">
        <v>3175.9925000002004</v>
      </c>
      <c r="G4020" s="142">
        <v>4357.3649999999225</v>
      </c>
    </row>
    <row r="4021" spans="1:7" x14ac:dyDescent="0.2">
      <c r="A4021" s="76" t="s">
        <v>4418</v>
      </c>
      <c r="C4021" s="142">
        <v>1684.760000000108</v>
      </c>
      <c r="D4021" s="142">
        <v>2206.7074999999704</v>
      </c>
      <c r="E4021" s="142">
        <v>2787.0624999998722</v>
      </c>
      <c r="F4021" s="142">
        <v>3176.7525000002006</v>
      </c>
      <c r="G4021" s="142">
        <v>4358.4099999999235</v>
      </c>
    </row>
    <row r="4022" spans="1:7" x14ac:dyDescent="0.2">
      <c r="A4022" s="76" t="s">
        <v>4419</v>
      </c>
      <c r="C4022" s="142">
        <v>1685.1600000001081</v>
      </c>
      <c r="D4022" s="142">
        <v>2207.2299999999705</v>
      </c>
      <c r="E4022" s="142">
        <v>2787.7274999998722</v>
      </c>
      <c r="F4022" s="142">
        <v>3177.5125000002008</v>
      </c>
      <c r="G4022" s="142">
        <v>4359.4549999999235</v>
      </c>
    </row>
    <row r="4023" spans="1:7" x14ac:dyDescent="0.2">
      <c r="A4023" s="76" t="s">
        <v>4420</v>
      </c>
      <c r="C4023" s="142">
        <v>1685.5600000001082</v>
      </c>
      <c r="D4023" s="142">
        <v>2207.752499999971</v>
      </c>
      <c r="E4023" s="142">
        <v>2788.3924999998721</v>
      </c>
      <c r="F4023" s="142">
        <v>3178.272500000201</v>
      </c>
      <c r="G4023" s="142">
        <v>4360.4999999999236</v>
      </c>
    </row>
    <row r="4024" spans="1:7" x14ac:dyDescent="0.2">
      <c r="A4024" s="76" t="s">
        <v>4421</v>
      </c>
      <c r="C4024" s="142">
        <v>1685.9600000001083</v>
      </c>
      <c r="D4024" s="142">
        <v>2208.274999999971</v>
      </c>
      <c r="E4024" s="142">
        <v>2789.0574999998721</v>
      </c>
      <c r="F4024" s="142">
        <v>3179.0325000002013</v>
      </c>
      <c r="G4024" s="142">
        <v>4361.5449999999237</v>
      </c>
    </row>
    <row r="4025" spans="1:7" x14ac:dyDescent="0.2">
      <c r="A4025" s="76" t="s">
        <v>4422</v>
      </c>
      <c r="C4025" s="142">
        <v>1686.3600000001084</v>
      </c>
      <c r="D4025" s="142">
        <v>2208.797499999971</v>
      </c>
      <c r="E4025" s="142">
        <v>2789.7224999998716</v>
      </c>
      <c r="F4025" s="142">
        <v>3179.7925000002015</v>
      </c>
      <c r="G4025" s="142">
        <v>4362.5899999999247</v>
      </c>
    </row>
    <row r="4026" spans="1:7" x14ac:dyDescent="0.2">
      <c r="A4026" s="76" t="s">
        <v>4423</v>
      </c>
      <c r="C4026" s="142">
        <v>1686.7600000001084</v>
      </c>
      <c r="D4026" s="142">
        <v>2209.3199999999715</v>
      </c>
      <c r="E4026" s="142">
        <v>2790.3874999998716</v>
      </c>
      <c r="F4026" s="142">
        <v>3180.5525000002012</v>
      </c>
      <c r="G4026" s="142">
        <v>4363.6349999999247</v>
      </c>
    </row>
    <row r="4027" spans="1:7" x14ac:dyDescent="0.2">
      <c r="A4027" s="76" t="s">
        <v>4424</v>
      </c>
      <c r="C4027" s="142">
        <v>1687.1600000001085</v>
      </c>
      <c r="D4027" s="142">
        <v>2209.8424999999716</v>
      </c>
      <c r="E4027" s="142">
        <v>2791.0524999998715</v>
      </c>
      <c r="F4027" s="142">
        <v>3181.3125000002015</v>
      </c>
      <c r="G4027" s="142">
        <v>4364.6799999999248</v>
      </c>
    </row>
    <row r="4028" spans="1:7" x14ac:dyDescent="0.2">
      <c r="A4028" s="76" t="s">
        <v>4425</v>
      </c>
      <c r="C4028" s="142">
        <v>1687.5600000001086</v>
      </c>
      <c r="D4028" s="142">
        <v>2210.3649999999716</v>
      </c>
      <c r="E4028" s="142">
        <v>2791.7174999998711</v>
      </c>
      <c r="F4028" s="142">
        <v>3182.0725000002017</v>
      </c>
      <c r="G4028" s="142">
        <v>4365.7249999999258</v>
      </c>
    </row>
    <row r="4029" spans="1:7" x14ac:dyDescent="0.2">
      <c r="A4029" s="76" t="s">
        <v>4426</v>
      </c>
      <c r="C4029" s="142">
        <v>1687.9600000001087</v>
      </c>
      <c r="D4029" s="142">
        <v>2210.8874999999716</v>
      </c>
      <c r="E4029" s="142">
        <v>2792.382499999871</v>
      </c>
      <c r="F4029" s="142">
        <v>3182.8325000002019</v>
      </c>
      <c r="G4029" s="142">
        <v>4366.7699999999259</v>
      </c>
    </row>
    <row r="4030" spans="1:7" x14ac:dyDescent="0.2">
      <c r="A4030" s="76" t="s">
        <v>4427</v>
      </c>
      <c r="C4030" s="142">
        <v>1688.3600000001088</v>
      </c>
      <c r="D4030" s="142">
        <v>2211.4099999999721</v>
      </c>
      <c r="E4030" s="142">
        <v>2793.047499999871</v>
      </c>
      <c r="F4030" s="142">
        <v>3183.5925000002021</v>
      </c>
      <c r="G4030" s="142">
        <v>4367.8149999999259</v>
      </c>
    </row>
    <row r="4031" spans="1:7" x14ac:dyDescent="0.2">
      <c r="A4031" s="76" t="s">
        <v>4428</v>
      </c>
      <c r="C4031" s="142">
        <v>1688.7600000001089</v>
      </c>
      <c r="D4031" s="142">
        <v>2211.9324999999722</v>
      </c>
      <c r="E4031" s="142">
        <v>2793.7124999998705</v>
      </c>
      <c r="F4031" s="142">
        <v>3184.3525000002023</v>
      </c>
      <c r="G4031" s="142">
        <v>4368.8599999999269</v>
      </c>
    </row>
    <row r="4032" spans="1:7" x14ac:dyDescent="0.2">
      <c r="A4032" s="76" t="s">
        <v>4429</v>
      </c>
      <c r="C4032" s="142">
        <v>1689.160000000109</v>
      </c>
      <c r="D4032" s="142">
        <v>2212.4549999999722</v>
      </c>
      <c r="E4032" s="142">
        <v>2794.3774999998705</v>
      </c>
      <c r="F4032" s="142">
        <v>3185.1125000002025</v>
      </c>
      <c r="G4032" s="142">
        <v>4369.904999999927</v>
      </c>
    </row>
    <row r="4033" spans="1:7" x14ac:dyDescent="0.2">
      <c r="A4033" s="76" t="s">
        <v>4430</v>
      </c>
      <c r="C4033" s="142">
        <v>1689.5600000001091</v>
      </c>
      <c r="D4033" s="142">
        <v>2212.9774999999727</v>
      </c>
      <c r="E4033" s="142">
        <v>2795.0424999998704</v>
      </c>
      <c r="F4033" s="142">
        <v>3185.8725000002028</v>
      </c>
      <c r="G4033" s="142">
        <v>4370.9499999999271</v>
      </c>
    </row>
    <row r="4034" spans="1:7" x14ac:dyDescent="0.2">
      <c r="A4034" s="76" t="s">
        <v>4431</v>
      </c>
      <c r="C4034" s="142">
        <v>1689.9600000001092</v>
      </c>
      <c r="D4034" s="142">
        <v>2213.4999999999727</v>
      </c>
      <c r="E4034" s="142">
        <v>2795.7074999998704</v>
      </c>
      <c r="F4034" s="142">
        <v>3186.632500000203</v>
      </c>
      <c r="G4034" s="142">
        <v>4371.9949999999271</v>
      </c>
    </row>
    <row r="4035" spans="1:7" x14ac:dyDescent="0.2">
      <c r="A4035" s="76" t="s">
        <v>4432</v>
      </c>
      <c r="C4035" s="142">
        <v>1690.3600000001093</v>
      </c>
      <c r="D4035" s="142">
        <v>2214.0224999999728</v>
      </c>
      <c r="E4035" s="142">
        <v>2796.3724999998699</v>
      </c>
      <c r="F4035" s="142">
        <v>3187.3925000002032</v>
      </c>
      <c r="G4035" s="142">
        <v>4373.0399999999281</v>
      </c>
    </row>
    <row r="4036" spans="1:7" x14ac:dyDescent="0.2">
      <c r="A4036" s="76" t="s">
        <v>4433</v>
      </c>
      <c r="C4036" s="142">
        <v>1690.7600000001094</v>
      </c>
      <c r="D4036" s="142">
        <v>2214.5449999999732</v>
      </c>
      <c r="E4036" s="142">
        <v>2797.0374999998699</v>
      </c>
      <c r="F4036" s="142">
        <v>3188.152500000203</v>
      </c>
      <c r="G4036" s="142">
        <v>4374.0849999999282</v>
      </c>
    </row>
    <row r="4037" spans="1:7" x14ac:dyDescent="0.2">
      <c r="A4037" s="76" t="s">
        <v>4434</v>
      </c>
      <c r="C4037" s="142">
        <v>1691.1600000001094</v>
      </c>
      <c r="D4037" s="142">
        <v>2215.0674999999733</v>
      </c>
      <c r="E4037" s="142">
        <v>2797.7024999998698</v>
      </c>
      <c r="F4037" s="142">
        <v>3188.9125000002032</v>
      </c>
      <c r="G4037" s="142">
        <v>4375.1299999999283</v>
      </c>
    </row>
    <row r="4038" spans="1:7" x14ac:dyDescent="0.2">
      <c r="A4038" s="76" t="s">
        <v>4435</v>
      </c>
      <c r="C4038" s="142">
        <v>1691.5600000001095</v>
      </c>
      <c r="D4038" s="142">
        <v>2215.5899999999733</v>
      </c>
      <c r="E4038" s="142">
        <v>2798.3674999998693</v>
      </c>
      <c r="F4038" s="142">
        <v>3189.6725000002034</v>
      </c>
      <c r="G4038" s="142">
        <v>4376.1749999999292</v>
      </c>
    </row>
    <row r="4039" spans="1:7" x14ac:dyDescent="0.2">
      <c r="A4039" s="76" t="s">
        <v>4436</v>
      </c>
      <c r="C4039" s="142">
        <v>1691.9600000001096</v>
      </c>
      <c r="D4039" s="142">
        <v>2216.1124999999734</v>
      </c>
      <c r="E4039" s="142">
        <v>2799.0324999998693</v>
      </c>
      <c r="F4039" s="142">
        <v>3190.4325000002036</v>
      </c>
      <c r="G4039" s="142">
        <v>4377.2199999999293</v>
      </c>
    </row>
    <row r="4040" spans="1:7" x14ac:dyDescent="0.2">
      <c r="A4040" s="76" t="s">
        <v>4437</v>
      </c>
      <c r="C4040" s="142">
        <v>1692.3600000001097</v>
      </c>
      <c r="D4040" s="142">
        <v>2216.6349999999738</v>
      </c>
      <c r="E4040" s="142">
        <v>2799.6974999998693</v>
      </c>
      <c r="F4040" s="142">
        <v>3191.1925000002038</v>
      </c>
      <c r="G4040" s="142">
        <v>4378.2649999999294</v>
      </c>
    </row>
    <row r="4041" spans="1:7" x14ac:dyDescent="0.2">
      <c r="A4041" s="76" t="s">
        <v>4438</v>
      </c>
      <c r="C4041" s="142">
        <v>1692.7600000001098</v>
      </c>
      <c r="D4041" s="142">
        <v>2217.1574999999739</v>
      </c>
      <c r="E4041" s="142">
        <v>2800.3624999998688</v>
      </c>
      <c r="F4041" s="142">
        <v>3191.9525000002041</v>
      </c>
      <c r="G4041" s="142">
        <v>4379.3099999999304</v>
      </c>
    </row>
    <row r="4042" spans="1:7" x14ac:dyDescent="0.2">
      <c r="A4042" s="76" t="s">
        <v>4439</v>
      </c>
      <c r="C4042" s="142">
        <v>1693.1600000001099</v>
      </c>
      <c r="D4042" s="142">
        <v>2217.6799999999739</v>
      </c>
      <c r="E4042" s="142">
        <v>2801.0274999998687</v>
      </c>
      <c r="F4042" s="142">
        <v>3192.7125000002043</v>
      </c>
      <c r="G4042" s="142">
        <v>4380.3549999999304</v>
      </c>
    </row>
    <row r="4043" spans="1:7" x14ac:dyDescent="0.2">
      <c r="A4043" s="76" t="s">
        <v>4440</v>
      </c>
      <c r="C4043" s="142">
        <v>1693.56000000011</v>
      </c>
      <c r="D4043" s="142">
        <v>2218.2024999999744</v>
      </c>
      <c r="E4043" s="142">
        <v>2801.6924999998687</v>
      </c>
      <c r="F4043" s="142">
        <v>3193.4725000002045</v>
      </c>
      <c r="G4043" s="142">
        <v>4381.3999999999305</v>
      </c>
    </row>
    <row r="4044" spans="1:7" x14ac:dyDescent="0.2">
      <c r="A4044" s="76" t="s">
        <v>4441</v>
      </c>
      <c r="C4044" s="142">
        <v>1693.9600000001101</v>
      </c>
      <c r="D4044" s="142">
        <v>2218.7249999999744</v>
      </c>
      <c r="E4044" s="142">
        <v>2802.3574999998687</v>
      </c>
      <c r="F4044" s="142">
        <v>3194.2325000002047</v>
      </c>
      <c r="G4044" s="142">
        <v>4382.4449999999306</v>
      </c>
    </row>
    <row r="4045" spans="1:7" x14ac:dyDescent="0.2">
      <c r="A4045" s="76" t="s">
        <v>4442</v>
      </c>
      <c r="C4045" s="142">
        <v>1694.3600000001102</v>
      </c>
      <c r="D4045" s="142">
        <v>2219.2474999999745</v>
      </c>
      <c r="E4045" s="142">
        <v>2803.0224999998682</v>
      </c>
      <c r="F4045" s="142">
        <v>3194.9925000002049</v>
      </c>
      <c r="G4045" s="142">
        <v>4383.4899999999316</v>
      </c>
    </row>
    <row r="4046" spans="1:7" x14ac:dyDescent="0.2">
      <c r="A4046" s="76" t="s">
        <v>4443</v>
      </c>
      <c r="C4046" s="142">
        <v>1694.7600000001103</v>
      </c>
      <c r="D4046" s="142">
        <v>2219.769999999975</v>
      </c>
      <c r="E4046" s="142">
        <v>2803.6874999998681</v>
      </c>
      <c r="F4046" s="142">
        <v>3195.7525000002047</v>
      </c>
      <c r="G4046" s="142">
        <v>4384.5349999999316</v>
      </c>
    </row>
    <row r="4047" spans="1:7" x14ac:dyDescent="0.2">
      <c r="A4047" s="76" t="s">
        <v>4444</v>
      </c>
      <c r="C4047" s="142">
        <v>1695.1600000001104</v>
      </c>
      <c r="D4047" s="142">
        <v>2220.292499999975</v>
      </c>
      <c r="E4047" s="142">
        <v>2804.3524999998681</v>
      </c>
      <c r="F4047" s="142">
        <v>3196.5125000002049</v>
      </c>
      <c r="G4047" s="142">
        <v>4385.5799999999317</v>
      </c>
    </row>
    <row r="4048" spans="1:7" x14ac:dyDescent="0.2">
      <c r="A4048" s="76" t="s">
        <v>4445</v>
      </c>
      <c r="C4048" s="142">
        <v>1695.5600000001104</v>
      </c>
      <c r="D4048" s="142">
        <v>2220.814999999975</v>
      </c>
      <c r="E4048" s="142">
        <v>2805.0174999998676</v>
      </c>
      <c r="F4048" s="142">
        <v>3197.2725000002051</v>
      </c>
      <c r="G4048" s="142">
        <v>4386.6249999999327</v>
      </c>
    </row>
    <row r="4049" spans="1:7" x14ac:dyDescent="0.2">
      <c r="A4049" s="76" t="s">
        <v>4446</v>
      </c>
      <c r="C4049" s="142">
        <v>1695.9600000001105</v>
      </c>
      <c r="D4049" s="142">
        <v>2221.3374999999751</v>
      </c>
      <c r="E4049" s="142">
        <v>2805.6824999998676</v>
      </c>
      <c r="F4049" s="142">
        <v>3198.0325000002053</v>
      </c>
      <c r="G4049" s="142">
        <v>4387.6699999999328</v>
      </c>
    </row>
    <row r="4050" spans="1:7" x14ac:dyDescent="0.2">
      <c r="A4050" s="76" t="s">
        <v>4447</v>
      </c>
      <c r="C4050" s="142">
        <v>1696.3600000001106</v>
      </c>
      <c r="D4050" s="142">
        <v>2221.8599999999756</v>
      </c>
      <c r="E4050" s="142">
        <v>2806.3474999998675</v>
      </c>
      <c r="F4050" s="142">
        <v>3198.7925000002056</v>
      </c>
      <c r="G4050" s="142">
        <v>4388.7149999999328</v>
      </c>
    </row>
    <row r="4051" spans="1:7" x14ac:dyDescent="0.2">
      <c r="A4051" s="76" t="s">
        <v>4448</v>
      </c>
      <c r="C4051" s="142">
        <v>1696.7600000001107</v>
      </c>
      <c r="D4051" s="142">
        <v>2222.3824999999756</v>
      </c>
      <c r="E4051" s="142">
        <v>2807.012499999867</v>
      </c>
      <c r="F4051" s="142">
        <v>3199.5525000002058</v>
      </c>
      <c r="G4051" s="142">
        <v>4389.7599999999338</v>
      </c>
    </row>
    <row r="4052" spans="1:7" x14ac:dyDescent="0.2">
      <c r="A4052" s="76" t="s">
        <v>4449</v>
      </c>
      <c r="C4052" s="142">
        <v>1697.1600000001108</v>
      </c>
      <c r="D4052" s="142">
        <v>2222.9049999999756</v>
      </c>
      <c r="E4052" s="142">
        <v>2807.677499999867</v>
      </c>
      <c r="F4052" s="142">
        <v>3200.312500000206</v>
      </c>
      <c r="G4052" s="142">
        <v>4390.8049999999339</v>
      </c>
    </row>
    <row r="4053" spans="1:7" x14ac:dyDescent="0.2">
      <c r="A4053" s="76" t="s">
        <v>4450</v>
      </c>
      <c r="C4053" s="142">
        <v>1697.5600000001109</v>
      </c>
      <c r="D4053" s="142">
        <v>2223.4274999999761</v>
      </c>
      <c r="E4053" s="142">
        <v>2808.342499999867</v>
      </c>
      <c r="F4053" s="142">
        <v>3201.0725000002062</v>
      </c>
      <c r="G4053" s="142">
        <v>4391.849999999934</v>
      </c>
    </row>
    <row r="4054" spans="1:7" x14ac:dyDescent="0.2">
      <c r="A4054" s="76" t="s">
        <v>4451</v>
      </c>
      <c r="C4054" s="142">
        <v>1697.960000000111</v>
      </c>
      <c r="D4054" s="142">
        <v>2223.9499999999762</v>
      </c>
      <c r="E4054" s="142">
        <v>2809.0074999998669</v>
      </c>
      <c r="F4054" s="142">
        <v>3201.8325000002064</v>
      </c>
      <c r="G4054" s="142">
        <v>4392.894999999934</v>
      </c>
    </row>
    <row r="4055" spans="1:7" x14ac:dyDescent="0.2">
      <c r="A4055" s="76" t="s">
        <v>4452</v>
      </c>
      <c r="C4055" s="142">
        <v>1698.3600000001111</v>
      </c>
      <c r="D4055" s="142">
        <v>2224.4724999999762</v>
      </c>
      <c r="E4055" s="142">
        <v>2809.6724999998664</v>
      </c>
      <c r="F4055" s="142">
        <v>3202.5925000002067</v>
      </c>
      <c r="G4055" s="142">
        <v>4393.939999999935</v>
      </c>
    </row>
    <row r="4056" spans="1:7" x14ac:dyDescent="0.2">
      <c r="A4056" s="76" t="s">
        <v>4453</v>
      </c>
      <c r="C4056" s="142">
        <v>1698.7600000001112</v>
      </c>
      <c r="D4056" s="142">
        <v>2224.9949999999767</v>
      </c>
      <c r="E4056" s="142">
        <v>2810.3374999998664</v>
      </c>
      <c r="F4056" s="142">
        <v>3203.3525000002064</v>
      </c>
      <c r="G4056" s="142">
        <v>4394.9849999999351</v>
      </c>
    </row>
    <row r="4057" spans="1:7" x14ac:dyDescent="0.2">
      <c r="A4057" s="76" t="s">
        <v>4454</v>
      </c>
      <c r="C4057" s="142">
        <v>1699.1600000001113</v>
      </c>
      <c r="D4057" s="142">
        <v>2225.5174999999767</v>
      </c>
      <c r="E4057" s="142">
        <v>2811.0024999998664</v>
      </c>
      <c r="F4057" s="142">
        <v>3204.1125000002066</v>
      </c>
      <c r="G4057" s="142">
        <v>4396.0299999999352</v>
      </c>
    </row>
    <row r="4058" spans="1:7" x14ac:dyDescent="0.2">
      <c r="A4058" s="76" t="s">
        <v>4455</v>
      </c>
      <c r="C4058" s="142">
        <v>1699.5600000001114</v>
      </c>
      <c r="D4058" s="142">
        <v>2226.0399999999768</v>
      </c>
      <c r="E4058" s="142">
        <v>2811.6674999998659</v>
      </c>
      <c r="F4058" s="142">
        <v>3204.8725000002069</v>
      </c>
      <c r="G4058" s="142">
        <v>4397.0749999999362</v>
      </c>
    </row>
    <row r="4059" spans="1:7" x14ac:dyDescent="0.2">
      <c r="A4059" s="76" t="s">
        <v>4456</v>
      </c>
      <c r="C4059" s="142">
        <v>1699.9600000001114</v>
      </c>
      <c r="D4059" s="142">
        <v>2226.5624999999768</v>
      </c>
      <c r="E4059" s="142">
        <v>2812.3324999998658</v>
      </c>
      <c r="F4059" s="142">
        <v>3205.6325000002071</v>
      </c>
      <c r="G4059" s="142">
        <v>4398.1199999999362</v>
      </c>
    </row>
    <row r="4060" spans="1:7" x14ac:dyDescent="0.2">
      <c r="A4060" s="76" t="s">
        <v>4457</v>
      </c>
      <c r="C4060" s="142">
        <v>1700.3600000001115</v>
      </c>
      <c r="D4060" s="142">
        <v>2227.0849999999773</v>
      </c>
      <c r="E4060" s="142">
        <v>2812.9974999998658</v>
      </c>
      <c r="F4060" s="142">
        <v>3206.3925000002073</v>
      </c>
      <c r="G4060" s="142">
        <v>4399.1649999999363</v>
      </c>
    </row>
    <row r="4061" spans="1:7" x14ac:dyDescent="0.2">
      <c r="A4061" s="76" t="s">
        <v>4458</v>
      </c>
      <c r="C4061" s="142">
        <v>1700.7600000001116</v>
      </c>
      <c r="D4061" s="142">
        <v>2227.6074999999773</v>
      </c>
      <c r="E4061" s="142">
        <v>2813.6624999998653</v>
      </c>
      <c r="F4061" s="142">
        <v>3207.1525000002075</v>
      </c>
      <c r="G4061" s="142">
        <v>4400.2099999999373</v>
      </c>
    </row>
    <row r="4062" spans="1:7" x14ac:dyDescent="0.2">
      <c r="A4062" s="76" t="s">
        <v>4459</v>
      </c>
      <c r="C4062" s="142">
        <v>1701.1600000001117</v>
      </c>
      <c r="D4062" s="142">
        <v>2228.1299999999774</v>
      </c>
      <c r="E4062" s="142">
        <v>2814.3274999998653</v>
      </c>
      <c r="F4062" s="142">
        <v>3207.9125000002077</v>
      </c>
      <c r="G4062" s="142">
        <v>4401.2549999999374</v>
      </c>
    </row>
    <row r="4063" spans="1:7" x14ac:dyDescent="0.2">
      <c r="A4063" s="76" t="s">
        <v>4460</v>
      </c>
      <c r="C4063" s="142">
        <v>1701.5600000001118</v>
      </c>
      <c r="D4063" s="142">
        <v>2228.6524999999779</v>
      </c>
      <c r="E4063" s="142">
        <v>2814.9924999998652</v>
      </c>
      <c r="F4063" s="142">
        <v>3208.6725000002079</v>
      </c>
      <c r="G4063" s="142">
        <v>4402.2999999999374</v>
      </c>
    </row>
    <row r="4064" spans="1:7" x14ac:dyDescent="0.2">
      <c r="A4064" s="76" t="s">
        <v>4461</v>
      </c>
      <c r="C4064" s="142">
        <v>1701.9600000001119</v>
      </c>
      <c r="D4064" s="142">
        <v>2229.1749999999779</v>
      </c>
      <c r="E4064" s="142">
        <v>2815.6574999998652</v>
      </c>
      <c r="F4064" s="142">
        <v>3209.4325000002082</v>
      </c>
      <c r="G4064" s="142">
        <v>4403.3449999999375</v>
      </c>
    </row>
    <row r="4065" spans="1:7" x14ac:dyDescent="0.2">
      <c r="A4065" s="76" t="s">
        <v>4462</v>
      </c>
      <c r="C4065" s="142">
        <v>1702.360000000112</v>
      </c>
      <c r="D4065" s="142">
        <v>2229.6974999999779</v>
      </c>
      <c r="E4065" s="142">
        <v>2816.3224999998647</v>
      </c>
      <c r="F4065" s="142">
        <v>3210.1925000002084</v>
      </c>
      <c r="G4065" s="142">
        <v>4404.3899999999385</v>
      </c>
    </row>
    <row r="4066" spans="1:7" x14ac:dyDescent="0.2">
      <c r="A4066" s="76" t="s">
        <v>4463</v>
      </c>
      <c r="C4066" s="142">
        <v>1702.7600000001121</v>
      </c>
      <c r="D4066" s="142">
        <v>2230.2199999999784</v>
      </c>
      <c r="E4066" s="142">
        <v>2816.9874999998647</v>
      </c>
      <c r="F4066" s="142">
        <v>3210.9525000002081</v>
      </c>
      <c r="G4066" s="142">
        <v>4405.4349999999386</v>
      </c>
    </row>
    <row r="4067" spans="1:7" x14ac:dyDescent="0.2">
      <c r="A4067" s="76" t="s">
        <v>4464</v>
      </c>
      <c r="C4067" s="142">
        <v>1703.1600000001122</v>
      </c>
      <c r="D4067" s="142">
        <v>2230.7424999999785</v>
      </c>
      <c r="E4067" s="142">
        <v>2817.6524999998646</v>
      </c>
      <c r="F4067" s="142">
        <v>3211.7125000002084</v>
      </c>
      <c r="G4067" s="142">
        <v>4406.4799999999386</v>
      </c>
    </row>
    <row r="4068" spans="1:7" x14ac:dyDescent="0.2">
      <c r="A4068" s="76" t="s">
        <v>4465</v>
      </c>
      <c r="C4068" s="142">
        <v>1703.5600000001123</v>
      </c>
      <c r="D4068" s="142">
        <v>2231.2649999999785</v>
      </c>
      <c r="E4068" s="142">
        <v>2818.3174999998641</v>
      </c>
      <c r="F4068" s="142">
        <v>3212.4725000002086</v>
      </c>
      <c r="G4068" s="142">
        <v>4407.5249999999396</v>
      </c>
    </row>
    <row r="4069" spans="1:7" x14ac:dyDescent="0.2">
      <c r="A4069" s="76" t="s">
        <v>4466</v>
      </c>
      <c r="C4069" s="142">
        <v>1703.9600000001124</v>
      </c>
      <c r="D4069" s="142">
        <v>2231.7874999999785</v>
      </c>
      <c r="E4069" s="142">
        <v>2818.9824999998641</v>
      </c>
      <c r="F4069" s="142">
        <v>3213.2325000002088</v>
      </c>
      <c r="G4069" s="142">
        <v>4408.5699999999397</v>
      </c>
    </row>
    <row r="4070" spans="1:7" x14ac:dyDescent="0.2">
      <c r="A4070" s="76" t="s">
        <v>4467</v>
      </c>
      <c r="C4070" s="142">
        <v>1704.3600000001124</v>
      </c>
      <c r="D4070" s="142">
        <v>2232.309999999979</v>
      </c>
      <c r="E4070" s="142">
        <v>2819.6474999998641</v>
      </c>
      <c r="F4070" s="142">
        <v>3213.992500000209</v>
      </c>
      <c r="G4070" s="142">
        <v>4409.6149999999398</v>
      </c>
    </row>
    <row r="4071" spans="1:7" x14ac:dyDescent="0.2">
      <c r="A4071" s="76" t="s">
        <v>4468</v>
      </c>
      <c r="C4071" s="142">
        <v>1704.7600000001125</v>
      </c>
      <c r="D4071" s="142">
        <v>2232.8324999999791</v>
      </c>
      <c r="E4071" s="142">
        <v>2820.3124999998636</v>
      </c>
      <c r="F4071" s="142">
        <v>3214.7525000002092</v>
      </c>
      <c r="G4071" s="142">
        <v>4410.6599999999407</v>
      </c>
    </row>
    <row r="4072" spans="1:7" x14ac:dyDescent="0.2">
      <c r="A4072" s="76" t="s">
        <v>4469</v>
      </c>
      <c r="C4072" s="142">
        <v>1705.1600000001126</v>
      </c>
      <c r="D4072" s="142">
        <v>2233.3549999999791</v>
      </c>
      <c r="E4072" s="142">
        <v>2820.9774999998635</v>
      </c>
      <c r="F4072" s="142">
        <v>3215.5125000002095</v>
      </c>
      <c r="G4072" s="142">
        <v>4411.7049999999408</v>
      </c>
    </row>
    <row r="4073" spans="1:7" x14ac:dyDescent="0.2">
      <c r="A4073" s="76" t="s">
        <v>4470</v>
      </c>
      <c r="C4073" s="142">
        <v>1705.5600000001127</v>
      </c>
      <c r="D4073" s="142">
        <v>2233.8774999999796</v>
      </c>
      <c r="E4073" s="142">
        <v>2821.6424999998635</v>
      </c>
      <c r="F4073" s="142">
        <v>3216.2725000002097</v>
      </c>
      <c r="G4073" s="142">
        <v>4412.7499999999409</v>
      </c>
    </row>
    <row r="4074" spans="1:7" x14ac:dyDescent="0.2">
      <c r="A4074" s="76" t="s">
        <v>4471</v>
      </c>
      <c r="C4074" s="142">
        <v>1705.9600000001128</v>
      </c>
      <c r="D4074" s="142">
        <v>2234.3999999999796</v>
      </c>
      <c r="E4074" s="142">
        <v>2822.3074999998635</v>
      </c>
      <c r="F4074" s="142">
        <v>3217.0325000002099</v>
      </c>
      <c r="G4074" s="142">
        <v>4413.794999999941</v>
      </c>
    </row>
    <row r="4075" spans="1:7" x14ac:dyDescent="0.2">
      <c r="A4075" s="76" t="s">
        <v>4472</v>
      </c>
      <c r="C4075" s="142">
        <v>1706.3600000001129</v>
      </c>
      <c r="D4075" s="142">
        <v>2234.9224999999797</v>
      </c>
      <c r="E4075" s="142">
        <v>2822.972499999863</v>
      </c>
      <c r="F4075" s="142">
        <v>3217.7925000002101</v>
      </c>
      <c r="G4075" s="142">
        <v>4414.8399999999419</v>
      </c>
    </row>
    <row r="4076" spans="1:7" x14ac:dyDescent="0.2">
      <c r="A4076" s="76" t="s">
        <v>4473</v>
      </c>
      <c r="C4076" s="142">
        <v>1706.760000000113</v>
      </c>
      <c r="D4076" s="142">
        <v>2235.4449999999802</v>
      </c>
      <c r="E4076" s="142">
        <v>2823.6374999998629</v>
      </c>
      <c r="F4076" s="142">
        <v>3218.5525000002099</v>
      </c>
      <c r="G4076" s="142">
        <v>4415.884999999942</v>
      </c>
    </row>
    <row r="4077" spans="1:7" x14ac:dyDescent="0.2">
      <c r="A4077" s="76" t="s">
        <v>4474</v>
      </c>
      <c r="C4077" s="142">
        <v>1707.1600000001131</v>
      </c>
      <c r="D4077" s="142">
        <v>2235.9674999999802</v>
      </c>
      <c r="E4077" s="142">
        <v>2824.3024999998629</v>
      </c>
      <c r="F4077" s="142">
        <v>3219.3125000002101</v>
      </c>
      <c r="G4077" s="142">
        <v>4416.9299999999421</v>
      </c>
    </row>
    <row r="4078" spans="1:7" x14ac:dyDescent="0.2">
      <c r="A4078" s="76" t="s">
        <v>4475</v>
      </c>
      <c r="C4078" s="142">
        <v>1707.5600000001132</v>
      </c>
      <c r="D4078" s="142">
        <v>2236.4899999999802</v>
      </c>
      <c r="E4078" s="142">
        <v>2824.9674999998624</v>
      </c>
      <c r="F4078" s="142">
        <v>3220.0725000002103</v>
      </c>
      <c r="G4078" s="142">
        <v>4417.9749999999431</v>
      </c>
    </row>
    <row r="4079" spans="1:7" x14ac:dyDescent="0.2">
      <c r="A4079" s="76" t="s">
        <v>4476</v>
      </c>
      <c r="C4079" s="142">
        <v>1707.9600000001133</v>
      </c>
      <c r="D4079" s="142">
        <v>2237.0124999999803</v>
      </c>
      <c r="E4079" s="142">
        <v>2825.6324999998624</v>
      </c>
      <c r="F4079" s="142">
        <v>3220.8325000002105</v>
      </c>
      <c r="G4079" s="142">
        <v>4419.0199999999431</v>
      </c>
    </row>
    <row r="4080" spans="1:7" x14ac:dyDescent="0.2">
      <c r="A4080" s="76" t="s">
        <v>4477</v>
      </c>
      <c r="C4080" s="142">
        <v>1708.3600000001134</v>
      </c>
      <c r="D4080" s="142">
        <v>2237.5349999999808</v>
      </c>
      <c r="E4080" s="142">
        <v>2826.2974999998623</v>
      </c>
      <c r="F4080" s="142">
        <v>3221.5925000002107</v>
      </c>
      <c r="G4080" s="142">
        <v>4420.0649999999432</v>
      </c>
    </row>
    <row r="4081" spans="1:7" x14ac:dyDescent="0.2">
      <c r="A4081" s="76" t="s">
        <v>4478</v>
      </c>
      <c r="C4081" s="142">
        <v>1708.7600000001135</v>
      </c>
      <c r="D4081" s="142">
        <v>2238.0574999999808</v>
      </c>
      <c r="E4081" s="142">
        <v>2826.9624999998618</v>
      </c>
      <c r="F4081" s="142">
        <v>3222.352500000211</v>
      </c>
      <c r="G4081" s="142">
        <v>4421.1099999999442</v>
      </c>
    </row>
    <row r="4082" spans="1:7" x14ac:dyDescent="0.2">
      <c r="A4082" s="76" t="s">
        <v>4479</v>
      </c>
      <c r="C4082" s="142">
        <v>1709.1600000001135</v>
      </c>
      <c r="D4082" s="142">
        <v>2238.5799999999808</v>
      </c>
      <c r="E4082" s="142">
        <v>2827.6274999998618</v>
      </c>
      <c r="F4082" s="142">
        <v>3223.1125000002112</v>
      </c>
      <c r="G4082" s="142">
        <v>4422.1549999999443</v>
      </c>
    </row>
    <row r="4083" spans="1:7" x14ac:dyDescent="0.2">
      <c r="A4083" s="76" t="s">
        <v>4480</v>
      </c>
      <c r="C4083" s="142">
        <v>1709.5600000001136</v>
      </c>
      <c r="D4083" s="142">
        <v>2239.1024999999813</v>
      </c>
      <c r="E4083" s="142">
        <v>2828.2924999998618</v>
      </c>
      <c r="F4083" s="142">
        <v>3223.8725000002114</v>
      </c>
      <c r="G4083" s="142">
        <v>4423.1999999999443</v>
      </c>
    </row>
    <row r="4084" spans="1:7" x14ac:dyDescent="0.2">
      <c r="A4084" s="76" t="s">
        <v>4481</v>
      </c>
      <c r="C4084" s="142">
        <v>1709.9600000001137</v>
      </c>
      <c r="D4084" s="142">
        <v>2239.6249999999814</v>
      </c>
      <c r="E4084" s="142">
        <v>2828.9574999998617</v>
      </c>
      <c r="F4084" s="142">
        <v>3224.6325000002116</v>
      </c>
      <c r="G4084" s="142">
        <v>4424.2449999999444</v>
      </c>
    </row>
    <row r="4085" spans="1:7" x14ac:dyDescent="0.2">
      <c r="A4085" s="76" t="s">
        <v>4482</v>
      </c>
      <c r="C4085" s="142">
        <v>1710.3600000001138</v>
      </c>
      <c r="D4085" s="142">
        <v>2240.1474999999814</v>
      </c>
      <c r="E4085" s="142">
        <v>2829.6224999998612</v>
      </c>
      <c r="F4085" s="142">
        <v>3225.3925000002118</v>
      </c>
      <c r="G4085" s="142">
        <v>4425.2899999999454</v>
      </c>
    </row>
    <row r="4086" spans="1:7" x14ac:dyDescent="0.2">
      <c r="A4086" s="76" t="s">
        <v>4483</v>
      </c>
      <c r="C4086" s="142">
        <v>1710.7600000001139</v>
      </c>
      <c r="D4086" s="142">
        <v>2240.6699999999819</v>
      </c>
      <c r="E4086" s="142">
        <v>2830.2874999998612</v>
      </c>
      <c r="F4086" s="142">
        <v>3226.1525000002116</v>
      </c>
      <c r="G4086" s="142">
        <v>4426.3349999999455</v>
      </c>
    </row>
    <row r="4087" spans="1:7" x14ac:dyDescent="0.2">
      <c r="A4087" s="76" t="s">
        <v>4484</v>
      </c>
      <c r="C4087" s="142">
        <v>1711.160000000114</v>
      </c>
      <c r="D4087" s="142">
        <v>2241.1924999999819</v>
      </c>
      <c r="E4087" s="142">
        <v>2830.9524999998612</v>
      </c>
      <c r="F4087" s="142">
        <v>3226.9125000002118</v>
      </c>
      <c r="G4087" s="142">
        <v>4427.3799999999455</v>
      </c>
    </row>
    <row r="4088" spans="1:7" x14ac:dyDescent="0.2">
      <c r="A4088" s="76" t="s">
        <v>4485</v>
      </c>
      <c r="C4088" s="142">
        <v>1711.5600000001141</v>
      </c>
      <c r="D4088" s="142">
        <v>2241.714999999982</v>
      </c>
      <c r="E4088" s="142">
        <v>2831.6174999998607</v>
      </c>
      <c r="F4088" s="142">
        <v>3227.672500000212</v>
      </c>
      <c r="G4088" s="142">
        <v>4428.4249999999465</v>
      </c>
    </row>
    <row r="4089" spans="1:7" x14ac:dyDescent="0.2">
      <c r="A4089" s="76" t="s">
        <v>4486</v>
      </c>
      <c r="C4089" s="142">
        <v>1711.9600000001142</v>
      </c>
      <c r="D4089" s="142">
        <v>2242.237499999982</v>
      </c>
      <c r="E4089" s="142">
        <v>2832.2824999998606</v>
      </c>
      <c r="F4089" s="142">
        <v>3228.4325000002123</v>
      </c>
      <c r="G4089" s="142">
        <v>4429.4699999999466</v>
      </c>
    </row>
    <row r="4090" spans="1:7" x14ac:dyDescent="0.2">
      <c r="A4090" s="76" t="s">
        <v>4487</v>
      </c>
      <c r="C4090" s="142">
        <v>1712.3600000001143</v>
      </c>
      <c r="D4090" s="142">
        <v>2242.7599999999825</v>
      </c>
      <c r="E4090" s="142">
        <v>2832.9474999998606</v>
      </c>
      <c r="F4090" s="142">
        <v>3229.1925000002125</v>
      </c>
      <c r="G4090" s="142">
        <v>4430.5149999999467</v>
      </c>
    </row>
    <row r="4091" spans="1:7" x14ac:dyDescent="0.2">
      <c r="A4091" s="76" t="s">
        <v>4488</v>
      </c>
      <c r="C4091" s="142">
        <v>1712.7600000001144</v>
      </c>
      <c r="D4091" s="142">
        <v>2243.2824999999825</v>
      </c>
      <c r="E4091" s="142">
        <v>2833.6124999998601</v>
      </c>
      <c r="F4091" s="142">
        <v>3229.9525000002127</v>
      </c>
      <c r="G4091" s="142">
        <v>4431.5599999999476</v>
      </c>
    </row>
    <row r="4092" spans="1:7" x14ac:dyDescent="0.2">
      <c r="A4092" s="76" t="s">
        <v>4489</v>
      </c>
      <c r="C4092" s="142">
        <v>1713.1600000001145</v>
      </c>
      <c r="D4092" s="142">
        <v>2243.8049999999826</v>
      </c>
      <c r="E4092" s="142">
        <v>2834.2774999998601</v>
      </c>
      <c r="F4092" s="142">
        <v>3230.7125000002129</v>
      </c>
      <c r="G4092" s="142">
        <v>4432.6049999999477</v>
      </c>
    </row>
    <row r="4093" spans="1:7" x14ac:dyDescent="0.2">
      <c r="A4093" s="76" t="s">
        <v>4490</v>
      </c>
      <c r="C4093" s="142">
        <v>1713.5600000001145</v>
      </c>
      <c r="D4093" s="142">
        <v>2244.327499999983</v>
      </c>
      <c r="E4093" s="142">
        <v>2834.94249999986</v>
      </c>
      <c r="F4093" s="142">
        <v>3231.4725000002131</v>
      </c>
      <c r="G4093" s="142">
        <v>4433.6499999999478</v>
      </c>
    </row>
    <row r="4094" spans="1:7" x14ac:dyDescent="0.2">
      <c r="A4094" s="76" t="s">
        <v>4491</v>
      </c>
      <c r="C4094" s="142">
        <v>1713.9600000001146</v>
      </c>
      <c r="D4094" s="142">
        <v>2244.8499999999831</v>
      </c>
      <c r="E4094" s="142">
        <v>2835.60749999986</v>
      </c>
      <c r="F4094" s="142">
        <v>3232.2325000002133</v>
      </c>
      <c r="G4094" s="142">
        <v>4434.6949999999479</v>
      </c>
    </row>
    <row r="4095" spans="1:7" x14ac:dyDescent="0.2">
      <c r="A4095" s="76" t="s">
        <v>4492</v>
      </c>
      <c r="C4095" s="142">
        <v>1714.3600000001147</v>
      </c>
      <c r="D4095" s="142">
        <v>2245.3724999999831</v>
      </c>
      <c r="E4095" s="142">
        <v>2836.2724999998595</v>
      </c>
      <c r="F4095" s="142">
        <v>3232.9925000002136</v>
      </c>
      <c r="G4095" s="142">
        <v>4435.7399999999489</v>
      </c>
    </row>
    <row r="4096" spans="1:7" x14ac:dyDescent="0.2">
      <c r="A4096" s="76" t="s">
        <v>4493</v>
      </c>
      <c r="C4096" s="142">
        <v>1714.7600000001148</v>
      </c>
      <c r="D4096" s="142">
        <v>2245.8949999999836</v>
      </c>
      <c r="E4096" s="142">
        <v>2836.9374999998595</v>
      </c>
      <c r="F4096" s="142">
        <v>3233.7525000002133</v>
      </c>
      <c r="G4096" s="142">
        <v>4436.7849999999489</v>
      </c>
    </row>
    <row r="4097" spans="1:7" x14ac:dyDescent="0.2">
      <c r="A4097" s="76" t="s">
        <v>4494</v>
      </c>
      <c r="C4097" s="142">
        <v>1715.1600000001149</v>
      </c>
      <c r="D4097" s="142">
        <v>2246.4174999999836</v>
      </c>
      <c r="E4097" s="142">
        <v>2837.6024999998594</v>
      </c>
      <c r="F4097" s="142">
        <v>3234.5125000002135</v>
      </c>
      <c r="G4097" s="142">
        <v>4437.829999999949</v>
      </c>
    </row>
    <row r="4098" spans="1:7" x14ac:dyDescent="0.2">
      <c r="A4098" s="76" t="s">
        <v>4495</v>
      </c>
      <c r="C4098" s="142">
        <v>1715.560000000115</v>
      </c>
      <c r="D4098" s="142">
        <v>2246.9399999999837</v>
      </c>
      <c r="E4098" s="142">
        <v>2838.267499999859</v>
      </c>
      <c r="F4098" s="142">
        <v>3235.2725000002138</v>
      </c>
      <c r="G4098" s="142">
        <v>4438.87499999995</v>
      </c>
    </row>
    <row r="4099" spans="1:7" x14ac:dyDescent="0.2">
      <c r="A4099" s="76" t="s">
        <v>4496</v>
      </c>
      <c r="C4099" s="142">
        <v>1715.9600000001151</v>
      </c>
      <c r="D4099" s="142">
        <v>2247.4624999999837</v>
      </c>
      <c r="E4099" s="142">
        <v>2838.9324999998589</v>
      </c>
      <c r="F4099" s="142">
        <v>3236.032500000214</v>
      </c>
      <c r="G4099" s="142">
        <v>4439.9199999999501</v>
      </c>
    </row>
    <row r="4100" spans="1:7" x14ac:dyDescent="0.2">
      <c r="A4100" s="76" t="s">
        <v>4497</v>
      </c>
      <c r="C4100" s="142">
        <v>1716.3600000001152</v>
      </c>
      <c r="D4100" s="142">
        <v>2247.9849999999842</v>
      </c>
      <c r="E4100" s="142">
        <v>2839.5974999998589</v>
      </c>
      <c r="F4100" s="142">
        <v>3236.7925000002142</v>
      </c>
      <c r="G4100" s="142">
        <v>4440.9649999999501</v>
      </c>
    </row>
    <row r="4101" spans="1:7" x14ac:dyDescent="0.2">
      <c r="A4101" s="76" t="s">
        <v>4498</v>
      </c>
      <c r="C4101" s="142">
        <v>1716.7600000001153</v>
      </c>
      <c r="D4101" s="142">
        <v>2248.5074999999842</v>
      </c>
      <c r="E4101" s="142">
        <v>2840.2624999998584</v>
      </c>
      <c r="F4101" s="142">
        <v>3237.5525000002144</v>
      </c>
      <c r="G4101" s="142">
        <v>4442.0099999999511</v>
      </c>
    </row>
    <row r="4102" spans="1:7" x14ac:dyDescent="0.2">
      <c r="A4102" s="76" t="s">
        <v>4499</v>
      </c>
      <c r="C4102" s="142">
        <v>1717.1600000001154</v>
      </c>
      <c r="D4102" s="142">
        <v>2249.0299999999843</v>
      </c>
      <c r="E4102" s="142">
        <v>2840.9274999998584</v>
      </c>
      <c r="F4102" s="142">
        <v>3238.3125000002146</v>
      </c>
      <c r="G4102" s="142">
        <v>4443.0549999999512</v>
      </c>
    </row>
    <row r="4103" spans="1:7" x14ac:dyDescent="0.2">
      <c r="A4103" s="76" t="s">
        <v>4500</v>
      </c>
      <c r="C4103" s="142">
        <v>1717.5600000001155</v>
      </c>
      <c r="D4103" s="142">
        <v>2249.5524999999848</v>
      </c>
      <c r="E4103" s="142">
        <v>2841.5924999998583</v>
      </c>
      <c r="F4103" s="142">
        <v>3239.0725000002149</v>
      </c>
      <c r="G4103" s="142">
        <v>4444.0999999999513</v>
      </c>
    </row>
    <row r="4104" spans="1:7" x14ac:dyDescent="0.2">
      <c r="A4104" s="76" t="s">
        <v>4501</v>
      </c>
      <c r="C4104" s="142">
        <v>1717.9600000001155</v>
      </c>
      <c r="D4104" s="142">
        <v>2250.0749999999848</v>
      </c>
      <c r="E4104" s="142">
        <v>2842.2574999998583</v>
      </c>
      <c r="F4104" s="142">
        <v>3239.8325000002151</v>
      </c>
      <c r="G4104" s="142">
        <v>4445.1449999999513</v>
      </c>
    </row>
    <row r="4105" spans="1:7" x14ac:dyDescent="0.2">
      <c r="A4105" s="76" t="s">
        <v>4502</v>
      </c>
      <c r="C4105" s="142">
        <v>1718.3600000001156</v>
      </c>
      <c r="D4105" s="142">
        <v>2250.5974999999848</v>
      </c>
      <c r="E4105" s="142">
        <v>2842.9224999998578</v>
      </c>
      <c r="F4105" s="142">
        <v>3240.5925000002153</v>
      </c>
      <c r="G4105" s="142">
        <v>4446.1899999999523</v>
      </c>
    </row>
    <row r="4106" spans="1:7" x14ac:dyDescent="0.2">
      <c r="A4106" s="76" t="s">
        <v>4503</v>
      </c>
      <c r="C4106" s="142">
        <v>1718.7600000001157</v>
      </c>
      <c r="D4106" s="142">
        <v>2251.1199999999853</v>
      </c>
      <c r="E4106" s="142">
        <v>2843.5874999998578</v>
      </c>
      <c r="F4106" s="142">
        <v>3241.3525000002151</v>
      </c>
      <c r="G4106" s="142">
        <v>4447.2349999999524</v>
      </c>
    </row>
    <row r="4107" spans="1:7" x14ac:dyDescent="0.2">
      <c r="A4107" s="76" t="s">
        <v>4504</v>
      </c>
      <c r="C4107" s="142">
        <v>1719.1600000001158</v>
      </c>
      <c r="D4107" s="142">
        <v>2251.6424999999854</v>
      </c>
      <c r="E4107" s="142">
        <v>2844.2524999998577</v>
      </c>
      <c r="F4107" s="142">
        <v>3242.1125000002153</v>
      </c>
      <c r="G4107" s="142">
        <v>4448.2799999999525</v>
      </c>
    </row>
    <row r="4108" spans="1:7" x14ac:dyDescent="0.2">
      <c r="A4108" s="76" t="s">
        <v>4505</v>
      </c>
      <c r="C4108" s="142">
        <v>1719.5600000001159</v>
      </c>
      <c r="D4108" s="142">
        <v>2252.1649999999854</v>
      </c>
      <c r="E4108" s="142">
        <v>2844.9174999998572</v>
      </c>
      <c r="F4108" s="142">
        <v>3242.8725000002155</v>
      </c>
      <c r="G4108" s="142">
        <v>4449.3249999999534</v>
      </c>
    </row>
    <row r="4109" spans="1:7" x14ac:dyDescent="0.2">
      <c r="A4109" s="76" t="s">
        <v>4506</v>
      </c>
      <c r="C4109" s="142">
        <v>1719.960000000116</v>
      </c>
      <c r="D4109" s="142">
        <v>2252.6874999999854</v>
      </c>
      <c r="E4109" s="142">
        <v>2845.5824999998572</v>
      </c>
      <c r="F4109" s="142">
        <v>3243.6325000002157</v>
      </c>
      <c r="G4109" s="142">
        <v>4450.3699999999535</v>
      </c>
    </row>
    <row r="4110" spans="1:7" x14ac:dyDescent="0.2">
      <c r="A4110" s="76" t="s">
        <v>4507</v>
      </c>
      <c r="C4110" s="142">
        <v>1720.3600000001161</v>
      </c>
      <c r="D4110" s="142">
        <v>2253.2099999999859</v>
      </c>
      <c r="E4110" s="142">
        <v>2846.2474999998572</v>
      </c>
      <c r="F4110" s="142">
        <v>3244.3925000002159</v>
      </c>
      <c r="G4110" s="142">
        <v>4451.4149999999536</v>
      </c>
    </row>
    <row r="4111" spans="1:7" x14ac:dyDescent="0.2">
      <c r="A4111" s="76" t="s">
        <v>4508</v>
      </c>
      <c r="C4111" s="142">
        <v>1720.7600000001162</v>
      </c>
      <c r="D4111" s="142">
        <v>2253.732499999986</v>
      </c>
      <c r="E4111" s="142">
        <v>2846.9124999998567</v>
      </c>
      <c r="F4111" s="142">
        <v>3245.1525000002162</v>
      </c>
      <c r="G4111" s="142">
        <v>4452.4599999999546</v>
      </c>
    </row>
    <row r="4112" spans="1:7" x14ac:dyDescent="0.2">
      <c r="A4112" s="76" t="s">
        <v>4509</v>
      </c>
      <c r="C4112" s="142">
        <v>1721.1600000001163</v>
      </c>
      <c r="D4112" s="142">
        <v>2254.254999999986</v>
      </c>
      <c r="E4112" s="142">
        <v>2847.5774999998566</v>
      </c>
      <c r="F4112" s="142">
        <v>3245.9125000002164</v>
      </c>
      <c r="G4112" s="142">
        <v>4453.5049999999546</v>
      </c>
    </row>
    <row r="4113" spans="1:7" x14ac:dyDescent="0.2">
      <c r="A4113" s="76" t="s">
        <v>4510</v>
      </c>
      <c r="C4113" s="142">
        <v>1721.5600000001164</v>
      </c>
      <c r="D4113" s="142">
        <v>2254.7774999999865</v>
      </c>
      <c r="E4113" s="142">
        <v>2848.2424999998566</v>
      </c>
      <c r="F4113" s="142">
        <v>3246.6725000002166</v>
      </c>
      <c r="G4113" s="142">
        <v>4454.5499999999547</v>
      </c>
    </row>
    <row r="4114" spans="1:7" x14ac:dyDescent="0.2">
      <c r="A4114" s="76" t="s">
        <v>4511</v>
      </c>
      <c r="C4114" s="142">
        <v>1721.9600000001165</v>
      </c>
      <c r="D4114" s="142">
        <v>2255.2999999999865</v>
      </c>
      <c r="E4114" s="142">
        <v>2848.9074999998566</v>
      </c>
      <c r="F4114" s="142">
        <v>3247.4325000002168</v>
      </c>
      <c r="G4114" s="142">
        <v>4455.5949999999548</v>
      </c>
    </row>
    <row r="4115" spans="1:7" x14ac:dyDescent="0.2">
      <c r="A4115" s="76" t="s">
        <v>4512</v>
      </c>
      <c r="C4115" s="142">
        <v>1722.3600000001165</v>
      </c>
      <c r="D4115" s="142">
        <v>2255.8224999999866</v>
      </c>
      <c r="E4115" s="142">
        <v>2849.5724999998561</v>
      </c>
      <c r="F4115" s="142">
        <v>3248.192500000217</v>
      </c>
      <c r="G4115" s="142">
        <v>4456.6399999999558</v>
      </c>
    </row>
    <row r="4116" spans="1:7" x14ac:dyDescent="0.2">
      <c r="A4116" s="76" t="s">
        <v>4513</v>
      </c>
      <c r="C4116" s="142">
        <v>1722.7600000001166</v>
      </c>
      <c r="D4116" s="142">
        <v>2256.3449999999871</v>
      </c>
      <c r="E4116" s="142">
        <v>2850.237499999856</v>
      </c>
      <c r="F4116" s="142">
        <v>3248.9525000002168</v>
      </c>
      <c r="G4116" s="142">
        <v>4457.6849999999558</v>
      </c>
    </row>
    <row r="4117" spans="1:7" x14ac:dyDescent="0.2">
      <c r="A4117" s="76" t="s">
        <v>4514</v>
      </c>
      <c r="C4117" s="142">
        <v>1723.1600000001167</v>
      </c>
      <c r="D4117" s="142">
        <v>2256.8674999999871</v>
      </c>
      <c r="E4117" s="142">
        <v>2850.902499999856</v>
      </c>
      <c r="F4117" s="142">
        <v>3249.712500000217</v>
      </c>
      <c r="G4117" s="142">
        <v>4458.7299999999559</v>
      </c>
    </row>
    <row r="4118" spans="1:7" x14ac:dyDescent="0.2">
      <c r="A4118" s="76" t="s">
        <v>4515</v>
      </c>
      <c r="C4118" s="142">
        <v>1723.5600000001168</v>
      </c>
      <c r="D4118" s="142">
        <v>2257.3899999999871</v>
      </c>
      <c r="E4118" s="142">
        <v>2851.5674999998555</v>
      </c>
      <c r="F4118" s="142">
        <v>3250.4725000002172</v>
      </c>
      <c r="G4118" s="142">
        <v>4459.7749999999569</v>
      </c>
    </row>
    <row r="4119" spans="1:7" x14ac:dyDescent="0.2">
      <c r="A4119" s="76" t="s">
        <v>4516</v>
      </c>
      <c r="C4119" s="142">
        <v>1723.9600000001169</v>
      </c>
      <c r="D4119" s="142">
        <v>2257.9124999999872</v>
      </c>
      <c r="E4119" s="142">
        <v>2852.2324999998555</v>
      </c>
      <c r="F4119" s="142">
        <v>3251.2325000002174</v>
      </c>
      <c r="G4119" s="142">
        <v>4460.819999999957</v>
      </c>
    </row>
    <row r="4120" spans="1:7" x14ac:dyDescent="0.2">
      <c r="A4120" s="76" t="s">
        <v>4517</v>
      </c>
      <c r="C4120" s="142">
        <v>1724.360000000117</v>
      </c>
      <c r="D4120" s="142">
        <v>2258.4349999999877</v>
      </c>
      <c r="E4120" s="142">
        <v>2852.8974999998554</v>
      </c>
      <c r="F4120" s="142">
        <v>3251.9925000002177</v>
      </c>
      <c r="G4120" s="142">
        <v>4461.864999999957</v>
      </c>
    </row>
    <row r="4121" spans="1:7" x14ac:dyDescent="0.2">
      <c r="A4121" s="76" t="s">
        <v>4518</v>
      </c>
      <c r="C4121" s="142">
        <v>1724.7600000001171</v>
      </c>
      <c r="D4121" s="142">
        <v>2258.9574999999877</v>
      </c>
      <c r="E4121" s="142">
        <v>2853.5624999998549</v>
      </c>
      <c r="F4121" s="142">
        <v>3252.7525000002179</v>
      </c>
      <c r="G4121" s="142">
        <v>4462.909999999958</v>
      </c>
    </row>
    <row r="4122" spans="1:7" x14ac:dyDescent="0.2">
      <c r="A4122" s="76" t="s">
        <v>4519</v>
      </c>
      <c r="C4122" s="142">
        <v>1725.1600000001172</v>
      </c>
      <c r="D4122" s="142">
        <v>2259.4799999999877</v>
      </c>
      <c r="E4122" s="142">
        <v>2854.2274999998549</v>
      </c>
      <c r="F4122" s="142">
        <v>3253.5125000002181</v>
      </c>
      <c r="G4122" s="142">
        <v>4463.9549999999581</v>
      </c>
    </row>
    <row r="4123" spans="1:7" x14ac:dyDescent="0.2">
      <c r="A4123" s="76" t="s">
        <v>4520</v>
      </c>
      <c r="C4123" s="142">
        <v>1725.5600000001173</v>
      </c>
      <c r="D4123" s="142">
        <v>2260.0024999999882</v>
      </c>
      <c r="E4123" s="142">
        <v>2854.8924999998549</v>
      </c>
      <c r="F4123" s="142">
        <v>3254.2725000002183</v>
      </c>
      <c r="G4123" s="142">
        <v>4464.9999999999582</v>
      </c>
    </row>
    <row r="4124" spans="1:7" x14ac:dyDescent="0.2">
      <c r="A4124" s="76" t="s">
        <v>4521</v>
      </c>
      <c r="C4124" s="142">
        <v>1725.9600000001174</v>
      </c>
      <c r="D4124" s="142">
        <v>2260.5249999999883</v>
      </c>
      <c r="E4124" s="142">
        <v>2855.5574999998548</v>
      </c>
      <c r="F4124" s="142">
        <v>3255.0325000002185</v>
      </c>
      <c r="G4124" s="142">
        <v>4466.0449999999582</v>
      </c>
    </row>
    <row r="4125" spans="1:7" x14ac:dyDescent="0.2">
      <c r="A4125" s="76" t="s">
        <v>4522</v>
      </c>
      <c r="C4125" s="142">
        <v>1726.3600000001175</v>
      </c>
      <c r="D4125" s="142">
        <v>2261.0474999999883</v>
      </c>
      <c r="E4125" s="142">
        <v>2856.2224999998543</v>
      </c>
      <c r="F4125" s="142">
        <v>3255.7925000002188</v>
      </c>
      <c r="G4125" s="142">
        <v>4467.0899999999592</v>
      </c>
    </row>
    <row r="4126" spans="1:7" x14ac:dyDescent="0.2">
      <c r="A4126" s="76" t="s">
        <v>4523</v>
      </c>
      <c r="C4126" s="142">
        <v>1726.7600000001175</v>
      </c>
      <c r="D4126" s="142">
        <v>2261.5699999999888</v>
      </c>
      <c r="E4126" s="142">
        <v>2856.8874999998543</v>
      </c>
      <c r="F4126" s="142">
        <v>3256.5525000002185</v>
      </c>
      <c r="G4126" s="142">
        <v>4468.1349999999593</v>
      </c>
    </row>
    <row r="4127" spans="1:7" x14ac:dyDescent="0.2">
      <c r="A4127" s="76" t="s">
        <v>4524</v>
      </c>
      <c r="C4127" s="142">
        <v>1727.1600000001176</v>
      </c>
      <c r="D4127" s="142">
        <v>2262.0924999999888</v>
      </c>
      <c r="E4127" s="142">
        <v>2857.5524999998543</v>
      </c>
      <c r="F4127" s="142">
        <v>3257.3125000002187</v>
      </c>
      <c r="G4127" s="142">
        <v>4469.1799999999594</v>
      </c>
    </row>
    <row r="4128" spans="1:7" x14ac:dyDescent="0.2">
      <c r="A4128" s="76" t="s">
        <v>4525</v>
      </c>
      <c r="C4128" s="142">
        <v>1727.5600000001177</v>
      </c>
      <c r="D4128" s="142">
        <v>2262.6149999999889</v>
      </c>
      <c r="E4128" s="142">
        <v>2858.2174999998538</v>
      </c>
      <c r="F4128" s="142">
        <v>3258.072500000219</v>
      </c>
      <c r="G4128" s="142">
        <v>4470.2249999999603</v>
      </c>
    </row>
    <row r="4129" spans="1:7" x14ac:dyDescent="0.2">
      <c r="A4129" s="76" t="s">
        <v>4526</v>
      </c>
      <c r="C4129" s="142">
        <v>1727.9600000001178</v>
      </c>
      <c r="D4129" s="142">
        <v>2263.1374999999889</v>
      </c>
      <c r="E4129" s="142">
        <v>2858.8824999998537</v>
      </c>
      <c r="F4129" s="142">
        <v>3258.8325000002192</v>
      </c>
      <c r="G4129" s="142">
        <v>4471.2699999999604</v>
      </c>
    </row>
    <row r="4130" spans="1:7" x14ac:dyDescent="0.2">
      <c r="A4130" s="76" t="s">
        <v>4527</v>
      </c>
      <c r="C4130" s="142">
        <v>1728.3600000001179</v>
      </c>
      <c r="D4130" s="142">
        <v>2263.6599999999894</v>
      </c>
      <c r="E4130" s="142">
        <v>2859.5474999998537</v>
      </c>
      <c r="F4130" s="142">
        <v>3259.5925000002194</v>
      </c>
      <c r="G4130" s="142">
        <v>4472.3149999999605</v>
      </c>
    </row>
    <row r="4131" spans="1:7" x14ac:dyDescent="0.2">
      <c r="A4131" s="76" t="s">
        <v>4528</v>
      </c>
      <c r="C4131" s="142">
        <v>1728.760000000118</v>
      </c>
      <c r="D4131" s="142">
        <v>2264.1824999999894</v>
      </c>
      <c r="E4131" s="142">
        <v>2860.2124999998532</v>
      </c>
      <c r="F4131" s="142">
        <v>3260.3525000002196</v>
      </c>
      <c r="G4131" s="142">
        <v>4473.3599999999615</v>
      </c>
    </row>
    <row r="4132" spans="1:7" x14ac:dyDescent="0.2">
      <c r="A4132" s="76" t="s">
        <v>4529</v>
      </c>
      <c r="C4132" s="142">
        <v>1729.1600000001181</v>
      </c>
      <c r="D4132" s="142">
        <v>2264.7049999999895</v>
      </c>
      <c r="E4132" s="142">
        <v>2860.8774999998532</v>
      </c>
      <c r="F4132" s="142">
        <v>3261.1125000002198</v>
      </c>
      <c r="G4132" s="142">
        <v>4474.4049999999615</v>
      </c>
    </row>
    <row r="4133" spans="1:7" x14ac:dyDescent="0.2">
      <c r="A4133" s="76" t="s">
        <v>4530</v>
      </c>
      <c r="C4133" s="142">
        <v>1729.5600000001182</v>
      </c>
      <c r="D4133" s="142">
        <v>2265.22749999999</v>
      </c>
      <c r="E4133" s="142">
        <v>2861.5424999998531</v>
      </c>
      <c r="F4133" s="142">
        <v>3261.87250000022</v>
      </c>
      <c r="G4133" s="142">
        <v>4475.4499999999616</v>
      </c>
    </row>
    <row r="4134" spans="1:7" x14ac:dyDescent="0.2">
      <c r="A4134" s="76" t="s">
        <v>4531</v>
      </c>
      <c r="C4134" s="142">
        <v>1729.9600000001183</v>
      </c>
      <c r="D4134" s="142">
        <v>2265.74999999999</v>
      </c>
      <c r="E4134" s="142">
        <v>2862.2074999998531</v>
      </c>
      <c r="F4134" s="142">
        <v>3262.6325000002203</v>
      </c>
      <c r="G4134" s="142">
        <v>4476.4949999999617</v>
      </c>
    </row>
    <row r="4135" spans="1:7" x14ac:dyDescent="0.2">
      <c r="A4135" s="76" t="s">
        <v>4532</v>
      </c>
      <c r="C4135" s="142">
        <v>1730.3600000001184</v>
      </c>
      <c r="D4135" s="142">
        <v>2266.27249999999</v>
      </c>
      <c r="E4135" s="142">
        <v>2862.8724999998526</v>
      </c>
      <c r="F4135" s="142">
        <v>3263.3925000002205</v>
      </c>
      <c r="G4135" s="142">
        <v>4477.5399999999627</v>
      </c>
    </row>
    <row r="4136" spans="1:7" x14ac:dyDescent="0.2">
      <c r="A4136" s="76" t="s">
        <v>4533</v>
      </c>
      <c r="C4136" s="142">
        <v>1730.7600000001185</v>
      </c>
      <c r="D4136" s="142">
        <v>2266.7949999999905</v>
      </c>
      <c r="E4136" s="142">
        <v>2863.5374999998526</v>
      </c>
      <c r="F4136" s="142">
        <v>3264.1525000002202</v>
      </c>
      <c r="G4136" s="142">
        <v>4478.5849999999627</v>
      </c>
    </row>
    <row r="4137" spans="1:7" x14ac:dyDescent="0.2">
      <c r="A4137" s="76" t="s">
        <v>4534</v>
      </c>
      <c r="C4137" s="142">
        <v>1731.1600000001185</v>
      </c>
      <c r="D4137" s="142">
        <v>2267.3174999999906</v>
      </c>
      <c r="E4137" s="142">
        <v>2864.2024999998525</v>
      </c>
      <c r="F4137" s="142">
        <v>3264.9125000002205</v>
      </c>
      <c r="G4137" s="142">
        <v>4479.6299999999628</v>
      </c>
    </row>
    <row r="4138" spans="1:7" x14ac:dyDescent="0.2">
      <c r="A4138" s="76" t="s">
        <v>4535</v>
      </c>
      <c r="C4138" s="142">
        <v>1731.5600000001186</v>
      </c>
      <c r="D4138" s="142">
        <v>2267.8399999999906</v>
      </c>
      <c r="E4138" s="142">
        <v>2864.867499999852</v>
      </c>
      <c r="F4138" s="142">
        <v>3265.6725000002207</v>
      </c>
      <c r="G4138" s="142">
        <v>4480.6749999999638</v>
      </c>
    </row>
    <row r="4139" spans="1:7" x14ac:dyDescent="0.2">
      <c r="A4139" s="76" t="s">
        <v>4536</v>
      </c>
      <c r="C4139" s="142">
        <v>1731.9600000001187</v>
      </c>
      <c r="D4139" s="142">
        <v>2268.3624999999906</v>
      </c>
      <c r="E4139" s="142">
        <v>2865.532499999852</v>
      </c>
      <c r="F4139" s="142">
        <v>3266.4325000002209</v>
      </c>
      <c r="G4139" s="142">
        <v>4481.7199999999639</v>
      </c>
    </row>
    <row r="4140" spans="1:7" x14ac:dyDescent="0.2">
      <c r="A4140" s="76" t="s">
        <v>4537</v>
      </c>
      <c r="C4140" s="142">
        <v>1732.3600000001188</v>
      </c>
      <c r="D4140" s="142">
        <v>2268.8849999999911</v>
      </c>
      <c r="E4140" s="142">
        <v>2866.197499999852</v>
      </c>
      <c r="F4140" s="142">
        <v>3267.1925000002211</v>
      </c>
      <c r="G4140" s="142">
        <v>4482.7649999999639</v>
      </c>
    </row>
    <row r="4141" spans="1:7" x14ac:dyDescent="0.2">
      <c r="A4141" s="76" t="s">
        <v>4538</v>
      </c>
      <c r="C4141" s="142">
        <v>1732.7600000001189</v>
      </c>
      <c r="D4141" s="142">
        <v>2269.4074999999912</v>
      </c>
      <c r="E4141" s="142">
        <v>2866.8624999998515</v>
      </c>
      <c r="F4141" s="142">
        <v>3267.9525000002213</v>
      </c>
      <c r="G4141" s="142">
        <v>4483.8099999999649</v>
      </c>
    </row>
    <row r="4142" spans="1:7" x14ac:dyDescent="0.2">
      <c r="A4142" s="76" t="s">
        <v>4539</v>
      </c>
      <c r="C4142" s="142">
        <v>1733.160000000119</v>
      </c>
      <c r="D4142" s="142">
        <v>2269.9299999999912</v>
      </c>
      <c r="E4142" s="142">
        <v>2867.5274999998514</v>
      </c>
      <c r="F4142" s="142">
        <v>3268.7125000002216</v>
      </c>
      <c r="G4142" s="142">
        <v>4484.854999999965</v>
      </c>
    </row>
    <row r="4143" spans="1:7" x14ac:dyDescent="0.2">
      <c r="A4143" s="76" t="s">
        <v>4540</v>
      </c>
      <c r="C4143" s="142">
        <v>1733.5600000001191</v>
      </c>
      <c r="D4143" s="142">
        <v>2270.4524999999917</v>
      </c>
      <c r="E4143" s="142">
        <v>2868.1924999998514</v>
      </c>
      <c r="F4143" s="142">
        <v>3269.4725000002218</v>
      </c>
      <c r="G4143" s="142">
        <v>4485.8999999999651</v>
      </c>
    </row>
    <row r="4144" spans="1:7" x14ac:dyDescent="0.2">
      <c r="A4144" s="76" t="s">
        <v>4541</v>
      </c>
      <c r="C4144" s="142">
        <v>1733.9600000001192</v>
      </c>
      <c r="D4144" s="142">
        <v>2270.9749999999917</v>
      </c>
      <c r="E4144" s="142">
        <v>2868.8574999998514</v>
      </c>
      <c r="F4144" s="142">
        <v>3270.232500000222</v>
      </c>
      <c r="G4144" s="142">
        <v>4486.9449999999651</v>
      </c>
    </row>
    <row r="4145" spans="1:7" x14ac:dyDescent="0.2">
      <c r="A4145" s="76" t="s">
        <v>4542</v>
      </c>
      <c r="C4145" s="142">
        <v>1734.3600000001193</v>
      </c>
      <c r="D4145" s="142">
        <v>2271.4974999999918</v>
      </c>
      <c r="E4145" s="142">
        <v>2869.5224999998509</v>
      </c>
      <c r="F4145" s="142">
        <v>3270.9925000002222</v>
      </c>
      <c r="G4145" s="142">
        <v>4487.9899999999661</v>
      </c>
    </row>
    <row r="4146" spans="1:7" x14ac:dyDescent="0.2">
      <c r="A4146" s="76" t="s">
        <v>4543</v>
      </c>
      <c r="C4146" s="142">
        <v>1734.7600000001194</v>
      </c>
      <c r="D4146" s="142">
        <v>2272.0199999999923</v>
      </c>
      <c r="E4146" s="142">
        <v>2870.1874999998508</v>
      </c>
      <c r="F4146" s="142">
        <v>3271.752500000222</v>
      </c>
      <c r="G4146" s="142">
        <v>4489.0349999999662</v>
      </c>
    </row>
    <row r="4147" spans="1:7" x14ac:dyDescent="0.2">
      <c r="A4147" s="76" t="s">
        <v>4544</v>
      </c>
      <c r="C4147" s="142">
        <v>1735.1600000001195</v>
      </c>
      <c r="D4147" s="142">
        <v>2272.5424999999923</v>
      </c>
      <c r="E4147" s="142">
        <v>2870.8524999998508</v>
      </c>
      <c r="F4147" s="142">
        <v>3272.5125000002222</v>
      </c>
      <c r="G4147" s="142">
        <v>4490.0799999999663</v>
      </c>
    </row>
    <row r="4148" spans="1:7" x14ac:dyDescent="0.2">
      <c r="A4148" s="76" t="s">
        <v>4545</v>
      </c>
      <c r="C4148" s="142">
        <v>1735.5600000001195</v>
      </c>
      <c r="D4148" s="142">
        <v>2273.0649999999923</v>
      </c>
      <c r="E4148" s="142">
        <v>2871.5174999998503</v>
      </c>
      <c r="F4148" s="142">
        <v>3273.2725000002224</v>
      </c>
      <c r="G4148" s="142">
        <v>4491.1249999999673</v>
      </c>
    </row>
    <row r="4149" spans="1:7" x14ac:dyDescent="0.2">
      <c r="A4149" s="76" t="s">
        <v>4546</v>
      </c>
      <c r="C4149" s="142">
        <v>1735.9600000001196</v>
      </c>
      <c r="D4149" s="142">
        <v>2273.5874999999924</v>
      </c>
      <c r="E4149" s="142">
        <v>2872.1824999998503</v>
      </c>
      <c r="F4149" s="142">
        <v>3274.0325000002226</v>
      </c>
      <c r="G4149" s="142">
        <v>4492.1699999999673</v>
      </c>
    </row>
    <row r="4150" spans="1:7" x14ac:dyDescent="0.2">
      <c r="A4150" s="76" t="s">
        <v>4547</v>
      </c>
      <c r="C4150" s="142">
        <v>1736.3600000001197</v>
      </c>
      <c r="D4150" s="142">
        <v>2274.1099999999929</v>
      </c>
      <c r="E4150" s="142">
        <v>2872.8474999998502</v>
      </c>
      <c r="F4150" s="142">
        <v>3274.7925000002228</v>
      </c>
      <c r="G4150" s="142">
        <v>4493.2149999999674</v>
      </c>
    </row>
    <row r="4151" spans="1:7" x14ac:dyDescent="0.2">
      <c r="A4151" s="76" t="s">
        <v>4548</v>
      </c>
      <c r="C4151" s="142">
        <v>1736.7600000001198</v>
      </c>
      <c r="D4151" s="142">
        <v>2274.6324999999929</v>
      </c>
      <c r="E4151" s="142">
        <v>2873.5124999998498</v>
      </c>
      <c r="F4151" s="142">
        <v>3275.5525000002231</v>
      </c>
      <c r="G4151" s="142">
        <v>4494.2599999999684</v>
      </c>
    </row>
    <row r="4152" spans="1:7" x14ac:dyDescent="0.2">
      <c r="A4152" s="76" t="s">
        <v>4549</v>
      </c>
      <c r="C4152" s="142">
        <v>1737.1600000001199</v>
      </c>
      <c r="D4152" s="142">
        <v>2275.1549999999929</v>
      </c>
      <c r="E4152" s="142">
        <v>2874.1774999998497</v>
      </c>
      <c r="F4152" s="142">
        <v>3276.3125000002233</v>
      </c>
      <c r="G4152" s="142">
        <v>4495.3049999999685</v>
      </c>
    </row>
    <row r="4153" spans="1:7" x14ac:dyDescent="0.2">
      <c r="A4153" s="76" t="s">
        <v>4550</v>
      </c>
      <c r="C4153" s="142">
        <v>1737.56000000012</v>
      </c>
      <c r="D4153" s="142">
        <v>2275.6774999999934</v>
      </c>
      <c r="E4153" s="142">
        <v>2874.8424999998497</v>
      </c>
      <c r="F4153" s="142">
        <v>3277.0725000002235</v>
      </c>
      <c r="G4153" s="142">
        <v>4496.3499999999685</v>
      </c>
    </row>
    <row r="4154" spans="1:7" x14ac:dyDescent="0.2">
      <c r="A4154" s="76" t="s">
        <v>4551</v>
      </c>
      <c r="C4154" s="142">
        <v>1737.9600000001201</v>
      </c>
      <c r="D4154" s="142">
        <v>2276.1999999999935</v>
      </c>
      <c r="E4154" s="142">
        <v>2875.5074999998496</v>
      </c>
      <c r="F4154" s="142">
        <v>3277.8325000002237</v>
      </c>
      <c r="G4154" s="142">
        <v>4497.3949999999686</v>
      </c>
    </row>
    <row r="4155" spans="1:7" x14ac:dyDescent="0.2">
      <c r="A4155" s="76" t="s">
        <v>4552</v>
      </c>
      <c r="C4155" s="142">
        <v>1738.3600000001202</v>
      </c>
      <c r="D4155" s="142">
        <v>2276.7224999999935</v>
      </c>
      <c r="E4155" s="142">
        <v>2876.1724999998492</v>
      </c>
      <c r="F4155" s="142">
        <v>3278.5925000002239</v>
      </c>
      <c r="G4155" s="142">
        <v>4498.4399999999696</v>
      </c>
    </row>
    <row r="4156" spans="1:7" x14ac:dyDescent="0.2">
      <c r="A4156" s="76" t="s">
        <v>4553</v>
      </c>
      <c r="C4156" s="142">
        <v>1738.7600000001203</v>
      </c>
      <c r="D4156" s="142">
        <v>2277.244999999994</v>
      </c>
      <c r="E4156" s="142">
        <v>2876.8374999998491</v>
      </c>
      <c r="F4156" s="142">
        <v>3279.3525000002237</v>
      </c>
      <c r="G4156" s="142">
        <v>4499.4849999999697</v>
      </c>
    </row>
    <row r="4157" spans="1:7" x14ac:dyDescent="0.2">
      <c r="A4157" s="76" t="s">
        <v>4554</v>
      </c>
      <c r="C4157" s="142">
        <v>1739.1600000001204</v>
      </c>
      <c r="D4157" s="142">
        <v>2277.767499999994</v>
      </c>
      <c r="E4157" s="142">
        <v>2877.5024999998491</v>
      </c>
      <c r="F4157" s="142">
        <v>3280.1125000002239</v>
      </c>
      <c r="G4157" s="142">
        <v>4500.5299999999697</v>
      </c>
    </row>
    <row r="4158" spans="1:7" x14ac:dyDescent="0.2">
      <c r="A4158" s="76" t="s">
        <v>4555</v>
      </c>
      <c r="C4158" s="142">
        <v>1739.5600000001205</v>
      </c>
      <c r="D4158" s="142">
        <v>2278.2899999999941</v>
      </c>
      <c r="E4158" s="142">
        <v>2878.1674999998486</v>
      </c>
      <c r="F4158" s="142">
        <v>3280.8725000002241</v>
      </c>
      <c r="G4158" s="142">
        <v>4501.5749999999707</v>
      </c>
    </row>
    <row r="4159" spans="1:7" x14ac:dyDescent="0.2">
      <c r="A4159" s="76" t="s">
        <v>4556</v>
      </c>
      <c r="C4159" s="142">
        <v>1739.9600000001205</v>
      </c>
      <c r="D4159" s="142">
        <v>2278.8124999999941</v>
      </c>
      <c r="E4159" s="142">
        <v>2878.8324999998486</v>
      </c>
      <c r="F4159" s="142">
        <v>3281.6325000002244</v>
      </c>
      <c r="G4159" s="142">
        <v>4502.6199999999708</v>
      </c>
    </row>
    <row r="4160" spans="1:7" x14ac:dyDescent="0.2">
      <c r="A4160" s="76" t="s">
        <v>4557</v>
      </c>
      <c r="C4160" s="142">
        <v>1740.3600000001206</v>
      </c>
      <c r="D4160" s="142">
        <v>2279.3349999999946</v>
      </c>
      <c r="E4160" s="142">
        <v>2879.4974999998485</v>
      </c>
      <c r="F4160" s="142">
        <v>3282.3925000002246</v>
      </c>
      <c r="G4160" s="142">
        <v>4503.6649999999709</v>
      </c>
    </row>
    <row r="4161" spans="1:7" x14ac:dyDescent="0.2">
      <c r="A4161" s="76" t="s">
        <v>4558</v>
      </c>
      <c r="C4161" s="142">
        <v>1740.7600000001207</v>
      </c>
      <c r="D4161" s="142">
        <v>2279.8574999999946</v>
      </c>
      <c r="E4161" s="142">
        <v>2880.162499999848</v>
      </c>
      <c r="F4161" s="142">
        <v>3283.1525000002248</v>
      </c>
      <c r="G4161" s="142">
        <v>4504.7099999999718</v>
      </c>
    </row>
    <row r="4162" spans="1:7" x14ac:dyDescent="0.2">
      <c r="A4162" s="76" t="s">
        <v>4559</v>
      </c>
      <c r="C4162" s="142">
        <v>1741.1600000001208</v>
      </c>
      <c r="D4162" s="142">
        <v>2280.3799999999947</v>
      </c>
      <c r="E4162" s="142">
        <v>2880.827499999848</v>
      </c>
      <c r="F4162" s="142">
        <v>3283.912500000225</v>
      </c>
      <c r="G4162" s="142">
        <v>4505.7549999999719</v>
      </c>
    </row>
    <row r="4163" spans="1:7" x14ac:dyDescent="0.2">
      <c r="A4163" s="76" t="s">
        <v>4560</v>
      </c>
      <c r="C4163" s="142">
        <v>1741.5600000001209</v>
      </c>
      <c r="D4163" s="142">
        <v>2280.9024999999951</v>
      </c>
      <c r="E4163" s="142">
        <v>2881.492499999848</v>
      </c>
      <c r="F4163" s="142">
        <v>3284.6725000002252</v>
      </c>
      <c r="G4163" s="142">
        <v>4506.799999999972</v>
      </c>
    </row>
    <row r="4164" spans="1:7" x14ac:dyDescent="0.2">
      <c r="A4164" s="76" t="s">
        <v>4561</v>
      </c>
      <c r="C4164" s="142">
        <v>1741.960000000121</v>
      </c>
      <c r="D4164" s="142">
        <v>2281.4249999999952</v>
      </c>
      <c r="E4164" s="142">
        <v>2882.1574999998479</v>
      </c>
      <c r="F4164" s="142">
        <v>3285.4325000002254</v>
      </c>
      <c r="G4164" s="142">
        <v>4507.8449999999721</v>
      </c>
    </row>
    <row r="4165" spans="1:7" x14ac:dyDescent="0.2">
      <c r="A4165" s="76" t="s">
        <v>4562</v>
      </c>
      <c r="C4165" s="142">
        <v>1742.3600000001211</v>
      </c>
      <c r="D4165" s="142">
        <v>2281.9474999999952</v>
      </c>
      <c r="E4165" s="142">
        <v>2882.8224999998474</v>
      </c>
      <c r="F4165" s="142">
        <v>3286.1925000002257</v>
      </c>
      <c r="G4165" s="142">
        <v>4508.889999999973</v>
      </c>
    </row>
    <row r="4166" spans="1:7" x14ac:dyDescent="0.2">
      <c r="A4166" s="76" t="s">
        <v>4563</v>
      </c>
      <c r="C4166" s="142">
        <v>1742.7600000001212</v>
      </c>
      <c r="D4166" s="142">
        <v>2282.4699999999957</v>
      </c>
      <c r="E4166" s="142">
        <v>2883.4874999998474</v>
      </c>
      <c r="F4166" s="142">
        <v>3286.9525000002254</v>
      </c>
      <c r="G4166" s="142">
        <v>4509.9349999999731</v>
      </c>
    </row>
    <row r="4167" spans="1:7" x14ac:dyDescent="0.2">
      <c r="A4167" s="76" t="s">
        <v>4564</v>
      </c>
      <c r="C4167" s="142">
        <v>1743.1600000001213</v>
      </c>
      <c r="D4167" s="142">
        <v>2282.9924999999957</v>
      </c>
      <c r="E4167" s="142">
        <v>2884.1524999998474</v>
      </c>
      <c r="F4167" s="142">
        <v>3287.7125000002256</v>
      </c>
      <c r="G4167" s="142">
        <v>4510.9799999999732</v>
      </c>
    </row>
    <row r="4168" spans="1:7" x14ac:dyDescent="0.2">
      <c r="A4168" s="76" t="s">
        <v>4565</v>
      </c>
      <c r="C4168" s="142">
        <v>1743.5600000001214</v>
      </c>
      <c r="D4168" s="142">
        <v>2283.5149999999958</v>
      </c>
      <c r="E4168" s="142">
        <v>2884.8174999998469</v>
      </c>
      <c r="F4168" s="142">
        <v>3288.4725000002259</v>
      </c>
      <c r="G4168" s="142">
        <v>4512.0249999999742</v>
      </c>
    </row>
    <row r="4169" spans="1:7" x14ac:dyDescent="0.2">
      <c r="A4169" s="76" t="s">
        <v>4566</v>
      </c>
      <c r="C4169" s="142">
        <v>1743.9600000001215</v>
      </c>
      <c r="D4169" s="142">
        <v>2284.0374999999958</v>
      </c>
      <c r="E4169" s="142">
        <v>2885.4824999998468</v>
      </c>
      <c r="F4169" s="142">
        <v>3289.2325000002261</v>
      </c>
      <c r="G4169" s="142">
        <v>4513.0699999999742</v>
      </c>
    </row>
    <row r="4170" spans="1:7" x14ac:dyDescent="0.2">
      <c r="A4170" s="76" t="s">
        <v>4567</v>
      </c>
      <c r="C4170" s="142">
        <v>1744.3600000001215</v>
      </c>
      <c r="D4170" s="142">
        <v>2284.5599999999963</v>
      </c>
      <c r="E4170" s="142">
        <v>2886.1474999998468</v>
      </c>
      <c r="F4170" s="142">
        <v>3289.9925000002263</v>
      </c>
      <c r="G4170" s="142">
        <v>4514.1149999999743</v>
      </c>
    </row>
    <row r="4171" spans="1:7" x14ac:dyDescent="0.2">
      <c r="A4171" s="76" t="s">
        <v>4568</v>
      </c>
      <c r="C4171" s="142">
        <v>1744.7600000001216</v>
      </c>
      <c r="D4171" s="142">
        <v>2285.0824999999963</v>
      </c>
      <c r="E4171" s="142">
        <v>2886.8124999998463</v>
      </c>
      <c r="F4171" s="142">
        <v>3290.7525000002265</v>
      </c>
      <c r="G4171" s="142">
        <v>4515.1599999999753</v>
      </c>
    </row>
    <row r="4172" spans="1:7" x14ac:dyDescent="0.2">
      <c r="A4172" s="76" t="s">
        <v>4569</v>
      </c>
      <c r="C4172" s="142">
        <v>1745.1600000001217</v>
      </c>
      <c r="D4172" s="142">
        <v>2285.6049999999964</v>
      </c>
      <c r="E4172" s="142">
        <v>2887.4774999998463</v>
      </c>
      <c r="F4172" s="142">
        <v>3291.5125000002267</v>
      </c>
      <c r="G4172" s="142">
        <v>4516.2049999999754</v>
      </c>
    </row>
    <row r="4173" spans="1:7" x14ac:dyDescent="0.2">
      <c r="A4173" s="76" t="s">
        <v>4570</v>
      </c>
      <c r="C4173" s="142">
        <v>1745.5600000001218</v>
      </c>
      <c r="D4173" s="142">
        <v>2286.1274999999969</v>
      </c>
      <c r="E4173" s="142">
        <v>2888.1424999998462</v>
      </c>
      <c r="F4173" s="142">
        <v>3292.272500000227</v>
      </c>
      <c r="G4173" s="142">
        <v>4517.2499999999754</v>
      </c>
    </row>
    <row r="4174" spans="1:7" x14ac:dyDescent="0.2">
      <c r="A4174" s="76" t="s">
        <v>4571</v>
      </c>
      <c r="C4174" s="142">
        <v>1745.9600000001219</v>
      </c>
      <c r="D4174" s="142">
        <v>2286.6499999999969</v>
      </c>
      <c r="E4174" s="142">
        <v>2888.8074999998462</v>
      </c>
      <c r="F4174" s="142">
        <v>3293.0325000002272</v>
      </c>
      <c r="G4174" s="142">
        <v>4518.2949999999755</v>
      </c>
    </row>
    <row r="4175" spans="1:7" x14ac:dyDescent="0.2">
      <c r="A4175" s="76" t="s">
        <v>4572</v>
      </c>
      <c r="C4175" s="142">
        <v>1746.360000000122</v>
      </c>
      <c r="D4175" s="142">
        <v>2287.1724999999969</v>
      </c>
      <c r="E4175" s="142">
        <v>2889.4724999998457</v>
      </c>
      <c r="F4175" s="142">
        <v>3293.7925000002274</v>
      </c>
      <c r="G4175" s="142">
        <v>4519.3399999999765</v>
      </c>
    </row>
    <row r="4176" spans="1:7" x14ac:dyDescent="0.2">
      <c r="A4176" s="76" t="s">
        <v>4573</v>
      </c>
      <c r="C4176" s="142">
        <v>1746.7600000001221</v>
      </c>
      <c r="D4176" s="142">
        <v>2287.6949999999974</v>
      </c>
      <c r="E4176" s="142">
        <v>2890.1374999998457</v>
      </c>
      <c r="F4176" s="142">
        <v>3294.5525000002272</v>
      </c>
      <c r="G4176" s="142">
        <v>4520.3849999999766</v>
      </c>
    </row>
    <row r="4177" spans="1:7" x14ac:dyDescent="0.2">
      <c r="A4177" s="76" t="s">
        <v>4574</v>
      </c>
      <c r="C4177" s="142">
        <v>1747.1600000001222</v>
      </c>
      <c r="D4177" s="142">
        <v>2288.2174999999975</v>
      </c>
      <c r="E4177" s="142">
        <v>2890.8024999998456</v>
      </c>
      <c r="F4177" s="142">
        <v>3295.3125000002274</v>
      </c>
      <c r="G4177" s="142">
        <v>4521.4299999999766</v>
      </c>
    </row>
    <row r="4178" spans="1:7" x14ac:dyDescent="0.2">
      <c r="A4178" s="76" t="s">
        <v>4575</v>
      </c>
      <c r="C4178" s="142">
        <v>1747.5600000001223</v>
      </c>
      <c r="D4178" s="142">
        <v>2288.7399999999975</v>
      </c>
      <c r="E4178" s="142">
        <v>2891.4674999998451</v>
      </c>
      <c r="F4178" s="142">
        <v>3296.0725000002276</v>
      </c>
      <c r="G4178" s="142">
        <v>4522.4749999999776</v>
      </c>
    </row>
    <row r="4179" spans="1:7" x14ac:dyDescent="0.2">
      <c r="A4179" s="76" t="s">
        <v>4576</v>
      </c>
      <c r="C4179" s="142">
        <v>1747.9600000001224</v>
      </c>
      <c r="D4179" s="142">
        <v>2289.2624999999975</v>
      </c>
      <c r="E4179" s="142">
        <v>2892.1324999998451</v>
      </c>
      <c r="F4179" s="142">
        <v>3296.8325000002278</v>
      </c>
      <c r="G4179" s="142">
        <v>4523.5199999999777</v>
      </c>
    </row>
    <row r="4180" spans="1:7" x14ac:dyDescent="0.2">
      <c r="A4180" s="76" t="s">
        <v>4577</v>
      </c>
      <c r="C4180" s="142">
        <v>1748.3600000001225</v>
      </c>
      <c r="D4180" s="142">
        <v>2289.784999999998</v>
      </c>
      <c r="E4180" s="142">
        <v>2892.7974999998451</v>
      </c>
      <c r="F4180" s="142">
        <v>3297.592500000228</v>
      </c>
      <c r="G4180" s="142">
        <v>4524.5649999999778</v>
      </c>
    </row>
    <row r="4181" spans="1:7" x14ac:dyDescent="0.2">
      <c r="A4181" s="76" t="s">
        <v>4578</v>
      </c>
      <c r="C4181" s="142">
        <v>1748.7600000001225</v>
      </c>
      <c r="D4181" s="142">
        <v>2290.3074999999981</v>
      </c>
      <c r="E4181" s="142">
        <v>2893.4624999998446</v>
      </c>
      <c r="F4181" s="142">
        <v>3298.3525000002282</v>
      </c>
      <c r="G4181" s="142">
        <v>4525.6099999999788</v>
      </c>
    </row>
    <row r="4182" spans="1:7" x14ac:dyDescent="0.2">
      <c r="A4182" s="76" t="s">
        <v>4579</v>
      </c>
      <c r="C4182" s="142">
        <v>1749.1600000001226</v>
      </c>
      <c r="D4182" s="142">
        <v>2290.8299999999981</v>
      </c>
      <c r="E4182" s="142">
        <v>2894.1274999998445</v>
      </c>
      <c r="F4182" s="142">
        <v>3299.1125000002285</v>
      </c>
      <c r="G4182" s="142">
        <v>4526.6549999999788</v>
      </c>
    </row>
    <row r="4183" spans="1:7" x14ac:dyDescent="0.2">
      <c r="A4183" s="76" t="s">
        <v>4580</v>
      </c>
      <c r="C4183" s="142">
        <v>1749.5600000001227</v>
      </c>
      <c r="D4183" s="142">
        <v>2291.3524999999986</v>
      </c>
      <c r="E4183" s="142">
        <v>2894.7924999998445</v>
      </c>
      <c r="F4183" s="142">
        <v>3299.8725000002287</v>
      </c>
      <c r="G4183" s="142">
        <v>4527.6999999999789</v>
      </c>
    </row>
    <row r="4184" spans="1:7" x14ac:dyDescent="0.2">
      <c r="A4184" s="76" t="s">
        <v>4581</v>
      </c>
      <c r="C4184" s="142">
        <v>1749.9600000001228</v>
      </c>
      <c r="D4184" s="142">
        <v>2291.8749999999986</v>
      </c>
      <c r="E4184" s="142">
        <v>2895.4574999998445</v>
      </c>
      <c r="F4184" s="142">
        <v>3300.6325000002289</v>
      </c>
      <c r="G4184" s="142">
        <v>4528.744999999979</v>
      </c>
    </row>
    <row r="4185" spans="1:7" x14ac:dyDescent="0.2">
      <c r="A4185" s="76" t="s">
        <v>4582</v>
      </c>
      <c r="C4185" s="142">
        <v>1750.3600000001229</v>
      </c>
      <c r="D4185" s="142">
        <v>2292.3974999999987</v>
      </c>
      <c r="E4185" s="142">
        <v>2896.122499999844</v>
      </c>
      <c r="F4185" s="142">
        <v>3301.3925000002291</v>
      </c>
      <c r="G4185" s="142">
        <v>4529.78999999998</v>
      </c>
    </row>
    <row r="4186" spans="1:7" x14ac:dyDescent="0.2">
      <c r="A4186" s="76" t="s">
        <v>4583</v>
      </c>
      <c r="C4186" s="142">
        <v>1750.760000000123</v>
      </c>
      <c r="D4186" s="142">
        <v>2292.9199999999992</v>
      </c>
      <c r="E4186" s="142">
        <v>2896.7874999998439</v>
      </c>
      <c r="F4186" s="142">
        <v>3302.1525000002289</v>
      </c>
      <c r="G4186" s="142">
        <v>4530.83499999998</v>
      </c>
    </row>
    <row r="4187" spans="1:7" x14ac:dyDescent="0.2">
      <c r="A4187" s="76" t="s">
        <v>4584</v>
      </c>
      <c r="C4187" s="142">
        <v>1751.1600000001231</v>
      </c>
      <c r="D4187" s="142">
        <v>2293.4424999999992</v>
      </c>
      <c r="E4187" s="142">
        <v>2897.4524999998439</v>
      </c>
      <c r="F4187" s="142">
        <v>3302.9125000002291</v>
      </c>
      <c r="G4187" s="142">
        <v>4531.8799999999801</v>
      </c>
    </row>
    <row r="4188" spans="1:7" x14ac:dyDescent="0.2">
      <c r="A4188" s="76" t="s">
        <v>4585</v>
      </c>
      <c r="C4188" s="142">
        <v>1751.5600000001232</v>
      </c>
      <c r="D4188" s="142">
        <v>2293.9649999999992</v>
      </c>
      <c r="E4188" s="142">
        <v>2898.1174999998434</v>
      </c>
      <c r="F4188" s="142">
        <v>3303.6725000002293</v>
      </c>
      <c r="G4188" s="142">
        <v>4532.9249999999811</v>
      </c>
    </row>
    <row r="4189" spans="1:7" x14ac:dyDescent="0.2">
      <c r="A4189" s="76" t="s">
        <v>4586</v>
      </c>
      <c r="C4189" s="142">
        <v>1751.9600000001233</v>
      </c>
      <c r="D4189" s="142">
        <v>2294.4874999999993</v>
      </c>
      <c r="E4189" s="142">
        <v>2898.7824999998434</v>
      </c>
      <c r="F4189" s="142">
        <v>3304.4325000002295</v>
      </c>
      <c r="G4189" s="142">
        <v>4533.9699999999812</v>
      </c>
    </row>
    <row r="4190" spans="1:7" x14ac:dyDescent="0.2">
      <c r="A4190" s="76" t="s">
        <v>4587</v>
      </c>
      <c r="C4190" s="142">
        <v>1752.3600000001234</v>
      </c>
      <c r="D4190" s="142">
        <v>2295.0099999999998</v>
      </c>
      <c r="E4190" s="142">
        <v>2899.4474999998433</v>
      </c>
      <c r="F4190" s="142">
        <v>3305.1925000002298</v>
      </c>
      <c r="G4190" s="142">
        <v>4535.0149999999812</v>
      </c>
    </row>
    <row r="4191" spans="1:7" x14ac:dyDescent="0.2">
      <c r="A4191" s="76" t="s">
        <v>4588</v>
      </c>
      <c r="C4191" s="142">
        <v>1752.7600000001235</v>
      </c>
      <c r="D4191" s="142">
        <v>2295.5324999999998</v>
      </c>
      <c r="E4191" s="142">
        <v>2900.1124999998428</v>
      </c>
      <c r="F4191" s="142">
        <v>3305.95250000023</v>
      </c>
      <c r="G4191" s="142">
        <v>4536.0599999999822</v>
      </c>
    </row>
    <row r="4192" spans="1:7" x14ac:dyDescent="0.2">
      <c r="A4192" s="76" t="s">
        <v>4589</v>
      </c>
      <c r="C4192" s="142">
        <v>1753.1600000001235</v>
      </c>
      <c r="D4192" s="142">
        <v>2296.0549999999998</v>
      </c>
      <c r="E4192" s="142">
        <v>2900.7774999998428</v>
      </c>
      <c r="F4192" s="142">
        <v>3306.7125000002302</v>
      </c>
      <c r="G4192" s="142">
        <v>4537.1049999999823</v>
      </c>
    </row>
    <row r="4193" spans="1:7" x14ac:dyDescent="0.2">
      <c r="A4193" s="76" t="s">
        <v>4590</v>
      </c>
      <c r="C4193" s="142">
        <v>1753.5600000001236</v>
      </c>
      <c r="D4193" s="142">
        <v>2296.5775000000003</v>
      </c>
      <c r="E4193" s="142">
        <v>2901.4424999998428</v>
      </c>
      <c r="F4193" s="142">
        <v>3307.4725000002304</v>
      </c>
      <c r="G4193" s="142">
        <v>4538.1499999999824</v>
      </c>
    </row>
    <row r="4194" spans="1:7" x14ac:dyDescent="0.2">
      <c r="A4194" s="76" t="s">
        <v>4591</v>
      </c>
      <c r="C4194" s="142">
        <v>1753.9600000001237</v>
      </c>
      <c r="D4194" s="142">
        <v>2297.1000000000004</v>
      </c>
      <c r="E4194" s="142">
        <v>2902.1074999998427</v>
      </c>
      <c r="F4194" s="142">
        <v>3308.2325000002306</v>
      </c>
      <c r="G4194" s="142">
        <v>4539.1949999999824</v>
      </c>
    </row>
    <row r="4195" spans="1:7" x14ac:dyDescent="0.2">
      <c r="A4195" s="76" t="s">
        <v>4592</v>
      </c>
      <c r="C4195" s="142">
        <v>1754.3600000001238</v>
      </c>
      <c r="D4195" s="142">
        <v>2297.6225000000004</v>
      </c>
      <c r="E4195" s="142">
        <v>2902.7724999998422</v>
      </c>
      <c r="F4195" s="142">
        <v>3308.9925000002308</v>
      </c>
      <c r="G4195" s="142">
        <v>4540.2399999999834</v>
      </c>
    </row>
    <row r="4196" spans="1:7" x14ac:dyDescent="0.2">
      <c r="A4196" s="76" t="s">
        <v>4593</v>
      </c>
      <c r="C4196" s="142">
        <v>1754.7600000001239</v>
      </c>
      <c r="D4196" s="142">
        <v>2298.1450000000009</v>
      </c>
      <c r="E4196" s="142">
        <v>2903.4374999998422</v>
      </c>
      <c r="F4196" s="142">
        <v>3309.7525000002306</v>
      </c>
      <c r="G4196" s="142">
        <v>4541.2849999999835</v>
      </c>
    </row>
    <row r="4197" spans="1:7" x14ac:dyDescent="0.2">
      <c r="A4197" s="76" t="s">
        <v>4594</v>
      </c>
      <c r="C4197" s="142">
        <v>1755.160000000124</v>
      </c>
      <c r="D4197" s="142">
        <v>2298.6675000000009</v>
      </c>
      <c r="E4197" s="142">
        <v>2904.1024999998422</v>
      </c>
      <c r="F4197" s="142">
        <v>3310.5125000002308</v>
      </c>
      <c r="G4197" s="142">
        <v>4542.3299999999836</v>
      </c>
    </row>
    <row r="4198" spans="1:7" x14ac:dyDescent="0.2">
      <c r="A4198" s="76" t="s">
        <v>4595</v>
      </c>
      <c r="C4198" s="142">
        <v>1755.5600000001241</v>
      </c>
      <c r="D4198" s="142">
        <v>2299.190000000001</v>
      </c>
      <c r="E4198" s="142">
        <v>2904.7674999998417</v>
      </c>
      <c r="F4198" s="142">
        <v>3311.272500000231</v>
      </c>
      <c r="G4198" s="142">
        <v>4543.3749999999845</v>
      </c>
    </row>
    <row r="4199" spans="1:7" x14ac:dyDescent="0.2">
      <c r="A4199" s="76" t="s">
        <v>4596</v>
      </c>
      <c r="C4199" s="142">
        <v>1755.9600000001242</v>
      </c>
      <c r="D4199" s="142">
        <v>2299.712500000001</v>
      </c>
      <c r="E4199" s="142">
        <v>2905.4324999998416</v>
      </c>
      <c r="F4199" s="142">
        <v>3312.0325000002313</v>
      </c>
      <c r="G4199" s="142">
        <v>4544.4199999999846</v>
      </c>
    </row>
    <row r="4200" spans="1:7" x14ac:dyDescent="0.2">
      <c r="A4200" s="76" t="s">
        <v>4597</v>
      </c>
      <c r="C4200" s="142">
        <v>1756.3600000001243</v>
      </c>
      <c r="D4200" s="142">
        <v>2300.2350000000015</v>
      </c>
      <c r="E4200" s="142">
        <v>2906.0974999998416</v>
      </c>
      <c r="F4200" s="142">
        <v>3312.7925000002315</v>
      </c>
      <c r="G4200" s="142">
        <v>4545.4649999999847</v>
      </c>
    </row>
    <row r="4201" spans="1:7" x14ac:dyDescent="0.2">
      <c r="A4201" s="76" t="s">
        <v>4598</v>
      </c>
      <c r="C4201" s="142">
        <v>1756.7600000001244</v>
      </c>
      <c r="D4201" s="142">
        <v>2300.7575000000015</v>
      </c>
      <c r="E4201" s="142">
        <v>2906.7624999998411</v>
      </c>
      <c r="F4201" s="142">
        <v>3313.5525000002317</v>
      </c>
      <c r="G4201" s="142">
        <v>4546.5099999999857</v>
      </c>
    </row>
    <row r="4202" spans="1:7" x14ac:dyDescent="0.2">
      <c r="A4202" s="76" t="s">
        <v>4599</v>
      </c>
      <c r="C4202" s="142">
        <v>1757.1600000001245</v>
      </c>
      <c r="D4202" s="142">
        <v>2301.2800000000016</v>
      </c>
      <c r="E4202" s="142">
        <v>2907.4274999998411</v>
      </c>
      <c r="F4202" s="142">
        <v>3314.3125000002319</v>
      </c>
      <c r="G4202" s="142">
        <v>4547.5549999999857</v>
      </c>
    </row>
    <row r="4203" spans="1:7" x14ac:dyDescent="0.2">
      <c r="A4203" s="76" t="s">
        <v>4600</v>
      </c>
      <c r="C4203" s="142">
        <v>1757.5600000001245</v>
      </c>
      <c r="D4203" s="142">
        <v>2301.8025000000021</v>
      </c>
      <c r="E4203" s="142">
        <v>2908.092499999841</v>
      </c>
      <c r="F4203" s="142">
        <v>3315.0725000002321</v>
      </c>
      <c r="G4203" s="142">
        <v>4548.5999999999858</v>
      </c>
    </row>
    <row r="4204" spans="1:7" x14ac:dyDescent="0.2">
      <c r="A4204" s="76" t="s">
        <v>4601</v>
      </c>
      <c r="C4204" s="142">
        <v>1757.9600000001246</v>
      </c>
      <c r="D4204" s="142">
        <v>2302.3250000000021</v>
      </c>
      <c r="E4204" s="142">
        <v>2908.757499999841</v>
      </c>
      <c r="F4204" s="142">
        <v>3315.8325000002324</v>
      </c>
      <c r="G4204" s="142">
        <v>4549.6449999999859</v>
      </c>
    </row>
    <row r="4205" spans="1:7" x14ac:dyDescent="0.2">
      <c r="A4205" s="76" t="s">
        <v>4602</v>
      </c>
      <c r="C4205" s="142">
        <v>1758.3600000001247</v>
      </c>
      <c r="D4205" s="142">
        <v>2302.8475000000021</v>
      </c>
      <c r="E4205" s="142">
        <v>2909.4224999998405</v>
      </c>
      <c r="F4205" s="142">
        <v>3316.5925000002326</v>
      </c>
      <c r="G4205" s="142">
        <v>4550.6899999999869</v>
      </c>
    </row>
    <row r="4206" spans="1:7" x14ac:dyDescent="0.2">
      <c r="A4206" s="76" t="s">
        <v>4603</v>
      </c>
      <c r="C4206" s="142">
        <v>1758.7600000001248</v>
      </c>
      <c r="D4206" s="142">
        <v>2303.3700000000026</v>
      </c>
      <c r="E4206" s="142">
        <v>2910.0874999998405</v>
      </c>
      <c r="F4206" s="142">
        <v>3317.3525000002323</v>
      </c>
      <c r="G4206" s="142">
        <v>4551.7349999999869</v>
      </c>
    </row>
    <row r="4207" spans="1:7" x14ac:dyDescent="0.2">
      <c r="A4207" s="76" t="s">
        <v>4604</v>
      </c>
      <c r="C4207" s="142">
        <v>1759.1600000001249</v>
      </c>
      <c r="D4207" s="142">
        <v>2303.8925000000027</v>
      </c>
      <c r="E4207" s="142">
        <v>2910.7524999998404</v>
      </c>
      <c r="F4207" s="142">
        <v>3318.1125000002326</v>
      </c>
      <c r="G4207" s="142">
        <v>4552.779999999987</v>
      </c>
    </row>
    <row r="4208" spans="1:7" x14ac:dyDescent="0.2">
      <c r="A4208" s="76" t="s">
        <v>4605</v>
      </c>
      <c r="C4208" s="142">
        <v>1759.560000000125</v>
      </c>
      <c r="D4208" s="142">
        <v>2304.4150000000027</v>
      </c>
      <c r="E4208" s="142">
        <v>2911.4174999998399</v>
      </c>
      <c r="F4208" s="142">
        <v>3318.8725000002328</v>
      </c>
      <c r="G4208" s="142">
        <v>4553.824999999988</v>
      </c>
    </row>
    <row r="4209" spans="1:7" x14ac:dyDescent="0.2">
      <c r="A4209" s="76" t="s">
        <v>4606</v>
      </c>
      <c r="C4209" s="142">
        <v>1759.9600000001251</v>
      </c>
      <c r="D4209" s="142">
        <v>2304.9375000000027</v>
      </c>
      <c r="E4209" s="142">
        <v>2912.0824999998399</v>
      </c>
      <c r="F4209" s="142">
        <v>3319.632500000233</v>
      </c>
      <c r="G4209" s="142">
        <v>4554.8699999999881</v>
      </c>
    </row>
    <row r="4210" spans="1:7" x14ac:dyDescent="0.2">
      <c r="A4210" s="76" t="s">
        <v>4607</v>
      </c>
      <c r="C4210" s="142">
        <v>1760.3600000001252</v>
      </c>
      <c r="D4210" s="142">
        <v>2305.4600000000032</v>
      </c>
      <c r="E4210" s="142">
        <v>2912.7474999998399</v>
      </c>
      <c r="F4210" s="142">
        <v>3320.3925000002332</v>
      </c>
      <c r="G4210" s="142">
        <v>4555.9149999999881</v>
      </c>
    </row>
    <row r="4211" spans="1:7" x14ac:dyDescent="0.2">
      <c r="A4211" s="76" t="s">
        <v>4608</v>
      </c>
      <c r="C4211" s="142">
        <v>1760.7600000001253</v>
      </c>
      <c r="D4211" s="142">
        <v>2305.9825000000033</v>
      </c>
      <c r="E4211" s="142">
        <v>2913.4124999998394</v>
      </c>
      <c r="F4211" s="142">
        <v>3321.1525000002334</v>
      </c>
      <c r="G4211" s="142">
        <v>4556.9599999999891</v>
      </c>
    </row>
    <row r="4212" spans="1:7" x14ac:dyDescent="0.2">
      <c r="A4212" s="76" t="s">
        <v>4609</v>
      </c>
      <c r="C4212" s="142">
        <v>1761.1600000001254</v>
      </c>
      <c r="D4212" s="142">
        <v>2306.5050000000033</v>
      </c>
      <c r="E4212" s="142">
        <v>2914.0774999998393</v>
      </c>
      <c r="F4212" s="142">
        <v>3321.9125000002336</v>
      </c>
      <c r="G4212" s="142">
        <v>4558.0049999999892</v>
      </c>
    </row>
    <row r="4213" spans="1:7" x14ac:dyDescent="0.2">
      <c r="A4213" s="76" t="s">
        <v>4610</v>
      </c>
      <c r="C4213" s="142">
        <v>1761.5600000001255</v>
      </c>
      <c r="D4213" s="142">
        <v>2307.0275000000038</v>
      </c>
      <c r="E4213" s="142">
        <v>2914.7424999998393</v>
      </c>
      <c r="F4213" s="142">
        <v>3322.6725000002339</v>
      </c>
      <c r="G4213" s="142">
        <v>4559.0499999999893</v>
      </c>
    </row>
    <row r="4214" spans="1:7" x14ac:dyDescent="0.2">
      <c r="A4214" s="76" t="s">
        <v>4611</v>
      </c>
      <c r="C4214" s="142">
        <v>1761.9600000001255</v>
      </c>
      <c r="D4214" s="142">
        <v>2307.5500000000038</v>
      </c>
      <c r="E4214" s="142">
        <v>2915.4074999998393</v>
      </c>
      <c r="F4214" s="142">
        <v>3323.4325000002341</v>
      </c>
      <c r="G4214" s="142">
        <v>4560.0949999999893</v>
      </c>
    </row>
    <row r="4215" spans="1:7" x14ac:dyDescent="0.2">
      <c r="A4215" s="76" t="s">
        <v>4612</v>
      </c>
      <c r="C4215" s="142">
        <v>1762.3600000001256</v>
      </c>
      <c r="D4215" s="142">
        <v>2308.0725000000039</v>
      </c>
      <c r="E4215" s="142">
        <v>2916.0724999998388</v>
      </c>
      <c r="F4215" s="142">
        <v>3324.1925000002343</v>
      </c>
      <c r="G4215" s="142">
        <v>4561.1399999999903</v>
      </c>
    </row>
    <row r="4216" spans="1:7" x14ac:dyDescent="0.2">
      <c r="A4216" s="76" t="s">
        <v>4613</v>
      </c>
      <c r="C4216" s="142">
        <v>1762.7600000001257</v>
      </c>
      <c r="D4216" s="142">
        <v>2308.5950000000043</v>
      </c>
      <c r="E4216" s="142">
        <v>2916.7374999998387</v>
      </c>
      <c r="F4216" s="142">
        <v>3324.9525000002341</v>
      </c>
      <c r="G4216" s="142">
        <v>4562.1849999999904</v>
      </c>
    </row>
    <row r="4217" spans="1:7" x14ac:dyDescent="0.2">
      <c r="A4217" s="76" t="s">
        <v>4614</v>
      </c>
      <c r="C4217" s="142">
        <v>1763.1600000001258</v>
      </c>
      <c r="D4217" s="142">
        <v>2309.1175000000044</v>
      </c>
      <c r="E4217" s="142">
        <v>2917.4024999998387</v>
      </c>
      <c r="F4217" s="142">
        <v>3325.7125000002343</v>
      </c>
      <c r="G4217" s="142">
        <v>4563.2299999999905</v>
      </c>
    </row>
    <row r="4218" spans="1:7" x14ac:dyDescent="0.2">
      <c r="A4218" s="76" t="s">
        <v>4615</v>
      </c>
      <c r="C4218" s="142">
        <v>1763.5600000001259</v>
      </c>
      <c r="D4218" s="142">
        <v>2309.6400000000044</v>
      </c>
      <c r="E4218" s="142">
        <v>2918.0674999998382</v>
      </c>
      <c r="F4218" s="142">
        <v>3326.4725000002345</v>
      </c>
      <c r="G4218" s="142">
        <v>4564.2749999999915</v>
      </c>
    </row>
    <row r="4219" spans="1:7" x14ac:dyDescent="0.2">
      <c r="A4219" s="76" t="s">
        <v>4616</v>
      </c>
      <c r="C4219" s="142">
        <v>1763.960000000126</v>
      </c>
      <c r="D4219" s="142">
        <v>2310.1625000000045</v>
      </c>
      <c r="E4219" s="142">
        <v>2918.7324999998382</v>
      </c>
      <c r="F4219" s="142">
        <v>3327.2325000002347</v>
      </c>
      <c r="G4219" s="142">
        <v>4565.3199999999915</v>
      </c>
    </row>
    <row r="4220" spans="1:7" x14ac:dyDescent="0.2">
      <c r="A4220" s="76" t="s">
        <v>4617</v>
      </c>
      <c r="C4220" s="142">
        <v>1764.3600000001261</v>
      </c>
      <c r="D4220" s="142">
        <v>2310.6850000000049</v>
      </c>
      <c r="E4220" s="142">
        <v>2919.3974999998381</v>
      </c>
      <c r="F4220" s="142">
        <v>3327.9925000002349</v>
      </c>
      <c r="G4220" s="142">
        <v>4566.3649999999916</v>
      </c>
    </row>
    <row r="4221" spans="1:7" x14ac:dyDescent="0.2">
      <c r="A4221" s="76" t="s">
        <v>4618</v>
      </c>
      <c r="C4221" s="142">
        <v>1764.7600000001262</v>
      </c>
      <c r="D4221" s="142">
        <v>2311.207500000005</v>
      </c>
      <c r="E4221" s="142">
        <v>2920.0624999998377</v>
      </c>
      <c r="F4221" s="142">
        <v>3328.7525000002352</v>
      </c>
      <c r="G4221" s="142">
        <v>4567.4099999999926</v>
      </c>
    </row>
    <row r="4222" spans="1:7" x14ac:dyDescent="0.2">
      <c r="A4222" s="76" t="s">
        <v>4619</v>
      </c>
      <c r="C4222" s="142">
        <v>1765.1600000001263</v>
      </c>
      <c r="D4222" s="142">
        <v>2311.730000000005</v>
      </c>
      <c r="E4222" s="142">
        <v>2920.7274999998376</v>
      </c>
      <c r="F4222" s="142">
        <v>3329.5125000002354</v>
      </c>
      <c r="G4222" s="142">
        <v>4568.4549999999927</v>
      </c>
    </row>
    <row r="4223" spans="1:7" x14ac:dyDescent="0.2">
      <c r="A4223" s="76" t="s">
        <v>4620</v>
      </c>
      <c r="C4223" s="142">
        <v>1765.5600000001264</v>
      </c>
      <c r="D4223" s="142">
        <v>2312.2525000000055</v>
      </c>
      <c r="E4223" s="142">
        <v>2921.3924999998376</v>
      </c>
      <c r="F4223" s="142">
        <v>3330.2725000002356</v>
      </c>
      <c r="G4223" s="142">
        <v>4569.4999999999927</v>
      </c>
    </row>
    <row r="4224" spans="1:7" x14ac:dyDescent="0.2">
      <c r="A4224" s="76" t="s">
        <v>4621</v>
      </c>
      <c r="C4224" s="142">
        <v>1765.9600000001265</v>
      </c>
      <c r="D4224" s="142">
        <v>2312.7750000000055</v>
      </c>
      <c r="E4224" s="142">
        <v>2922.0574999998375</v>
      </c>
      <c r="F4224" s="142">
        <v>3331.0325000002358</v>
      </c>
      <c r="G4224" s="142">
        <v>4570.5449999999928</v>
      </c>
    </row>
    <row r="4225" spans="1:7" x14ac:dyDescent="0.2">
      <c r="A4225" s="76" t="s">
        <v>4622</v>
      </c>
      <c r="C4225" s="142">
        <v>1766.3600000001265</v>
      </c>
      <c r="D4225" s="142">
        <v>2313.2975000000056</v>
      </c>
      <c r="E4225" s="142">
        <v>2922.7224999998371</v>
      </c>
      <c r="F4225" s="142">
        <v>3331.792500000236</v>
      </c>
      <c r="G4225" s="142">
        <v>4571.5899999999938</v>
      </c>
    </row>
    <row r="4226" spans="1:7" x14ac:dyDescent="0.2">
      <c r="A4226" s="76" t="s">
        <v>4623</v>
      </c>
      <c r="C4226" s="142">
        <v>1766.7600000001266</v>
      </c>
      <c r="D4226" s="142">
        <v>2313.8200000000061</v>
      </c>
      <c r="E4226" s="142">
        <v>2923.387499999837</v>
      </c>
      <c r="F4226" s="142">
        <v>3332.5525000002358</v>
      </c>
      <c r="G4226" s="142">
        <v>4572.6349999999939</v>
      </c>
    </row>
    <row r="4227" spans="1:7" x14ac:dyDescent="0.2">
      <c r="A4227" s="76" t="s">
        <v>4624</v>
      </c>
      <c r="C4227" s="142">
        <v>1767.1600000001267</v>
      </c>
      <c r="D4227" s="142">
        <v>2314.3425000000061</v>
      </c>
      <c r="E4227" s="142">
        <v>2924.052499999837</v>
      </c>
      <c r="F4227" s="142">
        <v>3333.312500000236</v>
      </c>
      <c r="G4227" s="142">
        <v>4573.6799999999939</v>
      </c>
    </row>
    <row r="4228" spans="1:7" x14ac:dyDescent="0.2">
      <c r="A4228" s="76" t="s">
        <v>4625</v>
      </c>
      <c r="C4228" s="142">
        <v>1767.5600000001268</v>
      </c>
      <c r="D4228" s="142">
        <v>2314.8650000000061</v>
      </c>
      <c r="E4228" s="142">
        <v>2924.7174999998365</v>
      </c>
      <c r="F4228" s="142">
        <v>3334.0725000002362</v>
      </c>
      <c r="G4228" s="142">
        <v>4574.7249999999949</v>
      </c>
    </row>
    <row r="4229" spans="1:7" x14ac:dyDescent="0.2">
      <c r="A4229" s="76" t="s">
        <v>4626</v>
      </c>
      <c r="C4229" s="142">
        <v>1767.9600000001269</v>
      </c>
      <c r="D4229" s="142">
        <v>2315.3875000000062</v>
      </c>
      <c r="E4229" s="142">
        <v>2925.3824999998365</v>
      </c>
      <c r="F4229" s="142">
        <v>3334.8325000002365</v>
      </c>
      <c r="G4229" s="142">
        <v>4575.769999999995</v>
      </c>
    </row>
    <row r="4230" spans="1:7" x14ac:dyDescent="0.2">
      <c r="A4230" s="76" t="s">
        <v>4627</v>
      </c>
      <c r="C4230" s="142">
        <v>1768.360000000127</v>
      </c>
      <c r="D4230" s="142">
        <v>2315.9100000000067</v>
      </c>
      <c r="E4230" s="142">
        <v>2926.0474999998364</v>
      </c>
      <c r="F4230" s="142">
        <v>3335.5925000002367</v>
      </c>
      <c r="G4230" s="142">
        <v>4576.8149999999951</v>
      </c>
    </row>
    <row r="4231" spans="1:7" x14ac:dyDescent="0.2">
      <c r="A4231" s="76" t="s">
        <v>4628</v>
      </c>
      <c r="C4231" s="142">
        <v>1768.7600000001271</v>
      </c>
      <c r="D4231" s="142">
        <v>2316.4325000000067</v>
      </c>
      <c r="E4231" s="142">
        <v>2926.7124999998359</v>
      </c>
      <c r="F4231" s="142">
        <v>3336.3525000002369</v>
      </c>
      <c r="G4231" s="142">
        <v>4577.859999999996</v>
      </c>
    </row>
    <row r="4232" spans="1:7" x14ac:dyDescent="0.2">
      <c r="A4232" s="76" t="s">
        <v>4629</v>
      </c>
      <c r="C4232" s="142">
        <v>1769.1600000001272</v>
      </c>
      <c r="D4232" s="142">
        <v>2316.9550000000067</v>
      </c>
      <c r="E4232" s="142">
        <v>2927.3774999998359</v>
      </c>
      <c r="F4232" s="142">
        <v>3337.1125000002371</v>
      </c>
      <c r="G4232" s="142">
        <v>4578.9049999999961</v>
      </c>
    </row>
    <row r="4233" spans="1:7" x14ac:dyDescent="0.2">
      <c r="A4233" s="76" t="s">
        <v>4630</v>
      </c>
      <c r="C4233" s="142">
        <v>1769.5600000001273</v>
      </c>
      <c r="D4233" s="142">
        <v>2317.4775000000072</v>
      </c>
      <c r="E4233" s="142">
        <v>2928.0424999998359</v>
      </c>
      <c r="F4233" s="142">
        <v>3337.8725000002373</v>
      </c>
      <c r="G4233" s="142">
        <v>4579.9499999999962</v>
      </c>
    </row>
    <row r="4234" spans="1:7" x14ac:dyDescent="0.2">
      <c r="A4234" s="76" t="s">
        <v>4631</v>
      </c>
      <c r="C4234" s="142">
        <v>1769.9600000001274</v>
      </c>
      <c r="D4234" s="142">
        <v>2318.0000000000073</v>
      </c>
      <c r="E4234" s="142">
        <v>2928.7074999998358</v>
      </c>
      <c r="F4234" s="142">
        <v>3338.6325000002375</v>
      </c>
      <c r="G4234" s="142">
        <v>4580.9949999999963</v>
      </c>
    </row>
    <row r="4235" spans="1:7" x14ac:dyDescent="0.2">
      <c r="A4235" s="76" t="s">
        <v>4632</v>
      </c>
      <c r="C4235" s="142">
        <v>1770.3600000001275</v>
      </c>
      <c r="D4235" s="142">
        <v>2318.5225000000073</v>
      </c>
      <c r="E4235" s="142">
        <v>2929.3724999998353</v>
      </c>
      <c r="F4235" s="142">
        <v>3339.3925000002378</v>
      </c>
      <c r="G4235" s="142">
        <v>4582.0399999999972</v>
      </c>
    </row>
    <row r="4236" spans="1:7" x14ac:dyDescent="0.2">
      <c r="A4236" s="76" t="s">
        <v>4633</v>
      </c>
      <c r="C4236" s="142">
        <v>1770.7600000001275</v>
      </c>
      <c r="D4236" s="142">
        <v>2319.0450000000078</v>
      </c>
      <c r="E4236" s="142">
        <v>2930.0374999998353</v>
      </c>
      <c r="F4236" s="142">
        <v>3340.1525000002375</v>
      </c>
      <c r="G4236" s="142">
        <v>4583.0849999999973</v>
      </c>
    </row>
    <row r="4237" spans="1:7" x14ac:dyDescent="0.2">
      <c r="A4237" s="76" t="s">
        <v>4634</v>
      </c>
      <c r="C4237" s="142">
        <v>1771.1600000001276</v>
      </c>
      <c r="D4237" s="142">
        <v>2319.5675000000078</v>
      </c>
      <c r="E4237" s="142">
        <v>2930.7024999998353</v>
      </c>
      <c r="F4237" s="142">
        <v>3340.9125000002377</v>
      </c>
      <c r="G4237" s="142">
        <v>4584.1299999999974</v>
      </c>
    </row>
    <row r="4238" spans="1:7" x14ac:dyDescent="0.2">
      <c r="A4238" s="76" t="s">
        <v>4635</v>
      </c>
      <c r="C4238" s="142">
        <v>1771.5600000001277</v>
      </c>
      <c r="D4238" s="142">
        <v>2320.0900000000079</v>
      </c>
      <c r="E4238" s="142">
        <v>2931.3674999998348</v>
      </c>
      <c r="F4238" s="142">
        <v>3341.672500000238</v>
      </c>
      <c r="G4238" s="142">
        <v>4585.1749999999984</v>
      </c>
    </row>
    <row r="4239" spans="1:7" x14ac:dyDescent="0.2">
      <c r="A4239" s="76" t="s">
        <v>4636</v>
      </c>
      <c r="C4239" s="142">
        <v>1771.9600000001278</v>
      </c>
      <c r="D4239" s="142">
        <v>2320.6125000000079</v>
      </c>
      <c r="E4239" s="142">
        <v>2932.0324999998347</v>
      </c>
      <c r="F4239" s="142">
        <v>3342.4325000002382</v>
      </c>
      <c r="G4239" s="142">
        <v>4586.2199999999984</v>
      </c>
    </row>
    <row r="4240" spans="1:7" x14ac:dyDescent="0.2">
      <c r="A4240" s="76" t="s">
        <v>4637</v>
      </c>
      <c r="C4240" s="142">
        <v>1772.3600000001279</v>
      </c>
      <c r="D4240" s="142">
        <v>2321.1350000000084</v>
      </c>
      <c r="E4240" s="142">
        <v>2932.6974999998347</v>
      </c>
      <c r="F4240" s="142">
        <v>3343.1925000002384</v>
      </c>
      <c r="G4240" s="142">
        <v>4587.2649999999985</v>
      </c>
    </row>
    <row r="4241" spans="1:7" x14ac:dyDescent="0.2">
      <c r="A4241" s="76" t="s">
        <v>4638</v>
      </c>
      <c r="C4241" s="142">
        <v>1772.760000000128</v>
      </c>
      <c r="D4241" s="142">
        <v>2321.6575000000084</v>
      </c>
      <c r="E4241" s="142">
        <v>2933.3624999998342</v>
      </c>
      <c r="F4241" s="142">
        <v>3343.9525000002386</v>
      </c>
      <c r="G4241" s="142">
        <v>4588.3099999999995</v>
      </c>
    </row>
    <row r="4242" spans="1:7" x14ac:dyDescent="0.2">
      <c r="A4242" s="76" t="s">
        <v>4639</v>
      </c>
      <c r="C4242" s="142">
        <v>1773.1600000001281</v>
      </c>
      <c r="D4242" s="142">
        <v>2322.1800000000085</v>
      </c>
      <c r="E4242" s="142">
        <v>2934.0274999998342</v>
      </c>
      <c r="F4242" s="142">
        <v>3344.7125000002388</v>
      </c>
      <c r="G4242" s="142">
        <v>4589.3549999999996</v>
      </c>
    </row>
    <row r="4243" spans="1:7" x14ac:dyDescent="0.2">
      <c r="A4243" s="76" t="s">
        <v>4640</v>
      </c>
      <c r="C4243" s="142">
        <v>1773.5600000001282</v>
      </c>
      <c r="D4243" s="142">
        <v>2322.702500000009</v>
      </c>
      <c r="E4243" s="142">
        <v>2934.6924999998341</v>
      </c>
      <c r="F4243" s="142">
        <v>3345.4725000002391</v>
      </c>
      <c r="G4243" s="142">
        <v>4590.3999999999996</v>
      </c>
    </row>
    <row r="4244" spans="1:7" x14ac:dyDescent="0.2">
      <c r="A4244" s="76" t="s">
        <v>4641</v>
      </c>
      <c r="C4244" s="142">
        <v>1773.9600000001283</v>
      </c>
      <c r="D4244" s="142">
        <v>2323.225000000009</v>
      </c>
      <c r="E4244" s="142">
        <v>2935.3574999998341</v>
      </c>
      <c r="F4244" s="142">
        <v>3346.2325000002393</v>
      </c>
      <c r="G4244" s="142">
        <v>4591.4449999999997</v>
      </c>
    </row>
    <row r="4245" spans="1:7" x14ac:dyDescent="0.2">
      <c r="A4245" s="76" t="s">
        <v>4642</v>
      </c>
      <c r="C4245" s="142">
        <v>1774.3600000001284</v>
      </c>
      <c r="D4245" s="142">
        <v>2323.747500000009</v>
      </c>
      <c r="E4245" s="142">
        <v>2936.0224999998336</v>
      </c>
      <c r="F4245" s="142">
        <v>3346.9925000002395</v>
      </c>
      <c r="G4245" s="142">
        <v>4592.4900000000007</v>
      </c>
    </row>
    <row r="4246" spans="1:7" x14ac:dyDescent="0.2">
      <c r="A4246" s="76" t="s">
        <v>4643</v>
      </c>
      <c r="C4246" s="142">
        <v>1774.7600000001285</v>
      </c>
      <c r="D4246" s="142">
        <v>2324.2700000000095</v>
      </c>
      <c r="E4246" s="142">
        <v>2936.6874999998336</v>
      </c>
      <c r="F4246" s="142">
        <v>3347.7525000002393</v>
      </c>
      <c r="G4246" s="142">
        <v>4593.5350000000008</v>
      </c>
    </row>
    <row r="4247" spans="1:7" x14ac:dyDescent="0.2">
      <c r="A4247" s="76" t="s">
        <v>4644</v>
      </c>
      <c r="C4247" s="142">
        <v>1775.1600000001285</v>
      </c>
      <c r="D4247" s="142">
        <v>2324.7925000000096</v>
      </c>
      <c r="E4247" s="142">
        <v>2937.3524999998335</v>
      </c>
      <c r="F4247" s="142">
        <v>3348.5125000002395</v>
      </c>
      <c r="G4247" s="142">
        <v>4594.5800000000008</v>
      </c>
    </row>
    <row r="4248" spans="1:7" x14ac:dyDescent="0.2">
      <c r="A4248" s="76" t="s">
        <v>4645</v>
      </c>
      <c r="C4248" s="142">
        <v>1775.5600000001286</v>
      </c>
      <c r="D4248" s="142">
        <v>2325.3150000000096</v>
      </c>
      <c r="E4248" s="142">
        <v>2938.017499999833</v>
      </c>
      <c r="F4248" s="142">
        <v>3349.2725000002397</v>
      </c>
      <c r="G4248" s="142">
        <v>4595.6250000000018</v>
      </c>
    </row>
    <row r="4249" spans="1:7" x14ac:dyDescent="0.2">
      <c r="A4249" s="76" t="s">
        <v>4646</v>
      </c>
      <c r="C4249" s="142">
        <v>1775.9600000001287</v>
      </c>
      <c r="D4249" s="142">
        <v>2325.8375000000096</v>
      </c>
      <c r="E4249" s="142">
        <v>2938.682499999833</v>
      </c>
      <c r="F4249" s="142">
        <v>3350.0325000002399</v>
      </c>
      <c r="G4249" s="142">
        <v>4596.6700000000019</v>
      </c>
    </row>
    <row r="4250" spans="1:7" x14ac:dyDescent="0.2">
      <c r="A4250" s="76" t="s">
        <v>4647</v>
      </c>
      <c r="C4250" s="142">
        <v>1776.3600000001288</v>
      </c>
      <c r="D4250" s="142">
        <v>2326.3600000000101</v>
      </c>
      <c r="E4250" s="142">
        <v>2939.347499999833</v>
      </c>
      <c r="F4250" s="142">
        <v>3350.7925000002401</v>
      </c>
      <c r="G4250" s="142">
        <v>4597.715000000002</v>
      </c>
    </row>
    <row r="4251" spans="1:7" x14ac:dyDescent="0.2">
      <c r="A4251" s="76" t="s">
        <v>4648</v>
      </c>
      <c r="C4251" s="142">
        <v>1776.7600000001289</v>
      </c>
      <c r="D4251" s="142">
        <v>2326.8825000000102</v>
      </c>
      <c r="E4251" s="142">
        <v>2940.0124999998325</v>
      </c>
      <c r="F4251" s="142">
        <v>3351.5525000002403</v>
      </c>
      <c r="G4251" s="142">
        <v>4598.7600000000029</v>
      </c>
    </row>
    <row r="4252" spans="1:7" x14ac:dyDescent="0.2">
      <c r="A4252" s="76" t="s">
        <v>4649</v>
      </c>
      <c r="C4252" s="142">
        <v>1777.160000000129</v>
      </c>
      <c r="D4252" s="142">
        <v>2327.4050000000102</v>
      </c>
      <c r="E4252" s="142">
        <v>2940.6774999998324</v>
      </c>
      <c r="F4252" s="142">
        <v>3352.3125000002406</v>
      </c>
      <c r="G4252" s="142">
        <v>4599.805000000003</v>
      </c>
    </row>
    <row r="4253" spans="1:7" x14ac:dyDescent="0.2">
      <c r="A4253" s="76" t="s">
        <v>4650</v>
      </c>
      <c r="C4253" s="142">
        <v>1777.5600000001291</v>
      </c>
      <c r="D4253" s="142">
        <v>2327.9275000000107</v>
      </c>
      <c r="E4253" s="142">
        <v>2941.3424999998324</v>
      </c>
      <c r="F4253" s="142">
        <v>3353.0725000002408</v>
      </c>
      <c r="G4253" s="142">
        <v>4600.8500000000031</v>
      </c>
    </row>
    <row r="4254" spans="1:7" x14ac:dyDescent="0.2">
      <c r="A4254" s="76" t="s">
        <v>4651</v>
      </c>
      <c r="C4254" s="142">
        <v>1777.9600000001292</v>
      </c>
      <c r="D4254" s="142">
        <v>2328.4500000000107</v>
      </c>
      <c r="E4254" s="142">
        <v>2942.0074999998324</v>
      </c>
      <c r="F4254" s="142">
        <v>3353.832500000241</v>
      </c>
      <c r="G4254" s="142">
        <v>4601.8950000000032</v>
      </c>
    </row>
    <row r="4255" spans="1:7" x14ac:dyDescent="0.2">
      <c r="A4255" s="76" t="s">
        <v>4652</v>
      </c>
      <c r="C4255" s="142">
        <v>1778.3600000001293</v>
      </c>
      <c r="D4255" s="142">
        <v>2328.9725000000108</v>
      </c>
      <c r="E4255" s="142">
        <v>2942.6724999998319</v>
      </c>
      <c r="F4255" s="142">
        <v>3354.5925000002412</v>
      </c>
      <c r="G4255" s="142">
        <v>4602.9400000000041</v>
      </c>
    </row>
    <row r="4256" spans="1:7" x14ac:dyDescent="0.2">
      <c r="A4256" s="76" t="s">
        <v>4653</v>
      </c>
      <c r="C4256" s="142">
        <v>1778.7600000001294</v>
      </c>
      <c r="D4256" s="142">
        <v>2329.4950000000113</v>
      </c>
      <c r="E4256" s="142">
        <v>2943.3374999998318</v>
      </c>
      <c r="F4256" s="142">
        <v>3355.352500000241</v>
      </c>
      <c r="G4256" s="142">
        <v>4603.9850000000042</v>
      </c>
    </row>
    <row r="4257" spans="1:7" x14ac:dyDescent="0.2">
      <c r="A4257" s="76" t="s">
        <v>4654</v>
      </c>
      <c r="C4257" s="142">
        <v>1779.1600000001295</v>
      </c>
      <c r="D4257" s="142">
        <v>2330.0175000000113</v>
      </c>
      <c r="E4257" s="142">
        <v>2944.0024999998318</v>
      </c>
      <c r="F4257" s="142">
        <v>3356.1125000002412</v>
      </c>
      <c r="G4257" s="142">
        <v>4605.0300000000043</v>
      </c>
    </row>
    <row r="4258" spans="1:7" x14ac:dyDescent="0.2">
      <c r="A4258" s="76" t="s">
        <v>4655</v>
      </c>
      <c r="C4258" s="142">
        <v>1779.5600000001295</v>
      </c>
      <c r="D4258" s="142">
        <v>2330.5400000000113</v>
      </c>
      <c r="E4258" s="142">
        <v>2944.6674999998313</v>
      </c>
      <c r="F4258" s="142">
        <v>3356.8725000002414</v>
      </c>
      <c r="G4258" s="142">
        <v>4606.0750000000053</v>
      </c>
    </row>
    <row r="4259" spans="1:7" x14ac:dyDescent="0.2">
      <c r="A4259" s="76" t="s">
        <v>4656</v>
      </c>
      <c r="C4259" s="142">
        <v>1779.9600000001296</v>
      </c>
      <c r="D4259" s="142">
        <v>2331.0625000000114</v>
      </c>
      <c r="E4259" s="142">
        <v>2945.3324999998313</v>
      </c>
      <c r="F4259" s="142">
        <v>3357.6325000002416</v>
      </c>
      <c r="G4259" s="142">
        <v>4607.1200000000053</v>
      </c>
    </row>
    <row r="4260" spans="1:7" x14ac:dyDescent="0.2">
      <c r="A4260" s="76" t="s">
        <v>4657</v>
      </c>
      <c r="C4260" s="142">
        <v>1780.3600000001297</v>
      </c>
      <c r="D4260" s="142">
        <v>2331.5850000000119</v>
      </c>
      <c r="E4260" s="142">
        <v>2945.9974999998312</v>
      </c>
      <c r="F4260" s="142">
        <v>3358.3925000002419</v>
      </c>
      <c r="G4260" s="142">
        <v>4608.1650000000054</v>
      </c>
    </row>
    <row r="4261" spans="1:7" x14ac:dyDescent="0.2">
      <c r="A4261" s="76" t="s">
        <v>4658</v>
      </c>
      <c r="C4261" s="142">
        <v>1780.7600000001298</v>
      </c>
      <c r="D4261" s="142">
        <v>2332.1075000000119</v>
      </c>
      <c r="E4261" s="142">
        <v>2946.6624999998307</v>
      </c>
      <c r="F4261" s="142">
        <v>3359.1525000002421</v>
      </c>
      <c r="G4261" s="142">
        <v>4609.2100000000064</v>
      </c>
    </row>
    <row r="4262" spans="1:7" x14ac:dyDescent="0.2">
      <c r="A4262" s="76" t="s">
        <v>4659</v>
      </c>
      <c r="C4262" s="142">
        <v>1781.1600000001299</v>
      </c>
      <c r="D4262" s="142">
        <v>2332.6300000000119</v>
      </c>
      <c r="E4262" s="142">
        <v>2947.3274999998307</v>
      </c>
      <c r="F4262" s="142">
        <v>3359.9125000002423</v>
      </c>
      <c r="G4262" s="142">
        <v>4610.2550000000065</v>
      </c>
    </row>
    <row r="4263" spans="1:7" x14ac:dyDescent="0.2">
      <c r="A4263" s="76" t="s">
        <v>4660</v>
      </c>
      <c r="C4263" s="142">
        <v>1781.56000000013</v>
      </c>
      <c r="D4263" s="142">
        <v>2333.1525000000124</v>
      </c>
      <c r="E4263" s="142">
        <v>2947.9924999998307</v>
      </c>
      <c r="F4263" s="142">
        <v>3360.6725000002425</v>
      </c>
      <c r="G4263" s="142">
        <v>4611.3000000000065</v>
      </c>
    </row>
    <row r="4264" spans="1:7" x14ac:dyDescent="0.2">
      <c r="A4264" s="76" t="s">
        <v>4661</v>
      </c>
      <c r="C4264" s="142">
        <v>1781.9600000001301</v>
      </c>
      <c r="D4264" s="142">
        <v>2333.6750000000125</v>
      </c>
      <c r="E4264" s="142">
        <v>2948.6574999998306</v>
      </c>
      <c r="F4264" s="142">
        <v>3361.4325000002427</v>
      </c>
      <c r="G4264" s="142">
        <v>4612.3450000000066</v>
      </c>
    </row>
    <row r="4265" spans="1:7" x14ac:dyDescent="0.2">
      <c r="A4265" s="76" t="s">
        <v>4662</v>
      </c>
      <c r="C4265" s="142">
        <v>1782.3600000001302</v>
      </c>
      <c r="D4265" s="142">
        <v>2334.1975000000125</v>
      </c>
      <c r="E4265" s="142">
        <v>2949.3224999998301</v>
      </c>
      <c r="F4265" s="142">
        <v>3362.1925000002429</v>
      </c>
      <c r="G4265" s="142">
        <v>4613.3900000000076</v>
      </c>
    </row>
    <row r="4266" spans="1:7" x14ac:dyDescent="0.2">
      <c r="A4266" s="76" t="s">
        <v>4663</v>
      </c>
      <c r="C4266" s="142">
        <v>1782.7600000001303</v>
      </c>
      <c r="D4266" s="142">
        <v>2334.720000000013</v>
      </c>
      <c r="E4266" s="142">
        <v>2949.9874999998301</v>
      </c>
      <c r="F4266" s="142">
        <v>3362.9525000002427</v>
      </c>
      <c r="G4266" s="142">
        <v>4614.4350000000077</v>
      </c>
    </row>
    <row r="4267" spans="1:7" x14ac:dyDescent="0.2">
      <c r="A4267" s="76" t="s">
        <v>4664</v>
      </c>
      <c r="C4267" s="142">
        <v>1783.1600000001304</v>
      </c>
      <c r="D4267" s="142">
        <v>2335.242500000013</v>
      </c>
      <c r="E4267" s="142">
        <v>2950.6524999998301</v>
      </c>
      <c r="F4267" s="142">
        <v>3363.7125000002429</v>
      </c>
      <c r="G4267" s="142">
        <v>4615.4800000000077</v>
      </c>
    </row>
    <row r="4268" spans="1:7" x14ac:dyDescent="0.2">
      <c r="A4268" s="76" t="s">
        <v>4665</v>
      </c>
      <c r="C4268" s="142">
        <v>1783.5600000001305</v>
      </c>
      <c r="D4268" s="142">
        <v>2335.7650000000131</v>
      </c>
      <c r="E4268" s="142">
        <v>2951.3174999998296</v>
      </c>
      <c r="F4268" s="142">
        <v>3364.4725000002431</v>
      </c>
      <c r="G4268" s="142">
        <v>4616.5250000000087</v>
      </c>
    </row>
    <row r="4269" spans="1:7" x14ac:dyDescent="0.2">
      <c r="A4269" s="76" t="s">
        <v>4666</v>
      </c>
      <c r="C4269" s="142">
        <v>1783.9600000001305</v>
      </c>
      <c r="D4269" s="142">
        <v>2336.2875000000131</v>
      </c>
      <c r="E4269" s="142">
        <v>2951.9824999998295</v>
      </c>
      <c r="F4269" s="142">
        <v>3365.2325000002434</v>
      </c>
      <c r="G4269" s="142">
        <v>4617.5700000000088</v>
      </c>
    </row>
    <row r="4270" spans="1:7" x14ac:dyDescent="0.2">
      <c r="A4270" s="76" t="s">
        <v>4667</v>
      </c>
      <c r="C4270" s="142">
        <v>1784.3600000001306</v>
      </c>
      <c r="D4270" s="142">
        <v>2336.8100000000136</v>
      </c>
      <c r="E4270" s="142">
        <v>2952.6474999998295</v>
      </c>
      <c r="F4270" s="142">
        <v>3365.9925000002436</v>
      </c>
      <c r="G4270" s="142">
        <v>4618.6150000000089</v>
      </c>
    </row>
    <row r="4271" spans="1:7" x14ac:dyDescent="0.2">
      <c r="A4271" s="76" t="s">
        <v>4668</v>
      </c>
      <c r="C4271" s="142">
        <v>1784.7600000001307</v>
      </c>
      <c r="D4271" s="142">
        <v>2337.3325000000136</v>
      </c>
      <c r="E4271" s="142">
        <v>2953.312499999829</v>
      </c>
      <c r="F4271" s="142">
        <v>3366.7525000002438</v>
      </c>
      <c r="G4271" s="142">
        <v>4619.6600000000099</v>
      </c>
    </row>
    <row r="4272" spans="1:7" x14ac:dyDescent="0.2">
      <c r="A4272" s="76" t="s">
        <v>4669</v>
      </c>
      <c r="C4272" s="142">
        <v>1785.1600000001308</v>
      </c>
      <c r="D4272" s="142">
        <v>2337.8550000000137</v>
      </c>
      <c r="E4272" s="142">
        <v>2953.977499999829</v>
      </c>
      <c r="F4272" s="142">
        <v>3367.512500000244</v>
      </c>
      <c r="G4272" s="142">
        <v>4620.7050000000099</v>
      </c>
    </row>
    <row r="4273" spans="1:7" x14ac:dyDescent="0.2">
      <c r="A4273" s="76" t="s">
        <v>4670</v>
      </c>
      <c r="C4273" s="142">
        <v>1785.5600000001309</v>
      </c>
      <c r="D4273" s="142">
        <v>2338.3775000000142</v>
      </c>
      <c r="E4273" s="142">
        <v>2954.6424999998289</v>
      </c>
      <c r="F4273" s="142">
        <v>3368.2725000002442</v>
      </c>
      <c r="G4273" s="142">
        <v>4621.75000000001</v>
      </c>
    </row>
    <row r="4274" spans="1:7" x14ac:dyDescent="0.2">
      <c r="A4274" s="76" t="s">
        <v>4671</v>
      </c>
      <c r="C4274" s="142">
        <v>1785.960000000131</v>
      </c>
      <c r="D4274" s="142">
        <v>2338.9000000000142</v>
      </c>
      <c r="E4274" s="142">
        <v>2955.3074999998289</v>
      </c>
      <c r="F4274" s="142">
        <v>3369.0325000002445</v>
      </c>
      <c r="G4274" s="142">
        <v>4622.7950000000101</v>
      </c>
    </row>
    <row r="4275" spans="1:7" x14ac:dyDescent="0.2">
      <c r="A4275" s="76" t="s">
        <v>4672</v>
      </c>
      <c r="C4275" s="142">
        <v>1786.3600000001311</v>
      </c>
      <c r="D4275" s="142">
        <v>2339.4225000000142</v>
      </c>
      <c r="E4275" s="142">
        <v>2955.9724999998284</v>
      </c>
      <c r="F4275" s="142">
        <v>3369.7925000002447</v>
      </c>
      <c r="G4275" s="142">
        <v>4623.8400000000111</v>
      </c>
    </row>
    <row r="4276" spans="1:7" x14ac:dyDescent="0.2">
      <c r="A4276" s="76" t="s">
        <v>4673</v>
      </c>
      <c r="C4276" s="142">
        <v>1786.7600000001312</v>
      </c>
      <c r="D4276" s="142">
        <v>2339.9450000000147</v>
      </c>
      <c r="E4276" s="142">
        <v>2956.6374999998284</v>
      </c>
      <c r="F4276" s="142">
        <v>3370.5525000002444</v>
      </c>
      <c r="G4276" s="142">
        <v>4624.8850000000111</v>
      </c>
    </row>
    <row r="4277" spans="1:7" x14ac:dyDescent="0.2">
      <c r="A4277" s="76" t="s">
        <v>4674</v>
      </c>
      <c r="C4277" s="142">
        <v>1787.1600000001313</v>
      </c>
      <c r="D4277" s="142">
        <v>2340.4675000000148</v>
      </c>
      <c r="E4277" s="142">
        <v>2957.3024999998283</v>
      </c>
      <c r="F4277" s="142">
        <v>3371.3125000002447</v>
      </c>
      <c r="G4277" s="142">
        <v>4625.9300000000112</v>
      </c>
    </row>
    <row r="4278" spans="1:7" x14ac:dyDescent="0.2">
      <c r="A4278" s="76" t="s">
        <v>4675</v>
      </c>
      <c r="C4278" s="142">
        <v>1787.5600000001314</v>
      </c>
      <c r="D4278" s="142">
        <v>2340.9900000000148</v>
      </c>
      <c r="E4278" s="142">
        <v>2957.9674999998279</v>
      </c>
      <c r="F4278" s="142">
        <v>3372.0725000002449</v>
      </c>
      <c r="G4278" s="142">
        <v>4626.9750000000122</v>
      </c>
    </row>
    <row r="4279" spans="1:7" x14ac:dyDescent="0.2">
      <c r="A4279" s="76" t="s">
        <v>4676</v>
      </c>
      <c r="C4279" s="142">
        <v>1787.9600000001315</v>
      </c>
      <c r="D4279" s="142">
        <v>2341.5125000000148</v>
      </c>
      <c r="E4279" s="142">
        <v>2958.6324999998278</v>
      </c>
      <c r="F4279" s="142">
        <v>3372.8325000002451</v>
      </c>
      <c r="G4279" s="142">
        <v>4628.0200000000123</v>
      </c>
    </row>
    <row r="4280" spans="1:7" x14ac:dyDescent="0.2">
      <c r="A4280" s="76" t="s">
        <v>4677</v>
      </c>
      <c r="C4280" s="142">
        <v>1788.3600000001315</v>
      </c>
      <c r="D4280" s="142">
        <v>2342.0350000000153</v>
      </c>
      <c r="E4280" s="142">
        <v>2959.2974999998278</v>
      </c>
      <c r="F4280" s="142">
        <v>3373.5925000002453</v>
      </c>
      <c r="G4280" s="142">
        <v>4629.0650000000123</v>
      </c>
    </row>
    <row r="4281" spans="1:7" x14ac:dyDescent="0.2">
      <c r="A4281" s="76" t="s">
        <v>4678</v>
      </c>
      <c r="C4281" s="142">
        <v>1788.7600000001316</v>
      </c>
      <c r="D4281" s="142">
        <v>2342.5575000000154</v>
      </c>
      <c r="E4281" s="142">
        <v>2959.9624999998273</v>
      </c>
      <c r="F4281" s="142">
        <v>3374.3525000002455</v>
      </c>
      <c r="G4281" s="142">
        <v>4630.1100000000133</v>
      </c>
    </row>
    <row r="4282" spans="1:7" x14ac:dyDescent="0.2">
      <c r="A4282" s="76" t="s">
        <v>4679</v>
      </c>
      <c r="C4282" s="142">
        <v>1789.1600000001317</v>
      </c>
      <c r="D4282" s="142">
        <v>2343.0800000000154</v>
      </c>
      <c r="E4282" s="142">
        <v>2960.6274999998273</v>
      </c>
      <c r="F4282" s="142">
        <v>3375.1125000002457</v>
      </c>
      <c r="G4282" s="142">
        <v>4631.1550000000134</v>
      </c>
    </row>
    <row r="4283" spans="1:7" x14ac:dyDescent="0.2">
      <c r="A4283" s="76" t="s">
        <v>4680</v>
      </c>
      <c r="C4283" s="142">
        <v>1789.5600000001318</v>
      </c>
      <c r="D4283" s="142">
        <v>2343.6025000000159</v>
      </c>
      <c r="E4283" s="142">
        <v>2961.2924999998272</v>
      </c>
      <c r="F4283" s="142">
        <v>3375.872500000246</v>
      </c>
      <c r="G4283" s="142">
        <v>4632.2000000000135</v>
      </c>
    </row>
    <row r="4284" spans="1:7" x14ac:dyDescent="0.2">
      <c r="A4284" s="76" t="s">
        <v>4681</v>
      </c>
      <c r="C4284" s="142">
        <v>1789.9600000001319</v>
      </c>
      <c r="D4284" s="142">
        <v>2344.1250000000159</v>
      </c>
      <c r="E4284" s="142">
        <v>2961.9574999998272</v>
      </c>
      <c r="F4284" s="142">
        <v>3376.6325000002462</v>
      </c>
      <c r="G4284" s="142">
        <v>4633.2450000000135</v>
      </c>
    </row>
    <row r="4285" spans="1:7" x14ac:dyDescent="0.2">
      <c r="A4285" s="76" t="s">
        <v>4682</v>
      </c>
      <c r="C4285" s="142">
        <v>1790.360000000132</v>
      </c>
      <c r="D4285" s="142">
        <v>2344.647500000016</v>
      </c>
      <c r="E4285" s="142">
        <v>2962.6224999998267</v>
      </c>
      <c r="F4285" s="142">
        <v>3377.3925000002464</v>
      </c>
      <c r="G4285" s="142">
        <v>4634.2900000000145</v>
      </c>
    </row>
    <row r="4286" spans="1:7" x14ac:dyDescent="0.2">
      <c r="A4286" s="76" t="s">
        <v>4683</v>
      </c>
      <c r="C4286" s="142">
        <v>1790.7600000001321</v>
      </c>
      <c r="D4286" s="142">
        <v>2345.1700000000164</v>
      </c>
      <c r="E4286" s="142">
        <v>2963.2874999998267</v>
      </c>
      <c r="F4286" s="142">
        <v>3378.1525000002462</v>
      </c>
      <c r="G4286" s="142">
        <v>4635.3350000000146</v>
      </c>
    </row>
    <row r="4287" spans="1:7" x14ac:dyDescent="0.2">
      <c r="A4287" s="76" t="s">
        <v>4684</v>
      </c>
      <c r="C4287" s="142">
        <v>1791.1600000001322</v>
      </c>
      <c r="D4287" s="142">
        <v>2345.6925000000165</v>
      </c>
      <c r="E4287" s="142">
        <v>2963.9524999998266</v>
      </c>
      <c r="F4287" s="142">
        <v>3378.9125000002464</v>
      </c>
      <c r="G4287" s="142">
        <v>4636.3800000000147</v>
      </c>
    </row>
    <row r="4288" spans="1:7" x14ac:dyDescent="0.2">
      <c r="A4288" s="76" t="s">
        <v>4685</v>
      </c>
      <c r="C4288" s="142">
        <v>1791.5600000001323</v>
      </c>
      <c r="D4288" s="142">
        <v>2346.2150000000165</v>
      </c>
      <c r="E4288" s="142">
        <v>2964.6174999998261</v>
      </c>
      <c r="F4288" s="142">
        <v>3379.6725000002466</v>
      </c>
      <c r="G4288" s="142">
        <v>4637.4250000000156</v>
      </c>
    </row>
    <row r="4289" spans="1:7" x14ac:dyDescent="0.2">
      <c r="A4289" s="76" t="s">
        <v>4686</v>
      </c>
      <c r="C4289" s="142">
        <v>1791.9600000001324</v>
      </c>
      <c r="D4289" s="142">
        <v>2346.7375000000166</v>
      </c>
      <c r="E4289" s="142">
        <v>2965.2824999998261</v>
      </c>
      <c r="F4289" s="142">
        <v>3380.4325000002468</v>
      </c>
      <c r="G4289" s="142">
        <v>4638.4700000000157</v>
      </c>
    </row>
    <row r="4290" spans="1:7" x14ac:dyDescent="0.2">
      <c r="A4290" s="76" t="s">
        <v>4687</v>
      </c>
      <c r="C4290" s="142">
        <v>1792.3600000001325</v>
      </c>
      <c r="D4290" s="142">
        <v>2347.260000000017</v>
      </c>
      <c r="E4290" s="142">
        <v>2965.9474999998261</v>
      </c>
      <c r="F4290" s="142">
        <v>3381.192500000247</v>
      </c>
      <c r="G4290" s="142">
        <v>4639.5150000000158</v>
      </c>
    </row>
    <row r="4291" spans="1:7" x14ac:dyDescent="0.2">
      <c r="A4291" s="76" t="s">
        <v>4688</v>
      </c>
      <c r="C4291" s="142">
        <v>1792.7600000001325</v>
      </c>
      <c r="D4291" s="142">
        <v>2347.7825000000171</v>
      </c>
      <c r="E4291" s="142">
        <v>2966.6124999998256</v>
      </c>
      <c r="F4291" s="142">
        <v>3381.9525000002473</v>
      </c>
      <c r="G4291" s="142">
        <v>4640.5600000000168</v>
      </c>
    </row>
    <row r="4292" spans="1:7" x14ac:dyDescent="0.2">
      <c r="A4292" s="76" t="s">
        <v>4689</v>
      </c>
      <c r="C4292" s="142">
        <v>1793.1600000001326</v>
      </c>
      <c r="D4292" s="142">
        <v>2348.3050000000171</v>
      </c>
      <c r="E4292" s="142">
        <v>2967.2774999998255</v>
      </c>
      <c r="F4292" s="142">
        <v>3382.7125000002475</v>
      </c>
      <c r="G4292" s="142">
        <v>4641.6050000000168</v>
      </c>
    </row>
    <row r="4293" spans="1:7" x14ac:dyDescent="0.2">
      <c r="A4293" s="76" t="s">
        <v>4690</v>
      </c>
      <c r="C4293" s="142">
        <v>1793.5600000001327</v>
      </c>
      <c r="D4293" s="142">
        <v>2348.8275000000176</v>
      </c>
      <c r="E4293" s="142">
        <v>2967.9424999998255</v>
      </c>
      <c r="F4293" s="142">
        <v>3383.4725000002477</v>
      </c>
      <c r="G4293" s="142">
        <v>4642.6500000000169</v>
      </c>
    </row>
    <row r="4294" spans="1:7" x14ac:dyDescent="0.2">
      <c r="A4294" s="76" t="s">
        <v>4691</v>
      </c>
      <c r="C4294" s="142">
        <v>1793.9600000001328</v>
      </c>
      <c r="D4294" s="142">
        <v>2349.3500000000176</v>
      </c>
      <c r="E4294" s="142">
        <v>2968.6074999998254</v>
      </c>
      <c r="F4294" s="142">
        <v>3384.2325000002479</v>
      </c>
      <c r="G4294" s="142">
        <v>4643.695000000017</v>
      </c>
    </row>
    <row r="4295" spans="1:7" x14ac:dyDescent="0.2">
      <c r="A4295" s="76" t="s">
        <v>4692</v>
      </c>
      <c r="C4295" s="142">
        <v>1794.3600000001329</v>
      </c>
      <c r="D4295" s="142">
        <v>2349.8725000000177</v>
      </c>
      <c r="E4295" s="142">
        <v>2969.272499999825</v>
      </c>
      <c r="F4295" s="142">
        <v>3384.9925000002481</v>
      </c>
      <c r="G4295" s="142">
        <v>4644.740000000018</v>
      </c>
    </row>
    <row r="4296" spans="1:7" x14ac:dyDescent="0.2">
      <c r="A4296" s="76" t="s">
        <v>4693</v>
      </c>
      <c r="C4296" s="142">
        <v>1794.760000000133</v>
      </c>
      <c r="D4296" s="142">
        <v>2350.3950000000182</v>
      </c>
      <c r="E4296" s="142">
        <v>2969.9374999998249</v>
      </c>
      <c r="F4296" s="142">
        <v>3385.7525000002479</v>
      </c>
      <c r="G4296" s="142">
        <v>4645.785000000018</v>
      </c>
    </row>
    <row r="4297" spans="1:7" x14ac:dyDescent="0.2">
      <c r="A4297" s="76" t="s">
        <v>4694</v>
      </c>
      <c r="C4297" s="142">
        <v>1795.1600000001331</v>
      </c>
      <c r="D4297" s="142">
        <v>2350.9175000000182</v>
      </c>
      <c r="E4297" s="142">
        <v>2970.6024999998249</v>
      </c>
      <c r="F4297" s="142">
        <v>3386.5125000002481</v>
      </c>
      <c r="G4297" s="142">
        <v>4646.8300000000181</v>
      </c>
    </row>
    <row r="4298" spans="1:7" x14ac:dyDescent="0.2">
      <c r="A4298" s="76" t="s">
        <v>4695</v>
      </c>
      <c r="C4298" s="142">
        <v>1795.5600000001332</v>
      </c>
      <c r="D4298" s="142">
        <v>2351.4400000000182</v>
      </c>
      <c r="E4298" s="142">
        <v>2971.2674999998244</v>
      </c>
      <c r="F4298" s="142">
        <v>3387.2725000002483</v>
      </c>
      <c r="G4298" s="142">
        <v>4647.8750000000191</v>
      </c>
    </row>
    <row r="4299" spans="1:7" x14ac:dyDescent="0.2">
      <c r="A4299" s="76" t="s">
        <v>4696</v>
      </c>
      <c r="C4299" s="142">
        <v>1795.9600000001333</v>
      </c>
      <c r="D4299" s="142">
        <v>2351.9625000000183</v>
      </c>
      <c r="E4299" s="142">
        <v>2971.9324999998244</v>
      </c>
      <c r="F4299" s="142">
        <v>3388.0325000002485</v>
      </c>
      <c r="G4299" s="142">
        <v>4648.9200000000192</v>
      </c>
    </row>
    <row r="4300" spans="1:7" x14ac:dyDescent="0.2">
      <c r="A4300" s="76" t="s">
        <v>4697</v>
      </c>
      <c r="C4300" s="142">
        <v>1796.3600000001334</v>
      </c>
      <c r="D4300" s="142">
        <v>2352.4850000000188</v>
      </c>
      <c r="E4300" s="142">
        <v>2972.5974999998243</v>
      </c>
      <c r="F4300" s="142">
        <v>3388.7925000002488</v>
      </c>
      <c r="G4300" s="142">
        <v>4649.9650000000192</v>
      </c>
    </row>
    <row r="4301" spans="1:7" x14ac:dyDescent="0.2">
      <c r="A4301" s="76" t="s">
        <v>4698</v>
      </c>
      <c r="C4301" s="142">
        <v>1796.7600000001335</v>
      </c>
      <c r="D4301" s="142">
        <v>2353.0075000000188</v>
      </c>
      <c r="E4301" s="142">
        <v>2973.2624999998238</v>
      </c>
      <c r="F4301" s="142">
        <v>3389.552500000249</v>
      </c>
      <c r="G4301" s="142">
        <v>4651.0100000000202</v>
      </c>
    </row>
    <row r="4302" spans="1:7" x14ac:dyDescent="0.2">
      <c r="A4302" s="76" t="s">
        <v>4699</v>
      </c>
      <c r="C4302" s="142">
        <v>1797.1600000001336</v>
      </c>
      <c r="D4302" s="142">
        <v>2353.5300000000188</v>
      </c>
      <c r="E4302" s="142">
        <v>2973.9274999998238</v>
      </c>
      <c r="F4302" s="142">
        <v>3390.3125000002492</v>
      </c>
      <c r="G4302" s="142">
        <v>4652.0550000000203</v>
      </c>
    </row>
    <row r="4303" spans="1:7" x14ac:dyDescent="0.2">
      <c r="A4303" s="76" t="s">
        <v>4700</v>
      </c>
      <c r="C4303" s="142">
        <v>1797.5600000001336</v>
      </c>
      <c r="D4303" s="142">
        <v>2354.0525000000193</v>
      </c>
      <c r="E4303" s="142">
        <v>2974.5924999998238</v>
      </c>
      <c r="F4303" s="142">
        <v>3391.0725000002494</v>
      </c>
      <c r="G4303" s="142">
        <v>4653.1000000000204</v>
      </c>
    </row>
    <row r="4304" spans="1:7" x14ac:dyDescent="0.2">
      <c r="A4304" s="76" t="s">
        <v>4701</v>
      </c>
      <c r="C4304" s="142">
        <v>1797.9600000001337</v>
      </c>
      <c r="D4304" s="142">
        <v>2354.5750000000194</v>
      </c>
      <c r="E4304" s="142">
        <v>2975.2574999998237</v>
      </c>
      <c r="F4304" s="142">
        <v>3391.8325000002496</v>
      </c>
      <c r="G4304" s="142">
        <v>4654.1450000000204</v>
      </c>
    </row>
    <row r="4305" spans="1:7" x14ac:dyDescent="0.2">
      <c r="A4305" s="76" t="s">
        <v>4702</v>
      </c>
      <c r="C4305" s="142">
        <v>1798.3600000001338</v>
      </c>
      <c r="D4305" s="142">
        <v>2355.0975000000194</v>
      </c>
      <c r="E4305" s="142">
        <v>2975.9224999998232</v>
      </c>
      <c r="F4305" s="142">
        <v>3392.5925000002499</v>
      </c>
      <c r="G4305" s="142">
        <v>4655.1900000000214</v>
      </c>
    </row>
    <row r="4306" spans="1:7" x14ac:dyDescent="0.2">
      <c r="A4306" s="76" t="s">
        <v>4703</v>
      </c>
      <c r="C4306" s="142">
        <v>1798.7600000001339</v>
      </c>
      <c r="D4306" s="142">
        <v>2355.6200000000199</v>
      </c>
      <c r="E4306" s="142">
        <v>2976.5874999998232</v>
      </c>
      <c r="F4306" s="142">
        <v>3393.3525000002496</v>
      </c>
      <c r="G4306" s="142">
        <v>4656.2350000000215</v>
      </c>
    </row>
    <row r="4307" spans="1:7" x14ac:dyDescent="0.2">
      <c r="A4307" s="76" t="s">
        <v>4704</v>
      </c>
      <c r="C4307" s="142">
        <v>1799.160000000134</v>
      </c>
      <c r="D4307" s="142">
        <v>2356.1425000000199</v>
      </c>
      <c r="E4307" s="142">
        <v>2977.2524999998232</v>
      </c>
      <c r="F4307" s="142">
        <v>3394.1125000002498</v>
      </c>
      <c r="G4307" s="142">
        <v>4657.2800000000216</v>
      </c>
    </row>
    <row r="4308" spans="1:7" x14ac:dyDescent="0.2">
      <c r="A4308" s="76" t="s">
        <v>4705</v>
      </c>
      <c r="C4308" s="142">
        <v>1799.5600000001341</v>
      </c>
      <c r="D4308" s="142">
        <v>2356.66500000002</v>
      </c>
      <c r="E4308" s="142">
        <v>2977.9174999998227</v>
      </c>
      <c r="F4308" s="142">
        <v>3394.8725000002501</v>
      </c>
      <c r="G4308" s="142">
        <v>4658.3250000000226</v>
      </c>
    </row>
    <row r="4309" spans="1:7" x14ac:dyDescent="0.2">
      <c r="A4309" s="76" t="s">
        <v>4706</v>
      </c>
      <c r="C4309" s="142">
        <v>1799.9600000001342</v>
      </c>
      <c r="D4309" s="142">
        <v>2357.18750000002</v>
      </c>
      <c r="E4309" s="142">
        <v>2978.5824999998226</v>
      </c>
      <c r="F4309" s="142">
        <v>3395.6325000002503</v>
      </c>
      <c r="G4309" s="142">
        <v>4659.3700000000226</v>
      </c>
    </row>
    <row r="4310" spans="1:7" x14ac:dyDescent="0.2">
      <c r="A4310" s="76" t="s">
        <v>4707</v>
      </c>
      <c r="C4310" s="142">
        <v>1800.3600000001343</v>
      </c>
      <c r="D4310" s="142">
        <v>2357.7100000000205</v>
      </c>
      <c r="E4310" s="142">
        <v>2979.2474999998226</v>
      </c>
      <c r="F4310" s="142">
        <v>3396.3925000002505</v>
      </c>
      <c r="G4310" s="142">
        <v>4660.4150000000227</v>
      </c>
    </row>
    <row r="4311" spans="1:7" x14ac:dyDescent="0.2">
      <c r="A4311" s="76" t="s">
        <v>4708</v>
      </c>
      <c r="C4311" s="142">
        <v>1800.7600000001344</v>
      </c>
      <c r="D4311" s="142">
        <v>2358.2325000000205</v>
      </c>
      <c r="E4311" s="142">
        <v>2979.9124999998221</v>
      </c>
      <c r="F4311" s="142">
        <v>3397.1525000002507</v>
      </c>
      <c r="G4311" s="142">
        <v>4661.4600000000237</v>
      </c>
    </row>
    <row r="4312" spans="1:7" x14ac:dyDescent="0.2">
      <c r="A4312" s="76" t="s">
        <v>4709</v>
      </c>
      <c r="C4312" s="142">
        <v>1801.1600000001345</v>
      </c>
      <c r="D4312" s="142">
        <v>2358.7550000000206</v>
      </c>
      <c r="E4312" s="142">
        <v>2980.5774999998221</v>
      </c>
      <c r="F4312" s="142">
        <v>3397.9125000002509</v>
      </c>
      <c r="G4312" s="142">
        <v>4662.5050000000238</v>
      </c>
    </row>
    <row r="4313" spans="1:7" x14ac:dyDescent="0.2">
      <c r="A4313" s="76" t="s">
        <v>4710</v>
      </c>
      <c r="C4313" s="142">
        <v>1801.5600000001346</v>
      </c>
      <c r="D4313" s="142">
        <v>2359.2775000000211</v>
      </c>
      <c r="E4313" s="142">
        <v>2981.242499999822</v>
      </c>
      <c r="F4313" s="142">
        <v>3398.6725000002511</v>
      </c>
      <c r="G4313" s="142">
        <v>4663.5500000000238</v>
      </c>
    </row>
    <row r="4314" spans="1:7" x14ac:dyDescent="0.2">
      <c r="A4314" s="76" t="s">
        <v>4711</v>
      </c>
      <c r="C4314" s="142">
        <v>1801.9600000001346</v>
      </c>
      <c r="D4314" s="142">
        <v>2359.8000000000211</v>
      </c>
      <c r="E4314" s="142">
        <v>2981.907499999822</v>
      </c>
      <c r="F4314" s="142">
        <v>3399.4325000002514</v>
      </c>
      <c r="G4314" s="142">
        <v>4664.5950000000239</v>
      </c>
    </row>
    <row r="4315" spans="1:7" x14ac:dyDescent="0.2">
      <c r="A4315" s="76" t="s">
        <v>4712</v>
      </c>
      <c r="C4315" s="142">
        <v>1802.3600000001347</v>
      </c>
      <c r="D4315" s="142">
        <v>2360.3225000000211</v>
      </c>
      <c r="E4315" s="142">
        <v>2982.5724999998215</v>
      </c>
      <c r="F4315" s="142">
        <v>3400.1925000002516</v>
      </c>
      <c r="G4315" s="142">
        <v>4665.6400000000249</v>
      </c>
    </row>
    <row r="4316" spans="1:7" x14ac:dyDescent="0.2">
      <c r="A4316" s="76" t="s">
        <v>4713</v>
      </c>
      <c r="C4316" s="142">
        <v>1802.7600000001348</v>
      </c>
      <c r="D4316" s="142">
        <v>2360.8450000000216</v>
      </c>
      <c r="E4316" s="142">
        <v>2983.2374999998215</v>
      </c>
      <c r="F4316" s="142">
        <v>3400.9525000002513</v>
      </c>
      <c r="G4316" s="142">
        <v>4666.685000000025</v>
      </c>
    </row>
    <row r="4317" spans="1:7" x14ac:dyDescent="0.2">
      <c r="A4317" s="76" t="s">
        <v>4714</v>
      </c>
      <c r="C4317" s="142">
        <v>1803.1600000001349</v>
      </c>
      <c r="D4317" s="142">
        <v>2361.3675000000217</v>
      </c>
      <c r="E4317" s="142">
        <v>2983.9024999998214</v>
      </c>
      <c r="F4317" s="142">
        <v>3401.7125000002516</v>
      </c>
      <c r="G4317" s="142">
        <v>4667.730000000025</v>
      </c>
    </row>
    <row r="4318" spans="1:7" x14ac:dyDescent="0.2">
      <c r="A4318" s="76" t="s">
        <v>4715</v>
      </c>
      <c r="C4318" s="142">
        <v>1803.560000000135</v>
      </c>
      <c r="D4318" s="142">
        <v>2361.8900000000217</v>
      </c>
      <c r="E4318" s="142">
        <v>2984.5674999998209</v>
      </c>
      <c r="F4318" s="142">
        <v>3402.4725000002518</v>
      </c>
      <c r="G4318" s="142">
        <v>4668.775000000026</v>
      </c>
    </row>
    <row r="4319" spans="1:7" x14ac:dyDescent="0.2">
      <c r="A4319" s="76" t="s">
        <v>4716</v>
      </c>
      <c r="C4319" s="142">
        <v>1803.9600000001351</v>
      </c>
      <c r="D4319" s="142">
        <v>2362.4125000000217</v>
      </c>
      <c r="E4319" s="142">
        <v>2985.2324999998209</v>
      </c>
      <c r="F4319" s="142">
        <v>3403.232500000252</v>
      </c>
      <c r="G4319" s="142">
        <v>4669.8200000000261</v>
      </c>
    </row>
    <row r="4320" spans="1:7" x14ac:dyDescent="0.2">
      <c r="A4320" s="76" t="s">
        <v>4717</v>
      </c>
      <c r="C4320" s="142">
        <v>1804.3600000001352</v>
      </c>
      <c r="D4320" s="142">
        <v>2362.9350000000222</v>
      </c>
      <c r="E4320" s="142">
        <v>2985.8974999998209</v>
      </c>
      <c r="F4320" s="142">
        <v>3403.9925000002522</v>
      </c>
      <c r="G4320" s="142">
        <v>4670.8650000000262</v>
      </c>
    </row>
    <row r="4321" spans="1:7" x14ac:dyDescent="0.2">
      <c r="A4321" s="76" t="s">
        <v>4718</v>
      </c>
      <c r="C4321" s="142">
        <v>1804.7600000001353</v>
      </c>
      <c r="D4321" s="142">
        <v>2363.4575000000223</v>
      </c>
      <c r="E4321" s="142">
        <v>2986.5624999998204</v>
      </c>
      <c r="F4321" s="142">
        <v>3404.7525000002524</v>
      </c>
      <c r="G4321" s="142">
        <v>4671.9100000000271</v>
      </c>
    </row>
    <row r="4322" spans="1:7" x14ac:dyDescent="0.2">
      <c r="A4322" s="76" t="s">
        <v>4719</v>
      </c>
      <c r="C4322" s="142">
        <v>1805.1600000001354</v>
      </c>
      <c r="D4322" s="142">
        <v>2363.9800000000223</v>
      </c>
      <c r="E4322" s="142">
        <v>2987.2274999998203</v>
      </c>
      <c r="F4322" s="142">
        <v>3405.5125000002527</v>
      </c>
      <c r="G4322" s="142">
        <v>4672.9550000000272</v>
      </c>
    </row>
    <row r="4323" spans="1:7" x14ac:dyDescent="0.2">
      <c r="A4323" s="76" t="s">
        <v>4720</v>
      </c>
      <c r="C4323" s="142">
        <v>1805.5600000001355</v>
      </c>
      <c r="D4323" s="142">
        <v>2364.5025000000228</v>
      </c>
      <c r="E4323" s="142">
        <v>2987.8924999998203</v>
      </c>
      <c r="F4323" s="142">
        <v>3406.2725000002529</v>
      </c>
      <c r="G4323" s="142">
        <v>4674.0000000000273</v>
      </c>
    </row>
    <row r="4324" spans="1:7" x14ac:dyDescent="0.2">
      <c r="A4324" s="76" t="s">
        <v>4721</v>
      </c>
      <c r="C4324" s="142">
        <v>1805.9600000001356</v>
      </c>
      <c r="D4324" s="142">
        <v>2365.0250000000228</v>
      </c>
      <c r="E4324" s="142">
        <v>2988.5574999998203</v>
      </c>
      <c r="F4324" s="142">
        <v>3407.0325000002531</v>
      </c>
      <c r="G4324" s="142">
        <v>4675.0450000000274</v>
      </c>
    </row>
    <row r="4325" spans="1:7" x14ac:dyDescent="0.2">
      <c r="A4325" s="76" t="s">
        <v>4722</v>
      </c>
      <c r="C4325" s="142">
        <v>1806.3600000001356</v>
      </c>
      <c r="D4325" s="142">
        <v>2365.5475000000229</v>
      </c>
      <c r="E4325" s="142">
        <v>2989.2224999998198</v>
      </c>
      <c r="F4325" s="142">
        <v>3407.7925000002529</v>
      </c>
      <c r="G4325" s="142">
        <v>4676.0900000000283</v>
      </c>
    </row>
    <row r="4326" spans="1:7" x14ac:dyDescent="0.2">
      <c r="A4326" s="76" t="s">
        <v>4723</v>
      </c>
      <c r="C4326" s="142">
        <v>1806.7600000001357</v>
      </c>
      <c r="D4326" s="142">
        <v>2366.0700000000234</v>
      </c>
      <c r="E4326" s="142">
        <v>2989.8874999998197</v>
      </c>
      <c r="F4326" s="142">
        <v>3408.5525000002531</v>
      </c>
      <c r="G4326" s="142">
        <v>4677.1350000000284</v>
      </c>
    </row>
    <row r="4327" spans="1:7" x14ac:dyDescent="0.2">
      <c r="A4327" s="76" t="s">
        <v>4724</v>
      </c>
      <c r="C4327" s="142">
        <v>1807.1600000001358</v>
      </c>
      <c r="D4327" s="142">
        <v>2366.5925000000234</v>
      </c>
      <c r="E4327" s="142">
        <v>2990.5524999998197</v>
      </c>
      <c r="F4327" s="142">
        <v>3409.3125000002533</v>
      </c>
      <c r="G4327" s="142">
        <v>4678.1800000000285</v>
      </c>
    </row>
    <row r="4328" spans="1:7" x14ac:dyDescent="0.2">
      <c r="A4328" s="76" t="s">
        <v>4725</v>
      </c>
      <c r="C4328" s="142">
        <v>1807.5600000001359</v>
      </c>
      <c r="D4328" s="142">
        <v>2367.1150000000234</v>
      </c>
      <c r="E4328" s="142">
        <v>2991.2174999998192</v>
      </c>
      <c r="F4328" s="142">
        <v>3410.0725000002535</v>
      </c>
      <c r="G4328" s="142">
        <v>4679.2250000000295</v>
      </c>
    </row>
    <row r="4329" spans="1:7" x14ac:dyDescent="0.2">
      <c r="A4329" s="76" t="s">
        <v>4726</v>
      </c>
      <c r="C4329" s="142">
        <v>1807.960000000136</v>
      </c>
      <c r="D4329" s="142">
        <v>2367.6375000000235</v>
      </c>
      <c r="E4329" s="142">
        <v>2991.8824999998192</v>
      </c>
      <c r="F4329" s="142">
        <v>3410.8325000002537</v>
      </c>
      <c r="G4329" s="142">
        <v>4680.2700000000295</v>
      </c>
    </row>
    <row r="4330" spans="1:7" x14ac:dyDescent="0.2">
      <c r="A4330" s="76" t="s">
        <v>4727</v>
      </c>
      <c r="C4330" s="142">
        <v>1808.3600000001361</v>
      </c>
      <c r="D4330" s="142">
        <v>2368.160000000024</v>
      </c>
      <c r="E4330" s="142">
        <v>2992.5474999998191</v>
      </c>
      <c r="F4330" s="142">
        <v>3411.5925000002539</v>
      </c>
      <c r="G4330" s="142">
        <v>4681.3150000000296</v>
      </c>
    </row>
    <row r="4331" spans="1:7" x14ac:dyDescent="0.2">
      <c r="A4331" s="76" t="s">
        <v>4728</v>
      </c>
      <c r="C4331" s="142">
        <v>1808.7600000001362</v>
      </c>
      <c r="D4331" s="142">
        <v>2368.682500000024</v>
      </c>
      <c r="E4331" s="142">
        <v>2993.2124999998186</v>
      </c>
      <c r="F4331" s="142">
        <v>3412.3525000002542</v>
      </c>
      <c r="G4331" s="142">
        <v>4682.3600000000306</v>
      </c>
    </row>
    <row r="4332" spans="1:7" x14ac:dyDescent="0.2">
      <c r="A4332" s="76" t="s">
        <v>4729</v>
      </c>
      <c r="C4332" s="142">
        <v>1809.1600000001363</v>
      </c>
      <c r="D4332" s="142">
        <v>2369.205000000024</v>
      </c>
      <c r="E4332" s="142">
        <v>2993.8774999998186</v>
      </c>
      <c r="F4332" s="142">
        <v>3413.1125000002544</v>
      </c>
      <c r="G4332" s="142">
        <v>4683.4050000000307</v>
      </c>
    </row>
    <row r="4333" spans="1:7" x14ac:dyDescent="0.2">
      <c r="A4333" s="76" t="s">
        <v>4730</v>
      </c>
      <c r="C4333" s="142">
        <v>1809.5600000001364</v>
      </c>
      <c r="D4333" s="142">
        <v>2369.7275000000245</v>
      </c>
      <c r="E4333" s="142">
        <v>2994.5424999998186</v>
      </c>
      <c r="F4333" s="142">
        <v>3413.8725000002546</v>
      </c>
      <c r="G4333" s="142">
        <v>4684.4500000000307</v>
      </c>
    </row>
    <row r="4334" spans="1:7" x14ac:dyDescent="0.2">
      <c r="A4334" s="76" t="s">
        <v>4731</v>
      </c>
      <c r="C4334" s="142">
        <v>1809.9600000001365</v>
      </c>
      <c r="D4334" s="142">
        <v>2370.2500000000246</v>
      </c>
      <c r="E4334" s="142">
        <v>2995.2074999998185</v>
      </c>
      <c r="F4334" s="142">
        <v>3414.6325000002548</v>
      </c>
      <c r="G4334" s="142">
        <v>4685.4950000000308</v>
      </c>
    </row>
    <row r="4335" spans="1:7" x14ac:dyDescent="0.2">
      <c r="A4335" s="76" t="s">
        <v>4732</v>
      </c>
      <c r="C4335" s="142">
        <v>1810.3600000001366</v>
      </c>
      <c r="D4335" s="142">
        <v>2370.7725000000246</v>
      </c>
      <c r="E4335" s="142">
        <v>2995.872499999818</v>
      </c>
      <c r="F4335" s="142">
        <v>3415.3925000002546</v>
      </c>
      <c r="G4335" s="142">
        <v>4686.5400000000318</v>
      </c>
    </row>
    <row r="4336" spans="1:7" x14ac:dyDescent="0.2">
      <c r="A4336" s="76" t="s">
        <v>4733</v>
      </c>
      <c r="C4336" s="142">
        <v>1810.7600000001366</v>
      </c>
      <c r="D4336" s="142">
        <v>2371.2950000000251</v>
      </c>
      <c r="E4336" s="142">
        <v>2996.537499999818</v>
      </c>
      <c r="F4336" s="142">
        <v>3416.1525000002548</v>
      </c>
      <c r="G4336" s="142">
        <v>4687.5850000000319</v>
      </c>
    </row>
    <row r="4337" spans="1:7" x14ac:dyDescent="0.2">
      <c r="A4337" s="76" t="s">
        <v>4734</v>
      </c>
      <c r="C4337" s="142">
        <v>1811.1600000001367</v>
      </c>
      <c r="D4337" s="142">
        <v>2371.8175000000251</v>
      </c>
      <c r="E4337" s="142">
        <v>2997.202499999818</v>
      </c>
      <c r="F4337" s="142">
        <v>3416.912500000255</v>
      </c>
      <c r="G4337" s="142">
        <v>4688.6300000000319</v>
      </c>
    </row>
    <row r="4338" spans="1:7" x14ac:dyDescent="0.2">
      <c r="A4338" s="76" t="s">
        <v>4735</v>
      </c>
      <c r="C4338" s="142">
        <v>1811.5600000001368</v>
      </c>
      <c r="D4338" s="142">
        <v>2372.3400000000252</v>
      </c>
      <c r="E4338" s="142">
        <v>2997.8674999998175</v>
      </c>
      <c r="F4338" s="142">
        <v>3417.6725000002552</v>
      </c>
      <c r="G4338" s="142">
        <v>4689.6750000000329</v>
      </c>
    </row>
    <row r="4339" spans="1:7" x14ac:dyDescent="0.2">
      <c r="A4339" s="76" t="s">
        <v>4736</v>
      </c>
      <c r="C4339" s="142">
        <v>1811.9600000001369</v>
      </c>
      <c r="D4339" s="142">
        <v>2372.8625000000252</v>
      </c>
      <c r="E4339" s="142">
        <v>2998.5324999998174</v>
      </c>
      <c r="F4339" s="142">
        <v>3418.4325000002555</v>
      </c>
      <c r="G4339" s="142">
        <v>4690.720000000033</v>
      </c>
    </row>
    <row r="4340" spans="1:7" x14ac:dyDescent="0.2">
      <c r="A4340" s="76" t="s">
        <v>4737</v>
      </c>
      <c r="C4340" s="142">
        <v>1812.360000000137</v>
      </c>
      <c r="D4340" s="142">
        <v>2373.3850000000257</v>
      </c>
      <c r="E4340" s="142">
        <v>2999.1974999998174</v>
      </c>
      <c r="F4340" s="142">
        <v>3419.1925000002557</v>
      </c>
      <c r="G4340" s="142">
        <v>4691.7650000000331</v>
      </c>
    </row>
    <row r="4341" spans="1:7" x14ac:dyDescent="0.2">
      <c r="A4341" s="76" t="s">
        <v>4738</v>
      </c>
      <c r="C4341" s="142">
        <v>1812.7600000001371</v>
      </c>
      <c r="D4341" s="142">
        <v>2373.9075000000257</v>
      </c>
      <c r="E4341" s="142">
        <v>2999.8624999998169</v>
      </c>
      <c r="F4341" s="142">
        <v>3419.9525000002559</v>
      </c>
      <c r="G4341" s="142">
        <v>4692.8100000000341</v>
      </c>
    </row>
    <row r="4342" spans="1:7" x14ac:dyDescent="0.2">
      <c r="A4342" s="76" t="s">
        <v>4739</v>
      </c>
      <c r="C4342" s="142">
        <v>1813.1600000001372</v>
      </c>
      <c r="D4342" s="142">
        <v>2374.4300000000258</v>
      </c>
      <c r="E4342" s="142">
        <v>3000.5274999998169</v>
      </c>
      <c r="F4342" s="142">
        <v>3420.7125000002561</v>
      </c>
      <c r="G4342" s="142">
        <v>4693.8550000000341</v>
      </c>
    </row>
    <row r="4343" spans="1:7" x14ac:dyDescent="0.2">
      <c r="A4343" s="76" t="s">
        <v>4740</v>
      </c>
      <c r="C4343" s="142">
        <v>1813.5600000001373</v>
      </c>
      <c r="D4343" s="142">
        <v>2374.9525000000262</v>
      </c>
      <c r="E4343" s="142">
        <v>3001.1924999998168</v>
      </c>
      <c r="F4343" s="142">
        <v>3421.4725000002563</v>
      </c>
      <c r="G4343" s="142">
        <v>4694.9000000000342</v>
      </c>
    </row>
    <row r="4344" spans="1:7" x14ac:dyDescent="0.2">
      <c r="A4344" s="76" t="s">
        <v>4741</v>
      </c>
      <c r="C4344" s="142">
        <v>1813.9600000001374</v>
      </c>
      <c r="D4344" s="142">
        <v>2375.4750000000263</v>
      </c>
      <c r="E4344" s="142">
        <v>3001.8574999998168</v>
      </c>
      <c r="F4344" s="142">
        <v>3422.2325000002566</v>
      </c>
      <c r="G4344" s="142">
        <v>4695.9450000000343</v>
      </c>
    </row>
    <row r="4345" spans="1:7" x14ac:dyDescent="0.2">
      <c r="A4345" s="76" t="s">
        <v>4742</v>
      </c>
      <c r="C4345" s="142">
        <v>1814.3600000001375</v>
      </c>
      <c r="D4345" s="142">
        <v>2375.9975000000263</v>
      </c>
      <c r="E4345" s="142">
        <v>3002.5224999998163</v>
      </c>
      <c r="F4345" s="142">
        <v>3422.9925000002563</v>
      </c>
      <c r="G4345" s="142">
        <v>4696.9900000000353</v>
      </c>
    </row>
    <row r="4346" spans="1:7" x14ac:dyDescent="0.2">
      <c r="A4346" s="76" t="s">
        <v>4743</v>
      </c>
      <c r="C4346" s="142">
        <v>1814.7600000001376</v>
      </c>
      <c r="D4346" s="142">
        <v>2376.5200000000268</v>
      </c>
      <c r="E4346" s="142">
        <v>3003.1874999998163</v>
      </c>
      <c r="F4346" s="142">
        <v>3423.7525000002565</v>
      </c>
      <c r="G4346" s="142">
        <v>4698.0350000000353</v>
      </c>
    </row>
    <row r="4347" spans="1:7" x14ac:dyDescent="0.2">
      <c r="A4347" s="76" t="s">
        <v>4744</v>
      </c>
      <c r="C4347" s="142">
        <v>1815.1600000001376</v>
      </c>
      <c r="D4347" s="142">
        <v>2377.0425000000268</v>
      </c>
      <c r="E4347" s="142">
        <v>3003.8524999998162</v>
      </c>
      <c r="F4347" s="142">
        <v>3424.5125000002568</v>
      </c>
      <c r="G4347" s="142">
        <v>4699.0800000000354</v>
      </c>
    </row>
    <row r="4348" spans="1:7" x14ac:dyDescent="0.2">
      <c r="A4348" s="76" t="s">
        <v>4745</v>
      </c>
      <c r="C4348" s="142">
        <v>1815.5600000001377</v>
      </c>
      <c r="D4348" s="142">
        <v>2377.5650000000269</v>
      </c>
      <c r="E4348" s="142">
        <v>3004.5174999998158</v>
      </c>
      <c r="F4348" s="142">
        <v>3425.272500000257</v>
      </c>
      <c r="G4348" s="142">
        <v>4700.1250000000364</v>
      </c>
    </row>
    <row r="4349" spans="1:7" x14ac:dyDescent="0.2">
      <c r="A4349" s="76" t="s">
        <v>4746</v>
      </c>
      <c r="C4349" s="142">
        <v>1815.9600000001378</v>
      </c>
      <c r="D4349" s="142">
        <v>2378.0875000000269</v>
      </c>
      <c r="E4349" s="142">
        <v>3005.1824999998157</v>
      </c>
      <c r="F4349" s="142">
        <v>3426.0325000002572</v>
      </c>
      <c r="G4349" s="142">
        <v>4701.1700000000365</v>
      </c>
    </row>
    <row r="4350" spans="1:7" x14ac:dyDescent="0.2">
      <c r="A4350" s="76" t="s">
        <v>4747</v>
      </c>
      <c r="C4350" s="142">
        <v>1816.3600000001379</v>
      </c>
      <c r="D4350" s="142">
        <v>2378.6100000000274</v>
      </c>
      <c r="E4350" s="142">
        <v>3005.8474999998157</v>
      </c>
      <c r="F4350" s="142">
        <v>3426.7925000002574</v>
      </c>
      <c r="G4350" s="142">
        <v>4702.2150000000365</v>
      </c>
    </row>
    <row r="4351" spans="1:7" x14ac:dyDescent="0.2">
      <c r="A4351" s="76" t="s">
        <v>4748</v>
      </c>
      <c r="C4351" s="142">
        <v>1816.760000000138</v>
      </c>
      <c r="D4351" s="142">
        <v>2379.1325000000274</v>
      </c>
      <c r="E4351" s="142">
        <v>3006.5124999998152</v>
      </c>
      <c r="F4351" s="142">
        <v>3427.5525000002576</v>
      </c>
      <c r="G4351" s="142">
        <v>4703.2600000000375</v>
      </c>
    </row>
    <row r="4352" spans="1:7" x14ac:dyDescent="0.2">
      <c r="A4352" s="76" t="s">
        <v>4749</v>
      </c>
      <c r="C4352" s="142">
        <v>1817.1600000001381</v>
      </c>
      <c r="D4352" s="142">
        <v>2379.6550000000275</v>
      </c>
      <c r="E4352" s="142">
        <v>3007.1774999998152</v>
      </c>
      <c r="F4352" s="142">
        <v>3428.3125000002578</v>
      </c>
      <c r="G4352" s="142">
        <v>4704.3050000000376</v>
      </c>
    </row>
    <row r="4353" spans="1:7" x14ac:dyDescent="0.2">
      <c r="A4353" s="76" t="s">
        <v>4750</v>
      </c>
      <c r="C4353" s="142">
        <v>1817.5600000001382</v>
      </c>
      <c r="D4353" s="142">
        <v>2380.177500000028</v>
      </c>
      <c r="E4353" s="142">
        <v>3007.8424999998151</v>
      </c>
      <c r="F4353" s="142">
        <v>3429.0725000002581</v>
      </c>
      <c r="G4353" s="142">
        <v>4705.3500000000377</v>
      </c>
    </row>
    <row r="4354" spans="1:7" x14ac:dyDescent="0.2">
      <c r="A4354" s="76" t="s">
        <v>4751</v>
      </c>
      <c r="C4354" s="142">
        <v>1817.9600000001383</v>
      </c>
      <c r="D4354" s="142">
        <v>2380.700000000028</v>
      </c>
      <c r="E4354" s="142">
        <v>3008.5074999998151</v>
      </c>
      <c r="F4354" s="142">
        <v>3429.8325000002583</v>
      </c>
      <c r="G4354" s="142">
        <v>4706.3950000000377</v>
      </c>
    </row>
    <row r="4355" spans="1:7" x14ac:dyDescent="0.2">
      <c r="A4355" s="76" t="s">
        <v>4752</v>
      </c>
      <c r="C4355" s="142">
        <v>1818.3600000001384</v>
      </c>
      <c r="D4355" s="142">
        <v>2381.222500000028</v>
      </c>
      <c r="E4355" s="142">
        <v>3009.1724999998146</v>
      </c>
      <c r="F4355" s="142">
        <v>3430.592500000258</v>
      </c>
      <c r="G4355" s="142">
        <v>4707.4400000000387</v>
      </c>
    </row>
    <row r="4356" spans="1:7" x14ac:dyDescent="0.2">
      <c r="A4356" s="76" t="s">
        <v>4753</v>
      </c>
      <c r="C4356" s="142">
        <v>1818.7600000001385</v>
      </c>
      <c r="D4356" s="142">
        <v>2381.7450000000285</v>
      </c>
      <c r="E4356" s="142">
        <v>3009.8374999998146</v>
      </c>
      <c r="F4356" s="142">
        <v>3431.3525000002583</v>
      </c>
      <c r="G4356" s="142">
        <v>4708.4850000000388</v>
      </c>
    </row>
    <row r="4357" spans="1:7" x14ac:dyDescent="0.2">
      <c r="A4357" s="76" t="s">
        <v>4754</v>
      </c>
      <c r="C4357" s="142">
        <v>1819.1600000001386</v>
      </c>
      <c r="D4357" s="142">
        <v>2382.2675000000286</v>
      </c>
      <c r="E4357" s="142">
        <v>3010.5024999998145</v>
      </c>
      <c r="F4357" s="142">
        <v>3432.1125000002585</v>
      </c>
      <c r="G4357" s="142">
        <v>4709.5300000000389</v>
      </c>
    </row>
    <row r="4358" spans="1:7" x14ac:dyDescent="0.2">
      <c r="A4358" s="76" t="s">
        <v>4755</v>
      </c>
      <c r="C4358" s="142">
        <v>1819.5600000001386</v>
      </c>
      <c r="D4358" s="142">
        <v>2382.7900000000286</v>
      </c>
      <c r="E4358" s="142">
        <v>3011.167499999814</v>
      </c>
      <c r="F4358" s="142">
        <v>3432.8725000002587</v>
      </c>
      <c r="G4358" s="142">
        <v>4710.5750000000398</v>
      </c>
    </row>
    <row r="4359" spans="1:7" x14ac:dyDescent="0.2">
      <c r="A4359" s="76" t="s">
        <v>4756</v>
      </c>
      <c r="C4359" s="142">
        <v>1819.9600000001387</v>
      </c>
      <c r="D4359" s="142">
        <v>2383.3125000000286</v>
      </c>
      <c r="E4359" s="142">
        <v>3011.832499999814</v>
      </c>
      <c r="F4359" s="142">
        <v>3433.6325000002589</v>
      </c>
      <c r="G4359" s="142">
        <v>4711.6200000000399</v>
      </c>
    </row>
    <row r="4360" spans="1:7" x14ac:dyDescent="0.2">
      <c r="A4360" s="76" t="s">
        <v>4757</v>
      </c>
      <c r="C4360" s="142">
        <v>1820.3600000001388</v>
      </c>
      <c r="D4360" s="142">
        <v>2383.8350000000291</v>
      </c>
      <c r="E4360" s="142">
        <v>3012.497499999814</v>
      </c>
      <c r="F4360" s="142">
        <v>3434.3925000002591</v>
      </c>
      <c r="G4360" s="142">
        <v>4712.66500000004</v>
      </c>
    </row>
    <row r="4361" spans="1:7" x14ac:dyDescent="0.2">
      <c r="A4361" s="76" t="s">
        <v>4758</v>
      </c>
      <c r="C4361" s="142">
        <v>1820.7600000001389</v>
      </c>
      <c r="D4361" s="142">
        <v>2384.3575000000292</v>
      </c>
      <c r="E4361" s="142">
        <v>3013.1624999998135</v>
      </c>
      <c r="F4361" s="142">
        <v>3435.1525000002594</v>
      </c>
      <c r="G4361" s="142">
        <v>4713.710000000041</v>
      </c>
    </row>
    <row r="4362" spans="1:7" x14ac:dyDescent="0.2">
      <c r="A4362" s="76" t="s">
        <v>4759</v>
      </c>
      <c r="C4362" s="142">
        <v>1821.160000000139</v>
      </c>
      <c r="D4362" s="142">
        <v>2384.8800000000292</v>
      </c>
      <c r="E4362" s="142">
        <v>3013.8274999998134</v>
      </c>
      <c r="F4362" s="142">
        <v>3435.9125000002596</v>
      </c>
      <c r="G4362" s="142">
        <v>4714.755000000041</v>
      </c>
    </row>
    <row r="4363" spans="1:7" x14ac:dyDescent="0.2">
      <c r="A4363" s="76" t="s">
        <v>4760</v>
      </c>
      <c r="C4363" s="142">
        <v>1821.5600000001391</v>
      </c>
      <c r="D4363" s="142">
        <v>2385.4025000000297</v>
      </c>
      <c r="E4363" s="142">
        <v>3014.4924999998134</v>
      </c>
      <c r="F4363" s="142">
        <v>3436.6725000002598</v>
      </c>
      <c r="G4363" s="142">
        <v>4715.8000000000411</v>
      </c>
    </row>
    <row r="4364" spans="1:7" x14ac:dyDescent="0.2">
      <c r="A4364" s="76" t="s">
        <v>4761</v>
      </c>
      <c r="C4364" s="142">
        <v>1821.9600000001392</v>
      </c>
      <c r="D4364" s="142">
        <v>2385.9250000000297</v>
      </c>
      <c r="E4364" s="142">
        <v>3015.1574999998134</v>
      </c>
      <c r="F4364" s="142">
        <v>3437.43250000026</v>
      </c>
      <c r="G4364" s="142">
        <v>4716.8450000000412</v>
      </c>
    </row>
    <row r="4365" spans="1:7" x14ac:dyDescent="0.2">
      <c r="A4365" s="76" t="s">
        <v>4762</v>
      </c>
      <c r="C4365" s="142">
        <v>1822.3600000001393</v>
      </c>
      <c r="D4365" s="142">
        <v>2386.4475000000298</v>
      </c>
      <c r="E4365" s="142">
        <v>3015.8224999998129</v>
      </c>
      <c r="F4365" s="142">
        <v>3438.1925000002598</v>
      </c>
      <c r="G4365" s="142">
        <v>4717.8900000000422</v>
      </c>
    </row>
    <row r="4366" spans="1:7" x14ac:dyDescent="0.2">
      <c r="A4366" s="76" t="s">
        <v>4763</v>
      </c>
      <c r="C4366" s="142">
        <v>1822.7600000001394</v>
      </c>
      <c r="D4366" s="142">
        <v>2386.9700000000303</v>
      </c>
      <c r="E4366" s="142">
        <v>3016.4874999998128</v>
      </c>
      <c r="F4366" s="142">
        <v>3438.95250000026</v>
      </c>
      <c r="G4366" s="142">
        <v>4718.9350000000422</v>
      </c>
    </row>
    <row r="4367" spans="1:7" x14ac:dyDescent="0.2">
      <c r="A4367" s="76" t="s">
        <v>4764</v>
      </c>
      <c r="C4367" s="142">
        <v>1823.1600000001395</v>
      </c>
      <c r="D4367" s="142">
        <v>2387.4925000000303</v>
      </c>
      <c r="E4367" s="142">
        <v>3017.1524999998128</v>
      </c>
      <c r="F4367" s="142">
        <v>3439.7125000002602</v>
      </c>
      <c r="G4367" s="142">
        <v>4719.9800000000423</v>
      </c>
    </row>
    <row r="4368" spans="1:7" x14ac:dyDescent="0.2">
      <c r="A4368" s="76" t="s">
        <v>4765</v>
      </c>
      <c r="C4368" s="142">
        <v>1823.5600000001396</v>
      </c>
      <c r="D4368" s="142">
        <v>2388.0150000000303</v>
      </c>
      <c r="E4368" s="142">
        <v>3017.8174999998123</v>
      </c>
      <c r="F4368" s="142">
        <v>3440.4725000002604</v>
      </c>
      <c r="G4368" s="142">
        <v>4721.0250000000433</v>
      </c>
    </row>
    <row r="4369" spans="1:7" x14ac:dyDescent="0.2">
      <c r="A4369" s="76" t="s">
        <v>4766</v>
      </c>
      <c r="C4369" s="142">
        <v>1823.9600000001396</v>
      </c>
      <c r="D4369" s="142">
        <v>2388.5375000000304</v>
      </c>
      <c r="E4369" s="142">
        <v>3018.4824999998123</v>
      </c>
      <c r="F4369" s="142">
        <v>3441.2325000002606</v>
      </c>
      <c r="G4369" s="142">
        <v>4722.0700000000434</v>
      </c>
    </row>
    <row r="4370" spans="1:7" x14ac:dyDescent="0.2">
      <c r="A4370" s="76" t="s">
        <v>4767</v>
      </c>
      <c r="C4370" s="142">
        <v>1824.3600000001397</v>
      </c>
      <c r="D4370" s="142">
        <v>2389.0600000000309</v>
      </c>
      <c r="E4370" s="142">
        <v>3019.1474999998122</v>
      </c>
      <c r="F4370" s="142">
        <v>3441.9925000002609</v>
      </c>
      <c r="G4370" s="142">
        <v>4723.1150000000434</v>
      </c>
    </row>
    <row r="4371" spans="1:7" x14ac:dyDescent="0.2">
      <c r="A4371" s="76" t="s">
        <v>4768</v>
      </c>
      <c r="C4371" s="142">
        <v>1824.7600000001398</v>
      </c>
      <c r="D4371" s="142">
        <v>2389.5825000000309</v>
      </c>
      <c r="E4371" s="142">
        <v>3019.8124999998117</v>
      </c>
      <c r="F4371" s="142">
        <v>3442.7525000002611</v>
      </c>
      <c r="G4371" s="142">
        <v>4724.1600000000444</v>
      </c>
    </row>
    <row r="4372" spans="1:7" x14ac:dyDescent="0.2">
      <c r="A4372" s="76" t="s">
        <v>4769</v>
      </c>
      <c r="C4372" s="142">
        <v>1825.1600000001399</v>
      </c>
      <c r="D4372" s="142">
        <v>2390.1050000000309</v>
      </c>
      <c r="E4372" s="142">
        <v>3020.4774999998117</v>
      </c>
      <c r="F4372" s="142">
        <v>3443.5125000002613</v>
      </c>
      <c r="G4372" s="142">
        <v>4725.2050000000445</v>
      </c>
    </row>
    <row r="4373" spans="1:7" x14ac:dyDescent="0.2">
      <c r="A4373" s="76" t="s">
        <v>4770</v>
      </c>
      <c r="C4373" s="142">
        <v>1825.56000000014</v>
      </c>
      <c r="D4373" s="142">
        <v>2390.6275000000314</v>
      </c>
      <c r="E4373" s="142">
        <v>3021.1424999998117</v>
      </c>
      <c r="F4373" s="142">
        <v>3444.2725000002615</v>
      </c>
      <c r="G4373" s="142">
        <v>4726.2500000000446</v>
      </c>
    </row>
    <row r="4374" spans="1:7" x14ac:dyDescent="0.2">
      <c r="A4374" s="76" t="s">
        <v>4771</v>
      </c>
      <c r="C4374" s="142">
        <v>1825.9600000001401</v>
      </c>
      <c r="D4374" s="142">
        <v>2391.1500000000315</v>
      </c>
      <c r="E4374" s="142">
        <v>3021.8074999998116</v>
      </c>
      <c r="F4374" s="142">
        <v>3445.0325000002617</v>
      </c>
      <c r="G4374" s="142">
        <v>4727.2950000000446</v>
      </c>
    </row>
    <row r="4375" spans="1:7" x14ac:dyDescent="0.2">
      <c r="A4375" s="76" t="s">
        <v>4772</v>
      </c>
      <c r="C4375" s="142">
        <v>1826.3600000001402</v>
      </c>
      <c r="D4375" s="142">
        <v>2391.6725000000315</v>
      </c>
      <c r="E4375" s="142">
        <v>3022.4724999998111</v>
      </c>
      <c r="F4375" s="142">
        <v>3445.7925000002615</v>
      </c>
      <c r="G4375" s="142">
        <v>4728.3400000000456</v>
      </c>
    </row>
    <row r="4376" spans="1:7" x14ac:dyDescent="0.2">
      <c r="A4376" s="76" t="s">
        <v>4773</v>
      </c>
      <c r="C4376" s="142">
        <v>1826.7600000001403</v>
      </c>
      <c r="D4376" s="142">
        <v>2392.195000000032</v>
      </c>
      <c r="E4376" s="142">
        <v>3023.1374999998111</v>
      </c>
      <c r="F4376" s="142">
        <v>3446.5525000002617</v>
      </c>
      <c r="G4376" s="142">
        <v>4729.3850000000457</v>
      </c>
    </row>
    <row r="4377" spans="1:7" x14ac:dyDescent="0.2">
      <c r="A4377" s="76" t="s">
        <v>4774</v>
      </c>
      <c r="C4377" s="142">
        <v>1827.1600000001404</v>
      </c>
      <c r="D4377" s="142">
        <v>2392.717500000032</v>
      </c>
      <c r="E4377" s="142">
        <v>3023.8024999998111</v>
      </c>
      <c r="F4377" s="142">
        <v>3447.3125000002619</v>
      </c>
      <c r="G4377" s="142">
        <v>4730.4300000000458</v>
      </c>
    </row>
    <row r="4378" spans="1:7" x14ac:dyDescent="0.2">
      <c r="A4378" s="76" t="s">
        <v>4775</v>
      </c>
      <c r="C4378" s="142">
        <v>1827.5600000001405</v>
      </c>
      <c r="D4378" s="142">
        <v>2393.2400000000321</v>
      </c>
      <c r="E4378" s="142">
        <v>3024.4674999998106</v>
      </c>
      <c r="F4378" s="142">
        <v>3448.0725000002622</v>
      </c>
      <c r="G4378" s="142">
        <v>4731.4750000000467</v>
      </c>
    </row>
    <row r="4379" spans="1:7" x14ac:dyDescent="0.2">
      <c r="A4379" s="76" t="s">
        <v>4776</v>
      </c>
      <c r="C4379" s="142">
        <v>1827.9600000001406</v>
      </c>
      <c r="D4379" s="142">
        <v>2393.7625000000321</v>
      </c>
      <c r="E4379" s="142">
        <v>3025.1324999998105</v>
      </c>
      <c r="F4379" s="142">
        <v>3448.8325000002624</v>
      </c>
      <c r="G4379" s="142">
        <v>4732.5200000000468</v>
      </c>
    </row>
    <row r="4380" spans="1:7" x14ac:dyDescent="0.2">
      <c r="A4380" s="76" t="s">
        <v>4777</v>
      </c>
      <c r="C4380" s="142">
        <v>1828.3600000001406</v>
      </c>
      <c r="D4380" s="142">
        <v>2394.2850000000326</v>
      </c>
      <c r="E4380" s="142">
        <v>3025.7974999998105</v>
      </c>
      <c r="F4380" s="142">
        <v>3449.5925000002626</v>
      </c>
      <c r="G4380" s="142">
        <v>4733.5650000000469</v>
      </c>
    </row>
    <row r="4381" spans="1:7" x14ac:dyDescent="0.2">
      <c r="A4381" s="76" t="s">
        <v>4778</v>
      </c>
      <c r="C4381" s="142">
        <v>1828.7600000001407</v>
      </c>
      <c r="D4381" s="142">
        <v>2394.8075000000326</v>
      </c>
      <c r="E4381" s="142">
        <v>3026.46249999981</v>
      </c>
      <c r="F4381" s="142">
        <v>3450.3525000002628</v>
      </c>
      <c r="G4381" s="142">
        <v>4734.6100000000479</v>
      </c>
    </row>
    <row r="4382" spans="1:7" x14ac:dyDescent="0.2">
      <c r="A4382" s="76" t="s">
        <v>4779</v>
      </c>
      <c r="C4382" s="142">
        <v>1829.1600000001408</v>
      </c>
      <c r="D4382" s="142">
        <v>2395.3300000000327</v>
      </c>
      <c r="E4382" s="142">
        <v>3027.12749999981</v>
      </c>
      <c r="F4382" s="142">
        <v>3451.112500000263</v>
      </c>
      <c r="G4382" s="142">
        <v>4735.6550000000479</v>
      </c>
    </row>
    <row r="4383" spans="1:7" x14ac:dyDescent="0.2">
      <c r="A4383" s="76" t="s">
        <v>4780</v>
      </c>
      <c r="C4383" s="142">
        <v>1829.5600000001409</v>
      </c>
      <c r="D4383" s="142">
        <v>2395.8525000000332</v>
      </c>
      <c r="E4383" s="142">
        <v>3027.7924999998099</v>
      </c>
      <c r="F4383" s="142">
        <v>3451.8725000002632</v>
      </c>
      <c r="G4383" s="142">
        <v>4736.700000000048</v>
      </c>
    </row>
    <row r="4384" spans="1:7" x14ac:dyDescent="0.2">
      <c r="A4384" s="76" t="s">
        <v>4781</v>
      </c>
      <c r="C4384" s="142">
        <v>1829.960000000141</v>
      </c>
      <c r="D4384" s="142">
        <v>2396.3750000000332</v>
      </c>
      <c r="E4384" s="142">
        <v>3028.4574999998099</v>
      </c>
      <c r="F4384" s="142">
        <v>3452.6325000002635</v>
      </c>
      <c r="G4384" s="142">
        <v>4737.7450000000481</v>
      </c>
    </row>
    <row r="4385" spans="1:7" x14ac:dyDescent="0.2">
      <c r="A4385" s="76" t="s">
        <v>4782</v>
      </c>
      <c r="C4385" s="142">
        <v>1830.3600000001411</v>
      </c>
      <c r="D4385" s="142">
        <v>2396.8975000000332</v>
      </c>
      <c r="E4385" s="142">
        <v>3029.1224999998094</v>
      </c>
      <c r="F4385" s="142">
        <v>3453.3925000002632</v>
      </c>
      <c r="G4385" s="142">
        <v>4738.7900000000491</v>
      </c>
    </row>
    <row r="4386" spans="1:7" x14ac:dyDescent="0.2">
      <c r="A4386" s="76" t="s">
        <v>4783</v>
      </c>
      <c r="C4386" s="142">
        <v>1830.7600000001412</v>
      </c>
      <c r="D4386" s="142">
        <v>2397.4200000000337</v>
      </c>
      <c r="E4386" s="142">
        <v>3029.7874999998094</v>
      </c>
      <c r="F4386" s="142">
        <v>3454.1525000002634</v>
      </c>
      <c r="G4386" s="142">
        <v>4739.8350000000491</v>
      </c>
    </row>
    <row r="4387" spans="1:7" x14ac:dyDescent="0.2">
      <c r="A4387" s="76" t="s">
        <v>4784</v>
      </c>
      <c r="C4387" s="142">
        <v>1831.1600000001413</v>
      </c>
      <c r="D4387" s="142">
        <v>2397.9425000000338</v>
      </c>
      <c r="E4387" s="142">
        <v>3030.4524999998093</v>
      </c>
      <c r="F4387" s="142">
        <v>3454.9125000002637</v>
      </c>
      <c r="G4387" s="142">
        <v>4740.8800000000492</v>
      </c>
    </row>
    <row r="4388" spans="1:7" x14ac:dyDescent="0.2">
      <c r="A4388" s="76" t="s">
        <v>4785</v>
      </c>
      <c r="C4388" s="142">
        <v>1831.5600000001414</v>
      </c>
      <c r="D4388" s="142">
        <v>2398.4650000000338</v>
      </c>
      <c r="E4388" s="142">
        <v>3031.1174999998088</v>
      </c>
      <c r="F4388" s="142">
        <v>3455.6725000002639</v>
      </c>
      <c r="G4388" s="142">
        <v>4741.9250000000502</v>
      </c>
    </row>
    <row r="4389" spans="1:7" x14ac:dyDescent="0.2">
      <c r="A4389" s="76" t="s">
        <v>4786</v>
      </c>
      <c r="C4389" s="142">
        <v>1831.9600000001415</v>
      </c>
      <c r="D4389" s="142">
        <v>2398.9875000000338</v>
      </c>
      <c r="E4389" s="142">
        <v>3031.7824999998088</v>
      </c>
      <c r="F4389" s="142">
        <v>3456.4325000002641</v>
      </c>
      <c r="G4389" s="142">
        <v>4742.9700000000503</v>
      </c>
    </row>
    <row r="4390" spans="1:7" x14ac:dyDescent="0.2">
      <c r="A4390" s="76" t="s">
        <v>4787</v>
      </c>
      <c r="C4390" s="142">
        <v>1832.3600000001416</v>
      </c>
      <c r="D4390" s="142">
        <v>2399.5100000000343</v>
      </c>
      <c r="E4390" s="142">
        <v>3032.4474999998088</v>
      </c>
      <c r="F4390" s="142">
        <v>3457.1925000002643</v>
      </c>
      <c r="G4390" s="142">
        <v>4744.0150000000503</v>
      </c>
    </row>
    <row r="4391" spans="1:7" x14ac:dyDescent="0.2">
      <c r="A4391" s="76" t="s">
        <v>4788</v>
      </c>
      <c r="C4391" s="142">
        <v>1832.7600000001416</v>
      </c>
      <c r="D4391" s="142">
        <v>2400.0325000000344</v>
      </c>
      <c r="E4391" s="142">
        <v>3033.1124999998083</v>
      </c>
      <c r="F4391" s="142">
        <v>3457.9525000002645</v>
      </c>
      <c r="G4391" s="142">
        <v>4745.0600000000513</v>
      </c>
    </row>
    <row r="4392" spans="1:7" x14ac:dyDescent="0.2">
      <c r="A4392" s="76" t="s">
        <v>4789</v>
      </c>
      <c r="C4392" s="142">
        <v>1833.1600000001417</v>
      </c>
      <c r="D4392" s="142">
        <v>2400.5550000000344</v>
      </c>
      <c r="E4392" s="142">
        <v>3033.7774999998082</v>
      </c>
      <c r="F4392" s="142">
        <v>3458.7125000002648</v>
      </c>
      <c r="G4392" s="142">
        <v>4746.1050000000514</v>
      </c>
    </row>
    <row r="4393" spans="1:7" x14ac:dyDescent="0.2">
      <c r="A4393" s="76" t="s">
        <v>4790</v>
      </c>
      <c r="C4393" s="142">
        <v>1833.5600000001418</v>
      </c>
      <c r="D4393" s="142">
        <v>2401.0775000000349</v>
      </c>
      <c r="E4393" s="142">
        <v>3034.4424999998082</v>
      </c>
      <c r="F4393" s="142">
        <v>3459.472500000265</v>
      </c>
      <c r="G4393" s="142">
        <v>4747.1500000000515</v>
      </c>
    </row>
    <row r="4394" spans="1:7" x14ac:dyDescent="0.2">
      <c r="A4394" s="76" t="s">
        <v>4791</v>
      </c>
      <c r="C4394" s="142">
        <v>1833.9600000001419</v>
      </c>
      <c r="D4394" s="142">
        <v>2401.6000000000349</v>
      </c>
      <c r="E4394" s="142">
        <v>3035.1074999998082</v>
      </c>
      <c r="F4394" s="142">
        <v>3460.2325000002652</v>
      </c>
      <c r="G4394" s="142">
        <v>4748.1950000000516</v>
      </c>
    </row>
    <row r="4395" spans="1:7" x14ac:dyDescent="0.2">
      <c r="A4395" s="76" t="s">
        <v>4792</v>
      </c>
      <c r="C4395" s="142">
        <v>1834.360000000142</v>
      </c>
      <c r="D4395" s="142">
        <v>2402.122500000035</v>
      </c>
      <c r="E4395" s="142">
        <v>3035.7724999998077</v>
      </c>
      <c r="F4395" s="142">
        <v>3460.992500000265</v>
      </c>
      <c r="G4395" s="142">
        <v>4749.2400000000525</v>
      </c>
    </row>
    <row r="4396" spans="1:7" x14ac:dyDescent="0.2">
      <c r="A4396" s="76" t="s">
        <v>4793</v>
      </c>
      <c r="C4396" s="142">
        <v>1834.7600000001421</v>
      </c>
      <c r="D4396" s="142">
        <v>2402.6450000000355</v>
      </c>
      <c r="E4396" s="142">
        <v>3036.4374999998076</v>
      </c>
      <c r="F4396" s="142">
        <v>3461.7525000002652</v>
      </c>
      <c r="G4396" s="142">
        <v>4750.2850000000526</v>
      </c>
    </row>
    <row r="4397" spans="1:7" x14ac:dyDescent="0.2">
      <c r="A4397" s="76" t="s">
        <v>4794</v>
      </c>
      <c r="C4397" s="142">
        <v>1835.1600000001422</v>
      </c>
      <c r="D4397" s="142">
        <v>2403.1675000000355</v>
      </c>
      <c r="E4397" s="142">
        <v>3037.1024999998076</v>
      </c>
      <c r="F4397" s="142">
        <v>3462.5125000002654</v>
      </c>
      <c r="G4397" s="142">
        <v>4751.3300000000527</v>
      </c>
    </row>
    <row r="4398" spans="1:7" x14ac:dyDescent="0.2">
      <c r="A4398" s="76" t="s">
        <v>4795</v>
      </c>
      <c r="C4398" s="142">
        <v>1835.5600000001423</v>
      </c>
      <c r="D4398" s="142">
        <v>2403.6900000000355</v>
      </c>
      <c r="E4398" s="142">
        <v>3037.7674999998071</v>
      </c>
      <c r="F4398" s="142">
        <v>3463.2725000002656</v>
      </c>
      <c r="G4398" s="142">
        <v>4752.3750000000537</v>
      </c>
    </row>
    <row r="4399" spans="1:7" x14ac:dyDescent="0.2">
      <c r="A4399" s="76" t="s">
        <v>4796</v>
      </c>
      <c r="C4399" s="142">
        <v>1835.9600000001424</v>
      </c>
      <c r="D4399" s="142">
        <v>2404.2125000000356</v>
      </c>
      <c r="E4399" s="142">
        <v>3038.4324999998071</v>
      </c>
      <c r="F4399" s="142">
        <v>3464.0325000002658</v>
      </c>
      <c r="G4399" s="142">
        <v>4753.4200000000537</v>
      </c>
    </row>
    <row r="4400" spans="1:7" x14ac:dyDescent="0.2">
      <c r="A4400" s="76" t="s">
        <v>4797</v>
      </c>
      <c r="C4400" s="142">
        <v>1836.3600000001425</v>
      </c>
      <c r="D4400" s="142">
        <v>2404.7350000000361</v>
      </c>
      <c r="E4400" s="142">
        <v>3039.097499999807</v>
      </c>
      <c r="F4400" s="142">
        <v>3464.792500000266</v>
      </c>
      <c r="G4400" s="142">
        <v>4754.4650000000538</v>
      </c>
    </row>
    <row r="4401" spans="1:7" x14ac:dyDescent="0.2">
      <c r="A4401" s="76" t="s">
        <v>4798</v>
      </c>
      <c r="C4401" s="142">
        <v>1836.7600000001426</v>
      </c>
      <c r="D4401" s="142">
        <v>2405.2575000000361</v>
      </c>
      <c r="E4401" s="142">
        <v>3039.7624999998066</v>
      </c>
      <c r="F4401" s="142">
        <v>3465.5525000002663</v>
      </c>
      <c r="G4401" s="142">
        <v>4755.5100000000548</v>
      </c>
    </row>
    <row r="4402" spans="1:7" x14ac:dyDescent="0.2">
      <c r="A4402" s="76" t="s">
        <v>4799</v>
      </c>
      <c r="C4402" s="142">
        <v>1837.1600000001426</v>
      </c>
      <c r="D4402" s="142">
        <v>2405.7800000000361</v>
      </c>
      <c r="E4402" s="142">
        <v>3040.4274999998065</v>
      </c>
      <c r="F4402" s="142">
        <v>3466.3125000002665</v>
      </c>
      <c r="G4402" s="142">
        <v>4756.5550000000549</v>
      </c>
    </row>
    <row r="4403" spans="1:7" x14ac:dyDescent="0.2">
      <c r="A4403" s="76" t="s">
        <v>4800</v>
      </c>
      <c r="C4403" s="142">
        <v>1837.5600000001427</v>
      </c>
      <c r="D4403" s="142">
        <v>2406.3025000000366</v>
      </c>
      <c r="E4403" s="142">
        <v>3041.0924999998065</v>
      </c>
      <c r="F4403" s="142">
        <v>3467.0725000002667</v>
      </c>
      <c r="G4403" s="142">
        <v>4757.6000000000549</v>
      </c>
    </row>
    <row r="4404" spans="1:7" x14ac:dyDescent="0.2">
      <c r="A4404" s="76" t="s">
        <v>4801</v>
      </c>
      <c r="C4404" s="142">
        <v>1837.9600000001428</v>
      </c>
      <c r="D4404" s="142">
        <v>2406.8250000000367</v>
      </c>
      <c r="E4404" s="142">
        <v>3041.7574999998064</v>
      </c>
      <c r="F4404" s="142">
        <v>3467.8325000002669</v>
      </c>
      <c r="G4404" s="142">
        <v>4758.645000000055</v>
      </c>
    </row>
    <row r="4405" spans="1:7" x14ac:dyDescent="0.2">
      <c r="A4405" s="76" t="s">
        <v>4802</v>
      </c>
      <c r="C4405" s="142">
        <v>1838.3600000001429</v>
      </c>
      <c r="D4405" s="142">
        <v>2407.3475000000367</v>
      </c>
      <c r="E4405" s="142">
        <v>3042.422499999806</v>
      </c>
      <c r="F4405" s="142">
        <v>3468.5925000002667</v>
      </c>
      <c r="G4405" s="142">
        <v>4759.690000000056</v>
      </c>
    </row>
    <row r="4406" spans="1:7" x14ac:dyDescent="0.2">
      <c r="A4406" s="76" t="s">
        <v>4803</v>
      </c>
      <c r="C4406" s="142">
        <v>1838.760000000143</v>
      </c>
      <c r="D4406" s="142">
        <v>2407.8700000000372</v>
      </c>
      <c r="E4406" s="142">
        <v>3043.0874999998059</v>
      </c>
      <c r="F4406" s="142">
        <v>3469.3525000002669</v>
      </c>
      <c r="G4406" s="142">
        <v>4760.7350000000561</v>
      </c>
    </row>
    <row r="4407" spans="1:7" x14ac:dyDescent="0.2">
      <c r="A4407" s="76" t="s">
        <v>4804</v>
      </c>
      <c r="C4407" s="142">
        <v>1839.1600000001431</v>
      </c>
      <c r="D4407" s="142">
        <v>2408.3925000000372</v>
      </c>
      <c r="E4407" s="142">
        <v>3043.7524999998059</v>
      </c>
      <c r="F4407" s="142">
        <v>3470.1125000002671</v>
      </c>
      <c r="G4407" s="142">
        <v>4761.7800000000561</v>
      </c>
    </row>
    <row r="4408" spans="1:7" x14ac:dyDescent="0.2">
      <c r="A4408" s="76" t="s">
        <v>4805</v>
      </c>
      <c r="C4408" s="142">
        <v>1839.5600000001432</v>
      </c>
      <c r="D4408" s="142">
        <v>2408.9150000000373</v>
      </c>
      <c r="E4408" s="142">
        <v>3044.4174999998054</v>
      </c>
      <c r="F4408" s="142">
        <v>3470.8725000002673</v>
      </c>
      <c r="G4408" s="142">
        <v>4762.8250000000571</v>
      </c>
    </row>
    <row r="4409" spans="1:7" x14ac:dyDescent="0.2">
      <c r="A4409" s="76" t="s">
        <v>4806</v>
      </c>
      <c r="C4409" s="142">
        <v>1839.9600000001433</v>
      </c>
      <c r="D4409" s="142">
        <v>2409.4375000000373</v>
      </c>
      <c r="E4409" s="142">
        <v>3045.0824999998053</v>
      </c>
      <c r="F4409" s="142">
        <v>3471.6325000002676</v>
      </c>
      <c r="G4409" s="142">
        <v>4763.8700000000572</v>
      </c>
    </row>
    <row r="4410" spans="1:7" x14ac:dyDescent="0.2">
      <c r="A4410" s="76" t="s">
        <v>4807</v>
      </c>
      <c r="C4410" s="142">
        <v>1840.3600000001434</v>
      </c>
      <c r="D4410" s="142">
        <v>2409.9600000000378</v>
      </c>
      <c r="E4410" s="142">
        <v>3045.7474999998053</v>
      </c>
      <c r="F4410" s="142">
        <v>3472.3925000002678</v>
      </c>
      <c r="G4410" s="142">
        <v>4764.9150000000573</v>
      </c>
    </row>
    <row r="4411" spans="1:7" x14ac:dyDescent="0.2">
      <c r="A4411" s="76" t="s">
        <v>4808</v>
      </c>
      <c r="C4411" s="142">
        <v>1840.7600000001435</v>
      </c>
      <c r="D4411" s="142">
        <v>2410.4825000000378</v>
      </c>
      <c r="E4411" s="142">
        <v>3046.4124999998048</v>
      </c>
      <c r="F4411" s="142">
        <v>3473.152500000268</v>
      </c>
      <c r="G4411" s="142">
        <v>4765.9600000000582</v>
      </c>
    </row>
    <row r="4412" spans="1:7" x14ac:dyDescent="0.2">
      <c r="A4412" s="76" t="s">
        <v>4809</v>
      </c>
      <c r="C4412" s="142">
        <v>1841.1600000001436</v>
      </c>
      <c r="D4412" s="142">
        <v>2411.0050000000379</v>
      </c>
      <c r="E4412" s="142">
        <v>3047.0774999998048</v>
      </c>
      <c r="F4412" s="142">
        <v>3473.9125000002682</v>
      </c>
      <c r="G4412" s="142">
        <v>4767.0050000000583</v>
      </c>
    </row>
    <row r="4413" spans="1:7" x14ac:dyDescent="0.2">
      <c r="A4413" s="76" t="s">
        <v>4810</v>
      </c>
      <c r="C4413" s="142">
        <v>1841.5600000001436</v>
      </c>
      <c r="D4413" s="142">
        <v>2411.5275000000383</v>
      </c>
      <c r="E4413" s="142">
        <v>3047.7424999998047</v>
      </c>
      <c r="F4413" s="142">
        <v>3474.6725000002684</v>
      </c>
      <c r="G4413" s="142">
        <v>4768.0500000000584</v>
      </c>
    </row>
    <row r="4414" spans="1:7" x14ac:dyDescent="0.2">
      <c r="A4414" s="76" t="s">
        <v>4811</v>
      </c>
      <c r="C4414" s="142">
        <v>1841.9600000001437</v>
      </c>
      <c r="D4414" s="142">
        <v>2412.0500000000384</v>
      </c>
      <c r="E4414" s="142">
        <v>3048.4074999998047</v>
      </c>
      <c r="F4414" s="142">
        <v>3475.4325000002686</v>
      </c>
      <c r="G4414" s="142">
        <v>4769.0950000000585</v>
      </c>
    </row>
    <row r="4415" spans="1:7" x14ac:dyDescent="0.2">
      <c r="A4415" s="76" t="s">
        <v>4812</v>
      </c>
      <c r="C4415" s="142">
        <v>1842.3600000001438</v>
      </c>
      <c r="D4415" s="142">
        <v>2412.5725000000384</v>
      </c>
      <c r="E4415" s="142">
        <v>3049.0724999998042</v>
      </c>
      <c r="F4415" s="142">
        <v>3476.1925000002684</v>
      </c>
      <c r="G4415" s="142">
        <v>4770.1400000000594</v>
      </c>
    </row>
    <row r="4416" spans="1:7" x14ac:dyDescent="0.2">
      <c r="A4416" s="76" t="s">
        <v>4813</v>
      </c>
      <c r="C4416" s="142">
        <v>1842.7600000001439</v>
      </c>
      <c r="D4416" s="142">
        <v>2413.0950000000389</v>
      </c>
      <c r="E4416" s="142">
        <v>3049.7374999998042</v>
      </c>
      <c r="F4416" s="142">
        <v>3476.9525000002686</v>
      </c>
      <c r="G4416" s="142">
        <v>4771.1850000000595</v>
      </c>
    </row>
    <row r="4417" spans="1:7" x14ac:dyDescent="0.2">
      <c r="A4417" s="76" t="s">
        <v>4814</v>
      </c>
      <c r="C4417" s="142">
        <v>1843.160000000144</v>
      </c>
      <c r="D4417" s="142">
        <v>2413.6175000000389</v>
      </c>
      <c r="E4417" s="142">
        <v>3050.4024999998041</v>
      </c>
      <c r="F4417" s="142">
        <v>3477.7125000002688</v>
      </c>
      <c r="G4417" s="142">
        <v>4772.2300000000596</v>
      </c>
    </row>
    <row r="4418" spans="1:7" x14ac:dyDescent="0.2">
      <c r="A4418" s="76" t="s">
        <v>4815</v>
      </c>
      <c r="C4418" s="142">
        <v>1843.5600000001441</v>
      </c>
      <c r="D4418" s="142">
        <v>2414.140000000039</v>
      </c>
      <c r="E4418" s="142">
        <v>3051.0674999998037</v>
      </c>
      <c r="F4418" s="142">
        <v>3478.4725000002691</v>
      </c>
      <c r="G4418" s="142">
        <v>4773.2750000000606</v>
      </c>
    </row>
    <row r="4419" spans="1:7" x14ac:dyDescent="0.2">
      <c r="A4419" s="76" t="s">
        <v>4816</v>
      </c>
      <c r="C4419" s="142">
        <v>1843.9600000001442</v>
      </c>
      <c r="D4419" s="142">
        <v>2414.662500000039</v>
      </c>
      <c r="E4419" s="142">
        <v>3051.7324999998036</v>
      </c>
      <c r="F4419" s="142">
        <v>3479.2325000002693</v>
      </c>
      <c r="G4419" s="142">
        <v>4774.3200000000606</v>
      </c>
    </row>
    <row r="4420" spans="1:7" x14ac:dyDescent="0.2">
      <c r="A4420" s="76" t="s">
        <v>4817</v>
      </c>
      <c r="C4420" s="142">
        <v>1844.3600000001443</v>
      </c>
      <c r="D4420" s="142">
        <v>2415.1850000000395</v>
      </c>
      <c r="E4420" s="142">
        <v>3052.3974999998036</v>
      </c>
      <c r="F4420" s="142">
        <v>3479.9925000002695</v>
      </c>
      <c r="G4420" s="142">
        <v>4775.3650000000607</v>
      </c>
    </row>
    <row r="4421" spans="1:7" x14ac:dyDescent="0.2">
      <c r="A4421" s="76" t="s">
        <v>4818</v>
      </c>
      <c r="C4421" s="142">
        <v>1844.7600000001444</v>
      </c>
      <c r="D4421" s="142">
        <v>2415.7075000000395</v>
      </c>
      <c r="E4421" s="142">
        <v>3053.0624999998031</v>
      </c>
      <c r="F4421" s="142">
        <v>3480.7525000002697</v>
      </c>
      <c r="G4421" s="142">
        <v>4776.4100000000617</v>
      </c>
    </row>
    <row r="4422" spans="1:7" x14ac:dyDescent="0.2">
      <c r="A4422" s="76" t="s">
        <v>4819</v>
      </c>
      <c r="C4422" s="142">
        <v>1845.1600000001445</v>
      </c>
      <c r="D4422" s="142">
        <v>2416.2300000000396</v>
      </c>
      <c r="E4422" s="142">
        <v>3053.7274999998031</v>
      </c>
      <c r="F4422" s="142">
        <v>3481.5125000002699</v>
      </c>
      <c r="G4422" s="142">
        <v>4777.4550000000618</v>
      </c>
    </row>
    <row r="4423" spans="1:7" x14ac:dyDescent="0.2">
      <c r="A4423" s="76" t="s">
        <v>4820</v>
      </c>
      <c r="C4423" s="142">
        <v>1845.5600000001446</v>
      </c>
      <c r="D4423" s="142">
        <v>2416.7525000000401</v>
      </c>
      <c r="E4423" s="142">
        <v>3054.392499999803</v>
      </c>
      <c r="F4423" s="142">
        <v>3482.2725000002702</v>
      </c>
      <c r="G4423" s="142">
        <v>4778.5000000000618</v>
      </c>
    </row>
    <row r="4424" spans="1:7" x14ac:dyDescent="0.2">
      <c r="A4424" s="76" t="s">
        <v>4821</v>
      </c>
      <c r="C4424" s="142">
        <v>1845.9600000001446</v>
      </c>
      <c r="D4424" s="142">
        <v>2417.2750000000401</v>
      </c>
      <c r="E4424" s="142">
        <v>3055.057499999803</v>
      </c>
      <c r="F4424" s="142">
        <v>3483.0325000002704</v>
      </c>
      <c r="G4424" s="142">
        <v>4779.5450000000619</v>
      </c>
    </row>
    <row r="4425" spans="1:7" x14ac:dyDescent="0.2">
      <c r="A4425" s="76" t="s">
        <v>4822</v>
      </c>
      <c r="C4425" s="142">
        <v>1846.3600000001447</v>
      </c>
      <c r="D4425" s="142">
        <v>2417.7975000000401</v>
      </c>
      <c r="E4425" s="142">
        <v>3055.7224999998025</v>
      </c>
      <c r="F4425" s="142">
        <v>3483.7925000002701</v>
      </c>
      <c r="G4425" s="142">
        <v>4780.5900000000629</v>
      </c>
    </row>
    <row r="4426" spans="1:7" x14ac:dyDescent="0.2">
      <c r="A4426" s="76" t="s">
        <v>4823</v>
      </c>
      <c r="C4426" s="142">
        <v>1846.7600000001448</v>
      </c>
      <c r="D4426" s="142">
        <v>2418.3200000000406</v>
      </c>
      <c r="E4426" s="142">
        <v>3056.3874999998025</v>
      </c>
      <c r="F4426" s="142">
        <v>3484.5525000002704</v>
      </c>
      <c r="G4426" s="142">
        <v>4781.635000000063</v>
      </c>
    </row>
    <row r="4427" spans="1:7" x14ac:dyDescent="0.2">
      <c r="A4427" s="76" t="s">
        <v>4824</v>
      </c>
      <c r="C4427" s="142">
        <v>1847.1600000001449</v>
      </c>
      <c r="D4427" s="142">
        <v>2418.8425000000407</v>
      </c>
      <c r="E4427" s="142">
        <v>3057.0524999998024</v>
      </c>
      <c r="F4427" s="142">
        <v>3485.3125000002706</v>
      </c>
      <c r="G4427" s="142">
        <v>4782.680000000063</v>
      </c>
    </row>
    <row r="4428" spans="1:7" x14ac:dyDescent="0.2">
      <c r="A4428" s="76" t="s">
        <v>4825</v>
      </c>
      <c r="C4428" s="142">
        <v>1847.560000000145</v>
      </c>
      <c r="D4428" s="142">
        <v>2419.3650000000407</v>
      </c>
      <c r="E4428" s="142">
        <v>3057.7174999998019</v>
      </c>
      <c r="F4428" s="142">
        <v>3486.0725000002708</v>
      </c>
      <c r="G4428" s="142">
        <v>4783.725000000064</v>
      </c>
    </row>
    <row r="4429" spans="1:7" x14ac:dyDescent="0.2">
      <c r="A4429" s="76" t="s">
        <v>4826</v>
      </c>
      <c r="C4429" s="142">
        <v>1847.9600000001451</v>
      </c>
      <c r="D4429" s="142">
        <v>2419.8875000000407</v>
      </c>
      <c r="E4429" s="142">
        <v>3058.3824999998019</v>
      </c>
      <c r="F4429" s="142">
        <v>3486.832500000271</v>
      </c>
      <c r="G4429" s="142">
        <v>4784.7700000000641</v>
      </c>
    </row>
    <row r="4430" spans="1:7" x14ac:dyDescent="0.2">
      <c r="A4430" s="76" t="s">
        <v>4827</v>
      </c>
      <c r="C4430" s="142">
        <v>1848.3600000001452</v>
      </c>
      <c r="D4430" s="142">
        <v>2420.4100000000412</v>
      </c>
      <c r="E4430" s="142">
        <v>3059.0474999998019</v>
      </c>
      <c r="F4430" s="142">
        <v>3487.5925000002712</v>
      </c>
      <c r="G4430" s="142">
        <v>4785.8150000000642</v>
      </c>
    </row>
    <row r="4431" spans="1:7" x14ac:dyDescent="0.2">
      <c r="A4431" s="76" t="s">
        <v>4828</v>
      </c>
      <c r="C4431" s="142">
        <v>1848.7600000001453</v>
      </c>
      <c r="D4431" s="142">
        <v>2420.9325000000413</v>
      </c>
      <c r="E4431" s="142">
        <v>3059.7124999998014</v>
      </c>
      <c r="F4431" s="142">
        <v>3488.3525000002714</v>
      </c>
      <c r="G4431" s="142">
        <v>4786.8600000000652</v>
      </c>
    </row>
    <row r="4432" spans="1:7" x14ac:dyDescent="0.2">
      <c r="A4432" s="76" t="s">
        <v>4829</v>
      </c>
      <c r="C4432" s="142">
        <v>1849.1600000001454</v>
      </c>
      <c r="D4432" s="142">
        <v>2421.4550000000413</v>
      </c>
      <c r="E4432" s="142">
        <v>3060.3774999998013</v>
      </c>
      <c r="F4432" s="142">
        <v>3489.1125000002717</v>
      </c>
      <c r="G4432" s="142">
        <v>4787.9050000000652</v>
      </c>
    </row>
    <row r="4433" spans="1:7" x14ac:dyDescent="0.2">
      <c r="A4433" s="76" t="s">
        <v>4830</v>
      </c>
      <c r="C4433" s="142">
        <v>1849.5600000001455</v>
      </c>
      <c r="D4433" s="142">
        <v>2421.9775000000418</v>
      </c>
      <c r="E4433" s="142">
        <v>3061.0424999998013</v>
      </c>
      <c r="F4433" s="142">
        <v>3489.8725000002719</v>
      </c>
      <c r="G4433" s="142">
        <v>4788.9500000000653</v>
      </c>
    </row>
    <row r="4434" spans="1:7" x14ac:dyDescent="0.2">
      <c r="A4434" s="76" t="s">
        <v>4831</v>
      </c>
      <c r="C4434" s="142">
        <v>1849.9600000001456</v>
      </c>
      <c r="D4434" s="142">
        <v>2422.5000000000418</v>
      </c>
      <c r="E4434" s="142">
        <v>3061.7074999998013</v>
      </c>
      <c r="F4434" s="142">
        <v>3490.6325000002721</v>
      </c>
      <c r="G4434" s="142">
        <v>4789.9950000000654</v>
      </c>
    </row>
    <row r="4435" spans="1:7" x14ac:dyDescent="0.2">
      <c r="A4435" s="76" t="s">
        <v>4832</v>
      </c>
      <c r="C4435" s="142">
        <v>1850.3600000001456</v>
      </c>
      <c r="D4435" s="142">
        <v>2423.0225000000419</v>
      </c>
      <c r="E4435" s="142">
        <v>3062.3724999998008</v>
      </c>
      <c r="F4435" s="142">
        <v>3491.3925000002719</v>
      </c>
      <c r="G4435" s="142">
        <v>4791.0400000000664</v>
      </c>
    </row>
    <row r="4436" spans="1:7" x14ac:dyDescent="0.2">
      <c r="A4436" s="76" t="s">
        <v>4833</v>
      </c>
      <c r="C4436" s="142">
        <v>1850.7600000001457</v>
      </c>
      <c r="D4436" s="142">
        <v>2423.5450000000424</v>
      </c>
      <c r="E4436" s="142">
        <v>3063.0374999998007</v>
      </c>
      <c r="F4436" s="142">
        <v>3492.1525000002721</v>
      </c>
      <c r="G4436" s="142">
        <v>4792.0850000000664</v>
      </c>
    </row>
    <row r="4437" spans="1:7" x14ac:dyDescent="0.2">
      <c r="A4437" s="76" t="s">
        <v>4834</v>
      </c>
      <c r="C4437" s="142">
        <v>1851.1600000001458</v>
      </c>
      <c r="D4437" s="142">
        <v>2424.0675000000424</v>
      </c>
      <c r="E4437" s="142">
        <v>3063.7024999998007</v>
      </c>
      <c r="F4437" s="142">
        <v>3492.9125000002723</v>
      </c>
      <c r="G4437" s="142">
        <v>4793.1300000000665</v>
      </c>
    </row>
    <row r="4438" spans="1:7" x14ac:dyDescent="0.2">
      <c r="A4438" s="76" t="s">
        <v>4835</v>
      </c>
      <c r="C4438" s="142">
        <v>1851.5600000001459</v>
      </c>
      <c r="D4438" s="142">
        <v>2424.5900000000424</v>
      </c>
      <c r="E4438" s="142">
        <v>3064.3674999998002</v>
      </c>
      <c r="F4438" s="142">
        <v>3493.6725000002725</v>
      </c>
      <c r="G4438" s="142">
        <v>4794.1750000000675</v>
      </c>
    </row>
    <row r="4439" spans="1:7" x14ac:dyDescent="0.2">
      <c r="A4439" s="76" t="s">
        <v>4836</v>
      </c>
      <c r="C4439" s="142">
        <v>1851.960000000146</v>
      </c>
      <c r="D4439" s="142">
        <v>2425.1125000000425</v>
      </c>
      <c r="E4439" s="142">
        <v>3065.0324999998002</v>
      </c>
      <c r="F4439" s="142">
        <v>3494.4325000002727</v>
      </c>
      <c r="G4439" s="142">
        <v>4795.2200000000676</v>
      </c>
    </row>
    <row r="4440" spans="1:7" x14ac:dyDescent="0.2">
      <c r="A4440" s="76" t="s">
        <v>4837</v>
      </c>
      <c r="C4440" s="142">
        <v>1852.3600000001461</v>
      </c>
      <c r="D4440" s="142">
        <v>2425.635000000043</v>
      </c>
      <c r="E4440" s="142">
        <v>3065.6974999998001</v>
      </c>
      <c r="F4440" s="142">
        <v>3495.192500000273</v>
      </c>
      <c r="G4440" s="142">
        <v>4796.2650000000676</v>
      </c>
    </row>
    <row r="4441" spans="1:7" x14ac:dyDescent="0.2">
      <c r="A4441" s="76" t="s">
        <v>4838</v>
      </c>
      <c r="C4441" s="142">
        <v>1852.7600000001462</v>
      </c>
      <c r="D4441" s="142">
        <v>2426.157500000043</v>
      </c>
      <c r="E4441" s="142">
        <v>3066.3624999997996</v>
      </c>
      <c r="F4441" s="142">
        <v>3495.9525000002732</v>
      </c>
      <c r="G4441" s="142">
        <v>4797.3100000000686</v>
      </c>
    </row>
    <row r="4442" spans="1:7" x14ac:dyDescent="0.2">
      <c r="A4442" s="76" t="s">
        <v>4839</v>
      </c>
      <c r="C4442" s="142">
        <v>1853.1600000001463</v>
      </c>
      <c r="D4442" s="142">
        <v>2426.680000000043</v>
      </c>
      <c r="E4442" s="142">
        <v>3067.0274999997996</v>
      </c>
      <c r="F4442" s="142">
        <v>3496.7125000002734</v>
      </c>
      <c r="G4442" s="142">
        <v>4798.3550000000687</v>
      </c>
    </row>
    <row r="4443" spans="1:7" x14ac:dyDescent="0.2">
      <c r="A4443" s="76" t="s">
        <v>4840</v>
      </c>
      <c r="C4443" s="142">
        <v>1853.5600000001464</v>
      </c>
      <c r="D4443" s="142">
        <v>2427.2025000000435</v>
      </c>
      <c r="E4443" s="142">
        <v>3067.6924999997996</v>
      </c>
      <c r="F4443" s="142">
        <v>3497.4725000002736</v>
      </c>
      <c r="G4443" s="142">
        <v>4799.4000000000688</v>
      </c>
    </row>
    <row r="4444" spans="1:7" x14ac:dyDescent="0.2">
      <c r="A4444" s="76" t="s">
        <v>4841</v>
      </c>
      <c r="C4444" s="142">
        <v>1853.9600000001465</v>
      </c>
      <c r="D4444" s="142">
        <v>2427.7250000000436</v>
      </c>
      <c r="E4444" s="142">
        <v>3068.3574999997995</v>
      </c>
      <c r="F4444" s="142">
        <v>3498.2325000002738</v>
      </c>
      <c r="G4444" s="142">
        <v>4800.4450000000688</v>
      </c>
    </row>
    <row r="4445" spans="1:7" x14ac:dyDescent="0.2">
      <c r="A4445" s="76" t="s">
        <v>4842</v>
      </c>
      <c r="C4445" s="142">
        <v>1854.3600000001466</v>
      </c>
      <c r="D4445" s="142">
        <v>2428.2475000000436</v>
      </c>
      <c r="E4445" s="142">
        <v>3069.022499999799</v>
      </c>
      <c r="F4445" s="142">
        <v>3498.9925000002736</v>
      </c>
      <c r="G4445" s="142">
        <v>4801.4900000000698</v>
      </c>
    </row>
    <row r="4446" spans="1:7" x14ac:dyDescent="0.2">
      <c r="A4446" s="76" t="s">
        <v>4843</v>
      </c>
      <c r="C4446" s="142">
        <v>1854.7600000001466</v>
      </c>
      <c r="D4446" s="142">
        <v>2428.7700000000441</v>
      </c>
      <c r="E4446" s="142">
        <v>3069.687499999799</v>
      </c>
      <c r="F4446" s="142">
        <v>3499.7525000002738</v>
      </c>
      <c r="G4446" s="142">
        <v>4802.5350000000699</v>
      </c>
    </row>
    <row r="4447" spans="1:7" x14ac:dyDescent="0.2">
      <c r="A4447" s="76" t="s">
        <v>4844</v>
      </c>
      <c r="C4447" s="142">
        <v>1855.1600000001467</v>
      </c>
      <c r="D4447" s="142">
        <v>2429.2925000000441</v>
      </c>
      <c r="E4447" s="142">
        <v>3070.352499999799</v>
      </c>
      <c r="F4447" s="142">
        <v>3500.512500000274</v>
      </c>
      <c r="G4447" s="142">
        <v>4803.58000000007</v>
      </c>
    </row>
    <row r="4448" spans="1:7" x14ac:dyDescent="0.2">
      <c r="A4448" s="76" t="s">
        <v>4845</v>
      </c>
      <c r="C4448" s="142">
        <v>1855.5600000001468</v>
      </c>
      <c r="D4448" s="142">
        <v>2429.8150000000442</v>
      </c>
      <c r="E4448" s="142">
        <v>3071.0174999997985</v>
      </c>
      <c r="F4448" s="142">
        <v>3501.2725000002742</v>
      </c>
      <c r="G4448" s="142">
        <v>4804.6250000000709</v>
      </c>
    </row>
    <row r="4449" spans="1:7" x14ac:dyDescent="0.2">
      <c r="A4449" s="76" t="s">
        <v>4846</v>
      </c>
      <c r="C4449" s="142">
        <v>1855.9600000001469</v>
      </c>
      <c r="D4449" s="142">
        <v>2430.3375000000442</v>
      </c>
      <c r="E4449" s="142">
        <v>3071.6824999997984</v>
      </c>
      <c r="F4449" s="142">
        <v>3502.0325000002745</v>
      </c>
      <c r="G4449" s="142">
        <v>4805.670000000071</v>
      </c>
    </row>
    <row r="4450" spans="1:7" x14ac:dyDescent="0.2">
      <c r="A4450" s="76" t="s">
        <v>4847</v>
      </c>
      <c r="C4450" s="142">
        <v>1856.360000000147</v>
      </c>
      <c r="D4450" s="142">
        <v>2430.8600000000447</v>
      </c>
      <c r="E4450" s="142">
        <v>3072.3474999997984</v>
      </c>
      <c r="F4450" s="142">
        <v>3502.7925000002747</v>
      </c>
      <c r="G4450" s="142">
        <v>4806.7150000000711</v>
      </c>
    </row>
    <row r="4451" spans="1:7" x14ac:dyDescent="0.2">
      <c r="A4451" s="76" t="s">
        <v>4848</v>
      </c>
      <c r="C4451" s="142">
        <v>1856.7600000001471</v>
      </c>
      <c r="D4451" s="142">
        <v>2431.3825000000447</v>
      </c>
      <c r="E4451" s="142">
        <v>3073.0124999997979</v>
      </c>
      <c r="F4451" s="142">
        <v>3503.5525000002749</v>
      </c>
      <c r="G4451" s="142">
        <v>4807.7600000000721</v>
      </c>
    </row>
    <row r="4452" spans="1:7" x14ac:dyDescent="0.2">
      <c r="A4452" s="76" t="s">
        <v>4849</v>
      </c>
      <c r="C4452" s="142">
        <v>1857.1600000001472</v>
      </c>
      <c r="D4452" s="142">
        <v>2431.9050000000448</v>
      </c>
      <c r="E4452" s="142">
        <v>3073.6774999997979</v>
      </c>
      <c r="F4452" s="142">
        <v>3504.3125000002751</v>
      </c>
      <c r="G4452" s="142">
        <v>4808.8050000000721</v>
      </c>
    </row>
    <row r="4453" spans="1:7" x14ac:dyDescent="0.2">
      <c r="A4453" s="76" t="s">
        <v>4850</v>
      </c>
      <c r="C4453" s="142">
        <v>1857.5600000001473</v>
      </c>
      <c r="D4453" s="142">
        <v>2432.4275000000453</v>
      </c>
      <c r="E4453" s="142">
        <v>3074.3424999997978</v>
      </c>
      <c r="F4453" s="142">
        <v>3505.0725000002753</v>
      </c>
      <c r="G4453" s="142">
        <v>4809.8500000000722</v>
      </c>
    </row>
    <row r="4454" spans="1:7" x14ac:dyDescent="0.2">
      <c r="A4454" s="76" t="s">
        <v>4851</v>
      </c>
      <c r="C4454" s="142">
        <v>1857.9600000001474</v>
      </c>
      <c r="D4454" s="142">
        <v>2432.9500000000453</v>
      </c>
      <c r="E4454" s="142">
        <v>3075.0074999997978</v>
      </c>
      <c r="F4454" s="142">
        <v>3505.8325000002756</v>
      </c>
      <c r="G4454" s="142">
        <v>4810.8950000000723</v>
      </c>
    </row>
    <row r="4455" spans="1:7" x14ac:dyDescent="0.2">
      <c r="A4455" s="76" t="s">
        <v>4852</v>
      </c>
      <c r="C4455" s="142">
        <v>1858.3600000001475</v>
      </c>
      <c r="D4455" s="142">
        <v>2433.4725000000453</v>
      </c>
      <c r="E4455" s="142">
        <v>3075.6724999997973</v>
      </c>
      <c r="F4455" s="142">
        <v>3506.5925000002753</v>
      </c>
      <c r="G4455" s="142">
        <v>4811.9400000000733</v>
      </c>
    </row>
    <row r="4456" spans="1:7" x14ac:dyDescent="0.2">
      <c r="A4456" s="76" t="s">
        <v>4853</v>
      </c>
      <c r="C4456" s="142">
        <v>1858.7600000001476</v>
      </c>
      <c r="D4456" s="142">
        <v>2433.9950000000454</v>
      </c>
      <c r="E4456" s="142">
        <v>3076.3374999997973</v>
      </c>
      <c r="F4456" s="142">
        <v>3507.3525000002755</v>
      </c>
      <c r="G4456" s="142">
        <v>4812.9850000000733</v>
      </c>
    </row>
    <row r="4457" spans="1:7" x14ac:dyDescent="0.2">
      <c r="A4457" s="76" t="s">
        <v>4854</v>
      </c>
      <c r="C4457" s="142">
        <v>1859.1600000001476</v>
      </c>
      <c r="D4457" s="142">
        <v>2434.5175000000459</v>
      </c>
      <c r="E4457" s="142">
        <v>3077.0024999997972</v>
      </c>
      <c r="F4457" s="142">
        <v>3508.1125000002758</v>
      </c>
      <c r="G4457" s="142">
        <v>4814.0300000000734</v>
      </c>
    </row>
    <row r="4458" spans="1:7" x14ac:dyDescent="0.2">
      <c r="A4458" s="76" t="s">
        <v>4855</v>
      </c>
      <c r="C4458" s="142">
        <v>1859.5600000001477</v>
      </c>
      <c r="D4458" s="142">
        <v>2435.0400000000459</v>
      </c>
      <c r="E4458" s="142">
        <v>3077.6674999997967</v>
      </c>
      <c r="F4458" s="142">
        <v>3508.872500000276</v>
      </c>
      <c r="G4458" s="142">
        <v>4815.0750000000744</v>
      </c>
    </row>
    <row r="4459" spans="1:7" x14ac:dyDescent="0.2">
      <c r="A4459" s="76" t="s">
        <v>4856</v>
      </c>
      <c r="C4459" s="142">
        <v>1859.9600000001478</v>
      </c>
      <c r="D4459" s="142">
        <v>2435.5625000000459</v>
      </c>
      <c r="E4459" s="142">
        <v>3078.3324999997967</v>
      </c>
      <c r="F4459" s="142">
        <v>3509.6325000002762</v>
      </c>
      <c r="G4459" s="142">
        <v>4816.1200000000745</v>
      </c>
    </row>
    <row r="4460" spans="1:7" x14ac:dyDescent="0.2">
      <c r="A4460" s="76" t="s">
        <v>4857</v>
      </c>
      <c r="C4460" s="142">
        <v>1860.3600000001479</v>
      </c>
      <c r="D4460" s="142">
        <v>2436.0850000000464</v>
      </c>
      <c r="E4460" s="142">
        <v>3078.9974999997967</v>
      </c>
      <c r="F4460" s="142">
        <v>3510.3925000002764</v>
      </c>
      <c r="G4460" s="142">
        <v>4817.1650000000745</v>
      </c>
    </row>
    <row r="4461" spans="1:7" x14ac:dyDescent="0.2">
      <c r="A4461" s="76" t="s">
        <v>4858</v>
      </c>
      <c r="C4461" s="142">
        <v>1860.760000000148</v>
      </c>
      <c r="D4461" s="142">
        <v>2436.6075000000465</v>
      </c>
      <c r="E4461" s="142">
        <v>3079.6624999997962</v>
      </c>
      <c r="F4461" s="142">
        <v>3511.1525000002766</v>
      </c>
      <c r="G4461" s="142">
        <v>4818.2100000000755</v>
      </c>
    </row>
    <row r="4462" spans="1:7" x14ac:dyDescent="0.2">
      <c r="A4462" s="76" t="s">
        <v>4859</v>
      </c>
      <c r="C4462" s="142">
        <v>1861.1600000001481</v>
      </c>
      <c r="D4462" s="142">
        <v>2437.1300000000465</v>
      </c>
      <c r="E4462" s="142">
        <v>3080.3274999997961</v>
      </c>
      <c r="F4462" s="142">
        <v>3511.9125000002769</v>
      </c>
      <c r="G4462" s="142">
        <v>4819.2550000000756</v>
      </c>
    </row>
    <row r="4463" spans="1:7" x14ac:dyDescent="0.2">
      <c r="A4463" s="76" t="s">
        <v>4860</v>
      </c>
      <c r="C4463" s="142">
        <v>1861.5600000001482</v>
      </c>
      <c r="D4463" s="142">
        <v>2437.652500000047</v>
      </c>
      <c r="E4463" s="142">
        <v>3080.9924999997961</v>
      </c>
      <c r="F4463" s="142">
        <v>3512.6725000002771</v>
      </c>
      <c r="G4463" s="142">
        <v>4820.3000000000757</v>
      </c>
    </row>
    <row r="4464" spans="1:7" x14ac:dyDescent="0.2">
      <c r="A4464" s="76" t="s">
        <v>4861</v>
      </c>
      <c r="C4464" s="142">
        <v>1861.9600000001483</v>
      </c>
      <c r="D4464" s="142">
        <v>2438.175000000047</v>
      </c>
      <c r="E4464" s="142">
        <v>3081.6574999997961</v>
      </c>
      <c r="F4464" s="142">
        <v>3513.4325000002773</v>
      </c>
      <c r="G4464" s="142">
        <v>4821.3450000000757</v>
      </c>
    </row>
    <row r="4465" spans="1:7" x14ac:dyDescent="0.2">
      <c r="A4465" s="76" t="s">
        <v>4862</v>
      </c>
      <c r="C4465" s="142">
        <v>1862.3600000001484</v>
      </c>
      <c r="D4465" s="142">
        <v>2438.6975000000471</v>
      </c>
      <c r="E4465" s="142">
        <v>3082.3224999997956</v>
      </c>
      <c r="F4465" s="142">
        <v>3514.1925000002771</v>
      </c>
      <c r="G4465" s="142">
        <v>4822.3900000000767</v>
      </c>
    </row>
    <row r="4466" spans="1:7" x14ac:dyDescent="0.2">
      <c r="A4466" s="76" t="s">
        <v>4863</v>
      </c>
      <c r="C4466" s="142">
        <v>1862.7600000001485</v>
      </c>
      <c r="D4466" s="142">
        <v>2439.2200000000471</v>
      </c>
      <c r="E4466" s="142">
        <v>3082.9874999997955</v>
      </c>
      <c r="F4466" s="142">
        <v>3514.9525000002773</v>
      </c>
      <c r="G4466" s="142">
        <v>4823.4350000000768</v>
      </c>
    </row>
    <row r="4467" spans="1:7" x14ac:dyDescent="0.2">
      <c r="A4467" s="76" t="s">
        <v>4864</v>
      </c>
      <c r="C4467" s="142">
        <v>1863.1600000001486</v>
      </c>
      <c r="D4467" s="142">
        <v>2439.7425000000476</v>
      </c>
      <c r="E4467" s="142">
        <v>3083.6524999997955</v>
      </c>
      <c r="F4467" s="142">
        <v>3515.7125000002775</v>
      </c>
      <c r="G4467" s="142">
        <v>4824.4800000000769</v>
      </c>
    </row>
    <row r="4468" spans="1:7" x14ac:dyDescent="0.2">
      <c r="A4468" s="76" t="s">
        <v>4865</v>
      </c>
      <c r="C4468" s="142">
        <v>1863.5600000001486</v>
      </c>
      <c r="D4468" s="142">
        <v>2440.2650000000476</v>
      </c>
      <c r="E4468" s="142">
        <v>3084.317499999795</v>
      </c>
      <c r="F4468" s="142">
        <v>3516.4725000002777</v>
      </c>
      <c r="G4468" s="142">
        <v>4825.5250000000779</v>
      </c>
    </row>
    <row r="4469" spans="1:7" x14ac:dyDescent="0.2">
      <c r="A4469" s="76" t="s">
        <v>4866</v>
      </c>
      <c r="C4469" s="142">
        <v>1863.9600000001487</v>
      </c>
      <c r="D4469" s="142">
        <v>2440.7875000000477</v>
      </c>
      <c r="E4469" s="142">
        <v>3084.982499999795</v>
      </c>
      <c r="F4469" s="142">
        <v>3517.2325000002779</v>
      </c>
      <c r="G4469" s="142">
        <v>4826.5700000000779</v>
      </c>
    </row>
    <row r="4470" spans="1:7" x14ac:dyDescent="0.2">
      <c r="A4470" s="76" t="s">
        <v>4867</v>
      </c>
      <c r="C4470" s="142">
        <v>1864.3600000001488</v>
      </c>
      <c r="D4470" s="142">
        <v>2441.3100000000481</v>
      </c>
      <c r="E4470" s="142">
        <v>3085.6474999997949</v>
      </c>
      <c r="F4470" s="142">
        <v>3517.9925000002781</v>
      </c>
      <c r="G4470" s="142">
        <v>4827.615000000078</v>
      </c>
    </row>
    <row r="4471" spans="1:7" x14ac:dyDescent="0.2">
      <c r="A4471" s="76" t="s">
        <v>4868</v>
      </c>
      <c r="C4471" s="142">
        <v>1864.7600000001489</v>
      </c>
      <c r="D4471" s="142">
        <v>2441.8325000000482</v>
      </c>
      <c r="E4471" s="142">
        <v>3086.3124999997945</v>
      </c>
      <c r="F4471" s="142">
        <v>3518.7525000002784</v>
      </c>
      <c r="G4471" s="142">
        <v>4828.660000000079</v>
      </c>
    </row>
    <row r="4472" spans="1:7" x14ac:dyDescent="0.2">
      <c r="A4472" s="76" t="s">
        <v>4869</v>
      </c>
      <c r="C4472" s="142">
        <v>1865.160000000149</v>
      </c>
      <c r="D4472" s="142">
        <v>2442.3550000000482</v>
      </c>
      <c r="E4472" s="142">
        <v>3086.9774999997944</v>
      </c>
      <c r="F4472" s="142">
        <v>3519.5125000002786</v>
      </c>
      <c r="G4472" s="142">
        <v>4829.7050000000791</v>
      </c>
    </row>
    <row r="4473" spans="1:7" x14ac:dyDescent="0.2">
      <c r="A4473" s="76" t="s">
        <v>4870</v>
      </c>
      <c r="C4473" s="142">
        <v>1865.5600000001491</v>
      </c>
      <c r="D4473" s="142">
        <v>2442.8775000000487</v>
      </c>
      <c r="E4473" s="142">
        <v>3087.6424999997944</v>
      </c>
      <c r="F4473" s="142">
        <v>3520.2725000002788</v>
      </c>
      <c r="G4473" s="142">
        <v>4830.7500000000791</v>
      </c>
    </row>
    <row r="4474" spans="1:7" x14ac:dyDescent="0.2">
      <c r="A4474" s="76" t="s">
        <v>4871</v>
      </c>
      <c r="C4474" s="142">
        <v>1865.9600000001492</v>
      </c>
      <c r="D4474" s="142">
        <v>2443.4000000000487</v>
      </c>
      <c r="E4474" s="142">
        <v>3088.3074999997943</v>
      </c>
      <c r="F4474" s="142">
        <v>3521.032500000279</v>
      </c>
      <c r="G4474" s="142">
        <v>4831.7950000000792</v>
      </c>
    </row>
    <row r="4475" spans="1:7" x14ac:dyDescent="0.2">
      <c r="A4475" s="76" t="s">
        <v>4872</v>
      </c>
      <c r="C4475" s="142">
        <v>1866.3600000001493</v>
      </c>
      <c r="D4475" s="142">
        <v>2443.9225000000488</v>
      </c>
      <c r="E4475" s="142">
        <v>3088.9724999997939</v>
      </c>
      <c r="F4475" s="142">
        <v>3521.7925000002788</v>
      </c>
      <c r="G4475" s="142">
        <v>4832.8400000000802</v>
      </c>
    </row>
    <row r="4476" spans="1:7" x14ac:dyDescent="0.2">
      <c r="A4476" s="76" t="s">
        <v>4873</v>
      </c>
      <c r="C4476" s="142">
        <v>1866.7600000001494</v>
      </c>
      <c r="D4476" s="142">
        <v>2444.4450000000488</v>
      </c>
      <c r="E4476" s="142">
        <v>3089.6374999997938</v>
      </c>
      <c r="F4476" s="142">
        <v>3522.552500000279</v>
      </c>
      <c r="G4476" s="142">
        <v>4833.8850000000803</v>
      </c>
    </row>
    <row r="4477" spans="1:7" x14ac:dyDescent="0.2">
      <c r="A4477" s="76" t="s">
        <v>4874</v>
      </c>
      <c r="C4477" s="142">
        <v>1867.1600000001495</v>
      </c>
      <c r="D4477" s="142">
        <v>2444.9675000000493</v>
      </c>
      <c r="E4477" s="142">
        <v>3090.3024999997938</v>
      </c>
      <c r="F4477" s="142">
        <v>3523.3125000002792</v>
      </c>
      <c r="G4477" s="142">
        <v>4834.9300000000803</v>
      </c>
    </row>
    <row r="4478" spans="1:7" x14ac:dyDescent="0.2">
      <c r="A4478" s="76" t="s">
        <v>4875</v>
      </c>
      <c r="C4478" s="142">
        <v>1867.5600000001496</v>
      </c>
      <c r="D4478" s="142">
        <v>2445.4900000000493</v>
      </c>
      <c r="E4478" s="142">
        <v>3090.9674999997933</v>
      </c>
      <c r="F4478" s="142">
        <v>3524.0725000002794</v>
      </c>
      <c r="G4478" s="142">
        <v>4835.9750000000813</v>
      </c>
    </row>
    <row r="4479" spans="1:7" x14ac:dyDescent="0.2">
      <c r="A4479" s="76" t="s">
        <v>4876</v>
      </c>
      <c r="C4479" s="142">
        <v>1867.9600000001496</v>
      </c>
      <c r="D4479" s="142">
        <v>2446.0125000000494</v>
      </c>
      <c r="E4479" s="142">
        <v>3091.6324999997933</v>
      </c>
      <c r="F4479" s="142">
        <v>3524.8325000002797</v>
      </c>
      <c r="G4479" s="142">
        <v>4837.0200000000814</v>
      </c>
    </row>
    <row r="4480" spans="1:7" x14ac:dyDescent="0.2">
      <c r="A4480" s="76" t="s">
        <v>4877</v>
      </c>
      <c r="C4480" s="142">
        <v>1868.3600000001497</v>
      </c>
      <c r="D4480" s="142">
        <v>2446.5350000000499</v>
      </c>
      <c r="E4480" s="142">
        <v>3092.2974999997932</v>
      </c>
      <c r="F4480" s="142">
        <v>3525.5925000002799</v>
      </c>
      <c r="G4480" s="142">
        <v>4838.0650000000815</v>
      </c>
    </row>
    <row r="4481" spans="1:7" x14ac:dyDescent="0.2">
      <c r="A4481" s="76" t="s">
        <v>4878</v>
      </c>
      <c r="C4481" s="142">
        <v>1868.7600000001498</v>
      </c>
      <c r="D4481" s="142">
        <v>2447.0575000000499</v>
      </c>
      <c r="E4481" s="142">
        <v>3092.9624999997927</v>
      </c>
      <c r="F4481" s="142">
        <v>3526.3525000002801</v>
      </c>
      <c r="G4481" s="142">
        <v>4839.1100000000824</v>
      </c>
    </row>
    <row r="4482" spans="1:7" x14ac:dyDescent="0.2">
      <c r="A4482" s="76" t="s">
        <v>4879</v>
      </c>
      <c r="C4482" s="142">
        <v>1869.1600000001499</v>
      </c>
      <c r="D4482" s="142">
        <v>2447.5800000000499</v>
      </c>
      <c r="E4482" s="142">
        <v>3093.6274999997927</v>
      </c>
      <c r="F4482" s="142">
        <v>3527.1125000002803</v>
      </c>
      <c r="G4482" s="142">
        <v>4840.1550000000825</v>
      </c>
    </row>
    <row r="4483" spans="1:7" x14ac:dyDescent="0.2">
      <c r="A4483" s="76" t="s">
        <v>4880</v>
      </c>
      <c r="C4483" s="142">
        <v>1869.56000000015</v>
      </c>
      <c r="D4483" s="142">
        <v>2448.1025000000504</v>
      </c>
      <c r="E4483" s="142">
        <v>3094.2924999997927</v>
      </c>
      <c r="F4483" s="142">
        <v>3527.8725000002805</v>
      </c>
      <c r="G4483" s="142">
        <v>4841.2000000000826</v>
      </c>
    </row>
    <row r="4484" spans="1:7" x14ac:dyDescent="0.2">
      <c r="A4484" s="76" t="s">
        <v>4881</v>
      </c>
      <c r="C4484" s="142">
        <v>1869.9600000001501</v>
      </c>
      <c r="D4484" s="142">
        <v>2448.6250000000505</v>
      </c>
      <c r="E4484" s="142">
        <v>3094.9574999997926</v>
      </c>
      <c r="F4484" s="142">
        <v>3528.6325000002807</v>
      </c>
      <c r="G4484" s="142">
        <v>4842.2450000000827</v>
      </c>
    </row>
    <row r="4485" spans="1:7" x14ac:dyDescent="0.2">
      <c r="A4485" s="76" t="s">
        <v>4882</v>
      </c>
      <c r="C4485" s="142">
        <v>1870.3600000001502</v>
      </c>
      <c r="D4485" s="142">
        <v>2449.1475000000505</v>
      </c>
      <c r="E4485" s="142">
        <v>3095.6224999997921</v>
      </c>
      <c r="F4485" s="142">
        <v>3529.3925000002805</v>
      </c>
      <c r="G4485" s="142">
        <v>4843.2900000000836</v>
      </c>
    </row>
    <row r="4486" spans="1:7" x14ac:dyDescent="0.2">
      <c r="A4486" s="76" t="s">
        <v>4883</v>
      </c>
      <c r="C4486" s="142">
        <v>1870.7600000001503</v>
      </c>
      <c r="D4486" s="142">
        <v>2449.6700000000505</v>
      </c>
      <c r="E4486" s="142">
        <v>3096.2874999997921</v>
      </c>
      <c r="F4486" s="142">
        <v>3530.1525000002807</v>
      </c>
      <c r="G4486" s="142">
        <v>4844.3350000000837</v>
      </c>
    </row>
    <row r="4487" spans="1:7" x14ac:dyDescent="0.2">
      <c r="A4487" s="76" t="s">
        <v>4884</v>
      </c>
      <c r="C4487" s="142">
        <v>1871.1600000001504</v>
      </c>
      <c r="D4487" s="142">
        <v>2450.192500000051</v>
      </c>
      <c r="E4487" s="142">
        <v>3096.9524999997921</v>
      </c>
      <c r="F4487" s="142">
        <v>3530.9125000002809</v>
      </c>
      <c r="G4487" s="142">
        <v>4845.3800000000838</v>
      </c>
    </row>
    <row r="4488" spans="1:7" x14ac:dyDescent="0.2">
      <c r="A4488" s="76" t="s">
        <v>4885</v>
      </c>
      <c r="C4488" s="142">
        <v>1871.5600000001505</v>
      </c>
      <c r="D4488" s="142">
        <v>2450.7150000000511</v>
      </c>
      <c r="E4488" s="142">
        <v>3097.6174999997916</v>
      </c>
      <c r="F4488" s="142">
        <v>3531.6725000002812</v>
      </c>
      <c r="G4488" s="142">
        <v>4846.4250000000848</v>
      </c>
    </row>
    <row r="4489" spans="1:7" x14ac:dyDescent="0.2">
      <c r="A4489" s="76" t="s">
        <v>4886</v>
      </c>
      <c r="C4489" s="142">
        <v>1871.9600000001506</v>
      </c>
      <c r="D4489" s="142">
        <v>2451.2375000000511</v>
      </c>
      <c r="E4489" s="142">
        <v>3098.2824999997915</v>
      </c>
      <c r="F4489" s="142">
        <v>3532.4325000002814</v>
      </c>
      <c r="G4489" s="142">
        <v>4847.4700000000848</v>
      </c>
    </row>
    <row r="4490" spans="1:7" x14ac:dyDescent="0.2">
      <c r="A4490" s="76" t="s">
        <v>4887</v>
      </c>
      <c r="C4490" s="142">
        <v>1872.3600000001506</v>
      </c>
      <c r="D4490" s="142">
        <v>2451.7600000000516</v>
      </c>
      <c r="E4490" s="142">
        <v>3098.9474999997915</v>
      </c>
      <c r="F4490" s="142">
        <v>3533.1925000002816</v>
      </c>
      <c r="G4490" s="142">
        <v>4848.5150000000849</v>
      </c>
    </row>
    <row r="4491" spans="1:7" x14ac:dyDescent="0.2">
      <c r="A4491" s="76" t="s">
        <v>4888</v>
      </c>
      <c r="C4491" s="142">
        <v>1872.7600000001507</v>
      </c>
      <c r="D4491" s="142">
        <v>2452.2825000000516</v>
      </c>
      <c r="E4491" s="142">
        <v>3099.612499999791</v>
      </c>
      <c r="F4491" s="142">
        <v>3533.9525000002818</v>
      </c>
      <c r="G4491" s="142">
        <v>4849.5600000000859</v>
      </c>
    </row>
    <row r="4492" spans="1:7" x14ac:dyDescent="0.2">
      <c r="A4492" s="76" t="s">
        <v>4889</v>
      </c>
      <c r="C4492" s="142">
        <v>1873.1600000001508</v>
      </c>
      <c r="D4492" s="142">
        <v>2452.8050000000517</v>
      </c>
      <c r="E4492" s="142">
        <v>3100.277499999791</v>
      </c>
      <c r="F4492" s="142">
        <v>3534.712500000282</v>
      </c>
      <c r="G4492" s="142">
        <v>4850.605000000086</v>
      </c>
    </row>
    <row r="4493" spans="1:7" x14ac:dyDescent="0.2">
      <c r="A4493" s="76" t="s">
        <v>4890</v>
      </c>
      <c r="C4493" s="142">
        <v>1873.5600000001509</v>
      </c>
      <c r="D4493" s="142">
        <v>2453.3275000000522</v>
      </c>
      <c r="E4493" s="142">
        <v>3100.9424999997909</v>
      </c>
      <c r="F4493" s="142">
        <v>3535.4725000002823</v>
      </c>
      <c r="G4493" s="142">
        <v>4851.650000000086</v>
      </c>
    </row>
    <row r="4494" spans="1:7" x14ac:dyDescent="0.2">
      <c r="A4494" s="76" t="s">
        <v>4891</v>
      </c>
      <c r="C4494" s="142">
        <v>1873.960000000151</v>
      </c>
      <c r="D4494" s="142">
        <v>2453.8500000000522</v>
      </c>
      <c r="E4494" s="142">
        <v>3101.6074999997909</v>
      </c>
      <c r="F4494" s="142">
        <v>3536.2325000002825</v>
      </c>
      <c r="G4494" s="142">
        <v>4852.6950000000861</v>
      </c>
    </row>
    <row r="4495" spans="1:7" x14ac:dyDescent="0.2">
      <c r="A4495" s="76" t="s">
        <v>4892</v>
      </c>
      <c r="C4495" s="142">
        <v>1874.3600000001511</v>
      </c>
      <c r="D4495" s="142">
        <v>2454.3725000000522</v>
      </c>
      <c r="E4495" s="142">
        <v>3102.2724999997904</v>
      </c>
      <c r="F4495" s="142">
        <v>3536.9925000002822</v>
      </c>
      <c r="G4495" s="142">
        <v>4853.7400000000871</v>
      </c>
    </row>
    <row r="4496" spans="1:7" x14ac:dyDescent="0.2">
      <c r="A4496" s="76" t="s">
        <v>4893</v>
      </c>
      <c r="C4496" s="142">
        <v>1874.7600000001512</v>
      </c>
      <c r="D4496" s="142">
        <v>2454.8950000000523</v>
      </c>
      <c r="E4496" s="142">
        <v>3102.9374999997904</v>
      </c>
      <c r="F4496" s="142">
        <v>3537.7525000002825</v>
      </c>
      <c r="G4496" s="142">
        <v>4854.7850000000872</v>
      </c>
    </row>
    <row r="4497" spans="1:7" x14ac:dyDescent="0.2">
      <c r="A4497" s="76" t="s">
        <v>4894</v>
      </c>
      <c r="C4497" s="142">
        <v>1875.1600000001513</v>
      </c>
      <c r="D4497" s="142">
        <v>2455.4175000000528</v>
      </c>
      <c r="E4497" s="142">
        <v>3103.6024999997903</v>
      </c>
      <c r="F4497" s="142">
        <v>3538.5125000002827</v>
      </c>
      <c r="G4497" s="142">
        <v>4855.8300000000872</v>
      </c>
    </row>
    <row r="4498" spans="1:7" x14ac:dyDescent="0.2">
      <c r="A4498" s="76" t="s">
        <v>4895</v>
      </c>
      <c r="C4498" s="142">
        <v>1875.5600000001514</v>
      </c>
      <c r="D4498" s="142">
        <v>2455.9400000000528</v>
      </c>
      <c r="E4498" s="142">
        <v>3104.2674999997898</v>
      </c>
      <c r="F4498" s="142">
        <v>3539.2725000002829</v>
      </c>
      <c r="G4498" s="142">
        <v>4856.8750000000882</v>
      </c>
    </row>
    <row r="4499" spans="1:7" x14ac:dyDescent="0.2">
      <c r="A4499" s="76" t="s">
        <v>4896</v>
      </c>
      <c r="C4499" s="142">
        <v>1875.9600000001515</v>
      </c>
      <c r="D4499" s="142">
        <v>2456.4625000000528</v>
      </c>
      <c r="E4499" s="142">
        <v>3104.9324999997898</v>
      </c>
      <c r="F4499" s="142">
        <v>3540.0325000002831</v>
      </c>
      <c r="G4499" s="142">
        <v>4857.9200000000883</v>
      </c>
    </row>
    <row r="4500" spans="1:7" x14ac:dyDescent="0.2">
      <c r="A4500" s="76" t="s">
        <v>4897</v>
      </c>
      <c r="C4500" s="142">
        <v>1876.3600000001516</v>
      </c>
      <c r="D4500" s="142">
        <v>2456.9850000000533</v>
      </c>
      <c r="E4500" s="142">
        <v>3105.5974999997898</v>
      </c>
      <c r="F4500" s="142">
        <v>3540.7925000002833</v>
      </c>
      <c r="G4500" s="142">
        <v>4858.9650000000884</v>
      </c>
    </row>
    <row r="4501" spans="1:7" x14ac:dyDescent="0.2">
      <c r="A4501" s="76" t="s">
        <v>4898</v>
      </c>
      <c r="C4501" s="142">
        <v>1876.7600000001516</v>
      </c>
      <c r="D4501" s="142">
        <v>2457.5075000000534</v>
      </c>
      <c r="E4501" s="142">
        <v>3106.2624999997893</v>
      </c>
      <c r="F4501" s="142">
        <v>3541.5525000002835</v>
      </c>
      <c r="G4501" s="142">
        <v>4860.0100000000893</v>
      </c>
    </row>
    <row r="4502" spans="1:7" x14ac:dyDescent="0.2">
      <c r="A4502" s="76" t="s">
        <v>4899</v>
      </c>
      <c r="C4502" s="142">
        <v>1877.1600000001517</v>
      </c>
      <c r="D4502" s="142">
        <v>2458.0300000000534</v>
      </c>
      <c r="E4502" s="142">
        <v>3106.9274999997892</v>
      </c>
      <c r="F4502" s="142">
        <v>3542.3125000002838</v>
      </c>
      <c r="G4502" s="142">
        <v>4861.0550000000894</v>
      </c>
    </row>
    <row r="4503" spans="1:7" x14ac:dyDescent="0.2">
      <c r="A4503" s="76" t="s">
        <v>4900</v>
      </c>
      <c r="C4503" s="142">
        <v>1877.5600000001518</v>
      </c>
      <c r="D4503" s="142">
        <v>2458.5525000000539</v>
      </c>
      <c r="E4503" s="142">
        <v>3107.5924999997892</v>
      </c>
      <c r="F4503" s="142">
        <v>3543.072500000284</v>
      </c>
      <c r="G4503" s="142">
        <v>4862.1000000000895</v>
      </c>
    </row>
    <row r="4504" spans="1:7" x14ac:dyDescent="0.2">
      <c r="A4504" s="76" t="s">
        <v>4901</v>
      </c>
      <c r="C4504" s="142">
        <v>1877.9600000001519</v>
      </c>
      <c r="D4504" s="142">
        <v>2459.0750000000539</v>
      </c>
      <c r="E4504" s="142">
        <v>3108.2574999997892</v>
      </c>
      <c r="F4504" s="142">
        <v>3543.8325000002842</v>
      </c>
      <c r="G4504" s="142">
        <v>4863.1450000000896</v>
      </c>
    </row>
    <row r="4505" spans="1:7" x14ac:dyDescent="0.2">
      <c r="A4505" s="76" t="s">
        <v>4902</v>
      </c>
      <c r="C4505" s="142">
        <v>1878.360000000152</v>
      </c>
      <c r="D4505" s="142">
        <v>2459.597500000054</v>
      </c>
      <c r="E4505" s="142">
        <v>3108.9224999997887</v>
      </c>
      <c r="F4505" s="142">
        <v>3544.592500000284</v>
      </c>
      <c r="G4505" s="142">
        <v>4864.1900000000905</v>
      </c>
    </row>
    <row r="4506" spans="1:7" x14ac:dyDescent="0.2">
      <c r="A4506" s="76" t="s">
        <v>4903</v>
      </c>
      <c r="C4506" s="142">
        <v>1878.7600000001521</v>
      </c>
      <c r="D4506" s="142">
        <v>2460.120000000054</v>
      </c>
      <c r="E4506" s="142">
        <v>3109.5874999997886</v>
      </c>
      <c r="F4506" s="142">
        <v>3545.3525000002842</v>
      </c>
      <c r="G4506" s="142">
        <v>4865.2350000000906</v>
      </c>
    </row>
    <row r="4507" spans="1:7" x14ac:dyDescent="0.2">
      <c r="A4507" s="76" t="s">
        <v>4904</v>
      </c>
      <c r="C4507" s="142">
        <v>1879.1600000001522</v>
      </c>
      <c r="D4507" s="142">
        <v>2460.6425000000545</v>
      </c>
      <c r="E4507" s="142">
        <v>3110.2524999997886</v>
      </c>
      <c r="F4507" s="142">
        <v>3546.1125000002844</v>
      </c>
      <c r="G4507" s="142">
        <v>4866.2800000000907</v>
      </c>
    </row>
    <row r="4508" spans="1:7" x14ac:dyDescent="0.2">
      <c r="A4508" s="76" t="s">
        <v>4905</v>
      </c>
      <c r="C4508" s="142">
        <v>1879.5600000001523</v>
      </c>
      <c r="D4508" s="142">
        <v>2461.1650000000545</v>
      </c>
      <c r="E4508" s="142">
        <v>3110.9174999997881</v>
      </c>
      <c r="F4508" s="142">
        <v>3546.8725000002846</v>
      </c>
      <c r="G4508" s="142">
        <v>4867.3250000000917</v>
      </c>
    </row>
    <row r="4509" spans="1:7" x14ac:dyDescent="0.2">
      <c r="A4509" s="76" t="s">
        <v>4906</v>
      </c>
      <c r="C4509" s="142">
        <v>1879.9600000001524</v>
      </c>
      <c r="D4509" s="142">
        <v>2461.6875000000546</v>
      </c>
      <c r="E4509" s="142">
        <v>3111.5824999997881</v>
      </c>
      <c r="F4509" s="142">
        <v>3547.6325000002848</v>
      </c>
      <c r="G4509" s="142">
        <v>4868.3700000000917</v>
      </c>
    </row>
    <row r="4510" spans="1:7" x14ac:dyDescent="0.2">
      <c r="A4510" s="76" t="s">
        <v>4907</v>
      </c>
      <c r="C4510" s="142">
        <v>1880.3600000001525</v>
      </c>
      <c r="D4510" s="142">
        <v>2462.2100000000551</v>
      </c>
      <c r="E4510" s="142">
        <v>3112.247499999788</v>
      </c>
      <c r="F4510" s="142">
        <v>3548.3925000002851</v>
      </c>
      <c r="G4510" s="142">
        <v>4869.4150000000918</v>
      </c>
    </row>
    <row r="4511" spans="1:7" x14ac:dyDescent="0.2">
      <c r="A4511" s="76" t="s">
        <v>4908</v>
      </c>
      <c r="C4511" s="142">
        <v>1880.7600000001526</v>
      </c>
      <c r="D4511" s="142">
        <v>2462.7325000000551</v>
      </c>
      <c r="E4511" s="142">
        <v>3112.9124999997875</v>
      </c>
      <c r="F4511" s="142">
        <v>3549.1525000002853</v>
      </c>
      <c r="G4511" s="142">
        <v>4870.4600000000928</v>
      </c>
    </row>
    <row r="4512" spans="1:7" x14ac:dyDescent="0.2">
      <c r="A4512" s="76" t="s">
        <v>4909</v>
      </c>
      <c r="C4512" s="142">
        <v>1881.1600000001526</v>
      </c>
      <c r="D4512" s="142">
        <v>2463.2550000000551</v>
      </c>
      <c r="E4512" s="142">
        <v>3113.5774999997875</v>
      </c>
      <c r="F4512" s="142">
        <v>3549.9125000002855</v>
      </c>
      <c r="G4512" s="142">
        <v>4871.5050000000929</v>
      </c>
    </row>
    <row r="4513" spans="1:7" x14ac:dyDescent="0.2">
      <c r="A4513" s="76" t="s">
        <v>4910</v>
      </c>
      <c r="C4513" s="142">
        <v>1881.5600000001527</v>
      </c>
      <c r="D4513" s="142">
        <v>2463.7775000000556</v>
      </c>
      <c r="E4513" s="142">
        <v>3114.2424999997875</v>
      </c>
      <c r="F4513" s="142">
        <v>3550.6725000002857</v>
      </c>
      <c r="G4513" s="142">
        <v>4872.550000000093</v>
      </c>
    </row>
    <row r="4514" spans="1:7" x14ac:dyDescent="0.2">
      <c r="A4514" s="76" t="s">
        <v>4911</v>
      </c>
      <c r="C4514" s="142">
        <v>1881.9600000001528</v>
      </c>
      <c r="D4514" s="142">
        <v>2464.3000000000557</v>
      </c>
      <c r="E4514" s="142">
        <v>3114.9074999997874</v>
      </c>
      <c r="F4514" s="142">
        <v>3551.4325000002859</v>
      </c>
      <c r="G4514" s="142">
        <v>4873.595000000093</v>
      </c>
    </row>
    <row r="4515" spans="1:7" x14ac:dyDescent="0.2">
      <c r="A4515" s="76" t="s">
        <v>4912</v>
      </c>
      <c r="C4515" s="142">
        <v>1882.3600000001529</v>
      </c>
      <c r="D4515" s="142">
        <v>2464.8225000000557</v>
      </c>
      <c r="E4515" s="142">
        <v>3115.5724999997869</v>
      </c>
      <c r="F4515" s="142">
        <v>3552.1925000002857</v>
      </c>
      <c r="G4515" s="142">
        <v>4874.640000000094</v>
      </c>
    </row>
    <row r="4516" spans="1:7" x14ac:dyDescent="0.2">
      <c r="A4516" s="76" t="s">
        <v>4913</v>
      </c>
      <c r="C4516" s="142">
        <v>1882.760000000153</v>
      </c>
      <c r="D4516" s="142">
        <v>2465.3450000000557</v>
      </c>
      <c r="E4516" s="142">
        <v>3116.2374999997869</v>
      </c>
      <c r="F4516" s="142">
        <v>3552.9525000002859</v>
      </c>
      <c r="G4516" s="142">
        <v>4875.6850000000941</v>
      </c>
    </row>
    <row r="4517" spans="1:7" x14ac:dyDescent="0.2">
      <c r="A4517" s="76" t="s">
        <v>4914</v>
      </c>
      <c r="C4517" s="142">
        <v>1883.1600000001531</v>
      </c>
      <c r="D4517" s="142">
        <v>2465.8675000000562</v>
      </c>
      <c r="E4517" s="142">
        <v>3116.9024999997869</v>
      </c>
      <c r="F4517" s="142">
        <v>3553.7125000002861</v>
      </c>
      <c r="G4517" s="142">
        <v>4876.7300000000942</v>
      </c>
    </row>
    <row r="4518" spans="1:7" x14ac:dyDescent="0.2">
      <c r="A4518" s="76" t="s">
        <v>4915</v>
      </c>
      <c r="C4518" s="142">
        <v>1883.5600000001532</v>
      </c>
      <c r="D4518" s="142">
        <v>2466.3900000000563</v>
      </c>
      <c r="E4518" s="142">
        <v>3117.5674999997864</v>
      </c>
      <c r="F4518" s="142">
        <v>3554.4725000002863</v>
      </c>
      <c r="G4518" s="142">
        <v>4877.7750000000951</v>
      </c>
    </row>
    <row r="4519" spans="1:7" x14ac:dyDescent="0.2">
      <c r="A4519" s="76" t="s">
        <v>4916</v>
      </c>
      <c r="C4519" s="142">
        <v>1883.9600000001533</v>
      </c>
      <c r="D4519" s="142">
        <v>2466.9125000000563</v>
      </c>
      <c r="E4519" s="142">
        <v>3118.2324999997863</v>
      </c>
      <c r="F4519" s="142">
        <v>3555.2325000002866</v>
      </c>
      <c r="G4519" s="142">
        <v>4878.8200000000952</v>
      </c>
    </row>
    <row r="4520" spans="1:7" x14ac:dyDescent="0.2">
      <c r="A4520" s="76" t="s">
        <v>4917</v>
      </c>
      <c r="C4520" s="142">
        <v>1884.3600000001534</v>
      </c>
      <c r="D4520" s="142">
        <v>2467.4350000000568</v>
      </c>
      <c r="E4520" s="142">
        <v>3118.8974999997863</v>
      </c>
      <c r="F4520" s="142">
        <v>3555.9925000002868</v>
      </c>
      <c r="G4520" s="142">
        <v>4879.8650000000953</v>
      </c>
    </row>
    <row r="4521" spans="1:7" x14ac:dyDescent="0.2">
      <c r="A4521" s="76" t="s">
        <v>4918</v>
      </c>
      <c r="C4521" s="142">
        <v>1884.7600000001535</v>
      </c>
      <c r="D4521" s="142">
        <v>2467.9575000000568</v>
      </c>
      <c r="E4521" s="142">
        <v>3119.5624999997858</v>
      </c>
      <c r="F4521" s="142">
        <v>3556.752500000287</v>
      </c>
      <c r="G4521" s="142">
        <v>4880.9100000000963</v>
      </c>
    </row>
    <row r="4522" spans="1:7" x14ac:dyDescent="0.2">
      <c r="A4522" s="76" t="s">
        <v>4919</v>
      </c>
      <c r="C4522" s="142">
        <v>1885.1600000001536</v>
      </c>
      <c r="D4522" s="142">
        <v>2468.4800000000569</v>
      </c>
      <c r="E4522" s="142">
        <v>3120.2274999997858</v>
      </c>
      <c r="F4522" s="142">
        <v>3557.5125000002872</v>
      </c>
      <c r="G4522" s="142">
        <v>4881.9550000000963</v>
      </c>
    </row>
    <row r="4523" spans="1:7" x14ac:dyDescent="0.2">
      <c r="A4523" s="76" t="s">
        <v>4920</v>
      </c>
      <c r="C4523" s="142">
        <v>1885.5600000001537</v>
      </c>
      <c r="D4523" s="142">
        <v>2469.0025000000574</v>
      </c>
      <c r="E4523" s="142">
        <v>3120.8924999997857</v>
      </c>
      <c r="F4523" s="142">
        <v>3558.2725000002874</v>
      </c>
      <c r="G4523" s="142">
        <v>4883.0000000000964</v>
      </c>
    </row>
    <row r="4524" spans="1:7" x14ac:dyDescent="0.2">
      <c r="A4524" s="76" t="s">
        <v>4921</v>
      </c>
      <c r="C4524" s="142">
        <v>1885.9600000001537</v>
      </c>
      <c r="D4524" s="142">
        <v>2469.5250000000574</v>
      </c>
      <c r="E4524" s="142">
        <v>3121.5574999997857</v>
      </c>
      <c r="F4524" s="142">
        <v>3559.0325000002877</v>
      </c>
      <c r="G4524" s="142">
        <v>4884.0450000000965</v>
      </c>
    </row>
    <row r="4525" spans="1:7" x14ac:dyDescent="0.2">
      <c r="A4525" s="76" t="s">
        <v>4922</v>
      </c>
      <c r="C4525" s="142">
        <v>1886.3600000001538</v>
      </c>
      <c r="D4525" s="142">
        <v>2470.0475000000574</v>
      </c>
      <c r="E4525" s="142">
        <v>3122.2224999997852</v>
      </c>
      <c r="F4525" s="142">
        <v>3559.7925000002874</v>
      </c>
      <c r="G4525" s="142">
        <v>4885.0900000000975</v>
      </c>
    </row>
    <row r="4526" spans="1:7" x14ac:dyDescent="0.2">
      <c r="A4526" s="76" t="s">
        <v>4923</v>
      </c>
      <c r="C4526" s="142">
        <v>1886.7600000001539</v>
      </c>
      <c r="D4526" s="142">
        <v>2470.5700000000575</v>
      </c>
      <c r="E4526" s="142">
        <v>3122.8874999997852</v>
      </c>
      <c r="F4526" s="142">
        <v>3560.5525000002876</v>
      </c>
      <c r="G4526" s="142">
        <v>4886.1350000000975</v>
      </c>
    </row>
    <row r="4527" spans="1:7" x14ac:dyDescent="0.2">
      <c r="A4527" s="76" t="s">
        <v>4924</v>
      </c>
      <c r="C4527" s="142">
        <v>1887.160000000154</v>
      </c>
      <c r="D4527" s="142">
        <v>2471.092500000058</v>
      </c>
      <c r="E4527" s="142">
        <v>3123.5524999997851</v>
      </c>
      <c r="F4527" s="142">
        <v>3561.3125000002879</v>
      </c>
      <c r="G4527" s="142">
        <v>4887.1800000000976</v>
      </c>
    </row>
    <row r="4528" spans="1:7" x14ac:dyDescent="0.2">
      <c r="A4528" s="76" t="s">
        <v>4925</v>
      </c>
      <c r="C4528" s="142">
        <v>1887.5600000001541</v>
      </c>
      <c r="D4528" s="142">
        <v>2471.615000000058</v>
      </c>
      <c r="E4528" s="142">
        <v>3124.2174999997846</v>
      </c>
      <c r="F4528" s="142">
        <v>3562.0725000002881</v>
      </c>
      <c r="G4528" s="142">
        <v>4888.2250000000986</v>
      </c>
    </row>
    <row r="4529" spans="1:7" x14ac:dyDescent="0.2">
      <c r="A4529" s="76" t="s">
        <v>4926</v>
      </c>
      <c r="C4529" s="142">
        <v>1887.9600000001542</v>
      </c>
      <c r="D4529" s="142">
        <v>2472.137500000058</v>
      </c>
      <c r="E4529" s="142">
        <v>3124.8824999997846</v>
      </c>
      <c r="F4529" s="142">
        <v>3562.8325000002883</v>
      </c>
      <c r="G4529" s="142">
        <v>4889.2700000000987</v>
      </c>
    </row>
    <row r="4530" spans="1:7" x14ac:dyDescent="0.2">
      <c r="A4530" s="76" t="s">
        <v>4927</v>
      </c>
      <c r="C4530" s="142">
        <v>1888.3600000001543</v>
      </c>
      <c r="D4530" s="142">
        <v>2472.6600000000585</v>
      </c>
      <c r="E4530" s="142">
        <v>3125.5474999997846</v>
      </c>
      <c r="F4530" s="142">
        <v>3563.5925000002885</v>
      </c>
      <c r="G4530" s="142">
        <v>4890.3150000000987</v>
      </c>
    </row>
    <row r="4531" spans="1:7" x14ac:dyDescent="0.2">
      <c r="A4531" s="76" t="s">
        <v>4928</v>
      </c>
      <c r="C4531" s="142">
        <v>1888.7600000001544</v>
      </c>
      <c r="D4531" s="142">
        <v>2473.1825000000586</v>
      </c>
      <c r="E4531" s="142">
        <v>3126.2124999997841</v>
      </c>
      <c r="F4531" s="142">
        <v>3564.3525000002887</v>
      </c>
      <c r="G4531" s="142">
        <v>4891.3600000000997</v>
      </c>
    </row>
    <row r="4532" spans="1:7" x14ac:dyDescent="0.2">
      <c r="A4532" s="76" t="s">
        <v>4929</v>
      </c>
      <c r="C4532" s="142">
        <v>1889.1600000001545</v>
      </c>
      <c r="D4532" s="142">
        <v>2473.7050000000586</v>
      </c>
      <c r="E4532" s="142">
        <v>3126.877499999784</v>
      </c>
      <c r="F4532" s="142">
        <v>3565.1125000002889</v>
      </c>
      <c r="G4532" s="142">
        <v>4892.4050000000998</v>
      </c>
    </row>
    <row r="4533" spans="1:7" x14ac:dyDescent="0.2">
      <c r="A4533" s="76" t="s">
        <v>4930</v>
      </c>
      <c r="C4533" s="142">
        <v>1889.5600000001546</v>
      </c>
      <c r="D4533" s="142">
        <v>2474.2275000000591</v>
      </c>
      <c r="E4533" s="142">
        <v>3127.542499999784</v>
      </c>
      <c r="F4533" s="142">
        <v>3565.8725000002892</v>
      </c>
      <c r="G4533" s="142">
        <v>4893.4500000000999</v>
      </c>
    </row>
    <row r="4534" spans="1:7" x14ac:dyDescent="0.2">
      <c r="A4534" s="76" t="s">
        <v>4931</v>
      </c>
      <c r="C4534" s="142">
        <v>1889.9600000001547</v>
      </c>
      <c r="D4534" s="142">
        <v>2474.7500000000591</v>
      </c>
      <c r="E4534" s="142">
        <v>3128.207499999784</v>
      </c>
      <c r="F4534" s="142">
        <v>3566.6325000002894</v>
      </c>
      <c r="G4534" s="142">
        <v>4894.4950000000999</v>
      </c>
    </row>
    <row r="4535" spans="1:7" x14ac:dyDescent="0.2">
      <c r="A4535" s="76" t="s">
        <v>4932</v>
      </c>
      <c r="C4535" s="142">
        <v>1890.3600000001547</v>
      </c>
      <c r="D4535" s="142">
        <v>2475.2725000000592</v>
      </c>
      <c r="E4535" s="142">
        <v>3128.8724999997835</v>
      </c>
      <c r="F4535" s="142">
        <v>3567.3925000002891</v>
      </c>
      <c r="G4535" s="142">
        <v>4895.5400000001009</v>
      </c>
    </row>
    <row r="4536" spans="1:7" x14ac:dyDescent="0.2">
      <c r="A4536" s="76" t="s">
        <v>4933</v>
      </c>
      <c r="C4536" s="142">
        <v>1890.7600000001548</v>
      </c>
      <c r="D4536" s="142">
        <v>2475.7950000000592</v>
      </c>
      <c r="E4536" s="142">
        <v>3129.5374999997834</v>
      </c>
      <c r="F4536" s="142">
        <v>3568.1525000002894</v>
      </c>
      <c r="G4536" s="142">
        <v>4896.585000000101</v>
      </c>
    </row>
    <row r="4537" spans="1:7" x14ac:dyDescent="0.2">
      <c r="A4537" s="76" t="s">
        <v>4934</v>
      </c>
      <c r="C4537" s="142">
        <v>1891.1600000001549</v>
      </c>
      <c r="D4537" s="142">
        <v>2476.3175000000597</v>
      </c>
      <c r="E4537" s="142">
        <v>3130.2024999997834</v>
      </c>
      <c r="F4537" s="142">
        <v>3568.9125000002896</v>
      </c>
      <c r="G4537" s="142">
        <v>4897.6300000001011</v>
      </c>
    </row>
    <row r="4538" spans="1:7" x14ac:dyDescent="0.2">
      <c r="A4538" s="76" t="s">
        <v>4935</v>
      </c>
      <c r="C4538" s="142">
        <v>1891.560000000155</v>
      </c>
      <c r="D4538" s="142">
        <v>2476.8400000000597</v>
      </c>
      <c r="E4538" s="142">
        <v>3130.8674999997829</v>
      </c>
      <c r="F4538" s="142">
        <v>3569.6725000002898</v>
      </c>
      <c r="G4538" s="142">
        <v>4898.675000000102</v>
      </c>
    </row>
    <row r="4539" spans="1:7" x14ac:dyDescent="0.2">
      <c r="A4539" s="76" t="s">
        <v>4936</v>
      </c>
      <c r="C4539" s="142">
        <v>1891.9600000001551</v>
      </c>
      <c r="D4539" s="142">
        <v>2477.3625000000598</v>
      </c>
      <c r="E4539" s="142">
        <v>3131.5324999997829</v>
      </c>
      <c r="F4539" s="142">
        <v>3570.43250000029</v>
      </c>
      <c r="G4539" s="142">
        <v>4899.7200000001021</v>
      </c>
    </row>
    <row r="4540" spans="1:7" x14ac:dyDescent="0.2">
      <c r="A4540" s="76" t="s">
        <v>4937</v>
      </c>
      <c r="C4540" s="142">
        <v>1892.3600000001552</v>
      </c>
      <c r="D4540" s="142">
        <v>2477.8850000000602</v>
      </c>
      <c r="E4540" s="142">
        <v>3132.1974999997828</v>
      </c>
      <c r="F4540" s="142">
        <v>3571.1925000002902</v>
      </c>
      <c r="G4540" s="142">
        <v>4900.7650000001022</v>
      </c>
    </row>
    <row r="4541" spans="1:7" x14ac:dyDescent="0.2">
      <c r="A4541" s="76" t="s">
        <v>4938</v>
      </c>
      <c r="C4541" s="142">
        <v>1892.7600000001553</v>
      </c>
      <c r="D4541" s="142">
        <v>2478.4075000000603</v>
      </c>
      <c r="E4541" s="142">
        <v>3132.8624999997824</v>
      </c>
      <c r="F4541" s="142">
        <v>3571.9525000002905</v>
      </c>
      <c r="G4541" s="142">
        <v>4901.8100000001032</v>
      </c>
    </row>
    <row r="4542" spans="1:7" x14ac:dyDescent="0.2">
      <c r="A4542" s="76" t="s">
        <v>4939</v>
      </c>
      <c r="C4542" s="142">
        <v>1893.1600000001554</v>
      </c>
      <c r="D4542" s="142">
        <v>2478.9300000000603</v>
      </c>
      <c r="E4542" s="142">
        <v>3133.5274999997823</v>
      </c>
      <c r="F4542" s="142">
        <v>3572.7125000002907</v>
      </c>
      <c r="G4542" s="142">
        <v>4902.8550000001032</v>
      </c>
    </row>
    <row r="4543" spans="1:7" x14ac:dyDescent="0.2">
      <c r="A4543" s="76" t="s">
        <v>4940</v>
      </c>
      <c r="C4543" s="142">
        <v>1893.5600000001555</v>
      </c>
      <c r="D4543" s="142">
        <v>2479.4525000000608</v>
      </c>
      <c r="E4543" s="142">
        <v>3134.1924999997823</v>
      </c>
      <c r="F4543" s="142">
        <v>3573.4725000002909</v>
      </c>
      <c r="G4543" s="142">
        <v>4903.9000000001033</v>
      </c>
    </row>
    <row r="4544" spans="1:7" x14ac:dyDescent="0.2">
      <c r="A4544" s="76" t="s">
        <v>4941</v>
      </c>
      <c r="C4544" s="142">
        <v>1893.9600000001556</v>
      </c>
      <c r="D4544" s="142">
        <v>2479.9750000000608</v>
      </c>
      <c r="E4544" s="142">
        <v>3134.8574999997822</v>
      </c>
      <c r="F4544" s="142">
        <v>3574.2325000002911</v>
      </c>
      <c r="G4544" s="142">
        <v>4904.9450000001034</v>
      </c>
    </row>
    <row r="4545" spans="1:7" x14ac:dyDescent="0.2">
      <c r="A4545" s="76" t="s">
        <v>4942</v>
      </c>
      <c r="C4545" s="142">
        <v>1894.3600000001557</v>
      </c>
      <c r="D4545" s="142">
        <v>2480.4975000000609</v>
      </c>
      <c r="E4545" s="142">
        <v>3135.5224999997818</v>
      </c>
      <c r="F4545" s="142">
        <v>3574.9925000002909</v>
      </c>
      <c r="G4545" s="142">
        <v>4905.9900000001044</v>
      </c>
    </row>
    <row r="4546" spans="1:7" x14ac:dyDescent="0.2">
      <c r="A4546" s="76" t="s">
        <v>4943</v>
      </c>
      <c r="C4546" s="142">
        <v>1894.7600000001557</v>
      </c>
      <c r="D4546" s="142">
        <v>2481.0200000000609</v>
      </c>
      <c r="E4546" s="142">
        <v>3136.1874999997817</v>
      </c>
      <c r="F4546" s="142">
        <v>3575.7525000002911</v>
      </c>
      <c r="G4546" s="142">
        <v>4907.0350000001044</v>
      </c>
    </row>
    <row r="4547" spans="1:7" x14ac:dyDescent="0.2">
      <c r="A4547" s="76" t="s">
        <v>4944</v>
      </c>
      <c r="C4547" s="142">
        <v>1895.1600000001558</v>
      </c>
      <c r="D4547" s="142">
        <v>2481.5425000000614</v>
      </c>
      <c r="E4547" s="142">
        <v>3136.8524999997817</v>
      </c>
      <c r="F4547" s="142">
        <v>3576.5125000002913</v>
      </c>
      <c r="G4547" s="142">
        <v>4908.0800000001045</v>
      </c>
    </row>
    <row r="4548" spans="1:7" x14ac:dyDescent="0.2">
      <c r="A4548" s="76" t="s">
        <v>4945</v>
      </c>
      <c r="C4548" s="142">
        <v>1895.5600000001559</v>
      </c>
      <c r="D4548" s="142">
        <v>2482.0650000000614</v>
      </c>
      <c r="E4548" s="142">
        <v>3137.5174999997812</v>
      </c>
      <c r="F4548" s="142">
        <v>3577.2725000002915</v>
      </c>
      <c r="G4548" s="142">
        <v>4909.1250000001055</v>
      </c>
    </row>
    <row r="4549" spans="1:7" x14ac:dyDescent="0.2">
      <c r="A4549" s="76" t="s">
        <v>4946</v>
      </c>
      <c r="C4549" s="142">
        <v>1895.960000000156</v>
      </c>
      <c r="D4549" s="142">
        <v>2482.5875000000615</v>
      </c>
      <c r="E4549" s="142">
        <v>3138.1824999997812</v>
      </c>
      <c r="F4549" s="142">
        <v>3578.0325000002917</v>
      </c>
      <c r="G4549" s="142">
        <v>4910.1700000001056</v>
      </c>
    </row>
    <row r="4550" spans="1:7" x14ac:dyDescent="0.2">
      <c r="A4550" s="76" t="s">
        <v>4947</v>
      </c>
      <c r="C4550" s="142">
        <v>1896.3600000001561</v>
      </c>
      <c r="D4550" s="142">
        <v>2483.110000000062</v>
      </c>
      <c r="E4550" s="142">
        <v>3138.8474999997811</v>
      </c>
      <c r="F4550" s="142">
        <v>3578.792500000292</v>
      </c>
      <c r="G4550" s="142">
        <v>4911.2150000001056</v>
      </c>
    </row>
    <row r="4551" spans="1:7" x14ac:dyDescent="0.2">
      <c r="A4551" s="76" t="s">
        <v>4948</v>
      </c>
      <c r="C4551" s="142">
        <v>1896.7600000001562</v>
      </c>
      <c r="D4551" s="142">
        <v>2483.632500000062</v>
      </c>
      <c r="E4551" s="142">
        <v>3139.5124999997806</v>
      </c>
      <c r="F4551" s="142">
        <v>3579.5525000002922</v>
      </c>
      <c r="G4551" s="142">
        <v>4912.2600000001066</v>
      </c>
    </row>
    <row r="4552" spans="1:7" x14ac:dyDescent="0.2">
      <c r="A4552" s="76" t="s">
        <v>4949</v>
      </c>
      <c r="C4552" s="142">
        <v>1897.1600000001563</v>
      </c>
      <c r="D4552" s="142">
        <v>2484.155000000062</v>
      </c>
      <c r="E4552" s="142">
        <v>3140.1774999997806</v>
      </c>
      <c r="F4552" s="142">
        <v>3580.3125000002924</v>
      </c>
      <c r="G4552" s="142">
        <v>4913.3050000001067</v>
      </c>
    </row>
    <row r="4553" spans="1:7" x14ac:dyDescent="0.2">
      <c r="A4553" s="76" t="s">
        <v>4950</v>
      </c>
      <c r="C4553" s="142">
        <v>1897.5600000001564</v>
      </c>
      <c r="D4553" s="142">
        <v>2484.6775000000625</v>
      </c>
      <c r="E4553" s="142">
        <v>3140.8424999997806</v>
      </c>
      <c r="F4553" s="142">
        <v>3581.0725000002926</v>
      </c>
      <c r="G4553" s="142">
        <v>4914.3500000001068</v>
      </c>
    </row>
    <row r="4554" spans="1:7" x14ac:dyDescent="0.2">
      <c r="A4554" s="76" t="s">
        <v>4951</v>
      </c>
      <c r="C4554" s="142">
        <v>1897.9600000001565</v>
      </c>
      <c r="D4554" s="142">
        <v>2485.2000000000626</v>
      </c>
      <c r="E4554" s="142">
        <v>3141.5074999997805</v>
      </c>
      <c r="F4554" s="142">
        <v>3581.8325000002928</v>
      </c>
      <c r="G4554" s="142">
        <v>4915.3950000001068</v>
      </c>
    </row>
    <row r="4555" spans="1:7" x14ac:dyDescent="0.2">
      <c r="A4555" s="76" t="s">
        <v>4952</v>
      </c>
      <c r="C4555" s="142">
        <v>1898.3600000001566</v>
      </c>
      <c r="D4555" s="142">
        <v>2485.7225000000626</v>
      </c>
      <c r="E4555" s="142">
        <v>3142.17249999978</v>
      </c>
      <c r="F4555" s="142">
        <v>3582.5925000002926</v>
      </c>
      <c r="G4555" s="142">
        <v>4916.4400000001078</v>
      </c>
    </row>
    <row r="4556" spans="1:7" x14ac:dyDescent="0.2">
      <c r="A4556" s="76" t="s">
        <v>4953</v>
      </c>
      <c r="C4556" s="142">
        <v>1898.7600000001567</v>
      </c>
      <c r="D4556" s="142">
        <v>2486.2450000000626</v>
      </c>
      <c r="E4556" s="142">
        <v>3142.83749999978</v>
      </c>
      <c r="F4556" s="142">
        <v>3583.3525000002928</v>
      </c>
      <c r="G4556" s="142">
        <v>4917.4850000001079</v>
      </c>
    </row>
    <row r="4557" spans="1:7" x14ac:dyDescent="0.2">
      <c r="A4557" s="76" t="s">
        <v>4954</v>
      </c>
      <c r="C4557" s="142">
        <v>1899.1600000001567</v>
      </c>
      <c r="D4557" s="142">
        <v>2486.7675000000631</v>
      </c>
      <c r="E4557" s="142">
        <v>3143.50249999978</v>
      </c>
      <c r="F4557" s="142">
        <v>3584.112500000293</v>
      </c>
      <c r="G4557" s="142">
        <v>4918.530000000108</v>
      </c>
    </row>
    <row r="4558" spans="1:7" x14ac:dyDescent="0.2">
      <c r="A4558" s="76" t="s">
        <v>4955</v>
      </c>
      <c r="C4558" s="142">
        <v>1899.5600000001568</v>
      </c>
      <c r="D4558" s="142">
        <v>2487.2900000000632</v>
      </c>
      <c r="E4558" s="142">
        <v>3144.1674999997795</v>
      </c>
      <c r="F4558" s="142">
        <v>3584.8725000002933</v>
      </c>
      <c r="G4558" s="142">
        <v>4919.575000000109</v>
      </c>
    </row>
    <row r="4559" spans="1:7" x14ac:dyDescent="0.2">
      <c r="A4559" s="76" t="s">
        <v>4956</v>
      </c>
      <c r="C4559" s="142">
        <v>1899.9600000001569</v>
      </c>
      <c r="D4559" s="142">
        <v>2487.8125000000632</v>
      </c>
      <c r="E4559" s="142">
        <v>3144.8324999997794</v>
      </c>
      <c r="F4559" s="142">
        <v>3585.6325000002935</v>
      </c>
      <c r="G4559" s="142">
        <v>4920.620000000109</v>
      </c>
    </row>
    <row r="4560" spans="1:7" x14ac:dyDescent="0.2">
      <c r="A4560" s="76" t="s">
        <v>4957</v>
      </c>
      <c r="C4560" s="142">
        <v>1900.360000000157</v>
      </c>
      <c r="D4560" s="142">
        <v>2488.3350000000637</v>
      </c>
      <c r="E4560" s="142">
        <v>3145.4974999997794</v>
      </c>
      <c r="F4560" s="142">
        <v>3586.3925000002937</v>
      </c>
      <c r="G4560" s="142">
        <v>4921.6650000001091</v>
      </c>
    </row>
    <row r="4561" spans="1:7" x14ac:dyDescent="0.2">
      <c r="A4561" s="76" t="s">
        <v>4958</v>
      </c>
      <c r="C4561" s="142">
        <v>1900.7600000001571</v>
      </c>
      <c r="D4561" s="142">
        <v>2488.8575000000637</v>
      </c>
      <c r="E4561" s="142">
        <v>3146.1624999997789</v>
      </c>
      <c r="F4561" s="142">
        <v>3587.1525000002939</v>
      </c>
      <c r="G4561" s="142">
        <v>4922.7100000001101</v>
      </c>
    </row>
    <row r="4562" spans="1:7" x14ac:dyDescent="0.2">
      <c r="A4562" s="76" t="s">
        <v>4959</v>
      </c>
      <c r="C4562" s="142">
        <v>1901.1600000001572</v>
      </c>
      <c r="D4562" s="142">
        <v>2489.3800000000638</v>
      </c>
      <c r="E4562" s="142">
        <v>3146.8274999997789</v>
      </c>
      <c r="F4562" s="142">
        <v>3587.9125000002941</v>
      </c>
      <c r="G4562" s="142">
        <v>4923.7550000001102</v>
      </c>
    </row>
    <row r="4563" spans="1:7" x14ac:dyDescent="0.2">
      <c r="A4563" s="76" t="s">
        <v>4960</v>
      </c>
      <c r="C4563" s="142">
        <v>1901.5600000001573</v>
      </c>
      <c r="D4563" s="142">
        <v>2489.9025000000643</v>
      </c>
      <c r="E4563" s="142">
        <v>3147.4924999997788</v>
      </c>
      <c r="F4563" s="142">
        <v>3588.6725000002943</v>
      </c>
      <c r="G4563" s="142">
        <v>4924.8000000001102</v>
      </c>
    </row>
    <row r="4564" spans="1:7" x14ac:dyDescent="0.2">
      <c r="A4564" s="76" t="s">
        <v>4961</v>
      </c>
      <c r="C4564" s="142">
        <v>1901.9600000001574</v>
      </c>
      <c r="D4564" s="142">
        <v>2490.4250000000643</v>
      </c>
      <c r="E4564" s="142">
        <v>3148.1574999997788</v>
      </c>
      <c r="F4564" s="142">
        <v>3589.4325000002946</v>
      </c>
      <c r="G4564" s="142">
        <v>4925.8450000001103</v>
      </c>
    </row>
    <row r="4565" spans="1:7" x14ac:dyDescent="0.2">
      <c r="A4565" s="76" t="s">
        <v>4962</v>
      </c>
      <c r="C4565" s="142">
        <v>1902.3600000001575</v>
      </c>
      <c r="D4565" s="142">
        <v>2490.9475000000643</v>
      </c>
      <c r="E4565" s="142">
        <v>3148.8224999997783</v>
      </c>
      <c r="F4565" s="142">
        <v>3590.1925000002943</v>
      </c>
      <c r="G4565" s="142">
        <v>4926.8900000001113</v>
      </c>
    </row>
    <row r="4566" spans="1:7" x14ac:dyDescent="0.2">
      <c r="A4566" s="76" t="s">
        <v>4963</v>
      </c>
      <c r="C4566" s="142">
        <v>1902.7600000001576</v>
      </c>
      <c r="D4566" s="142">
        <v>2491.4700000000644</v>
      </c>
      <c r="E4566" s="142">
        <v>3149.4874999997783</v>
      </c>
      <c r="F4566" s="142">
        <v>3590.9525000002945</v>
      </c>
      <c r="G4566" s="142">
        <v>4927.9350000001114</v>
      </c>
    </row>
    <row r="4567" spans="1:7" x14ac:dyDescent="0.2">
      <c r="A4567" s="76" t="s">
        <v>4964</v>
      </c>
      <c r="C4567" s="142">
        <v>1903.1600000001577</v>
      </c>
      <c r="D4567" s="142">
        <v>2491.9925000000649</v>
      </c>
      <c r="E4567" s="142">
        <v>3150.1524999997782</v>
      </c>
      <c r="F4567" s="142">
        <v>3591.7125000002948</v>
      </c>
      <c r="G4567" s="142">
        <v>4928.9800000001114</v>
      </c>
    </row>
    <row r="4568" spans="1:7" x14ac:dyDescent="0.2">
      <c r="A4568" s="76" t="s">
        <v>4965</v>
      </c>
      <c r="C4568" s="142">
        <v>1903.5600000001577</v>
      </c>
      <c r="D4568" s="142">
        <v>2492.5150000000649</v>
      </c>
      <c r="E4568" s="142">
        <v>3150.8174999997777</v>
      </c>
      <c r="F4568" s="142">
        <v>3592.472500000295</v>
      </c>
      <c r="G4568" s="142">
        <v>4930.0250000001124</v>
      </c>
    </row>
    <row r="4569" spans="1:7" x14ac:dyDescent="0.2">
      <c r="A4569" s="76" t="s">
        <v>4966</v>
      </c>
      <c r="C4569" s="142">
        <v>1903.9600000001578</v>
      </c>
      <c r="D4569" s="142">
        <v>2493.0375000000649</v>
      </c>
      <c r="E4569" s="142">
        <v>3151.4824999997777</v>
      </c>
      <c r="F4569" s="142">
        <v>3593.2325000002952</v>
      </c>
      <c r="G4569" s="142">
        <v>4931.0700000001125</v>
      </c>
    </row>
    <row r="4570" spans="1:7" x14ac:dyDescent="0.2">
      <c r="A4570" s="76" t="s">
        <v>4967</v>
      </c>
      <c r="C4570" s="142">
        <v>1904.3600000001579</v>
      </c>
      <c r="D4570" s="142">
        <v>2493.5600000000654</v>
      </c>
      <c r="E4570" s="142">
        <v>3152.1474999997777</v>
      </c>
      <c r="F4570" s="142">
        <v>3593.9925000002954</v>
      </c>
      <c r="G4570" s="142">
        <v>4932.1150000001126</v>
      </c>
    </row>
    <row r="4571" spans="1:7" x14ac:dyDescent="0.2">
      <c r="A4571" s="76" t="s">
        <v>4968</v>
      </c>
      <c r="C4571" s="142">
        <v>1904.760000000158</v>
      </c>
      <c r="D4571" s="142">
        <v>2494.0825000000655</v>
      </c>
      <c r="E4571" s="142">
        <v>3152.8124999997772</v>
      </c>
      <c r="F4571" s="142">
        <v>3594.7525000002956</v>
      </c>
      <c r="G4571" s="142">
        <v>4933.1600000001135</v>
      </c>
    </row>
    <row r="4572" spans="1:7" x14ac:dyDescent="0.2">
      <c r="A4572" s="76" t="s">
        <v>4969</v>
      </c>
      <c r="C4572" s="142">
        <v>1905.1600000001581</v>
      </c>
      <c r="D4572" s="142">
        <v>2494.6050000000655</v>
      </c>
      <c r="E4572" s="142">
        <v>3153.4774999997771</v>
      </c>
      <c r="F4572" s="142">
        <v>3595.5125000002959</v>
      </c>
      <c r="G4572" s="142">
        <v>4934.2050000001136</v>
      </c>
    </row>
    <row r="4573" spans="1:7" x14ac:dyDescent="0.2">
      <c r="A4573" s="76" t="s">
        <v>4970</v>
      </c>
      <c r="C4573" s="142">
        <v>1905.5600000001582</v>
      </c>
      <c r="D4573" s="142">
        <v>2495.127500000066</v>
      </c>
      <c r="E4573" s="142">
        <v>3154.1424999997771</v>
      </c>
      <c r="F4573" s="142">
        <v>3596.2725000002961</v>
      </c>
      <c r="G4573" s="142">
        <v>4935.2500000001137</v>
      </c>
    </row>
    <row r="4574" spans="1:7" x14ac:dyDescent="0.2">
      <c r="A4574" s="76" t="s">
        <v>4971</v>
      </c>
      <c r="C4574" s="142">
        <v>1905.9600000001583</v>
      </c>
      <c r="D4574" s="142">
        <v>2495.650000000066</v>
      </c>
      <c r="E4574" s="142">
        <v>3154.8074999997771</v>
      </c>
      <c r="F4574" s="142">
        <v>3597.0325000002963</v>
      </c>
      <c r="G4574" s="142">
        <v>4936.2950000001138</v>
      </c>
    </row>
    <row r="4575" spans="1:7" x14ac:dyDescent="0.2">
      <c r="A4575" s="76" t="s">
        <v>4972</v>
      </c>
      <c r="C4575" s="142">
        <v>1906.3600000001584</v>
      </c>
      <c r="D4575" s="142">
        <v>2496.1725000000661</v>
      </c>
      <c r="E4575" s="142">
        <v>3155.4724999997766</v>
      </c>
      <c r="F4575" s="142">
        <v>3597.7925000002961</v>
      </c>
      <c r="G4575" s="142">
        <v>4937.3400000001147</v>
      </c>
    </row>
    <row r="4576" spans="1:7" x14ac:dyDescent="0.2">
      <c r="A4576" s="76" t="s">
        <v>4973</v>
      </c>
      <c r="C4576" s="142">
        <v>1906.7600000001585</v>
      </c>
      <c r="D4576" s="142">
        <v>2496.6950000000661</v>
      </c>
      <c r="E4576" s="142">
        <v>3156.1374999997765</v>
      </c>
      <c r="F4576" s="142">
        <v>3598.5525000002963</v>
      </c>
      <c r="G4576" s="142">
        <v>4938.3850000001148</v>
      </c>
    </row>
    <row r="4577" spans="1:7" x14ac:dyDescent="0.2">
      <c r="A4577" s="76" t="s">
        <v>4974</v>
      </c>
      <c r="C4577" s="142">
        <v>1907.1600000001586</v>
      </c>
      <c r="D4577" s="142">
        <v>2497.2175000000666</v>
      </c>
      <c r="E4577" s="142">
        <v>3156.8024999997765</v>
      </c>
      <c r="F4577" s="142">
        <v>3599.3125000002965</v>
      </c>
      <c r="G4577" s="142">
        <v>4939.4300000001149</v>
      </c>
    </row>
    <row r="4578" spans="1:7" x14ac:dyDescent="0.2">
      <c r="A4578" s="76" t="s">
        <v>4975</v>
      </c>
      <c r="C4578" s="142">
        <v>1907.5600000001587</v>
      </c>
      <c r="D4578" s="142">
        <v>2497.7400000000666</v>
      </c>
      <c r="E4578" s="142">
        <v>3157.467499999776</v>
      </c>
      <c r="F4578" s="142">
        <v>3600.0725000002967</v>
      </c>
      <c r="G4578" s="142">
        <v>4940.4750000001159</v>
      </c>
    </row>
    <row r="4579" spans="1:7" x14ac:dyDescent="0.2">
      <c r="A4579" s="76" t="s">
        <v>4976</v>
      </c>
      <c r="C4579" s="142">
        <v>1907.9600000001587</v>
      </c>
      <c r="D4579" s="142">
        <v>2498.2625000000667</v>
      </c>
      <c r="E4579" s="142">
        <v>3158.132499999776</v>
      </c>
      <c r="F4579" s="142">
        <v>3600.8325000002969</v>
      </c>
      <c r="G4579" s="142">
        <v>4941.5200000001159</v>
      </c>
    </row>
    <row r="4580" spans="1:7" x14ac:dyDescent="0.2">
      <c r="A4580" s="76" t="s">
        <v>4977</v>
      </c>
      <c r="C4580" s="142">
        <v>1908.3600000001588</v>
      </c>
      <c r="D4580" s="142">
        <v>2498.7850000000672</v>
      </c>
      <c r="E4580" s="142">
        <v>3158.7974999997759</v>
      </c>
      <c r="F4580" s="142">
        <v>3601.5925000002972</v>
      </c>
      <c r="G4580" s="142">
        <v>4942.565000000116</v>
      </c>
    </row>
    <row r="4581" spans="1:7" x14ac:dyDescent="0.2">
      <c r="A4581" s="76" t="s">
        <v>4978</v>
      </c>
      <c r="C4581" s="142">
        <v>1908.7600000001589</v>
      </c>
      <c r="D4581" s="142">
        <v>2499.3075000000672</v>
      </c>
      <c r="E4581" s="142">
        <v>3159.4624999997754</v>
      </c>
      <c r="F4581" s="142">
        <v>3602.3525000002974</v>
      </c>
      <c r="G4581" s="142">
        <v>4943.610000000117</v>
      </c>
    </row>
    <row r="4582" spans="1:7" x14ac:dyDescent="0.2">
      <c r="A4582" s="76" t="s">
        <v>4979</v>
      </c>
      <c r="C4582" s="142">
        <v>1909.160000000159</v>
      </c>
      <c r="D4582" s="142">
        <v>2499.8300000000672</v>
      </c>
      <c r="E4582" s="142">
        <v>3160.1274999997754</v>
      </c>
      <c r="F4582" s="142">
        <v>3603.1125000002976</v>
      </c>
      <c r="G4582" s="142">
        <v>4944.6550000001171</v>
      </c>
    </row>
    <row r="4583" spans="1:7" x14ac:dyDescent="0.2">
      <c r="A4583" s="76" t="s">
        <v>4980</v>
      </c>
      <c r="C4583" s="142">
        <v>1909.5600000001591</v>
      </c>
      <c r="D4583" s="142">
        <v>2500.3525000000677</v>
      </c>
      <c r="E4583" s="142">
        <v>3160.7924999997754</v>
      </c>
      <c r="F4583" s="142">
        <v>3603.8725000002978</v>
      </c>
      <c r="G4583" s="142">
        <v>4945.7000000001171</v>
      </c>
    </row>
    <row r="4584" spans="1:7" x14ac:dyDescent="0.2">
      <c r="A4584" s="76" t="s">
        <v>4981</v>
      </c>
      <c r="C4584" s="142">
        <v>1909.9600000001592</v>
      </c>
      <c r="D4584" s="142">
        <v>2500.8750000000678</v>
      </c>
      <c r="E4584" s="142">
        <v>3161.4574999997753</v>
      </c>
      <c r="F4584" s="142">
        <v>3604.632500000298</v>
      </c>
      <c r="G4584" s="142">
        <v>4946.7450000001172</v>
      </c>
    </row>
    <row r="4585" spans="1:7" x14ac:dyDescent="0.2">
      <c r="A4585" s="76" t="s">
        <v>4982</v>
      </c>
      <c r="C4585" s="142">
        <v>1910.3600000001593</v>
      </c>
      <c r="D4585" s="142">
        <v>2501.3975000000678</v>
      </c>
      <c r="E4585" s="142">
        <v>3162.1224999997748</v>
      </c>
      <c r="F4585" s="142">
        <v>3605.3925000002978</v>
      </c>
      <c r="G4585" s="142">
        <v>4947.7900000001182</v>
      </c>
    </row>
    <row r="4586" spans="1:7" x14ac:dyDescent="0.2">
      <c r="A4586" s="76" t="s">
        <v>4983</v>
      </c>
      <c r="C4586" s="142">
        <v>1910.7600000001594</v>
      </c>
      <c r="D4586" s="142">
        <v>2501.9200000000678</v>
      </c>
      <c r="E4586" s="142">
        <v>3162.7874999997748</v>
      </c>
      <c r="F4586" s="142">
        <v>3606.152500000298</v>
      </c>
      <c r="G4586" s="142">
        <v>4948.8350000001183</v>
      </c>
    </row>
    <row r="4587" spans="1:7" x14ac:dyDescent="0.2">
      <c r="A4587" s="76" t="s">
        <v>4984</v>
      </c>
      <c r="C4587" s="142">
        <v>1911.1600000001595</v>
      </c>
      <c r="D4587" s="142">
        <v>2502.4425000000683</v>
      </c>
      <c r="E4587" s="142">
        <v>3163.4524999997748</v>
      </c>
      <c r="F4587" s="142">
        <v>3606.9125000002982</v>
      </c>
      <c r="G4587" s="142">
        <v>4949.8800000001183</v>
      </c>
    </row>
    <row r="4588" spans="1:7" x14ac:dyDescent="0.2">
      <c r="A4588" s="76" t="s">
        <v>4985</v>
      </c>
      <c r="C4588" s="142">
        <v>1911.5600000001596</v>
      </c>
      <c r="D4588" s="142">
        <v>2502.9650000000684</v>
      </c>
      <c r="E4588" s="142">
        <v>3164.1174999997743</v>
      </c>
      <c r="F4588" s="142">
        <v>3607.6725000002984</v>
      </c>
      <c r="G4588" s="142">
        <v>4950.9250000001193</v>
      </c>
    </row>
    <row r="4589" spans="1:7" x14ac:dyDescent="0.2">
      <c r="A4589" s="76" t="s">
        <v>4986</v>
      </c>
      <c r="C4589" s="142">
        <v>1911.9600000001597</v>
      </c>
      <c r="D4589" s="142">
        <v>2503.4875000000684</v>
      </c>
      <c r="E4589" s="142">
        <v>3164.7824999997742</v>
      </c>
      <c r="F4589" s="142">
        <v>3608.4325000002987</v>
      </c>
      <c r="G4589" s="142">
        <v>4951.9700000001194</v>
      </c>
    </row>
    <row r="4590" spans="1:7" x14ac:dyDescent="0.2">
      <c r="A4590" s="76" t="s">
        <v>4987</v>
      </c>
      <c r="C4590" s="142">
        <v>1912.3600000001597</v>
      </c>
      <c r="D4590" s="142">
        <v>2504.0100000000689</v>
      </c>
      <c r="E4590" s="142">
        <v>3165.4474999997742</v>
      </c>
      <c r="F4590" s="142">
        <v>3609.1925000002989</v>
      </c>
      <c r="G4590" s="142">
        <v>4953.0150000001195</v>
      </c>
    </row>
    <row r="4591" spans="1:7" x14ac:dyDescent="0.2">
      <c r="A4591" s="76" t="s">
        <v>4988</v>
      </c>
      <c r="C4591" s="142">
        <v>1912.7600000001598</v>
      </c>
      <c r="D4591" s="142">
        <v>2504.5325000000689</v>
      </c>
      <c r="E4591" s="142">
        <v>3166.1124999997737</v>
      </c>
      <c r="F4591" s="142">
        <v>3609.9525000002991</v>
      </c>
      <c r="G4591" s="142">
        <v>4954.0600000001205</v>
      </c>
    </row>
    <row r="4592" spans="1:7" x14ac:dyDescent="0.2">
      <c r="A4592" s="76" t="s">
        <v>4989</v>
      </c>
      <c r="C4592" s="142">
        <v>1913.1600000001599</v>
      </c>
      <c r="D4592" s="142">
        <v>2505.055000000069</v>
      </c>
      <c r="E4592" s="142">
        <v>3166.7774999997737</v>
      </c>
      <c r="F4592" s="142">
        <v>3610.7125000002993</v>
      </c>
      <c r="G4592" s="142">
        <v>4955.1050000001205</v>
      </c>
    </row>
    <row r="4593" spans="1:7" x14ac:dyDescent="0.2">
      <c r="A4593" s="76" t="s">
        <v>4990</v>
      </c>
      <c r="C4593" s="142">
        <v>1913.56000000016</v>
      </c>
      <c r="D4593" s="142">
        <v>2505.5775000000694</v>
      </c>
      <c r="E4593" s="142">
        <v>3167.4424999997736</v>
      </c>
      <c r="F4593" s="142">
        <v>3611.4725000002995</v>
      </c>
      <c r="G4593" s="142">
        <v>4956.1500000001206</v>
      </c>
    </row>
    <row r="4594" spans="1:7" x14ac:dyDescent="0.2">
      <c r="A4594" s="76" t="s">
        <v>4991</v>
      </c>
      <c r="C4594" s="142">
        <v>1913.9600000001601</v>
      </c>
      <c r="D4594" s="142">
        <v>2506.1000000000695</v>
      </c>
      <c r="E4594" s="142">
        <v>3168.1074999997736</v>
      </c>
      <c r="F4594" s="142">
        <v>3612.2325000002998</v>
      </c>
      <c r="G4594" s="142">
        <v>4957.1950000001207</v>
      </c>
    </row>
    <row r="4595" spans="1:7" x14ac:dyDescent="0.2">
      <c r="A4595" s="76" t="s">
        <v>4992</v>
      </c>
      <c r="C4595" s="142">
        <v>1914.3600000001602</v>
      </c>
      <c r="D4595" s="142">
        <v>2506.6225000000695</v>
      </c>
      <c r="E4595" s="142">
        <v>3168.7724999997731</v>
      </c>
      <c r="F4595" s="142">
        <v>3612.9925000002995</v>
      </c>
      <c r="G4595" s="142">
        <v>4958.2400000001217</v>
      </c>
    </row>
    <row r="4596" spans="1:7" x14ac:dyDescent="0.2">
      <c r="A4596" s="76" t="s">
        <v>4993</v>
      </c>
      <c r="C4596" s="142">
        <v>1914.7600000001603</v>
      </c>
      <c r="D4596" s="142">
        <v>2507.1450000000696</v>
      </c>
      <c r="E4596" s="142">
        <v>3169.4374999997731</v>
      </c>
      <c r="F4596" s="142">
        <v>3613.7525000002997</v>
      </c>
      <c r="G4596" s="142">
        <v>4959.2850000001217</v>
      </c>
    </row>
    <row r="4597" spans="1:7" x14ac:dyDescent="0.2">
      <c r="A4597" s="76" t="s">
        <v>4994</v>
      </c>
      <c r="C4597" s="142">
        <v>1915.1600000001604</v>
      </c>
      <c r="D4597" s="142">
        <v>2507.66750000007</v>
      </c>
      <c r="E4597" s="142">
        <v>3170.102499999773</v>
      </c>
      <c r="F4597" s="142">
        <v>3614.5125000003</v>
      </c>
      <c r="G4597" s="142">
        <v>4960.3300000001218</v>
      </c>
    </row>
    <row r="4598" spans="1:7" x14ac:dyDescent="0.2">
      <c r="A4598" s="76" t="s">
        <v>4995</v>
      </c>
      <c r="C4598" s="142">
        <v>1915.5600000001605</v>
      </c>
      <c r="D4598" s="142">
        <v>2508.1900000000701</v>
      </c>
      <c r="E4598" s="142">
        <v>3170.7674999997726</v>
      </c>
      <c r="F4598" s="142">
        <v>3615.2725000003002</v>
      </c>
      <c r="G4598" s="142">
        <v>4961.3750000001228</v>
      </c>
    </row>
    <row r="4599" spans="1:7" x14ac:dyDescent="0.2">
      <c r="A4599" s="76" t="s">
        <v>4996</v>
      </c>
      <c r="C4599" s="142">
        <v>1915.9600000001606</v>
      </c>
      <c r="D4599" s="142">
        <v>2508.7125000000701</v>
      </c>
      <c r="E4599" s="142">
        <v>3171.4324999997725</v>
      </c>
      <c r="F4599" s="142">
        <v>3616.0325000003004</v>
      </c>
      <c r="G4599" s="142">
        <v>4962.4200000001229</v>
      </c>
    </row>
    <row r="4600" spans="1:7" x14ac:dyDescent="0.2">
      <c r="A4600" s="76" t="s">
        <v>4997</v>
      </c>
      <c r="C4600" s="142">
        <v>1916.3600000001607</v>
      </c>
      <c r="D4600" s="142">
        <v>2509.2350000000706</v>
      </c>
      <c r="E4600" s="142">
        <v>3172.0974999997725</v>
      </c>
      <c r="F4600" s="142">
        <v>3616.7925000003006</v>
      </c>
      <c r="G4600" s="142">
        <v>4963.4650000001229</v>
      </c>
    </row>
    <row r="4601" spans="1:7" x14ac:dyDescent="0.2">
      <c r="A4601" s="76" t="s">
        <v>4998</v>
      </c>
      <c r="C4601" s="142">
        <v>1916.7600000001607</v>
      </c>
      <c r="D4601" s="142">
        <v>2509.7575000000706</v>
      </c>
      <c r="E4601" s="142">
        <v>3172.762499999772</v>
      </c>
      <c r="F4601" s="142">
        <v>3617.5525000003008</v>
      </c>
      <c r="G4601" s="142">
        <v>4964.5100000001239</v>
      </c>
    </row>
    <row r="4602" spans="1:7" x14ac:dyDescent="0.2">
      <c r="A4602" s="76" t="s">
        <v>4999</v>
      </c>
      <c r="C4602" s="142">
        <v>1917.1600000001608</v>
      </c>
      <c r="D4602" s="142">
        <v>2510.2800000000707</v>
      </c>
      <c r="E4602" s="142">
        <v>3173.427499999772</v>
      </c>
      <c r="F4602" s="142">
        <v>3618.312500000301</v>
      </c>
      <c r="G4602" s="142">
        <v>4965.555000000124</v>
      </c>
    </row>
    <row r="4603" spans="1:7" x14ac:dyDescent="0.2">
      <c r="A4603" s="76" t="s">
        <v>5000</v>
      </c>
      <c r="C4603" s="142">
        <v>1917.5600000001609</v>
      </c>
      <c r="D4603" s="142">
        <v>2510.8025000000712</v>
      </c>
      <c r="E4603" s="142">
        <v>3174.0924999997719</v>
      </c>
      <c r="F4603" s="142">
        <v>3619.0725000003013</v>
      </c>
      <c r="G4603" s="142">
        <v>4966.6000000001241</v>
      </c>
    </row>
    <row r="4604" spans="1:7" x14ac:dyDescent="0.2">
      <c r="A4604" s="76" t="s">
        <v>5001</v>
      </c>
      <c r="C4604" s="142">
        <v>1917.960000000161</v>
      </c>
      <c r="D4604" s="142">
        <v>2511.3250000000712</v>
      </c>
      <c r="E4604" s="142">
        <v>3174.7574999997719</v>
      </c>
      <c r="F4604" s="142">
        <v>3619.8325000003015</v>
      </c>
      <c r="G4604" s="142">
        <v>4967.6450000001241</v>
      </c>
    </row>
    <row r="4605" spans="1:7" x14ac:dyDescent="0.2">
      <c r="A4605" s="76" t="s">
        <v>5002</v>
      </c>
      <c r="C4605" s="142">
        <v>1918.3600000001611</v>
      </c>
      <c r="D4605" s="142">
        <v>2511.8475000000712</v>
      </c>
      <c r="E4605" s="142">
        <v>3175.4224999997714</v>
      </c>
      <c r="F4605" s="142">
        <v>3620.5925000003012</v>
      </c>
      <c r="G4605" s="142">
        <v>4968.6900000001251</v>
      </c>
    </row>
    <row r="4606" spans="1:7" x14ac:dyDescent="0.2">
      <c r="A4606" s="76" t="s">
        <v>5003</v>
      </c>
      <c r="C4606" s="142">
        <v>1918.7600000001612</v>
      </c>
      <c r="D4606" s="142">
        <v>2512.3700000000713</v>
      </c>
      <c r="E4606" s="142">
        <v>3176.0874999997714</v>
      </c>
      <c r="F4606" s="142">
        <v>3621.3525000003015</v>
      </c>
      <c r="G4606" s="142">
        <v>4969.7350000001252</v>
      </c>
    </row>
    <row r="4607" spans="1:7" x14ac:dyDescent="0.2">
      <c r="A4607" s="76" t="s">
        <v>5004</v>
      </c>
      <c r="C4607" s="142">
        <v>1919.1600000001613</v>
      </c>
      <c r="D4607" s="142">
        <v>2512.8925000000718</v>
      </c>
      <c r="E4607" s="142">
        <v>3176.7524999997713</v>
      </c>
      <c r="F4607" s="142">
        <v>3622.1125000003017</v>
      </c>
      <c r="G4607" s="142">
        <v>4970.7800000001253</v>
      </c>
    </row>
    <row r="4608" spans="1:7" x14ac:dyDescent="0.2">
      <c r="A4608" s="76" t="s">
        <v>5005</v>
      </c>
      <c r="C4608" s="142">
        <v>1919.5600000001614</v>
      </c>
      <c r="D4608" s="142">
        <v>2513.4150000000718</v>
      </c>
      <c r="E4608" s="142">
        <v>3177.4174999997708</v>
      </c>
      <c r="F4608" s="142">
        <v>3622.8725000003019</v>
      </c>
      <c r="G4608" s="142">
        <v>4971.8250000001262</v>
      </c>
    </row>
    <row r="4609" spans="1:7" x14ac:dyDescent="0.2">
      <c r="A4609" s="76" t="s">
        <v>5006</v>
      </c>
      <c r="C4609" s="142">
        <v>1919.9600000001615</v>
      </c>
      <c r="D4609" s="142">
        <v>2513.9375000000719</v>
      </c>
      <c r="E4609" s="142">
        <v>3178.0824999997708</v>
      </c>
      <c r="F4609" s="142">
        <v>3623.6325000003021</v>
      </c>
      <c r="G4609" s="142">
        <v>4972.8700000001263</v>
      </c>
    </row>
    <row r="4610" spans="1:7" x14ac:dyDescent="0.2">
      <c r="A4610" s="76" t="s">
        <v>5007</v>
      </c>
      <c r="C4610" s="142">
        <v>1920.3600000001616</v>
      </c>
      <c r="D4610" s="142">
        <v>2514.4600000000723</v>
      </c>
      <c r="E4610" s="142">
        <v>3178.7474999997708</v>
      </c>
      <c r="F4610" s="142">
        <v>3624.3925000003023</v>
      </c>
      <c r="G4610" s="142">
        <v>4973.9150000001264</v>
      </c>
    </row>
    <row r="4611" spans="1:7" x14ac:dyDescent="0.2">
      <c r="A4611" s="76" t="s">
        <v>5008</v>
      </c>
      <c r="C4611" s="142">
        <v>1920.7600000001617</v>
      </c>
      <c r="D4611" s="142">
        <v>2514.9825000000724</v>
      </c>
      <c r="E4611" s="142">
        <v>3179.4124999997703</v>
      </c>
      <c r="F4611" s="142">
        <v>3625.1525000003026</v>
      </c>
      <c r="G4611" s="142">
        <v>4974.9600000001274</v>
      </c>
    </row>
    <row r="4612" spans="1:7" x14ac:dyDescent="0.2">
      <c r="A4612" s="76" t="s">
        <v>5009</v>
      </c>
      <c r="C4612" s="142">
        <v>1921.1600000001617</v>
      </c>
      <c r="D4612" s="142">
        <v>2515.5050000000724</v>
      </c>
      <c r="E4612" s="142">
        <v>3180.0774999997702</v>
      </c>
      <c r="F4612" s="142">
        <v>3625.9125000003028</v>
      </c>
      <c r="G4612" s="142">
        <v>4976.0050000001274</v>
      </c>
    </row>
    <row r="4613" spans="1:7" x14ac:dyDescent="0.2">
      <c r="A4613" s="76" t="s">
        <v>5010</v>
      </c>
      <c r="C4613" s="142">
        <v>1921.5600000001618</v>
      </c>
      <c r="D4613" s="142">
        <v>2516.0275000000729</v>
      </c>
      <c r="E4613" s="142">
        <v>3180.7424999997702</v>
      </c>
      <c r="F4613" s="142">
        <v>3626.672500000303</v>
      </c>
      <c r="G4613" s="142">
        <v>4977.0500000001275</v>
      </c>
    </row>
    <row r="4614" spans="1:7" x14ac:dyDescent="0.2">
      <c r="A4614" s="76" t="s">
        <v>5011</v>
      </c>
      <c r="C4614" s="142">
        <v>1921.9600000001619</v>
      </c>
      <c r="D4614" s="142">
        <v>2516.5500000000729</v>
      </c>
      <c r="E4614" s="142">
        <v>3181.4074999997702</v>
      </c>
      <c r="F4614" s="142">
        <v>3627.4325000003032</v>
      </c>
      <c r="G4614" s="142">
        <v>4978.0950000001276</v>
      </c>
    </row>
    <row r="4615" spans="1:7" x14ac:dyDescent="0.2">
      <c r="A4615" s="76" t="s">
        <v>5012</v>
      </c>
      <c r="C4615" s="142">
        <v>1922.360000000162</v>
      </c>
      <c r="D4615" s="142">
        <v>2517.072500000073</v>
      </c>
      <c r="E4615" s="142">
        <v>3182.0724999997697</v>
      </c>
      <c r="F4615" s="142">
        <v>3628.192500000303</v>
      </c>
      <c r="G4615" s="142">
        <v>4979.1400000001286</v>
      </c>
    </row>
    <row r="4616" spans="1:7" x14ac:dyDescent="0.2">
      <c r="A4616" s="76" t="s">
        <v>5013</v>
      </c>
      <c r="C4616" s="142">
        <v>1922.7600000001621</v>
      </c>
      <c r="D4616" s="142">
        <v>2517.595000000073</v>
      </c>
      <c r="E4616" s="142">
        <v>3182.7374999997696</v>
      </c>
      <c r="F4616" s="142">
        <v>3628.9525000003032</v>
      </c>
      <c r="G4616" s="142">
        <v>4980.1850000001286</v>
      </c>
    </row>
    <row r="4617" spans="1:7" x14ac:dyDescent="0.2">
      <c r="A4617" s="76" t="s">
        <v>5014</v>
      </c>
      <c r="C4617" s="142">
        <v>1923.1600000001622</v>
      </c>
      <c r="D4617" s="142">
        <v>2518.1175000000735</v>
      </c>
      <c r="E4617" s="142">
        <v>3183.4024999997696</v>
      </c>
      <c r="F4617" s="142">
        <v>3629.7125000003034</v>
      </c>
      <c r="G4617" s="142">
        <v>4981.2300000001287</v>
      </c>
    </row>
    <row r="4618" spans="1:7" x14ac:dyDescent="0.2">
      <c r="A4618" s="76" t="s">
        <v>5015</v>
      </c>
      <c r="C4618" s="142">
        <v>1923.5600000001623</v>
      </c>
      <c r="D4618" s="142">
        <v>2518.6400000000735</v>
      </c>
      <c r="E4618" s="142">
        <v>3184.0674999997691</v>
      </c>
      <c r="F4618" s="142">
        <v>3630.4725000003036</v>
      </c>
      <c r="G4618" s="142">
        <v>4982.2750000001297</v>
      </c>
    </row>
    <row r="4619" spans="1:7" x14ac:dyDescent="0.2">
      <c r="A4619" s="76" t="s">
        <v>5016</v>
      </c>
      <c r="C4619" s="142">
        <v>1923.9600000001624</v>
      </c>
      <c r="D4619" s="142">
        <v>2519.1625000000736</v>
      </c>
      <c r="E4619" s="142">
        <v>3184.7324999997691</v>
      </c>
      <c r="F4619" s="142">
        <v>3631.2325000003038</v>
      </c>
      <c r="G4619" s="142">
        <v>4983.3200000001298</v>
      </c>
    </row>
    <row r="4620" spans="1:7" x14ac:dyDescent="0.2">
      <c r="A4620" s="76" t="s">
        <v>5017</v>
      </c>
      <c r="C4620" s="142">
        <v>1924.3600000001625</v>
      </c>
      <c r="D4620" s="142">
        <v>2519.6850000000741</v>
      </c>
      <c r="E4620" s="142">
        <v>3185.397499999769</v>
      </c>
      <c r="F4620" s="142">
        <v>3631.9925000003041</v>
      </c>
      <c r="G4620" s="142">
        <v>4984.3650000001298</v>
      </c>
    </row>
    <row r="4621" spans="1:7" x14ac:dyDescent="0.2">
      <c r="A4621" s="76" t="s">
        <v>5018</v>
      </c>
      <c r="C4621" s="142">
        <v>1924.7600000001626</v>
      </c>
      <c r="D4621" s="142">
        <v>2520.2075000000741</v>
      </c>
      <c r="E4621" s="142">
        <v>3186.0624999997685</v>
      </c>
      <c r="F4621" s="142">
        <v>3632.7525000003043</v>
      </c>
      <c r="G4621" s="142">
        <v>4985.4100000001308</v>
      </c>
    </row>
    <row r="4622" spans="1:7" x14ac:dyDescent="0.2">
      <c r="A4622" s="76" t="s">
        <v>5019</v>
      </c>
      <c r="C4622" s="142">
        <v>1925.1600000001627</v>
      </c>
      <c r="D4622" s="142">
        <v>2520.7300000000741</v>
      </c>
      <c r="E4622" s="142">
        <v>3186.7274999997685</v>
      </c>
      <c r="F4622" s="142">
        <v>3633.5125000003045</v>
      </c>
      <c r="G4622" s="142">
        <v>4986.4550000001309</v>
      </c>
    </row>
    <row r="4623" spans="1:7" x14ac:dyDescent="0.2">
      <c r="A4623" s="76" t="s">
        <v>5020</v>
      </c>
      <c r="C4623" s="142">
        <v>1925.5600000001627</v>
      </c>
      <c r="D4623" s="142">
        <v>2521.2525000000746</v>
      </c>
      <c r="E4623" s="142">
        <v>3187.3924999997685</v>
      </c>
      <c r="F4623" s="142">
        <v>3634.2725000003047</v>
      </c>
      <c r="G4623" s="142">
        <v>4987.500000000131</v>
      </c>
    </row>
    <row r="4624" spans="1:7" x14ac:dyDescent="0.2">
      <c r="A4624" s="76" t="s">
        <v>5021</v>
      </c>
      <c r="C4624" s="142">
        <v>1925.9600000001628</v>
      </c>
      <c r="D4624" s="142">
        <v>2521.7750000000747</v>
      </c>
      <c r="E4624" s="142">
        <v>3188.0574999997684</v>
      </c>
      <c r="F4624" s="142">
        <v>3635.0325000003049</v>
      </c>
      <c r="G4624" s="142">
        <v>4988.545000000131</v>
      </c>
    </row>
    <row r="4625" spans="1:7" x14ac:dyDescent="0.2">
      <c r="A4625" s="76" t="s">
        <v>5022</v>
      </c>
      <c r="C4625" s="142">
        <v>1926.3600000001629</v>
      </c>
      <c r="D4625" s="142">
        <v>2522.2975000000747</v>
      </c>
      <c r="E4625" s="142">
        <v>3188.7224999997679</v>
      </c>
      <c r="F4625" s="142">
        <v>3635.7925000003047</v>
      </c>
      <c r="G4625" s="142">
        <v>4989.590000000132</v>
      </c>
    </row>
    <row r="4626" spans="1:7" x14ac:dyDescent="0.2">
      <c r="A4626" s="76" t="s">
        <v>5023</v>
      </c>
      <c r="C4626" s="142">
        <v>1926.760000000163</v>
      </c>
      <c r="D4626" s="142">
        <v>2522.8200000000747</v>
      </c>
      <c r="E4626" s="142">
        <v>3189.3874999997679</v>
      </c>
      <c r="F4626" s="142">
        <v>3636.5525000003049</v>
      </c>
      <c r="G4626" s="142">
        <v>4990.6350000001321</v>
      </c>
    </row>
    <row r="4627" spans="1:7" x14ac:dyDescent="0.2">
      <c r="A4627" s="76" t="s">
        <v>5024</v>
      </c>
      <c r="C4627" s="142">
        <v>1927.1600000001631</v>
      </c>
      <c r="D4627" s="142">
        <v>2523.3425000000752</v>
      </c>
      <c r="E4627" s="142">
        <v>3190.0524999997679</v>
      </c>
      <c r="F4627" s="142">
        <v>3637.3125000003051</v>
      </c>
      <c r="G4627" s="142">
        <v>4991.6800000001322</v>
      </c>
    </row>
    <row r="4628" spans="1:7" x14ac:dyDescent="0.2">
      <c r="A4628" s="76" t="s">
        <v>5025</v>
      </c>
      <c r="C4628" s="142">
        <v>1927.5600000001632</v>
      </c>
      <c r="D4628" s="142">
        <v>2523.8650000000753</v>
      </c>
      <c r="E4628" s="142">
        <v>3190.7174999997674</v>
      </c>
      <c r="F4628" s="142">
        <v>3638.0725000003054</v>
      </c>
      <c r="G4628" s="142">
        <v>4992.7250000001332</v>
      </c>
    </row>
    <row r="4629" spans="1:7" x14ac:dyDescent="0.2">
      <c r="A4629" s="76" t="s">
        <v>5026</v>
      </c>
      <c r="C4629" s="142">
        <v>1927.9600000001633</v>
      </c>
      <c r="D4629" s="142">
        <v>2524.3875000000753</v>
      </c>
      <c r="E4629" s="142">
        <v>3191.3824999997673</v>
      </c>
      <c r="F4629" s="142">
        <v>3638.8325000003056</v>
      </c>
      <c r="G4629" s="142">
        <v>4993.7700000001332</v>
      </c>
    </row>
    <row r="4630" spans="1:7" x14ac:dyDescent="0.2">
      <c r="A4630" s="76" t="s">
        <v>5027</v>
      </c>
      <c r="C4630" s="142">
        <v>1928.3600000001634</v>
      </c>
      <c r="D4630" s="142">
        <v>2524.9100000000758</v>
      </c>
      <c r="E4630" s="142">
        <v>3192.0474999997673</v>
      </c>
      <c r="F4630" s="142">
        <v>3639.5925000003058</v>
      </c>
      <c r="G4630" s="142">
        <v>4994.8150000001333</v>
      </c>
    </row>
    <row r="4631" spans="1:7" x14ac:dyDescent="0.2">
      <c r="A4631" s="76" t="s">
        <v>5028</v>
      </c>
      <c r="C4631" s="142">
        <v>1928.7600000001635</v>
      </c>
      <c r="D4631" s="142">
        <v>2525.4325000000758</v>
      </c>
      <c r="E4631" s="142">
        <v>3192.7124999997668</v>
      </c>
      <c r="F4631" s="142">
        <v>3640.352500000306</v>
      </c>
      <c r="G4631" s="142">
        <v>4995.8600000001343</v>
      </c>
    </row>
    <row r="4632" spans="1:7" x14ac:dyDescent="0.2">
      <c r="A4632" s="76" t="s">
        <v>5029</v>
      </c>
      <c r="C4632" s="142">
        <v>1929.1600000001636</v>
      </c>
      <c r="D4632" s="142">
        <v>2525.9550000000759</v>
      </c>
      <c r="E4632" s="142">
        <v>3193.3774999997668</v>
      </c>
      <c r="F4632" s="142">
        <v>3641.1125000003062</v>
      </c>
      <c r="G4632" s="142">
        <v>4996.9050000001344</v>
      </c>
    </row>
    <row r="4633" spans="1:7" x14ac:dyDescent="0.2">
      <c r="A4633" s="76" t="s">
        <v>5030</v>
      </c>
      <c r="C4633" s="142">
        <v>1929.5600000001637</v>
      </c>
      <c r="D4633" s="142">
        <v>2526.4775000000764</v>
      </c>
      <c r="E4633" s="142">
        <v>3194.0424999997667</v>
      </c>
      <c r="F4633" s="142">
        <v>3641.8725000003064</v>
      </c>
      <c r="G4633" s="142">
        <v>4997.9500000001344</v>
      </c>
    </row>
    <row r="4634" spans="1:7" x14ac:dyDescent="0.2">
      <c r="A4634" s="76" t="s">
        <v>5031</v>
      </c>
      <c r="C4634" s="142">
        <v>1929.9600000001637</v>
      </c>
      <c r="D4634" s="142">
        <v>2527.0000000000764</v>
      </c>
      <c r="E4634" s="142">
        <v>3194.7074999997667</v>
      </c>
      <c r="F4634" s="142">
        <v>3642.6325000003067</v>
      </c>
      <c r="G4634" s="142">
        <v>4998.9950000001345</v>
      </c>
    </row>
    <row r="4635" spans="1:7" x14ac:dyDescent="0.2">
      <c r="A4635" s="76" t="s">
        <v>5032</v>
      </c>
      <c r="C4635" s="142">
        <v>1930.3600000001638</v>
      </c>
      <c r="D4635" s="142">
        <v>2527.5225000000764</v>
      </c>
      <c r="E4635" s="142">
        <v>3195.3724999997662</v>
      </c>
      <c r="F4635" s="142">
        <v>3643.3925000003064</v>
      </c>
      <c r="G4635" s="142">
        <v>5000.0400000001355</v>
      </c>
    </row>
    <row r="4636" spans="1:7" x14ac:dyDescent="0.2">
      <c r="A4636" s="76" t="s">
        <v>5033</v>
      </c>
      <c r="C4636" s="142">
        <v>1930.7600000001639</v>
      </c>
      <c r="D4636" s="142">
        <v>2528.0450000000765</v>
      </c>
      <c r="E4636" s="142">
        <v>3196.0374999997662</v>
      </c>
      <c r="F4636" s="142">
        <v>3644.1525000003066</v>
      </c>
      <c r="G4636" s="142">
        <v>5001.0850000001356</v>
      </c>
    </row>
    <row r="4637" spans="1:7" x14ac:dyDescent="0.2">
      <c r="A4637" s="76" t="s">
        <v>5034</v>
      </c>
      <c r="C4637" s="142">
        <v>1931.160000000164</v>
      </c>
      <c r="D4637" s="142">
        <v>2528.567500000077</v>
      </c>
      <c r="E4637" s="142">
        <v>3196.7024999997661</v>
      </c>
      <c r="F4637" s="142">
        <v>3644.9125000003069</v>
      </c>
      <c r="G4637" s="142">
        <v>5002.1300000001356</v>
      </c>
    </row>
    <row r="4638" spans="1:7" x14ac:dyDescent="0.2">
      <c r="A4638" s="76" t="s">
        <v>5035</v>
      </c>
      <c r="C4638" s="142">
        <v>1931.5600000001641</v>
      </c>
      <c r="D4638" s="142">
        <v>2529.090000000077</v>
      </c>
      <c r="E4638" s="142">
        <v>3197.3674999997656</v>
      </c>
      <c r="F4638" s="142">
        <v>3645.6725000003071</v>
      </c>
      <c r="G4638" s="142">
        <v>5003.1750000001366</v>
      </c>
    </row>
    <row r="4639" spans="1:7" x14ac:dyDescent="0.2">
      <c r="A4639" s="76" t="s">
        <v>5036</v>
      </c>
      <c r="C4639" s="142">
        <v>1931.9600000001642</v>
      </c>
      <c r="D4639" s="142">
        <v>2529.612500000077</v>
      </c>
      <c r="E4639" s="142">
        <v>3198.0324999997656</v>
      </c>
      <c r="F4639" s="142">
        <v>3646.4325000003073</v>
      </c>
      <c r="G4639" s="142">
        <v>5004.2200000001367</v>
      </c>
    </row>
    <row r="4640" spans="1:7" x14ac:dyDescent="0.2">
      <c r="A4640" s="76" t="s">
        <v>5037</v>
      </c>
      <c r="C4640" s="142">
        <v>1932.3600000001643</v>
      </c>
      <c r="D4640" s="142">
        <v>2530.1350000000775</v>
      </c>
      <c r="E4640" s="142">
        <v>3198.6974999997656</v>
      </c>
      <c r="F4640" s="142">
        <v>3647.1925000003075</v>
      </c>
      <c r="G4640" s="142">
        <v>5005.2650000001368</v>
      </c>
    </row>
    <row r="4641" spans="1:7" x14ac:dyDescent="0.2">
      <c r="A4641" s="76" t="s">
        <v>5038</v>
      </c>
      <c r="C4641" s="142">
        <v>1932.7600000001644</v>
      </c>
      <c r="D4641" s="142">
        <v>2530.6575000000776</v>
      </c>
      <c r="E4641" s="142">
        <v>3199.3624999997651</v>
      </c>
      <c r="F4641" s="142">
        <v>3647.9525000003077</v>
      </c>
      <c r="G4641" s="142">
        <v>5006.3100000001377</v>
      </c>
    </row>
    <row r="4642" spans="1:7" x14ac:dyDescent="0.2">
      <c r="A4642" s="76" t="s">
        <v>5039</v>
      </c>
      <c r="C4642" s="142">
        <v>1933.1600000001645</v>
      </c>
      <c r="D4642" s="142">
        <v>2531.1800000000776</v>
      </c>
      <c r="E4642" s="142">
        <v>3200.027499999765</v>
      </c>
      <c r="F4642" s="142">
        <v>3648.712500000308</v>
      </c>
      <c r="G4642" s="142">
        <v>5007.3550000001378</v>
      </c>
    </row>
    <row r="4643" spans="1:7" x14ac:dyDescent="0.2">
      <c r="A4643" s="76" t="s">
        <v>5040</v>
      </c>
      <c r="C4643" s="142">
        <v>1933.5600000001646</v>
      </c>
      <c r="D4643" s="142">
        <v>2531.7025000000781</v>
      </c>
      <c r="E4643" s="142">
        <v>3200.692499999765</v>
      </c>
      <c r="F4643" s="142">
        <v>3649.4725000003082</v>
      </c>
      <c r="G4643" s="142">
        <v>5008.4000000001379</v>
      </c>
    </row>
    <row r="4644" spans="1:7" x14ac:dyDescent="0.2">
      <c r="A4644" s="76" t="s">
        <v>5041</v>
      </c>
      <c r="C4644" s="142">
        <v>1933.9600000001647</v>
      </c>
      <c r="D4644" s="142">
        <v>2532.2250000000781</v>
      </c>
      <c r="E4644" s="142">
        <v>3201.357499999765</v>
      </c>
      <c r="F4644" s="142">
        <v>3650.2325000003084</v>
      </c>
      <c r="G4644" s="142">
        <v>5009.445000000138</v>
      </c>
    </row>
    <row r="4645" spans="1:7" x14ac:dyDescent="0.2">
      <c r="A4645" s="76" t="s">
        <v>5042</v>
      </c>
      <c r="C4645" s="142">
        <v>1934.3600000001647</v>
      </c>
      <c r="D4645" s="142">
        <v>2532.7475000000782</v>
      </c>
      <c r="E4645" s="142">
        <v>3202.0224999997645</v>
      </c>
      <c r="F4645" s="142">
        <v>3650.9925000003082</v>
      </c>
      <c r="G4645" s="142">
        <v>5010.4900000001389</v>
      </c>
    </row>
    <row r="4646" spans="1:7" x14ac:dyDescent="0.2">
      <c r="A4646" s="76" t="s">
        <v>5043</v>
      </c>
      <c r="C4646" s="142">
        <v>1934.7600000001648</v>
      </c>
      <c r="D4646" s="142">
        <v>2533.2700000000782</v>
      </c>
      <c r="E4646" s="142">
        <v>3202.6874999997644</v>
      </c>
      <c r="F4646" s="142">
        <v>3651.7525000003084</v>
      </c>
      <c r="G4646" s="142">
        <v>5011.535000000139</v>
      </c>
    </row>
    <row r="4647" spans="1:7" x14ac:dyDescent="0.2">
      <c r="A4647" s="76" t="s">
        <v>5044</v>
      </c>
      <c r="C4647" s="142">
        <v>1935.1600000001649</v>
      </c>
      <c r="D4647" s="142">
        <v>2533.7925000000787</v>
      </c>
      <c r="E4647" s="142">
        <v>3203.3524999997644</v>
      </c>
      <c r="F4647" s="142">
        <v>3652.5125000003086</v>
      </c>
      <c r="G4647" s="142">
        <v>5012.5800000001391</v>
      </c>
    </row>
    <row r="4648" spans="1:7" x14ac:dyDescent="0.2">
      <c r="A4648" s="76" t="s">
        <v>5045</v>
      </c>
      <c r="C4648" s="142">
        <v>1935.560000000165</v>
      </c>
      <c r="D4648" s="142">
        <v>2534.3150000000787</v>
      </c>
      <c r="E4648" s="142">
        <v>3204.0174999997639</v>
      </c>
      <c r="F4648" s="142">
        <v>3653.2725000003088</v>
      </c>
      <c r="G4648" s="142">
        <v>5013.6250000001401</v>
      </c>
    </row>
    <row r="4649" spans="1:7" x14ac:dyDescent="0.2">
      <c r="A4649" s="76" t="s">
        <v>5046</v>
      </c>
      <c r="C4649" s="142">
        <v>1935.9600000001651</v>
      </c>
      <c r="D4649" s="142">
        <v>2534.8375000000788</v>
      </c>
      <c r="E4649" s="142">
        <v>3204.6824999997639</v>
      </c>
      <c r="F4649" s="142">
        <v>3654.032500000309</v>
      </c>
      <c r="G4649" s="142">
        <v>5014.6700000001401</v>
      </c>
    </row>
    <row r="4650" spans="1:7" x14ac:dyDescent="0.2">
      <c r="A4650" s="76" t="s">
        <v>5047</v>
      </c>
      <c r="C4650" s="142">
        <v>1936.3600000001652</v>
      </c>
      <c r="D4650" s="142">
        <v>2535.3600000000793</v>
      </c>
      <c r="E4650" s="142">
        <v>3205.3474999997638</v>
      </c>
      <c r="F4650" s="142">
        <v>3654.7925000003092</v>
      </c>
      <c r="G4650" s="142">
        <v>5015.7150000001402</v>
      </c>
    </row>
    <row r="4651" spans="1:7" x14ac:dyDescent="0.2">
      <c r="A4651" s="76" t="s">
        <v>5048</v>
      </c>
      <c r="C4651" s="142">
        <v>1936.7600000001653</v>
      </c>
      <c r="D4651" s="142">
        <v>2535.8825000000793</v>
      </c>
      <c r="E4651" s="142">
        <v>3206.0124999997633</v>
      </c>
      <c r="F4651" s="142">
        <v>3655.5525000003095</v>
      </c>
      <c r="G4651" s="142">
        <v>5016.7600000001412</v>
      </c>
    </row>
    <row r="4652" spans="1:7" x14ac:dyDescent="0.2">
      <c r="A4652" s="76" t="s">
        <v>5049</v>
      </c>
      <c r="C4652" s="142">
        <v>1937.1600000001654</v>
      </c>
      <c r="D4652" s="142">
        <v>2536.4050000000793</v>
      </c>
      <c r="E4652" s="142">
        <v>3206.6774999997633</v>
      </c>
      <c r="F4652" s="142">
        <v>3656.3125000003097</v>
      </c>
      <c r="G4652" s="142">
        <v>5017.8050000001413</v>
      </c>
    </row>
    <row r="4653" spans="1:7" x14ac:dyDescent="0.2">
      <c r="A4653" s="76" t="s">
        <v>5050</v>
      </c>
      <c r="C4653" s="142">
        <v>1937.5600000001655</v>
      </c>
      <c r="D4653" s="142">
        <v>2536.9275000000798</v>
      </c>
      <c r="E4653" s="142">
        <v>3207.3424999997633</v>
      </c>
      <c r="F4653" s="142">
        <v>3657.0725000003099</v>
      </c>
      <c r="G4653" s="142">
        <v>5018.8500000001413</v>
      </c>
    </row>
    <row r="4654" spans="1:7" x14ac:dyDescent="0.2">
      <c r="A4654" s="76" t="s">
        <v>5051</v>
      </c>
      <c r="C4654" s="142">
        <v>1937.9600000001656</v>
      </c>
      <c r="D4654" s="142">
        <v>2537.4500000000799</v>
      </c>
      <c r="E4654" s="142">
        <v>3208.0074999997632</v>
      </c>
      <c r="F4654" s="142">
        <v>3657.8325000003101</v>
      </c>
      <c r="G4654" s="142">
        <v>5019.8950000001414</v>
      </c>
    </row>
    <row r="4655" spans="1:7" x14ac:dyDescent="0.2">
      <c r="A4655" s="76" t="s">
        <v>5052</v>
      </c>
      <c r="C4655" s="142">
        <v>1938.3600000001657</v>
      </c>
      <c r="D4655" s="142">
        <v>2537.9725000000799</v>
      </c>
      <c r="E4655" s="142">
        <v>3208.6724999997627</v>
      </c>
      <c r="F4655" s="142">
        <v>3658.5925000003099</v>
      </c>
      <c r="G4655" s="142">
        <v>5020.9400000001424</v>
      </c>
    </row>
    <row r="4656" spans="1:7" x14ac:dyDescent="0.2">
      <c r="A4656" s="76" t="s">
        <v>5053</v>
      </c>
      <c r="C4656" s="142">
        <v>1938.7600000001657</v>
      </c>
      <c r="D4656" s="142">
        <v>2538.4950000000799</v>
      </c>
      <c r="E4656" s="142">
        <v>3209.3374999997627</v>
      </c>
      <c r="F4656" s="142">
        <v>3659.3525000003101</v>
      </c>
      <c r="G4656" s="142">
        <v>5021.9850000001425</v>
      </c>
    </row>
    <row r="4657" spans="1:7" x14ac:dyDescent="0.2">
      <c r="A4657" s="76" t="s">
        <v>5054</v>
      </c>
      <c r="C4657" s="142">
        <v>1939.1600000001658</v>
      </c>
      <c r="D4657" s="142">
        <v>2539.0175000000804</v>
      </c>
      <c r="E4657" s="142">
        <v>3210.0024999997627</v>
      </c>
      <c r="F4657" s="142">
        <v>3660.1125000003103</v>
      </c>
      <c r="G4657" s="142">
        <v>5023.0300000001425</v>
      </c>
    </row>
    <row r="4658" spans="1:7" x14ac:dyDescent="0.2">
      <c r="A4658" s="76" t="s">
        <v>5055</v>
      </c>
      <c r="C4658" s="142">
        <v>1939.5600000001659</v>
      </c>
      <c r="D4658" s="142">
        <v>2539.5400000000805</v>
      </c>
      <c r="E4658" s="142">
        <v>3210.6674999997622</v>
      </c>
      <c r="F4658" s="142">
        <v>3660.8725000003105</v>
      </c>
      <c r="G4658" s="142">
        <v>5024.0750000001435</v>
      </c>
    </row>
    <row r="4659" spans="1:7" x14ac:dyDescent="0.2">
      <c r="A4659" s="76" t="s">
        <v>5056</v>
      </c>
      <c r="C4659" s="142">
        <v>1939.960000000166</v>
      </c>
      <c r="D4659" s="142">
        <v>2540.0625000000805</v>
      </c>
      <c r="E4659" s="142">
        <v>3211.3324999997621</v>
      </c>
      <c r="F4659" s="142">
        <v>3661.6325000003108</v>
      </c>
      <c r="G4659" s="142">
        <v>5025.1200000001436</v>
      </c>
    </row>
    <row r="4660" spans="1:7" x14ac:dyDescent="0.2">
      <c r="A4660" s="76" t="s">
        <v>5057</v>
      </c>
      <c r="C4660" s="142">
        <v>1940.3600000001661</v>
      </c>
      <c r="D4660" s="142">
        <v>2540.585000000081</v>
      </c>
      <c r="E4660" s="142">
        <v>3211.9974999997621</v>
      </c>
      <c r="F4660" s="142">
        <v>3662.392500000311</v>
      </c>
      <c r="G4660" s="142">
        <v>5026.1650000001437</v>
      </c>
    </row>
    <row r="4661" spans="1:7" x14ac:dyDescent="0.2">
      <c r="A4661" s="76" t="s">
        <v>5058</v>
      </c>
      <c r="C4661" s="142">
        <v>1940.7600000001662</v>
      </c>
      <c r="D4661" s="142">
        <v>2541.107500000081</v>
      </c>
      <c r="E4661" s="142">
        <v>3212.6624999997616</v>
      </c>
      <c r="F4661" s="142">
        <v>3663.1525000003112</v>
      </c>
      <c r="G4661" s="142">
        <v>5027.2100000001446</v>
      </c>
    </row>
    <row r="4662" spans="1:7" x14ac:dyDescent="0.2">
      <c r="A4662" s="76" t="s">
        <v>5059</v>
      </c>
      <c r="C4662" s="142">
        <v>1941.1600000001663</v>
      </c>
      <c r="D4662" s="142">
        <v>2541.6300000000811</v>
      </c>
      <c r="E4662" s="142">
        <v>3213.3274999997616</v>
      </c>
      <c r="F4662" s="142">
        <v>3663.9125000003114</v>
      </c>
      <c r="G4662" s="142">
        <v>5028.2550000001447</v>
      </c>
    </row>
    <row r="4663" spans="1:7" x14ac:dyDescent="0.2">
      <c r="A4663" s="76" t="s">
        <v>5060</v>
      </c>
      <c r="C4663" s="142">
        <v>1941.5600000001664</v>
      </c>
      <c r="D4663" s="142">
        <v>2542.1525000000815</v>
      </c>
      <c r="E4663" s="142">
        <v>3213.9924999997615</v>
      </c>
      <c r="F4663" s="142">
        <v>3664.6725000003116</v>
      </c>
      <c r="G4663" s="142">
        <v>5029.3000000001448</v>
      </c>
    </row>
    <row r="4664" spans="1:7" x14ac:dyDescent="0.2">
      <c r="A4664" s="76" t="s">
        <v>5061</v>
      </c>
      <c r="C4664" s="142">
        <v>1941.9600000001665</v>
      </c>
      <c r="D4664" s="142">
        <v>2542.6750000000816</v>
      </c>
      <c r="E4664" s="142">
        <v>3214.6574999997615</v>
      </c>
      <c r="F4664" s="142">
        <v>3665.4325000003118</v>
      </c>
      <c r="G4664" s="142">
        <v>5030.3450000001449</v>
      </c>
    </row>
    <row r="4665" spans="1:7" x14ac:dyDescent="0.2">
      <c r="A4665" s="76" t="s">
        <v>5062</v>
      </c>
      <c r="C4665" s="142">
        <v>1942.3600000001666</v>
      </c>
      <c r="D4665" s="142">
        <v>2543.1975000000816</v>
      </c>
      <c r="E4665" s="142">
        <v>3215.322499999761</v>
      </c>
      <c r="F4665" s="142">
        <v>3666.1925000003116</v>
      </c>
      <c r="G4665" s="142">
        <v>5031.3900000001458</v>
      </c>
    </row>
    <row r="4666" spans="1:7" x14ac:dyDescent="0.2">
      <c r="A4666" s="76" t="s">
        <v>5063</v>
      </c>
      <c r="C4666" s="142">
        <v>1942.7600000001667</v>
      </c>
      <c r="D4666" s="142">
        <v>2543.7200000000817</v>
      </c>
      <c r="E4666" s="142">
        <v>3215.987499999761</v>
      </c>
      <c r="F4666" s="142">
        <v>3666.9525000003118</v>
      </c>
      <c r="G4666" s="142">
        <v>5032.4350000001459</v>
      </c>
    </row>
    <row r="4667" spans="1:7" x14ac:dyDescent="0.2">
      <c r="A4667" s="76" t="s">
        <v>5064</v>
      </c>
      <c r="C4667" s="142">
        <v>1943.1600000001667</v>
      </c>
      <c r="D4667" s="142">
        <v>2544.2425000000821</v>
      </c>
      <c r="E4667" s="142">
        <v>3216.6524999997609</v>
      </c>
      <c r="F4667" s="142">
        <v>3667.712500000312</v>
      </c>
      <c r="G4667" s="142">
        <v>5033.480000000146</v>
      </c>
    </row>
    <row r="4668" spans="1:7" x14ac:dyDescent="0.2">
      <c r="A4668" s="76" t="s">
        <v>5065</v>
      </c>
      <c r="C4668" s="142">
        <v>1943.5600000001668</v>
      </c>
      <c r="D4668" s="142">
        <v>2544.7650000000822</v>
      </c>
      <c r="E4668" s="142">
        <v>3217.3174999997605</v>
      </c>
      <c r="F4668" s="142">
        <v>3668.4725000003123</v>
      </c>
      <c r="G4668" s="142">
        <v>5034.525000000147</v>
      </c>
    </row>
    <row r="4669" spans="1:7" x14ac:dyDescent="0.2">
      <c r="A4669" s="76" t="s">
        <v>5066</v>
      </c>
      <c r="C4669" s="142">
        <v>1943.9600000001669</v>
      </c>
      <c r="D4669" s="142">
        <v>2545.2875000000822</v>
      </c>
      <c r="E4669" s="142">
        <v>3217.9824999997604</v>
      </c>
      <c r="F4669" s="142">
        <v>3669.2325000003125</v>
      </c>
      <c r="G4669" s="142">
        <v>5035.570000000147</v>
      </c>
    </row>
    <row r="4670" spans="1:7" x14ac:dyDescent="0.2">
      <c r="A4670" s="76" t="s">
        <v>5067</v>
      </c>
      <c r="C4670" s="142">
        <v>1944.360000000167</v>
      </c>
      <c r="D4670" s="142">
        <v>2545.8100000000827</v>
      </c>
      <c r="E4670" s="142">
        <v>3218.6474999997604</v>
      </c>
      <c r="F4670" s="142">
        <v>3669.9925000003127</v>
      </c>
      <c r="G4670" s="142">
        <v>5036.6150000001471</v>
      </c>
    </row>
    <row r="4671" spans="1:7" x14ac:dyDescent="0.2">
      <c r="A4671" s="76" t="s">
        <v>5068</v>
      </c>
      <c r="C4671" s="142">
        <v>1944.7600000001671</v>
      </c>
      <c r="D4671" s="142">
        <v>2546.3325000000827</v>
      </c>
      <c r="E4671" s="142">
        <v>3219.3124999997599</v>
      </c>
      <c r="F4671" s="142">
        <v>3670.7525000003129</v>
      </c>
      <c r="G4671" s="142">
        <v>5037.6600000001481</v>
      </c>
    </row>
    <row r="4672" spans="1:7" x14ac:dyDescent="0.2">
      <c r="A4672" s="76" t="s">
        <v>5069</v>
      </c>
      <c r="C4672" s="142">
        <v>1945.1600000001672</v>
      </c>
      <c r="D4672" s="142">
        <v>2546.8550000000828</v>
      </c>
      <c r="E4672" s="142">
        <v>3219.9774999997599</v>
      </c>
      <c r="F4672" s="142">
        <v>3671.5125000003131</v>
      </c>
      <c r="G4672" s="142">
        <v>5038.7050000001482</v>
      </c>
    </row>
    <row r="4673" spans="1:7" x14ac:dyDescent="0.2">
      <c r="A4673" s="76" t="s">
        <v>5070</v>
      </c>
      <c r="C4673" s="142">
        <v>1945.5600000001673</v>
      </c>
      <c r="D4673" s="142">
        <v>2547.3775000000833</v>
      </c>
      <c r="E4673" s="142">
        <v>3220.6424999997598</v>
      </c>
      <c r="F4673" s="142">
        <v>3672.2725000003134</v>
      </c>
      <c r="G4673" s="142">
        <v>5039.7500000001482</v>
      </c>
    </row>
    <row r="4674" spans="1:7" x14ac:dyDescent="0.2">
      <c r="A4674" s="76" t="s">
        <v>5071</v>
      </c>
      <c r="C4674" s="142">
        <v>1945.9600000001674</v>
      </c>
      <c r="D4674" s="142">
        <v>2547.9000000000833</v>
      </c>
      <c r="E4674" s="142">
        <v>3221.3074999997598</v>
      </c>
      <c r="F4674" s="142">
        <v>3673.0325000003136</v>
      </c>
      <c r="G4674" s="142">
        <v>5040.7950000001483</v>
      </c>
    </row>
    <row r="4675" spans="1:7" x14ac:dyDescent="0.2">
      <c r="A4675" s="76" t="s">
        <v>5072</v>
      </c>
      <c r="C4675" s="142">
        <v>1946.3600000001675</v>
      </c>
      <c r="D4675" s="142">
        <v>2548.4225000000833</v>
      </c>
      <c r="E4675" s="142">
        <v>3221.9724999997593</v>
      </c>
      <c r="F4675" s="142">
        <v>3673.7925000003133</v>
      </c>
      <c r="G4675" s="142">
        <v>5041.8400000001493</v>
      </c>
    </row>
    <row r="4676" spans="1:7" x14ac:dyDescent="0.2">
      <c r="A4676" s="76" t="s">
        <v>5073</v>
      </c>
      <c r="C4676" s="142">
        <v>1946.7600000001676</v>
      </c>
      <c r="D4676" s="142">
        <v>2548.9450000000834</v>
      </c>
      <c r="E4676" s="142">
        <v>3222.6374999997593</v>
      </c>
      <c r="F4676" s="142">
        <v>3674.5525000003136</v>
      </c>
      <c r="G4676" s="142">
        <v>5042.8850000001494</v>
      </c>
    </row>
    <row r="4677" spans="1:7" x14ac:dyDescent="0.2">
      <c r="A4677" s="76" t="s">
        <v>5074</v>
      </c>
      <c r="C4677" s="142">
        <v>1947.1600000001677</v>
      </c>
      <c r="D4677" s="142">
        <v>2549.4675000000839</v>
      </c>
      <c r="E4677" s="142">
        <v>3223.3024999997592</v>
      </c>
      <c r="F4677" s="142">
        <v>3675.3125000003138</v>
      </c>
      <c r="G4677" s="142">
        <v>5043.9300000001494</v>
      </c>
    </row>
    <row r="4678" spans="1:7" x14ac:dyDescent="0.2">
      <c r="A4678" s="76" t="s">
        <v>5075</v>
      </c>
      <c r="C4678" s="142">
        <v>1947.5600000001677</v>
      </c>
      <c r="D4678" s="142">
        <v>2549.9900000000839</v>
      </c>
      <c r="E4678" s="142">
        <v>3223.9674999997587</v>
      </c>
      <c r="F4678" s="142">
        <v>3676.072500000314</v>
      </c>
      <c r="G4678" s="142">
        <v>5044.9750000001504</v>
      </c>
    </row>
    <row r="4679" spans="1:7" x14ac:dyDescent="0.2">
      <c r="A4679" s="76" t="s">
        <v>5076</v>
      </c>
      <c r="C4679" s="142">
        <v>1947.9600000001678</v>
      </c>
      <c r="D4679" s="142">
        <v>2550.5125000000839</v>
      </c>
      <c r="E4679" s="142">
        <v>3224.6324999997587</v>
      </c>
      <c r="F4679" s="142">
        <v>3676.8325000003142</v>
      </c>
      <c r="G4679" s="142">
        <v>5046.0200000001505</v>
      </c>
    </row>
    <row r="4680" spans="1:7" x14ac:dyDescent="0.2">
      <c r="A4680" s="76" t="s">
        <v>5077</v>
      </c>
      <c r="C4680" s="142">
        <v>1948.3600000001679</v>
      </c>
      <c r="D4680" s="142">
        <v>2551.0350000000844</v>
      </c>
      <c r="E4680" s="142">
        <v>3225.2974999997587</v>
      </c>
      <c r="F4680" s="142">
        <v>3677.5925000003144</v>
      </c>
      <c r="G4680" s="142">
        <v>5047.0650000001506</v>
      </c>
    </row>
    <row r="4681" spans="1:7" x14ac:dyDescent="0.2">
      <c r="A4681" s="76" t="s">
        <v>5078</v>
      </c>
      <c r="C4681" s="142">
        <v>1948.760000000168</v>
      </c>
      <c r="D4681" s="142">
        <v>2551.5575000000845</v>
      </c>
      <c r="E4681" s="142">
        <v>3225.9624999997582</v>
      </c>
      <c r="F4681" s="142">
        <v>3678.3525000003146</v>
      </c>
      <c r="G4681" s="142">
        <v>5048.1100000001516</v>
      </c>
    </row>
    <row r="4682" spans="1:7" x14ac:dyDescent="0.2">
      <c r="A4682" s="76" t="s">
        <v>5079</v>
      </c>
      <c r="C4682" s="142">
        <v>1949.1600000001681</v>
      </c>
      <c r="D4682" s="142">
        <v>2552.0800000000845</v>
      </c>
      <c r="E4682" s="142">
        <v>3226.6274999997581</v>
      </c>
      <c r="F4682" s="142">
        <v>3679.1125000003149</v>
      </c>
      <c r="G4682" s="142">
        <v>5049.1550000001516</v>
      </c>
    </row>
    <row r="4683" spans="1:7" x14ac:dyDescent="0.2">
      <c r="A4683" s="76" t="s">
        <v>5080</v>
      </c>
      <c r="C4683" s="142">
        <v>1949.5600000001682</v>
      </c>
      <c r="D4683" s="142">
        <v>2552.602500000085</v>
      </c>
      <c r="E4683" s="142">
        <v>3227.2924999997581</v>
      </c>
      <c r="F4683" s="142">
        <v>3679.8725000003151</v>
      </c>
      <c r="G4683" s="142">
        <v>5050.2000000001517</v>
      </c>
    </row>
    <row r="4684" spans="1:7" x14ac:dyDescent="0.2">
      <c r="A4684" s="76" t="s">
        <v>5081</v>
      </c>
      <c r="C4684" s="142">
        <v>1949.9600000001683</v>
      </c>
      <c r="D4684" s="142">
        <v>2553.125000000085</v>
      </c>
      <c r="E4684" s="142">
        <v>3227.9574999997581</v>
      </c>
      <c r="F4684" s="142">
        <v>3680.6325000003153</v>
      </c>
      <c r="G4684" s="142">
        <v>5051.2450000001518</v>
      </c>
    </row>
    <row r="4685" spans="1:7" x14ac:dyDescent="0.2">
      <c r="A4685" s="76" t="s">
        <v>5082</v>
      </c>
      <c r="C4685" s="142">
        <v>1950.3600000001684</v>
      </c>
      <c r="D4685" s="142">
        <v>2553.6475000000851</v>
      </c>
      <c r="E4685" s="142">
        <v>3228.6224999997576</v>
      </c>
      <c r="F4685" s="142">
        <v>3681.3925000003151</v>
      </c>
      <c r="G4685" s="142">
        <v>5052.2900000001528</v>
      </c>
    </row>
    <row r="4686" spans="1:7" x14ac:dyDescent="0.2">
      <c r="A4686" s="76" t="s">
        <v>5083</v>
      </c>
      <c r="C4686" s="142">
        <v>1950.7600000001685</v>
      </c>
      <c r="D4686" s="142">
        <v>2554.1700000000851</v>
      </c>
      <c r="E4686" s="142">
        <v>3229.2874999997575</v>
      </c>
      <c r="F4686" s="142">
        <v>3682.1525000003153</v>
      </c>
      <c r="G4686" s="142">
        <v>5053.3350000001528</v>
      </c>
    </row>
    <row r="4687" spans="1:7" x14ac:dyDescent="0.2">
      <c r="A4687" s="76" t="s">
        <v>5084</v>
      </c>
      <c r="C4687" s="142">
        <v>1951.1600000001686</v>
      </c>
      <c r="D4687" s="142">
        <v>2554.6925000000856</v>
      </c>
      <c r="E4687" s="142">
        <v>3229.9524999997575</v>
      </c>
      <c r="F4687" s="142">
        <v>3682.9125000003155</v>
      </c>
      <c r="G4687" s="142">
        <v>5054.3800000001529</v>
      </c>
    </row>
    <row r="4688" spans="1:7" x14ac:dyDescent="0.2">
      <c r="A4688" s="76" t="s">
        <v>5085</v>
      </c>
      <c r="C4688" s="142">
        <v>1951.5600000001687</v>
      </c>
      <c r="D4688" s="142">
        <v>2555.2150000000856</v>
      </c>
      <c r="E4688" s="142">
        <v>3230.617499999757</v>
      </c>
      <c r="F4688" s="142">
        <v>3683.6725000003157</v>
      </c>
      <c r="G4688" s="142">
        <v>5055.4250000001539</v>
      </c>
    </row>
    <row r="4689" spans="1:7" x14ac:dyDescent="0.2">
      <c r="A4689" s="76" t="s">
        <v>5086</v>
      </c>
      <c r="C4689" s="142">
        <v>1951.9600000001687</v>
      </c>
      <c r="D4689" s="142">
        <v>2555.7375000000857</v>
      </c>
      <c r="E4689" s="142">
        <v>3231.282499999757</v>
      </c>
      <c r="F4689" s="142">
        <v>3684.4325000003159</v>
      </c>
      <c r="G4689" s="142">
        <v>5056.470000000154</v>
      </c>
    </row>
    <row r="4690" spans="1:7" x14ac:dyDescent="0.2">
      <c r="A4690" s="76" t="s">
        <v>5087</v>
      </c>
      <c r="C4690" s="142">
        <v>1952.3600000001688</v>
      </c>
      <c r="D4690" s="142">
        <v>2556.2600000000862</v>
      </c>
      <c r="E4690" s="142">
        <v>3231.9474999997569</v>
      </c>
      <c r="F4690" s="142">
        <v>3685.1925000003162</v>
      </c>
      <c r="G4690" s="142">
        <v>5057.515000000154</v>
      </c>
    </row>
    <row r="4691" spans="1:7" x14ac:dyDescent="0.2">
      <c r="A4691" s="76" t="s">
        <v>5088</v>
      </c>
      <c r="C4691" s="142">
        <v>1952.7600000001689</v>
      </c>
      <c r="D4691" s="142">
        <v>2556.7825000000862</v>
      </c>
      <c r="E4691" s="142">
        <v>3232.6124999997564</v>
      </c>
      <c r="F4691" s="142">
        <v>3685.9525000003164</v>
      </c>
      <c r="G4691" s="142">
        <v>5058.560000000155</v>
      </c>
    </row>
    <row r="4692" spans="1:7" x14ac:dyDescent="0.2">
      <c r="A4692" s="76" t="s">
        <v>5089</v>
      </c>
      <c r="C4692" s="142">
        <v>1953.160000000169</v>
      </c>
      <c r="D4692" s="142">
        <v>2557.3050000000862</v>
      </c>
      <c r="E4692" s="142">
        <v>3233.2774999997564</v>
      </c>
      <c r="F4692" s="142">
        <v>3686.7125000003166</v>
      </c>
      <c r="G4692" s="142">
        <v>5059.6050000001551</v>
      </c>
    </row>
    <row r="4693" spans="1:7" x14ac:dyDescent="0.2">
      <c r="A4693" s="76" t="s">
        <v>5090</v>
      </c>
      <c r="C4693" s="142">
        <v>1953.5600000001691</v>
      </c>
      <c r="D4693" s="142">
        <v>2557.8275000000867</v>
      </c>
      <c r="E4693" s="142">
        <v>3233.9424999997564</v>
      </c>
      <c r="F4693" s="142">
        <v>3687.4725000003168</v>
      </c>
      <c r="G4693" s="142">
        <v>5060.6500000001552</v>
      </c>
    </row>
    <row r="4694" spans="1:7" x14ac:dyDescent="0.2">
      <c r="A4694" s="76" t="s">
        <v>5091</v>
      </c>
      <c r="C4694" s="142">
        <v>1953.9600000001692</v>
      </c>
      <c r="D4694" s="142">
        <v>2558.3500000000868</v>
      </c>
      <c r="E4694" s="142">
        <v>3234.6074999997563</v>
      </c>
      <c r="F4694" s="142">
        <v>3688.232500000317</v>
      </c>
      <c r="G4694" s="142">
        <v>5061.6950000001552</v>
      </c>
    </row>
    <row r="4695" spans="1:7" x14ac:dyDescent="0.2">
      <c r="A4695" s="76" t="s">
        <v>5092</v>
      </c>
      <c r="C4695" s="142">
        <v>1954.3600000001693</v>
      </c>
      <c r="D4695" s="142">
        <v>2558.8725000000868</v>
      </c>
      <c r="E4695" s="142">
        <v>3235.2724999997558</v>
      </c>
      <c r="F4695" s="142">
        <v>3688.9925000003168</v>
      </c>
      <c r="G4695" s="142">
        <v>5062.7400000001562</v>
      </c>
    </row>
    <row r="4696" spans="1:7" x14ac:dyDescent="0.2">
      <c r="A4696" s="76" t="s">
        <v>5093</v>
      </c>
      <c r="C4696" s="142">
        <v>1954.7600000001694</v>
      </c>
      <c r="D4696" s="142">
        <v>2559.3950000000868</v>
      </c>
      <c r="E4696" s="142">
        <v>3235.9374999997558</v>
      </c>
      <c r="F4696" s="142">
        <v>3689.752500000317</v>
      </c>
      <c r="G4696" s="142">
        <v>5063.7850000001563</v>
      </c>
    </row>
    <row r="4697" spans="1:7" x14ac:dyDescent="0.2">
      <c r="A4697" s="76" t="s">
        <v>5094</v>
      </c>
      <c r="C4697" s="142">
        <v>1955.1600000001695</v>
      </c>
      <c r="D4697" s="142">
        <v>2559.9175000000873</v>
      </c>
      <c r="E4697" s="142">
        <v>3236.6024999997558</v>
      </c>
      <c r="F4697" s="142">
        <v>3690.5125000003172</v>
      </c>
      <c r="G4697" s="142">
        <v>5064.8300000001564</v>
      </c>
    </row>
    <row r="4698" spans="1:7" x14ac:dyDescent="0.2">
      <c r="A4698" s="76" t="s">
        <v>5095</v>
      </c>
      <c r="C4698" s="142">
        <v>1955.5600000001696</v>
      </c>
      <c r="D4698" s="142">
        <v>2560.4400000000874</v>
      </c>
      <c r="E4698" s="142">
        <v>3237.2674999997553</v>
      </c>
      <c r="F4698" s="142">
        <v>3691.2725000003175</v>
      </c>
      <c r="G4698" s="142">
        <v>5065.8750000001573</v>
      </c>
    </row>
    <row r="4699" spans="1:7" x14ac:dyDescent="0.2">
      <c r="A4699" s="76" t="s">
        <v>5096</v>
      </c>
      <c r="C4699" s="142">
        <v>1955.9600000001697</v>
      </c>
      <c r="D4699" s="142">
        <v>2560.9625000000874</v>
      </c>
      <c r="E4699" s="142">
        <v>3237.9324999997552</v>
      </c>
      <c r="F4699" s="142">
        <v>3692.0325000003177</v>
      </c>
      <c r="G4699" s="142">
        <v>5066.9200000001574</v>
      </c>
    </row>
    <row r="4700" spans="1:7" x14ac:dyDescent="0.2">
      <c r="A4700" s="76" t="s">
        <v>5097</v>
      </c>
      <c r="C4700" s="142">
        <v>1956.3600000001697</v>
      </c>
      <c r="D4700" s="142">
        <v>2561.4850000000879</v>
      </c>
      <c r="E4700" s="142">
        <v>3238.5974999997552</v>
      </c>
      <c r="F4700" s="142">
        <v>3692.7925000003179</v>
      </c>
      <c r="G4700" s="142">
        <v>5067.9650000001575</v>
      </c>
    </row>
    <row r="4701" spans="1:7" x14ac:dyDescent="0.2">
      <c r="A4701" s="76" t="s">
        <v>5098</v>
      </c>
      <c r="C4701" s="142">
        <v>1956.7600000001698</v>
      </c>
      <c r="D4701" s="142">
        <v>2562.0075000000879</v>
      </c>
      <c r="E4701" s="142">
        <v>3239.2624999997547</v>
      </c>
      <c r="F4701" s="142">
        <v>3693.5525000003181</v>
      </c>
      <c r="G4701" s="142">
        <v>5069.0100000001585</v>
      </c>
    </row>
    <row r="4702" spans="1:7" x14ac:dyDescent="0.2">
      <c r="A4702" s="76" t="s">
        <v>5099</v>
      </c>
      <c r="C4702" s="142">
        <v>1957.1600000001699</v>
      </c>
      <c r="D4702" s="142">
        <v>2562.530000000088</v>
      </c>
      <c r="E4702" s="142">
        <v>3239.9274999997547</v>
      </c>
      <c r="F4702" s="142">
        <v>3694.3125000003183</v>
      </c>
      <c r="G4702" s="142">
        <v>5070.0550000001585</v>
      </c>
    </row>
    <row r="4703" spans="1:7" x14ac:dyDescent="0.2">
      <c r="A4703" s="76" t="s">
        <v>5100</v>
      </c>
      <c r="C4703" s="142">
        <v>1957.56000000017</v>
      </c>
      <c r="D4703" s="142">
        <v>2563.0525000000885</v>
      </c>
      <c r="E4703" s="142">
        <v>3240.5924999997546</v>
      </c>
      <c r="F4703" s="142">
        <v>3695.0725000003185</v>
      </c>
      <c r="G4703" s="142">
        <v>5071.1000000001586</v>
      </c>
    </row>
    <row r="4704" spans="1:7" x14ac:dyDescent="0.2">
      <c r="A4704" s="76" t="s">
        <v>5101</v>
      </c>
      <c r="C4704" s="142">
        <v>1957.9600000001701</v>
      </c>
      <c r="D4704" s="142">
        <v>2563.5750000000885</v>
      </c>
      <c r="E4704" s="142">
        <v>3241.2574999997546</v>
      </c>
      <c r="F4704" s="142">
        <v>3695.8325000003188</v>
      </c>
      <c r="G4704" s="142">
        <v>5072.1450000001587</v>
      </c>
    </row>
    <row r="4705" spans="1:7" x14ac:dyDescent="0.2">
      <c r="A4705" s="76" t="s">
        <v>5102</v>
      </c>
      <c r="C4705" s="142">
        <v>1958.3600000001702</v>
      </c>
      <c r="D4705" s="142">
        <v>2564.0975000000885</v>
      </c>
      <c r="E4705" s="142">
        <v>3241.9224999997541</v>
      </c>
      <c r="F4705" s="142">
        <v>3696.5925000003185</v>
      </c>
      <c r="G4705" s="142">
        <v>5073.1900000001597</v>
      </c>
    </row>
    <row r="4706" spans="1:7" x14ac:dyDescent="0.2">
      <c r="A4706" s="76" t="s">
        <v>5103</v>
      </c>
      <c r="C4706" s="142">
        <v>1958.7600000001703</v>
      </c>
      <c r="D4706" s="142">
        <v>2564.6200000000886</v>
      </c>
      <c r="E4706" s="142">
        <v>3242.5874999997541</v>
      </c>
      <c r="F4706" s="142">
        <v>3697.3525000003187</v>
      </c>
      <c r="G4706" s="142">
        <v>5074.2350000001597</v>
      </c>
    </row>
    <row r="4707" spans="1:7" x14ac:dyDescent="0.2">
      <c r="A4707" s="76" t="s">
        <v>5104</v>
      </c>
      <c r="C4707" s="142">
        <v>1959.1600000001704</v>
      </c>
      <c r="D4707" s="142">
        <v>2565.1425000000891</v>
      </c>
      <c r="E4707" s="142">
        <v>3243.252499999754</v>
      </c>
      <c r="F4707" s="142">
        <v>3698.112500000319</v>
      </c>
      <c r="G4707" s="142">
        <v>5075.2800000001598</v>
      </c>
    </row>
    <row r="4708" spans="1:7" x14ac:dyDescent="0.2">
      <c r="A4708" s="76" t="s">
        <v>5105</v>
      </c>
      <c r="C4708" s="142">
        <v>1959.5600000001705</v>
      </c>
      <c r="D4708" s="142">
        <v>2565.6650000000891</v>
      </c>
      <c r="E4708" s="142">
        <v>3243.9174999997535</v>
      </c>
      <c r="F4708" s="142">
        <v>3698.8725000003192</v>
      </c>
      <c r="G4708" s="142">
        <v>5076.3250000001608</v>
      </c>
    </row>
    <row r="4709" spans="1:7" x14ac:dyDescent="0.2">
      <c r="A4709" s="76" t="s">
        <v>5106</v>
      </c>
      <c r="C4709" s="142">
        <v>1959.9600000001706</v>
      </c>
      <c r="D4709" s="142">
        <v>2566.1875000000891</v>
      </c>
      <c r="E4709" s="142">
        <v>3244.5824999997535</v>
      </c>
      <c r="F4709" s="142">
        <v>3699.6325000003194</v>
      </c>
      <c r="G4709" s="142">
        <v>5077.3700000001609</v>
      </c>
    </row>
    <row r="4710" spans="1:7" x14ac:dyDescent="0.2">
      <c r="A4710" s="76" t="s">
        <v>5107</v>
      </c>
      <c r="C4710" s="142">
        <v>1960.3600000001707</v>
      </c>
      <c r="D4710" s="142">
        <v>2566.7100000000896</v>
      </c>
      <c r="E4710" s="142">
        <v>3245.2474999997535</v>
      </c>
      <c r="F4710" s="142">
        <v>3700.3925000003196</v>
      </c>
      <c r="G4710" s="142">
        <v>5078.4150000001609</v>
      </c>
    </row>
    <row r="4711" spans="1:7" x14ac:dyDescent="0.2">
      <c r="A4711" s="76" t="s">
        <v>5108</v>
      </c>
      <c r="C4711" s="142">
        <v>1960.7600000001707</v>
      </c>
      <c r="D4711" s="142">
        <v>2567.2325000000897</v>
      </c>
      <c r="E4711" s="142">
        <v>3245.912499999753</v>
      </c>
      <c r="F4711" s="142">
        <v>3701.1525000003198</v>
      </c>
      <c r="G4711" s="142">
        <v>5079.4600000001619</v>
      </c>
    </row>
    <row r="4712" spans="1:7" x14ac:dyDescent="0.2">
      <c r="A4712" s="76" t="s">
        <v>5109</v>
      </c>
      <c r="C4712" s="142">
        <v>1961.1600000001708</v>
      </c>
      <c r="D4712" s="142">
        <v>2567.7550000000897</v>
      </c>
      <c r="E4712" s="142">
        <v>3246.5774999997529</v>
      </c>
      <c r="F4712" s="142">
        <v>3701.9125000003201</v>
      </c>
      <c r="G4712" s="142">
        <v>5080.505000000162</v>
      </c>
    </row>
    <row r="4713" spans="1:7" x14ac:dyDescent="0.2">
      <c r="A4713" s="76" t="s">
        <v>5110</v>
      </c>
      <c r="C4713" s="142">
        <v>1961.5600000001709</v>
      </c>
      <c r="D4713" s="142">
        <v>2568.2775000000902</v>
      </c>
      <c r="E4713" s="142">
        <v>3247.2424999997529</v>
      </c>
      <c r="F4713" s="142">
        <v>3702.6725000003203</v>
      </c>
      <c r="G4713" s="142">
        <v>5081.5500000001621</v>
      </c>
    </row>
    <row r="4714" spans="1:7" x14ac:dyDescent="0.2">
      <c r="A4714" s="76" t="s">
        <v>5111</v>
      </c>
      <c r="C4714" s="142">
        <v>1961.960000000171</v>
      </c>
      <c r="D4714" s="142">
        <v>2568.8000000000902</v>
      </c>
      <c r="E4714" s="142">
        <v>3247.9074999997529</v>
      </c>
      <c r="F4714" s="142">
        <v>3703.4325000003205</v>
      </c>
      <c r="G4714" s="142">
        <v>5082.5950000001621</v>
      </c>
    </row>
    <row r="4715" spans="1:7" x14ac:dyDescent="0.2">
      <c r="A4715" s="76" t="s">
        <v>5112</v>
      </c>
      <c r="C4715" s="142">
        <v>1962.3600000001711</v>
      </c>
      <c r="D4715" s="142">
        <v>2569.3225000000903</v>
      </c>
      <c r="E4715" s="142">
        <v>3248.5724999997524</v>
      </c>
      <c r="F4715" s="142">
        <v>3704.1925000003203</v>
      </c>
      <c r="G4715" s="142">
        <v>5083.6400000001631</v>
      </c>
    </row>
    <row r="4716" spans="1:7" x14ac:dyDescent="0.2">
      <c r="A4716" s="76" t="s">
        <v>5113</v>
      </c>
      <c r="C4716" s="142">
        <v>1962.7600000001712</v>
      </c>
      <c r="D4716" s="142">
        <v>2569.8450000000903</v>
      </c>
      <c r="E4716" s="142">
        <v>3249.2374999997523</v>
      </c>
      <c r="F4716" s="142">
        <v>3704.9525000003205</v>
      </c>
      <c r="G4716" s="142">
        <v>5084.6850000001632</v>
      </c>
    </row>
    <row r="4717" spans="1:7" x14ac:dyDescent="0.2">
      <c r="A4717" s="76" t="s">
        <v>5114</v>
      </c>
      <c r="C4717" s="142">
        <v>1963.1600000001713</v>
      </c>
      <c r="D4717" s="142">
        <v>2570.3675000000908</v>
      </c>
      <c r="E4717" s="142">
        <v>3249.9024999997523</v>
      </c>
      <c r="F4717" s="142">
        <v>3705.7125000003207</v>
      </c>
      <c r="G4717" s="142">
        <v>5085.7300000001633</v>
      </c>
    </row>
    <row r="4718" spans="1:7" x14ac:dyDescent="0.2">
      <c r="A4718" s="76" t="s">
        <v>5115</v>
      </c>
      <c r="C4718" s="142">
        <v>1963.5600000001714</v>
      </c>
      <c r="D4718" s="142">
        <v>2570.8900000000908</v>
      </c>
      <c r="E4718" s="142">
        <v>3250.5674999997518</v>
      </c>
      <c r="F4718" s="142">
        <v>3706.4725000003209</v>
      </c>
      <c r="G4718" s="142">
        <v>5086.7750000001643</v>
      </c>
    </row>
    <row r="4719" spans="1:7" x14ac:dyDescent="0.2">
      <c r="A4719" s="76" t="s">
        <v>5116</v>
      </c>
      <c r="C4719" s="142">
        <v>1963.9600000001715</v>
      </c>
      <c r="D4719" s="142">
        <v>2571.4125000000909</v>
      </c>
      <c r="E4719" s="142">
        <v>3251.2324999997518</v>
      </c>
      <c r="F4719" s="142">
        <v>3707.2325000003211</v>
      </c>
      <c r="G4719" s="142">
        <v>5087.8200000001643</v>
      </c>
    </row>
    <row r="4720" spans="1:7" x14ac:dyDescent="0.2">
      <c r="A4720" s="76" t="s">
        <v>5117</v>
      </c>
      <c r="C4720" s="142">
        <v>1964.3600000001716</v>
      </c>
      <c r="D4720" s="142">
        <v>2571.9350000000913</v>
      </c>
      <c r="E4720" s="142">
        <v>3251.8974999997517</v>
      </c>
      <c r="F4720" s="142">
        <v>3707.9925000003213</v>
      </c>
      <c r="G4720" s="142">
        <v>5088.8650000001644</v>
      </c>
    </row>
    <row r="4721" spans="1:7" x14ac:dyDescent="0.2">
      <c r="A4721" s="76" t="s">
        <v>5118</v>
      </c>
      <c r="C4721" s="142">
        <v>1964.7600000001717</v>
      </c>
      <c r="D4721" s="142">
        <v>2572.4575000000914</v>
      </c>
      <c r="E4721" s="142">
        <v>3252.5624999997513</v>
      </c>
      <c r="F4721" s="142">
        <v>3708.7525000003216</v>
      </c>
      <c r="G4721" s="142">
        <v>5089.9100000001654</v>
      </c>
    </row>
    <row r="4722" spans="1:7" x14ac:dyDescent="0.2">
      <c r="A4722" s="76" t="s">
        <v>5119</v>
      </c>
      <c r="C4722" s="142">
        <v>1965.1600000001717</v>
      </c>
      <c r="D4722" s="142">
        <v>2572.9800000000914</v>
      </c>
      <c r="E4722" s="142">
        <v>3253.2274999997512</v>
      </c>
      <c r="F4722" s="142">
        <v>3709.5125000003218</v>
      </c>
      <c r="G4722" s="142">
        <v>5090.9550000001655</v>
      </c>
    </row>
    <row r="4723" spans="1:7" x14ac:dyDescent="0.2">
      <c r="A4723" s="76" t="s">
        <v>5120</v>
      </c>
      <c r="C4723" s="142">
        <v>1965.5600000001718</v>
      </c>
      <c r="D4723" s="142">
        <v>2573.5025000000919</v>
      </c>
      <c r="E4723" s="142">
        <v>3253.8924999997512</v>
      </c>
      <c r="F4723" s="142">
        <v>3710.272500000322</v>
      </c>
      <c r="G4723" s="142">
        <v>5092.0000000001655</v>
      </c>
    </row>
    <row r="4724" spans="1:7" x14ac:dyDescent="0.2">
      <c r="A4724" s="76" t="s">
        <v>5121</v>
      </c>
      <c r="C4724" s="142">
        <v>1965.9600000001719</v>
      </c>
      <c r="D4724" s="142">
        <v>2574.0250000000919</v>
      </c>
      <c r="E4724" s="142">
        <v>3254.5574999997511</v>
      </c>
      <c r="F4724" s="142">
        <v>3711.0325000003222</v>
      </c>
      <c r="G4724" s="142">
        <v>5093.0450000001656</v>
      </c>
    </row>
    <row r="4725" spans="1:7" x14ac:dyDescent="0.2">
      <c r="A4725" s="76" t="s">
        <v>5122</v>
      </c>
      <c r="C4725" s="142">
        <v>1966.360000000172</v>
      </c>
      <c r="D4725" s="142">
        <v>2574.547500000092</v>
      </c>
      <c r="E4725" s="142">
        <v>3255.2224999997507</v>
      </c>
      <c r="F4725" s="142">
        <v>3711.792500000322</v>
      </c>
      <c r="G4725" s="142">
        <v>5094.0900000001666</v>
      </c>
    </row>
    <row r="4726" spans="1:7" x14ac:dyDescent="0.2">
      <c r="A4726" s="76" t="s">
        <v>5123</v>
      </c>
      <c r="C4726" s="142">
        <v>1966.7600000001721</v>
      </c>
      <c r="D4726" s="142">
        <v>2575.070000000092</v>
      </c>
      <c r="E4726" s="142">
        <v>3255.8874999997506</v>
      </c>
      <c r="F4726" s="142">
        <v>3712.5525000003222</v>
      </c>
      <c r="G4726" s="142">
        <v>5095.1350000001667</v>
      </c>
    </row>
    <row r="4727" spans="1:7" x14ac:dyDescent="0.2">
      <c r="A4727" s="76" t="s">
        <v>5124</v>
      </c>
      <c r="C4727" s="142">
        <v>1967.1600000001722</v>
      </c>
      <c r="D4727" s="142">
        <v>2575.5925000000925</v>
      </c>
      <c r="E4727" s="142">
        <v>3256.5524999997506</v>
      </c>
      <c r="F4727" s="142">
        <v>3713.3125000003224</v>
      </c>
      <c r="G4727" s="142">
        <v>5096.1800000001667</v>
      </c>
    </row>
    <row r="4728" spans="1:7" x14ac:dyDescent="0.2">
      <c r="A4728" s="76" t="s">
        <v>5125</v>
      </c>
      <c r="C4728" s="142">
        <v>1967.5600000001723</v>
      </c>
      <c r="D4728" s="142">
        <v>2576.1150000000926</v>
      </c>
      <c r="E4728" s="142">
        <v>3257.2174999997501</v>
      </c>
      <c r="F4728" s="142">
        <v>3714.0725000003226</v>
      </c>
      <c r="G4728" s="142">
        <v>5097.2250000001677</v>
      </c>
    </row>
    <row r="4729" spans="1:7" x14ac:dyDescent="0.2">
      <c r="A4729" s="76" t="s">
        <v>5126</v>
      </c>
      <c r="C4729" s="142">
        <v>1967.9600000001724</v>
      </c>
      <c r="D4729" s="142">
        <v>2576.6375000000926</v>
      </c>
      <c r="E4729" s="142">
        <v>3257.8824999997501</v>
      </c>
      <c r="F4729" s="142">
        <v>3714.8325000003229</v>
      </c>
      <c r="G4729" s="142">
        <v>5098.2700000001678</v>
      </c>
    </row>
    <row r="4730" spans="1:7" x14ac:dyDescent="0.2">
      <c r="A4730" s="76" t="s">
        <v>5127</v>
      </c>
      <c r="C4730" s="142">
        <v>1968.3600000001725</v>
      </c>
      <c r="D4730" s="142">
        <v>2577.1600000000931</v>
      </c>
      <c r="E4730" s="142">
        <v>3258.54749999975</v>
      </c>
      <c r="F4730" s="142">
        <v>3715.5925000003231</v>
      </c>
      <c r="G4730" s="142">
        <v>5099.3150000001679</v>
      </c>
    </row>
    <row r="4731" spans="1:7" x14ac:dyDescent="0.2">
      <c r="A4731" s="76" t="s">
        <v>5128</v>
      </c>
      <c r="C4731" s="142">
        <v>1968.7600000001726</v>
      </c>
      <c r="D4731" s="142">
        <v>2577.6825000000931</v>
      </c>
      <c r="E4731" s="142">
        <v>3259.2124999997495</v>
      </c>
      <c r="F4731" s="142">
        <v>3716.3525000003233</v>
      </c>
      <c r="G4731" s="142">
        <v>5100.3600000001688</v>
      </c>
    </row>
    <row r="4732" spans="1:7" x14ac:dyDescent="0.2">
      <c r="A4732" s="76" t="s">
        <v>5129</v>
      </c>
      <c r="C4732" s="142">
        <v>1969.1600000001727</v>
      </c>
      <c r="D4732" s="142">
        <v>2578.2050000000932</v>
      </c>
      <c r="E4732" s="142">
        <v>3259.8774999997495</v>
      </c>
      <c r="F4732" s="142">
        <v>3717.1125000003235</v>
      </c>
      <c r="G4732" s="142">
        <v>5101.4050000001689</v>
      </c>
    </row>
    <row r="4733" spans="1:7" x14ac:dyDescent="0.2">
      <c r="A4733" s="76" t="s">
        <v>5130</v>
      </c>
      <c r="C4733" s="142">
        <v>1969.5600000001727</v>
      </c>
      <c r="D4733" s="142">
        <v>2578.7275000000936</v>
      </c>
      <c r="E4733" s="142">
        <v>3260.5424999997495</v>
      </c>
      <c r="F4733" s="142">
        <v>3717.8725000003237</v>
      </c>
      <c r="G4733" s="142">
        <v>5102.450000000169</v>
      </c>
    </row>
    <row r="4734" spans="1:7" x14ac:dyDescent="0.2">
      <c r="A4734" s="76" t="s">
        <v>5131</v>
      </c>
      <c r="C4734" s="142">
        <v>1969.9600000001728</v>
      </c>
      <c r="D4734" s="142">
        <v>2579.2500000000937</v>
      </c>
      <c r="E4734" s="142">
        <v>3261.2074999997494</v>
      </c>
      <c r="F4734" s="142">
        <v>3718.6325000003239</v>
      </c>
      <c r="G4734" s="142">
        <v>5103.4950000001691</v>
      </c>
    </row>
    <row r="4735" spans="1:7" x14ac:dyDescent="0.2">
      <c r="A4735" s="76" t="s">
        <v>5132</v>
      </c>
      <c r="C4735" s="142">
        <v>1970.3600000001729</v>
      </c>
      <c r="D4735" s="142">
        <v>2579.7725000000937</v>
      </c>
      <c r="E4735" s="142">
        <v>3261.8724999997489</v>
      </c>
      <c r="F4735" s="142">
        <v>3719.3925000003237</v>
      </c>
      <c r="G4735" s="142">
        <v>5104.54000000017</v>
      </c>
    </row>
    <row r="4736" spans="1:7" x14ac:dyDescent="0.2">
      <c r="A4736" s="76" t="s">
        <v>5133</v>
      </c>
      <c r="C4736" s="142">
        <v>1970.760000000173</v>
      </c>
      <c r="D4736" s="142">
        <v>2580.2950000000938</v>
      </c>
      <c r="E4736" s="142">
        <v>3262.5374999997489</v>
      </c>
      <c r="F4736" s="142">
        <v>3720.1525000003239</v>
      </c>
      <c r="G4736" s="142">
        <v>5105.5850000001701</v>
      </c>
    </row>
    <row r="4737" spans="1:7" x14ac:dyDescent="0.2">
      <c r="A4737" s="76" t="s">
        <v>5134</v>
      </c>
      <c r="C4737" s="142">
        <v>1971.1600000001731</v>
      </c>
      <c r="D4737" s="142">
        <v>2580.8175000000942</v>
      </c>
      <c r="E4737" s="142">
        <v>3263.2024999997489</v>
      </c>
      <c r="F4737" s="142">
        <v>3720.9125000003241</v>
      </c>
      <c r="G4737" s="142">
        <v>5106.6300000001702</v>
      </c>
    </row>
    <row r="4738" spans="1:7" x14ac:dyDescent="0.2">
      <c r="A4738" s="76" t="s">
        <v>5135</v>
      </c>
      <c r="C4738" s="142">
        <v>1971.5600000001732</v>
      </c>
      <c r="D4738" s="142">
        <v>2581.3400000000943</v>
      </c>
      <c r="E4738" s="142">
        <v>3263.8674999997484</v>
      </c>
      <c r="F4738" s="142">
        <v>3721.6725000003244</v>
      </c>
      <c r="G4738" s="142">
        <v>5107.6750000001712</v>
      </c>
    </row>
    <row r="4739" spans="1:7" x14ac:dyDescent="0.2">
      <c r="A4739" s="76" t="s">
        <v>5136</v>
      </c>
      <c r="C4739" s="142">
        <v>1971.9600000001733</v>
      </c>
      <c r="D4739" s="142">
        <v>2581.8625000000943</v>
      </c>
      <c r="E4739" s="142">
        <v>3264.5324999997483</v>
      </c>
      <c r="F4739" s="142">
        <v>3722.4325000003246</v>
      </c>
      <c r="G4739" s="142">
        <v>5108.7200000001712</v>
      </c>
    </row>
    <row r="4740" spans="1:7" x14ac:dyDescent="0.2">
      <c r="A4740" s="76" t="s">
        <v>5137</v>
      </c>
      <c r="C4740" s="142">
        <v>1972.3600000001734</v>
      </c>
      <c r="D4740" s="142">
        <v>2582.3850000000948</v>
      </c>
      <c r="E4740" s="142">
        <v>3265.1974999997483</v>
      </c>
      <c r="F4740" s="142">
        <v>3723.1925000003248</v>
      </c>
      <c r="G4740" s="142">
        <v>5109.7650000001713</v>
      </c>
    </row>
    <row r="4741" spans="1:7" x14ac:dyDescent="0.2">
      <c r="A4741" s="76" t="s">
        <v>5138</v>
      </c>
      <c r="C4741" s="142">
        <v>1972.7600000001735</v>
      </c>
      <c r="D4741" s="142">
        <v>2582.9075000000948</v>
      </c>
      <c r="E4741" s="142">
        <v>3265.8624999997478</v>
      </c>
      <c r="F4741" s="142">
        <v>3723.952500000325</v>
      </c>
      <c r="G4741" s="142">
        <v>5110.8100000001723</v>
      </c>
    </row>
    <row r="4742" spans="1:7" x14ac:dyDescent="0.2">
      <c r="A4742" s="76" t="s">
        <v>5139</v>
      </c>
      <c r="C4742" s="142">
        <v>1973.1600000001736</v>
      </c>
      <c r="D4742" s="142">
        <v>2583.4300000000949</v>
      </c>
      <c r="E4742" s="142">
        <v>3266.5274999997478</v>
      </c>
      <c r="F4742" s="142">
        <v>3724.7125000003252</v>
      </c>
      <c r="G4742" s="142">
        <v>5111.8550000001724</v>
      </c>
    </row>
    <row r="4743" spans="1:7" x14ac:dyDescent="0.2">
      <c r="A4743" s="76" t="s">
        <v>5140</v>
      </c>
      <c r="C4743" s="142">
        <v>1973.5600000001737</v>
      </c>
      <c r="D4743" s="142">
        <v>2583.9525000000954</v>
      </c>
      <c r="E4743" s="142">
        <v>3267.1924999997477</v>
      </c>
      <c r="F4743" s="142">
        <v>3725.4725000003255</v>
      </c>
      <c r="G4743" s="142">
        <v>5112.9000000001724</v>
      </c>
    </row>
    <row r="4744" spans="1:7" x14ac:dyDescent="0.2">
      <c r="A4744" s="76" t="s">
        <v>5141</v>
      </c>
      <c r="C4744" s="142">
        <v>1973.9600000001737</v>
      </c>
      <c r="D4744" s="142">
        <v>2584.4750000000954</v>
      </c>
      <c r="E4744" s="142">
        <v>3267.8574999997477</v>
      </c>
      <c r="F4744" s="142">
        <v>3726.2325000003257</v>
      </c>
      <c r="G4744" s="142">
        <v>5113.9450000001725</v>
      </c>
    </row>
    <row r="4745" spans="1:7" x14ac:dyDescent="0.2">
      <c r="A4745" s="76" t="s">
        <v>5142</v>
      </c>
      <c r="C4745" s="142">
        <v>1974.3600000001738</v>
      </c>
      <c r="D4745" s="142">
        <v>2584.9975000000954</v>
      </c>
      <c r="E4745" s="142">
        <v>3268.5224999997472</v>
      </c>
      <c r="F4745" s="142">
        <v>3726.9925000003254</v>
      </c>
      <c r="G4745" s="142">
        <v>5114.9900000001735</v>
      </c>
    </row>
    <row r="4746" spans="1:7" x14ac:dyDescent="0.2">
      <c r="A4746" s="76" t="s">
        <v>5143</v>
      </c>
      <c r="C4746" s="142">
        <v>1974.7600000001739</v>
      </c>
      <c r="D4746" s="142">
        <v>2585.5200000000955</v>
      </c>
      <c r="E4746" s="142">
        <v>3269.1874999997472</v>
      </c>
      <c r="F4746" s="142">
        <v>3727.7525000003257</v>
      </c>
      <c r="G4746" s="142">
        <v>5116.0350000001736</v>
      </c>
    </row>
    <row r="4747" spans="1:7" x14ac:dyDescent="0.2">
      <c r="A4747" s="76" t="s">
        <v>5144</v>
      </c>
      <c r="C4747" s="142">
        <v>1975.160000000174</v>
      </c>
      <c r="D4747" s="142">
        <v>2586.042500000096</v>
      </c>
      <c r="E4747" s="142">
        <v>3269.8524999997471</v>
      </c>
      <c r="F4747" s="142">
        <v>3728.5125000003259</v>
      </c>
      <c r="G4747" s="142">
        <v>5117.0800000001736</v>
      </c>
    </row>
    <row r="4748" spans="1:7" x14ac:dyDescent="0.2">
      <c r="A4748" s="76" t="s">
        <v>5145</v>
      </c>
      <c r="C4748" s="142">
        <v>1975.5600000001741</v>
      </c>
      <c r="D4748" s="142">
        <v>2586.565000000096</v>
      </c>
      <c r="E4748" s="142">
        <v>3270.5174999997466</v>
      </c>
      <c r="F4748" s="142">
        <v>3729.2725000003261</v>
      </c>
      <c r="G4748" s="142">
        <v>5118.1250000001746</v>
      </c>
    </row>
    <row r="4749" spans="1:7" x14ac:dyDescent="0.2">
      <c r="A4749" s="76" t="s">
        <v>5146</v>
      </c>
      <c r="C4749" s="142">
        <v>1975.9600000001742</v>
      </c>
      <c r="D4749" s="142">
        <v>2587.087500000096</v>
      </c>
      <c r="E4749" s="142">
        <v>3271.1824999997466</v>
      </c>
      <c r="F4749" s="142">
        <v>3730.0325000003263</v>
      </c>
      <c r="G4749" s="142">
        <v>5119.1700000001747</v>
      </c>
    </row>
    <row r="4750" spans="1:7" x14ac:dyDescent="0.2">
      <c r="A4750" s="76" t="s">
        <v>5147</v>
      </c>
      <c r="C4750" s="142">
        <v>1976.3600000001743</v>
      </c>
      <c r="D4750" s="142">
        <v>2587.6100000000965</v>
      </c>
      <c r="E4750" s="142">
        <v>3271.8474999997466</v>
      </c>
      <c r="F4750" s="142">
        <v>3730.7925000003265</v>
      </c>
      <c r="G4750" s="142">
        <v>5120.2150000001748</v>
      </c>
    </row>
    <row r="4751" spans="1:7" x14ac:dyDescent="0.2">
      <c r="A4751" s="76" t="s">
        <v>5148</v>
      </c>
      <c r="C4751" s="142">
        <v>1976.7600000001744</v>
      </c>
      <c r="D4751" s="142">
        <v>2588.1325000000966</v>
      </c>
      <c r="E4751" s="142">
        <v>3272.5124999997461</v>
      </c>
      <c r="F4751" s="142">
        <v>3731.5525000003267</v>
      </c>
      <c r="G4751" s="142">
        <v>5121.2600000001758</v>
      </c>
    </row>
    <row r="4752" spans="1:7" x14ac:dyDescent="0.2">
      <c r="A4752" s="76" t="s">
        <v>5149</v>
      </c>
      <c r="C4752" s="142">
        <v>1977.1600000001745</v>
      </c>
      <c r="D4752" s="142">
        <v>2588.6550000000966</v>
      </c>
      <c r="E4752" s="142">
        <v>3273.177499999746</v>
      </c>
      <c r="F4752" s="142">
        <v>3732.312500000327</v>
      </c>
      <c r="G4752" s="142">
        <v>5122.3050000001758</v>
      </c>
    </row>
    <row r="4753" spans="1:7" x14ac:dyDescent="0.2">
      <c r="A4753" s="76" t="s">
        <v>5150</v>
      </c>
      <c r="C4753" s="142">
        <v>1977.5600000001746</v>
      </c>
      <c r="D4753" s="142">
        <v>2589.1775000000971</v>
      </c>
      <c r="E4753" s="142">
        <v>3273.842499999746</v>
      </c>
      <c r="F4753" s="142">
        <v>3733.0725000003272</v>
      </c>
      <c r="G4753" s="142">
        <v>5123.3500000001759</v>
      </c>
    </row>
    <row r="4754" spans="1:7" x14ac:dyDescent="0.2">
      <c r="A4754" s="76" t="s">
        <v>5151</v>
      </c>
      <c r="C4754" s="142">
        <v>1977.9600000001747</v>
      </c>
      <c r="D4754" s="142">
        <v>2589.7000000000971</v>
      </c>
      <c r="E4754" s="142">
        <v>3274.507499999746</v>
      </c>
      <c r="F4754" s="142">
        <v>3733.8325000003274</v>
      </c>
      <c r="G4754" s="142">
        <v>5124.395000000176</v>
      </c>
    </row>
    <row r="4755" spans="1:7" x14ac:dyDescent="0.2">
      <c r="A4755" s="76" t="s">
        <v>5152</v>
      </c>
      <c r="C4755" s="142">
        <v>1978.3600000001748</v>
      </c>
      <c r="D4755" s="142">
        <v>2590.2225000000972</v>
      </c>
      <c r="E4755" s="142">
        <v>3275.1724999997455</v>
      </c>
      <c r="F4755" s="142">
        <v>3734.5925000003272</v>
      </c>
      <c r="G4755" s="142">
        <v>5125.440000000177</v>
      </c>
    </row>
    <row r="4756" spans="1:7" x14ac:dyDescent="0.2">
      <c r="A4756" s="76" t="s">
        <v>5153</v>
      </c>
      <c r="C4756" s="142">
        <v>1978.7600000001748</v>
      </c>
      <c r="D4756" s="142">
        <v>2590.7450000000972</v>
      </c>
      <c r="E4756" s="142">
        <v>3275.8374999997454</v>
      </c>
      <c r="F4756" s="142">
        <v>3735.3525000003274</v>
      </c>
      <c r="G4756" s="142">
        <v>5126.485000000177</v>
      </c>
    </row>
    <row r="4757" spans="1:7" x14ac:dyDescent="0.2">
      <c r="A4757" s="76" t="s">
        <v>5154</v>
      </c>
      <c r="C4757" s="142">
        <v>1979.1600000001749</v>
      </c>
      <c r="D4757" s="142">
        <v>2591.2675000000977</v>
      </c>
      <c r="E4757" s="142">
        <v>3276.5024999997454</v>
      </c>
      <c r="F4757" s="142">
        <v>3736.1125000003276</v>
      </c>
      <c r="G4757" s="142">
        <v>5127.5300000001771</v>
      </c>
    </row>
    <row r="4758" spans="1:7" x14ac:dyDescent="0.2">
      <c r="A4758" s="76" t="s">
        <v>5155</v>
      </c>
      <c r="C4758" s="142">
        <v>1979.560000000175</v>
      </c>
      <c r="D4758" s="142">
        <v>2591.7900000000977</v>
      </c>
      <c r="E4758" s="142">
        <v>3277.1674999997449</v>
      </c>
      <c r="F4758" s="142">
        <v>3736.8725000003278</v>
      </c>
      <c r="G4758" s="142">
        <v>5128.5750000001781</v>
      </c>
    </row>
    <row r="4759" spans="1:7" x14ac:dyDescent="0.2">
      <c r="A4759" s="76" t="s">
        <v>5156</v>
      </c>
      <c r="C4759" s="142">
        <v>1979.9600000001751</v>
      </c>
      <c r="D4759" s="142">
        <v>2592.3125000000978</v>
      </c>
      <c r="E4759" s="142">
        <v>3277.8324999997449</v>
      </c>
      <c r="F4759" s="142">
        <v>3737.632500000328</v>
      </c>
      <c r="G4759" s="142">
        <v>5129.6200000001782</v>
      </c>
    </row>
    <row r="4760" spans="1:7" x14ac:dyDescent="0.2">
      <c r="A4760" s="76" t="s">
        <v>5157</v>
      </c>
      <c r="C4760" s="142">
        <v>1980.3600000001752</v>
      </c>
      <c r="D4760" s="142">
        <v>2592.8350000000983</v>
      </c>
      <c r="E4760" s="142">
        <v>3278.4974999997448</v>
      </c>
      <c r="F4760" s="142">
        <v>3738.3925000003283</v>
      </c>
      <c r="G4760" s="142">
        <v>5130.6650000001782</v>
      </c>
    </row>
    <row r="4761" spans="1:7" x14ac:dyDescent="0.2">
      <c r="A4761" s="76" t="s">
        <v>5158</v>
      </c>
      <c r="C4761" s="142">
        <v>1980.7600000001753</v>
      </c>
      <c r="D4761" s="142">
        <v>2593.3575000000983</v>
      </c>
      <c r="E4761" s="142">
        <v>3279.1624999997443</v>
      </c>
      <c r="F4761" s="142">
        <v>3739.1525000003285</v>
      </c>
      <c r="G4761" s="142">
        <v>5131.7100000001792</v>
      </c>
    </row>
    <row r="4762" spans="1:7" x14ac:dyDescent="0.2">
      <c r="A4762" s="76" t="s">
        <v>5159</v>
      </c>
      <c r="C4762" s="142">
        <v>1981.1600000001754</v>
      </c>
      <c r="D4762" s="142">
        <v>2593.8800000000983</v>
      </c>
      <c r="E4762" s="142">
        <v>3279.8274999997443</v>
      </c>
      <c r="F4762" s="142">
        <v>3739.9125000003287</v>
      </c>
      <c r="G4762" s="142">
        <v>5132.7550000001793</v>
      </c>
    </row>
    <row r="4763" spans="1:7" x14ac:dyDescent="0.2">
      <c r="A4763" s="76" t="s">
        <v>5160</v>
      </c>
      <c r="C4763" s="142">
        <v>1981.5600000001755</v>
      </c>
      <c r="D4763" s="142">
        <v>2594.4025000000988</v>
      </c>
      <c r="E4763" s="142">
        <v>3280.4924999997443</v>
      </c>
      <c r="F4763" s="142">
        <v>3740.6725000003289</v>
      </c>
      <c r="G4763" s="142">
        <v>5133.8000000001794</v>
      </c>
    </row>
    <row r="4764" spans="1:7" x14ac:dyDescent="0.2">
      <c r="A4764" s="76" t="s">
        <v>5161</v>
      </c>
      <c r="C4764" s="142">
        <v>1981.9600000001756</v>
      </c>
      <c r="D4764" s="142">
        <v>2594.9250000000989</v>
      </c>
      <c r="E4764" s="142">
        <v>3281.1574999997442</v>
      </c>
      <c r="F4764" s="142">
        <v>3741.4325000003291</v>
      </c>
      <c r="G4764" s="142">
        <v>5134.8450000001794</v>
      </c>
    </row>
    <row r="4765" spans="1:7" x14ac:dyDescent="0.2">
      <c r="A4765" s="76" t="s">
        <v>5162</v>
      </c>
      <c r="C4765" s="142">
        <v>1982.3600000001757</v>
      </c>
      <c r="D4765" s="142">
        <v>2595.4475000000989</v>
      </c>
      <c r="E4765" s="142">
        <v>3281.8224999997437</v>
      </c>
      <c r="F4765" s="142">
        <v>3742.1925000003289</v>
      </c>
      <c r="G4765" s="142">
        <v>5135.8900000001804</v>
      </c>
    </row>
    <row r="4766" spans="1:7" x14ac:dyDescent="0.2">
      <c r="A4766" s="76" t="s">
        <v>5163</v>
      </c>
      <c r="C4766" s="142">
        <v>1982.7600000001758</v>
      </c>
      <c r="D4766" s="142">
        <v>2595.9700000000989</v>
      </c>
      <c r="E4766" s="142">
        <v>3282.4874999997437</v>
      </c>
      <c r="F4766" s="142">
        <v>3742.9525000003291</v>
      </c>
      <c r="G4766" s="142">
        <v>5136.9350000001805</v>
      </c>
    </row>
    <row r="4767" spans="1:7" x14ac:dyDescent="0.2">
      <c r="A4767" s="76" t="s">
        <v>5164</v>
      </c>
      <c r="C4767" s="142">
        <v>1983.1600000001758</v>
      </c>
      <c r="D4767" s="142">
        <v>2596.4925000000994</v>
      </c>
      <c r="E4767" s="142">
        <v>3283.1524999997437</v>
      </c>
      <c r="F4767" s="142">
        <v>3743.7125000003293</v>
      </c>
      <c r="G4767" s="142">
        <v>5137.9800000001806</v>
      </c>
    </row>
    <row r="4768" spans="1:7" x14ac:dyDescent="0.2">
      <c r="A4768" s="76" t="s">
        <v>5165</v>
      </c>
      <c r="C4768" s="142">
        <v>1983.5600000001759</v>
      </c>
      <c r="D4768" s="142">
        <v>2597.0150000000995</v>
      </c>
      <c r="E4768" s="142">
        <v>3283.8174999997432</v>
      </c>
      <c r="F4768" s="142">
        <v>3744.4725000003295</v>
      </c>
      <c r="G4768" s="142">
        <v>5139.0250000001815</v>
      </c>
    </row>
    <row r="4769" spans="1:7" x14ac:dyDescent="0.2">
      <c r="A4769" s="76" t="s">
        <v>5166</v>
      </c>
      <c r="C4769" s="142">
        <v>1983.960000000176</v>
      </c>
      <c r="D4769" s="142">
        <v>2597.5375000000995</v>
      </c>
      <c r="E4769" s="142">
        <v>3284.4824999997431</v>
      </c>
      <c r="F4769" s="142">
        <v>3745.2325000003298</v>
      </c>
      <c r="G4769" s="142">
        <v>5140.0700000001816</v>
      </c>
    </row>
    <row r="4770" spans="1:7" x14ac:dyDescent="0.2">
      <c r="A4770" s="76" t="s">
        <v>5167</v>
      </c>
      <c r="C4770" s="142">
        <v>1984.3600000001761</v>
      </c>
      <c r="D4770" s="142">
        <v>2598.0600000001</v>
      </c>
      <c r="E4770" s="142">
        <v>3285.1474999997431</v>
      </c>
      <c r="F4770" s="142">
        <v>3745.99250000033</v>
      </c>
      <c r="G4770" s="142">
        <v>5141.1150000001817</v>
      </c>
    </row>
    <row r="4771" spans="1:7" x14ac:dyDescent="0.2">
      <c r="A4771" s="76" t="s">
        <v>5168</v>
      </c>
      <c r="C4771" s="142">
        <v>1984.7600000001762</v>
      </c>
      <c r="D4771" s="142">
        <v>2598.5825000001</v>
      </c>
      <c r="E4771" s="142">
        <v>3285.8124999997426</v>
      </c>
      <c r="F4771" s="142">
        <v>3746.7525000003302</v>
      </c>
      <c r="G4771" s="142">
        <v>5142.1600000001827</v>
      </c>
    </row>
    <row r="4772" spans="1:7" x14ac:dyDescent="0.2">
      <c r="A4772" s="76" t="s">
        <v>5169</v>
      </c>
      <c r="C4772" s="142">
        <v>1985.1600000001763</v>
      </c>
      <c r="D4772" s="142">
        <v>2599.1050000001001</v>
      </c>
      <c r="E4772" s="142">
        <v>3286.4774999997426</v>
      </c>
      <c r="F4772" s="142">
        <v>3747.5125000003304</v>
      </c>
      <c r="G4772" s="142">
        <v>5143.2050000001827</v>
      </c>
    </row>
    <row r="4773" spans="1:7" x14ac:dyDescent="0.2">
      <c r="A4773" s="76" t="s">
        <v>5170</v>
      </c>
      <c r="C4773" s="142">
        <v>1985.5600000001764</v>
      </c>
      <c r="D4773" s="142">
        <v>2599.6275000001006</v>
      </c>
      <c r="E4773" s="142">
        <v>3287.1424999997425</v>
      </c>
      <c r="F4773" s="142">
        <v>3748.2725000003306</v>
      </c>
      <c r="G4773" s="142">
        <v>5144.2500000001828</v>
      </c>
    </row>
    <row r="4774" spans="1:7" x14ac:dyDescent="0.2">
      <c r="A4774" s="76" t="s">
        <v>5171</v>
      </c>
      <c r="C4774" s="142">
        <v>1985.9600000001765</v>
      </c>
      <c r="D4774" s="142">
        <v>2600.1500000001006</v>
      </c>
      <c r="E4774" s="142">
        <v>3287.8074999997425</v>
      </c>
      <c r="F4774" s="142">
        <v>3749.0325000003309</v>
      </c>
      <c r="G4774" s="142">
        <v>5145.2950000001829</v>
      </c>
    </row>
    <row r="4775" spans="1:7" x14ac:dyDescent="0.2">
      <c r="A4775" s="76" t="s">
        <v>5172</v>
      </c>
      <c r="C4775" s="142">
        <v>1986.3600000001766</v>
      </c>
      <c r="D4775" s="142">
        <v>2600.6725000001006</v>
      </c>
      <c r="E4775" s="142">
        <v>3288.472499999742</v>
      </c>
      <c r="F4775" s="142">
        <v>3749.7925000003306</v>
      </c>
      <c r="G4775" s="142">
        <v>5146.3400000001839</v>
      </c>
    </row>
    <row r="4776" spans="1:7" x14ac:dyDescent="0.2">
      <c r="A4776" s="76" t="s">
        <v>5173</v>
      </c>
      <c r="C4776" s="142">
        <v>1986.7600000001767</v>
      </c>
      <c r="D4776" s="142">
        <v>2601.1950000001007</v>
      </c>
      <c r="E4776" s="142">
        <v>3289.137499999742</v>
      </c>
      <c r="F4776" s="142">
        <v>3750.5525000003308</v>
      </c>
      <c r="G4776" s="142">
        <v>5147.3850000001839</v>
      </c>
    </row>
    <row r="4777" spans="1:7" x14ac:dyDescent="0.2">
      <c r="A4777" s="76" t="s">
        <v>5174</v>
      </c>
      <c r="C4777" s="142">
        <v>1987.1600000001768</v>
      </c>
      <c r="D4777" s="142">
        <v>2601.7175000001012</v>
      </c>
      <c r="E4777" s="142">
        <v>3289.8024999997419</v>
      </c>
      <c r="F4777" s="142">
        <v>3751.3125000003311</v>
      </c>
      <c r="G4777" s="142">
        <v>5148.430000000184</v>
      </c>
    </row>
    <row r="4778" spans="1:7" x14ac:dyDescent="0.2">
      <c r="A4778" s="76" t="s">
        <v>5175</v>
      </c>
      <c r="C4778" s="142">
        <v>1987.5600000001768</v>
      </c>
      <c r="D4778" s="142">
        <v>2602.2400000001012</v>
      </c>
      <c r="E4778" s="142">
        <v>3290.4674999997414</v>
      </c>
      <c r="F4778" s="142">
        <v>3752.0725000003313</v>
      </c>
      <c r="G4778" s="142">
        <v>5149.475000000185</v>
      </c>
    </row>
    <row r="4779" spans="1:7" x14ac:dyDescent="0.2">
      <c r="A4779" s="76" t="s">
        <v>5176</v>
      </c>
      <c r="C4779" s="142">
        <v>1987.9600000001769</v>
      </c>
      <c r="D4779" s="142">
        <v>2602.7625000001012</v>
      </c>
      <c r="E4779" s="142">
        <v>3291.1324999997414</v>
      </c>
      <c r="F4779" s="142">
        <v>3752.8325000003315</v>
      </c>
      <c r="G4779" s="142">
        <v>5150.5200000001851</v>
      </c>
    </row>
    <row r="4780" spans="1:7" x14ac:dyDescent="0.2">
      <c r="A4780" s="76" t="s">
        <v>5177</v>
      </c>
      <c r="C4780" s="142">
        <v>1988.360000000177</v>
      </c>
      <c r="D4780" s="142">
        <v>2603.2850000001017</v>
      </c>
      <c r="E4780" s="142">
        <v>3291.7974999997414</v>
      </c>
      <c r="F4780" s="142">
        <v>3753.5925000003317</v>
      </c>
      <c r="G4780" s="142">
        <v>5151.5650000001851</v>
      </c>
    </row>
    <row r="4781" spans="1:7" x14ac:dyDescent="0.2">
      <c r="A4781" s="76" t="s">
        <v>5178</v>
      </c>
      <c r="C4781" s="142">
        <v>1988.7600000001771</v>
      </c>
      <c r="D4781" s="142">
        <v>2603.8075000001018</v>
      </c>
      <c r="E4781" s="142">
        <v>3292.4624999997409</v>
      </c>
      <c r="F4781" s="142">
        <v>3754.3525000003319</v>
      </c>
      <c r="G4781" s="142">
        <v>5152.6100000001861</v>
      </c>
    </row>
    <row r="4782" spans="1:7" x14ac:dyDescent="0.2">
      <c r="A4782" s="76" t="s">
        <v>5179</v>
      </c>
      <c r="C4782" s="142">
        <v>1989.1600000001772</v>
      </c>
      <c r="D4782" s="142">
        <v>2604.3300000001018</v>
      </c>
      <c r="E4782" s="142">
        <v>3293.1274999997408</v>
      </c>
      <c r="F4782" s="142">
        <v>3755.1125000003321</v>
      </c>
      <c r="G4782" s="142">
        <v>5153.6550000001862</v>
      </c>
    </row>
    <row r="4783" spans="1:7" x14ac:dyDescent="0.2">
      <c r="A4783" s="76" t="s">
        <v>5180</v>
      </c>
      <c r="C4783" s="142">
        <v>1989.5600000001773</v>
      </c>
      <c r="D4783" s="142">
        <v>2604.8525000001023</v>
      </c>
      <c r="E4783" s="142">
        <v>3293.7924999997408</v>
      </c>
      <c r="F4783" s="142">
        <v>3755.8725000003324</v>
      </c>
      <c r="G4783" s="142">
        <v>5154.7000000001863</v>
      </c>
    </row>
    <row r="4784" spans="1:7" x14ac:dyDescent="0.2">
      <c r="A4784" s="76" t="s">
        <v>5181</v>
      </c>
      <c r="C4784" s="142">
        <v>1989.9600000001774</v>
      </c>
      <c r="D4784" s="142">
        <v>2605.3750000001023</v>
      </c>
      <c r="E4784" s="142">
        <v>3294.4574999997408</v>
      </c>
      <c r="F4784" s="142">
        <v>3756.6325000003326</v>
      </c>
      <c r="G4784" s="142">
        <v>5155.7450000001863</v>
      </c>
    </row>
    <row r="4785" spans="1:7" x14ac:dyDescent="0.2">
      <c r="A4785" s="76" t="s">
        <v>5182</v>
      </c>
      <c r="C4785" s="142">
        <v>1990.3600000001775</v>
      </c>
      <c r="D4785" s="142">
        <v>2605.8975000001024</v>
      </c>
      <c r="E4785" s="142">
        <v>3295.1224999997403</v>
      </c>
      <c r="F4785" s="142">
        <v>3757.3925000003323</v>
      </c>
      <c r="G4785" s="142">
        <v>5156.7900000001873</v>
      </c>
    </row>
    <row r="4786" spans="1:7" x14ac:dyDescent="0.2">
      <c r="A4786" s="76" t="s">
        <v>5183</v>
      </c>
      <c r="C4786" s="142">
        <v>1990.7600000001776</v>
      </c>
      <c r="D4786" s="142">
        <v>2606.4200000001024</v>
      </c>
      <c r="E4786" s="142">
        <v>3295.7874999997402</v>
      </c>
      <c r="F4786" s="142">
        <v>3758.1525000003326</v>
      </c>
      <c r="G4786" s="142">
        <v>5157.8350000001874</v>
      </c>
    </row>
    <row r="4787" spans="1:7" x14ac:dyDescent="0.2">
      <c r="A4787" s="76" t="s">
        <v>5184</v>
      </c>
      <c r="C4787" s="142">
        <v>1991.1600000001777</v>
      </c>
      <c r="D4787" s="142">
        <v>2606.9425000001029</v>
      </c>
      <c r="E4787" s="142">
        <v>3296.4524999997402</v>
      </c>
      <c r="F4787" s="142">
        <v>3758.9125000003328</v>
      </c>
      <c r="G4787" s="142">
        <v>5158.8800000001875</v>
      </c>
    </row>
    <row r="4788" spans="1:7" x14ac:dyDescent="0.2">
      <c r="A4788" s="76" t="s">
        <v>5185</v>
      </c>
      <c r="C4788" s="142">
        <v>1991.5600000001778</v>
      </c>
      <c r="D4788" s="142">
        <v>2607.4650000001029</v>
      </c>
      <c r="E4788" s="142">
        <v>3297.1174999997397</v>
      </c>
      <c r="F4788" s="142">
        <v>3759.672500000333</v>
      </c>
      <c r="G4788" s="142">
        <v>5159.9250000001884</v>
      </c>
    </row>
    <row r="4789" spans="1:7" x14ac:dyDescent="0.2">
      <c r="A4789" s="76" t="s">
        <v>5186</v>
      </c>
      <c r="C4789" s="142">
        <v>1991.9600000001778</v>
      </c>
      <c r="D4789" s="142">
        <v>2607.987500000103</v>
      </c>
      <c r="E4789" s="142">
        <v>3297.7824999997397</v>
      </c>
      <c r="F4789" s="142">
        <v>3760.4325000003332</v>
      </c>
      <c r="G4789" s="142">
        <v>5160.9700000001885</v>
      </c>
    </row>
    <row r="4790" spans="1:7" x14ac:dyDescent="0.2">
      <c r="A4790" s="76" t="s">
        <v>5187</v>
      </c>
      <c r="C4790" s="142">
        <v>1992.3600000001779</v>
      </c>
      <c r="D4790" s="142">
        <v>2608.5100000001034</v>
      </c>
      <c r="E4790" s="142">
        <v>3298.4474999997396</v>
      </c>
      <c r="F4790" s="142">
        <v>3761.1925000003334</v>
      </c>
      <c r="G4790" s="142">
        <v>5162.0150000001886</v>
      </c>
    </row>
    <row r="4791" spans="1:7" x14ac:dyDescent="0.2">
      <c r="A4791" s="76" t="s">
        <v>5188</v>
      </c>
      <c r="C4791" s="142">
        <v>1992.760000000178</v>
      </c>
      <c r="D4791" s="142">
        <v>2609.0325000001035</v>
      </c>
      <c r="E4791" s="142">
        <v>3299.1124999997392</v>
      </c>
      <c r="F4791" s="142">
        <v>3761.9525000003337</v>
      </c>
      <c r="G4791" s="142">
        <v>5163.0600000001896</v>
      </c>
    </row>
    <row r="4792" spans="1:7" x14ac:dyDescent="0.2">
      <c r="A4792" s="76" t="s">
        <v>5189</v>
      </c>
      <c r="C4792" s="142">
        <v>1993.1600000001781</v>
      </c>
      <c r="D4792" s="142">
        <v>2609.5550000001035</v>
      </c>
      <c r="E4792" s="142">
        <v>3299.7774999997391</v>
      </c>
      <c r="F4792" s="142">
        <v>3762.7125000003339</v>
      </c>
      <c r="G4792" s="142">
        <v>5164.1050000001896</v>
      </c>
    </row>
    <row r="4793" spans="1:7" x14ac:dyDescent="0.2">
      <c r="A4793" s="76" t="s">
        <v>5190</v>
      </c>
      <c r="C4793" s="142">
        <v>1993.5600000001782</v>
      </c>
      <c r="D4793" s="142">
        <v>2610.077500000104</v>
      </c>
      <c r="E4793" s="142">
        <v>3300.4424999997391</v>
      </c>
      <c r="F4793" s="142">
        <v>3763.4725000003341</v>
      </c>
      <c r="G4793" s="142">
        <v>5165.1500000001897</v>
      </c>
    </row>
    <row r="4794" spans="1:7" x14ac:dyDescent="0.2">
      <c r="A4794" s="76" t="s">
        <v>5191</v>
      </c>
      <c r="C4794" s="142">
        <v>1993.9600000001783</v>
      </c>
      <c r="D4794" s="142">
        <v>2610.600000000104</v>
      </c>
      <c r="E4794" s="142">
        <v>3301.107499999739</v>
      </c>
      <c r="F4794" s="142">
        <v>3764.2325000003343</v>
      </c>
      <c r="G4794" s="142">
        <v>5166.1950000001898</v>
      </c>
    </row>
    <row r="4795" spans="1:7" x14ac:dyDescent="0.2">
      <c r="A4795" s="76" t="s">
        <v>5192</v>
      </c>
      <c r="C4795" s="142">
        <v>1994.3600000001784</v>
      </c>
      <c r="D4795" s="142">
        <v>2611.1225000001041</v>
      </c>
      <c r="E4795" s="142">
        <v>3301.7724999997386</v>
      </c>
      <c r="F4795" s="142">
        <v>3764.9925000003341</v>
      </c>
      <c r="G4795" s="142">
        <v>5167.2400000001908</v>
      </c>
    </row>
    <row r="4796" spans="1:7" x14ac:dyDescent="0.2">
      <c r="A4796" s="76" t="s">
        <v>5193</v>
      </c>
      <c r="C4796" s="142">
        <v>1994.7600000001785</v>
      </c>
      <c r="D4796" s="142">
        <v>2611.6450000001041</v>
      </c>
      <c r="E4796" s="142">
        <v>3302.4374999997385</v>
      </c>
      <c r="F4796" s="142">
        <v>3765.7525000003343</v>
      </c>
      <c r="G4796" s="142">
        <v>5168.2850000001908</v>
      </c>
    </row>
    <row r="4797" spans="1:7" x14ac:dyDescent="0.2">
      <c r="A4797" s="76" t="s">
        <v>5194</v>
      </c>
      <c r="C4797" s="142">
        <v>1995.1600000001786</v>
      </c>
      <c r="D4797" s="142">
        <v>2612.1675000001046</v>
      </c>
      <c r="E4797" s="142">
        <v>3303.1024999997385</v>
      </c>
      <c r="F4797" s="142">
        <v>3766.5125000003345</v>
      </c>
      <c r="G4797" s="142">
        <v>5169.3300000001909</v>
      </c>
    </row>
    <row r="4798" spans="1:7" x14ac:dyDescent="0.2">
      <c r="A4798" s="76" t="s">
        <v>5195</v>
      </c>
      <c r="C4798" s="142">
        <v>1995.5600000001787</v>
      </c>
      <c r="D4798" s="142">
        <v>2612.6900000001046</v>
      </c>
      <c r="E4798" s="142">
        <v>3303.767499999738</v>
      </c>
      <c r="F4798" s="142">
        <v>3767.2725000003347</v>
      </c>
      <c r="G4798" s="142">
        <v>5170.3750000001919</v>
      </c>
    </row>
    <row r="4799" spans="1:7" x14ac:dyDescent="0.2">
      <c r="A4799" s="76" t="s">
        <v>5196</v>
      </c>
      <c r="C4799" s="142">
        <v>1995.9600000001788</v>
      </c>
      <c r="D4799" s="142">
        <v>2613.2125000001047</v>
      </c>
      <c r="E4799" s="142">
        <v>3304.432499999738</v>
      </c>
      <c r="F4799" s="142">
        <v>3768.0325000003349</v>
      </c>
      <c r="G4799" s="142">
        <v>5171.420000000192</v>
      </c>
    </row>
    <row r="4800" spans="1:7" x14ac:dyDescent="0.2">
      <c r="A4800" s="76" t="s">
        <v>5197</v>
      </c>
      <c r="C4800" s="142">
        <v>1996.3600000001788</v>
      </c>
      <c r="D4800" s="142">
        <v>2613.7350000001052</v>
      </c>
      <c r="E4800" s="142">
        <v>3305.0974999997379</v>
      </c>
      <c r="F4800" s="142">
        <v>3768.7925000003352</v>
      </c>
      <c r="G4800" s="142">
        <v>5172.465000000192</v>
      </c>
    </row>
    <row r="4801" spans="1:7" x14ac:dyDescent="0.2">
      <c r="A4801" s="76" t="s">
        <v>5198</v>
      </c>
      <c r="C4801" s="142">
        <v>1996.7600000001789</v>
      </c>
      <c r="D4801" s="142">
        <v>2614.2575000001052</v>
      </c>
      <c r="E4801" s="142">
        <v>3305.7624999997374</v>
      </c>
      <c r="F4801" s="142">
        <v>3769.5525000003354</v>
      </c>
      <c r="G4801" s="142">
        <v>5173.510000000193</v>
      </c>
    </row>
    <row r="4802" spans="1:7" x14ac:dyDescent="0.2">
      <c r="A4802" s="76" t="s">
        <v>5199</v>
      </c>
      <c r="C4802" s="142">
        <v>1997.160000000179</v>
      </c>
      <c r="D4802" s="142">
        <v>2614.7800000001052</v>
      </c>
      <c r="E4802" s="142">
        <v>3306.4274999997374</v>
      </c>
      <c r="F4802" s="142">
        <v>3770.3125000003356</v>
      </c>
      <c r="G4802" s="142">
        <v>5174.5550000001931</v>
      </c>
    </row>
    <row r="4803" spans="1:7" x14ac:dyDescent="0.2">
      <c r="A4803" s="76" t="s">
        <v>5200</v>
      </c>
      <c r="C4803" s="142">
        <v>1997.5600000001791</v>
      </c>
      <c r="D4803" s="142">
        <v>2615.3025000001057</v>
      </c>
      <c r="E4803" s="142">
        <v>3307.0924999997374</v>
      </c>
      <c r="F4803" s="142">
        <v>3771.0725000003358</v>
      </c>
      <c r="G4803" s="142">
        <v>5175.6000000001932</v>
      </c>
    </row>
    <row r="4804" spans="1:7" x14ac:dyDescent="0.2">
      <c r="A4804" s="76" t="s">
        <v>5201</v>
      </c>
      <c r="C4804" s="142">
        <v>1997.9600000001792</v>
      </c>
      <c r="D4804" s="142">
        <v>2615.8250000001058</v>
      </c>
      <c r="E4804" s="142">
        <v>3307.7574999997373</v>
      </c>
      <c r="F4804" s="142">
        <v>3771.832500000336</v>
      </c>
      <c r="G4804" s="142">
        <v>5176.6450000001932</v>
      </c>
    </row>
    <row r="4805" spans="1:7" x14ac:dyDescent="0.2">
      <c r="A4805" s="76" t="s">
        <v>5202</v>
      </c>
      <c r="C4805" s="142">
        <v>1998.3600000001793</v>
      </c>
      <c r="D4805" s="142">
        <v>2616.3475000001058</v>
      </c>
      <c r="E4805" s="142">
        <v>3308.4224999997368</v>
      </c>
      <c r="F4805" s="142">
        <v>3772.5925000003358</v>
      </c>
      <c r="G4805" s="142">
        <v>5177.6900000001942</v>
      </c>
    </row>
    <row r="4806" spans="1:7" x14ac:dyDescent="0.2">
      <c r="A4806" s="76" t="s">
        <v>5203</v>
      </c>
      <c r="C4806" s="142">
        <v>1998.7600000001794</v>
      </c>
      <c r="D4806" s="142">
        <v>2616.8700000001058</v>
      </c>
      <c r="E4806" s="142">
        <v>3309.0874999997368</v>
      </c>
      <c r="F4806" s="142">
        <v>3773.352500000336</v>
      </c>
      <c r="G4806" s="142">
        <v>5178.7350000001943</v>
      </c>
    </row>
    <row r="4807" spans="1:7" x14ac:dyDescent="0.2">
      <c r="A4807" s="76" t="s">
        <v>5204</v>
      </c>
      <c r="C4807" s="142">
        <v>1999.1600000001795</v>
      </c>
      <c r="D4807" s="142">
        <v>2617.3925000001063</v>
      </c>
      <c r="E4807" s="142">
        <v>3309.7524999997368</v>
      </c>
      <c r="F4807" s="142">
        <v>3774.1125000003362</v>
      </c>
      <c r="G4807" s="142">
        <v>5179.7800000001944</v>
      </c>
    </row>
    <row r="4808" spans="1:7" x14ac:dyDescent="0.2">
      <c r="A4808" s="76" t="s">
        <v>5205</v>
      </c>
      <c r="C4808" s="142">
        <v>1999.5600000001796</v>
      </c>
      <c r="D4808" s="142">
        <v>2617.9150000001064</v>
      </c>
      <c r="E4808" s="142">
        <v>3310.4174999997363</v>
      </c>
      <c r="F4808" s="142">
        <v>3774.8725000003365</v>
      </c>
      <c r="G4808" s="142">
        <v>5180.8250000001954</v>
      </c>
    </row>
    <row r="4809" spans="1:7" x14ac:dyDescent="0.2">
      <c r="A4809" s="76" t="s">
        <v>5206</v>
      </c>
      <c r="C4809" s="142">
        <v>1999.9600000001797</v>
      </c>
      <c r="D4809" s="142">
        <v>2618.4375000001064</v>
      </c>
      <c r="E4809" s="142">
        <v>3311.0824999997362</v>
      </c>
      <c r="F4809" s="142">
        <v>3775.6325000003367</v>
      </c>
      <c r="G4809" s="142">
        <v>5181.8700000001954</v>
      </c>
    </row>
    <row r="4810" spans="1:7" x14ac:dyDescent="0.2">
      <c r="A4810" s="76" t="s">
        <v>5207</v>
      </c>
      <c r="C4810" s="142">
        <v>2000.3600000001798</v>
      </c>
      <c r="D4810" s="142">
        <v>2618.9600000001069</v>
      </c>
      <c r="E4810" s="142">
        <v>3311.7474999997362</v>
      </c>
      <c r="F4810" s="142">
        <v>3776.3925000003369</v>
      </c>
      <c r="G4810" s="142">
        <v>5182.9150000001955</v>
      </c>
    </row>
    <row r="4811" spans="1:7" x14ac:dyDescent="0.2">
      <c r="A4811" s="76" t="s">
        <v>5208</v>
      </c>
      <c r="C4811" s="142">
        <v>2000.7600000001798</v>
      </c>
      <c r="D4811" s="142">
        <v>2619.4825000001069</v>
      </c>
      <c r="E4811" s="142">
        <v>3312.4124999997357</v>
      </c>
      <c r="F4811" s="142">
        <v>3777.1525000003371</v>
      </c>
      <c r="G4811" s="142">
        <v>5183.9600000001965</v>
      </c>
    </row>
    <row r="4812" spans="1:7" x14ac:dyDescent="0.2">
      <c r="A4812" s="76" t="s">
        <v>5209</v>
      </c>
      <c r="C4812" s="142">
        <v>2001.1600000001799</v>
      </c>
      <c r="D4812" s="142">
        <v>2620.005000000107</v>
      </c>
      <c r="E4812" s="142">
        <v>3313.0774999997357</v>
      </c>
      <c r="F4812" s="142">
        <v>3777.9125000003373</v>
      </c>
      <c r="G4812" s="142">
        <v>5185.0050000001966</v>
      </c>
    </row>
    <row r="4813" spans="1:7" x14ac:dyDescent="0.2">
      <c r="A4813" s="76" t="s">
        <v>5210</v>
      </c>
      <c r="C4813" s="142">
        <v>2001.56000000018</v>
      </c>
      <c r="D4813" s="142">
        <v>2620.5275000001075</v>
      </c>
      <c r="E4813" s="142">
        <v>3313.7424999997356</v>
      </c>
      <c r="F4813" s="142">
        <v>3778.6725000003375</v>
      </c>
      <c r="G4813" s="142">
        <v>5186.0500000001966</v>
      </c>
    </row>
    <row r="4814" spans="1:7" x14ac:dyDescent="0.2">
      <c r="A4814" s="76" t="s">
        <v>5211</v>
      </c>
      <c r="C4814" s="142">
        <v>2001.9600000001801</v>
      </c>
      <c r="D4814" s="142">
        <v>2621.0500000001075</v>
      </c>
      <c r="E4814" s="142">
        <v>3314.4074999997356</v>
      </c>
      <c r="F4814" s="142">
        <v>3779.4325000003378</v>
      </c>
      <c r="G4814" s="142">
        <v>5187.0950000001967</v>
      </c>
    </row>
    <row r="4815" spans="1:7" x14ac:dyDescent="0.2">
      <c r="A4815" s="76" t="s">
        <v>5212</v>
      </c>
      <c r="C4815" s="142">
        <v>2002.3600000001802</v>
      </c>
      <c r="D4815" s="142">
        <v>2621.5725000001075</v>
      </c>
      <c r="E4815" s="142">
        <v>3315.0724999997351</v>
      </c>
      <c r="F4815" s="142">
        <v>3780.1925000003375</v>
      </c>
      <c r="G4815" s="142">
        <v>5188.1400000001977</v>
      </c>
    </row>
    <row r="4816" spans="1:7" x14ac:dyDescent="0.2">
      <c r="A4816" s="76" t="s">
        <v>5213</v>
      </c>
      <c r="C4816" s="142">
        <v>2002.7600000001803</v>
      </c>
      <c r="D4816" s="142">
        <v>2622.0950000001076</v>
      </c>
      <c r="E4816" s="142">
        <v>3315.7374999997351</v>
      </c>
      <c r="F4816" s="142">
        <v>3780.9525000003377</v>
      </c>
      <c r="G4816" s="142">
        <v>5189.1850000001978</v>
      </c>
    </row>
    <row r="4817" spans="1:7" x14ac:dyDescent="0.2">
      <c r="A4817" s="76" t="s">
        <v>5214</v>
      </c>
      <c r="C4817" s="142">
        <v>2003.1600000001804</v>
      </c>
      <c r="D4817" s="142">
        <v>2622.6175000001081</v>
      </c>
      <c r="E4817" s="142">
        <v>3316.402499999735</v>
      </c>
      <c r="F4817" s="142">
        <v>3781.712500000338</v>
      </c>
      <c r="G4817" s="142">
        <v>5190.2300000001978</v>
      </c>
    </row>
    <row r="4818" spans="1:7" x14ac:dyDescent="0.2">
      <c r="A4818" s="76" t="s">
        <v>5215</v>
      </c>
      <c r="C4818" s="142">
        <v>2003.5600000001805</v>
      </c>
      <c r="D4818" s="142">
        <v>2623.1400000001081</v>
      </c>
      <c r="E4818" s="142">
        <v>3317.0674999997345</v>
      </c>
      <c r="F4818" s="142">
        <v>3782.4725000003382</v>
      </c>
      <c r="G4818" s="142">
        <v>5191.2750000001988</v>
      </c>
    </row>
    <row r="4819" spans="1:7" x14ac:dyDescent="0.2">
      <c r="A4819" s="76" t="s">
        <v>5216</v>
      </c>
      <c r="C4819" s="142">
        <v>2003.9600000001806</v>
      </c>
      <c r="D4819" s="142">
        <v>2623.6625000001081</v>
      </c>
      <c r="E4819" s="142">
        <v>3317.7324999997345</v>
      </c>
      <c r="F4819" s="142">
        <v>3783.2325000003384</v>
      </c>
      <c r="G4819" s="142">
        <v>5192.3200000001989</v>
      </c>
    </row>
    <row r="4820" spans="1:7" x14ac:dyDescent="0.2">
      <c r="A4820" s="76" t="s">
        <v>5217</v>
      </c>
      <c r="C4820" s="142">
        <v>2004.3600000001807</v>
      </c>
      <c r="D4820" s="142">
        <v>2624.1850000001086</v>
      </c>
      <c r="E4820" s="142">
        <v>3318.3974999997345</v>
      </c>
      <c r="F4820" s="142">
        <v>3783.9925000003386</v>
      </c>
      <c r="G4820" s="142">
        <v>5193.365000000199</v>
      </c>
    </row>
    <row r="4821" spans="1:7" x14ac:dyDescent="0.2">
      <c r="A4821" s="76" t="s">
        <v>5218</v>
      </c>
      <c r="C4821" s="142">
        <v>2004.7600000001808</v>
      </c>
      <c r="D4821" s="142">
        <v>2624.7075000001087</v>
      </c>
      <c r="E4821" s="142">
        <v>3319.062499999734</v>
      </c>
      <c r="F4821" s="142">
        <v>3784.7525000003388</v>
      </c>
      <c r="G4821" s="142">
        <v>5194.4100000001999</v>
      </c>
    </row>
    <row r="4822" spans="1:7" x14ac:dyDescent="0.2">
      <c r="A4822" s="76" t="s">
        <v>5219</v>
      </c>
      <c r="C4822" s="142">
        <v>2005.1600000001808</v>
      </c>
      <c r="D4822" s="142">
        <v>2625.2300000001087</v>
      </c>
      <c r="E4822" s="142">
        <v>3319.7274999997339</v>
      </c>
      <c r="F4822" s="142">
        <v>3785.5125000003391</v>
      </c>
      <c r="G4822" s="142">
        <v>5195.4550000002</v>
      </c>
    </row>
    <row r="4823" spans="1:7" x14ac:dyDescent="0.2">
      <c r="A4823" s="76" t="s">
        <v>5220</v>
      </c>
      <c r="C4823" s="142">
        <v>2005.5600000001809</v>
      </c>
      <c r="D4823" s="142">
        <v>2625.7525000001092</v>
      </c>
      <c r="E4823" s="142">
        <v>3320.3924999997339</v>
      </c>
      <c r="F4823" s="142">
        <v>3786.2725000003393</v>
      </c>
      <c r="G4823" s="142">
        <v>5196.5000000002001</v>
      </c>
    </row>
    <row r="4824" spans="1:7" x14ac:dyDescent="0.2">
      <c r="A4824" s="76" t="s">
        <v>5221</v>
      </c>
      <c r="C4824" s="142">
        <v>2005.960000000181</v>
      </c>
      <c r="D4824" s="142">
        <v>2626.2750000001092</v>
      </c>
      <c r="E4824" s="142">
        <v>3321.0574999997339</v>
      </c>
      <c r="F4824" s="142">
        <v>3787.0325000003395</v>
      </c>
      <c r="G4824" s="142">
        <v>5197.5450000002002</v>
      </c>
    </row>
    <row r="4825" spans="1:7" x14ac:dyDescent="0.2">
      <c r="A4825" s="76" t="s">
        <v>5222</v>
      </c>
      <c r="C4825" s="142">
        <v>2006.3600000001811</v>
      </c>
      <c r="D4825" s="142">
        <v>2626.7975000001093</v>
      </c>
      <c r="E4825" s="142">
        <v>3321.7224999997334</v>
      </c>
      <c r="F4825" s="142">
        <v>3787.7925000003393</v>
      </c>
      <c r="G4825" s="142">
        <v>5198.5900000002011</v>
      </c>
    </row>
    <row r="4826" spans="1:7" x14ac:dyDescent="0.2">
      <c r="A4826" s="76" t="s">
        <v>5223</v>
      </c>
      <c r="C4826" s="142">
        <v>2006.7600000001812</v>
      </c>
      <c r="D4826" s="142">
        <v>2627.3200000001093</v>
      </c>
      <c r="E4826" s="142">
        <v>3322.3874999997333</v>
      </c>
      <c r="F4826" s="142">
        <v>3788.5525000003395</v>
      </c>
      <c r="G4826" s="142">
        <v>5199.6350000002012</v>
      </c>
    </row>
    <row r="4827" spans="1:7" x14ac:dyDescent="0.2">
      <c r="A4827" s="76" t="s">
        <v>5224</v>
      </c>
      <c r="C4827" s="142">
        <v>2007.1600000001813</v>
      </c>
      <c r="D4827" s="142">
        <v>2627.8425000001098</v>
      </c>
      <c r="E4827" s="142">
        <v>3323.0524999997333</v>
      </c>
      <c r="F4827" s="142">
        <v>3789.3125000003397</v>
      </c>
      <c r="G4827" s="142">
        <v>5200.6800000002013</v>
      </c>
    </row>
    <row r="4828" spans="1:7" x14ac:dyDescent="0.2">
      <c r="A4828" s="76" t="s">
        <v>5225</v>
      </c>
      <c r="C4828" s="142">
        <v>2007.5600000001814</v>
      </c>
      <c r="D4828" s="142">
        <v>2628.3650000001098</v>
      </c>
      <c r="E4828" s="142">
        <v>3323.7174999997328</v>
      </c>
      <c r="F4828" s="142">
        <v>3790.0725000003399</v>
      </c>
      <c r="G4828" s="142">
        <v>5201.7250000002023</v>
      </c>
    </row>
    <row r="4829" spans="1:7" x14ac:dyDescent="0.2">
      <c r="A4829" s="76" t="s">
        <v>5226</v>
      </c>
      <c r="C4829" s="142">
        <v>2007.9600000001815</v>
      </c>
      <c r="D4829" s="142">
        <v>2628.8875000001099</v>
      </c>
      <c r="E4829" s="142">
        <v>3324.3824999997328</v>
      </c>
      <c r="F4829" s="142">
        <v>3790.8325000003401</v>
      </c>
      <c r="G4829" s="142">
        <v>5202.7700000002023</v>
      </c>
    </row>
    <row r="4830" spans="1:7" x14ac:dyDescent="0.2">
      <c r="A4830" s="76" t="s">
        <v>5227</v>
      </c>
      <c r="C4830" s="142">
        <v>2008.3600000001816</v>
      </c>
      <c r="D4830" s="142">
        <v>2629.4100000001104</v>
      </c>
      <c r="E4830" s="142">
        <v>3325.0474999997327</v>
      </c>
      <c r="F4830" s="142">
        <v>3791.5925000003404</v>
      </c>
      <c r="G4830" s="142">
        <v>5203.8150000002024</v>
      </c>
    </row>
    <row r="4831" spans="1:7" x14ac:dyDescent="0.2">
      <c r="A4831" s="76" t="s">
        <v>5228</v>
      </c>
      <c r="C4831" s="142">
        <v>2008.7600000001817</v>
      </c>
      <c r="D4831" s="142">
        <v>2629.9325000001104</v>
      </c>
      <c r="E4831" s="142">
        <v>3325.7124999997322</v>
      </c>
      <c r="F4831" s="142">
        <v>3792.3525000003406</v>
      </c>
      <c r="G4831" s="142">
        <v>5204.8600000002034</v>
      </c>
    </row>
    <row r="4832" spans="1:7" x14ac:dyDescent="0.2">
      <c r="A4832" s="76" t="s">
        <v>5229</v>
      </c>
      <c r="C4832" s="142">
        <v>2009.1600000001818</v>
      </c>
      <c r="D4832" s="142">
        <v>2630.4550000001104</v>
      </c>
      <c r="E4832" s="142">
        <v>3326.3774999997322</v>
      </c>
      <c r="F4832" s="142">
        <v>3793.1125000003408</v>
      </c>
      <c r="G4832" s="142">
        <v>5205.9050000002035</v>
      </c>
    </row>
    <row r="4833" spans="1:7" x14ac:dyDescent="0.2">
      <c r="A4833" s="76" t="s">
        <v>5230</v>
      </c>
      <c r="C4833" s="142">
        <v>2009.5600000001818</v>
      </c>
      <c r="D4833" s="142">
        <v>2630.9775000001109</v>
      </c>
      <c r="E4833" s="142">
        <v>3327.0424999997322</v>
      </c>
      <c r="F4833" s="142">
        <v>3793.872500000341</v>
      </c>
      <c r="G4833" s="142">
        <v>5206.9500000002035</v>
      </c>
    </row>
    <row r="4834" spans="1:7" x14ac:dyDescent="0.2">
      <c r="A4834" s="76" t="s">
        <v>5231</v>
      </c>
      <c r="C4834" s="142">
        <v>2009.9600000001819</v>
      </c>
      <c r="D4834" s="142">
        <v>2631.500000000111</v>
      </c>
      <c r="E4834" s="142">
        <v>3327.7074999997321</v>
      </c>
      <c r="F4834" s="142">
        <v>3794.6325000003412</v>
      </c>
      <c r="G4834" s="142">
        <v>5207.9950000002036</v>
      </c>
    </row>
    <row r="4835" spans="1:7" x14ac:dyDescent="0.2">
      <c r="A4835" s="76" t="s">
        <v>5232</v>
      </c>
      <c r="C4835" s="142">
        <v>2010.360000000182</v>
      </c>
      <c r="D4835" s="142">
        <v>2632.022500000111</v>
      </c>
      <c r="E4835" s="142">
        <v>3328.3724999997316</v>
      </c>
      <c r="F4835" s="142">
        <v>3795.392500000341</v>
      </c>
      <c r="G4835" s="142">
        <v>5209.0400000002046</v>
      </c>
    </row>
    <row r="4836" spans="1:7" x14ac:dyDescent="0.2">
      <c r="A4836" s="76" t="s">
        <v>5233</v>
      </c>
      <c r="C4836" s="142">
        <v>2010.7600000001821</v>
      </c>
      <c r="D4836" s="142">
        <v>2632.545000000111</v>
      </c>
      <c r="E4836" s="142">
        <v>3329.0374999997316</v>
      </c>
      <c r="F4836" s="142">
        <v>3796.1525000003412</v>
      </c>
      <c r="G4836" s="142">
        <v>5210.0850000002047</v>
      </c>
    </row>
    <row r="4837" spans="1:7" x14ac:dyDescent="0.2">
      <c r="A4837" s="76" t="s">
        <v>5234</v>
      </c>
      <c r="C4837" s="142">
        <v>2011.1600000001822</v>
      </c>
      <c r="D4837" s="142">
        <v>2633.0675000001115</v>
      </c>
      <c r="E4837" s="142">
        <v>3329.7024999997316</v>
      </c>
      <c r="F4837" s="142">
        <v>3796.9125000003414</v>
      </c>
      <c r="G4837" s="142">
        <v>5211.1300000002047</v>
      </c>
    </row>
    <row r="4838" spans="1:7" x14ac:dyDescent="0.2">
      <c r="A4838" s="76" t="s">
        <v>5235</v>
      </c>
      <c r="C4838" s="142">
        <v>2011.5600000001823</v>
      </c>
      <c r="D4838" s="142">
        <v>2633.5900000001116</v>
      </c>
      <c r="E4838" s="142">
        <v>3330.3674999997311</v>
      </c>
      <c r="F4838" s="142">
        <v>3797.6725000003416</v>
      </c>
      <c r="G4838" s="142">
        <v>5212.1750000002057</v>
      </c>
    </row>
    <row r="4839" spans="1:7" x14ac:dyDescent="0.2">
      <c r="A4839" s="76" t="s">
        <v>5236</v>
      </c>
      <c r="C4839" s="142">
        <v>2011.9600000001824</v>
      </c>
      <c r="D4839" s="142">
        <v>2634.1125000001116</v>
      </c>
      <c r="E4839" s="142">
        <v>3331.032499999731</v>
      </c>
      <c r="F4839" s="142">
        <v>3798.4325000003419</v>
      </c>
      <c r="G4839" s="142">
        <v>5213.2200000002058</v>
      </c>
    </row>
    <row r="4840" spans="1:7" x14ac:dyDescent="0.2">
      <c r="A4840" s="76" t="s">
        <v>5237</v>
      </c>
      <c r="C4840" s="142">
        <v>2012.3600000001825</v>
      </c>
      <c r="D4840" s="142">
        <v>2634.6350000001121</v>
      </c>
      <c r="E4840" s="142">
        <v>3331.697499999731</v>
      </c>
      <c r="F4840" s="142">
        <v>3799.1925000003421</v>
      </c>
      <c r="G4840" s="142">
        <v>5214.2650000002059</v>
      </c>
    </row>
    <row r="4841" spans="1:7" x14ac:dyDescent="0.2">
      <c r="A4841" s="76" t="s">
        <v>5238</v>
      </c>
      <c r="C4841" s="142">
        <v>2012.7600000001826</v>
      </c>
      <c r="D4841" s="142">
        <v>2635.1575000001121</v>
      </c>
      <c r="E4841" s="142">
        <v>3332.3624999997305</v>
      </c>
      <c r="F4841" s="142">
        <v>3799.9525000003423</v>
      </c>
      <c r="G4841" s="142">
        <v>5215.3100000002069</v>
      </c>
    </row>
    <row r="4842" spans="1:7" x14ac:dyDescent="0.2">
      <c r="A4842" s="76" t="s">
        <v>5239</v>
      </c>
      <c r="C4842" s="142">
        <v>2013.1600000001827</v>
      </c>
      <c r="D4842" s="142">
        <v>2635.6800000001122</v>
      </c>
      <c r="E4842" s="142">
        <v>3333.0274999997305</v>
      </c>
      <c r="F4842" s="142">
        <v>3800.7125000003425</v>
      </c>
      <c r="G4842" s="142">
        <v>5216.3550000002069</v>
      </c>
    </row>
    <row r="4843" spans="1:7" x14ac:dyDescent="0.2">
      <c r="A4843" s="76" t="s">
        <v>5240</v>
      </c>
      <c r="C4843" s="142">
        <v>2013.5600000001828</v>
      </c>
      <c r="D4843" s="142">
        <v>2636.2025000001127</v>
      </c>
      <c r="E4843" s="142">
        <v>3333.6924999997304</v>
      </c>
      <c r="F4843" s="142">
        <v>3801.4725000003427</v>
      </c>
      <c r="G4843" s="142">
        <v>5217.400000000207</v>
      </c>
    </row>
    <row r="4844" spans="1:7" x14ac:dyDescent="0.2">
      <c r="A4844" s="76" t="s">
        <v>5241</v>
      </c>
      <c r="C4844" s="142">
        <v>2013.9600000001828</v>
      </c>
      <c r="D4844" s="142">
        <v>2636.7250000001127</v>
      </c>
      <c r="E4844" s="142">
        <v>3334.3574999997304</v>
      </c>
      <c r="F4844" s="142">
        <v>3802.232500000343</v>
      </c>
      <c r="G4844" s="142">
        <v>5218.4450000002071</v>
      </c>
    </row>
    <row r="4845" spans="1:7" x14ac:dyDescent="0.2">
      <c r="A4845" s="76" t="s">
        <v>5242</v>
      </c>
      <c r="C4845" s="142">
        <v>2014.3600000001829</v>
      </c>
      <c r="D4845" s="142">
        <v>2637.2475000001127</v>
      </c>
      <c r="E4845" s="142">
        <v>3335.0224999997299</v>
      </c>
      <c r="F4845" s="142">
        <v>3802.9925000003427</v>
      </c>
      <c r="G4845" s="142">
        <v>5219.4900000002081</v>
      </c>
    </row>
    <row r="4846" spans="1:7" x14ac:dyDescent="0.2">
      <c r="A4846" s="76" t="s">
        <v>5243</v>
      </c>
      <c r="C4846" s="142">
        <v>2014.760000000183</v>
      </c>
      <c r="D4846" s="142">
        <v>2637.7700000001128</v>
      </c>
      <c r="E4846" s="142">
        <v>3335.6874999997299</v>
      </c>
      <c r="F4846" s="142">
        <v>3803.7525000003429</v>
      </c>
      <c r="G4846" s="142">
        <v>5220.5350000002081</v>
      </c>
    </row>
    <row r="4847" spans="1:7" x14ac:dyDescent="0.2">
      <c r="A4847" s="76" t="s">
        <v>5244</v>
      </c>
      <c r="C4847" s="142">
        <v>2015.1600000001831</v>
      </c>
      <c r="D4847" s="142">
        <v>2638.2925000001133</v>
      </c>
      <c r="E4847" s="142">
        <v>3336.3524999997298</v>
      </c>
      <c r="F4847" s="142">
        <v>3804.5125000003432</v>
      </c>
      <c r="G4847" s="142">
        <v>5221.5800000002082</v>
      </c>
    </row>
    <row r="4848" spans="1:7" x14ac:dyDescent="0.2">
      <c r="A4848" s="76" t="s">
        <v>5245</v>
      </c>
      <c r="C4848" s="142">
        <v>2015.5600000001832</v>
      </c>
      <c r="D4848" s="142">
        <v>2638.8150000001133</v>
      </c>
      <c r="E4848" s="142">
        <v>3337.0174999997294</v>
      </c>
      <c r="F4848" s="142">
        <v>3805.2725000003434</v>
      </c>
      <c r="G4848" s="142">
        <v>5222.6250000002092</v>
      </c>
    </row>
    <row r="4849" spans="1:7" x14ac:dyDescent="0.2">
      <c r="A4849" s="76" t="s">
        <v>5246</v>
      </c>
      <c r="C4849" s="142">
        <v>2015.9600000001833</v>
      </c>
      <c r="D4849" s="142">
        <v>2639.3375000001133</v>
      </c>
      <c r="E4849" s="142">
        <v>3337.6824999997293</v>
      </c>
      <c r="F4849" s="142">
        <v>3806.0325000003436</v>
      </c>
      <c r="G4849" s="142">
        <v>5223.6700000002093</v>
      </c>
    </row>
    <row r="4850" spans="1:7" x14ac:dyDescent="0.2">
      <c r="A4850" s="76" t="s">
        <v>5247</v>
      </c>
      <c r="C4850" s="142">
        <v>2016.3600000001834</v>
      </c>
      <c r="D4850" s="142">
        <v>2639.8600000001138</v>
      </c>
      <c r="E4850" s="142">
        <v>3338.3474999997293</v>
      </c>
      <c r="F4850" s="142">
        <v>3806.7925000003438</v>
      </c>
      <c r="G4850" s="142">
        <v>5224.7150000002093</v>
      </c>
    </row>
    <row r="4851" spans="1:7" x14ac:dyDescent="0.2">
      <c r="A4851" s="76" t="s">
        <v>5248</v>
      </c>
      <c r="C4851" s="142">
        <v>2016.7600000001835</v>
      </c>
      <c r="D4851" s="142">
        <v>2640.3825000001139</v>
      </c>
      <c r="E4851" s="142">
        <v>3339.0124999997288</v>
      </c>
      <c r="F4851" s="142">
        <v>3807.552500000344</v>
      </c>
      <c r="G4851" s="142">
        <v>5225.7600000002103</v>
      </c>
    </row>
    <row r="4852" spans="1:7" x14ac:dyDescent="0.2">
      <c r="A4852" s="76" t="s">
        <v>5249</v>
      </c>
      <c r="C4852" s="142">
        <v>2017.1600000001836</v>
      </c>
      <c r="D4852" s="142">
        <v>2640.9050000001139</v>
      </c>
      <c r="E4852" s="142">
        <v>3339.6774999997288</v>
      </c>
      <c r="F4852" s="142">
        <v>3808.3125000003442</v>
      </c>
      <c r="G4852" s="142">
        <v>5226.8050000002104</v>
      </c>
    </row>
    <row r="4853" spans="1:7" x14ac:dyDescent="0.2">
      <c r="A4853" s="76" t="s">
        <v>5250</v>
      </c>
      <c r="C4853" s="142">
        <v>2017.5600000001837</v>
      </c>
      <c r="D4853" s="142">
        <v>2641.4275000001144</v>
      </c>
      <c r="E4853" s="142">
        <v>3340.3424999997287</v>
      </c>
      <c r="F4853" s="142">
        <v>3809.0725000003445</v>
      </c>
      <c r="G4853" s="142">
        <v>5227.8500000002105</v>
      </c>
    </row>
    <row r="4854" spans="1:7" x14ac:dyDescent="0.2">
      <c r="A4854" s="76" t="s">
        <v>5251</v>
      </c>
      <c r="C4854" s="142">
        <v>2017.9600000001838</v>
      </c>
      <c r="D4854" s="142">
        <v>2641.9500000001144</v>
      </c>
      <c r="E4854" s="142">
        <v>3341.0074999997287</v>
      </c>
      <c r="F4854" s="142">
        <v>3809.8325000003447</v>
      </c>
      <c r="G4854" s="142">
        <v>5228.8950000002105</v>
      </c>
    </row>
    <row r="4855" spans="1:7" x14ac:dyDescent="0.2">
      <c r="A4855" s="76" t="s">
        <v>5252</v>
      </c>
      <c r="C4855" s="142">
        <v>2018.3600000001838</v>
      </c>
      <c r="D4855" s="142">
        <v>2642.4725000001145</v>
      </c>
      <c r="E4855" s="142">
        <v>3341.6724999997282</v>
      </c>
      <c r="F4855" s="142">
        <v>3810.5925000003444</v>
      </c>
      <c r="G4855" s="142">
        <v>5229.9400000002115</v>
      </c>
    </row>
    <row r="4856" spans="1:7" x14ac:dyDescent="0.2">
      <c r="A4856" s="76" t="s">
        <v>5253</v>
      </c>
      <c r="C4856" s="142">
        <v>2018.7600000001839</v>
      </c>
      <c r="D4856" s="142">
        <v>2642.9950000001145</v>
      </c>
      <c r="E4856" s="142">
        <v>3342.3374999997282</v>
      </c>
      <c r="F4856" s="142">
        <v>3811.3525000003447</v>
      </c>
      <c r="G4856" s="142">
        <v>5230.9850000002116</v>
      </c>
    </row>
    <row r="4857" spans="1:7" x14ac:dyDescent="0.2">
      <c r="A4857" s="76" t="s">
        <v>5254</v>
      </c>
      <c r="C4857" s="142">
        <v>2019.160000000184</v>
      </c>
      <c r="D4857" s="142">
        <v>2643.517500000115</v>
      </c>
      <c r="E4857" s="142">
        <v>3343.0024999997281</v>
      </c>
      <c r="F4857" s="142">
        <v>3812.1125000003449</v>
      </c>
      <c r="G4857" s="142">
        <v>5232.0300000002117</v>
      </c>
    </row>
    <row r="4858" spans="1:7" x14ac:dyDescent="0.2">
      <c r="A4858" s="76" t="s">
        <v>5255</v>
      </c>
      <c r="C4858" s="142">
        <v>2019.5600000001841</v>
      </c>
      <c r="D4858" s="142">
        <v>2644.040000000115</v>
      </c>
      <c r="E4858" s="142">
        <v>3343.6674999997276</v>
      </c>
      <c r="F4858" s="142">
        <v>3812.8725000003451</v>
      </c>
      <c r="G4858" s="142">
        <v>5233.0750000002126</v>
      </c>
    </row>
    <row r="4859" spans="1:7" x14ac:dyDescent="0.2">
      <c r="A4859" s="76" t="s">
        <v>5256</v>
      </c>
      <c r="C4859" s="142">
        <v>2019.9600000001842</v>
      </c>
      <c r="D4859" s="142">
        <v>2644.5625000001151</v>
      </c>
      <c r="E4859" s="142">
        <v>3344.3324999997276</v>
      </c>
      <c r="F4859" s="142">
        <v>3813.6325000003453</v>
      </c>
      <c r="G4859" s="142">
        <v>5234.1200000002127</v>
      </c>
    </row>
    <row r="4860" spans="1:7" x14ac:dyDescent="0.2">
      <c r="A4860" s="76" t="s">
        <v>5257</v>
      </c>
      <c r="C4860" s="142">
        <v>2020.3600000001843</v>
      </c>
      <c r="D4860" s="142">
        <v>2645.0850000001155</v>
      </c>
      <c r="E4860" s="142">
        <v>3344.9974999997276</v>
      </c>
      <c r="F4860" s="142">
        <v>3814.3925000003455</v>
      </c>
      <c r="G4860" s="142">
        <v>5235.1650000002128</v>
      </c>
    </row>
    <row r="4861" spans="1:7" x14ac:dyDescent="0.2">
      <c r="A4861" s="76" t="s">
        <v>5258</v>
      </c>
      <c r="C4861" s="142">
        <v>2020.7600000001844</v>
      </c>
      <c r="D4861" s="142">
        <v>2645.6075000001156</v>
      </c>
      <c r="E4861" s="142">
        <v>3345.6624999997271</v>
      </c>
      <c r="F4861" s="142">
        <v>3815.1525000003458</v>
      </c>
      <c r="G4861" s="142">
        <v>5236.2100000002138</v>
      </c>
    </row>
    <row r="4862" spans="1:7" x14ac:dyDescent="0.2">
      <c r="A4862" s="76" t="s">
        <v>5259</v>
      </c>
      <c r="C4862" s="142">
        <v>2021.1600000001845</v>
      </c>
      <c r="D4862" s="142">
        <v>2646.1300000001156</v>
      </c>
      <c r="E4862" s="142">
        <v>3346.327499999727</v>
      </c>
      <c r="F4862" s="142">
        <v>3815.912500000346</v>
      </c>
      <c r="G4862" s="142">
        <v>5237.2550000002138</v>
      </c>
    </row>
    <row r="4863" spans="1:7" x14ac:dyDescent="0.2">
      <c r="A4863" s="76" t="s">
        <v>5260</v>
      </c>
      <c r="C4863" s="142">
        <v>2021.5600000001846</v>
      </c>
      <c r="D4863" s="142">
        <v>2646.6525000001161</v>
      </c>
      <c r="E4863" s="142">
        <v>3346.992499999727</v>
      </c>
      <c r="F4863" s="142">
        <v>3816.6725000003462</v>
      </c>
      <c r="G4863" s="142">
        <v>5238.3000000002139</v>
      </c>
    </row>
    <row r="4864" spans="1:7" x14ac:dyDescent="0.2">
      <c r="A4864" s="76" t="s">
        <v>5261</v>
      </c>
      <c r="C4864" s="142">
        <v>2021.9600000001847</v>
      </c>
      <c r="D4864" s="142">
        <v>2647.1750000001161</v>
      </c>
      <c r="E4864" s="142">
        <v>3347.657499999727</v>
      </c>
      <c r="F4864" s="142">
        <v>3817.4325000003464</v>
      </c>
      <c r="G4864" s="142">
        <v>5239.345000000214</v>
      </c>
    </row>
    <row r="4865" spans="1:7" x14ac:dyDescent="0.2">
      <c r="A4865" s="76" t="s">
        <v>5262</v>
      </c>
      <c r="C4865" s="142">
        <v>2022.3600000001848</v>
      </c>
      <c r="D4865" s="142">
        <v>2647.6975000001162</v>
      </c>
      <c r="E4865" s="142">
        <v>3348.3224999997265</v>
      </c>
      <c r="F4865" s="142">
        <v>3818.1925000003462</v>
      </c>
      <c r="G4865" s="142">
        <v>5240.390000000215</v>
      </c>
    </row>
    <row r="4866" spans="1:7" x14ac:dyDescent="0.2">
      <c r="A4866" s="76" t="s">
        <v>5263</v>
      </c>
      <c r="C4866" s="142">
        <v>2022.7600000001848</v>
      </c>
      <c r="D4866" s="142">
        <v>2648.2200000001162</v>
      </c>
      <c r="E4866" s="142">
        <v>3348.9874999997264</v>
      </c>
      <c r="F4866" s="142">
        <v>3818.9525000003464</v>
      </c>
      <c r="G4866" s="142">
        <v>5241.435000000215</v>
      </c>
    </row>
    <row r="4867" spans="1:7" x14ac:dyDescent="0.2">
      <c r="A4867" s="76" t="s">
        <v>5264</v>
      </c>
      <c r="C4867" s="142">
        <v>2023.1600000001849</v>
      </c>
      <c r="D4867" s="142">
        <v>2648.7425000001167</v>
      </c>
      <c r="E4867" s="142">
        <v>3349.6524999997264</v>
      </c>
      <c r="F4867" s="142">
        <v>3819.7125000003466</v>
      </c>
      <c r="G4867" s="142">
        <v>5242.4800000002151</v>
      </c>
    </row>
    <row r="4868" spans="1:7" x14ac:dyDescent="0.2">
      <c r="A4868" s="76" t="s">
        <v>5265</v>
      </c>
      <c r="C4868" s="142">
        <v>2023.560000000185</v>
      </c>
      <c r="D4868" s="142">
        <v>2649.2650000001167</v>
      </c>
      <c r="E4868" s="142">
        <v>3350.3174999997259</v>
      </c>
      <c r="F4868" s="142">
        <v>3820.4725000003468</v>
      </c>
      <c r="G4868" s="142">
        <v>5243.5250000002161</v>
      </c>
    </row>
    <row r="4869" spans="1:7" x14ac:dyDescent="0.2">
      <c r="A4869" s="76" t="s">
        <v>5266</v>
      </c>
      <c r="C4869" s="142">
        <v>2023.9600000001851</v>
      </c>
      <c r="D4869" s="142">
        <v>2649.7875000001168</v>
      </c>
      <c r="E4869" s="142">
        <v>3350.9824999997259</v>
      </c>
      <c r="F4869" s="142">
        <v>3821.232500000347</v>
      </c>
      <c r="G4869" s="142">
        <v>5244.5700000002162</v>
      </c>
    </row>
    <row r="4870" spans="1:7" x14ac:dyDescent="0.2">
      <c r="A4870" s="76" t="s">
        <v>5267</v>
      </c>
      <c r="C4870" s="142">
        <v>2024.3600000001852</v>
      </c>
      <c r="D4870" s="142">
        <v>2650.3100000001173</v>
      </c>
      <c r="E4870" s="142">
        <v>3351.6474999997258</v>
      </c>
      <c r="F4870" s="142">
        <v>3821.9925000003473</v>
      </c>
      <c r="G4870" s="142">
        <v>5245.6150000002162</v>
      </c>
    </row>
    <row r="4871" spans="1:7" x14ac:dyDescent="0.2">
      <c r="A4871" s="76" t="s">
        <v>5268</v>
      </c>
      <c r="C4871" s="142">
        <v>2024.7600000001853</v>
      </c>
      <c r="D4871" s="142">
        <v>2650.8325000001173</v>
      </c>
      <c r="E4871" s="142">
        <v>3352.3124999997253</v>
      </c>
      <c r="F4871" s="142">
        <v>3822.7525000003475</v>
      </c>
      <c r="G4871" s="142">
        <v>5246.6600000002172</v>
      </c>
    </row>
    <row r="4872" spans="1:7" x14ac:dyDescent="0.2">
      <c r="A4872" s="76" t="s">
        <v>5269</v>
      </c>
      <c r="C4872" s="142">
        <v>2025.1600000001854</v>
      </c>
      <c r="D4872" s="142">
        <v>2651.3550000001173</v>
      </c>
      <c r="E4872" s="142">
        <v>3352.9774999997253</v>
      </c>
      <c r="F4872" s="142">
        <v>3823.5125000003477</v>
      </c>
      <c r="G4872" s="142">
        <v>5247.7050000002173</v>
      </c>
    </row>
    <row r="4873" spans="1:7" x14ac:dyDescent="0.2">
      <c r="A4873" s="76" t="s">
        <v>5270</v>
      </c>
      <c r="C4873" s="142">
        <v>2025.5600000001855</v>
      </c>
      <c r="D4873" s="142">
        <v>2651.8775000001178</v>
      </c>
      <c r="E4873" s="142">
        <v>3353.6424999997253</v>
      </c>
      <c r="F4873" s="142">
        <v>3824.2725000003479</v>
      </c>
      <c r="G4873" s="142">
        <v>5248.7500000002174</v>
      </c>
    </row>
    <row r="4874" spans="1:7" x14ac:dyDescent="0.2">
      <c r="A4874" s="76" t="s">
        <v>5271</v>
      </c>
      <c r="C4874" s="142">
        <v>2025.9600000001856</v>
      </c>
      <c r="D4874" s="142">
        <v>2652.4000000001179</v>
      </c>
      <c r="E4874" s="142">
        <v>3354.3074999997252</v>
      </c>
      <c r="F4874" s="142">
        <v>3825.0325000003481</v>
      </c>
      <c r="G4874" s="142">
        <v>5249.7950000002174</v>
      </c>
    </row>
    <row r="4875" spans="1:7" x14ac:dyDescent="0.2">
      <c r="A4875" s="76" t="s">
        <v>5272</v>
      </c>
      <c r="C4875" s="142">
        <v>2026.3600000001857</v>
      </c>
      <c r="D4875" s="142">
        <v>2652.9225000001179</v>
      </c>
      <c r="E4875" s="142">
        <v>3354.9724999997247</v>
      </c>
      <c r="F4875" s="142">
        <v>3825.7925000003479</v>
      </c>
      <c r="G4875" s="142">
        <v>5250.8400000002184</v>
      </c>
    </row>
    <row r="4876" spans="1:7" x14ac:dyDescent="0.2">
      <c r="A4876" s="76" t="s">
        <v>5273</v>
      </c>
      <c r="C4876" s="142">
        <v>2026.7600000001858</v>
      </c>
      <c r="D4876" s="142">
        <v>2653.4450000001179</v>
      </c>
      <c r="E4876" s="142">
        <v>3355.6374999997247</v>
      </c>
      <c r="F4876" s="142">
        <v>3826.5525000003481</v>
      </c>
      <c r="G4876" s="142">
        <v>5251.8850000002185</v>
      </c>
    </row>
    <row r="4877" spans="1:7" x14ac:dyDescent="0.2">
      <c r="A4877" s="76" t="s">
        <v>5274</v>
      </c>
      <c r="C4877" s="142">
        <v>2027.1600000001858</v>
      </c>
      <c r="D4877" s="142">
        <v>2653.9675000001184</v>
      </c>
      <c r="E4877" s="142">
        <v>3356.3024999997247</v>
      </c>
      <c r="F4877" s="142">
        <v>3827.3125000003483</v>
      </c>
      <c r="G4877" s="142">
        <v>5252.9300000002186</v>
      </c>
    </row>
    <row r="4878" spans="1:7" x14ac:dyDescent="0.2">
      <c r="A4878" s="76" t="s">
        <v>5275</v>
      </c>
      <c r="C4878" s="142">
        <v>2027.5600000001859</v>
      </c>
      <c r="D4878" s="142">
        <v>2654.4900000001185</v>
      </c>
      <c r="E4878" s="142">
        <v>3356.9674999997242</v>
      </c>
      <c r="F4878" s="142">
        <v>3828.0725000003486</v>
      </c>
      <c r="G4878" s="142">
        <v>5253.9750000002196</v>
      </c>
    </row>
    <row r="4879" spans="1:7" x14ac:dyDescent="0.2">
      <c r="A4879" s="76" t="s">
        <v>5276</v>
      </c>
      <c r="C4879" s="142">
        <v>2027.960000000186</v>
      </c>
      <c r="D4879" s="142">
        <v>2655.0125000001185</v>
      </c>
      <c r="E4879" s="142">
        <v>3357.6324999997241</v>
      </c>
      <c r="F4879" s="142">
        <v>3828.8325000003488</v>
      </c>
      <c r="G4879" s="142">
        <v>5255.0200000002196</v>
      </c>
    </row>
    <row r="4880" spans="1:7" x14ac:dyDescent="0.2">
      <c r="A4880" s="76" t="s">
        <v>5277</v>
      </c>
      <c r="C4880" s="142">
        <v>2028.3600000001861</v>
      </c>
      <c r="D4880" s="142">
        <v>2655.535000000119</v>
      </c>
      <c r="E4880" s="142">
        <v>3358.2974999997241</v>
      </c>
      <c r="F4880" s="142">
        <v>3829.592500000349</v>
      </c>
      <c r="G4880" s="142">
        <v>5256.0650000002197</v>
      </c>
    </row>
    <row r="4881" spans="1:7" x14ac:dyDescent="0.2">
      <c r="A4881" s="76" t="s">
        <v>5278</v>
      </c>
      <c r="C4881" s="142">
        <v>2028.7600000001862</v>
      </c>
      <c r="D4881" s="142">
        <v>2656.057500000119</v>
      </c>
      <c r="E4881" s="142">
        <v>3358.9624999997236</v>
      </c>
      <c r="F4881" s="142">
        <v>3830.3525000003492</v>
      </c>
      <c r="G4881" s="142">
        <v>5257.1100000002207</v>
      </c>
    </row>
    <row r="4882" spans="1:7" x14ac:dyDescent="0.2">
      <c r="A4882" s="76" t="s">
        <v>5279</v>
      </c>
      <c r="C4882" s="142">
        <v>2029.1600000001863</v>
      </c>
      <c r="D4882" s="142">
        <v>2656.5800000001191</v>
      </c>
      <c r="E4882" s="142">
        <v>3359.6274999997236</v>
      </c>
      <c r="F4882" s="142">
        <v>3831.1125000003494</v>
      </c>
      <c r="G4882" s="142">
        <v>5258.1550000002208</v>
      </c>
    </row>
    <row r="4883" spans="1:7" x14ac:dyDescent="0.2">
      <c r="A4883" s="76" t="s">
        <v>5280</v>
      </c>
      <c r="C4883" s="142">
        <v>2029.5600000001864</v>
      </c>
      <c r="D4883" s="142">
        <v>2657.1025000001196</v>
      </c>
      <c r="E4883" s="142">
        <v>3360.2924999997235</v>
      </c>
      <c r="F4883" s="142">
        <v>3831.8725000003496</v>
      </c>
      <c r="G4883" s="142">
        <v>5259.2000000002208</v>
      </c>
    </row>
    <row r="4884" spans="1:7" x14ac:dyDescent="0.2">
      <c r="A4884" s="76" t="s">
        <v>5281</v>
      </c>
      <c r="C4884" s="142">
        <v>2029.9600000001865</v>
      </c>
      <c r="D4884" s="142">
        <v>2657.6250000001196</v>
      </c>
      <c r="E4884" s="142">
        <v>3360.9574999997235</v>
      </c>
      <c r="F4884" s="142">
        <v>3832.6325000003499</v>
      </c>
      <c r="G4884" s="142">
        <v>5260.2450000002209</v>
      </c>
    </row>
    <row r="4885" spans="1:7" x14ac:dyDescent="0.2">
      <c r="A4885" s="76" t="s">
        <v>5282</v>
      </c>
      <c r="C4885" s="142">
        <v>2030.3600000001866</v>
      </c>
      <c r="D4885" s="142">
        <v>2658.1475000001196</v>
      </c>
      <c r="E4885" s="142">
        <v>3361.622499999723</v>
      </c>
      <c r="F4885" s="142">
        <v>3833.3925000003496</v>
      </c>
      <c r="G4885" s="142">
        <v>5261.2900000002219</v>
      </c>
    </row>
    <row r="4886" spans="1:7" x14ac:dyDescent="0.2">
      <c r="A4886" s="76" t="s">
        <v>5283</v>
      </c>
      <c r="C4886" s="142">
        <v>2030.7600000001867</v>
      </c>
      <c r="D4886" s="142">
        <v>2658.6700000001197</v>
      </c>
      <c r="E4886" s="142">
        <v>3362.287499999723</v>
      </c>
      <c r="F4886" s="142">
        <v>3834.1525000003498</v>
      </c>
      <c r="G4886" s="142">
        <v>5262.335000000222</v>
      </c>
    </row>
    <row r="4887" spans="1:7" x14ac:dyDescent="0.2">
      <c r="A4887" s="76" t="s">
        <v>5284</v>
      </c>
      <c r="C4887" s="142">
        <v>2031.1600000001868</v>
      </c>
      <c r="D4887" s="142">
        <v>2659.1925000001202</v>
      </c>
      <c r="E4887" s="142">
        <v>3362.9524999997229</v>
      </c>
      <c r="F4887" s="142">
        <v>3834.9125000003501</v>
      </c>
      <c r="G4887" s="142">
        <v>5263.380000000222</v>
      </c>
    </row>
    <row r="4888" spans="1:7" x14ac:dyDescent="0.2">
      <c r="A4888" s="76" t="s">
        <v>5285</v>
      </c>
      <c r="C4888" s="142">
        <v>2031.5600000001868</v>
      </c>
      <c r="D4888" s="142">
        <v>2659.7150000001202</v>
      </c>
      <c r="E4888" s="142">
        <v>3363.6174999997224</v>
      </c>
      <c r="F4888" s="142">
        <v>3835.6725000003503</v>
      </c>
      <c r="G4888" s="142">
        <v>5264.425000000223</v>
      </c>
    </row>
    <row r="4889" spans="1:7" x14ac:dyDescent="0.2">
      <c r="A4889" s="76" t="s">
        <v>5286</v>
      </c>
      <c r="C4889" s="142">
        <v>2031.9600000001869</v>
      </c>
      <c r="D4889" s="142">
        <v>2660.2375000001202</v>
      </c>
      <c r="E4889" s="142">
        <v>3364.2824999997224</v>
      </c>
      <c r="F4889" s="142">
        <v>3836.4325000003505</v>
      </c>
      <c r="G4889" s="142">
        <v>5265.4700000002231</v>
      </c>
    </row>
    <row r="4890" spans="1:7" x14ac:dyDescent="0.2">
      <c r="A4890" s="76" t="s">
        <v>5287</v>
      </c>
      <c r="C4890" s="142">
        <v>2032.360000000187</v>
      </c>
      <c r="D4890" s="142">
        <v>2660.7600000001207</v>
      </c>
      <c r="E4890" s="142">
        <v>3364.9474999997224</v>
      </c>
      <c r="F4890" s="142">
        <v>3837.1925000003507</v>
      </c>
      <c r="G4890" s="142">
        <v>5266.5150000002232</v>
      </c>
    </row>
    <row r="4891" spans="1:7" x14ac:dyDescent="0.2">
      <c r="A4891" s="76" t="s">
        <v>5288</v>
      </c>
      <c r="C4891" s="142">
        <v>2032.7600000001871</v>
      </c>
      <c r="D4891" s="142">
        <v>2661.2825000001208</v>
      </c>
      <c r="E4891" s="142">
        <v>3365.6124999997219</v>
      </c>
      <c r="F4891" s="142">
        <v>3837.9525000003509</v>
      </c>
      <c r="G4891" s="142">
        <v>5267.5600000002241</v>
      </c>
    </row>
    <row r="4892" spans="1:7" x14ac:dyDescent="0.2">
      <c r="A4892" s="76" t="s">
        <v>5289</v>
      </c>
      <c r="C4892" s="142">
        <v>2033.1600000001872</v>
      </c>
      <c r="D4892" s="142">
        <v>2661.8050000001208</v>
      </c>
      <c r="E4892" s="142">
        <v>3366.2774999997218</v>
      </c>
      <c r="F4892" s="142">
        <v>3838.7125000003512</v>
      </c>
      <c r="G4892" s="142">
        <v>5268.6050000002242</v>
      </c>
    </row>
    <row r="4893" spans="1:7" x14ac:dyDescent="0.2">
      <c r="A4893" s="76" t="s">
        <v>5290</v>
      </c>
      <c r="C4893" s="142">
        <v>2033.5600000001873</v>
      </c>
      <c r="D4893" s="142">
        <v>2662.3275000001213</v>
      </c>
      <c r="E4893" s="142">
        <v>3366.9424999997218</v>
      </c>
      <c r="F4893" s="142">
        <v>3839.4725000003514</v>
      </c>
      <c r="G4893" s="142">
        <v>5269.6500000002243</v>
      </c>
    </row>
    <row r="4894" spans="1:7" x14ac:dyDescent="0.2">
      <c r="A4894" s="76" t="s">
        <v>5291</v>
      </c>
      <c r="C4894" s="142">
        <v>2033.9600000001874</v>
      </c>
      <c r="D4894" s="142">
        <v>2662.8500000001213</v>
      </c>
      <c r="E4894" s="142">
        <v>3367.6074999997218</v>
      </c>
      <c r="F4894" s="142">
        <v>3840.2325000003516</v>
      </c>
      <c r="G4894" s="142">
        <v>5270.6950000002244</v>
      </c>
    </row>
    <row r="4895" spans="1:7" x14ac:dyDescent="0.2">
      <c r="A4895" s="76" t="s">
        <v>5292</v>
      </c>
      <c r="C4895" s="142">
        <v>2034.3600000001875</v>
      </c>
      <c r="D4895" s="142">
        <v>2663.3725000001214</v>
      </c>
      <c r="E4895" s="142">
        <v>3368.2724999997213</v>
      </c>
      <c r="F4895" s="142">
        <v>3840.9925000003514</v>
      </c>
      <c r="G4895" s="142">
        <v>5271.7400000002253</v>
      </c>
    </row>
    <row r="4896" spans="1:7" x14ac:dyDescent="0.2">
      <c r="A4896" s="76" t="s">
        <v>5293</v>
      </c>
      <c r="C4896" s="142">
        <v>2034.7600000001876</v>
      </c>
      <c r="D4896" s="142">
        <v>2663.8950000001214</v>
      </c>
      <c r="E4896" s="142">
        <v>3368.9374999997212</v>
      </c>
      <c r="F4896" s="142">
        <v>3841.7525000003516</v>
      </c>
      <c r="G4896" s="142">
        <v>5272.7850000002254</v>
      </c>
    </row>
    <row r="4897" spans="1:7" x14ac:dyDescent="0.2">
      <c r="A4897" s="76" t="s">
        <v>5294</v>
      </c>
      <c r="C4897" s="142">
        <v>2035.1600000001877</v>
      </c>
      <c r="D4897" s="142">
        <v>2664.4175000001219</v>
      </c>
      <c r="E4897" s="142">
        <v>3369.6024999997212</v>
      </c>
      <c r="F4897" s="142">
        <v>3842.5125000003518</v>
      </c>
      <c r="G4897" s="142">
        <v>5273.8300000002255</v>
      </c>
    </row>
    <row r="4898" spans="1:7" x14ac:dyDescent="0.2">
      <c r="A4898" s="76" t="s">
        <v>5295</v>
      </c>
      <c r="C4898" s="142">
        <v>2035.5600000001878</v>
      </c>
      <c r="D4898" s="142">
        <v>2664.9400000001219</v>
      </c>
      <c r="E4898" s="142">
        <v>3370.2674999997207</v>
      </c>
      <c r="F4898" s="142">
        <v>3843.272500000352</v>
      </c>
      <c r="G4898" s="142">
        <v>5274.8750000002265</v>
      </c>
    </row>
    <row r="4899" spans="1:7" x14ac:dyDescent="0.2">
      <c r="A4899" s="76" t="s">
        <v>5296</v>
      </c>
      <c r="C4899" s="142">
        <v>2035.9600000001878</v>
      </c>
      <c r="D4899" s="142">
        <v>2665.462500000122</v>
      </c>
      <c r="E4899" s="142">
        <v>3370.9324999997207</v>
      </c>
      <c r="F4899" s="142">
        <v>3844.0325000003522</v>
      </c>
      <c r="G4899" s="142">
        <v>5275.9200000002265</v>
      </c>
    </row>
    <row r="4900" spans="1:7" x14ac:dyDescent="0.2">
      <c r="A4900" s="76" t="s">
        <v>5297</v>
      </c>
      <c r="C4900" s="142">
        <v>2036.3600000001879</v>
      </c>
      <c r="D4900" s="142">
        <v>2665.9850000001225</v>
      </c>
      <c r="E4900" s="142">
        <v>3371.5974999997206</v>
      </c>
      <c r="F4900" s="142">
        <v>3844.7925000003524</v>
      </c>
      <c r="G4900" s="142">
        <v>5276.9650000002266</v>
      </c>
    </row>
    <row r="4901" spans="1:7" x14ac:dyDescent="0.2">
      <c r="A4901" s="76" t="s">
        <v>5298</v>
      </c>
      <c r="C4901" s="142">
        <v>2036.760000000188</v>
      </c>
      <c r="D4901" s="142">
        <v>2666.5075000001225</v>
      </c>
      <c r="E4901" s="142">
        <v>3372.2624999997201</v>
      </c>
      <c r="F4901" s="142">
        <v>3845.5525000003527</v>
      </c>
      <c r="G4901" s="142">
        <v>5278.0100000002276</v>
      </c>
    </row>
    <row r="4902" spans="1:7" x14ac:dyDescent="0.2">
      <c r="A4902" s="76" t="s">
        <v>5299</v>
      </c>
      <c r="C4902" s="142">
        <v>2037.1600000001881</v>
      </c>
      <c r="D4902" s="142">
        <v>2667.0300000001225</v>
      </c>
      <c r="E4902" s="142">
        <v>3372.9274999997201</v>
      </c>
      <c r="F4902" s="142">
        <v>3846.3125000003529</v>
      </c>
      <c r="G4902" s="142">
        <v>5279.0550000002277</v>
      </c>
    </row>
    <row r="4903" spans="1:7" x14ac:dyDescent="0.2">
      <c r="A4903" s="76" t="s">
        <v>5300</v>
      </c>
      <c r="C4903" s="142">
        <v>2037.5600000001882</v>
      </c>
      <c r="D4903" s="142">
        <v>2667.552500000123</v>
      </c>
      <c r="E4903" s="142">
        <v>3373.5924999997201</v>
      </c>
      <c r="F4903" s="142">
        <v>3847.0725000003531</v>
      </c>
      <c r="G4903" s="142">
        <v>5280.1000000002277</v>
      </c>
    </row>
    <row r="4904" spans="1:7" x14ac:dyDescent="0.2">
      <c r="A4904" s="76" t="s">
        <v>5301</v>
      </c>
      <c r="C4904" s="142">
        <v>2037.9600000001883</v>
      </c>
      <c r="D4904" s="142">
        <v>2668.0750000001231</v>
      </c>
      <c r="E4904" s="142">
        <v>3374.25749999972</v>
      </c>
      <c r="F4904" s="142">
        <v>3847.8325000003533</v>
      </c>
      <c r="G4904" s="142">
        <v>5281.1450000002278</v>
      </c>
    </row>
    <row r="4905" spans="1:7" x14ac:dyDescent="0.2">
      <c r="A4905" s="76" t="s">
        <v>5302</v>
      </c>
      <c r="C4905" s="142">
        <v>2038.3600000001884</v>
      </c>
      <c r="D4905" s="142">
        <v>2668.5975000001231</v>
      </c>
      <c r="E4905" s="142">
        <v>3374.9224999997195</v>
      </c>
      <c r="F4905" s="142">
        <v>3848.5925000003531</v>
      </c>
      <c r="G4905" s="142">
        <v>5282.1900000002288</v>
      </c>
    </row>
    <row r="4906" spans="1:7" x14ac:dyDescent="0.2">
      <c r="A4906" s="76" t="s">
        <v>5303</v>
      </c>
      <c r="C4906" s="142">
        <v>2038.7600000001885</v>
      </c>
      <c r="D4906" s="142">
        <v>2669.1200000001231</v>
      </c>
      <c r="E4906" s="142">
        <v>3375.5874999997195</v>
      </c>
      <c r="F4906" s="142">
        <v>3849.3525000003533</v>
      </c>
      <c r="G4906" s="142">
        <v>5283.2350000002289</v>
      </c>
    </row>
    <row r="4907" spans="1:7" x14ac:dyDescent="0.2">
      <c r="A4907" s="76" t="s">
        <v>5304</v>
      </c>
      <c r="C4907" s="142">
        <v>2039.1600000001886</v>
      </c>
      <c r="D4907" s="142">
        <v>2669.6425000001236</v>
      </c>
      <c r="E4907" s="142">
        <v>3376.2524999997195</v>
      </c>
      <c r="F4907" s="142">
        <v>3850.1125000003535</v>
      </c>
      <c r="G4907" s="142">
        <v>5284.2800000002289</v>
      </c>
    </row>
    <row r="4908" spans="1:7" x14ac:dyDescent="0.2">
      <c r="A4908" s="76" t="s">
        <v>5305</v>
      </c>
      <c r="C4908" s="142">
        <v>2039.5600000001887</v>
      </c>
      <c r="D4908" s="142">
        <v>2670.1650000001237</v>
      </c>
      <c r="E4908" s="142">
        <v>3376.917499999719</v>
      </c>
      <c r="F4908" s="142">
        <v>3850.8725000003537</v>
      </c>
      <c r="G4908" s="142">
        <v>5285.3250000002299</v>
      </c>
    </row>
    <row r="4909" spans="1:7" x14ac:dyDescent="0.2">
      <c r="A4909" s="76" t="s">
        <v>5306</v>
      </c>
      <c r="C4909" s="142">
        <v>2039.9600000001888</v>
      </c>
      <c r="D4909" s="142">
        <v>2670.6875000001237</v>
      </c>
      <c r="E4909" s="142">
        <v>3377.5824999997189</v>
      </c>
      <c r="F4909" s="142">
        <v>3851.632500000354</v>
      </c>
      <c r="G4909" s="142">
        <v>5286.37000000023</v>
      </c>
    </row>
    <row r="4910" spans="1:7" x14ac:dyDescent="0.2">
      <c r="A4910" s="76" t="s">
        <v>5307</v>
      </c>
      <c r="C4910" s="142">
        <v>2040.3600000001888</v>
      </c>
      <c r="D4910" s="142">
        <v>2671.2100000001242</v>
      </c>
      <c r="E4910" s="142">
        <v>3378.2474999997189</v>
      </c>
      <c r="F4910" s="142">
        <v>3852.3925000003542</v>
      </c>
      <c r="G4910" s="142">
        <v>5287.4150000002301</v>
      </c>
    </row>
    <row r="4911" spans="1:7" x14ac:dyDescent="0.2">
      <c r="A4911" s="76" t="s">
        <v>5308</v>
      </c>
      <c r="C4911" s="142">
        <v>2040.7600000001889</v>
      </c>
      <c r="D4911" s="142">
        <v>2671.7325000001242</v>
      </c>
      <c r="E4911" s="142">
        <v>3378.9124999997184</v>
      </c>
      <c r="F4911" s="142">
        <v>3853.1525000003544</v>
      </c>
      <c r="G4911" s="142">
        <v>5288.460000000231</v>
      </c>
    </row>
    <row r="4912" spans="1:7" x14ac:dyDescent="0.2">
      <c r="A4912" s="76" t="s">
        <v>5309</v>
      </c>
      <c r="C4912" s="142">
        <v>2041.160000000189</v>
      </c>
      <c r="D4912" s="142">
        <v>2672.2550000001243</v>
      </c>
      <c r="E4912" s="142">
        <v>3379.5774999997184</v>
      </c>
      <c r="F4912" s="142">
        <v>3853.9125000003546</v>
      </c>
      <c r="G4912" s="142">
        <v>5289.5050000002311</v>
      </c>
    </row>
    <row r="4913" spans="1:7" x14ac:dyDescent="0.2">
      <c r="A4913" s="76" t="s">
        <v>5310</v>
      </c>
      <c r="C4913" s="142">
        <v>2041.5600000001891</v>
      </c>
      <c r="D4913" s="142">
        <v>2672.7775000001247</v>
      </c>
      <c r="E4913" s="142">
        <v>3380.2424999997183</v>
      </c>
      <c r="F4913" s="142">
        <v>3854.6725000003548</v>
      </c>
      <c r="G4913" s="142">
        <v>5290.5500000002312</v>
      </c>
    </row>
    <row r="4914" spans="1:7" x14ac:dyDescent="0.2">
      <c r="A4914" s="76" t="s">
        <v>5311</v>
      </c>
      <c r="C4914" s="142">
        <v>2041.9600000001892</v>
      </c>
      <c r="D4914" s="142">
        <v>2673.3000000001248</v>
      </c>
      <c r="E4914" s="142">
        <v>3380.9074999997183</v>
      </c>
      <c r="F4914" s="142">
        <v>3855.432500000355</v>
      </c>
      <c r="G4914" s="142">
        <v>5291.5950000002313</v>
      </c>
    </row>
    <row r="4915" spans="1:7" x14ac:dyDescent="0.2">
      <c r="A4915" s="76" t="s">
        <v>5312</v>
      </c>
      <c r="C4915" s="142">
        <v>2042.3600000001893</v>
      </c>
      <c r="D4915" s="142">
        <v>2673.8225000001248</v>
      </c>
      <c r="E4915" s="142">
        <v>3381.5724999997178</v>
      </c>
      <c r="F4915" s="142">
        <v>3856.1925000003548</v>
      </c>
      <c r="G4915" s="142">
        <v>5292.6400000002322</v>
      </c>
    </row>
    <row r="4916" spans="1:7" x14ac:dyDescent="0.2">
      <c r="A4916" s="76" t="s">
        <v>5313</v>
      </c>
      <c r="C4916" s="142">
        <v>2042.7600000001894</v>
      </c>
      <c r="D4916" s="142">
        <v>2674.3450000001249</v>
      </c>
      <c r="E4916" s="142">
        <v>3382.2374999997178</v>
      </c>
      <c r="F4916" s="142">
        <v>3856.952500000355</v>
      </c>
      <c r="G4916" s="142">
        <v>5293.6850000002323</v>
      </c>
    </row>
    <row r="4917" spans="1:7" x14ac:dyDescent="0.2">
      <c r="A4917" s="76" t="s">
        <v>5314</v>
      </c>
      <c r="C4917" s="142">
        <v>2043.1600000001895</v>
      </c>
      <c r="D4917" s="142">
        <v>2674.8675000001253</v>
      </c>
      <c r="E4917" s="142">
        <v>3382.9024999997177</v>
      </c>
      <c r="F4917" s="142">
        <v>3857.7125000003552</v>
      </c>
      <c r="G4917" s="142">
        <v>5294.7300000002324</v>
      </c>
    </row>
    <row r="4918" spans="1:7" x14ac:dyDescent="0.2">
      <c r="A4918" s="76" t="s">
        <v>5315</v>
      </c>
      <c r="C4918" s="142">
        <v>2043.5600000001896</v>
      </c>
      <c r="D4918" s="142">
        <v>2675.3900000001254</v>
      </c>
      <c r="E4918" s="142">
        <v>3383.5674999997173</v>
      </c>
      <c r="F4918" s="142">
        <v>3858.4725000003555</v>
      </c>
      <c r="G4918" s="142">
        <v>5295.7750000002334</v>
      </c>
    </row>
    <row r="4919" spans="1:7" x14ac:dyDescent="0.2">
      <c r="A4919" s="76" t="s">
        <v>5316</v>
      </c>
      <c r="C4919" s="142">
        <v>2043.9600000001897</v>
      </c>
      <c r="D4919" s="142">
        <v>2675.9125000001254</v>
      </c>
      <c r="E4919" s="142">
        <v>3384.2324999997172</v>
      </c>
      <c r="F4919" s="142">
        <v>3859.2325000003557</v>
      </c>
      <c r="G4919" s="142">
        <v>5296.8200000002334</v>
      </c>
    </row>
    <row r="4920" spans="1:7" x14ac:dyDescent="0.2">
      <c r="A4920" s="76" t="s">
        <v>5317</v>
      </c>
      <c r="C4920" s="142">
        <v>2044.3600000001898</v>
      </c>
      <c r="D4920" s="142">
        <v>2676.4350000001259</v>
      </c>
      <c r="E4920" s="142">
        <v>3384.8974999997172</v>
      </c>
      <c r="F4920" s="142">
        <v>3859.9925000003559</v>
      </c>
      <c r="G4920" s="142">
        <v>5297.8650000002335</v>
      </c>
    </row>
    <row r="4921" spans="1:7" x14ac:dyDescent="0.2">
      <c r="A4921" s="76" t="s">
        <v>5318</v>
      </c>
      <c r="C4921" s="142">
        <v>2044.7600000001898</v>
      </c>
      <c r="D4921" s="142">
        <v>2676.9575000001259</v>
      </c>
      <c r="E4921" s="142">
        <v>3385.5624999997167</v>
      </c>
      <c r="F4921" s="142">
        <v>3860.7525000003561</v>
      </c>
      <c r="G4921" s="142">
        <v>5298.9100000002345</v>
      </c>
    </row>
    <row r="4922" spans="1:7" x14ac:dyDescent="0.2">
      <c r="A4922" s="76" t="s">
        <v>5319</v>
      </c>
      <c r="C4922" s="142">
        <v>2045.1600000001899</v>
      </c>
      <c r="D4922" s="142">
        <v>2677.480000000126</v>
      </c>
      <c r="E4922" s="142">
        <v>3386.2274999997167</v>
      </c>
      <c r="F4922" s="142">
        <v>3861.5125000003563</v>
      </c>
      <c r="G4922" s="142">
        <v>5299.9550000002346</v>
      </c>
    </row>
    <row r="4923" spans="1:7" x14ac:dyDescent="0.2">
      <c r="A4923" s="76" t="s">
        <v>5320</v>
      </c>
      <c r="C4923" s="142">
        <v>2045.56000000019</v>
      </c>
      <c r="D4923" s="142">
        <v>2678.0025000001265</v>
      </c>
      <c r="E4923" s="142">
        <v>3386.8924999997166</v>
      </c>
      <c r="F4923" s="142">
        <v>3862.2725000003566</v>
      </c>
      <c r="G4923" s="142">
        <v>5301.0000000002346</v>
      </c>
    </row>
    <row r="4924" spans="1:7" x14ac:dyDescent="0.2">
      <c r="A4924" s="76" t="s">
        <v>5321</v>
      </c>
      <c r="C4924" s="142">
        <v>2045.9600000001901</v>
      </c>
      <c r="D4924" s="142">
        <v>2678.5250000001265</v>
      </c>
      <c r="E4924" s="142">
        <v>3387.5574999997166</v>
      </c>
      <c r="F4924" s="142">
        <v>3863.0325000003568</v>
      </c>
      <c r="G4924" s="142">
        <v>5302.0450000002347</v>
      </c>
    </row>
    <row r="4925" spans="1:7" x14ac:dyDescent="0.2">
      <c r="A4925" s="76" t="s">
        <v>5322</v>
      </c>
      <c r="C4925" s="142">
        <v>2046.3600000001902</v>
      </c>
      <c r="D4925" s="142">
        <v>2679.0475000001265</v>
      </c>
      <c r="E4925" s="142">
        <v>3388.2224999997161</v>
      </c>
      <c r="F4925" s="142">
        <v>3863.7925000003565</v>
      </c>
      <c r="G4925" s="142">
        <v>5303.0900000002357</v>
      </c>
    </row>
    <row r="4926" spans="1:7" x14ac:dyDescent="0.2">
      <c r="A4926" s="76" t="s">
        <v>5323</v>
      </c>
      <c r="C4926" s="142">
        <v>2046.7600000001903</v>
      </c>
      <c r="D4926" s="142">
        <v>2679.5700000001266</v>
      </c>
      <c r="E4926" s="142">
        <v>3388.8874999997161</v>
      </c>
      <c r="F4926" s="142">
        <v>3864.5525000003568</v>
      </c>
      <c r="G4926" s="142">
        <v>5304.1350000002358</v>
      </c>
    </row>
    <row r="4927" spans="1:7" x14ac:dyDescent="0.2">
      <c r="A4927" s="76" t="s">
        <v>5324</v>
      </c>
      <c r="C4927" s="142">
        <v>2047.1600000001904</v>
      </c>
      <c r="D4927" s="142">
        <v>2680.0925000001271</v>
      </c>
      <c r="E4927" s="142">
        <v>3389.552499999716</v>
      </c>
      <c r="F4927" s="142">
        <v>3865.312500000357</v>
      </c>
      <c r="G4927" s="142">
        <v>5305.1800000002359</v>
      </c>
    </row>
    <row r="4928" spans="1:7" x14ac:dyDescent="0.2">
      <c r="A4928" s="76" t="s">
        <v>5325</v>
      </c>
      <c r="C4928" s="142">
        <v>2047.5600000001905</v>
      </c>
      <c r="D4928" s="142">
        <v>2680.6150000001271</v>
      </c>
      <c r="E4928" s="142">
        <v>3390.2174999997155</v>
      </c>
      <c r="F4928" s="142">
        <v>3866.0725000003572</v>
      </c>
      <c r="G4928" s="142">
        <v>5306.2250000002368</v>
      </c>
    </row>
    <row r="4929" spans="1:7" x14ac:dyDescent="0.2">
      <c r="A4929" s="76" t="s">
        <v>5326</v>
      </c>
      <c r="C4929" s="142">
        <v>2047.9600000001906</v>
      </c>
      <c r="D4929" s="142">
        <v>2681.1375000001271</v>
      </c>
      <c r="E4929" s="142">
        <v>3390.8824999997155</v>
      </c>
      <c r="F4929" s="142">
        <v>3866.8325000003574</v>
      </c>
      <c r="G4929" s="142">
        <v>5307.2700000002369</v>
      </c>
    </row>
    <row r="4930" spans="1:7" x14ac:dyDescent="0.2">
      <c r="A4930" s="76" t="s">
        <v>5327</v>
      </c>
      <c r="C4930" s="142">
        <v>2048.3600000001907</v>
      </c>
      <c r="D4930" s="142">
        <v>2681.6600000001276</v>
      </c>
      <c r="E4930" s="142">
        <v>3391.5474999997155</v>
      </c>
      <c r="F4930" s="142">
        <v>3867.5925000003576</v>
      </c>
      <c r="G4930" s="142">
        <v>5308.315000000237</v>
      </c>
    </row>
    <row r="4931" spans="1:7" x14ac:dyDescent="0.2">
      <c r="A4931" s="76" t="s">
        <v>5328</v>
      </c>
      <c r="C4931" s="142">
        <v>2048.7600000001908</v>
      </c>
      <c r="D4931" s="142">
        <v>2682.1825000001277</v>
      </c>
      <c r="E4931" s="142">
        <v>3392.212499999715</v>
      </c>
      <c r="F4931" s="142">
        <v>3868.3525000003578</v>
      </c>
      <c r="G4931" s="142">
        <v>5309.360000000238</v>
      </c>
    </row>
    <row r="4932" spans="1:7" x14ac:dyDescent="0.2">
      <c r="A4932" s="76" t="s">
        <v>5329</v>
      </c>
      <c r="C4932" s="142">
        <v>2049.1600000001908</v>
      </c>
      <c r="D4932" s="142">
        <v>2682.7050000001277</v>
      </c>
      <c r="E4932" s="142">
        <v>3392.8774999997149</v>
      </c>
      <c r="F4932" s="142">
        <v>3869.1125000003581</v>
      </c>
      <c r="G4932" s="142">
        <v>5310.405000000238</v>
      </c>
    </row>
    <row r="4933" spans="1:7" x14ac:dyDescent="0.2">
      <c r="A4933" s="76" t="s">
        <v>5330</v>
      </c>
      <c r="C4933" s="142">
        <v>2049.5600000001909</v>
      </c>
      <c r="D4933" s="142">
        <v>2683.2275000001282</v>
      </c>
      <c r="E4933" s="142">
        <v>3393.5424999997149</v>
      </c>
      <c r="F4933" s="142">
        <v>3869.8725000003583</v>
      </c>
      <c r="G4933" s="142">
        <v>5311.4500000002381</v>
      </c>
    </row>
    <row r="4934" spans="1:7" x14ac:dyDescent="0.2">
      <c r="A4934" s="76" t="s">
        <v>5331</v>
      </c>
      <c r="C4934" s="142">
        <v>2049.960000000191</v>
      </c>
      <c r="D4934" s="142">
        <v>2683.7500000001282</v>
      </c>
      <c r="E4934" s="142">
        <v>3394.2074999997149</v>
      </c>
      <c r="F4934" s="142">
        <v>3870.6325000003585</v>
      </c>
      <c r="G4934" s="142">
        <v>5312.4950000002382</v>
      </c>
    </row>
    <row r="4935" spans="1:7" x14ac:dyDescent="0.2">
      <c r="A4935" s="76" t="s">
        <v>5332</v>
      </c>
      <c r="C4935" s="142">
        <v>2050.3600000001911</v>
      </c>
      <c r="D4935" s="142">
        <v>2684.2725000001283</v>
      </c>
      <c r="E4935" s="142">
        <v>3394.8724999997144</v>
      </c>
      <c r="F4935" s="142">
        <v>3871.3925000003583</v>
      </c>
      <c r="G4935" s="142">
        <v>5313.5400000002392</v>
      </c>
    </row>
    <row r="4936" spans="1:7" x14ac:dyDescent="0.2">
      <c r="A4936" s="76" t="s">
        <v>5333</v>
      </c>
      <c r="C4936" s="142">
        <v>2050.7600000001912</v>
      </c>
      <c r="D4936" s="142">
        <v>2684.7950000001283</v>
      </c>
      <c r="E4936" s="142">
        <v>3395.5374999997143</v>
      </c>
      <c r="F4936" s="142">
        <v>3872.1525000003585</v>
      </c>
      <c r="G4936" s="142">
        <v>5314.5850000002392</v>
      </c>
    </row>
    <row r="4937" spans="1:7" x14ac:dyDescent="0.2">
      <c r="A4937" s="76" t="s">
        <v>5334</v>
      </c>
      <c r="C4937" s="142">
        <v>2051.1600000001913</v>
      </c>
      <c r="D4937" s="142">
        <v>2685.3175000001288</v>
      </c>
      <c r="E4937" s="142">
        <v>3396.2024999997143</v>
      </c>
      <c r="F4937" s="142">
        <v>3872.9125000003587</v>
      </c>
      <c r="G4937" s="142">
        <v>5315.6300000002393</v>
      </c>
    </row>
    <row r="4938" spans="1:7" x14ac:dyDescent="0.2">
      <c r="A4938" s="76" t="s">
        <v>5335</v>
      </c>
      <c r="C4938" s="142">
        <v>2051.5600000001914</v>
      </c>
      <c r="D4938" s="142">
        <v>2685.8400000001288</v>
      </c>
      <c r="E4938" s="142">
        <v>3396.8674999997138</v>
      </c>
      <c r="F4938" s="142">
        <v>3873.6725000003589</v>
      </c>
      <c r="G4938" s="142">
        <v>5316.6750000002403</v>
      </c>
    </row>
    <row r="4939" spans="1:7" x14ac:dyDescent="0.2">
      <c r="A4939" s="76" t="s">
        <v>5336</v>
      </c>
      <c r="C4939" s="142">
        <v>2051.9600000001915</v>
      </c>
      <c r="D4939" s="142">
        <v>2686.3625000001289</v>
      </c>
      <c r="E4939" s="142">
        <v>3397.5324999997138</v>
      </c>
      <c r="F4939" s="142">
        <v>3874.4325000003591</v>
      </c>
      <c r="G4939" s="142">
        <v>5317.7200000002404</v>
      </c>
    </row>
    <row r="4940" spans="1:7" x14ac:dyDescent="0.2">
      <c r="A4940" s="76" t="s">
        <v>5337</v>
      </c>
      <c r="C4940" s="142">
        <v>2052.3600000001916</v>
      </c>
      <c r="D4940" s="142">
        <v>2686.8850000001294</v>
      </c>
      <c r="E4940" s="142">
        <v>3398.1974999997137</v>
      </c>
      <c r="F4940" s="142">
        <v>3875.1925000003594</v>
      </c>
      <c r="G4940" s="142">
        <v>5318.7650000002404</v>
      </c>
    </row>
    <row r="4941" spans="1:7" x14ac:dyDescent="0.2">
      <c r="A4941" s="76" t="s">
        <v>5338</v>
      </c>
      <c r="C4941" s="142">
        <v>2052.7600000001917</v>
      </c>
      <c r="D4941" s="142">
        <v>2687.4075000001294</v>
      </c>
      <c r="E4941" s="142">
        <v>3398.8624999997132</v>
      </c>
      <c r="F4941" s="142">
        <v>3875.9525000003596</v>
      </c>
      <c r="G4941" s="142">
        <v>5319.8100000002414</v>
      </c>
    </row>
    <row r="4942" spans="1:7" x14ac:dyDescent="0.2">
      <c r="A4942" s="76" t="s">
        <v>5339</v>
      </c>
      <c r="C4942" s="142">
        <v>2053.1600000001918</v>
      </c>
      <c r="D4942" s="142">
        <v>2687.9300000001294</v>
      </c>
      <c r="E4942" s="142">
        <v>3399.5274999997132</v>
      </c>
      <c r="F4942" s="142">
        <v>3876.7125000003598</v>
      </c>
      <c r="G4942" s="142">
        <v>5320.8550000002415</v>
      </c>
    </row>
    <row r="4943" spans="1:7" x14ac:dyDescent="0.2">
      <c r="A4943" s="76" t="s">
        <v>5340</v>
      </c>
      <c r="C4943" s="142">
        <v>2053.5600000001918</v>
      </c>
      <c r="D4943" s="142">
        <v>2688.4525000001299</v>
      </c>
      <c r="E4943" s="142">
        <v>3400.1924999997132</v>
      </c>
      <c r="F4943" s="142">
        <v>3877.47250000036</v>
      </c>
      <c r="G4943" s="142">
        <v>5321.9000000002416</v>
      </c>
    </row>
    <row r="4944" spans="1:7" x14ac:dyDescent="0.2">
      <c r="A4944" s="76" t="s">
        <v>5341</v>
      </c>
      <c r="C4944" s="142">
        <v>2053.9600000001919</v>
      </c>
      <c r="D4944" s="142">
        <v>2688.97500000013</v>
      </c>
      <c r="E4944" s="142">
        <v>3400.8574999997131</v>
      </c>
      <c r="F4944" s="142">
        <v>3878.2325000003602</v>
      </c>
      <c r="G4944" s="142">
        <v>5322.9450000002416</v>
      </c>
    </row>
    <row r="4945" spans="1:7" x14ac:dyDescent="0.2">
      <c r="A4945" s="76" t="s">
        <v>5342</v>
      </c>
      <c r="C4945" s="142">
        <v>2054.360000000192</v>
      </c>
      <c r="D4945" s="142">
        <v>2689.49750000013</v>
      </c>
      <c r="E4945" s="142">
        <v>3401.5224999997126</v>
      </c>
      <c r="F4945" s="142">
        <v>3878.99250000036</v>
      </c>
      <c r="G4945" s="142">
        <v>5323.9900000002426</v>
      </c>
    </row>
    <row r="4946" spans="1:7" x14ac:dyDescent="0.2">
      <c r="A4946" s="76" t="s">
        <v>5343</v>
      </c>
      <c r="C4946" s="142">
        <v>2054.7600000001921</v>
      </c>
      <c r="D4946" s="142">
        <v>2690.02000000013</v>
      </c>
      <c r="E4946" s="142">
        <v>3402.1874999997126</v>
      </c>
      <c r="F4946" s="142">
        <v>3879.7525000003602</v>
      </c>
      <c r="G4946" s="142">
        <v>5325.0350000002427</v>
      </c>
    </row>
    <row r="4947" spans="1:7" x14ac:dyDescent="0.2">
      <c r="A4947" s="76" t="s">
        <v>5344</v>
      </c>
      <c r="C4947" s="142">
        <v>2055.1600000001922</v>
      </c>
      <c r="D4947" s="142">
        <v>2690.5425000001305</v>
      </c>
      <c r="E4947" s="142">
        <v>3402.8524999997126</v>
      </c>
      <c r="F4947" s="142">
        <v>3880.5125000003604</v>
      </c>
      <c r="G4947" s="142">
        <v>5326.0800000002428</v>
      </c>
    </row>
    <row r="4948" spans="1:7" x14ac:dyDescent="0.2">
      <c r="A4948" s="76" t="s">
        <v>5345</v>
      </c>
      <c r="C4948" s="142">
        <v>2055.5600000001923</v>
      </c>
      <c r="D4948" s="142">
        <v>2691.0650000001306</v>
      </c>
      <c r="E4948" s="142">
        <v>3403.5174999997121</v>
      </c>
      <c r="F4948" s="142">
        <v>3881.2725000003607</v>
      </c>
      <c r="G4948" s="142">
        <v>5327.1250000002437</v>
      </c>
    </row>
    <row r="4949" spans="1:7" x14ac:dyDescent="0.2">
      <c r="A4949" s="76" t="s">
        <v>5346</v>
      </c>
      <c r="C4949" s="142">
        <v>2055.9600000001924</v>
      </c>
      <c r="D4949" s="142">
        <v>2691.5875000001306</v>
      </c>
      <c r="E4949" s="142">
        <v>3404.182499999712</v>
      </c>
      <c r="F4949" s="142">
        <v>3882.0325000003609</v>
      </c>
      <c r="G4949" s="142">
        <v>5328.1700000002438</v>
      </c>
    </row>
    <row r="4950" spans="1:7" x14ac:dyDescent="0.2">
      <c r="A4950" s="76" t="s">
        <v>5347</v>
      </c>
      <c r="C4950" s="142">
        <v>2056.3600000001925</v>
      </c>
      <c r="D4950" s="142">
        <v>2692.1100000001311</v>
      </c>
      <c r="E4950" s="142">
        <v>3404.847499999712</v>
      </c>
      <c r="F4950" s="142">
        <v>3882.7925000003611</v>
      </c>
      <c r="G4950" s="142">
        <v>5329.2150000002439</v>
      </c>
    </row>
    <row r="4951" spans="1:7" x14ac:dyDescent="0.2">
      <c r="A4951" s="76" t="s">
        <v>5348</v>
      </c>
      <c r="C4951" s="142">
        <v>2056.7600000001926</v>
      </c>
      <c r="D4951" s="142">
        <v>2692.6325000001311</v>
      </c>
      <c r="E4951" s="142">
        <v>3405.5124999997115</v>
      </c>
      <c r="F4951" s="142">
        <v>3883.5525000003613</v>
      </c>
      <c r="G4951" s="142">
        <v>5330.2600000002449</v>
      </c>
    </row>
    <row r="4952" spans="1:7" x14ac:dyDescent="0.2">
      <c r="A4952" s="76" t="s">
        <v>5349</v>
      </c>
      <c r="C4952" s="142">
        <v>2057.1600000001927</v>
      </c>
      <c r="D4952" s="142">
        <v>2693.1550000001312</v>
      </c>
      <c r="E4952" s="142">
        <v>3406.1774999997115</v>
      </c>
      <c r="F4952" s="142">
        <v>3884.3125000003615</v>
      </c>
      <c r="G4952" s="142">
        <v>5331.3050000002449</v>
      </c>
    </row>
    <row r="4953" spans="1:7" x14ac:dyDescent="0.2">
      <c r="A4953" s="76" t="s">
        <v>5350</v>
      </c>
      <c r="C4953" s="142">
        <v>2057.5600000001928</v>
      </c>
      <c r="D4953" s="142">
        <v>2693.6775000001317</v>
      </c>
      <c r="E4953" s="142">
        <v>3406.8424999997114</v>
      </c>
      <c r="F4953" s="142">
        <v>3885.0725000003617</v>
      </c>
      <c r="G4953" s="142">
        <v>5332.350000000245</v>
      </c>
    </row>
    <row r="4954" spans="1:7" x14ac:dyDescent="0.2">
      <c r="A4954" s="76" t="s">
        <v>5351</v>
      </c>
      <c r="C4954" s="142">
        <v>2057.9600000001928</v>
      </c>
      <c r="D4954" s="142">
        <v>2694.2000000001317</v>
      </c>
      <c r="E4954" s="142">
        <v>3407.5074999997109</v>
      </c>
      <c r="F4954" s="142">
        <v>3885.832500000362</v>
      </c>
      <c r="G4954" s="142">
        <v>5333.3950000002451</v>
      </c>
    </row>
    <row r="4955" spans="1:7" x14ac:dyDescent="0.2">
      <c r="A4955" s="76" t="s">
        <v>5352</v>
      </c>
      <c r="C4955" s="142">
        <v>2058.3600000001929</v>
      </c>
      <c r="D4955" s="142">
        <v>2694.7225000001317</v>
      </c>
      <c r="E4955" s="142">
        <v>3408.1724999997109</v>
      </c>
      <c r="F4955" s="142">
        <v>3886.5925000003617</v>
      </c>
      <c r="G4955" s="142">
        <v>5334.4400000002461</v>
      </c>
    </row>
    <row r="4956" spans="1:7" x14ac:dyDescent="0.2">
      <c r="A4956" s="76" t="s">
        <v>5353</v>
      </c>
      <c r="C4956" s="142">
        <v>2058.760000000193</v>
      </c>
      <c r="D4956" s="142">
        <v>2695.2450000001318</v>
      </c>
      <c r="E4956" s="142">
        <v>3408.8374999997109</v>
      </c>
      <c r="F4956" s="142">
        <v>3887.3525000003619</v>
      </c>
      <c r="G4956" s="142">
        <v>5335.4850000002461</v>
      </c>
    </row>
    <row r="4957" spans="1:7" x14ac:dyDescent="0.2">
      <c r="A4957" s="76" t="s">
        <v>5354</v>
      </c>
      <c r="C4957" s="142">
        <v>2059.1600000001931</v>
      </c>
      <c r="D4957" s="142">
        <v>2695.7675000001323</v>
      </c>
      <c r="E4957" s="142">
        <v>3409.5024999997108</v>
      </c>
      <c r="F4957" s="142">
        <v>3888.1125000003622</v>
      </c>
      <c r="G4957" s="142">
        <v>5336.5300000002462</v>
      </c>
    </row>
    <row r="4958" spans="1:7" x14ac:dyDescent="0.2">
      <c r="A4958" s="76" t="s">
        <v>5355</v>
      </c>
      <c r="C4958" s="142">
        <v>2059.5600000001932</v>
      </c>
      <c r="D4958" s="142">
        <v>2696.2900000001323</v>
      </c>
      <c r="E4958" s="142">
        <v>3410.1674999997103</v>
      </c>
      <c r="F4958" s="142">
        <v>3888.8725000003624</v>
      </c>
      <c r="G4958" s="142">
        <v>5337.5750000002472</v>
      </c>
    </row>
    <row r="4959" spans="1:7" x14ac:dyDescent="0.2">
      <c r="A4959" s="76" t="s">
        <v>5356</v>
      </c>
      <c r="C4959" s="142">
        <v>2059.9600000001933</v>
      </c>
      <c r="D4959" s="142">
        <v>2696.8125000001323</v>
      </c>
      <c r="E4959" s="142">
        <v>3410.8324999997103</v>
      </c>
      <c r="F4959" s="142">
        <v>3889.6325000003626</v>
      </c>
      <c r="G4959" s="142">
        <v>5338.6200000002473</v>
      </c>
    </row>
    <row r="4960" spans="1:7" x14ac:dyDescent="0.2">
      <c r="A4960" s="76" t="s">
        <v>5357</v>
      </c>
      <c r="C4960" s="142">
        <v>2060.3600000001934</v>
      </c>
      <c r="D4960" s="142">
        <v>2697.3350000001328</v>
      </c>
      <c r="E4960" s="142">
        <v>3411.4974999997103</v>
      </c>
      <c r="F4960" s="142">
        <v>3890.3925000003628</v>
      </c>
      <c r="G4960" s="142">
        <v>5339.6650000002473</v>
      </c>
    </row>
    <row r="4961" spans="1:7" x14ac:dyDescent="0.2">
      <c r="A4961" s="76" t="s">
        <v>5358</v>
      </c>
      <c r="C4961" s="142">
        <v>2060.7600000001935</v>
      </c>
      <c r="D4961" s="142">
        <v>2697.8575000001329</v>
      </c>
      <c r="E4961" s="142">
        <v>3412.1624999997098</v>
      </c>
      <c r="F4961" s="142">
        <v>3891.152500000363</v>
      </c>
      <c r="G4961" s="142">
        <v>5340.7100000002483</v>
      </c>
    </row>
    <row r="4962" spans="1:7" x14ac:dyDescent="0.2">
      <c r="A4962" s="76" t="s">
        <v>5359</v>
      </c>
      <c r="C4962" s="142">
        <v>2061.1600000001936</v>
      </c>
      <c r="D4962" s="142">
        <v>2698.3800000001329</v>
      </c>
      <c r="E4962" s="142">
        <v>3412.8274999997097</v>
      </c>
      <c r="F4962" s="142">
        <v>3891.9125000003628</v>
      </c>
      <c r="G4962" s="142">
        <v>5341.7550000002484</v>
      </c>
    </row>
    <row r="4963" spans="1:7" x14ac:dyDescent="0.2">
      <c r="A4963" s="76" t="s">
        <v>5360</v>
      </c>
      <c r="C4963" s="142">
        <v>2061.5600000001937</v>
      </c>
      <c r="D4963" s="142">
        <v>2698.9025000001334</v>
      </c>
      <c r="E4963" s="142">
        <v>3413.4924999997097</v>
      </c>
      <c r="F4963" s="142">
        <v>3892.672500000363</v>
      </c>
      <c r="G4963" s="142">
        <v>5342.8000000002485</v>
      </c>
    </row>
    <row r="4964" spans="1:7" x14ac:dyDescent="0.2">
      <c r="A4964" s="76" t="s">
        <v>5361</v>
      </c>
      <c r="C4964" s="142">
        <v>2061.9600000001938</v>
      </c>
      <c r="D4964" s="142">
        <v>2699.4250000001334</v>
      </c>
      <c r="E4964" s="142">
        <v>3414.1574999997092</v>
      </c>
      <c r="F4964" s="142">
        <v>3893.4325000003632</v>
      </c>
      <c r="G4964" s="142">
        <v>5343.8450000002485</v>
      </c>
    </row>
    <row r="4965" spans="1:7" x14ac:dyDescent="0.2">
      <c r="A4965" s="76" t="s">
        <v>5362</v>
      </c>
      <c r="C4965" s="142">
        <v>2062.3600000001938</v>
      </c>
      <c r="D4965" s="142">
        <v>2699.9475000001335</v>
      </c>
      <c r="E4965" s="142">
        <v>3414.8224999997092</v>
      </c>
      <c r="F4965" s="142">
        <v>3894.192500000363</v>
      </c>
      <c r="G4965" s="142">
        <v>5344.8900000002495</v>
      </c>
    </row>
    <row r="4966" spans="1:7" x14ac:dyDescent="0.2">
      <c r="A4966" s="76" t="s">
        <v>5363</v>
      </c>
      <c r="C4966" s="142">
        <v>2062.7600000001939</v>
      </c>
      <c r="D4966" s="142">
        <v>2700.4700000001335</v>
      </c>
      <c r="E4966" s="142">
        <v>3415.4874999997091</v>
      </c>
      <c r="F4966" s="142">
        <v>3894.9525000003632</v>
      </c>
      <c r="G4966" s="142">
        <v>5345.9350000002496</v>
      </c>
    </row>
    <row r="4967" spans="1:7" x14ac:dyDescent="0.2">
      <c r="A4967" s="76" t="s">
        <v>5364</v>
      </c>
      <c r="C4967" s="142">
        <v>2063.160000000194</v>
      </c>
      <c r="D4967" s="142">
        <v>2700.992500000134</v>
      </c>
      <c r="E4967" s="142">
        <v>3416.1524999997091</v>
      </c>
      <c r="F4967" s="142">
        <v>3895.7125000003634</v>
      </c>
      <c r="G4967" s="142">
        <v>5346.9800000002497</v>
      </c>
    </row>
    <row r="4968" spans="1:7" x14ac:dyDescent="0.2">
      <c r="A4968" s="76" t="s">
        <v>5365</v>
      </c>
      <c r="C4968" s="142">
        <v>2063.5600000001941</v>
      </c>
      <c r="D4968" s="142">
        <v>2701.515000000134</v>
      </c>
      <c r="E4968" s="142">
        <v>3416.8174999997086</v>
      </c>
      <c r="F4968" s="142">
        <v>3896.4725000003637</v>
      </c>
      <c r="G4968" s="142">
        <v>5348.0250000002507</v>
      </c>
    </row>
    <row r="4969" spans="1:7" x14ac:dyDescent="0.2">
      <c r="A4969" s="76" t="s">
        <v>5366</v>
      </c>
      <c r="C4969" s="142">
        <v>2063.9600000001942</v>
      </c>
      <c r="D4969" s="142">
        <v>2702.0375000001341</v>
      </c>
      <c r="E4969" s="142">
        <v>3417.4824999997086</v>
      </c>
      <c r="F4969" s="142">
        <v>3897.2325000003639</v>
      </c>
      <c r="G4969" s="142">
        <v>5349.0700000002507</v>
      </c>
    </row>
    <row r="4970" spans="1:7" x14ac:dyDescent="0.2">
      <c r="A4970" s="76" t="s">
        <v>5367</v>
      </c>
      <c r="C4970" s="142">
        <v>2064.3600000001943</v>
      </c>
      <c r="D4970" s="142">
        <v>2702.5600000001346</v>
      </c>
      <c r="E4970" s="142">
        <v>3418.1474999997085</v>
      </c>
      <c r="F4970" s="142">
        <v>3897.9925000003641</v>
      </c>
      <c r="G4970" s="142">
        <v>5350.1150000002508</v>
      </c>
    </row>
    <row r="4971" spans="1:7" x14ac:dyDescent="0.2">
      <c r="A4971" s="76" t="s">
        <v>5368</v>
      </c>
      <c r="C4971" s="142">
        <v>2064.7600000001944</v>
      </c>
      <c r="D4971" s="142">
        <v>2703.0825000001346</v>
      </c>
      <c r="E4971" s="142">
        <v>3418.8124999997081</v>
      </c>
      <c r="F4971" s="142">
        <v>3898.7525000003643</v>
      </c>
      <c r="G4971" s="142">
        <v>5351.1600000002518</v>
      </c>
    </row>
    <row r="4972" spans="1:7" x14ac:dyDescent="0.2">
      <c r="A4972" s="76" t="s">
        <v>5369</v>
      </c>
      <c r="C4972" s="142">
        <v>2065.1600000001945</v>
      </c>
      <c r="D4972" s="142">
        <v>2703.6050000001346</v>
      </c>
      <c r="E4972" s="142">
        <v>3419.477499999708</v>
      </c>
      <c r="F4972" s="142">
        <v>3899.5125000003645</v>
      </c>
      <c r="G4972" s="142">
        <v>5352.2050000002519</v>
      </c>
    </row>
    <row r="4973" spans="1:7" x14ac:dyDescent="0.2">
      <c r="A4973" s="76" t="s">
        <v>5370</v>
      </c>
      <c r="C4973" s="142">
        <v>2065.5600000001946</v>
      </c>
      <c r="D4973" s="142">
        <v>2704.1275000001351</v>
      </c>
      <c r="E4973" s="142">
        <v>3420.142499999708</v>
      </c>
      <c r="F4973" s="142">
        <v>3900.2725000003647</v>
      </c>
      <c r="G4973" s="142">
        <v>5353.2500000002519</v>
      </c>
    </row>
    <row r="4974" spans="1:7" x14ac:dyDescent="0.2">
      <c r="A4974" s="76" t="s">
        <v>5371</v>
      </c>
      <c r="C4974" s="142">
        <v>2065.9600000001947</v>
      </c>
      <c r="D4974" s="142">
        <v>2704.6500000001352</v>
      </c>
      <c r="E4974" s="142">
        <v>3420.8074999997075</v>
      </c>
      <c r="F4974" s="142">
        <v>3901.032500000365</v>
      </c>
      <c r="G4974" s="142">
        <v>5354.295000000252</v>
      </c>
    </row>
    <row r="4975" spans="1:7" x14ac:dyDescent="0.2">
      <c r="A4975" s="76" t="s">
        <v>5372</v>
      </c>
      <c r="C4975" s="142">
        <v>2066.3600000001948</v>
      </c>
      <c r="D4975" s="142">
        <v>2705.1725000001352</v>
      </c>
      <c r="E4975" s="142">
        <v>3421.4724999997075</v>
      </c>
      <c r="F4975" s="142">
        <v>3901.7925000003647</v>
      </c>
      <c r="G4975" s="142">
        <v>5355.340000000253</v>
      </c>
    </row>
    <row r="4976" spans="1:7" x14ac:dyDescent="0.2">
      <c r="A4976" s="76" t="s">
        <v>5373</v>
      </c>
      <c r="C4976" s="142">
        <v>2066.7600000001949</v>
      </c>
      <c r="D4976" s="142">
        <v>2705.6950000001352</v>
      </c>
      <c r="E4976" s="142">
        <v>3422.1374999997074</v>
      </c>
      <c r="F4976" s="142">
        <v>3902.5525000003649</v>
      </c>
      <c r="G4976" s="142">
        <v>5356.3850000002531</v>
      </c>
    </row>
    <row r="4977" spans="1:7" x14ac:dyDescent="0.2">
      <c r="A4977" s="76" t="s">
        <v>5374</v>
      </c>
      <c r="C4977" s="142">
        <v>2067.1600000001949</v>
      </c>
      <c r="D4977" s="142">
        <v>2706.2175000001357</v>
      </c>
      <c r="E4977" s="142">
        <v>3422.8024999997074</v>
      </c>
      <c r="F4977" s="142">
        <v>3903.3125000003652</v>
      </c>
      <c r="G4977" s="142">
        <v>5357.4300000002531</v>
      </c>
    </row>
    <row r="4978" spans="1:7" x14ac:dyDescent="0.2">
      <c r="A4978" s="76" t="s">
        <v>5375</v>
      </c>
      <c r="C4978" s="142">
        <v>2067.560000000195</v>
      </c>
      <c r="D4978" s="142">
        <v>2706.7400000001358</v>
      </c>
      <c r="E4978" s="142">
        <v>3423.4674999997069</v>
      </c>
      <c r="F4978" s="142">
        <v>3904.0725000003654</v>
      </c>
      <c r="G4978" s="142">
        <v>5358.4750000002541</v>
      </c>
    </row>
    <row r="4979" spans="1:7" x14ac:dyDescent="0.2">
      <c r="A4979" s="76" t="s">
        <v>5376</v>
      </c>
      <c r="C4979" s="142">
        <v>2067.9600000001951</v>
      </c>
      <c r="D4979" s="142">
        <v>2707.2625000001358</v>
      </c>
      <c r="E4979" s="142">
        <v>3424.1324999997069</v>
      </c>
      <c r="F4979" s="142">
        <v>3904.8325000003656</v>
      </c>
      <c r="G4979" s="142">
        <v>5359.5200000002542</v>
      </c>
    </row>
    <row r="4980" spans="1:7" x14ac:dyDescent="0.2">
      <c r="A4980" s="76" t="s">
        <v>5377</v>
      </c>
      <c r="C4980" s="142">
        <v>2068.3600000001952</v>
      </c>
      <c r="D4980" s="142">
        <v>2707.7850000001363</v>
      </c>
      <c r="E4980" s="142">
        <v>3424.7974999997068</v>
      </c>
      <c r="F4980" s="142">
        <v>3905.5925000003658</v>
      </c>
      <c r="G4980" s="142">
        <v>5360.5650000002543</v>
      </c>
    </row>
    <row r="4981" spans="1:7" x14ac:dyDescent="0.2">
      <c r="A4981" s="76" t="s">
        <v>5378</v>
      </c>
      <c r="C4981" s="142">
        <v>2068.7600000001953</v>
      </c>
      <c r="D4981" s="142">
        <v>2708.3075000001363</v>
      </c>
      <c r="E4981" s="142">
        <v>3425.4624999997063</v>
      </c>
      <c r="F4981" s="142">
        <v>3906.352500000366</v>
      </c>
      <c r="G4981" s="142">
        <v>5361.6100000002552</v>
      </c>
    </row>
    <row r="4982" spans="1:7" x14ac:dyDescent="0.2">
      <c r="A4982" s="76" t="s">
        <v>5379</v>
      </c>
      <c r="C4982" s="142">
        <v>2069.1600000001954</v>
      </c>
      <c r="D4982" s="142">
        <v>2708.8300000001364</v>
      </c>
      <c r="E4982" s="142">
        <v>3426.1274999997063</v>
      </c>
      <c r="F4982" s="142">
        <v>3907.1125000003663</v>
      </c>
      <c r="G4982" s="142">
        <v>5362.6550000002553</v>
      </c>
    </row>
    <row r="4983" spans="1:7" x14ac:dyDescent="0.2">
      <c r="A4983" s="76" t="s">
        <v>5380</v>
      </c>
      <c r="C4983" s="142">
        <v>2069.5600000001955</v>
      </c>
      <c r="D4983" s="142">
        <v>2709.3525000001368</v>
      </c>
      <c r="E4983" s="142">
        <v>3426.7924999997063</v>
      </c>
      <c r="F4983" s="142">
        <v>3907.8725000003665</v>
      </c>
      <c r="G4983" s="142">
        <v>5363.7000000002554</v>
      </c>
    </row>
    <row r="4984" spans="1:7" x14ac:dyDescent="0.2">
      <c r="A4984" s="76" t="s">
        <v>5381</v>
      </c>
      <c r="C4984" s="142">
        <v>2069.9600000001956</v>
      </c>
      <c r="D4984" s="142">
        <v>2709.8750000001369</v>
      </c>
      <c r="E4984" s="142">
        <v>3427.4574999997058</v>
      </c>
      <c r="F4984" s="142">
        <v>3908.6325000003667</v>
      </c>
      <c r="G4984" s="142">
        <v>5364.7450000002555</v>
      </c>
    </row>
    <row r="4985" spans="1:7" x14ac:dyDescent="0.2">
      <c r="A4985" s="76" t="s">
        <v>5382</v>
      </c>
      <c r="C4985" s="142">
        <v>2070.3600000001957</v>
      </c>
      <c r="D4985" s="142">
        <v>2710.3975000001369</v>
      </c>
      <c r="E4985" s="142">
        <v>3428.1224999997057</v>
      </c>
      <c r="F4985" s="142">
        <v>3909.3925000003665</v>
      </c>
      <c r="G4985" s="142">
        <v>5365.7900000002564</v>
      </c>
    </row>
    <row r="4986" spans="1:7" x14ac:dyDescent="0.2">
      <c r="A4986" s="76" t="s">
        <v>5383</v>
      </c>
      <c r="C4986" s="142">
        <v>2070.7600000001958</v>
      </c>
      <c r="D4986" s="142">
        <v>2710.920000000137</v>
      </c>
      <c r="E4986" s="142">
        <v>3428.7874999997057</v>
      </c>
      <c r="F4986" s="142">
        <v>3910.1525000003667</v>
      </c>
      <c r="G4986" s="142">
        <v>5366.8350000002565</v>
      </c>
    </row>
    <row r="4987" spans="1:7" x14ac:dyDescent="0.2">
      <c r="A4987" s="76" t="s">
        <v>5384</v>
      </c>
      <c r="C4987" s="142">
        <v>2071.1600000001959</v>
      </c>
      <c r="D4987" s="142">
        <v>2711.4425000001374</v>
      </c>
      <c r="E4987" s="142">
        <v>3429.4524999997057</v>
      </c>
      <c r="F4987" s="142">
        <v>3910.9125000003669</v>
      </c>
      <c r="G4987" s="142">
        <v>5367.8800000002566</v>
      </c>
    </row>
    <row r="4988" spans="1:7" x14ac:dyDescent="0.2">
      <c r="A4988" s="76" t="s">
        <v>5385</v>
      </c>
      <c r="C4988" s="142">
        <v>2071.5600000001959</v>
      </c>
      <c r="D4988" s="142">
        <v>2711.9650000001375</v>
      </c>
      <c r="E4988" s="142">
        <v>3430.1174999997052</v>
      </c>
      <c r="F4988" s="142">
        <v>3911.6725000003671</v>
      </c>
      <c r="G4988" s="142">
        <v>5368.9250000002576</v>
      </c>
    </row>
    <row r="4989" spans="1:7" x14ac:dyDescent="0.2">
      <c r="A4989" s="76" t="s">
        <v>5386</v>
      </c>
      <c r="C4989" s="142">
        <v>2071.960000000196</v>
      </c>
      <c r="D4989" s="142">
        <v>2712.4875000001375</v>
      </c>
      <c r="E4989" s="142">
        <v>3430.7824999997051</v>
      </c>
      <c r="F4989" s="142">
        <v>3912.4325000003673</v>
      </c>
      <c r="G4989" s="142">
        <v>5369.9700000002576</v>
      </c>
    </row>
    <row r="4990" spans="1:7" x14ac:dyDescent="0.2">
      <c r="A4990" s="76" t="s">
        <v>5387</v>
      </c>
      <c r="C4990" s="142">
        <v>2072.3600000001961</v>
      </c>
      <c r="D4990" s="142">
        <v>2713.010000000138</v>
      </c>
      <c r="E4990" s="142">
        <v>3431.4474999997051</v>
      </c>
      <c r="F4990" s="142">
        <v>3913.1925000003675</v>
      </c>
      <c r="G4990" s="142">
        <v>5371.0150000002577</v>
      </c>
    </row>
    <row r="4991" spans="1:7" x14ac:dyDescent="0.2">
      <c r="A4991" s="76" t="s">
        <v>5388</v>
      </c>
      <c r="C4991" s="142">
        <v>2072.7600000001962</v>
      </c>
      <c r="D4991" s="142">
        <v>2713.532500000138</v>
      </c>
      <c r="E4991" s="142">
        <v>3432.1124999997046</v>
      </c>
      <c r="F4991" s="142">
        <v>3913.9525000003678</v>
      </c>
      <c r="G4991" s="142">
        <v>5372.0600000002587</v>
      </c>
    </row>
    <row r="4992" spans="1:7" x14ac:dyDescent="0.2">
      <c r="A4992" s="76" t="s">
        <v>5389</v>
      </c>
      <c r="C4992" s="142">
        <v>2073.1600000001963</v>
      </c>
      <c r="D4992" s="142">
        <v>2714.0550000001381</v>
      </c>
      <c r="E4992" s="142">
        <v>3432.7774999997046</v>
      </c>
      <c r="F4992" s="142">
        <v>3914.712500000368</v>
      </c>
      <c r="G4992" s="142">
        <v>5373.1050000002588</v>
      </c>
    </row>
    <row r="4993" spans="1:7" x14ac:dyDescent="0.2">
      <c r="A4993" s="76" t="s">
        <v>5390</v>
      </c>
      <c r="C4993" s="142">
        <v>2073.5600000001964</v>
      </c>
      <c r="D4993" s="142">
        <v>2714.5775000001386</v>
      </c>
      <c r="E4993" s="142">
        <v>3433.4424999997045</v>
      </c>
      <c r="F4993" s="142">
        <v>3915.4725000003682</v>
      </c>
      <c r="G4993" s="142">
        <v>5374.1500000002588</v>
      </c>
    </row>
    <row r="4994" spans="1:7" x14ac:dyDescent="0.2">
      <c r="A4994" s="76" t="s">
        <v>5391</v>
      </c>
      <c r="C4994" s="142">
        <v>2073.9600000001965</v>
      </c>
      <c r="D4994" s="142">
        <v>2715.1000000001386</v>
      </c>
      <c r="E4994" s="142">
        <v>3434.107499999704</v>
      </c>
      <c r="F4994" s="142">
        <v>3916.2325000003684</v>
      </c>
      <c r="G4994" s="142">
        <v>5375.1950000002589</v>
      </c>
    </row>
    <row r="4995" spans="1:7" x14ac:dyDescent="0.2">
      <c r="A4995" s="76" t="s">
        <v>5392</v>
      </c>
      <c r="C4995" s="142">
        <v>2074.3600000001966</v>
      </c>
      <c r="D4995" s="142">
        <v>2715.6225000001386</v>
      </c>
      <c r="E4995" s="142">
        <v>3434.772499999704</v>
      </c>
      <c r="F4995" s="142">
        <v>3916.9925000003682</v>
      </c>
      <c r="G4995" s="142">
        <v>5376.2400000002599</v>
      </c>
    </row>
    <row r="4996" spans="1:7" x14ac:dyDescent="0.2">
      <c r="A4996" s="76" t="s">
        <v>5393</v>
      </c>
      <c r="C4996" s="142">
        <v>2074.7600000001967</v>
      </c>
      <c r="D4996" s="142">
        <v>2716.1450000001387</v>
      </c>
      <c r="E4996" s="142">
        <v>3435.437499999704</v>
      </c>
      <c r="F4996" s="142">
        <v>3917.7525000003684</v>
      </c>
      <c r="G4996" s="142">
        <v>5377.28500000026</v>
      </c>
    </row>
    <row r="4997" spans="1:7" x14ac:dyDescent="0.2">
      <c r="A4997" s="76" t="s">
        <v>5394</v>
      </c>
      <c r="C4997" s="142">
        <v>2075.1600000001968</v>
      </c>
      <c r="D4997" s="142">
        <v>2716.6675000001392</v>
      </c>
      <c r="E4997" s="142">
        <v>3436.1024999997039</v>
      </c>
      <c r="F4997" s="142">
        <v>3918.5125000003686</v>
      </c>
      <c r="G4997" s="142">
        <v>5378.33000000026</v>
      </c>
    </row>
    <row r="4998" spans="1:7" x14ac:dyDescent="0.2">
      <c r="A4998" s="76" t="s">
        <v>5395</v>
      </c>
      <c r="C4998" s="142">
        <v>2075.5600000001969</v>
      </c>
      <c r="D4998" s="142">
        <v>2717.1900000001392</v>
      </c>
      <c r="E4998" s="142">
        <v>3436.7674999997034</v>
      </c>
      <c r="F4998" s="142">
        <v>3919.2725000003688</v>
      </c>
      <c r="G4998" s="142">
        <v>5379.375000000261</v>
      </c>
    </row>
    <row r="4999" spans="1:7" x14ac:dyDescent="0.2">
      <c r="A4999" s="76" t="s">
        <v>5396</v>
      </c>
      <c r="C4999" s="142">
        <v>2075.9600000001969</v>
      </c>
      <c r="D4999" s="142">
        <v>2717.7125000001392</v>
      </c>
      <c r="E4999" s="142">
        <v>3437.4324999997034</v>
      </c>
      <c r="F4999" s="142">
        <v>3920.0325000003691</v>
      </c>
      <c r="G4999" s="142">
        <v>5380.4200000002611</v>
      </c>
    </row>
    <row r="5000" spans="1:7" x14ac:dyDescent="0.2">
      <c r="A5000" s="76" t="s">
        <v>5397</v>
      </c>
      <c r="C5000" s="142">
        <v>2076.360000000197</v>
      </c>
      <c r="D5000" s="142">
        <v>2718.2350000001397</v>
      </c>
      <c r="E5000" s="142">
        <v>3438.0974999997034</v>
      </c>
      <c r="F5000" s="142">
        <v>3920.7925000003693</v>
      </c>
      <c r="G5000" s="142">
        <v>5381.4650000002612</v>
      </c>
    </row>
    <row r="5001" spans="1:7" x14ac:dyDescent="0.2">
      <c r="A5001" s="76" t="s">
        <v>5398</v>
      </c>
      <c r="C5001" s="142">
        <v>2076.7600000001971</v>
      </c>
      <c r="D5001" s="142">
        <v>2718.7575000001398</v>
      </c>
      <c r="E5001" s="142">
        <v>3438.7624999997029</v>
      </c>
      <c r="F5001" s="142">
        <v>3921.5525000003695</v>
      </c>
      <c r="G5001" s="142">
        <v>5382.5100000002622</v>
      </c>
    </row>
    <row r="5002" spans="1:7" x14ac:dyDescent="0.2">
      <c r="A5002" s="76" t="s">
        <v>5399</v>
      </c>
      <c r="C5002" s="142">
        <v>2077.1600000001972</v>
      </c>
      <c r="D5002" s="142">
        <v>2719.2800000001398</v>
      </c>
      <c r="E5002" s="142">
        <v>3439.4274999997028</v>
      </c>
      <c r="F5002" s="142">
        <v>3922.3125000003697</v>
      </c>
      <c r="G5002" s="142">
        <v>5383.5550000002622</v>
      </c>
    </row>
    <row r="5003" spans="1:7" x14ac:dyDescent="0.2">
      <c r="A5003" s="76" t="s">
        <v>5400</v>
      </c>
      <c r="C5003" s="142">
        <v>2077.5600000001973</v>
      </c>
      <c r="D5003" s="142">
        <v>2719.8025000001403</v>
      </c>
      <c r="E5003" s="142">
        <v>3440.0924999997028</v>
      </c>
      <c r="F5003" s="142">
        <v>3923.0725000003699</v>
      </c>
      <c r="G5003" s="142">
        <v>5384.6000000002623</v>
      </c>
    </row>
    <row r="5004" spans="1:7" x14ac:dyDescent="0.2">
      <c r="A5004" s="76" t="s">
        <v>5401</v>
      </c>
      <c r="C5004" s="142">
        <v>2077.9600000001974</v>
      </c>
      <c r="D5004" s="142">
        <v>2720.3250000001403</v>
      </c>
      <c r="E5004" s="142">
        <v>3440.7574999997023</v>
      </c>
      <c r="F5004" s="142">
        <v>3923.8325000003701</v>
      </c>
      <c r="G5004" s="142">
        <v>5385.6450000002624</v>
      </c>
    </row>
    <row r="5005" spans="1:7" x14ac:dyDescent="0.2">
      <c r="A5005" s="76" t="s">
        <v>5402</v>
      </c>
      <c r="C5005" s="142">
        <v>2078.3600000001975</v>
      </c>
      <c r="D5005" s="142">
        <v>2720.8475000001404</v>
      </c>
      <c r="E5005" s="142">
        <v>3441.4224999997023</v>
      </c>
      <c r="F5005" s="142">
        <v>3924.5925000003699</v>
      </c>
      <c r="G5005" s="142">
        <v>5386.6900000002634</v>
      </c>
    </row>
    <row r="5006" spans="1:7" x14ac:dyDescent="0.2">
      <c r="A5006" s="76" t="s">
        <v>5403</v>
      </c>
      <c r="C5006" s="142">
        <v>2078.7600000001976</v>
      </c>
      <c r="D5006" s="142">
        <v>2721.3700000001404</v>
      </c>
      <c r="E5006" s="142">
        <v>3442.0874999997022</v>
      </c>
      <c r="F5006" s="142">
        <v>3925.3525000003701</v>
      </c>
      <c r="G5006" s="142">
        <v>5387.7350000002634</v>
      </c>
    </row>
    <row r="5007" spans="1:7" x14ac:dyDescent="0.2">
      <c r="A5007" s="76" t="s">
        <v>5404</v>
      </c>
      <c r="C5007" s="142">
        <v>2079.1600000001977</v>
      </c>
      <c r="D5007" s="142">
        <v>2721.8925000001409</v>
      </c>
      <c r="E5007" s="142">
        <v>3442.7524999997022</v>
      </c>
      <c r="F5007" s="142">
        <v>3926.1125000003703</v>
      </c>
      <c r="G5007" s="142">
        <v>5388.7800000002635</v>
      </c>
    </row>
    <row r="5008" spans="1:7" x14ac:dyDescent="0.2">
      <c r="A5008" s="76" t="s">
        <v>5405</v>
      </c>
      <c r="C5008" s="142">
        <v>2079.5600000001978</v>
      </c>
      <c r="D5008" s="142">
        <v>2722.4150000001409</v>
      </c>
      <c r="E5008" s="142">
        <v>3443.4174999997017</v>
      </c>
      <c r="F5008" s="142">
        <v>3926.8725000003706</v>
      </c>
      <c r="G5008" s="142">
        <v>5389.8250000002645</v>
      </c>
    </row>
    <row r="5009" x14ac:dyDescent="0.2"/>
  </sheetData>
  <sheetProtection pivotTables="0"/>
  <mergeCells count="2">
    <mergeCell ref="A5:G5"/>
    <mergeCell ref="A4:G4"/>
  </mergeCells>
  <pageMargins left="0.70866141732283472" right="0.31496062992125984" top="0.35433070866141736" bottom="0.35433070866141736" header="0.31496062992125984" footer="0.31496062992125984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DC1897DF-F5F9-42A0-9B4D-2A6891B7DA9C}">
            <xm:f>$D8&gt;'TARIFA ENTREGA A DIRECCION USD'!$D8</xm:f>
            <x14:dxf>
              <fill>
                <patternFill>
                  <bgColor theme="9" tint="0.79998168889431442"/>
                </patternFill>
              </fill>
            </x14:dxf>
          </x14:cfRule>
          <xm:sqref>D8:D5008</xm:sqref>
        </x14:conditionalFormatting>
        <x14:conditionalFormatting xmlns:xm="http://schemas.microsoft.com/office/excel/2006/main">
          <x14:cfRule type="expression" priority="3" id="{53B67B74-E061-4381-9303-4EAA8206D0A7}">
            <xm:f>$E8&gt;'TARIFA ENTREGA A DIRECCION USD'!$E8</xm:f>
            <x14:dxf>
              <fill>
                <patternFill>
                  <bgColor theme="9" tint="0.79998168889431442"/>
                </patternFill>
              </fill>
            </x14:dxf>
          </x14:cfRule>
          <xm:sqref>E8:E5008</xm:sqref>
        </x14:conditionalFormatting>
        <x14:conditionalFormatting xmlns:xm="http://schemas.microsoft.com/office/excel/2006/main">
          <x14:cfRule type="expression" priority="2" id="{4D4B4CA5-FCAA-45D9-A5C0-F0886F687BA6}">
            <xm:f>$F8&gt;'TARIFA ENTREGA A DIRECCION USD'!$F8</xm:f>
            <x14:dxf>
              <fill>
                <patternFill>
                  <bgColor theme="9" tint="0.79998168889431442"/>
                </patternFill>
              </fill>
            </x14:dxf>
          </x14:cfRule>
          <xm:sqref>F8:F5008</xm:sqref>
        </x14:conditionalFormatting>
        <x14:conditionalFormatting xmlns:xm="http://schemas.microsoft.com/office/excel/2006/main">
          <x14:cfRule type="expression" priority="1" id="{C20E8407-FCBA-44DD-9F83-F21FBB87A65E}">
            <xm:f>$G8&gt;'TARIFA ENTREGA A DIRECCION USD'!$G8</xm:f>
            <x14:dxf>
              <fill>
                <patternFill>
                  <bgColor theme="9" tint="0.79998168889431442"/>
                </patternFill>
              </fill>
            </x14:dxf>
          </x14:cfRule>
          <xm:sqref>G8:G5008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C000"/>
  </sheetPr>
  <dimension ref="A1:AY5026"/>
  <sheetViews>
    <sheetView workbookViewId="0"/>
  </sheetViews>
  <sheetFormatPr baseColWidth="10" defaultColWidth="0" defaultRowHeight="12.75" x14ac:dyDescent="0.2"/>
  <cols>
    <col min="1" max="1" width="1.5703125" style="106" customWidth="1"/>
    <col min="2" max="2" width="13.7109375" style="106" customWidth="1"/>
    <col min="3" max="3" width="11.140625" style="106" customWidth="1"/>
    <col min="4" max="4" width="11" style="106" customWidth="1"/>
    <col min="5" max="6" width="11.42578125" style="106" customWidth="1"/>
    <col min="7" max="7" width="11.28515625" style="106" customWidth="1"/>
    <col min="8" max="8" width="10.85546875" style="106" customWidth="1"/>
    <col min="9" max="9" width="11.140625" style="106" customWidth="1"/>
    <col min="10" max="10" width="11.42578125" style="106" customWidth="1"/>
    <col min="11" max="11" width="11" style="139" customWidth="1"/>
    <col min="12" max="12" width="10.28515625" style="139" customWidth="1"/>
    <col min="13" max="13" width="4.5703125" style="139" customWidth="1"/>
    <col min="14" max="14" width="5.5703125" style="139" bestFit="1" customWidth="1"/>
    <col min="15" max="15" width="6.5703125" style="139" bestFit="1" customWidth="1"/>
    <col min="16" max="16" width="7.5703125" style="139" customWidth="1"/>
    <col min="17" max="22" width="11.7109375" style="139" customWidth="1"/>
    <col min="23" max="23" width="3.5703125" customWidth="1"/>
    <col min="24" max="24" width="14.5703125" customWidth="1"/>
    <col min="25" max="28" width="11.42578125" customWidth="1"/>
    <col min="29" max="29" width="14.140625" customWidth="1"/>
    <col min="30" max="30" width="7.85546875" customWidth="1"/>
    <col min="31" max="31" width="21.42578125" customWidth="1"/>
    <col min="32" max="32" width="12" customWidth="1"/>
    <col min="33" max="33" width="12.5703125" customWidth="1"/>
    <col min="34" max="34" width="12" customWidth="1"/>
    <col min="35" max="35" width="5" customWidth="1"/>
    <col min="36" max="36" width="18" customWidth="1"/>
    <col min="37" max="37" width="5.85546875" customWidth="1"/>
    <col min="38" max="38" width="5" style="106" customWidth="1"/>
    <col min="39" max="39" width="3.42578125" style="106" customWidth="1"/>
    <col min="40" max="40" width="19.140625" style="106" customWidth="1"/>
    <col min="41" max="41" width="5.85546875" style="106" customWidth="1"/>
    <col min="42" max="42" width="5" style="106" customWidth="1"/>
    <col min="43" max="43" width="3.28515625" style="106" customWidth="1"/>
    <col min="44" max="44" width="23.28515625" style="106" customWidth="1"/>
    <col min="45" max="45" width="5.85546875" style="106" customWidth="1"/>
    <col min="46" max="46" width="5" style="106" customWidth="1"/>
    <col min="47" max="47" width="4.85546875" style="106" customWidth="1"/>
    <col min="48" max="48" width="14.42578125" style="106" customWidth="1"/>
    <col min="49" max="49" width="5.85546875" style="106" customWidth="1"/>
    <col min="50" max="50" width="5" style="106" customWidth="1"/>
    <col min="51" max="51" width="12.5703125" style="106" customWidth="1"/>
    <col min="52" max="16384" width="11.42578125" style="106" hidden="1"/>
  </cols>
  <sheetData>
    <row r="1" spans="1:51" ht="31.5" customHeight="1" x14ac:dyDescent="0.2">
      <c r="J1" s="169" t="s">
        <v>511</v>
      </c>
      <c r="K1" s="230">
        <f>'TARIFA ENTREGA A DIRECCION USD'!G1</f>
        <v>46163</v>
      </c>
      <c r="L1" s="231"/>
    </row>
    <row r="2" spans="1:51" ht="18.75" x14ac:dyDescent="0.2">
      <c r="A2" s="663" t="s">
        <v>512</v>
      </c>
      <c r="B2" s="663"/>
      <c r="C2" s="663"/>
      <c r="D2" s="663"/>
      <c r="E2" s="663"/>
      <c r="F2" s="663"/>
      <c r="G2" s="107"/>
      <c r="H2" s="107"/>
      <c r="I2" s="107"/>
      <c r="J2" s="107"/>
    </row>
    <row r="3" spans="1:51" ht="18.75" x14ac:dyDescent="0.2">
      <c r="B3" s="107"/>
      <c r="C3" s="107"/>
      <c r="D3" s="107"/>
      <c r="E3" s="107"/>
      <c r="F3" s="107"/>
      <c r="G3" s="107"/>
      <c r="H3" s="107"/>
      <c r="I3" s="107"/>
      <c r="J3" s="107"/>
    </row>
    <row r="4" spans="1:51" ht="25.5" customHeight="1" x14ac:dyDescent="0.2">
      <c r="B4" s="13"/>
      <c r="C4" s="670" t="s">
        <v>646</v>
      </c>
      <c r="D4" s="671"/>
      <c r="E4" s="671"/>
      <c r="F4" s="671"/>
      <c r="G4" s="671"/>
      <c r="H4" s="671"/>
      <c r="I4" s="671"/>
      <c r="J4" s="671"/>
      <c r="K4" s="671"/>
      <c r="L4" s="672"/>
      <c r="Q4" s="203" t="s">
        <v>5463</v>
      </c>
      <c r="R4" s="203" t="s">
        <v>5460</v>
      </c>
      <c r="S4" s="203" t="s">
        <v>5459</v>
      </c>
      <c r="T4" s="203" t="s">
        <v>5461</v>
      </c>
      <c r="U4" s="203" t="s">
        <v>5462</v>
      </c>
      <c r="V4" s="203" t="s">
        <v>5510</v>
      </c>
      <c r="X4" s="203" t="s">
        <v>5463</v>
      </c>
      <c r="Y4" s="203" t="s">
        <v>5460</v>
      </c>
      <c r="Z4" s="203" t="s">
        <v>5459</v>
      </c>
      <c r="AA4" s="203" t="s">
        <v>5461</v>
      </c>
      <c r="AB4" s="203" t="s">
        <v>5462</v>
      </c>
      <c r="AC4" s="203" t="s">
        <v>5462</v>
      </c>
    </row>
    <row r="5" spans="1:51" ht="30.75" customHeight="1" x14ac:dyDescent="0.2">
      <c r="B5" s="89"/>
      <c r="C5" s="665" t="s">
        <v>513</v>
      </c>
      <c r="D5" s="668"/>
      <c r="E5" s="667" t="s">
        <v>514</v>
      </c>
      <c r="F5" s="668"/>
      <c r="G5" s="667" t="s">
        <v>515</v>
      </c>
      <c r="H5" s="668"/>
      <c r="I5" s="667" t="s">
        <v>904</v>
      </c>
      <c r="J5" s="668"/>
      <c r="K5" s="667" t="s">
        <v>5533</v>
      </c>
      <c r="L5" s="668"/>
      <c r="Q5" s="242" t="s">
        <v>502</v>
      </c>
      <c r="R5" s="243"/>
      <c r="S5" s="242" t="s">
        <v>501</v>
      </c>
      <c r="T5" s="242" t="s">
        <v>503</v>
      </c>
      <c r="U5" s="242" t="s">
        <v>504</v>
      </c>
      <c r="V5" s="242" t="s">
        <v>5491</v>
      </c>
      <c r="X5" s="242" t="s">
        <v>502</v>
      </c>
      <c r="Y5" s="243"/>
      <c r="Z5" s="242" t="s">
        <v>501</v>
      </c>
      <c r="AA5" s="242" t="s">
        <v>503</v>
      </c>
      <c r="AB5" s="242" t="s">
        <v>504</v>
      </c>
      <c r="AC5" s="242" t="s">
        <v>5491</v>
      </c>
    </row>
    <row r="6" spans="1:51" ht="47.25" customHeight="1" x14ac:dyDescent="0.2">
      <c r="B6" s="12"/>
      <c r="C6" s="108" t="s">
        <v>648</v>
      </c>
      <c r="D6" s="109" t="s">
        <v>649</v>
      </c>
      <c r="E6" s="108" t="s">
        <v>648</v>
      </c>
      <c r="F6" s="109" t="s">
        <v>649</v>
      </c>
      <c r="G6" s="108" t="s">
        <v>648</v>
      </c>
      <c r="H6" s="109" t="s">
        <v>649</v>
      </c>
      <c r="I6" s="108" t="s">
        <v>648</v>
      </c>
      <c r="J6" s="109" t="s">
        <v>649</v>
      </c>
      <c r="K6" s="108" t="s">
        <v>648</v>
      </c>
      <c r="L6" s="109" t="s">
        <v>649</v>
      </c>
      <c r="Q6" s="187" t="s">
        <v>625</v>
      </c>
      <c r="R6" s="188" t="s">
        <v>5460</v>
      </c>
      <c r="S6" s="188" t="s">
        <v>5459</v>
      </c>
      <c r="T6" s="188" t="s">
        <v>5461</v>
      </c>
      <c r="U6" s="188" t="s">
        <v>5462</v>
      </c>
      <c r="V6" s="188" t="s">
        <v>5494</v>
      </c>
      <c r="X6" s="187" t="s">
        <v>625</v>
      </c>
      <c r="Y6" s="188" t="s">
        <v>5460</v>
      </c>
      <c r="Z6" s="188" t="s">
        <v>5459</v>
      </c>
      <c r="AA6" s="188" t="s">
        <v>5461</v>
      </c>
      <c r="AB6" s="188" t="s">
        <v>5462</v>
      </c>
      <c r="AC6" s="188" t="s">
        <v>5511</v>
      </c>
      <c r="AE6" s="660" t="s">
        <v>5469</v>
      </c>
      <c r="AF6" s="660"/>
      <c r="AG6" s="660"/>
      <c r="AH6" s="223"/>
      <c r="AI6" s="213"/>
      <c r="AJ6" s="660" t="s">
        <v>5466</v>
      </c>
      <c r="AK6" s="660"/>
      <c r="AL6" s="660"/>
      <c r="AN6" s="660" t="s">
        <v>5467</v>
      </c>
      <c r="AO6" s="660"/>
      <c r="AP6" s="660"/>
      <c r="AR6" s="660" t="s">
        <v>5468</v>
      </c>
      <c r="AS6" s="660"/>
      <c r="AT6" s="660"/>
      <c r="AV6" s="660" t="s">
        <v>5512</v>
      </c>
      <c r="AW6" s="660"/>
      <c r="AX6" s="660"/>
    </row>
    <row r="7" spans="1:51" x14ac:dyDescent="0.2">
      <c r="B7" s="12" t="s">
        <v>516</v>
      </c>
      <c r="C7" s="212">
        <f t="shared" ref="C7:C18" si="0">+D7+(D7*16%)</f>
        <v>5.22</v>
      </c>
      <c r="D7" s="207">
        <f>'TARIFA ENTREGA A DIRECCION USD'!C8</f>
        <v>4.5</v>
      </c>
      <c r="E7" s="10">
        <f t="shared" ref="E7:E18" si="1">+F7+(F7*16%)</f>
        <v>7.83</v>
      </c>
      <c r="F7" s="207">
        <f>'TARIFA ENTREGA A DIRECCION USD'!D8</f>
        <v>6.75</v>
      </c>
      <c r="G7" s="10">
        <f t="shared" ref="G7:G17" si="2">+H7+(H7*16%)</f>
        <v>8.0040000000000013</v>
      </c>
      <c r="H7" s="207">
        <f>'TARIFA ENTREGA A DIRECCION USD'!E8</f>
        <v>6.9</v>
      </c>
      <c r="I7" s="10">
        <f t="shared" ref="I7:I17" si="3">+J7+(J7*16%)</f>
        <v>8.2359999999999989</v>
      </c>
      <c r="J7" s="207">
        <f>'TARIFA ENTREGA A DIRECCION USD'!F8</f>
        <v>7.1</v>
      </c>
      <c r="K7" s="10">
        <f t="shared" ref="K7:K17" si="4">+L7+(L7*16%)</f>
        <v>8.99</v>
      </c>
      <c r="L7" s="207">
        <f>'TARIFA ENTREGA A DIRECCION USD'!G8</f>
        <v>7.75</v>
      </c>
      <c r="Q7" s="142">
        <v>0</v>
      </c>
      <c r="R7" s="194">
        <v>0</v>
      </c>
      <c r="S7" s="201">
        <v>0</v>
      </c>
      <c r="T7" s="201">
        <v>0</v>
      </c>
      <c r="U7" s="201">
        <v>0</v>
      </c>
      <c r="V7" s="201">
        <v>0</v>
      </c>
      <c r="X7" s="142">
        <v>0</v>
      </c>
      <c r="Y7" s="194">
        <v>0</v>
      </c>
      <c r="Z7" s="201">
        <v>0</v>
      </c>
      <c r="AA7" s="201">
        <v>0</v>
      </c>
      <c r="AB7" s="201">
        <v>0</v>
      </c>
      <c r="AC7" s="201">
        <v>0</v>
      </c>
      <c r="AE7" s="216"/>
      <c r="AN7"/>
      <c r="AO7"/>
      <c r="AR7"/>
      <c r="AS7"/>
      <c r="AV7"/>
      <c r="AW7"/>
    </row>
    <row r="8" spans="1:51" x14ac:dyDescent="0.2">
      <c r="B8" s="11" t="s">
        <v>199</v>
      </c>
      <c r="C8" s="212">
        <f t="shared" si="0"/>
        <v>6.4728000000000003</v>
      </c>
      <c r="D8" s="207">
        <f>'TARIFA ENTREGA A DIRECCION USD'!C9</f>
        <v>5.58</v>
      </c>
      <c r="E8" s="10">
        <f t="shared" si="1"/>
        <v>8.8159999999999989</v>
      </c>
      <c r="F8" s="207">
        <f>'TARIFA ENTREGA A DIRECCION USD'!D9</f>
        <v>7.6</v>
      </c>
      <c r="G8" s="10">
        <f t="shared" si="2"/>
        <v>9.1639999999999997</v>
      </c>
      <c r="H8" s="207">
        <f>'TARIFA ENTREGA A DIRECCION USD'!E9</f>
        <v>7.9</v>
      </c>
      <c r="I8" s="10">
        <f t="shared" si="3"/>
        <v>9.5119999999999987</v>
      </c>
      <c r="J8" s="207">
        <f>'TARIFA ENTREGA A DIRECCION USD'!F9</f>
        <v>8.1999999999999993</v>
      </c>
      <c r="K8" s="10">
        <f t="shared" si="4"/>
        <v>10.091999999999999</v>
      </c>
      <c r="L8" s="207">
        <f>'TARIFA ENTREGA A DIRECCION USD'!G9</f>
        <v>8.6999999999999993</v>
      </c>
      <c r="Q8" s="142">
        <f>TRUNC('TARIFA ENTREGA A DIRECCION USD'!D9-'TARIFA ENTREGA A DIRECCION USD'!D8,2)</f>
        <v>0.85</v>
      </c>
      <c r="R8" s="190">
        <v>1</v>
      </c>
      <c r="S8" s="200">
        <f>TRUNC((('TARIFA ENTREGA A DIRECCION USD'!C8-'TARIFA ENTREGA A DIRECCION USD'!D8)/'TARIFA ENTREGA A DIRECCION USD'!D8)+1,3)</f>
        <v>0.66600000000000004</v>
      </c>
      <c r="T8" s="200">
        <f>TRUNC(('TARIFA ENTREGA A DIRECCION USD'!E8-'TARIFA ENTREGA A DIRECCION USD'!D8)/'TARIFA ENTREGA A DIRECCION USD'!D8,3)</f>
        <v>2.1999999999999999E-2</v>
      </c>
      <c r="U8" s="200">
        <f>TRUNC(('TARIFA ENTREGA A DIRECCION USD'!F8-'TARIFA ENTREGA A DIRECCION USD'!D8)/'TARIFA ENTREGA A DIRECCION USD'!D8,3)</f>
        <v>5.0999999999999997E-2</v>
      </c>
      <c r="V8" s="200">
        <f>TRUNC(('TARIFA ENTREGA A DIRECCION USD'!G8-'TARIFA ENTREGA A DIRECCION USD'!D8)/'TARIFA ENTREGA A DIRECCION USD'!D8,3)</f>
        <v>0.14799999999999999</v>
      </c>
      <c r="X8" s="142">
        <v>18.61</v>
      </c>
      <c r="Y8" s="190">
        <v>1</v>
      </c>
      <c r="Z8" s="200">
        <v>0.5</v>
      </c>
      <c r="AA8" s="200">
        <v>0.15</v>
      </c>
      <c r="AB8" s="200">
        <v>0.3</v>
      </c>
      <c r="AC8" s="200">
        <v>0.35</v>
      </c>
      <c r="AE8" s="191"/>
      <c r="AF8" s="193" t="s">
        <v>5458</v>
      </c>
      <c r="AG8" s="192"/>
      <c r="AJ8" s="191"/>
      <c r="AK8" s="193" t="s">
        <v>5458</v>
      </c>
      <c r="AL8" s="192"/>
      <c r="AM8"/>
      <c r="AN8" s="191"/>
      <c r="AO8" s="193" t="s">
        <v>5458</v>
      </c>
      <c r="AP8" s="192"/>
      <c r="AQ8"/>
      <c r="AR8" s="191"/>
      <c r="AS8" s="193" t="s">
        <v>5458</v>
      </c>
      <c r="AT8" s="192"/>
      <c r="AU8"/>
      <c r="AV8" s="191"/>
      <c r="AW8" s="193" t="s">
        <v>5458</v>
      </c>
      <c r="AX8" s="192"/>
      <c r="AY8"/>
    </row>
    <row r="9" spans="1:51" x14ac:dyDescent="0.2">
      <c r="B9" s="11" t="s">
        <v>21</v>
      </c>
      <c r="C9" s="212">
        <f t="shared" si="0"/>
        <v>8.7696000000000005</v>
      </c>
      <c r="D9" s="207">
        <f>'TARIFA ENTREGA A DIRECCION USD'!C10</f>
        <v>7.56</v>
      </c>
      <c r="E9" s="10">
        <f t="shared" si="1"/>
        <v>10.904</v>
      </c>
      <c r="F9" s="207">
        <f>'TARIFA ENTREGA A DIRECCION USD'!D10</f>
        <v>9.4</v>
      </c>
      <c r="G9" s="10">
        <f t="shared" si="2"/>
        <v>11.484</v>
      </c>
      <c r="H9" s="207">
        <f>'TARIFA ENTREGA A DIRECCION USD'!E10</f>
        <v>9.9</v>
      </c>
      <c r="I9" s="10">
        <f t="shared" si="3"/>
        <v>11.6</v>
      </c>
      <c r="J9" s="207">
        <f>'TARIFA ENTREGA A DIRECCION USD'!F10</f>
        <v>10</v>
      </c>
      <c r="K9" s="10">
        <f t="shared" si="4"/>
        <v>12.76</v>
      </c>
      <c r="L9" s="207">
        <f>'TARIFA ENTREGA A DIRECCION USD'!G10</f>
        <v>11</v>
      </c>
      <c r="Q9" s="142">
        <f>TRUNC('TARIFA ENTREGA A DIRECCION USD'!D10-'TARIFA ENTREGA A DIRECCION USD'!D9,2)</f>
        <v>1.8</v>
      </c>
      <c r="R9" s="190">
        <v>2</v>
      </c>
      <c r="S9" s="200">
        <f>TRUNC((('TARIFA ENTREGA A DIRECCION USD'!C9-'TARIFA ENTREGA A DIRECCION USD'!D9)/'TARIFA ENTREGA A DIRECCION USD'!D9)+1,3)</f>
        <v>0.73399999999999999</v>
      </c>
      <c r="T9" s="200">
        <f>TRUNC(('TARIFA ENTREGA A DIRECCION USD'!E9-'TARIFA ENTREGA A DIRECCION USD'!D9)/'TARIFA ENTREGA A DIRECCION USD'!D9,3)</f>
        <v>3.9E-2</v>
      </c>
      <c r="U9" s="200">
        <f>TRUNC(('TARIFA ENTREGA A DIRECCION USD'!F9-'TARIFA ENTREGA A DIRECCION USD'!D9)/'TARIFA ENTREGA A DIRECCION USD'!D9,3)</f>
        <v>7.8E-2</v>
      </c>
      <c r="V9" s="200">
        <f>TRUNC(('TARIFA ENTREGA A DIRECCION USD'!G9-'TARIFA ENTREGA A DIRECCION USD'!D9)/'TARIFA ENTREGA A DIRECCION USD'!D9,3)</f>
        <v>0.14399999999999999</v>
      </c>
      <c r="X9" s="142">
        <v>36.380000000000003</v>
      </c>
      <c r="Y9" s="190">
        <v>2</v>
      </c>
      <c r="Z9" s="200">
        <v>0.50900000000000001</v>
      </c>
      <c r="AA9" s="200">
        <v>0.15</v>
      </c>
      <c r="AB9" s="200">
        <v>0.3</v>
      </c>
      <c r="AC9" s="200">
        <v>0.35</v>
      </c>
      <c r="AE9" s="193" t="s">
        <v>625</v>
      </c>
      <c r="AF9" s="191" t="s">
        <v>5471</v>
      </c>
      <c r="AG9" s="195" t="s">
        <v>5490</v>
      </c>
      <c r="AJ9" s="193" t="s">
        <v>5459</v>
      </c>
      <c r="AK9" s="191" t="s">
        <v>5464</v>
      </c>
      <c r="AL9" s="195" t="s">
        <v>5465</v>
      </c>
      <c r="AM9"/>
      <c r="AN9" s="193" t="s">
        <v>5461</v>
      </c>
      <c r="AO9" s="191" t="s">
        <v>5464</v>
      </c>
      <c r="AP9" s="195" t="s">
        <v>5465</v>
      </c>
      <c r="AQ9"/>
      <c r="AR9" s="193" t="s">
        <v>5462</v>
      </c>
      <c r="AS9" s="191" t="s">
        <v>5464</v>
      </c>
      <c r="AT9" s="195" t="s">
        <v>5465</v>
      </c>
      <c r="AU9"/>
      <c r="AV9" s="193" t="s">
        <v>5511</v>
      </c>
      <c r="AW9" s="191" t="s">
        <v>5464</v>
      </c>
      <c r="AX9" s="195" t="s">
        <v>5465</v>
      </c>
      <c r="AY9"/>
    </row>
    <row r="10" spans="1:51" x14ac:dyDescent="0.2">
      <c r="B10" s="11" t="s">
        <v>22</v>
      </c>
      <c r="C10" s="212">
        <f t="shared" si="0"/>
        <v>11.553599999999999</v>
      </c>
      <c r="D10" s="207">
        <f>'TARIFA ENTREGA A DIRECCION USD'!C11</f>
        <v>9.9599999999999991</v>
      </c>
      <c r="E10" s="10">
        <f t="shared" si="1"/>
        <v>15.08</v>
      </c>
      <c r="F10" s="207">
        <f>'TARIFA ENTREGA A DIRECCION USD'!D11</f>
        <v>13</v>
      </c>
      <c r="G10" s="10">
        <f t="shared" si="2"/>
        <v>15.834</v>
      </c>
      <c r="H10" s="207">
        <f>'TARIFA ENTREGA A DIRECCION USD'!E11</f>
        <v>13.65</v>
      </c>
      <c r="I10" s="10">
        <f t="shared" si="3"/>
        <v>16.646000000000001</v>
      </c>
      <c r="J10" s="207">
        <f>'TARIFA ENTREGA A DIRECCION USD'!F11</f>
        <v>14.35</v>
      </c>
      <c r="K10" s="10">
        <f t="shared" si="4"/>
        <v>17.98</v>
      </c>
      <c r="L10" s="207">
        <f>'TARIFA ENTREGA A DIRECCION USD'!G11</f>
        <v>15.5</v>
      </c>
      <c r="Q10" s="142">
        <f>TRUNC('TARIFA ENTREGA A DIRECCION USD'!D11-'TARIFA ENTREGA A DIRECCION USD'!D10,2)</f>
        <v>3.6</v>
      </c>
      <c r="R10" s="190">
        <v>3</v>
      </c>
      <c r="S10" s="200">
        <f>TRUNC((('TARIFA ENTREGA A DIRECCION USD'!C10-'TARIFA ENTREGA A DIRECCION USD'!D10)/'TARIFA ENTREGA A DIRECCION USD'!D10)+1,3)</f>
        <v>0.80400000000000005</v>
      </c>
      <c r="T10" s="200">
        <f>TRUNC(('TARIFA ENTREGA A DIRECCION USD'!E10-'TARIFA ENTREGA A DIRECCION USD'!D10)/'TARIFA ENTREGA A DIRECCION USD'!D10,3)</f>
        <v>5.2999999999999999E-2</v>
      </c>
      <c r="U10" s="200">
        <f>TRUNC(('TARIFA ENTREGA A DIRECCION USD'!F10-'TARIFA ENTREGA A DIRECCION USD'!D10)/'TARIFA ENTREGA A DIRECCION USD'!D10,3)</f>
        <v>6.3E-2</v>
      </c>
      <c r="V10" s="200">
        <f>TRUNC(('TARIFA ENTREGA A DIRECCION USD'!G10-'TARIFA ENTREGA A DIRECCION USD'!D10)/'TARIFA ENTREGA A DIRECCION USD'!D10,3)</f>
        <v>0.17</v>
      </c>
      <c r="X10" s="142">
        <v>55</v>
      </c>
      <c r="Y10" s="190">
        <v>3</v>
      </c>
      <c r="Z10" s="200">
        <v>0.56499999999999995</v>
      </c>
      <c r="AA10" s="200">
        <v>0.15</v>
      </c>
      <c r="AB10" s="200">
        <v>0.3</v>
      </c>
      <c r="AC10" s="200">
        <v>0.35</v>
      </c>
      <c r="AE10" s="191">
        <v>18.61</v>
      </c>
      <c r="AF10" s="196">
        <v>1</v>
      </c>
      <c r="AG10" s="197">
        <v>1</v>
      </c>
      <c r="AJ10" s="221">
        <v>0.5</v>
      </c>
      <c r="AK10" s="196">
        <v>1</v>
      </c>
      <c r="AL10" s="197">
        <v>7</v>
      </c>
      <c r="AM10"/>
      <c r="AN10" s="221">
        <v>0.15</v>
      </c>
      <c r="AO10" s="196">
        <v>1</v>
      </c>
      <c r="AP10" s="197">
        <v>15</v>
      </c>
      <c r="AQ10"/>
      <c r="AR10" s="220">
        <v>0.3</v>
      </c>
      <c r="AS10" s="214">
        <v>1</v>
      </c>
      <c r="AT10" s="215">
        <v>5000</v>
      </c>
      <c r="AU10"/>
      <c r="AV10" s="269">
        <v>0.45</v>
      </c>
      <c r="AW10" s="196">
        <v>7</v>
      </c>
      <c r="AX10" s="197">
        <v>7</v>
      </c>
      <c r="AY10"/>
    </row>
    <row r="11" spans="1:51" x14ac:dyDescent="0.2">
      <c r="B11" s="11" t="s">
        <v>31</v>
      </c>
      <c r="C11" s="212">
        <f t="shared" si="0"/>
        <v>14.3376</v>
      </c>
      <c r="D11" s="207">
        <f>'TARIFA ENTREGA A DIRECCION USD'!C12</f>
        <v>12.36</v>
      </c>
      <c r="E11" s="10">
        <f t="shared" si="1"/>
        <v>19.256</v>
      </c>
      <c r="F11" s="207">
        <f>'TARIFA ENTREGA A DIRECCION USD'!D12</f>
        <v>16.600000000000001</v>
      </c>
      <c r="G11" s="10">
        <f t="shared" si="2"/>
        <v>20.183999999999997</v>
      </c>
      <c r="H11" s="207">
        <f>'TARIFA ENTREGA A DIRECCION USD'!E12</f>
        <v>17.399999999999999</v>
      </c>
      <c r="I11" s="10">
        <f t="shared" si="3"/>
        <v>21.692</v>
      </c>
      <c r="J11" s="207">
        <f>'TARIFA ENTREGA A DIRECCION USD'!F12</f>
        <v>18.7</v>
      </c>
      <c r="K11" s="10">
        <f t="shared" si="4"/>
        <v>23.2</v>
      </c>
      <c r="L11" s="207">
        <f>'TARIFA ENTREGA A DIRECCION USD'!G12</f>
        <v>20</v>
      </c>
      <c r="Q11" s="142">
        <f>TRUNC('TARIFA ENTREGA A DIRECCION USD'!D12-'TARIFA ENTREGA A DIRECCION USD'!D11,2)</f>
        <v>3.6</v>
      </c>
      <c r="R11" s="190">
        <v>4</v>
      </c>
      <c r="S11" s="200">
        <f>TRUNC((('TARIFA ENTREGA A DIRECCION USD'!C11-'TARIFA ENTREGA A DIRECCION USD'!D11)/'TARIFA ENTREGA A DIRECCION USD'!D11)+1,3)</f>
        <v>0.76600000000000001</v>
      </c>
      <c r="T11" s="200">
        <f>TRUNC(('TARIFA ENTREGA A DIRECCION USD'!E11-'TARIFA ENTREGA A DIRECCION USD'!D11)/'TARIFA ENTREGA A DIRECCION USD'!D11,3)</f>
        <v>0.05</v>
      </c>
      <c r="U11" s="200">
        <f>TRUNC(('TARIFA ENTREGA A DIRECCION USD'!F11-'TARIFA ENTREGA A DIRECCION USD'!D11)/'TARIFA ENTREGA A DIRECCION USD'!D11,3)</f>
        <v>0.10299999999999999</v>
      </c>
      <c r="V11" s="200">
        <f>TRUNC(('TARIFA ENTREGA A DIRECCION USD'!G11-'TARIFA ENTREGA A DIRECCION USD'!D11)/'TARIFA ENTREGA A DIRECCION USD'!D11,3)</f>
        <v>0.192</v>
      </c>
      <c r="X11" s="142">
        <v>84.85</v>
      </c>
      <c r="Y11" s="190">
        <v>4</v>
      </c>
      <c r="Z11" s="200">
        <v>0.495</v>
      </c>
      <c r="AA11" s="200">
        <v>0.15</v>
      </c>
      <c r="AB11" s="200">
        <v>0.3</v>
      </c>
      <c r="AC11" s="200">
        <v>0.35</v>
      </c>
      <c r="AE11" s="217">
        <v>36.380000000000003</v>
      </c>
      <c r="AF11" s="198">
        <v>2</v>
      </c>
      <c r="AG11" s="199">
        <v>2</v>
      </c>
      <c r="AJ11" s="272">
        <v>0.55000000000000004</v>
      </c>
      <c r="AK11" s="198">
        <v>231</v>
      </c>
      <c r="AL11" s="199">
        <v>5000</v>
      </c>
      <c r="AM11"/>
      <c r="AN11" s="222">
        <v>0.13</v>
      </c>
      <c r="AO11" s="218">
        <v>16</v>
      </c>
      <c r="AP11" s="219">
        <v>5000</v>
      </c>
      <c r="AQ11"/>
      <c r="AR11"/>
      <c r="AS11"/>
      <c r="AT11"/>
      <c r="AU11"/>
      <c r="AV11" s="270">
        <v>0.5</v>
      </c>
      <c r="AW11" s="198">
        <v>8</v>
      </c>
      <c r="AX11" s="199">
        <v>8</v>
      </c>
    </row>
    <row r="12" spans="1:51" x14ac:dyDescent="0.2">
      <c r="B12" s="11" t="s">
        <v>32</v>
      </c>
      <c r="C12" s="212">
        <f t="shared" si="0"/>
        <v>17.121600000000001</v>
      </c>
      <c r="D12" s="207">
        <f>'TARIFA ENTREGA A DIRECCION USD'!C13</f>
        <v>14.76</v>
      </c>
      <c r="E12" s="10">
        <f t="shared" si="1"/>
        <v>23.432000000000002</v>
      </c>
      <c r="F12" s="207">
        <f>'TARIFA ENTREGA A DIRECCION USD'!D13</f>
        <v>20.200000000000003</v>
      </c>
      <c r="G12" s="10">
        <f t="shared" si="2"/>
        <v>24.533999999999999</v>
      </c>
      <c r="H12" s="207">
        <f>'TARIFA ENTREGA A DIRECCION USD'!E13</f>
        <v>21.15</v>
      </c>
      <c r="I12" s="10">
        <f t="shared" si="3"/>
        <v>26.737999999999996</v>
      </c>
      <c r="J12" s="207">
        <f>'TARIFA ENTREGA A DIRECCION USD'!F13</f>
        <v>23.049999999999997</v>
      </c>
      <c r="K12" s="10">
        <f t="shared" si="4"/>
        <v>28.42</v>
      </c>
      <c r="L12" s="207">
        <f>'TARIFA ENTREGA A DIRECCION USD'!G13</f>
        <v>24.5</v>
      </c>
      <c r="Q12" s="142">
        <f>TRUNC('TARIFA ENTREGA A DIRECCION USD'!D13-'TARIFA ENTREGA A DIRECCION USD'!D12,2)</f>
        <v>3.6</v>
      </c>
      <c r="R12" s="190">
        <v>5</v>
      </c>
      <c r="S12" s="200">
        <f>TRUNC((('TARIFA ENTREGA A DIRECCION USD'!C12-'TARIFA ENTREGA A DIRECCION USD'!D12)/'TARIFA ENTREGA A DIRECCION USD'!D12)+1,3)</f>
        <v>0.74399999999999999</v>
      </c>
      <c r="T12" s="200">
        <f>TRUNC(('TARIFA ENTREGA A DIRECCION USD'!E12-'TARIFA ENTREGA A DIRECCION USD'!D12)/'TARIFA ENTREGA A DIRECCION USD'!D12,3)</f>
        <v>4.8000000000000001E-2</v>
      </c>
      <c r="U12" s="200">
        <f>TRUNC(('TARIFA ENTREGA A DIRECCION USD'!F12-'TARIFA ENTREGA A DIRECCION USD'!D12)/'TARIFA ENTREGA A DIRECCION USD'!D12,3)</f>
        <v>0.126</v>
      </c>
      <c r="V12" s="200">
        <f>TRUNC(('TARIFA ENTREGA A DIRECCION USD'!G12-'TARIFA ENTREGA A DIRECCION USD'!D12)/'TARIFA ENTREGA A DIRECCION USD'!D12,3)</f>
        <v>0.20399999999999999</v>
      </c>
      <c r="X12" s="142">
        <v>55.15</v>
      </c>
      <c r="Y12" s="190">
        <v>5</v>
      </c>
      <c r="Z12" s="200">
        <v>0.49199999999999999</v>
      </c>
      <c r="AA12" s="200">
        <v>0.15</v>
      </c>
      <c r="AB12" s="200">
        <v>0.3</v>
      </c>
      <c r="AC12" s="200">
        <v>0.35</v>
      </c>
      <c r="AE12" s="217">
        <v>55</v>
      </c>
      <c r="AF12" s="198">
        <v>3</v>
      </c>
      <c r="AG12" s="199">
        <v>7</v>
      </c>
      <c r="AJ12" s="272">
        <v>0.50900000000000001</v>
      </c>
      <c r="AK12" s="198">
        <v>2</v>
      </c>
      <c r="AL12" s="199">
        <v>51</v>
      </c>
      <c r="AM12"/>
      <c r="AN12"/>
      <c r="AO12"/>
      <c r="AP12"/>
      <c r="AQ12"/>
      <c r="AR12"/>
      <c r="AS12"/>
      <c r="AT12"/>
      <c r="AU12"/>
      <c r="AV12" s="270">
        <v>0.55000000000000004</v>
      </c>
      <c r="AW12" s="198">
        <v>9</v>
      </c>
      <c r="AX12" s="199">
        <v>12</v>
      </c>
    </row>
    <row r="13" spans="1:51" x14ac:dyDescent="0.2">
      <c r="B13" s="11" t="s">
        <v>24</v>
      </c>
      <c r="C13" s="212">
        <f t="shared" si="0"/>
        <v>19.070400000000003</v>
      </c>
      <c r="D13" s="207">
        <f>'TARIFA ENTREGA A DIRECCION USD'!C14</f>
        <v>16.440000000000001</v>
      </c>
      <c r="E13" s="10">
        <f t="shared" si="1"/>
        <v>26.332000000000004</v>
      </c>
      <c r="F13" s="207">
        <f>'TARIFA ENTREGA A DIRECCION USD'!D14</f>
        <v>22.700000000000003</v>
      </c>
      <c r="G13" s="10">
        <f t="shared" si="2"/>
        <v>27.665999999999997</v>
      </c>
      <c r="H13" s="207">
        <f>'TARIFA ENTREGA A DIRECCION USD'!E14</f>
        <v>23.849999999999998</v>
      </c>
      <c r="I13" s="10">
        <f t="shared" si="3"/>
        <v>30.101999999999997</v>
      </c>
      <c r="J13" s="207">
        <f>'TARIFA ENTREGA A DIRECCION USD'!F14</f>
        <v>25.949999999999996</v>
      </c>
      <c r="K13" s="10">
        <f t="shared" si="4"/>
        <v>33.292000000000002</v>
      </c>
      <c r="L13" s="207">
        <f>'TARIFA ENTREGA A DIRECCION USD'!G14</f>
        <v>28.7</v>
      </c>
      <c r="Q13" s="142">
        <f>TRUNC('TARIFA ENTREGA A DIRECCION USD'!D14-'TARIFA ENTREGA A DIRECCION USD'!D13,2)</f>
        <v>2.5</v>
      </c>
      <c r="R13" s="190">
        <v>6</v>
      </c>
      <c r="S13" s="200">
        <f>TRUNC((('TARIFA ENTREGA A DIRECCION USD'!C13-'TARIFA ENTREGA A DIRECCION USD'!D13)/'TARIFA ENTREGA A DIRECCION USD'!D13)+1,3)</f>
        <v>0.73</v>
      </c>
      <c r="T13" s="200">
        <f>TRUNC(('TARIFA ENTREGA A DIRECCION USD'!E13-'TARIFA ENTREGA A DIRECCION USD'!D13)/'TARIFA ENTREGA A DIRECCION USD'!D13,3)</f>
        <v>4.7E-2</v>
      </c>
      <c r="U13" s="200">
        <f>TRUNC(('TARIFA ENTREGA A DIRECCION USD'!F13-'TARIFA ENTREGA A DIRECCION USD'!D13)/'TARIFA ENTREGA A DIRECCION USD'!D13,3)</f>
        <v>0.14099999999999999</v>
      </c>
      <c r="V13" s="200">
        <f>TRUNC(('TARIFA ENTREGA A DIRECCION USD'!G13-'TARIFA ENTREGA A DIRECCION USD'!D13)/'TARIFA ENTREGA A DIRECCION USD'!D13,3)</f>
        <v>0.21199999999999999</v>
      </c>
      <c r="X13" s="142">
        <v>55</v>
      </c>
      <c r="Y13" s="190">
        <v>6</v>
      </c>
      <c r="Z13" s="200">
        <v>0.497</v>
      </c>
      <c r="AA13" s="200">
        <v>0.15</v>
      </c>
      <c r="AB13" s="200">
        <v>0.3</v>
      </c>
      <c r="AC13" s="200">
        <v>0.4</v>
      </c>
      <c r="AE13" s="217">
        <v>84.85</v>
      </c>
      <c r="AF13" s="198">
        <v>4</v>
      </c>
      <c r="AG13" s="199">
        <v>4</v>
      </c>
      <c r="AJ13" s="272">
        <v>0.56499999999999995</v>
      </c>
      <c r="AK13" s="198">
        <v>3</v>
      </c>
      <c r="AL13" s="199">
        <v>3</v>
      </c>
      <c r="AM13"/>
      <c r="AN13"/>
      <c r="AO13"/>
      <c r="AP13"/>
      <c r="AQ13"/>
      <c r="AR13"/>
      <c r="AS13"/>
      <c r="AT13"/>
      <c r="AU13"/>
      <c r="AV13" s="270">
        <v>0.6</v>
      </c>
      <c r="AW13" s="198">
        <v>13</v>
      </c>
      <c r="AX13" s="199">
        <v>19</v>
      </c>
    </row>
    <row r="14" spans="1:51" x14ac:dyDescent="0.2">
      <c r="B14" s="11" t="s">
        <v>33</v>
      </c>
      <c r="C14" s="212">
        <f t="shared" si="0"/>
        <v>21.019200000000001</v>
      </c>
      <c r="D14" s="207">
        <f>'TARIFA ENTREGA A DIRECCION USD'!C15</f>
        <v>18.12</v>
      </c>
      <c r="E14" s="10">
        <f t="shared" si="1"/>
        <v>29.232000000000003</v>
      </c>
      <c r="F14" s="207">
        <f>'TARIFA ENTREGA A DIRECCION USD'!D15</f>
        <v>25.200000000000003</v>
      </c>
      <c r="G14" s="10">
        <f t="shared" si="2"/>
        <v>30.797999999999995</v>
      </c>
      <c r="H14" s="207">
        <f>'TARIFA ENTREGA A DIRECCION USD'!E15</f>
        <v>26.549999999999997</v>
      </c>
      <c r="I14" s="10">
        <f t="shared" si="3"/>
        <v>33.465999999999994</v>
      </c>
      <c r="J14" s="207">
        <f>'TARIFA ENTREGA A DIRECCION USD'!F15</f>
        <v>28.849999999999994</v>
      </c>
      <c r="K14" s="10">
        <f t="shared" si="4"/>
        <v>38.164000000000001</v>
      </c>
      <c r="L14" s="207">
        <f>'TARIFA ENTREGA A DIRECCION USD'!G15</f>
        <v>32.9</v>
      </c>
      <c r="Q14" s="142">
        <f>TRUNC('TARIFA ENTREGA A DIRECCION USD'!D15-'TARIFA ENTREGA A DIRECCION USD'!D14,2)</f>
        <v>2.5</v>
      </c>
      <c r="R14" s="190">
        <v>7</v>
      </c>
      <c r="S14" s="200">
        <f>TRUNC((('TARIFA ENTREGA A DIRECCION USD'!C14-'TARIFA ENTREGA A DIRECCION USD'!D14)/'TARIFA ENTREGA A DIRECCION USD'!D14)+1,3)</f>
        <v>0.72399999999999998</v>
      </c>
      <c r="T14" s="200">
        <f>TRUNC(('TARIFA ENTREGA A DIRECCION USD'!E14-'TARIFA ENTREGA A DIRECCION USD'!D14)/'TARIFA ENTREGA A DIRECCION USD'!D14,3)</f>
        <v>0.05</v>
      </c>
      <c r="U14" s="200">
        <f>TRUNC(('TARIFA ENTREGA A DIRECCION USD'!F14-'TARIFA ENTREGA A DIRECCION USD'!D14)/'TARIFA ENTREGA A DIRECCION USD'!D14,3)</f>
        <v>0.14299999999999999</v>
      </c>
      <c r="V14" s="200">
        <f>TRUNC(('TARIFA ENTREGA A DIRECCION USD'!G14-'TARIFA ENTREGA A DIRECCION USD'!D14)/'TARIFA ENTREGA A DIRECCION USD'!D14,3)</f>
        <v>0.26400000000000001</v>
      </c>
      <c r="X14" s="142">
        <v>55</v>
      </c>
      <c r="Y14" s="190">
        <v>7</v>
      </c>
      <c r="Z14" s="200">
        <v>0.5</v>
      </c>
      <c r="AA14" s="200">
        <v>0.15</v>
      </c>
      <c r="AB14" s="200">
        <v>0.3</v>
      </c>
      <c r="AC14" s="200">
        <v>0.45</v>
      </c>
      <c r="AE14" s="217">
        <v>55.15</v>
      </c>
      <c r="AF14" s="198">
        <v>5</v>
      </c>
      <c r="AG14" s="199">
        <v>5</v>
      </c>
      <c r="AJ14" s="272">
        <v>0.495</v>
      </c>
      <c r="AK14" s="198">
        <v>4</v>
      </c>
      <c r="AL14" s="199">
        <v>4</v>
      </c>
      <c r="AM14"/>
      <c r="AN14"/>
      <c r="AO14"/>
      <c r="AP14"/>
      <c r="AQ14"/>
      <c r="AR14"/>
      <c r="AS14"/>
      <c r="AT14"/>
      <c r="AU14"/>
      <c r="AV14" s="270">
        <v>0.65</v>
      </c>
      <c r="AW14" s="198">
        <v>20</v>
      </c>
      <c r="AX14" s="199">
        <v>36</v>
      </c>
    </row>
    <row r="15" spans="1:51" x14ac:dyDescent="0.2">
      <c r="B15" s="11" t="s">
        <v>34</v>
      </c>
      <c r="C15" s="212">
        <f t="shared" si="0"/>
        <v>22.968</v>
      </c>
      <c r="D15" s="207">
        <f>'TARIFA ENTREGA A DIRECCION USD'!C16</f>
        <v>19.8</v>
      </c>
      <c r="E15" s="10">
        <f t="shared" si="1"/>
        <v>32.132000000000005</v>
      </c>
      <c r="F15" s="207">
        <f>'TARIFA ENTREGA A DIRECCION USD'!D16</f>
        <v>27.700000000000003</v>
      </c>
      <c r="G15" s="10">
        <f t="shared" si="2"/>
        <v>33.929999999999993</v>
      </c>
      <c r="H15" s="207">
        <f>'TARIFA ENTREGA A DIRECCION USD'!E16</f>
        <v>29.249999999999996</v>
      </c>
      <c r="I15" s="10">
        <f t="shared" si="3"/>
        <v>36.829999999999991</v>
      </c>
      <c r="J15" s="207">
        <f>'TARIFA ENTREGA A DIRECCION USD'!F16</f>
        <v>31.749999999999993</v>
      </c>
      <c r="K15" s="10">
        <f t="shared" si="4"/>
        <v>43.036000000000001</v>
      </c>
      <c r="L15" s="207">
        <f>'TARIFA ENTREGA A DIRECCION USD'!G16</f>
        <v>37.1</v>
      </c>
      <c r="Q15" s="142">
        <f>TRUNC('TARIFA ENTREGA A DIRECCION USD'!D16-'TARIFA ENTREGA A DIRECCION USD'!D15,2)</f>
        <v>2.5</v>
      </c>
      <c r="R15" s="190">
        <v>8</v>
      </c>
      <c r="S15" s="200">
        <f>TRUNC((('TARIFA ENTREGA A DIRECCION USD'!C15-'TARIFA ENTREGA A DIRECCION USD'!D15)/'TARIFA ENTREGA A DIRECCION USD'!D15)+1,3)</f>
        <v>0.71899999999999997</v>
      </c>
      <c r="T15" s="200">
        <f>TRUNC(('TARIFA ENTREGA A DIRECCION USD'!E15-'TARIFA ENTREGA A DIRECCION USD'!D15)/'TARIFA ENTREGA A DIRECCION USD'!D15,3)</f>
        <v>5.2999999999999999E-2</v>
      </c>
      <c r="U15" s="200">
        <f>TRUNC(('TARIFA ENTREGA A DIRECCION USD'!F15-'TARIFA ENTREGA A DIRECCION USD'!D15)/'TARIFA ENTREGA A DIRECCION USD'!D15,3)</f>
        <v>0.14399999999999999</v>
      </c>
      <c r="V15" s="200">
        <f>TRUNC(('TARIFA ENTREGA A DIRECCION USD'!G15-'TARIFA ENTREGA A DIRECCION USD'!D15)/'TARIFA ENTREGA A DIRECCION USD'!D15,3)</f>
        <v>0.30499999999999999</v>
      </c>
      <c r="X15" s="142">
        <v>51.65</v>
      </c>
      <c r="Y15" s="190">
        <v>8</v>
      </c>
      <c r="Z15" s="200">
        <v>0.503</v>
      </c>
      <c r="AA15" s="200">
        <v>0.15</v>
      </c>
      <c r="AB15" s="200">
        <v>0.3</v>
      </c>
      <c r="AC15" s="200">
        <v>0.5</v>
      </c>
      <c r="AE15" s="217">
        <v>51.65</v>
      </c>
      <c r="AF15" s="198">
        <v>8</v>
      </c>
      <c r="AG15" s="199">
        <v>8</v>
      </c>
      <c r="AJ15" s="272">
        <v>0.49199999999999999</v>
      </c>
      <c r="AK15" s="198">
        <v>5</v>
      </c>
      <c r="AL15" s="199">
        <v>5</v>
      </c>
      <c r="AM15"/>
      <c r="AN15"/>
      <c r="AO15"/>
      <c r="AP15"/>
      <c r="AQ15"/>
      <c r="AR15"/>
      <c r="AS15"/>
      <c r="AT15"/>
      <c r="AU15"/>
      <c r="AV15" s="270">
        <v>0.7</v>
      </c>
      <c r="AW15" s="198">
        <v>37</v>
      </c>
      <c r="AX15" s="199">
        <v>69</v>
      </c>
    </row>
    <row r="16" spans="1:51" x14ac:dyDescent="0.2">
      <c r="B16" s="11" t="s">
        <v>23</v>
      </c>
      <c r="C16" s="212">
        <f t="shared" si="0"/>
        <v>24.916800000000002</v>
      </c>
      <c r="D16" s="207">
        <f>'TARIFA ENTREGA A DIRECCION USD'!C17</f>
        <v>21.48</v>
      </c>
      <c r="E16" s="10">
        <f t="shared" si="1"/>
        <v>35.032000000000004</v>
      </c>
      <c r="F16" s="207">
        <f>'TARIFA ENTREGA A DIRECCION USD'!D17</f>
        <v>30.200000000000003</v>
      </c>
      <c r="G16" s="10">
        <f t="shared" si="2"/>
        <v>37.061999999999998</v>
      </c>
      <c r="H16" s="207">
        <f>'TARIFA ENTREGA A DIRECCION USD'!E17</f>
        <v>31.949999999999996</v>
      </c>
      <c r="I16" s="10">
        <f t="shared" si="3"/>
        <v>40.193999999999988</v>
      </c>
      <c r="J16" s="207">
        <f>'TARIFA ENTREGA A DIRECCION USD'!F17</f>
        <v>34.649999999999991</v>
      </c>
      <c r="K16" s="10">
        <f t="shared" si="4"/>
        <v>47.908000000000001</v>
      </c>
      <c r="L16" s="207">
        <f>'TARIFA ENTREGA A DIRECCION USD'!G17</f>
        <v>41.300000000000004</v>
      </c>
      <c r="Q16" s="142">
        <f>TRUNC('TARIFA ENTREGA A DIRECCION USD'!D17-'TARIFA ENTREGA A DIRECCION USD'!D16,2)</f>
        <v>2.5</v>
      </c>
      <c r="R16" s="190">
        <v>9</v>
      </c>
      <c r="S16" s="200">
        <f>TRUNC((('TARIFA ENTREGA A DIRECCION USD'!C16-'TARIFA ENTREGA A DIRECCION USD'!D16)/'TARIFA ENTREGA A DIRECCION USD'!D16)+1,3)</f>
        <v>0.71399999999999997</v>
      </c>
      <c r="T16" s="200">
        <f>TRUNC(('TARIFA ENTREGA A DIRECCION USD'!E16-'TARIFA ENTREGA A DIRECCION USD'!D16)/'TARIFA ENTREGA A DIRECCION USD'!D16,3)</f>
        <v>5.5E-2</v>
      </c>
      <c r="U16" s="200">
        <f>TRUNC(('TARIFA ENTREGA A DIRECCION USD'!F16-'TARIFA ENTREGA A DIRECCION USD'!D16)/'TARIFA ENTREGA A DIRECCION USD'!D16,3)</f>
        <v>0.14599999999999999</v>
      </c>
      <c r="V16" s="200">
        <f>TRUNC(('TARIFA ENTREGA A DIRECCION USD'!G16-'TARIFA ENTREGA A DIRECCION USD'!D16)/'TARIFA ENTREGA A DIRECCION USD'!D16,3)</f>
        <v>0.33900000000000002</v>
      </c>
      <c r="X16" s="142">
        <v>56.98</v>
      </c>
      <c r="Y16" s="190">
        <v>9</v>
      </c>
      <c r="Z16" s="200">
        <v>0.50900000000000001</v>
      </c>
      <c r="AA16" s="200">
        <v>0.15</v>
      </c>
      <c r="AB16" s="200">
        <v>0.3</v>
      </c>
      <c r="AC16" s="200">
        <v>0.55000000000000004</v>
      </c>
      <c r="AE16" s="217">
        <v>56.98</v>
      </c>
      <c r="AF16" s="198">
        <v>9</v>
      </c>
      <c r="AG16" s="199">
        <v>10</v>
      </c>
      <c r="AJ16" s="272">
        <v>0.497</v>
      </c>
      <c r="AK16" s="198">
        <v>6</v>
      </c>
      <c r="AL16" s="199">
        <v>6</v>
      </c>
      <c r="AM16"/>
      <c r="AN16"/>
      <c r="AO16"/>
      <c r="AP16"/>
      <c r="AQ16"/>
      <c r="AR16"/>
      <c r="AS16"/>
      <c r="AT16"/>
      <c r="AU16"/>
      <c r="AV16" s="270">
        <v>0.75</v>
      </c>
      <c r="AW16" s="198">
        <v>70</v>
      </c>
      <c r="AX16" s="199">
        <v>145</v>
      </c>
    </row>
    <row r="17" spans="2:50" x14ac:dyDescent="0.2">
      <c r="B17" s="11" t="s">
        <v>35</v>
      </c>
      <c r="C17" s="212">
        <f t="shared" si="0"/>
        <v>26.865600000000001</v>
      </c>
      <c r="D17" s="207">
        <f>'TARIFA ENTREGA A DIRECCION USD'!C18</f>
        <v>23.16</v>
      </c>
      <c r="E17" s="10">
        <f t="shared" si="1"/>
        <v>37.932000000000002</v>
      </c>
      <c r="F17" s="207">
        <f>'TARIFA ENTREGA A DIRECCION USD'!D18</f>
        <v>32.700000000000003</v>
      </c>
      <c r="G17" s="10">
        <f t="shared" si="2"/>
        <v>40.193999999999996</v>
      </c>
      <c r="H17" s="207">
        <f>'TARIFA ENTREGA A DIRECCION USD'!E18</f>
        <v>34.65</v>
      </c>
      <c r="I17" s="10">
        <f t="shared" si="3"/>
        <v>43.557999999999986</v>
      </c>
      <c r="J17" s="207">
        <f>'TARIFA ENTREGA A DIRECCION USD'!F18</f>
        <v>37.54999999999999</v>
      </c>
      <c r="K17" s="10">
        <f t="shared" si="4"/>
        <v>52.780000000000008</v>
      </c>
      <c r="L17" s="207">
        <f>'TARIFA ENTREGA A DIRECCION USD'!G18</f>
        <v>45.500000000000007</v>
      </c>
      <c r="M17" s="141"/>
      <c r="N17" s="141"/>
      <c r="O17" s="141"/>
      <c r="P17" s="141"/>
      <c r="Q17" s="142">
        <f>TRUNC('TARIFA ENTREGA A DIRECCION USD'!D18-'TARIFA ENTREGA A DIRECCION USD'!D17,2)</f>
        <v>2.5</v>
      </c>
      <c r="R17" s="190">
        <v>10</v>
      </c>
      <c r="S17" s="200">
        <f>TRUNC((('TARIFA ENTREGA A DIRECCION USD'!C17-'TARIFA ENTREGA A DIRECCION USD'!D17)/'TARIFA ENTREGA A DIRECCION USD'!D17)+1,3)</f>
        <v>0.71099999999999997</v>
      </c>
      <c r="T17" s="200">
        <f>TRUNC(('TARIFA ENTREGA A DIRECCION USD'!E17-'TARIFA ENTREGA A DIRECCION USD'!D17)/'TARIFA ENTREGA A DIRECCION USD'!D17,3)</f>
        <v>5.7000000000000002E-2</v>
      </c>
      <c r="U17" s="200">
        <f>TRUNC(('TARIFA ENTREGA A DIRECCION USD'!F17-'TARIFA ENTREGA A DIRECCION USD'!D17)/'TARIFA ENTREGA A DIRECCION USD'!D17,3)</f>
        <v>0.14699999999999999</v>
      </c>
      <c r="V17" s="200">
        <f>TRUNC(('TARIFA ENTREGA A DIRECCION USD'!G17-'TARIFA ENTREGA A DIRECCION USD'!D17)/'TARIFA ENTREGA A DIRECCION USD'!D17,3)</f>
        <v>0.36699999999999999</v>
      </c>
      <c r="X17" s="142">
        <v>56.98</v>
      </c>
      <c r="Y17" s="190">
        <v>10</v>
      </c>
      <c r="Z17" s="200">
        <v>0.50900000000000001</v>
      </c>
      <c r="AA17" s="200">
        <v>0.15</v>
      </c>
      <c r="AB17" s="200">
        <v>0.3</v>
      </c>
      <c r="AC17" s="200">
        <v>0.55000000000000004</v>
      </c>
      <c r="AE17" s="217">
        <v>45.69</v>
      </c>
      <c r="AF17" s="198">
        <v>11</v>
      </c>
      <c r="AG17" s="199">
        <v>20</v>
      </c>
      <c r="AJ17" s="272">
        <v>0.503</v>
      </c>
      <c r="AK17" s="198">
        <v>8</v>
      </c>
      <c r="AL17" s="199">
        <v>8</v>
      </c>
      <c r="AM17"/>
      <c r="AN17"/>
      <c r="AO17"/>
      <c r="AP17"/>
      <c r="AQ17"/>
      <c r="AR17"/>
      <c r="AS17"/>
      <c r="AT17"/>
      <c r="AU17"/>
      <c r="AV17" s="270">
        <v>0.8</v>
      </c>
      <c r="AW17" s="198">
        <v>146</v>
      </c>
      <c r="AX17" s="199">
        <v>431</v>
      </c>
    </row>
    <row r="18" spans="2:50" x14ac:dyDescent="0.2">
      <c r="B18" s="11" t="s">
        <v>42</v>
      </c>
      <c r="C18" s="212">
        <f t="shared" si="0"/>
        <v>40.785600000000002</v>
      </c>
      <c r="D18" s="207">
        <f>'TARIFA ENTREGA A DIRECCION USD'!C28</f>
        <v>35.160000000000004</v>
      </c>
      <c r="E18" s="10">
        <f t="shared" si="1"/>
        <v>59.971999999999987</v>
      </c>
      <c r="F18" s="207">
        <f>'TARIFA ENTREGA A DIRECCION USD'!D28</f>
        <v>51.699999999999989</v>
      </c>
      <c r="G18" s="10">
        <f t="shared" ref="G18:G27" si="5">+H18+(H18*16%)</f>
        <v>65.714000000000027</v>
      </c>
      <c r="H18" s="207">
        <f>'TARIFA ENTREGA A DIRECCION USD'!E28</f>
        <v>56.650000000000027</v>
      </c>
      <c r="I18" s="10">
        <f t="shared" ref="I18:I27" si="6">+J18+(J18*16%)</f>
        <v>69.657999999999987</v>
      </c>
      <c r="J18" s="207">
        <f>'TARIFA ENTREGA A DIRECCION USD'!F28</f>
        <v>60.04999999999999</v>
      </c>
      <c r="K18" s="10">
        <f t="shared" ref="K18:K27" si="7">+L18+(L18*16%)</f>
        <v>82.94</v>
      </c>
      <c r="L18" s="207">
        <f>'TARIFA ENTREGA A DIRECCION USD'!G28</f>
        <v>71.5</v>
      </c>
      <c r="M18" s="141"/>
      <c r="N18" s="141"/>
      <c r="O18" s="141"/>
      <c r="P18" s="141"/>
      <c r="Q18" s="142">
        <f>TRUNC('TARIFA ENTREGA A DIRECCION USD'!D19-'TARIFA ENTREGA A DIRECCION USD'!D18,2)</f>
        <v>1.9</v>
      </c>
      <c r="R18" s="190">
        <v>11</v>
      </c>
      <c r="S18" s="200">
        <f>TRUNC((('TARIFA ENTREGA A DIRECCION USD'!C18-'TARIFA ENTREGA A DIRECCION USD'!D18)/'TARIFA ENTREGA A DIRECCION USD'!D18)+1,3)</f>
        <v>0.70799999999999996</v>
      </c>
      <c r="T18" s="200">
        <f>TRUNC(('TARIFA ENTREGA A DIRECCION USD'!E18-'TARIFA ENTREGA A DIRECCION USD'!D18)/'TARIFA ENTREGA A DIRECCION USD'!D18,3)</f>
        <v>5.8999999999999997E-2</v>
      </c>
      <c r="U18" s="200">
        <f>TRUNC(('TARIFA ENTREGA A DIRECCION USD'!F18-'TARIFA ENTREGA A DIRECCION USD'!D18)/'TARIFA ENTREGA A DIRECCION USD'!D18,3)</f>
        <v>0.14799999999999999</v>
      </c>
      <c r="V18" s="200">
        <f>TRUNC(('TARIFA ENTREGA A DIRECCION USD'!G18-'TARIFA ENTREGA A DIRECCION USD'!D18)/'TARIFA ENTREGA A DIRECCION USD'!D18,3)</f>
        <v>0.39100000000000001</v>
      </c>
      <c r="X18" s="142">
        <v>45.69</v>
      </c>
      <c r="Y18" s="190">
        <v>11</v>
      </c>
      <c r="Z18" s="200">
        <v>0.50900000000000001</v>
      </c>
      <c r="AA18" s="200">
        <v>0.15</v>
      </c>
      <c r="AB18" s="200">
        <v>0.3</v>
      </c>
      <c r="AC18" s="200">
        <v>0.55000000000000004</v>
      </c>
      <c r="AE18" s="217">
        <v>43</v>
      </c>
      <c r="AF18" s="198">
        <v>21</v>
      </c>
      <c r="AG18" s="199">
        <v>50</v>
      </c>
      <c r="AJ18" s="272">
        <v>0.52900000000000003</v>
      </c>
      <c r="AK18" s="198">
        <v>52</v>
      </c>
      <c r="AL18" s="199">
        <v>80</v>
      </c>
      <c r="AM18"/>
      <c r="AN18"/>
      <c r="AO18"/>
      <c r="AP18"/>
      <c r="AQ18"/>
      <c r="AR18"/>
      <c r="AS18"/>
      <c r="AT18"/>
      <c r="AU18"/>
      <c r="AV18" s="270">
        <v>0.85</v>
      </c>
      <c r="AW18" s="198">
        <v>432</v>
      </c>
      <c r="AX18" s="199">
        <v>5000</v>
      </c>
    </row>
    <row r="19" spans="2:50" x14ac:dyDescent="0.2">
      <c r="B19" s="11" t="s">
        <v>2</v>
      </c>
      <c r="C19" s="212">
        <f t="shared" ref="C19:C27" si="8">+D19+(D19*16%)</f>
        <v>53.313599999999987</v>
      </c>
      <c r="D19" s="207">
        <f>'TARIFA ENTREGA A DIRECCION USD'!C38</f>
        <v>45.959999999999987</v>
      </c>
      <c r="E19" s="10">
        <f t="shared" ref="E19:E27" si="9">+F19+(F19*16%)</f>
        <v>80.851999999999947</v>
      </c>
      <c r="F19" s="207">
        <f>'TARIFA ENTREGA A DIRECCION USD'!D38</f>
        <v>69.69999999999996</v>
      </c>
      <c r="G19" s="10">
        <f t="shared" si="5"/>
        <v>90.073999999999984</v>
      </c>
      <c r="H19" s="207">
        <f>'TARIFA ENTREGA A DIRECCION USD'!E38</f>
        <v>77.649999999999991</v>
      </c>
      <c r="I19" s="10">
        <f t="shared" si="6"/>
        <v>95.178000000000011</v>
      </c>
      <c r="J19" s="207">
        <f>'TARIFA ENTREGA A DIRECCION USD'!F38</f>
        <v>82.050000000000011</v>
      </c>
      <c r="K19" s="10">
        <f t="shared" si="7"/>
        <v>110.78000000000007</v>
      </c>
      <c r="L19" s="207">
        <f>'TARIFA ENTREGA A DIRECCION USD'!G38</f>
        <v>95.500000000000057</v>
      </c>
      <c r="M19" s="141"/>
      <c r="N19" s="141"/>
      <c r="O19" s="141"/>
      <c r="P19" s="141"/>
      <c r="Q19" s="142">
        <f>TRUNC('TARIFA ENTREGA A DIRECCION USD'!D20-'TARIFA ENTREGA A DIRECCION USD'!D19,2)</f>
        <v>1.9</v>
      </c>
      <c r="R19" s="190">
        <v>12</v>
      </c>
      <c r="S19" s="200">
        <f>TRUNC((('TARIFA ENTREGA A DIRECCION USD'!C19-'TARIFA ENTREGA A DIRECCION USD'!D19)/'TARIFA ENTREGA A DIRECCION USD'!D19)+1,3)</f>
        <v>0.70399999999999996</v>
      </c>
      <c r="T19" s="200">
        <f>TRUNC(('TARIFA ENTREGA A DIRECCION USD'!E19-'TARIFA ENTREGA A DIRECCION USD'!D19)/'TARIFA ENTREGA A DIRECCION USD'!D19,3)</f>
        <v>6.5000000000000002E-2</v>
      </c>
      <c r="U19" s="200">
        <f>TRUNC(('TARIFA ENTREGA A DIRECCION USD'!F19-'TARIFA ENTREGA A DIRECCION USD'!D19)/'TARIFA ENTREGA A DIRECCION USD'!D19,3)</f>
        <v>0.15</v>
      </c>
      <c r="V19" s="200">
        <f>TRUNC(('TARIFA ENTREGA A DIRECCION USD'!G19-'TARIFA ENTREGA A DIRECCION USD'!D19)/'TARIFA ENTREGA A DIRECCION USD'!D19,3)</f>
        <v>0.39</v>
      </c>
      <c r="X19" s="142">
        <v>45.69</v>
      </c>
      <c r="Y19" s="190">
        <v>12</v>
      </c>
      <c r="Z19" s="200">
        <v>0.50900000000000001</v>
      </c>
      <c r="AA19" s="200">
        <v>0.15</v>
      </c>
      <c r="AB19" s="200">
        <v>0.3</v>
      </c>
      <c r="AC19" s="200">
        <v>0.55000000000000004</v>
      </c>
      <c r="AE19" s="217">
        <v>24.52</v>
      </c>
      <c r="AF19" s="198">
        <v>51</v>
      </c>
      <c r="AG19" s="199">
        <v>85</v>
      </c>
      <c r="AJ19" s="272">
        <v>0.56000000000000005</v>
      </c>
      <c r="AK19" s="198">
        <v>81</v>
      </c>
      <c r="AL19" s="199">
        <v>86</v>
      </c>
      <c r="AP19"/>
      <c r="AQ19"/>
      <c r="AR19"/>
      <c r="AS19"/>
      <c r="AT19"/>
      <c r="AU19"/>
      <c r="AV19" s="270">
        <v>0.35</v>
      </c>
      <c r="AW19" s="198">
        <v>1</v>
      </c>
      <c r="AX19" s="199">
        <v>5</v>
      </c>
    </row>
    <row r="20" spans="2:50" x14ac:dyDescent="0.2">
      <c r="B20" s="11" t="s">
        <v>4</v>
      </c>
      <c r="C20" s="212">
        <f t="shared" si="8"/>
        <v>65.841599999999971</v>
      </c>
      <c r="D20" s="207">
        <f>'TARIFA ENTREGA A DIRECCION USD'!C48</f>
        <v>56.75999999999997</v>
      </c>
      <c r="E20" s="10">
        <f t="shared" si="9"/>
        <v>101.73199999999991</v>
      </c>
      <c r="F20" s="207">
        <f>'TARIFA ENTREGA A DIRECCION USD'!D48</f>
        <v>87.699999999999932</v>
      </c>
      <c r="G20" s="10">
        <f t="shared" si="5"/>
        <v>114.43399999999993</v>
      </c>
      <c r="H20" s="207">
        <f>'TARIFA ENTREGA A DIRECCION USD'!E48</f>
        <v>98.649999999999935</v>
      </c>
      <c r="I20" s="10">
        <f t="shared" si="6"/>
        <v>120.69800000000005</v>
      </c>
      <c r="J20" s="207">
        <f>'TARIFA ENTREGA A DIRECCION USD'!F48</f>
        <v>104.05000000000004</v>
      </c>
      <c r="K20" s="10">
        <f t="shared" si="7"/>
        <v>138.62000000000012</v>
      </c>
      <c r="L20" s="207">
        <f>'TARIFA ENTREGA A DIRECCION USD'!G48</f>
        <v>119.50000000000011</v>
      </c>
      <c r="M20" s="141"/>
      <c r="N20" s="141"/>
      <c r="O20" s="141"/>
      <c r="P20" s="141"/>
      <c r="Q20" s="142">
        <f>TRUNC('TARIFA ENTREGA A DIRECCION USD'!D21-'TARIFA ENTREGA A DIRECCION USD'!D20,2)</f>
        <v>1.9</v>
      </c>
      <c r="R20" s="190">
        <v>13</v>
      </c>
      <c r="S20" s="200">
        <f>TRUNC((('TARIFA ENTREGA A DIRECCION USD'!C20-'TARIFA ENTREGA A DIRECCION USD'!D20)/'TARIFA ENTREGA A DIRECCION USD'!D20)+1,3)</f>
        <v>0.7</v>
      </c>
      <c r="T20" s="200">
        <f>TRUNC(('TARIFA ENTREGA A DIRECCION USD'!E20-'TARIFA ENTREGA A DIRECCION USD'!D20)/'TARIFA ENTREGA A DIRECCION USD'!D20,3)</f>
        <v>6.9000000000000006E-2</v>
      </c>
      <c r="U20" s="200">
        <f>TRUNC(('TARIFA ENTREGA A DIRECCION USD'!F20-'TARIFA ENTREGA A DIRECCION USD'!D20)/'TARIFA ENTREGA A DIRECCION USD'!D20,3)</f>
        <v>0.152</v>
      </c>
      <c r="V20" s="200">
        <f>TRUNC(('TARIFA ENTREGA A DIRECCION USD'!G20-'TARIFA ENTREGA A DIRECCION USD'!D20)/'TARIFA ENTREGA A DIRECCION USD'!D20,3)</f>
        <v>0.38900000000000001</v>
      </c>
      <c r="X20" s="142">
        <v>45.69</v>
      </c>
      <c r="Y20" s="190">
        <v>13</v>
      </c>
      <c r="Z20" s="200">
        <v>0.50900000000000001</v>
      </c>
      <c r="AA20" s="200">
        <v>0.15</v>
      </c>
      <c r="AB20" s="200">
        <v>0.3</v>
      </c>
      <c r="AC20" s="200">
        <v>0.6</v>
      </c>
      <c r="AE20" s="217">
        <v>55.32</v>
      </c>
      <c r="AF20" s="198">
        <v>86</v>
      </c>
      <c r="AG20" s="199">
        <v>86</v>
      </c>
      <c r="AJ20" s="222">
        <v>0.55500000000000005</v>
      </c>
      <c r="AK20" s="218">
        <v>87</v>
      </c>
      <c r="AL20" s="219">
        <v>230</v>
      </c>
      <c r="AP20"/>
      <c r="AQ20"/>
      <c r="AR20"/>
      <c r="AS20"/>
      <c r="AT20"/>
      <c r="AU20"/>
      <c r="AV20" s="271">
        <v>0.4</v>
      </c>
      <c r="AW20" s="218">
        <v>6</v>
      </c>
      <c r="AX20" s="219">
        <v>6</v>
      </c>
    </row>
    <row r="21" spans="2:50" x14ac:dyDescent="0.2">
      <c r="B21" s="11" t="s">
        <v>517</v>
      </c>
      <c r="C21" s="212">
        <f t="shared" si="8"/>
        <v>78.369599999999949</v>
      </c>
      <c r="D21" s="207">
        <f>'TARIFA ENTREGA A DIRECCION USD'!C58</f>
        <v>67.55999999999996</v>
      </c>
      <c r="E21" s="10">
        <f t="shared" si="9"/>
        <v>122.61199999999988</v>
      </c>
      <c r="F21" s="207">
        <f>'TARIFA ENTREGA A DIRECCION USD'!D58</f>
        <v>105.6999999999999</v>
      </c>
      <c r="G21" s="10">
        <f t="shared" si="5"/>
        <v>138.79399999999987</v>
      </c>
      <c r="H21" s="207">
        <f>'TARIFA ENTREGA A DIRECCION USD'!E58</f>
        <v>119.64999999999988</v>
      </c>
      <c r="I21" s="10">
        <f t="shared" si="6"/>
        <v>146.21800000000007</v>
      </c>
      <c r="J21" s="207">
        <f>'TARIFA ENTREGA A DIRECCION USD'!F58</f>
        <v>126.05000000000007</v>
      </c>
      <c r="K21" s="10">
        <f t="shared" si="7"/>
        <v>166.46000000000021</v>
      </c>
      <c r="L21" s="207">
        <f>'TARIFA ENTREGA A DIRECCION USD'!G58</f>
        <v>143.50000000000017</v>
      </c>
      <c r="M21" s="141"/>
      <c r="N21" s="141"/>
      <c r="O21" s="141"/>
      <c r="P21" s="141"/>
      <c r="Q21" s="142">
        <f>TRUNC('TARIFA ENTREGA A DIRECCION USD'!D22-'TARIFA ENTREGA A DIRECCION USD'!D21,2)</f>
        <v>1.9</v>
      </c>
      <c r="R21" s="190">
        <v>14</v>
      </c>
      <c r="S21" s="200">
        <f>TRUNC((('TARIFA ENTREGA A DIRECCION USD'!C21-'TARIFA ENTREGA A DIRECCION USD'!D21)/'TARIFA ENTREGA A DIRECCION USD'!D21)+1,3)</f>
        <v>0.69599999999999995</v>
      </c>
      <c r="T21" s="200">
        <f>TRUNC(('TARIFA ENTREGA A DIRECCION USD'!E21-'TARIFA ENTREGA A DIRECCION USD'!D21)/'TARIFA ENTREGA A DIRECCION USD'!D21,3)</f>
        <v>7.3999999999999996E-2</v>
      </c>
      <c r="U21" s="200">
        <f>TRUNC(('TARIFA ENTREGA A DIRECCION USD'!F21-'TARIFA ENTREGA A DIRECCION USD'!D21)/'TARIFA ENTREGA A DIRECCION USD'!D21,3)</f>
        <v>0.153</v>
      </c>
      <c r="V21" s="200">
        <f>TRUNC(('TARIFA ENTREGA A DIRECCION USD'!G21-'TARIFA ENTREGA A DIRECCION USD'!D21)/'TARIFA ENTREGA A DIRECCION USD'!D21,3)</f>
        <v>0.38800000000000001</v>
      </c>
      <c r="X21" s="142">
        <v>45.69</v>
      </c>
      <c r="Y21" s="190">
        <v>14</v>
      </c>
      <c r="Z21" s="200">
        <v>0.50900000000000001</v>
      </c>
      <c r="AA21" s="200">
        <v>0.15</v>
      </c>
      <c r="AB21" s="200">
        <v>0.3</v>
      </c>
      <c r="AC21" s="200">
        <v>0.6</v>
      </c>
      <c r="AE21" s="217">
        <v>24.75</v>
      </c>
      <c r="AF21" s="198">
        <v>87</v>
      </c>
      <c r="AG21" s="199">
        <v>100</v>
      </c>
      <c r="AP21"/>
      <c r="AQ21"/>
      <c r="AR21"/>
      <c r="AS21"/>
      <c r="AT21"/>
      <c r="AU21"/>
    </row>
    <row r="22" spans="2:50" x14ac:dyDescent="0.2">
      <c r="B22" s="11" t="s">
        <v>8</v>
      </c>
      <c r="C22" s="212">
        <f t="shared" si="8"/>
        <v>88.113599999999991</v>
      </c>
      <c r="D22" s="207">
        <f>'TARIFA ENTREGA A DIRECCION USD'!C68</f>
        <v>75.959999999999994</v>
      </c>
      <c r="E22" s="10">
        <f t="shared" si="9"/>
        <v>136.53199999999993</v>
      </c>
      <c r="F22" s="207">
        <f>'TARIFA ENTREGA A DIRECCION USD'!D68</f>
        <v>117.69999999999993</v>
      </c>
      <c r="G22" s="10">
        <f t="shared" si="5"/>
        <v>155.03399999999991</v>
      </c>
      <c r="H22" s="207">
        <f>'TARIFA ENTREGA A DIRECCION USD'!E68</f>
        <v>133.64999999999992</v>
      </c>
      <c r="I22" s="10">
        <f t="shared" si="6"/>
        <v>165.35800000000015</v>
      </c>
      <c r="J22" s="207">
        <f>'TARIFA ENTREGA A DIRECCION USD'!F68</f>
        <v>142.55000000000013</v>
      </c>
      <c r="K22" s="10">
        <f t="shared" si="7"/>
        <v>193.14000000000033</v>
      </c>
      <c r="L22" s="207">
        <f>'TARIFA ENTREGA A DIRECCION USD'!G68</f>
        <v>166.50000000000028</v>
      </c>
      <c r="M22" s="141"/>
      <c r="N22" s="141"/>
      <c r="O22" s="141"/>
      <c r="P22" s="141"/>
      <c r="Q22" s="142">
        <f>TRUNC('TARIFA ENTREGA A DIRECCION USD'!D23-'TARIFA ENTREGA A DIRECCION USD'!D22,2)</f>
        <v>1.9</v>
      </c>
      <c r="R22" s="190">
        <v>15</v>
      </c>
      <c r="S22" s="200">
        <f>TRUNC((('TARIFA ENTREGA A DIRECCION USD'!C22-'TARIFA ENTREGA A DIRECCION USD'!D22)/'TARIFA ENTREGA A DIRECCION USD'!D22)+1,3)</f>
        <v>0.69299999999999995</v>
      </c>
      <c r="T22" s="200">
        <f>TRUNC(('TARIFA ENTREGA A DIRECCION USD'!E22-'TARIFA ENTREGA A DIRECCION USD'!D22)/'TARIFA ENTREGA A DIRECCION USD'!D22,3)</f>
        <v>7.8E-2</v>
      </c>
      <c r="U22" s="200">
        <f>TRUNC(('TARIFA ENTREGA A DIRECCION USD'!F22-'TARIFA ENTREGA A DIRECCION USD'!D22)/'TARIFA ENTREGA A DIRECCION USD'!D22,3)</f>
        <v>0.155</v>
      </c>
      <c r="V22" s="200">
        <f>TRUNC(('TARIFA ENTREGA A DIRECCION USD'!G22-'TARIFA ENTREGA A DIRECCION USD'!D22)/'TARIFA ENTREGA A DIRECCION USD'!D22,3)</f>
        <v>0.38700000000000001</v>
      </c>
      <c r="X22" s="142">
        <v>45.69</v>
      </c>
      <c r="Y22" s="190">
        <v>15</v>
      </c>
      <c r="Z22" s="200">
        <v>0.50900000000000001</v>
      </c>
      <c r="AA22" s="200">
        <v>0.15</v>
      </c>
      <c r="AB22" s="200">
        <v>0.3</v>
      </c>
      <c r="AC22" s="200">
        <v>0.6</v>
      </c>
      <c r="AE22" s="217">
        <v>20.04</v>
      </c>
      <c r="AF22" s="198">
        <v>101</v>
      </c>
      <c r="AG22" s="199">
        <v>200</v>
      </c>
      <c r="AP22"/>
      <c r="AQ22"/>
      <c r="AR22"/>
      <c r="AS22"/>
      <c r="AT22"/>
      <c r="AU22"/>
    </row>
    <row r="23" spans="2:50" x14ac:dyDescent="0.2">
      <c r="B23" s="11" t="s">
        <v>10</v>
      </c>
      <c r="C23" s="212">
        <f t="shared" si="8"/>
        <v>97.857600000000033</v>
      </c>
      <c r="D23" s="207">
        <f>'TARIFA ENTREGA A DIRECCION USD'!C78</f>
        <v>84.360000000000028</v>
      </c>
      <c r="E23" s="10">
        <f t="shared" si="9"/>
        <v>150.45199999999991</v>
      </c>
      <c r="F23" s="207">
        <f>'TARIFA ENTREGA A DIRECCION USD'!D78</f>
        <v>129.69999999999993</v>
      </c>
      <c r="G23" s="10">
        <f t="shared" si="5"/>
        <v>171.27399999999997</v>
      </c>
      <c r="H23" s="207">
        <f>'TARIFA ENTREGA A DIRECCION USD'!E78</f>
        <v>147.64999999999998</v>
      </c>
      <c r="I23" s="10">
        <f t="shared" si="6"/>
        <v>184.49800000000022</v>
      </c>
      <c r="J23" s="207">
        <f>'TARIFA ENTREGA A DIRECCION USD'!F78</f>
        <v>159.05000000000018</v>
      </c>
      <c r="K23" s="10">
        <f t="shared" si="7"/>
        <v>219.82000000000045</v>
      </c>
      <c r="L23" s="207">
        <f>'TARIFA ENTREGA A DIRECCION USD'!G78</f>
        <v>189.5000000000004</v>
      </c>
      <c r="Q23" s="142">
        <f>TRUNC('TARIFA ENTREGA A DIRECCION USD'!D24-'TARIFA ENTREGA A DIRECCION USD'!D23,2)</f>
        <v>1.9</v>
      </c>
      <c r="R23" s="190">
        <v>16</v>
      </c>
      <c r="S23" s="200">
        <f>TRUNC((('TARIFA ENTREGA A DIRECCION USD'!C23-'TARIFA ENTREGA A DIRECCION USD'!D23)/'TARIFA ENTREGA A DIRECCION USD'!D23)+1,3)</f>
        <v>0.69</v>
      </c>
      <c r="T23" s="200">
        <f>TRUNC(('TARIFA ENTREGA A DIRECCION USD'!E23-'TARIFA ENTREGA A DIRECCION USD'!D23)/'TARIFA ENTREGA A DIRECCION USD'!D23,3)</f>
        <v>8.1000000000000003E-2</v>
      </c>
      <c r="U23" s="200">
        <f>TRUNC(('TARIFA ENTREGA A DIRECCION USD'!F23-'TARIFA ENTREGA A DIRECCION USD'!D23)/'TARIFA ENTREGA A DIRECCION USD'!D23,3)</f>
        <v>0.156</v>
      </c>
      <c r="V23" s="200">
        <f>TRUNC(('TARIFA ENTREGA A DIRECCION USD'!G23-'TARIFA ENTREGA A DIRECCION USD'!D23)/'TARIFA ENTREGA A DIRECCION USD'!D23,3)</f>
        <v>0.38600000000000001</v>
      </c>
      <c r="X23" s="142">
        <v>45.69</v>
      </c>
      <c r="Y23" s="190">
        <v>16</v>
      </c>
      <c r="Z23" s="200">
        <v>0.50900000000000001</v>
      </c>
      <c r="AA23" s="200">
        <v>0.13</v>
      </c>
      <c r="AB23" s="200">
        <v>0.3</v>
      </c>
      <c r="AC23" s="200">
        <v>0.6</v>
      </c>
      <c r="AE23" s="217">
        <v>15.97</v>
      </c>
      <c r="AF23" s="198">
        <v>201</v>
      </c>
      <c r="AG23" s="199">
        <v>229</v>
      </c>
      <c r="AP23"/>
      <c r="AQ23"/>
      <c r="AR23"/>
      <c r="AS23"/>
      <c r="AT23"/>
      <c r="AU23"/>
    </row>
    <row r="24" spans="2:50" x14ac:dyDescent="0.2">
      <c r="B24" s="11" t="s">
        <v>12</v>
      </c>
      <c r="C24" s="212">
        <f t="shared" si="8"/>
        <v>107.60160000000008</v>
      </c>
      <c r="D24" s="207">
        <f>'TARIFA ENTREGA A DIRECCION USD'!C88</f>
        <v>92.760000000000062</v>
      </c>
      <c r="E24" s="10">
        <f t="shared" si="9"/>
        <v>164.37199999999979</v>
      </c>
      <c r="F24" s="207">
        <f>'TARIFA ENTREGA A DIRECCION USD'!D88</f>
        <v>141.69999999999982</v>
      </c>
      <c r="G24" s="10">
        <f t="shared" si="5"/>
        <v>187.51400000000004</v>
      </c>
      <c r="H24" s="207">
        <f>'TARIFA ENTREGA A DIRECCION USD'!E88</f>
        <v>161.65000000000003</v>
      </c>
      <c r="I24" s="10">
        <f t="shared" si="6"/>
        <v>203.63800000000029</v>
      </c>
      <c r="J24" s="207">
        <f>'TARIFA ENTREGA A DIRECCION USD'!F88</f>
        <v>175.55000000000024</v>
      </c>
      <c r="K24" s="10">
        <f t="shared" si="7"/>
        <v>246.5000000000006</v>
      </c>
      <c r="L24" s="207">
        <f>'TARIFA ENTREGA A DIRECCION USD'!G88</f>
        <v>212.50000000000051</v>
      </c>
      <c r="Q24" s="142">
        <f>TRUNC('TARIFA ENTREGA A DIRECCION USD'!D25-'TARIFA ENTREGA A DIRECCION USD'!D24,2)</f>
        <v>1.9</v>
      </c>
      <c r="R24" s="190">
        <v>17</v>
      </c>
      <c r="S24" s="200">
        <f>TRUNC((('TARIFA ENTREGA A DIRECCION USD'!C24-'TARIFA ENTREGA A DIRECCION USD'!D24)/'TARIFA ENTREGA A DIRECCION USD'!D24)+1,3)</f>
        <v>0.68799999999999994</v>
      </c>
      <c r="T24" s="200">
        <f>TRUNC(('TARIFA ENTREGA A DIRECCION USD'!E24-'TARIFA ENTREGA A DIRECCION USD'!D24)/'TARIFA ENTREGA A DIRECCION USD'!D24,3)</f>
        <v>8.5000000000000006E-2</v>
      </c>
      <c r="U24" s="200">
        <f>TRUNC(('TARIFA ENTREGA A DIRECCION USD'!F24-'TARIFA ENTREGA A DIRECCION USD'!D24)/'TARIFA ENTREGA A DIRECCION USD'!D24,3)</f>
        <v>0.157</v>
      </c>
      <c r="V24" s="200">
        <f>TRUNC(('TARIFA ENTREGA A DIRECCION USD'!G24-'TARIFA ENTREGA A DIRECCION USD'!D24)/'TARIFA ENTREGA A DIRECCION USD'!D24,3)</f>
        <v>0.38500000000000001</v>
      </c>
      <c r="X24" s="142">
        <v>45.69</v>
      </c>
      <c r="Y24" s="190">
        <v>17</v>
      </c>
      <c r="Z24" s="200">
        <v>0.50900000000000001</v>
      </c>
      <c r="AA24" s="200">
        <v>0.13</v>
      </c>
      <c r="AB24" s="200">
        <v>0.3</v>
      </c>
      <c r="AC24" s="200">
        <v>0.6</v>
      </c>
      <c r="AE24" s="217">
        <v>72.97</v>
      </c>
      <c r="AF24" s="198">
        <v>230</v>
      </c>
      <c r="AG24" s="199">
        <v>230</v>
      </c>
      <c r="AL24"/>
      <c r="AM24"/>
      <c r="AN24"/>
      <c r="AO24"/>
      <c r="AP24"/>
      <c r="AQ24"/>
      <c r="AR24"/>
      <c r="AS24"/>
      <c r="AT24"/>
      <c r="AU24"/>
    </row>
    <row r="25" spans="2:50" x14ac:dyDescent="0.2">
      <c r="B25" s="11" t="s">
        <v>14</v>
      </c>
      <c r="C25" s="212">
        <f t="shared" si="8"/>
        <v>117.3456000000001</v>
      </c>
      <c r="D25" s="207">
        <f>'TARIFA ENTREGA A DIRECCION USD'!C98</f>
        <v>101.1600000000001</v>
      </c>
      <c r="E25" s="10">
        <f t="shared" si="9"/>
        <v>178.29199999999966</v>
      </c>
      <c r="F25" s="207">
        <f>'TARIFA ENTREGA A DIRECCION USD'!D98</f>
        <v>153.6999999999997</v>
      </c>
      <c r="G25" s="10">
        <f t="shared" si="5"/>
        <v>203.7540000000001</v>
      </c>
      <c r="H25" s="207">
        <f>'TARIFA ENTREGA A DIRECCION USD'!E98</f>
        <v>175.65000000000009</v>
      </c>
      <c r="I25" s="10">
        <f t="shared" si="6"/>
        <v>222.77800000000033</v>
      </c>
      <c r="J25" s="207">
        <f>'TARIFA ENTREGA A DIRECCION USD'!F98</f>
        <v>192.0500000000003</v>
      </c>
      <c r="K25" s="10">
        <f t="shared" si="7"/>
        <v>273.18000000000075</v>
      </c>
      <c r="L25" s="207">
        <f>'TARIFA ENTREGA A DIRECCION USD'!G98</f>
        <v>235.50000000000063</v>
      </c>
      <c r="Q25" s="142">
        <f>TRUNC('TARIFA ENTREGA A DIRECCION USD'!D26-'TARIFA ENTREGA A DIRECCION USD'!D25,2)</f>
        <v>1.9</v>
      </c>
      <c r="R25" s="190">
        <v>18</v>
      </c>
      <c r="S25" s="200">
        <f>TRUNC((('TARIFA ENTREGA A DIRECCION USD'!C25-'TARIFA ENTREGA A DIRECCION USD'!D25)/'TARIFA ENTREGA A DIRECCION USD'!D25)+1,3)</f>
        <v>0.68600000000000005</v>
      </c>
      <c r="T25" s="200">
        <f>TRUNC(('TARIFA ENTREGA A DIRECCION USD'!E25-'TARIFA ENTREGA A DIRECCION USD'!D25)/'TARIFA ENTREGA A DIRECCION USD'!D25,3)</f>
        <v>8.7999999999999995E-2</v>
      </c>
      <c r="U25" s="200">
        <f>TRUNC(('TARIFA ENTREGA A DIRECCION USD'!F25-'TARIFA ENTREGA A DIRECCION USD'!D25)/'TARIFA ENTREGA A DIRECCION USD'!D25,3)</f>
        <v>0.158</v>
      </c>
      <c r="V25" s="200">
        <f>TRUNC(('TARIFA ENTREGA A DIRECCION USD'!G25-'TARIFA ENTREGA A DIRECCION USD'!D25)/'TARIFA ENTREGA A DIRECCION USD'!D25,3)</f>
        <v>0.38400000000000001</v>
      </c>
      <c r="X25" s="142">
        <v>45.69</v>
      </c>
      <c r="Y25" s="190">
        <v>18</v>
      </c>
      <c r="Z25" s="200">
        <v>0.50900000000000001</v>
      </c>
      <c r="AA25" s="200">
        <v>0.13</v>
      </c>
      <c r="AB25" s="200">
        <v>0.3</v>
      </c>
      <c r="AC25" s="200">
        <v>0.6</v>
      </c>
      <c r="AE25" s="268">
        <v>16.12</v>
      </c>
      <c r="AF25" s="218">
        <v>231</v>
      </c>
      <c r="AG25" s="219">
        <v>5000</v>
      </c>
      <c r="AL25"/>
      <c r="AM25"/>
      <c r="AN25"/>
      <c r="AO25"/>
      <c r="AP25"/>
      <c r="AQ25"/>
      <c r="AR25"/>
      <c r="AS25"/>
      <c r="AT25"/>
      <c r="AU25"/>
    </row>
    <row r="26" spans="2:50" x14ac:dyDescent="0.2">
      <c r="B26" s="11" t="s">
        <v>16</v>
      </c>
      <c r="C26" s="212">
        <f t="shared" si="8"/>
        <v>127.08960000000015</v>
      </c>
      <c r="D26" s="207">
        <f>'TARIFA ENTREGA A DIRECCION USD'!C108</f>
        <v>109.56000000000013</v>
      </c>
      <c r="E26" s="10">
        <f t="shared" si="9"/>
        <v>192.21199999999953</v>
      </c>
      <c r="F26" s="207">
        <f>'TARIFA ENTREGA A DIRECCION USD'!D108</f>
        <v>165.69999999999959</v>
      </c>
      <c r="G26" s="10">
        <f t="shared" si="5"/>
        <v>219.99400000000017</v>
      </c>
      <c r="H26" s="207">
        <f>'TARIFA ENTREGA A DIRECCION USD'!E108</f>
        <v>189.65000000000015</v>
      </c>
      <c r="I26" s="10">
        <f t="shared" si="6"/>
        <v>241.9180000000004</v>
      </c>
      <c r="J26" s="207">
        <f>'TARIFA ENTREGA A DIRECCION USD'!F108</f>
        <v>208.55000000000035</v>
      </c>
      <c r="K26" s="10">
        <f t="shared" si="7"/>
        <v>299.86000000000087</v>
      </c>
      <c r="L26" s="207">
        <f>'TARIFA ENTREGA A DIRECCION USD'!G108</f>
        <v>258.50000000000074</v>
      </c>
      <c r="Q26" s="142">
        <f>TRUNC('TARIFA ENTREGA A DIRECCION USD'!D27-'TARIFA ENTREGA A DIRECCION USD'!D26,2)</f>
        <v>1.9</v>
      </c>
      <c r="R26" s="190">
        <v>19</v>
      </c>
      <c r="S26" s="200">
        <f>TRUNC((('TARIFA ENTREGA A DIRECCION USD'!C26-'TARIFA ENTREGA A DIRECCION USD'!D26)/'TARIFA ENTREGA A DIRECCION USD'!D26)+1,3)</f>
        <v>0.68300000000000005</v>
      </c>
      <c r="T26" s="200">
        <f>TRUNC(('TARIFA ENTREGA A DIRECCION USD'!E26-'TARIFA ENTREGA A DIRECCION USD'!D26)/'TARIFA ENTREGA A DIRECCION USD'!D26,3)</f>
        <v>0.09</v>
      </c>
      <c r="U26" s="200">
        <f>TRUNC(('TARIFA ENTREGA A DIRECCION USD'!F26-'TARIFA ENTREGA A DIRECCION USD'!D26)/'TARIFA ENTREGA A DIRECCION USD'!D26,3)</f>
        <v>0.159</v>
      </c>
      <c r="V26" s="200">
        <f>TRUNC(('TARIFA ENTREGA A DIRECCION USD'!G26-'TARIFA ENTREGA A DIRECCION USD'!D26)/'TARIFA ENTREGA A DIRECCION USD'!D26,3)</f>
        <v>0.38400000000000001</v>
      </c>
      <c r="X26" s="142">
        <v>45.69</v>
      </c>
      <c r="Y26" s="190">
        <v>19</v>
      </c>
      <c r="Z26" s="200">
        <v>0.50900000000000001</v>
      </c>
      <c r="AA26" s="200">
        <v>0.13</v>
      </c>
      <c r="AB26" s="200">
        <v>0.3</v>
      </c>
      <c r="AC26" s="200">
        <v>0.6</v>
      </c>
      <c r="AL26"/>
      <c r="AM26"/>
      <c r="AN26"/>
      <c r="AO26"/>
      <c r="AP26"/>
      <c r="AQ26"/>
      <c r="AR26"/>
      <c r="AS26"/>
      <c r="AT26"/>
      <c r="AU26"/>
    </row>
    <row r="27" spans="2:50" ht="13.5" customHeight="1" x14ac:dyDescent="0.2">
      <c r="B27" s="11" t="s">
        <v>201</v>
      </c>
      <c r="C27" s="212">
        <f t="shared" si="8"/>
        <v>185.08960000000013</v>
      </c>
      <c r="D27" s="207">
        <f>'TARIFA ENTREGA A DIRECCION USD'!C208</f>
        <v>159.56000000000012</v>
      </c>
      <c r="E27" s="10">
        <f t="shared" si="9"/>
        <v>261.81199999999887</v>
      </c>
      <c r="F27" s="207">
        <f>'TARIFA ENTREGA A DIRECCION USD'!D208</f>
        <v>225.69999999999902</v>
      </c>
      <c r="G27" s="10">
        <f t="shared" si="5"/>
        <v>306.99400000000014</v>
      </c>
      <c r="H27" s="207">
        <f>'TARIFA ENTREGA A DIRECCION USD'!E208</f>
        <v>264.65000000000015</v>
      </c>
      <c r="I27" s="10">
        <f t="shared" si="6"/>
        <v>340.51800000000122</v>
      </c>
      <c r="J27" s="207">
        <f>'TARIFA ENTREGA A DIRECCION USD'!F208</f>
        <v>293.55000000000103</v>
      </c>
      <c r="K27" s="10">
        <f t="shared" si="7"/>
        <v>444.86000000000087</v>
      </c>
      <c r="L27" s="207">
        <f>'TARIFA ENTREGA A DIRECCION USD'!G208</f>
        <v>383.50000000000074</v>
      </c>
      <c r="Q27" s="142">
        <f>TRUNC('TARIFA ENTREGA A DIRECCION USD'!D28-'TARIFA ENTREGA A DIRECCION USD'!D27,2)</f>
        <v>1.9</v>
      </c>
      <c r="R27" s="190">
        <v>20</v>
      </c>
      <c r="S27" s="200">
        <f>TRUNC((('TARIFA ENTREGA A DIRECCION USD'!C27-'TARIFA ENTREGA A DIRECCION USD'!D27)/'TARIFA ENTREGA A DIRECCION USD'!D27)+1,3)</f>
        <v>0.68100000000000005</v>
      </c>
      <c r="T27" s="200">
        <f>TRUNC(('TARIFA ENTREGA A DIRECCION USD'!E27-'TARIFA ENTREGA A DIRECCION USD'!D27)/'TARIFA ENTREGA A DIRECCION USD'!D27,3)</f>
        <v>9.2999999999999999E-2</v>
      </c>
      <c r="U27" s="200">
        <f>TRUNC(('TARIFA ENTREGA A DIRECCION USD'!F27-'TARIFA ENTREGA A DIRECCION USD'!D27)/'TARIFA ENTREGA A DIRECCION USD'!D27,3)</f>
        <v>0.16</v>
      </c>
      <c r="V27" s="200">
        <f>TRUNC(('TARIFA ENTREGA A DIRECCION USD'!G27-'TARIFA ENTREGA A DIRECCION USD'!D27)/'TARIFA ENTREGA A DIRECCION USD'!D27,3)</f>
        <v>0.38300000000000001</v>
      </c>
      <c r="X27" s="142">
        <v>45.69</v>
      </c>
      <c r="Y27" s="190">
        <v>20</v>
      </c>
      <c r="Z27" s="200">
        <v>0.50900000000000001</v>
      </c>
      <c r="AA27" s="200">
        <v>0.13</v>
      </c>
      <c r="AB27" s="200">
        <v>0.3</v>
      </c>
      <c r="AC27" s="200">
        <v>0.65</v>
      </c>
      <c r="AL27"/>
      <c r="AM27"/>
      <c r="AN27"/>
      <c r="AO27"/>
      <c r="AP27"/>
      <c r="AQ27"/>
      <c r="AR27"/>
      <c r="AS27"/>
      <c r="AT27"/>
      <c r="AU27"/>
    </row>
    <row r="28" spans="2:50" ht="26.25" customHeight="1" x14ac:dyDescent="0.2">
      <c r="B28" s="110"/>
      <c r="C28"/>
      <c r="D28"/>
      <c r="E28"/>
      <c r="F28" s="110"/>
      <c r="G28" s="110"/>
      <c r="H28" s="110"/>
      <c r="I28" s="110"/>
      <c r="J28" s="110"/>
      <c r="Q28" s="142">
        <f>TRUNC('TARIFA ENTREGA A DIRECCION USD'!D29-'TARIFA ENTREGA A DIRECCION USD'!D28,2)</f>
        <v>1.8</v>
      </c>
      <c r="R28" s="190">
        <v>21</v>
      </c>
      <c r="S28" s="200">
        <f>TRUNC((('TARIFA ENTREGA A DIRECCION USD'!C28-'TARIFA ENTREGA A DIRECCION USD'!D28)/'TARIFA ENTREGA A DIRECCION USD'!D28)+1,3)</f>
        <v>0.68</v>
      </c>
      <c r="T28" s="200">
        <f>TRUNC(('TARIFA ENTREGA A DIRECCION USD'!E28-'TARIFA ENTREGA A DIRECCION USD'!D28)/'TARIFA ENTREGA A DIRECCION USD'!D28,3)</f>
        <v>9.5000000000000001E-2</v>
      </c>
      <c r="U28" s="200">
        <f>TRUNC(('TARIFA ENTREGA A DIRECCION USD'!F28-'TARIFA ENTREGA A DIRECCION USD'!D28)/'TARIFA ENTREGA A DIRECCION USD'!D28,3)</f>
        <v>0.161</v>
      </c>
      <c r="V28" s="200">
        <f>TRUNC(('TARIFA ENTREGA A DIRECCION USD'!G28-'TARIFA ENTREGA A DIRECCION USD'!D28)/'TARIFA ENTREGA A DIRECCION USD'!D28,3)</f>
        <v>0.38200000000000001</v>
      </c>
      <c r="X28" s="142">
        <v>43</v>
      </c>
      <c r="Y28" s="190">
        <v>21</v>
      </c>
      <c r="Z28" s="200">
        <v>0.50900000000000001</v>
      </c>
      <c r="AA28" s="200">
        <v>0.13</v>
      </c>
      <c r="AB28" s="200">
        <v>0.3</v>
      </c>
      <c r="AC28" s="200">
        <v>0.65</v>
      </c>
      <c r="AL28"/>
      <c r="AM28"/>
      <c r="AN28"/>
      <c r="AO28"/>
      <c r="AP28"/>
      <c r="AQ28"/>
      <c r="AR28"/>
      <c r="AS28"/>
      <c r="AT28"/>
      <c r="AU28"/>
    </row>
    <row r="29" spans="2:50" ht="16.5" customHeight="1" x14ac:dyDescent="0.2">
      <c r="B29" s="669" t="s">
        <v>5472</v>
      </c>
      <c r="C29" s="669"/>
      <c r="D29" s="669"/>
      <c r="E29" s="669"/>
      <c r="F29" s="669"/>
      <c r="G29" s="669"/>
      <c r="H29" s="669"/>
      <c r="I29" s="669"/>
      <c r="J29" s="669"/>
      <c r="K29" s="669"/>
      <c r="L29" s="669"/>
      <c r="M29" s="140"/>
      <c r="N29" s="140"/>
      <c r="O29" s="140"/>
      <c r="P29" s="140"/>
      <c r="Q29" s="142">
        <f>TRUNC('TARIFA ENTREGA A DIRECCION USD'!D30-'TARIFA ENTREGA A DIRECCION USD'!D29,2)</f>
        <v>1.8</v>
      </c>
      <c r="R29" s="190">
        <v>22</v>
      </c>
      <c r="S29" s="200">
        <f>TRUNC((('TARIFA ENTREGA A DIRECCION USD'!C29-'TARIFA ENTREGA A DIRECCION USD'!D29)/'TARIFA ENTREGA A DIRECCION USD'!D29)+1,3)</f>
        <v>0.67700000000000005</v>
      </c>
      <c r="T29" s="200">
        <f>TRUNC(('TARIFA ENTREGA A DIRECCION USD'!E29-'TARIFA ENTREGA A DIRECCION USD'!D29)/'TARIFA ENTREGA A DIRECCION USD'!D29,3)</f>
        <v>9.8000000000000004E-2</v>
      </c>
      <c r="U29" s="200">
        <f>TRUNC(('TARIFA ENTREGA A DIRECCION USD'!F29-'TARIFA ENTREGA A DIRECCION USD'!D29)/'TARIFA ENTREGA A DIRECCION USD'!D29,3)</f>
        <v>0.16300000000000001</v>
      </c>
      <c r="V29" s="200">
        <f>TRUNC(('TARIFA ENTREGA A DIRECCION USD'!G29-'TARIFA ENTREGA A DIRECCION USD'!D29)/'TARIFA ENTREGA A DIRECCION USD'!D29,3)</f>
        <v>0.38100000000000001</v>
      </c>
      <c r="X29" s="142">
        <v>43</v>
      </c>
      <c r="Y29" s="190">
        <v>22</v>
      </c>
      <c r="Z29" s="200">
        <v>0.50900000000000001</v>
      </c>
      <c r="AA29" s="200">
        <v>0.13</v>
      </c>
      <c r="AB29" s="200">
        <v>0.3</v>
      </c>
      <c r="AC29" s="200">
        <v>0.65</v>
      </c>
      <c r="AL29"/>
      <c r="AM29"/>
      <c r="AN29"/>
      <c r="AO29"/>
      <c r="AP29"/>
      <c r="AQ29"/>
      <c r="AR29"/>
      <c r="AS29"/>
      <c r="AT29"/>
      <c r="AU29"/>
    </row>
    <row r="30" spans="2:50" ht="21" customHeight="1" x14ac:dyDescent="0.2">
      <c r="B30" s="111"/>
      <c r="C30" s="111"/>
      <c r="D30" s="111"/>
      <c r="E30" s="111"/>
      <c r="F30" s="111"/>
      <c r="G30" s="111"/>
      <c r="H30" s="111"/>
      <c r="I30" s="111"/>
      <c r="J30" s="111"/>
      <c r="Q30" s="142">
        <f>TRUNC('TARIFA ENTREGA A DIRECCION USD'!D31-'TARIFA ENTREGA A DIRECCION USD'!D30,2)</f>
        <v>1.8</v>
      </c>
      <c r="R30" s="209">
        <v>23</v>
      </c>
      <c r="S30" s="200">
        <f>TRUNC((('TARIFA ENTREGA A DIRECCION USD'!C30-'TARIFA ENTREGA A DIRECCION USD'!D30)/'TARIFA ENTREGA A DIRECCION USD'!D30)+1,3)</f>
        <v>0.67400000000000004</v>
      </c>
      <c r="T30" s="200">
        <f>TRUNC(('TARIFA ENTREGA A DIRECCION USD'!E30-'TARIFA ENTREGA A DIRECCION USD'!D30)/'TARIFA ENTREGA A DIRECCION USD'!D30,3)</f>
        <v>0.1</v>
      </c>
      <c r="U30" s="200">
        <f>TRUNC(('TARIFA ENTREGA A DIRECCION USD'!F30-'TARIFA ENTREGA A DIRECCION USD'!D30)/'TARIFA ENTREGA A DIRECCION USD'!D30,3)</f>
        <v>0.16500000000000001</v>
      </c>
      <c r="V30" s="200">
        <f>TRUNC(('TARIFA ENTREGA A DIRECCION USD'!G30-'TARIFA ENTREGA A DIRECCION USD'!D30)/'TARIFA ENTREGA A DIRECCION USD'!D30,3)</f>
        <v>0.379</v>
      </c>
      <c r="X30" s="189">
        <v>43</v>
      </c>
      <c r="Y30" s="209">
        <v>23</v>
      </c>
      <c r="Z30" s="200">
        <v>0.50900000000000001</v>
      </c>
      <c r="AA30" s="200">
        <v>0.13</v>
      </c>
      <c r="AB30" s="200">
        <v>0.3</v>
      </c>
      <c r="AC30" s="200">
        <v>0.65</v>
      </c>
      <c r="AL30"/>
      <c r="AM30"/>
      <c r="AN30"/>
      <c r="AO30"/>
      <c r="AP30"/>
      <c r="AQ30"/>
      <c r="AR30"/>
      <c r="AS30"/>
      <c r="AT30"/>
      <c r="AU30"/>
    </row>
    <row r="31" spans="2:50" ht="16.5" customHeight="1" x14ac:dyDescent="0.2">
      <c r="B31" s="204"/>
      <c r="C31" s="678" t="s">
        <v>647</v>
      </c>
      <c r="D31" s="679"/>
      <c r="E31" s="679"/>
      <c r="F31" s="679"/>
      <c r="G31" s="679"/>
      <c r="H31" s="679"/>
      <c r="I31" s="679"/>
      <c r="J31" s="679"/>
      <c r="K31" s="679"/>
      <c r="L31" s="679"/>
      <c r="M31" s="140"/>
      <c r="N31" s="140"/>
      <c r="O31" s="140"/>
      <c r="P31" s="140"/>
      <c r="Q31" s="142">
        <f>TRUNC('TARIFA ENTREGA A DIRECCION USD'!D32-'TARIFA ENTREGA A DIRECCION USD'!D31,2)</f>
        <v>1.8</v>
      </c>
      <c r="R31" s="190">
        <v>24</v>
      </c>
      <c r="S31" s="200">
        <f>TRUNC((('TARIFA ENTREGA A DIRECCION USD'!C31-'TARIFA ENTREGA A DIRECCION USD'!D31)/'TARIFA ENTREGA A DIRECCION USD'!D31)+1,3)</f>
        <v>0.67200000000000004</v>
      </c>
      <c r="T31" s="200">
        <f>TRUNC(('TARIFA ENTREGA A DIRECCION USD'!E31-'TARIFA ENTREGA A DIRECCION USD'!D31)/'TARIFA ENTREGA A DIRECCION USD'!D31,3)</f>
        <v>0.10199999999999999</v>
      </c>
      <c r="U31" s="200">
        <f>TRUNC(('TARIFA ENTREGA A DIRECCION USD'!F31-'TARIFA ENTREGA A DIRECCION USD'!D31)/'TARIFA ENTREGA A DIRECCION USD'!D31,3)</f>
        <v>0.16700000000000001</v>
      </c>
      <c r="V31" s="200">
        <f>TRUNC(('TARIFA ENTREGA A DIRECCION USD'!G31-'TARIFA ENTREGA A DIRECCION USD'!D31)/'TARIFA ENTREGA A DIRECCION USD'!D31,3)</f>
        <v>0.378</v>
      </c>
      <c r="X31" s="142">
        <v>43</v>
      </c>
      <c r="Y31" s="190">
        <v>24</v>
      </c>
      <c r="Z31" s="200">
        <v>0.50900000000000001</v>
      </c>
      <c r="AA31" s="200">
        <v>0.13</v>
      </c>
      <c r="AB31" s="200">
        <v>0.3</v>
      </c>
      <c r="AC31" s="200">
        <v>0.65</v>
      </c>
      <c r="AN31"/>
      <c r="AO31"/>
      <c r="AP31"/>
      <c r="AQ31"/>
      <c r="AR31"/>
      <c r="AS31"/>
      <c r="AT31"/>
      <c r="AU31"/>
    </row>
    <row r="32" spans="2:50" ht="35.25" customHeight="1" x14ac:dyDescent="0.2">
      <c r="B32" s="205"/>
      <c r="C32" s="666" t="s">
        <v>513</v>
      </c>
      <c r="D32" s="665"/>
      <c r="E32" s="664" t="s">
        <v>514</v>
      </c>
      <c r="F32" s="665"/>
      <c r="G32" s="664" t="s">
        <v>515</v>
      </c>
      <c r="H32" s="665"/>
      <c r="I32" s="664" t="s">
        <v>904</v>
      </c>
      <c r="J32" s="665"/>
      <c r="K32" s="664" t="s">
        <v>5533</v>
      </c>
      <c r="L32" s="665"/>
      <c r="M32" s="140"/>
      <c r="N32" s="140"/>
      <c r="O32" s="140"/>
      <c r="P32" s="140"/>
      <c r="Q32" s="142">
        <f>TRUNC('TARIFA ENTREGA A DIRECCION USD'!D33-'TARIFA ENTREGA A DIRECCION USD'!D32,2)</f>
        <v>1.8</v>
      </c>
      <c r="R32" s="190">
        <v>25</v>
      </c>
      <c r="S32" s="200">
        <f>TRUNC((('TARIFA ENTREGA A DIRECCION USD'!C32-'TARIFA ENTREGA A DIRECCION USD'!D32)/'TARIFA ENTREGA A DIRECCION USD'!D32)+1,3)</f>
        <v>0.67</v>
      </c>
      <c r="T32" s="200">
        <f>TRUNC(('TARIFA ENTREGA A DIRECCION USD'!E32-'TARIFA ENTREGA A DIRECCION USD'!D32)/'TARIFA ENTREGA A DIRECCION USD'!D32,3)</f>
        <v>0.104</v>
      </c>
      <c r="U32" s="200">
        <f>TRUNC(('TARIFA ENTREGA A DIRECCION USD'!F32-'TARIFA ENTREGA A DIRECCION USD'!D32)/'TARIFA ENTREGA A DIRECCION USD'!D32,3)</f>
        <v>0.16800000000000001</v>
      </c>
      <c r="V32" s="200">
        <f>TRUNC(('TARIFA ENTREGA A DIRECCION USD'!G32-'TARIFA ENTREGA A DIRECCION USD'!D32)/'TARIFA ENTREGA A DIRECCION USD'!D32,3)</f>
        <v>0.376</v>
      </c>
      <c r="X32" s="142">
        <v>43</v>
      </c>
      <c r="Y32" s="190">
        <v>25</v>
      </c>
      <c r="Z32" s="200">
        <v>0.50900000000000001</v>
      </c>
      <c r="AA32" s="200">
        <v>0.13</v>
      </c>
      <c r="AB32" s="200">
        <v>0.3</v>
      </c>
      <c r="AC32" s="200">
        <v>0.65</v>
      </c>
      <c r="AN32"/>
      <c r="AO32"/>
      <c r="AP32"/>
      <c r="AQ32"/>
      <c r="AR32"/>
      <c r="AS32"/>
      <c r="AT32"/>
      <c r="AU32"/>
    </row>
    <row r="33" spans="2:47" x14ac:dyDescent="0.2">
      <c r="B33" s="206" t="s">
        <v>518</v>
      </c>
      <c r="C33" s="661">
        <f>E33*0.5</f>
        <v>21.355</v>
      </c>
      <c r="D33" s="662"/>
      <c r="E33" s="661">
        <v>42.71</v>
      </c>
      <c r="F33" s="662"/>
      <c r="G33" s="661">
        <f>E33+(E33*0.12)</f>
        <v>47.8352</v>
      </c>
      <c r="H33" s="662"/>
      <c r="I33" s="661">
        <f>E33+(E33*0.3)</f>
        <v>55.523000000000003</v>
      </c>
      <c r="J33" s="662"/>
      <c r="K33" s="661">
        <f>G33+(G33*0.95)</f>
        <v>93.278639999999996</v>
      </c>
      <c r="L33" s="662"/>
      <c r="M33" s="140"/>
      <c r="N33" s="140"/>
      <c r="O33" s="140"/>
      <c r="P33" s="140"/>
      <c r="Q33" s="142">
        <f>TRUNC('TARIFA ENTREGA A DIRECCION USD'!D34-'TARIFA ENTREGA A DIRECCION USD'!D33,2)</f>
        <v>1.8</v>
      </c>
      <c r="R33" s="190">
        <v>26</v>
      </c>
      <c r="S33" s="200">
        <f>TRUNC((('TARIFA ENTREGA A DIRECCION USD'!C33-'TARIFA ENTREGA A DIRECCION USD'!D33)/'TARIFA ENTREGA A DIRECCION USD'!D33)+1,3)</f>
        <v>0.66800000000000004</v>
      </c>
      <c r="T33" s="200">
        <f>TRUNC(('TARIFA ENTREGA A DIRECCION USD'!E33-'TARIFA ENTREGA A DIRECCION USD'!D33)/'TARIFA ENTREGA A DIRECCION USD'!D33,3)</f>
        <v>0.106</v>
      </c>
      <c r="U33" s="200">
        <f>TRUNC(('TARIFA ENTREGA A DIRECCION USD'!F33-'TARIFA ENTREGA A DIRECCION USD'!D33)/'TARIFA ENTREGA A DIRECCION USD'!D33,3)</f>
        <v>0.17</v>
      </c>
      <c r="V33" s="200">
        <f>TRUNC(('TARIFA ENTREGA A DIRECCION USD'!G33-'TARIFA ENTREGA A DIRECCION USD'!D33)/'TARIFA ENTREGA A DIRECCION USD'!D33,3)</f>
        <v>0.375</v>
      </c>
      <c r="X33" s="142">
        <v>43</v>
      </c>
      <c r="Y33" s="190">
        <v>26</v>
      </c>
      <c r="Z33" s="200">
        <v>0.50900000000000001</v>
      </c>
      <c r="AA33" s="200">
        <v>0.13</v>
      </c>
      <c r="AB33" s="200">
        <v>0.3</v>
      </c>
      <c r="AC33" s="200">
        <v>0.65</v>
      </c>
      <c r="AN33"/>
      <c r="AO33"/>
      <c r="AP33"/>
      <c r="AQ33"/>
      <c r="AR33"/>
      <c r="AS33"/>
      <c r="AT33"/>
      <c r="AU33"/>
    </row>
    <row r="34" spans="2:47" x14ac:dyDescent="0.2">
      <c r="B34" s="206" t="s">
        <v>5457</v>
      </c>
      <c r="C34" s="661">
        <f>E34*0.5</f>
        <v>20.094999999999999</v>
      </c>
      <c r="D34" s="662"/>
      <c r="E34" s="661">
        <v>40.19</v>
      </c>
      <c r="F34" s="662"/>
      <c r="G34" s="661">
        <f>E34+(E34*0.15)</f>
        <v>46.218499999999999</v>
      </c>
      <c r="H34" s="662"/>
      <c r="I34" s="661">
        <f>E34+(E34*0.3)</f>
        <v>52.247</v>
      </c>
      <c r="J34" s="662"/>
      <c r="K34" s="661">
        <f>G34+(G34*0.95)</f>
        <v>90.126074999999986</v>
      </c>
      <c r="L34" s="662"/>
      <c r="M34" s="180"/>
      <c r="N34" s="180"/>
      <c r="O34" s="180"/>
      <c r="P34" s="180"/>
      <c r="Q34" s="142">
        <f>TRUNC('TARIFA ENTREGA A DIRECCION USD'!D35-'TARIFA ENTREGA A DIRECCION USD'!D34,2)</f>
        <v>1.8</v>
      </c>
      <c r="R34" s="190">
        <v>27</v>
      </c>
      <c r="S34" s="200">
        <f>TRUNC((('TARIFA ENTREGA A DIRECCION USD'!C34-'TARIFA ENTREGA A DIRECCION USD'!D34)/'TARIFA ENTREGA A DIRECCION USD'!D34)+1,3)</f>
        <v>0.66600000000000004</v>
      </c>
      <c r="T34" s="200">
        <f>TRUNC(('TARIFA ENTREGA A DIRECCION USD'!E34-'TARIFA ENTREGA A DIRECCION USD'!D34)/'TARIFA ENTREGA A DIRECCION USD'!D34,3)</f>
        <v>0.108</v>
      </c>
      <c r="U34" s="200">
        <f>TRUNC(('TARIFA ENTREGA A DIRECCION USD'!F34-'TARIFA ENTREGA A DIRECCION USD'!D34)/'TARIFA ENTREGA A DIRECCION USD'!D34,3)</f>
        <v>0.17199999999999999</v>
      </c>
      <c r="V34" s="200">
        <f>TRUNC(('TARIFA ENTREGA A DIRECCION USD'!G34-'TARIFA ENTREGA A DIRECCION USD'!D34)/'TARIFA ENTREGA A DIRECCION USD'!D34,3)</f>
        <v>0.374</v>
      </c>
      <c r="X34" s="142">
        <v>43</v>
      </c>
      <c r="Y34" s="190">
        <v>27</v>
      </c>
      <c r="Z34" s="200">
        <v>0.50900000000000001</v>
      </c>
      <c r="AA34" s="200">
        <v>0.13</v>
      </c>
      <c r="AB34" s="200">
        <v>0.3</v>
      </c>
      <c r="AC34" s="200">
        <v>0.65</v>
      </c>
      <c r="AN34"/>
      <c r="AO34"/>
      <c r="AP34"/>
      <c r="AQ34"/>
      <c r="AR34"/>
      <c r="AS34"/>
      <c r="AT34"/>
      <c r="AU34"/>
    </row>
    <row r="35" spans="2:47" x14ac:dyDescent="0.2">
      <c r="B35" s="206" t="s">
        <v>5488</v>
      </c>
      <c r="C35" s="661">
        <v>12</v>
      </c>
      <c r="D35" s="662"/>
      <c r="E35" s="661">
        <v>22.91</v>
      </c>
      <c r="F35" s="662"/>
      <c r="G35" s="661">
        <f>E35+(E35*0.15)</f>
        <v>26.346499999999999</v>
      </c>
      <c r="H35" s="662"/>
      <c r="I35" s="661">
        <f>E35+(E35*0.3)</f>
        <v>29.783000000000001</v>
      </c>
      <c r="J35" s="662"/>
      <c r="K35" s="661">
        <f>G35+(G35*0.95)</f>
        <v>51.375675000000001</v>
      </c>
      <c r="L35" s="662"/>
      <c r="M35" s="140"/>
      <c r="N35" s="140"/>
      <c r="O35" s="140"/>
      <c r="P35" s="140"/>
      <c r="Q35" s="142">
        <f>TRUNC('TARIFA ENTREGA A DIRECCION USD'!D36-'TARIFA ENTREGA A DIRECCION USD'!D35,2)</f>
        <v>1.8</v>
      </c>
      <c r="R35" s="190">
        <v>28</v>
      </c>
      <c r="S35" s="200">
        <f>TRUNC((('TARIFA ENTREGA A DIRECCION USD'!C35-'TARIFA ENTREGA A DIRECCION USD'!D35)/'TARIFA ENTREGA A DIRECCION USD'!D35)+1,3)</f>
        <v>0.66400000000000003</v>
      </c>
      <c r="T35" s="200">
        <f>TRUNC(('TARIFA ENTREGA A DIRECCION USD'!E35-'TARIFA ENTREGA A DIRECCION USD'!D35)/'TARIFA ENTREGA A DIRECCION USD'!D35,3)</f>
        <v>0.109</v>
      </c>
      <c r="U35" s="200">
        <f>TRUNC(('TARIFA ENTREGA A DIRECCION USD'!F35-'TARIFA ENTREGA A DIRECCION USD'!D35)/'TARIFA ENTREGA A DIRECCION USD'!D35,3)</f>
        <v>0.17299999999999999</v>
      </c>
      <c r="V35" s="200">
        <f>TRUNC(('TARIFA ENTREGA A DIRECCION USD'!G35-'TARIFA ENTREGA A DIRECCION USD'!D35)/'TARIFA ENTREGA A DIRECCION USD'!D35,3)</f>
        <v>0.373</v>
      </c>
      <c r="X35" s="142">
        <v>43</v>
      </c>
      <c r="Y35" s="190">
        <v>28</v>
      </c>
      <c r="Z35" s="200">
        <v>0.50900000000000001</v>
      </c>
      <c r="AA35" s="200">
        <v>0.13</v>
      </c>
      <c r="AB35" s="200">
        <v>0.3</v>
      </c>
      <c r="AC35" s="200">
        <v>0.65</v>
      </c>
      <c r="AN35"/>
      <c r="AO35"/>
      <c r="AP35"/>
      <c r="AQ35"/>
      <c r="AR35"/>
      <c r="AS35"/>
      <c r="AT35"/>
      <c r="AU35"/>
    </row>
    <row r="36" spans="2:47" ht="15.75" customHeight="1" x14ac:dyDescent="0.2">
      <c r="B36" s="206" t="s">
        <v>519</v>
      </c>
      <c r="C36" s="661">
        <v>10.199999999999999</v>
      </c>
      <c r="D36" s="662"/>
      <c r="E36" s="661">
        <v>18.55</v>
      </c>
      <c r="F36" s="662"/>
      <c r="G36" s="661">
        <f>E36+(E36*0.15)</f>
        <v>21.3325</v>
      </c>
      <c r="H36" s="662"/>
      <c r="I36" s="661">
        <f>E36+(E36*0.3)</f>
        <v>24.115000000000002</v>
      </c>
      <c r="J36" s="662"/>
      <c r="K36" s="661">
        <f>G36+(G36*0.95)</f>
        <v>41.598374999999997</v>
      </c>
      <c r="L36" s="662"/>
      <c r="M36" s="140"/>
      <c r="N36" s="140"/>
      <c r="O36" s="140"/>
      <c r="P36" s="140"/>
      <c r="Q36" s="142">
        <f>TRUNC('TARIFA ENTREGA A DIRECCION USD'!D37-'TARIFA ENTREGA A DIRECCION USD'!D36,2)</f>
        <v>1.8</v>
      </c>
      <c r="R36" s="211">
        <v>29</v>
      </c>
      <c r="S36" s="200">
        <f>TRUNC((('TARIFA ENTREGA A DIRECCION USD'!C36-'TARIFA ENTREGA A DIRECCION USD'!D36)/'TARIFA ENTREGA A DIRECCION USD'!D36)+1,3)</f>
        <v>0.66200000000000003</v>
      </c>
      <c r="T36" s="200">
        <f>TRUNC(('TARIFA ENTREGA A DIRECCION USD'!E36-'TARIFA ENTREGA A DIRECCION USD'!D36)/'TARIFA ENTREGA A DIRECCION USD'!D36,3)</f>
        <v>0.111</v>
      </c>
      <c r="U36" s="200">
        <f>TRUNC(('TARIFA ENTREGA A DIRECCION USD'!F36-'TARIFA ENTREGA A DIRECCION USD'!D36)/'TARIFA ENTREGA A DIRECCION USD'!D36,3)</f>
        <v>0.17399999999999999</v>
      </c>
      <c r="V36" s="200">
        <f>TRUNC(('TARIFA ENTREGA A DIRECCION USD'!G36-'TARIFA ENTREGA A DIRECCION USD'!D36)/'TARIFA ENTREGA A DIRECCION USD'!D36,3)</f>
        <v>0.372</v>
      </c>
      <c r="X36" s="210">
        <v>43</v>
      </c>
      <c r="Y36" s="211">
        <v>29</v>
      </c>
      <c r="Z36" s="200">
        <v>0.50900000000000001</v>
      </c>
      <c r="AA36" s="200">
        <v>0.13</v>
      </c>
      <c r="AB36" s="200">
        <v>0.3</v>
      </c>
      <c r="AC36" s="200">
        <v>0.65</v>
      </c>
      <c r="AL36"/>
      <c r="AM36"/>
      <c r="AN36"/>
      <c r="AO36"/>
      <c r="AP36"/>
      <c r="AQ36"/>
      <c r="AR36"/>
      <c r="AS36"/>
      <c r="AT36"/>
      <c r="AU36"/>
    </row>
    <row r="37" spans="2:47" ht="15.75" customHeight="1" x14ac:dyDescent="0.2">
      <c r="B37" s="206" t="s">
        <v>5489</v>
      </c>
      <c r="C37" s="661">
        <v>8.14</v>
      </c>
      <c r="D37" s="662"/>
      <c r="E37" s="661">
        <v>14.79</v>
      </c>
      <c r="F37" s="662"/>
      <c r="G37" s="661">
        <f>E37+(E37*0.15)</f>
        <v>17.008499999999998</v>
      </c>
      <c r="H37" s="662"/>
      <c r="I37" s="661">
        <f>E37+(E37*0.3)</f>
        <v>19.226999999999997</v>
      </c>
      <c r="J37" s="662"/>
      <c r="K37" s="661">
        <f>G37+(G37*0.95)</f>
        <v>33.166574999999995</v>
      </c>
      <c r="L37" s="662"/>
      <c r="Q37" s="142">
        <f>TRUNC('TARIFA ENTREGA A DIRECCION USD'!D38-'TARIFA ENTREGA A DIRECCION USD'!D37,2)</f>
        <v>1.8</v>
      </c>
      <c r="R37" s="190">
        <v>30</v>
      </c>
      <c r="S37" s="200">
        <f>TRUNC((('TARIFA ENTREGA A DIRECCION USD'!C37-'TARIFA ENTREGA A DIRECCION USD'!D37)/'TARIFA ENTREGA A DIRECCION USD'!D37)+1,3)</f>
        <v>0.66</v>
      </c>
      <c r="T37" s="200">
        <f>TRUNC(('TARIFA ENTREGA A DIRECCION USD'!E37-'TARIFA ENTREGA A DIRECCION USD'!D37)/'TARIFA ENTREGA A DIRECCION USD'!D37,3)</f>
        <v>0.112</v>
      </c>
      <c r="U37" s="200">
        <f>TRUNC(('TARIFA ENTREGA A DIRECCION USD'!F37-'TARIFA ENTREGA A DIRECCION USD'!D37)/'TARIFA ENTREGA A DIRECCION USD'!D37,3)</f>
        <v>0.17499999999999999</v>
      </c>
      <c r="V37" s="200">
        <f>TRUNC(('TARIFA ENTREGA A DIRECCION USD'!G37-'TARIFA ENTREGA A DIRECCION USD'!D37)/'TARIFA ENTREGA A DIRECCION USD'!D37,3)</f>
        <v>0.371</v>
      </c>
      <c r="X37" s="142">
        <v>43</v>
      </c>
      <c r="Y37" s="190">
        <v>30</v>
      </c>
      <c r="Z37" s="200">
        <v>0.50900000000000001</v>
      </c>
      <c r="AA37" s="200">
        <v>0.13</v>
      </c>
      <c r="AB37" s="200">
        <v>0.3</v>
      </c>
      <c r="AC37" s="200">
        <v>0.65</v>
      </c>
      <c r="AL37"/>
      <c r="AM37"/>
      <c r="AN37"/>
      <c r="AO37"/>
      <c r="AP37"/>
      <c r="AQ37"/>
      <c r="AR37"/>
      <c r="AS37"/>
      <c r="AT37"/>
      <c r="AU37"/>
    </row>
    <row r="38" spans="2:47" s="112" customFormat="1" ht="15.75" customHeight="1" x14ac:dyDescent="0.2">
      <c r="K38" s="139"/>
      <c r="L38" s="139"/>
      <c r="M38" s="139"/>
      <c r="N38" s="139"/>
      <c r="O38" s="139"/>
      <c r="P38" s="139"/>
      <c r="Q38" s="142">
        <f>TRUNC('TARIFA ENTREGA A DIRECCION USD'!D39-'TARIFA ENTREGA A DIRECCION USD'!D38,2)</f>
        <v>1.8</v>
      </c>
      <c r="R38" s="190">
        <v>31</v>
      </c>
      <c r="S38" s="200">
        <f>TRUNC((('TARIFA ENTREGA A DIRECCION USD'!C38-'TARIFA ENTREGA A DIRECCION USD'!D38)/'TARIFA ENTREGA A DIRECCION USD'!D38)+1,3)</f>
        <v>0.65900000000000003</v>
      </c>
      <c r="T38" s="200">
        <f>TRUNC(('TARIFA ENTREGA A DIRECCION USD'!E38-'TARIFA ENTREGA A DIRECCION USD'!D38)/'TARIFA ENTREGA A DIRECCION USD'!D38,3)</f>
        <v>0.114</v>
      </c>
      <c r="U38" s="200">
        <f>TRUNC(('TARIFA ENTREGA A DIRECCION USD'!F38-'TARIFA ENTREGA A DIRECCION USD'!D38)/'TARIFA ENTREGA A DIRECCION USD'!D38,3)</f>
        <v>0.17699999999999999</v>
      </c>
      <c r="V38" s="200">
        <f>TRUNC(('TARIFA ENTREGA A DIRECCION USD'!G38-'TARIFA ENTREGA A DIRECCION USD'!D38)/'TARIFA ENTREGA A DIRECCION USD'!D38,3)</f>
        <v>0.37</v>
      </c>
      <c r="W38"/>
      <c r="X38" s="142">
        <v>43</v>
      </c>
      <c r="Y38" s="190">
        <v>31</v>
      </c>
      <c r="Z38" s="200">
        <v>0.50900000000000001</v>
      </c>
      <c r="AA38" s="200">
        <v>0.13</v>
      </c>
      <c r="AB38" s="200">
        <v>0.3</v>
      </c>
      <c r="AC38" s="200">
        <v>0.65</v>
      </c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">
      <c r="G39"/>
      <c r="H39"/>
      <c r="I39"/>
      <c r="J39"/>
      <c r="Q39" s="142">
        <f>TRUNC('TARIFA ENTREGA A DIRECCION USD'!D40-'TARIFA ENTREGA A DIRECCION USD'!D39,2)</f>
        <v>1.8</v>
      </c>
      <c r="R39" s="190">
        <v>32</v>
      </c>
      <c r="S39" s="200">
        <f>TRUNC((('TARIFA ENTREGA A DIRECCION USD'!C39-'TARIFA ENTREGA A DIRECCION USD'!D39)/'TARIFA ENTREGA A DIRECCION USD'!D39)+1,3)</f>
        <v>0.65700000000000003</v>
      </c>
      <c r="T39" s="200">
        <f>TRUNC(('TARIFA ENTREGA A DIRECCION USD'!E39-'TARIFA ENTREGA A DIRECCION USD'!D39)/'TARIFA ENTREGA A DIRECCION USD'!D39,3)</f>
        <v>0.115</v>
      </c>
      <c r="U39" s="200">
        <f>TRUNC(('TARIFA ENTREGA A DIRECCION USD'!F39-'TARIFA ENTREGA A DIRECCION USD'!D39)/'TARIFA ENTREGA A DIRECCION USD'!D39,3)</f>
        <v>0.17799999999999999</v>
      </c>
      <c r="V39" s="200">
        <f>TRUNC(('TARIFA ENTREGA A DIRECCION USD'!G39-'TARIFA ENTREGA A DIRECCION USD'!D39)/'TARIFA ENTREGA A DIRECCION USD'!D39,3)</f>
        <v>0.36899999999999999</v>
      </c>
      <c r="X39" s="142">
        <v>43</v>
      </c>
      <c r="Y39" s="190">
        <v>32</v>
      </c>
      <c r="Z39" s="200">
        <v>0.50900000000000001</v>
      </c>
      <c r="AA39" s="200">
        <v>0.13</v>
      </c>
      <c r="AB39" s="200">
        <v>0.3</v>
      </c>
      <c r="AC39" s="200">
        <v>0.65</v>
      </c>
      <c r="AL39"/>
      <c r="AM39"/>
      <c r="AN39"/>
      <c r="AO39"/>
      <c r="AP39"/>
      <c r="AQ39"/>
      <c r="AR39"/>
      <c r="AS39"/>
      <c r="AT39"/>
      <c r="AU39"/>
    </row>
    <row r="40" spans="2:47" x14ac:dyDescent="0.2">
      <c r="G40"/>
      <c r="H40"/>
      <c r="I40"/>
      <c r="J40"/>
      <c r="Q40" s="142">
        <f>TRUNC('TARIFA ENTREGA A DIRECCION USD'!D41-'TARIFA ENTREGA A DIRECCION USD'!D40,2)</f>
        <v>1.8</v>
      </c>
      <c r="R40" s="190">
        <v>33</v>
      </c>
      <c r="S40" s="200">
        <f>TRUNC((('TARIFA ENTREGA A DIRECCION USD'!C40-'TARIFA ENTREGA A DIRECCION USD'!D40)/'TARIFA ENTREGA A DIRECCION USD'!D40)+1,3)</f>
        <v>0.65600000000000003</v>
      </c>
      <c r="T40" s="200">
        <f>TRUNC(('TARIFA ENTREGA A DIRECCION USD'!E40-'TARIFA ENTREGA A DIRECCION USD'!D40)/'TARIFA ENTREGA A DIRECCION USD'!D40,3)</f>
        <v>0.11600000000000001</v>
      </c>
      <c r="U40" s="200">
        <f>TRUNC(('TARIFA ENTREGA A DIRECCION USD'!F40-'TARIFA ENTREGA A DIRECCION USD'!D40)/'TARIFA ENTREGA A DIRECCION USD'!D40,3)</f>
        <v>0.17899999999999999</v>
      </c>
      <c r="V40" s="200">
        <f>TRUNC(('TARIFA ENTREGA A DIRECCION USD'!G40-'TARIFA ENTREGA A DIRECCION USD'!D40)/'TARIFA ENTREGA A DIRECCION USD'!D40,3)</f>
        <v>0.36799999999999999</v>
      </c>
      <c r="X40" s="142">
        <v>43</v>
      </c>
      <c r="Y40" s="190">
        <v>33</v>
      </c>
      <c r="Z40" s="200">
        <v>0.50900000000000001</v>
      </c>
      <c r="AA40" s="200">
        <v>0.13</v>
      </c>
      <c r="AB40" s="200">
        <v>0.3</v>
      </c>
      <c r="AC40" s="200">
        <v>0.65</v>
      </c>
      <c r="AL40"/>
      <c r="AM40"/>
      <c r="AN40"/>
      <c r="AO40"/>
      <c r="AP40"/>
      <c r="AQ40"/>
      <c r="AR40"/>
      <c r="AS40"/>
      <c r="AT40"/>
      <c r="AU40"/>
    </row>
    <row r="41" spans="2:47" x14ac:dyDescent="0.2">
      <c r="B41" s="224">
        <v>11</v>
      </c>
      <c r="C41" s="225">
        <f>D17+(C33*2)</f>
        <v>65.87</v>
      </c>
      <c r="D41" s="224"/>
      <c r="E41" s="226">
        <f>F17+E33</f>
        <v>75.41</v>
      </c>
      <c r="F41" s="227"/>
      <c r="G41" s="226">
        <f>H17+G33</f>
        <v>82.485199999999992</v>
      </c>
      <c r="H41" s="227"/>
      <c r="I41" s="226">
        <f>J17+I33</f>
        <v>93.072999999999993</v>
      </c>
      <c r="J41" s="227"/>
      <c r="Q41" s="142">
        <f>TRUNC('TARIFA ENTREGA A DIRECCION USD'!D42-'TARIFA ENTREGA A DIRECCION USD'!D41,2)</f>
        <v>1.8</v>
      </c>
      <c r="R41" s="190">
        <v>34</v>
      </c>
      <c r="S41" s="200">
        <f>TRUNC((('TARIFA ENTREGA A DIRECCION USD'!C41-'TARIFA ENTREGA A DIRECCION USD'!D41)/'TARIFA ENTREGA A DIRECCION USD'!D41)+1,3)</f>
        <v>0.65500000000000003</v>
      </c>
      <c r="T41" s="200">
        <f>TRUNC(('TARIFA ENTREGA A DIRECCION USD'!E41-'TARIFA ENTREGA A DIRECCION USD'!D41)/'TARIFA ENTREGA A DIRECCION USD'!D41,3)</f>
        <v>0.11700000000000001</v>
      </c>
      <c r="U41" s="200">
        <f>TRUNC(('TARIFA ENTREGA A DIRECCION USD'!F41-'TARIFA ENTREGA A DIRECCION USD'!D41)/'TARIFA ENTREGA A DIRECCION USD'!D41,3)</f>
        <v>0.18</v>
      </c>
      <c r="V41" s="200">
        <f>TRUNC(('TARIFA ENTREGA A DIRECCION USD'!G41-'TARIFA ENTREGA A DIRECCION USD'!D41)/'TARIFA ENTREGA A DIRECCION USD'!D41,3)</f>
        <v>0.36699999999999999</v>
      </c>
      <c r="X41" s="142">
        <v>43</v>
      </c>
      <c r="Y41" s="190">
        <v>34</v>
      </c>
      <c r="Z41" s="200">
        <v>0.50900000000000001</v>
      </c>
      <c r="AA41" s="200">
        <v>0.13</v>
      </c>
      <c r="AB41" s="200">
        <v>0.3</v>
      </c>
      <c r="AC41" s="200">
        <v>0.65</v>
      </c>
      <c r="AL41"/>
      <c r="AM41"/>
      <c r="AN41"/>
      <c r="AO41"/>
      <c r="AP41"/>
      <c r="AQ41"/>
      <c r="AR41"/>
      <c r="AS41"/>
      <c r="AT41"/>
      <c r="AU41"/>
    </row>
    <row r="42" spans="2:47" ht="12.75" customHeight="1" x14ac:dyDescent="0.2">
      <c r="B42" s="224">
        <v>21</v>
      </c>
      <c r="C42" s="225">
        <f>D18+(C34*2)</f>
        <v>75.349999999999994</v>
      </c>
      <c r="D42" s="224"/>
      <c r="E42" s="675" t="s">
        <v>5470</v>
      </c>
      <c r="F42" s="675"/>
      <c r="G42" s="675"/>
      <c r="H42" s="675"/>
      <c r="I42" s="675"/>
      <c r="J42" s="675"/>
      <c r="K42" s="675"/>
      <c r="L42" s="675"/>
      <c r="Q42" s="142">
        <f>TRUNC('TARIFA ENTREGA A DIRECCION USD'!D43-'TARIFA ENTREGA A DIRECCION USD'!D42,2)</f>
        <v>1.8</v>
      </c>
      <c r="R42" s="190">
        <v>35</v>
      </c>
      <c r="S42" s="200">
        <f>TRUNC((('TARIFA ENTREGA A DIRECCION USD'!C42-'TARIFA ENTREGA A DIRECCION USD'!D42)/'TARIFA ENTREGA A DIRECCION USD'!D42)+1,3)</f>
        <v>0.65300000000000002</v>
      </c>
      <c r="T42" s="200">
        <f>TRUNC(('TARIFA ENTREGA A DIRECCION USD'!E42-'TARIFA ENTREGA A DIRECCION USD'!D42)/'TARIFA ENTREGA A DIRECCION USD'!D42,3)</f>
        <v>0.11799999999999999</v>
      </c>
      <c r="U42" s="200">
        <f>TRUNC(('TARIFA ENTREGA A DIRECCION USD'!F42-'TARIFA ENTREGA A DIRECCION USD'!D42)/'TARIFA ENTREGA A DIRECCION USD'!D42,3)</f>
        <v>0.18099999999999999</v>
      </c>
      <c r="V42" s="200">
        <f>TRUNC(('TARIFA ENTREGA A DIRECCION USD'!G42-'TARIFA ENTREGA A DIRECCION USD'!D42)/'TARIFA ENTREGA A DIRECCION USD'!D42,3)</f>
        <v>0.36599999999999999</v>
      </c>
      <c r="X42" s="142">
        <v>43</v>
      </c>
      <c r="Y42" s="190">
        <v>35</v>
      </c>
      <c r="Z42" s="200">
        <v>0.50900000000000001</v>
      </c>
      <c r="AA42" s="200">
        <v>0.13</v>
      </c>
      <c r="AB42" s="200">
        <v>0.3</v>
      </c>
      <c r="AC42" s="200">
        <v>0.65</v>
      </c>
      <c r="AL42"/>
      <c r="AM42"/>
      <c r="AN42"/>
      <c r="AO42"/>
      <c r="AP42"/>
      <c r="AQ42"/>
      <c r="AR42"/>
      <c r="AS42"/>
      <c r="AT42"/>
      <c r="AU42"/>
    </row>
    <row r="43" spans="2:47" ht="12.75" customHeight="1" x14ac:dyDescent="0.2">
      <c r="B43" s="224">
        <v>51</v>
      </c>
      <c r="C43" s="228">
        <f>D21+(C35*3)</f>
        <v>103.55999999999996</v>
      </c>
      <c r="D43" s="224"/>
      <c r="E43" s="675"/>
      <c r="F43" s="675"/>
      <c r="G43" s="675"/>
      <c r="H43" s="675"/>
      <c r="I43" s="675"/>
      <c r="J43" s="675"/>
      <c r="K43" s="675"/>
      <c r="L43" s="675"/>
      <c r="Q43" s="142">
        <f>TRUNC('TARIFA ENTREGA A DIRECCION USD'!D44-'TARIFA ENTREGA A DIRECCION USD'!D43,2)</f>
        <v>1.8</v>
      </c>
      <c r="R43" s="190">
        <v>36</v>
      </c>
      <c r="S43" s="200">
        <f>TRUNC((('TARIFA ENTREGA A DIRECCION USD'!C43-'TARIFA ENTREGA A DIRECCION USD'!D43)/'TARIFA ENTREGA A DIRECCION USD'!D43)+1,3)</f>
        <v>0.65200000000000002</v>
      </c>
      <c r="T43" s="200">
        <f>TRUNC(('TARIFA ENTREGA A DIRECCION USD'!E43-'TARIFA ENTREGA A DIRECCION USD'!D43)/'TARIFA ENTREGA A DIRECCION USD'!D43,3)</f>
        <v>0.12</v>
      </c>
      <c r="U43" s="200">
        <f>TRUNC(('TARIFA ENTREGA A DIRECCION USD'!F43-'TARIFA ENTREGA A DIRECCION USD'!D43)/'TARIFA ENTREGA A DIRECCION USD'!D43,3)</f>
        <v>0.182</v>
      </c>
      <c r="V43" s="200">
        <f>TRUNC(('TARIFA ENTREGA A DIRECCION USD'!G43-'TARIFA ENTREGA A DIRECCION USD'!D43)/'TARIFA ENTREGA A DIRECCION USD'!D43,3)</f>
        <v>0.36499999999999999</v>
      </c>
      <c r="X43" s="142">
        <v>43</v>
      </c>
      <c r="Y43" s="190">
        <v>36</v>
      </c>
      <c r="Z43" s="200">
        <v>0.50900000000000001</v>
      </c>
      <c r="AA43" s="200">
        <v>0.13</v>
      </c>
      <c r="AB43" s="200">
        <v>0.3</v>
      </c>
      <c r="AC43" s="200">
        <v>0.65</v>
      </c>
      <c r="AL43"/>
      <c r="AM43"/>
      <c r="AN43"/>
      <c r="AO43"/>
      <c r="AP43"/>
      <c r="AQ43"/>
      <c r="AR43"/>
      <c r="AS43"/>
      <c r="AT43"/>
      <c r="AU43"/>
    </row>
    <row r="44" spans="2:47" ht="12.75" customHeight="1" x14ac:dyDescent="0.2">
      <c r="B44" s="224">
        <v>101</v>
      </c>
      <c r="C44" s="225">
        <f>D26+C36</f>
        <v>119.76000000000013</v>
      </c>
      <c r="D44" s="224"/>
      <c r="E44" s="675"/>
      <c r="F44" s="675"/>
      <c r="G44" s="675"/>
      <c r="H44" s="675"/>
      <c r="I44" s="675"/>
      <c r="J44" s="675"/>
      <c r="K44" s="675"/>
      <c r="L44" s="675"/>
      <c r="Q44" s="142">
        <f>TRUNC('TARIFA ENTREGA A DIRECCION USD'!D45-'TARIFA ENTREGA A DIRECCION USD'!D44,2)</f>
        <v>1.8</v>
      </c>
      <c r="R44" s="190">
        <v>37</v>
      </c>
      <c r="S44" s="200">
        <f>TRUNC((('TARIFA ENTREGA A DIRECCION USD'!C44-'TARIFA ENTREGA A DIRECCION USD'!D44)/'TARIFA ENTREGA A DIRECCION USD'!D44)+1,3)</f>
        <v>0.65100000000000002</v>
      </c>
      <c r="T44" s="200">
        <f>TRUNC(('TARIFA ENTREGA A DIRECCION USD'!E44-'TARIFA ENTREGA A DIRECCION USD'!D44)/'TARIFA ENTREGA A DIRECCION USD'!D44,3)</f>
        <v>0.121</v>
      </c>
      <c r="U44" s="200">
        <f>TRUNC(('TARIFA ENTREGA A DIRECCION USD'!F44-'TARIFA ENTREGA A DIRECCION USD'!D44)/'TARIFA ENTREGA A DIRECCION USD'!D44,3)</f>
        <v>0.183</v>
      </c>
      <c r="V44" s="200">
        <f>TRUNC(('TARIFA ENTREGA A DIRECCION USD'!G44-'TARIFA ENTREGA A DIRECCION USD'!D44)/'TARIFA ENTREGA A DIRECCION USD'!D44,3)</f>
        <v>0.36499999999999999</v>
      </c>
      <c r="X44" s="142">
        <v>43</v>
      </c>
      <c r="Y44" s="190">
        <v>37</v>
      </c>
      <c r="Z44" s="200">
        <v>0.50900000000000001</v>
      </c>
      <c r="AA44" s="200">
        <v>0.13</v>
      </c>
      <c r="AB44" s="200">
        <v>0.3</v>
      </c>
      <c r="AC44" s="200">
        <v>0.7</v>
      </c>
      <c r="AL44"/>
      <c r="AM44"/>
      <c r="AN44"/>
      <c r="AO44"/>
      <c r="AP44"/>
      <c r="AQ44"/>
      <c r="AR44"/>
      <c r="AS44"/>
      <c r="AT44"/>
      <c r="AU44"/>
    </row>
    <row r="45" spans="2:47" ht="12.75" customHeight="1" x14ac:dyDescent="0.2">
      <c r="B45" s="224">
        <v>201</v>
      </c>
      <c r="C45" s="225">
        <f>D27+C37</f>
        <v>167.7000000000001</v>
      </c>
      <c r="D45" s="224"/>
      <c r="E45" s="675"/>
      <c r="F45" s="675"/>
      <c r="G45" s="675"/>
      <c r="H45" s="675"/>
      <c r="I45" s="675"/>
      <c r="J45" s="675"/>
      <c r="K45" s="675"/>
      <c r="L45" s="675"/>
      <c r="Q45" s="142">
        <f>TRUNC('TARIFA ENTREGA A DIRECCION USD'!D46-'TARIFA ENTREGA A DIRECCION USD'!D45,2)</f>
        <v>1.8</v>
      </c>
      <c r="R45" s="190">
        <v>38</v>
      </c>
      <c r="S45" s="200">
        <f>TRUNC((('TARIFA ENTREGA A DIRECCION USD'!C45-'TARIFA ENTREGA A DIRECCION USD'!D45)/'TARIFA ENTREGA A DIRECCION USD'!D45)+1,3)</f>
        <v>0.65</v>
      </c>
      <c r="T45" s="200">
        <f>TRUNC(('TARIFA ENTREGA A DIRECCION USD'!E45-'TARIFA ENTREGA A DIRECCION USD'!D45)/'TARIFA ENTREGA A DIRECCION USD'!D45,3)</f>
        <v>0.122</v>
      </c>
      <c r="U45" s="200">
        <f>TRUNC(('TARIFA ENTREGA A DIRECCION USD'!F45-'TARIFA ENTREGA A DIRECCION USD'!D45)/'TARIFA ENTREGA A DIRECCION USD'!D45,3)</f>
        <v>0.184</v>
      </c>
      <c r="V45" s="200">
        <f>TRUNC(('TARIFA ENTREGA A DIRECCION USD'!G45-'TARIFA ENTREGA A DIRECCION USD'!D45)/'TARIFA ENTREGA A DIRECCION USD'!D45,3)</f>
        <v>0.36399999999999999</v>
      </c>
      <c r="X45" s="142">
        <v>43</v>
      </c>
      <c r="Y45" s="190">
        <v>38</v>
      </c>
      <c r="Z45" s="200">
        <v>0.50900000000000001</v>
      </c>
      <c r="AA45" s="200">
        <v>0.13</v>
      </c>
      <c r="AB45" s="200">
        <v>0.3</v>
      </c>
      <c r="AC45" s="200">
        <v>0.7</v>
      </c>
      <c r="AL45"/>
      <c r="AM45"/>
      <c r="AN45"/>
      <c r="AO45"/>
      <c r="AP45"/>
      <c r="AQ45"/>
      <c r="AR45"/>
      <c r="AS45"/>
      <c r="AT45"/>
      <c r="AU45"/>
    </row>
    <row r="46" spans="2:47" ht="24" customHeight="1" x14ac:dyDescent="0.2">
      <c r="B46" s="673" t="s">
        <v>520</v>
      </c>
      <c r="C46" s="674"/>
      <c r="E46" s="675"/>
      <c r="F46" s="675"/>
      <c r="G46" s="675"/>
      <c r="H46" s="675"/>
      <c r="I46" s="675"/>
      <c r="J46" s="675"/>
      <c r="K46" s="675"/>
      <c r="L46" s="675"/>
      <c r="Q46" s="142">
        <f>TRUNC('TARIFA ENTREGA A DIRECCION USD'!D47-'TARIFA ENTREGA A DIRECCION USD'!D46,2)</f>
        <v>1.8</v>
      </c>
      <c r="R46" s="190">
        <v>39</v>
      </c>
      <c r="S46" s="200">
        <f>TRUNC((('TARIFA ENTREGA A DIRECCION USD'!C46-'TARIFA ENTREGA A DIRECCION USD'!D46)/'TARIFA ENTREGA A DIRECCION USD'!D46)+1,3)</f>
        <v>0.64900000000000002</v>
      </c>
      <c r="T46" s="200">
        <f>TRUNC(('TARIFA ENTREGA A DIRECCION USD'!E46-'TARIFA ENTREGA A DIRECCION USD'!D46)/'TARIFA ENTREGA A DIRECCION USD'!D46,3)</f>
        <v>0.123</v>
      </c>
      <c r="U46" s="200">
        <f>TRUNC(('TARIFA ENTREGA A DIRECCION USD'!F46-'TARIFA ENTREGA A DIRECCION USD'!D46)/'TARIFA ENTREGA A DIRECCION USD'!D46,3)</f>
        <v>0.184</v>
      </c>
      <c r="V46" s="200">
        <f>TRUNC(('TARIFA ENTREGA A DIRECCION USD'!G46-'TARIFA ENTREGA A DIRECCION USD'!D46)/'TARIFA ENTREGA A DIRECCION USD'!D46,3)</f>
        <v>0.36299999999999999</v>
      </c>
      <c r="X46" s="142">
        <v>43</v>
      </c>
      <c r="Y46" s="190">
        <v>39</v>
      </c>
      <c r="Z46" s="200">
        <v>0.50900000000000001</v>
      </c>
      <c r="AA46" s="200">
        <v>0.13</v>
      </c>
      <c r="AB46" s="200">
        <v>0.3</v>
      </c>
      <c r="AC46" s="200">
        <v>0.7</v>
      </c>
      <c r="AL46"/>
      <c r="AM46"/>
      <c r="AN46"/>
      <c r="AO46"/>
      <c r="AP46"/>
      <c r="AQ46"/>
      <c r="AR46"/>
      <c r="AS46"/>
      <c r="AT46"/>
      <c r="AU46"/>
    </row>
    <row r="47" spans="2:47" ht="12.75" customHeight="1" x14ac:dyDescent="0.2">
      <c r="B47" s="118" t="s">
        <v>521</v>
      </c>
      <c r="C47" s="118" t="s">
        <v>522</v>
      </c>
      <c r="E47" s="675"/>
      <c r="F47" s="675"/>
      <c r="G47" s="675"/>
      <c r="H47" s="675"/>
      <c r="I47" s="675"/>
      <c r="J47" s="675"/>
      <c r="K47" s="675"/>
      <c r="L47" s="675"/>
      <c r="Q47" s="142">
        <f>TRUNC('TARIFA ENTREGA A DIRECCION USD'!D48-'TARIFA ENTREGA A DIRECCION USD'!D47,2)</f>
        <v>1.8</v>
      </c>
      <c r="R47" s="190">
        <v>40</v>
      </c>
      <c r="S47" s="200">
        <f>TRUNC((('TARIFA ENTREGA A DIRECCION USD'!C47-'TARIFA ENTREGA A DIRECCION USD'!D47)/'TARIFA ENTREGA A DIRECCION USD'!D47)+1,3)</f>
        <v>0.64800000000000002</v>
      </c>
      <c r="T47" s="200">
        <f>TRUNC(('TARIFA ENTREGA A DIRECCION USD'!E47-'TARIFA ENTREGA A DIRECCION USD'!D47)/'TARIFA ENTREGA A DIRECCION USD'!D47,3)</f>
        <v>0.123</v>
      </c>
      <c r="U47" s="200">
        <f>TRUNC(('TARIFA ENTREGA A DIRECCION USD'!F47-'TARIFA ENTREGA A DIRECCION USD'!D47)/'TARIFA ENTREGA A DIRECCION USD'!D47,3)</f>
        <v>0.185</v>
      </c>
      <c r="V47" s="200">
        <f>TRUNC(('TARIFA ENTREGA A DIRECCION USD'!G47-'TARIFA ENTREGA A DIRECCION USD'!D47)/'TARIFA ENTREGA A DIRECCION USD'!D47,3)</f>
        <v>0.36299999999999999</v>
      </c>
      <c r="X47" s="142">
        <v>43</v>
      </c>
      <c r="Y47" s="190">
        <v>40</v>
      </c>
      <c r="Z47" s="200">
        <v>0.50900000000000001</v>
      </c>
      <c r="AA47" s="200">
        <v>0.13</v>
      </c>
      <c r="AB47" s="200">
        <v>0.3</v>
      </c>
      <c r="AC47" s="200">
        <v>0.7</v>
      </c>
      <c r="AL47"/>
      <c r="AM47"/>
      <c r="AN47"/>
      <c r="AO47"/>
      <c r="AP47"/>
      <c r="AQ47"/>
      <c r="AR47"/>
      <c r="AS47"/>
      <c r="AT47"/>
      <c r="AU47"/>
    </row>
    <row r="48" spans="2:47" ht="21" customHeight="1" x14ac:dyDescent="0.2">
      <c r="B48" s="208" t="s">
        <v>523</v>
      </c>
      <c r="C48" s="208">
        <v>0.1</v>
      </c>
      <c r="E48" s="675"/>
      <c r="F48" s="675"/>
      <c r="G48" s="675"/>
      <c r="H48" s="675"/>
      <c r="I48" s="675"/>
      <c r="J48" s="675"/>
      <c r="K48" s="675"/>
      <c r="L48" s="675"/>
      <c r="Q48" s="142">
        <f>TRUNC('TARIFA ENTREGA A DIRECCION USD'!D49-'TARIFA ENTREGA A DIRECCION USD'!D48,2)</f>
        <v>1.8</v>
      </c>
      <c r="R48" s="190">
        <v>41</v>
      </c>
      <c r="S48" s="200">
        <f>TRUNC((('TARIFA ENTREGA A DIRECCION USD'!C48-'TARIFA ENTREGA A DIRECCION USD'!D48)/'TARIFA ENTREGA A DIRECCION USD'!D48)+1,3)</f>
        <v>0.64700000000000002</v>
      </c>
      <c r="T48" s="200">
        <f>TRUNC(('TARIFA ENTREGA A DIRECCION USD'!E48-'TARIFA ENTREGA A DIRECCION USD'!D48)/'TARIFA ENTREGA A DIRECCION USD'!D48,3)</f>
        <v>0.124</v>
      </c>
      <c r="U48" s="200">
        <f>TRUNC(('TARIFA ENTREGA A DIRECCION USD'!F48-'TARIFA ENTREGA A DIRECCION USD'!D48)/'TARIFA ENTREGA A DIRECCION USD'!D48,3)</f>
        <v>0.186</v>
      </c>
      <c r="V48" s="200">
        <f>TRUNC(('TARIFA ENTREGA A DIRECCION USD'!G48-'TARIFA ENTREGA A DIRECCION USD'!D48)/'TARIFA ENTREGA A DIRECCION USD'!D48,3)</f>
        <v>0.36199999999999999</v>
      </c>
      <c r="X48" s="142">
        <v>43</v>
      </c>
      <c r="Y48" s="190">
        <v>41</v>
      </c>
      <c r="Z48" s="200">
        <v>0.50900000000000001</v>
      </c>
      <c r="AA48" s="200">
        <v>0.13</v>
      </c>
      <c r="AB48" s="200">
        <v>0.3</v>
      </c>
      <c r="AC48" s="200">
        <v>0.7</v>
      </c>
      <c r="AL48"/>
      <c r="AM48"/>
      <c r="AN48"/>
      <c r="AO48"/>
      <c r="AP48"/>
      <c r="AQ48"/>
      <c r="AR48"/>
      <c r="AS48"/>
      <c r="AT48"/>
      <c r="AU48"/>
    </row>
    <row r="49" spans="2:47" ht="12.75" customHeight="1" x14ac:dyDescent="0.2">
      <c r="E49" s="675"/>
      <c r="F49" s="675"/>
      <c r="G49" s="675"/>
      <c r="H49" s="675"/>
      <c r="I49" s="675"/>
      <c r="J49" s="675"/>
      <c r="K49" s="675"/>
      <c r="L49" s="675"/>
      <c r="Q49" s="142">
        <f>TRUNC('TARIFA ENTREGA A DIRECCION USD'!D50-'TARIFA ENTREGA A DIRECCION USD'!D49,2)</f>
        <v>1.8</v>
      </c>
      <c r="R49" s="190">
        <v>42</v>
      </c>
      <c r="S49" s="200">
        <f>TRUNC((('TARIFA ENTREGA A DIRECCION USD'!C49-'TARIFA ENTREGA A DIRECCION USD'!D49)/'TARIFA ENTREGA A DIRECCION USD'!D49)+1,3)</f>
        <v>0.64600000000000002</v>
      </c>
      <c r="T49" s="200">
        <f>TRUNC(('TARIFA ENTREGA A DIRECCION USD'!E49-'TARIFA ENTREGA A DIRECCION USD'!D49)/'TARIFA ENTREGA A DIRECCION USD'!D49,3)</f>
        <v>0.125</v>
      </c>
      <c r="U49" s="200">
        <f>TRUNC(('TARIFA ENTREGA A DIRECCION USD'!F49-'TARIFA ENTREGA A DIRECCION USD'!D49)/'TARIFA ENTREGA A DIRECCION USD'!D49,3)</f>
        <v>0.187</v>
      </c>
      <c r="V49" s="200">
        <f>TRUNC(('TARIFA ENTREGA A DIRECCION USD'!G49-'TARIFA ENTREGA A DIRECCION USD'!D49)/'TARIFA ENTREGA A DIRECCION USD'!D49,3)</f>
        <v>0.36199999999999999</v>
      </c>
      <c r="X49" s="142">
        <v>43</v>
      </c>
      <c r="Y49" s="190">
        <v>42</v>
      </c>
      <c r="Z49" s="200">
        <v>0.50900000000000001</v>
      </c>
      <c r="AA49" s="200">
        <v>0.13</v>
      </c>
      <c r="AB49" s="200">
        <v>0.3</v>
      </c>
      <c r="AC49" s="200">
        <v>0.7</v>
      </c>
      <c r="AL49"/>
      <c r="AM49"/>
      <c r="AN49"/>
      <c r="AO49"/>
      <c r="AP49"/>
      <c r="AQ49"/>
      <c r="AR49"/>
      <c r="AS49"/>
      <c r="AT49"/>
      <c r="AU49"/>
    </row>
    <row r="50" spans="2:47" x14ac:dyDescent="0.2">
      <c r="D50" s="114"/>
      <c r="E50" s="114"/>
      <c r="F50" s="114"/>
      <c r="G50" s="114"/>
      <c r="H50" s="114"/>
      <c r="I50" s="114"/>
      <c r="J50" s="114"/>
      <c r="Q50" s="142">
        <f>TRUNC('TARIFA ENTREGA A DIRECCION USD'!D51-'TARIFA ENTREGA A DIRECCION USD'!D50,2)</f>
        <v>1.8</v>
      </c>
      <c r="R50" s="190">
        <v>43</v>
      </c>
      <c r="S50" s="200">
        <f>TRUNC((('TARIFA ENTREGA A DIRECCION USD'!C50-'TARIFA ENTREGA A DIRECCION USD'!D50)/'TARIFA ENTREGA A DIRECCION USD'!D50)+1,3)</f>
        <v>0.64500000000000002</v>
      </c>
      <c r="T50" s="200">
        <f>TRUNC(('TARIFA ENTREGA A DIRECCION USD'!E50-'TARIFA ENTREGA A DIRECCION USD'!D50)/'TARIFA ENTREGA A DIRECCION USD'!D50,3)</f>
        <v>0.126</v>
      </c>
      <c r="U50" s="200">
        <f>TRUNC(('TARIFA ENTREGA A DIRECCION USD'!F50-'TARIFA ENTREGA A DIRECCION USD'!D50)/'TARIFA ENTREGA A DIRECCION USD'!D50,3)</f>
        <v>0.187</v>
      </c>
      <c r="V50" s="200">
        <f>TRUNC(('TARIFA ENTREGA A DIRECCION USD'!G50-'TARIFA ENTREGA A DIRECCION USD'!D50)/'TARIFA ENTREGA A DIRECCION USD'!D50,3)</f>
        <v>0.36099999999999999</v>
      </c>
      <c r="X50" s="142">
        <v>43</v>
      </c>
      <c r="Y50" s="190">
        <v>43</v>
      </c>
      <c r="Z50" s="200">
        <v>0.50900000000000001</v>
      </c>
      <c r="AA50" s="200">
        <v>0.13</v>
      </c>
      <c r="AB50" s="200">
        <v>0.3</v>
      </c>
      <c r="AC50" s="200">
        <v>0.7</v>
      </c>
      <c r="AL50"/>
      <c r="AM50"/>
      <c r="AN50"/>
      <c r="AO50"/>
      <c r="AP50"/>
      <c r="AQ50"/>
      <c r="AR50"/>
      <c r="AS50"/>
      <c r="AT50"/>
      <c r="AU50"/>
    </row>
    <row r="51" spans="2:47" ht="12.75" customHeight="1" x14ac:dyDescent="0.2">
      <c r="B51" s="117"/>
      <c r="C51" s="202"/>
      <c r="D51" s="116"/>
      <c r="E51" s="676" t="s">
        <v>5529</v>
      </c>
      <c r="F51" s="676"/>
      <c r="G51" s="676"/>
      <c r="H51" s="676"/>
      <c r="I51" s="677" t="s">
        <v>5528</v>
      </c>
      <c r="J51" s="677"/>
      <c r="K51" s="677"/>
      <c r="L51" s="677"/>
      <c r="Q51" s="142">
        <f>TRUNC('TARIFA ENTREGA A DIRECCION USD'!D52-'TARIFA ENTREGA A DIRECCION USD'!D51,2)</f>
        <v>1.8</v>
      </c>
      <c r="R51" s="190">
        <v>44</v>
      </c>
      <c r="S51" s="200">
        <f>TRUNC((('TARIFA ENTREGA A DIRECCION USD'!C51-'TARIFA ENTREGA A DIRECCION USD'!D51)/'TARIFA ENTREGA A DIRECCION USD'!D51)+1,3)</f>
        <v>0.64400000000000002</v>
      </c>
      <c r="T51" s="200">
        <f>TRUNC(('TARIFA ENTREGA A DIRECCION USD'!E51-'TARIFA ENTREGA A DIRECCION USD'!D51)/'TARIFA ENTREGA A DIRECCION USD'!D51,3)</f>
        <v>0.127</v>
      </c>
      <c r="U51" s="200">
        <f>TRUNC(('TARIFA ENTREGA A DIRECCION USD'!F51-'TARIFA ENTREGA A DIRECCION USD'!D51)/'TARIFA ENTREGA A DIRECCION USD'!D51,3)</f>
        <v>0.188</v>
      </c>
      <c r="V51" s="200">
        <f>TRUNC(('TARIFA ENTREGA A DIRECCION USD'!G51-'TARIFA ENTREGA A DIRECCION USD'!D51)/'TARIFA ENTREGA A DIRECCION USD'!D51,3)</f>
        <v>0.36</v>
      </c>
      <c r="X51" s="142">
        <v>43</v>
      </c>
      <c r="Y51" s="190">
        <v>44</v>
      </c>
      <c r="Z51" s="200">
        <v>0.50900000000000001</v>
      </c>
      <c r="AA51" s="200">
        <v>0.13</v>
      </c>
      <c r="AB51" s="200">
        <v>0.3</v>
      </c>
      <c r="AC51" s="200">
        <v>0.7</v>
      </c>
      <c r="AL51"/>
      <c r="AM51"/>
      <c r="AN51"/>
      <c r="AO51"/>
      <c r="AP51"/>
      <c r="AQ51"/>
      <c r="AR51"/>
      <c r="AS51"/>
      <c r="AT51"/>
      <c r="AU51"/>
    </row>
    <row r="52" spans="2:47" ht="23.25" customHeight="1" x14ac:dyDescent="0.2">
      <c r="B52" s="113"/>
      <c r="C52" s="115"/>
      <c r="D52" s="115"/>
      <c r="E52" s="676"/>
      <c r="F52" s="676"/>
      <c r="G52" s="676"/>
      <c r="H52" s="676"/>
      <c r="I52" s="677"/>
      <c r="J52" s="677"/>
      <c r="K52" s="677"/>
      <c r="L52" s="677"/>
      <c r="Q52" s="142">
        <f>TRUNC('TARIFA ENTREGA A DIRECCION USD'!D53-'TARIFA ENTREGA A DIRECCION USD'!D52,2)</f>
        <v>1.8</v>
      </c>
      <c r="R52" s="190">
        <v>45</v>
      </c>
      <c r="S52" s="200">
        <f>TRUNC((('TARIFA ENTREGA A DIRECCION USD'!C52-'TARIFA ENTREGA A DIRECCION USD'!D52)/'TARIFA ENTREGA A DIRECCION USD'!D52)+1,3)</f>
        <v>0.64300000000000002</v>
      </c>
      <c r="T52" s="200">
        <f>TRUNC(('TARIFA ENTREGA A DIRECCION USD'!E52-'TARIFA ENTREGA A DIRECCION USD'!D52)/'TARIFA ENTREGA A DIRECCION USD'!D52,3)</f>
        <v>0.128</v>
      </c>
      <c r="U52" s="200">
        <f>TRUNC(('TARIFA ENTREGA A DIRECCION USD'!F52-'TARIFA ENTREGA A DIRECCION USD'!D52)/'TARIFA ENTREGA A DIRECCION USD'!D52,3)</f>
        <v>0.189</v>
      </c>
      <c r="V52" s="200">
        <f>TRUNC(('TARIFA ENTREGA A DIRECCION USD'!G52-'TARIFA ENTREGA A DIRECCION USD'!D52)/'TARIFA ENTREGA A DIRECCION USD'!D52,3)</f>
        <v>0.36</v>
      </c>
      <c r="X52" s="142">
        <v>43</v>
      </c>
      <c r="Y52" s="190">
        <v>45</v>
      </c>
      <c r="Z52" s="200">
        <v>0.50900000000000001</v>
      </c>
      <c r="AA52" s="200">
        <v>0.13</v>
      </c>
      <c r="AB52" s="200">
        <v>0.3</v>
      </c>
      <c r="AC52" s="200">
        <v>0.7</v>
      </c>
      <c r="AL52"/>
      <c r="AM52"/>
      <c r="AN52"/>
      <c r="AO52"/>
      <c r="AP52"/>
      <c r="AQ52"/>
      <c r="AR52"/>
      <c r="AS52"/>
      <c r="AT52"/>
      <c r="AU52"/>
    </row>
    <row r="53" spans="2:47" ht="38.25" customHeight="1" x14ac:dyDescent="0.2">
      <c r="E53" s="676"/>
      <c r="F53" s="676"/>
      <c r="G53" s="676"/>
      <c r="H53" s="676"/>
      <c r="I53" s="677"/>
      <c r="J53" s="677"/>
      <c r="K53" s="677"/>
      <c r="L53" s="677"/>
      <c r="Q53" s="142">
        <f>TRUNC('TARIFA ENTREGA A DIRECCION USD'!D54-'TARIFA ENTREGA A DIRECCION USD'!D53,2)</f>
        <v>1.8</v>
      </c>
      <c r="R53" s="190">
        <v>46</v>
      </c>
      <c r="S53" s="200">
        <f>TRUNC((('TARIFA ENTREGA A DIRECCION USD'!C53-'TARIFA ENTREGA A DIRECCION USD'!D53)/'TARIFA ENTREGA A DIRECCION USD'!D53)+1,3)</f>
        <v>0.64200000000000002</v>
      </c>
      <c r="T53" s="200">
        <f>TRUNC(('TARIFA ENTREGA A DIRECCION USD'!E53-'TARIFA ENTREGA A DIRECCION USD'!D53)/'TARIFA ENTREGA A DIRECCION USD'!D53,3)</f>
        <v>0.128</v>
      </c>
      <c r="U53" s="200">
        <f>TRUNC(('TARIFA ENTREGA A DIRECCION USD'!F53-'TARIFA ENTREGA A DIRECCION USD'!D53)/'TARIFA ENTREGA A DIRECCION USD'!D53,3)</f>
        <v>0.189</v>
      </c>
      <c r="V53" s="200">
        <f>TRUNC(('TARIFA ENTREGA A DIRECCION USD'!G53-'TARIFA ENTREGA A DIRECCION USD'!D53)/'TARIFA ENTREGA A DIRECCION USD'!D53,3)</f>
        <v>0.35899999999999999</v>
      </c>
      <c r="X53" s="142">
        <v>43</v>
      </c>
      <c r="Y53" s="190">
        <v>46</v>
      </c>
      <c r="Z53" s="200">
        <v>0.50900000000000001</v>
      </c>
      <c r="AA53" s="200">
        <v>0.13</v>
      </c>
      <c r="AB53" s="200">
        <v>0.3</v>
      </c>
      <c r="AC53" s="200">
        <v>0.7</v>
      </c>
      <c r="AL53"/>
      <c r="AM53"/>
      <c r="AN53"/>
      <c r="AO53"/>
      <c r="AP53"/>
      <c r="AQ53"/>
      <c r="AR53"/>
      <c r="AS53"/>
      <c r="AT53"/>
      <c r="AU53"/>
    </row>
    <row r="54" spans="2:47" ht="23.25" customHeight="1" x14ac:dyDescent="0.2">
      <c r="H54"/>
      <c r="I54"/>
      <c r="J54"/>
      <c r="K54"/>
      <c r="L54"/>
      <c r="Q54" s="142">
        <f>TRUNC('TARIFA ENTREGA A DIRECCION USD'!D55-'TARIFA ENTREGA A DIRECCION USD'!D54,2)</f>
        <v>1.8</v>
      </c>
      <c r="R54" s="190">
        <v>47</v>
      </c>
      <c r="S54" s="200">
        <f>TRUNC((('TARIFA ENTREGA A DIRECCION USD'!C54-'TARIFA ENTREGA A DIRECCION USD'!D54)/'TARIFA ENTREGA A DIRECCION USD'!D54)+1,3)</f>
        <v>0.64200000000000002</v>
      </c>
      <c r="T54" s="200">
        <f>TRUNC(('TARIFA ENTREGA A DIRECCION USD'!E54-'TARIFA ENTREGA A DIRECCION USD'!D54)/'TARIFA ENTREGA A DIRECCION USD'!D54,3)</f>
        <v>0.129</v>
      </c>
      <c r="U54" s="200">
        <f>TRUNC(('TARIFA ENTREGA A DIRECCION USD'!F54-'TARIFA ENTREGA A DIRECCION USD'!D54)/'TARIFA ENTREGA A DIRECCION USD'!D54,3)</f>
        <v>0.19</v>
      </c>
      <c r="V54" s="200">
        <f>TRUNC(('TARIFA ENTREGA A DIRECCION USD'!G54-'TARIFA ENTREGA A DIRECCION USD'!D54)/'TARIFA ENTREGA A DIRECCION USD'!D54,3)</f>
        <v>0.35899999999999999</v>
      </c>
      <c r="X54" s="142">
        <v>43</v>
      </c>
      <c r="Y54" s="190">
        <v>47</v>
      </c>
      <c r="Z54" s="200">
        <v>0.50900000000000001</v>
      </c>
      <c r="AA54" s="200">
        <v>0.13</v>
      </c>
      <c r="AB54" s="200">
        <v>0.3</v>
      </c>
      <c r="AC54" s="200">
        <v>0.7</v>
      </c>
      <c r="AL54"/>
      <c r="AM54"/>
      <c r="AN54"/>
      <c r="AO54"/>
      <c r="AP54"/>
      <c r="AQ54"/>
      <c r="AR54"/>
      <c r="AS54"/>
      <c r="AT54"/>
      <c r="AU54"/>
    </row>
    <row r="55" spans="2:47" ht="23.25" customHeight="1" x14ac:dyDescent="0.2">
      <c r="H55"/>
      <c r="I55"/>
      <c r="J55"/>
      <c r="K55"/>
      <c r="L55"/>
      <c r="Q55" s="142">
        <f>TRUNC('TARIFA ENTREGA A DIRECCION USD'!D56-'TARIFA ENTREGA A DIRECCION USD'!D55,2)</f>
        <v>1.8</v>
      </c>
      <c r="R55" s="190">
        <v>48</v>
      </c>
      <c r="S55" s="200">
        <f>TRUNC((('TARIFA ENTREGA A DIRECCION USD'!C55-'TARIFA ENTREGA A DIRECCION USD'!D55)/'TARIFA ENTREGA A DIRECCION USD'!D55)+1,3)</f>
        <v>0.64100000000000001</v>
      </c>
      <c r="T55" s="200">
        <f>TRUNC(('TARIFA ENTREGA A DIRECCION USD'!E55-'TARIFA ENTREGA A DIRECCION USD'!D55)/'TARIFA ENTREGA A DIRECCION USD'!D55,3)</f>
        <v>0.13</v>
      </c>
      <c r="U55" s="200">
        <f>TRUNC(('TARIFA ENTREGA A DIRECCION USD'!F55-'TARIFA ENTREGA A DIRECCION USD'!D55)/'TARIFA ENTREGA A DIRECCION USD'!D55,3)</f>
        <v>0.19</v>
      </c>
      <c r="V55" s="200">
        <f>TRUNC(('TARIFA ENTREGA A DIRECCION USD'!G55-'TARIFA ENTREGA A DIRECCION USD'!D55)/'TARIFA ENTREGA A DIRECCION USD'!D55,3)</f>
        <v>0.35799999999999998</v>
      </c>
      <c r="X55" s="142">
        <v>43</v>
      </c>
      <c r="Y55" s="190">
        <v>48</v>
      </c>
      <c r="Z55" s="200">
        <v>0.50900000000000001</v>
      </c>
      <c r="AA55" s="200">
        <v>0.13</v>
      </c>
      <c r="AB55" s="200">
        <v>0.3</v>
      </c>
      <c r="AC55" s="200">
        <v>0.7</v>
      </c>
      <c r="AL55"/>
      <c r="AM55"/>
      <c r="AN55"/>
      <c r="AO55"/>
      <c r="AP55"/>
      <c r="AQ55"/>
      <c r="AR55"/>
      <c r="AS55"/>
      <c r="AT55"/>
      <c r="AU55"/>
    </row>
    <row r="56" spans="2:47" ht="23.25" customHeight="1" x14ac:dyDescent="0.2">
      <c r="B56" s="8"/>
      <c r="C56" s="8"/>
      <c r="H56"/>
      <c r="I56"/>
      <c r="J56"/>
      <c r="K56"/>
      <c r="L56"/>
      <c r="Q56" s="142">
        <f>TRUNC('TARIFA ENTREGA A DIRECCION USD'!D57-'TARIFA ENTREGA A DIRECCION USD'!D56,2)</f>
        <v>1.8</v>
      </c>
      <c r="R56" s="190">
        <v>49</v>
      </c>
      <c r="S56" s="200">
        <f>TRUNC((('TARIFA ENTREGA A DIRECCION USD'!C56-'TARIFA ENTREGA A DIRECCION USD'!D56)/'TARIFA ENTREGA A DIRECCION USD'!D56)+1,3)</f>
        <v>0.64</v>
      </c>
      <c r="T56" s="200">
        <f>TRUNC(('TARIFA ENTREGA A DIRECCION USD'!E56-'TARIFA ENTREGA A DIRECCION USD'!D56)/'TARIFA ENTREGA A DIRECCION USD'!D56,3)</f>
        <v>0.13</v>
      </c>
      <c r="U56" s="200">
        <f>TRUNC(('TARIFA ENTREGA A DIRECCION USD'!F56-'TARIFA ENTREGA A DIRECCION USD'!D56)/'TARIFA ENTREGA A DIRECCION USD'!D56,3)</f>
        <v>0.191</v>
      </c>
      <c r="V56" s="200">
        <f>TRUNC(('TARIFA ENTREGA A DIRECCION USD'!G56-'TARIFA ENTREGA A DIRECCION USD'!D56)/'TARIFA ENTREGA A DIRECCION USD'!D56,3)</f>
        <v>0.35799999999999998</v>
      </c>
      <c r="X56" s="142">
        <v>43</v>
      </c>
      <c r="Y56" s="190">
        <v>49</v>
      </c>
      <c r="Z56" s="200">
        <v>0.50900000000000001</v>
      </c>
      <c r="AA56" s="200">
        <v>0.13</v>
      </c>
      <c r="AB56" s="200">
        <v>0.3</v>
      </c>
      <c r="AC56" s="200">
        <v>0.7</v>
      </c>
      <c r="AL56"/>
      <c r="AM56"/>
      <c r="AN56"/>
      <c r="AO56"/>
      <c r="AP56"/>
      <c r="AQ56"/>
      <c r="AR56"/>
      <c r="AS56"/>
      <c r="AT56"/>
      <c r="AU56"/>
    </row>
    <row r="57" spans="2:47" ht="23.25" customHeight="1" x14ac:dyDescent="0.2">
      <c r="H57"/>
      <c r="I57"/>
      <c r="J57"/>
      <c r="K57"/>
      <c r="L57"/>
      <c r="Q57" s="142">
        <f>TRUNC('TARIFA ENTREGA A DIRECCION USD'!D58-'TARIFA ENTREGA A DIRECCION USD'!D57,2)</f>
        <v>1.8</v>
      </c>
      <c r="R57" s="190">
        <v>50</v>
      </c>
      <c r="S57" s="200">
        <f>TRUNC((('TARIFA ENTREGA A DIRECCION USD'!C57-'TARIFA ENTREGA A DIRECCION USD'!D57)/'TARIFA ENTREGA A DIRECCION USD'!D57)+1,3)</f>
        <v>0.63900000000000001</v>
      </c>
      <c r="T57" s="200">
        <f>TRUNC(('TARIFA ENTREGA A DIRECCION USD'!E57-'TARIFA ENTREGA A DIRECCION USD'!D57)/'TARIFA ENTREGA A DIRECCION USD'!D57,3)</f>
        <v>0.13100000000000001</v>
      </c>
      <c r="U57" s="200">
        <f>TRUNC(('TARIFA ENTREGA A DIRECCION USD'!F57-'TARIFA ENTREGA A DIRECCION USD'!D57)/'TARIFA ENTREGA A DIRECCION USD'!D57,3)</f>
        <v>0.192</v>
      </c>
      <c r="V57" s="200">
        <f>TRUNC(('TARIFA ENTREGA A DIRECCION USD'!G57-'TARIFA ENTREGA A DIRECCION USD'!D57)/'TARIFA ENTREGA A DIRECCION USD'!D57,3)</f>
        <v>0.35799999999999998</v>
      </c>
      <c r="X57" s="142">
        <v>43</v>
      </c>
      <c r="Y57" s="190">
        <v>50</v>
      </c>
      <c r="Z57" s="200">
        <v>0.50900000000000001</v>
      </c>
      <c r="AA57" s="200">
        <v>0.13</v>
      </c>
      <c r="AB57" s="200">
        <v>0.3</v>
      </c>
      <c r="AC57" s="200">
        <v>0.7</v>
      </c>
      <c r="AL57"/>
      <c r="AM57"/>
      <c r="AN57"/>
      <c r="AO57"/>
      <c r="AP57"/>
      <c r="AQ57"/>
      <c r="AR57"/>
      <c r="AS57"/>
      <c r="AT57"/>
      <c r="AU57"/>
    </row>
    <row r="58" spans="2:47" ht="23.25" customHeight="1" x14ac:dyDescent="0.2">
      <c r="G58"/>
      <c r="H58"/>
      <c r="I58"/>
      <c r="J58"/>
      <c r="K58"/>
      <c r="L58"/>
      <c r="M58"/>
      <c r="Q58" s="142">
        <f>TRUNC('TARIFA ENTREGA A DIRECCION USD'!D59-'TARIFA ENTREGA A DIRECCION USD'!D58,2)</f>
        <v>1.2</v>
      </c>
      <c r="R58" s="190">
        <v>51</v>
      </c>
      <c r="S58" s="200">
        <f>TRUNC((('TARIFA ENTREGA A DIRECCION USD'!C58-'TARIFA ENTREGA A DIRECCION USD'!D58)/'TARIFA ENTREGA A DIRECCION USD'!D58)+1,3)</f>
        <v>0.63900000000000001</v>
      </c>
      <c r="T58" s="200">
        <f>TRUNC(('TARIFA ENTREGA A DIRECCION USD'!E58-'TARIFA ENTREGA A DIRECCION USD'!D58)/'TARIFA ENTREGA A DIRECCION USD'!D58,3)</f>
        <v>0.13100000000000001</v>
      </c>
      <c r="U58" s="200">
        <f>TRUNC(('TARIFA ENTREGA A DIRECCION USD'!F58-'TARIFA ENTREGA A DIRECCION USD'!D58)/'TARIFA ENTREGA A DIRECCION USD'!D58,3)</f>
        <v>0.192</v>
      </c>
      <c r="V58" s="200">
        <f>TRUNC(('TARIFA ENTREGA A DIRECCION USD'!G58-'TARIFA ENTREGA A DIRECCION USD'!D58)/'TARIFA ENTREGA A DIRECCION USD'!D58,3)</f>
        <v>0.35699999999999998</v>
      </c>
      <c r="X58" s="142">
        <v>24.52</v>
      </c>
      <c r="Y58" s="190">
        <v>51</v>
      </c>
      <c r="Z58" s="200">
        <v>0.50900000000000001</v>
      </c>
      <c r="AA58" s="200">
        <v>0.13</v>
      </c>
      <c r="AB58" s="200">
        <v>0.3</v>
      </c>
      <c r="AC58" s="200">
        <v>0.7</v>
      </c>
      <c r="AL58"/>
      <c r="AM58"/>
      <c r="AN58"/>
      <c r="AO58"/>
      <c r="AP58"/>
      <c r="AQ58"/>
      <c r="AR58"/>
      <c r="AS58"/>
      <c r="AT58"/>
      <c r="AU58"/>
    </row>
    <row r="59" spans="2:47" ht="12.75" customHeight="1" x14ac:dyDescent="0.2">
      <c r="B59"/>
      <c r="C59"/>
      <c r="D59"/>
      <c r="E59"/>
      <c r="F59"/>
      <c r="G59"/>
      <c r="H59"/>
      <c r="I59"/>
      <c r="J59"/>
      <c r="K59"/>
      <c r="L59"/>
      <c r="Q59" s="142">
        <f>TRUNC('TARIFA ENTREGA A DIRECCION USD'!D60-'TARIFA ENTREGA A DIRECCION USD'!D59,2)</f>
        <v>1.2</v>
      </c>
      <c r="R59" s="190">
        <v>52</v>
      </c>
      <c r="S59" s="200">
        <f>TRUNC((('TARIFA ENTREGA A DIRECCION USD'!C59-'TARIFA ENTREGA A DIRECCION USD'!D59)/'TARIFA ENTREGA A DIRECCION USD'!D59)+1,3)</f>
        <v>0.63900000000000001</v>
      </c>
      <c r="T59" s="200">
        <f>TRUNC(('TARIFA ENTREGA A DIRECCION USD'!E59-'TARIFA ENTREGA A DIRECCION USD'!D59)/'TARIFA ENTREGA A DIRECCION USD'!D59,3)</f>
        <v>0.13200000000000001</v>
      </c>
      <c r="U59" s="200">
        <f>TRUNC(('TARIFA ENTREGA A DIRECCION USD'!F59-'TARIFA ENTREGA A DIRECCION USD'!D59)/'TARIFA ENTREGA A DIRECCION USD'!D59,3)</f>
        <v>0.19400000000000001</v>
      </c>
      <c r="V59" s="200">
        <f>TRUNC(('TARIFA ENTREGA A DIRECCION USD'!G59-'TARIFA ENTREGA A DIRECCION USD'!D59)/'TARIFA ENTREGA A DIRECCION USD'!D59,3)</f>
        <v>0.36299999999999999</v>
      </c>
      <c r="X59" s="142">
        <v>24.52</v>
      </c>
      <c r="Y59" s="190">
        <v>52</v>
      </c>
      <c r="Z59" s="200">
        <v>0.52900000000000003</v>
      </c>
      <c r="AA59" s="200">
        <v>0.13</v>
      </c>
      <c r="AB59" s="200">
        <v>0.3</v>
      </c>
      <c r="AC59" s="200">
        <v>0.7</v>
      </c>
      <c r="AL59"/>
      <c r="AM59"/>
      <c r="AN59"/>
      <c r="AO59"/>
      <c r="AP59"/>
      <c r="AQ59"/>
      <c r="AR59"/>
      <c r="AS59"/>
      <c r="AT59"/>
      <c r="AU59"/>
    </row>
    <row r="60" spans="2:47" ht="12.75" customHeight="1" x14ac:dyDescent="0.2">
      <c r="B60"/>
      <c r="C60"/>
      <c r="D60"/>
      <c r="E60"/>
      <c r="F60"/>
      <c r="G60"/>
      <c r="H60"/>
      <c r="I60"/>
      <c r="J60"/>
      <c r="K60"/>
      <c r="L60"/>
      <c r="Q60" s="142">
        <f>TRUNC('TARIFA ENTREGA A DIRECCION USD'!D61-'TARIFA ENTREGA A DIRECCION USD'!D60,2)</f>
        <v>1.2</v>
      </c>
      <c r="R60" s="190">
        <v>53</v>
      </c>
      <c r="S60" s="200">
        <f>TRUNC((('TARIFA ENTREGA A DIRECCION USD'!C60-'TARIFA ENTREGA A DIRECCION USD'!D60)/'TARIFA ENTREGA A DIRECCION USD'!D60)+1,3)</f>
        <v>0.64</v>
      </c>
      <c r="T60" s="200">
        <f>TRUNC(('TARIFA ENTREGA A DIRECCION USD'!E60-'TARIFA ENTREGA A DIRECCION USD'!D60)/'TARIFA ENTREGA A DIRECCION USD'!D60,3)</f>
        <v>0.13200000000000001</v>
      </c>
      <c r="U60" s="200">
        <f>TRUNC(('TARIFA ENTREGA A DIRECCION USD'!F60-'TARIFA ENTREGA A DIRECCION USD'!D60)/'TARIFA ENTREGA A DIRECCION USD'!D60,3)</f>
        <v>0.19600000000000001</v>
      </c>
      <c r="V60" s="200">
        <f>TRUNC(('TARIFA ENTREGA A DIRECCION USD'!G60-'TARIFA ENTREGA A DIRECCION USD'!D60)/'TARIFA ENTREGA A DIRECCION USD'!D60,3)</f>
        <v>0.37</v>
      </c>
      <c r="X60" s="142">
        <v>24.52</v>
      </c>
      <c r="Y60" s="190">
        <v>53</v>
      </c>
      <c r="Z60" s="200">
        <v>0.52900000000000003</v>
      </c>
      <c r="AA60" s="200">
        <v>0.13</v>
      </c>
      <c r="AB60" s="200">
        <v>0.3</v>
      </c>
      <c r="AC60" s="200">
        <v>0.7</v>
      </c>
      <c r="AL60"/>
      <c r="AM60"/>
      <c r="AN60"/>
      <c r="AO60"/>
      <c r="AP60"/>
      <c r="AQ60"/>
      <c r="AR60"/>
      <c r="AS60"/>
      <c r="AT60"/>
      <c r="AU60"/>
    </row>
    <row r="61" spans="2:47" ht="24.75" customHeight="1" x14ac:dyDescent="0.2">
      <c r="B61"/>
      <c r="C61"/>
      <c r="D61"/>
      <c r="E61"/>
      <c r="F61"/>
      <c r="G61"/>
      <c r="H61"/>
      <c r="I61" s="257"/>
      <c r="Q61" s="142">
        <f>TRUNC('TARIFA ENTREGA A DIRECCION USD'!D62-'TARIFA ENTREGA A DIRECCION USD'!D61,2)</f>
        <v>1.2</v>
      </c>
      <c r="R61" s="190">
        <v>54</v>
      </c>
      <c r="S61" s="200">
        <f>TRUNC((('TARIFA ENTREGA A DIRECCION USD'!C61-'TARIFA ENTREGA A DIRECCION USD'!D61)/'TARIFA ENTREGA A DIRECCION USD'!D61)+1,3)</f>
        <v>0.64100000000000001</v>
      </c>
      <c r="T61" s="200">
        <f>TRUNC(('TARIFA ENTREGA A DIRECCION USD'!E61-'TARIFA ENTREGA A DIRECCION USD'!D61)/'TARIFA ENTREGA A DIRECCION USD'!D61,3)</f>
        <v>0.13300000000000001</v>
      </c>
      <c r="U61" s="200">
        <f>TRUNC(('TARIFA ENTREGA A DIRECCION USD'!F61-'TARIFA ENTREGA A DIRECCION USD'!D61)/'TARIFA ENTREGA A DIRECCION USD'!D61,3)</f>
        <v>0.19800000000000001</v>
      </c>
      <c r="V61" s="200">
        <f>TRUNC(('TARIFA ENTREGA A DIRECCION USD'!G61-'TARIFA ENTREGA A DIRECCION USD'!D61)/'TARIFA ENTREGA A DIRECCION USD'!D61,3)</f>
        <v>0.376</v>
      </c>
      <c r="X61" s="142">
        <v>24.52</v>
      </c>
      <c r="Y61" s="190">
        <v>54</v>
      </c>
      <c r="Z61" s="200">
        <v>0.52900000000000003</v>
      </c>
      <c r="AA61" s="200">
        <v>0.13</v>
      </c>
      <c r="AB61" s="200">
        <v>0.3</v>
      </c>
      <c r="AC61" s="200">
        <v>0.7</v>
      </c>
      <c r="AL61"/>
      <c r="AM61"/>
      <c r="AN61"/>
      <c r="AO61"/>
      <c r="AP61"/>
      <c r="AQ61"/>
      <c r="AR61"/>
      <c r="AS61"/>
      <c r="AT61"/>
      <c r="AU61"/>
    </row>
    <row r="62" spans="2:47" ht="22.5" customHeight="1" x14ac:dyDescent="0.2">
      <c r="B62"/>
      <c r="C62"/>
      <c r="D62"/>
      <c r="E62"/>
      <c r="F62"/>
      <c r="G62"/>
      <c r="H62"/>
      <c r="I62"/>
      <c r="Q62" s="142">
        <f>TRUNC('TARIFA ENTREGA A DIRECCION USD'!D63-'TARIFA ENTREGA A DIRECCION USD'!D62,2)</f>
        <v>1.2</v>
      </c>
      <c r="R62" s="190">
        <v>55</v>
      </c>
      <c r="S62" s="200">
        <f>TRUNC((('TARIFA ENTREGA A DIRECCION USD'!C62-'TARIFA ENTREGA A DIRECCION USD'!D62)/'TARIFA ENTREGA A DIRECCION USD'!D62)+1,3)</f>
        <v>0.64100000000000001</v>
      </c>
      <c r="T62" s="200">
        <f>TRUNC(('TARIFA ENTREGA A DIRECCION USD'!E62-'TARIFA ENTREGA A DIRECCION USD'!D62)/'TARIFA ENTREGA A DIRECCION USD'!D62,3)</f>
        <v>0.13300000000000001</v>
      </c>
      <c r="U62" s="200">
        <f>TRUNC(('TARIFA ENTREGA A DIRECCION USD'!F62-'TARIFA ENTREGA A DIRECCION USD'!D62)/'TARIFA ENTREGA A DIRECCION USD'!D62,3)</f>
        <v>0.2</v>
      </c>
      <c r="V62" s="200">
        <f>TRUNC(('TARIFA ENTREGA A DIRECCION USD'!G62-'TARIFA ENTREGA A DIRECCION USD'!D62)/'TARIFA ENTREGA A DIRECCION USD'!D62,3)</f>
        <v>0.38100000000000001</v>
      </c>
      <c r="X62" s="142">
        <v>24.52</v>
      </c>
      <c r="Y62" s="190">
        <v>55</v>
      </c>
      <c r="Z62" s="200">
        <v>0.52900000000000003</v>
      </c>
      <c r="AA62" s="200">
        <v>0.13</v>
      </c>
      <c r="AB62" s="200">
        <v>0.3</v>
      </c>
      <c r="AC62" s="200">
        <v>0.7</v>
      </c>
      <c r="AL62"/>
      <c r="AM62"/>
      <c r="AN62"/>
      <c r="AO62"/>
      <c r="AP62"/>
      <c r="AQ62"/>
      <c r="AR62"/>
      <c r="AS62"/>
      <c r="AT62"/>
      <c r="AU62"/>
    </row>
    <row r="63" spans="2:47" ht="21.75" customHeight="1" x14ac:dyDescent="0.2">
      <c r="B63"/>
      <c r="C63"/>
      <c r="D63"/>
      <c r="E63"/>
      <c r="F63"/>
      <c r="G63"/>
      <c r="H63"/>
      <c r="I63"/>
      <c r="Q63" s="142">
        <f>TRUNC('TARIFA ENTREGA A DIRECCION USD'!D64-'TARIFA ENTREGA A DIRECCION USD'!D63,2)</f>
        <v>1.2</v>
      </c>
      <c r="R63" s="190">
        <v>56</v>
      </c>
      <c r="S63" s="200">
        <f>TRUNC((('TARIFA ENTREGA A DIRECCION USD'!C63-'TARIFA ENTREGA A DIRECCION USD'!D63)/'TARIFA ENTREGA A DIRECCION USD'!D63)+1,3)</f>
        <v>0.64200000000000002</v>
      </c>
      <c r="T63" s="200">
        <f>TRUNC(('TARIFA ENTREGA A DIRECCION USD'!E63-'TARIFA ENTREGA A DIRECCION USD'!D63)/'TARIFA ENTREGA A DIRECCION USD'!D63,3)</f>
        <v>0.13300000000000001</v>
      </c>
      <c r="U63" s="200">
        <f>TRUNC(('TARIFA ENTREGA A DIRECCION USD'!F63-'TARIFA ENTREGA A DIRECCION USD'!D63)/'TARIFA ENTREGA A DIRECCION USD'!D63,3)</f>
        <v>0.20200000000000001</v>
      </c>
      <c r="V63" s="200">
        <f>TRUNC(('TARIFA ENTREGA A DIRECCION USD'!G63-'TARIFA ENTREGA A DIRECCION USD'!D63)/'TARIFA ENTREGA A DIRECCION USD'!D63,3)</f>
        <v>0.38700000000000001</v>
      </c>
      <c r="X63" s="142">
        <v>24.52</v>
      </c>
      <c r="Y63" s="190">
        <v>56</v>
      </c>
      <c r="Z63" s="200">
        <v>0.52900000000000003</v>
      </c>
      <c r="AA63" s="200">
        <v>0.13</v>
      </c>
      <c r="AB63" s="200">
        <v>0.3</v>
      </c>
      <c r="AC63" s="200">
        <v>0.7</v>
      </c>
      <c r="AL63"/>
      <c r="AM63"/>
      <c r="AN63"/>
      <c r="AO63"/>
      <c r="AP63"/>
      <c r="AQ63"/>
      <c r="AR63"/>
      <c r="AS63"/>
      <c r="AT63"/>
      <c r="AU63"/>
    </row>
    <row r="64" spans="2:47" ht="18" customHeight="1" x14ac:dyDescent="0.2">
      <c r="B64"/>
      <c r="C64"/>
      <c r="D64"/>
      <c r="E64"/>
      <c r="F64"/>
      <c r="G64"/>
      <c r="H64"/>
      <c r="I64"/>
      <c r="Q64" s="142">
        <f>TRUNC('TARIFA ENTREGA A DIRECCION USD'!D65-'TARIFA ENTREGA A DIRECCION USD'!D64,2)</f>
        <v>1.2</v>
      </c>
      <c r="R64" s="190">
        <v>57</v>
      </c>
      <c r="S64" s="200">
        <f>TRUNC((('TARIFA ENTREGA A DIRECCION USD'!C64-'TARIFA ENTREGA A DIRECCION USD'!D64)/'TARIFA ENTREGA A DIRECCION USD'!D64)+1,3)</f>
        <v>0.64300000000000002</v>
      </c>
      <c r="T64" s="200">
        <f>TRUNC(('TARIFA ENTREGA A DIRECCION USD'!E64-'TARIFA ENTREGA A DIRECCION USD'!D64)/'TARIFA ENTREGA A DIRECCION USD'!D64,3)</f>
        <v>0.13400000000000001</v>
      </c>
      <c r="U64" s="200">
        <f>TRUNC(('TARIFA ENTREGA A DIRECCION USD'!F64-'TARIFA ENTREGA A DIRECCION USD'!D64)/'TARIFA ENTREGA A DIRECCION USD'!D64,3)</f>
        <v>0.20399999999999999</v>
      </c>
      <c r="V64" s="200">
        <f>TRUNC(('TARIFA ENTREGA A DIRECCION USD'!G64-'TARIFA ENTREGA A DIRECCION USD'!D64)/'TARIFA ENTREGA A DIRECCION USD'!D64,3)</f>
        <v>0.39300000000000002</v>
      </c>
      <c r="X64" s="142">
        <v>24.52</v>
      </c>
      <c r="Y64" s="190">
        <v>57</v>
      </c>
      <c r="Z64" s="200">
        <v>0.52900000000000003</v>
      </c>
      <c r="AA64" s="200">
        <v>0.13</v>
      </c>
      <c r="AB64" s="200">
        <v>0.3</v>
      </c>
      <c r="AC64" s="200">
        <v>0.7</v>
      </c>
      <c r="AL64"/>
      <c r="AM64"/>
      <c r="AN64"/>
      <c r="AO64"/>
      <c r="AP64"/>
      <c r="AQ64"/>
      <c r="AR64"/>
      <c r="AS64"/>
      <c r="AT64"/>
      <c r="AU64"/>
    </row>
    <row r="65" spans="2:47" ht="12.75" customHeight="1" x14ac:dyDescent="0.2">
      <c r="B65"/>
      <c r="C65"/>
      <c r="D65"/>
      <c r="E65"/>
      <c r="F65"/>
      <c r="Q65" s="142">
        <f>TRUNC('TARIFA ENTREGA A DIRECCION USD'!D66-'TARIFA ENTREGA A DIRECCION USD'!D65,2)</f>
        <v>1.2</v>
      </c>
      <c r="R65" s="190">
        <v>58</v>
      </c>
      <c r="S65" s="200">
        <f>TRUNC((('TARIFA ENTREGA A DIRECCION USD'!C65-'TARIFA ENTREGA A DIRECCION USD'!D65)/'TARIFA ENTREGA A DIRECCION USD'!D65)+1,3)</f>
        <v>0.64300000000000002</v>
      </c>
      <c r="T65" s="200">
        <f>TRUNC(('TARIFA ENTREGA A DIRECCION USD'!E65-'TARIFA ENTREGA A DIRECCION USD'!D65)/'TARIFA ENTREGA A DIRECCION USD'!D65,3)</f>
        <v>0.13400000000000001</v>
      </c>
      <c r="U65" s="200">
        <f>TRUNC(('TARIFA ENTREGA A DIRECCION USD'!F65-'TARIFA ENTREGA A DIRECCION USD'!D65)/'TARIFA ENTREGA A DIRECCION USD'!D65,3)</f>
        <v>0.20499999999999999</v>
      </c>
      <c r="V65" s="200">
        <f>TRUNC(('TARIFA ENTREGA A DIRECCION USD'!G65-'TARIFA ENTREGA A DIRECCION USD'!D65)/'TARIFA ENTREGA A DIRECCION USD'!D65,3)</f>
        <v>0.39800000000000002</v>
      </c>
      <c r="X65" s="142">
        <v>24.52</v>
      </c>
      <c r="Y65" s="190">
        <v>58</v>
      </c>
      <c r="Z65" s="200">
        <v>0.52900000000000003</v>
      </c>
      <c r="AA65" s="200">
        <v>0.13</v>
      </c>
      <c r="AB65" s="200">
        <v>0.3</v>
      </c>
      <c r="AC65" s="200">
        <v>0.7</v>
      </c>
      <c r="AL65"/>
      <c r="AM65"/>
      <c r="AN65"/>
      <c r="AO65"/>
      <c r="AP65"/>
      <c r="AQ65"/>
      <c r="AR65"/>
      <c r="AS65"/>
      <c r="AT65"/>
      <c r="AU65"/>
    </row>
    <row r="66" spans="2:47" ht="12.75" customHeight="1" x14ac:dyDescent="0.2">
      <c r="B66"/>
      <c r="C66"/>
      <c r="D66"/>
      <c r="E66"/>
      <c r="F66"/>
      <c r="Q66" s="142">
        <f>TRUNC('TARIFA ENTREGA A DIRECCION USD'!D67-'TARIFA ENTREGA A DIRECCION USD'!D66,2)</f>
        <v>1.2</v>
      </c>
      <c r="R66" s="190">
        <v>59</v>
      </c>
      <c r="S66" s="200">
        <f>TRUNC((('TARIFA ENTREGA A DIRECCION USD'!C66-'TARIFA ENTREGA A DIRECCION USD'!D66)/'TARIFA ENTREGA A DIRECCION USD'!D66)+1,3)</f>
        <v>0.64400000000000002</v>
      </c>
      <c r="T66" s="200">
        <f>TRUNC(('TARIFA ENTREGA A DIRECCION USD'!E66-'TARIFA ENTREGA A DIRECCION USD'!D66)/'TARIFA ENTREGA A DIRECCION USD'!D66,3)</f>
        <v>0.13400000000000001</v>
      </c>
      <c r="U66" s="200">
        <f>TRUNC(('TARIFA ENTREGA A DIRECCION USD'!F66-'TARIFA ENTREGA A DIRECCION USD'!D66)/'TARIFA ENTREGA A DIRECCION USD'!D66,3)</f>
        <v>0.20699999999999999</v>
      </c>
      <c r="V66" s="200">
        <f>TRUNC(('TARIFA ENTREGA A DIRECCION USD'!G66-'TARIFA ENTREGA A DIRECCION USD'!D66)/'TARIFA ENTREGA A DIRECCION USD'!D66,3)</f>
        <v>0.40400000000000003</v>
      </c>
      <c r="X66" s="142">
        <v>24.52</v>
      </c>
      <c r="Y66" s="190">
        <v>59</v>
      </c>
      <c r="Z66" s="200">
        <v>0.52900000000000003</v>
      </c>
      <c r="AA66" s="200">
        <v>0.13</v>
      </c>
      <c r="AB66" s="200">
        <v>0.3</v>
      </c>
      <c r="AC66" s="200">
        <v>0.7</v>
      </c>
      <c r="AL66"/>
      <c r="AM66"/>
      <c r="AN66"/>
      <c r="AO66"/>
      <c r="AP66"/>
      <c r="AQ66"/>
      <c r="AR66"/>
      <c r="AS66"/>
      <c r="AT66"/>
      <c r="AU66"/>
    </row>
    <row r="67" spans="2:47" ht="12.75" customHeight="1" x14ac:dyDescent="0.2">
      <c r="B67"/>
      <c r="C67"/>
      <c r="D67"/>
      <c r="E67"/>
      <c r="F67"/>
      <c r="Q67" s="142">
        <f>TRUNC('TARIFA ENTREGA A DIRECCION USD'!D68-'TARIFA ENTREGA A DIRECCION USD'!D67,2)</f>
        <v>1.2</v>
      </c>
      <c r="R67" s="190">
        <v>60</v>
      </c>
      <c r="S67" s="200">
        <f>TRUNC((('TARIFA ENTREGA A DIRECCION USD'!C67-'TARIFA ENTREGA A DIRECCION USD'!D67)/'TARIFA ENTREGA A DIRECCION USD'!D67)+1,3)</f>
        <v>0.64400000000000002</v>
      </c>
      <c r="T67" s="200">
        <f>TRUNC(('TARIFA ENTREGA A DIRECCION USD'!E67-'TARIFA ENTREGA A DIRECCION USD'!D67)/'TARIFA ENTREGA A DIRECCION USD'!D67,3)</f>
        <v>0.13500000000000001</v>
      </c>
      <c r="U67" s="200">
        <f>TRUNC(('TARIFA ENTREGA A DIRECCION USD'!F67-'TARIFA ENTREGA A DIRECCION USD'!D67)/'TARIFA ENTREGA A DIRECCION USD'!D67,3)</f>
        <v>0.20899999999999999</v>
      </c>
      <c r="V67" s="200">
        <f>TRUNC(('TARIFA ENTREGA A DIRECCION USD'!G67-'TARIFA ENTREGA A DIRECCION USD'!D67)/'TARIFA ENTREGA A DIRECCION USD'!D67,3)</f>
        <v>0.40899999999999997</v>
      </c>
      <c r="X67" s="142">
        <v>24.52</v>
      </c>
      <c r="Y67" s="190">
        <v>60</v>
      </c>
      <c r="Z67" s="200">
        <v>0.52900000000000003</v>
      </c>
      <c r="AA67" s="200">
        <v>0.13</v>
      </c>
      <c r="AB67" s="200">
        <v>0.3</v>
      </c>
      <c r="AC67" s="200">
        <v>0.7</v>
      </c>
      <c r="AL67"/>
      <c r="AM67"/>
      <c r="AN67"/>
      <c r="AO67"/>
      <c r="AP67"/>
      <c r="AQ67"/>
      <c r="AR67"/>
      <c r="AS67"/>
      <c r="AT67"/>
      <c r="AU67"/>
    </row>
    <row r="68" spans="2:47" ht="18" customHeight="1" x14ac:dyDescent="0.2">
      <c r="B68"/>
      <c r="C68"/>
      <c r="D68"/>
      <c r="E68"/>
      <c r="F68"/>
      <c r="Q68" s="142">
        <f>TRUNC('TARIFA ENTREGA A DIRECCION USD'!D69-'TARIFA ENTREGA A DIRECCION USD'!D68,2)</f>
        <v>1.2</v>
      </c>
      <c r="R68" s="190">
        <v>61</v>
      </c>
      <c r="S68" s="200">
        <f>TRUNC((('TARIFA ENTREGA A DIRECCION USD'!C68-'TARIFA ENTREGA A DIRECCION USD'!D68)/'TARIFA ENTREGA A DIRECCION USD'!D68)+1,3)</f>
        <v>0.64500000000000002</v>
      </c>
      <c r="T68" s="200">
        <f>TRUNC(('TARIFA ENTREGA A DIRECCION USD'!E68-'TARIFA ENTREGA A DIRECCION USD'!D68)/'TARIFA ENTREGA A DIRECCION USD'!D68,3)</f>
        <v>0.13500000000000001</v>
      </c>
      <c r="U68" s="200">
        <f>TRUNC(('TARIFA ENTREGA A DIRECCION USD'!F68-'TARIFA ENTREGA A DIRECCION USD'!D68)/'TARIFA ENTREGA A DIRECCION USD'!D68,3)</f>
        <v>0.21099999999999999</v>
      </c>
      <c r="V68" s="200">
        <f>TRUNC(('TARIFA ENTREGA A DIRECCION USD'!G68-'TARIFA ENTREGA A DIRECCION USD'!D68)/'TARIFA ENTREGA A DIRECCION USD'!D68,3)</f>
        <v>0.41399999999999998</v>
      </c>
      <c r="X68" s="142">
        <v>24.52</v>
      </c>
      <c r="Y68" s="190">
        <v>61</v>
      </c>
      <c r="Z68" s="200">
        <v>0.52900000000000003</v>
      </c>
      <c r="AA68" s="200">
        <v>0.13</v>
      </c>
      <c r="AB68" s="200">
        <v>0.3</v>
      </c>
      <c r="AC68" s="200">
        <v>0.7</v>
      </c>
      <c r="AL68"/>
      <c r="AM68"/>
      <c r="AN68"/>
      <c r="AO68"/>
      <c r="AP68"/>
      <c r="AQ68"/>
      <c r="AR68"/>
      <c r="AS68"/>
      <c r="AT68"/>
      <c r="AU68"/>
    </row>
    <row r="69" spans="2:47" ht="12.75" customHeight="1" x14ac:dyDescent="0.2">
      <c r="B69"/>
      <c r="C69"/>
      <c r="D69"/>
      <c r="E69"/>
      <c r="F69"/>
      <c r="G69" s="9"/>
      <c r="Q69" s="142">
        <f>TRUNC('TARIFA ENTREGA A DIRECCION USD'!D70-'TARIFA ENTREGA A DIRECCION USD'!D69,2)</f>
        <v>1.2</v>
      </c>
      <c r="R69" s="190">
        <v>62</v>
      </c>
      <c r="S69" s="200">
        <f>TRUNC((('TARIFA ENTREGA A DIRECCION USD'!C69-'TARIFA ENTREGA A DIRECCION USD'!D69)/'TARIFA ENTREGA A DIRECCION USD'!D69)+1,3)</f>
        <v>0.64500000000000002</v>
      </c>
      <c r="T69" s="200">
        <f>TRUNC(('TARIFA ENTREGA A DIRECCION USD'!E69-'TARIFA ENTREGA A DIRECCION USD'!D69)/'TARIFA ENTREGA A DIRECCION USD'!D69,3)</f>
        <v>0.13500000000000001</v>
      </c>
      <c r="U69" s="200">
        <f>TRUNC(('TARIFA ENTREGA A DIRECCION USD'!F69-'TARIFA ENTREGA A DIRECCION USD'!D69)/'TARIFA ENTREGA A DIRECCION USD'!D69,3)</f>
        <v>0.21199999999999999</v>
      </c>
      <c r="V69" s="200">
        <f>TRUNC(('TARIFA ENTREGA A DIRECCION USD'!G69-'TARIFA ENTREGA A DIRECCION USD'!D69)/'TARIFA ENTREGA A DIRECCION USD'!D69,3)</f>
        <v>0.41899999999999998</v>
      </c>
      <c r="X69" s="142">
        <v>24.52</v>
      </c>
      <c r="Y69" s="190">
        <v>62</v>
      </c>
      <c r="Z69" s="200">
        <v>0.52900000000000003</v>
      </c>
      <c r="AA69" s="200">
        <v>0.13</v>
      </c>
      <c r="AB69" s="200">
        <v>0.3</v>
      </c>
      <c r="AC69" s="200">
        <v>0.7</v>
      </c>
      <c r="AL69"/>
      <c r="AM69"/>
      <c r="AN69"/>
      <c r="AO69"/>
      <c r="AP69"/>
      <c r="AQ69"/>
      <c r="AR69"/>
      <c r="AS69"/>
      <c r="AT69"/>
      <c r="AU69"/>
    </row>
    <row r="70" spans="2:47" ht="12.75" customHeight="1" x14ac:dyDescent="0.2">
      <c r="B70"/>
      <c r="C70"/>
      <c r="D70"/>
      <c r="E70"/>
      <c r="F70"/>
      <c r="Q70" s="142">
        <f>TRUNC('TARIFA ENTREGA A DIRECCION USD'!D71-'TARIFA ENTREGA A DIRECCION USD'!D70,2)</f>
        <v>1.2</v>
      </c>
      <c r="R70" s="190">
        <v>63</v>
      </c>
      <c r="S70" s="200">
        <f>TRUNC((('TARIFA ENTREGA A DIRECCION USD'!C70-'TARIFA ENTREGA A DIRECCION USD'!D70)/'TARIFA ENTREGA A DIRECCION USD'!D70)+1,3)</f>
        <v>0.64600000000000002</v>
      </c>
      <c r="T70" s="200">
        <f>TRUNC(('TARIFA ENTREGA A DIRECCION USD'!E70-'TARIFA ENTREGA A DIRECCION USD'!D70)/'TARIFA ENTREGA A DIRECCION USD'!D70,3)</f>
        <v>0.13600000000000001</v>
      </c>
      <c r="U70" s="200">
        <f>TRUNC(('TARIFA ENTREGA A DIRECCION USD'!F70-'TARIFA ENTREGA A DIRECCION USD'!D70)/'TARIFA ENTREGA A DIRECCION USD'!D70,3)</f>
        <v>0.214</v>
      </c>
      <c r="V70" s="200">
        <f>TRUNC(('TARIFA ENTREGA A DIRECCION USD'!G70-'TARIFA ENTREGA A DIRECCION USD'!D70)/'TARIFA ENTREGA A DIRECCION USD'!D70,3)</f>
        <v>0.42399999999999999</v>
      </c>
      <c r="X70" s="142">
        <v>24.52</v>
      </c>
      <c r="Y70" s="190">
        <v>63</v>
      </c>
      <c r="Z70" s="200">
        <v>0.52900000000000003</v>
      </c>
      <c r="AA70" s="200">
        <v>0.13</v>
      </c>
      <c r="AB70" s="200">
        <v>0.3</v>
      </c>
      <c r="AC70" s="200">
        <v>0.7</v>
      </c>
      <c r="AL70"/>
      <c r="AM70"/>
      <c r="AN70"/>
      <c r="AO70"/>
      <c r="AP70"/>
      <c r="AQ70"/>
      <c r="AR70"/>
      <c r="AS70"/>
      <c r="AT70"/>
      <c r="AU70"/>
    </row>
    <row r="71" spans="2:47" ht="22.5" customHeight="1" x14ac:dyDescent="0.2">
      <c r="B71"/>
      <c r="C71"/>
      <c r="D71"/>
      <c r="E71"/>
      <c r="F71"/>
      <c r="Q71" s="142">
        <f>TRUNC('TARIFA ENTREGA A DIRECCION USD'!D72-'TARIFA ENTREGA A DIRECCION USD'!D71,2)</f>
        <v>1.2</v>
      </c>
      <c r="R71" s="190">
        <v>64</v>
      </c>
      <c r="S71" s="200">
        <f>TRUNC((('TARIFA ENTREGA A DIRECCION USD'!C71-'TARIFA ENTREGA A DIRECCION USD'!D71)/'TARIFA ENTREGA A DIRECCION USD'!D71)+1,3)</f>
        <v>0.64600000000000002</v>
      </c>
      <c r="T71" s="200">
        <f>TRUNC(('TARIFA ENTREGA A DIRECCION USD'!E71-'TARIFA ENTREGA A DIRECCION USD'!D71)/'TARIFA ENTREGA A DIRECCION USD'!D71,3)</f>
        <v>0.13600000000000001</v>
      </c>
      <c r="U71" s="200">
        <f>TRUNC(('TARIFA ENTREGA A DIRECCION USD'!F71-'TARIFA ENTREGA A DIRECCION USD'!D71)/'TARIFA ENTREGA A DIRECCION USD'!D71,3)</f>
        <v>0.215</v>
      </c>
      <c r="V71" s="200">
        <f>TRUNC(('TARIFA ENTREGA A DIRECCION USD'!G71-'TARIFA ENTREGA A DIRECCION USD'!D71)/'TARIFA ENTREGA A DIRECCION USD'!D71,3)</f>
        <v>0.42899999999999999</v>
      </c>
      <c r="X71" s="142">
        <v>24.52</v>
      </c>
      <c r="Y71" s="190">
        <v>64</v>
      </c>
      <c r="Z71" s="200">
        <v>0.52900000000000003</v>
      </c>
      <c r="AA71" s="200">
        <v>0.13</v>
      </c>
      <c r="AB71" s="200">
        <v>0.3</v>
      </c>
      <c r="AC71" s="200">
        <v>0.7</v>
      </c>
      <c r="AL71"/>
      <c r="AM71"/>
      <c r="AN71"/>
      <c r="AO71"/>
      <c r="AP71"/>
      <c r="AQ71"/>
      <c r="AR71"/>
      <c r="AS71"/>
      <c r="AT71"/>
      <c r="AU71"/>
    </row>
    <row r="72" spans="2:47" x14ac:dyDescent="0.2">
      <c r="B72"/>
      <c r="C72"/>
      <c r="D72"/>
      <c r="E72"/>
      <c r="F72"/>
      <c r="H72"/>
      <c r="I72"/>
      <c r="J72"/>
      <c r="Q72" s="142">
        <f>TRUNC('TARIFA ENTREGA A DIRECCION USD'!D73-'TARIFA ENTREGA A DIRECCION USD'!D72,2)</f>
        <v>1.2</v>
      </c>
      <c r="R72" s="190">
        <v>65</v>
      </c>
      <c r="S72" s="200">
        <f>TRUNC((('TARIFA ENTREGA A DIRECCION USD'!C72-'TARIFA ENTREGA A DIRECCION USD'!D72)/'TARIFA ENTREGA A DIRECCION USD'!D72)+1,3)</f>
        <v>0.64700000000000002</v>
      </c>
      <c r="T72" s="200">
        <f>TRUNC(('TARIFA ENTREGA A DIRECCION USD'!E72-'TARIFA ENTREGA A DIRECCION USD'!D72)/'TARIFA ENTREGA A DIRECCION USD'!D72,3)</f>
        <v>0.13600000000000001</v>
      </c>
      <c r="U72" s="200">
        <f>TRUNC(('TARIFA ENTREGA A DIRECCION USD'!F72-'TARIFA ENTREGA A DIRECCION USD'!D72)/'TARIFA ENTREGA A DIRECCION USD'!D72,3)</f>
        <v>0.217</v>
      </c>
      <c r="V72" s="200">
        <f>TRUNC(('TARIFA ENTREGA A DIRECCION USD'!G72-'TARIFA ENTREGA A DIRECCION USD'!D72)/'TARIFA ENTREGA A DIRECCION USD'!D72,3)</f>
        <v>0.434</v>
      </c>
      <c r="X72" s="142">
        <v>24.52</v>
      </c>
      <c r="Y72" s="190">
        <v>65</v>
      </c>
      <c r="Z72" s="200">
        <v>0.52900000000000003</v>
      </c>
      <c r="AA72" s="200">
        <v>0.13</v>
      </c>
      <c r="AB72" s="200">
        <v>0.3</v>
      </c>
      <c r="AC72" s="200">
        <v>0.7</v>
      </c>
      <c r="AL72"/>
      <c r="AM72"/>
      <c r="AN72"/>
      <c r="AO72"/>
      <c r="AP72"/>
      <c r="AQ72"/>
      <c r="AR72"/>
      <c r="AS72"/>
      <c r="AT72"/>
      <c r="AU72"/>
    </row>
    <row r="73" spans="2:47" x14ac:dyDescent="0.2">
      <c r="B73"/>
      <c r="C73"/>
      <c r="D73"/>
      <c r="E73"/>
      <c r="F73"/>
      <c r="Q73" s="142">
        <f>TRUNC('TARIFA ENTREGA A DIRECCION USD'!D74-'TARIFA ENTREGA A DIRECCION USD'!D73,2)</f>
        <v>1.2</v>
      </c>
      <c r="R73" s="190">
        <v>66</v>
      </c>
      <c r="S73" s="200">
        <f>TRUNC((('TARIFA ENTREGA A DIRECCION USD'!C73-'TARIFA ENTREGA A DIRECCION USD'!D73)/'TARIFA ENTREGA A DIRECCION USD'!D73)+1,3)</f>
        <v>0.64800000000000002</v>
      </c>
      <c r="T73" s="200">
        <f>TRUNC(('TARIFA ENTREGA A DIRECCION USD'!E73-'TARIFA ENTREGA A DIRECCION USD'!D73)/'TARIFA ENTREGA A DIRECCION USD'!D73,3)</f>
        <v>0.13700000000000001</v>
      </c>
      <c r="U73" s="200">
        <f>TRUNC(('TARIFA ENTREGA A DIRECCION USD'!F73-'TARIFA ENTREGA A DIRECCION USD'!D73)/'TARIFA ENTREGA A DIRECCION USD'!D73,3)</f>
        <v>0.219</v>
      </c>
      <c r="V73" s="200">
        <f>TRUNC(('TARIFA ENTREGA A DIRECCION USD'!G73-'TARIFA ENTREGA A DIRECCION USD'!D73)/'TARIFA ENTREGA A DIRECCION USD'!D73,3)</f>
        <v>0.438</v>
      </c>
      <c r="X73" s="142">
        <v>24.52</v>
      </c>
      <c r="Y73" s="190">
        <v>66</v>
      </c>
      <c r="Z73" s="200">
        <v>0.52900000000000003</v>
      </c>
      <c r="AA73" s="200">
        <v>0.13</v>
      </c>
      <c r="AB73" s="200">
        <v>0.3</v>
      </c>
      <c r="AC73" s="200">
        <v>0.7</v>
      </c>
      <c r="AL73"/>
      <c r="AM73"/>
      <c r="AN73"/>
      <c r="AO73"/>
      <c r="AP73"/>
      <c r="AQ73"/>
      <c r="AR73"/>
      <c r="AS73"/>
      <c r="AT73"/>
      <c r="AU73"/>
    </row>
    <row r="74" spans="2:47" x14ac:dyDescent="0.2">
      <c r="B74"/>
      <c r="C74"/>
      <c r="D74"/>
      <c r="E74"/>
      <c r="F74"/>
      <c r="Q74" s="142">
        <f>TRUNC('TARIFA ENTREGA A DIRECCION USD'!D75-'TARIFA ENTREGA A DIRECCION USD'!D74,2)</f>
        <v>1.2</v>
      </c>
      <c r="R74" s="190">
        <v>67</v>
      </c>
      <c r="S74" s="200">
        <f>TRUNC((('TARIFA ENTREGA A DIRECCION USD'!C74-'TARIFA ENTREGA A DIRECCION USD'!D74)/'TARIFA ENTREGA A DIRECCION USD'!D74)+1,3)</f>
        <v>0.64800000000000002</v>
      </c>
      <c r="T74" s="200">
        <f>TRUNC(('TARIFA ENTREGA A DIRECCION USD'!E74-'TARIFA ENTREGA A DIRECCION USD'!D74)/'TARIFA ENTREGA A DIRECCION USD'!D74,3)</f>
        <v>0.13700000000000001</v>
      </c>
      <c r="U74" s="200">
        <f>TRUNC(('TARIFA ENTREGA A DIRECCION USD'!F74-'TARIFA ENTREGA A DIRECCION USD'!D74)/'TARIFA ENTREGA A DIRECCION USD'!D74,3)</f>
        <v>0.22</v>
      </c>
      <c r="V74" s="200">
        <f>TRUNC(('TARIFA ENTREGA A DIRECCION USD'!G74-'TARIFA ENTREGA A DIRECCION USD'!D74)/'TARIFA ENTREGA A DIRECCION USD'!D74,3)</f>
        <v>0.443</v>
      </c>
      <c r="X74" s="142">
        <v>24.52</v>
      </c>
      <c r="Y74" s="190">
        <v>67</v>
      </c>
      <c r="Z74" s="200">
        <v>0.52900000000000003</v>
      </c>
      <c r="AA74" s="200">
        <v>0.13</v>
      </c>
      <c r="AB74" s="200">
        <v>0.3</v>
      </c>
      <c r="AC74" s="200">
        <v>0.7</v>
      </c>
      <c r="AL74"/>
      <c r="AM74"/>
      <c r="AN74"/>
      <c r="AO74"/>
      <c r="AP74"/>
      <c r="AQ74"/>
      <c r="AR74"/>
      <c r="AS74"/>
      <c r="AT74"/>
      <c r="AU74"/>
    </row>
    <row r="75" spans="2:47" x14ac:dyDescent="0.2">
      <c r="B75"/>
      <c r="C75"/>
      <c r="D75"/>
      <c r="E75"/>
      <c r="F75"/>
      <c r="Q75" s="142">
        <f>TRUNC('TARIFA ENTREGA A DIRECCION USD'!D76-'TARIFA ENTREGA A DIRECCION USD'!D75,2)</f>
        <v>1.2</v>
      </c>
      <c r="R75" s="190">
        <v>68</v>
      </c>
      <c r="S75" s="200">
        <f>TRUNC((('TARIFA ENTREGA A DIRECCION USD'!C75-'TARIFA ENTREGA A DIRECCION USD'!D75)/'TARIFA ENTREGA A DIRECCION USD'!D75)+1,3)</f>
        <v>0.64900000000000002</v>
      </c>
      <c r="T75" s="200">
        <f>TRUNC(('TARIFA ENTREGA A DIRECCION USD'!E75-'TARIFA ENTREGA A DIRECCION USD'!D75)/'TARIFA ENTREGA A DIRECCION USD'!D75,3)</f>
        <v>0.13700000000000001</v>
      </c>
      <c r="U75" s="200">
        <f>TRUNC(('TARIFA ENTREGA A DIRECCION USD'!F75-'TARIFA ENTREGA A DIRECCION USD'!D75)/'TARIFA ENTREGA A DIRECCION USD'!D75,3)</f>
        <v>0.222</v>
      </c>
      <c r="V75" s="200">
        <f>TRUNC(('TARIFA ENTREGA A DIRECCION USD'!G75-'TARIFA ENTREGA A DIRECCION USD'!D75)/'TARIFA ENTREGA A DIRECCION USD'!D75,3)</f>
        <v>0.44800000000000001</v>
      </c>
      <c r="X75" s="142">
        <v>24.52</v>
      </c>
      <c r="Y75" s="190">
        <v>68</v>
      </c>
      <c r="Z75" s="200">
        <v>0.52900000000000003</v>
      </c>
      <c r="AA75" s="200">
        <v>0.13</v>
      </c>
      <c r="AB75" s="200">
        <v>0.3</v>
      </c>
      <c r="AC75" s="200">
        <v>0.7</v>
      </c>
      <c r="AL75"/>
      <c r="AM75"/>
      <c r="AN75"/>
      <c r="AO75"/>
      <c r="AP75"/>
      <c r="AQ75"/>
      <c r="AR75"/>
      <c r="AS75"/>
      <c r="AT75"/>
      <c r="AU75"/>
    </row>
    <row r="76" spans="2:47" x14ac:dyDescent="0.2">
      <c r="B76"/>
      <c r="C76"/>
      <c r="D76"/>
      <c r="E76"/>
      <c r="F76"/>
      <c r="Q76" s="142">
        <f>TRUNC('TARIFA ENTREGA A DIRECCION USD'!D77-'TARIFA ENTREGA A DIRECCION USD'!D76,2)</f>
        <v>1.19</v>
      </c>
      <c r="R76" s="190">
        <v>69</v>
      </c>
      <c r="S76" s="200">
        <f>TRUNC((('TARIFA ENTREGA A DIRECCION USD'!C76-'TARIFA ENTREGA A DIRECCION USD'!D76)/'TARIFA ENTREGA A DIRECCION USD'!D76)+1,3)</f>
        <v>0.64900000000000002</v>
      </c>
      <c r="T76" s="200">
        <f>TRUNC(('TARIFA ENTREGA A DIRECCION USD'!E76-'TARIFA ENTREGA A DIRECCION USD'!D76)/'TARIFA ENTREGA A DIRECCION USD'!D76,3)</f>
        <v>0.13700000000000001</v>
      </c>
      <c r="U76" s="200">
        <f>TRUNC(('TARIFA ENTREGA A DIRECCION USD'!F76-'TARIFA ENTREGA A DIRECCION USD'!D76)/'TARIFA ENTREGA A DIRECCION USD'!D76,3)</f>
        <v>0.223</v>
      </c>
      <c r="V76" s="200">
        <f>TRUNC(('TARIFA ENTREGA A DIRECCION USD'!G76-'TARIFA ENTREGA A DIRECCION USD'!D76)/'TARIFA ENTREGA A DIRECCION USD'!D76,3)</f>
        <v>0.45200000000000001</v>
      </c>
      <c r="X76" s="142">
        <v>24.52</v>
      </c>
      <c r="Y76" s="190">
        <v>69</v>
      </c>
      <c r="Z76" s="200">
        <v>0.52900000000000003</v>
      </c>
      <c r="AA76" s="200">
        <v>0.13</v>
      </c>
      <c r="AB76" s="200">
        <v>0.3</v>
      </c>
      <c r="AC76" s="200">
        <v>0.7</v>
      </c>
      <c r="AL76"/>
      <c r="AM76"/>
      <c r="AN76"/>
      <c r="AO76"/>
      <c r="AP76"/>
      <c r="AQ76"/>
      <c r="AR76"/>
      <c r="AS76"/>
      <c r="AT76"/>
      <c r="AU76"/>
    </row>
    <row r="77" spans="2:47" x14ac:dyDescent="0.2">
      <c r="B77"/>
      <c r="C77"/>
      <c r="D77"/>
      <c r="E77"/>
      <c r="F77"/>
      <c r="Q77" s="142">
        <f>TRUNC('TARIFA ENTREGA A DIRECCION USD'!D78-'TARIFA ENTREGA A DIRECCION USD'!D77,2)</f>
        <v>1.19</v>
      </c>
      <c r="R77" s="190">
        <v>70</v>
      </c>
      <c r="S77" s="200">
        <f>TRUNC((('TARIFA ENTREGA A DIRECCION USD'!C77-'TARIFA ENTREGA A DIRECCION USD'!D77)/'TARIFA ENTREGA A DIRECCION USD'!D77)+1,3)</f>
        <v>0.64900000000000002</v>
      </c>
      <c r="T77" s="200">
        <f>TRUNC(('TARIFA ENTREGA A DIRECCION USD'!E77-'TARIFA ENTREGA A DIRECCION USD'!D77)/'TARIFA ENTREGA A DIRECCION USD'!D77,3)</f>
        <v>0.13800000000000001</v>
      </c>
      <c r="U77" s="200">
        <f>TRUNC(('TARIFA ENTREGA A DIRECCION USD'!F77-'TARIFA ENTREGA A DIRECCION USD'!D77)/'TARIFA ENTREGA A DIRECCION USD'!D77,3)</f>
        <v>0.224</v>
      </c>
      <c r="V77" s="200">
        <f>TRUNC(('TARIFA ENTREGA A DIRECCION USD'!G77-'TARIFA ENTREGA A DIRECCION USD'!D77)/'TARIFA ENTREGA A DIRECCION USD'!D77,3)</f>
        <v>0.45600000000000002</v>
      </c>
      <c r="X77" s="142">
        <v>24.52</v>
      </c>
      <c r="Y77" s="190">
        <v>70</v>
      </c>
      <c r="Z77" s="200">
        <v>0.52900000000000003</v>
      </c>
      <c r="AA77" s="200">
        <v>0.13</v>
      </c>
      <c r="AB77" s="200">
        <v>0.3</v>
      </c>
      <c r="AC77" s="200">
        <v>0.75</v>
      </c>
      <c r="AL77"/>
      <c r="AM77"/>
      <c r="AN77"/>
      <c r="AO77"/>
      <c r="AP77"/>
      <c r="AQ77"/>
      <c r="AR77"/>
      <c r="AS77"/>
      <c r="AT77"/>
      <c r="AU77"/>
    </row>
    <row r="78" spans="2:47" x14ac:dyDescent="0.2">
      <c r="B78"/>
      <c r="C78"/>
      <c r="D78"/>
      <c r="E78"/>
      <c r="F78"/>
      <c r="Q78" s="142">
        <f>TRUNC('TARIFA ENTREGA A DIRECCION USD'!D79-'TARIFA ENTREGA A DIRECCION USD'!D78,2)</f>
        <v>1.19</v>
      </c>
      <c r="R78" s="190">
        <v>71</v>
      </c>
      <c r="S78" s="200">
        <f>TRUNC((('TARIFA ENTREGA A DIRECCION USD'!C78-'TARIFA ENTREGA A DIRECCION USD'!D78)/'TARIFA ENTREGA A DIRECCION USD'!D78)+1,3)</f>
        <v>0.65</v>
      </c>
      <c r="T78" s="200">
        <f>TRUNC(('TARIFA ENTREGA A DIRECCION USD'!E78-'TARIFA ENTREGA A DIRECCION USD'!D78)/'TARIFA ENTREGA A DIRECCION USD'!D78,3)</f>
        <v>0.13800000000000001</v>
      </c>
      <c r="U78" s="200">
        <f>TRUNC(('TARIFA ENTREGA A DIRECCION USD'!F78-'TARIFA ENTREGA A DIRECCION USD'!D78)/'TARIFA ENTREGA A DIRECCION USD'!D78,3)</f>
        <v>0.22600000000000001</v>
      </c>
      <c r="V78" s="200">
        <f>TRUNC(('TARIFA ENTREGA A DIRECCION USD'!G78-'TARIFA ENTREGA A DIRECCION USD'!D78)/'TARIFA ENTREGA A DIRECCION USD'!D78,3)</f>
        <v>0.46100000000000002</v>
      </c>
      <c r="X78" s="142">
        <v>24.52</v>
      </c>
      <c r="Y78" s="190">
        <v>71</v>
      </c>
      <c r="Z78" s="200">
        <v>0.52900000000000003</v>
      </c>
      <c r="AA78" s="200">
        <v>0.13</v>
      </c>
      <c r="AB78" s="200">
        <v>0.3</v>
      </c>
      <c r="AC78" s="200">
        <v>0.75</v>
      </c>
      <c r="AL78"/>
      <c r="AM78"/>
      <c r="AN78"/>
      <c r="AO78"/>
      <c r="AP78"/>
      <c r="AQ78"/>
      <c r="AR78"/>
      <c r="AS78"/>
      <c r="AT78"/>
      <c r="AU78"/>
    </row>
    <row r="79" spans="2:47" x14ac:dyDescent="0.2">
      <c r="B79"/>
      <c r="C79"/>
      <c r="D79"/>
      <c r="E79"/>
      <c r="F79"/>
      <c r="Q79" s="142">
        <f>TRUNC('TARIFA ENTREGA A DIRECCION USD'!D80-'TARIFA ENTREGA A DIRECCION USD'!D79,2)</f>
        <v>1.19</v>
      </c>
      <c r="R79" s="190">
        <v>72</v>
      </c>
      <c r="S79" s="200">
        <f>TRUNC((('TARIFA ENTREGA A DIRECCION USD'!C79-'TARIFA ENTREGA A DIRECCION USD'!D79)/'TARIFA ENTREGA A DIRECCION USD'!D79)+1,3)</f>
        <v>0.65</v>
      </c>
      <c r="T79" s="200">
        <f>TRUNC(('TARIFA ENTREGA A DIRECCION USD'!E79-'TARIFA ENTREGA A DIRECCION USD'!D79)/'TARIFA ENTREGA A DIRECCION USD'!D79,3)</f>
        <v>0.13800000000000001</v>
      </c>
      <c r="U79" s="200">
        <f>TRUNC(('TARIFA ENTREGA A DIRECCION USD'!F79-'TARIFA ENTREGA A DIRECCION USD'!D79)/'TARIFA ENTREGA A DIRECCION USD'!D79,3)</f>
        <v>0.22700000000000001</v>
      </c>
      <c r="V79" s="200">
        <f>TRUNC(('TARIFA ENTREGA A DIRECCION USD'!G79-'TARIFA ENTREGA A DIRECCION USD'!D79)/'TARIFA ENTREGA A DIRECCION USD'!D79,3)</f>
        <v>0.46500000000000002</v>
      </c>
      <c r="X79" s="142">
        <v>24.52</v>
      </c>
      <c r="Y79" s="190">
        <v>72</v>
      </c>
      <c r="Z79" s="200">
        <v>0.52900000000000003</v>
      </c>
      <c r="AA79" s="200">
        <v>0.13</v>
      </c>
      <c r="AB79" s="200">
        <v>0.3</v>
      </c>
      <c r="AC79" s="200">
        <v>0.75</v>
      </c>
      <c r="AL79"/>
      <c r="AM79"/>
      <c r="AN79"/>
      <c r="AO79"/>
      <c r="AP79"/>
      <c r="AQ79"/>
      <c r="AR79"/>
      <c r="AS79"/>
      <c r="AT79"/>
      <c r="AU79"/>
    </row>
    <row r="80" spans="2:47" x14ac:dyDescent="0.2">
      <c r="B80"/>
      <c r="C80"/>
      <c r="D80"/>
      <c r="E80"/>
      <c r="F80"/>
      <c r="Q80" s="142">
        <f>TRUNC('TARIFA ENTREGA A DIRECCION USD'!D81-'TARIFA ENTREGA A DIRECCION USD'!D80,2)</f>
        <v>1.19</v>
      </c>
      <c r="R80" s="190">
        <v>73</v>
      </c>
      <c r="S80" s="200">
        <f>TRUNC((('TARIFA ENTREGA A DIRECCION USD'!C80-'TARIFA ENTREGA A DIRECCION USD'!D80)/'TARIFA ENTREGA A DIRECCION USD'!D80)+1,3)</f>
        <v>0.65100000000000002</v>
      </c>
      <c r="T80" s="200">
        <f>TRUNC(('TARIFA ENTREGA A DIRECCION USD'!E80-'TARIFA ENTREGA A DIRECCION USD'!D80)/'TARIFA ENTREGA A DIRECCION USD'!D80,3)</f>
        <v>0.13800000000000001</v>
      </c>
      <c r="U80" s="200">
        <f>TRUNC(('TARIFA ENTREGA A DIRECCION USD'!F80-'TARIFA ENTREGA A DIRECCION USD'!D80)/'TARIFA ENTREGA A DIRECCION USD'!D80,3)</f>
        <v>0.22800000000000001</v>
      </c>
      <c r="V80" s="200">
        <f>TRUNC(('TARIFA ENTREGA A DIRECCION USD'!G80-'TARIFA ENTREGA A DIRECCION USD'!D80)/'TARIFA ENTREGA A DIRECCION USD'!D80,3)</f>
        <v>0.46899999999999997</v>
      </c>
      <c r="X80" s="142">
        <v>24.52</v>
      </c>
      <c r="Y80" s="190">
        <v>73</v>
      </c>
      <c r="Z80" s="200">
        <v>0.52900000000000003</v>
      </c>
      <c r="AA80" s="200">
        <v>0.13</v>
      </c>
      <c r="AB80" s="200">
        <v>0.3</v>
      </c>
      <c r="AC80" s="200">
        <v>0.75</v>
      </c>
      <c r="AL80"/>
      <c r="AM80"/>
      <c r="AN80"/>
      <c r="AO80"/>
      <c r="AP80"/>
      <c r="AQ80"/>
      <c r="AR80"/>
      <c r="AS80"/>
      <c r="AT80"/>
      <c r="AU80"/>
    </row>
    <row r="81" spans="2:47" x14ac:dyDescent="0.2">
      <c r="B81"/>
      <c r="C81"/>
      <c r="D81"/>
      <c r="E81"/>
      <c r="F81"/>
      <c r="Q81" s="142">
        <f>TRUNC('TARIFA ENTREGA A DIRECCION USD'!D82-'TARIFA ENTREGA A DIRECCION USD'!D81,2)</f>
        <v>1.19</v>
      </c>
      <c r="R81" s="190">
        <v>74</v>
      </c>
      <c r="S81" s="200">
        <f>TRUNC((('TARIFA ENTREGA A DIRECCION USD'!C81-'TARIFA ENTREGA A DIRECCION USD'!D81)/'TARIFA ENTREGA A DIRECCION USD'!D81)+1,3)</f>
        <v>0.65100000000000002</v>
      </c>
      <c r="T81" s="200">
        <f>TRUNC(('TARIFA ENTREGA A DIRECCION USD'!E81-'TARIFA ENTREGA A DIRECCION USD'!D81)/'TARIFA ENTREGA A DIRECCION USD'!D81,3)</f>
        <v>0.13900000000000001</v>
      </c>
      <c r="U81" s="200">
        <f>TRUNC(('TARIFA ENTREGA A DIRECCION USD'!F81-'TARIFA ENTREGA A DIRECCION USD'!D81)/'TARIFA ENTREGA A DIRECCION USD'!D81,3)</f>
        <v>0.23</v>
      </c>
      <c r="V81" s="200">
        <f>TRUNC(('TARIFA ENTREGA A DIRECCION USD'!G81-'TARIFA ENTREGA A DIRECCION USD'!D81)/'TARIFA ENTREGA A DIRECCION USD'!D81,3)</f>
        <v>0.47299999999999998</v>
      </c>
      <c r="X81" s="142">
        <v>24.52</v>
      </c>
      <c r="Y81" s="190">
        <v>74</v>
      </c>
      <c r="Z81" s="200">
        <v>0.52900000000000003</v>
      </c>
      <c r="AA81" s="200">
        <v>0.13</v>
      </c>
      <c r="AB81" s="200">
        <v>0.3</v>
      </c>
      <c r="AC81" s="200">
        <v>0.75</v>
      </c>
      <c r="AL81"/>
      <c r="AM81"/>
      <c r="AN81"/>
      <c r="AO81"/>
      <c r="AP81"/>
      <c r="AQ81"/>
      <c r="AR81"/>
      <c r="AS81"/>
      <c r="AT81"/>
      <c r="AU81"/>
    </row>
    <row r="82" spans="2:47" x14ac:dyDescent="0.2">
      <c r="B82"/>
      <c r="C82"/>
      <c r="D82"/>
      <c r="E82"/>
      <c r="F82"/>
      <c r="Q82" s="142">
        <f>TRUNC('TARIFA ENTREGA A DIRECCION USD'!D83-'TARIFA ENTREGA A DIRECCION USD'!D82,2)</f>
        <v>1.19</v>
      </c>
      <c r="R82" s="190">
        <v>75</v>
      </c>
      <c r="S82" s="200">
        <f>TRUNC((('TARIFA ENTREGA A DIRECCION USD'!C82-'TARIFA ENTREGA A DIRECCION USD'!D82)/'TARIFA ENTREGA A DIRECCION USD'!D82)+1,3)</f>
        <v>0.65200000000000002</v>
      </c>
      <c r="T82" s="200">
        <f>TRUNC(('TARIFA ENTREGA A DIRECCION USD'!E82-'TARIFA ENTREGA A DIRECCION USD'!D82)/'TARIFA ENTREGA A DIRECCION USD'!D82,3)</f>
        <v>0.13900000000000001</v>
      </c>
      <c r="U82" s="200">
        <f>TRUNC(('TARIFA ENTREGA A DIRECCION USD'!F82-'TARIFA ENTREGA A DIRECCION USD'!D82)/'TARIFA ENTREGA A DIRECCION USD'!D82,3)</f>
        <v>0.23100000000000001</v>
      </c>
      <c r="V82" s="200">
        <f>TRUNC(('TARIFA ENTREGA A DIRECCION USD'!G82-'TARIFA ENTREGA A DIRECCION USD'!D82)/'TARIFA ENTREGA A DIRECCION USD'!D82,3)</f>
        <v>0.47699999999999998</v>
      </c>
      <c r="X82" s="142">
        <v>24.52</v>
      </c>
      <c r="Y82" s="190">
        <v>75</v>
      </c>
      <c r="Z82" s="200">
        <v>0.52900000000000003</v>
      </c>
      <c r="AA82" s="200">
        <v>0.13</v>
      </c>
      <c r="AB82" s="200">
        <v>0.3</v>
      </c>
      <c r="AC82" s="200">
        <v>0.75</v>
      </c>
      <c r="AL82"/>
      <c r="AM82"/>
      <c r="AN82"/>
      <c r="AO82"/>
      <c r="AP82"/>
      <c r="AQ82"/>
      <c r="AR82"/>
      <c r="AS82"/>
      <c r="AT82"/>
      <c r="AU82"/>
    </row>
    <row r="83" spans="2:47" x14ac:dyDescent="0.2">
      <c r="B83"/>
      <c r="C83"/>
      <c r="D83"/>
      <c r="E83"/>
      <c r="F83"/>
      <c r="Q83" s="142">
        <f>TRUNC('TARIFA ENTREGA A DIRECCION USD'!D84-'TARIFA ENTREGA A DIRECCION USD'!D83,2)</f>
        <v>1.19</v>
      </c>
      <c r="R83" s="190">
        <v>76</v>
      </c>
      <c r="S83" s="200">
        <f>TRUNC((('TARIFA ENTREGA A DIRECCION USD'!C83-'TARIFA ENTREGA A DIRECCION USD'!D83)/'TARIFA ENTREGA A DIRECCION USD'!D83)+1,3)</f>
        <v>0.65200000000000002</v>
      </c>
      <c r="T83" s="200">
        <f>TRUNC(('TARIFA ENTREGA A DIRECCION USD'!E83-'TARIFA ENTREGA A DIRECCION USD'!D83)/'TARIFA ENTREGA A DIRECCION USD'!D83,3)</f>
        <v>0.13900000000000001</v>
      </c>
      <c r="U83" s="200">
        <f>TRUNC(('TARIFA ENTREGA A DIRECCION USD'!F83-'TARIFA ENTREGA A DIRECCION USD'!D83)/'TARIFA ENTREGA A DIRECCION USD'!D83,3)</f>
        <v>0.23200000000000001</v>
      </c>
      <c r="V83" s="200">
        <f>TRUNC(('TARIFA ENTREGA A DIRECCION USD'!G83-'TARIFA ENTREGA A DIRECCION USD'!D83)/'TARIFA ENTREGA A DIRECCION USD'!D83,3)</f>
        <v>0.48099999999999998</v>
      </c>
      <c r="X83" s="142">
        <v>24.52</v>
      </c>
      <c r="Y83" s="190">
        <v>76</v>
      </c>
      <c r="Z83" s="200">
        <v>0.52900000000000003</v>
      </c>
      <c r="AA83" s="200">
        <v>0.13</v>
      </c>
      <c r="AB83" s="200">
        <v>0.3</v>
      </c>
      <c r="AC83" s="200">
        <v>0.75</v>
      </c>
      <c r="AL83"/>
      <c r="AM83"/>
      <c r="AN83"/>
      <c r="AO83"/>
      <c r="AP83"/>
      <c r="AQ83"/>
      <c r="AR83"/>
      <c r="AS83"/>
      <c r="AT83"/>
      <c r="AU83"/>
    </row>
    <row r="84" spans="2:47" x14ac:dyDescent="0.2">
      <c r="B84"/>
      <c r="C84"/>
      <c r="D84"/>
      <c r="E84"/>
      <c r="F84"/>
      <c r="Q84" s="142">
        <f>TRUNC('TARIFA ENTREGA A DIRECCION USD'!D85-'TARIFA ENTREGA A DIRECCION USD'!D84,2)</f>
        <v>1.19</v>
      </c>
      <c r="R84" s="190">
        <v>77</v>
      </c>
      <c r="S84" s="200">
        <f>TRUNC((('TARIFA ENTREGA A DIRECCION USD'!C84-'TARIFA ENTREGA A DIRECCION USD'!D84)/'TARIFA ENTREGA A DIRECCION USD'!D84)+1,3)</f>
        <v>0.65300000000000002</v>
      </c>
      <c r="T84" s="200">
        <f>TRUNC(('TARIFA ENTREGA A DIRECCION USD'!E84-'TARIFA ENTREGA A DIRECCION USD'!D84)/'TARIFA ENTREGA A DIRECCION USD'!D84,3)</f>
        <v>0.13900000000000001</v>
      </c>
      <c r="U84" s="200">
        <f>TRUNC(('TARIFA ENTREGA A DIRECCION USD'!F84-'TARIFA ENTREGA A DIRECCION USD'!D84)/'TARIFA ENTREGA A DIRECCION USD'!D84,3)</f>
        <v>0.23400000000000001</v>
      </c>
      <c r="V84" s="200">
        <f>TRUNC(('TARIFA ENTREGA A DIRECCION USD'!G84-'TARIFA ENTREGA A DIRECCION USD'!D84)/'TARIFA ENTREGA A DIRECCION USD'!D84,3)</f>
        <v>0.48499999999999999</v>
      </c>
      <c r="X84" s="142">
        <v>24.52</v>
      </c>
      <c r="Y84" s="190">
        <v>77</v>
      </c>
      <c r="Z84" s="200">
        <v>0.52900000000000003</v>
      </c>
      <c r="AA84" s="200">
        <v>0.13</v>
      </c>
      <c r="AB84" s="200">
        <v>0.3</v>
      </c>
      <c r="AC84" s="200">
        <v>0.75</v>
      </c>
      <c r="AL84"/>
      <c r="AM84"/>
      <c r="AN84"/>
      <c r="AO84"/>
      <c r="AP84"/>
      <c r="AQ84"/>
      <c r="AR84"/>
      <c r="AS84"/>
      <c r="AT84"/>
      <c r="AU84"/>
    </row>
    <row r="85" spans="2:47" x14ac:dyDescent="0.2">
      <c r="B85"/>
      <c r="C85"/>
      <c r="D85"/>
      <c r="E85"/>
      <c r="F85"/>
      <c r="Q85" s="142">
        <f>TRUNC('TARIFA ENTREGA A DIRECCION USD'!D86-'TARIFA ENTREGA A DIRECCION USD'!D85,2)</f>
        <v>1.19</v>
      </c>
      <c r="R85" s="190">
        <v>78</v>
      </c>
      <c r="S85" s="200">
        <f>TRUNC((('TARIFA ENTREGA A DIRECCION USD'!C85-'TARIFA ENTREGA A DIRECCION USD'!D85)/'TARIFA ENTREGA A DIRECCION USD'!D85)+1,3)</f>
        <v>0.65300000000000002</v>
      </c>
      <c r="T85" s="200">
        <f>TRUNC(('TARIFA ENTREGA A DIRECCION USD'!E85-'TARIFA ENTREGA A DIRECCION USD'!D85)/'TARIFA ENTREGA A DIRECCION USD'!D85,3)</f>
        <v>0.14000000000000001</v>
      </c>
      <c r="U85" s="200">
        <f>TRUNC(('TARIFA ENTREGA A DIRECCION USD'!F85-'TARIFA ENTREGA A DIRECCION USD'!D85)/'TARIFA ENTREGA A DIRECCION USD'!D85,3)</f>
        <v>0.23499999999999999</v>
      </c>
      <c r="V85" s="200">
        <f>TRUNC(('TARIFA ENTREGA A DIRECCION USD'!G85-'TARIFA ENTREGA A DIRECCION USD'!D85)/'TARIFA ENTREGA A DIRECCION USD'!D85,3)</f>
        <v>0.48799999999999999</v>
      </c>
      <c r="X85" s="142">
        <v>24.52</v>
      </c>
      <c r="Y85" s="190">
        <v>78</v>
      </c>
      <c r="Z85" s="200">
        <v>0.52900000000000003</v>
      </c>
      <c r="AA85" s="200">
        <v>0.13</v>
      </c>
      <c r="AB85" s="200">
        <v>0.3</v>
      </c>
      <c r="AC85" s="200">
        <v>0.75</v>
      </c>
      <c r="AL85"/>
      <c r="AM85"/>
      <c r="AN85"/>
      <c r="AO85"/>
      <c r="AP85"/>
      <c r="AQ85"/>
      <c r="AR85"/>
      <c r="AS85"/>
      <c r="AT85"/>
      <c r="AU85"/>
    </row>
    <row r="86" spans="2:47" ht="12.75" customHeight="1" x14ac:dyDescent="0.2">
      <c r="B86"/>
      <c r="C86"/>
      <c r="D86"/>
      <c r="E86"/>
      <c r="F86"/>
      <c r="Q86" s="142">
        <f>TRUNC('TARIFA ENTREGA A DIRECCION USD'!D87-'TARIFA ENTREGA A DIRECCION USD'!D86,2)</f>
        <v>1.19</v>
      </c>
      <c r="R86" s="190">
        <v>79</v>
      </c>
      <c r="S86" s="200">
        <f>TRUNC((('TARIFA ENTREGA A DIRECCION USD'!C86-'TARIFA ENTREGA A DIRECCION USD'!D86)/'TARIFA ENTREGA A DIRECCION USD'!D86)+1,3)</f>
        <v>0.65300000000000002</v>
      </c>
      <c r="T86" s="200">
        <f>TRUNC(('TARIFA ENTREGA A DIRECCION USD'!E86-'TARIFA ENTREGA A DIRECCION USD'!D86)/'TARIFA ENTREGA A DIRECCION USD'!D86,3)</f>
        <v>0.14000000000000001</v>
      </c>
      <c r="U86" s="200">
        <f>TRUNC(('TARIFA ENTREGA A DIRECCION USD'!F86-'TARIFA ENTREGA A DIRECCION USD'!D86)/'TARIFA ENTREGA A DIRECCION USD'!D86,3)</f>
        <v>0.23599999999999999</v>
      </c>
      <c r="V86" s="200">
        <f>TRUNC(('TARIFA ENTREGA A DIRECCION USD'!G86-'TARIFA ENTREGA A DIRECCION USD'!D86)/'TARIFA ENTREGA A DIRECCION USD'!D86,3)</f>
        <v>0.49199999999999999</v>
      </c>
      <c r="X86" s="142">
        <v>24.52</v>
      </c>
      <c r="Y86" s="190">
        <v>79</v>
      </c>
      <c r="Z86" s="200">
        <v>0.52900000000000003</v>
      </c>
      <c r="AA86" s="200">
        <v>0.13</v>
      </c>
      <c r="AB86" s="200">
        <v>0.3</v>
      </c>
      <c r="AC86" s="200">
        <v>0.75</v>
      </c>
      <c r="AL86"/>
      <c r="AM86"/>
      <c r="AN86"/>
      <c r="AO86"/>
      <c r="AP86"/>
      <c r="AQ86"/>
      <c r="AR86"/>
      <c r="AS86"/>
      <c r="AT86"/>
      <c r="AU86"/>
    </row>
    <row r="87" spans="2:47" ht="12.75" customHeight="1" x14ac:dyDescent="0.2">
      <c r="B87"/>
      <c r="C87"/>
      <c r="D87"/>
      <c r="E87"/>
      <c r="F87"/>
      <c r="Q87" s="142">
        <f>TRUNC('TARIFA ENTREGA A DIRECCION USD'!D88-'TARIFA ENTREGA A DIRECCION USD'!D87,2)</f>
        <v>1.19</v>
      </c>
      <c r="R87" s="190">
        <v>80</v>
      </c>
      <c r="S87" s="200">
        <f>TRUNC((('TARIFA ENTREGA A DIRECCION USD'!C87-'TARIFA ENTREGA A DIRECCION USD'!D87)/'TARIFA ENTREGA A DIRECCION USD'!D87)+1,3)</f>
        <v>0.65400000000000003</v>
      </c>
      <c r="T87" s="200">
        <f>TRUNC(('TARIFA ENTREGA A DIRECCION USD'!E87-'TARIFA ENTREGA A DIRECCION USD'!D87)/'TARIFA ENTREGA A DIRECCION USD'!D87,3)</f>
        <v>0.14000000000000001</v>
      </c>
      <c r="U87" s="200">
        <f>TRUNC(('TARIFA ENTREGA A DIRECCION USD'!F87-'TARIFA ENTREGA A DIRECCION USD'!D87)/'TARIFA ENTREGA A DIRECCION USD'!D87,3)</f>
        <v>0.23699999999999999</v>
      </c>
      <c r="V87" s="200">
        <f>TRUNC(('TARIFA ENTREGA A DIRECCION USD'!G87-'TARIFA ENTREGA A DIRECCION USD'!D87)/'TARIFA ENTREGA A DIRECCION USD'!D87,3)</f>
        <v>0.496</v>
      </c>
      <c r="X87" s="142">
        <v>24.52</v>
      </c>
      <c r="Y87" s="190">
        <v>80</v>
      </c>
      <c r="Z87" s="200">
        <v>0.52900000000000003</v>
      </c>
      <c r="AA87" s="200">
        <v>0.13</v>
      </c>
      <c r="AB87" s="200">
        <v>0.3</v>
      </c>
      <c r="AC87" s="200">
        <v>0.75</v>
      </c>
      <c r="AL87"/>
      <c r="AM87"/>
      <c r="AN87"/>
      <c r="AO87"/>
      <c r="AP87"/>
      <c r="AQ87"/>
      <c r="AR87"/>
      <c r="AS87"/>
      <c r="AT87"/>
      <c r="AU87"/>
    </row>
    <row r="88" spans="2:47" ht="12.75" customHeight="1" x14ac:dyDescent="0.2">
      <c r="B88"/>
      <c r="C88"/>
      <c r="D88"/>
      <c r="E88"/>
      <c r="F88"/>
      <c r="Q88" s="142">
        <f>TRUNC('TARIFA ENTREGA A DIRECCION USD'!D89-'TARIFA ENTREGA A DIRECCION USD'!D88,2)</f>
        <v>1.19</v>
      </c>
      <c r="R88" s="190">
        <v>81</v>
      </c>
      <c r="S88" s="200">
        <f>TRUNC((('TARIFA ENTREGA A DIRECCION USD'!C88-'TARIFA ENTREGA A DIRECCION USD'!D88)/'TARIFA ENTREGA A DIRECCION USD'!D88)+1,3)</f>
        <v>0.65400000000000003</v>
      </c>
      <c r="T88" s="200">
        <f>TRUNC(('TARIFA ENTREGA A DIRECCION USD'!E88-'TARIFA ENTREGA A DIRECCION USD'!D88)/'TARIFA ENTREGA A DIRECCION USD'!D88,3)</f>
        <v>0.14000000000000001</v>
      </c>
      <c r="U88" s="200">
        <f>TRUNC(('TARIFA ENTREGA A DIRECCION USD'!F88-'TARIFA ENTREGA A DIRECCION USD'!D88)/'TARIFA ENTREGA A DIRECCION USD'!D88,3)</f>
        <v>0.23799999999999999</v>
      </c>
      <c r="V88" s="200">
        <f>TRUNC(('TARIFA ENTREGA A DIRECCION USD'!G88-'TARIFA ENTREGA A DIRECCION USD'!D88)/'TARIFA ENTREGA A DIRECCION USD'!D88,3)</f>
        <v>0.499</v>
      </c>
      <c r="X88" s="142">
        <v>24.52</v>
      </c>
      <c r="Y88" s="190">
        <v>81</v>
      </c>
      <c r="Z88" s="200">
        <v>0.56000000000000005</v>
      </c>
      <c r="AA88" s="200">
        <v>0.13</v>
      </c>
      <c r="AB88" s="200">
        <v>0.3</v>
      </c>
      <c r="AC88" s="200">
        <v>0.75</v>
      </c>
      <c r="AL88"/>
      <c r="AM88"/>
      <c r="AN88"/>
      <c r="AO88"/>
      <c r="AP88"/>
      <c r="AQ88"/>
      <c r="AR88"/>
      <c r="AS88"/>
      <c r="AT88"/>
      <c r="AU88"/>
    </row>
    <row r="89" spans="2:47" ht="12.75" customHeight="1" x14ac:dyDescent="0.2">
      <c r="B89"/>
      <c r="C89"/>
      <c r="D89"/>
      <c r="E89"/>
      <c r="F89"/>
      <c r="Q89" s="142">
        <f>TRUNC('TARIFA ENTREGA A DIRECCION USD'!D90-'TARIFA ENTREGA A DIRECCION USD'!D89,2)</f>
        <v>1.19</v>
      </c>
      <c r="R89" s="190">
        <v>82</v>
      </c>
      <c r="S89" s="200">
        <f>TRUNC((('TARIFA ENTREGA A DIRECCION USD'!C89-'TARIFA ENTREGA A DIRECCION USD'!D89)/'TARIFA ENTREGA A DIRECCION USD'!D89)+1,3)</f>
        <v>0.65500000000000003</v>
      </c>
      <c r="T89" s="200">
        <f>TRUNC(('TARIFA ENTREGA A DIRECCION USD'!E89-'TARIFA ENTREGA A DIRECCION USD'!D89)/'TARIFA ENTREGA A DIRECCION USD'!D89,3)</f>
        <v>0.14099999999999999</v>
      </c>
      <c r="U89" s="200">
        <f>TRUNC(('TARIFA ENTREGA A DIRECCION USD'!F89-'TARIFA ENTREGA A DIRECCION USD'!D89)/'TARIFA ENTREGA A DIRECCION USD'!D89,3)</f>
        <v>0.24</v>
      </c>
      <c r="V89" s="200">
        <f>TRUNC(('TARIFA ENTREGA A DIRECCION USD'!G89-'TARIFA ENTREGA A DIRECCION USD'!D89)/'TARIFA ENTREGA A DIRECCION USD'!D89,3)</f>
        <v>0.503</v>
      </c>
      <c r="X89" s="142">
        <v>24.52</v>
      </c>
      <c r="Y89" s="190">
        <v>82</v>
      </c>
      <c r="Z89" s="200">
        <v>0.56000000000000005</v>
      </c>
      <c r="AA89" s="200">
        <v>0.13</v>
      </c>
      <c r="AB89" s="200">
        <v>0.3</v>
      </c>
      <c r="AC89" s="200">
        <v>0.75</v>
      </c>
      <c r="AL89"/>
      <c r="AM89"/>
      <c r="AN89"/>
      <c r="AO89"/>
      <c r="AP89"/>
      <c r="AQ89"/>
      <c r="AR89"/>
      <c r="AS89"/>
      <c r="AT89"/>
      <c r="AU89"/>
    </row>
    <row r="90" spans="2:47" x14ac:dyDescent="0.2">
      <c r="B90"/>
      <c r="C90"/>
      <c r="D90"/>
      <c r="E90"/>
      <c r="F90"/>
      <c r="Q90" s="142">
        <f>TRUNC('TARIFA ENTREGA A DIRECCION USD'!D91-'TARIFA ENTREGA A DIRECCION USD'!D90,2)</f>
        <v>1.19</v>
      </c>
      <c r="R90" s="190">
        <v>83</v>
      </c>
      <c r="S90" s="200">
        <f>TRUNC((('TARIFA ENTREGA A DIRECCION USD'!C90-'TARIFA ENTREGA A DIRECCION USD'!D90)/'TARIFA ENTREGA A DIRECCION USD'!D90)+1,3)</f>
        <v>0.65500000000000003</v>
      </c>
      <c r="T90" s="200">
        <f>TRUNC(('TARIFA ENTREGA A DIRECCION USD'!E90-'TARIFA ENTREGA A DIRECCION USD'!D90)/'TARIFA ENTREGA A DIRECCION USD'!D90,3)</f>
        <v>0.14099999999999999</v>
      </c>
      <c r="U90" s="200">
        <f>TRUNC(('TARIFA ENTREGA A DIRECCION USD'!F90-'TARIFA ENTREGA A DIRECCION USD'!D90)/'TARIFA ENTREGA A DIRECCION USD'!D90,3)</f>
        <v>0.24099999999999999</v>
      </c>
      <c r="V90" s="200">
        <f>TRUNC(('TARIFA ENTREGA A DIRECCION USD'!G90-'TARIFA ENTREGA A DIRECCION USD'!D90)/'TARIFA ENTREGA A DIRECCION USD'!D90,3)</f>
        <v>0.50600000000000001</v>
      </c>
      <c r="X90" s="142">
        <v>24.52</v>
      </c>
      <c r="Y90" s="190">
        <v>83</v>
      </c>
      <c r="Z90" s="200">
        <v>0.56000000000000005</v>
      </c>
      <c r="AA90" s="200">
        <v>0.13</v>
      </c>
      <c r="AB90" s="200">
        <v>0.3</v>
      </c>
      <c r="AC90" s="200">
        <v>0.75</v>
      </c>
      <c r="AL90"/>
      <c r="AM90"/>
      <c r="AN90"/>
      <c r="AO90"/>
      <c r="AP90"/>
      <c r="AQ90"/>
      <c r="AR90"/>
      <c r="AS90"/>
      <c r="AT90"/>
      <c r="AU90"/>
    </row>
    <row r="91" spans="2:47" x14ac:dyDescent="0.2">
      <c r="B91"/>
      <c r="C91"/>
      <c r="D91"/>
      <c r="E91"/>
      <c r="F91"/>
      <c r="Q91" s="142">
        <f>TRUNC('TARIFA ENTREGA A DIRECCION USD'!D92-'TARIFA ENTREGA A DIRECCION USD'!D91,2)</f>
        <v>1.19</v>
      </c>
      <c r="R91" s="190">
        <v>84</v>
      </c>
      <c r="S91" s="200">
        <f>TRUNC((('TARIFA ENTREGA A DIRECCION USD'!C91-'TARIFA ENTREGA A DIRECCION USD'!D91)/'TARIFA ENTREGA A DIRECCION USD'!D91)+1,3)</f>
        <v>0.65500000000000003</v>
      </c>
      <c r="T91" s="200">
        <f>TRUNC(('TARIFA ENTREGA A DIRECCION USD'!E91-'TARIFA ENTREGA A DIRECCION USD'!D91)/'TARIFA ENTREGA A DIRECCION USD'!D91,3)</f>
        <v>0.14099999999999999</v>
      </c>
      <c r="U91" s="200">
        <f>TRUNC(('TARIFA ENTREGA A DIRECCION USD'!F91-'TARIFA ENTREGA A DIRECCION USD'!D91)/'TARIFA ENTREGA A DIRECCION USD'!D91,3)</f>
        <v>0.24199999999999999</v>
      </c>
      <c r="V91" s="200">
        <f>TRUNC(('TARIFA ENTREGA A DIRECCION USD'!G91-'TARIFA ENTREGA A DIRECCION USD'!D91)/'TARIFA ENTREGA A DIRECCION USD'!D91,3)</f>
        <v>0.50900000000000001</v>
      </c>
      <c r="X91" s="142">
        <v>24.52</v>
      </c>
      <c r="Y91" s="190">
        <v>84</v>
      </c>
      <c r="Z91" s="200">
        <v>0.56000000000000005</v>
      </c>
      <c r="AA91" s="200">
        <v>0.13</v>
      </c>
      <c r="AB91" s="200">
        <v>0.3</v>
      </c>
      <c r="AC91" s="200">
        <v>0.75</v>
      </c>
      <c r="AL91"/>
      <c r="AM91"/>
      <c r="AN91"/>
      <c r="AO91"/>
      <c r="AP91"/>
      <c r="AQ91"/>
      <c r="AR91"/>
      <c r="AS91"/>
      <c r="AT91"/>
      <c r="AU91"/>
    </row>
    <row r="92" spans="2:47" x14ac:dyDescent="0.2">
      <c r="B92"/>
      <c r="C92"/>
      <c r="D92"/>
      <c r="E92"/>
      <c r="F92"/>
      <c r="Q92" s="142">
        <f>TRUNC('TARIFA ENTREGA A DIRECCION USD'!D93-'TARIFA ENTREGA A DIRECCION USD'!D92,2)</f>
        <v>1.19</v>
      </c>
      <c r="R92" s="190">
        <v>85</v>
      </c>
      <c r="S92" s="200">
        <f>TRUNC((('TARIFA ENTREGA A DIRECCION USD'!C92-'TARIFA ENTREGA A DIRECCION USD'!D92)/'TARIFA ENTREGA A DIRECCION USD'!D92)+1,3)</f>
        <v>0.65600000000000003</v>
      </c>
      <c r="T92" s="200">
        <f>TRUNC(('TARIFA ENTREGA A DIRECCION USD'!E92-'TARIFA ENTREGA A DIRECCION USD'!D92)/'TARIFA ENTREGA A DIRECCION USD'!D92,3)</f>
        <v>0.14099999999999999</v>
      </c>
      <c r="U92" s="200">
        <f>TRUNC(('TARIFA ENTREGA A DIRECCION USD'!F92-'TARIFA ENTREGA A DIRECCION USD'!D92)/'TARIFA ENTREGA A DIRECCION USD'!D92,3)</f>
        <v>0.24299999999999999</v>
      </c>
      <c r="V92" s="200">
        <f>TRUNC(('TARIFA ENTREGA A DIRECCION USD'!G92-'TARIFA ENTREGA A DIRECCION USD'!D92)/'TARIFA ENTREGA A DIRECCION USD'!D92,3)</f>
        <v>0.51300000000000001</v>
      </c>
      <c r="X92" s="142">
        <v>24.52</v>
      </c>
      <c r="Y92" s="190">
        <v>85</v>
      </c>
      <c r="Z92" s="200">
        <v>0.56000000000000005</v>
      </c>
      <c r="AA92" s="200">
        <v>0.13</v>
      </c>
      <c r="AB92" s="200">
        <v>0.3</v>
      </c>
      <c r="AC92" s="200">
        <v>0.75</v>
      </c>
      <c r="AL92"/>
      <c r="AM92"/>
      <c r="AN92"/>
      <c r="AO92"/>
      <c r="AP92"/>
      <c r="AQ92"/>
      <c r="AR92"/>
      <c r="AS92"/>
      <c r="AT92"/>
      <c r="AU92"/>
    </row>
    <row r="93" spans="2:47" x14ac:dyDescent="0.2">
      <c r="B93"/>
      <c r="C93"/>
      <c r="D93"/>
      <c r="E93"/>
      <c r="F93"/>
      <c r="Q93" s="142">
        <f>TRUNC('TARIFA ENTREGA A DIRECCION USD'!D94-'TARIFA ENTREGA A DIRECCION USD'!D93,2)</f>
        <v>1.19</v>
      </c>
      <c r="R93" s="190">
        <v>86</v>
      </c>
      <c r="S93" s="200">
        <f>TRUNC((('TARIFA ENTREGA A DIRECCION USD'!C93-'TARIFA ENTREGA A DIRECCION USD'!D93)/'TARIFA ENTREGA A DIRECCION USD'!D93)+1,3)</f>
        <v>0.65600000000000003</v>
      </c>
      <c r="T93" s="200">
        <f>TRUNC(('TARIFA ENTREGA A DIRECCION USD'!E93-'TARIFA ENTREGA A DIRECCION USD'!D93)/'TARIFA ENTREGA A DIRECCION USD'!D93,3)</f>
        <v>0.14099999999999999</v>
      </c>
      <c r="U93" s="200">
        <f>TRUNC(('TARIFA ENTREGA A DIRECCION USD'!F93-'TARIFA ENTREGA A DIRECCION USD'!D93)/'TARIFA ENTREGA A DIRECCION USD'!D93,3)</f>
        <v>0.24399999999999999</v>
      </c>
      <c r="V93" s="200">
        <f>TRUNC(('TARIFA ENTREGA A DIRECCION USD'!G93-'TARIFA ENTREGA A DIRECCION USD'!D93)/'TARIFA ENTREGA A DIRECCION USD'!D93,3)</f>
        <v>0.51600000000000001</v>
      </c>
      <c r="X93" s="142">
        <v>55.32</v>
      </c>
      <c r="Y93" s="190">
        <v>86</v>
      </c>
      <c r="Z93" s="200">
        <v>0.56000000000000005</v>
      </c>
      <c r="AA93" s="200">
        <v>0.13</v>
      </c>
      <c r="AB93" s="200">
        <v>0.3</v>
      </c>
      <c r="AC93" s="200">
        <v>0.75</v>
      </c>
      <c r="AL93"/>
      <c r="AM93"/>
      <c r="AN93"/>
      <c r="AO93"/>
      <c r="AP93"/>
      <c r="AQ93"/>
      <c r="AR93"/>
      <c r="AS93"/>
      <c r="AT93"/>
      <c r="AU93"/>
    </row>
    <row r="94" spans="2:47" x14ac:dyDescent="0.2">
      <c r="B94"/>
      <c r="C94"/>
      <c r="D94"/>
      <c r="E94"/>
      <c r="F94"/>
      <c r="Q94" s="142">
        <f>TRUNC('TARIFA ENTREGA A DIRECCION USD'!D95-'TARIFA ENTREGA A DIRECCION USD'!D94,2)</f>
        <v>1.19</v>
      </c>
      <c r="R94" s="190">
        <v>87</v>
      </c>
      <c r="S94" s="200">
        <f>TRUNC((('TARIFA ENTREGA A DIRECCION USD'!C94-'TARIFA ENTREGA A DIRECCION USD'!D94)/'TARIFA ENTREGA A DIRECCION USD'!D94)+1,3)</f>
        <v>0.65600000000000003</v>
      </c>
      <c r="T94" s="200">
        <f>TRUNC(('TARIFA ENTREGA A DIRECCION USD'!E94-'TARIFA ENTREGA A DIRECCION USD'!D94)/'TARIFA ENTREGA A DIRECCION USD'!D94,3)</f>
        <v>0.14199999999999999</v>
      </c>
      <c r="U94" s="200">
        <f>TRUNC(('TARIFA ENTREGA A DIRECCION USD'!F94-'TARIFA ENTREGA A DIRECCION USD'!D94)/'TARIFA ENTREGA A DIRECCION USD'!D94,3)</f>
        <v>0.245</v>
      </c>
      <c r="V94" s="200">
        <f>TRUNC(('TARIFA ENTREGA A DIRECCION USD'!G94-'TARIFA ENTREGA A DIRECCION USD'!D94)/'TARIFA ENTREGA A DIRECCION USD'!D94,3)</f>
        <v>0.51900000000000002</v>
      </c>
      <c r="X94" s="142">
        <v>24.75</v>
      </c>
      <c r="Y94" s="190">
        <v>87</v>
      </c>
      <c r="Z94" s="200">
        <v>0.55500000000000005</v>
      </c>
      <c r="AA94" s="200">
        <v>0.13</v>
      </c>
      <c r="AB94" s="200">
        <v>0.3</v>
      </c>
      <c r="AC94" s="200">
        <v>0.75</v>
      </c>
      <c r="AL94"/>
      <c r="AM94"/>
      <c r="AN94"/>
      <c r="AO94"/>
      <c r="AP94"/>
      <c r="AQ94"/>
      <c r="AR94"/>
      <c r="AS94"/>
      <c r="AT94"/>
      <c r="AU94"/>
    </row>
    <row r="95" spans="2:47" x14ac:dyDescent="0.2">
      <c r="Q95" s="142">
        <f>TRUNC('TARIFA ENTREGA A DIRECCION USD'!D96-'TARIFA ENTREGA A DIRECCION USD'!D95,2)</f>
        <v>1.19</v>
      </c>
      <c r="R95" s="190">
        <v>88</v>
      </c>
      <c r="S95" s="200">
        <f>TRUNC((('TARIFA ENTREGA A DIRECCION USD'!C95-'TARIFA ENTREGA A DIRECCION USD'!D95)/'TARIFA ENTREGA A DIRECCION USD'!D95)+1,3)</f>
        <v>0.65700000000000003</v>
      </c>
      <c r="T95" s="200">
        <f>TRUNC(('TARIFA ENTREGA A DIRECCION USD'!E95-'TARIFA ENTREGA A DIRECCION USD'!D95)/'TARIFA ENTREGA A DIRECCION USD'!D95,3)</f>
        <v>0.14199999999999999</v>
      </c>
      <c r="U95" s="200">
        <f>TRUNC(('TARIFA ENTREGA A DIRECCION USD'!F95-'TARIFA ENTREGA A DIRECCION USD'!D95)/'TARIFA ENTREGA A DIRECCION USD'!D95,3)</f>
        <v>0.246</v>
      </c>
      <c r="V95" s="200">
        <f>TRUNC(('TARIFA ENTREGA A DIRECCION USD'!G95-'TARIFA ENTREGA A DIRECCION USD'!D95)/'TARIFA ENTREGA A DIRECCION USD'!D95,3)</f>
        <v>0.52200000000000002</v>
      </c>
      <c r="X95" s="142">
        <v>24.75</v>
      </c>
      <c r="Y95" s="190">
        <v>88</v>
      </c>
      <c r="Z95" s="200">
        <v>0.55500000000000005</v>
      </c>
      <c r="AA95" s="200">
        <v>0.13</v>
      </c>
      <c r="AB95" s="200">
        <v>0.3</v>
      </c>
      <c r="AC95" s="200">
        <v>0.75</v>
      </c>
      <c r="AL95"/>
      <c r="AM95"/>
      <c r="AN95"/>
      <c r="AO95"/>
      <c r="AP95"/>
      <c r="AQ95"/>
      <c r="AR95"/>
      <c r="AS95"/>
      <c r="AT95"/>
      <c r="AU95"/>
    </row>
    <row r="96" spans="2:47" x14ac:dyDescent="0.2">
      <c r="Q96" s="142">
        <f>TRUNC('TARIFA ENTREGA A DIRECCION USD'!D97-'TARIFA ENTREGA A DIRECCION USD'!D96,2)</f>
        <v>1.19</v>
      </c>
      <c r="R96" s="190">
        <v>89</v>
      </c>
      <c r="S96" s="200">
        <f>TRUNC((('TARIFA ENTREGA A DIRECCION USD'!C96-'TARIFA ENTREGA A DIRECCION USD'!D96)/'TARIFA ENTREGA A DIRECCION USD'!D96)+1,3)</f>
        <v>0.65700000000000003</v>
      </c>
      <c r="T96" s="200">
        <f>TRUNC(('TARIFA ENTREGA A DIRECCION USD'!E96-'TARIFA ENTREGA A DIRECCION USD'!D96)/'TARIFA ENTREGA A DIRECCION USD'!D96,3)</f>
        <v>0.14199999999999999</v>
      </c>
      <c r="U96" s="200">
        <f>TRUNC(('TARIFA ENTREGA A DIRECCION USD'!F96-'TARIFA ENTREGA A DIRECCION USD'!D96)/'TARIFA ENTREGA A DIRECCION USD'!D96,3)</f>
        <v>0.247</v>
      </c>
      <c r="V96" s="200">
        <f>TRUNC(('TARIFA ENTREGA A DIRECCION USD'!G96-'TARIFA ENTREGA A DIRECCION USD'!D96)/'TARIFA ENTREGA A DIRECCION USD'!D96,3)</f>
        <v>0.52600000000000002</v>
      </c>
      <c r="X96" s="142">
        <v>24.75</v>
      </c>
      <c r="Y96" s="190">
        <v>89</v>
      </c>
      <c r="Z96" s="200">
        <v>0.55500000000000005</v>
      </c>
      <c r="AA96" s="200">
        <v>0.13</v>
      </c>
      <c r="AB96" s="200">
        <v>0.3</v>
      </c>
      <c r="AC96" s="200">
        <v>0.75</v>
      </c>
      <c r="AL96"/>
      <c r="AM96"/>
      <c r="AN96"/>
      <c r="AO96"/>
      <c r="AP96"/>
      <c r="AQ96"/>
      <c r="AR96"/>
      <c r="AS96"/>
      <c r="AT96"/>
      <c r="AU96"/>
    </row>
    <row r="97" spans="17:47" x14ac:dyDescent="0.2">
      <c r="Q97" s="142">
        <f>TRUNC('TARIFA ENTREGA A DIRECCION USD'!D98-'TARIFA ENTREGA A DIRECCION USD'!D97,2)</f>
        <v>1.19</v>
      </c>
      <c r="R97" s="190">
        <v>90</v>
      </c>
      <c r="S97" s="200">
        <f>TRUNC((('TARIFA ENTREGA A DIRECCION USD'!C97-'TARIFA ENTREGA A DIRECCION USD'!D97)/'TARIFA ENTREGA A DIRECCION USD'!D97)+1,3)</f>
        <v>0.65700000000000003</v>
      </c>
      <c r="T97" s="200">
        <f>TRUNC(('TARIFA ENTREGA A DIRECCION USD'!E97-'TARIFA ENTREGA A DIRECCION USD'!D97)/'TARIFA ENTREGA A DIRECCION USD'!D97,3)</f>
        <v>0.14199999999999999</v>
      </c>
      <c r="U97" s="200">
        <f>TRUNC(('TARIFA ENTREGA A DIRECCION USD'!F97-'TARIFA ENTREGA A DIRECCION USD'!D97)/'TARIFA ENTREGA A DIRECCION USD'!D97,3)</f>
        <v>0.248</v>
      </c>
      <c r="V97" s="200">
        <f>TRUNC(('TARIFA ENTREGA A DIRECCION USD'!G97-'TARIFA ENTREGA A DIRECCION USD'!D97)/'TARIFA ENTREGA A DIRECCION USD'!D97,3)</f>
        <v>0.52900000000000003</v>
      </c>
      <c r="X97" s="142">
        <v>24.75</v>
      </c>
      <c r="Y97" s="190">
        <v>90</v>
      </c>
      <c r="Z97" s="200">
        <v>0.55500000000000005</v>
      </c>
      <c r="AA97" s="200">
        <v>0.13</v>
      </c>
      <c r="AB97" s="200">
        <v>0.3</v>
      </c>
      <c r="AC97" s="200">
        <v>0.75</v>
      </c>
      <c r="AL97"/>
      <c r="AM97"/>
      <c r="AN97"/>
      <c r="AO97"/>
      <c r="AP97"/>
      <c r="AQ97"/>
      <c r="AR97"/>
      <c r="AS97"/>
      <c r="AT97"/>
      <c r="AU97"/>
    </row>
    <row r="98" spans="17:47" x14ac:dyDescent="0.2">
      <c r="Q98" s="142">
        <f>TRUNC('TARIFA ENTREGA A DIRECCION USD'!D99-'TARIFA ENTREGA A DIRECCION USD'!D98,2)</f>
        <v>1.19</v>
      </c>
      <c r="R98" s="190">
        <v>91</v>
      </c>
      <c r="S98" s="200">
        <f>TRUNC((('TARIFA ENTREGA A DIRECCION USD'!C98-'TARIFA ENTREGA A DIRECCION USD'!D98)/'TARIFA ENTREGA A DIRECCION USD'!D98)+1,3)</f>
        <v>0.65800000000000003</v>
      </c>
      <c r="T98" s="200">
        <f>TRUNC(('TARIFA ENTREGA A DIRECCION USD'!E98-'TARIFA ENTREGA A DIRECCION USD'!D98)/'TARIFA ENTREGA A DIRECCION USD'!D98,3)</f>
        <v>0.14199999999999999</v>
      </c>
      <c r="U98" s="200">
        <f>TRUNC(('TARIFA ENTREGA A DIRECCION USD'!F98-'TARIFA ENTREGA A DIRECCION USD'!D98)/'TARIFA ENTREGA A DIRECCION USD'!D98,3)</f>
        <v>0.249</v>
      </c>
      <c r="V98" s="200">
        <f>TRUNC(('TARIFA ENTREGA A DIRECCION USD'!G98-'TARIFA ENTREGA A DIRECCION USD'!D98)/'TARIFA ENTREGA A DIRECCION USD'!D98,3)</f>
        <v>0.53200000000000003</v>
      </c>
      <c r="X98" s="142">
        <v>24.75</v>
      </c>
      <c r="Y98" s="190">
        <v>91</v>
      </c>
      <c r="Z98" s="200">
        <v>0.55500000000000005</v>
      </c>
      <c r="AA98" s="200">
        <v>0.13</v>
      </c>
      <c r="AB98" s="200">
        <v>0.3</v>
      </c>
      <c r="AC98" s="200">
        <v>0.75</v>
      </c>
      <c r="AL98"/>
      <c r="AM98"/>
      <c r="AN98"/>
      <c r="AO98"/>
      <c r="AP98"/>
      <c r="AQ98"/>
      <c r="AR98"/>
      <c r="AS98"/>
      <c r="AT98"/>
      <c r="AU98"/>
    </row>
    <row r="99" spans="17:47" x14ac:dyDescent="0.2">
      <c r="Q99" s="142">
        <f>TRUNC('TARIFA ENTREGA A DIRECCION USD'!D100-'TARIFA ENTREGA A DIRECCION USD'!D99,2)</f>
        <v>1.19</v>
      </c>
      <c r="R99" s="190">
        <v>92</v>
      </c>
      <c r="S99" s="200">
        <f>TRUNC((('TARIFA ENTREGA A DIRECCION USD'!C99-'TARIFA ENTREGA A DIRECCION USD'!D99)/'TARIFA ENTREGA A DIRECCION USD'!D99)+1,3)</f>
        <v>0.65800000000000003</v>
      </c>
      <c r="T99" s="200">
        <f>TRUNC(('TARIFA ENTREGA A DIRECCION USD'!E99-'TARIFA ENTREGA A DIRECCION USD'!D99)/'TARIFA ENTREGA A DIRECCION USD'!D99,3)</f>
        <v>0.14199999999999999</v>
      </c>
      <c r="U99" s="200">
        <f>TRUNC(('TARIFA ENTREGA A DIRECCION USD'!F99-'TARIFA ENTREGA A DIRECCION USD'!D99)/'TARIFA ENTREGA A DIRECCION USD'!D99,3)</f>
        <v>0.25</v>
      </c>
      <c r="V99" s="200">
        <f>TRUNC(('TARIFA ENTREGA A DIRECCION USD'!G99-'TARIFA ENTREGA A DIRECCION USD'!D99)/'TARIFA ENTREGA A DIRECCION USD'!D99,3)</f>
        <v>0.53500000000000003</v>
      </c>
      <c r="X99" s="142">
        <v>24.75</v>
      </c>
      <c r="Y99" s="190">
        <v>92</v>
      </c>
      <c r="Z99" s="200">
        <v>0.55500000000000005</v>
      </c>
      <c r="AA99" s="200">
        <v>0.13</v>
      </c>
      <c r="AB99" s="200">
        <v>0.3</v>
      </c>
      <c r="AC99" s="200">
        <v>0.75</v>
      </c>
      <c r="AL99"/>
      <c r="AM99"/>
      <c r="AN99"/>
      <c r="AO99"/>
      <c r="AP99"/>
      <c r="AQ99"/>
      <c r="AR99"/>
      <c r="AS99"/>
      <c r="AT99"/>
      <c r="AU99"/>
    </row>
    <row r="100" spans="17:47" x14ac:dyDescent="0.2">
      <c r="Q100" s="142">
        <f>TRUNC('TARIFA ENTREGA A DIRECCION USD'!D101-'TARIFA ENTREGA A DIRECCION USD'!D100,2)</f>
        <v>1.19</v>
      </c>
      <c r="R100" s="190">
        <v>93</v>
      </c>
      <c r="S100" s="200">
        <f>TRUNC((('TARIFA ENTREGA A DIRECCION USD'!C100-'TARIFA ENTREGA A DIRECCION USD'!D100)/'TARIFA ENTREGA A DIRECCION USD'!D100)+1,3)</f>
        <v>0.65800000000000003</v>
      </c>
      <c r="T100" s="200">
        <f>TRUNC(('TARIFA ENTREGA A DIRECCION USD'!E100-'TARIFA ENTREGA A DIRECCION USD'!D100)/'TARIFA ENTREGA A DIRECCION USD'!D100,3)</f>
        <v>0.14299999999999999</v>
      </c>
      <c r="U100" s="200">
        <f>TRUNC(('TARIFA ENTREGA A DIRECCION USD'!F100-'TARIFA ENTREGA A DIRECCION USD'!D100)/'TARIFA ENTREGA A DIRECCION USD'!D100,3)</f>
        <v>0.251</v>
      </c>
      <c r="V100" s="200">
        <f>TRUNC(('TARIFA ENTREGA A DIRECCION USD'!G100-'TARIFA ENTREGA A DIRECCION USD'!D100)/'TARIFA ENTREGA A DIRECCION USD'!D100,3)</f>
        <v>0.53800000000000003</v>
      </c>
      <c r="X100" s="142">
        <v>24.75</v>
      </c>
      <c r="Y100" s="190">
        <v>93</v>
      </c>
      <c r="Z100" s="200">
        <v>0.55500000000000005</v>
      </c>
      <c r="AA100" s="200">
        <v>0.13</v>
      </c>
      <c r="AB100" s="200">
        <v>0.3</v>
      </c>
      <c r="AC100" s="200">
        <v>0.75</v>
      </c>
      <c r="AL100"/>
      <c r="AM100"/>
      <c r="AN100"/>
      <c r="AO100"/>
      <c r="AP100"/>
      <c r="AQ100"/>
      <c r="AR100"/>
      <c r="AS100"/>
      <c r="AT100"/>
      <c r="AU100"/>
    </row>
    <row r="101" spans="17:47" x14ac:dyDescent="0.2">
      <c r="Q101" s="142">
        <f>TRUNC('TARIFA ENTREGA A DIRECCION USD'!D102-'TARIFA ENTREGA A DIRECCION USD'!D101,2)</f>
        <v>1.19</v>
      </c>
      <c r="R101" s="190">
        <v>94</v>
      </c>
      <c r="S101" s="200">
        <f>TRUNC((('TARIFA ENTREGA A DIRECCION USD'!C101-'TARIFA ENTREGA A DIRECCION USD'!D101)/'TARIFA ENTREGA A DIRECCION USD'!D101)+1,3)</f>
        <v>0.65900000000000003</v>
      </c>
      <c r="T101" s="200">
        <f>TRUNC(('TARIFA ENTREGA A DIRECCION USD'!E101-'TARIFA ENTREGA A DIRECCION USD'!D101)/'TARIFA ENTREGA A DIRECCION USD'!D101,3)</f>
        <v>0.14299999999999999</v>
      </c>
      <c r="U101" s="200">
        <f>TRUNC(('TARIFA ENTREGA A DIRECCION USD'!F101-'TARIFA ENTREGA A DIRECCION USD'!D101)/'TARIFA ENTREGA A DIRECCION USD'!D101,3)</f>
        <v>0.252</v>
      </c>
      <c r="V101" s="200">
        <f>TRUNC(('TARIFA ENTREGA A DIRECCION USD'!G101-'TARIFA ENTREGA A DIRECCION USD'!D101)/'TARIFA ENTREGA A DIRECCION USD'!D101,3)</f>
        <v>0.54100000000000004</v>
      </c>
      <c r="X101" s="142">
        <v>24.75</v>
      </c>
      <c r="Y101" s="190">
        <v>94</v>
      </c>
      <c r="Z101" s="200">
        <v>0.55500000000000005</v>
      </c>
      <c r="AA101" s="200">
        <v>0.13</v>
      </c>
      <c r="AB101" s="200">
        <v>0.3</v>
      </c>
      <c r="AC101" s="200">
        <v>0.75</v>
      </c>
      <c r="AL101"/>
      <c r="AM101"/>
      <c r="AN101"/>
      <c r="AO101"/>
      <c r="AP101"/>
      <c r="AQ101"/>
      <c r="AR101"/>
      <c r="AS101"/>
      <c r="AT101"/>
      <c r="AU101"/>
    </row>
    <row r="102" spans="17:47" x14ac:dyDescent="0.2">
      <c r="Q102" s="142">
        <f>TRUNC('TARIFA ENTREGA A DIRECCION USD'!D103-'TARIFA ENTREGA A DIRECCION USD'!D102,2)</f>
        <v>1.19</v>
      </c>
      <c r="R102" s="190">
        <v>95</v>
      </c>
      <c r="S102" s="200">
        <f>TRUNC((('TARIFA ENTREGA A DIRECCION USD'!C102-'TARIFA ENTREGA A DIRECCION USD'!D102)/'TARIFA ENTREGA A DIRECCION USD'!D102)+1,3)</f>
        <v>0.65900000000000003</v>
      </c>
      <c r="T102" s="200">
        <f>TRUNC(('TARIFA ENTREGA A DIRECCION USD'!E102-'TARIFA ENTREGA A DIRECCION USD'!D102)/'TARIFA ENTREGA A DIRECCION USD'!D102,3)</f>
        <v>0.14299999999999999</v>
      </c>
      <c r="U102" s="200">
        <f>TRUNC(('TARIFA ENTREGA A DIRECCION USD'!F102-'TARIFA ENTREGA A DIRECCION USD'!D102)/'TARIFA ENTREGA A DIRECCION USD'!D102,3)</f>
        <v>0.253</v>
      </c>
      <c r="V102" s="200">
        <f>TRUNC(('TARIFA ENTREGA A DIRECCION USD'!G102-'TARIFA ENTREGA A DIRECCION USD'!D102)/'TARIFA ENTREGA A DIRECCION USD'!D102,3)</f>
        <v>0.54300000000000004</v>
      </c>
      <c r="X102" s="142">
        <v>24.75</v>
      </c>
      <c r="Y102" s="190">
        <v>95</v>
      </c>
      <c r="Z102" s="200">
        <v>0.55500000000000005</v>
      </c>
      <c r="AA102" s="200">
        <v>0.13</v>
      </c>
      <c r="AB102" s="200">
        <v>0.3</v>
      </c>
      <c r="AC102" s="200">
        <v>0.75</v>
      </c>
      <c r="AL102"/>
      <c r="AM102"/>
      <c r="AN102"/>
      <c r="AO102"/>
      <c r="AP102"/>
      <c r="AQ102"/>
      <c r="AR102"/>
      <c r="AS102"/>
      <c r="AT102"/>
      <c r="AU102"/>
    </row>
    <row r="103" spans="17:47" x14ac:dyDescent="0.2">
      <c r="Q103" s="142">
        <f>TRUNC('TARIFA ENTREGA A DIRECCION USD'!D104-'TARIFA ENTREGA A DIRECCION USD'!D103,2)</f>
        <v>1.19</v>
      </c>
      <c r="R103" s="190">
        <v>96</v>
      </c>
      <c r="S103" s="200">
        <f>TRUNC((('TARIFA ENTREGA A DIRECCION USD'!C103-'TARIFA ENTREGA A DIRECCION USD'!D103)/'TARIFA ENTREGA A DIRECCION USD'!D103)+1,3)</f>
        <v>0.65900000000000003</v>
      </c>
      <c r="T103" s="200">
        <f>TRUNC(('TARIFA ENTREGA A DIRECCION USD'!E103-'TARIFA ENTREGA A DIRECCION USD'!D103)/'TARIFA ENTREGA A DIRECCION USD'!D103,3)</f>
        <v>0.14299999999999999</v>
      </c>
      <c r="U103" s="200">
        <f>TRUNC(('TARIFA ENTREGA A DIRECCION USD'!F103-'TARIFA ENTREGA A DIRECCION USD'!D103)/'TARIFA ENTREGA A DIRECCION USD'!D103,3)</f>
        <v>0.254</v>
      </c>
      <c r="V103" s="200">
        <f>TRUNC(('TARIFA ENTREGA A DIRECCION USD'!G103-'TARIFA ENTREGA A DIRECCION USD'!D103)/'TARIFA ENTREGA A DIRECCION USD'!D103,3)</f>
        <v>0.54600000000000004</v>
      </c>
      <c r="X103" s="142">
        <v>24.75</v>
      </c>
      <c r="Y103" s="190">
        <v>96</v>
      </c>
      <c r="Z103" s="200">
        <v>0.55500000000000005</v>
      </c>
      <c r="AA103" s="200">
        <v>0.13</v>
      </c>
      <c r="AB103" s="200">
        <v>0.3</v>
      </c>
      <c r="AC103" s="200">
        <v>0.75</v>
      </c>
      <c r="AL103"/>
      <c r="AM103"/>
      <c r="AN103"/>
      <c r="AO103"/>
      <c r="AP103"/>
      <c r="AQ103"/>
      <c r="AR103"/>
      <c r="AS103"/>
      <c r="AT103"/>
      <c r="AU103"/>
    </row>
    <row r="104" spans="17:47" x14ac:dyDescent="0.2">
      <c r="Q104" s="142">
        <f>TRUNC('TARIFA ENTREGA A DIRECCION USD'!D105-'TARIFA ENTREGA A DIRECCION USD'!D104,2)</f>
        <v>1.19</v>
      </c>
      <c r="R104" s="190">
        <v>97</v>
      </c>
      <c r="S104" s="200">
        <f>TRUNC((('TARIFA ENTREGA A DIRECCION USD'!C104-'TARIFA ENTREGA A DIRECCION USD'!D104)/'TARIFA ENTREGA A DIRECCION USD'!D104)+1,3)</f>
        <v>0.66</v>
      </c>
      <c r="T104" s="200">
        <f>TRUNC(('TARIFA ENTREGA A DIRECCION USD'!E104-'TARIFA ENTREGA A DIRECCION USD'!D104)/'TARIFA ENTREGA A DIRECCION USD'!D104,3)</f>
        <v>0.14299999999999999</v>
      </c>
      <c r="U104" s="200">
        <f>TRUNC(('TARIFA ENTREGA A DIRECCION USD'!F104-'TARIFA ENTREGA A DIRECCION USD'!D104)/'TARIFA ENTREGA A DIRECCION USD'!D104,3)</f>
        <v>0.255</v>
      </c>
      <c r="V104" s="200">
        <f>TRUNC(('TARIFA ENTREGA A DIRECCION USD'!G104-'TARIFA ENTREGA A DIRECCION USD'!D104)/'TARIFA ENTREGA A DIRECCION USD'!D104,3)</f>
        <v>0.54900000000000004</v>
      </c>
      <c r="X104" s="142">
        <v>24.75</v>
      </c>
      <c r="Y104" s="190">
        <v>97</v>
      </c>
      <c r="Z104" s="200">
        <v>0.55500000000000005</v>
      </c>
      <c r="AA104" s="200">
        <v>0.13</v>
      </c>
      <c r="AB104" s="200">
        <v>0.3</v>
      </c>
      <c r="AC104" s="200">
        <v>0.75</v>
      </c>
      <c r="AL104"/>
      <c r="AM104"/>
      <c r="AN104"/>
      <c r="AO104"/>
      <c r="AP104"/>
      <c r="AQ104"/>
      <c r="AR104"/>
      <c r="AS104"/>
      <c r="AT104"/>
      <c r="AU104"/>
    </row>
    <row r="105" spans="17:47" x14ac:dyDescent="0.2">
      <c r="Q105" s="142">
        <f>TRUNC('TARIFA ENTREGA A DIRECCION USD'!D106-'TARIFA ENTREGA A DIRECCION USD'!D105,2)</f>
        <v>1.19</v>
      </c>
      <c r="R105" s="190">
        <v>98</v>
      </c>
      <c r="S105" s="200">
        <f>TRUNC((('TARIFA ENTREGA A DIRECCION USD'!C105-'TARIFA ENTREGA A DIRECCION USD'!D105)/'TARIFA ENTREGA A DIRECCION USD'!D105)+1,3)</f>
        <v>0.66</v>
      </c>
      <c r="T105" s="200">
        <f>TRUNC(('TARIFA ENTREGA A DIRECCION USD'!E105-'TARIFA ENTREGA A DIRECCION USD'!D105)/'TARIFA ENTREGA A DIRECCION USD'!D105,3)</f>
        <v>0.14399999999999999</v>
      </c>
      <c r="U105" s="200">
        <f>TRUNC(('TARIFA ENTREGA A DIRECCION USD'!F105-'TARIFA ENTREGA A DIRECCION USD'!D105)/'TARIFA ENTREGA A DIRECCION USD'!D105,3)</f>
        <v>0.25600000000000001</v>
      </c>
      <c r="V105" s="200">
        <f>TRUNC(('TARIFA ENTREGA A DIRECCION USD'!G105-'TARIFA ENTREGA A DIRECCION USD'!D105)/'TARIFA ENTREGA A DIRECCION USD'!D105,3)</f>
        <v>0.55200000000000005</v>
      </c>
      <c r="X105" s="142">
        <v>24.75</v>
      </c>
      <c r="Y105" s="190">
        <v>98</v>
      </c>
      <c r="Z105" s="200">
        <v>0.55500000000000005</v>
      </c>
      <c r="AA105" s="200">
        <v>0.13</v>
      </c>
      <c r="AB105" s="200">
        <v>0.3</v>
      </c>
      <c r="AC105" s="200">
        <v>0.75</v>
      </c>
      <c r="AL105"/>
      <c r="AM105"/>
      <c r="AN105"/>
      <c r="AO105"/>
      <c r="AP105"/>
      <c r="AQ105"/>
      <c r="AR105"/>
      <c r="AS105"/>
      <c r="AT105"/>
      <c r="AU105"/>
    </row>
    <row r="106" spans="17:47" x14ac:dyDescent="0.2">
      <c r="Q106" s="142">
        <f>TRUNC('TARIFA ENTREGA A DIRECCION USD'!D107-'TARIFA ENTREGA A DIRECCION USD'!D106,2)</f>
        <v>1.19</v>
      </c>
      <c r="R106" s="190">
        <v>99</v>
      </c>
      <c r="S106" s="200">
        <f>TRUNC((('TARIFA ENTREGA A DIRECCION USD'!C106-'TARIFA ENTREGA A DIRECCION USD'!D106)/'TARIFA ENTREGA A DIRECCION USD'!D106)+1,3)</f>
        <v>0.66</v>
      </c>
      <c r="T106" s="200">
        <f>TRUNC(('TARIFA ENTREGA A DIRECCION USD'!E106-'TARIFA ENTREGA A DIRECCION USD'!D106)/'TARIFA ENTREGA A DIRECCION USD'!D106,3)</f>
        <v>0.14399999999999999</v>
      </c>
      <c r="U106" s="200">
        <f>TRUNC(('TARIFA ENTREGA A DIRECCION USD'!F106-'TARIFA ENTREGA A DIRECCION USD'!D106)/'TARIFA ENTREGA A DIRECCION USD'!D106,3)</f>
        <v>0.25600000000000001</v>
      </c>
      <c r="V106" s="200">
        <f>TRUNC(('TARIFA ENTREGA A DIRECCION USD'!G106-'TARIFA ENTREGA A DIRECCION USD'!D106)/'TARIFA ENTREGA A DIRECCION USD'!D106,3)</f>
        <v>0.55400000000000005</v>
      </c>
      <c r="X106" s="142">
        <v>24.75</v>
      </c>
      <c r="Y106" s="190">
        <v>99</v>
      </c>
      <c r="Z106" s="200">
        <v>0.55500000000000005</v>
      </c>
      <c r="AA106" s="200">
        <v>0.13</v>
      </c>
      <c r="AB106" s="200">
        <v>0.3</v>
      </c>
      <c r="AC106" s="200">
        <v>0.75</v>
      </c>
      <c r="AL106"/>
      <c r="AM106"/>
      <c r="AN106"/>
      <c r="AO106"/>
      <c r="AP106"/>
      <c r="AQ106"/>
      <c r="AR106"/>
      <c r="AS106"/>
      <c r="AT106"/>
      <c r="AU106"/>
    </row>
    <row r="107" spans="17:47" x14ac:dyDescent="0.2">
      <c r="Q107" s="142">
        <f>TRUNC('TARIFA ENTREGA A DIRECCION USD'!D108-'TARIFA ENTREGA A DIRECCION USD'!D107,2)</f>
        <v>1.19</v>
      </c>
      <c r="R107" s="190">
        <v>100</v>
      </c>
      <c r="S107" s="200">
        <f>TRUNC((('TARIFA ENTREGA A DIRECCION USD'!C107-'TARIFA ENTREGA A DIRECCION USD'!D107)/'TARIFA ENTREGA A DIRECCION USD'!D107)+1,3)</f>
        <v>0.66</v>
      </c>
      <c r="T107" s="200">
        <f>TRUNC(('TARIFA ENTREGA A DIRECCION USD'!E107-'TARIFA ENTREGA A DIRECCION USD'!D107)/'TARIFA ENTREGA A DIRECCION USD'!D107,3)</f>
        <v>0.14399999999999999</v>
      </c>
      <c r="U107" s="200">
        <f>TRUNC(('TARIFA ENTREGA A DIRECCION USD'!F107-'TARIFA ENTREGA A DIRECCION USD'!D107)/'TARIFA ENTREGA A DIRECCION USD'!D107,3)</f>
        <v>0.25700000000000001</v>
      </c>
      <c r="V107" s="200">
        <f>TRUNC(('TARIFA ENTREGA A DIRECCION USD'!G107-'TARIFA ENTREGA A DIRECCION USD'!D107)/'TARIFA ENTREGA A DIRECCION USD'!D107,3)</f>
        <v>0.55700000000000005</v>
      </c>
      <c r="X107" s="142">
        <v>24.75</v>
      </c>
      <c r="Y107" s="190">
        <v>100</v>
      </c>
      <c r="Z107" s="200">
        <v>0.55500000000000005</v>
      </c>
      <c r="AA107" s="200">
        <v>0.13</v>
      </c>
      <c r="AB107" s="200">
        <v>0.3</v>
      </c>
      <c r="AC107" s="200">
        <v>0.75</v>
      </c>
      <c r="AL107"/>
      <c r="AM107"/>
      <c r="AN107"/>
      <c r="AO107"/>
      <c r="AP107"/>
      <c r="AQ107"/>
      <c r="AR107"/>
      <c r="AS107"/>
      <c r="AT107"/>
      <c r="AU107"/>
    </row>
    <row r="108" spans="17:47" x14ac:dyDescent="0.2">
      <c r="Q108" s="142">
        <f>TRUNC('TARIFA ENTREGA A DIRECCION USD'!D109-'TARIFA ENTREGA A DIRECCION USD'!D108,2)</f>
        <v>0.59</v>
      </c>
      <c r="R108" s="190">
        <v>101</v>
      </c>
      <c r="S108" s="200">
        <f>TRUNC((('TARIFA ENTREGA A DIRECCION USD'!C108-'TARIFA ENTREGA A DIRECCION USD'!D108)/'TARIFA ENTREGA A DIRECCION USD'!D108)+1,3)</f>
        <v>0.66100000000000003</v>
      </c>
      <c r="T108" s="200">
        <f>TRUNC(('TARIFA ENTREGA A DIRECCION USD'!E108-'TARIFA ENTREGA A DIRECCION USD'!D108)/'TARIFA ENTREGA A DIRECCION USD'!D108,3)</f>
        <v>0.14399999999999999</v>
      </c>
      <c r="U108" s="200">
        <f>TRUNC(('TARIFA ENTREGA A DIRECCION USD'!F108-'TARIFA ENTREGA A DIRECCION USD'!D108)/'TARIFA ENTREGA A DIRECCION USD'!D108,3)</f>
        <v>0.25800000000000001</v>
      </c>
      <c r="V108" s="200">
        <f>TRUNC(('TARIFA ENTREGA A DIRECCION USD'!G108-'TARIFA ENTREGA A DIRECCION USD'!D108)/'TARIFA ENTREGA A DIRECCION USD'!D108,3)</f>
        <v>0.56000000000000005</v>
      </c>
      <c r="X108" s="142">
        <v>20.04</v>
      </c>
      <c r="Y108" s="190">
        <v>101</v>
      </c>
      <c r="Z108" s="200">
        <v>0.55500000000000005</v>
      </c>
      <c r="AA108" s="200">
        <v>0.13</v>
      </c>
      <c r="AB108" s="200">
        <v>0.3</v>
      </c>
      <c r="AC108" s="200">
        <v>0.75</v>
      </c>
      <c r="AL108"/>
      <c r="AM108"/>
      <c r="AN108"/>
      <c r="AO108"/>
      <c r="AP108"/>
      <c r="AQ108"/>
      <c r="AR108"/>
      <c r="AS108"/>
      <c r="AT108"/>
      <c r="AU108"/>
    </row>
    <row r="109" spans="17:47" x14ac:dyDescent="0.2">
      <c r="Q109" s="142">
        <f>TRUNC('TARIFA ENTREGA A DIRECCION USD'!D110-'TARIFA ENTREGA A DIRECCION USD'!D109,2)</f>
        <v>0.59</v>
      </c>
      <c r="R109" s="190">
        <v>102</v>
      </c>
      <c r="S109" s="200">
        <f>TRUNC((('TARIFA ENTREGA A DIRECCION USD'!C109-'TARIFA ENTREGA A DIRECCION USD'!D109)/'TARIFA ENTREGA A DIRECCION USD'!D109)+1,3)</f>
        <v>0.66100000000000003</v>
      </c>
      <c r="T109" s="200">
        <f>TRUNC(('TARIFA ENTREGA A DIRECCION USD'!E109-'TARIFA ENTREGA A DIRECCION USD'!D109)/'TARIFA ENTREGA A DIRECCION USD'!D109,3)</f>
        <v>0.14399999999999999</v>
      </c>
      <c r="U109" s="200">
        <f>TRUNC(('TARIFA ENTREGA A DIRECCION USD'!F109-'TARIFA ENTREGA A DIRECCION USD'!D109)/'TARIFA ENTREGA A DIRECCION USD'!D109,3)</f>
        <v>0.25900000000000001</v>
      </c>
      <c r="V109" s="200">
        <f>TRUNC(('TARIFA ENTREGA A DIRECCION USD'!G109-'TARIFA ENTREGA A DIRECCION USD'!D109)/'TARIFA ENTREGA A DIRECCION USD'!D109,3)</f>
        <v>0.56100000000000005</v>
      </c>
      <c r="X109" s="142">
        <v>20.04</v>
      </c>
      <c r="Y109" s="190">
        <v>102</v>
      </c>
      <c r="Z109" s="200">
        <v>0.55500000000000005</v>
      </c>
      <c r="AA109" s="200">
        <v>0.13</v>
      </c>
      <c r="AB109" s="200">
        <v>0.3</v>
      </c>
      <c r="AC109" s="200">
        <v>0.75</v>
      </c>
      <c r="AL109"/>
      <c r="AM109"/>
      <c r="AN109"/>
      <c r="AO109"/>
      <c r="AP109"/>
      <c r="AQ109"/>
      <c r="AR109"/>
      <c r="AS109"/>
      <c r="AT109"/>
      <c r="AU109"/>
    </row>
    <row r="110" spans="17:47" x14ac:dyDescent="0.2">
      <c r="Q110" s="142">
        <f>TRUNC('TARIFA ENTREGA A DIRECCION USD'!D111-'TARIFA ENTREGA A DIRECCION USD'!D110,2)</f>
        <v>0.59</v>
      </c>
      <c r="R110" s="190">
        <v>103</v>
      </c>
      <c r="S110" s="200">
        <f>TRUNC((('TARIFA ENTREGA A DIRECCION USD'!C110-'TARIFA ENTREGA A DIRECCION USD'!D110)/'TARIFA ENTREGA A DIRECCION USD'!D110)+1,3)</f>
        <v>0.66200000000000003</v>
      </c>
      <c r="T110" s="200">
        <f>TRUNC(('TARIFA ENTREGA A DIRECCION USD'!E110-'TARIFA ENTREGA A DIRECCION USD'!D110)/'TARIFA ENTREGA A DIRECCION USD'!D110,3)</f>
        <v>0.14499999999999999</v>
      </c>
      <c r="U110" s="200">
        <f>TRUNC(('TARIFA ENTREGA A DIRECCION USD'!F110-'TARIFA ENTREGA A DIRECCION USD'!D110)/'TARIFA ENTREGA A DIRECCION USD'!D110,3)</f>
        <v>0.25900000000000001</v>
      </c>
      <c r="V110" s="200">
        <f>TRUNC(('TARIFA ENTREGA A DIRECCION USD'!G110-'TARIFA ENTREGA A DIRECCION USD'!D110)/'TARIFA ENTREGA A DIRECCION USD'!D110,3)</f>
        <v>0.56299999999999994</v>
      </c>
      <c r="X110" s="142">
        <v>20.04</v>
      </c>
      <c r="Y110" s="190">
        <v>103</v>
      </c>
      <c r="Z110" s="200">
        <v>0.55500000000000005</v>
      </c>
      <c r="AA110" s="200">
        <v>0.13</v>
      </c>
      <c r="AB110" s="200">
        <v>0.3</v>
      </c>
      <c r="AC110" s="200">
        <v>0.75</v>
      </c>
      <c r="AL110"/>
      <c r="AM110"/>
      <c r="AN110"/>
      <c r="AO110"/>
      <c r="AP110"/>
      <c r="AQ110"/>
      <c r="AR110"/>
      <c r="AS110"/>
      <c r="AT110"/>
      <c r="AU110"/>
    </row>
    <row r="111" spans="17:47" x14ac:dyDescent="0.2">
      <c r="Q111" s="142">
        <f>TRUNC('TARIFA ENTREGA A DIRECCION USD'!D112-'TARIFA ENTREGA A DIRECCION USD'!D111,2)</f>
        <v>0.59</v>
      </c>
      <c r="R111" s="190">
        <v>104</v>
      </c>
      <c r="S111" s="200">
        <f>TRUNC((('TARIFA ENTREGA A DIRECCION USD'!C111-'TARIFA ENTREGA A DIRECCION USD'!D111)/'TARIFA ENTREGA A DIRECCION USD'!D111)+1,3)</f>
        <v>0.66300000000000003</v>
      </c>
      <c r="T111" s="200">
        <f>TRUNC(('TARIFA ENTREGA A DIRECCION USD'!E111-'TARIFA ENTREGA A DIRECCION USD'!D111)/'TARIFA ENTREGA A DIRECCION USD'!D111,3)</f>
        <v>0.14499999999999999</v>
      </c>
      <c r="U111" s="200">
        <f>TRUNC(('TARIFA ENTREGA A DIRECCION USD'!F111-'TARIFA ENTREGA A DIRECCION USD'!D111)/'TARIFA ENTREGA A DIRECCION USD'!D111,3)</f>
        <v>0.26</v>
      </c>
      <c r="V111" s="200">
        <f>TRUNC(('TARIFA ENTREGA A DIRECCION USD'!G111-'TARIFA ENTREGA A DIRECCION USD'!D111)/'TARIFA ENTREGA A DIRECCION USD'!D111,3)</f>
        <v>0.56499999999999995</v>
      </c>
      <c r="X111" s="142">
        <v>20.04</v>
      </c>
      <c r="Y111" s="190">
        <v>104</v>
      </c>
      <c r="Z111" s="200">
        <v>0.55500000000000005</v>
      </c>
      <c r="AA111" s="200">
        <v>0.13</v>
      </c>
      <c r="AB111" s="200">
        <v>0.3</v>
      </c>
      <c r="AC111" s="200">
        <v>0.75</v>
      </c>
      <c r="AL111"/>
      <c r="AM111"/>
      <c r="AN111"/>
      <c r="AO111"/>
      <c r="AP111"/>
      <c r="AQ111"/>
      <c r="AR111"/>
      <c r="AS111"/>
      <c r="AT111"/>
      <c r="AU111"/>
    </row>
    <row r="112" spans="17:47" x14ac:dyDescent="0.2">
      <c r="Q112" s="142">
        <f>TRUNC('TARIFA ENTREGA A DIRECCION USD'!D113-'TARIFA ENTREGA A DIRECCION USD'!D112,2)</f>
        <v>0.59</v>
      </c>
      <c r="R112" s="190">
        <v>105</v>
      </c>
      <c r="S112" s="200">
        <f>TRUNC((('TARIFA ENTREGA A DIRECCION USD'!C112-'TARIFA ENTREGA A DIRECCION USD'!D112)/'TARIFA ENTREGA A DIRECCION USD'!D112)+1,3)</f>
        <v>0.66300000000000003</v>
      </c>
      <c r="T112" s="200">
        <f>TRUNC(('TARIFA ENTREGA A DIRECCION USD'!E112-'TARIFA ENTREGA A DIRECCION USD'!D112)/'TARIFA ENTREGA A DIRECCION USD'!D112,3)</f>
        <v>0.14599999999999999</v>
      </c>
      <c r="U112" s="200">
        <f>TRUNC(('TARIFA ENTREGA A DIRECCION USD'!F112-'TARIFA ENTREGA A DIRECCION USD'!D112)/'TARIFA ENTREGA A DIRECCION USD'!D112,3)</f>
        <v>0.26</v>
      </c>
      <c r="V112" s="200">
        <f>TRUNC(('TARIFA ENTREGA A DIRECCION USD'!G112-'TARIFA ENTREGA A DIRECCION USD'!D112)/'TARIFA ENTREGA A DIRECCION USD'!D112,3)</f>
        <v>0.56699999999999995</v>
      </c>
      <c r="X112" s="142">
        <v>20.04</v>
      </c>
      <c r="Y112" s="190">
        <v>105</v>
      </c>
      <c r="Z112" s="200">
        <v>0.55500000000000005</v>
      </c>
      <c r="AA112" s="200">
        <v>0.13</v>
      </c>
      <c r="AB112" s="200">
        <v>0.3</v>
      </c>
      <c r="AC112" s="200">
        <v>0.75</v>
      </c>
      <c r="AL112"/>
      <c r="AM112"/>
      <c r="AN112"/>
      <c r="AO112"/>
      <c r="AP112"/>
      <c r="AQ112"/>
      <c r="AR112"/>
      <c r="AS112"/>
      <c r="AT112"/>
      <c r="AU112"/>
    </row>
    <row r="113" spans="17:47" x14ac:dyDescent="0.2">
      <c r="Q113" s="142">
        <f>TRUNC('TARIFA ENTREGA A DIRECCION USD'!D114-'TARIFA ENTREGA A DIRECCION USD'!D113,2)</f>
        <v>0.59</v>
      </c>
      <c r="R113" s="190">
        <v>106</v>
      </c>
      <c r="S113" s="200">
        <f>TRUNC((('TARIFA ENTREGA A DIRECCION USD'!C113-'TARIFA ENTREGA A DIRECCION USD'!D113)/'TARIFA ENTREGA A DIRECCION USD'!D113)+1,3)</f>
        <v>0.66400000000000003</v>
      </c>
      <c r="T113" s="200">
        <f>TRUNC(('TARIFA ENTREGA A DIRECCION USD'!E113-'TARIFA ENTREGA A DIRECCION USD'!D113)/'TARIFA ENTREGA A DIRECCION USD'!D113,3)</f>
        <v>0.14599999999999999</v>
      </c>
      <c r="U113" s="200">
        <f>TRUNC(('TARIFA ENTREGA A DIRECCION USD'!F113-'TARIFA ENTREGA A DIRECCION USD'!D113)/'TARIFA ENTREGA A DIRECCION USD'!D113,3)</f>
        <v>0.26100000000000001</v>
      </c>
      <c r="V113" s="200">
        <f>TRUNC(('TARIFA ENTREGA A DIRECCION USD'!G113-'TARIFA ENTREGA A DIRECCION USD'!D113)/'TARIFA ENTREGA A DIRECCION USD'!D113,3)</f>
        <v>0.56899999999999995</v>
      </c>
      <c r="X113" s="142">
        <v>20.04</v>
      </c>
      <c r="Y113" s="190">
        <v>106</v>
      </c>
      <c r="Z113" s="200">
        <v>0.55500000000000005</v>
      </c>
      <c r="AA113" s="200">
        <v>0.13</v>
      </c>
      <c r="AB113" s="200">
        <v>0.3</v>
      </c>
      <c r="AC113" s="200">
        <v>0.75</v>
      </c>
      <c r="AL113"/>
      <c r="AM113"/>
      <c r="AN113"/>
      <c r="AO113"/>
      <c r="AP113"/>
      <c r="AQ113"/>
      <c r="AR113"/>
      <c r="AS113"/>
      <c r="AT113"/>
      <c r="AU113"/>
    </row>
    <row r="114" spans="17:47" x14ac:dyDescent="0.2">
      <c r="Q114" s="142">
        <f>TRUNC('TARIFA ENTREGA A DIRECCION USD'!D115-'TARIFA ENTREGA A DIRECCION USD'!D114,2)</f>
        <v>0.59</v>
      </c>
      <c r="R114" s="190">
        <v>107</v>
      </c>
      <c r="S114" s="200">
        <f>TRUNC((('TARIFA ENTREGA A DIRECCION USD'!C114-'TARIFA ENTREGA A DIRECCION USD'!D114)/'TARIFA ENTREGA A DIRECCION USD'!D114)+1,3)</f>
        <v>0.66400000000000003</v>
      </c>
      <c r="T114" s="200">
        <f>TRUNC(('TARIFA ENTREGA A DIRECCION USD'!E114-'TARIFA ENTREGA A DIRECCION USD'!D114)/'TARIFA ENTREGA A DIRECCION USD'!D114,3)</f>
        <v>0.14599999999999999</v>
      </c>
      <c r="U114" s="200">
        <f>TRUNC(('TARIFA ENTREGA A DIRECCION USD'!F114-'TARIFA ENTREGA A DIRECCION USD'!D114)/'TARIFA ENTREGA A DIRECCION USD'!D114,3)</f>
        <v>0.26100000000000001</v>
      </c>
      <c r="V114" s="200">
        <f>TRUNC(('TARIFA ENTREGA A DIRECCION USD'!G114-'TARIFA ENTREGA A DIRECCION USD'!D114)/'TARIFA ENTREGA A DIRECCION USD'!D114,3)</f>
        <v>0.57099999999999995</v>
      </c>
      <c r="X114" s="142">
        <v>20.04</v>
      </c>
      <c r="Y114" s="190">
        <v>107</v>
      </c>
      <c r="Z114" s="200">
        <v>0.55500000000000005</v>
      </c>
      <c r="AA114" s="200">
        <v>0.13</v>
      </c>
      <c r="AB114" s="200">
        <v>0.3</v>
      </c>
      <c r="AC114" s="200">
        <v>0.75</v>
      </c>
      <c r="AL114"/>
      <c r="AM114"/>
      <c r="AN114"/>
      <c r="AO114"/>
      <c r="AP114"/>
      <c r="AQ114"/>
      <c r="AR114"/>
      <c r="AS114"/>
      <c r="AT114"/>
      <c r="AU114"/>
    </row>
    <row r="115" spans="17:47" x14ac:dyDescent="0.2">
      <c r="Q115" s="142">
        <f>TRUNC('TARIFA ENTREGA A DIRECCION USD'!D116-'TARIFA ENTREGA A DIRECCION USD'!D115,2)</f>
        <v>0.59</v>
      </c>
      <c r="R115" s="190">
        <v>108</v>
      </c>
      <c r="S115" s="200">
        <f>TRUNC((('TARIFA ENTREGA A DIRECCION USD'!C115-'TARIFA ENTREGA A DIRECCION USD'!D115)/'TARIFA ENTREGA A DIRECCION USD'!D115)+1,3)</f>
        <v>0.66500000000000004</v>
      </c>
      <c r="T115" s="200">
        <f>TRUNC(('TARIFA ENTREGA A DIRECCION USD'!E115-'TARIFA ENTREGA A DIRECCION USD'!D115)/'TARIFA ENTREGA A DIRECCION USD'!D115,3)</f>
        <v>0.14699999999999999</v>
      </c>
      <c r="U115" s="200">
        <f>TRUNC(('TARIFA ENTREGA A DIRECCION USD'!F115-'TARIFA ENTREGA A DIRECCION USD'!D115)/'TARIFA ENTREGA A DIRECCION USD'!D115,3)</f>
        <v>0.26200000000000001</v>
      </c>
      <c r="V115" s="200">
        <f>TRUNC(('TARIFA ENTREGA A DIRECCION USD'!G115-'TARIFA ENTREGA A DIRECCION USD'!D115)/'TARIFA ENTREGA A DIRECCION USD'!D115,3)</f>
        <v>0.57199999999999995</v>
      </c>
      <c r="X115" s="142">
        <v>20.04</v>
      </c>
      <c r="Y115" s="190">
        <v>108</v>
      </c>
      <c r="Z115" s="200">
        <v>0.55500000000000005</v>
      </c>
      <c r="AA115" s="200">
        <v>0.13</v>
      </c>
      <c r="AB115" s="200">
        <v>0.3</v>
      </c>
      <c r="AC115" s="200">
        <v>0.75</v>
      </c>
      <c r="AL115"/>
      <c r="AM115"/>
      <c r="AN115"/>
      <c r="AO115"/>
      <c r="AP115"/>
      <c r="AQ115"/>
      <c r="AR115"/>
      <c r="AS115"/>
      <c r="AT115"/>
      <c r="AU115"/>
    </row>
    <row r="116" spans="17:47" x14ac:dyDescent="0.2">
      <c r="Q116" s="142">
        <f>TRUNC('TARIFA ENTREGA A DIRECCION USD'!D117-'TARIFA ENTREGA A DIRECCION USD'!D116,2)</f>
        <v>0.59</v>
      </c>
      <c r="R116" s="190">
        <v>109</v>
      </c>
      <c r="S116" s="200">
        <f>TRUNC((('TARIFA ENTREGA A DIRECCION USD'!C116-'TARIFA ENTREGA A DIRECCION USD'!D116)/'TARIFA ENTREGA A DIRECCION USD'!D116)+1,3)</f>
        <v>0.66600000000000004</v>
      </c>
      <c r="T116" s="200">
        <f>TRUNC(('TARIFA ENTREGA A DIRECCION USD'!E116-'TARIFA ENTREGA A DIRECCION USD'!D116)/'TARIFA ENTREGA A DIRECCION USD'!D116,3)</f>
        <v>0.14699999999999999</v>
      </c>
      <c r="U116" s="200">
        <f>TRUNC(('TARIFA ENTREGA A DIRECCION USD'!F116-'TARIFA ENTREGA A DIRECCION USD'!D116)/'TARIFA ENTREGA A DIRECCION USD'!D116,3)</f>
        <v>0.26300000000000001</v>
      </c>
      <c r="V116" s="200">
        <f>TRUNC(('TARIFA ENTREGA A DIRECCION USD'!G116-'TARIFA ENTREGA A DIRECCION USD'!D116)/'TARIFA ENTREGA A DIRECCION USD'!D116,3)</f>
        <v>0.57399999999999995</v>
      </c>
      <c r="X116" s="142">
        <v>20.04</v>
      </c>
      <c r="Y116" s="190">
        <v>109</v>
      </c>
      <c r="Z116" s="200">
        <v>0.55500000000000005</v>
      </c>
      <c r="AA116" s="200">
        <v>0.13</v>
      </c>
      <c r="AB116" s="200">
        <v>0.3</v>
      </c>
      <c r="AC116" s="200">
        <v>0.75</v>
      </c>
      <c r="AL116"/>
      <c r="AM116"/>
      <c r="AN116"/>
      <c r="AO116"/>
      <c r="AP116"/>
      <c r="AQ116"/>
      <c r="AR116"/>
      <c r="AS116"/>
      <c r="AT116"/>
      <c r="AU116"/>
    </row>
    <row r="117" spans="17:47" x14ac:dyDescent="0.2">
      <c r="Q117" s="142">
        <f>TRUNC('TARIFA ENTREGA A DIRECCION USD'!D118-'TARIFA ENTREGA A DIRECCION USD'!D117,2)</f>
        <v>0.59</v>
      </c>
      <c r="R117" s="190">
        <v>110</v>
      </c>
      <c r="S117" s="200">
        <f>TRUNC((('TARIFA ENTREGA A DIRECCION USD'!C117-'TARIFA ENTREGA A DIRECCION USD'!D117)/'TARIFA ENTREGA A DIRECCION USD'!D117)+1,3)</f>
        <v>0.66600000000000004</v>
      </c>
      <c r="T117" s="200">
        <f>TRUNC(('TARIFA ENTREGA A DIRECCION USD'!E117-'TARIFA ENTREGA A DIRECCION USD'!D117)/'TARIFA ENTREGA A DIRECCION USD'!D117,3)</f>
        <v>0.14699999999999999</v>
      </c>
      <c r="U117" s="200">
        <f>TRUNC(('TARIFA ENTREGA A DIRECCION USD'!F117-'TARIFA ENTREGA A DIRECCION USD'!D117)/'TARIFA ENTREGA A DIRECCION USD'!D117,3)</f>
        <v>0.26300000000000001</v>
      </c>
      <c r="V117" s="200">
        <f>TRUNC(('TARIFA ENTREGA A DIRECCION USD'!G117-'TARIFA ENTREGA A DIRECCION USD'!D117)/'TARIFA ENTREGA A DIRECCION USD'!D117,3)</f>
        <v>0.57599999999999996</v>
      </c>
      <c r="X117" s="142">
        <v>20.04</v>
      </c>
      <c r="Y117" s="190">
        <v>110</v>
      </c>
      <c r="Z117" s="200">
        <v>0.55500000000000005</v>
      </c>
      <c r="AA117" s="200">
        <v>0.13</v>
      </c>
      <c r="AB117" s="200">
        <v>0.3</v>
      </c>
      <c r="AC117" s="200">
        <v>0.75</v>
      </c>
      <c r="AL117"/>
      <c r="AM117"/>
      <c r="AN117"/>
      <c r="AO117"/>
      <c r="AP117"/>
      <c r="AQ117"/>
      <c r="AR117"/>
      <c r="AS117"/>
      <c r="AT117"/>
      <c r="AU117"/>
    </row>
    <row r="118" spans="17:47" x14ac:dyDescent="0.2">
      <c r="Q118" s="142">
        <f>TRUNC('TARIFA ENTREGA A DIRECCION USD'!D119-'TARIFA ENTREGA A DIRECCION USD'!D118,2)</f>
        <v>0.59</v>
      </c>
      <c r="R118" s="190">
        <v>111</v>
      </c>
      <c r="S118" s="200">
        <f>TRUNC((('TARIFA ENTREGA A DIRECCION USD'!C118-'TARIFA ENTREGA A DIRECCION USD'!D118)/'TARIFA ENTREGA A DIRECCION USD'!D118)+1,3)</f>
        <v>0.66700000000000004</v>
      </c>
      <c r="T118" s="200">
        <f>TRUNC(('TARIFA ENTREGA A DIRECCION USD'!E118-'TARIFA ENTREGA A DIRECCION USD'!D118)/'TARIFA ENTREGA A DIRECCION USD'!D118,3)</f>
        <v>0.14799999999999999</v>
      </c>
      <c r="U118" s="200">
        <f>TRUNC(('TARIFA ENTREGA A DIRECCION USD'!F118-'TARIFA ENTREGA A DIRECCION USD'!D118)/'TARIFA ENTREGA A DIRECCION USD'!D118,3)</f>
        <v>0.26400000000000001</v>
      </c>
      <c r="V118" s="200">
        <f>TRUNC(('TARIFA ENTREGA A DIRECCION USD'!G118-'TARIFA ENTREGA A DIRECCION USD'!D118)/'TARIFA ENTREGA A DIRECCION USD'!D118,3)</f>
        <v>0.57799999999999996</v>
      </c>
      <c r="X118" s="142">
        <v>20.04</v>
      </c>
      <c r="Y118" s="190">
        <v>111</v>
      </c>
      <c r="Z118" s="200">
        <v>0.55500000000000005</v>
      </c>
      <c r="AA118" s="200">
        <v>0.13</v>
      </c>
      <c r="AB118" s="200">
        <v>0.3</v>
      </c>
      <c r="AC118" s="200">
        <v>0.75</v>
      </c>
      <c r="AL118"/>
      <c r="AM118"/>
      <c r="AN118"/>
      <c r="AO118"/>
      <c r="AP118"/>
      <c r="AQ118"/>
      <c r="AR118"/>
      <c r="AS118"/>
      <c r="AT118"/>
      <c r="AU118"/>
    </row>
    <row r="119" spans="17:47" x14ac:dyDescent="0.2">
      <c r="Q119" s="142">
        <f>TRUNC('TARIFA ENTREGA A DIRECCION USD'!D120-'TARIFA ENTREGA A DIRECCION USD'!D119,2)</f>
        <v>0.59</v>
      </c>
      <c r="R119" s="190">
        <v>112</v>
      </c>
      <c r="S119" s="200">
        <f>TRUNC((('TARIFA ENTREGA A DIRECCION USD'!C119-'TARIFA ENTREGA A DIRECCION USD'!D119)/'TARIFA ENTREGA A DIRECCION USD'!D119)+1,3)</f>
        <v>0.66700000000000004</v>
      </c>
      <c r="T119" s="200">
        <f>TRUNC(('TARIFA ENTREGA A DIRECCION USD'!E119-'TARIFA ENTREGA A DIRECCION USD'!D119)/'TARIFA ENTREGA A DIRECCION USD'!D119,3)</f>
        <v>0.14799999999999999</v>
      </c>
      <c r="U119" s="200">
        <f>TRUNC(('TARIFA ENTREGA A DIRECCION USD'!F119-'TARIFA ENTREGA A DIRECCION USD'!D119)/'TARIFA ENTREGA A DIRECCION USD'!D119,3)</f>
        <v>0.26400000000000001</v>
      </c>
      <c r="V119" s="200">
        <f>TRUNC(('TARIFA ENTREGA A DIRECCION USD'!G119-'TARIFA ENTREGA A DIRECCION USD'!D119)/'TARIFA ENTREGA A DIRECCION USD'!D119,3)</f>
        <v>0.57999999999999996</v>
      </c>
      <c r="X119" s="142">
        <v>20.04</v>
      </c>
      <c r="Y119" s="190">
        <v>112</v>
      </c>
      <c r="Z119" s="200">
        <v>0.55500000000000005</v>
      </c>
      <c r="AA119" s="200">
        <v>0.13</v>
      </c>
      <c r="AB119" s="200">
        <v>0.3</v>
      </c>
      <c r="AC119" s="200">
        <v>0.75</v>
      </c>
      <c r="AL119"/>
      <c r="AM119"/>
      <c r="AN119"/>
      <c r="AO119"/>
      <c r="AP119"/>
      <c r="AQ119"/>
      <c r="AR119"/>
      <c r="AS119"/>
      <c r="AT119"/>
      <c r="AU119"/>
    </row>
    <row r="120" spans="17:47" x14ac:dyDescent="0.2">
      <c r="Q120" s="142">
        <f>TRUNC('TARIFA ENTREGA A DIRECCION USD'!D121-'TARIFA ENTREGA A DIRECCION USD'!D120,2)</f>
        <v>0.59</v>
      </c>
      <c r="R120" s="190">
        <v>113</v>
      </c>
      <c r="S120" s="200">
        <f>TRUNC((('TARIFA ENTREGA A DIRECCION USD'!C120-'TARIFA ENTREGA A DIRECCION USD'!D120)/'TARIFA ENTREGA A DIRECCION USD'!D120)+1,3)</f>
        <v>0.66800000000000004</v>
      </c>
      <c r="T120" s="200">
        <f>TRUNC(('TARIFA ENTREGA A DIRECCION USD'!E120-'TARIFA ENTREGA A DIRECCION USD'!D120)/'TARIFA ENTREGA A DIRECCION USD'!D120,3)</f>
        <v>0.14799999999999999</v>
      </c>
      <c r="U120" s="200">
        <f>TRUNC(('TARIFA ENTREGA A DIRECCION USD'!F120-'TARIFA ENTREGA A DIRECCION USD'!D120)/'TARIFA ENTREGA A DIRECCION USD'!D120,3)</f>
        <v>0.26500000000000001</v>
      </c>
      <c r="V120" s="200">
        <f>TRUNC(('TARIFA ENTREGA A DIRECCION USD'!G120-'TARIFA ENTREGA A DIRECCION USD'!D120)/'TARIFA ENTREGA A DIRECCION USD'!D120,3)</f>
        <v>0.58099999999999996</v>
      </c>
      <c r="X120" s="142">
        <v>20.04</v>
      </c>
      <c r="Y120" s="190">
        <v>113</v>
      </c>
      <c r="Z120" s="200">
        <v>0.55500000000000005</v>
      </c>
      <c r="AA120" s="200">
        <v>0.13</v>
      </c>
      <c r="AB120" s="200">
        <v>0.3</v>
      </c>
      <c r="AC120" s="200">
        <v>0.75</v>
      </c>
      <c r="AL120"/>
      <c r="AM120"/>
      <c r="AN120"/>
      <c r="AO120"/>
      <c r="AP120"/>
      <c r="AQ120"/>
      <c r="AR120"/>
      <c r="AS120"/>
      <c r="AT120"/>
      <c r="AU120"/>
    </row>
    <row r="121" spans="17:47" x14ac:dyDescent="0.2">
      <c r="Q121" s="142">
        <f>TRUNC('TARIFA ENTREGA A DIRECCION USD'!D122-'TARIFA ENTREGA A DIRECCION USD'!D121,2)</f>
        <v>0.59</v>
      </c>
      <c r="R121" s="190">
        <v>114</v>
      </c>
      <c r="S121" s="200">
        <f>TRUNC((('TARIFA ENTREGA A DIRECCION USD'!C121-'TARIFA ENTREGA A DIRECCION USD'!D121)/'TARIFA ENTREGA A DIRECCION USD'!D121)+1,3)</f>
        <v>0.66800000000000004</v>
      </c>
      <c r="T121" s="200">
        <f>TRUNC(('TARIFA ENTREGA A DIRECCION USD'!E121-'TARIFA ENTREGA A DIRECCION USD'!D121)/'TARIFA ENTREGA A DIRECCION USD'!D121,3)</f>
        <v>0.14899999999999999</v>
      </c>
      <c r="U121" s="200">
        <f>TRUNC(('TARIFA ENTREGA A DIRECCION USD'!F121-'TARIFA ENTREGA A DIRECCION USD'!D121)/'TARIFA ENTREGA A DIRECCION USD'!D121,3)</f>
        <v>0.26500000000000001</v>
      </c>
      <c r="V121" s="200">
        <f>TRUNC(('TARIFA ENTREGA A DIRECCION USD'!G121-'TARIFA ENTREGA A DIRECCION USD'!D121)/'TARIFA ENTREGA A DIRECCION USD'!D121,3)</f>
        <v>0.58299999999999996</v>
      </c>
      <c r="X121" s="142">
        <v>20.04</v>
      </c>
      <c r="Y121" s="190">
        <v>114</v>
      </c>
      <c r="Z121" s="200">
        <v>0.55500000000000005</v>
      </c>
      <c r="AA121" s="200">
        <v>0.13</v>
      </c>
      <c r="AB121" s="200">
        <v>0.3</v>
      </c>
      <c r="AC121" s="200">
        <v>0.75</v>
      </c>
      <c r="AL121"/>
      <c r="AM121"/>
      <c r="AN121"/>
      <c r="AO121"/>
      <c r="AP121"/>
      <c r="AQ121"/>
      <c r="AR121"/>
      <c r="AS121"/>
      <c r="AT121"/>
      <c r="AU121"/>
    </row>
    <row r="122" spans="17:47" x14ac:dyDescent="0.2">
      <c r="Q122" s="142">
        <f>TRUNC('TARIFA ENTREGA A DIRECCION USD'!D123-'TARIFA ENTREGA A DIRECCION USD'!D122,2)</f>
        <v>0.59</v>
      </c>
      <c r="R122" s="190">
        <v>115</v>
      </c>
      <c r="S122" s="200">
        <f>TRUNC((('TARIFA ENTREGA A DIRECCION USD'!C122-'TARIFA ENTREGA A DIRECCION USD'!D122)/'TARIFA ENTREGA A DIRECCION USD'!D122)+1,3)</f>
        <v>0.66900000000000004</v>
      </c>
      <c r="T122" s="200">
        <f>TRUNC(('TARIFA ENTREGA A DIRECCION USD'!E122-'TARIFA ENTREGA A DIRECCION USD'!D122)/'TARIFA ENTREGA A DIRECCION USD'!D122,3)</f>
        <v>0.14899999999999999</v>
      </c>
      <c r="U122" s="200">
        <f>TRUNC(('TARIFA ENTREGA A DIRECCION USD'!F122-'TARIFA ENTREGA A DIRECCION USD'!D122)/'TARIFA ENTREGA A DIRECCION USD'!D122,3)</f>
        <v>0.26600000000000001</v>
      </c>
      <c r="V122" s="200">
        <f>TRUNC(('TARIFA ENTREGA A DIRECCION USD'!G122-'TARIFA ENTREGA A DIRECCION USD'!D122)/'TARIFA ENTREGA A DIRECCION USD'!D122,3)</f>
        <v>0.58499999999999996</v>
      </c>
      <c r="X122" s="142">
        <v>20.04</v>
      </c>
      <c r="Y122" s="190">
        <v>115</v>
      </c>
      <c r="Z122" s="200">
        <v>0.55500000000000005</v>
      </c>
      <c r="AA122" s="200">
        <v>0.13</v>
      </c>
      <c r="AB122" s="200">
        <v>0.3</v>
      </c>
      <c r="AC122" s="200">
        <v>0.75</v>
      </c>
      <c r="AL122"/>
      <c r="AM122"/>
      <c r="AN122"/>
      <c r="AO122"/>
      <c r="AP122"/>
      <c r="AQ122"/>
      <c r="AR122"/>
      <c r="AS122"/>
      <c r="AT122"/>
      <c r="AU122"/>
    </row>
    <row r="123" spans="17:47" x14ac:dyDescent="0.2">
      <c r="Q123" s="142">
        <f>TRUNC('TARIFA ENTREGA A DIRECCION USD'!D124-'TARIFA ENTREGA A DIRECCION USD'!D123,2)</f>
        <v>0.59</v>
      </c>
      <c r="R123" s="190">
        <v>116</v>
      </c>
      <c r="S123" s="200">
        <f>TRUNC((('TARIFA ENTREGA A DIRECCION USD'!C123-'TARIFA ENTREGA A DIRECCION USD'!D123)/'TARIFA ENTREGA A DIRECCION USD'!D123)+1,3)</f>
        <v>0.67</v>
      </c>
      <c r="T123" s="200">
        <f>TRUNC(('TARIFA ENTREGA A DIRECCION USD'!E123-'TARIFA ENTREGA A DIRECCION USD'!D123)/'TARIFA ENTREGA A DIRECCION USD'!D123,3)</f>
        <v>0.14899999999999999</v>
      </c>
      <c r="U123" s="200">
        <f>TRUNC(('TARIFA ENTREGA A DIRECCION USD'!F123-'TARIFA ENTREGA A DIRECCION USD'!D123)/'TARIFA ENTREGA A DIRECCION USD'!D123,3)</f>
        <v>0.26600000000000001</v>
      </c>
      <c r="V123" s="200">
        <f>TRUNC(('TARIFA ENTREGA A DIRECCION USD'!G123-'TARIFA ENTREGA A DIRECCION USD'!D123)/'TARIFA ENTREGA A DIRECCION USD'!D123,3)</f>
        <v>0.58699999999999997</v>
      </c>
      <c r="X123" s="142">
        <v>20.04</v>
      </c>
      <c r="Y123" s="190">
        <v>116</v>
      </c>
      <c r="Z123" s="200">
        <v>0.55500000000000005</v>
      </c>
      <c r="AA123" s="200">
        <v>0.13</v>
      </c>
      <c r="AB123" s="200">
        <v>0.3</v>
      </c>
      <c r="AC123" s="200">
        <v>0.75</v>
      </c>
      <c r="AL123"/>
      <c r="AM123"/>
      <c r="AN123"/>
      <c r="AO123"/>
      <c r="AP123"/>
      <c r="AQ123"/>
      <c r="AR123"/>
      <c r="AS123"/>
      <c r="AT123"/>
      <c r="AU123"/>
    </row>
    <row r="124" spans="17:47" x14ac:dyDescent="0.2">
      <c r="Q124" s="142">
        <f>TRUNC('TARIFA ENTREGA A DIRECCION USD'!D125-'TARIFA ENTREGA A DIRECCION USD'!D124,2)</f>
        <v>0.59</v>
      </c>
      <c r="R124" s="190">
        <v>117</v>
      </c>
      <c r="S124" s="200">
        <f>TRUNC((('TARIFA ENTREGA A DIRECCION USD'!C124-'TARIFA ENTREGA A DIRECCION USD'!D124)/'TARIFA ENTREGA A DIRECCION USD'!D124)+1,3)</f>
        <v>0.67</v>
      </c>
      <c r="T124" s="200">
        <f>TRUNC(('TARIFA ENTREGA A DIRECCION USD'!E124-'TARIFA ENTREGA A DIRECCION USD'!D124)/'TARIFA ENTREGA A DIRECCION USD'!D124,3)</f>
        <v>0.15</v>
      </c>
      <c r="U124" s="200">
        <f>TRUNC(('TARIFA ENTREGA A DIRECCION USD'!F124-'TARIFA ENTREGA A DIRECCION USD'!D124)/'TARIFA ENTREGA A DIRECCION USD'!D124,3)</f>
        <v>0.26700000000000002</v>
      </c>
      <c r="V124" s="200">
        <f>TRUNC(('TARIFA ENTREGA A DIRECCION USD'!G124-'TARIFA ENTREGA A DIRECCION USD'!D124)/'TARIFA ENTREGA A DIRECCION USD'!D124,3)</f>
        <v>0.58799999999999997</v>
      </c>
      <c r="X124" s="142">
        <v>20.04</v>
      </c>
      <c r="Y124" s="190">
        <v>117</v>
      </c>
      <c r="Z124" s="200">
        <v>0.55500000000000005</v>
      </c>
      <c r="AA124" s="200">
        <v>0.13</v>
      </c>
      <c r="AB124" s="200">
        <v>0.3</v>
      </c>
      <c r="AC124" s="200">
        <v>0.75</v>
      </c>
      <c r="AL124"/>
      <c r="AM124"/>
      <c r="AN124"/>
      <c r="AO124"/>
      <c r="AP124"/>
      <c r="AQ124"/>
      <c r="AR124"/>
      <c r="AS124"/>
      <c r="AT124"/>
      <c r="AU124"/>
    </row>
    <row r="125" spans="17:47" x14ac:dyDescent="0.2">
      <c r="Q125" s="142">
        <f>TRUNC('TARIFA ENTREGA A DIRECCION USD'!D126-'TARIFA ENTREGA A DIRECCION USD'!D125,2)</f>
        <v>0.59</v>
      </c>
      <c r="R125" s="190">
        <v>118</v>
      </c>
      <c r="S125" s="200">
        <f>TRUNC((('TARIFA ENTREGA A DIRECCION USD'!C125-'TARIFA ENTREGA A DIRECCION USD'!D125)/'TARIFA ENTREGA A DIRECCION USD'!D125)+1,3)</f>
        <v>0.67100000000000004</v>
      </c>
      <c r="T125" s="200">
        <f>TRUNC(('TARIFA ENTREGA A DIRECCION USD'!E125-'TARIFA ENTREGA A DIRECCION USD'!D125)/'TARIFA ENTREGA A DIRECCION USD'!D125,3)</f>
        <v>0.15</v>
      </c>
      <c r="U125" s="200">
        <f>TRUNC(('TARIFA ENTREGA A DIRECCION USD'!F125-'TARIFA ENTREGA A DIRECCION USD'!D125)/'TARIFA ENTREGA A DIRECCION USD'!D125,3)</f>
        <v>0.26700000000000002</v>
      </c>
      <c r="V125" s="200">
        <f>TRUNC(('TARIFA ENTREGA A DIRECCION USD'!G125-'TARIFA ENTREGA A DIRECCION USD'!D125)/'TARIFA ENTREGA A DIRECCION USD'!D125,3)</f>
        <v>0.59</v>
      </c>
      <c r="X125" s="142">
        <v>20.04</v>
      </c>
      <c r="Y125" s="190">
        <v>118</v>
      </c>
      <c r="Z125" s="200">
        <v>0.55500000000000005</v>
      </c>
      <c r="AA125" s="200">
        <v>0.13</v>
      </c>
      <c r="AB125" s="200">
        <v>0.3</v>
      </c>
      <c r="AC125" s="200">
        <v>0.75</v>
      </c>
      <c r="AL125"/>
      <c r="AM125"/>
      <c r="AN125"/>
      <c r="AO125"/>
      <c r="AP125"/>
      <c r="AQ125"/>
      <c r="AR125"/>
      <c r="AS125"/>
      <c r="AT125"/>
      <c r="AU125"/>
    </row>
    <row r="126" spans="17:47" x14ac:dyDescent="0.2">
      <c r="Q126" s="142">
        <f>TRUNC('TARIFA ENTREGA A DIRECCION USD'!D127-'TARIFA ENTREGA A DIRECCION USD'!D126,2)</f>
        <v>0.59</v>
      </c>
      <c r="R126" s="190">
        <v>119</v>
      </c>
      <c r="S126" s="200">
        <f>TRUNC((('TARIFA ENTREGA A DIRECCION USD'!C126-'TARIFA ENTREGA A DIRECCION USD'!D126)/'TARIFA ENTREGA A DIRECCION USD'!D126)+1,3)</f>
        <v>0.67100000000000004</v>
      </c>
      <c r="T126" s="200">
        <f>TRUNC(('TARIFA ENTREGA A DIRECCION USD'!E126-'TARIFA ENTREGA A DIRECCION USD'!D126)/'TARIFA ENTREGA A DIRECCION USD'!D126,3)</f>
        <v>0.15</v>
      </c>
      <c r="U126" s="200">
        <f>TRUNC(('TARIFA ENTREGA A DIRECCION USD'!F126-'TARIFA ENTREGA A DIRECCION USD'!D126)/'TARIFA ENTREGA A DIRECCION USD'!D126,3)</f>
        <v>0.26800000000000002</v>
      </c>
      <c r="V126" s="200">
        <f>TRUNC(('TARIFA ENTREGA A DIRECCION USD'!G126-'TARIFA ENTREGA A DIRECCION USD'!D126)/'TARIFA ENTREGA A DIRECCION USD'!D126,3)</f>
        <v>0.59199999999999997</v>
      </c>
      <c r="X126" s="142">
        <v>20.04</v>
      </c>
      <c r="Y126" s="190">
        <v>119</v>
      </c>
      <c r="Z126" s="200">
        <v>0.55500000000000005</v>
      </c>
      <c r="AA126" s="200">
        <v>0.13</v>
      </c>
      <c r="AB126" s="200">
        <v>0.3</v>
      </c>
      <c r="AC126" s="200">
        <v>0.75</v>
      </c>
      <c r="AL126"/>
      <c r="AM126"/>
      <c r="AN126"/>
      <c r="AO126"/>
      <c r="AP126"/>
      <c r="AQ126"/>
      <c r="AR126"/>
      <c r="AS126"/>
      <c r="AT126"/>
      <c r="AU126"/>
    </row>
    <row r="127" spans="17:47" x14ac:dyDescent="0.2">
      <c r="Q127" s="142">
        <f>TRUNC('TARIFA ENTREGA A DIRECCION USD'!D128-'TARIFA ENTREGA A DIRECCION USD'!D127,2)</f>
        <v>0.59</v>
      </c>
      <c r="R127" s="190">
        <v>120</v>
      </c>
      <c r="S127" s="200">
        <f>TRUNC((('TARIFA ENTREGA A DIRECCION USD'!C127-'TARIFA ENTREGA A DIRECCION USD'!D127)/'TARIFA ENTREGA A DIRECCION USD'!D127)+1,3)</f>
        <v>0.67200000000000004</v>
      </c>
      <c r="T127" s="200">
        <f>TRUNC(('TARIFA ENTREGA A DIRECCION USD'!E127-'TARIFA ENTREGA A DIRECCION USD'!D127)/'TARIFA ENTREGA A DIRECCION USD'!D127,3)</f>
        <v>0.151</v>
      </c>
      <c r="U127" s="200">
        <f>TRUNC(('TARIFA ENTREGA A DIRECCION USD'!F127-'TARIFA ENTREGA A DIRECCION USD'!D127)/'TARIFA ENTREGA A DIRECCION USD'!D127,3)</f>
        <v>0.26800000000000002</v>
      </c>
      <c r="V127" s="200">
        <f>TRUNC(('TARIFA ENTREGA A DIRECCION USD'!G127-'TARIFA ENTREGA A DIRECCION USD'!D127)/'TARIFA ENTREGA A DIRECCION USD'!D127,3)</f>
        <v>0.59299999999999997</v>
      </c>
      <c r="X127" s="142">
        <v>20.04</v>
      </c>
      <c r="Y127" s="190">
        <v>120</v>
      </c>
      <c r="Z127" s="200">
        <v>0.55500000000000005</v>
      </c>
      <c r="AA127" s="200">
        <v>0.13</v>
      </c>
      <c r="AB127" s="200">
        <v>0.3</v>
      </c>
      <c r="AC127" s="200">
        <v>0.75</v>
      </c>
      <c r="AL127"/>
      <c r="AM127"/>
      <c r="AN127"/>
      <c r="AO127"/>
      <c r="AP127"/>
      <c r="AQ127"/>
      <c r="AR127"/>
      <c r="AS127"/>
      <c r="AT127"/>
      <c r="AU127"/>
    </row>
    <row r="128" spans="17:47" x14ac:dyDescent="0.2">
      <c r="Q128" s="142">
        <f>TRUNC('TARIFA ENTREGA A DIRECCION USD'!D129-'TARIFA ENTREGA A DIRECCION USD'!D128,2)</f>
        <v>0.59</v>
      </c>
      <c r="R128" s="190">
        <v>121</v>
      </c>
      <c r="S128" s="200">
        <f>TRUNC((('TARIFA ENTREGA A DIRECCION USD'!C128-'TARIFA ENTREGA A DIRECCION USD'!D128)/'TARIFA ENTREGA A DIRECCION USD'!D128)+1,3)</f>
        <v>0.67200000000000004</v>
      </c>
      <c r="T128" s="200">
        <f>TRUNC(('TARIFA ENTREGA A DIRECCION USD'!E128-'TARIFA ENTREGA A DIRECCION USD'!D128)/'TARIFA ENTREGA A DIRECCION USD'!D128,3)</f>
        <v>0.151</v>
      </c>
      <c r="U128" s="200">
        <f>TRUNC(('TARIFA ENTREGA A DIRECCION USD'!F128-'TARIFA ENTREGA A DIRECCION USD'!D128)/'TARIFA ENTREGA A DIRECCION USD'!D128,3)</f>
        <v>0.26900000000000002</v>
      </c>
      <c r="V128" s="200">
        <f>TRUNC(('TARIFA ENTREGA A DIRECCION USD'!G128-'TARIFA ENTREGA A DIRECCION USD'!D128)/'TARIFA ENTREGA A DIRECCION USD'!D128,3)</f>
        <v>0.59499999999999997</v>
      </c>
      <c r="X128" s="142">
        <v>20.04</v>
      </c>
      <c r="Y128" s="190">
        <v>121</v>
      </c>
      <c r="Z128" s="200">
        <v>0.55500000000000005</v>
      </c>
      <c r="AA128" s="200">
        <v>0.13</v>
      </c>
      <c r="AB128" s="200">
        <v>0.3</v>
      </c>
      <c r="AC128" s="200">
        <v>0.75</v>
      </c>
      <c r="AL128"/>
      <c r="AM128"/>
      <c r="AN128"/>
      <c r="AO128"/>
      <c r="AP128"/>
      <c r="AQ128"/>
      <c r="AR128"/>
      <c r="AS128"/>
      <c r="AT128"/>
      <c r="AU128"/>
    </row>
    <row r="129" spans="17:47" x14ac:dyDescent="0.2">
      <c r="Q129" s="142">
        <f>TRUNC('TARIFA ENTREGA A DIRECCION USD'!D130-'TARIFA ENTREGA A DIRECCION USD'!D129,2)</f>
        <v>0.59</v>
      </c>
      <c r="R129" s="190">
        <v>122</v>
      </c>
      <c r="S129" s="200">
        <f>TRUNC((('TARIFA ENTREGA A DIRECCION USD'!C129-'TARIFA ENTREGA A DIRECCION USD'!D129)/'TARIFA ENTREGA A DIRECCION USD'!D129)+1,3)</f>
        <v>0.67300000000000004</v>
      </c>
      <c r="T129" s="200">
        <f>TRUNC(('TARIFA ENTREGA A DIRECCION USD'!E129-'TARIFA ENTREGA A DIRECCION USD'!D129)/'TARIFA ENTREGA A DIRECCION USD'!D129,3)</f>
        <v>0.151</v>
      </c>
      <c r="U129" s="200">
        <f>TRUNC(('TARIFA ENTREGA A DIRECCION USD'!F129-'TARIFA ENTREGA A DIRECCION USD'!D129)/'TARIFA ENTREGA A DIRECCION USD'!D129,3)</f>
        <v>0.26900000000000002</v>
      </c>
      <c r="V129" s="200">
        <f>TRUNC(('TARIFA ENTREGA A DIRECCION USD'!G129-'TARIFA ENTREGA A DIRECCION USD'!D129)/'TARIFA ENTREGA A DIRECCION USD'!D129,3)</f>
        <v>0.59699999999999998</v>
      </c>
      <c r="X129" s="142">
        <v>20.04</v>
      </c>
      <c r="Y129" s="190">
        <v>122</v>
      </c>
      <c r="Z129" s="200">
        <v>0.55500000000000005</v>
      </c>
      <c r="AA129" s="200">
        <v>0.13</v>
      </c>
      <c r="AB129" s="200">
        <v>0.3</v>
      </c>
      <c r="AC129" s="200">
        <v>0.75</v>
      </c>
      <c r="AL129"/>
      <c r="AM129"/>
      <c r="AN129"/>
      <c r="AO129"/>
      <c r="AP129"/>
      <c r="AQ129"/>
      <c r="AR129"/>
      <c r="AS129"/>
      <c r="AT129"/>
      <c r="AU129"/>
    </row>
    <row r="130" spans="17:47" x14ac:dyDescent="0.2">
      <c r="Q130" s="142">
        <f>TRUNC('TARIFA ENTREGA A DIRECCION USD'!D131-'TARIFA ENTREGA A DIRECCION USD'!D130,2)</f>
        <v>0.59</v>
      </c>
      <c r="R130" s="190">
        <v>123</v>
      </c>
      <c r="S130" s="200">
        <f>TRUNC((('TARIFA ENTREGA A DIRECCION USD'!C130-'TARIFA ENTREGA A DIRECCION USD'!D130)/'TARIFA ENTREGA A DIRECCION USD'!D130)+1,3)</f>
        <v>0.67300000000000004</v>
      </c>
      <c r="T130" s="200">
        <f>TRUNC(('TARIFA ENTREGA A DIRECCION USD'!E130-'TARIFA ENTREGA A DIRECCION USD'!D130)/'TARIFA ENTREGA A DIRECCION USD'!D130,3)</f>
        <v>0.152</v>
      </c>
      <c r="U130" s="200">
        <f>TRUNC(('TARIFA ENTREGA A DIRECCION USD'!F130-'TARIFA ENTREGA A DIRECCION USD'!D130)/'TARIFA ENTREGA A DIRECCION USD'!D130,3)</f>
        <v>0.27</v>
      </c>
      <c r="V130" s="200">
        <f>TRUNC(('TARIFA ENTREGA A DIRECCION USD'!G130-'TARIFA ENTREGA A DIRECCION USD'!D130)/'TARIFA ENTREGA A DIRECCION USD'!D130,3)</f>
        <v>0.59799999999999998</v>
      </c>
      <c r="X130" s="142">
        <v>20.04</v>
      </c>
      <c r="Y130" s="190">
        <v>123</v>
      </c>
      <c r="Z130" s="200">
        <v>0.55500000000000005</v>
      </c>
      <c r="AA130" s="200">
        <v>0.13</v>
      </c>
      <c r="AB130" s="200">
        <v>0.3</v>
      </c>
      <c r="AC130" s="200">
        <v>0.75</v>
      </c>
      <c r="AL130"/>
      <c r="AM130"/>
      <c r="AN130"/>
      <c r="AO130"/>
      <c r="AP130"/>
      <c r="AQ130"/>
      <c r="AR130"/>
      <c r="AS130"/>
      <c r="AT130"/>
      <c r="AU130"/>
    </row>
    <row r="131" spans="17:47" x14ac:dyDescent="0.2">
      <c r="Q131" s="142">
        <f>TRUNC('TARIFA ENTREGA A DIRECCION USD'!D132-'TARIFA ENTREGA A DIRECCION USD'!D131,2)</f>
        <v>0.59</v>
      </c>
      <c r="R131" s="190">
        <v>124</v>
      </c>
      <c r="S131" s="200">
        <f>TRUNC((('TARIFA ENTREGA A DIRECCION USD'!C131-'TARIFA ENTREGA A DIRECCION USD'!D131)/'TARIFA ENTREGA A DIRECCION USD'!D131)+1,3)</f>
        <v>0.67400000000000004</v>
      </c>
      <c r="T131" s="200">
        <f>TRUNC(('TARIFA ENTREGA A DIRECCION USD'!E131-'TARIFA ENTREGA A DIRECCION USD'!D131)/'TARIFA ENTREGA A DIRECCION USD'!D131,3)</f>
        <v>0.152</v>
      </c>
      <c r="U131" s="200">
        <f>TRUNC(('TARIFA ENTREGA A DIRECCION USD'!F131-'TARIFA ENTREGA A DIRECCION USD'!D131)/'TARIFA ENTREGA A DIRECCION USD'!D131,3)</f>
        <v>0.27</v>
      </c>
      <c r="V131" s="200">
        <f>TRUNC(('TARIFA ENTREGA A DIRECCION USD'!G131-'TARIFA ENTREGA A DIRECCION USD'!D131)/'TARIFA ENTREGA A DIRECCION USD'!D131,3)</f>
        <v>0.6</v>
      </c>
      <c r="X131" s="142">
        <v>20.04</v>
      </c>
      <c r="Y131" s="190">
        <v>124</v>
      </c>
      <c r="Z131" s="200">
        <v>0.55500000000000005</v>
      </c>
      <c r="AA131" s="200">
        <v>0.13</v>
      </c>
      <c r="AB131" s="200">
        <v>0.3</v>
      </c>
      <c r="AC131" s="200">
        <v>0.75</v>
      </c>
      <c r="AL131"/>
      <c r="AM131"/>
      <c r="AN131"/>
      <c r="AO131"/>
      <c r="AP131"/>
      <c r="AQ131"/>
      <c r="AR131"/>
      <c r="AS131"/>
      <c r="AT131"/>
      <c r="AU131"/>
    </row>
    <row r="132" spans="17:47" x14ac:dyDescent="0.2">
      <c r="Q132" s="142">
        <f>TRUNC('TARIFA ENTREGA A DIRECCION USD'!D133-'TARIFA ENTREGA A DIRECCION USD'!D132,2)</f>
        <v>0.59</v>
      </c>
      <c r="R132" s="190">
        <v>125</v>
      </c>
      <c r="S132" s="200">
        <f>TRUNC((('TARIFA ENTREGA A DIRECCION USD'!C132-'TARIFA ENTREGA A DIRECCION USD'!D132)/'TARIFA ENTREGA A DIRECCION USD'!D132)+1,3)</f>
        <v>0.67400000000000004</v>
      </c>
      <c r="T132" s="200">
        <f>TRUNC(('TARIFA ENTREGA A DIRECCION USD'!E132-'TARIFA ENTREGA A DIRECCION USD'!D132)/'TARIFA ENTREGA A DIRECCION USD'!D132,3)</f>
        <v>0.152</v>
      </c>
      <c r="U132" s="200">
        <f>TRUNC(('TARIFA ENTREGA A DIRECCION USD'!F132-'TARIFA ENTREGA A DIRECCION USD'!D132)/'TARIFA ENTREGA A DIRECCION USD'!D132,3)</f>
        <v>0.27100000000000002</v>
      </c>
      <c r="V132" s="200">
        <f>TRUNC(('TARIFA ENTREGA A DIRECCION USD'!G132-'TARIFA ENTREGA A DIRECCION USD'!D132)/'TARIFA ENTREGA A DIRECCION USD'!D132,3)</f>
        <v>0.60099999999999998</v>
      </c>
      <c r="X132" s="142">
        <v>20.04</v>
      </c>
      <c r="Y132" s="190">
        <v>125</v>
      </c>
      <c r="Z132" s="200">
        <v>0.55500000000000005</v>
      </c>
      <c r="AA132" s="200">
        <v>0.13</v>
      </c>
      <c r="AB132" s="200">
        <v>0.3</v>
      </c>
      <c r="AC132" s="200">
        <v>0.75</v>
      </c>
      <c r="AL132"/>
      <c r="AM132"/>
      <c r="AN132"/>
      <c r="AO132"/>
      <c r="AP132"/>
      <c r="AQ132"/>
      <c r="AR132"/>
      <c r="AS132"/>
      <c r="AT132"/>
      <c r="AU132"/>
    </row>
    <row r="133" spans="17:47" x14ac:dyDescent="0.2">
      <c r="Q133" s="142">
        <f>TRUNC('TARIFA ENTREGA A DIRECCION USD'!D134-'TARIFA ENTREGA A DIRECCION USD'!D133,2)</f>
        <v>0.59</v>
      </c>
      <c r="R133" s="190">
        <v>126</v>
      </c>
      <c r="S133" s="200">
        <f>TRUNC((('TARIFA ENTREGA A DIRECCION USD'!C133-'TARIFA ENTREGA A DIRECCION USD'!D133)/'TARIFA ENTREGA A DIRECCION USD'!D133)+1,3)</f>
        <v>0.67500000000000004</v>
      </c>
      <c r="T133" s="200">
        <f>TRUNC(('TARIFA ENTREGA A DIRECCION USD'!E133-'TARIFA ENTREGA A DIRECCION USD'!D133)/'TARIFA ENTREGA A DIRECCION USD'!D133,3)</f>
        <v>0.153</v>
      </c>
      <c r="U133" s="200">
        <f>TRUNC(('TARIFA ENTREGA A DIRECCION USD'!F133-'TARIFA ENTREGA A DIRECCION USD'!D133)/'TARIFA ENTREGA A DIRECCION USD'!D133,3)</f>
        <v>0.27100000000000002</v>
      </c>
      <c r="V133" s="200">
        <f>TRUNC(('TARIFA ENTREGA A DIRECCION USD'!G133-'TARIFA ENTREGA A DIRECCION USD'!D133)/'TARIFA ENTREGA A DIRECCION USD'!D133,3)</f>
        <v>0.60299999999999998</v>
      </c>
      <c r="X133" s="142">
        <v>20.04</v>
      </c>
      <c r="Y133" s="190">
        <v>126</v>
      </c>
      <c r="Z133" s="200">
        <v>0.55500000000000005</v>
      </c>
      <c r="AA133" s="200">
        <v>0.13</v>
      </c>
      <c r="AB133" s="200">
        <v>0.3</v>
      </c>
      <c r="AC133" s="200">
        <v>0.75</v>
      </c>
      <c r="AL133"/>
      <c r="AM133"/>
      <c r="AN133"/>
      <c r="AO133"/>
      <c r="AP133"/>
      <c r="AQ133"/>
      <c r="AR133"/>
      <c r="AS133"/>
      <c r="AT133"/>
      <c r="AU133"/>
    </row>
    <row r="134" spans="17:47" x14ac:dyDescent="0.2">
      <c r="Q134" s="142">
        <f>TRUNC('TARIFA ENTREGA A DIRECCION USD'!D135-'TARIFA ENTREGA A DIRECCION USD'!D134,2)</f>
        <v>0.59</v>
      </c>
      <c r="R134" s="190">
        <v>127</v>
      </c>
      <c r="S134" s="200">
        <f>TRUNC((('TARIFA ENTREGA A DIRECCION USD'!C134-'TARIFA ENTREGA A DIRECCION USD'!D134)/'TARIFA ENTREGA A DIRECCION USD'!D134)+1,3)</f>
        <v>0.67600000000000005</v>
      </c>
      <c r="T134" s="200">
        <f>TRUNC(('TARIFA ENTREGA A DIRECCION USD'!E134-'TARIFA ENTREGA A DIRECCION USD'!D134)/'TARIFA ENTREGA A DIRECCION USD'!D134,3)</f>
        <v>0.153</v>
      </c>
      <c r="U134" s="200">
        <f>TRUNC(('TARIFA ENTREGA A DIRECCION USD'!F134-'TARIFA ENTREGA A DIRECCION USD'!D134)/'TARIFA ENTREGA A DIRECCION USD'!D134,3)</f>
        <v>0.27200000000000002</v>
      </c>
      <c r="V134" s="200">
        <f>TRUNC(('TARIFA ENTREGA A DIRECCION USD'!G134-'TARIFA ENTREGA A DIRECCION USD'!D134)/'TARIFA ENTREGA A DIRECCION USD'!D134,3)</f>
        <v>0.60499999999999998</v>
      </c>
      <c r="X134" s="142">
        <v>20.04</v>
      </c>
      <c r="Y134" s="190">
        <v>127</v>
      </c>
      <c r="Z134" s="200">
        <v>0.55500000000000005</v>
      </c>
      <c r="AA134" s="200">
        <v>0.13</v>
      </c>
      <c r="AB134" s="200">
        <v>0.3</v>
      </c>
      <c r="AC134" s="200">
        <v>0.75</v>
      </c>
      <c r="AL134"/>
      <c r="AM134"/>
      <c r="AN134"/>
      <c r="AO134"/>
      <c r="AP134"/>
      <c r="AQ134"/>
      <c r="AR134"/>
      <c r="AS134"/>
      <c r="AT134"/>
      <c r="AU134"/>
    </row>
    <row r="135" spans="17:47" x14ac:dyDescent="0.2">
      <c r="Q135" s="142">
        <f>TRUNC('TARIFA ENTREGA A DIRECCION USD'!D136-'TARIFA ENTREGA A DIRECCION USD'!D135,2)</f>
        <v>0.59</v>
      </c>
      <c r="R135" s="190">
        <v>128</v>
      </c>
      <c r="S135" s="200">
        <f>TRUNC((('TARIFA ENTREGA A DIRECCION USD'!C135-'TARIFA ENTREGA A DIRECCION USD'!D135)/'TARIFA ENTREGA A DIRECCION USD'!D135)+1,3)</f>
        <v>0.67600000000000005</v>
      </c>
      <c r="T135" s="200">
        <f>TRUNC(('TARIFA ENTREGA A DIRECCION USD'!E135-'TARIFA ENTREGA A DIRECCION USD'!D135)/'TARIFA ENTREGA A DIRECCION USD'!D135,3)</f>
        <v>0.153</v>
      </c>
      <c r="U135" s="200">
        <f>TRUNC(('TARIFA ENTREGA A DIRECCION USD'!F135-'TARIFA ENTREGA A DIRECCION USD'!D135)/'TARIFA ENTREGA A DIRECCION USD'!D135,3)</f>
        <v>0.27200000000000002</v>
      </c>
      <c r="V135" s="200">
        <f>TRUNC(('TARIFA ENTREGA A DIRECCION USD'!G135-'TARIFA ENTREGA A DIRECCION USD'!D135)/'TARIFA ENTREGA A DIRECCION USD'!D135,3)</f>
        <v>0.60599999999999998</v>
      </c>
      <c r="X135" s="142">
        <v>20.04</v>
      </c>
      <c r="Y135" s="190">
        <v>128</v>
      </c>
      <c r="Z135" s="200">
        <v>0.55500000000000005</v>
      </c>
      <c r="AA135" s="200">
        <v>0.13</v>
      </c>
      <c r="AB135" s="200">
        <v>0.3</v>
      </c>
      <c r="AC135" s="200">
        <v>0.75</v>
      </c>
      <c r="AL135"/>
      <c r="AM135"/>
      <c r="AN135"/>
      <c r="AO135"/>
      <c r="AP135"/>
      <c r="AQ135"/>
      <c r="AR135"/>
      <c r="AS135"/>
      <c r="AT135"/>
      <c r="AU135"/>
    </row>
    <row r="136" spans="17:47" x14ac:dyDescent="0.2">
      <c r="Q136" s="142">
        <f>TRUNC('TARIFA ENTREGA A DIRECCION USD'!D137-'TARIFA ENTREGA A DIRECCION USD'!D136,2)</f>
        <v>0.59</v>
      </c>
      <c r="R136" s="190">
        <v>129</v>
      </c>
      <c r="S136" s="200">
        <f>TRUNC((('TARIFA ENTREGA A DIRECCION USD'!C136-'TARIFA ENTREGA A DIRECCION USD'!D136)/'TARIFA ENTREGA A DIRECCION USD'!D136)+1,3)</f>
        <v>0.67700000000000005</v>
      </c>
      <c r="T136" s="200">
        <f>TRUNC(('TARIFA ENTREGA A DIRECCION USD'!E136-'TARIFA ENTREGA A DIRECCION USD'!D136)/'TARIFA ENTREGA A DIRECCION USD'!D136,3)</f>
        <v>0.154</v>
      </c>
      <c r="U136" s="200">
        <f>TRUNC(('TARIFA ENTREGA A DIRECCION USD'!F136-'TARIFA ENTREGA A DIRECCION USD'!D136)/'TARIFA ENTREGA A DIRECCION USD'!D136,3)</f>
        <v>0.27300000000000002</v>
      </c>
      <c r="V136" s="200">
        <f>TRUNC(('TARIFA ENTREGA A DIRECCION USD'!G136-'TARIFA ENTREGA A DIRECCION USD'!D136)/'TARIFA ENTREGA A DIRECCION USD'!D136,3)</f>
        <v>0.60799999999999998</v>
      </c>
      <c r="X136" s="142">
        <v>20.04</v>
      </c>
      <c r="Y136" s="190">
        <v>129</v>
      </c>
      <c r="Z136" s="200">
        <v>0.55500000000000005</v>
      </c>
      <c r="AA136" s="200">
        <v>0.13</v>
      </c>
      <c r="AB136" s="200">
        <v>0.3</v>
      </c>
      <c r="AC136" s="200">
        <v>0.75</v>
      </c>
      <c r="AL136"/>
      <c r="AM136"/>
      <c r="AN136"/>
      <c r="AO136"/>
      <c r="AP136"/>
      <c r="AQ136"/>
      <c r="AR136"/>
      <c r="AS136"/>
      <c r="AT136"/>
      <c r="AU136"/>
    </row>
    <row r="137" spans="17:47" x14ac:dyDescent="0.2">
      <c r="Q137" s="142">
        <f>TRUNC('TARIFA ENTREGA A DIRECCION USD'!D138-'TARIFA ENTREGA A DIRECCION USD'!D137,2)</f>
        <v>0.59</v>
      </c>
      <c r="R137" s="190">
        <v>130</v>
      </c>
      <c r="S137" s="200">
        <f>TRUNC((('TARIFA ENTREGA A DIRECCION USD'!C137-'TARIFA ENTREGA A DIRECCION USD'!D137)/'TARIFA ENTREGA A DIRECCION USD'!D137)+1,3)</f>
        <v>0.67700000000000005</v>
      </c>
      <c r="T137" s="200">
        <f>TRUNC(('TARIFA ENTREGA A DIRECCION USD'!E137-'TARIFA ENTREGA A DIRECCION USD'!D137)/'TARIFA ENTREGA A DIRECCION USD'!D137,3)</f>
        <v>0.154</v>
      </c>
      <c r="U137" s="200">
        <f>TRUNC(('TARIFA ENTREGA A DIRECCION USD'!F137-'TARIFA ENTREGA A DIRECCION USD'!D137)/'TARIFA ENTREGA A DIRECCION USD'!D137,3)</f>
        <v>0.27300000000000002</v>
      </c>
      <c r="V137" s="200">
        <f>TRUNC(('TARIFA ENTREGA A DIRECCION USD'!G137-'TARIFA ENTREGA A DIRECCION USD'!D137)/'TARIFA ENTREGA A DIRECCION USD'!D137,3)</f>
        <v>0.60899999999999999</v>
      </c>
      <c r="X137" s="142">
        <v>20.04</v>
      </c>
      <c r="Y137" s="190">
        <v>130</v>
      </c>
      <c r="Z137" s="200">
        <v>0.55500000000000005</v>
      </c>
      <c r="AA137" s="200">
        <v>0.13</v>
      </c>
      <c r="AB137" s="200">
        <v>0.3</v>
      </c>
      <c r="AC137" s="200">
        <v>0.75</v>
      </c>
      <c r="AL137"/>
      <c r="AM137"/>
      <c r="AN137"/>
      <c r="AO137"/>
      <c r="AP137"/>
      <c r="AQ137"/>
      <c r="AR137"/>
      <c r="AS137"/>
      <c r="AT137"/>
      <c r="AU137"/>
    </row>
    <row r="138" spans="17:47" x14ac:dyDescent="0.2">
      <c r="Q138" s="142">
        <f>TRUNC('TARIFA ENTREGA A DIRECCION USD'!D139-'TARIFA ENTREGA A DIRECCION USD'!D138,2)</f>
        <v>0.59</v>
      </c>
      <c r="R138" s="190">
        <v>131</v>
      </c>
      <c r="S138" s="200">
        <f>TRUNC((('TARIFA ENTREGA A DIRECCION USD'!C138-'TARIFA ENTREGA A DIRECCION USD'!D138)/'TARIFA ENTREGA A DIRECCION USD'!D138)+1,3)</f>
        <v>0.67800000000000005</v>
      </c>
      <c r="T138" s="200">
        <f>TRUNC(('TARIFA ENTREGA A DIRECCION USD'!E138-'TARIFA ENTREGA A DIRECCION USD'!D138)/'TARIFA ENTREGA A DIRECCION USD'!D138,3)</f>
        <v>0.154</v>
      </c>
      <c r="U138" s="200">
        <f>TRUNC(('TARIFA ENTREGA A DIRECCION USD'!F138-'TARIFA ENTREGA A DIRECCION USD'!D138)/'TARIFA ENTREGA A DIRECCION USD'!D138,3)</f>
        <v>0.27400000000000002</v>
      </c>
      <c r="V138" s="200">
        <f>TRUNC(('TARIFA ENTREGA A DIRECCION USD'!G138-'TARIFA ENTREGA A DIRECCION USD'!D138)/'TARIFA ENTREGA A DIRECCION USD'!D138,3)</f>
        <v>0.61099999999999999</v>
      </c>
      <c r="X138" s="142">
        <v>20.04</v>
      </c>
      <c r="Y138" s="190">
        <v>131</v>
      </c>
      <c r="Z138" s="200">
        <v>0.55500000000000005</v>
      </c>
      <c r="AA138" s="200">
        <v>0.13</v>
      </c>
      <c r="AB138" s="200">
        <v>0.3</v>
      </c>
      <c r="AC138" s="200">
        <v>0.75</v>
      </c>
      <c r="AL138"/>
      <c r="AM138"/>
      <c r="AN138"/>
      <c r="AO138"/>
      <c r="AP138"/>
      <c r="AQ138"/>
      <c r="AR138"/>
      <c r="AS138"/>
      <c r="AT138"/>
      <c r="AU138"/>
    </row>
    <row r="139" spans="17:47" x14ac:dyDescent="0.2">
      <c r="Q139" s="142">
        <f>TRUNC('TARIFA ENTREGA A DIRECCION USD'!D140-'TARIFA ENTREGA A DIRECCION USD'!D139,2)</f>
        <v>0.59</v>
      </c>
      <c r="R139" s="190">
        <v>132</v>
      </c>
      <c r="S139" s="200">
        <f>TRUNC((('TARIFA ENTREGA A DIRECCION USD'!C139-'TARIFA ENTREGA A DIRECCION USD'!D139)/'TARIFA ENTREGA A DIRECCION USD'!D139)+1,3)</f>
        <v>0.67800000000000005</v>
      </c>
      <c r="T139" s="200">
        <f>TRUNC(('TARIFA ENTREGA A DIRECCION USD'!E139-'TARIFA ENTREGA A DIRECCION USD'!D139)/'TARIFA ENTREGA A DIRECCION USD'!D139,3)</f>
        <v>0.155</v>
      </c>
      <c r="U139" s="200">
        <f>TRUNC(('TARIFA ENTREGA A DIRECCION USD'!F139-'TARIFA ENTREGA A DIRECCION USD'!D139)/'TARIFA ENTREGA A DIRECCION USD'!D139,3)</f>
        <v>0.27400000000000002</v>
      </c>
      <c r="V139" s="200">
        <f>TRUNC(('TARIFA ENTREGA A DIRECCION USD'!G139-'TARIFA ENTREGA A DIRECCION USD'!D139)/'TARIFA ENTREGA A DIRECCION USD'!D139,3)</f>
        <v>0.61199999999999999</v>
      </c>
      <c r="X139" s="142">
        <v>20.04</v>
      </c>
      <c r="Y139" s="190">
        <v>132</v>
      </c>
      <c r="Z139" s="200">
        <v>0.55500000000000005</v>
      </c>
      <c r="AA139" s="200">
        <v>0.13</v>
      </c>
      <c r="AB139" s="200">
        <v>0.3</v>
      </c>
      <c r="AC139" s="200">
        <v>0.75</v>
      </c>
      <c r="AL139"/>
      <c r="AM139"/>
      <c r="AN139"/>
      <c r="AO139"/>
      <c r="AP139"/>
      <c r="AQ139"/>
      <c r="AR139"/>
      <c r="AS139"/>
      <c r="AT139"/>
      <c r="AU139"/>
    </row>
    <row r="140" spans="17:47" x14ac:dyDescent="0.2">
      <c r="Q140" s="142">
        <f>TRUNC('TARIFA ENTREGA A DIRECCION USD'!D141-'TARIFA ENTREGA A DIRECCION USD'!D140,2)</f>
        <v>0.59</v>
      </c>
      <c r="R140" s="190">
        <v>133</v>
      </c>
      <c r="S140" s="200">
        <f>TRUNC((('TARIFA ENTREGA A DIRECCION USD'!C140-'TARIFA ENTREGA A DIRECCION USD'!D140)/'TARIFA ENTREGA A DIRECCION USD'!D140)+1,3)</f>
        <v>0.67900000000000005</v>
      </c>
      <c r="T140" s="200">
        <f>TRUNC(('TARIFA ENTREGA A DIRECCION USD'!E140-'TARIFA ENTREGA A DIRECCION USD'!D140)/'TARIFA ENTREGA A DIRECCION USD'!D140,3)</f>
        <v>0.155</v>
      </c>
      <c r="U140" s="200">
        <f>TRUNC(('TARIFA ENTREGA A DIRECCION USD'!F140-'TARIFA ENTREGA A DIRECCION USD'!D140)/'TARIFA ENTREGA A DIRECCION USD'!D140,3)</f>
        <v>0.27500000000000002</v>
      </c>
      <c r="V140" s="200">
        <f>TRUNC(('TARIFA ENTREGA A DIRECCION USD'!G140-'TARIFA ENTREGA A DIRECCION USD'!D140)/'TARIFA ENTREGA A DIRECCION USD'!D140,3)</f>
        <v>0.61399999999999999</v>
      </c>
      <c r="X140" s="142">
        <v>20.04</v>
      </c>
      <c r="Y140" s="190">
        <v>133</v>
      </c>
      <c r="Z140" s="200">
        <v>0.55500000000000005</v>
      </c>
      <c r="AA140" s="200">
        <v>0.13</v>
      </c>
      <c r="AB140" s="200">
        <v>0.3</v>
      </c>
      <c r="AC140" s="200">
        <v>0.75</v>
      </c>
      <c r="AL140"/>
      <c r="AM140"/>
      <c r="AN140"/>
      <c r="AO140"/>
      <c r="AP140"/>
      <c r="AQ140"/>
      <c r="AR140"/>
      <c r="AS140"/>
      <c r="AT140"/>
      <c r="AU140"/>
    </row>
    <row r="141" spans="17:47" x14ac:dyDescent="0.2">
      <c r="Q141" s="142">
        <f>TRUNC('TARIFA ENTREGA A DIRECCION USD'!D142-'TARIFA ENTREGA A DIRECCION USD'!D141,2)</f>
        <v>0.59</v>
      </c>
      <c r="R141" s="190">
        <v>134</v>
      </c>
      <c r="S141" s="200">
        <f>TRUNC((('TARIFA ENTREGA A DIRECCION USD'!C141-'TARIFA ENTREGA A DIRECCION USD'!D141)/'TARIFA ENTREGA A DIRECCION USD'!D141)+1,3)</f>
        <v>0.67900000000000005</v>
      </c>
      <c r="T141" s="200">
        <f>TRUNC(('TARIFA ENTREGA A DIRECCION USD'!E141-'TARIFA ENTREGA A DIRECCION USD'!D141)/'TARIFA ENTREGA A DIRECCION USD'!D141,3)</f>
        <v>0.155</v>
      </c>
      <c r="U141" s="200">
        <f>TRUNC(('TARIFA ENTREGA A DIRECCION USD'!F141-'TARIFA ENTREGA A DIRECCION USD'!D141)/'TARIFA ENTREGA A DIRECCION USD'!D141,3)</f>
        <v>0.27500000000000002</v>
      </c>
      <c r="V141" s="200">
        <f>TRUNC(('TARIFA ENTREGA A DIRECCION USD'!G141-'TARIFA ENTREGA A DIRECCION USD'!D141)/'TARIFA ENTREGA A DIRECCION USD'!D141,3)</f>
        <v>0.61499999999999999</v>
      </c>
      <c r="X141" s="142">
        <v>20.04</v>
      </c>
      <c r="Y141" s="190">
        <v>134</v>
      </c>
      <c r="Z141" s="200">
        <v>0.55500000000000005</v>
      </c>
      <c r="AA141" s="200">
        <v>0.13</v>
      </c>
      <c r="AB141" s="200">
        <v>0.3</v>
      </c>
      <c r="AC141" s="200">
        <v>0.75</v>
      </c>
      <c r="AL141"/>
      <c r="AM141"/>
      <c r="AN141"/>
      <c r="AO141"/>
      <c r="AP141"/>
      <c r="AQ141"/>
      <c r="AR141"/>
      <c r="AS141"/>
      <c r="AT141"/>
      <c r="AU141"/>
    </row>
    <row r="142" spans="17:47" x14ac:dyDescent="0.2">
      <c r="Q142" s="142">
        <f>TRUNC('TARIFA ENTREGA A DIRECCION USD'!D143-'TARIFA ENTREGA A DIRECCION USD'!D142,2)</f>
        <v>0.59</v>
      </c>
      <c r="R142" s="190">
        <v>135</v>
      </c>
      <c r="S142" s="200">
        <f>TRUNC((('TARIFA ENTREGA A DIRECCION USD'!C142-'TARIFA ENTREGA A DIRECCION USD'!D142)/'TARIFA ENTREGA A DIRECCION USD'!D142)+1,3)</f>
        <v>0.68</v>
      </c>
      <c r="T142" s="200">
        <f>TRUNC(('TARIFA ENTREGA A DIRECCION USD'!E142-'TARIFA ENTREGA A DIRECCION USD'!D142)/'TARIFA ENTREGA A DIRECCION USD'!D142,3)</f>
        <v>0.156</v>
      </c>
      <c r="U142" s="200">
        <f>TRUNC(('TARIFA ENTREGA A DIRECCION USD'!F142-'TARIFA ENTREGA A DIRECCION USD'!D142)/'TARIFA ENTREGA A DIRECCION USD'!D142,3)</f>
        <v>0.27500000000000002</v>
      </c>
      <c r="V142" s="200">
        <f>TRUNC(('TARIFA ENTREGA A DIRECCION USD'!G142-'TARIFA ENTREGA A DIRECCION USD'!D142)/'TARIFA ENTREGA A DIRECCION USD'!D142,3)</f>
        <v>0.61699999999999999</v>
      </c>
      <c r="X142" s="142">
        <v>20.04</v>
      </c>
      <c r="Y142" s="190">
        <v>135</v>
      </c>
      <c r="Z142" s="200">
        <v>0.55500000000000005</v>
      </c>
      <c r="AA142" s="200">
        <v>0.13</v>
      </c>
      <c r="AB142" s="200">
        <v>0.3</v>
      </c>
      <c r="AC142" s="200">
        <v>0.75</v>
      </c>
      <c r="AL142"/>
      <c r="AM142"/>
      <c r="AN142"/>
      <c r="AO142"/>
      <c r="AP142"/>
      <c r="AQ142"/>
      <c r="AR142"/>
      <c r="AS142"/>
      <c r="AT142"/>
      <c r="AU142"/>
    </row>
    <row r="143" spans="17:47" x14ac:dyDescent="0.2">
      <c r="Q143" s="142">
        <f>TRUNC('TARIFA ENTREGA A DIRECCION USD'!D144-'TARIFA ENTREGA A DIRECCION USD'!D143,2)</f>
        <v>0.59</v>
      </c>
      <c r="R143" s="190">
        <v>136</v>
      </c>
      <c r="S143" s="200">
        <f>TRUNC((('TARIFA ENTREGA A DIRECCION USD'!C143-'TARIFA ENTREGA A DIRECCION USD'!D143)/'TARIFA ENTREGA A DIRECCION USD'!D143)+1,3)</f>
        <v>0.68</v>
      </c>
      <c r="T143" s="200">
        <f>TRUNC(('TARIFA ENTREGA A DIRECCION USD'!E143-'TARIFA ENTREGA A DIRECCION USD'!D143)/'TARIFA ENTREGA A DIRECCION USD'!D143,3)</f>
        <v>0.156</v>
      </c>
      <c r="U143" s="200">
        <f>TRUNC(('TARIFA ENTREGA A DIRECCION USD'!F143-'TARIFA ENTREGA A DIRECCION USD'!D143)/'TARIFA ENTREGA A DIRECCION USD'!D143,3)</f>
        <v>0.27600000000000002</v>
      </c>
      <c r="V143" s="200">
        <f>TRUNC(('TARIFA ENTREGA A DIRECCION USD'!G143-'TARIFA ENTREGA A DIRECCION USD'!D143)/'TARIFA ENTREGA A DIRECCION USD'!D143,3)</f>
        <v>0.61799999999999999</v>
      </c>
      <c r="X143" s="142">
        <v>20.04</v>
      </c>
      <c r="Y143" s="190">
        <v>136</v>
      </c>
      <c r="Z143" s="200">
        <v>0.55500000000000005</v>
      </c>
      <c r="AA143" s="200">
        <v>0.13</v>
      </c>
      <c r="AB143" s="200">
        <v>0.3</v>
      </c>
      <c r="AC143" s="200">
        <v>0.75</v>
      </c>
      <c r="AL143"/>
      <c r="AM143"/>
      <c r="AN143"/>
      <c r="AO143"/>
      <c r="AP143"/>
      <c r="AQ143"/>
      <c r="AR143"/>
      <c r="AS143"/>
      <c r="AT143"/>
      <c r="AU143"/>
    </row>
    <row r="144" spans="17:47" x14ac:dyDescent="0.2">
      <c r="Q144" s="142">
        <f>TRUNC('TARIFA ENTREGA A DIRECCION USD'!D145-'TARIFA ENTREGA A DIRECCION USD'!D144,2)</f>
        <v>0.59</v>
      </c>
      <c r="R144" s="190">
        <v>137</v>
      </c>
      <c r="S144" s="200">
        <f>TRUNC((('TARIFA ENTREGA A DIRECCION USD'!C144-'TARIFA ENTREGA A DIRECCION USD'!D144)/'TARIFA ENTREGA A DIRECCION USD'!D144)+1,3)</f>
        <v>0.68100000000000005</v>
      </c>
      <c r="T144" s="200">
        <f>TRUNC(('TARIFA ENTREGA A DIRECCION USD'!E144-'TARIFA ENTREGA A DIRECCION USD'!D144)/'TARIFA ENTREGA A DIRECCION USD'!D144,3)</f>
        <v>0.156</v>
      </c>
      <c r="U144" s="200">
        <f>TRUNC(('TARIFA ENTREGA A DIRECCION USD'!F144-'TARIFA ENTREGA A DIRECCION USD'!D144)/'TARIFA ENTREGA A DIRECCION USD'!D144,3)</f>
        <v>0.27600000000000002</v>
      </c>
      <c r="V144" s="200">
        <f>TRUNC(('TARIFA ENTREGA A DIRECCION USD'!G144-'TARIFA ENTREGA A DIRECCION USD'!D144)/'TARIFA ENTREGA A DIRECCION USD'!D144,3)</f>
        <v>0.62</v>
      </c>
      <c r="X144" s="142">
        <v>20.04</v>
      </c>
      <c r="Y144" s="190">
        <v>137</v>
      </c>
      <c r="Z144" s="200">
        <v>0.55500000000000005</v>
      </c>
      <c r="AA144" s="200">
        <v>0.13</v>
      </c>
      <c r="AB144" s="200">
        <v>0.3</v>
      </c>
      <c r="AC144" s="200">
        <v>0.75</v>
      </c>
      <c r="AL144"/>
      <c r="AM144"/>
      <c r="AN144"/>
      <c r="AO144"/>
      <c r="AP144"/>
      <c r="AQ144"/>
      <c r="AR144"/>
      <c r="AS144"/>
      <c r="AT144"/>
      <c r="AU144"/>
    </row>
    <row r="145" spans="17:47" x14ac:dyDescent="0.2">
      <c r="Q145" s="142">
        <f>TRUNC('TARIFA ENTREGA A DIRECCION USD'!D146-'TARIFA ENTREGA A DIRECCION USD'!D145,2)</f>
        <v>0.59</v>
      </c>
      <c r="R145" s="190">
        <v>138</v>
      </c>
      <c r="S145" s="200">
        <f>TRUNC((('TARIFA ENTREGA A DIRECCION USD'!C145-'TARIFA ENTREGA A DIRECCION USD'!D145)/'TARIFA ENTREGA A DIRECCION USD'!D145)+1,3)</f>
        <v>0.68100000000000005</v>
      </c>
      <c r="T145" s="200">
        <f>TRUNC(('TARIFA ENTREGA A DIRECCION USD'!E145-'TARIFA ENTREGA A DIRECCION USD'!D145)/'TARIFA ENTREGA A DIRECCION USD'!D145,3)</f>
        <v>0.156</v>
      </c>
      <c r="U145" s="200">
        <f>TRUNC(('TARIFA ENTREGA A DIRECCION USD'!F145-'TARIFA ENTREGA A DIRECCION USD'!D145)/'TARIFA ENTREGA A DIRECCION USD'!D145,3)</f>
        <v>0.27700000000000002</v>
      </c>
      <c r="V145" s="200">
        <f>TRUNC(('TARIFA ENTREGA A DIRECCION USD'!G145-'TARIFA ENTREGA A DIRECCION USD'!D145)/'TARIFA ENTREGA A DIRECCION USD'!D145,3)</f>
        <v>0.621</v>
      </c>
      <c r="X145" s="142">
        <v>20.04</v>
      </c>
      <c r="Y145" s="190">
        <v>138</v>
      </c>
      <c r="Z145" s="200">
        <v>0.55500000000000005</v>
      </c>
      <c r="AA145" s="200">
        <v>0.13</v>
      </c>
      <c r="AB145" s="200">
        <v>0.3</v>
      </c>
      <c r="AC145" s="200">
        <v>0.75</v>
      </c>
      <c r="AL145"/>
      <c r="AM145"/>
      <c r="AN145"/>
      <c r="AO145"/>
      <c r="AP145"/>
      <c r="AQ145"/>
      <c r="AR145"/>
      <c r="AS145"/>
      <c r="AT145"/>
      <c r="AU145"/>
    </row>
    <row r="146" spans="17:47" x14ac:dyDescent="0.2">
      <c r="Q146" s="142">
        <f>TRUNC('TARIFA ENTREGA A DIRECCION USD'!D147-'TARIFA ENTREGA A DIRECCION USD'!D146,2)</f>
        <v>0.59</v>
      </c>
      <c r="R146" s="190">
        <v>139</v>
      </c>
      <c r="S146" s="200">
        <f>TRUNC((('TARIFA ENTREGA A DIRECCION USD'!C146-'TARIFA ENTREGA A DIRECCION USD'!D146)/'TARIFA ENTREGA A DIRECCION USD'!D146)+1,3)</f>
        <v>0.68200000000000005</v>
      </c>
      <c r="T146" s="200">
        <f>TRUNC(('TARIFA ENTREGA A DIRECCION USD'!E146-'TARIFA ENTREGA A DIRECCION USD'!D146)/'TARIFA ENTREGA A DIRECCION USD'!D146,3)</f>
        <v>0.157</v>
      </c>
      <c r="U146" s="200">
        <f>TRUNC(('TARIFA ENTREGA A DIRECCION USD'!F146-'TARIFA ENTREGA A DIRECCION USD'!D146)/'TARIFA ENTREGA A DIRECCION USD'!D146,3)</f>
        <v>0.27700000000000002</v>
      </c>
      <c r="V146" s="200">
        <f>TRUNC(('TARIFA ENTREGA A DIRECCION USD'!G146-'TARIFA ENTREGA A DIRECCION USD'!D146)/'TARIFA ENTREGA A DIRECCION USD'!D146,3)</f>
        <v>0.623</v>
      </c>
      <c r="X146" s="142">
        <v>20.04</v>
      </c>
      <c r="Y146" s="190">
        <v>139</v>
      </c>
      <c r="Z146" s="200">
        <v>0.55500000000000005</v>
      </c>
      <c r="AA146" s="200">
        <v>0.13</v>
      </c>
      <c r="AB146" s="200">
        <v>0.3</v>
      </c>
      <c r="AC146" s="200">
        <v>0.75</v>
      </c>
      <c r="AL146"/>
      <c r="AM146"/>
      <c r="AN146"/>
      <c r="AO146"/>
      <c r="AP146"/>
      <c r="AQ146"/>
      <c r="AR146"/>
      <c r="AS146"/>
      <c r="AT146"/>
      <c r="AU146"/>
    </row>
    <row r="147" spans="17:47" x14ac:dyDescent="0.2">
      <c r="Q147" s="142">
        <f>TRUNC('TARIFA ENTREGA A DIRECCION USD'!D148-'TARIFA ENTREGA A DIRECCION USD'!D147,2)</f>
        <v>0.59</v>
      </c>
      <c r="R147" s="190">
        <v>140</v>
      </c>
      <c r="S147" s="200">
        <f>TRUNC((('TARIFA ENTREGA A DIRECCION USD'!C147-'TARIFA ENTREGA A DIRECCION USD'!D147)/'TARIFA ENTREGA A DIRECCION USD'!D147)+1,3)</f>
        <v>0.68200000000000005</v>
      </c>
      <c r="T147" s="200">
        <f>TRUNC(('TARIFA ENTREGA A DIRECCION USD'!E147-'TARIFA ENTREGA A DIRECCION USD'!D147)/'TARIFA ENTREGA A DIRECCION USD'!D147,3)</f>
        <v>0.157</v>
      </c>
      <c r="U147" s="200">
        <f>TRUNC(('TARIFA ENTREGA A DIRECCION USD'!F147-'TARIFA ENTREGA A DIRECCION USD'!D147)/'TARIFA ENTREGA A DIRECCION USD'!D147,3)</f>
        <v>0.27800000000000002</v>
      </c>
      <c r="V147" s="200">
        <f>TRUNC(('TARIFA ENTREGA A DIRECCION USD'!G147-'TARIFA ENTREGA A DIRECCION USD'!D147)/'TARIFA ENTREGA A DIRECCION USD'!D147,3)</f>
        <v>0.624</v>
      </c>
      <c r="X147" s="142">
        <v>20.04</v>
      </c>
      <c r="Y147" s="190">
        <v>140</v>
      </c>
      <c r="Z147" s="200">
        <v>0.55500000000000005</v>
      </c>
      <c r="AA147" s="200">
        <v>0.13</v>
      </c>
      <c r="AB147" s="200">
        <v>0.3</v>
      </c>
      <c r="AC147" s="200">
        <v>0.75</v>
      </c>
      <c r="AL147"/>
      <c r="AM147"/>
      <c r="AN147"/>
      <c r="AO147"/>
      <c r="AP147"/>
      <c r="AQ147"/>
      <c r="AR147"/>
      <c r="AS147"/>
      <c r="AT147"/>
      <c r="AU147"/>
    </row>
    <row r="148" spans="17:47" x14ac:dyDescent="0.2">
      <c r="Q148" s="142">
        <f>TRUNC('TARIFA ENTREGA A DIRECCION USD'!D149-'TARIFA ENTREGA A DIRECCION USD'!D148,2)</f>
        <v>0.59</v>
      </c>
      <c r="R148" s="190">
        <v>141</v>
      </c>
      <c r="S148" s="200">
        <f>TRUNC((('TARIFA ENTREGA A DIRECCION USD'!C148-'TARIFA ENTREGA A DIRECCION USD'!D148)/'TARIFA ENTREGA A DIRECCION USD'!D148)+1,3)</f>
        <v>0.68200000000000005</v>
      </c>
      <c r="T148" s="200">
        <f>TRUNC(('TARIFA ENTREGA A DIRECCION USD'!E148-'TARIFA ENTREGA A DIRECCION USD'!D148)/'TARIFA ENTREGA A DIRECCION USD'!D148,3)</f>
        <v>0.157</v>
      </c>
      <c r="U148" s="200">
        <f>TRUNC(('TARIFA ENTREGA A DIRECCION USD'!F148-'TARIFA ENTREGA A DIRECCION USD'!D148)/'TARIFA ENTREGA A DIRECCION USD'!D148,3)</f>
        <v>0.27800000000000002</v>
      </c>
      <c r="V148" s="200">
        <f>TRUNC(('TARIFA ENTREGA A DIRECCION USD'!G148-'TARIFA ENTREGA A DIRECCION USD'!D148)/'TARIFA ENTREGA A DIRECCION USD'!D148,3)</f>
        <v>0.626</v>
      </c>
      <c r="X148" s="142">
        <v>20.04</v>
      </c>
      <c r="Y148" s="190">
        <v>141</v>
      </c>
      <c r="Z148" s="200">
        <v>0.55500000000000005</v>
      </c>
      <c r="AA148" s="200">
        <v>0.13</v>
      </c>
      <c r="AB148" s="200">
        <v>0.3</v>
      </c>
      <c r="AC148" s="200">
        <v>0.75</v>
      </c>
      <c r="AL148"/>
      <c r="AM148"/>
      <c r="AN148"/>
      <c r="AO148"/>
      <c r="AP148"/>
      <c r="AQ148"/>
      <c r="AR148"/>
      <c r="AS148"/>
      <c r="AT148"/>
      <c r="AU148"/>
    </row>
    <row r="149" spans="17:47" x14ac:dyDescent="0.2">
      <c r="Q149" s="142">
        <f>TRUNC('TARIFA ENTREGA A DIRECCION USD'!D150-'TARIFA ENTREGA A DIRECCION USD'!D149,2)</f>
        <v>0.59</v>
      </c>
      <c r="R149" s="190">
        <v>142</v>
      </c>
      <c r="S149" s="200">
        <f>TRUNC((('TARIFA ENTREGA A DIRECCION USD'!C149-'TARIFA ENTREGA A DIRECCION USD'!D149)/'TARIFA ENTREGA A DIRECCION USD'!D149)+1,3)</f>
        <v>0.68300000000000005</v>
      </c>
      <c r="T149" s="200">
        <f>TRUNC(('TARIFA ENTREGA A DIRECCION USD'!E149-'TARIFA ENTREGA A DIRECCION USD'!D149)/'TARIFA ENTREGA A DIRECCION USD'!D149,3)</f>
        <v>0.158</v>
      </c>
      <c r="U149" s="200">
        <f>TRUNC(('TARIFA ENTREGA A DIRECCION USD'!F149-'TARIFA ENTREGA A DIRECCION USD'!D149)/'TARIFA ENTREGA A DIRECCION USD'!D149,3)</f>
        <v>0.27900000000000003</v>
      </c>
      <c r="V149" s="200">
        <f>TRUNC(('TARIFA ENTREGA A DIRECCION USD'!G149-'TARIFA ENTREGA A DIRECCION USD'!D149)/'TARIFA ENTREGA A DIRECCION USD'!D149,3)</f>
        <v>0.627</v>
      </c>
      <c r="X149" s="142">
        <v>20.04</v>
      </c>
      <c r="Y149" s="190">
        <v>142</v>
      </c>
      <c r="Z149" s="200">
        <v>0.55500000000000005</v>
      </c>
      <c r="AA149" s="200">
        <v>0.13</v>
      </c>
      <c r="AB149" s="200">
        <v>0.3</v>
      </c>
      <c r="AC149" s="200">
        <v>0.75</v>
      </c>
      <c r="AL149"/>
      <c r="AM149"/>
      <c r="AN149"/>
      <c r="AO149"/>
      <c r="AP149"/>
      <c r="AQ149"/>
      <c r="AR149"/>
      <c r="AS149"/>
      <c r="AT149"/>
      <c r="AU149"/>
    </row>
    <row r="150" spans="17:47" x14ac:dyDescent="0.2">
      <c r="Q150" s="142">
        <f>TRUNC('TARIFA ENTREGA A DIRECCION USD'!D151-'TARIFA ENTREGA A DIRECCION USD'!D150,2)</f>
        <v>0.59</v>
      </c>
      <c r="R150" s="190">
        <v>143</v>
      </c>
      <c r="S150" s="200">
        <f>TRUNC((('TARIFA ENTREGA A DIRECCION USD'!C150-'TARIFA ENTREGA A DIRECCION USD'!D150)/'TARIFA ENTREGA A DIRECCION USD'!D150)+1,3)</f>
        <v>0.68300000000000005</v>
      </c>
      <c r="T150" s="200">
        <f>TRUNC(('TARIFA ENTREGA A DIRECCION USD'!E150-'TARIFA ENTREGA A DIRECCION USD'!D150)/'TARIFA ENTREGA A DIRECCION USD'!D150,3)</f>
        <v>0.158</v>
      </c>
      <c r="U150" s="200">
        <f>TRUNC(('TARIFA ENTREGA A DIRECCION USD'!F150-'TARIFA ENTREGA A DIRECCION USD'!D150)/'TARIFA ENTREGA A DIRECCION USD'!D150,3)</f>
        <v>0.27900000000000003</v>
      </c>
      <c r="V150" s="200">
        <f>TRUNC(('TARIFA ENTREGA A DIRECCION USD'!G150-'TARIFA ENTREGA A DIRECCION USD'!D150)/'TARIFA ENTREGA A DIRECCION USD'!D150,3)</f>
        <v>0.629</v>
      </c>
      <c r="X150" s="142">
        <v>20.04</v>
      </c>
      <c r="Y150" s="190">
        <v>143</v>
      </c>
      <c r="Z150" s="200">
        <v>0.55500000000000005</v>
      </c>
      <c r="AA150" s="200">
        <v>0.13</v>
      </c>
      <c r="AB150" s="200">
        <v>0.3</v>
      </c>
      <c r="AC150" s="200">
        <v>0.75</v>
      </c>
      <c r="AL150"/>
      <c r="AM150"/>
      <c r="AN150"/>
      <c r="AO150"/>
      <c r="AP150"/>
      <c r="AQ150"/>
      <c r="AR150"/>
      <c r="AS150"/>
      <c r="AT150"/>
      <c r="AU150"/>
    </row>
    <row r="151" spans="17:47" x14ac:dyDescent="0.2">
      <c r="Q151" s="142">
        <f>TRUNC('TARIFA ENTREGA A DIRECCION USD'!D152-'TARIFA ENTREGA A DIRECCION USD'!D151,2)</f>
        <v>0.59</v>
      </c>
      <c r="R151" s="190">
        <v>144</v>
      </c>
      <c r="S151" s="200">
        <f>TRUNC((('TARIFA ENTREGA A DIRECCION USD'!C151-'TARIFA ENTREGA A DIRECCION USD'!D151)/'TARIFA ENTREGA A DIRECCION USD'!D151)+1,3)</f>
        <v>0.68400000000000005</v>
      </c>
      <c r="T151" s="200">
        <f>TRUNC(('TARIFA ENTREGA A DIRECCION USD'!E151-'TARIFA ENTREGA A DIRECCION USD'!D151)/'TARIFA ENTREGA A DIRECCION USD'!D151,3)</f>
        <v>0.158</v>
      </c>
      <c r="U151" s="200">
        <f>TRUNC(('TARIFA ENTREGA A DIRECCION USD'!F151-'TARIFA ENTREGA A DIRECCION USD'!D151)/'TARIFA ENTREGA A DIRECCION USD'!D151,3)</f>
        <v>0.27900000000000003</v>
      </c>
      <c r="V151" s="200">
        <f>TRUNC(('TARIFA ENTREGA A DIRECCION USD'!G151-'TARIFA ENTREGA A DIRECCION USD'!D151)/'TARIFA ENTREGA A DIRECCION USD'!D151,3)</f>
        <v>0.63</v>
      </c>
      <c r="X151" s="142">
        <v>20.04</v>
      </c>
      <c r="Y151" s="190">
        <v>144</v>
      </c>
      <c r="Z151" s="200">
        <v>0.55500000000000005</v>
      </c>
      <c r="AA151" s="200">
        <v>0.13</v>
      </c>
      <c r="AB151" s="200">
        <v>0.3</v>
      </c>
      <c r="AC151" s="200">
        <v>0.75</v>
      </c>
      <c r="AL151"/>
      <c r="AM151"/>
      <c r="AN151"/>
      <c r="AO151"/>
      <c r="AP151"/>
      <c r="AQ151"/>
      <c r="AR151"/>
      <c r="AS151"/>
      <c r="AT151"/>
      <c r="AU151"/>
    </row>
    <row r="152" spans="17:47" x14ac:dyDescent="0.2">
      <c r="Q152" s="142">
        <f>TRUNC('TARIFA ENTREGA A DIRECCION USD'!D153-'TARIFA ENTREGA A DIRECCION USD'!D152,2)</f>
        <v>0.59</v>
      </c>
      <c r="R152" s="190">
        <v>145</v>
      </c>
      <c r="S152" s="200">
        <f>TRUNC((('TARIFA ENTREGA A DIRECCION USD'!C152-'TARIFA ENTREGA A DIRECCION USD'!D152)/'TARIFA ENTREGA A DIRECCION USD'!D152)+1,3)</f>
        <v>0.68400000000000005</v>
      </c>
      <c r="T152" s="200">
        <f>TRUNC(('TARIFA ENTREGA A DIRECCION USD'!E152-'TARIFA ENTREGA A DIRECCION USD'!D152)/'TARIFA ENTREGA A DIRECCION USD'!D152,3)</f>
        <v>0.159</v>
      </c>
      <c r="U152" s="200">
        <f>TRUNC(('TARIFA ENTREGA A DIRECCION USD'!F152-'TARIFA ENTREGA A DIRECCION USD'!D152)/'TARIFA ENTREGA A DIRECCION USD'!D152,3)</f>
        <v>0.28000000000000003</v>
      </c>
      <c r="V152" s="200">
        <f>TRUNC(('TARIFA ENTREGA A DIRECCION USD'!G152-'TARIFA ENTREGA A DIRECCION USD'!D152)/'TARIFA ENTREGA A DIRECCION USD'!D152,3)</f>
        <v>0.63100000000000001</v>
      </c>
      <c r="X152" s="142">
        <v>20.04</v>
      </c>
      <c r="Y152" s="190">
        <v>145</v>
      </c>
      <c r="Z152" s="200">
        <v>0.55500000000000005</v>
      </c>
      <c r="AA152" s="200">
        <v>0.13</v>
      </c>
      <c r="AB152" s="200">
        <v>0.3</v>
      </c>
      <c r="AC152" s="200">
        <v>0.75</v>
      </c>
      <c r="AL152"/>
      <c r="AM152"/>
      <c r="AN152"/>
      <c r="AO152"/>
      <c r="AP152"/>
      <c r="AQ152"/>
      <c r="AR152"/>
      <c r="AS152"/>
      <c r="AT152"/>
      <c r="AU152"/>
    </row>
    <row r="153" spans="17:47" x14ac:dyDescent="0.2">
      <c r="Q153" s="142">
        <f>TRUNC('TARIFA ENTREGA A DIRECCION USD'!D154-'TARIFA ENTREGA A DIRECCION USD'!D153,2)</f>
        <v>0.59</v>
      </c>
      <c r="R153" s="190">
        <v>146</v>
      </c>
      <c r="S153" s="200">
        <f>TRUNC((('TARIFA ENTREGA A DIRECCION USD'!C153-'TARIFA ENTREGA A DIRECCION USD'!D153)/'TARIFA ENTREGA A DIRECCION USD'!D153)+1,3)</f>
        <v>0.68500000000000005</v>
      </c>
      <c r="T153" s="200">
        <f>TRUNC(('TARIFA ENTREGA A DIRECCION USD'!E153-'TARIFA ENTREGA A DIRECCION USD'!D153)/'TARIFA ENTREGA A DIRECCION USD'!D153,3)</f>
        <v>0.159</v>
      </c>
      <c r="U153" s="200">
        <f>TRUNC(('TARIFA ENTREGA A DIRECCION USD'!F153-'TARIFA ENTREGA A DIRECCION USD'!D153)/'TARIFA ENTREGA A DIRECCION USD'!D153,3)</f>
        <v>0.28000000000000003</v>
      </c>
      <c r="V153" s="200">
        <f>TRUNC(('TARIFA ENTREGA A DIRECCION USD'!G153-'TARIFA ENTREGA A DIRECCION USD'!D153)/'TARIFA ENTREGA A DIRECCION USD'!D153,3)</f>
        <v>0.63300000000000001</v>
      </c>
      <c r="X153" s="142">
        <v>20.04</v>
      </c>
      <c r="Y153" s="190">
        <v>146</v>
      </c>
      <c r="Z153" s="200">
        <v>0.55500000000000005</v>
      </c>
      <c r="AA153" s="200">
        <v>0.13</v>
      </c>
      <c r="AB153" s="200">
        <v>0.3</v>
      </c>
      <c r="AC153" s="200">
        <v>0.8</v>
      </c>
      <c r="AL153"/>
      <c r="AM153"/>
      <c r="AN153"/>
      <c r="AO153"/>
      <c r="AP153"/>
      <c r="AQ153"/>
      <c r="AR153"/>
      <c r="AS153"/>
      <c r="AT153"/>
      <c r="AU153"/>
    </row>
    <row r="154" spans="17:47" x14ac:dyDescent="0.2">
      <c r="Q154" s="142">
        <f>TRUNC('TARIFA ENTREGA A DIRECCION USD'!D155-'TARIFA ENTREGA A DIRECCION USD'!D154,2)</f>
        <v>0.59</v>
      </c>
      <c r="R154" s="190">
        <v>147</v>
      </c>
      <c r="S154" s="200">
        <f>TRUNC((('TARIFA ENTREGA A DIRECCION USD'!C154-'TARIFA ENTREGA A DIRECCION USD'!D154)/'TARIFA ENTREGA A DIRECCION USD'!D154)+1,3)</f>
        <v>0.68500000000000005</v>
      </c>
      <c r="T154" s="200">
        <f>TRUNC(('TARIFA ENTREGA A DIRECCION USD'!E154-'TARIFA ENTREGA A DIRECCION USD'!D154)/'TARIFA ENTREGA A DIRECCION USD'!D154,3)</f>
        <v>0.159</v>
      </c>
      <c r="U154" s="200">
        <f>TRUNC(('TARIFA ENTREGA A DIRECCION USD'!F154-'TARIFA ENTREGA A DIRECCION USD'!D154)/'TARIFA ENTREGA A DIRECCION USD'!D154,3)</f>
        <v>0.28100000000000003</v>
      </c>
      <c r="V154" s="200">
        <f>TRUNC(('TARIFA ENTREGA A DIRECCION USD'!G154-'TARIFA ENTREGA A DIRECCION USD'!D154)/'TARIFA ENTREGA A DIRECCION USD'!D154,3)</f>
        <v>0.63400000000000001</v>
      </c>
      <c r="X154" s="142">
        <v>20.04</v>
      </c>
      <c r="Y154" s="190">
        <v>147</v>
      </c>
      <c r="Z154" s="200">
        <v>0.55500000000000005</v>
      </c>
      <c r="AA154" s="200">
        <v>0.13</v>
      </c>
      <c r="AB154" s="200">
        <v>0.3</v>
      </c>
      <c r="AC154" s="200">
        <v>0.8</v>
      </c>
      <c r="AL154"/>
      <c r="AM154"/>
      <c r="AN154"/>
      <c r="AO154"/>
      <c r="AP154"/>
      <c r="AQ154"/>
      <c r="AR154"/>
      <c r="AS154"/>
      <c r="AT154"/>
      <c r="AU154"/>
    </row>
    <row r="155" spans="17:47" x14ac:dyDescent="0.2">
      <c r="Q155" s="142">
        <f>TRUNC('TARIFA ENTREGA A DIRECCION USD'!D156-'TARIFA ENTREGA A DIRECCION USD'!D155,2)</f>
        <v>0.59</v>
      </c>
      <c r="R155" s="190">
        <v>148</v>
      </c>
      <c r="S155" s="200">
        <f>TRUNC((('TARIFA ENTREGA A DIRECCION USD'!C155-'TARIFA ENTREGA A DIRECCION USD'!D155)/'TARIFA ENTREGA A DIRECCION USD'!D155)+1,3)</f>
        <v>0.68600000000000005</v>
      </c>
      <c r="T155" s="200">
        <f>TRUNC(('TARIFA ENTREGA A DIRECCION USD'!E155-'TARIFA ENTREGA A DIRECCION USD'!D155)/'TARIFA ENTREGA A DIRECCION USD'!D155,3)</f>
        <v>0.159</v>
      </c>
      <c r="U155" s="200">
        <f>TRUNC(('TARIFA ENTREGA A DIRECCION USD'!F155-'TARIFA ENTREGA A DIRECCION USD'!D155)/'TARIFA ENTREGA A DIRECCION USD'!D155,3)</f>
        <v>0.28100000000000003</v>
      </c>
      <c r="V155" s="200">
        <f>TRUNC(('TARIFA ENTREGA A DIRECCION USD'!G155-'TARIFA ENTREGA A DIRECCION USD'!D155)/'TARIFA ENTREGA A DIRECCION USD'!D155,3)</f>
        <v>0.63600000000000001</v>
      </c>
      <c r="X155" s="142">
        <v>20.04</v>
      </c>
      <c r="Y155" s="190">
        <v>148</v>
      </c>
      <c r="Z155" s="200">
        <v>0.55500000000000005</v>
      </c>
      <c r="AA155" s="200">
        <v>0.13</v>
      </c>
      <c r="AB155" s="200">
        <v>0.3</v>
      </c>
      <c r="AC155" s="200">
        <v>0.8</v>
      </c>
      <c r="AL155"/>
      <c r="AM155"/>
      <c r="AN155"/>
      <c r="AO155"/>
      <c r="AP155"/>
      <c r="AQ155"/>
      <c r="AR155"/>
      <c r="AS155"/>
      <c r="AT155"/>
      <c r="AU155"/>
    </row>
    <row r="156" spans="17:47" x14ac:dyDescent="0.2">
      <c r="Q156" s="142">
        <f>TRUNC('TARIFA ENTREGA A DIRECCION USD'!D157-'TARIFA ENTREGA A DIRECCION USD'!D156,2)</f>
        <v>0.59</v>
      </c>
      <c r="R156" s="190">
        <v>149</v>
      </c>
      <c r="S156" s="200">
        <f>TRUNC((('TARIFA ENTREGA A DIRECCION USD'!C156-'TARIFA ENTREGA A DIRECCION USD'!D156)/'TARIFA ENTREGA A DIRECCION USD'!D156)+1,3)</f>
        <v>0.68600000000000005</v>
      </c>
      <c r="T156" s="200">
        <f>TRUNC(('TARIFA ENTREGA A DIRECCION USD'!E156-'TARIFA ENTREGA A DIRECCION USD'!D156)/'TARIFA ENTREGA A DIRECCION USD'!D156,3)</f>
        <v>0.16</v>
      </c>
      <c r="U156" s="200">
        <f>TRUNC(('TARIFA ENTREGA A DIRECCION USD'!F156-'TARIFA ENTREGA A DIRECCION USD'!D156)/'TARIFA ENTREGA A DIRECCION USD'!D156,3)</f>
        <v>0.28199999999999997</v>
      </c>
      <c r="V156" s="200">
        <f>TRUNC(('TARIFA ENTREGA A DIRECCION USD'!G156-'TARIFA ENTREGA A DIRECCION USD'!D156)/'TARIFA ENTREGA A DIRECCION USD'!D156,3)</f>
        <v>0.63700000000000001</v>
      </c>
      <c r="X156" s="142">
        <v>20.04</v>
      </c>
      <c r="Y156" s="190">
        <v>149</v>
      </c>
      <c r="Z156" s="200">
        <v>0.55500000000000005</v>
      </c>
      <c r="AA156" s="200">
        <v>0.13</v>
      </c>
      <c r="AB156" s="200">
        <v>0.3</v>
      </c>
      <c r="AC156" s="200">
        <v>0.8</v>
      </c>
      <c r="AL156"/>
      <c r="AM156"/>
      <c r="AN156"/>
      <c r="AO156"/>
      <c r="AP156"/>
      <c r="AQ156"/>
      <c r="AR156"/>
      <c r="AS156"/>
      <c r="AT156"/>
      <c r="AU156"/>
    </row>
    <row r="157" spans="17:47" x14ac:dyDescent="0.2">
      <c r="Q157" s="142">
        <f>TRUNC('TARIFA ENTREGA A DIRECCION USD'!D158-'TARIFA ENTREGA A DIRECCION USD'!D157,2)</f>
        <v>0.59</v>
      </c>
      <c r="R157" s="190">
        <v>150</v>
      </c>
      <c r="S157" s="200">
        <f>TRUNC((('TARIFA ENTREGA A DIRECCION USD'!C157-'TARIFA ENTREGA A DIRECCION USD'!D157)/'TARIFA ENTREGA A DIRECCION USD'!D157)+1,3)</f>
        <v>0.68700000000000006</v>
      </c>
      <c r="T157" s="200">
        <f>TRUNC(('TARIFA ENTREGA A DIRECCION USD'!E157-'TARIFA ENTREGA A DIRECCION USD'!D157)/'TARIFA ENTREGA A DIRECCION USD'!D157,3)</f>
        <v>0.16</v>
      </c>
      <c r="U157" s="200">
        <f>TRUNC(('TARIFA ENTREGA A DIRECCION USD'!F157-'TARIFA ENTREGA A DIRECCION USD'!D157)/'TARIFA ENTREGA A DIRECCION USD'!D157,3)</f>
        <v>0.28199999999999997</v>
      </c>
      <c r="V157" s="200">
        <f>TRUNC(('TARIFA ENTREGA A DIRECCION USD'!G157-'TARIFA ENTREGA A DIRECCION USD'!D157)/'TARIFA ENTREGA A DIRECCION USD'!D157,3)</f>
        <v>0.63800000000000001</v>
      </c>
      <c r="X157" s="142">
        <v>20.04</v>
      </c>
      <c r="Y157" s="190">
        <v>150</v>
      </c>
      <c r="Z157" s="200">
        <v>0.55500000000000005</v>
      </c>
      <c r="AA157" s="200">
        <v>0.13</v>
      </c>
      <c r="AB157" s="200">
        <v>0.3</v>
      </c>
      <c r="AC157" s="200">
        <v>0.8</v>
      </c>
      <c r="AL157"/>
      <c r="AM157"/>
      <c r="AN157"/>
      <c r="AO157"/>
      <c r="AP157"/>
      <c r="AQ157"/>
      <c r="AR157"/>
      <c r="AS157"/>
      <c r="AT157"/>
      <c r="AU157"/>
    </row>
    <row r="158" spans="17:47" x14ac:dyDescent="0.2">
      <c r="Q158" s="142">
        <f>TRUNC('TARIFA ENTREGA A DIRECCION USD'!D159-'TARIFA ENTREGA A DIRECCION USD'!D158,2)</f>
        <v>0.59</v>
      </c>
      <c r="R158" s="190">
        <v>151</v>
      </c>
      <c r="S158" s="200">
        <f>TRUNC((('TARIFA ENTREGA A DIRECCION USD'!C158-'TARIFA ENTREGA A DIRECCION USD'!D158)/'TARIFA ENTREGA A DIRECCION USD'!D158)+1,3)</f>
        <v>0.68700000000000006</v>
      </c>
      <c r="T158" s="200">
        <f>TRUNC(('TARIFA ENTREGA A DIRECCION USD'!E158-'TARIFA ENTREGA A DIRECCION USD'!D158)/'TARIFA ENTREGA A DIRECCION USD'!D158,3)</f>
        <v>0.16</v>
      </c>
      <c r="U158" s="200">
        <f>TRUNC(('TARIFA ENTREGA A DIRECCION USD'!F158-'TARIFA ENTREGA A DIRECCION USD'!D158)/'TARIFA ENTREGA A DIRECCION USD'!D158,3)</f>
        <v>0.28199999999999997</v>
      </c>
      <c r="V158" s="200">
        <f>TRUNC(('TARIFA ENTREGA A DIRECCION USD'!G158-'TARIFA ENTREGA A DIRECCION USD'!D158)/'TARIFA ENTREGA A DIRECCION USD'!D158,3)</f>
        <v>0.64</v>
      </c>
      <c r="X158" s="142">
        <v>20.04</v>
      </c>
      <c r="Y158" s="190">
        <v>151</v>
      </c>
      <c r="Z158" s="200">
        <v>0.55500000000000005</v>
      </c>
      <c r="AA158" s="200">
        <v>0.13</v>
      </c>
      <c r="AB158" s="200">
        <v>0.3</v>
      </c>
      <c r="AC158" s="200">
        <v>0.8</v>
      </c>
      <c r="AL158"/>
      <c r="AM158"/>
      <c r="AN158"/>
      <c r="AO158"/>
      <c r="AP158"/>
      <c r="AQ158"/>
      <c r="AR158"/>
      <c r="AS158"/>
      <c r="AT158"/>
      <c r="AU158"/>
    </row>
    <row r="159" spans="17:47" x14ac:dyDescent="0.2">
      <c r="Q159" s="142">
        <f>TRUNC('TARIFA ENTREGA A DIRECCION USD'!D160-'TARIFA ENTREGA A DIRECCION USD'!D159,2)</f>
        <v>0.59</v>
      </c>
      <c r="R159" s="190">
        <v>152</v>
      </c>
      <c r="S159" s="200">
        <f>TRUNC((('TARIFA ENTREGA A DIRECCION USD'!C159-'TARIFA ENTREGA A DIRECCION USD'!D159)/'TARIFA ENTREGA A DIRECCION USD'!D159)+1,3)</f>
        <v>0.68799999999999994</v>
      </c>
      <c r="T159" s="200">
        <f>TRUNC(('TARIFA ENTREGA A DIRECCION USD'!E159-'TARIFA ENTREGA A DIRECCION USD'!D159)/'TARIFA ENTREGA A DIRECCION USD'!D159,3)</f>
        <v>0.16</v>
      </c>
      <c r="U159" s="200">
        <f>TRUNC(('TARIFA ENTREGA A DIRECCION USD'!F159-'TARIFA ENTREGA A DIRECCION USD'!D159)/'TARIFA ENTREGA A DIRECCION USD'!D159,3)</f>
        <v>0.28299999999999997</v>
      </c>
      <c r="V159" s="200">
        <f>TRUNC(('TARIFA ENTREGA A DIRECCION USD'!G159-'TARIFA ENTREGA A DIRECCION USD'!D159)/'TARIFA ENTREGA A DIRECCION USD'!D159,3)</f>
        <v>0.64100000000000001</v>
      </c>
      <c r="X159" s="142">
        <v>20.04</v>
      </c>
      <c r="Y159" s="190">
        <v>152</v>
      </c>
      <c r="Z159" s="200">
        <v>0.55500000000000005</v>
      </c>
      <c r="AA159" s="200">
        <v>0.13</v>
      </c>
      <c r="AB159" s="200">
        <v>0.3</v>
      </c>
      <c r="AC159" s="200">
        <v>0.8</v>
      </c>
      <c r="AL159"/>
      <c r="AM159"/>
      <c r="AN159"/>
      <c r="AO159"/>
      <c r="AP159"/>
      <c r="AQ159"/>
      <c r="AR159"/>
      <c r="AS159"/>
      <c r="AT159"/>
      <c r="AU159"/>
    </row>
    <row r="160" spans="17:47" x14ac:dyDescent="0.2">
      <c r="Q160" s="142">
        <f>TRUNC('TARIFA ENTREGA A DIRECCION USD'!D161-'TARIFA ENTREGA A DIRECCION USD'!D160,2)</f>
        <v>0.59</v>
      </c>
      <c r="R160" s="190">
        <v>153</v>
      </c>
      <c r="S160" s="200">
        <f>TRUNC((('TARIFA ENTREGA A DIRECCION USD'!C160-'TARIFA ENTREGA A DIRECCION USD'!D160)/'TARIFA ENTREGA A DIRECCION USD'!D160)+1,3)</f>
        <v>0.68799999999999994</v>
      </c>
      <c r="T160" s="200">
        <f>TRUNC(('TARIFA ENTREGA A DIRECCION USD'!E160-'TARIFA ENTREGA A DIRECCION USD'!D160)/'TARIFA ENTREGA A DIRECCION USD'!D160,3)</f>
        <v>0.161</v>
      </c>
      <c r="U160" s="200">
        <f>TRUNC(('TARIFA ENTREGA A DIRECCION USD'!F160-'TARIFA ENTREGA A DIRECCION USD'!D160)/'TARIFA ENTREGA A DIRECCION USD'!D160,3)</f>
        <v>0.28299999999999997</v>
      </c>
      <c r="V160" s="200">
        <f>TRUNC(('TARIFA ENTREGA A DIRECCION USD'!G160-'TARIFA ENTREGA A DIRECCION USD'!D160)/'TARIFA ENTREGA A DIRECCION USD'!D160,3)</f>
        <v>0.64200000000000002</v>
      </c>
      <c r="X160" s="142">
        <v>20.04</v>
      </c>
      <c r="Y160" s="190">
        <v>153</v>
      </c>
      <c r="Z160" s="200">
        <v>0.55500000000000005</v>
      </c>
      <c r="AA160" s="200">
        <v>0.13</v>
      </c>
      <c r="AB160" s="200">
        <v>0.3</v>
      </c>
      <c r="AC160" s="200">
        <v>0.8</v>
      </c>
      <c r="AL160"/>
      <c r="AM160"/>
      <c r="AN160"/>
      <c r="AO160"/>
      <c r="AP160"/>
      <c r="AQ160"/>
      <c r="AR160"/>
      <c r="AS160"/>
      <c r="AT160"/>
      <c r="AU160"/>
    </row>
    <row r="161" spans="17:47" x14ac:dyDescent="0.2">
      <c r="Q161" s="142">
        <f>TRUNC('TARIFA ENTREGA A DIRECCION USD'!D162-'TARIFA ENTREGA A DIRECCION USD'!D161,2)</f>
        <v>0.59</v>
      </c>
      <c r="R161" s="190">
        <v>154</v>
      </c>
      <c r="S161" s="200">
        <f>TRUNC((('TARIFA ENTREGA A DIRECCION USD'!C161-'TARIFA ENTREGA A DIRECCION USD'!D161)/'TARIFA ENTREGA A DIRECCION USD'!D161)+1,3)</f>
        <v>0.68799999999999994</v>
      </c>
      <c r="T161" s="200">
        <f>TRUNC(('TARIFA ENTREGA A DIRECCION USD'!E161-'TARIFA ENTREGA A DIRECCION USD'!D161)/'TARIFA ENTREGA A DIRECCION USD'!D161,3)</f>
        <v>0.161</v>
      </c>
      <c r="U161" s="200">
        <f>TRUNC(('TARIFA ENTREGA A DIRECCION USD'!F161-'TARIFA ENTREGA A DIRECCION USD'!D161)/'TARIFA ENTREGA A DIRECCION USD'!D161,3)</f>
        <v>0.28399999999999997</v>
      </c>
      <c r="V161" s="200">
        <f>TRUNC(('TARIFA ENTREGA A DIRECCION USD'!G161-'TARIFA ENTREGA A DIRECCION USD'!D161)/'TARIFA ENTREGA A DIRECCION USD'!D161,3)</f>
        <v>0.64400000000000002</v>
      </c>
      <c r="X161" s="142">
        <v>20.04</v>
      </c>
      <c r="Y161" s="190">
        <v>154</v>
      </c>
      <c r="Z161" s="200">
        <v>0.55500000000000005</v>
      </c>
      <c r="AA161" s="200">
        <v>0.13</v>
      </c>
      <c r="AB161" s="200">
        <v>0.3</v>
      </c>
      <c r="AC161" s="200">
        <v>0.8</v>
      </c>
      <c r="AL161"/>
      <c r="AM161"/>
      <c r="AN161"/>
      <c r="AO161"/>
      <c r="AP161"/>
      <c r="AQ161"/>
      <c r="AR161"/>
      <c r="AS161"/>
      <c r="AT161"/>
      <c r="AU161"/>
    </row>
    <row r="162" spans="17:47" x14ac:dyDescent="0.2">
      <c r="Q162" s="142">
        <f>TRUNC('TARIFA ENTREGA A DIRECCION USD'!D163-'TARIFA ENTREGA A DIRECCION USD'!D162,2)</f>
        <v>0.59</v>
      </c>
      <c r="R162" s="190">
        <v>155</v>
      </c>
      <c r="S162" s="200">
        <f>TRUNC((('TARIFA ENTREGA A DIRECCION USD'!C162-'TARIFA ENTREGA A DIRECCION USD'!D162)/'TARIFA ENTREGA A DIRECCION USD'!D162)+1,3)</f>
        <v>0.68899999999999995</v>
      </c>
      <c r="T162" s="200">
        <f>TRUNC(('TARIFA ENTREGA A DIRECCION USD'!E162-'TARIFA ENTREGA A DIRECCION USD'!D162)/'TARIFA ENTREGA A DIRECCION USD'!D162,3)</f>
        <v>0.161</v>
      </c>
      <c r="U162" s="200">
        <f>TRUNC(('TARIFA ENTREGA A DIRECCION USD'!F162-'TARIFA ENTREGA A DIRECCION USD'!D162)/'TARIFA ENTREGA A DIRECCION USD'!D162,3)</f>
        <v>0.28399999999999997</v>
      </c>
      <c r="V162" s="200">
        <f>TRUNC(('TARIFA ENTREGA A DIRECCION USD'!G162-'TARIFA ENTREGA A DIRECCION USD'!D162)/'TARIFA ENTREGA A DIRECCION USD'!D162,3)</f>
        <v>0.64500000000000002</v>
      </c>
      <c r="X162" s="142">
        <v>20.04</v>
      </c>
      <c r="Y162" s="190">
        <v>155</v>
      </c>
      <c r="Z162" s="200">
        <v>0.55500000000000005</v>
      </c>
      <c r="AA162" s="200">
        <v>0.13</v>
      </c>
      <c r="AB162" s="200">
        <v>0.3</v>
      </c>
      <c r="AC162" s="200">
        <v>0.8</v>
      </c>
      <c r="AL162"/>
      <c r="AM162"/>
      <c r="AN162"/>
      <c r="AO162"/>
      <c r="AP162"/>
      <c r="AQ162"/>
      <c r="AR162"/>
      <c r="AS162"/>
      <c r="AT162"/>
      <c r="AU162"/>
    </row>
    <row r="163" spans="17:47" x14ac:dyDescent="0.2">
      <c r="Q163" s="142">
        <f>TRUNC('TARIFA ENTREGA A DIRECCION USD'!D164-'TARIFA ENTREGA A DIRECCION USD'!D163,2)</f>
        <v>0.59</v>
      </c>
      <c r="R163" s="190">
        <v>156</v>
      </c>
      <c r="S163" s="200">
        <f>TRUNC((('TARIFA ENTREGA A DIRECCION USD'!C163-'TARIFA ENTREGA A DIRECCION USD'!D163)/'TARIFA ENTREGA A DIRECCION USD'!D163)+1,3)</f>
        <v>0.68899999999999995</v>
      </c>
      <c r="T163" s="200">
        <f>TRUNC(('TARIFA ENTREGA A DIRECCION USD'!E163-'TARIFA ENTREGA A DIRECCION USD'!D163)/'TARIFA ENTREGA A DIRECCION USD'!D163,3)</f>
        <v>0.16200000000000001</v>
      </c>
      <c r="U163" s="200">
        <f>TRUNC(('TARIFA ENTREGA A DIRECCION USD'!F163-'TARIFA ENTREGA A DIRECCION USD'!D163)/'TARIFA ENTREGA A DIRECCION USD'!D163,3)</f>
        <v>0.28399999999999997</v>
      </c>
      <c r="V163" s="200">
        <f>TRUNC(('TARIFA ENTREGA A DIRECCION USD'!G163-'TARIFA ENTREGA A DIRECCION USD'!D163)/'TARIFA ENTREGA A DIRECCION USD'!D163,3)</f>
        <v>0.64600000000000002</v>
      </c>
      <c r="X163" s="142">
        <v>20.04</v>
      </c>
      <c r="Y163" s="190">
        <v>156</v>
      </c>
      <c r="Z163" s="200">
        <v>0.55500000000000005</v>
      </c>
      <c r="AA163" s="200">
        <v>0.13</v>
      </c>
      <c r="AB163" s="200">
        <v>0.3</v>
      </c>
      <c r="AC163" s="200">
        <v>0.8</v>
      </c>
      <c r="AL163"/>
      <c r="AM163"/>
      <c r="AN163"/>
      <c r="AO163"/>
      <c r="AP163"/>
      <c r="AQ163"/>
      <c r="AR163"/>
      <c r="AS163"/>
      <c r="AT163"/>
      <c r="AU163"/>
    </row>
    <row r="164" spans="17:47" x14ac:dyDescent="0.2">
      <c r="Q164" s="142">
        <f>TRUNC('TARIFA ENTREGA A DIRECCION USD'!D165-'TARIFA ENTREGA A DIRECCION USD'!D164,2)</f>
        <v>0.59</v>
      </c>
      <c r="R164" s="190">
        <v>157</v>
      </c>
      <c r="S164" s="200">
        <f>TRUNC((('TARIFA ENTREGA A DIRECCION USD'!C164-'TARIFA ENTREGA A DIRECCION USD'!D164)/'TARIFA ENTREGA A DIRECCION USD'!D164)+1,3)</f>
        <v>0.69</v>
      </c>
      <c r="T164" s="200">
        <f>TRUNC(('TARIFA ENTREGA A DIRECCION USD'!E164-'TARIFA ENTREGA A DIRECCION USD'!D164)/'TARIFA ENTREGA A DIRECCION USD'!D164,3)</f>
        <v>0.16200000000000001</v>
      </c>
      <c r="U164" s="200">
        <f>TRUNC(('TARIFA ENTREGA A DIRECCION USD'!F164-'TARIFA ENTREGA A DIRECCION USD'!D164)/'TARIFA ENTREGA A DIRECCION USD'!D164,3)</f>
        <v>0.28499999999999998</v>
      </c>
      <c r="V164" s="200">
        <f>TRUNC(('TARIFA ENTREGA A DIRECCION USD'!G164-'TARIFA ENTREGA A DIRECCION USD'!D164)/'TARIFA ENTREGA A DIRECCION USD'!D164,3)</f>
        <v>0.64800000000000002</v>
      </c>
      <c r="X164" s="142">
        <v>20.04</v>
      </c>
      <c r="Y164" s="190">
        <v>157</v>
      </c>
      <c r="Z164" s="200">
        <v>0.55500000000000005</v>
      </c>
      <c r="AA164" s="200">
        <v>0.13</v>
      </c>
      <c r="AB164" s="200">
        <v>0.3</v>
      </c>
      <c r="AC164" s="200">
        <v>0.8</v>
      </c>
      <c r="AL164"/>
      <c r="AM164"/>
      <c r="AN164"/>
      <c r="AO164"/>
      <c r="AP164"/>
      <c r="AQ164"/>
      <c r="AR164"/>
      <c r="AS164"/>
      <c r="AT164"/>
      <c r="AU164"/>
    </row>
    <row r="165" spans="17:47" x14ac:dyDescent="0.2">
      <c r="Q165" s="142">
        <f>TRUNC('TARIFA ENTREGA A DIRECCION USD'!D166-'TARIFA ENTREGA A DIRECCION USD'!D165,2)</f>
        <v>0.59</v>
      </c>
      <c r="R165" s="190">
        <v>158</v>
      </c>
      <c r="S165" s="200">
        <f>TRUNC((('TARIFA ENTREGA A DIRECCION USD'!C165-'TARIFA ENTREGA A DIRECCION USD'!D165)/'TARIFA ENTREGA A DIRECCION USD'!D165)+1,3)</f>
        <v>0.69</v>
      </c>
      <c r="T165" s="200">
        <f>TRUNC(('TARIFA ENTREGA A DIRECCION USD'!E165-'TARIFA ENTREGA A DIRECCION USD'!D165)/'TARIFA ENTREGA A DIRECCION USD'!D165,3)</f>
        <v>0.16200000000000001</v>
      </c>
      <c r="U165" s="200">
        <f>TRUNC(('TARIFA ENTREGA A DIRECCION USD'!F165-'TARIFA ENTREGA A DIRECCION USD'!D165)/'TARIFA ENTREGA A DIRECCION USD'!D165,3)</f>
        <v>0.28499999999999998</v>
      </c>
      <c r="V165" s="200">
        <f>TRUNC(('TARIFA ENTREGA A DIRECCION USD'!G165-'TARIFA ENTREGA A DIRECCION USD'!D165)/'TARIFA ENTREGA A DIRECCION USD'!D165,3)</f>
        <v>0.64900000000000002</v>
      </c>
      <c r="X165" s="142">
        <v>20.04</v>
      </c>
      <c r="Y165" s="190">
        <v>158</v>
      </c>
      <c r="Z165" s="200">
        <v>0.55500000000000005</v>
      </c>
      <c r="AA165" s="200">
        <v>0.13</v>
      </c>
      <c r="AB165" s="200">
        <v>0.3</v>
      </c>
      <c r="AC165" s="200">
        <v>0.8</v>
      </c>
      <c r="AL165"/>
      <c r="AM165"/>
      <c r="AN165"/>
      <c r="AO165"/>
      <c r="AP165"/>
      <c r="AQ165"/>
      <c r="AR165"/>
      <c r="AS165"/>
      <c r="AT165"/>
      <c r="AU165"/>
    </row>
    <row r="166" spans="17:47" x14ac:dyDescent="0.2">
      <c r="Q166" s="142">
        <f>TRUNC('TARIFA ENTREGA A DIRECCION USD'!D167-'TARIFA ENTREGA A DIRECCION USD'!D166,2)</f>
        <v>0.59</v>
      </c>
      <c r="R166" s="190">
        <v>159</v>
      </c>
      <c r="S166" s="200">
        <f>TRUNC((('TARIFA ENTREGA A DIRECCION USD'!C166-'TARIFA ENTREGA A DIRECCION USD'!D166)/'TARIFA ENTREGA A DIRECCION USD'!D166)+1,3)</f>
        <v>0.69099999999999995</v>
      </c>
      <c r="T166" s="200">
        <f>TRUNC(('TARIFA ENTREGA A DIRECCION USD'!E166-'TARIFA ENTREGA A DIRECCION USD'!D166)/'TARIFA ENTREGA A DIRECCION USD'!D166,3)</f>
        <v>0.16200000000000001</v>
      </c>
      <c r="U166" s="200">
        <f>TRUNC(('TARIFA ENTREGA A DIRECCION USD'!F166-'TARIFA ENTREGA A DIRECCION USD'!D166)/'TARIFA ENTREGA A DIRECCION USD'!D166,3)</f>
        <v>0.28599999999999998</v>
      </c>
      <c r="V166" s="200">
        <f>TRUNC(('TARIFA ENTREGA A DIRECCION USD'!G166-'TARIFA ENTREGA A DIRECCION USD'!D166)/'TARIFA ENTREGA A DIRECCION USD'!D166,3)</f>
        <v>0.65</v>
      </c>
      <c r="X166" s="142">
        <v>20.04</v>
      </c>
      <c r="Y166" s="190">
        <v>159</v>
      </c>
      <c r="Z166" s="200">
        <v>0.55500000000000005</v>
      </c>
      <c r="AA166" s="200">
        <v>0.13</v>
      </c>
      <c r="AB166" s="200">
        <v>0.3</v>
      </c>
      <c r="AC166" s="200">
        <v>0.8</v>
      </c>
      <c r="AL166"/>
      <c r="AM166"/>
      <c r="AN166"/>
      <c r="AO166"/>
      <c r="AP166"/>
      <c r="AQ166"/>
      <c r="AR166"/>
      <c r="AS166"/>
      <c r="AT166"/>
      <c r="AU166"/>
    </row>
    <row r="167" spans="17:47" x14ac:dyDescent="0.2">
      <c r="Q167" s="142">
        <f>TRUNC('TARIFA ENTREGA A DIRECCION USD'!D168-'TARIFA ENTREGA A DIRECCION USD'!D167,2)</f>
        <v>0.59</v>
      </c>
      <c r="R167" s="190">
        <v>160</v>
      </c>
      <c r="S167" s="200">
        <f>TRUNC((('TARIFA ENTREGA A DIRECCION USD'!C167-'TARIFA ENTREGA A DIRECCION USD'!D167)/'TARIFA ENTREGA A DIRECCION USD'!D167)+1,3)</f>
        <v>0.69099999999999995</v>
      </c>
      <c r="T167" s="200">
        <f>TRUNC(('TARIFA ENTREGA A DIRECCION USD'!E167-'TARIFA ENTREGA A DIRECCION USD'!D167)/'TARIFA ENTREGA A DIRECCION USD'!D167,3)</f>
        <v>0.16300000000000001</v>
      </c>
      <c r="U167" s="200">
        <f>TRUNC(('TARIFA ENTREGA A DIRECCION USD'!F167-'TARIFA ENTREGA A DIRECCION USD'!D167)/'TARIFA ENTREGA A DIRECCION USD'!D167,3)</f>
        <v>0.28599999999999998</v>
      </c>
      <c r="V167" s="200">
        <f>TRUNC(('TARIFA ENTREGA A DIRECCION USD'!G167-'TARIFA ENTREGA A DIRECCION USD'!D167)/'TARIFA ENTREGA A DIRECCION USD'!D167,3)</f>
        <v>0.65200000000000002</v>
      </c>
      <c r="X167" s="142">
        <v>20.04</v>
      </c>
      <c r="Y167" s="190">
        <v>160</v>
      </c>
      <c r="Z167" s="200">
        <v>0.55500000000000005</v>
      </c>
      <c r="AA167" s="200">
        <v>0.13</v>
      </c>
      <c r="AB167" s="200">
        <v>0.3</v>
      </c>
      <c r="AC167" s="200">
        <v>0.8</v>
      </c>
      <c r="AL167"/>
      <c r="AM167"/>
      <c r="AN167"/>
      <c r="AO167"/>
      <c r="AP167"/>
      <c r="AQ167"/>
      <c r="AR167"/>
      <c r="AS167"/>
      <c r="AT167"/>
      <c r="AU167"/>
    </row>
    <row r="168" spans="17:47" x14ac:dyDescent="0.2">
      <c r="Q168" s="142">
        <f>TRUNC('TARIFA ENTREGA A DIRECCION USD'!D169-'TARIFA ENTREGA A DIRECCION USD'!D168,2)</f>
        <v>0.59</v>
      </c>
      <c r="R168" s="190">
        <v>161</v>
      </c>
      <c r="S168" s="200">
        <f>TRUNC((('TARIFA ENTREGA A DIRECCION USD'!C168-'TARIFA ENTREGA A DIRECCION USD'!D168)/'TARIFA ENTREGA A DIRECCION USD'!D168)+1,3)</f>
        <v>0.69099999999999995</v>
      </c>
      <c r="T168" s="200">
        <f>TRUNC(('TARIFA ENTREGA A DIRECCION USD'!E168-'TARIFA ENTREGA A DIRECCION USD'!D168)/'TARIFA ENTREGA A DIRECCION USD'!D168,3)</f>
        <v>0.16300000000000001</v>
      </c>
      <c r="U168" s="200">
        <f>TRUNC(('TARIFA ENTREGA A DIRECCION USD'!F168-'TARIFA ENTREGA A DIRECCION USD'!D168)/'TARIFA ENTREGA A DIRECCION USD'!D168,3)</f>
        <v>0.28599999999999998</v>
      </c>
      <c r="V168" s="200">
        <f>TRUNC(('TARIFA ENTREGA A DIRECCION USD'!G168-'TARIFA ENTREGA A DIRECCION USD'!D168)/'TARIFA ENTREGA A DIRECCION USD'!D168,3)</f>
        <v>0.65300000000000002</v>
      </c>
      <c r="X168" s="142">
        <v>20.04</v>
      </c>
      <c r="Y168" s="190">
        <v>161</v>
      </c>
      <c r="Z168" s="200">
        <v>0.55500000000000005</v>
      </c>
      <c r="AA168" s="200">
        <v>0.13</v>
      </c>
      <c r="AB168" s="200">
        <v>0.3</v>
      </c>
      <c r="AC168" s="200">
        <v>0.8</v>
      </c>
      <c r="AL168"/>
      <c r="AM168"/>
      <c r="AN168"/>
      <c r="AO168"/>
      <c r="AP168"/>
      <c r="AQ168"/>
      <c r="AR168"/>
      <c r="AS168"/>
      <c r="AT168"/>
      <c r="AU168"/>
    </row>
    <row r="169" spans="17:47" x14ac:dyDescent="0.2">
      <c r="Q169" s="142">
        <f>TRUNC('TARIFA ENTREGA A DIRECCION USD'!D170-'TARIFA ENTREGA A DIRECCION USD'!D169,2)</f>
        <v>0.59</v>
      </c>
      <c r="R169" s="190">
        <v>162</v>
      </c>
      <c r="S169" s="200">
        <f>TRUNC((('TARIFA ENTREGA A DIRECCION USD'!C169-'TARIFA ENTREGA A DIRECCION USD'!D169)/'TARIFA ENTREGA A DIRECCION USD'!D169)+1,3)</f>
        <v>0.69199999999999995</v>
      </c>
      <c r="T169" s="200">
        <f>TRUNC(('TARIFA ENTREGA A DIRECCION USD'!E169-'TARIFA ENTREGA A DIRECCION USD'!D169)/'TARIFA ENTREGA A DIRECCION USD'!D169,3)</f>
        <v>0.16300000000000001</v>
      </c>
      <c r="U169" s="200">
        <f>TRUNC(('TARIFA ENTREGA A DIRECCION USD'!F169-'TARIFA ENTREGA A DIRECCION USD'!D169)/'TARIFA ENTREGA A DIRECCION USD'!D169,3)</f>
        <v>0.28699999999999998</v>
      </c>
      <c r="V169" s="200">
        <f>TRUNC(('TARIFA ENTREGA A DIRECCION USD'!G169-'TARIFA ENTREGA A DIRECCION USD'!D169)/'TARIFA ENTREGA A DIRECCION USD'!D169,3)</f>
        <v>0.65400000000000003</v>
      </c>
      <c r="X169" s="142">
        <v>20.04</v>
      </c>
      <c r="Y169" s="190">
        <v>162</v>
      </c>
      <c r="Z169" s="200">
        <v>0.55500000000000005</v>
      </c>
      <c r="AA169" s="200">
        <v>0.13</v>
      </c>
      <c r="AB169" s="200">
        <v>0.3</v>
      </c>
      <c r="AC169" s="200">
        <v>0.8</v>
      </c>
      <c r="AL169"/>
      <c r="AM169"/>
      <c r="AN169"/>
      <c r="AO169"/>
      <c r="AP169"/>
      <c r="AQ169"/>
      <c r="AR169"/>
      <c r="AS169"/>
      <c r="AT169"/>
      <c r="AU169"/>
    </row>
    <row r="170" spans="17:47" x14ac:dyDescent="0.2">
      <c r="Q170" s="142">
        <f>TRUNC('TARIFA ENTREGA A DIRECCION USD'!D171-'TARIFA ENTREGA A DIRECCION USD'!D170,2)</f>
        <v>0.59</v>
      </c>
      <c r="R170" s="190">
        <v>163</v>
      </c>
      <c r="S170" s="200">
        <f>TRUNC((('TARIFA ENTREGA A DIRECCION USD'!C170-'TARIFA ENTREGA A DIRECCION USD'!D170)/'TARIFA ENTREGA A DIRECCION USD'!D170)+1,3)</f>
        <v>0.69199999999999995</v>
      </c>
      <c r="T170" s="200">
        <f>TRUNC(('TARIFA ENTREGA A DIRECCION USD'!E170-'TARIFA ENTREGA A DIRECCION USD'!D170)/'TARIFA ENTREGA A DIRECCION USD'!D170,3)</f>
        <v>0.16300000000000001</v>
      </c>
      <c r="U170" s="200">
        <f>TRUNC(('TARIFA ENTREGA A DIRECCION USD'!F170-'TARIFA ENTREGA A DIRECCION USD'!D170)/'TARIFA ENTREGA A DIRECCION USD'!D170,3)</f>
        <v>0.28699999999999998</v>
      </c>
      <c r="V170" s="200">
        <f>TRUNC(('TARIFA ENTREGA A DIRECCION USD'!G170-'TARIFA ENTREGA A DIRECCION USD'!D170)/'TARIFA ENTREGA A DIRECCION USD'!D170,3)</f>
        <v>0.65500000000000003</v>
      </c>
      <c r="X170" s="142">
        <v>20.04</v>
      </c>
      <c r="Y170" s="190">
        <v>163</v>
      </c>
      <c r="Z170" s="200">
        <v>0.55500000000000005</v>
      </c>
      <c r="AA170" s="200">
        <v>0.13</v>
      </c>
      <c r="AB170" s="200">
        <v>0.3</v>
      </c>
      <c r="AC170" s="200">
        <v>0.8</v>
      </c>
      <c r="AL170"/>
      <c r="AM170"/>
      <c r="AN170"/>
      <c r="AO170"/>
      <c r="AP170"/>
      <c r="AQ170"/>
      <c r="AR170"/>
      <c r="AS170"/>
      <c r="AT170"/>
      <c r="AU170"/>
    </row>
    <row r="171" spans="17:47" x14ac:dyDescent="0.2">
      <c r="Q171" s="142">
        <f>TRUNC('TARIFA ENTREGA A DIRECCION USD'!D172-'TARIFA ENTREGA A DIRECCION USD'!D171,2)</f>
        <v>0.59</v>
      </c>
      <c r="R171" s="190">
        <v>164</v>
      </c>
      <c r="S171" s="200">
        <f>TRUNC((('TARIFA ENTREGA A DIRECCION USD'!C171-'TARIFA ENTREGA A DIRECCION USD'!D171)/'TARIFA ENTREGA A DIRECCION USD'!D171)+1,3)</f>
        <v>0.69299999999999995</v>
      </c>
      <c r="T171" s="200">
        <f>TRUNC(('TARIFA ENTREGA A DIRECCION USD'!E171-'TARIFA ENTREGA A DIRECCION USD'!D171)/'TARIFA ENTREGA A DIRECCION USD'!D171,3)</f>
        <v>0.16400000000000001</v>
      </c>
      <c r="U171" s="200">
        <f>TRUNC(('TARIFA ENTREGA A DIRECCION USD'!F171-'TARIFA ENTREGA A DIRECCION USD'!D171)/'TARIFA ENTREGA A DIRECCION USD'!D171,3)</f>
        <v>0.28699999999999998</v>
      </c>
      <c r="V171" s="200">
        <f>TRUNC(('TARIFA ENTREGA A DIRECCION USD'!G171-'TARIFA ENTREGA A DIRECCION USD'!D171)/'TARIFA ENTREGA A DIRECCION USD'!D171,3)</f>
        <v>0.65700000000000003</v>
      </c>
      <c r="X171" s="142">
        <v>20.04</v>
      </c>
      <c r="Y171" s="190">
        <v>164</v>
      </c>
      <c r="Z171" s="200">
        <v>0.55500000000000005</v>
      </c>
      <c r="AA171" s="200">
        <v>0.13</v>
      </c>
      <c r="AB171" s="200">
        <v>0.3</v>
      </c>
      <c r="AC171" s="200">
        <v>0.8</v>
      </c>
      <c r="AL171"/>
      <c r="AM171"/>
      <c r="AN171"/>
      <c r="AO171"/>
      <c r="AP171"/>
      <c r="AQ171"/>
      <c r="AR171"/>
      <c r="AS171"/>
      <c r="AT171"/>
      <c r="AU171"/>
    </row>
    <row r="172" spans="17:47" x14ac:dyDescent="0.2">
      <c r="Q172" s="142">
        <f>TRUNC('TARIFA ENTREGA A DIRECCION USD'!D173-'TARIFA ENTREGA A DIRECCION USD'!D172,2)</f>
        <v>0.59</v>
      </c>
      <c r="R172" s="190">
        <v>165</v>
      </c>
      <c r="S172" s="200">
        <f>TRUNC((('TARIFA ENTREGA A DIRECCION USD'!C172-'TARIFA ENTREGA A DIRECCION USD'!D172)/'TARIFA ENTREGA A DIRECCION USD'!D172)+1,3)</f>
        <v>0.69299999999999995</v>
      </c>
      <c r="T172" s="200">
        <f>TRUNC(('TARIFA ENTREGA A DIRECCION USD'!E172-'TARIFA ENTREGA A DIRECCION USD'!D172)/'TARIFA ENTREGA A DIRECCION USD'!D172,3)</f>
        <v>0.16400000000000001</v>
      </c>
      <c r="U172" s="200">
        <f>TRUNC(('TARIFA ENTREGA A DIRECCION USD'!F172-'TARIFA ENTREGA A DIRECCION USD'!D172)/'TARIFA ENTREGA A DIRECCION USD'!D172,3)</f>
        <v>0.28799999999999998</v>
      </c>
      <c r="V172" s="200">
        <f>TRUNC(('TARIFA ENTREGA A DIRECCION USD'!G172-'TARIFA ENTREGA A DIRECCION USD'!D172)/'TARIFA ENTREGA A DIRECCION USD'!D172,3)</f>
        <v>0.65800000000000003</v>
      </c>
      <c r="X172" s="142">
        <v>20.04</v>
      </c>
      <c r="Y172" s="190">
        <v>165</v>
      </c>
      <c r="Z172" s="200">
        <v>0.55500000000000005</v>
      </c>
      <c r="AA172" s="200">
        <v>0.13</v>
      </c>
      <c r="AB172" s="200">
        <v>0.3</v>
      </c>
      <c r="AC172" s="200">
        <v>0.8</v>
      </c>
      <c r="AL172"/>
      <c r="AM172"/>
      <c r="AN172"/>
      <c r="AO172"/>
      <c r="AP172"/>
      <c r="AQ172"/>
      <c r="AR172"/>
      <c r="AS172"/>
      <c r="AT172"/>
      <c r="AU172"/>
    </row>
    <row r="173" spans="17:47" x14ac:dyDescent="0.2">
      <c r="Q173" s="142">
        <f>TRUNC('TARIFA ENTREGA A DIRECCION USD'!D174-'TARIFA ENTREGA A DIRECCION USD'!D173,2)</f>
        <v>0.59</v>
      </c>
      <c r="R173" s="190">
        <v>166</v>
      </c>
      <c r="S173" s="200">
        <f>TRUNC((('TARIFA ENTREGA A DIRECCION USD'!C173-'TARIFA ENTREGA A DIRECCION USD'!D173)/'TARIFA ENTREGA A DIRECCION USD'!D173)+1,3)</f>
        <v>0.69299999999999995</v>
      </c>
      <c r="T173" s="200">
        <f>TRUNC(('TARIFA ENTREGA A DIRECCION USD'!E173-'TARIFA ENTREGA A DIRECCION USD'!D173)/'TARIFA ENTREGA A DIRECCION USD'!D173,3)</f>
        <v>0.16400000000000001</v>
      </c>
      <c r="U173" s="200">
        <f>TRUNC(('TARIFA ENTREGA A DIRECCION USD'!F173-'TARIFA ENTREGA A DIRECCION USD'!D173)/'TARIFA ENTREGA A DIRECCION USD'!D173,3)</f>
        <v>0.28799999999999998</v>
      </c>
      <c r="V173" s="200">
        <f>TRUNC(('TARIFA ENTREGA A DIRECCION USD'!G173-'TARIFA ENTREGA A DIRECCION USD'!D173)/'TARIFA ENTREGA A DIRECCION USD'!D173,3)</f>
        <v>0.65900000000000003</v>
      </c>
      <c r="X173" s="142">
        <v>20.04</v>
      </c>
      <c r="Y173" s="190">
        <v>166</v>
      </c>
      <c r="Z173" s="200">
        <v>0.55500000000000005</v>
      </c>
      <c r="AA173" s="200">
        <v>0.13</v>
      </c>
      <c r="AB173" s="200">
        <v>0.3</v>
      </c>
      <c r="AC173" s="200">
        <v>0.8</v>
      </c>
      <c r="AL173"/>
      <c r="AM173"/>
      <c r="AN173"/>
      <c r="AO173"/>
      <c r="AP173"/>
      <c r="AQ173"/>
      <c r="AR173"/>
      <c r="AS173"/>
      <c r="AT173"/>
      <c r="AU173"/>
    </row>
    <row r="174" spans="17:47" x14ac:dyDescent="0.2">
      <c r="Q174" s="142">
        <f>TRUNC('TARIFA ENTREGA A DIRECCION USD'!D175-'TARIFA ENTREGA A DIRECCION USD'!D174,2)</f>
        <v>0.59</v>
      </c>
      <c r="R174" s="190">
        <v>167</v>
      </c>
      <c r="S174" s="200">
        <f>TRUNC((('TARIFA ENTREGA A DIRECCION USD'!C174-'TARIFA ENTREGA A DIRECCION USD'!D174)/'TARIFA ENTREGA A DIRECCION USD'!D174)+1,3)</f>
        <v>0.69399999999999995</v>
      </c>
      <c r="T174" s="200">
        <f>TRUNC(('TARIFA ENTREGA A DIRECCION USD'!E174-'TARIFA ENTREGA A DIRECCION USD'!D174)/'TARIFA ENTREGA A DIRECCION USD'!D174,3)</f>
        <v>0.16400000000000001</v>
      </c>
      <c r="U174" s="200">
        <f>TRUNC(('TARIFA ENTREGA A DIRECCION USD'!F174-'TARIFA ENTREGA A DIRECCION USD'!D174)/'TARIFA ENTREGA A DIRECCION USD'!D174,3)</f>
        <v>0.28899999999999998</v>
      </c>
      <c r="V174" s="200">
        <f>TRUNC(('TARIFA ENTREGA A DIRECCION USD'!G174-'TARIFA ENTREGA A DIRECCION USD'!D174)/'TARIFA ENTREGA A DIRECCION USD'!D174,3)</f>
        <v>0.66</v>
      </c>
      <c r="X174" s="142">
        <v>20.04</v>
      </c>
      <c r="Y174" s="190">
        <v>167</v>
      </c>
      <c r="Z174" s="200">
        <v>0.55500000000000005</v>
      </c>
      <c r="AA174" s="200">
        <v>0.13</v>
      </c>
      <c r="AB174" s="200">
        <v>0.3</v>
      </c>
      <c r="AC174" s="200">
        <v>0.8</v>
      </c>
      <c r="AL174"/>
      <c r="AM174"/>
      <c r="AN174"/>
      <c r="AO174"/>
      <c r="AP174"/>
      <c r="AQ174"/>
      <c r="AR174"/>
      <c r="AS174"/>
      <c r="AT174"/>
      <c r="AU174"/>
    </row>
    <row r="175" spans="17:47" x14ac:dyDescent="0.2">
      <c r="Q175" s="142">
        <f>TRUNC('TARIFA ENTREGA A DIRECCION USD'!D176-'TARIFA ENTREGA A DIRECCION USD'!D175,2)</f>
        <v>0.59</v>
      </c>
      <c r="R175" s="190">
        <v>168</v>
      </c>
      <c r="S175" s="200">
        <f>TRUNC((('TARIFA ENTREGA A DIRECCION USD'!C175-'TARIFA ENTREGA A DIRECCION USD'!D175)/'TARIFA ENTREGA A DIRECCION USD'!D175)+1,3)</f>
        <v>0.69399999999999995</v>
      </c>
      <c r="T175" s="200">
        <f>TRUNC(('TARIFA ENTREGA A DIRECCION USD'!E175-'TARIFA ENTREGA A DIRECCION USD'!D175)/'TARIFA ENTREGA A DIRECCION USD'!D175,3)</f>
        <v>0.16500000000000001</v>
      </c>
      <c r="U175" s="200">
        <f>TRUNC(('TARIFA ENTREGA A DIRECCION USD'!F175-'TARIFA ENTREGA A DIRECCION USD'!D175)/'TARIFA ENTREGA A DIRECCION USD'!D175,3)</f>
        <v>0.28899999999999998</v>
      </c>
      <c r="V175" s="200">
        <f>TRUNC(('TARIFA ENTREGA A DIRECCION USD'!G175-'TARIFA ENTREGA A DIRECCION USD'!D175)/'TARIFA ENTREGA A DIRECCION USD'!D175,3)</f>
        <v>0.66200000000000003</v>
      </c>
      <c r="X175" s="142">
        <v>20.04</v>
      </c>
      <c r="Y175" s="190">
        <v>168</v>
      </c>
      <c r="Z175" s="200">
        <v>0.55500000000000005</v>
      </c>
      <c r="AA175" s="200">
        <v>0.13</v>
      </c>
      <c r="AB175" s="200">
        <v>0.3</v>
      </c>
      <c r="AC175" s="200">
        <v>0.8</v>
      </c>
      <c r="AL175"/>
      <c r="AM175"/>
      <c r="AN175"/>
      <c r="AO175"/>
      <c r="AP175"/>
      <c r="AQ175"/>
      <c r="AR175"/>
      <c r="AS175"/>
      <c r="AT175"/>
      <c r="AU175"/>
    </row>
    <row r="176" spans="17:47" x14ac:dyDescent="0.2">
      <c r="Q176" s="142">
        <f>TRUNC('TARIFA ENTREGA A DIRECCION USD'!D177-'TARIFA ENTREGA A DIRECCION USD'!D176,2)</f>
        <v>0.59</v>
      </c>
      <c r="R176" s="190">
        <v>169</v>
      </c>
      <c r="S176" s="200">
        <f>TRUNC((('TARIFA ENTREGA A DIRECCION USD'!C176-'TARIFA ENTREGA A DIRECCION USD'!D176)/'TARIFA ENTREGA A DIRECCION USD'!D176)+1,3)</f>
        <v>0.69499999999999995</v>
      </c>
      <c r="T176" s="200">
        <f>TRUNC(('TARIFA ENTREGA A DIRECCION USD'!E176-'TARIFA ENTREGA A DIRECCION USD'!D176)/'TARIFA ENTREGA A DIRECCION USD'!D176,3)</f>
        <v>0.16500000000000001</v>
      </c>
      <c r="U176" s="200">
        <f>TRUNC(('TARIFA ENTREGA A DIRECCION USD'!F176-'TARIFA ENTREGA A DIRECCION USD'!D176)/'TARIFA ENTREGA A DIRECCION USD'!D176,3)</f>
        <v>0.28899999999999998</v>
      </c>
      <c r="V176" s="200">
        <f>TRUNC(('TARIFA ENTREGA A DIRECCION USD'!G176-'TARIFA ENTREGA A DIRECCION USD'!D176)/'TARIFA ENTREGA A DIRECCION USD'!D176,3)</f>
        <v>0.66300000000000003</v>
      </c>
      <c r="X176" s="142">
        <v>20.04</v>
      </c>
      <c r="Y176" s="190">
        <v>169</v>
      </c>
      <c r="Z176" s="200">
        <v>0.55500000000000005</v>
      </c>
      <c r="AA176" s="200">
        <v>0.13</v>
      </c>
      <c r="AB176" s="200">
        <v>0.3</v>
      </c>
      <c r="AC176" s="200">
        <v>0.8</v>
      </c>
      <c r="AL176"/>
      <c r="AM176"/>
      <c r="AN176"/>
      <c r="AO176"/>
      <c r="AP176"/>
      <c r="AQ176"/>
      <c r="AR176"/>
      <c r="AS176"/>
      <c r="AT176"/>
      <c r="AU176"/>
    </row>
    <row r="177" spans="17:47" x14ac:dyDescent="0.2">
      <c r="Q177" s="142">
        <f>TRUNC('TARIFA ENTREGA A DIRECCION USD'!D178-'TARIFA ENTREGA A DIRECCION USD'!D177,2)</f>
        <v>0.59</v>
      </c>
      <c r="R177" s="190">
        <v>170</v>
      </c>
      <c r="S177" s="200">
        <f>TRUNC((('TARIFA ENTREGA A DIRECCION USD'!C177-'TARIFA ENTREGA A DIRECCION USD'!D177)/'TARIFA ENTREGA A DIRECCION USD'!D177)+1,3)</f>
        <v>0.69499999999999995</v>
      </c>
      <c r="T177" s="200">
        <f>TRUNC(('TARIFA ENTREGA A DIRECCION USD'!E177-'TARIFA ENTREGA A DIRECCION USD'!D177)/'TARIFA ENTREGA A DIRECCION USD'!D177,3)</f>
        <v>0.16500000000000001</v>
      </c>
      <c r="U177" s="200">
        <f>TRUNC(('TARIFA ENTREGA A DIRECCION USD'!F177-'TARIFA ENTREGA A DIRECCION USD'!D177)/'TARIFA ENTREGA A DIRECCION USD'!D177,3)</f>
        <v>0.28999999999999998</v>
      </c>
      <c r="V177" s="200">
        <f>TRUNC(('TARIFA ENTREGA A DIRECCION USD'!G177-'TARIFA ENTREGA A DIRECCION USD'!D177)/'TARIFA ENTREGA A DIRECCION USD'!D177,3)</f>
        <v>0.66400000000000003</v>
      </c>
      <c r="X177" s="142">
        <v>20.04</v>
      </c>
      <c r="Y177" s="190">
        <v>170</v>
      </c>
      <c r="Z177" s="200">
        <v>0.55500000000000005</v>
      </c>
      <c r="AA177" s="200">
        <v>0.13</v>
      </c>
      <c r="AB177" s="200">
        <v>0.3</v>
      </c>
      <c r="AC177" s="200">
        <v>0.8</v>
      </c>
      <c r="AL177"/>
      <c r="AM177"/>
      <c r="AN177"/>
      <c r="AO177"/>
      <c r="AP177"/>
      <c r="AQ177"/>
      <c r="AR177"/>
      <c r="AS177"/>
      <c r="AT177"/>
      <c r="AU177"/>
    </row>
    <row r="178" spans="17:47" x14ac:dyDescent="0.2">
      <c r="Q178" s="142">
        <f>TRUNC('TARIFA ENTREGA A DIRECCION USD'!D179-'TARIFA ENTREGA A DIRECCION USD'!D178,2)</f>
        <v>0.59</v>
      </c>
      <c r="R178" s="190">
        <v>171</v>
      </c>
      <c r="S178" s="200">
        <f>TRUNC((('TARIFA ENTREGA A DIRECCION USD'!C178-'TARIFA ENTREGA A DIRECCION USD'!D178)/'TARIFA ENTREGA A DIRECCION USD'!D178)+1,3)</f>
        <v>0.69599999999999995</v>
      </c>
      <c r="T178" s="200">
        <f>TRUNC(('TARIFA ENTREGA A DIRECCION USD'!E178-'TARIFA ENTREGA A DIRECCION USD'!D178)/'TARIFA ENTREGA A DIRECCION USD'!D178,3)</f>
        <v>0.16500000000000001</v>
      </c>
      <c r="U178" s="200">
        <f>TRUNC(('TARIFA ENTREGA A DIRECCION USD'!F178-'TARIFA ENTREGA A DIRECCION USD'!D178)/'TARIFA ENTREGA A DIRECCION USD'!D178,3)</f>
        <v>0.28999999999999998</v>
      </c>
      <c r="V178" s="200">
        <f>TRUNC(('TARIFA ENTREGA A DIRECCION USD'!G178-'TARIFA ENTREGA A DIRECCION USD'!D178)/'TARIFA ENTREGA A DIRECCION USD'!D178,3)</f>
        <v>0.66500000000000004</v>
      </c>
      <c r="X178" s="142">
        <v>20.04</v>
      </c>
      <c r="Y178" s="190">
        <v>171</v>
      </c>
      <c r="Z178" s="200">
        <v>0.55500000000000005</v>
      </c>
      <c r="AA178" s="200">
        <v>0.13</v>
      </c>
      <c r="AB178" s="200">
        <v>0.3</v>
      </c>
      <c r="AC178" s="200">
        <v>0.8</v>
      </c>
      <c r="AL178"/>
      <c r="AM178"/>
      <c r="AN178"/>
      <c r="AO178"/>
      <c r="AP178"/>
      <c r="AQ178"/>
      <c r="AR178"/>
      <c r="AS178"/>
      <c r="AT178"/>
      <c r="AU178"/>
    </row>
    <row r="179" spans="17:47" x14ac:dyDescent="0.2">
      <c r="Q179" s="142">
        <f>TRUNC('TARIFA ENTREGA A DIRECCION USD'!D180-'TARIFA ENTREGA A DIRECCION USD'!D179,2)</f>
        <v>0.59</v>
      </c>
      <c r="R179" s="190">
        <v>172</v>
      </c>
      <c r="S179" s="200">
        <f>TRUNC((('TARIFA ENTREGA A DIRECCION USD'!C179-'TARIFA ENTREGA A DIRECCION USD'!D179)/'TARIFA ENTREGA A DIRECCION USD'!D179)+1,3)</f>
        <v>0.69599999999999995</v>
      </c>
      <c r="T179" s="200">
        <f>TRUNC(('TARIFA ENTREGA A DIRECCION USD'!E179-'TARIFA ENTREGA A DIRECCION USD'!D179)/'TARIFA ENTREGA A DIRECCION USD'!D179,3)</f>
        <v>0.16600000000000001</v>
      </c>
      <c r="U179" s="200">
        <f>TRUNC(('TARIFA ENTREGA A DIRECCION USD'!F179-'TARIFA ENTREGA A DIRECCION USD'!D179)/'TARIFA ENTREGA A DIRECCION USD'!D179,3)</f>
        <v>0.28999999999999998</v>
      </c>
      <c r="V179" s="200">
        <f>TRUNC(('TARIFA ENTREGA A DIRECCION USD'!G179-'TARIFA ENTREGA A DIRECCION USD'!D179)/'TARIFA ENTREGA A DIRECCION USD'!D179,3)</f>
        <v>0.66700000000000004</v>
      </c>
      <c r="X179" s="142">
        <v>20.04</v>
      </c>
      <c r="Y179" s="190">
        <v>172</v>
      </c>
      <c r="Z179" s="200">
        <v>0.55500000000000005</v>
      </c>
      <c r="AA179" s="200">
        <v>0.13</v>
      </c>
      <c r="AB179" s="200">
        <v>0.3</v>
      </c>
      <c r="AC179" s="200">
        <v>0.8</v>
      </c>
      <c r="AL179"/>
      <c r="AM179"/>
      <c r="AN179"/>
      <c r="AO179"/>
      <c r="AP179"/>
      <c r="AQ179"/>
      <c r="AR179"/>
      <c r="AS179"/>
      <c r="AT179"/>
      <c r="AU179"/>
    </row>
    <row r="180" spans="17:47" x14ac:dyDescent="0.2">
      <c r="Q180" s="142">
        <f>TRUNC('TARIFA ENTREGA A DIRECCION USD'!D181-'TARIFA ENTREGA A DIRECCION USD'!D180,2)</f>
        <v>0.59</v>
      </c>
      <c r="R180" s="190">
        <v>173</v>
      </c>
      <c r="S180" s="200">
        <f>TRUNC((('TARIFA ENTREGA A DIRECCION USD'!C180-'TARIFA ENTREGA A DIRECCION USD'!D180)/'TARIFA ENTREGA A DIRECCION USD'!D180)+1,3)</f>
        <v>0.69599999999999995</v>
      </c>
      <c r="T180" s="200">
        <f>TRUNC(('TARIFA ENTREGA A DIRECCION USD'!E180-'TARIFA ENTREGA A DIRECCION USD'!D180)/'TARIFA ENTREGA A DIRECCION USD'!D180,3)</f>
        <v>0.16600000000000001</v>
      </c>
      <c r="U180" s="200">
        <f>TRUNC(('TARIFA ENTREGA A DIRECCION USD'!F180-'TARIFA ENTREGA A DIRECCION USD'!D180)/'TARIFA ENTREGA A DIRECCION USD'!D180,3)</f>
        <v>0.29099999999999998</v>
      </c>
      <c r="V180" s="200">
        <f>TRUNC(('TARIFA ENTREGA A DIRECCION USD'!G180-'TARIFA ENTREGA A DIRECCION USD'!D180)/'TARIFA ENTREGA A DIRECCION USD'!D180,3)</f>
        <v>0.66800000000000004</v>
      </c>
      <c r="X180" s="142">
        <v>20.04</v>
      </c>
      <c r="Y180" s="190">
        <v>173</v>
      </c>
      <c r="Z180" s="200">
        <v>0.55500000000000005</v>
      </c>
      <c r="AA180" s="200">
        <v>0.13</v>
      </c>
      <c r="AB180" s="200">
        <v>0.3</v>
      </c>
      <c r="AC180" s="200">
        <v>0.8</v>
      </c>
      <c r="AL180"/>
      <c r="AM180"/>
      <c r="AN180"/>
      <c r="AO180"/>
      <c r="AP180"/>
      <c r="AQ180"/>
      <c r="AR180"/>
      <c r="AS180"/>
      <c r="AT180"/>
      <c r="AU180"/>
    </row>
    <row r="181" spans="17:47" x14ac:dyDescent="0.2">
      <c r="Q181" s="142">
        <f>TRUNC('TARIFA ENTREGA A DIRECCION USD'!D182-'TARIFA ENTREGA A DIRECCION USD'!D181,2)</f>
        <v>0.59</v>
      </c>
      <c r="R181" s="190">
        <v>174</v>
      </c>
      <c r="S181" s="200">
        <f>TRUNC((('TARIFA ENTREGA A DIRECCION USD'!C181-'TARIFA ENTREGA A DIRECCION USD'!D181)/'TARIFA ENTREGA A DIRECCION USD'!D181)+1,3)</f>
        <v>0.69699999999999995</v>
      </c>
      <c r="T181" s="200">
        <f>TRUNC(('TARIFA ENTREGA A DIRECCION USD'!E181-'TARIFA ENTREGA A DIRECCION USD'!D181)/'TARIFA ENTREGA A DIRECCION USD'!D181,3)</f>
        <v>0.16600000000000001</v>
      </c>
      <c r="U181" s="200">
        <f>TRUNC(('TARIFA ENTREGA A DIRECCION USD'!F181-'TARIFA ENTREGA A DIRECCION USD'!D181)/'TARIFA ENTREGA A DIRECCION USD'!D181,3)</f>
        <v>0.29099999999999998</v>
      </c>
      <c r="V181" s="200">
        <f>TRUNC(('TARIFA ENTREGA A DIRECCION USD'!G181-'TARIFA ENTREGA A DIRECCION USD'!D181)/'TARIFA ENTREGA A DIRECCION USD'!D181,3)</f>
        <v>0.66900000000000004</v>
      </c>
      <c r="X181" s="142">
        <v>20.04</v>
      </c>
      <c r="Y181" s="190">
        <v>174</v>
      </c>
      <c r="Z181" s="200">
        <v>0.55500000000000005</v>
      </c>
      <c r="AA181" s="200">
        <v>0.13</v>
      </c>
      <c r="AB181" s="200">
        <v>0.3</v>
      </c>
      <c r="AC181" s="200">
        <v>0.8</v>
      </c>
      <c r="AL181"/>
      <c r="AM181"/>
      <c r="AN181"/>
      <c r="AO181"/>
      <c r="AP181"/>
      <c r="AQ181"/>
      <c r="AR181"/>
      <c r="AS181"/>
      <c r="AT181"/>
      <c r="AU181"/>
    </row>
    <row r="182" spans="17:47" x14ac:dyDescent="0.2">
      <c r="Q182" s="142">
        <f>TRUNC('TARIFA ENTREGA A DIRECCION USD'!D183-'TARIFA ENTREGA A DIRECCION USD'!D182,2)</f>
        <v>0.59</v>
      </c>
      <c r="R182" s="190">
        <v>175</v>
      </c>
      <c r="S182" s="200">
        <f>TRUNC((('TARIFA ENTREGA A DIRECCION USD'!C182-'TARIFA ENTREGA A DIRECCION USD'!D182)/'TARIFA ENTREGA A DIRECCION USD'!D182)+1,3)</f>
        <v>0.69699999999999995</v>
      </c>
      <c r="T182" s="200">
        <f>TRUNC(('TARIFA ENTREGA A DIRECCION USD'!E182-'TARIFA ENTREGA A DIRECCION USD'!D182)/'TARIFA ENTREGA A DIRECCION USD'!D182,3)</f>
        <v>0.16600000000000001</v>
      </c>
      <c r="U182" s="200">
        <f>TRUNC(('TARIFA ENTREGA A DIRECCION USD'!F182-'TARIFA ENTREGA A DIRECCION USD'!D182)/'TARIFA ENTREGA A DIRECCION USD'!D182,3)</f>
        <v>0.29199999999999998</v>
      </c>
      <c r="V182" s="200">
        <f>TRUNC(('TARIFA ENTREGA A DIRECCION USD'!G182-'TARIFA ENTREGA A DIRECCION USD'!D182)/'TARIFA ENTREGA A DIRECCION USD'!D182,3)</f>
        <v>0.67</v>
      </c>
      <c r="X182" s="142">
        <v>20.04</v>
      </c>
      <c r="Y182" s="190">
        <v>175</v>
      </c>
      <c r="Z182" s="200">
        <v>0.55500000000000005</v>
      </c>
      <c r="AA182" s="200">
        <v>0.13</v>
      </c>
      <c r="AB182" s="200">
        <v>0.3</v>
      </c>
      <c r="AC182" s="200">
        <v>0.8</v>
      </c>
      <c r="AL182"/>
      <c r="AM182"/>
      <c r="AN182"/>
      <c r="AO182"/>
      <c r="AP182"/>
      <c r="AQ182"/>
      <c r="AR182"/>
      <c r="AS182"/>
      <c r="AT182"/>
      <c r="AU182"/>
    </row>
    <row r="183" spans="17:47" x14ac:dyDescent="0.2">
      <c r="Q183" s="142">
        <f>TRUNC('TARIFA ENTREGA A DIRECCION USD'!D184-'TARIFA ENTREGA A DIRECCION USD'!D183,2)</f>
        <v>0.59</v>
      </c>
      <c r="R183" s="190">
        <v>176</v>
      </c>
      <c r="S183" s="200">
        <f>TRUNC((('TARIFA ENTREGA A DIRECCION USD'!C183-'TARIFA ENTREGA A DIRECCION USD'!D183)/'TARIFA ENTREGA A DIRECCION USD'!D183)+1,3)</f>
        <v>0.69699999999999995</v>
      </c>
      <c r="T183" s="200">
        <f>TRUNC(('TARIFA ENTREGA A DIRECCION USD'!E183-'TARIFA ENTREGA A DIRECCION USD'!D183)/'TARIFA ENTREGA A DIRECCION USD'!D183,3)</f>
        <v>0.16700000000000001</v>
      </c>
      <c r="U183" s="200">
        <f>TRUNC(('TARIFA ENTREGA A DIRECCION USD'!F183-'TARIFA ENTREGA A DIRECCION USD'!D183)/'TARIFA ENTREGA A DIRECCION USD'!D183,3)</f>
        <v>0.29199999999999998</v>
      </c>
      <c r="V183" s="200">
        <f>TRUNC(('TARIFA ENTREGA A DIRECCION USD'!G183-'TARIFA ENTREGA A DIRECCION USD'!D183)/'TARIFA ENTREGA A DIRECCION USD'!D183,3)</f>
        <v>0.67100000000000004</v>
      </c>
      <c r="X183" s="142">
        <v>20.04</v>
      </c>
      <c r="Y183" s="190">
        <v>176</v>
      </c>
      <c r="Z183" s="200">
        <v>0.55500000000000005</v>
      </c>
      <c r="AA183" s="200">
        <v>0.13</v>
      </c>
      <c r="AB183" s="200">
        <v>0.3</v>
      </c>
      <c r="AC183" s="200">
        <v>0.8</v>
      </c>
      <c r="AL183"/>
      <c r="AM183"/>
      <c r="AN183"/>
      <c r="AO183"/>
      <c r="AP183"/>
      <c r="AQ183"/>
      <c r="AR183"/>
      <c r="AS183"/>
      <c r="AT183"/>
      <c r="AU183"/>
    </row>
    <row r="184" spans="17:47" x14ac:dyDescent="0.2">
      <c r="Q184" s="142">
        <f>TRUNC('TARIFA ENTREGA A DIRECCION USD'!D185-'TARIFA ENTREGA A DIRECCION USD'!D184,2)</f>
        <v>0.59</v>
      </c>
      <c r="R184" s="190">
        <v>177</v>
      </c>
      <c r="S184" s="200">
        <f>TRUNC((('TARIFA ENTREGA A DIRECCION USD'!C184-'TARIFA ENTREGA A DIRECCION USD'!D184)/'TARIFA ENTREGA A DIRECCION USD'!D184)+1,3)</f>
        <v>0.69799999999999995</v>
      </c>
      <c r="T184" s="200">
        <f>TRUNC(('TARIFA ENTREGA A DIRECCION USD'!E184-'TARIFA ENTREGA A DIRECCION USD'!D184)/'TARIFA ENTREGA A DIRECCION USD'!D184,3)</f>
        <v>0.16700000000000001</v>
      </c>
      <c r="U184" s="200">
        <f>TRUNC(('TARIFA ENTREGA A DIRECCION USD'!F184-'TARIFA ENTREGA A DIRECCION USD'!D184)/'TARIFA ENTREGA A DIRECCION USD'!D184,3)</f>
        <v>0.29199999999999998</v>
      </c>
      <c r="V184" s="200">
        <f>TRUNC(('TARIFA ENTREGA A DIRECCION USD'!G184-'TARIFA ENTREGA A DIRECCION USD'!D184)/'TARIFA ENTREGA A DIRECCION USD'!D184,3)</f>
        <v>0.67200000000000004</v>
      </c>
      <c r="X184" s="142">
        <v>20.04</v>
      </c>
      <c r="Y184" s="190">
        <v>177</v>
      </c>
      <c r="Z184" s="200">
        <v>0.55500000000000005</v>
      </c>
      <c r="AA184" s="200">
        <v>0.13</v>
      </c>
      <c r="AB184" s="200">
        <v>0.3</v>
      </c>
      <c r="AC184" s="200">
        <v>0.8</v>
      </c>
      <c r="AL184"/>
      <c r="AM184"/>
      <c r="AN184"/>
      <c r="AO184"/>
      <c r="AP184"/>
      <c r="AQ184"/>
      <c r="AR184"/>
      <c r="AS184"/>
      <c r="AT184"/>
      <c r="AU184"/>
    </row>
    <row r="185" spans="17:47" x14ac:dyDescent="0.2">
      <c r="Q185" s="142">
        <f>TRUNC('TARIFA ENTREGA A DIRECCION USD'!D186-'TARIFA ENTREGA A DIRECCION USD'!D185,2)</f>
        <v>0.59</v>
      </c>
      <c r="R185" s="190">
        <v>178</v>
      </c>
      <c r="S185" s="200">
        <f>TRUNC((('TARIFA ENTREGA A DIRECCION USD'!C185-'TARIFA ENTREGA A DIRECCION USD'!D185)/'TARIFA ENTREGA A DIRECCION USD'!D185)+1,3)</f>
        <v>0.69799999999999995</v>
      </c>
      <c r="T185" s="200">
        <f>TRUNC(('TARIFA ENTREGA A DIRECCION USD'!E185-'TARIFA ENTREGA A DIRECCION USD'!D185)/'TARIFA ENTREGA A DIRECCION USD'!D185,3)</f>
        <v>0.16700000000000001</v>
      </c>
      <c r="U185" s="200">
        <f>TRUNC(('TARIFA ENTREGA A DIRECCION USD'!F185-'TARIFA ENTREGA A DIRECCION USD'!D185)/'TARIFA ENTREGA A DIRECCION USD'!D185,3)</f>
        <v>0.29299999999999998</v>
      </c>
      <c r="V185" s="200">
        <f>TRUNC(('TARIFA ENTREGA A DIRECCION USD'!G185-'TARIFA ENTREGA A DIRECCION USD'!D185)/'TARIFA ENTREGA A DIRECCION USD'!D185,3)</f>
        <v>0.67400000000000004</v>
      </c>
      <c r="X185" s="142">
        <v>20.04</v>
      </c>
      <c r="Y185" s="190">
        <v>178</v>
      </c>
      <c r="Z185" s="200">
        <v>0.55500000000000005</v>
      </c>
      <c r="AA185" s="200">
        <v>0.13</v>
      </c>
      <c r="AB185" s="200">
        <v>0.3</v>
      </c>
      <c r="AC185" s="200">
        <v>0.8</v>
      </c>
      <c r="AL185"/>
      <c r="AM185"/>
      <c r="AN185"/>
      <c r="AO185"/>
      <c r="AP185"/>
      <c r="AQ185"/>
      <c r="AR185"/>
      <c r="AS185"/>
      <c r="AT185"/>
      <c r="AU185"/>
    </row>
    <row r="186" spans="17:47" x14ac:dyDescent="0.2">
      <c r="Q186" s="142">
        <f>TRUNC('TARIFA ENTREGA A DIRECCION USD'!D187-'TARIFA ENTREGA A DIRECCION USD'!D186,2)</f>
        <v>0.59</v>
      </c>
      <c r="R186" s="190">
        <v>179</v>
      </c>
      <c r="S186" s="200">
        <f>TRUNC((('TARIFA ENTREGA A DIRECCION USD'!C186-'TARIFA ENTREGA A DIRECCION USD'!D186)/'TARIFA ENTREGA A DIRECCION USD'!D186)+1,3)</f>
        <v>0.69899999999999995</v>
      </c>
      <c r="T186" s="200">
        <f>TRUNC(('TARIFA ENTREGA A DIRECCION USD'!E186-'TARIFA ENTREGA A DIRECCION USD'!D186)/'TARIFA ENTREGA A DIRECCION USD'!D186,3)</f>
        <v>0.16700000000000001</v>
      </c>
      <c r="U186" s="200">
        <f>TRUNC(('TARIFA ENTREGA A DIRECCION USD'!F186-'TARIFA ENTREGA A DIRECCION USD'!D186)/'TARIFA ENTREGA A DIRECCION USD'!D186,3)</f>
        <v>0.29299999999999998</v>
      </c>
      <c r="V186" s="200">
        <f>TRUNC(('TARIFA ENTREGA A DIRECCION USD'!G186-'TARIFA ENTREGA A DIRECCION USD'!D186)/'TARIFA ENTREGA A DIRECCION USD'!D186,3)</f>
        <v>0.67500000000000004</v>
      </c>
      <c r="X186" s="142">
        <v>20.04</v>
      </c>
      <c r="Y186" s="190">
        <v>179</v>
      </c>
      <c r="Z186" s="200">
        <v>0.55500000000000005</v>
      </c>
      <c r="AA186" s="200">
        <v>0.13</v>
      </c>
      <c r="AB186" s="200">
        <v>0.3</v>
      </c>
      <c r="AC186" s="200">
        <v>0.8</v>
      </c>
      <c r="AL186"/>
      <c r="AM186"/>
      <c r="AN186"/>
      <c r="AO186"/>
      <c r="AP186"/>
      <c r="AQ186"/>
      <c r="AR186"/>
      <c r="AS186"/>
      <c r="AT186"/>
      <c r="AU186"/>
    </row>
    <row r="187" spans="17:47" x14ac:dyDescent="0.2">
      <c r="Q187" s="142">
        <f>TRUNC('TARIFA ENTREGA A DIRECCION USD'!D188-'TARIFA ENTREGA A DIRECCION USD'!D187,2)</f>
        <v>0.59</v>
      </c>
      <c r="R187" s="190">
        <v>180</v>
      </c>
      <c r="S187" s="200">
        <f>TRUNC((('TARIFA ENTREGA A DIRECCION USD'!C187-'TARIFA ENTREGA A DIRECCION USD'!D187)/'TARIFA ENTREGA A DIRECCION USD'!D187)+1,3)</f>
        <v>0.69899999999999995</v>
      </c>
      <c r="T187" s="200">
        <f>TRUNC(('TARIFA ENTREGA A DIRECCION USD'!E187-'TARIFA ENTREGA A DIRECCION USD'!D187)/'TARIFA ENTREGA A DIRECCION USD'!D187,3)</f>
        <v>0.16700000000000001</v>
      </c>
      <c r="U187" s="200">
        <f>TRUNC(('TARIFA ENTREGA A DIRECCION USD'!F187-'TARIFA ENTREGA A DIRECCION USD'!D187)/'TARIFA ENTREGA A DIRECCION USD'!D187,3)</f>
        <v>0.29299999999999998</v>
      </c>
      <c r="V187" s="200">
        <f>TRUNC(('TARIFA ENTREGA A DIRECCION USD'!G187-'TARIFA ENTREGA A DIRECCION USD'!D187)/'TARIFA ENTREGA A DIRECCION USD'!D187,3)</f>
        <v>0.67600000000000005</v>
      </c>
      <c r="X187" s="142">
        <v>20.04</v>
      </c>
      <c r="Y187" s="190">
        <v>180</v>
      </c>
      <c r="Z187" s="200">
        <v>0.55500000000000005</v>
      </c>
      <c r="AA187" s="200">
        <v>0.13</v>
      </c>
      <c r="AB187" s="200">
        <v>0.3</v>
      </c>
      <c r="AC187" s="200">
        <v>0.8</v>
      </c>
      <c r="AL187"/>
      <c r="AM187"/>
      <c r="AN187"/>
      <c r="AO187"/>
      <c r="AP187"/>
      <c r="AQ187"/>
      <c r="AR187"/>
      <c r="AS187"/>
      <c r="AT187"/>
      <c r="AU187"/>
    </row>
    <row r="188" spans="17:47" x14ac:dyDescent="0.2">
      <c r="Q188" s="142">
        <f>TRUNC('TARIFA ENTREGA A DIRECCION USD'!D189-'TARIFA ENTREGA A DIRECCION USD'!D188,2)</f>
        <v>0.59</v>
      </c>
      <c r="R188" s="190">
        <v>181</v>
      </c>
      <c r="S188" s="200">
        <f>TRUNC((('TARIFA ENTREGA A DIRECCION USD'!C188-'TARIFA ENTREGA A DIRECCION USD'!D188)/'TARIFA ENTREGA A DIRECCION USD'!D188)+1,3)</f>
        <v>0.69899999999999995</v>
      </c>
      <c r="T188" s="200">
        <f>TRUNC(('TARIFA ENTREGA A DIRECCION USD'!E188-'TARIFA ENTREGA A DIRECCION USD'!D188)/'TARIFA ENTREGA A DIRECCION USD'!D188,3)</f>
        <v>0.16800000000000001</v>
      </c>
      <c r="U188" s="200">
        <f>TRUNC(('TARIFA ENTREGA A DIRECCION USD'!F188-'TARIFA ENTREGA A DIRECCION USD'!D188)/'TARIFA ENTREGA A DIRECCION USD'!D188,3)</f>
        <v>0.29399999999999998</v>
      </c>
      <c r="V188" s="200">
        <f>TRUNC(('TARIFA ENTREGA A DIRECCION USD'!G188-'TARIFA ENTREGA A DIRECCION USD'!D188)/'TARIFA ENTREGA A DIRECCION USD'!D188,3)</f>
        <v>0.67700000000000005</v>
      </c>
      <c r="X188" s="142">
        <v>20.04</v>
      </c>
      <c r="Y188" s="190">
        <v>181</v>
      </c>
      <c r="Z188" s="200">
        <v>0.55500000000000005</v>
      </c>
      <c r="AA188" s="200">
        <v>0.13</v>
      </c>
      <c r="AB188" s="200">
        <v>0.3</v>
      </c>
      <c r="AC188" s="200">
        <v>0.8</v>
      </c>
      <c r="AL188"/>
      <c r="AM188"/>
      <c r="AN188"/>
      <c r="AO188"/>
      <c r="AP188"/>
      <c r="AQ188"/>
      <c r="AR188"/>
      <c r="AS188"/>
      <c r="AT188"/>
      <c r="AU188"/>
    </row>
    <row r="189" spans="17:47" x14ac:dyDescent="0.2">
      <c r="Q189" s="142">
        <f>TRUNC('TARIFA ENTREGA A DIRECCION USD'!D190-'TARIFA ENTREGA A DIRECCION USD'!D189,2)</f>
        <v>0.59</v>
      </c>
      <c r="R189" s="190">
        <v>182</v>
      </c>
      <c r="S189" s="200">
        <f>TRUNC((('TARIFA ENTREGA A DIRECCION USD'!C189-'TARIFA ENTREGA A DIRECCION USD'!D189)/'TARIFA ENTREGA A DIRECCION USD'!D189)+1,3)</f>
        <v>0.7</v>
      </c>
      <c r="T189" s="200">
        <f>TRUNC(('TARIFA ENTREGA A DIRECCION USD'!E189-'TARIFA ENTREGA A DIRECCION USD'!D189)/'TARIFA ENTREGA A DIRECCION USD'!D189,3)</f>
        <v>0.16800000000000001</v>
      </c>
      <c r="U189" s="200">
        <f>TRUNC(('TARIFA ENTREGA A DIRECCION USD'!F189-'TARIFA ENTREGA A DIRECCION USD'!D189)/'TARIFA ENTREGA A DIRECCION USD'!D189,3)</f>
        <v>0.29399999999999998</v>
      </c>
      <c r="V189" s="200">
        <f>TRUNC(('TARIFA ENTREGA A DIRECCION USD'!G189-'TARIFA ENTREGA A DIRECCION USD'!D189)/'TARIFA ENTREGA A DIRECCION USD'!D189,3)</f>
        <v>0.67800000000000005</v>
      </c>
      <c r="X189" s="142">
        <v>20.04</v>
      </c>
      <c r="Y189" s="190">
        <v>182</v>
      </c>
      <c r="Z189" s="200">
        <v>0.55500000000000005</v>
      </c>
      <c r="AA189" s="200">
        <v>0.13</v>
      </c>
      <c r="AB189" s="200">
        <v>0.3</v>
      </c>
      <c r="AC189" s="200">
        <v>0.8</v>
      </c>
      <c r="AL189"/>
      <c r="AM189"/>
      <c r="AN189"/>
      <c r="AO189"/>
      <c r="AP189"/>
      <c r="AQ189"/>
      <c r="AR189"/>
      <c r="AS189"/>
      <c r="AT189"/>
      <c r="AU189"/>
    </row>
    <row r="190" spans="17:47" x14ac:dyDescent="0.2">
      <c r="Q190" s="142">
        <f>TRUNC('TARIFA ENTREGA A DIRECCION USD'!D191-'TARIFA ENTREGA A DIRECCION USD'!D190,2)</f>
        <v>0.59</v>
      </c>
      <c r="R190" s="190">
        <v>183</v>
      </c>
      <c r="S190" s="200">
        <f>TRUNC((('TARIFA ENTREGA A DIRECCION USD'!C190-'TARIFA ENTREGA A DIRECCION USD'!D190)/'TARIFA ENTREGA A DIRECCION USD'!D190)+1,3)</f>
        <v>0.7</v>
      </c>
      <c r="T190" s="200">
        <f>TRUNC(('TARIFA ENTREGA A DIRECCION USD'!E190-'TARIFA ENTREGA A DIRECCION USD'!D190)/'TARIFA ENTREGA A DIRECCION USD'!D190,3)</f>
        <v>0.16800000000000001</v>
      </c>
      <c r="U190" s="200">
        <f>TRUNC(('TARIFA ENTREGA A DIRECCION USD'!F190-'TARIFA ENTREGA A DIRECCION USD'!D190)/'TARIFA ENTREGA A DIRECCION USD'!D190,3)</f>
        <v>0.29399999999999998</v>
      </c>
      <c r="V190" s="200">
        <f>TRUNC(('TARIFA ENTREGA A DIRECCION USD'!G190-'TARIFA ENTREGA A DIRECCION USD'!D190)/'TARIFA ENTREGA A DIRECCION USD'!D190,3)</f>
        <v>0.67900000000000005</v>
      </c>
      <c r="X190" s="142">
        <v>20.04</v>
      </c>
      <c r="Y190" s="190">
        <v>183</v>
      </c>
      <c r="Z190" s="200">
        <v>0.55500000000000005</v>
      </c>
      <c r="AA190" s="200">
        <v>0.13</v>
      </c>
      <c r="AB190" s="200">
        <v>0.3</v>
      </c>
      <c r="AC190" s="200">
        <v>0.8</v>
      </c>
      <c r="AL190"/>
      <c r="AM190"/>
      <c r="AN190"/>
      <c r="AO190"/>
      <c r="AP190"/>
      <c r="AQ190"/>
      <c r="AR190"/>
      <c r="AS190"/>
      <c r="AT190"/>
      <c r="AU190"/>
    </row>
    <row r="191" spans="17:47" x14ac:dyDescent="0.2">
      <c r="Q191" s="142">
        <f>TRUNC('TARIFA ENTREGA A DIRECCION USD'!D192-'TARIFA ENTREGA A DIRECCION USD'!D191,2)</f>
        <v>0.59</v>
      </c>
      <c r="R191" s="190">
        <v>184</v>
      </c>
      <c r="S191" s="200">
        <f>TRUNC((('TARIFA ENTREGA A DIRECCION USD'!C191-'TARIFA ENTREGA A DIRECCION USD'!D191)/'TARIFA ENTREGA A DIRECCION USD'!D191)+1,3)</f>
        <v>0.7</v>
      </c>
      <c r="T191" s="200">
        <f>TRUNC(('TARIFA ENTREGA A DIRECCION USD'!E191-'TARIFA ENTREGA A DIRECCION USD'!D191)/'TARIFA ENTREGA A DIRECCION USD'!D191,3)</f>
        <v>0.16800000000000001</v>
      </c>
      <c r="U191" s="200">
        <f>TRUNC(('TARIFA ENTREGA A DIRECCION USD'!F191-'TARIFA ENTREGA A DIRECCION USD'!D191)/'TARIFA ENTREGA A DIRECCION USD'!D191,3)</f>
        <v>0.29499999999999998</v>
      </c>
      <c r="V191" s="200">
        <f>TRUNC(('TARIFA ENTREGA A DIRECCION USD'!G191-'TARIFA ENTREGA A DIRECCION USD'!D191)/'TARIFA ENTREGA A DIRECCION USD'!D191,3)</f>
        <v>0.68</v>
      </c>
      <c r="X191" s="142">
        <v>20.04</v>
      </c>
      <c r="Y191" s="190">
        <v>184</v>
      </c>
      <c r="Z191" s="200">
        <v>0.55500000000000005</v>
      </c>
      <c r="AA191" s="200">
        <v>0.13</v>
      </c>
      <c r="AB191" s="200">
        <v>0.3</v>
      </c>
      <c r="AC191" s="200">
        <v>0.8</v>
      </c>
      <c r="AL191"/>
      <c r="AM191"/>
      <c r="AN191"/>
      <c r="AO191"/>
      <c r="AP191"/>
      <c r="AQ191"/>
      <c r="AR191"/>
      <c r="AS191"/>
      <c r="AT191"/>
      <c r="AU191"/>
    </row>
    <row r="192" spans="17:47" x14ac:dyDescent="0.2">
      <c r="Q192" s="142">
        <f>TRUNC('TARIFA ENTREGA A DIRECCION USD'!D193-'TARIFA ENTREGA A DIRECCION USD'!D192,2)</f>
        <v>0.59</v>
      </c>
      <c r="R192" s="190">
        <v>185</v>
      </c>
      <c r="S192" s="200">
        <f>TRUNC((('TARIFA ENTREGA A DIRECCION USD'!C192-'TARIFA ENTREGA A DIRECCION USD'!D192)/'TARIFA ENTREGA A DIRECCION USD'!D192)+1,3)</f>
        <v>0.70099999999999996</v>
      </c>
      <c r="T192" s="200">
        <f>TRUNC(('TARIFA ENTREGA A DIRECCION USD'!E192-'TARIFA ENTREGA A DIRECCION USD'!D192)/'TARIFA ENTREGA A DIRECCION USD'!D192,3)</f>
        <v>0.16900000000000001</v>
      </c>
      <c r="U192" s="200">
        <f>TRUNC(('TARIFA ENTREGA A DIRECCION USD'!F192-'TARIFA ENTREGA A DIRECCION USD'!D192)/'TARIFA ENTREGA A DIRECCION USD'!D192,3)</f>
        <v>0.29499999999999998</v>
      </c>
      <c r="V192" s="200">
        <f>TRUNC(('TARIFA ENTREGA A DIRECCION USD'!G192-'TARIFA ENTREGA A DIRECCION USD'!D192)/'TARIFA ENTREGA A DIRECCION USD'!D192,3)</f>
        <v>0.68200000000000005</v>
      </c>
      <c r="X192" s="142">
        <v>20.04</v>
      </c>
      <c r="Y192" s="190">
        <v>185</v>
      </c>
      <c r="Z192" s="200">
        <v>0.55500000000000005</v>
      </c>
      <c r="AA192" s="200">
        <v>0.13</v>
      </c>
      <c r="AB192" s="200">
        <v>0.3</v>
      </c>
      <c r="AC192" s="200">
        <v>0.8</v>
      </c>
      <c r="AL192"/>
      <c r="AM192"/>
      <c r="AN192"/>
      <c r="AO192"/>
      <c r="AP192"/>
      <c r="AQ192"/>
      <c r="AR192"/>
      <c r="AS192"/>
      <c r="AT192"/>
      <c r="AU192"/>
    </row>
    <row r="193" spans="17:47" x14ac:dyDescent="0.2">
      <c r="Q193" s="142">
        <f>TRUNC('TARIFA ENTREGA A DIRECCION USD'!D194-'TARIFA ENTREGA A DIRECCION USD'!D193,2)</f>
        <v>0.59</v>
      </c>
      <c r="R193" s="190">
        <v>186</v>
      </c>
      <c r="S193" s="200">
        <f>TRUNC((('TARIFA ENTREGA A DIRECCION USD'!C193-'TARIFA ENTREGA A DIRECCION USD'!D193)/'TARIFA ENTREGA A DIRECCION USD'!D193)+1,3)</f>
        <v>0.70099999999999996</v>
      </c>
      <c r="T193" s="200">
        <f>TRUNC(('TARIFA ENTREGA A DIRECCION USD'!E193-'TARIFA ENTREGA A DIRECCION USD'!D193)/'TARIFA ENTREGA A DIRECCION USD'!D193,3)</f>
        <v>0.16900000000000001</v>
      </c>
      <c r="U193" s="200">
        <f>TRUNC(('TARIFA ENTREGA A DIRECCION USD'!F193-'TARIFA ENTREGA A DIRECCION USD'!D193)/'TARIFA ENTREGA A DIRECCION USD'!D193,3)</f>
        <v>0.29499999999999998</v>
      </c>
      <c r="V193" s="200">
        <f>TRUNC(('TARIFA ENTREGA A DIRECCION USD'!G193-'TARIFA ENTREGA A DIRECCION USD'!D193)/'TARIFA ENTREGA A DIRECCION USD'!D193,3)</f>
        <v>0.68300000000000005</v>
      </c>
      <c r="X193" s="142">
        <v>20.04</v>
      </c>
      <c r="Y193" s="190">
        <v>186</v>
      </c>
      <c r="Z193" s="200">
        <v>0.55500000000000005</v>
      </c>
      <c r="AA193" s="200">
        <v>0.13</v>
      </c>
      <c r="AB193" s="200">
        <v>0.3</v>
      </c>
      <c r="AC193" s="200">
        <v>0.8</v>
      </c>
      <c r="AL193"/>
      <c r="AM193"/>
      <c r="AN193"/>
      <c r="AO193"/>
      <c r="AP193"/>
      <c r="AQ193"/>
      <c r="AR193"/>
      <c r="AS193"/>
      <c r="AT193"/>
      <c r="AU193"/>
    </row>
    <row r="194" spans="17:47" x14ac:dyDescent="0.2">
      <c r="Q194" s="142">
        <f>TRUNC('TARIFA ENTREGA A DIRECCION USD'!D195-'TARIFA ENTREGA A DIRECCION USD'!D194,2)</f>
        <v>0.59</v>
      </c>
      <c r="R194" s="190">
        <v>187</v>
      </c>
      <c r="S194" s="200">
        <f>TRUNC((('TARIFA ENTREGA A DIRECCION USD'!C194-'TARIFA ENTREGA A DIRECCION USD'!D194)/'TARIFA ENTREGA A DIRECCION USD'!D194)+1,3)</f>
        <v>0.70199999999999996</v>
      </c>
      <c r="T194" s="200">
        <f>TRUNC(('TARIFA ENTREGA A DIRECCION USD'!E194-'TARIFA ENTREGA A DIRECCION USD'!D194)/'TARIFA ENTREGA A DIRECCION USD'!D194,3)</f>
        <v>0.16900000000000001</v>
      </c>
      <c r="U194" s="200">
        <f>TRUNC(('TARIFA ENTREGA A DIRECCION USD'!F194-'TARIFA ENTREGA A DIRECCION USD'!D194)/'TARIFA ENTREGA A DIRECCION USD'!D194,3)</f>
        <v>0.29599999999999999</v>
      </c>
      <c r="V194" s="200">
        <f>TRUNC(('TARIFA ENTREGA A DIRECCION USD'!G194-'TARIFA ENTREGA A DIRECCION USD'!D194)/'TARIFA ENTREGA A DIRECCION USD'!D194,3)</f>
        <v>0.68400000000000005</v>
      </c>
      <c r="X194" s="142">
        <v>20.04</v>
      </c>
      <c r="Y194" s="190">
        <v>187</v>
      </c>
      <c r="Z194" s="200">
        <v>0.55500000000000005</v>
      </c>
      <c r="AA194" s="200">
        <v>0.13</v>
      </c>
      <c r="AB194" s="200">
        <v>0.3</v>
      </c>
      <c r="AC194" s="200">
        <v>0.8</v>
      </c>
      <c r="AL194"/>
      <c r="AM194"/>
      <c r="AN194"/>
      <c r="AO194"/>
      <c r="AP194"/>
      <c r="AQ194"/>
      <c r="AR194"/>
      <c r="AS194"/>
      <c r="AT194"/>
      <c r="AU194"/>
    </row>
    <row r="195" spans="17:47" x14ac:dyDescent="0.2">
      <c r="Q195" s="142">
        <f>TRUNC('TARIFA ENTREGA A DIRECCION USD'!D196-'TARIFA ENTREGA A DIRECCION USD'!D195,2)</f>
        <v>0.59</v>
      </c>
      <c r="R195" s="190">
        <v>188</v>
      </c>
      <c r="S195" s="200">
        <f>TRUNC((('TARIFA ENTREGA A DIRECCION USD'!C195-'TARIFA ENTREGA A DIRECCION USD'!D195)/'TARIFA ENTREGA A DIRECCION USD'!D195)+1,3)</f>
        <v>0.70199999999999996</v>
      </c>
      <c r="T195" s="200">
        <f>TRUNC(('TARIFA ENTREGA A DIRECCION USD'!E195-'TARIFA ENTREGA A DIRECCION USD'!D195)/'TARIFA ENTREGA A DIRECCION USD'!D195,3)</f>
        <v>0.16900000000000001</v>
      </c>
      <c r="U195" s="200">
        <f>TRUNC(('TARIFA ENTREGA A DIRECCION USD'!F195-'TARIFA ENTREGA A DIRECCION USD'!D195)/'TARIFA ENTREGA A DIRECCION USD'!D195,3)</f>
        <v>0.29599999999999999</v>
      </c>
      <c r="V195" s="200">
        <f>TRUNC(('TARIFA ENTREGA A DIRECCION USD'!G195-'TARIFA ENTREGA A DIRECCION USD'!D195)/'TARIFA ENTREGA A DIRECCION USD'!D195,3)</f>
        <v>0.68500000000000005</v>
      </c>
      <c r="X195" s="142">
        <v>20.04</v>
      </c>
      <c r="Y195" s="190">
        <v>188</v>
      </c>
      <c r="Z195" s="200">
        <v>0.55500000000000005</v>
      </c>
      <c r="AA195" s="200">
        <v>0.13</v>
      </c>
      <c r="AB195" s="200">
        <v>0.3</v>
      </c>
      <c r="AC195" s="200">
        <v>0.8</v>
      </c>
      <c r="AL195"/>
      <c r="AM195"/>
      <c r="AN195"/>
      <c r="AO195"/>
      <c r="AP195"/>
      <c r="AQ195"/>
      <c r="AR195"/>
      <c r="AS195"/>
      <c r="AT195"/>
      <c r="AU195"/>
    </row>
    <row r="196" spans="17:47" x14ac:dyDescent="0.2">
      <c r="Q196" s="142">
        <f>TRUNC('TARIFA ENTREGA A DIRECCION USD'!D197-'TARIFA ENTREGA A DIRECCION USD'!D196,2)</f>
        <v>0.59</v>
      </c>
      <c r="R196" s="190">
        <v>189</v>
      </c>
      <c r="S196" s="200">
        <f>TRUNC((('TARIFA ENTREGA A DIRECCION USD'!C196-'TARIFA ENTREGA A DIRECCION USD'!D196)/'TARIFA ENTREGA A DIRECCION USD'!D196)+1,3)</f>
        <v>0.70199999999999996</v>
      </c>
      <c r="T196" s="200">
        <f>TRUNC(('TARIFA ENTREGA A DIRECCION USD'!E196-'TARIFA ENTREGA A DIRECCION USD'!D196)/'TARIFA ENTREGA A DIRECCION USD'!D196,3)</f>
        <v>0.17</v>
      </c>
      <c r="U196" s="200">
        <f>TRUNC(('TARIFA ENTREGA A DIRECCION USD'!F196-'TARIFA ENTREGA A DIRECCION USD'!D196)/'TARIFA ENTREGA A DIRECCION USD'!D196,3)</f>
        <v>0.29599999999999999</v>
      </c>
      <c r="V196" s="200">
        <f>TRUNC(('TARIFA ENTREGA A DIRECCION USD'!G196-'TARIFA ENTREGA A DIRECCION USD'!D196)/'TARIFA ENTREGA A DIRECCION USD'!D196,3)</f>
        <v>0.68600000000000005</v>
      </c>
      <c r="X196" s="142">
        <v>20.04</v>
      </c>
      <c r="Y196" s="190">
        <v>189</v>
      </c>
      <c r="Z196" s="200">
        <v>0.55500000000000005</v>
      </c>
      <c r="AA196" s="200">
        <v>0.13</v>
      </c>
      <c r="AB196" s="200">
        <v>0.3</v>
      </c>
      <c r="AC196" s="200">
        <v>0.8</v>
      </c>
      <c r="AL196"/>
      <c r="AM196"/>
      <c r="AN196"/>
      <c r="AO196"/>
      <c r="AP196"/>
      <c r="AQ196"/>
      <c r="AR196"/>
      <c r="AS196"/>
      <c r="AT196"/>
      <c r="AU196"/>
    </row>
    <row r="197" spans="17:47" x14ac:dyDescent="0.2">
      <c r="Q197" s="142">
        <f>TRUNC('TARIFA ENTREGA A DIRECCION USD'!D198-'TARIFA ENTREGA A DIRECCION USD'!D197,2)</f>
        <v>0.59</v>
      </c>
      <c r="R197" s="190">
        <v>190</v>
      </c>
      <c r="S197" s="200">
        <f>TRUNC((('TARIFA ENTREGA A DIRECCION USD'!C197-'TARIFA ENTREGA A DIRECCION USD'!D197)/'TARIFA ENTREGA A DIRECCION USD'!D197)+1,3)</f>
        <v>0.70299999999999996</v>
      </c>
      <c r="T197" s="200">
        <f>TRUNC(('TARIFA ENTREGA A DIRECCION USD'!E197-'TARIFA ENTREGA A DIRECCION USD'!D197)/'TARIFA ENTREGA A DIRECCION USD'!D197,3)</f>
        <v>0.17</v>
      </c>
      <c r="U197" s="200">
        <f>TRUNC(('TARIFA ENTREGA A DIRECCION USD'!F197-'TARIFA ENTREGA A DIRECCION USD'!D197)/'TARIFA ENTREGA A DIRECCION USD'!D197,3)</f>
        <v>0.29699999999999999</v>
      </c>
      <c r="V197" s="200">
        <f>TRUNC(('TARIFA ENTREGA A DIRECCION USD'!G197-'TARIFA ENTREGA A DIRECCION USD'!D197)/'TARIFA ENTREGA A DIRECCION USD'!D197,3)</f>
        <v>0.68700000000000006</v>
      </c>
      <c r="X197" s="142">
        <v>20.04</v>
      </c>
      <c r="Y197" s="190">
        <v>190</v>
      </c>
      <c r="Z197" s="200">
        <v>0.55500000000000005</v>
      </c>
      <c r="AA197" s="200">
        <v>0.13</v>
      </c>
      <c r="AB197" s="200">
        <v>0.3</v>
      </c>
      <c r="AC197" s="200">
        <v>0.8</v>
      </c>
      <c r="AL197"/>
      <c r="AM197"/>
      <c r="AN197"/>
      <c r="AO197"/>
      <c r="AP197"/>
      <c r="AQ197"/>
      <c r="AR197"/>
      <c r="AS197"/>
      <c r="AT197"/>
      <c r="AU197"/>
    </row>
    <row r="198" spans="17:47" x14ac:dyDescent="0.2">
      <c r="Q198" s="142">
        <f>TRUNC('TARIFA ENTREGA A DIRECCION USD'!D199-'TARIFA ENTREGA A DIRECCION USD'!D198,2)</f>
        <v>0.59</v>
      </c>
      <c r="R198" s="190">
        <v>191</v>
      </c>
      <c r="S198" s="200">
        <f>TRUNC((('TARIFA ENTREGA A DIRECCION USD'!C198-'TARIFA ENTREGA A DIRECCION USD'!D198)/'TARIFA ENTREGA A DIRECCION USD'!D198)+1,3)</f>
        <v>0.70299999999999996</v>
      </c>
      <c r="T198" s="200">
        <f>TRUNC(('TARIFA ENTREGA A DIRECCION USD'!E198-'TARIFA ENTREGA A DIRECCION USD'!D198)/'TARIFA ENTREGA A DIRECCION USD'!D198,3)</f>
        <v>0.17</v>
      </c>
      <c r="U198" s="200">
        <f>TRUNC(('TARIFA ENTREGA A DIRECCION USD'!F198-'TARIFA ENTREGA A DIRECCION USD'!D198)/'TARIFA ENTREGA A DIRECCION USD'!D198,3)</f>
        <v>0.29699999999999999</v>
      </c>
      <c r="V198" s="200">
        <f>TRUNC(('TARIFA ENTREGA A DIRECCION USD'!G198-'TARIFA ENTREGA A DIRECCION USD'!D198)/'TARIFA ENTREGA A DIRECCION USD'!D198,3)</f>
        <v>0.68799999999999994</v>
      </c>
      <c r="X198" s="142">
        <v>20.04</v>
      </c>
      <c r="Y198" s="190">
        <v>191</v>
      </c>
      <c r="Z198" s="200">
        <v>0.55500000000000005</v>
      </c>
      <c r="AA198" s="200">
        <v>0.13</v>
      </c>
      <c r="AB198" s="200">
        <v>0.3</v>
      </c>
      <c r="AC198" s="200">
        <v>0.8</v>
      </c>
      <c r="AL198"/>
      <c r="AM198"/>
      <c r="AN198"/>
      <c r="AO198"/>
      <c r="AP198"/>
      <c r="AQ198"/>
      <c r="AR198"/>
      <c r="AS198"/>
      <c r="AT198"/>
      <c r="AU198"/>
    </row>
    <row r="199" spans="17:47" x14ac:dyDescent="0.2">
      <c r="Q199" s="142">
        <f>TRUNC('TARIFA ENTREGA A DIRECCION USD'!D200-'TARIFA ENTREGA A DIRECCION USD'!D199,2)</f>
        <v>0.59</v>
      </c>
      <c r="R199" s="190">
        <v>192</v>
      </c>
      <c r="S199" s="200">
        <f>TRUNC((('TARIFA ENTREGA A DIRECCION USD'!C199-'TARIFA ENTREGA A DIRECCION USD'!D199)/'TARIFA ENTREGA A DIRECCION USD'!D199)+1,3)</f>
        <v>0.70299999999999996</v>
      </c>
      <c r="T199" s="200">
        <f>TRUNC(('TARIFA ENTREGA A DIRECCION USD'!E199-'TARIFA ENTREGA A DIRECCION USD'!D199)/'TARIFA ENTREGA A DIRECCION USD'!D199,3)</f>
        <v>0.17</v>
      </c>
      <c r="U199" s="200">
        <f>TRUNC(('TARIFA ENTREGA A DIRECCION USD'!F199-'TARIFA ENTREGA A DIRECCION USD'!D199)/'TARIFA ENTREGA A DIRECCION USD'!D199,3)</f>
        <v>0.29699999999999999</v>
      </c>
      <c r="V199" s="200">
        <f>TRUNC(('TARIFA ENTREGA A DIRECCION USD'!G199-'TARIFA ENTREGA A DIRECCION USD'!D199)/'TARIFA ENTREGA A DIRECCION USD'!D199,3)</f>
        <v>0.68899999999999995</v>
      </c>
      <c r="X199" s="142">
        <v>20.04</v>
      </c>
      <c r="Y199" s="190">
        <v>192</v>
      </c>
      <c r="Z199" s="200">
        <v>0.55500000000000005</v>
      </c>
      <c r="AA199" s="200">
        <v>0.13</v>
      </c>
      <c r="AB199" s="200">
        <v>0.3</v>
      </c>
      <c r="AC199" s="200">
        <v>0.8</v>
      </c>
      <c r="AL199"/>
      <c r="AM199"/>
      <c r="AN199"/>
      <c r="AO199"/>
      <c r="AP199"/>
      <c r="AQ199"/>
      <c r="AR199"/>
      <c r="AS199"/>
      <c r="AT199"/>
      <c r="AU199"/>
    </row>
    <row r="200" spans="17:47" x14ac:dyDescent="0.2">
      <c r="Q200" s="142">
        <f>TRUNC('TARIFA ENTREGA A DIRECCION USD'!D201-'TARIFA ENTREGA A DIRECCION USD'!D200,2)</f>
        <v>0.59</v>
      </c>
      <c r="R200" s="190">
        <v>193</v>
      </c>
      <c r="S200" s="200">
        <f>TRUNC((('TARIFA ENTREGA A DIRECCION USD'!C200-'TARIFA ENTREGA A DIRECCION USD'!D200)/'TARIFA ENTREGA A DIRECCION USD'!D200)+1,3)</f>
        <v>0.70399999999999996</v>
      </c>
      <c r="T200" s="200">
        <f>TRUNC(('TARIFA ENTREGA A DIRECCION USD'!E200-'TARIFA ENTREGA A DIRECCION USD'!D200)/'TARIFA ENTREGA A DIRECCION USD'!D200,3)</f>
        <v>0.17</v>
      </c>
      <c r="U200" s="200">
        <f>TRUNC(('TARIFA ENTREGA A DIRECCION USD'!F200-'TARIFA ENTREGA A DIRECCION USD'!D200)/'TARIFA ENTREGA A DIRECCION USD'!D200,3)</f>
        <v>0.29799999999999999</v>
      </c>
      <c r="V200" s="200">
        <f>TRUNC(('TARIFA ENTREGA A DIRECCION USD'!G200-'TARIFA ENTREGA A DIRECCION USD'!D200)/'TARIFA ENTREGA A DIRECCION USD'!D200,3)</f>
        <v>0.69</v>
      </c>
      <c r="X200" s="142">
        <v>20.04</v>
      </c>
      <c r="Y200" s="190">
        <v>193</v>
      </c>
      <c r="Z200" s="200">
        <v>0.55500000000000005</v>
      </c>
      <c r="AA200" s="200">
        <v>0.13</v>
      </c>
      <c r="AB200" s="200">
        <v>0.3</v>
      </c>
      <c r="AC200" s="200">
        <v>0.8</v>
      </c>
      <c r="AL200"/>
      <c r="AM200"/>
      <c r="AN200"/>
      <c r="AO200"/>
      <c r="AP200"/>
      <c r="AQ200"/>
      <c r="AR200"/>
      <c r="AS200"/>
      <c r="AT200"/>
      <c r="AU200"/>
    </row>
    <row r="201" spans="17:47" x14ac:dyDescent="0.2">
      <c r="Q201" s="142">
        <f>TRUNC('TARIFA ENTREGA A DIRECCION USD'!D202-'TARIFA ENTREGA A DIRECCION USD'!D201,2)</f>
        <v>0.59</v>
      </c>
      <c r="R201" s="190">
        <v>194</v>
      </c>
      <c r="S201" s="200">
        <f>TRUNC((('TARIFA ENTREGA A DIRECCION USD'!C201-'TARIFA ENTREGA A DIRECCION USD'!D201)/'TARIFA ENTREGA A DIRECCION USD'!D201)+1,3)</f>
        <v>0.70399999999999996</v>
      </c>
      <c r="T201" s="200">
        <f>TRUNC(('TARIFA ENTREGA A DIRECCION USD'!E201-'TARIFA ENTREGA A DIRECCION USD'!D201)/'TARIFA ENTREGA A DIRECCION USD'!D201,3)</f>
        <v>0.17100000000000001</v>
      </c>
      <c r="U201" s="200">
        <f>TRUNC(('TARIFA ENTREGA A DIRECCION USD'!F201-'TARIFA ENTREGA A DIRECCION USD'!D201)/'TARIFA ENTREGA A DIRECCION USD'!D201,3)</f>
        <v>0.29799999999999999</v>
      </c>
      <c r="V201" s="200">
        <f>TRUNC(('TARIFA ENTREGA A DIRECCION USD'!G201-'TARIFA ENTREGA A DIRECCION USD'!D201)/'TARIFA ENTREGA A DIRECCION USD'!D201,3)</f>
        <v>0.69099999999999995</v>
      </c>
      <c r="X201" s="142">
        <v>20.04</v>
      </c>
      <c r="Y201" s="190">
        <v>194</v>
      </c>
      <c r="Z201" s="200">
        <v>0.55500000000000005</v>
      </c>
      <c r="AA201" s="200">
        <v>0.13</v>
      </c>
      <c r="AB201" s="200">
        <v>0.3</v>
      </c>
      <c r="AC201" s="200">
        <v>0.8</v>
      </c>
      <c r="AL201"/>
      <c r="AM201"/>
      <c r="AN201"/>
      <c r="AO201"/>
      <c r="AP201"/>
      <c r="AQ201"/>
      <c r="AR201"/>
      <c r="AS201"/>
      <c r="AT201"/>
      <c r="AU201"/>
    </row>
    <row r="202" spans="17:47" x14ac:dyDescent="0.2">
      <c r="Q202" s="142">
        <f>TRUNC('TARIFA ENTREGA A DIRECCION USD'!D203-'TARIFA ENTREGA A DIRECCION USD'!D202,2)</f>
        <v>0.59</v>
      </c>
      <c r="R202" s="190">
        <v>195</v>
      </c>
      <c r="S202" s="200">
        <f>TRUNC((('TARIFA ENTREGA A DIRECCION USD'!C202-'TARIFA ENTREGA A DIRECCION USD'!D202)/'TARIFA ENTREGA A DIRECCION USD'!D202)+1,3)</f>
        <v>0.70399999999999996</v>
      </c>
      <c r="T202" s="200">
        <f>TRUNC(('TARIFA ENTREGA A DIRECCION USD'!E202-'TARIFA ENTREGA A DIRECCION USD'!D202)/'TARIFA ENTREGA A DIRECCION USD'!D202,3)</f>
        <v>0.17100000000000001</v>
      </c>
      <c r="U202" s="200">
        <f>TRUNC(('TARIFA ENTREGA A DIRECCION USD'!F202-'TARIFA ENTREGA A DIRECCION USD'!D202)/'TARIFA ENTREGA A DIRECCION USD'!D202,3)</f>
        <v>0.29799999999999999</v>
      </c>
      <c r="V202" s="200">
        <f>TRUNC(('TARIFA ENTREGA A DIRECCION USD'!G202-'TARIFA ENTREGA A DIRECCION USD'!D202)/'TARIFA ENTREGA A DIRECCION USD'!D202,3)</f>
        <v>0.69199999999999995</v>
      </c>
      <c r="X202" s="142">
        <v>20.04</v>
      </c>
      <c r="Y202" s="190">
        <v>195</v>
      </c>
      <c r="Z202" s="200">
        <v>0.55500000000000005</v>
      </c>
      <c r="AA202" s="200">
        <v>0.13</v>
      </c>
      <c r="AB202" s="200">
        <v>0.3</v>
      </c>
      <c r="AC202" s="200">
        <v>0.8</v>
      </c>
      <c r="AL202"/>
      <c r="AM202"/>
      <c r="AN202"/>
      <c r="AO202"/>
      <c r="AP202"/>
      <c r="AQ202"/>
      <c r="AR202"/>
      <c r="AS202"/>
      <c r="AT202"/>
      <c r="AU202"/>
    </row>
    <row r="203" spans="17:47" x14ac:dyDescent="0.2">
      <c r="Q203" s="142">
        <f>TRUNC('TARIFA ENTREGA A DIRECCION USD'!D204-'TARIFA ENTREGA A DIRECCION USD'!D203,2)</f>
        <v>0.59</v>
      </c>
      <c r="R203" s="190">
        <v>196</v>
      </c>
      <c r="S203" s="200">
        <f>TRUNC((('TARIFA ENTREGA A DIRECCION USD'!C203-'TARIFA ENTREGA A DIRECCION USD'!D203)/'TARIFA ENTREGA A DIRECCION USD'!D203)+1,3)</f>
        <v>0.70499999999999996</v>
      </c>
      <c r="T203" s="200">
        <f>TRUNC(('TARIFA ENTREGA A DIRECCION USD'!E203-'TARIFA ENTREGA A DIRECCION USD'!D203)/'TARIFA ENTREGA A DIRECCION USD'!D203,3)</f>
        <v>0.17100000000000001</v>
      </c>
      <c r="U203" s="200">
        <f>TRUNC(('TARIFA ENTREGA A DIRECCION USD'!F203-'TARIFA ENTREGA A DIRECCION USD'!D203)/'TARIFA ENTREGA A DIRECCION USD'!D203,3)</f>
        <v>0.29899999999999999</v>
      </c>
      <c r="V203" s="200">
        <f>TRUNC(('TARIFA ENTREGA A DIRECCION USD'!G203-'TARIFA ENTREGA A DIRECCION USD'!D203)/'TARIFA ENTREGA A DIRECCION USD'!D203,3)</f>
        <v>0.69299999999999995</v>
      </c>
      <c r="X203" s="142">
        <v>20.04</v>
      </c>
      <c r="Y203" s="190">
        <v>196</v>
      </c>
      <c r="Z203" s="200">
        <v>0.55500000000000005</v>
      </c>
      <c r="AA203" s="200">
        <v>0.13</v>
      </c>
      <c r="AB203" s="200">
        <v>0.3</v>
      </c>
      <c r="AC203" s="200">
        <v>0.8</v>
      </c>
      <c r="AL203"/>
      <c r="AM203"/>
      <c r="AN203"/>
      <c r="AO203"/>
      <c r="AP203"/>
      <c r="AQ203"/>
      <c r="AR203"/>
      <c r="AS203"/>
      <c r="AT203"/>
      <c r="AU203"/>
    </row>
    <row r="204" spans="17:47" x14ac:dyDescent="0.2">
      <c r="Q204" s="142">
        <f>TRUNC('TARIFA ENTREGA A DIRECCION USD'!D205-'TARIFA ENTREGA A DIRECCION USD'!D204,2)</f>
        <v>0.59</v>
      </c>
      <c r="R204" s="190">
        <v>197</v>
      </c>
      <c r="S204" s="200">
        <f>TRUNC((('TARIFA ENTREGA A DIRECCION USD'!C204-'TARIFA ENTREGA A DIRECCION USD'!D204)/'TARIFA ENTREGA A DIRECCION USD'!D204)+1,3)</f>
        <v>0.70499999999999996</v>
      </c>
      <c r="T204" s="200">
        <f>TRUNC(('TARIFA ENTREGA A DIRECCION USD'!E204-'TARIFA ENTREGA A DIRECCION USD'!D204)/'TARIFA ENTREGA A DIRECCION USD'!D204,3)</f>
        <v>0.17100000000000001</v>
      </c>
      <c r="U204" s="200">
        <f>TRUNC(('TARIFA ENTREGA A DIRECCION USD'!F204-'TARIFA ENTREGA A DIRECCION USD'!D204)/'TARIFA ENTREGA A DIRECCION USD'!D204,3)</f>
        <v>0.29899999999999999</v>
      </c>
      <c r="V204" s="200">
        <f>TRUNC(('TARIFA ENTREGA A DIRECCION USD'!G204-'TARIFA ENTREGA A DIRECCION USD'!D204)/'TARIFA ENTREGA A DIRECCION USD'!D204,3)</f>
        <v>0.69499999999999995</v>
      </c>
      <c r="X204" s="142">
        <v>20.04</v>
      </c>
      <c r="Y204" s="190">
        <v>197</v>
      </c>
      <c r="Z204" s="200">
        <v>0.55500000000000005</v>
      </c>
      <c r="AA204" s="200">
        <v>0.13</v>
      </c>
      <c r="AB204" s="200">
        <v>0.3</v>
      </c>
      <c r="AC204" s="200">
        <v>0.8</v>
      </c>
      <c r="AL204"/>
      <c r="AM204"/>
      <c r="AN204"/>
      <c r="AO204"/>
      <c r="AP204"/>
      <c r="AQ204"/>
      <c r="AR204"/>
      <c r="AS204"/>
      <c r="AT204"/>
      <c r="AU204"/>
    </row>
    <row r="205" spans="17:47" x14ac:dyDescent="0.2">
      <c r="Q205" s="142">
        <f>TRUNC('TARIFA ENTREGA A DIRECCION USD'!D206-'TARIFA ENTREGA A DIRECCION USD'!D205,2)</f>
        <v>0.59</v>
      </c>
      <c r="R205" s="190">
        <v>198</v>
      </c>
      <c r="S205" s="200">
        <f>TRUNC((('TARIFA ENTREGA A DIRECCION USD'!C205-'TARIFA ENTREGA A DIRECCION USD'!D205)/'TARIFA ENTREGA A DIRECCION USD'!D205)+1,3)</f>
        <v>0.70499999999999996</v>
      </c>
      <c r="T205" s="200">
        <f>TRUNC(('TARIFA ENTREGA A DIRECCION USD'!E205-'TARIFA ENTREGA A DIRECCION USD'!D205)/'TARIFA ENTREGA A DIRECCION USD'!D205,3)</f>
        <v>0.17100000000000001</v>
      </c>
      <c r="U205" s="200">
        <f>TRUNC(('TARIFA ENTREGA A DIRECCION USD'!F205-'TARIFA ENTREGA A DIRECCION USD'!D205)/'TARIFA ENTREGA A DIRECCION USD'!D205,3)</f>
        <v>0.29899999999999999</v>
      </c>
      <c r="V205" s="200">
        <f>TRUNC(('TARIFA ENTREGA A DIRECCION USD'!G205-'TARIFA ENTREGA A DIRECCION USD'!D205)/'TARIFA ENTREGA A DIRECCION USD'!D205,3)</f>
        <v>0.69599999999999995</v>
      </c>
      <c r="X205" s="142">
        <v>20.04</v>
      </c>
      <c r="Y205" s="190">
        <v>198</v>
      </c>
      <c r="Z205" s="200">
        <v>0.55500000000000005</v>
      </c>
      <c r="AA205" s="200">
        <v>0.13</v>
      </c>
      <c r="AB205" s="200">
        <v>0.3</v>
      </c>
      <c r="AC205" s="200">
        <v>0.8</v>
      </c>
      <c r="AL205"/>
      <c r="AM205"/>
      <c r="AN205"/>
      <c r="AO205"/>
      <c r="AP205"/>
      <c r="AQ205"/>
      <c r="AR205"/>
      <c r="AS205"/>
      <c r="AT205"/>
      <c r="AU205"/>
    </row>
    <row r="206" spans="17:47" x14ac:dyDescent="0.2">
      <c r="Q206" s="142">
        <f>TRUNC('TARIFA ENTREGA A DIRECCION USD'!D207-'TARIFA ENTREGA A DIRECCION USD'!D206,2)</f>
        <v>0.59</v>
      </c>
      <c r="R206" s="190">
        <v>199</v>
      </c>
      <c r="S206" s="200">
        <f>TRUNC((('TARIFA ENTREGA A DIRECCION USD'!C206-'TARIFA ENTREGA A DIRECCION USD'!D206)/'TARIFA ENTREGA A DIRECCION USD'!D206)+1,3)</f>
        <v>0.70599999999999996</v>
      </c>
      <c r="T206" s="200">
        <f>TRUNC(('TARIFA ENTREGA A DIRECCION USD'!E206-'TARIFA ENTREGA A DIRECCION USD'!D206)/'TARIFA ENTREGA A DIRECCION USD'!D206,3)</f>
        <v>0.17199999999999999</v>
      </c>
      <c r="U206" s="200">
        <f>TRUNC(('TARIFA ENTREGA A DIRECCION USD'!F206-'TARIFA ENTREGA A DIRECCION USD'!D206)/'TARIFA ENTREGA A DIRECCION USD'!D206,3)</f>
        <v>0.3</v>
      </c>
      <c r="V206" s="200">
        <f>TRUNC(('TARIFA ENTREGA A DIRECCION USD'!G206-'TARIFA ENTREGA A DIRECCION USD'!D206)/'TARIFA ENTREGA A DIRECCION USD'!D206,3)</f>
        <v>0.69699999999999995</v>
      </c>
      <c r="X206" s="142">
        <v>20.04</v>
      </c>
      <c r="Y206" s="190">
        <v>199</v>
      </c>
      <c r="Z206" s="200">
        <v>0.55500000000000005</v>
      </c>
      <c r="AA206" s="200">
        <v>0.13</v>
      </c>
      <c r="AB206" s="200">
        <v>0.3</v>
      </c>
      <c r="AC206" s="200">
        <v>0.8</v>
      </c>
      <c r="AL206"/>
      <c r="AM206"/>
      <c r="AN206"/>
      <c r="AO206"/>
      <c r="AP206"/>
      <c r="AQ206"/>
      <c r="AR206"/>
      <c r="AS206"/>
      <c r="AT206"/>
      <c r="AU206"/>
    </row>
    <row r="207" spans="17:47" x14ac:dyDescent="0.2">
      <c r="Q207" s="142">
        <f>TRUNC('TARIFA ENTREGA A DIRECCION USD'!D208-'TARIFA ENTREGA A DIRECCION USD'!D207,2)</f>
        <v>0.59</v>
      </c>
      <c r="R207" s="190">
        <v>200</v>
      </c>
      <c r="S207" s="200">
        <f>TRUNC((('TARIFA ENTREGA A DIRECCION USD'!C207-'TARIFA ENTREGA A DIRECCION USD'!D207)/'TARIFA ENTREGA A DIRECCION USD'!D207)+1,3)</f>
        <v>0.70599999999999996</v>
      </c>
      <c r="T207" s="200">
        <f>TRUNC(('TARIFA ENTREGA A DIRECCION USD'!E207-'TARIFA ENTREGA A DIRECCION USD'!D207)/'TARIFA ENTREGA A DIRECCION USD'!D207,3)</f>
        <v>0.17199999999999999</v>
      </c>
      <c r="U207" s="200">
        <f>TRUNC(('TARIFA ENTREGA A DIRECCION USD'!F207-'TARIFA ENTREGA A DIRECCION USD'!D207)/'TARIFA ENTREGA A DIRECCION USD'!D207,3)</f>
        <v>0.3</v>
      </c>
      <c r="V207" s="200">
        <f>TRUNC(('TARIFA ENTREGA A DIRECCION USD'!G207-'TARIFA ENTREGA A DIRECCION USD'!D207)/'TARIFA ENTREGA A DIRECCION USD'!D207,3)</f>
        <v>0.69799999999999995</v>
      </c>
      <c r="X207" s="142">
        <v>20.04</v>
      </c>
      <c r="Y207" s="190">
        <v>200</v>
      </c>
      <c r="Z207" s="200">
        <v>0.55500000000000005</v>
      </c>
      <c r="AA207" s="200">
        <v>0.13</v>
      </c>
      <c r="AB207" s="200">
        <v>0.3</v>
      </c>
      <c r="AC207" s="200">
        <v>0.8</v>
      </c>
      <c r="AL207"/>
      <c r="AM207"/>
      <c r="AN207"/>
      <c r="AO207"/>
      <c r="AP207"/>
      <c r="AQ207"/>
      <c r="AR207"/>
      <c r="AS207"/>
      <c r="AT207"/>
      <c r="AU207"/>
    </row>
    <row r="208" spans="17:47" x14ac:dyDescent="0.2">
      <c r="Q208" s="142">
        <f>TRUNC('TARIFA ENTREGA A DIRECCION USD'!D209-'TARIFA ENTREGA A DIRECCION USD'!D208,2)</f>
        <v>0.55000000000000004</v>
      </c>
      <c r="R208" s="190">
        <v>201</v>
      </c>
      <c r="S208" s="200">
        <f>TRUNC((('TARIFA ENTREGA A DIRECCION USD'!C208-'TARIFA ENTREGA A DIRECCION USD'!D208)/'TARIFA ENTREGA A DIRECCION USD'!D208)+1,3)</f>
        <v>0.70599999999999996</v>
      </c>
      <c r="T208" s="200">
        <f>TRUNC(('TARIFA ENTREGA A DIRECCION USD'!E208-'TARIFA ENTREGA A DIRECCION USD'!D208)/'TARIFA ENTREGA A DIRECCION USD'!D208,3)</f>
        <v>0.17199999999999999</v>
      </c>
      <c r="U208" s="200">
        <f>TRUNC(('TARIFA ENTREGA A DIRECCION USD'!F208-'TARIFA ENTREGA A DIRECCION USD'!D208)/'TARIFA ENTREGA A DIRECCION USD'!D208,3)</f>
        <v>0.3</v>
      </c>
      <c r="V208" s="200">
        <f>TRUNC(('TARIFA ENTREGA A DIRECCION USD'!G208-'TARIFA ENTREGA A DIRECCION USD'!D208)/'TARIFA ENTREGA A DIRECCION USD'!D208,3)</f>
        <v>0.69899999999999995</v>
      </c>
      <c r="X208" s="142">
        <v>15.97</v>
      </c>
      <c r="Y208" s="190">
        <v>201</v>
      </c>
      <c r="Z208" s="200">
        <v>0.55500000000000005</v>
      </c>
      <c r="AA208" s="200">
        <v>0.13</v>
      </c>
      <c r="AB208" s="200">
        <v>0.3</v>
      </c>
      <c r="AC208" s="200">
        <v>0.8</v>
      </c>
      <c r="AL208"/>
      <c r="AM208"/>
      <c r="AN208"/>
      <c r="AO208"/>
      <c r="AP208"/>
      <c r="AQ208"/>
      <c r="AR208"/>
      <c r="AS208"/>
      <c r="AT208"/>
      <c r="AU208"/>
    </row>
    <row r="209" spans="17:47" x14ac:dyDescent="0.2">
      <c r="Q209" s="142">
        <f>TRUNC('TARIFA ENTREGA A DIRECCION USD'!D210-'TARIFA ENTREGA A DIRECCION USD'!D209,2)</f>
        <v>0.55000000000000004</v>
      </c>
      <c r="R209" s="190">
        <v>202</v>
      </c>
      <c r="S209" s="200">
        <f>TRUNC((('TARIFA ENTREGA A DIRECCION USD'!C209-'TARIFA ENTREGA A DIRECCION USD'!D209)/'TARIFA ENTREGA A DIRECCION USD'!D209)+1,3)</f>
        <v>0.70699999999999996</v>
      </c>
      <c r="T209" s="200">
        <f>TRUNC(('TARIFA ENTREGA A DIRECCION USD'!E209-'TARIFA ENTREGA A DIRECCION USD'!D209)/'TARIFA ENTREGA A DIRECCION USD'!D209,3)</f>
        <v>0.17199999999999999</v>
      </c>
      <c r="U209" s="200">
        <f>TRUNC(('TARIFA ENTREGA A DIRECCION USD'!F209-'TARIFA ENTREGA A DIRECCION USD'!D209)/'TARIFA ENTREGA A DIRECCION USD'!D209,3)</f>
        <v>0.3</v>
      </c>
      <c r="V209" s="200">
        <f>TRUNC(('TARIFA ENTREGA A DIRECCION USD'!G209-'TARIFA ENTREGA A DIRECCION USD'!D209)/'TARIFA ENTREGA A DIRECCION USD'!D209,3)</f>
        <v>0.7</v>
      </c>
      <c r="X209" s="142">
        <v>15.97</v>
      </c>
      <c r="Y209" s="190">
        <v>202</v>
      </c>
      <c r="Z209" s="200">
        <v>0.55500000000000005</v>
      </c>
      <c r="AA209" s="200">
        <v>0.13</v>
      </c>
      <c r="AB209" s="200">
        <v>0.3</v>
      </c>
      <c r="AC209" s="200">
        <v>0.8</v>
      </c>
      <c r="AL209"/>
      <c r="AM209"/>
      <c r="AN209"/>
      <c r="AO209"/>
      <c r="AP209"/>
      <c r="AQ209"/>
      <c r="AR209"/>
      <c r="AS209"/>
      <c r="AT209"/>
      <c r="AU209"/>
    </row>
    <row r="210" spans="17:47" x14ac:dyDescent="0.2">
      <c r="Q210" s="142">
        <f>TRUNC('TARIFA ENTREGA A DIRECCION USD'!D211-'TARIFA ENTREGA A DIRECCION USD'!D210,2)</f>
        <v>0.55000000000000004</v>
      </c>
      <c r="R210" s="190">
        <v>203</v>
      </c>
      <c r="S210" s="200">
        <f>TRUNC((('TARIFA ENTREGA A DIRECCION USD'!C210-'TARIFA ENTREGA A DIRECCION USD'!D210)/'TARIFA ENTREGA A DIRECCION USD'!D210)+1,3)</f>
        <v>0.70699999999999996</v>
      </c>
      <c r="T210" s="200">
        <f>TRUNC(('TARIFA ENTREGA A DIRECCION USD'!E210-'TARIFA ENTREGA A DIRECCION USD'!D210)/'TARIFA ENTREGA A DIRECCION USD'!D210,3)</f>
        <v>0.17299999999999999</v>
      </c>
      <c r="U210" s="200">
        <f>TRUNC(('TARIFA ENTREGA A DIRECCION USD'!F210-'TARIFA ENTREGA A DIRECCION USD'!D210)/'TARIFA ENTREGA A DIRECCION USD'!D210,3)</f>
        <v>0.30099999999999999</v>
      </c>
      <c r="V210" s="200">
        <f>TRUNC(('TARIFA ENTREGA A DIRECCION USD'!G210-'TARIFA ENTREGA A DIRECCION USD'!D210)/'TARIFA ENTREGA A DIRECCION USD'!D210,3)</f>
        <v>0.70099999999999996</v>
      </c>
      <c r="X210" s="142">
        <v>15.97</v>
      </c>
      <c r="Y210" s="190">
        <v>203</v>
      </c>
      <c r="Z210" s="200">
        <v>0.55500000000000005</v>
      </c>
      <c r="AA210" s="200">
        <v>0.13</v>
      </c>
      <c r="AB210" s="200">
        <v>0.3</v>
      </c>
      <c r="AC210" s="200">
        <v>0.8</v>
      </c>
      <c r="AL210"/>
      <c r="AM210"/>
      <c r="AN210"/>
      <c r="AO210"/>
      <c r="AP210"/>
      <c r="AQ210"/>
      <c r="AR210"/>
      <c r="AS210"/>
      <c r="AT210"/>
      <c r="AU210"/>
    </row>
    <row r="211" spans="17:47" x14ac:dyDescent="0.2">
      <c r="Q211" s="142">
        <f>TRUNC('TARIFA ENTREGA A DIRECCION USD'!D212-'TARIFA ENTREGA A DIRECCION USD'!D211,2)</f>
        <v>0.55000000000000004</v>
      </c>
      <c r="R211" s="190">
        <v>204</v>
      </c>
      <c r="S211" s="200">
        <f>TRUNC((('TARIFA ENTREGA A DIRECCION USD'!C211-'TARIFA ENTREGA A DIRECCION USD'!D211)/'TARIFA ENTREGA A DIRECCION USD'!D211)+1,3)</f>
        <v>0.70699999999999996</v>
      </c>
      <c r="T211" s="200">
        <f>TRUNC(('TARIFA ENTREGA A DIRECCION USD'!E211-'TARIFA ENTREGA A DIRECCION USD'!D211)/'TARIFA ENTREGA A DIRECCION USD'!D211,3)</f>
        <v>0.17299999999999999</v>
      </c>
      <c r="U211" s="200">
        <f>TRUNC(('TARIFA ENTREGA A DIRECCION USD'!F211-'TARIFA ENTREGA A DIRECCION USD'!D211)/'TARIFA ENTREGA A DIRECCION USD'!D211,3)</f>
        <v>0.30099999999999999</v>
      </c>
      <c r="V211" s="200">
        <f>TRUNC(('TARIFA ENTREGA A DIRECCION USD'!G211-'TARIFA ENTREGA A DIRECCION USD'!D211)/'TARIFA ENTREGA A DIRECCION USD'!D211,3)</f>
        <v>0.70199999999999996</v>
      </c>
      <c r="X211" s="142">
        <v>15.97</v>
      </c>
      <c r="Y211" s="190">
        <v>204</v>
      </c>
      <c r="Z211" s="200">
        <v>0.55500000000000005</v>
      </c>
      <c r="AA211" s="200">
        <v>0.13</v>
      </c>
      <c r="AB211" s="200">
        <v>0.3</v>
      </c>
      <c r="AC211" s="200">
        <v>0.8</v>
      </c>
      <c r="AL211"/>
      <c r="AM211"/>
      <c r="AN211"/>
      <c r="AO211"/>
      <c r="AP211"/>
      <c r="AQ211"/>
      <c r="AR211"/>
      <c r="AS211"/>
      <c r="AT211"/>
      <c r="AU211"/>
    </row>
    <row r="212" spans="17:47" x14ac:dyDescent="0.2">
      <c r="Q212" s="142">
        <f>TRUNC('TARIFA ENTREGA A DIRECCION USD'!D213-'TARIFA ENTREGA A DIRECCION USD'!D212,2)</f>
        <v>0.55000000000000004</v>
      </c>
      <c r="R212" s="190">
        <v>205</v>
      </c>
      <c r="S212" s="200">
        <f>TRUNC((('TARIFA ENTREGA A DIRECCION USD'!C212-'TARIFA ENTREGA A DIRECCION USD'!D212)/'TARIFA ENTREGA A DIRECCION USD'!D212)+1,3)</f>
        <v>0.70699999999999996</v>
      </c>
      <c r="T212" s="200">
        <f>TRUNC(('TARIFA ENTREGA A DIRECCION USD'!E212-'TARIFA ENTREGA A DIRECCION USD'!D212)/'TARIFA ENTREGA A DIRECCION USD'!D212,3)</f>
        <v>0.17299999999999999</v>
      </c>
      <c r="U212" s="200">
        <f>TRUNC(('TARIFA ENTREGA A DIRECCION USD'!F212-'TARIFA ENTREGA A DIRECCION USD'!D212)/'TARIFA ENTREGA A DIRECCION USD'!D212,3)</f>
        <v>0.30199999999999999</v>
      </c>
      <c r="V212" s="200">
        <f>TRUNC(('TARIFA ENTREGA A DIRECCION USD'!G212-'TARIFA ENTREGA A DIRECCION USD'!D212)/'TARIFA ENTREGA A DIRECCION USD'!D212,3)</f>
        <v>0.70299999999999996</v>
      </c>
      <c r="X212" s="142">
        <v>15.97</v>
      </c>
      <c r="Y212" s="190">
        <v>205</v>
      </c>
      <c r="Z212" s="200">
        <v>0.55500000000000005</v>
      </c>
      <c r="AA212" s="200">
        <v>0.13</v>
      </c>
      <c r="AB212" s="200">
        <v>0.3</v>
      </c>
      <c r="AC212" s="200">
        <v>0.8</v>
      </c>
      <c r="AL212"/>
      <c r="AM212"/>
      <c r="AN212"/>
      <c r="AO212"/>
      <c r="AP212"/>
      <c r="AQ212"/>
      <c r="AR212"/>
      <c r="AS212"/>
      <c r="AT212"/>
      <c r="AU212"/>
    </row>
    <row r="213" spans="17:47" x14ac:dyDescent="0.2">
      <c r="Q213" s="142">
        <f>TRUNC('TARIFA ENTREGA A DIRECCION USD'!D214-'TARIFA ENTREGA A DIRECCION USD'!D213,2)</f>
        <v>0.55000000000000004</v>
      </c>
      <c r="R213" s="190">
        <v>206</v>
      </c>
      <c r="S213" s="200">
        <f>TRUNC((('TARIFA ENTREGA A DIRECCION USD'!C213-'TARIFA ENTREGA A DIRECCION USD'!D213)/'TARIFA ENTREGA A DIRECCION USD'!D213)+1,3)</f>
        <v>0.70699999999999996</v>
      </c>
      <c r="T213" s="200">
        <f>TRUNC(('TARIFA ENTREGA A DIRECCION USD'!E213-'TARIFA ENTREGA A DIRECCION USD'!D213)/'TARIFA ENTREGA A DIRECCION USD'!D213,3)</f>
        <v>0.17299999999999999</v>
      </c>
      <c r="U213" s="200">
        <f>TRUNC(('TARIFA ENTREGA A DIRECCION USD'!F213-'TARIFA ENTREGA A DIRECCION USD'!D213)/'TARIFA ENTREGA A DIRECCION USD'!D213,3)</f>
        <v>0.30199999999999999</v>
      </c>
      <c r="V213" s="200">
        <f>TRUNC(('TARIFA ENTREGA A DIRECCION USD'!G213-'TARIFA ENTREGA A DIRECCION USD'!D213)/'TARIFA ENTREGA A DIRECCION USD'!D213,3)</f>
        <v>0.70399999999999996</v>
      </c>
      <c r="X213" s="142">
        <v>15.97</v>
      </c>
      <c r="Y213" s="190">
        <v>206</v>
      </c>
      <c r="Z213" s="200">
        <v>0.55500000000000005</v>
      </c>
      <c r="AA213" s="200">
        <v>0.13</v>
      </c>
      <c r="AB213" s="200">
        <v>0.3</v>
      </c>
      <c r="AC213" s="200">
        <v>0.8</v>
      </c>
      <c r="AL213"/>
      <c r="AM213"/>
      <c r="AN213"/>
      <c r="AO213"/>
      <c r="AP213"/>
      <c r="AQ213"/>
      <c r="AR213"/>
      <c r="AS213"/>
      <c r="AT213"/>
      <c r="AU213"/>
    </row>
    <row r="214" spans="17:47" x14ac:dyDescent="0.2">
      <c r="Q214" s="142">
        <f>TRUNC('TARIFA ENTREGA A DIRECCION USD'!D215-'TARIFA ENTREGA A DIRECCION USD'!D214,2)</f>
        <v>0.55000000000000004</v>
      </c>
      <c r="R214" s="190">
        <v>207</v>
      </c>
      <c r="S214" s="200">
        <f>TRUNC((('TARIFA ENTREGA A DIRECCION USD'!C214-'TARIFA ENTREGA A DIRECCION USD'!D214)/'TARIFA ENTREGA A DIRECCION USD'!D214)+1,3)</f>
        <v>0.70699999999999996</v>
      </c>
      <c r="T214" s="200">
        <f>TRUNC(('TARIFA ENTREGA A DIRECCION USD'!E214-'TARIFA ENTREGA A DIRECCION USD'!D214)/'TARIFA ENTREGA A DIRECCION USD'!D214,3)</f>
        <v>0.17399999999999999</v>
      </c>
      <c r="U214" s="200">
        <f>TRUNC(('TARIFA ENTREGA A DIRECCION USD'!F214-'TARIFA ENTREGA A DIRECCION USD'!D214)/'TARIFA ENTREGA A DIRECCION USD'!D214,3)</f>
        <v>0.30199999999999999</v>
      </c>
      <c r="V214" s="200">
        <f>TRUNC(('TARIFA ENTREGA A DIRECCION USD'!G214-'TARIFA ENTREGA A DIRECCION USD'!D214)/'TARIFA ENTREGA A DIRECCION USD'!D214,3)</f>
        <v>0.70599999999999996</v>
      </c>
      <c r="X214" s="142">
        <v>15.97</v>
      </c>
      <c r="Y214" s="190">
        <v>207</v>
      </c>
      <c r="Z214" s="200">
        <v>0.55500000000000005</v>
      </c>
      <c r="AA214" s="200">
        <v>0.13</v>
      </c>
      <c r="AB214" s="200">
        <v>0.3</v>
      </c>
      <c r="AC214" s="200">
        <v>0.8</v>
      </c>
      <c r="AL214"/>
      <c r="AM214"/>
      <c r="AN214"/>
      <c r="AO214"/>
      <c r="AP214"/>
      <c r="AQ214"/>
      <c r="AR214"/>
      <c r="AS214"/>
      <c r="AT214"/>
      <c r="AU214"/>
    </row>
    <row r="215" spans="17:47" x14ac:dyDescent="0.2">
      <c r="Q215" s="142">
        <f>TRUNC('TARIFA ENTREGA A DIRECCION USD'!D216-'TARIFA ENTREGA A DIRECCION USD'!D215,2)</f>
        <v>0.55000000000000004</v>
      </c>
      <c r="R215" s="190">
        <v>208</v>
      </c>
      <c r="S215" s="200">
        <f>TRUNC((('TARIFA ENTREGA A DIRECCION USD'!C215-'TARIFA ENTREGA A DIRECCION USD'!D215)/'TARIFA ENTREGA A DIRECCION USD'!D215)+1,3)</f>
        <v>0.70699999999999996</v>
      </c>
      <c r="T215" s="200">
        <f>TRUNC(('TARIFA ENTREGA A DIRECCION USD'!E215-'TARIFA ENTREGA A DIRECCION USD'!D215)/'TARIFA ENTREGA A DIRECCION USD'!D215,3)</f>
        <v>0.17399999999999999</v>
      </c>
      <c r="U215" s="200">
        <f>TRUNC(('TARIFA ENTREGA A DIRECCION USD'!F215-'TARIFA ENTREGA A DIRECCION USD'!D215)/'TARIFA ENTREGA A DIRECCION USD'!D215,3)</f>
        <v>0.30299999999999999</v>
      </c>
      <c r="V215" s="200">
        <f>TRUNC(('TARIFA ENTREGA A DIRECCION USD'!G215-'TARIFA ENTREGA A DIRECCION USD'!D215)/'TARIFA ENTREGA A DIRECCION USD'!D215,3)</f>
        <v>0.70699999999999996</v>
      </c>
      <c r="X215" s="142">
        <v>15.97</v>
      </c>
      <c r="Y215" s="190">
        <v>208</v>
      </c>
      <c r="Z215" s="200">
        <v>0.55500000000000005</v>
      </c>
      <c r="AA215" s="200">
        <v>0.13</v>
      </c>
      <c r="AB215" s="200">
        <v>0.3</v>
      </c>
      <c r="AC215" s="200">
        <v>0.8</v>
      </c>
      <c r="AL215"/>
      <c r="AM215"/>
      <c r="AN215"/>
      <c r="AO215"/>
      <c r="AP215"/>
      <c r="AQ215"/>
      <c r="AR215"/>
      <c r="AS215"/>
      <c r="AT215"/>
      <c r="AU215"/>
    </row>
    <row r="216" spans="17:47" x14ac:dyDescent="0.2">
      <c r="Q216" s="142">
        <f>TRUNC('TARIFA ENTREGA A DIRECCION USD'!D217-'TARIFA ENTREGA A DIRECCION USD'!D216,2)</f>
        <v>0.55000000000000004</v>
      </c>
      <c r="R216" s="190">
        <v>209</v>
      </c>
      <c r="S216" s="200">
        <f>TRUNC((('TARIFA ENTREGA A DIRECCION USD'!C216-'TARIFA ENTREGA A DIRECCION USD'!D216)/'TARIFA ENTREGA A DIRECCION USD'!D216)+1,3)</f>
        <v>0.70699999999999996</v>
      </c>
      <c r="T216" s="200">
        <f>TRUNC(('TARIFA ENTREGA A DIRECCION USD'!E216-'TARIFA ENTREGA A DIRECCION USD'!D216)/'TARIFA ENTREGA A DIRECCION USD'!D216,3)</f>
        <v>0.17399999999999999</v>
      </c>
      <c r="U216" s="200">
        <f>TRUNC(('TARIFA ENTREGA A DIRECCION USD'!F216-'TARIFA ENTREGA A DIRECCION USD'!D216)/'TARIFA ENTREGA A DIRECCION USD'!D216,3)</f>
        <v>0.30299999999999999</v>
      </c>
      <c r="V216" s="200">
        <f>TRUNC(('TARIFA ENTREGA A DIRECCION USD'!G216-'TARIFA ENTREGA A DIRECCION USD'!D216)/'TARIFA ENTREGA A DIRECCION USD'!D216,3)</f>
        <v>0.70799999999999996</v>
      </c>
      <c r="X216" s="142">
        <v>15.97</v>
      </c>
      <c r="Y216" s="190">
        <v>209</v>
      </c>
      <c r="Z216" s="200">
        <v>0.55500000000000005</v>
      </c>
      <c r="AA216" s="200">
        <v>0.13</v>
      </c>
      <c r="AB216" s="200">
        <v>0.3</v>
      </c>
      <c r="AC216" s="200">
        <v>0.8</v>
      </c>
      <c r="AL216"/>
      <c r="AM216"/>
      <c r="AN216"/>
      <c r="AO216"/>
      <c r="AP216"/>
      <c r="AQ216"/>
      <c r="AR216"/>
      <c r="AS216"/>
      <c r="AT216"/>
      <c r="AU216"/>
    </row>
    <row r="217" spans="17:47" x14ac:dyDescent="0.2">
      <c r="Q217" s="142">
        <f>TRUNC('TARIFA ENTREGA A DIRECCION USD'!D218-'TARIFA ENTREGA A DIRECCION USD'!D217,2)</f>
        <v>0.55000000000000004</v>
      </c>
      <c r="R217" s="190">
        <v>210</v>
      </c>
      <c r="S217" s="200">
        <f>TRUNC((('TARIFA ENTREGA A DIRECCION USD'!C217-'TARIFA ENTREGA A DIRECCION USD'!D217)/'TARIFA ENTREGA A DIRECCION USD'!D217)+1,3)</f>
        <v>0.70699999999999996</v>
      </c>
      <c r="T217" s="200">
        <f>TRUNC(('TARIFA ENTREGA A DIRECCION USD'!E217-'TARIFA ENTREGA A DIRECCION USD'!D217)/'TARIFA ENTREGA A DIRECCION USD'!D217,3)</f>
        <v>0.17399999999999999</v>
      </c>
      <c r="U217" s="200">
        <f>TRUNC(('TARIFA ENTREGA A DIRECCION USD'!F217-'TARIFA ENTREGA A DIRECCION USD'!D217)/'TARIFA ENTREGA A DIRECCION USD'!D217,3)</f>
        <v>0.30299999999999999</v>
      </c>
      <c r="V217" s="200">
        <f>TRUNC(('TARIFA ENTREGA A DIRECCION USD'!G217-'TARIFA ENTREGA A DIRECCION USD'!D217)/'TARIFA ENTREGA A DIRECCION USD'!D217,3)</f>
        <v>0.70899999999999996</v>
      </c>
      <c r="X217" s="142">
        <v>15.97</v>
      </c>
      <c r="Y217" s="190">
        <v>210</v>
      </c>
      <c r="Z217" s="200">
        <v>0.55500000000000005</v>
      </c>
      <c r="AA217" s="200">
        <v>0.13</v>
      </c>
      <c r="AB217" s="200">
        <v>0.3</v>
      </c>
      <c r="AC217" s="200">
        <v>0.8</v>
      </c>
      <c r="AL217"/>
      <c r="AM217"/>
      <c r="AN217"/>
      <c r="AO217"/>
      <c r="AP217"/>
      <c r="AQ217"/>
      <c r="AR217"/>
      <c r="AS217"/>
      <c r="AT217"/>
      <c r="AU217"/>
    </row>
    <row r="218" spans="17:47" x14ac:dyDescent="0.2">
      <c r="Q218" s="142">
        <f>TRUNC('TARIFA ENTREGA A DIRECCION USD'!D219-'TARIFA ENTREGA A DIRECCION USD'!D218,2)</f>
        <v>0.55000000000000004</v>
      </c>
      <c r="R218" s="190">
        <v>211</v>
      </c>
      <c r="S218" s="200">
        <f>TRUNC((('TARIFA ENTREGA A DIRECCION USD'!C218-'TARIFA ENTREGA A DIRECCION USD'!D218)/'TARIFA ENTREGA A DIRECCION USD'!D218)+1,3)</f>
        <v>0.70699999999999996</v>
      </c>
      <c r="T218" s="200">
        <f>TRUNC(('TARIFA ENTREGA A DIRECCION USD'!E218-'TARIFA ENTREGA A DIRECCION USD'!D218)/'TARIFA ENTREGA A DIRECCION USD'!D218,3)</f>
        <v>0.17399999999999999</v>
      </c>
      <c r="U218" s="200">
        <f>TRUNC(('TARIFA ENTREGA A DIRECCION USD'!F218-'TARIFA ENTREGA A DIRECCION USD'!D218)/'TARIFA ENTREGA A DIRECCION USD'!D218,3)</f>
        <v>0.30399999999999999</v>
      </c>
      <c r="V218" s="200">
        <f>TRUNC(('TARIFA ENTREGA A DIRECCION USD'!G218-'TARIFA ENTREGA A DIRECCION USD'!D218)/'TARIFA ENTREGA A DIRECCION USD'!D218,3)</f>
        <v>0.71</v>
      </c>
      <c r="X218" s="142">
        <v>15.97</v>
      </c>
      <c r="Y218" s="190">
        <v>211</v>
      </c>
      <c r="Z218" s="200">
        <v>0.55500000000000005</v>
      </c>
      <c r="AA218" s="200">
        <v>0.13</v>
      </c>
      <c r="AB218" s="200">
        <v>0.3</v>
      </c>
      <c r="AC218" s="200">
        <v>0.8</v>
      </c>
      <c r="AL218"/>
      <c r="AM218"/>
      <c r="AN218"/>
      <c r="AO218"/>
      <c r="AP218"/>
      <c r="AQ218"/>
      <c r="AR218"/>
      <c r="AS218"/>
      <c r="AT218"/>
      <c r="AU218"/>
    </row>
    <row r="219" spans="17:47" x14ac:dyDescent="0.2">
      <c r="Q219" s="142">
        <f>TRUNC('TARIFA ENTREGA A DIRECCION USD'!D220-'TARIFA ENTREGA A DIRECCION USD'!D219,2)</f>
        <v>0.55000000000000004</v>
      </c>
      <c r="R219" s="190">
        <v>212</v>
      </c>
      <c r="S219" s="200">
        <f>TRUNC((('TARIFA ENTREGA A DIRECCION USD'!C219-'TARIFA ENTREGA A DIRECCION USD'!D219)/'TARIFA ENTREGA A DIRECCION USD'!D219)+1,3)</f>
        <v>0.70699999999999996</v>
      </c>
      <c r="T219" s="200">
        <f>TRUNC(('TARIFA ENTREGA A DIRECCION USD'!E219-'TARIFA ENTREGA A DIRECCION USD'!D219)/'TARIFA ENTREGA A DIRECCION USD'!D219,3)</f>
        <v>0.17499999999999999</v>
      </c>
      <c r="U219" s="200">
        <f>TRUNC(('TARIFA ENTREGA A DIRECCION USD'!F219-'TARIFA ENTREGA A DIRECCION USD'!D219)/'TARIFA ENTREGA A DIRECCION USD'!D219,3)</f>
        <v>0.30399999999999999</v>
      </c>
      <c r="V219" s="200">
        <f>TRUNC(('TARIFA ENTREGA A DIRECCION USD'!G219-'TARIFA ENTREGA A DIRECCION USD'!D219)/'TARIFA ENTREGA A DIRECCION USD'!D219,3)</f>
        <v>0.71099999999999997</v>
      </c>
      <c r="X219" s="142">
        <v>15.97</v>
      </c>
      <c r="Y219" s="190">
        <v>212</v>
      </c>
      <c r="Z219" s="200">
        <v>0.55500000000000005</v>
      </c>
      <c r="AA219" s="200">
        <v>0.13</v>
      </c>
      <c r="AB219" s="200">
        <v>0.3</v>
      </c>
      <c r="AC219" s="200">
        <v>0.8</v>
      </c>
      <c r="AL219"/>
      <c r="AM219"/>
      <c r="AN219"/>
      <c r="AO219"/>
      <c r="AP219"/>
      <c r="AQ219"/>
      <c r="AR219"/>
      <c r="AS219"/>
      <c r="AT219"/>
      <c r="AU219"/>
    </row>
    <row r="220" spans="17:47" x14ac:dyDescent="0.2">
      <c r="Q220" s="142">
        <f>TRUNC('TARIFA ENTREGA A DIRECCION USD'!D221-'TARIFA ENTREGA A DIRECCION USD'!D220,2)</f>
        <v>0.55000000000000004</v>
      </c>
      <c r="R220" s="190">
        <v>213</v>
      </c>
      <c r="S220" s="200">
        <f>TRUNC((('TARIFA ENTREGA A DIRECCION USD'!C220-'TARIFA ENTREGA A DIRECCION USD'!D220)/'TARIFA ENTREGA A DIRECCION USD'!D220)+1,3)</f>
        <v>0.70699999999999996</v>
      </c>
      <c r="T220" s="200">
        <f>TRUNC(('TARIFA ENTREGA A DIRECCION USD'!E220-'TARIFA ENTREGA A DIRECCION USD'!D220)/'TARIFA ENTREGA A DIRECCION USD'!D220,3)</f>
        <v>0.17499999999999999</v>
      </c>
      <c r="U220" s="200">
        <f>TRUNC(('TARIFA ENTREGA A DIRECCION USD'!F220-'TARIFA ENTREGA A DIRECCION USD'!D220)/'TARIFA ENTREGA A DIRECCION USD'!D220,3)</f>
        <v>0.30399999999999999</v>
      </c>
      <c r="V220" s="200">
        <f>TRUNC(('TARIFA ENTREGA A DIRECCION USD'!G220-'TARIFA ENTREGA A DIRECCION USD'!D220)/'TARIFA ENTREGA A DIRECCION USD'!D220,3)</f>
        <v>0.71199999999999997</v>
      </c>
      <c r="X220" s="142">
        <v>15.97</v>
      </c>
      <c r="Y220" s="190">
        <v>213</v>
      </c>
      <c r="Z220" s="200">
        <v>0.55500000000000005</v>
      </c>
      <c r="AA220" s="200">
        <v>0.13</v>
      </c>
      <c r="AB220" s="200">
        <v>0.3</v>
      </c>
      <c r="AC220" s="200">
        <v>0.8</v>
      </c>
      <c r="AL220"/>
      <c r="AM220"/>
      <c r="AN220"/>
      <c r="AO220"/>
      <c r="AP220"/>
      <c r="AQ220"/>
      <c r="AR220"/>
      <c r="AS220"/>
      <c r="AT220"/>
      <c r="AU220"/>
    </row>
    <row r="221" spans="17:47" x14ac:dyDescent="0.2">
      <c r="Q221" s="142">
        <f>TRUNC('TARIFA ENTREGA A DIRECCION USD'!D222-'TARIFA ENTREGA A DIRECCION USD'!D221,2)</f>
        <v>0.55000000000000004</v>
      </c>
      <c r="R221" s="190">
        <v>214</v>
      </c>
      <c r="S221" s="200">
        <f>TRUNC((('TARIFA ENTREGA A DIRECCION USD'!C221-'TARIFA ENTREGA A DIRECCION USD'!D221)/'TARIFA ENTREGA A DIRECCION USD'!D221)+1,3)</f>
        <v>0.70699999999999996</v>
      </c>
      <c r="T221" s="200">
        <f>TRUNC(('TARIFA ENTREGA A DIRECCION USD'!E221-'TARIFA ENTREGA A DIRECCION USD'!D221)/'TARIFA ENTREGA A DIRECCION USD'!D221,3)</f>
        <v>0.17499999999999999</v>
      </c>
      <c r="U221" s="200">
        <f>TRUNC(('TARIFA ENTREGA A DIRECCION USD'!F221-'TARIFA ENTREGA A DIRECCION USD'!D221)/'TARIFA ENTREGA A DIRECCION USD'!D221,3)</f>
        <v>0.30499999999999999</v>
      </c>
      <c r="V221" s="200">
        <f>TRUNC(('TARIFA ENTREGA A DIRECCION USD'!G221-'TARIFA ENTREGA A DIRECCION USD'!D221)/'TARIFA ENTREGA A DIRECCION USD'!D221,3)</f>
        <v>0.71299999999999997</v>
      </c>
      <c r="X221" s="142">
        <v>15.97</v>
      </c>
      <c r="Y221" s="190">
        <v>214</v>
      </c>
      <c r="Z221" s="200">
        <v>0.55500000000000005</v>
      </c>
      <c r="AA221" s="200">
        <v>0.13</v>
      </c>
      <c r="AB221" s="200">
        <v>0.3</v>
      </c>
      <c r="AC221" s="200">
        <v>0.8</v>
      </c>
      <c r="AL221"/>
      <c r="AM221"/>
      <c r="AN221"/>
      <c r="AO221"/>
      <c r="AP221"/>
      <c r="AQ221"/>
      <c r="AR221"/>
      <c r="AS221"/>
      <c r="AT221"/>
      <c r="AU221"/>
    </row>
    <row r="222" spans="17:47" x14ac:dyDescent="0.2">
      <c r="Q222" s="142">
        <f>TRUNC('TARIFA ENTREGA A DIRECCION USD'!D223-'TARIFA ENTREGA A DIRECCION USD'!D222,2)</f>
        <v>0.55000000000000004</v>
      </c>
      <c r="R222" s="190">
        <v>215</v>
      </c>
      <c r="S222" s="200">
        <f>TRUNC((('TARIFA ENTREGA A DIRECCION USD'!C222-'TARIFA ENTREGA A DIRECCION USD'!D222)/'TARIFA ENTREGA A DIRECCION USD'!D222)+1,3)</f>
        <v>0.70699999999999996</v>
      </c>
      <c r="T222" s="200">
        <f>TRUNC(('TARIFA ENTREGA A DIRECCION USD'!E222-'TARIFA ENTREGA A DIRECCION USD'!D222)/'TARIFA ENTREGA A DIRECCION USD'!D222,3)</f>
        <v>0.17499999999999999</v>
      </c>
      <c r="U222" s="200">
        <f>TRUNC(('TARIFA ENTREGA A DIRECCION USD'!F222-'TARIFA ENTREGA A DIRECCION USD'!D222)/'TARIFA ENTREGA A DIRECCION USD'!D222,3)</f>
        <v>0.30499999999999999</v>
      </c>
      <c r="V222" s="200">
        <f>TRUNC(('TARIFA ENTREGA A DIRECCION USD'!G222-'TARIFA ENTREGA A DIRECCION USD'!D222)/'TARIFA ENTREGA A DIRECCION USD'!D222,3)</f>
        <v>0.71499999999999997</v>
      </c>
      <c r="X222" s="142">
        <v>15.97</v>
      </c>
      <c r="Y222" s="190">
        <v>215</v>
      </c>
      <c r="Z222" s="200">
        <v>0.55500000000000005</v>
      </c>
      <c r="AA222" s="200">
        <v>0.13</v>
      </c>
      <c r="AB222" s="200">
        <v>0.3</v>
      </c>
      <c r="AC222" s="200">
        <v>0.8</v>
      </c>
      <c r="AL222"/>
      <c r="AM222"/>
      <c r="AN222"/>
      <c r="AO222"/>
      <c r="AP222"/>
      <c r="AQ222"/>
      <c r="AR222"/>
      <c r="AS222"/>
      <c r="AT222"/>
      <c r="AU222"/>
    </row>
    <row r="223" spans="17:47" x14ac:dyDescent="0.2">
      <c r="Q223" s="142">
        <f>TRUNC('TARIFA ENTREGA A DIRECCION USD'!D224-'TARIFA ENTREGA A DIRECCION USD'!D223,2)</f>
        <v>0.55000000000000004</v>
      </c>
      <c r="R223" s="190">
        <v>216</v>
      </c>
      <c r="S223" s="200">
        <f>TRUNC((('TARIFA ENTREGA A DIRECCION USD'!C223-'TARIFA ENTREGA A DIRECCION USD'!D223)/'TARIFA ENTREGA A DIRECCION USD'!D223)+1,3)</f>
        <v>0.70699999999999996</v>
      </c>
      <c r="T223" s="200">
        <f>TRUNC(('TARIFA ENTREGA A DIRECCION USD'!E223-'TARIFA ENTREGA A DIRECCION USD'!D223)/'TARIFA ENTREGA A DIRECCION USD'!D223,3)</f>
        <v>0.17599999999999999</v>
      </c>
      <c r="U223" s="200">
        <f>TRUNC(('TARIFA ENTREGA A DIRECCION USD'!F223-'TARIFA ENTREGA A DIRECCION USD'!D223)/'TARIFA ENTREGA A DIRECCION USD'!D223,3)</f>
        <v>0.30599999999999999</v>
      </c>
      <c r="V223" s="200">
        <f>TRUNC(('TARIFA ENTREGA A DIRECCION USD'!G223-'TARIFA ENTREGA A DIRECCION USD'!D223)/'TARIFA ENTREGA A DIRECCION USD'!D223,3)</f>
        <v>0.71599999999999997</v>
      </c>
      <c r="X223" s="142">
        <v>15.97</v>
      </c>
      <c r="Y223" s="190">
        <v>216</v>
      </c>
      <c r="Z223" s="200">
        <v>0.55500000000000005</v>
      </c>
      <c r="AA223" s="200">
        <v>0.13</v>
      </c>
      <c r="AB223" s="200">
        <v>0.3</v>
      </c>
      <c r="AC223" s="200">
        <v>0.8</v>
      </c>
      <c r="AL223"/>
      <c r="AM223"/>
      <c r="AN223"/>
      <c r="AO223"/>
      <c r="AP223"/>
      <c r="AQ223"/>
      <c r="AR223"/>
      <c r="AS223"/>
      <c r="AT223"/>
      <c r="AU223"/>
    </row>
    <row r="224" spans="17:47" x14ac:dyDescent="0.2">
      <c r="Q224" s="142">
        <f>TRUNC('TARIFA ENTREGA A DIRECCION USD'!D225-'TARIFA ENTREGA A DIRECCION USD'!D224,2)</f>
        <v>0.55000000000000004</v>
      </c>
      <c r="R224" s="190">
        <v>217</v>
      </c>
      <c r="S224" s="200">
        <f>TRUNC((('TARIFA ENTREGA A DIRECCION USD'!C224-'TARIFA ENTREGA A DIRECCION USD'!D224)/'TARIFA ENTREGA A DIRECCION USD'!D224)+1,3)</f>
        <v>0.70699999999999996</v>
      </c>
      <c r="T224" s="200">
        <f>TRUNC(('TARIFA ENTREGA A DIRECCION USD'!E224-'TARIFA ENTREGA A DIRECCION USD'!D224)/'TARIFA ENTREGA A DIRECCION USD'!D224,3)</f>
        <v>0.17599999999999999</v>
      </c>
      <c r="U224" s="200">
        <f>TRUNC(('TARIFA ENTREGA A DIRECCION USD'!F224-'TARIFA ENTREGA A DIRECCION USD'!D224)/'TARIFA ENTREGA A DIRECCION USD'!D224,3)</f>
        <v>0.30599999999999999</v>
      </c>
      <c r="V224" s="200">
        <f>TRUNC(('TARIFA ENTREGA A DIRECCION USD'!G224-'TARIFA ENTREGA A DIRECCION USD'!D224)/'TARIFA ENTREGA A DIRECCION USD'!D224,3)</f>
        <v>0.71699999999999997</v>
      </c>
      <c r="X224" s="142">
        <v>15.97</v>
      </c>
      <c r="Y224" s="190">
        <v>217</v>
      </c>
      <c r="Z224" s="200">
        <v>0.55500000000000005</v>
      </c>
      <c r="AA224" s="200">
        <v>0.13</v>
      </c>
      <c r="AB224" s="200">
        <v>0.3</v>
      </c>
      <c r="AC224" s="200">
        <v>0.8</v>
      </c>
      <c r="AL224"/>
      <c r="AM224"/>
      <c r="AN224"/>
      <c r="AO224"/>
      <c r="AP224"/>
      <c r="AQ224"/>
      <c r="AR224"/>
      <c r="AS224"/>
      <c r="AT224"/>
      <c r="AU224"/>
    </row>
    <row r="225" spans="17:47" x14ac:dyDescent="0.2">
      <c r="Q225" s="142">
        <f>TRUNC('TARIFA ENTREGA A DIRECCION USD'!D226-'TARIFA ENTREGA A DIRECCION USD'!D225,2)</f>
        <v>0.55000000000000004</v>
      </c>
      <c r="R225" s="190">
        <v>218</v>
      </c>
      <c r="S225" s="200">
        <f>TRUNC((('TARIFA ENTREGA A DIRECCION USD'!C225-'TARIFA ENTREGA A DIRECCION USD'!D225)/'TARIFA ENTREGA A DIRECCION USD'!D225)+1,3)</f>
        <v>0.70699999999999996</v>
      </c>
      <c r="T225" s="200">
        <f>TRUNC(('TARIFA ENTREGA A DIRECCION USD'!E225-'TARIFA ENTREGA A DIRECCION USD'!D225)/'TARIFA ENTREGA A DIRECCION USD'!D225,3)</f>
        <v>0.17599999999999999</v>
      </c>
      <c r="U225" s="200">
        <f>TRUNC(('TARIFA ENTREGA A DIRECCION USD'!F225-'TARIFA ENTREGA A DIRECCION USD'!D225)/'TARIFA ENTREGA A DIRECCION USD'!D225,3)</f>
        <v>0.30599999999999999</v>
      </c>
      <c r="V225" s="200">
        <f>TRUNC(('TARIFA ENTREGA A DIRECCION USD'!G225-'TARIFA ENTREGA A DIRECCION USD'!D225)/'TARIFA ENTREGA A DIRECCION USD'!D225,3)</f>
        <v>0.71799999999999997</v>
      </c>
      <c r="X225" s="142">
        <v>15.97</v>
      </c>
      <c r="Y225" s="190">
        <v>218</v>
      </c>
      <c r="Z225" s="200">
        <v>0.55500000000000005</v>
      </c>
      <c r="AA225" s="200">
        <v>0.13</v>
      </c>
      <c r="AB225" s="200">
        <v>0.3</v>
      </c>
      <c r="AC225" s="200">
        <v>0.8</v>
      </c>
      <c r="AL225"/>
      <c r="AM225"/>
      <c r="AN225"/>
      <c r="AO225"/>
      <c r="AP225"/>
      <c r="AQ225"/>
      <c r="AR225"/>
      <c r="AS225"/>
      <c r="AT225"/>
      <c r="AU225"/>
    </row>
    <row r="226" spans="17:47" x14ac:dyDescent="0.2">
      <c r="Q226" s="142">
        <f>TRUNC('TARIFA ENTREGA A DIRECCION USD'!D227-'TARIFA ENTREGA A DIRECCION USD'!D226,2)</f>
        <v>0.55000000000000004</v>
      </c>
      <c r="R226" s="190">
        <v>219</v>
      </c>
      <c r="S226" s="200">
        <f>TRUNC((('TARIFA ENTREGA A DIRECCION USD'!C226-'TARIFA ENTREGA A DIRECCION USD'!D226)/'TARIFA ENTREGA A DIRECCION USD'!D226)+1,3)</f>
        <v>0.70699999999999996</v>
      </c>
      <c r="T226" s="200">
        <f>TRUNC(('TARIFA ENTREGA A DIRECCION USD'!E226-'TARIFA ENTREGA A DIRECCION USD'!D226)/'TARIFA ENTREGA A DIRECCION USD'!D226,3)</f>
        <v>0.17599999999999999</v>
      </c>
      <c r="U226" s="200">
        <f>TRUNC(('TARIFA ENTREGA A DIRECCION USD'!F226-'TARIFA ENTREGA A DIRECCION USD'!D226)/'TARIFA ENTREGA A DIRECCION USD'!D226,3)</f>
        <v>0.307</v>
      </c>
      <c r="V226" s="200">
        <f>TRUNC(('TARIFA ENTREGA A DIRECCION USD'!G226-'TARIFA ENTREGA A DIRECCION USD'!D226)/'TARIFA ENTREGA A DIRECCION USD'!D226,3)</f>
        <v>0.71899999999999997</v>
      </c>
      <c r="X226" s="142">
        <v>15.97</v>
      </c>
      <c r="Y226" s="190">
        <v>219</v>
      </c>
      <c r="Z226" s="200">
        <v>0.55500000000000005</v>
      </c>
      <c r="AA226" s="200">
        <v>0.13</v>
      </c>
      <c r="AB226" s="200">
        <v>0.3</v>
      </c>
      <c r="AC226" s="200">
        <v>0.8</v>
      </c>
      <c r="AL226"/>
      <c r="AM226"/>
      <c r="AN226"/>
      <c r="AO226"/>
      <c r="AP226"/>
      <c r="AQ226"/>
      <c r="AR226"/>
      <c r="AS226"/>
      <c r="AT226"/>
      <c r="AU226"/>
    </row>
    <row r="227" spans="17:47" x14ac:dyDescent="0.2">
      <c r="Q227" s="142">
        <f>TRUNC('TARIFA ENTREGA A DIRECCION USD'!D228-'TARIFA ENTREGA A DIRECCION USD'!D227,2)</f>
        <v>0.55000000000000004</v>
      </c>
      <c r="R227" s="190">
        <v>220</v>
      </c>
      <c r="S227" s="200">
        <f>TRUNC((('TARIFA ENTREGA A DIRECCION USD'!C227-'TARIFA ENTREGA A DIRECCION USD'!D227)/'TARIFA ENTREGA A DIRECCION USD'!D227)+1,3)</f>
        <v>0.70699999999999996</v>
      </c>
      <c r="T227" s="200">
        <f>TRUNC(('TARIFA ENTREGA A DIRECCION USD'!E227-'TARIFA ENTREGA A DIRECCION USD'!D227)/'TARIFA ENTREGA A DIRECCION USD'!D227,3)</f>
        <v>0.17699999999999999</v>
      </c>
      <c r="U227" s="200">
        <f>TRUNC(('TARIFA ENTREGA A DIRECCION USD'!F227-'TARIFA ENTREGA A DIRECCION USD'!D227)/'TARIFA ENTREGA A DIRECCION USD'!D227,3)</f>
        <v>0.307</v>
      </c>
      <c r="V227" s="200">
        <f>TRUNC(('TARIFA ENTREGA A DIRECCION USD'!G227-'TARIFA ENTREGA A DIRECCION USD'!D227)/'TARIFA ENTREGA A DIRECCION USD'!D227,3)</f>
        <v>0.72</v>
      </c>
      <c r="X227" s="142">
        <v>15.97</v>
      </c>
      <c r="Y227" s="190">
        <v>220</v>
      </c>
      <c r="Z227" s="200">
        <v>0.55500000000000005</v>
      </c>
      <c r="AA227" s="200">
        <v>0.13</v>
      </c>
      <c r="AB227" s="200">
        <v>0.3</v>
      </c>
      <c r="AC227" s="200">
        <v>0.8</v>
      </c>
      <c r="AL227"/>
      <c r="AM227"/>
      <c r="AN227"/>
      <c r="AO227"/>
      <c r="AP227"/>
      <c r="AQ227"/>
      <c r="AR227"/>
      <c r="AS227"/>
      <c r="AT227"/>
      <c r="AU227"/>
    </row>
    <row r="228" spans="17:47" x14ac:dyDescent="0.2">
      <c r="Q228" s="142">
        <f>TRUNC('TARIFA ENTREGA A DIRECCION USD'!D229-'TARIFA ENTREGA A DIRECCION USD'!D228,2)</f>
        <v>0.55000000000000004</v>
      </c>
      <c r="R228" s="190">
        <v>221</v>
      </c>
      <c r="S228" s="200">
        <f>TRUNC((('TARIFA ENTREGA A DIRECCION USD'!C228-'TARIFA ENTREGA A DIRECCION USD'!D228)/'TARIFA ENTREGA A DIRECCION USD'!D228)+1,3)</f>
        <v>0.70699999999999996</v>
      </c>
      <c r="T228" s="200">
        <f>TRUNC(('TARIFA ENTREGA A DIRECCION USD'!E228-'TARIFA ENTREGA A DIRECCION USD'!D228)/'TARIFA ENTREGA A DIRECCION USD'!D228,3)</f>
        <v>0.17699999999999999</v>
      </c>
      <c r="U228" s="200">
        <f>TRUNC(('TARIFA ENTREGA A DIRECCION USD'!F228-'TARIFA ENTREGA A DIRECCION USD'!D228)/'TARIFA ENTREGA A DIRECCION USD'!D228,3)</f>
        <v>0.307</v>
      </c>
      <c r="V228" s="200">
        <f>TRUNC(('TARIFA ENTREGA A DIRECCION USD'!G228-'TARIFA ENTREGA A DIRECCION USD'!D228)/'TARIFA ENTREGA A DIRECCION USD'!D228,3)</f>
        <v>0.72099999999999997</v>
      </c>
      <c r="X228" s="142">
        <v>15.97</v>
      </c>
      <c r="Y228" s="190">
        <v>221</v>
      </c>
      <c r="Z228" s="200">
        <v>0.55500000000000005</v>
      </c>
      <c r="AA228" s="200">
        <v>0.13</v>
      </c>
      <c r="AB228" s="200">
        <v>0.3</v>
      </c>
      <c r="AC228" s="200">
        <v>0.8</v>
      </c>
      <c r="AL228"/>
      <c r="AM228"/>
      <c r="AN228"/>
      <c r="AO228"/>
      <c r="AP228"/>
      <c r="AQ228"/>
      <c r="AR228"/>
      <c r="AS228"/>
      <c r="AT228"/>
      <c r="AU228"/>
    </row>
    <row r="229" spans="17:47" x14ac:dyDescent="0.2">
      <c r="Q229" s="142">
        <f>TRUNC('TARIFA ENTREGA A DIRECCION USD'!D230-'TARIFA ENTREGA A DIRECCION USD'!D229,2)</f>
        <v>0.55000000000000004</v>
      </c>
      <c r="R229" s="190">
        <v>222</v>
      </c>
      <c r="S229" s="200">
        <f>TRUNC((('TARIFA ENTREGA A DIRECCION USD'!C229-'TARIFA ENTREGA A DIRECCION USD'!D229)/'TARIFA ENTREGA A DIRECCION USD'!D229)+1,3)</f>
        <v>0.70699999999999996</v>
      </c>
      <c r="T229" s="200">
        <f>TRUNC(('TARIFA ENTREGA A DIRECCION USD'!E229-'TARIFA ENTREGA A DIRECCION USD'!D229)/'TARIFA ENTREGA A DIRECCION USD'!D229,3)</f>
        <v>0.17699999999999999</v>
      </c>
      <c r="U229" s="200">
        <f>TRUNC(('TARIFA ENTREGA A DIRECCION USD'!F229-'TARIFA ENTREGA A DIRECCION USD'!D229)/'TARIFA ENTREGA A DIRECCION USD'!D229,3)</f>
        <v>0.308</v>
      </c>
      <c r="V229" s="200">
        <f>TRUNC(('TARIFA ENTREGA A DIRECCION USD'!G229-'TARIFA ENTREGA A DIRECCION USD'!D229)/'TARIFA ENTREGA A DIRECCION USD'!D229,3)</f>
        <v>0.72199999999999998</v>
      </c>
      <c r="X229" s="142">
        <v>15.97</v>
      </c>
      <c r="Y229" s="190">
        <v>222</v>
      </c>
      <c r="Z229" s="200">
        <v>0.55500000000000005</v>
      </c>
      <c r="AA229" s="200">
        <v>0.13</v>
      </c>
      <c r="AB229" s="200">
        <v>0.3</v>
      </c>
      <c r="AC229" s="200">
        <v>0.8</v>
      </c>
      <c r="AL229"/>
      <c r="AM229"/>
      <c r="AN229"/>
      <c r="AO229"/>
      <c r="AP229"/>
      <c r="AQ229"/>
      <c r="AR229"/>
      <c r="AS229"/>
      <c r="AT229"/>
      <c r="AU229"/>
    </row>
    <row r="230" spans="17:47" x14ac:dyDescent="0.2">
      <c r="Q230" s="142">
        <f>TRUNC('TARIFA ENTREGA A DIRECCION USD'!D231-'TARIFA ENTREGA A DIRECCION USD'!D230,2)</f>
        <v>0.55000000000000004</v>
      </c>
      <c r="R230" s="190">
        <v>223</v>
      </c>
      <c r="S230" s="200">
        <f>TRUNC((('TARIFA ENTREGA A DIRECCION USD'!C230-'TARIFA ENTREGA A DIRECCION USD'!D230)/'TARIFA ENTREGA A DIRECCION USD'!D230)+1,3)</f>
        <v>0.70699999999999996</v>
      </c>
      <c r="T230" s="200">
        <f>TRUNC(('TARIFA ENTREGA A DIRECCION USD'!E230-'TARIFA ENTREGA A DIRECCION USD'!D230)/'TARIFA ENTREGA A DIRECCION USD'!D230,3)</f>
        <v>0.17699999999999999</v>
      </c>
      <c r="U230" s="200">
        <f>TRUNC(('TARIFA ENTREGA A DIRECCION USD'!F230-'TARIFA ENTREGA A DIRECCION USD'!D230)/'TARIFA ENTREGA A DIRECCION USD'!D230,3)</f>
        <v>0.308</v>
      </c>
      <c r="V230" s="200">
        <f>TRUNC(('TARIFA ENTREGA A DIRECCION USD'!G230-'TARIFA ENTREGA A DIRECCION USD'!D230)/'TARIFA ENTREGA A DIRECCION USD'!D230,3)</f>
        <v>0.72299999999999998</v>
      </c>
      <c r="X230" s="142">
        <v>15.97</v>
      </c>
      <c r="Y230" s="190">
        <v>223</v>
      </c>
      <c r="Z230" s="200">
        <v>0.55500000000000005</v>
      </c>
      <c r="AA230" s="200">
        <v>0.13</v>
      </c>
      <c r="AB230" s="200">
        <v>0.3</v>
      </c>
      <c r="AC230" s="200">
        <v>0.8</v>
      </c>
      <c r="AL230"/>
      <c r="AM230"/>
      <c r="AN230"/>
      <c r="AO230"/>
      <c r="AP230"/>
      <c r="AQ230"/>
      <c r="AR230"/>
      <c r="AS230"/>
      <c r="AT230"/>
      <c r="AU230"/>
    </row>
    <row r="231" spans="17:47" x14ac:dyDescent="0.2">
      <c r="Q231" s="142">
        <f>TRUNC('TARIFA ENTREGA A DIRECCION USD'!D232-'TARIFA ENTREGA A DIRECCION USD'!D231,2)</f>
        <v>0.55000000000000004</v>
      </c>
      <c r="R231" s="190">
        <v>224</v>
      </c>
      <c r="S231" s="200">
        <f>TRUNC((('TARIFA ENTREGA A DIRECCION USD'!C231-'TARIFA ENTREGA A DIRECCION USD'!D231)/'TARIFA ENTREGA A DIRECCION USD'!D231)+1,3)</f>
        <v>0.70799999999999996</v>
      </c>
      <c r="T231" s="200">
        <f>TRUNC(('TARIFA ENTREGA A DIRECCION USD'!E231-'TARIFA ENTREGA A DIRECCION USD'!D231)/'TARIFA ENTREGA A DIRECCION USD'!D231,3)</f>
        <v>0.17699999999999999</v>
      </c>
      <c r="U231" s="200">
        <f>TRUNC(('TARIFA ENTREGA A DIRECCION USD'!F231-'TARIFA ENTREGA A DIRECCION USD'!D231)/'TARIFA ENTREGA A DIRECCION USD'!D231,3)</f>
        <v>0.308</v>
      </c>
      <c r="V231" s="200">
        <f>TRUNC(('TARIFA ENTREGA A DIRECCION USD'!G231-'TARIFA ENTREGA A DIRECCION USD'!D231)/'TARIFA ENTREGA A DIRECCION USD'!D231,3)</f>
        <v>0.72399999999999998</v>
      </c>
      <c r="X231" s="142">
        <v>15.97</v>
      </c>
      <c r="Y231" s="190">
        <v>224</v>
      </c>
      <c r="Z231" s="200">
        <v>0.55500000000000005</v>
      </c>
      <c r="AA231" s="200">
        <v>0.13</v>
      </c>
      <c r="AB231" s="200">
        <v>0.3</v>
      </c>
      <c r="AC231" s="200">
        <v>0.8</v>
      </c>
      <c r="AL231"/>
      <c r="AM231"/>
      <c r="AN231"/>
      <c r="AO231"/>
      <c r="AP231"/>
      <c r="AQ231"/>
      <c r="AR231"/>
      <c r="AS231"/>
      <c r="AT231"/>
      <c r="AU231"/>
    </row>
    <row r="232" spans="17:47" x14ac:dyDescent="0.2">
      <c r="Q232" s="142">
        <f>TRUNC('TARIFA ENTREGA A DIRECCION USD'!D233-'TARIFA ENTREGA A DIRECCION USD'!D232,2)</f>
        <v>0.55000000000000004</v>
      </c>
      <c r="R232" s="190">
        <v>225</v>
      </c>
      <c r="S232" s="200">
        <f>TRUNC((('TARIFA ENTREGA A DIRECCION USD'!C232-'TARIFA ENTREGA A DIRECCION USD'!D232)/'TARIFA ENTREGA A DIRECCION USD'!D232)+1,3)</f>
        <v>0.70799999999999996</v>
      </c>
      <c r="T232" s="200">
        <f>TRUNC(('TARIFA ENTREGA A DIRECCION USD'!E232-'TARIFA ENTREGA A DIRECCION USD'!D232)/'TARIFA ENTREGA A DIRECCION USD'!D232,3)</f>
        <v>0.17799999999999999</v>
      </c>
      <c r="U232" s="200">
        <f>TRUNC(('TARIFA ENTREGA A DIRECCION USD'!F232-'TARIFA ENTREGA A DIRECCION USD'!D232)/'TARIFA ENTREGA A DIRECCION USD'!D232,3)</f>
        <v>0.309</v>
      </c>
      <c r="V232" s="200">
        <f>TRUNC(('TARIFA ENTREGA A DIRECCION USD'!G232-'TARIFA ENTREGA A DIRECCION USD'!D232)/'TARIFA ENTREGA A DIRECCION USD'!D232,3)</f>
        <v>0.72499999999999998</v>
      </c>
      <c r="X232" s="142">
        <v>15.97</v>
      </c>
      <c r="Y232" s="190">
        <v>225</v>
      </c>
      <c r="Z232" s="200">
        <v>0.55500000000000005</v>
      </c>
      <c r="AA232" s="200">
        <v>0.13</v>
      </c>
      <c r="AB232" s="200">
        <v>0.3</v>
      </c>
      <c r="AC232" s="200">
        <v>0.8</v>
      </c>
      <c r="AL232"/>
      <c r="AM232"/>
      <c r="AN232"/>
      <c r="AO232"/>
      <c r="AP232"/>
      <c r="AQ232"/>
      <c r="AR232"/>
      <c r="AS232"/>
      <c r="AT232"/>
      <c r="AU232"/>
    </row>
    <row r="233" spans="17:47" x14ac:dyDescent="0.2">
      <c r="Q233" s="142">
        <f>TRUNC('TARIFA ENTREGA A DIRECCION USD'!D234-'TARIFA ENTREGA A DIRECCION USD'!D233,2)</f>
        <v>0.55000000000000004</v>
      </c>
      <c r="R233" s="190">
        <v>226</v>
      </c>
      <c r="S233" s="200">
        <f>TRUNC((('TARIFA ENTREGA A DIRECCION USD'!C233-'TARIFA ENTREGA A DIRECCION USD'!D233)/'TARIFA ENTREGA A DIRECCION USD'!D233)+1,3)</f>
        <v>0.70799999999999996</v>
      </c>
      <c r="T233" s="200">
        <f>TRUNC(('TARIFA ENTREGA A DIRECCION USD'!E233-'TARIFA ENTREGA A DIRECCION USD'!D233)/'TARIFA ENTREGA A DIRECCION USD'!D233,3)</f>
        <v>0.17799999999999999</v>
      </c>
      <c r="U233" s="200">
        <f>TRUNC(('TARIFA ENTREGA A DIRECCION USD'!F233-'TARIFA ENTREGA A DIRECCION USD'!D233)/'TARIFA ENTREGA A DIRECCION USD'!D233,3)</f>
        <v>0.309</v>
      </c>
      <c r="V233" s="200">
        <f>TRUNC(('TARIFA ENTREGA A DIRECCION USD'!G233-'TARIFA ENTREGA A DIRECCION USD'!D233)/'TARIFA ENTREGA A DIRECCION USD'!D233,3)</f>
        <v>0.72599999999999998</v>
      </c>
      <c r="X233" s="142">
        <v>15.97</v>
      </c>
      <c r="Y233" s="190">
        <v>226</v>
      </c>
      <c r="Z233" s="200">
        <v>0.55500000000000005</v>
      </c>
      <c r="AA233" s="200">
        <v>0.13</v>
      </c>
      <c r="AB233" s="200">
        <v>0.3</v>
      </c>
      <c r="AC233" s="200">
        <v>0.8</v>
      </c>
      <c r="AL233"/>
      <c r="AM233"/>
      <c r="AN233"/>
      <c r="AO233"/>
      <c r="AP233"/>
      <c r="AQ233"/>
      <c r="AR233"/>
      <c r="AS233"/>
      <c r="AT233"/>
      <c r="AU233"/>
    </row>
    <row r="234" spans="17:47" x14ac:dyDescent="0.2">
      <c r="Q234" s="142">
        <f>TRUNC('TARIFA ENTREGA A DIRECCION USD'!D235-'TARIFA ENTREGA A DIRECCION USD'!D234,2)</f>
        <v>0.55000000000000004</v>
      </c>
      <c r="R234" s="190">
        <v>227</v>
      </c>
      <c r="S234" s="200">
        <f>TRUNC((('TARIFA ENTREGA A DIRECCION USD'!C234-'TARIFA ENTREGA A DIRECCION USD'!D234)/'TARIFA ENTREGA A DIRECCION USD'!D234)+1,3)</f>
        <v>0.70799999999999996</v>
      </c>
      <c r="T234" s="200">
        <f>TRUNC(('TARIFA ENTREGA A DIRECCION USD'!E234-'TARIFA ENTREGA A DIRECCION USD'!D234)/'TARIFA ENTREGA A DIRECCION USD'!D234,3)</f>
        <v>0.17799999999999999</v>
      </c>
      <c r="U234" s="200">
        <f>TRUNC(('TARIFA ENTREGA A DIRECCION USD'!F234-'TARIFA ENTREGA A DIRECCION USD'!D234)/'TARIFA ENTREGA A DIRECCION USD'!D234,3)</f>
        <v>0.309</v>
      </c>
      <c r="V234" s="200">
        <f>TRUNC(('TARIFA ENTREGA A DIRECCION USD'!G234-'TARIFA ENTREGA A DIRECCION USD'!D234)/'TARIFA ENTREGA A DIRECCION USD'!D234,3)</f>
        <v>0.72699999999999998</v>
      </c>
      <c r="X234" s="142">
        <v>15.97</v>
      </c>
      <c r="Y234" s="190">
        <v>227</v>
      </c>
      <c r="Z234" s="200">
        <v>0.55500000000000005</v>
      </c>
      <c r="AA234" s="200">
        <v>0.13</v>
      </c>
      <c r="AB234" s="200">
        <v>0.3</v>
      </c>
      <c r="AC234" s="200">
        <v>0.8</v>
      </c>
      <c r="AL234"/>
      <c r="AM234"/>
      <c r="AN234"/>
      <c r="AO234"/>
      <c r="AP234"/>
      <c r="AQ234"/>
      <c r="AR234"/>
      <c r="AS234"/>
      <c r="AT234"/>
      <c r="AU234"/>
    </row>
    <row r="235" spans="17:47" x14ac:dyDescent="0.2">
      <c r="Q235" s="142">
        <f>TRUNC('TARIFA ENTREGA A DIRECCION USD'!D236-'TARIFA ENTREGA A DIRECCION USD'!D235,2)</f>
        <v>0.55000000000000004</v>
      </c>
      <c r="R235" s="190">
        <v>228</v>
      </c>
      <c r="S235" s="200">
        <f>TRUNC((('TARIFA ENTREGA A DIRECCION USD'!C235-'TARIFA ENTREGA A DIRECCION USD'!D235)/'TARIFA ENTREGA A DIRECCION USD'!D235)+1,3)</f>
        <v>0.70799999999999996</v>
      </c>
      <c r="T235" s="200">
        <f>TRUNC(('TARIFA ENTREGA A DIRECCION USD'!E235-'TARIFA ENTREGA A DIRECCION USD'!D235)/'TARIFA ENTREGA A DIRECCION USD'!D235,3)</f>
        <v>0.17799999999999999</v>
      </c>
      <c r="U235" s="200">
        <f>TRUNC(('TARIFA ENTREGA A DIRECCION USD'!F235-'TARIFA ENTREGA A DIRECCION USD'!D235)/'TARIFA ENTREGA A DIRECCION USD'!D235,3)</f>
        <v>0.31</v>
      </c>
      <c r="V235" s="200">
        <f>TRUNC(('TARIFA ENTREGA A DIRECCION USD'!G235-'TARIFA ENTREGA A DIRECCION USD'!D235)/'TARIFA ENTREGA A DIRECCION USD'!D235,3)</f>
        <v>0.72799999999999998</v>
      </c>
      <c r="X235" s="142">
        <v>15.97</v>
      </c>
      <c r="Y235" s="190">
        <v>228</v>
      </c>
      <c r="Z235" s="200">
        <v>0.55500000000000005</v>
      </c>
      <c r="AA235" s="200">
        <v>0.13</v>
      </c>
      <c r="AB235" s="200">
        <v>0.3</v>
      </c>
      <c r="AC235" s="200">
        <v>0.8</v>
      </c>
      <c r="AL235"/>
      <c r="AM235"/>
      <c r="AN235"/>
      <c r="AO235"/>
      <c r="AP235"/>
      <c r="AQ235"/>
      <c r="AR235"/>
      <c r="AS235"/>
      <c r="AT235"/>
      <c r="AU235"/>
    </row>
    <row r="236" spans="17:47" x14ac:dyDescent="0.2">
      <c r="Q236" s="142">
        <f>TRUNC('TARIFA ENTREGA A DIRECCION USD'!D237-'TARIFA ENTREGA A DIRECCION USD'!D236,2)</f>
        <v>0.55000000000000004</v>
      </c>
      <c r="R236" s="190">
        <v>229</v>
      </c>
      <c r="S236" s="200">
        <f>TRUNC((('TARIFA ENTREGA A DIRECCION USD'!C236-'TARIFA ENTREGA A DIRECCION USD'!D236)/'TARIFA ENTREGA A DIRECCION USD'!D236)+1,3)</f>
        <v>0.70799999999999996</v>
      </c>
      <c r="T236" s="200">
        <f>TRUNC(('TARIFA ENTREGA A DIRECCION USD'!E236-'TARIFA ENTREGA A DIRECCION USD'!D236)/'TARIFA ENTREGA A DIRECCION USD'!D236,3)</f>
        <v>0.17799999999999999</v>
      </c>
      <c r="U236" s="200">
        <f>TRUNC(('TARIFA ENTREGA A DIRECCION USD'!F236-'TARIFA ENTREGA A DIRECCION USD'!D236)/'TARIFA ENTREGA A DIRECCION USD'!D236,3)</f>
        <v>0.31</v>
      </c>
      <c r="V236" s="200">
        <f>TRUNC(('TARIFA ENTREGA A DIRECCION USD'!G236-'TARIFA ENTREGA A DIRECCION USD'!D236)/'TARIFA ENTREGA A DIRECCION USD'!D236,3)</f>
        <v>0.72899999999999998</v>
      </c>
      <c r="X236" s="142">
        <v>15.97</v>
      </c>
      <c r="Y236" s="190">
        <v>229</v>
      </c>
      <c r="Z236" s="200">
        <v>0.55500000000000005</v>
      </c>
      <c r="AA236" s="200">
        <v>0.13</v>
      </c>
      <c r="AB236" s="200">
        <v>0.3</v>
      </c>
      <c r="AC236" s="200">
        <v>0.8</v>
      </c>
      <c r="AL236"/>
      <c r="AM236"/>
      <c r="AN236"/>
      <c r="AO236"/>
      <c r="AP236"/>
      <c r="AQ236"/>
      <c r="AR236"/>
      <c r="AS236"/>
      <c r="AT236"/>
      <c r="AU236"/>
    </row>
    <row r="237" spans="17:47" x14ac:dyDescent="0.2">
      <c r="Q237" s="142">
        <f>TRUNC('TARIFA ENTREGA A DIRECCION USD'!D238-'TARIFA ENTREGA A DIRECCION USD'!D237,2)</f>
        <v>0.55000000000000004</v>
      </c>
      <c r="R237" s="190">
        <v>230</v>
      </c>
      <c r="S237" s="200">
        <f>TRUNC((('TARIFA ENTREGA A DIRECCION USD'!C237-'TARIFA ENTREGA A DIRECCION USD'!D237)/'TARIFA ENTREGA A DIRECCION USD'!D237)+1,3)</f>
        <v>0.70799999999999996</v>
      </c>
      <c r="T237" s="200">
        <f>TRUNC(('TARIFA ENTREGA A DIRECCION USD'!E237-'TARIFA ENTREGA A DIRECCION USD'!D237)/'TARIFA ENTREGA A DIRECCION USD'!D237,3)</f>
        <v>0.17899999999999999</v>
      </c>
      <c r="U237" s="200">
        <f>TRUNC(('TARIFA ENTREGA A DIRECCION USD'!F237-'TARIFA ENTREGA A DIRECCION USD'!D237)/'TARIFA ENTREGA A DIRECCION USD'!D237,3)</f>
        <v>0.31</v>
      </c>
      <c r="V237" s="200">
        <f>TRUNC(('TARIFA ENTREGA A DIRECCION USD'!G237-'TARIFA ENTREGA A DIRECCION USD'!D237)/'TARIFA ENTREGA A DIRECCION USD'!D237,3)</f>
        <v>0.73099999999999998</v>
      </c>
      <c r="X237" s="142">
        <v>72.97</v>
      </c>
      <c r="Y237" s="190">
        <v>230</v>
      </c>
      <c r="Z237" s="200">
        <v>0.55500000000000005</v>
      </c>
      <c r="AA237" s="200">
        <v>0.13</v>
      </c>
      <c r="AB237" s="200">
        <v>0.3</v>
      </c>
      <c r="AC237" s="200">
        <v>0.8</v>
      </c>
      <c r="AL237"/>
      <c r="AM237"/>
      <c r="AN237"/>
      <c r="AO237"/>
      <c r="AP237"/>
      <c r="AQ237"/>
      <c r="AR237"/>
      <c r="AS237"/>
      <c r="AT237"/>
      <c r="AU237"/>
    </row>
    <row r="238" spans="17:47" x14ac:dyDescent="0.2">
      <c r="Q238" s="142">
        <f>TRUNC('TARIFA ENTREGA A DIRECCION USD'!D239-'TARIFA ENTREGA A DIRECCION USD'!D238,2)</f>
        <v>0.55000000000000004</v>
      </c>
      <c r="R238" s="190">
        <v>231</v>
      </c>
      <c r="S238" s="200">
        <f>TRUNC((('TARIFA ENTREGA A DIRECCION USD'!C238-'TARIFA ENTREGA A DIRECCION USD'!D238)/'TARIFA ENTREGA A DIRECCION USD'!D238)+1,3)</f>
        <v>0.70799999999999996</v>
      </c>
      <c r="T238" s="200">
        <f>TRUNC(('TARIFA ENTREGA A DIRECCION USD'!E238-'TARIFA ENTREGA A DIRECCION USD'!D238)/'TARIFA ENTREGA A DIRECCION USD'!D238,3)</f>
        <v>0.17899999999999999</v>
      </c>
      <c r="U238" s="200">
        <f>TRUNC(('TARIFA ENTREGA A DIRECCION USD'!F238-'TARIFA ENTREGA A DIRECCION USD'!D238)/'TARIFA ENTREGA A DIRECCION USD'!D238,3)</f>
        <v>0.311</v>
      </c>
      <c r="V238" s="200">
        <f>TRUNC(('TARIFA ENTREGA A DIRECCION USD'!G238-'TARIFA ENTREGA A DIRECCION USD'!D238)/'TARIFA ENTREGA A DIRECCION USD'!D238,3)</f>
        <v>0.73199999999999998</v>
      </c>
      <c r="X238" s="142">
        <v>16.12</v>
      </c>
      <c r="Y238" s="190">
        <v>231</v>
      </c>
      <c r="Z238" s="200">
        <v>0.55000000000000004</v>
      </c>
      <c r="AA238" s="200">
        <v>0.13</v>
      </c>
      <c r="AB238" s="200">
        <v>0.3</v>
      </c>
      <c r="AC238" s="200">
        <v>0.8</v>
      </c>
      <c r="AL238"/>
      <c r="AM238"/>
      <c r="AN238"/>
      <c r="AO238"/>
      <c r="AP238"/>
      <c r="AQ238"/>
      <c r="AR238"/>
      <c r="AS238"/>
      <c r="AT238"/>
      <c r="AU238"/>
    </row>
    <row r="239" spans="17:47" x14ac:dyDescent="0.2">
      <c r="Q239" s="142">
        <f>TRUNC('TARIFA ENTREGA A DIRECCION USD'!D240-'TARIFA ENTREGA A DIRECCION USD'!D239,2)</f>
        <v>0.55000000000000004</v>
      </c>
      <c r="R239" s="190">
        <v>232</v>
      </c>
      <c r="S239" s="200">
        <f>TRUNC((('TARIFA ENTREGA A DIRECCION USD'!C239-'TARIFA ENTREGA A DIRECCION USD'!D239)/'TARIFA ENTREGA A DIRECCION USD'!D239)+1,3)</f>
        <v>0.70799999999999996</v>
      </c>
      <c r="T239" s="200">
        <f>TRUNC(('TARIFA ENTREGA A DIRECCION USD'!E239-'TARIFA ENTREGA A DIRECCION USD'!D239)/'TARIFA ENTREGA A DIRECCION USD'!D239,3)</f>
        <v>0.17899999999999999</v>
      </c>
      <c r="U239" s="200">
        <f>TRUNC(('TARIFA ENTREGA A DIRECCION USD'!F239-'TARIFA ENTREGA A DIRECCION USD'!D239)/'TARIFA ENTREGA A DIRECCION USD'!D239,3)</f>
        <v>0.311</v>
      </c>
      <c r="V239" s="200">
        <f>TRUNC(('TARIFA ENTREGA A DIRECCION USD'!G239-'TARIFA ENTREGA A DIRECCION USD'!D239)/'TARIFA ENTREGA A DIRECCION USD'!D239,3)</f>
        <v>0.73299999999999998</v>
      </c>
      <c r="X239" s="142">
        <v>16.12</v>
      </c>
      <c r="Y239" s="190">
        <v>232</v>
      </c>
      <c r="Z239" s="200">
        <v>0.55000000000000004</v>
      </c>
      <c r="AA239" s="200">
        <v>0.13</v>
      </c>
      <c r="AB239" s="200">
        <v>0.3</v>
      </c>
      <c r="AC239" s="200">
        <v>0.8</v>
      </c>
      <c r="AL239"/>
      <c r="AM239"/>
      <c r="AN239"/>
      <c r="AO239"/>
      <c r="AP239"/>
      <c r="AQ239"/>
      <c r="AR239"/>
      <c r="AS239"/>
      <c r="AT239"/>
      <c r="AU239"/>
    </row>
    <row r="240" spans="17:47" x14ac:dyDescent="0.2">
      <c r="Q240" s="142">
        <f>TRUNC('TARIFA ENTREGA A DIRECCION USD'!D241-'TARIFA ENTREGA A DIRECCION USD'!D240,2)</f>
        <v>0.55000000000000004</v>
      </c>
      <c r="R240" s="190">
        <v>233</v>
      </c>
      <c r="S240" s="200">
        <f>TRUNC((('TARIFA ENTREGA A DIRECCION USD'!C240-'TARIFA ENTREGA A DIRECCION USD'!D240)/'TARIFA ENTREGA A DIRECCION USD'!D240)+1,3)</f>
        <v>0.70799999999999996</v>
      </c>
      <c r="T240" s="200">
        <f>TRUNC(('TARIFA ENTREGA A DIRECCION USD'!E240-'TARIFA ENTREGA A DIRECCION USD'!D240)/'TARIFA ENTREGA A DIRECCION USD'!D240,3)</f>
        <v>0.17899999999999999</v>
      </c>
      <c r="U240" s="200">
        <f>TRUNC(('TARIFA ENTREGA A DIRECCION USD'!F240-'TARIFA ENTREGA A DIRECCION USD'!D240)/'TARIFA ENTREGA A DIRECCION USD'!D240,3)</f>
        <v>0.311</v>
      </c>
      <c r="V240" s="200">
        <f>TRUNC(('TARIFA ENTREGA A DIRECCION USD'!G240-'TARIFA ENTREGA A DIRECCION USD'!D240)/'TARIFA ENTREGA A DIRECCION USD'!D240,3)</f>
        <v>0.73399999999999999</v>
      </c>
      <c r="X240" s="142">
        <v>16.12</v>
      </c>
      <c r="Y240" s="190">
        <v>233</v>
      </c>
      <c r="Z240" s="200">
        <v>0.55000000000000004</v>
      </c>
      <c r="AA240" s="200">
        <v>0.13</v>
      </c>
      <c r="AB240" s="200">
        <v>0.3</v>
      </c>
      <c r="AC240" s="200">
        <v>0.8</v>
      </c>
      <c r="AL240"/>
      <c r="AM240"/>
      <c r="AN240"/>
      <c r="AO240"/>
      <c r="AP240"/>
      <c r="AQ240"/>
      <c r="AR240"/>
      <c r="AS240"/>
      <c r="AT240"/>
      <c r="AU240"/>
    </row>
    <row r="241" spans="17:47" x14ac:dyDescent="0.2">
      <c r="Q241" s="142">
        <f>TRUNC('TARIFA ENTREGA A DIRECCION USD'!D242-'TARIFA ENTREGA A DIRECCION USD'!D241,2)</f>
        <v>0.55000000000000004</v>
      </c>
      <c r="R241" s="190">
        <v>234</v>
      </c>
      <c r="S241" s="200">
        <f>TRUNC((('TARIFA ENTREGA A DIRECCION USD'!C241-'TARIFA ENTREGA A DIRECCION USD'!D241)/'TARIFA ENTREGA A DIRECCION USD'!D241)+1,3)</f>
        <v>0.70799999999999996</v>
      </c>
      <c r="T241" s="200">
        <f>TRUNC(('TARIFA ENTREGA A DIRECCION USD'!E241-'TARIFA ENTREGA A DIRECCION USD'!D241)/'TARIFA ENTREGA A DIRECCION USD'!D241,3)</f>
        <v>0.18</v>
      </c>
      <c r="U241" s="200">
        <f>TRUNC(('TARIFA ENTREGA A DIRECCION USD'!F241-'TARIFA ENTREGA A DIRECCION USD'!D241)/'TARIFA ENTREGA A DIRECCION USD'!D241,3)</f>
        <v>0.312</v>
      </c>
      <c r="V241" s="200">
        <f>TRUNC(('TARIFA ENTREGA A DIRECCION USD'!G241-'TARIFA ENTREGA A DIRECCION USD'!D241)/'TARIFA ENTREGA A DIRECCION USD'!D241,3)</f>
        <v>0.73499999999999999</v>
      </c>
      <c r="X241" s="142">
        <v>16.12</v>
      </c>
      <c r="Y241" s="190">
        <v>234</v>
      </c>
      <c r="Z241" s="200">
        <v>0.55000000000000004</v>
      </c>
      <c r="AA241" s="200">
        <v>0.13</v>
      </c>
      <c r="AB241" s="200">
        <v>0.3</v>
      </c>
      <c r="AC241" s="200">
        <v>0.8</v>
      </c>
      <c r="AL241"/>
      <c r="AM241"/>
      <c r="AN241"/>
      <c r="AO241"/>
      <c r="AP241"/>
      <c r="AQ241"/>
      <c r="AR241"/>
      <c r="AS241"/>
      <c r="AT241"/>
      <c r="AU241"/>
    </row>
    <row r="242" spans="17:47" x14ac:dyDescent="0.2">
      <c r="Q242" s="142">
        <f>TRUNC('TARIFA ENTREGA A DIRECCION USD'!D243-'TARIFA ENTREGA A DIRECCION USD'!D242,2)</f>
        <v>0.55000000000000004</v>
      </c>
      <c r="R242" s="190">
        <v>235</v>
      </c>
      <c r="S242" s="200">
        <f>TRUNC((('TARIFA ENTREGA A DIRECCION USD'!C242-'TARIFA ENTREGA A DIRECCION USD'!D242)/'TARIFA ENTREGA A DIRECCION USD'!D242)+1,3)</f>
        <v>0.70799999999999996</v>
      </c>
      <c r="T242" s="200">
        <f>TRUNC(('TARIFA ENTREGA A DIRECCION USD'!E242-'TARIFA ENTREGA A DIRECCION USD'!D242)/'TARIFA ENTREGA A DIRECCION USD'!D242,3)</f>
        <v>0.18</v>
      </c>
      <c r="U242" s="200">
        <f>TRUNC(('TARIFA ENTREGA A DIRECCION USD'!F242-'TARIFA ENTREGA A DIRECCION USD'!D242)/'TARIFA ENTREGA A DIRECCION USD'!D242,3)</f>
        <v>0.312</v>
      </c>
      <c r="V242" s="200">
        <f>TRUNC(('TARIFA ENTREGA A DIRECCION USD'!G242-'TARIFA ENTREGA A DIRECCION USD'!D242)/'TARIFA ENTREGA A DIRECCION USD'!D242,3)</f>
        <v>0.73599999999999999</v>
      </c>
      <c r="X242" s="142">
        <v>16.12</v>
      </c>
      <c r="Y242" s="190">
        <v>235</v>
      </c>
      <c r="Z242" s="200">
        <v>0.55000000000000004</v>
      </c>
      <c r="AA242" s="200">
        <v>0.13</v>
      </c>
      <c r="AB242" s="200">
        <v>0.3</v>
      </c>
      <c r="AC242" s="200">
        <v>0.8</v>
      </c>
      <c r="AL242"/>
      <c r="AM242"/>
      <c r="AN242"/>
      <c r="AO242"/>
      <c r="AP242"/>
      <c r="AQ242"/>
      <c r="AR242"/>
      <c r="AS242"/>
      <c r="AT242"/>
      <c r="AU242"/>
    </row>
    <row r="243" spans="17:47" x14ac:dyDescent="0.2">
      <c r="Q243" s="142">
        <f>TRUNC('TARIFA ENTREGA A DIRECCION USD'!D244-'TARIFA ENTREGA A DIRECCION USD'!D243,2)</f>
        <v>0.55000000000000004</v>
      </c>
      <c r="R243" s="190">
        <v>236</v>
      </c>
      <c r="S243" s="200">
        <f>TRUNC((('TARIFA ENTREGA A DIRECCION USD'!C243-'TARIFA ENTREGA A DIRECCION USD'!D243)/'TARIFA ENTREGA A DIRECCION USD'!D243)+1,3)</f>
        <v>0.70799999999999996</v>
      </c>
      <c r="T243" s="200">
        <f>TRUNC(('TARIFA ENTREGA A DIRECCION USD'!E243-'TARIFA ENTREGA A DIRECCION USD'!D243)/'TARIFA ENTREGA A DIRECCION USD'!D243,3)</f>
        <v>0.18</v>
      </c>
      <c r="U243" s="200">
        <f>TRUNC(('TARIFA ENTREGA A DIRECCION USD'!F243-'TARIFA ENTREGA A DIRECCION USD'!D243)/'TARIFA ENTREGA A DIRECCION USD'!D243,3)</f>
        <v>0.312</v>
      </c>
      <c r="V243" s="200">
        <f>TRUNC(('TARIFA ENTREGA A DIRECCION USD'!G243-'TARIFA ENTREGA A DIRECCION USD'!D243)/'TARIFA ENTREGA A DIRECCION USD'!D243,3)</f>
        <v>0.73699999999999999</v>
      </c>
      <c r="X243" s="142">
        <v>16.12</v>
      </c>
      <c r="Y243" s="190">
        <v>236</v>
      </c>
      <c r="Z243" s="200">
        <v>0.55000000000000004</v>
      </c>
      <c r="AA243" s="200">
        <v>0.13</v>
      </c>
      <c r="AB243" s="200">
        <v>0.3</v>
      </c>
      <c r="AC243" s="200">
        <v>0.8</v>
      </c>
      <c r="AL243"/>
      <c r="AM243"/>
      <c r="AN243"/>
      <c r="AO243"/>
      <c r="AP243"/>
      <c r="AQ243"/>
      <c r="AR243"/>
      <c r="AS243"/>
      <c r="AT243"/>
      <c r="AU243"/>
    </row>
    <row r="244" spans="17:47" x14ac:dyDescent="0.2">
      <c r="Q244" s="142">
        <f>TRUNC('TARIFA ENTREGA A DIRECCION USD'!D245-'TARIFA ENTREGA A DIRECCION USD'!D244,2)</f>
        <v>0.55000000000000004</v>
      </c>
      <c r="R244" s="190">
        <v>237</v>
      </c>
      <c r="S244" s="200">
        <f>TRUNC((('TARIFA ENTREGA A DIRECCION USD'!C244-'TARIFA ENTREGA A DIRECCION USD'!D244)/'TARIFA ENTREGA A DIRECCION USD'!D244)+1,3)</f>
        <v>0.70799999999999996</v>
      </c>
      <c r="T244" s="200">
        <f>TRUNC(('TARIFA ENTREGA A DIRECCION USD'!E244-'TARIFA ENTREGA A DIRECCION USD'!D244)/'TARIFA ENTREGA A DIRECCION USD'!D244,3)</f>
        <v>0.18</v>
      </c>
      <c r="U244" s="200">
        <f>TRUNC(('TARIFA ENTREGA A DIRECCION USD'!F244-'TARIFA ENTREGA A DIRECCION USD'!D244)/'TARIFA ENTREGA A DIRECCION USD'!D244,3)</f>
        <v>0.313</v>
      </c>
      <c r="V244" s="200">
        <f>TRUNC(('TARIFA ENTREGA A DIRECCION USD'!G244-'TARIFA ENTREGA A DIRECCION USD'!D244)/'TARIFA ENTREGA A DIRECCION USD'!D244,3)</f>
        <v>0.73799999999999999</v>
      </c>
      <c r="X244" s="142">
        <v>16.12</v>
      </c>
      <c r="Y244" s="190">
        <v>237</v>
      </c>
      <c r="Z244" s="200">
        <v>0.55000000000000004</v>
      </c>
      <c r="AA244" s="200">
        <v>0.13</v>
      </c>
      <c r="AB244" s="200">
        <v>0.3</v>
      </c>
      <c r="AC244" s="200">
        <v>0.8</v>
      </c>
      <c r="AL244"/>
      <c r="AM244"/>
      <c r="AN244"/>
      <c r="AO244"/>
      <c r="AP244"/>
      <c r="AQ244"/>
      <c r="AR244"/>
      <c r="AS244"/>
      <c r="AT244"/>
      <c r="AU244"/>
    </row>
    <row r="245" spans="17:47" x14ac:dyDescent="0.2">
      <c r="Q245" s="142">
        <f>TRUNC('TARIFA ENTREGA A DIRECCION USD'!D246-'TARIFA ENTREGA A DIRECCION USD'!D245,2)</f>
        <v>0.55000000000000004</v>
      </c>
      <c r="R245" s="190">
        <v>238</v>
      </c>
      <c r="S245" s="200">
        <f>TRUNC((('TARIFA ENTREGA A DIRECCION USD'!C245-'TARIFA ENTREGA A DIRECCION USD'!D245)/'TARIFA ENTREGA A DIRECCION USD'!D245)+1,3)</f>
        <v>0.70799999999999996</v>
      </c>
      <c r="T245" s="200">
        <f>TRUNC(('TARIFA ENTREGA A DIRECCION USD'!E245-'TARIFA ENTREGA A DIRECCION USD'!D245)/'TARIFA ENTREGA A DIRECCION USD'!D245,3)</f>
        <v>0.18</v>
      </c>
      <c r="U245" s="200">
        <f>TRUNC(('TARIFA ENTREGA A DIRECCION USD'!F245-'TARIFA ENTREGA A DIRECCION USD'!D245)/'TARIFA ENTREGA A DIRECCION USD'!D245,3)</f>
        <v>0.313</v>
      </c>
      <c r="V245" s="200">
        <f>TRUNC(('TARIFA ENTREGA A DIRECCION USD'!G245-'TARIFA ENTREGA A DIRECCION USD'!D245)/'TARIFA ENTREGA A DIRECCION USD'!D245,3)</f>
        <v>0.73899999999999999</v>
      </c>
      <c r="X245" s="142">
        <v>16.12</v>
      </c>
      <c r="Y245" s="190">
        <v>238</v>
      </c>
      <c r="Z245" s="200">
        <v>0.55000000000000004</v>
      </c>
      <c r="AA245" s="200">
        <v>0.13</v>
      </c>
      <c r="AB245" s="200">
        <v>0.3</v>
      </c>
      <c r="AC245" s="200">
        <v>0.8</v>
      </c>
      <c r="AL245"/>
      <c r="AM245"/>
      <c r="AN245"/>
      <c r="AO245"/>
      <c r="AP245"/>
      <c r="AQ245"/>
      <c r="AR245"/>
      <c r="AS245"/>
      <c r="AT245"/>
      <c r="AU245"/>
    </row>
    <row r="246" spans="17:47" x14ac:dyDescent="0.2">
      <c r="Q246" s="142">
        <f>TRUNC('TARIFA ENTREGA A DIRECCION USD'!D247-'TARIFA ENTREGA A DIRECCION USD'!D246,2)</f>
        <v>0.55000000000000004</v>
      </c>
      <c r="R246" s="190">
        <v>239</v>
      </c>
      <c r="S246" s="200">
        <f>TRUNC((('TARIFA ENTREGA A DIRECCION USD'!C246-'TARIFA ENTREGA A DIRECCION USD'!D246)/'TARIFA ENTREGA A DIRECCION USD'!D246)+1,3)</f>
        <v>0.70799999999999996</v>
      </c>
      <c r="T246" s="200">
        <f>TRUNC(('TARIFA ENTREGA A DIRECCION USD'!E246-'TARIFA ENTREGA A DIRECCION USD'!D246)/'TARIFA ENTREGA A DIRECCION USD'!D246,3)</f>
        <v>0.18099999999999999</v>
      </c>
      <c r="U246" s="200">
        <f>TRUNC(('TARIFA ENTREGA A DIRECCION USD'!F246-'TARIFA ENTREGA A DIRECCION USD'!D246)/'TARIFA ENTREGA A DIRECCION USD'!D246,3)</f>
        <v>0.313</v>
      </c>
      <c r="V246" s="200">
        <f>TRUNC(('TARIFA ENTREGA A DIRECCION USD'!G246-'TARIFA ENTREGA A DIRECCION USD'!D246)/'TARIFA ENTREGA A DIRECCION USD'!D246,3)</f>
        <v>0.74</v>
      </c>
      <c r="X246" s="142">
        <v>16.12</v>
      </c>
      <c r="Y246" s="190">
        <v>239</v>
      </c>
      <c r="Z246" s="200">
        <v>0.55000000000000004</v>
      </c>
      <c r="AA246" s="200">
        <v>0.13</v>
      </c>
      <c r="AB246" s="200">
        <v>0.3</v>
      </c>
      <c r="AC246" s="200">
        <v>0.8</v>
      </c>
      <c r="AL246"/>
      <c r="AM246"/>
      <c r="AN246"/>
      <c r="AO246"/>
      <c r="AP246"/>
      <c r="AQ246"/>
      <c r="AR246"/>
      <c r="AS246"/>
      <c r="AT246"/>
      <c r="AU246"/>
    </row>
    <row r="247" spans="17:47" x14ac:dyDescent="0.2">
      <c r="Q247" s="142">
        <f>TRUNC('TARIFA ENTREGA A DIRECCION USD'!D248-'TARIFA ENTREGA A DIRECCION USD'!D247,2)</f>
        <v>0.55000000000000004</v>
      </c>
      <c r="R247" s="190">
        <v>240</v>
      </c>
      <c r="S247" s="200">
        <f>TRUNC((('TARIFA ENTREGA A DIRECCION USD'!C247-'TARIFA ENTREGA A DIRECCION USD'!D247)/'TARIFA ENTREGA A DIRECCION USD'!D247)+1,3)</f>
        <v>0.70799999999999996</v>
      </c>
      <c r="T247" s="200">
        <f>TRUNC(('TARIFA ENTREGA A DIRECCION USD'!E247-'TARIFA ENTREGA A DIRECCION USD'!D247)/'TARIFA ENTREGA A DIRECCION USD'!D247,3)</f>
        <v>0.18099999999999999</v>
      </c>
      <c r="U247" s="200">
        <f>TRUNC(('TARIFA ENTREGA A DIRECCION USD'!F247-'TARIFA ENTREGA A DIRECCION USD'!D247)/'TARIFA ENTREGA A DIRECCION USD'!D247,3)</f>
        <v>0.313</v>
      </c>
      <c r="V247" s="200">
        <f>TRUNC(('TARIFA ENTREGA A DIRECCION USD'!G247-'TARIFA ENTREGA A DIRECCION USD'!D247)/'TARIFA ENTREGA A DIRECCION USD'!D247,3)</f>
        <v>0.74099999999999999</v>
      </c>
      <c r="X247" s="142">
        <v>16.12</v>
      </c>
      <c r="Y247" s="190">
        <v>240</v>
      </c>
      <c r="Z247" s="200">
        <v>0.55000000000000004</v>
      </c>
      <c r="AA247" s="200">
        <v>0.13</v>
      </c>
      <c r="AB247" s="200">
        <v>0.3</v>
      </c>
      <c r="AC247" s="200">
        <v>0.8</v>
      </c>
      <c r="AL247"/>
      <c r="AM247"/>
      <c r="AN247"/>
      <c r="AO247"/>
      <c r="AP247"/>
      <c r="AQ247"/>
      <c r="AR247"/>
      <c r="AS247"/>
      <c r="AT247"/>
      <c r="AU247"/>
    </row>
    <row r="248" spans="17:47" x14ac:dyDescent="0.2">
      <c r="Q248" s="142">
        <f>TRUNC('TARIFA ENTREGA A DIRECCION USD'!D249-'TARIFA ENTREGA A DIRECCION USD'!D248,2)</f>
        <v>0.55000000000000004</v>
      </c>
      <c r="R248" s="190">
        <v>241</v>
      </c>
      <c r="S248" s="200">
        <f>TRUNC((('TARIFA ENTREGA A DIRECCION USD'!C248-'TARIFA ENTREGA A DIRECCION USD'!D248)/'TARIFA ENTREGA A DIRECCION USD'!D248)+1,3)</f>
        <v>0.70799999999999996</v>
      </c>
      <c r="T248" s="200">
        <f>TRUNC(('TARIFA ENTREGA A DIRECCION USD'!E248-'TARIFA ENTREGA A DIRECCION USD'!D248)/'TARIFA ENTREGA A DIRECCION USD'!D248,3)</f>
        <v>0.18099999999999999</v>
      </c>
      <c r="U248" s="200">
        <f>TRUNC(('TARIFA ENTREGA A DIRECCION USD'!F248-'TARIFA ENTREGA A DIRECCION USD'!D248)/'TARIFA ENTREGA A DIRECCION USD'!D248,3)</f>
        <v>0.314</v>
      </c>
      <c r="V248" s="200">
        <f>TRUNC(('TARIFA ENTREGA A DIRECCION USD'!G248-'TARIFA ENTREGA A DIRECCION USD'!D248)/'TARIFA ENTREGA A DIRECCION USD'!D248,3)</f>
        <v>0.74199999999999999</v>
      </c>
      <c r="X248" s="142">
        <v>16.12</v>
      </c>
      <c r="Y248" s="190">
        <v>241</v>
      </c>
      <c r="Z248" s="200">
        <v>0.55000000000000004</v>
      </c>
      <c r="AA248" s="200">
        <v>0.13</v>
      </c>
      <c r="AB248" s="200">
        <v>0.3</v>
      </c>
      <c r="AC248" s="200">
        <v>0.8</v>
      </c>
      <c r="AL248"/>
      <c r="AM248"/>
      <c r="AN248"/>
      <c r="AO248"/>
      <c r="AP248"/>
      <c r="AQ248"/>
      <c r="AR248"/>
      <c r="AS248"/>
      <c r="AT248"/>
      <c r="AU248"/>
    </row>
    <row r="249" spans="17:47" x14ac:dyDescent="0.2">
      <c r="Q249" s="142">
        <f>TRUNC('TARIFA ENTREGA A DIRECCION USD'!D250-'TARIFA ENTREGA A DIRECCION USD'!D249,2)</f>
        <v>0.55000000000000004</v>
      </c>
      <c r="R249" s="190">
        <v>242</v>
      </c>
      <c r="S249" s="200">
        <f>TRUNC((('TARIFA ENTREGA A DIRECCION USD'!C249-'TARIFA ENTREGA A DIRECCION USD'!D249)/'TARIFA ENTREGA A DIRECCION USD'!D249)+1,3)</f>
        <v>0.70799999999999996</v>
      </c>
      <c r="T249" s="200">
        <f>TRUNC(('TARIFA ENTREGA A DIRECCION USD'!E249-'TARIFA ENTREGA A DIRECCION USD'!D249)/'TARIFA ENTREGA A DIRECCION USD'!D249,3)</f>
        <v>0.18099999999999999</v>
      </c>
      <c r="U249" s="200">
        <f>TRUNC(('TARIFA ENTREGA A DIRECCION USD'!F249-'TARIFA ENTREGA A DIRECCION USD'!D249)/'TARIFA ENTREGA A DIRECCION USD'!D249,3)</f>
        <v>0.314</v>
      </c>
      <c r="V249" s="200">
        <f>TRUNC(('TARIFA ENTREGA A DIRECCION USD'!G249-'TARIFA ENTREGA A DIRECCION USD'!D249)/'TARIFA ENTREGA A DIRECCION USD'!D249,3)</f>
        <v>0.74299999999999999</v>
      </c>
      <c r="X249" s="142">
        <v>16.12</v>
      </c>
      <c r="Y249" s="190">
        <v>242</v>
      </c>
      <c r="Z249" s="200">
        <v>0.55000000000000004</v>
      </c>
      <c r="AA249" s="200">
        <v>0.13</v>
      </c>
      <c r="AB249" s="200">
        <v>0.3</v>
      </c>
      <c r="AC249" s="200">
        <v>0.8</v>
      </c>
      <c r="AL249"/>
      <c r="AM249"/>
      <c r="AN249"/>
      <c r="AO249"/>
      <c r="AP249"/>
      <c r="AQ249"/>
      <c r="AR249"/>
      <c r="AS249"/>
      <c r="AT249"/>
      <c r="AU249"/>
    </row>
    <row r="250" spans="17:47" x14ac:dyDescent="0.2">
      <c r="Q250" s="142">
        <f>TRUNC('TARIFA ENTREGA A DIRECCION USD'!D251-'TARIFA ENTREGA A DIRECCION USD'!D250,2)</f>
        <v>0.55000000000000004</v>
      </c>
      <c r="R250" s="190">
        <v>243</v>
      </c>
      <c r="S250" s="200">
        <f>TRUNC((('TARIFA ENTREGA A DIRECCION USD'!C250-'TARIFA ENTREGA A DIRECCION USD'!D250)/'TARIFA ENTREGA A DIRECCION USD'!D250)+1,3)</f>
        <v>0.70799999999999996</v>
      </c>
      <c r="T250" s="200">
        <f>TRUNC(('TARIFA ENTREGA A DIRECCION USD'!E250-'TARIFA ENTREGA A DIRECCION USD'!D250)/'TARIFA ENTREGA A DIRECCION USD'!D250,3)</f>
        <v>0.18099999999999999</v>
      </c>
      <c r="U250" s="200">
        <f>TRUNC(('TARIFA ENTREGA A DIRECCION USD'!F250-'TARIFA ENTREGA A DIRECCION USD'!D250)/'TARIFA ENTREGA A DIRECCION USD'!D250,3)</f>
        <v>0.314</v>
      </c>
      <c r="V250" s="200">
        <f>TRUNC(('TARIFA ENTREGA A DIRECCION USD'!G250-'TARIFA ENTREGA A DIRECCION USD'!D250)/'TARIFA ENTREGA A DIRECCION USD'!D250,3)</f>
        <v>0.74299999999999999</v>
      </c>
      <c r="X250" s="142">
        <v>16.12</v>
      </c>
      <c r="Y250" s="190">
        <v>243</v>
      </c>
      <c r="Z250" s="200">
        <v>0.55000000000000004</v>
      </c>
      <c r="AA250" s="200">
        <v>0.13</v>
      </c>
      <c r="AB250" s="200">
        <v>0.3</v>
      </c>
      <c r="AC250" s="200">
        <v>0.8</v>
      </c>
      <c r="AL250"/>
      <c r="AM250"/>
      <c r="AN250"/>
      <c r="AO250"/>
      <c r="AP250"/>
      <c r="AQ250"/>
      <c r="AR250"/>
      <c r="AS250"/>
      <c r="AT250"/>
      <c r="AU250"/>
    </row>
    <row r="251" spans="17:47" x14ac:dyDescent="0.2">
      <c r="Q251" s="142">
        <f>TRUNC('TARIFA ENTREGA A DIRECCION USD'!D252-'TARIFA ENTREGA A DIRECCION USD'!D251,2)</f>
        <v>0.55000000000000004</v>
      </c>
      <c r="R251" s="190">
        <v>244</v>
      </c>
      <c r="S251" s="200">
        <f>TRUNC((('TARIFA ENTREGA A DIRECCION USD'!C251-'TARIFA ENTREGA A DIRECCION USD'!D251)/'TARIFA ENTREGA A DIRECCION USD'!D251)+1,3)</f>
        <v>0.70799999999999996</v>
      </c>
      <c r="T251" s="200">
        <f>TRUNC(('TARIFA ENTREGA A DIRECCION USD'!E251-'TARIFA ENTREGA A DIRECCION USD'!D251)/'TARIFA ENTREGA A DIRECCION USD'!D251,3)</f>
        <v>0.182</v>
      </c>
      <c r="U251" s="200">
        <f>TRUNC(('TARIFA ENTREGA A DIRECCION USD'!F251-'TARIFA ENTREGA A DIRECCION USD'!D251)/'TARIFA ENTREGA A DIRECCION USD'!D251,3)</f>
        <v>0.315</v>
      </c>
      <c r="V251" s="200">
        <f>TRUNC(('TARIFA ENTREGA A DIRECCION USD'!G251-'TARIFA ENTREGA A DIRECCION USD'!D251)/'TARIFA ENTREGA A DIRECCION USD'!D251,3)</f>
        <v>0.74399999999999999</v>
      </c>
      <c r="X251" s="142">
        <v>16.12</v>
      </c>
      <c r="Y251" s="190">
        <v>244</v>
      </c>
      <c r="Z251" s="200">
        <v>0.55000000000000004</v>
      </c>
      <c r="AA251" s="200">
        <v>0.13</v>
      </c>
      <c r="AB251" s="200">
        <v>0.3</v>
      </c>
      <c r="AC251" s="200">
        <v>0.8</v>
      </c>
      <c r="AL251"/>
      <c r="AM251"/>
      <c r="AN251"/>
      <c r="AO251"/>
      <c r="AP251"/>
      <c r="AQ251"/>
      <c r="AR251"/>
      <c r="AS251"/>
      <c r="AT251"/>
      <c r="AU251"/>
    </row>
    <row r="252" spans="17:47" x14ac:dyDescent="0.2">
      <c r="Q252" s="142">
        <f>TRUNC('TARIFA ENTREGA A DIRECCION USD'!D253-'TARIFA ENTREGA A DIRECCION USD'!D252,2)</f>
        <v>0.55000000000000004</v>
      </c>
      <c r="R252" s="190">
        <v>245</v>
      </c>
      <c r="S252" s="200">
        <f>TRUNC((('TARIFA ENTREGA A DIRECCION USD'!C252-'TARIFA ENTREGA A DIRECCION USD'!D252)/'TARIFA ENTREGA A DIRECCION USD'!D252)+1,3)</f>
        <v>0.70799999999999996</v>
      </c>
      <c r="T252" s="200">
        <f>TRUNC(('TARIFA ENTREGA A DIRECCION USD'!E252-'TARIFA ENTREGA A DIRECCION USD'!D252)/'TARIFA ENTREGA A DIRECCION USD'!D252,3)</f>
        <v>0.182</v>
      </c>
      <c r="U252" s="200">
        <f>TRUNC(('TARIFA ENTREGA A DIRECCION USD'!F252-'TARIFA ENTREGA A DIRECCION USD'!D252)/'TARIFA ENTREGA A DIRECCION USD'!D252,3)</f>
        <v>0.315</v>
      </c>
      <c r="V252" s="200">
        <f>TRUNC(('TARIFA ENTREGA A DIRECCION USD'!G252-'TARIFA ENTREGA A DIRECCION USD'!D252)/'TARIFA ENTREGA A DIRECCION USD'!D252,3)</f>
        <v>0.745</v>
      </c>
      <c r="X252" s="142">
        <v>16.12</v>
      </c>
      <c r="Y252" s="190">
        <v>245</v>
      </c>
      <c r="Z252" s="200">
        <v>0.55000000000000004</v>
      </c>
      <c r="AA252" s="200">
        <v>0.13</v>
      </c>
      <c r="AB252" s="200">
        <v>0.3</v>
      </c>
      <c r="AC252" s="200">
        <v>0.8</v>
      </c>
      <c r="AL252"/>
      <c r="AM252"/>
      <c r="AN252"/>
      <c r="AO252"/>
      <c r="AP252"/>
      <c r="AQ252"/>
      <c r="AR252"/>
      <c r="AS252"/>
      <c r="AT252"/>
      <c r="AU252"/>
    </row>
    <row r="253" spans="17:47" x14ac:dyDescent="0.2">
      <c r="Q253" s="142">
        <f>TRUNC('TARIFA ENTREGA A DIRECCION USD'!D254-'TARIFA ENTREGA A DIRECCION USD'!D253,2)</f>
        <v>0.55000000000000004</v>
      </c>
      <c r="R253" s="190">
        <v>246</v>
      </c>
      <c r="S253" s="200">
        <f>TRUNC((('TARIFA ENTREGA A DIRECCION USD'!C253-'TARIFA ENTREGA A DIRECCION USD'!D253)/'TARIFA ENTREGA A DIRECCION USD'!D253)+1,3)</f>
        <v>0.70799999999999996</v>
      </c>
      <c r="T253" s="200">
        <f>TRUNC(('TARIFA ENTREGA A DIRECCION USD'!E253-'TARIFA ENTREGA A DIRECCION USD'!D253)/'TARIFA ENTREGA A DIRECCION USD'!D253,3)</f>
        <v>0.182</v>
      </c>
      <c r="U253" s="200">
        <f>TRUNC(('TARIFA ENTREGA A DIRECCION USD'!F253-'TARIFA ENTREGA A DIRECCION USD'!D253)/'TARIFA ENTREGA A DIRECCION USD'!D253,3)</f>
        <v>0.315</v>
      </c>
      <c r="V253" s="200">
        <f>TRUNC(('TARIFA ENTREGA A DIRECCION USD'!G253-'TARIFA ENTREGA A DIRECCION USD'!D253)/'TARIFA ENTREGA A DIRECCION USD'!D253,3)</f>
        <v>0.746</v>
      </c>
      <c r="X253" s="142">
        <v>16.12</v>
      </c>
      <c r="Y253" s="190">
        <v>246</v>
      </c>
      <c r="Z253" s="200">
        <v>0.55000000000000004</v>
      </c>
      <c r="AA253" s="200">
        <v>0.13</v>
      </c>
      <c r="AB253" s="200">
        <v>0.3</v>
      </c>
      <c r="AC253" s="200">
        <v>0.8</v>
      </c>
      <c r="AL253"/>
      <c r="AM253"/>
      <c r="AN253"/>
      <c r="AO253"/>
      <c r="AP253"/>
      <c r="AQ253"/>
      <c r="AR253"/>
      <c r="AS253"/>
      <c r="AT253"/>
      <c r="AU253"/>
    </row>
    <row r="254" spans="17:47" x14ac:dyDescent="0.2">
      <c r="Q254" s="142">
        <f>TRUNC('TARIFA ENTREGA A DIRECCION USD'!D255-'TARIFA ENTREGA A DIRECCION USD'!D254,2)</f>
        <v>0.55000000000000004</v>
      </c>
      <c r="R254" s="190">
        <v>247</v>
      </c>
      <c r="S254" s="200">
        <f>TRUNC((('TARIFA ENTREGA A DIRECCION USD'!C254-'TARIFA ENTREGA A DIRECCION USD'!D254)/'TARIFA ENTREGA A DIRECCION USD'!D254)+1,3)</f>
        <v>0.70899999999999996</v>
      </c>
      <c r="T254" s="200">
        <f>TRUNC(('TARIFA ENTREGA A DIRECCION USD'!E254-'TARIFA ENTREGA A DIRECCION USD'!D254)/'TARIFA ENTREGA A DIRECCION USD'!D254,3)</f>
        <v>0.182</v>
      </c>
      <c r="U254" s="200">
        <f>TRUNC(('TARIFA ENTREGA A DIRECCION USD'!F254-'TARIFA ENTREGA A DIRECCION USD'!D254)/'TARIFA ENTREGA A DIRECCION USD'!D254,3)</f>
        <v>0.316</v>
      </c>
      <c r="V254" s="200">
        <f>TRUNC(('TARIFA ENTREGA A DIRECCION USD'!G254-'TARIFA ENTREGA A DIRECCION USD'!D254)/'TARIFA ENTREGA A DIRECCION USD'!D254,3)</f>
        <v>0.747</v>
      </c>
      <c r="X254" s="142">
        <v>16.12</v>
      </c>
      <c r="Y254" s="190">
        <v>247</v>
      </c>
      <c r="Z254" s="200">
        <v>0.55000000000000004</v>
      </c>
      <c r="AA254" s="200">
        <v>0.13</v>
      </c>
      <c r="AB254" s="200">
        <v>0.3</v>
      </c>
      <c r="AC254" s="200">
        <v>0.8</v>
      </c>
      <c r="AL254"/>
      <c r="AM254"/>
      <c r="AN254"/>
      <c r="AO254"/>
      <c r="AP254"/>
      <c r="AQ254"/>
      <c r="AR254"/>
      <c r="AS254"/>
      <c r="AT254"/>
      <c r="AU254"/>
    </row>
    <row r="255" spans="17:47" x14ac:dyDescent="0.2">
      <c r="Q255" s="142">
        <f>TRUNC('TARIFA ENTREGA A DIRECCION USD'!D256-'TARIFA ENTREGA A DIRECCION USD'!D255,2)</f>
        <v>0.55000000000000004</v>
      </c>
      <c r="R255" s="190">
        <v>248</v>
      </c>
      <c r="S255" s="200">
        <f>TRUNC((('TARIFA ENTREGA A DIRECCION USD'!C255-'TARIFA ENTREGA A DIRECCION USD'!D255)/'TARIFA ENTREGA A DIRECCION USD'!D255)+1,3)</f>
        <v>0.70899999999999996</v>
      </c>
      <c r="T255" s="200">
        <f>TRUNC(('TARIFA ENTREGA A DIRECCION USD'!E255-'TARIFA ENTREGA A DIRECCION USD'!D255)/'TARIFA ENTREGA A DIRECCION USD'!D255,3)</f>
        <v>0.182</v>
      </c>
      <c r="U255" s="200">
        <f>TRUNC(('TARIFA ENTREGA A DIRECCION USD'!F255-'TARIFA ENTREGA A DIRECCION USD'!D255)/'TARIFA ENTREGA A DIRECCION USD'!D255,3)</f>
        <v>0.316</v>
      </c>
      <c r="V255" s="200">
        <f>TRUNC(('TARIFA ENTREGA A DIRECCION USD'!G255-'TARIFA ENTREGA A DIRECCION USD'!D255)/'TARIFA ENTREGA A DIRECCION USD'!D255,3)</f>
        <v>0.748</v>
      </c>
      <c r="X255" s="142">
        <v>16.12</v>
      </c>
      <c r="Y255" s="190">
        <v>248</v>
      </c>
      <c r="Z255" s="200">
        <v>0.55000000000000004</v>
      </c>
      <c r="AA255" s="200">
        <v>0.13</v>
      </c>
      <c r="AB255" s="200">
        <v>0.3</v>
      </c>
      <c r="AC255" s="200">
        <v>0.8</v>
      </c>
      <c r="AL255"/>
      <c r="AM255"/>
      <c r="AN255"/>
      <c r="AO255"/>
      <c r="AP255"/>
      <c r="AQ255"/>
      <c r="AR255"/>
      <c r="AS255"/>
      <c r="AT255"/>
      <c r="AU255"/>
    </row>
    <row r="256" spans="17:47" x14ac:dyDescent="0.2">
      <c r="Q256" s="142">
        <f>TRUNC('TARIFA ENTREGA A DIRECCION USD'!D257-'TARIFA ENTREGA A DIRECCION USD'!D256,2)</f>
        <v>0.55000000000000004</v>
      </c>
      <c r="R256" s="190">
        <v>249</v>
      </c>
      <c r="S256" s="200">
        <f>TRUNC((('TARIFA ENTREGA A DIRECCION USD'!C256-'TARIFA ENTREGA A DIRECCION USD'!D256)/'TARIFA ENTREGA A DIRECCION USD'!D256)+1,3)</f>
        <v>0.70899999999999996</v>
      </c>
      <c r="T256" s="200">
        <f>TRUNC(('TARIFA ENTREGA A DIRECCION USD'!E256-'TARIFA ENTREGA A DIRECCION USD'!D256)/'TARIFA ENTREGA A DIRECCION USD'!D256,3)</f>
        <v>0.183</v>
      </c>
      <c r="U256" s="200">
        <f>TRUNC(('TARIFA ENTREGA A DIRECCION USD'!F256-'TARIFA ENTREGA A DIRECCION USD'!D256)/'TARIFA ENTREGA A DIRECCION USD'!D256,3)</f>
        <v>0.316</v>
      </c>
      <c r="V256" s="200">
        <f>TRUNC(('TARIFA ENTREGA A DIRECCION USD'!G256-'TARIFA ENTREGA A DIRECCION USD'!D256)/'TARIFA ENTREGA A DIRECCION USD'!D256,3)</f>
        <v>0.749</v>
      </c>
      <c r="X256" s="142">
        <v>16.12</v>
      </c>
      <c r="Y256" s="190">
        <v>249</v>
      </c>
      <c r="Z256" s="200">
        <v>0.55000000000000004</v>
      </c>
      <c r="AA256" s="200">
        <v>0.13</v>
      </c>
      <c r="AB256" s="200">
        <v>0.3</v>
      </c>
      <c r="AC256" s="200">
        <v>0.8</v>
      </c>
      <c r="AL256"/>
      <c r="AM256"/>
      <c r="AN256"/>
      <c r="AO256"/>
      <c r="AP256"/>
      <c r="AQ256"/>
      <c r="AR256"/>
      <c r="AS256"/>
      <c r="AT256"/>
      <c r="AU256"/>
    </row>
    <row r="257" spans="17:47" x14ac:dyDescent="0.2">
      <c r="Q257" s="142">
        <f>TRUNC('TARIFA ENTREGA A DIRECCION USD'!D258-'TARIFA ENTREGA A DIRECCION USD'!D257,2)</f>
        <v>0.55000000000000004</v>
      </c>
      <c r="R257" s="190">
        <v>250</v>
      </c>
      <c r="S257" s="200">
        <f>TRUNC((('TARIFA ENTREGA A DIRECCION USD'!C257-'TARIFA ENTREGA A DIRECCION USD'!D257)/'TARIFA ENTREGA A DIRECCION USD'!D257)+1,3)</f>
        <v>0.70899999999999996</v>
      </c>
      <c r="T257" s="200">
        <f>TRUNC(('TARIFA ENTREGA A DIRECCION USD'!E257-'TARIFA ENTREGA A DIRECCION USD'!D257)/'TARIFA ENTREGA A DIRECCION USD'!D257,3)</f>
        <v>0.183</v>
      </c>
      <c r="U257" s="200">
        <f>TRUNC(('TARIFA ENTREGA A DIRECCION USD'!F257-'TARIFA ENTREGA A DIRECCION USD'!D257)/'TARIFA ENTREGA A DIRECCION USD'!D257,3)</f>
        <v>0.317</v>
      </c>
      <c r="V257" s="200">
        <f>TRUNC(('TARIFA ENTREGA A DIRECCION USD'!G257-'TARIFA ENTREGA A DIRECCION USD'!D257)/'TARIFA ENTREGA A DIRECCION USD'!D257,3)</f>
        <v>0.75</v>
      </c>
      <c r="X257" s="142">
        <v>16.12</v>
      </c>
      <c r="Y257" s="190">
        <v>250</v>
      </c>
      <c r="Z257" s="200">
        <v>0.55000000000000004</v>
      </c>
      <c r="AA257" s="200">
        <v>0.13</v>
      </c>
      <c r="AB257" s="200">
        <v>0.3</v>
      </c>
      <c r="AC257" s="200">
        <v>0.8</v>
      </c>
      <c r="AL257"/>
      <c r="AM257"/>
      <c r="AN257"/>
      <c r="AO257"/>
      <c r="AP257"/>
      <c r="AQ257"/>
      <c r="AR257"/>
      <c r="AS257"/>
      <c r="AT257"/>
      <c r="AU257"/>
    </row>
    <row r="258" spans="17:47" x14ac:dyDescent="0.2">
      <c r="Q258" s="142">
        <f>TRUNC('TARIFA ENTREGA A DIRECCION USD'!D259-'TARIFA ENTREGA A DIRECCION USD'!D258,2)</f>
        <v>0.55000000000000004</v>
      </c>
      <c r="R258" s="190">
        <v>251</v>
      </c>
      <c r="S258" s="200">
        <f>TRUNC((('TARIFA ENTREGA A DIRECCION USD'!C258-'TARIFA ENTREGA A DIRECCION USD'!D258)/'TARIFA ENTREGA A DIRECCION USD'!D258)+1,3)</f>
        <v>0.70899999999999996</v>
      </c>
      <c r="T258" s="200">
        <f>TRUNC(('TARIFA ENTREGA A DIRECCION USD'!E258-'TARIFA ENTREGA A DIRECCION USD'!D258)/'TARIFA ENTREGA A DIRECCION USD'!D258,3)</f>
        <v>0.183</v>
      </c>
      <c r="U258" s="200">
        <f>TRUNC(('TARIFA ENTREGA A DIRECCION USD'!F258-'TARIFA ENTREGA A DIRECCION USD'!D258)/'TARIFA ENTREGA A DIRECCION USD'!D258,3)</f>
        <v>0.317</v>
      </c>
      <c r="V258" s="200">
        <f>TRUNC(('TARIFA ENTREGA A DIRECCION USD'!G258-'TARIFA ENTREGA A DIRECCION USD'!D258)/'TARIFA ENTREGA A DIRECCION USD'!D258,3)</f>
        <v>0.751</v>
      </c>
      <c r="X258" s="142">
        <v>16.12</v>
      </c>
      <c r="Y258" s="190">
        <v>251</v>
      </c>
      <c r="Z258" s="200">
        <v>0.55000000000000004</v>
      </c>
      <c r="AA258" s="200">
        <v>0.13</v>
      </c>
      <c r="AB258" s="200">
        <v>0.3</v>
      </c>
      <c r="AC258" s="200">
        <v>0.8</v>
      </c>
      <c r="AL258"/>
      <c r="AM258"/>
      <c r="AN258"/>
      <c r="AO258"/>
      <c r="AP258"/>
      <c r="AQ258"/>
      <c r="AR258"/>
      <c r="AS258"/>
      <c r="AT258"/>
      <c r="AU258"/>
    </row>
    <row r="259" spans="17:47" x14ac:dyDescent="0.2">
      <c r="Q259" s="142">
        <f>TRUNC('TARIFA ENTREGA A DIRECCION USD'!D260-'TARIFA ENTREGA A DIRECCION USD'!D259,2)</f>
        <v>0.55000000000000004</v>
      </c>
      <c r="R259" s="190">
        <v>252</v>
      </c>
      <c r="S259" s="200">
        <f>TRUNC((('TARIFA ENTREGA A DIRECCION USD'!C259-'TARIFA ENTREGA A DIRECCION USD'!D259)/'TARIFA ENTREGA A DIRECCION USD'!D259)+1,3)</f>
        <v>0.70899999999999996</v>
      </c>
      <c r="T259" s="200">
        <f>TRUNC(('TARIFA ENTREGA A DIRECCION USD'!E259-'TARIFA ENTREGA A DIRECCION USD'!D259)/'TARIFA ENTREGA A DIRECCION USD'!D259,3)</f>
        <v>0.183</v>
      </c>
      <c r="U259" s="200">
        <f>TRUNC(('TARIFA ENTREGA A DIRECCION USD'!F259-'TARIFA ENTREGA A DIRECCION USD'!D259)/'TARIFA ENTREGA A DIRECCION USD'!D259,3)</f>
        <v>0.317</v>
      </c>
      <c r="V259" s="200">
        <f>TRUNC(('TARIFA ENTREGA A DIRECCION USD'!G259-'TARIFA ENTREGA A DIRECCION USD'!D259)/'TARIFA ENTREGA A DIRECCION USD'!D259,3)</f>
        <v>0.752</v>
      </c>
      <c r="X259" s="142">
        <v>16.12</v>
      </c>
      <c r="Y259" s="190">
        <v>252</v>
      </c>
      <c r="Z259" s="200">
        <v>0.55000000000000004</v>
      </c>
      <c r="AA259" s="200">
        <v>0.13</v>
      </c>
      <c r="AB259" s="200">
        <v>0.3</v>
      </c>
      <c r="AC259" s="200">
        <v>0.8</v>
      </c>
      <c r="AL259"/>
      <c r="AM259"/>
      <c r="AN259"/>
      <c r="AO259"/>
      <c r="AP259"/>
      <c r="AQ259"/>
      <c r="AR259"/>
      <c r="AS259"/>
      <c r="AT259"/>
      <c r="AU259"/>
    </row>
    <row r="260" spans="17:47" x14ac:dyDescent="0.2">
      <c r="Q260" s="142">
        <f>TRUNC('TARIFA ENTREGA A DIRECCION USD'!D261-'TARIFA ENTREGA A DIRECCION USD'!D260,2)</f>
        <v>0.55000000000000004</v>
      </c>
      <c r="R260" s="190">
        <v>253</v>
      </c>
      <c r="S260" s="200">
        <f>TRUNC((('TARIFA ENTREGA A DIRECCION USD'!C260-'TARIFA ENTREGA A DIRECCION USD'!D260)/'TARIFA ENTREGA A DIRECCION USD'!D260)+1,3)</f>
        <v>0.70899999999999996</v>
      </c>
      <c r="T260" s="200">
        <f>TRUNC(('TARIFA ENTREGA A DIRECCION USD'!E260-'TARIFA ENTREGA A DIRECCION USD'!D260)/'TARIFA ENTREGA A DIRECCION USD'!D260,3)</f>
        <v>0.183</v>
      </c>
      <c r="U260" s="200">
        <f>TRUNC(('TARIFA ENTREGA A DIRECCION USD'!F260-'TARIFA ENTREGA A DIRECCION USD'!D260)/'TARIFA ENTREGA A DIRECCION USD'!D260,3)</f>
        <v>0.317</v>
      </c>
      <c r="V260" s="200">
        <f>TRUNC(('TARIFA ENTREGA A DIRECCION USD'!G260-'TARIFA ENTREGA A DIRECCION USD'!D260)/'TARIFA ENTREGA A DIRECCION USD'!D260,3)</f>
        <v>0.753</v>
      </c>
      <c r="X260" s="142">
        <v>16.12</v>
      </c>
      <c r="Y260" s="190">
        <v>253</v>
      </c>
      <c r="Z260" s="200">
        <v>0.55000000000000004</v>
      </c>
      <c r="AA260" s="200">
        <v>0.13</v>
      </c>
      <c r="AB260" s="200">
        <v>0.3</v>
      </c>
      <c r="AC260" s="200">
        <v>0.8</v>
      </c>
      <c r="AL260"/>
      <c r="AM260"/>
      <c r="AN260"/>
      <c r="AO260"/>
      <c r="AP260"/>
      <c r="AQ260"/>
      <c r="AR260"/>
      <c r="AS260"/>
      <c r="AT260"/>
      <c r="AU260"/>
    </row>
    <row r="261" spans="17:47" x14ac:dyDescent="0.2">
      <c r="Q261" s="142">
        <f>TRUNC('TARIFA ENTREGA A DIRECCION USD'!D262-'TARIFA ENTREGA A DIRECCION USD'!D261,2)</f>
        <v>0.55000000000000004</v>
      </c>
      <c r="R261" s="190">
        <v>254</v>
      </c>
      <c r="S261" s="200">
        <f>TRUNC((('TARIFA ENTREGA A DIRECCION USD'!C261-'TARIFA ENTREGA A DIRECCION USD'!D261)/'TARIFA ENTREGA A DIRECCION USD'!D261)+1,3)</f>
        <v>0.70899999999999996</v>
      </c>
      <c r="T261" s="200">
        <f>TRUNC(('TARIFA ENTREGA A DIRECCION USD'!E261-'TARIFA ENTREGA A DIRECCION USD'!D261)/'TARIFA ENTREGA A DIRECCION USD'!D261,3)</f>
        <v>0.184</v>
      </c>
      <c r="U261" s="200">
        <f>TRUNC(('TARIFA ENTREGA A DIRECCION USD'!F261-'TARIFA ENTREGA A DIRECCION USD'!D261)/'TARIFA ENTREGA A DIRECCION USD'!D261,3)</f>
        <v>0.318</v>
      </c>
      <c r="V261" s="200">
        <f>TRUNC(('TARIFA ENTREGA A DIRECCION USD'!G261-'TARIFA ENTREGA A DIRECCION USD'!D261)/'TARIFA ENTREGA A DIRECCION USD'!D261,3)</f>
        <v>0.754</v>
      </c>
      <c r="X261" s="142">
        <v>16.12</v>
      </c>
      <c r="Y261" s="190">
        <v>254</v>
      </c>
      <c r="Z261" s="200">
        <v>0.55000000000000004</v>
      </c>
      <c r="AA261" s="200">
        <v>0.13</v>
      </c>
      <c r="AB261" s="200">
        <v>0.3</v>
      </c>
      <c r="AC261" s="200">
        <v>0.8</v>
      </c>
      <c r="AL261"/>
      <c r="AM261"/>
      <c r="AN261"/>
      <c r="AO261"/>
      <c r="AP261"/>
      <c r="AQ261"/>
      <c r="AR261"/>
      <c r="AS261"/>
      <c r="AT261"/>
      <c r="AU261"/>
    </row>
    <row r="262" spans="17:47" x14ac:dyDescent="0.2">
      <c r="Q262" s="142">
        <f>TRUNC('TARIFA ENTREGA A DIRECCION USD'!D263-'TARIFA ENTREGA A DIRECCION USD'!D262,2)</f>
        <v>0.55000000000000004</v>
      </c>
      <c r="R262" s="190">
        <v>255</v>
      </c>
      <c r="S262" s="200">
        <f>TRUNC((('TARIFA ENTREGA A DIRECCION USD'!C262-'TARIFA ENTREGA A DIRECCION USD'!D262)/'TARIFA ENTREGA A DIRECCION USD'!D262)+1,3)</f>
        <v>0.70899999999999996</v>
      </c>
      <c r="T262" s="200">
        <f>TRUNC(('TARIFA ENTREGA A DIRECCION USD'!E262-'TARIFA ENTREGA A DIRECCION USD'!D262)/'TARIFA ENTREGA A DIRECCION USD'!D262,3)</f>
        <v>0.184</v>
      </c>
      <c r="U262" s="200">
        <f>TRUNC(('TARIFA ENTREGA A DIRECCION USD'!F262-'TARIFA ENTREGA A DIRECCION USD'!D262)/'TARIFA ENTREGA A DIRECCION USD'!D262,3)</f>
        <v>0.318</v>
      </c>
      <c r="V262" s="200">
        <f>TRUNC(('TARIFA ENTREGA A DIRECCION USD'!G262-'TARIFA ENTREGA A DIRECCION USD'!D262)/'TARIFA ENTREGA A DIRECCION USD'!D262,3)</f>
        <v>0.755</v>
      </c>
      <c r="X262" s="142">
        <v>16.12</v>
      </c>
      <c r="Y262" s="190">
        <v>255</v>
      </c>
      <c r="Z262" s="200">
        <v>0.55000000000000004</v>
      </c>
      <c r="AA262" s="200">
        <v>0.13</v>
      </c>
      <c r="AB262" s="200">
        <v>0.3</v>
      </c>
      <c r="AC262" s="200">
        <v>0.8</v>
      </c>
      <c r="AL262"/>
      <c r="AM262"/>
      <c r="AN262"/>
      <c r="AO262"/>
      <c r="AP262"/>
      <c r="AQ262"/>
      <c r="AR262"/>
      <c r="AS262"/>
      <c r="AT262"/>
      <c r="AU262"/>
    </row>
    <row r="263" spans="17:47" x14ac:dyDescent="0.2">
      <c r="Q263" s="142">
        <f>TRUNC('TARIFA ENTREGA A DIRECCION USD'!D264-'TARIFA ENTREGA A DIRECCION USD'!D263,2)</f>
        <v>0.55000000000000004</v>
      </c>
      <c r="R263" s="190">
        <v>256</v>
      </c>
      <c r="S263" s="200">
        <f>TRUNC((('TARIFA ENTREGA A DIRECCION USD'!C263-'TARIFA ENTREGA A DIRECCION USD'!D263)/'TARIFA ENTREGA A DIRECCION USD'!D263)+1,3)</f>
        <v>0.70899999999999996</v>
      </c>
      <c r="T263" s="200">
        <f>TRUNC(('TARIFA ENTREGA A DIRECCION USD'!E263-'TARIFA ENTREGA A DIRECCION USD'!D263)/'TARIFA ENTREGA A DIRECCION USD'!D263,3)</f>
        <v>0.184</v>
      </c>
      <c r="U263" s="200">
        <f>TRUNC(('TARIFA ENTREGA A DIRECCION USD'!F263-'TARIFA ENTREGA A DIRECCION USD'!D263)/'TARIFA ENTREGA A DIRECCION USD'!D263,3)</f>
        <v>0.318</v>
      </c>
      <c r="V263" s="200">
        <f>TRUNC(('TARIFA ENTREGA A DIRECCION USD'!G263-'TARIFA ENTREGA A DIRECCION USD'!D263)/'TARIFA ENTREGA A DIRECCION USD'!D263,3)</f>
        <v>0.75600000000000001</v>
      </c>
      <c r="X263" s="142">
        <v>16.12</v>
      </c>
      <c r="Y263" s="190">
        <v>256</v>
      </c>
      <c r="Z263" s="200">
        <v>0.55000000000000004</v>
      </c>
      <c r="AA263" s="200">
        <v>0.13</v>
      </c>
      <c r="AB263" s="200">
        <v>0.3</v>
      </c>
      <c r="AC263" s="200">
        <v>0.8</v>
      </c>
      <c r="AL263"/>
      <c r="AM263"/>
      <c r="AN263"/>
      <c r="AO263"/>
      <c r="AP263"/>
      <c r="AQ263"/>
      <c r="AR263"/>
      <c r="AS263"/>
      <c r="AT263"/>
      <c r="AU263"/>
    </row>
    <row r="264" spans="17:47" x14ac:dyDescent="0.2">
      <c r="Q264" s="142">
        <f>TRUNC('TARIFA ENTREGA A DIRECCION USD'!D265-'TARIFA ENTREGA A DIRECCION USD'!D264,2)</f>
        <v>0.55000000000000004</v>
      </c>
      <c r="R264" s="190">
        <v>257</v>
      </c>
      <c r="S264" s="200">
        <f>TRUNC((('TARIFA ENTREGA A DIRECCION USD'!C264-'TARIFA ENTREGA A DIRECCION USD'!D264)/'TARIFA ENTREGA A DIRECCION USD'!D264)+1,3)</f>
        <v>0.70899999999999996</v>
      </c>
      <c r="T264" s="200">
        <f>TRUNC(('TARIFA ENTREGA A DIRECCION USD'!E264-'TARIFA ENTREGA A DIRECCION USD'!D264)/'TARIFA ENTREGA A DIRECCION USD'!D264,3)</f>
        <v>0.184</v>
      </c>
      <c r="U264" s="200">
        <f>TRUNC(('TARIFA ENTREGA A DIRECCION USD'!F264-'TARIFA ENTREGA A DIRECCION USD'!D264)/'TARIFA ENTREGA A DIRECCION USD'!D264,3)</f>
        <v>0.31900000000000001</v>
      </c>
      <c r="V264" s="200">
        <f>TRUNC(('TARIFA ENTREGA A DIRECCION USD'!G264-'TARIFA ENTREGA A DIRECCION USD'!D264)/'TARIFA ENTREGA A DIRECCION USD'!D264,3)</f>
        <v>0.75700000000000001</v>
      </c>
      <c r="X264" s="142">
        <v>16.12</v>
      </c>
      <c r="Y264" s="190">
        <v>257</v>
      </c>
      <c r="Z264" s="200">
        <v>0.55000000000000004</v>
      </c>
      <c r="AA264" s="200">
        <v>0.13</v>
      </c>
      <c r="AB264" s="200">
        <v>0.3</v>
      </c>
      <c r="AC264" s="200">
        <v>0.8</v>
      </c>
      <c r="AL264"/>
      <c r="AM264"/>
      <c r="AN264"/>
      <c r="AO264"/>
      <c r="AP264"/>
      <c r="AQ264"/>
      <c r="AR264"/>
      <c r="AS264"/>
      <c r="AT264"/>
      <c r="AU264"/>
    </row>
    <row r="265" spans="17:47" x14ac:dyDescent="0.2">
      <c r="Q265" s="142">
        <f>TRUNC('TARIFA ENTREGA A DIRECCION USD'!D266-'TARIFA ENTREGA A DIRECCION USD'!D265,2)</f>
        <v>0.55000000000000004</v>
      </c>
      <c r="R265" s="190">
        <v>258</v>
      </c>
      <c r="S265" s="200">
        <f>TRUNC((('TARIFA ENTREGA A DIRECCION USD'!C265-'TARIFA ENTREGA A DIRECCION USD'!D265)/'TARIFA ENTREGA A DIRECCION USD'!D265)+1,3)</f>
        <v>0.70899999999999996</v>
      </c>
      <c r="T265" s="200">
        <f>TRUNC(('TARIFA ENTREGA A DIRECCION USD'!E265-'TARIFA ENTREGA A DIRECCION USD'!D265)/'TARIFA ENTREGA A DIRECCION USD'!D265,3)</f>
        <v>0.184</v>
      </c>
      <c r="U265" s="200">
        <f>TRUNC(('TARIFA ENTREGA A DIRECCION USD'!F265-'TARIFA ENTREGA A DIRECCION USD'!D265)/'TARIFA ENTREGA A DIRECCION USD'!D265,3)</f>
        <v>0.31900000000000001</v>
      </c>
      <c r="V265" s="200">
        <f>TRUNC(('TARIFA ENTREGA A DIRECCION USD'!G265-'TARIFA ENTREGA A DIRECCION USD'!D265)/'TARIFA ENTREGA A DIRECCION USD'!D265,3)</f>
        <v>0.75800000000000001</v>
      </c>
      <c r="X265" s="142">
        <v>16.12</v>
      </c>
      <c r="Y265" s="190">
        <v>258</v>
      </c>
      <c r="Z265" s="200">
        <v>0.55000000000000004</v>
      </c>
      <c r="AA265" s="200">
        <v>0.13</v>
      </c>
      <c r="AB265" s="200">
        <v>0.3</v>
      </c>
      <c r="AC265" s="200">
        <v>0.8</v>
      </c>
      <c r="AL265"/>
      <c r="AM265"/>
      <c r="AN265"/>
      <c r="AO265"/>
      <c r="AP265"/>
      <c r="AQ265"/>
      <c r="AR265"/>
      <c r="AS265"/>
      <c r="AT265"/>
      <c r="AU265"/>
    </row>
    <row r="266" spans="17:47" x14ac:dyDescent="0.2">
      <c r="Q266" s="142">
        <f>TRUNC('TARIFA ENTREGA A DIRECCION USD'!D267-'TARIFA ENTREGA A DIRECCION USD'!D266,2)</f>
        <v>0.55000000000000004</v>
      </c>
      <c r="R266" s="190">
        <v>259</v>
      </c>
      <c r="S266" s="200">
        <f>TRUNC((('TARIFA ENTREGA A DIRECCION USD'!C266-'TARIFA ENTREGA A DIRECCION USD'!D266)/'TARIFA ENTREGA A DIRECCION USD'!D266)+1,3)</f>
        <v>0.70899999999999996</v>
      </c>
      <c r="T266" s="200">
        <f>TRUNC(('TARIFA ENTREGA A DIRECCION USD'!E266-'TARIFA ENTREGA A DIRECCION USD'!D266)/'TARIFA ENTREGA A DIRECCION USD'!D266,3)</f>
        <v>0.184</v>
      </c>
      <c r="U266" s="200">
        <f>TRUNC(('TARIFA ENTREGA A DIRECCION USD'!F266-'TARIFA ENTREGA A DIRECCION USD'!D266)/'TARIFA ENTREGA A DIRECCION USD'!D266,3)</f>
        <v>0.31900000000000001</v>
      </c>
      <c r="V266" s="200">
        <f>TRUNC(('TARIFA ENTREGA A DIRECCION USD'!G266-'TARIFA ENTREGA A DIRECCION USD'!D266)/'TARIFA ENTREGA A DIRECCION USD'!D266,3)</f>
        <v>0.75800000000000001</v>
      </c>
      <c r="X266" s="142">
        <v>16.12</v>
      </c>
      <c r="Y266" s="190">
        <v>259</v>
      </c>
      <c r="Z266" s="200">
        <v>0.55000000000000004</v>
      </c>
      <c r="AA266" s="200">
        <v>0.13</v>
      </c>
      <c r="AB266" s="200">
        <v>0.3</v>
      </c>
      <c r="AC266" s="200">
        <v>0.8</v>
      </c>
      <c r="AL266"/>
      <c r="AM266"/>
      <c r="AN266"/>
      <c r="AO266"/>
      <c r="AP266"/>
      <c r="AQ266"/>
      <c r="AR266"/>
      <c r="AS266"/>
      <c r="AT266"/>
      <c r="AU266"/>
    </row>
    <row r="267" spans="17:47" x14ac:dyDescent="0.2">
      <c r="Q267" s="142">
        <f>TRUNC('TARIFA ENTREGA A DIRECCION USD'!D268-'TARIFA ENTREGA A DIRECCION USD'!D267,2)</f>
        <v>0.55000000000000004</v>
      </c>
      <c r="R267" s="190">
        <v>260</v>
      </c>
      <c r="S267" s="200">
        <f>TRUNC((('TARIFA ENTREGA A DIRECCION USD'!C267-'TARIFA ENTREGA A DIRECCION USD'!D267)/'TARIFA ENTREGA A DIRECCION USD'!D267)+1,3)</f>
        <v>0.70899999999999996</v>
      </c>
      <c r="T267" s="200">
        <f>TRUNC(('TARIFA ENTREGA A DIRECCION USD'!E267-'TARIFA ENTREGA A DIRECCION USD'!D267)/'TARIFA ENTREGA A DIRECCION USD'!D267,3)</f>
        <v>0.185</v>
      </c>
      <c r="U267" s="200">
        <f>TRUNC(('TARIFA ENTREGA A DIRECCION USD'!F267-'TARIFA ENTREGA A DIRECCION USD'!D267)/'TARIFA ENTREGA A DIRECCION USD'!D267,3)</f>
        <v>0.31900000000000001</v>
      </c>
      <c r="V267" s="200">
        <f>TRUNC(('TARIFA ENTREGA A DIRECCION USD'!G267-'TARIFA ENTREGA A DIRECCION USD'!D267)/'TARIFA ENTREGA A DIRECCION USD'!D267,3)</f>
        <v>0.75900000000000001</v>
      </c>
      <c r="X267" s="142">
        <v>16.12</v>
      </c>
      <c r="Y267" s="190">
        <v>260</v>
      </c>
      <c r="Z267" s="200">
        <v>0.55000000000000004</v>
      </c>
      <c r="AA267" s="200">
        <v>0.13</v>
      </c>
      <c r="AB267" s="200">
        <v>0.3</v>
      </c>
      <c r="AC267" s="200">
        <v>0.8</v>
      </c>
      <c r="AL267"/>
      <c r="AM267"/>
      <c r="AN267"/>
      <c r="AO267"/>
      <c r="AP267"/>
      <c r="AQ267"/>
      <c r="AR267"/>
      <c r="AS267"/>
      <c r="AT267"/>
      <c r="AU267"/>
    </row>
    <row r="268" spans="17:47" x14ac:dyDescent="0.2">
      <c r="Q268" s="142">
        <f>TRUNC('TARIFA ENTREGA A DIRECCION USD'!D269-'TARIFA ENTREGA A DIRECCION USD'!D268,2)</f>
        <v>0.55000000000000004</v>
      </c>
      <c r="R268" s="190">
        <v>261</v>
      </c>
      <c r="S268" s="200">
        <f>TRUNC((('TARIFA ENTREGA A DIRECCION USD'!C268-'TARIFA ENTREGA A DIRECCION USD'!D268)/'TARIFA ENTREGA A DIRECCION USD'!D268)+1,3)</f>
        <v>0.70899999999999996</v>
      </c>
      <c r="T268" s="200">
        <f>TRUNC(('TARIFA ENTREGA A DIRECCION USD'!E268-'TARIFA ENTREGA A DIRECCION USD'!D268)/'TARIFA ENTREGA A DIRECCION USD'!D268,3)</f>
        <v>0.185</v>
      </c>
      <c r="U268" s="200">
        <f>TRUNC(('TARIFA ENTREGA A DIRECCION USD'!F268-'TARIFA ENTREGA A DIRECCION USD'!D268)/'TARIFA ENTREGA A DIRECCION USD'!D268,3)</f>
        <v>0.32</v>
      </c>
      <c r="V268" s="200">
        <f>TRUNC(('TARIFA ENTREGA A DIRECCION USD'!G268-'TARIFA ENTREGA A DIRECCION USD'!D268)/'TARIFA ENTREGA A DIRECCION USD'!D268,3)</f>
        <v>0.76</v>
      </c>
      <c r="X268" s="142">
        <v>16.12</v>
      </c>
      <c r="Y268" s="190">
        <v>261</v>
      </c>
      <c r="Z268" s="200">
        <v>0.55000000000000004</v>
      </c>
      <c r="AA268" s="200">
        <v>0.13</v>
      </c>
      <c r="AB268" s="200">
        <v>0.3</v>
      </c>
      <c r="AC268" s="200">
        <v>0.8</v>
      </c>
      <c r="AL268"/>
      <c r="AM268"/>
      <c r="AN268"/>
      <c r="AO268"/>
      <c r="AP268"/>
      <c r="AQ268"/>
      <c r="AR268"/>
      <c r="AS268"/>
      <c r="AT268"/>
      <c r="AU268"/>
    </row>
    <row r="269" spans="17:47" x14ac:dyDescent="0.2">
      <c r="Q269" s="142">
        <f>TRUNC('TARIFA ENTREGA A DIRECCION USD'!D270-'TARIFA ENTREGA A DIRECCION USD'!D269,2)</f>
        <v>0.55000000000000004</v>
      </c>
      <c r="R269" s="190">
        <v>262</v>
      </c>
      <c r="S269" s="200">
        <f>TRUNC((('TARIFA ENTREGA A DIRECCION USD'!C269-'TARIFA ENTREGA A DIRECCION USD'!D269)/'TARIFA ENTREGA A DIRECCION USD'!D269)+1,3)</f>
        <v>0.70899999999999996</v>
      </c>
      <c r="T269" s="200">
        <f>TRUNC(('TARIFA ENTREGA A DIRECCION USD'!E269-'TARIFA ENTREGA A DIRECCION USD'!D269)/'TARIFA ENTREGA A DIRECCION USD'!D269,3)</f>
        <v>0.185</v>
      </c>
      <c r="U269" s="200">
        <f>TRUNC(('TARIFA ENTREGA A DIRECCION USD'!F269-'TARIFA ENTREGA A DIRECCION USD'!D269)/'TARIFA ENTREGA A DIRECCION USD'!D269,3)</f>
        <v>0.32</v>
      </c>
      <c r="V269" s="200">
        <f>TRUNC(('TARIFA ENTREGA A DIRECCION USD'!G269-'TARIFA ENTREGA A DIRECCION USD'!D269)/'TARIFA ENTREGA A DIRECCION USD'!D269,3)</f>
        <v>0.76100000000000001</v>
      </c>
      <c r="X269" s="142">
        <v>16.12</v>
      </c>
      <c r="Y269" s="190">
        <v>262</v>
      </c>
      <c r="Z269" s="200">
        <v>0.55000000000000004</v>
      </c>
      <c r="AA269" s="200">
        <v>0.13</v>
      </c>
      <c r="AB269" s="200">
        <v>0.3</v>
      </c>
      <c r="AC269" s="200">
        <v>0.8</v>
      </c>
      <c r="AL269"/>
      <c r="AM269"/>
      <c r="AN269"/>
      <c r="AO269"/>
      <c r="AP269"/>
      <c r="AQ269"/>
      <c r="AR269"/>
      <c r="AS269"/>
      <c r="AT269"/>
      <c r="AU269"/>
    </row>
    <row r="270" spans="17:47" x14ac:dyDescent="0.2">
      <c r="Q270" s="142">
        <f>TRUNC('TARIFA ENTREGA A DIRECCION USD'!D271-'TARIFA ENTREGA A DIRECCION USD'!D270,2)</f>
        <v>0.55000000000000004</v>
      </c>
      <c r="R270" s="190">
        <v>263</v>
      </c>
      <c r="S270" s="200">
        <f>TRUNC((('TARIFA ENTREGA A DIRECCION USD'!C270-'TARIFA ENTREGA A DIRECCION USD'!D270)/'TARIFA ENTREGA A DIRECCION USD'!D270)+1,3)</f>
        <v>0.70899999999999996</v>
      </c>
      <c r="T270" s="200">
        <f>TRUNC(('TARIFA ENTREGA A DIRECCION USD'!E270-'TARIFA ENTREGA A DIRECCION USD'!D270)/'TARIFA ENTREGA A DIRECCION USD'!D270,3)</f>
        <v>0.185</v>
      </c>
      <c r="U270" s="200">
        <f>TRUNC(('TARIFA ENTREGA A DIRECCION USD'!F270-'TARIFA ENTREGA A DIRECCION USD'!D270)/'TARIFA ENTREGA A DIRECCION USD'!D270,3)</f>
        <v>0.32</v>
      </c>
      <c r="V270" s="200">
        <f>TRUNC(('TARIFA ENTREGA A DIRECCION USD'!G270-'TARIFA ENTREGA A DIRECCION USD'!D270)/'TARIFA ENTREGA A DIRECCION USD'!D270,3)</f>
        <v>0.76200000000000001</v>
      </c>
      <c r="X270" s="142">
        <v>16.12</v>
      </c>
      <c r="Y270" s="190">
        <v>263</v>
      </c>
      <c r="Z270" s="200">
        <v>0.55000000000000004</v>
      </c>
      <c r="AA270" s="200">
        <v>0.13</v>
      </c>
      <c r="AB270" s="200">
        <v>0.3</v>
      </c>
      <c r="AC270" s="200">
        <v>0.8</v>
      </c>
      <c r="AL270"/>
      <c r="AM270"/>
      <c r="AN270"/>
      <c r="AO270"/>
      <c r="AP270"/>
      <c r="AQ270"/>
      <c r="AR270"/>
      <c r="AS270"/>
      <c r="AT270"/>
      <c r="AU270"/>
    </row>
    <row r="271" spans="17:47" x14ac:dyDescent="0.2">
      <c r="Q271" s="142">
        <f>TRUNC('TARIFA ENTREGA A DIRECCION USD'!D272-'TARIFA ENTREGA A DIRECCION USD'!D271,2)</f>
        <v>0.55000000000000004</v>
      </c>
      <c r="R271" s="190">
        <v>264</v>
      </c>
      <c r="S271" s="200">
        <f>TRUNC((('TARIFA ENTREGA A DIRECCION USD'!C271-'TARIFA ENTREGA A DIRECCION USD'!D271)/'TARIFA ENTREGA A DIRECCION USD'!D271)+1,3)</f>
        <v>0.70899999999999996</v>
      </c>
      <c r="T271" s="200">
        <f>TRUNC(('TARIFA ENTREGA A DIRECCION USD'!E271-'TARIFA ENTREGA A DIRECCION USD'!D271)/'TARIFA ENTREGA A DIRECCION USD'!D271,3)</f>
        <v>0.185</v>
      </c>
      <c r="U271" s="200">
        <f>TRUNC(('TARIFA ENTREGA A DIRECCION USD'!F271-'TARIFA ENTREGA A DIRECCION USD'!D271)/'TARIFA ENTREGA A DIRECCION USD'!D271,3)</f>
        <v>0.32100000000000001</v>
      </c>
      <c r="V271" s="200">
        <f>TRUNC(('TARIFA ENTREGA A DIRECCION USD'!G271-'TARIFA ENTREGA A DIRECCION USD'!D271)/'TARIFA ENTREGA A DIRECCION USD'!D271,3)</f>
        <v>0.76300000000000001</v>
      </c>
      <c r="X271" s="142">
        <v>16.12</v>
      </c>
      <c r="Y271" s="190">
        <v>264</v>
      </c>
      <c r="Z271" s="200">
        <v>0.55000000000000004</v>
      </c>
      <c r="AA271" s="200">
        <v>0.13</v>
      </c>
      <c r="AB271" s="200">
        <v>0.3</v>
      </c>
      <c r="AC271" s="200">
        <v>0.8</v>
      </c>
      <c r="AL271"/>
      <c r="AM271"/>
      <c r="AN271"/>
      <c r="AO271"/>
      <c r="AP271"/>
      <c r="AQ271"/>
      <c r="AR271"/>
      <c r="AS271"/>
      <c r="AT271"/>
      <c r="AU271"/>
    </row>
    <row r="272" spans="17:47" x14ac:dyDescent="0.2">
      <c r="Q272" s="142">
        <f>TRUNC('TARIFA ENTREGA A DIRECCION USD'!D273-'TARIFA ENTREGA A DIRECCION USD'!D272,2)</f>
        <v>0.55000000000000004</v>
      </c>
      <c r="R272" s="190">
        <v>265</v>
      </c>
      <c r="S272" s="200">
        <f>TRUNC((('TARIFA ENTREGA A DIRECCION USD'!C272-'TARIFA ENTREGA A DIRECCION USD'!D272)/'TARIFA ENTREGA A DIRECCION USD'!D272)+1,3)</f>
        <v>0.70899999999999996</v>
      </c>
      <c r="T272" s="200">
        <f>TRUNC(('TARIFA ENTREGA A DIRECCION USD'!E272-'TARIFA ENTREGA A DIRECCION USD'!D272)/'TARIFA ENTREGA A DIRECCION USD'!D272,3)</f>
        <v>0.186</v>
      </c>
      <c r="U272" s="200">
        <f>TRUNC(('TARIFA ENTREGA A DIRECCION USD'!F272-'TARIFA ENTREGA A DIRECCION USD'!D272)/'TARIFA ENTREGA A DIRECCION USD'!D272,3)</f>
        <v>0.32100000000000001</v>
      </c>
      <c r="V272" s="200">
        <f>TRUNC(('TARIFA ENTREGA A DIRECCION USD'!G272-'TARIFA ENTREGA A DIRECCION USD'!D272)/'TARIFA ENTREGA A DIRECCION USD'!D272,3)</f>
        <v>0.76400000000000001</v>
      </c>
      <c r="X272" s="142">
        <v>16.12</v>
      </c>
      <c r="Y272" s="190">
        <v>265</v>
      </c>
      <c r="Z272" s="200">
        <v>0.55000000000000004</v>
      </c>
      <c r="AA272" s="200">
        <v>0.13</v>
      </c>
      <c r="AB272" s="200">
        <v>0.3</v>
      </c>
      <c r="AC272" s="200">
        <v>0.8</v>
      </c>
      <c r="AL272"/>
      <c r="AM272"/>
      <c r="AN272"/>
      <c r="AO272"/>
      <c r="AP272"/>
      <c r="AQ272"/>
      <c r="AR272"/>
      <c r="AS272"/>
      <c r="AT272"/>
      <c r="AU272"/>
    </row>
    <row r="273" spans="17:47" x14ac:dyDescent="0.2">
      <c r="Q273" s="142">
        <f>TRUNC('TARIFA ENTREGA A DIRECCION USD'!D274-'TARIFA ENTREGA A DIRECCION USD'!D273,2)</f>
        <v>0.55000000000000004</v>
      </c>
      <c r="R273" s="190">
        <v>266</v>
      </c>
      <c r="S273" s="200">
        <f>TRUNC((('TARIFA ENTREGA A DIRECCION USD'!C273-'TARIFA ENTREGA A DIRECCION USD'!D273)/'TARIFA ENTREGA A DIRECCION USD'!D273)+1,3)</f>
        <v>0.70899999999999996</v>
      </c>
      <c r="T273" s="200">
        <f>TRUNC(('TARIFA ENTREGA A DIRECCION USD'!E273-'TARIFA ENTREGA A DIRECCION USD'!D273)/'TARIFA ENTREGA A DIRECCION USD'!D273,3)</f>
        <v>0.186</v>
      </c>
      <c r="U273" s="200">
        <f>TRUNC(('TARIFA ENTREGA A DIRECCION USD'!F273-'TARIFA ENTREGA A DIRECCION USD'!D273)/'TARIFA ENTREGA A DIRECCION USD'!D273,3)</f>
        <v>0.32100000000000001</v>
      </c>
      <c r="V273" s="200">
        <f>TRUNC(('TARIFA ENTREGA A DIRECCION USD'!G273-'TARIFA ENTREGA A DIRECCION USD'!D273)/'TARIFA ENTREGA A DIRECCION USD'!D273,3)</f>
        <v>0.76500000000000001</v>
      </c>
      <c r="X273" s="142">
        <v>16.12</v>
      </c>
      <c r="Y273" s="190">
        <v>266</v>
      </c>
      <c r="Z273" s="200">
        <v>0.55000000000000004</v>
      </c>
      <c r="AA273" s="200">
        <v>0.13</v>
      </c>
      <c r="AB273" s="200">
        <v>0.3</v>
      </c>
      <c r="AC273" s="200">
        <v>0.8</v>
      </c>
      <c r="AL273"/>
      <c r="AM273"/>
      <c r="AN273"/>
      <c r="AO273"/>
      <c r="AP273"/>
      <c r="AQ273"/>
      <c r="AR273"/>
      <c r="AS273"/>
      <c r="AT273"/>
      <c r="AU273"/>
    </row>
    <row r="274" spans="17:47" x14ac:dyDescent="0.2">
      <c r="Q274" s="142">
        <f>TRUNC('TARIFA ENTREGA A DIRECCION USD'!D275-'TARIFA ENTREGA A DIRECCION USD'!D274,2)</f>
        <v>0.55000000000000004</v>
      </c>
      <c r="R274" s="190">
        <v>267</v>
      </c>
      <c r="S274" s="200">
        <f>TRUNC((('TARIFA ENTREGA A DIRECCION USD'!C274-'TARIFA ENTREGA A DIRECCION USD'!D274)/'TARIFA ENTREGA A DIRECCION USD'!D274)+1,3)</f>
        <v>0.70899999999999996</v>
      </c>
      <c r="T274" s="200">
        <f>TRUNC(('TARIFA ENTREGA A DIRECCION USD'!E274-'TARIFA ENTREGA A DIRECCION USD'!D274)/'TARIFA ENTREGA A DIRECCION USD'!D274,3)</f>
        <v>0.186</v>
      </c>
      <c r="U274" s="200">
        <f>TRUNC(('TARIFA ENTREGA A DIRECCION USD'!F274-'TARIFA ENTREGA A DIRECCION USD'!D274)/'TARIFA ENTREGA A DIRECCION USD'!D274,3)</f>
        <v>0.32100000000000001</v>
      </c>
      <c r="V274" s="200">
        <f>TRUNC(('TARIFA ENTREGA A DIRECCION USD'!G274-'TARIFA ENTREGA A DIRECCION USD'!D274)/'TARIFA ENTREGA A DIRECCION USD'!D274,3)</f>
        <v>0.76600000000000001</v>
      </c>
      <c r="X274" s="142">
        <v>16.12</v>
      </c>
      <c r="Y274" s="190">
        <v>267</v>
      </c>
      <c r="Z274" s="200">
        <v>0.55000000000000004</v>
      </c>
      <c r="AA274" s="200">
        <v>0.13</v>
      </c>
      <c r="AB274" s="200">
        <v>0.3</v>
      </c>
      <c r="AC274" s="200">
        <v>0.8</v>
      </c>
      <c r="AL274"/>
      <c r="AM274"/>
      <c r="AN274"/>
      <c r="AO274"/>
      <c r="AP274"/>
      <c r="AQ274"/>
      <c r="AR274"/>
      <c r="AS274"/>
      <c r="AT274"/>
      <c r="AU274"/>
    </row>
    <row r="275" spans="17:47" x14ac:dyDescent="0.2">
      <c r="Q275" s="142">
        <f>TRUNC('TARIFA ENTREGA A DIRECCION USD'!D276-'TARIFA ENTREGA A DIRECCION USD'!D275,2)</f>
        <v>0.55000000000000004</v>
      </c>
      <c r="R275" s="190">
        <v>268</v>
      </c>
      <c r="S275" s="200">
        <f>TRUNC((('TARIFA ENTREGA A DIRECCION USD'!C275-'TARIFA ENTREGA A DIRECCION USD'!D275)/'TARIFA ENTREGA A DIRECCION USD'!D275)+1,3)</f>
        <v>0.70899999999999996</v>
      </c>
      <c r="T275" s="200">
        <f>TRUNC(('TARIFA ENTREGA A DIRECCION USD'!E275-'TARIFA ENTREGA A DIRECCION USD'!D275)/'TARIFA ENTREGA A DIRECCION USD'!D275,3)</f>
        <v>0.186</v>
      </c>
      <c r="U275" s="200">
        <f>TRUNC(('TARIFA ENTREGA A DIRECCION USD'!F275-'TARIFA ENTREGA A DIRECCION USD'!D275)/'TARIFA ENTREGA A DIRECCION USD'!D275,3)</f>
        <v>0.32200000000000001</v>
      </c>
      <c r="V275" s="200">
        <f>TRUNC(('TARIFA ENTREGA A DIRECCION USD'!G275-'TARIFA ENTREGA A DIRECCION USD'!D275)/'TARIFA ENTREGA A DIRECCION USD'!D275,3)</f>
        <v>0.76600000000000001</v>
      </c>
      <c r="X275" s="142">
        <v>16.12</v>
      </c>
      <c r="Y275" s="190">
        <v>268</v>
      </c>
      <c r="Z275" s="200">
        <v>0.55000000000000004</v>
      </c>
      <c r="AA275" s="200">
        <v>0.13</v>
      </c>
      <c r="AB275" s="200">
        <v>0.3</v>
      </c>
      <c r="AC275" s="200">
        <v>0.8</v>
      </c>
      <c r="AL275"/>
      <c r="AM275"/>
      <c r="AN275"/>
      <c r="AO275"/>
      <c r="AP275"/>
      <c r="AQ275"/>
      <c r="AR275"/>
      <c r="AS275"/>
      <c r="AT275"/>
      <c r="AU275"/>
    </row>
    <row r="276" spans="17:47" x14ac:dyDescent="0.2">
      <c r="Q276" s="142">
        <f>TRUNC('TARIFA ENTREGA A DIRECCION USD'!D277-'TARIFA ENTREGA A DIRECCION USD'!D276,2)</f>
        <v>0.55000000000000004</v>
      </c>
      <c r="R276" s="190">
        <v>269</v>
      </c>
      <c r="S276" s="200">
        <f>TRUNC((('TARIFA ENTREGA A DIRECCION USD'!C276-'TARIFA ENTREGA A DIRECCION USD'!D276)/'TARIFA ENTREGA A DIRECCION USD'!D276)+1,3)</f>
        <v>0.70899999999999996</v>
      </c>
      <c r="T276" s="200">
        <f>TRUNC(('TARIFA ENTREGA A DIRECCION USD'!E276-'TARIFA ENTREGA A DIRECCION USD'!D276)/'TARIFA ENTREGA A DIRECCION USD'!D276,3)</f>
        <v>0.186</v>
      </c>
      <c r="U276" s="200">
        <f>TRUNC(('TARIFA ENTREGA A DIRECCION USD'!F276-'TARIFA ENTREGA A DIRECCION USD'!D276)/'TARIFA ENTREGA A DIRECCION USD'!D276,3)</f>
        <v>0.32200000000000001</v>
      </c>
      <c r="V276" s="200">
        <f>TRUNC(('TARIFA ENTREGA A DIRECCION USD'!G276-'TARIFA ENTREGA A DIRECCION USD'!D276)/'TARIFA ENTREGA A DIRECCION USD'!D276,3)</f>
        <v>0.76700000000000002</v>
      </c>
      <c r="X276" s="142">
        <v>16.12</v>
      </c>
      <c r="Y276" s="190">
        <v>269</v>
      </c>
      <c r="Z276" s="200">
        <v>0.55000000000000004</v>
      </c>
      <c r="AA276" s="200">
        <v>0.13</v>
      </c>
      <c r="AB276" s="200">
        <v>0.3</v>
      </c>
      <c r="AC276" s="200">
        <v>0.8</v>
      </c>
      <c r="AL276"/>
      <c r="AM276"/>
      <c r="AN276"/>
      <c r="AO276"/>
      <c r="AP276"/>
      <c r="AQ276"/>
      <c r="AR276"/>
      <c r="AS276"/>
      <c r="AT276"/>
      <c r="AU276"/>
    </row>
    <row r="277" spans="17:47" x14ac:dyDescent="0.2">
      <c r="Q277" s="142">
        <f>TRUNC('TARIFA ENTREGA A DIRECCION USD'!D278-'TARIFA ENTREGA A DIRECCION USD'!D277,2)</f>
        <v>0.55000000000000004</v>
      </c>
      <c r="R277" s="190">
        <v>270</v>
      </c>
      <c r="S277" s="200">
        <f>TRUNC((('TARIFA ENTREGA A DIRECCION USD'!C277-'TARIFA ENTREGA A DIRECCION USD'!D277)/'TARIFA ENTREGA A DIRECCION USD'!D277)+1,3)</f>
        <v>0.70899999999999996</v>
      </c>
      <c r="T277" s="200">
        <f>TRUNC(('TARIFA ENTREGA A DIRECCION USD'!E277-'TARIFA ENTREGA A DIRECCION USD'!D277)/'TARIFA ENTREGA A DIRECCION USD'!D277,3)</f>
        <v>0.186</v>
      </c>
      <c r="U277" s="200">
        <f>TRUNC(('TARIFA ENTREGA A DIRECCION USD'!F277-'TARIFA ENTREGA A DIRECCION USD'!D277)/'TARIFA ENTREGA A DIRECCION USD'!D277,3)</f>
        <v>0.32200000000000001</v>
      </c>
      <c r="V277" s="200">
        <f>TRUNC(('TARIFA ENTREGA A DIRECCION USD'!G277-'TARIFA ENTREGA A DIRECCION USD'!D277)/'TARIFA ENTREGA A DIRECCION USD'!D277,3)</f>
        <v>0.76800000000000002</v>
      </c>
      <c r="X277" s="142">
        <v>16.12</v>
      </c>
      <c r="Y277" s="190">
        <v>270</v>
      </c>
      <c r="Z277" s="200">
        <v>0.55000000000000004</v>
      </c>
      <c r="AA277" s="200">
        <v>0.13</v>
      </c>
      <c r="AB277" s="200">
        <v>0.3</v>
      </c>
      <c r="AC277" s="200">
        <v>0.8</v>
      </c>
      <c r="AL277"/>
      <c r="AM277"/>
      <c r="AN277"/>
      <c r="AO277"/>
      <c r="AP277"/>
      <c r="AQ277"/>
      <c r="AR277"/>
      <c r="AS277"/>
      <c r="AT277"/>
      <c r="AU277"/>
    </row>
    <row r="278" spans="17:47" x14ac:dyDescent="0.2">
      <c r="Q278" s="142">
        <f>TRUNC('TARIFA ENTREGA A DIRECCION USD'!D279-'TARIFA ENTREGA A DIRECCION USD'!D278,2)</f>
        <v>0.55000000000000004</v>
      </c>
      <c r="R278" s="190">
        <v>271</v>
      </c>
      <c r="S278" s="200">
        <f>TRUNC((('TARIFA ENTREGA A DIRECCION USD'!C278-'TARIFA ENTREGA A DIRECCION USD'!D278)/'TARIFA ENTREGA A DIRECCION USD'!D278)+1,3)</f>
        <v>0.70899999999999996</v>
      </c>
      <c r="T278" s="200">
        <f>TRUNC(('TARIFA ENTREGA A DIRECCION USD'!E278-'TARIFA ENTREGA A DIRECCION USD'!D278)/'TARIFA ENTREGA A DIRECCION USD'!D278,3)</f>
        <v>0.187</v>
      </c>
      <c r="U278" s="200">
        <f>TRUNC(('TARIFA ENTREGA A DIRECCION USD'!F278-'TARIFA ENTREGA A DIRECCION USD'!D278)/'TARIFA ENTREGA A DIRECCION USD'!D278,3)</f>
        <v>0.32300000000000001</v>
      </c>
      <c r="V278" s="200">
        <f>TRUNC(('TARIFA ENTREGA A DIRECCION USD'!G278-'TARIFA ENTREGA A DIRECCION USD'!D278)/'TARIFA ENTREGA A DIRECCION USD'!D278,3)</f>
        <v>0.76900000000000002</v>
      </c>
      <c r="X278" s="142">
        <v>16.12</v>
      </c>
      <c r="Y278" s="190">
        <v>271</v>
      </c>
      <c r="Z278" s="200">
        <v>0.55000000000000004</v>
      </c>
      <c r="AA278" s="200">
        <v>0.13</v>
      </c>
      <c r="AB278" s="200">
        <v>0.3</v>
      </c>
      <c r="AC278" s="200">
        <v>0.8</v>
      </c>
      <c r="AL278"/>
      <c r="AM278"/>
      <c r="AN278"/>
      <c r="AO278"/>
      <c r="AP278"/>
      <c r="AQ278"/>
      <c r="AR278"/>
      <c r="AS278"/>
      <c r="AT278"/>
      <c r="AU278"/>
    </row>
    <row r="279" spans="17:47" x14ac:dyDescent="0.2">
      <c r="Q279" s="142">
        <f>TRUNC('TARIFA ENTREGA A DIRECCION USD'!D280-'TARIFA ENTREGA A DIRECCION USD'!D279,2)</f>
        <v>0.55000000000000004</v>
      </c>
      <c r="R279" s="190">
        <v>272</v>
      </c>
      <c r="S279" s="200">
        <f>TRUNC((('TARIFA ENTREGA A DIRECCION USD'!C279-'TARIFA ENTREGA A DIRECCION USD'!D279)/'TARIFA ENTREGA A DIRECCION USD'!D279)+1,3)</f>
        <v>0.70899999999999996</v>
      </c>
      <c r="T279" s="200">
        <f>TRUNC(('TARIFA ENTREGA A DIRECCION USD'!E279-'TARIFA ENTREGA A DIRECCION USD'!D279)/'TARIFA ENTREGA A DIRECCION USD'!D279,3)</f>
        <v>0.187</v>
      </c>
      <c r="U279" s="200">
        <f>TRUNC(('TARIFA ENTREGA A DIRECCION USD'!F279-'TARIFA ENTREGA A DIRECCION USD'!D279)/'TARIFA ENTREGA A DIRECCION USD'!D279,3)</f>
        <v>0.32300000000000001</v>
      </c>
      <c r="V279" s="200">
        <f>TRUNC(('TARIFA ENTREGA A DIRECCION USD'!G279-'TARIFA ENTREGA A DIRECCION USD'!D279)/'TARIFA ENTREGA A DIRECCION USD'!D279,3)</f>
        <v>0.77</v>
      </c>
      <c r="X279" s="142">
        <v>16.12</v>
      </c>
      <c r="Y279" s="190">
        <v>272</v>
      </c>
      <c r="Z279" s="200">
        <v>0.55000000000000004</v>
      </c>
      <c r="AA279" s="200">
        <v>0.13</v>
      </c>
      <c r="AB279" s="200">
        <v>0.3</v>
      </c>
      <c r="AC279" s="200">
        <v>0.8</v>
      </c>
      <c r="AL279"/>
      <c r="AM279"/>
      <c r="AN279"/>
      <c r="AO279"/>
      <c r="AP279"/>
      <c r="AQ279"/>
      <c r="AR279"/>
      <c r="AS279"/>
      <c r="AT279"/>
      <c r="AU279"/>
    </row>
    <row r="280" spans="17:47" x14ac:dyDescent="0.2">
      <c r="Q280" s="142">
        <f>TRUNC('TARIFA ENTREGA A DIRECCION USD'!D281-'TARIFA ENTREGA A DIRECCION USD'!D280,2)</f>
        <v>0.55000000000000004</v>
      </c>
      <c r="R280" s="190">
        <v>273</v>
      </c>
      <c r="S280" s="200">
        <f>TRUNC((('TARIFA ENTREGA A DIRECCION USD'!C280-'TARIFA ENTREGA A DIRECCION USD'!D280)/'TARIFA ENTREGA A DIRECCION USD'!D280)+1,3)</f>
        <v>0.70899999999999996</v>
      </c>
      <c r="T280" s="200">
        <f>TRUNC(('TARIFA ENTREGA A DIRECCION USD'!E280-'TARIFA ENTREGA A DIRECCION USD'!D280)/'TARIFA ENTREGA A DIRECCION USD'!D280,3)</f>
        <v>0.187</v>
      </c>
      <c r="U280" s="200">
        <f>TRUNC(('TARIFA ENTREGA A DIRECCION USD'!F280-'TARIFA ENTREGA A DIRECCION USD'!D280)/'TARIFA ENTREGA A DIRECCION USD'!D280,3)</f>
        <v>0.32300000000000001</v>
      </c>
      <c r="V280" s="200">
        <f>TRUNC(('TARIFA ENTREGA A DIRECCION USD'!G280-'TARIFA ENTREGA A DIRECCION USD'!D280)/'TARIFA ENTREGA A DIRECCION USD'!D280,3)</f>
        <v>0.77100000000000002</v>
      </c>
      <c r="X280" s="142">
        <v>16.12</v>
      </c>
      <c r="Y280" s="190">
        <v>273</v>
      </c>
      <c r="Z280" s="200">
        <v>0.55000000000000004</v>
      </c>
      <c r="AA280" s="200">
        <v>0.13</v>
      </c>
      <c r="AB280" s="200">
        <v>0.3</v>
      </c>
      <c r="AC280" s="200">
        <v>0.8</v>
      </c>
      <c r="AL280"/>
      <c r="AM280"/>
      <c r="AN280"/>
      <c r="AO280"/>
      <c r="AP280"/>
      <c r="AQ280"/>
      <c r="AR280"/>
      <c r="AS280"/>
      <c r="AT280"/>
      <c r="AU280"/>
    </row>
    <row r="281" spans="17:47" x14ac:dyDescent="0.2">
      <c r="Q281" s="142">
        <f>TRUNC('TARIFA ENTREGA A DIRECCION USD'!D282-'TARIFA ENTREGA A DIRECCION USD'!D281,2)</f>
        <v>0.55000000000000004</v>
      </c>
      <c r="R281" s="190">
        <v>274</v>
      </c>
      <c r="S281" s="200">
        <f>TRUNC((('TARIFA ENTREGA A DIRECCION USD'!C281-'TARIFA ENTREGA A DIRECCION USD'!D281)/'TARIFA ENTREGA A DIRECCION USD'!D281)+1,3)</f>
        <v>0.71</v>
      </c>
      <c r="T281" s="200">
        <f>TRUNC(('TARIFA ENTREGA A DIRECCION USD'!E281-'TARIFA ENTREGA A DIRECCION USD'!D281)/'TARIFA ENTREGA A DIRECCION USD'!D281,3)</f>
        <v>0.187</v>
      </c>
      <c r="U281" s="200">
        <f>TRUNC(('TARIFA ENTREGA A DIRECCION USD'!F281-'TARIFA ENTREGA A DIRECCION USD'!D281)/'TARIFA ENTREGA A DIRECCION USD'!D281,3)</f>
        <v>0.32300000000000001</v>
      </c>
      <c r="V281" s="200">
        <f>TRUNC(('TARIFA ENTREGA A DIRECCION USD'!G281-'TARIFA ENTREGA A DIRECCION USD'!D281)/'TARIFA ENTREGA A DIRECCION USD'!D281,3)</f>
        <v>0.77200000000000002</v>
      </c>
      <c r="X281" s="142">
        <v>16.12</v>
      </c>
      <c r="Y281" s="190">
        <v>274</v>
      </c>
      <c r="Z281" s="200">
        <v>0.55000000000000004</v>
      </c>
      <c r="AA281" s="200">
        <v>0.13</v>
      </c>
      <c r="AB281" s="200">
        <v>0.3</v>
      </c>
      <c r="AC281" s="200">
        <v>0.8</v>
      </c>
      <c r="AL281"/>
      <c r="AM281"/>
      <c r="AN281"/>
      <c r="AO281"/>
      <c r="AP281"/>
      <c r="AQ281"/>
      <c r="AR281"/>
      <c r="AS281"/>
      <c r="AT281"/>
      <c r="AU281"/>
    </row>
    <row r="282" spans="17:47" x14ac:dyDescent="0.2">
      <c r="Q282" s="142">
        <f>TRUNC('TARIFA ENTREGA A DIRECCION USD'!D283-'TARIFA ENTREGA A DIRECCION USD'!D282,2)</f>
        <v>0.55000000000000004</v>
      </c>
      <c r="R282" s="190">
        <v>275</v>
      </c>
      <c r="S282" s="200">
        <f>TRUNC((('TARIFA ENTREGA A DIRECCION USD'!C282-'TARIFA ENTREGA A DIRECCION USD'!D282)/'TARIFA ENTREGA A DIRECCION USD'!D282)+1,3)</f>
        <v>0.71</v>
      </c>
      <c r="T282" s="200">
        <f>TRUNC(('TARIFA ENTREGA A DIRECCION USD'!E282-'TARIFA ENTREGA A DIRECCION USD'!D282)/'TARIFA ENTREGA A DIRECCION USD'!D282,3)</f>
        <v>0.187</v>
      </c>
      <c r="U282" s="200">
        <f>TRUNC(('TARIFA ENTREGA A DIRECCION USD'!F282-'TARIFA ENTREGA A DIRECCION USD'!D282)/'TARIFA ENTREGA A DIRECCION USD'!D282,3)</f>
        <v>0.32400000000000001</v>
      </c>
      <c r="V282" s="200">
        <f>TRUNC(('TARIFA ENTREGA A DIRECCION USD'!G282-'TARIFA ENTREGA A DIRECCION USD'!D282)/'TARIFA ENTREGA A DIRECCION USD'!D282,3)</f>
        <v>0.77200000000000002</v>
      </c>
      <c r="X282" s="142">
        <v>16.12</v>
      </c>
      <c r="Y282" s="190">
        <v>275</v>
      </c>
      <c r="Z282" s="200">
        <v>0.55000000000000004</v>
      </c>
      <c r="AA282" s="200">
        <v>0.13</v>
      </c>
      <c r="AB282" s="200">
        <v>0.3</v>
      </c>
      <c r="AC282" s="200">
        <v>0.8</v>
      </c>
      <c r="AL282"/>
      <c r="AM282"/>
      <c r="AN282"/>
      <c r="AO282"/>
      <c r="AP282"/>
      <c r="AQ282"/>
      <c r="AR282"/>
      <c r="AS282"/>
      <c r="AT282"/>
      <c r="AU282"/>
    </row>
    <row r="283" spans="17:47" x14ac:dyDescent="0.2">
      <c r="Q283" s="142">
        <f>TRUNC('TARIFA ENTREGA A DIRECCION USD'!D284-'TARIFA ENTREGA A DIRECCION USD'!D283,2)</f>
        <v>0.55000000000000004</v>
      </c>
      <c r="R283" s="190">
        <v>276</v>
      </c>
      <c r="S283" s="200">
        <f>TRUNC((('TARIFA ENTREGA A DIRECCION USD'!C283-'TARIFA ENTREGA A DIRECCION USD'!D283)/'TARIFA ENTREGA A DIRECCION USD'!D283)+1,3)</f>
        <v>0.71</v>
      </c>
      <c r="T283" s="200">
        <f>TRUNC(('TARIFA ENTREGA A DIRECCION USD'!E283-'TARIFA ENTREGA A DIRECCION USD'!D283)/'TARIFA ENTREGA A DIRECCION USD'!D283,3)</f>
        <v>0.188</v>
      </c>
      <c r="U283" s="200">
        <f>TRUNC(('TARIFA ENTREGA A DIRECCION USD'!F283-'TARIFA ENTREGA A DIRECCION USD'!D283)/'TARIFA ENTREGA A DIRECCION USD'!D283,3)</f>
        <v>0.32400000000000001</v>
      </c>
      <c r="V283" s="200">
        <f>TRUNC(('TARIFA ENTREGA A DIRECCION USD'!G283-'TARIFA ENTREGA A DIRECCION USD'!D283)/'TARIFA ENTREGA A DIRECCION USD'!D283,3)</f>
        <v>0.77300000000000002</v>
      </c>
      <c r="X283" s="142">
        <v>16.12</v>
      </c>
      <c r="Y283" s="190">
        <v>276</v>
      </c>
      <c r="Z283" s="200">
        <v>0.55000000000000004</v>
      </c>
      <c r="AA283" s="200">
        <v>0.13</v>
      </c>
      <c r="AB283" s="200">
        <v>0.3</v>
      </c>
      <c r="AC283" s="200">
        <v>0.8</v>
      </c>
      <c r="AL283"/>
      <c r="AM283"/>
      <c r="AN283"/>
      <c r="AO283"/>
      <c r="AP283"/>
      <c r="AQ283"/>
      <c r="AR283"/>
      <c r="AS283"/>
      <c r="AT283"/>
      <c r="AU283"/>
    </row>
    <row r="284" spans="17:47" x14ac:dyDescent="0.2">
      <c r="Q284" s="142">
        <f>TRUNC('TARIFA ENTREGA A DIRECCION USD'!D285-'TARIFA ENTREGA A DIRECCION USD'!D284,2)</f>
        <v>0.55000000000000004</v>
      </c>
      <c r="R284" s="190">
        <v>277</v>
      </c>
      <c r="S284" s="200">
        <f>TRUNC((('TARIFA ENTREGA A DIRECCION USD'!C284-'TARIFA ENTREGA A DIRECCION USD'!D284)/'TARIFA ENTREGA A DIRECCION USD'!D284)+1,3)</f>
        <v>0.71</v>
      </c>
      <c r="T284" s="200">
        <f>TRUNC(('TARIFA ENTREGA A DIRECCION USD'!E284-'TARIFA ENTREGA A DIRECCION USD'!D284)/'TARIFA ENTREGA A DIRECCION USD'!D284,3)</f>
        <v>0.188</v>
      </c>
      <c r="U284" s="200">
        <f>TRUNC(('TARIFA ENTREGA A DIRECCION USD'!F284-'TARIFA ENTREGA A DIRECCION USD'!D284)/'TARIFA ENTREGA A DIRECCION USD'!D284,3)</f>
        <v>0.32400000000000001</v>
      </c>
      <c r="V284" s="200">
        <f>TRUNC(('TARIFA ENTREGA A DIRECCION USD'!G284-'TARIFA ENTREGA A DIRECCION USD'!D284)/'TARIFA ENTREGA A DIRECCION USD'!D284,3)</f>
        <v>0.77400000000000002</v>
      </c>
      <c r="X284" s="142">
        <v>16.12</v>
      </c>
      <c r="Y284" s="190">
        <v>277</v>
      </c>
      <c r="Z284" s="200">
        <v>0.55000000000000004</v>
      </c>
      <c r="AA284" s="200">
        <v>0.13</v>
      </c>
      <c r="AB284" s="200">
        <v>0.3</v>
      </c>
      <c r="AC284" s="200">
        <v>0.8</v>
      </c>
      <c r="AL284"/>
      <c r="AM284"/>
      <c r="AN284"/>
      <c r="AO284"/>
      <c r="AP284"/>
      <c r="AQ284"/>
      <c r="AR284"/>
      <c r="AS284"/>
      <c r="AT284"/>
      <c r="AU284"/>
    </row>
    <row r="285" spans="17:47" x14ac:dyDescent="0.2">
      <c r="Q285" s="142">
        <f>TRUNC('TARIFA ENTREGA A DIRECCION USD'!D286-'TARIFA ENTREGA A DIRECCION USD'!D285,2)</f>
        <v>0.55000000000000004</v>
      </c>
      <c r="R285" s="190">
        <v>278</v>
      </c>
      <c r="S285" s="200">
        <f>TRUNC((('TARIFA ENTREGA A DIRECCION USD'!C285-'TARIFA ENTREGA A DIRECCION USD'!D285)/'TARIFA ENTREGA A DIRECCION USD'!D285)+1,3)</f>
        <v>0.71</v>
      </c>
      <c r="T285" s="200">
        <f>TRUNC(('TARIFA ENTREGA A DIRECCION USD'!E285-'TARIFA ENTREGA A DIRECCION USD'!D285)/'TARIFA ENTREGA A DIRECCION USD'!D285,3)</f>
        <v>0.188</v>
      </c>
      <c r="U285" s="200">
        <f>TRUNC(('TARIFA ENTREGA A DIRECCION USD'!F285-'TARIFA ENTREGA A DIRECCION USD'!D285)/'TARIFA ENTREGA A DIRECCION USD'!D285,3)</f>
        <v>0.32400000000000001</v>
      </c>
      <c r="V285" s="200">
        <f>TRUNC(('TARIFA ENTREGA A DIRECCION USD'!G285-'TARIFA ENTREGA A DIRECCION USD'!D285)/'TARIFA ENTREGA A DIRECCION USD'!D285,3)</f>
        <v>0.77500000000000002</v>
      </c>
      <c r="X285" s="142">
        <v>16.12</v>
      </c>
      <c r="Y285" s="190">
        <v>278</v>
      </c>
      <c r="Z285" s="200">
        <v>0.55000000000000004</v>
      </c>
      <c r="AA285" s="200">
        <v>0.13</v>
      </c>
      <c r="AB285" s="200">
        <v>0.3</v>
      </c>
      <c r="AC285" s="200">
        <v>0.8</v>
      </c>
      <c r="AL285"/>
      <c r="AM285"/>
      <c r="AN285"/>
      <c r="AO285"/>
      <c r="AP285"/>
      <c r="AQ285"/>
      <c r="AR285"/>
      <c r="AS285"/>
      <c r="AT285"/>
      <c r="AU285"/>
    </row>
    <row r="286" spans="17:47" x14ac:dyDescent="0.2">
      <c r="Q286" s="142">
        <f>TRUNC('TARIFA ENTREGA A DIRECCION USD'!D287-'TARIFA ENTREGA A DIRECCION USD'!D286,2)</f>
        <v>0.55000000000000004</v>
      </c>
      <c r="R286" s="190">
        <v>279</v>
      </c>
      <c r="S286" s="200">
        <f>TRUNC((('TARIFA ENTREGA A DIRECCION USD'!C286-'TARIFA ENTREGA A DIRECCION USD'!D286)/'TARIFA ENTREGA A DIRECCION USD'!D286)+1,3)</f>
        <v>0.71</v>
      </c>
      <c r="T286" s="200">
        <f>TRUNC(('TARIFA ENTREGA A DIRECCION USD'!E286-'TARIFA ENTREGA A DIRECCION USD'!D286)/'TARIFA ENTREGA A DIRECCION USD'!D286,3)</f>
        <v>0.188</v>
      </c>
      <c r="U286" s="200">
        <f>TRUNC(('TARIFA ENTREGA A DIRECCION USD'!F286-'TARIFA ENTREGA A DIRECCION USD'!D286)/'TARIFA ENTREGA A DIRECCION USD'!D286,3)</f>
        <v>0.32500000000000001</v>
      </c>
      <c r="V286" s="200">
        <f>TRUNC(('TARIFA ENTREGA A DIRECCION USD'!G286-'TARIFA ENTREGA A DIRECCION USD'!D286)/'TARIFA ENTREGA A DIRECCION USD'!D286,3)</f>
        <v>0.77600000000000002</v>
      </c>
      <c r="X286" s="142">
        <v>16.12</v>
      </c>
      <c r="Y286" s="190">
        <v>279</v>
      </c>
      <c r="Z286" s="200">
        <v>0.55000000000000004</v>
      </c>
      <c r="AA286" s="200">
        <v>0.13</v>
      </c>
      <c r="AB286" s="200">
        <v>0.3</v>
      </c>
      <c r="AC286" s="200">
        <v>0.8</v>
      </c>
      <c r="AL286"/>
      <c r="AM286"/>
      <c r="AN286"/>
      <c r="AO286"/>
      <c r="AP286"/>
      <c r="AQ286"/>
      <c r="AR286"/>
      <c r="AS286"/>
      <c r="AT286"/>
      <c r="AU286"/>
    </row>
    <row r="287" spans="17:47" x14ac:dyDescent="0.2">
      <c r="Q287" s="142">
        <f>TRUNC('TARIFA ENTREGA A DIRECCION USD'!D288-'TARIFA ENTREGA A DIRECCION USD'!D287,2)</f>
        <v>0.55000000000000004</v>
      </c>
      <c r="R287" s="190">
        <v>280</v>
      </c>
      <c r="S287" s="200">
        <f>TRUNC((('TARIFA ENTREGA A DIRECCION USD'!C287-'TARIFA ENTREGA A DIRECCION USD'!D287)/'TARIFA ENTREGA A DIRECCION USD'!D287)+1,3)</f>
        <v>0.71</v>
      </c>
      <c r="T287" s="200">
        <f>TRUNC(('TARIFA ENTREGA A DIRECCION USD'!E287-'TARIFA ENTREGA A DIRECCION USD'!D287)/'TARIFA ENTREGA A DIRECCION USD'!D287,3)</f>
        <v>0.188</v>
      </c>
      <c r="U287" s="200">
        <f>TRUNC(('TARIFA ENTREGA A DIRECCION USD'!F287-'TARIFA ENTREGA A DIRECCION USD'!D287)/'TARIFA ENTREGA A DIRECCION USD'!D287,3)</f>
        <v>0.32500000000000001</v>
      </c>
      <c r="V287" s="200">
        <f>TRUNC(('TARIFA ENTREGA A DIRECCION USD'!G287-'TARIFA ENTREGA A DIRECCION USD'!D287)/'TARIFA ENTREGA A DIRECCION USD'!D287,3)</f>
        <v>0.77700000000000002</v>
      </c>
      <c r="X287" s="142">
        <v>16.12</v>
      </c>
      <c r="Y287" s="190">
        <v>280</v>
      </c>
      <c r="Z287" s="200">
        <v>0.55000000000000004</v>
      </c>
      <c r="AA287" s="200">
        <v>0.13</v>
      </c>
      <c r="AB287" s="200">
        <v>0.3</v>
      </c>
      <c r="AC287" s="200">
        <v>0.8</v>
      </c>
      <c r="AL287"/>
      <c r="AM287"/>
      <c r="AN287"/>
      <c r="AO287"/>
      <c r="AP287"/>
      <c r="AQ287"/>
      <c r="AR287"/>
      <c r="AS287"/>
      <c r="AT287"/>
      <c r="AU287"/>
    </row>
    <row r="288" spans="17:47" x14ac:dyDescent="0.2">
      <c r="Q288" s="142">
        <f>TRUNC('TARIFA ENTREGA A DIRECCION USD'!D289-'TARIFA ENTREGA A DIRECCION USD'!D288,2)</f>
        <v>0.55000000000000004</v>
      </c>
      <c r="R288" s="190">
        <v>281</v>
      </c>
      <c r="S288" s="200">
        <f>TRUNC((('TARIFA ENTREGA A DIRECCION USD'!C288-'TARIFA ENTREGA A DIRECCION USD'!D288)/'TARIFA ENTREGA A DIRECCION USD'!D288)+1,3)</f>
        <v>0.71</v>
      </c>
      <c r="T288" s="200">
        <f>TRUNC(('TARIFA ENTREGA A DIRECCION USD'!E288-'TARIFA ENTREGA A DIRECCION USD'!D288)/'TARIFA ENTREGA A DIRECCION USD'!D288,3)</f>
        <v>0.188</v>
      </c>
      <c r="U288" s="200">
        <f>TRUNC(('TARIFA ENTREGA A DIRECCION USD'!F288-'TARIFA ENTREGA A DIRECCION USD'!D288)/'TARIFA ENTREGA A DIRECCION USD'!D288,3)</f>
        <v>0.32500000000000001</v>
      </c>
      <c r="V288" s="200">
        <f>TRUNC(('TARIFA ENTREGA A DIRECCION USD'!G288-'TARIFA ENTREGA A DIRECCION USD'!D288)/'TARIFA ENTREGA A DIRECCION USD'!D288,3)</f>
        <v>0.77700000000000002</v>
      </c>
      <c r="X288" s="142">
        <v>16.12</v>
      </c>
      <c r="Y288" s="190">
        <v>281</v>
      </c>
      <c r="Z288" s="200">
        <v>0.55000000000000004</v>
      </c>
      <c r="AA288" s="200">
        <v>0.13</v>
      </c>
      <c r="AB288" s="200">
        <v>0.3</v>
      </c>
      <c r="AC288" s="200">
        <v>0.8</v>
      </c>
      <c r="AL288"/>
      <c r="AM288"/>
      <c r="AN288"/>
      <c r="AO288"/>
      <c r="AP288"/>
      <c r="AQ288"/>
      <c r="AR288"/>
      <c r="AS288"/>
      <c r="AT288"/>
      <c r="AU288"/>
    </row>
    <row r="289" spans="17:47" x14ac:dyDescent="0.2">
      <c r="Q289" s="142">
        <f>TRUNC('TARIFA ENTREGA A DIRECCION USD'!D290-'TARIFA ENTREGA A DIRECCION USD'!D289,2)</f>
        <v>0.55000000000000004</v>
      </c>
      <c r="R289" s="190">
        <v>282</v>
      </c>
      <c r="S289" s="200">
        <f>TRUNC((('TARIFA ENTREGA A DIRECCION USD'!C289-'TARIFA ENTREGA A DIRECCION USD'!D289)/'TARIFA ENTREGA A DIRECCION USD'!D289)+1,3)</f>
        <v>0.71</v>
      </c>
      <c r="T289" s="200">
        <f>TRUNC(('TARIFA ENTREGA A DIRECCION USD'!E289-'TARIFA ENTREGA A DIRECCION USD'!D289)/'TARIFA ENTREGA A DIRECCION USD'!D289,3)</f>
        <v>0.189</v>
      </c>
      <c r="U289" s="200">
        <f>TRUNC(('TARIFA ENTREGA A DIRECCION USD'!F289-'TARIFA ENTREGA A DIRECCION USD'!D289)/'TARIFA ENTREGA A DIRECCION USD'!D289,3)</f>
        <v>0.32500000000000001</v>
      </c>
      <c r="V289" s="200">
        <f>TRUNC(('TARIFA ENTREGA A DIRECCION USD'!G289-'TARIFA ENTREGA A DIRECCION USD'!D289)/'TARIFA ENTREGA A DIRECCION USD'!D289,3)</f>
        <v>0.77800000000000002</v>
      </c>
      <c r="X289" s="142">
        <v>16.12</v>
      </c>
      <c r="Y289" s="190">
        <v>282</v>
      </c>
      <c r="Z289" s="200">
        <v>0.55000000000000004</v>
      </c>
      <c r="AA289" s="200">
        <v>0.13</v>
      </c>
      <c r="AB289" s="200">
        <v>0.3</v>
      </c>
      <c r="AC289" s="200">
        <v>0.8</v>
      </c>
      <c r="AL289"/>
      <c r="AM289"/>
      <c r="AN289"/>
      <c r="AO289"/>
      <c r="AP289"/>
      <c r="AQ289"/>
      <c r="AR289"/>
      <c r="AS289"/>
      <c r="AT289"/>
      <c r="AU289"/>
    </row>
    <row r="290" spans="17:47" x14ac:dyDescent="0.2">
      <c r="Q290" s="142">
        <f>TRUNC('TARIFA ENTREGA A DIRECCION USD'!D291-'TARIFA ENTREGA A DIRECCION USD'!D290,2)</f>
        <v>0.55000000000000004</v>
      </c>
      <c r="R290" s="190">
        <v>283</v>
      </c>
      <c r="S290" s="200">
        <f>TRUNC((('TARIFA ENTREGA A DIRECCION USD'!C290-'TARIFA ENTREGA A DIRECCION USD'!D290)/'TARIFA ENTREGA A DIRECCION USD'!D290)+1,3)</f>
        <v>0.71</v>
      </c>
      <c r="T290" s="200">
        <f>TRUNC(('TARIFA ENTREGA A DIRECCION USD'!E290-'TARIFA ENTREGA A DIRECCION USD'!D290)/'TARIFA ENTREGA A DIRECCION USD'!D290,3)</f>
        <v>0.189</v>
      </c>
      <c r="U290" s="200">
        <f>TRUNC(('TARIFA ENTREGA A DIRECCION USD'!F290-'TARIFA ENTREGA A DIRECCION USD'!D290)/'TARIFA ENTREGA A DIRECCION USD'!D290,3)</f>
        <v>0.32600000000000001</v>
      </c>
      <c r="V290" s="200">
        <f>TRUNC(('TARIFA ENTREGA A DIRECCION USD'!G290-'TARIFA ENTREGA A DIRECCION USD'!D290)/'TARIFA ENTREGA A DIRECCION USD'!D290,3)</f>
        <v>0.77900000000000003</v>
      </c>
      <c r="X290" s="142">
        <v>16.12</v>
      </c>
      <c r="Y290" s="190">
        <v>283</v>
      </c>
      <c r="Z290" s="200">
        <v>0.55000000000000004</v>
      </c>
      <c r="AA290" s="200">
        <v>0.13</v>
      </c>
      <c r="AB290" s="200">
        <v>0.3</v>
      </c>
      <c r="AC290" s="200">
        <v>0.8</v>
      </c>
      <c r="AL290"/>
      <c r="AM290"/>
      <c r="AN290"/>
      <c r="AO290"/>
      <c r="AP290"/>
      <c r="AQ290"/>
      <c r="AR290"/>
      <c r="AS290"/>
      <c r="AT290"/>
      <c r="AU290"/>
    </row>
    <row r="291" spans="17:47" x14ac:dyDescent="0.2">
      <c r="Q291" s="142">
        <f>TRUNC('TARIFA ENTREGA A DIRECCION USD'!D292-'TARIFA ENTREGA A DIRECCION USD'!D291,2)</f>
        <v>0.55000000000000004</v>
      </c>
      <c r="R291" s="190">
        <v>284</v>
      </c>
      <c r="S291" s="200">
        <f>TRUNC((('TARIFA ENTREGA A DIRECCION USD'!C291-'TARIFA ENTREGA A DIRECCION USD'!D291)/'TARIFA ENTREGA A DIRECCION USD'!D291)+1,3)</f>
        <v>0.71</v>
      </c>
      <c r="T291" s="200">
        <f>TRUNC(('TARIFA ENTREGA A DIRECCION USD'!E291-'TARIFA ENTREGA A DIRECCION USD'!D291)/'TARIFA ENTREGA A DIRECCION USD'!D291,3)</f>
        <v>0.189</v>
      </c>
      <c r="U291" s="200">
        <f>TRUNC(('TARIFA ENTREGA A DIRECCION USD'!F291-'TARIFA ENTREGA A DIRECCION USD'!D291)/'TARIFA ENTREGA A DIRECCION USD'!D291,3)</f>
        <v>0.32600000000000001</v>
      </c>
      <c r="V291" s="200">
        <f>TRUNC(('TARIFA ENTREGA A DIRECCION USD'!G291-'TARIFA ENTREGA A DIRECCION USD'!D291)/'TARIFA ENTREGA A DIRECCION USD'!D291,3)</f>
        <v>0.78</v>
      </c>
      <c r="X291" s="142">
        <v>16.12</v>
      </c>
      <c r="Y291" s="190">
        <v>284</v>
      </c>
      <c r="Z291" s="200">
        <v>0.55000000000000004</v>
      </c>
      <c r="AA291" s="200">
        <v>0.13</v>
      </c>
      <c r="AB291" s="200">
        <v>0.3</v>
      </c>
      <c r="AC291" s="200">
        <v>0.8</v>
      </c>
      <c r="AL291"/>
      <c r="AM291"/>
      <c r="AN291"/>
      <c r="AO291"/>
      <c r="AP291"/>
      <c r="AQ291"/>
      <c r="AR291"/>
      <c r="AS291"/>
      <c r="AT291"/>
      <c r="AU291"/>
    </row>
    <row r="292" spans="17:47" x14ac:dyDescent="0.2">
      <c r="Q292" s="142">
        <f>TRUNC('TARIFA ENTREGA A DIRECCION USD'!D293-'TARIFA ENTREGA A DIRECCION USD'!D292,2)</f>
        <v>0.55000000000000004</v>
      </c>
      <c r="R292" s="190">
        <v>285</v>
      </c>
      <c r="S292" s="200">
        <f>TRUNC((('TARIFA ENTREGA A DIRECCION USD'!C292-'TARIFA ENTREGA A DIRECCION USD'!D292)/'TARIFA ENTREGA A DIRECCION USD'!D292)+1,3)</f>
        <v>0.71</v>
      </c>
      <c r="T292" s="200">
        <f>TRUNC(('TARIFA ENTREGA A DIRECCION USD'!E292-'TARIFA ENTREGA A DIRECCION USD'!D292)/'TARIFA ENTREGA A DIRECCION USD'!D292,3)</f>
        <v>0.189</v>
      </c>
      <c r="U292" s="200">
        <f>TRUNC(('TARIFA ENTREGA A DIRECCION USD'!F292-'TARIFA ENTREGA A DIRECCION USD'!D292)/'TARIFA ENTREGA A DIRECCION USD'!D292,3)</f>
        <v>0.32600000000000001</v>
      </c>
      <c r="V292" s="200">
        <f>TRUNC(('TARIFA ENTREGA A DIRECCION USD'!G292-'TARIFA ENTREGA A DIRECCION USD'!D292)/'TARIFA ENTREGA A DIRECCION USD'!D292,3)</f>
        <v>0.78100000000000003</v>
      </c>
      <c r="X292" s="142">
        <v>16.12</v>
      </c>
      <c r="Y292" s="190">
        <v>285</v>
      </c>
      <c r="Z292" s="200">
        <v>0.55000000000000004</v>
      </c>
      <c r="AA292" s="200">
        <v>0.13</v>
      </c>
      <c r="AB292" s="200">
        <v>0.3</v>
      </c>
      <c r="AC292" s="200">
        <v>0.8</v>
      </c>
      <c r="AL292"/>
      <c r="AM292"/>
      <c r="AN292"/>
      <c r="AO292"/>
      <c r="AP292"/>
      <c r="AQ292"/>
      <c r="AR292"/>
      <c r="AS292"/>
      <c r="AT292"/>
      <c r="AU292"/>
    </row>
    <row r="293" spans="17:47" x14ac:dyDescent="0.2">
      <c r="Q293" s="142">
        <f>TRUNC('TARIFA ENTREGA A DIRECCION USD'!D294-'TARIFA ENTREGA A DIRECCION USD'!D293,2)</f>
        <v>0.55000000000000004</v>
      </c>
      <c r="R293" s="190">
        <v>286</v>
      </c>
      <c r="S293" s="200">
        <f>TRUNC((('TARIFA ENTREGA A DIRECCION USD'!C293-'TARIFA ENTREGA A DIRECCION USD'!D293)/'TARIFA ENTREGA A DIRECCION USD'!D293)+1,3)</f>
        <v>0.71</v>
      </c>
      <c r="T293" s="200">
        <f>TRUNC(('TARIFA ENTREGA A DIRECCION USD'!E293-'TARIFA ENTREGA A DIRECCION USD'!D293)/'TARIFA ENTREGA A DIRECCION USD'!D293,3)</f>
        <v>0.189</v>
      </c>
      <c r="U293" s="200">
        <f>TRUNC(('TARIFA ENTREGA A DIRECCION USD'!F293-'TARIFA ENTREGA A DIRECCION USD'!D293)/'TARIFA ENTREGA A DIRECCION USD'!D293,3)</f>
        <v>0.32700000000000001</v>
      </c>
      <c r="V293" s="200">
        <f>TRUNC(('TARIFA ENTREGA A DIRECCION USD'!G293-'TARIFA ENTREGA A DIRECCION USD'!D293)/'TARIFA ENTREGA A DIRECCION USD'!D293,3)</f>
        <v>0.78100000000000003</v>
      </c>
      <c r="X293" s="142">
        <v>16.12</v>
      </c>
      <c r="Y293" s="190">
        <v>286</v>
      </c>
      <c r="Z293" s="200">
        <v>0.55000000000000004</v>
      </c>
      <c r="AA293" s="200">
        <v>0.13</v>
      </c>
      <c r="AB293" s="200">
        <v>0.3</v>
      </c>
      <c r="AC293" s="200">
        <v>0.8</v>
      </c>
      <c r="AL293"/>
      <c r="AM293"/>
      <c r="AN293"/>
      <c r="AO293"/>
      <c r="AP293"/>
      <c r="AQ293"/>
      <c r="AR293"/>
      <c r="AS293"/>
      <c r="AT293"/>
      <c r="AU293"/>
    </row>
    <row r="294" spans="17:47" x14ac:dyDescent="0.2">
      <c r="Q294" s="142">
        <f>TRUNC('TARIFA ENTREGA A DIRECCION USD'!D295-'TARIFA ENTREGA A DIRECCION USD'!D294,2)</f>
        <v>0.55000000000000004</v>
      </c>
      <c r="R294" s="190">
        <v>287</v>
      </c>
      <c r="S294" s="200">
        <f>TRUNC((('TARIFA ENTREGA A DIRECCION USD'!C294-'TARIFA ENTREGA A DIRECCION USD'!D294)/'TARIFA ENTREGA A DIRECCION USD'!D294)+1,3)</f>
        <v>0.71</v>
      </c>
      <c r="T294" s="200">
        <f>TRUNC(('TARIFA ENTREGA A DIRECCION USD'!E294-'TARIFA ENTREGA A DIRECCION USD'!D294)/'TARIFA ENTREGA A DIRECCION USD'!D294,3)</f>
        <v>0.189</v>
      </c>
      <c r="U294" s="200">
        <f>TRUNC(('TARIFA ENTREGA A DIRECCION USD'!F294-'TARIFA ENTREGA A DIRECCION USD'!D294)/'TARIFA ENTREGA A DIRECCION USD'!D294,3)</f>
        <v>0.32700000000000001</v>
      </c>
      <c r="V294" s="200">
        <f>TRUNC(('TARIFA ENTREGA A DIRECCION USD'!G294-'TARIFA ENTREGA A DIRECCION USD'!D294)/'TARIFA ENTREGA A DIRECCION USD'!D294,3)</f>
        <v>0.78200000000000003</v>
      </c>
      <c r="X294" s="142">
        <v>16.12</v>
      </c>
      <c r="Y294" s="190">
        <v>287</v>
      </c>
      <c r="Z294" s="200">
        <v>0.55000000000000004</v>
      </c>
      <c r="AA294" s="200">
        <v>0.13</v>
      </c>
      <c r="AB294" s="200">
        <v>0.3</v>
      </c>
      <c r="AC294" s="200">
        <v>0.8</v>
      </c>
      <c r="AL294"/>
      <c r="AM294"/>
      <c r="AN294"/>
      <c r="AO294"/>
      <c r="AP294"/>
      <c r="AQ294"/>
      <c r="AR294"/>
      <c r="AS294"/>
      <c r="AT294"/>
      <c r="AU294"/>
    </row>
    <row r="295" spans="17:47" x14ac:dyDescent="0.2">
      <c r="Q295" s="142">
        <f>TRUNC('TARIFA ENTREGA A DIRECCION USD'!D296-'TARIFA ENTREGA A DIRECCION USD'!D295,2)</f>
        <v>0.55000000000000004</v>
      </c>
      <c r="R295" s="190">
        <v>288</v>
      </c>
      <c r="S295" s="200">
        <f>TRUNC((('TARIFA ENTREGA A DIRECCION USD'!C295-'TARIFA ENTREGA A DIRECCION USD'!D295)/'TARIFA ENTREGA A DIRECCION USD'!D295)+1,3)</f>
        <v>0.71</v>
      </c>
      <c r="T295" s="200">
        <f>TRUNC(('TARIFA ENTREGA A DIRECCION USD'!E295-'TARIFA ENTREGA A DIRECCION USD'!D295)/'TARIFA ENTREGA A DIRECCION USD'!D295,3)</f>
        <v>0.19</v>
      </c>
      <c r="U295" s="200">
        <f>TRUNC(('TARIFA ENTREGA A DIRECCION USD'!F295-'TARIFA ENTREGA A DIRECCION USD'!D295)/'TARIFA ENTREGA A DIRECCION USD'!D295,3)</f>
        <v>0.32700000000000001</v>
      </c>
      <c r="V295" s="200">
        <f>TRUNC(('TARIFA ENTREGA A DIRECCION USD'!G295-'TARIFA ENTREGA A DIRECCION USD'!D295)/'TARIFA ENTREGA A DIRECCION USD'!D295,3)</f>
        <v>0.78300000000000003</v>
      </c>
      <c r="X295" s="142">
        <v>16.12</v>
      </c>
      <c r="Y295" s="190">
        <v>288</v>
      </c>
      <c r="Z295" s="200">
        <v>0.55000000000000004</v>
      </c>
      <c r="AA295" s="200">
        <v>0.13</v>
      </c>
      <c r="AB295" s="200">
        <v>0.3</v>
      </c>
      <c r="AC295" s="200">
        <v>0.8</v>
      </c>
      <c r="AL295"/>
      <c r="AM295"/>
      <c r="AN295"/>
      <c r="AO295"/>
      <c r="AP295"/>
      <c r="AQ295"/>
      <c r="AR295"/>
      <c r="AS295"/>
      <c r="AT295"/>
      <c r="AU295"/>
    </row>
    <row r="296" spans="17:47" x14ac:dyDescent="0.2">
      <c r="Q296" s="142">
        <f>TRUNC('TARIFA ENTREGA A DIRECCION USD'!D297-'TARIFA ENTREGA A DIRECCION USD'!D296,2)</f>
        <v>0.55000000000000004</v>
      </c>
      <c r="R296" s="190">
        <v>289</v>
      </c>
      <c r="S296" s="200">
        <f>TRUNC((('TARIFA ENTREGA A DIRECCION USD'!C296-'TARIFA ENTREGA A DIRECCION USD'!D296)/'TARIFA ENTREGA A DIRECCION USD'!D296)+1,3)</f>
        <v>0.71</v>
      </c>
      <c r="T296" s="200">
        <f>TRUNC(('TARIFA ENTREGA A DIRECCION USD'!E296-'TARIFA ENTREGA A DIRECCION USD'!D296)/'TARIFA ENTREGA A DIRECCION USD'!D296,3)</f>
        <v>0.19</v>
      </c>
      <c r="U296" s="200">
        <f>TRUNC(('TARIFA ENTREGA A DIRECCION USD'!F296-'TARIFA ENTREGA A DIRECCION USD'!D296)/'TARIFA ENTREGA A DIRECCION USD'!D296,3)</f>
        <v>0.32700000000000001</v>
      </c>
      <c r="V296" s="200">
        <f>TRUNC(('TARIFA ENTREGA A DIRECCION USD'!G296-'TARIFA ENTREGA A DIRECCION USD'!D296)/'TARIFA ENTREGA A DIRECCION USD'!D296,3)</f>
        <v>0.78400000000000003</v>
      </c>
      <c r="X296" s="142">
        <v>16.12</v>
      </c>
      <c r="Y296" s="190">
        <v>289</v>
      </c>
      <c r="Z296" s="200">
        <v>0.55000000000000004</v>
      </c>
      <c r="AA296" s="200">
        <v>0.13</v>
      </c>
      <c r="AB296" s="200">
        <v>0.3</v>
      </c>
      <c r="AC296" s="200">
        <v>0.8</v>
      </c>
      <c r="AL296"/>
      <c r="AM296"/>
      <c r="AN296"/>
      <c r="AO296"/>
      <c r="AP296"/>
      <c r="AQ296"/>
      <c r="AR296"/>
      <c r="AS296"/>
      <c r="AT296"/>
      <c r="AU296"/>
    </row>
    <row r="297" spans="17:47" x14ac:dyDescent="0.2">
      <c r="Q297" s="142">
        <f>TRUNC('TARIFA ENTREGA A DIRECCION USD'!D298-'TARIFA ENTREGA A DIRECCION USD'!D297,2)</f>
        <v>0.55000000000000004</v>
      </c>
      <c r="R297" s="190">
        <v>290</v>
      </c>
      <c r="S297" s="200">
        <f>TRUNC((('TARIFA ENTREGA A DIRECCION USD'!C297-'TARIFA ENTREGA A DIRECCION USD'!D297)/'TARIFA ENTREGA A DIRECCION USD'!D297)+1,3)</f>
        <v>0.71</v>
      </c>
      <c r="T297" s="200">
        <f>TRUNC(('TARIFA ENTREGA A DIRECCION USD'!E297-'TARIFA ENTREGA A DIRECCION USD'!D297)/'TARIFA ENTREGA A DIRECCION USD'!D297,3)</f>
        <v>0.19</v>
      </c>
      <c r="U297" s="200">
        <f>TRUNC(('TARIFA ENTREGA A DIRECCION USD'!F297-'TARIFA ENTREGA A DIRECCION USD'!D297)/'TARIFA ENTREGA A DIRECCION USD'!D297,3)</f>
        <v>0.32800000000000001</v>
      </c>
      <c r="V297" s="200">
        <f>TRUNC(('TARIFA ENTREGA A DIRECCION USD'!G297-'TARIFA ENTREGA A DIRECCION USD'!D297)/'TARIFA ENTREGA A DIRECCION USD'!D297,3)</f>
        <v>0.78500000000000003</v>
      </c>
      <c r="X297" s="142">
        <v>16.12</v>
      </c>
      <c r="Y297" s="190">
        <v>290</v>
      </c>
      <c r="Z297" s="200">
        <v>0.55000000000000004</v>
      </c>
      <c r="AA297" s="200">
        <v>0.13</v>
      </c>
      <c r="AB297" s="200">
        <v>0.3</v>
      </c>
      <c r="AC297" s="200">
        <v>0.8</v>
      </c>
      <c r="AL297"/>
      <c r="AM297"/>
      <c r="AN297"/>
      <c r="AO297"/>
      <c r="AP297"/>
      <c r="AQ297"/>
      <c r="AR297"/>
      <c r="AS297"/>
      <c r="AT297"/>
      <c r="AU297"/>
    </row>
    <row r="298" spans="17:47" x14ac:dyDescent="0.2">
      <c r="Q298" s="142">
        <f>TRUNC('TARIFA ENTREGA A DIRECCION USD'!D299-'TARIFA ENTREGA A DIRECCION USD'!D298,2)</f>
        <v>0.55000000000000004</v>
      </c>
      <c r="R298" s="190">
        <v>291</v>
      </c>
      <c r="S298" s="200">
        <f>TRUNC((('TARIFA ENTREGA A DIRECCION USD'!C298-'TARIFA ENTREGA A DIRECCION USD'!D298)/'TARIFA ENTREGA A DIRECCION USD'!D298)+1,3)</f>
        <v>0.71</v>
      </c>
      <c r="T298" s="200">
        <f>TRUNC(('TARIFA ENTREGA A DIRECCION USD'!E298-'TARIFA ENTREGA A DIRECCION USD'!D298)/'TARIFA ENTREGA A DIRECCION USD'!D298,3)</f>
        <v>0.19</v>
      </c>
      <c r="U298" s="200">
        <f>TRUNC(('TARIFA ENTREGA A DIRECCION USD'!F298-'TARIFA ENTREGA A DIRECCION USD'!D298)/'TARIFA ENTREGA A DIRECCION USD'!D298,3)</f>
        <v>0.32800000000000001</v>
      </c>
      <c r="V298" s="200">
        <f>TRUNC(('TARIFA ENTREGA A DIRECCION USD'!G298-'TARIFA ENTREGA A DIRECCION USD'!D298)/'TARIFA ENTREGA A DIRECCION USD'!D298,3)</f>
        <v>0.78500000000000003</v>
      </c>
      <c r="X298" s="142">
        <v>16.12</v>
      </c>
      <c r="Y298" s="190">
        <v>291</v>
      </c>
      <c r="Z298" s="200">
        <v>0.55000000000000004</v>
      </c>
      <c r="AA298" s="200">
        <v>0.13</v>
      </c>
      <c r="AB298" s="200">
        <v>0.3</v>
      </c>
      <c r="AC298" s="200">
        <v>0.8</v>
      </c>
      <c r="AL298"/>
      <c r="AM298"/>
      <c r="AN298"/>
      <c r="AO298"/>
      <c r="AP298"/>
      <c r="AQ298"/>
      <c r="AR298"/>
      <c r="AS298"/>
      <c r="AT298"/>
      <c r="AU298"/>
    </row>
    <row r="299" spans="17:47" x14ac:dyDescent="0.2">
      <c r="Q299" s="142">
        <f>TRUNC('TARIFA ENTREGA A DIRECCION USD'!D300-'TARIFA ENTREGA A DIRECCION USD'!D299,2)</f>
        <v>0.55000000000000004</v>
      </c>
      <c r="R299" s="190">
        <v>292</v>
      </c>
      <c r="S299" s="200">
        <f>TRUNC((('TARIFA ENTREGA A DIRECCION USD'!C299-'TARIFA ENTREGA A DIRECCION USD'!D299)/'TARIFA ENTREGA A DIRECCION USD'!D299)+1,3)</f>
        <v>0.71</v>
      </c>
      <c r="T299" s="200">
        <f>TRUNC(('TARIFA ENTREGA A DIRECCION USD'!E299-'TARIFA ENTREGA A DIRECCION USD'!D299)/'TARIFA ENTREGA A DIRECCION USD'!D299,3)</f>
        <v>0.19</v>
      </c>
      <c r="U299" s="200">
        <f>TRUNC(('TARIFA ENTREGA A DIRECCION USD'!F299-'TARIFA ENTREGA A DIRECCION USD'!D299)/'TARIFA ENTREGA A DIRECCION USD'!D299,3)</f>
        <v>0.32800000000000001</v>
      </c>
      <c r="V299" s="200">
        <f>TRUNC(('TARIFA ENTREGA A DIRECCION USD'!G299-'TARIFA ENTREGA A DIRECCION USD'!D299)/'TARIFA ENTREGA A DIRECCION USD'!D299,3)</f>
        <v>0.78600000000000003</v>
      </c>
      <c r="X299" s="142">
        <v>16.12</v>
      </c>
      <c r="Y299" s="190">
        <v>292</v>
      </c>
      <c r="Z299" s="200">
        <v>0.55000000000000004</v>
      </c>
      <c r="AA299" s="200">
        <v>0.13</v>
      </c>
      <c r="AB299" s="200">
        <v>0.3</v>
      </c>
      <c r="AC299" s="200">
        <v>0.8</v>
      </c>
      <c r="AL299"/>
      <c r="AM299"/>
      <c r="AN299"/>
      <c r="AO299"/>
      <c r="AP299"/>
      <c r="AQ299"/>
      <c r="AR299"/>
      <c r="AS299"/>
      <c r="AT299"/>
      <c r="AU299"/>
    </row>
    <row r="300" spans="17:47" x14ac:dyDescent="0.2">
      <c r="Q300" s="142">
        <f>TRUNC('TARIFA ENTREGA A DIRECCION USD'!D301-'TARIFA ENTREGA A DIRECCION USD'!D300,2)</f>
        <v>0.55000000000000004</v>
      </c>
      <c r="R300" s="190">
        <v>293</v>
      </c>
      <c r="S300" s="200">
        <f>TRUNC((('TARIFA ENTREGA A DIRECCION USD'!C300-'TARIFA ENTREGA A DIRECCION USD'!D300)/'TARIFA ENTREGA A DIRECCION USD'!D300)+1,3)</f>
        <v>0.71</v>
      </c>
      <c r="T300" s="200">
        <f>TRUNC(('TARIFA ENTREGA A DIRECCION USD'!E300-'TARIFA ENTREGA A DIRECCION USD'!D300)/'TARIFA ENTREGA A DIRECCION USD'!D300,3)</f>
        <v>0.19</v>
      </c>
      <c r="U300" s="200">
        <f>TRUNC(('TARIFA ENTREGA A DIRECCION USD'!F300-'TARIFA ENTREGA A DIRECCION USD'!D300)/'TARIFA ENTREGA A DIRECCION USD'!D300,3)</f>
        <v>0.32800000000000001</v>
      </c>
      <c r="V300" s="200">
        <f>TRUNC(('TARIFA ENTREGA A DIRECCION USD'!G300-'TARIFA ENTREGA A DIRECCION USD'!D300)/'TARIFA ENTREGA A DIRECCION USD'!D300,3)</f>
        <v>0.78700000000000003</v>
      </c>
      <c r="X300" s="142">
        <v>16.12</v>
      </c>
      <c r="Y300" s="190">
        <v>293</v>
      </c>
      <c r="Z300" s="200">
        <v>0.55000000000000004</v>
      </c>
      <c r="AA300" s="200">
        <v>0.13</v>
      </c>
      <c r="AB300" s="200">
        <v>0.3</v>
      </c>
      <c r="AC300" s="200">
        <v>0.8</v>
      </c>
      <c r="AL300"/>
      <c r="AM300"/>
      <c r="AN300"/>
      <c r="AO300"/>
      <c r="AP300"/>
      <c r="AQ300"/>
      <c r="AR300"/>
      <c r="AS300"/>
      <c r="AT300"/>
      <c r="AU300"/>
    </row>
    <row r="301" spans="17:47" x14ac:dyDescent="0.2">
      <c r="Q301" s="142">
        <f>TRUNC('TARIFA ENTREGA A DIRECCION USD'!D302-'TARIFA ENTREGA A DIRECCION USD'!D301,2)</f>
        <v>0.55000000000000004</v>
      </c>
      <c r="R301" s="190">
        <v>294</v>
      </c>
      <c r="S301" s="200">
        <f>TRUNC((('TARIFA ENTREGA A DIRECCION USD'!C301-'TARIFA ENTREGA A DIRECCION USD'!D301)/'TARIFA ENTREGA A DIRECCION USD'!D301)+1,3)</f>
        <v>0.71</v>
      </c>
      <c r="T301" s="200">
        <f>TRUNC(('TARIFA ENTREGA A DIRECCION USD'!E301-'TARIFA ENTREGA A DIRECCION USD'!D301)/'TARIFA ENTREGA A DIRECCION USD'!D301,3)</f>
        <v>0.191</v>
      </c>
      <c r="U301" s="200">
        <f>TRUNC(('TARIFA ENTREGA A DIRECCION USD'!F301-'TARIFA ENTREGA A DIRECCION USD'!D301)/'TARIFA ENTREGA A DIRECCION USD'!D301,3)</f>
        <v>0.32900000000000001</v>
      </c>
      <c r="V301" s="200">
        <f>TRUNC(('TARIFA ENTREGA A DIRECCION USD'!G301-'TARIFA ENTREGA A DIRECCION USD'!D301)/'TARIFA ENTREGA A DIRECCION USD'!D301,3)</f>
        <v>0.78800000000000003</v>
      </c>
      <c r="X301" s="142">
        <v>16.12</v>
      </c>
      <c r="Y301" s="190">
        <v>294</v>
      </c>
      <c r="Z301" s="200">
        <v>0.55000000000000004</v>
      </c>
      <c r="AA301" s="200">
        <v>0.13</v>
      </c>
      <c r="AB301" s="200">
        <v>0.3</v>
      </c>
      <c r="AC301" s="200">
        <v>0.8</v>
      </c>
      <c r="AL301"/>
      <c r="AM301"/>
      <c r="AN301"/>
      <c r="AO301"/>
      <c r="AP301"/>
      <c r="AQ301"/>
      <c r="AR301"/>
      <c r="AS301"/>
      <c r="AT301"/>
      <c r="AU301"/>
    </row>
    <row r="302" spans="17:47" x14ac:dyDescent="0.2">
      <c r="Q302" s="142">
        <f>TRUNC('TARIFA ENTREGA A DIRECCION USD'!D303-'TARIFA ENTREGA A DIRECCION USD'!D302,2)</f>
        <v>0.55000000000000004</v>
      </c>
      <c r="R302" s="190">
        <v>295</v>
      </c>
      <c r="S302" s="200">
        <f>TRUNC((('TARIFA ENTREGA A DIRECCION USD'!C302-'TARIFA ENTREGA A DIRECCION USD'!D302)/'TARIFA ENTREGA A DIRECCION USD'!D302)+1,3)</f>
        <v>0.71</v>
      </c>
      <c r="T302" s="200">
        <f>TRUNC(('TARIFA ENTREGA A DIRECCION USD'!E302-'TARIFA ENTREGA A DIRECCION USD'!D302)/'TARIFA ENTREGA A DIRECCION USD'!D302,3)</f>
        <v>0.191</v>
      </c>
      <c r="U302" s="200">
        <f>TRUNC(('TARIFA ENTREGA A DIRECCION USD'!F302-'TARIFA ENTREGA A DIRECCION USD'!D302)/'TARIFA ENTREGA A DIRECCION USD'!D302,3)</f>
        <v>0.32900000000000001</v>
      </c>
      <c r="V302" s="200">
        <f>TRUNC(('TARIFA ENTREGA A DIRECCION USD'!G302-'TARIFA ENTREGA A DIRECCION USD'!D302)/'TARIFA ENTREGA A DIRECCION USD'!D302,3)</f>
        <v>0.78900000000000003</v>
      </c>
      <c r="X302" s="142">
        <v>16.12</v>
      </c>
      <c r="Y302" s="190">
        <v>295</v>
      </c>
      <c r="Z302" s="200">
        <v>0.55000000000000004</v>
      </c>
      <c r="AA302" s="200">
        <v>0.13</v>
      </c>
      <c r="AB302" s="200">
        <v>0.3</v>
      </c>
      <c r="AC302" s="200">
        <v>0.8</v>
      </c>
      <c r="AL302"/>
      <c r="AM302"/>
      <c r="AN302"/>
      <c r="AO302"/>
      <c r="AP302"/>
      <c r="AQ302"/>
      <c r="AR302"/>
      <c r="AS302"/>
      <c r="AT302"/>
      <c r="AU302"/>
    </row>
    <row r="303" spans="17:47" x14ac:dyDescent="0.2">
      <c r="Q303" s="142">
        <f>TRUNC('TARIFA ENTREGA A DIRECCION USD'!D304-'TARIFA ENTREGA A DIRECCION USD'!D303,2)</f>
        <v>0.55000000000000004</v>
      </c>
      <c r="R303" s="190">
        <v>296</v>
      </c>
      <c r="S303" s="200">
        <f>TRUNC((('TARIFA ENTREGA A DIRECCION USD'!C303-'TARIFA ENTREGA A DIRECCION USD'!D303)/'TARIFA ENTREGA A DIRECCION USD'!D303)+1,3)</f>
        <v>0.71</v>
      </c>
      <c r="T303" s="200">
        <f>TRUNC(('TARIFA ENTREGA A DIRECCION USD'!E303-'TARIFA ENTREGA A DIRECCION USD'!D303)/'TARIFA ENTREGA A DIRECCION USD'!D303,3)</f>
        <v>0.191</v>
      </c>
      <c r="U303" s="200">
        <f>TRUNC(('TARIFA ENTREGA A DIRECCION USD'!F303-'TARIFA ENTREGA A DIRECCION USD'!D303)/'TARIFA ENTREGA A DIRECCION USD'!D303,3)</f>
        <v>0.32900000000000001</v>
      </c>
      <c r="V303" s="200">
        <f>TRUNC(('TARIFA ENTREGA A DIRECCION USD'!G303-'TARIFA ENTREGA A DIRECCION USD'!D303)/'TARIFA ENTREGA A DIRECCION USD'!D303,3)</f>
        <v>0.78900000000000003</v>
      </c>
      <c r="X303" s="142">
        <v>16.12</v>
      </c>
      <c r="Y303" s="190">
        <v>296</v>
      </c>
      <c r="Z303" s="200">
        <v>0.55000000000000004</v>
      </c>
      <c r="AA303" s="200">
        <v>0.13</v>
      </c>
      <c r="AB303" s="200">
        <v>0.3</v>
      </c>
      <c r="AC303" s="200">
        <v>0.8</v>
      </c>
      <c r="AL303"/>
      <c r="AM303"/>
      <c r="AN303"/>
      <c r="AO303"/>
      <c r="AP303"/>
      <c r="AQ303"/>
      <c r="AR303"/>
      <c r="AS303"/>
      <c r="AT303"/>
      <c r="AU303"/>
    </row>
    <row r="304" spans="17:47" x14ac:dyDescent="0.2">
      <c r="Q304" s="142">
        <f>TRUNC('TARIFA ENTREGA A DIRECCION USD'!D305-'TARIFA ENTREGA A DIRECCION USD'!D304,2)</f>
        <v>0.55000000000000004</v>
      </c>
      <c r="R304" s="190">
        <v>297</v>
      </c>
      <c r="S304" s="200">
        <f>TRUNC((('TARIFA ENTREGA A DIRECCION USD'!C304-'TARIFA ENTREGA A DIRECCION USD'!D304)/'TARIFA ENTREGA A DIRECCION USD'!D304)+1,3)</f>
        <v>0.71</v>
      </c>
      <c r="T304" s="200">
        <f>TRUNC(('TARIFA ENTREGA A DIRECCION USD'!E304-'TARIFA ENTREGA A DIRECCION USD'!D304)/'TARIFA ENTREGA A DIRECCION USD'!D304,3)</f>
        <v>0.191</v>
      </c>
      <c r="U304" s="200">
        <f>TRUNC(('TARIFA ENTREGA A DIRECCION USD'!F304-'TARIFA ENTREGA A DIRECCION USD'!D304)/'TARIFA ENTREGA A DIRECCION USD'!D304,3)</f>
        <v>0.32900000000000001</v>
      </c>
      <c r="V304" s="200">
        <f>TRUNC(('TARIFA ENTREGA A DIRECCION USD'!G304-'TARIFA ENTREGA A DIRECCION USD'!D304)/'TARIFA ENTREGA A DIRECCION USD'!D304,3)</f>
        <v>0.79</v>
      </c>
      <c r="X304" s="142">
        <v>16.12</v>
      </c>
      <c r="Y304" s="190">
        <v>297</v>
      </c>
      <c r="Z304" s="200">
        <v>0.55000000000000004</v>
      </c>
      <c r="AA304" s="200">
        <v>0.13</v>
      </c>
      <c r="AB304" s="200">
        <v>0.3</v>
      </c>
      <c r="AC304" s="200">
        <v>0.8</v>
      </c>
      <c r="AL304"/>
      <c r="AM304"/>
      <c r="AN304"/>
      <c r="AO304"/>
      <c r="AP304"/>
      <c r="AQ304"/>
      <c r="AR304"/>
      <c r="AS304"/>
      <c r="AT304"/>
      <c r="AU304"/>
    </row>
    <row r="305" spans="17:47" x14ac:dyDescent="0.2">
      <c r="Q305" s="142">
        <f>TRUNC('TARIFA ENTREGA A DIRECCION USD'!D306-'TARIFA ENTREGA A DIRECCION USD'!D305,2)</f>
        <v>0.55000000000000004</v>
      </c>
      <c r="R305" s="190">
        <v>298</v>
      </c>
      <c r="S305" s="200">
        <f>TRUNC((('TARIFA ENTREGA A DIRECCION USD'!C305-'TARIFA ENTREGA A DIRECCION USD'!D305)/'TARIFA ENTREGA A DIRECCION USD'!D305)+1,3)</f>
        <v>0.71</v>
      </c>
      <c r="T305" s="200">
        <f>TRUNC(('TARIFA ENTREGA A DIRECCION USD'!E305-'TARIFA ENTREGA A DIRECCION USD'!D305)/'TARIFA ENTREGA A DIRECCION USD'!D305,3)</f>
        <v>0.191</v>
      </c>
      <c r="U305" s="200">
        <f>TRUNC(('TARIFA ENTREGA A DIRECCION USD'!F305-'TARIFA ENTREGA A DIRECCION USD'!D305)/'TARIFA ENTREGA A DIRECCION USD'!D305,3)</f>
        <v>0.33</v>
      </c>
      <c r="V305" s="200">
        <f>TRUNC(('TARIFA ENTREGA A DIRECCION USD'!G305-'TARIFA ENTREGA A DIRECCION USD'!D305)/'TARIFA ENTREGA A DIRECCION USD'!D305,3)</f>
        <v>0.79100000000000004</v>
      </c>
      <c r="X305" s="142">
        <v>16.12</v>
      </c>
      <c r="Y305" s="190">
        <v>298</v>
      </c>
      <c r="Z305" s="200">
        <v>0.55000000000000004</v>
      </c>
      <c r="AA305" s="200">
        <v>0.13</v>
      </c>
      <c r="AB305" s="200">
        <v>0.3</v>
      </c>
      <c r="AC305" s="200">
        <v>0.8</v>
      </c>
      <c r="AL305"/>
      <c r="AM305"/>
      <c r="AN305"/>
      <c r="AO305"/>
      <c r="AP305"/>
      <c r="AQ305"/>
      <c r="AR305"/>
      <c r="AS305"/>
      <c r="AT305"/>
      <c r="AU305"/>
    </row>
    <row r="306" spans="17:47" x14ac:dyDescent="0.2">
      <c r="Q306" s="142">
        <f>TRUNC('TARIFA ENTREGA A DIRECCION USD'!D307-'TARIFA ENTREGA A DIRECCION USD'!D306,2)</f>
        <v>0.55000000000000004</v>
      </c>
      <c r="R306" s="190">
        <v>299</v>
      </c>
      <c r="S306" s="200">
        <f>TRUNC((('TARIFA ENTREGA A DIRECCION USD'!C306-'TARIFA ENTREGA A DIRECCION USD'!D306)/'TARIFA ENTREGA A DIRECCION USD'!D306)+1,3)</f>
        <v>0.71</v>
      </c>
      <c r="T306" s="200">
        <f>TRUNC(('TARIFA ENTREGA A DIRECCION USD'!E306-'TARIFA ENTREGA A DIRECCION USD'!D306)/'TARIFA ENTREGA A DIRECCION USD'!D306,3)</f>
        <v>0.191</v>
      </c>
      <c r="U306" s="200">
        <f>TRUNC(('TARIFA ENTREGA A DIRECCION USD'!F306-'TARIFA ENTREGA A DIRECCION USD'!D306)/'TARIFA ENTREGA A DIRECCION USD'!D306,3)</f>
        <v>0.33</v>
      </c>
      <c r="V306" s="200">
        <f>TRUNC(('TARIFA ENTREGA A DIRECCION USD'!G306-'TARIFA ENTREGA A DIRECCION USD'!D306)/'TARIFA ENTREGA A DIRECCION USD'!D306,3)</f>
        <v>0.79200000000000004</v>
      </c>
      <c r="X306" s="142">
        <v>16.12</v>
      </c>
      <c r="Y306" s="190">
        <v>299</v>
      </c>
      <c r="Z306" s="200">
        <v>0.55000000000000004</v>
      </c>
      <c r="AA306" s="200">
        <v>0.13</v>
      </c>
      <c r="AB306" s="200">
        <v>0.3</v>
      </c>
      <c r="AC306" s="200">
        <v>0.8</v>
      </c>
      <c r="AL306"/>
      <c r="AM306"/>
      <c r="AN306"/>
      <c r="AO306"/>
      <c r="AP306"/>
      <c r="AQ306"/>
      <c r="AR306"/>
      <c r="AS306"/>
      <c r="AT306"/>
      <c r="AU306"/>
    </row>
    <row r="307" spans="17:47" x14ac:dyDescent="0.2">
      <c r="Q307" s="142">
        <f>TRUNC('TARIFA ENTREGA A DIRECCION USD'!D308-'TARIFA ENTREGA A DIRECCION USD'!D307,2)</f>
        <v>0.55000000000000004</v>
      </c>
      <c r="R307" s="190">
        <v>300</v>
      </c>
      <c r="S307" s="200">
        <f>TRUNC((('TARIFA ENTREGA A DIRECCION USD'!C307-'TARIFA ENTREGA A DIRECCION USD'!D307)/'TARIFA ENTREGA A DIRECCION USD'!D307)+1,3)</f>
        <v>0.71</v>
      </c>
      <c r="T307" s="200">
        <f>TRUNC(('TARIFA ENTREGA A DIRECCION USD'!E307-'TARIFA ENTREGA A DIRECCION USD'!D307)/'TARIFA ENTREGA A DIRECCION USD'!D307,3)</f>
        <v>0.192</v>
      </c>
      <c r="U307" s="200">
        <f>TRUNC(('TARIFA ENTREGA A DIRECCION USD'!F307-'TARIFA ENTREGA A DIRECCION USD'!D307)/'TARIFA ENTREGA A DIRECCION USD'!D307,3)</f>
        <v>0.33</v>
      </c>
      <c r="V307" s="200">
        <f>TRUNC(('TARIFA ENTREGA A DIRECCION USD'!G307-'TARIFA ENTREGA A DIRECCION USD'!D307)/'TARIFA ENTREGA A DIRECCION USD'!D307,3)</f>
        <v>0.79200000000000004</v>
      </c>
      <c r="X307" s="142">
        <v>16.12</v>
      </c>
      <c r="Y307" s="190">
        <v>300</v>
      </c>
      <c r="Z307" s="200">
        <v>0.55000000000000004</v>
      </c>
      <c r="AA307" s="200">
        <v>0.13</v>
      </c>
      <c r="AB307" s="200">
        <v>0.3</v>
      </c>
      <c r="AC307" s="200">
        <v>0.8</v>
      </c>
      <c r="AL307"/>
      <c r="AM307"/>
      <c r="AN307"/>
      <c r="AO307"/>
      <c r="AP307"/>
      <c r="AQ307"/>
      <c r="AR307"/>
      <c r="AS307"/>
      <c r="AT307"/>
      <c r="AU307"/>
    </row>
    <row r="308" spans="17:47" x14ac:dyDescent="0.2">
      <c r="Q308" s="142">
        <f>TRUNC('TARIFA ENTREGA A DIRECCION USD'!D309-'TARIFA ENTREGA A DIRECCION USD'!D308,2)</f>
        <v>0.55000000000000004</v>
      </c>
      <c r="R308" s="190">
        <v>301</v>
      </c>
      <c r="S308" s="200">
        <f>TRUNC((('TARIFA ENTREGA A DIRECCION USD'!C308-'TARIFA ENTREGA A DIRECCION USD'!D308)/'TARIFA ENTREGA A DIRECCION USD'!D308)+1,3)</f>
        <v>0.71</v>
      </c>
      <c r="T308" s="200">
        <f>TRUNC(('TARIFA ENTREGA A DIRECCION USD'!E308-'TARIFA ENTREGA A DIRECCION USD'!D308)/'TARIFA ENTREGA A DIRECCION USD'!D308,3)</f>
        <v>0.192</v>
      </c>
      <c r="U308" s="200">
        <f>TRUNC(('TARIFA ENTREGA A DIRECCION USD'!F308-'TARIFA ENTREGA A DIRECCION USD'!D308)/'TARIFA ENTREGA A DIRECCION USD'!D308,3)</f>
        <v>0.33</v>
      </c>
      <c r="V308" s="200">
        <f>TRUNC(('TARIFA ENTREGA A DIRECCION USD'!G308-'TARIFA ENTREGA A DIRECCION USD'!D308)/'TARIFA ENTREGA A DIRECCION USD'!D308,3)</f>
        <v>0.79300000000000004</v>
      </c>
      <c r="X308" s="142">
        <v>16.12</v>
      </c>
      <c r="Y308" s="190">
        <v>301</v>
      </c>
      <c r="Z308" s="200">
        <v>0.55000000000000004</v>
      </c>
      <c r="AA308" s="200">
        <v>0.13</v>
      </c>
      <c r="AB308" s="200">
        <v>0.3</v>
      </c>
      <c r="AC308" s="200">
        <v>0.8</v>
      </c>
      <c r="AL308"/>
      <c r="AM308"/>
      <c r="AN308"/>
      <c r="AO308"/>
      <c r="AP308"/>
      <c r="AQ308"/>
      <c r="AR308"/>
      <c r="AS308"/>
      <c r="AT308"/>
      <c r="AU308"/>
    </row>
    <row r="309" spans="17:47" x14ac:dyDescent="0.2">
      <c r="Q309" s="142">
        <f>TRUNC('TARIFA ENTREGA A DIRECCION USD'!D310-'TARIFA ENTREGA A DIRECCION USD'!D309,2)</f>
        <v>0.55000000000000004</v>
      </c>
      <c r="R309" s="190">
        <v>302</v>
      </c>
      <c r="S309" s="200">
        <f>TRUNC((('TARIFA ENTREGA A DIRECCION USD'!C309-'TARIFA ENTREGA A DIRECCION USD'!D309)/'TARIFA ENTREGA A DIRECCION USD'!D309)+1,3)</f>
        <v>0.71</v>
      </c>
      <c r="T309" s="200">
        <f>TRUNC(('TARIFA ENTREGA A DIRECCION USD'!E309-'TARIFA ENTREGA A DIRECCION USD'!D309)/'TARIFA ENTREGA A DIRECCION USD'!D309,3)</f>
        <v>0.192</v>
      </c>
      <c r="U309" s="200">
        <f>TRUNC(('TARIFA ENTREGA A DIRECCION USD'!F309-'TARIFA ENTREGA A DIRECCION USD'!D309)/'TARIFA ENTREGA A DIRECCION USD'!D309,3)</f>
        <v>0.33100000000000002</v>
      </c>
      <c r="V309" s="200">
        <f>TRUNC(('TARIFA ENTREGA A DIRECCION USD'!G309-'TARIFA ENTREGA A DIRECCION USD'!D309)/'TARIFA ENTREGA A DIRECCION USD'!D309,3)</f>
        <v>0.79400000000000004</v>
      </c>
      <c r="X309" s="142">
        <v>16.12</v>
      </c>
      <c r="Y309" s="190">
        <v>302</v>
      </c>
      <c r="Z309" s="200">
        <v>0.55000000000000004</v>
      </c>
      <c r="AA309" s="200">
        <v>0.13</v>
      </c>
      <c r="AB309" s="200">
        <v>0.3</v>
      </c>
      <c r="AC309" s="200">
        <v>0.8</v>
      </c>
      <c r="AL309"/>
      <c r="AM309"/>
      <c r="AN309"/>
      <c r="AO309"/>
      <c r="AP309"/>
      <c r="AQ309"/>
      <c r="AR309"/>
      <c r="AS309"/>
      <c r="AT309"/>
      <c r="AU309"/>
    </row>
    <row r="310" spans="17:47" x14ac:dyDescent="0.2">
      <c r="Q310" s="142">
        <f>TRUNC('TARIFA ENTREGA A DIRECCION USD'!D311-'TARIFA ENTREGA A DIRECCION USD'!D310,2)</f>
        <v>0.55000000000000004</v>
      </c>
      <c r="R310" s="190">
        <v>303</v>
      </c>
      <c r="S310" s="200">
        <f>TRUNC((('TARIFA ENTREGA A DIRECCION USD'!C310-'TARIFA ENTREGA A DIRECCION USD'!D310)/'TARIFA ENTREGA A DIRECCION USD'!D310)+1,3)</f>
        <v>0.71099999999999997</v>
      </c>
      <c r="T310" s="200">
        <f>TRUNC(('TARIFA ENTREGA A DIRECCION USD'!E310-'TARIFA ENTREGA A DIRECCION USD'!D310)/'TARIFA ENTREGA A DIRECCION USD'!D310,3)</f>
        <v>0.192</v>
      </c>
      <c r="U310" s="200">
        <f>TRUNC(('TARIFA ENTREGA A DIRECCION USD'!F310-'TARIFA ENTREGA A DIRECCION USD'!D310)/'TARIFA ENTREGA A DIRECCION USD'!D310,3)</f>
        <v>0.33100000000000002</v>
      </c>
      <c r="V310" s="200">
        <f>TRUNC(('TARIFA ENTREGA A DIRECCION USD'!G310-'TARIFA ENTREGA A DIRECCION USD'!D310)/'TARIFA ENTREGA A DIRECCION USD'!D310,3)</f>
        <v>0.79400000000000004</v>
      </c>
      <c r="X310" s="142">
        <v>16.12</v>
      </c>
      <c r="Y310" s="190">
        <v>303</v>
      </c>
      <c r="Z310" s="200">
        <v>0.55000000000000004</v>
      </c>
      <c r="AA310" s="200">
        <v>0.13</v>
      </c>
      <c r="AB310" s="200">
        <v>0.3</v>
      </c>
      <c r="AC310" s="200">
        <v>0.8</v>
      </c>
      <c r="AL310"/>
      <c r="AM310"/>
      <c r="AN310"/>
      <c r="AO310"/>
      <c r="AP310"/>
      <c r="AQ310"/>
      <c r="AR310"/>
      <c r="AS310"/>
      <c r="AT310"/>
      <c r="AU310"/>
    </row>
    <row r="311" spans="17:47" x14ac:dyDescent="0.2">
      <c r="Q311" s="142">
        <f>TRUNC('TARIFA ENTREGA A DIRECCION USD'!D312-'TARIFA ENTREGA A DIRECCION USD'!D311,2)</f>
        <v>0.55000000000000004</v>
      </c>
      <c r="R311" s="190">
        <v>304</v>
      </c>
      <c r="S311" s="200">
        <f>TRUNC((('TARIFA ENTREGA A DIRECCION USD'!C311-'TARIFA ENTREGA A DIRECCION USD'!D311)/'TARIFA ENTREGA A DIRECCION USD'!D311)+1,3)</f>
        <v>0.71099999999999997</v>
      </c>
      <c r="T311" s="200">
        <f>TRUNC(('TARIFA ENTREGA A DIRECCION USD'!E311-'TARIFA ENTREGA A DIRECCION USD'!D311)/'TARIFA ENTREGA A DIRECCION USD'!D311,3)</f>
        <v>0.192</v>
      </c>
      <c r="U311" s="200">
        <f>TRUNC(('TARIFA ENTREGA A DIRECCION USD'!F311-'TARIFA ENTREGA A DIRECCION USD'!D311)/'TARIFA ENTREGA A DIRECCION USD'!D311,3)</f>
        <v>0.33100000000000002</v>
      </c>
      <c r="V311" s="200">
        <f>TRUNC(('TARIFA ENTREGA A DIRECCION USD'!G311-'TARIFA ENTREGA A DIRECCION USD'!D311)/'TARIFA ENTREGA A DIRECCION USD'!D311,3)</f>
        <v>0.79400000000000004</v>
      </c>
      <c r="X311" s="142">
        <v>16.12</v>
      </c>
      <c r="Y311" s="190">
        <v>304</v>
      </c>
      <c r="Z311" s="200">
        <v>0.55000000000000004</v>
      </c>
      <c r="AA311" s="200">
        <v>0.13</v>
      </c>
      <c r="AB311" s="200">
        <v>0.3</v>
      </c>
      <c r="AC311" s="200">
        <v>0.8</v>
      </c>
      <c r="AL311"/>
      <c r="AM311"/>
      <c r="AN311"/>
      <c r="AO311"/>
      <c r="AP311"/>
      <c r="AQ311"/>
      <c r="AR311"/>
      <c r="AS311"/>
      <c r="AT311"/>
      <c r="AU311"/>
    </row>
    <row r="312" spans="17:47" x14ac:dyDescent="0.2">
      <c r="Q312" s="142">
        <f>TRUNC('TARIFA ENTREGA A DIRECCION USD'!D313-'TARIFA ENTREGA A DIRECCION USD'!D312,2)</f>
        <v>0.55000000000000004</v>
      </c>
      <c r="R312" s="190">
        <v>305</v>
      </c>
      <c r="S312" s="200">
        <f>TRUNC((('TARIFA ENTREGA A DIRECCION USD'!C312-'TARIFA ENTREGA A DIRECCION USD'!D312)/'TARIFA ENTREGA A DIRECCION USD'!D312)+1,3)</f>
        <v>0.71099999999999997</v>
      </c>
      <c r="T312" s="200">
        <f>TRUNC(('TARIFA ENTREGA A DIRECCION USD'!E312-'TARIFA ENTREGA A DIRECCION USD'!D312)/'TARIFA ENTREGA A DIRECCION USD'!D312,3)</f>
        <v>0.192</v>
      </c>
      <c r="U312" s="200">
        <f>TRUNC(('TARIFA ENTREGA A DIRECCION USD'!F312-'TARIFA ENTREGA A DIRECCION USD'!D312)/'TARIFA ENTREGA A DIRECCION USD'!D312,3)</f>
        <v>0.33100000000000002</v>
      </c>
      <c r="V312" s="200">
        <f>TRUNC(('TARIFA ENTREGA A DIRECCION USD'!G312-'TARIFA ENTREGA A DIRECCION USD'!D312)/'TARIFA ENTREGA A DIRECCION USD'!D312,3)</f>
        <v>0.79500000000000004</v>
      </c>
      <c r="X312" s="142">
        <v>16.12</v>
      </c>
      <c r="Y312" s="190">
        <v>305</v>
      </c>
      <c r="Z312" s="200">
        <v>0.55000000000000004</v>
      </c>
      <c r="AA312" s="200">
        <v>0.13</v>
      </c>
      <c r="AB312" s="200">
        <v>0.3</v>
      </c>
      <c r="AC312" s="200">
        <v>0.8</v>
      </c>
      <c r="AL312"/>
      <c r="AM312"/>
      <c r="AN312"/>
      <c r="AO312"/>
      <c r="AP312"/>
      <c r="AQ312"/>
      <c r="AR312"/>
      <c r="AS312"/>
      <c r="AT312"/>
      <c r="AU312"/>
    </row>
    <row r="313" spans="17:47" x14ac:dyDescent="0.2">
      <c r="Q313" s="142">
        <f>TRUNC('TARIFA ENTREGA A DIRECCION USD'!D314-'TARIFA ENTREGA A DIRECCION USD'!D313,2)</f>
        <v>0.55000000000000004</v>
      </c>
      <c r="R313" s="190">
        <v>306</v>
      </c>
      <c r="S313" s="200">
        <f>TRUNC((('TARIFA ENTREGA A DIRECCION USD'!C313-'TARIFA ENTREGA A DIRECCION USD'!D313)/'TARIFA ENTREGA A DIRECCION USD'!D313)+1,3)</f>
        <v>0.71099999999999997</v>
      </c>
      <c r="T313" s="200">
        <f>TRUNC(('TARIFA ENTREGA A DIRECCION USD'!E313-'TARIFA ENTREGA A DIRECCION USD'!D313)/'TARIFA ENTREGA A DIRECCION USD'!D313,3)</f>
        <v>0.192</v>
      </c>
      <c r="U313" s="200">
        <f>TRUNC(('TARIFA ENTREGA A DIRECCION USD'!F313-'TARIFA ENTREGA A DIRECCION USD'!D313)/'TARIFA ENTREGA A DIRECCION USD'!D313,3)</f>
        <v>0.33100000000000002</v>
      </c>
      <c r="V313" s="200">
        <f>TRUNC(('TARIFA ENTREGA A DIRECCION USD'!G313-'TARIFA ENTREGA A DIRECCION USD'!D313)/'TARIFA ENTREGA A DIRECCION USD'!D313,3)</f>
        <v>0.79500000000000004</v>
      </c>
      <c r="X313" s="142">
        <v>16.12</v>
      </c>
      <c r="Y313" s="190">
        <v>306</v>
      </c>
      <c r="Z313" s="200">
        <v>0.55000000000000004</v>
      </c>
      <c r="AA313" s="200">
        <v>0.13</v>
      </c>
      <c r="AB313" s="200">
        <v>0.3</v>
      </c>
      <c r="AC313" s="200">
        <v>0.8</v>
      </c>
      <c r="AL313"/>
      <c r="AM313"/>
      <c r="AN313"/>
      <c r="AO313"/>
      <c r="AP313"/>
      <c r="AQ313"/>
      <c r="AR313"/>
      <c r="AS313"/>
      <c r="AT313"/>
      <c r="AU313"/>
    </row>
    <row r="314" spans="17:47" x14ac:dyDescent="0.2">
      <c r="Q314" s="142">
        <f>TRUNC('TARIFA ENTREGA A DIRECCION USD'!D315-'TARIFA ENTREGA A DIRECCION USD'!D314,2)</f>
        <v>0.55000000000000004</v>
      </c>
      <c r="R314" s="190">
        <v>307</v>
      </c>
      <c r="S314" s="200">
        <f>TRUNC((('TARIFA ENTREGA A DIRECCION USD'!C314-'TARIFA ENTREGA A DIRECCION USD'!D314)/'TARIFA ENTREGA A DIRECCION USD'!D314)+1,3)</f>
        <v>0.71099999999999997</v>
      </c>
      <c r="T314" s="200">
        <f>TRUNC(('TARIFA ENTREGA A DIRECCION USD'!E314-'TARIFA ENTREGA A DIRECCION USD'!D314)/'TARIFA ENTREGA A DIRECCION USD'!D314,3)</f>
        <v>0.193</v>
      </c>
      <c r="U314" s="200">
        <f>TRUNC(('TARIFA ENTREGA A DIRECCION USD'!F314-'TARIFA ENTREGA A DIRECCION USD'!D314)/'TARIFA ENTREGA A DIRECCION USD'!D314,3)</f>
        <v>0.33200000000000002</v>
      </c>
      <c r="V314" s="200">
        <f>TRUNC(('TARIFA ENTREGA A DIRECCION USD'!G314-'TARIFA ENTREGA A DIRECCION USD'!D314)/'TARIFA ENTREGA A DIRECCION USD'!D314,3)</f>
        <v>0.79600000000000004</v>
      </c>
      <c r="X314" s="142">
        <v>16.12</v>
      </c>
      <c r="Y314" s="190">
        <v>307</v>
      </c>
      <c r="Z314" s="200">
        <v>0.55000000000000004</v>
      </c>
      <c r="AA314" s="200">
        <v>0.13</v>
      </c>
      <c r="AB314" s="200">
        <v>0.3</v>
      </c>
      <c r="AC314" s="200">
        <v>0.8</v>
      </c>
      <c r="AL314"/>
      <c r="AM314"/>
      <c r="AN314"/>
      <c r="AO314"/>
      <c r="AP314"/>
      <c r="AQ314"/>
      <c r="AR314"/>
      <c r="AS314"/>
      <c r="AT314"/>
      <c r="AU314"/>
    </row>
    <row r="315" spans="17:47" x14ac:dyDescent="0.2">
      <c r="Q315" s="142">
        <f>TRUNC('TARIFA ENTREGA A DIRECCION USD'!D316-'TARIFA ENTREGA A DIRECCION USD'!D315,2)</f>
        <v>0.55000000000000004</v>
      </c>
      <c r="R315" s="190">
        <v>308</v>
      </c>
      <c r="S315" s="200">
        <f>TRUNC((('TARIFA ENTREGA A DIRECCION USD'!C315-'TARIFA ENTREGA A DIRECCION USD'!D315)/'TARIFA ENTREGA A DIRECCION USD'!D315)+1,3)</f>
        <v>0.71099999999999997</v>
      </c>
      <c r="T315" s="200">
        <f>TRUNC(('TARIFA ENTREGA A DIRECCION USD'!E315-'TARIFA ENTREGA A DIRECCION USD'!D315)/'TARIFA ENTREGA A DIRECCION USD'!D315,3)</f>
        <v>0.193</v>
      </c>
      <c r="U315" s="200">
        <f>TRUNC(('TARIFA ENTREGA A DIRECCION USD'!F315-'TARIFA ENTREGA A DIRECCION USD'!D315)/'TARIFA ENTREGA A DIRECCION USD'!D315,3)</f>
        <v>0.33200000000000002</v>
      </c>
      <c r="V315" s="200">
        <f>TRUNC(('TARIFA ENTREGA A DIRECCION USD'!G315-'TARIFA ENTREGA A DIRECCION USD'!D315)/'TARIFA ENTREGA A DIRECCION USD'!D315,3)</f>
        <v>0.79600000000000004</v>
      </c>
      <c r="X315" s="142">
        <v>16.12</v>
      </c>
      <c r="Y315" s="190">
        <v>308</v>
      </c>
      <c r="Z315" s="200">
        <v>0.55000000000000004</v>
      </c>
      <c r="AA315" s="200">
        <v>0.13</v>
      </c>
      <c r="AB315" s="200">
        <v>0.3</v>
      </c>
      <c r="AC315" s="200">
        <v>0.8</v>
      </c>
      <c r="AL315"/>
      <c r="AM315"/>
      <c r="AN315"/>
      <c r="AO315"/>
      <c r="AP315"/>
      <c r="AQ315"/>
      <c r="AR315"/>
      <c r="AS315"/>
      <c r="AT315"/>
      <c r="AU315"/>
    </row>
    <row r="316" spans="17:47" x14ac:dyDescent="0.2">
      <c r="Q316" s="142">
        <f>TRUNC('TARIFA ENTREGA A DIRECCION USD'!D317-'TARIFA ENTREGA A DIRECCION USD'!D316,2)</f>
        <v>0.55000000000000004</v>
      </c>
      <c r="R316" s="190">
        <v>309</v>
      </c>
      <c r="S316" s="200">
        <f>TRUNC((('TARIFA ENTREGA A DIRECCION USD'!C316-'TARIFA ENTREGA A DIRECCION USD'!D316)/'TARIFA ENTREGA A DIRECCION USD'!D316)+1,3)</f>
        <v>0.71099999999999997</v>
      </c>
      <c r="T316" s="200">
        <f>TRUNC(('TARIFA ENTREGA A DIRECCION USD'!E316-'TARIFA ENTREGA A DIRECCION USD'!D316)/'TARIFA ENTREGA A DIRECCION USD'!D316,3)</f>
        <v>0.193</v>
      </c>
      <c r="U316" s="200">
        <f>TRUNC(('TARIFA ENTREGA A DIRECCION USD'!F316-'TARIFA ENTREGA A DIRECCION USD'!D316)/'TARIFA ENTREGA A DIRECCION USD'!D316,3)</f>
        <v>0.33200000000000002</v>
      </c>
      <c r="V316" s="200">
        <f>TRUNC(('TARIFA ENTREGA A DIRECCION USD'!G316-'TARIFA ENTREGA A DIRECCION USD'!D316)/'TARIFA ENTREGA A DIRECCION USD'!D316,3)</f>
        <v>0.79600000000000004</v>
      </c>
      <c r="X316" s="142">
        <v>16.12</v>
      </c>
      <c r="Y316" s="190">
        <v>309</v>
      </c>
      <c r="Z316" s="200">
        <v>0.55000000000000004</v>
      </c>
      <c r="AA316" s="200">
        <v>0.13</v>
      </c>
      <c r="AB316" s="200">
        <v>0.3</v>
      </c>
      <c r="AC316" s="200">
        <v>0.8</v>
      </c>
      <c r="AL316"/>
      <c r="AM316"/>
      <c r="AN316"/>
      <c r="AO316"/>
      <c r="AP316"/>
      <c r="AQ316"/>
      <c r="AR316"/>
      <c r="AS316"/>
      <c r="AT316"/>
      <c r="AU316"/>
    </row>
    <row r="317" spans="17:47" x14ac:dyDescent="0.2">
      <c r="Q317" s="142">
        <f>TRUNC('TARIFA ENTREGA A DIRECCION USD'!D318-'TARIFA ENTREGA A DIRECCION USD'!D317,2)</f>
        <v>0.55000000000000004</v>
      </c>
      <c r="R317" s="190">
        <v>310</v>
      </c>
      <c r="S317" s="200">
        <f>TRUNC((('TARIFA ENTREGA A DIRECCION USD'!C317-'TARIFA ENTREGA A DIRECCION USD'!D317)/'TARIFA ENTREGA A DIRECCION USD'!D317)+1,3)</f>
        <v>0.71099999999999997</v>
      </c>
      <c r="T317" s="200">
        <f>TRUNC(('TARIFA ENTREGA A DIRECCION USD'!E317-'TARIFA ENTREGA A DIRECCION USD'!D317)/'TARIFA ENTREGA A DIRECCION USD'!D317,3)</f>
        <v>0.193</v>
      </c>
      <c r="U317" s="200">
        <f>TRUNC(('TARIFA ENTREGA A DIRECCION USD'!F317-'TARIFA ENTREGA A DIRECCION USD'!D317)/'TARIFA ENTREGA A DIRECCION USD'!D317,3)</f>
        <v>0.33200000000000002</v>
      </c>
      <c r="V317" s="200">
        <f>TRUNC(('TARIFA ENTREGA A DIRECCION USD'!G317-'TARIFA ENTREGA A DIRECCION USD'!D317)/'TARIFA ENTREGA A DIRECCION USD'!D317,3)</f>
        <v>0.79700000000000004</v>
      </c>
      <c r="X317" s="142">
        <v>16.12</v>
      </c>
      <c r="Y317" s="190">
        <v>310</v>
      </c>
      <c r="Z317" s="200">
        <v>0.55000000000000004</v>
      </c>
      <c r="AA317" s="200">
        <v>0.13</v>
      </c>
      <c r="AB317" s="200">
        <v>0.3</v>
      </c>
      <c r="AC317" s="200">
        <v>0.8</v>
      </c>
      <c r="AL317"/>
      <c r="AM317"/>
      <c r="AN317"/>
      <c r="AO317"/>
      <c r="AP317"/>
      <c r="AQ317"/>
      <c r="AR317"/>
      <c r="AS317"/>
      <c r="AT317"/>
      <c r="AU317"/>
    </row>
    <row r="318" spans="17:47" x14ac:dyDescent="0.2">
      <c r="Q318" s="142">
        <f>TRUNC('TARIFA ENTREGA A DIRECCION USD'!D319-'TARIFA ENTREGA A DIRECCION USD'!D318,2)</f>
        <v>0.55000000000000004</v>
      </c>
      <c r="R318" s="190">
        <v>311</v>
      </c>
      <c r="S318" s="200">
        <f>TRUNC((('TARIFA ENTREGA A DIRECCION USD'!C318-'TARIFA ENTREGA A DIRECCION USD'!D318)/'TARIFA ENTREGA A DIRECCION USD'!D318)+1,3)</f>
        <v>0.71099999999999997</v>
      </c>
      <c r="T318" s="200">
        <f>TRUNC(('TARIFA ENTREGA A DIRECCION USD'!E318-'TARIFA ENTREGA A DIRECCION USD'!D318)/'TARIFA ENTREGA A DIRECCION USD'!D318,3)</f>
        <v>0.193</v>
      </c>
      <c r="U318" s="200">
        <f>TRUNC(('TARIFA ENTREGA A DIRECCION USD'!F318-'TARIFA ENTREGA A DIRECCION USD'!D318)/'TARIFA ENTREGA A DIRECCION USD'!D318,3)</f>
        <v>0.33300000000000002</v>
      </c>
      <c r="V318" s="200">
        <f>TRUNC(('TARIFA ENTREGA A DIRECCION USD'!G318-'TARIFA ENTREGA A DIRECCION USD'!D318)/'TARIFA ENTREGA A DIRECCION USD'!D318,3)</f>
        <v>0.79700000000000004</v>
      </c>
      <c r="X318" s="142">
        <v>16.12</v>
      </c>
      <c r="Y318" s="190">
        <v>311</v>
      </c>
      <c r="Z318" s="200">
        <v>0.55000000000000004</v>
      </c>
      <c r="AA318" s="200">
        <v>0.13</v>
      </c>
      <c r="AB318" s="200">
        <v>0.3</v>
      </c>
      <c r="AC318" s="200">
        <v>0.8</v>
      </c>
      <c r="AL318"/>
      <c r="AM318"/>
      <c r="AN318"/>
      <c r="AO318"/>
      <c r="AP318"/>
      <c r="AQ318"/>
      <c r="AR318"/>
      <c r="AS318"/>
      <c r="AT318"/>
      <c r="AU318"/>
    </row>
    <row r="319" spans="17:47" x14ac:dyDescent="0.2">
      <c r="Q319" s="142">
        <f>TRUNC('TARIFA ENTREGA A DIRECCION USD'!D320-'TARIFA ENTREGA A DIRECCION USD'!D319,2)</f>
        <v>0.55000000000000004</v>
      </c>
      <c r="R319" s="190">
        <v>312</v>
      </c>
      <c r="S319" s="200">
        <f>TRUNC((('TARIFA ENTREGA A DIRECCION USD'!C319-'TARIFA ENTREGA A DIRECCION USD'!D319)/'TARIFA ENTREGA A DIRECCION USD'!D319)+1,3)</f>
        <v>0.71099999999999997</v>
      </c>
      <c r="T319" s="200">
        <f>TRUNC(('TARIFA ENTREGA A DIRECCION USD'!E319-'TARIFA ENTREGA A DIRECCION USD'!D319)/'TARIFA ENTREGA A DIRECCION USD'!D319,3)</f>
        <v>0.193</v>
      </c>
      <c r="U319" s="200">
        <f>TRUNC(('TARIFA ENTREGA A DIRECCION USD'!F319-'TARIFA ENTREGA A DIRECCION USD'!D319)/'TARIFA ENTREGA A DIRECCION USD'!D319,3)</f>
        <v>0.33300000000000002</v>
      </c>
      <c r="V319" s="200">
        <f>TRUNC(('TARIFA ENTREGA A DIRECCION USD'!G319-'TARIFA ENTREGA A DIRECCION USD'!D319)/'TARIFA ENTREGA A DIRECCION USD'!D319,3)</f>
        <v>0.79800000000000004</v>
      </c>
      <c r="X319" s="142">
        <v>16.12</v>
      </c>
      <c r="Y319" s="190">
        <v>312</v>
      </c>
      <c r="Z319" s="200">
        <v>0.55000000000000004</v>
      </c>
      <c r="AA319" s="200">
        <v>0.13</v>
      </c>
      <c r="AB319" s="200">
        <v>0.3</v>
      </c>
      <c r="AC319" s="200">
        <v>0.8</v>
      </c>
      <c r="AL319"/>
      <c r="AM319"/>
      <c r="AN319"/>
      <c r="AO319"/>
      <c r="AP319"/>
      <c r="AQ319"/>
      <c r="AR319"/>
      <c r="AS319"/>
      <c r="AT319"/>
      <c r="AU319"/>
    </row>
    <row r="320" spans="17:47" x14ac:dyDescent="0.2">
      <c r="Q320" s="142">
        <f>TRUNC('TARIFA ENTREGA A DIRECCION USD'!D321-'TARIFA ENTREGA A DIRECCION USD'!D320,2)</f>
        <v>0.55000000000000004</v>
      </c>
      <c r="R320" s="190">
        <v>313</v>
      </c>
      <c r="S320" s="200">
        <f>TRUNC((('TARIFA ENTREGA A DIRECCION USD'!C320-'TARIFA ENTREGA A DIRECCION USD'!D320)/'TARIFA ENTREGA A DIRECCION USD'!D320)+1,3)</f>
        <v>0.71099999999999997</v>
      </c>
      <c r="T320" s="200">
        <f>TRUNC(('TARIFA ENTREGA A DIRECCION USD'!E320-'TARIFA ENTREGA A DIRECCION USD'!D320)/'TARIFA ENTREGA A DIRECCION USD'!D320,3)</f>
        <v>0.19400000000000001</v>
      </c>
      <c r="U320" s="200">
        <f>TRUNC(('TARIFA ENTREGA A DIRECCION USD'!F320-'TARIFA ENTREGA A DIRECCION USD'!D320)/'TARIFA ENTREGA A DIRECCION USD'!D320,3)</f>
        <v>0.33300000000000002</v>
      </c>
      <c r="V320" s="200">
        <f>TRUNC(('TARIFA ENTREGA A DIRECCION USD'!G320-'TARIFA ENTREGA A DIRECCION USD'!D320)/'TARIFA ENTREGA A DIRECCION USD'!D320,3)</f>
        <v>0.79800000000000004</v>
      </c>
      <c r="X320" s="142">
        <v>16.12</v>
      </c>
      <c r="Y320" s="190">
        <v>313</v>
      </c>
      <c r="Z320" s="200">
        <v>0.55000000000000004</v>
      </c>
      <c r="AA320" s="200">
        <v>0.13</v>
      </c>
      <c r="AB320" s="200">
        <v>0.3</v>
      </c>
      <c r="AC320" s="200">
        <v>0.8</v>
      </c>
      <c r="AL320"/>
      <c r="AM320"/>
      <c r="AN320"/>
      <c r="AO320"/>
      <c r="AP320"/>
      <c r="AQ320"/>
      <c r="AR320"/>
      <c r="AS320"/>
      <c r="AT320"/>
      <c r="AU320"/>
    </row>
    <row r="321" spans="17:47" x14ac:dyDescent="0.2">
      <c r="Q321" s="142">
        <f>TRUNC('TARIFA ENTREGA A DIRECCION USD'!D322-'TARIFA ENTREGA A DIRECCION USD'!D321,2)</f>
        <v>0.55000000000000004</v>
      </c>
      <c r="R321" s="190">
        <v>314</v>
      </c>
      <c r="S321" s="200">
        <f>TRUNC((('TARIFA ENTREGA A DIRECCION USD'!C321-'TARIFA ENTREGA A DIRECCION USD'!D321)/'TARIFA ENTREGA A DIRECCION USD'!D321)+1,3)</f>
        <v>0.71099999999999997</v>
      </c>
      <c r="T321" s="200">
        <f>TRUNC(('TARIFA ENTREGA A DIRECCION USD'!E321-'TARIFA ENTREGA A DIRECCION USD'!D321)/'TARIFA ENTREGA A DIRECCION USD'!D321,3)</f>
        <v>0.19400000000000001</v>
      </c>
      <c r="U321" s="200">
        <f>TRUNC(('TARIFA ENTREGA A DIRECCION USD'!F321-'TARIFA ENTREGA A DIRECCION USD'!D321)/'TARIFA ENTREGA A DIRECCION USD'!D321,3)</f>
        <v>0.33300000000000002</v>
      </c>
      <c r="V321" s="200">
        <f>TRUNC(('TARIFA ENTREGA A DIRECCION USD'!G321-'TARIFA ENTREGA A DIRECCION USD'!D321)/'TARIFA ENTREGA A DIRECCION USD'!D321,3)</f>
        <v>0.79800000000000004</v>
      </c>
      <c r="X321" s="142">
        <v>16.12</v>
      </c>
      <c r="Y321" s="190">
        <v>314</v>
      </c>
      <c r="Z321" s="200">
        <v>0.55000000000000004</v>
      </c>
      <c r="AA321" s="200">
        <v>0.13</v>
      </c>
      <c r="AB321" s="200">
        <v>0.3</v>
      </c>
      <c r="AC321" s="200">
        <v>0.8</v>
      </c>
      <c r="AL321"/>
      <c r="AM321"/>
      <c r="AN321"/>
      <c r="AO321"/>
      <c r="AP321"/>
      <c r="AQ321"/>
      <c r="AR321"/>
      <c r="AS321"/>
      <c r="AT321"/>
      <c r="AU321"/>
    </row>
    <row r="322" spans="17:47" x14ac:dyDescent="0.2">
      <c r="Q322" s="142">
        <f>TRUNC('TARIFA ENTREGA A DIRECCION USD'!D323-'TARIFA ENTREGA A DIRECCION USD'!D322,2)</f>
        <v>0.55000000000000004</v>
      </c>
      <c r="R322" s="190">
        <v>315</v>
      </c>
      <c r="S322" s="200">
        <f>TRUNC((('TARIFA ENTREGA A DIRECCION USD'!C322-'TARIFA ENTREGA A DIRECCION USD'!D322)/'TARIFA ENTREGA A DIRECCION USD'!D322)+1,3)</f>
        <v>0.71099999999999997</v>
      </c>
      <c r="T322" s="200">
        <f>TRUNC(('TARIFA ENTREGA A DIRECCION USD'!E322-'TARIFA ENTREGA A DIRECCION USD'!D322)/'TARIFA ENTREGA A DIRECCION USD'!D322,3)</f>
        <v>0.19400000000000001</v>
      </c>
      <c r="U322" s="200">
        <f>TRUNC(('TARIFA ENTREGA A DIRECCION USD'!F322-'TARIFA ENTREGA A DIRECCION USD'!D322)/'TARIFA ENTREGA A DIRECCION USD'!D322,3)</f>
        <v>0.33400000000000002</v>
      </c>
      <c r="V322" s="200">
        <f>TRUNC(('TARIFA ENTREGA A DIRECCION USD'!G322-'TARIFA ENTREGA A DIRECCION USD'!D322)/'TARIFA ENTREGA A DIRECCION USD'!D322,3)</f>
        <v>0.79900000000000004</v>
      </c>
      <c r="X322" s="142">
        <v>16.12</v>
      </c>
      <c r="Y322" s="190">
        <v>315</v>
      </c>
      <c r="Z322" s="200">
        <v>0.55000000000000004</v>
      </c>
      <c r="AA322" s="200">
        <v>0.13</v>
      </c>
      <c r="AB322" s="200">
        <v>0.3</v>
      </c>
      <c r="AC322" s="200">
        <v>0.8</v>
      </c>
      <c r="AL322"/>
      <c r="AM322"/>
      <c r="AN322"/>
      <c r="AO322"/>
      <c r="AP322"/>
      <c r="AQ322"/>
      <c r="AR322"/>
      <c r="AS322"/>
      <c r="AT322"/>
      <c r="AU322"/>
    </row>
    <row r="323" spans="17:47" x14ac:dyDescent="0.2">
      <c r="Q323" s="142">
        <f>TRUNC('TARIFA ENTREGA A DIRECCION USD'!D324-'TARIFA ENTREGA A DIRECCION USD'!D323,2)</f>
        <v>0.55000000000000004</v>
      </c>
      <c r="R323" s="190">
        <v>316</v>
      </c>
      <c r="S323" s="200">
        <f>TRUNC((('TARIFA ENTREGA A DIRECCION USD'!C323-'TARIFA ENTREGA A DIRECCION USD'!D323)/'TARIFA ENTREGA A DIRECCION USD'!D323)+1,3)</f>
        <v>0.71099999999999997</v>
      </c>
      <c r="T323" s="200">
        <f>TRUNC(('TARIFA ENTREGA A DIRECCION USD'!E323-'TARIFA ENTREGA A DIRECCION USD'!D323)/'TARIFA ENTREGA A DIRECCION USD'!D323,3)</f>
        <v>0.19400000000000001</v>
      </c>
      <c r="U323" s="200">
        <f>TRUNC(('TARIFA ENTREGA A DIRECCION USD'!F323-'TARIFA ENTREGA A DIRECCION USD'!D323)/'TARIFA ENTREGA A DIRECCION USD'!D323,3)</f>
        <v>0.33400000000000002</v>
      </c>
      <c r="V323" s="200">
        <f>TRUNC(('TARIFA ENTREGA A DIRECCION USD'!G323-'TARIFA ENTREGA A DIRECCION USD'!D323)/'TARIFA ENTREGA A DIRECCION USD'!D323,3)</f>
        <v>0.79900000000000004</v>
      </c>
      <c r="X323" s="142">
        <v>16.12</v>
      </c>
      <c r="Y323" s="190">
        <v>316</v>
      </c>
      <c r="Z323" s="200">
        <v>0.55000000000000004</v>
      </c>
      <c r="AA323" s="200">
        <v>0.13</v>
      </c>
      <c r="AB323" s="200">
        <v>0.3</v>
      </c>
      <c r="AC323" s="200">
        <v>0.8</v>
      </c>
      <c r="AL323"/>
      <c r="AM323"/>
      <c r="AN323"/>
      <c r="AO323"/>
      <c r="AP323"/>
      <c r="AQ323"/>
      <c r="AR323"/>
      <c r="AS323"/>
      <c r="AT323"/>
      <c r="AU323"/>
    </row>
    <row r="324" spans="17:47" x14ac:dyDescent="0.2">
      <c r="Q324" s="142">
        <f>TRUNC('TARIFA ENTREGA A DIRECCION USD'!D325-'TARIFA ENTREGA A DIRECCION USD'!D324,2)</f>
        <v>0.55000000000000004</v>
      </c>
      <c r="R324" s="190">
        <v>317</v>
      </c>
      <c r="S324" s="200">
        <f>TRUNC((('TARIFA ENTREGA A DIRECCION USD'!C324-'TARIFA ENTREGA A DIRECCION USD'!D324)/'TARIFA ENTREGA A DIRECCION USD'!D324)+1,3)</f>
        <v>0.71099999999999997</v>
      </c>
      <c r="T324" s="200">
        <f>TRUNC(('TARIFA ENTREGA A DIRECCION USD'!E324-'TARIFA ENTREGA A DIRECCION USD'!D324)/'TARIFA ENTREGA A DIRECCION USD'!D324,3)</f>
        <v>0.19400000000000001</v>
      </c>
      <c r="U324" s="200">
        <f>TRUNC(('TARIFA ENTREGA A DIRECCION USD'!F324-'TARIFA ENTREGA A DIRECCION USD'!D324)/'TARIFA ENTREGA A DIRECCION USD'!D324,3)</f>
        <v>0.33400000000000002</v>
      </c>
      <c r="V324" s="200">
        <f>TRUNC(('TARIFA ENTREGA A DIRECCION USD'!G324-'TARIFA ENTREGA A DIRECCION USD'!D324)/'TARIFA ENTREGA A DIRECCION USD'!D324,3)</f>
        <v>0.79900000000000004</v>
      </c>
      <c r="X324" s="142">
        <v>16.12</v>
      </c>
      <c r="Y324" s="190">
        <v>317</v>
      </c>
      <c r="Z324" s="200">
        <v>0.55000000000000004</v>
      </c>
      <c r="AA324" s="200">
        <v>0.13</v>
      </c>
      <c r="AB324" s="200">
        <v>0.3</v>
      </c>
      <c r="AC324" s="200">
        <v>0.8</v>
      </c>
      <c r="AL324"/>
      <c r="AM324"/>
      <c r="AN324"/>
      <c r="AO324"/>
      <c r="AP324"/>
      <c r="AQ324"/>
      <c r="AR324"/>
      <c r="AS324"/>
      <c r="AT324"/>
      <c r="AU324"/>
    </row>
    <row r="325" spans="17:47" x14ac:dyDescent="0.2">
      <c r="Q325" s="142">
        <f>TRUNC('TARIFA ENTREGA A DIRECCION USD'!D326-'TARIFA ENTREGA A DIRECCION USD'!D325,2)</f>
        <v>0.55000000000000004</v>
      </c>
      <c r="R325" s="190">
        <v>318</v>
      </c>
      <c r="S325" s="200">
        <f>TRUNC((('TARIFA ENTREGA A DIRECCION USD'!C325-'TARIFA ENTREGA A DIRECCION USD'!D325)/'TARIFA ENTREGA A DIRECCION USD'!D325)+1,3)</f>
        <v>0.71099999999999997</v>
      </c>
      <c r="T325" s="200">
        <f>TRUNC(('TARIFA ENTREGA A DIRECCION USD'!E325-'TARIFA ENTREGA A DIRECCION USD'!D325)/'TARIFA ENTREGA A DIRECCION USD'!D325,3)</f>
        <v>0.19400000000000001</v>
      </c>
      <c r="U325" s="200">
        <f>TRUNC(('TARIFA ENTREGA A DIRECCION USD'!F325-'TARIFA ENTREGA A DIRECCION USD'!D325)/'TARIFA ENTREGA A DIRECCION USD'!D325,3)</f>
        <v>0.33400000000000002</v>
      </c>
      <c r="V325" s="200">
        <f>TRUNC(('TARIFA ENTREGA A DIRECCION USD'!G325-'TARIFA ENTREGA A DIRECCION USD'!D325)/'TARIFA ENTREGA A DIRECCION USD'!D325,3)</f>
        <v>0.8</v>
      </c>
      <c r="X325" s="142">
        <v>16.12</v>
      </c>
      <c r="Y325" s="190">
        <v>318</v>
      </c>
      <c r="Z325" s="200">
        <v>0.55000000000000004</v>
      </c>
      <c r="AA325" s="200">
        <v>0.13</v>
      </c>
      <c r="AB325" s="200">
        <v>0.3</v>
      </c>
      <c r="AC325" s="200">
        <v>0.8</v>
      </c>
      <c r="AL325"/>
      <c r="AM325"/>
      <c r="AN325"/>
      <c r="AO325"/>
      <c r="AP325"/>
      <c r="AQ325"/>
      <c r="AR325"/>
      <c r="AS325"/>
      <c r="AT325"/>
      <c r="AU325"/>
    </row>
    <row r="326" spans="17:47" x14ac:dyDescent="0.2">
      <c r="Q326" s="142">
        <f>TRUNC('TARIFA ENTREGA A DIRECCION USD'!D327-'TARIFA ENTREGA A DIRECCION USD'!D326,2)</f>
        <v>0.55000000000000004</v>
      </c>
      <c r="R326" s="190">
        <v>319</v>
      </c>
      <c r="S326" s="200">
        <f>TRUNC((('TARIFA ENTREGA A DIRECCION USD'!C326-'TARIFA ENTREGA A DIRECCION USD'!D326)/'TARIFA ENTREGA A DIRECCION USD'!D326)+1,3)</f>
        <v>0.71099999999999997</v>
      </c>
      <c r="T326" s="200">
        <f>TRUNC(('TARIFA ENTREGA A DIRECCION USD'!E326-'TARIFA ENTREGA A DIRECCION USD'!D326)/'TARIFA ENTREGA A DIRECCION USD'!D326,3)</f>
        <v>0.19400000000000001</v>
      </c>
      <c r="U326" s="200">
        <f>TRUNC(('TARIFA ENTREGA A DIRECCION USD'!F326-'TARIFA ENTREGA A DIRECCION USD'!D326)/'TARIFA ENTREGA A DIRECCION USD'!D326,3)</f>
        <v>0.33400000000000002</v>
      </c>
      <c r="V326" s="200">
        <f>TRUNC(('TARIFA ENTREGA A DIRECCION USD'!G326-'TARIFA ENTREGA A DIRECCION USD'!D326)/'TARIFA ENTREGA A DIRECCION USD'!D326,3)</f>
        <v>0.8</v>
      </c>
      <c r="X326" s="142">
        <v>16.12</v>
      </c>
      <c r="Y326" s="190">
        <v>319</v>
      </c>
      <c r="Z326" s="200">
        <v>0.55000000000000004</v>
      </c>
      <c r="AA326" s="200">
        <v>0.13</v>
      </c>
      <c r="AB326" s="200">
        <v>0.3</v>
      </c>
      <c r="AC326" s="200">
        <v>0.8</v>
      </c>
      <c r="AL326"/>
      <c r="AM326"/>
      <c r="AN326"/>
      <c r="AO326"/>
      <c r="AP326"/>
      <c r="AQ326"/>
      <c r="AR326"/>
      <c r="AS326"/>
      <c r="AT326"/>
      <c r="AU326"/>
    </row>
    <row r="327" spans="17:47" x14ac:dyDescent="0.2">
      <c r="Q327" s="142">
        <f>TRUNC('TARIFA ENTREGA A DIRECCION USD'!D328-'TARIFA ENTREGA A DIRECCION USD'!D327,2)</f>
        <v>0.55000000000000004</v>
      </c>
      <c r="R327" s="190">
        <v>320</v>
      </c>
      <c r="S327" s="200">
        <f>TRUNC((('TARIFA ENTREGA A DIRECCION USD'!C327-'TARIFA ENTREGA A DIRECCION USD'!D327)/'TARIFA ENTREGA A DIRECCION USD'!D327)+1,3)</f>
        <v>0.71099999999999997</v>
      </c>
      <c r="T327" s="200">
        <f>TRUNC(('TARIFA ENTREGA A DIRECCION USD'!E327-'TARIFA ENTREGA A DIRECCION USD'!D327)/'TARIFA ENTREGA A DIRECCION USD'!D327,3)</f>
        <v>0.19500000000000001</v>
      </c>
      <c r="U327" s="200">
        <f>TRUNC(('TARIFA ENTREGA A DIRECCION USD'!F327-'TARIFA ENTREGA A DIRECCION USD'!D327)/'TARIFA ENTREGA A DIRECCION USD'!D327,3)</f>
        <v>0.33500000000000002</v>
      </c>
      <c r="V327" s="200">
        <f>TRUNC(('TARIFA ENTREGA A DIRECCION USD'!G327-'TARIFA ENTREGA A DIRECCION USD'!D327)/'TARIFA ENTREGA A DIRECCION USD'!D327,3)</f>
        <v>0.80100000000000005</v>
      </c>
      <c r="X327" s="142">
        <v>16.12</v>
      </c>
      <c r="Y327" s="190">
        <v>320</v>
      </c>
      <c r="Z327" s="200">
        <v>0.55000000000000004</v>
      </c>
      <c r="AA327" s="200">
        <v>0.13</v>
      </c>
      <c r="AB327" s="200">
        <v>0.3</v>
      </c>
      <c r="AC327" s="200">
        <v>0.8</v>
      </c>
      <c r="AL327"/>
      <c r="AM327"/>
      <c r="AN327"/>
      <c r="AO327"/>
      <c r="AP327"/>
      <c r="AQ327"/>
      <c r="AR327"/>
      <c r="AS327"/>
      <c r="AT327"/>
      <c r="AU327"/>
    </row>
    <row r="328" spans="17:47" x14ac:dyDescent="0.2">
      <c r="Q328" s="142">
        <f>TRUNC('TARIFA ENTREGA A DIRECCION USD'!D329-'TARIFA ENTREGA A DIRECCION USD'!D328,2)</f>
        <v>0.55000000000000004</v>
      </c>
      <c r="R328" s="190">
        <v>321</v>
      </c>
      <c r="S328" s="200">
        <f>TRUNC((('TARIFA ENTREGA A DIRECCION USD'!C328-'TARIFA ENTREGA A DIRECCION USD'!D328)/'TARIFA ENTREGA A DIRECCION USD'!D328)+1,3)</f>
        <v>0.71099999999999997</v>
      </c>
      <c r="T328" s="200">
        <f>TRUNC(('TARIFA ENTREGA A DIRECCION USD'!E328-'TARIFA ENTREGA A DIRECCION USD'!D328)/'TARIFA ENTREGA A DIRECCION USD'!D328,3)</f>
        <v>0.19500000000000001</v>
      </c>
      <c r="U328" s="200">
        <f>TRUNC(('TARIFA ENTREGA A DIRECCION USD'!F328-'TARIFA ENTREGA A DIRECCION USD'!D328)/'TARIFA ENTREGA A DIRECCION USD'!D328,3)</f>
        <v>0.33500000000000002</v>
      </c>
      <c r="V328" s="200">
        <f>TRUNC(('TARIFA ENTREGA A DIRECCION USD'!G328-'TARIFA ENTREGA A DIRECCION USD'!D328)/'TARIFA ENTREGA A DIRECCION USD'!D328,3)</f>
        <v>0.80100000000000005</v>
      </c>
      <c r="X328" s="142">
        <v>16.12</v>
      </c>
      <c r="Y328" s="190">
        <v>321</v>
      </c>
      <c r="Z328" s="200">
        <v>0.55000000000000004</v>
      </c>
      <c r="AA328" s="200">
        <v>0.13</v>
      </c>
      <c r="AB328" s="200">
        <v>0.3</v>
      </c>
      <c r="AC328" s="200">
        <v>0.8</v>
      </c>
      <c r="AL328"/>
      <c r="AM328"/>
      <c r="AN328"/>
      <c r="AO328"/>
      <c r="AP328"/>
      <c r="AQ328"/>
      <c r="AR328"/>
      <c r="AS328"/>
      <c r="AT328"/>
      <c r="AU328"/>
    </row>
    <row r="329" spans="17:47" x14ac:dyDescent="0.2">
      <c r="Q329" s="142">
        <f>TRUNC('TARIFA ENTREGA A DIRECCION USD'!D330-'TARIFA ENTREGA A DIRECCION USD'!D329,2)</f>
        <v>0.55000000000000004</v>
      </c>
      <c r="R329" s="190">
        <v>322</v>
      </c>
      <c r="S329" s="200">
        <f>TRUNC((('TARIFA ENTREGA A DIRECCION USD'!C329-'TARIFA ENTREGA A DIRECCION USD'!D329)/'TARIFA ENTREGA A DIRECCION USD'!D329)+1,3)</f>
        <v>0.71099999999999997</v>
      </c>
      <c r="T329" s="200">
        <f>TRUNC(('TARIFA ENTREGA A DIRECCION USD'!E329-'TARIFA ENTREGA A DIRECCION USD'!D329)/'TARIFA ENTREGA A DIRECCION USD'!D329,3)</f>
        <v>0.19500000000000001</v>
      </c>
      <c r="U329" s="200">
        <f>TRUNC(('TARIFA ENTREGA A DIRECCION USD'!F329-'TARIFA ENTREGA A DIRECCION USD'!D329)/'TARIFA ENTREGA A DIRECCION USD'!D329,3)</f>
        <v>0.33500000000000002</v>
      </c>
      <c r="V329" s="200">
        <f>TRUNC(('TARIFA ENTREGA A DIRECCION USD'!G329-'TARIFA ENTREGA A DIRECCION USD'!D329)/'TARIFA ENTREGA A DIRECCION USD'!D329,3)</f>
        <v>0.80100000000000005</v>
      </c>
      <c r="X329" s="142">
        <v>16.12</v>
      </c>
      <c r="Y329" s="190">
        <v>322</v>
      </c>
      <c r="Z329" s="200">
        <v>0.55000000000000004</v>
      </c>
      <c r="AA329" s="200">
        <v>0.13</v>
      </c>
      <c r="AB329" s="200">
        <v>0.3</v>
      </c>
      <c r="AC329" s="200">
        <v>0.8</v>
      </c>
      <c r="AL329"/>
      <c r="AM329"/>
      <c r="AN329"/>
      <c r="AO329"/>
      <c r="AP329"/>
      <c r="AQ329"/>
      <c r="AR329"/>
      <c r="AS329"/>
      <c r="AT329"/>
      <c r="AU329"/>
    </row>
    <row r="330" spans="17:47" x14ac:dyDescent="0.2">
      <c r="Q330" s="142">
        <f>TRUNC('TARIFA ENTREGA A DIRECCION USD'!D331-'TARIFA ENTREGA A DIRECCION USD'!D330,2)</f>
        <v>0.55000000000000004</v>
      </c>
      <c r="R330" s="190">
        <v>323</v>
      </c>
      <c r="S330" s="200">
        <f>TRUNC((('TARIFA ENTREGA A DIRECCION USD'!C330-'TARIFA ENTREGA A DIRECCION USD'!D330)/'TARIFA ENTREGA A DIRECCION USD'!D330)+1,3)</f>
        <v>0.71099999999999997</v>
      </c>
      <c r="T330" s="200">
        <f>TRUNC(('TARIFA ENTREGA A DIRECCION USD'!E330-'TARIFA ENTREGA A DIRECCION USD'!D330)/'TARIFA ENTREGA A DIRECCION USD'!D330,3)</f>
        <v>0.19500000000000001</v>
      </c>
      <c r="U330" s="200">
        <f>TRUNC(('TARIFA ENTREGA A DIRECCION USD'!F330-'TARIFA ENTREGA A DIRECCION USD'!D330)/'TARIFA ENTREGA A DIRECCION USD'!D330,3)</f>
        <v>0.33500000000000002</v>
      </c>
      <c r="V330" s="200">
        <f>TRUNC(('TARIFA ENTREGA A DIRECCION USD'!G330-'TARIFA ENTREGA A DIRECCION USD'!D330)/'TARIFA ENTREGA A DIRECCION USD'!D330,3)</f>
        <v>0.80200000000000005</v>
      </c>
      <c r="X330" s="142">
        <v>16.12</v>
      </c>
      <c r="Y330" s="190">
        <v>323</v>
      </c>
      <c r="Z330" s="200">
        <v>0.55000000000000004</v>
      </c>
      <c r="AA330" s="200">
        <v>0.13</v>
      </c>
      <c r="AB330" s="200">
        <v>0.3</v>
      </c>
      <c r="AC330" s="200">
        <v>0.8</v>
      </c>
      <c r="AL330"/>
      <c r="AM330"/>
      <c r="AN330"/>
      <c r="AO330"/>
      <c r="AP330"/>
      <c r="AQ330"/>
      <c r="AR330"/>
      <c r="AS330"/>
      <c r="AT330"/>
      <c r="AU330"/>
    </row>
    <row r="331" spans="17:47" x14ac:dyDescent="0.2">
      <c r="Q331" s="142">
        <f>TRUNC('TARIFA ENTREGA A DIRECCION USD'!D332-'TARIFA ENTREGA A DIRECCION USD'!D331,2)</f>
        <v>0.55000000000000004</v>
      </c>
      <c r="R331" s="190">
        <v>324</v>
      </c>
      <c r="S331" s="200">
        <f>TRUNC((('TARIFA ENTREGA A DIRECCION USD'!C331-'TARIFA ENTREGA A DIRECCION USD'!D331)/'TARIFA ENTREGA A DIRECCION USD'!D331)+1,3)</f>
        <v>0.71099999999999997</v>
      </c>
      <c r="T331" s="200">
        <f>TRUNC(('TARIFA ENTREGA A DIRECCION USD'!E331-'TARIFA ENTREGA A DIRECCION USD'!D331)/'TARIFA ENTREGA A DIRECCION USD'!D331,3)</f>
        <v>0.19500000000000001</v>
      </c>
      <c r="U331" s="200">
        <f>TRUNC(('TARIFA ENTREGA A DIRECCION USD'!F331-'TARIFA ENTREGA A DIRECCION USD'!D331)/'TARIFA ENTREGA A DIRECCION USD'!D331,3)</f>
        <v>0.33600000000000002</v>
      </c>
      <c r="V331" s="200">
        <f>TRUNC(('TARIFA ENTREGA A DIRECCION USD'!G331-'TARIFA ENTREGA A DIRECCION USD'!D331)/'TARIFA ENTREGA A DIRECCION USD'!D331,3)</f>
        <v>0.80200000000000005</v>
      </c>
      <c r="X331" s="142">
        <v>16.12</v>
      </c>
      <c r="Y331" s="190">
        <v>324</v>
      </c>
      <c r="Z331" s="200">
        <v>0.55000000000000004</v>
      </c>
      <c r="AA331" s="200">
        <v>0.13</v>
      </c>
      <c r="AB331" s="200">
        <v>0.3</v>
      </c>
      <c r="AC331" s="200">
        <v>0.8</v>
      </c>
      <c r="AL331"/>
      <c r="AM331"/>
      <c r="AN331"/>
      <c r="AO331"/>
      <c r="AP331"/>
      <c r="AQ331"/>
      <c r="AR331"/>
      <c r="AS331"/>
      <c r="AT331"/>
      <c r="AU331"/>
    </row>
    <row r="332" spans="17:47" x14ac:dyDescent="0.2">
      <c r="Q332" s="142">
        <f>TRUNC('TARIFA ENTREGA A DIRECCION USD'!D333-'TARIFA ENTREGA A DIRECCION USD'!D332,2)</f>
        <v>0.55000000000000004</v>
      </c>
      <c r="R332" s="190">
        <v>325</v>
      </c>
      <c r="S332" s="200">
        <f>TRUNC((('TARIFA ENTREGA A DIRECCION USD'!C332-'TARIFA ENTREGA A DIRECCION USD'!D332)/'TARIFA ENTREGA A DIRECCION USD'!D332)+1,3)</f>
        <v>0.71099999999999997</v>
      </c>
      <c r="T332" s="200">
        <f>TRUNC(('TARIFA ENTREGA A DIRECCION USD'!E332-'TARIFA ENTREGA A DIRECCION USD'!D332)/'TARIFA ENTREGA A DIRECCION USD'!D332,3)</f>
        <v>0.19500000000000001</v>
      </c>
      <c r="U332" s="200">
        <f>TRUNC(('TARIFA ENTREGA A DIRECCION USD'!F332-'TARIFA ENTREGA A DIRECCION USD'!D332)/'TARIFA ENTREGA A DIRECCION USD'!D332,3)</f>
        <v>0.33600000000000002</v>
      </c>
      <c r="V332" s="200">
        <f>TRUNC(('TARIFA ENTREGA A DIRECCION USD'!G332-'TARIFA ENTREGA A DIRECCION USD'!D332)/'TARIFA ENTREGA A DIRECCION USD'!D332,3)</f>
        <v>0.80200000000000005</v>
      </c>
      <c r="X332" s="142">
        <v>16.12</v>
      </c>
      <c r="Y332" s="190">
        <v>325</v>
      </c>
      <c r="Z332" s="200">
        <v>0.55000000000000004</v>
      </c>
      <c r="AA332" s="200">
        <v>0.13</v>
      </c>
      <c r="AB332" s="200">
        <v>0.3</v>
      </c>
      <c r="AC332" s="200">
        <v>0.8</v>
      </c>
      <c r="AL332"/>
      <c r="AM332"/>
      <c r="AN332"/>
      <c r="AO332"/>
      <c r="AP332"/>
      <c r="AQ332"/>
      <c r="AR332"/>
      <c r="AS332"/>
      <c r="AT332"/>
      <c r="AU332"/>
    </row>
    <row r="333" spans="17:47" x14ac:dyDescent="0.2">
      <c r="Q333" s="142">
        <f>TRUNC('TARIFA ENTREGA A DIRECCION USD'!D334-'TARIFA ENTREGA A DIRECCION USD'!D333,2)</f>
        <v>0.55000000000000004</v>
      </c>
      <c r="R333" s="190">
        <v>326</v>
      </c>
      <c r="S333" s="200">
        <f>TRUNC((('TARIFA ENTREGA A DIRECCION USD'!C333-'TARIFA ENTREGA A DIRECCION USD'!D333)/'TARIFA ENTREGA A DIRECCION USD'!D333)+1,3)</f>
        <v>0.71099999999999997</v>
      </c>
      <c r="T333" s="200">
        <f>TRUNC(('TARIFA ENTREGA A DIRECCION USD'!E333-'TARIFA ENTREGA A DIRECCION USD'!D333)/'TARIFA ENTREGA A DIRECCION USD'!D333,3)</f>
        <v>0.19500000000000001</v>
      </c>
      <c r="U333" s="200">
        <f>TRUNC(('TARIFA ENTREGA A DIRECCION USD'!F333-'TARIFA ENTREGA A DIRECCION USD'!D333)/'TARIFA ENTREGA A DIRECCION USD'!D333,3)</f>
        <v>0.33600000000000002</v>
      </c>
      <c r="V333" s="200">
        <f>TRUNC(('TARIFA ENTREGA A DIRECCION USD'!G333-'TARIFA ENTREGA A DIRECCION USD'!D333)/'TARIFA ENTREGA A DIRECCION USD'!D333,3)</f>
        <v>0.80300000000000005</v>
      </c>
      <c r="X333" s="142">
        <v>16.12</v>
      </c>
      <c r="Y333" s="190">
        <v>326</v>
      </c>
      <c r="Z333" s="200">
        <v>0.55000000000000004</v>
      </c>
      <c r="AA333" s="200">
        <v>0.13</v>
      </c>
      <c r="AB333" s="200">
        <v>0.3</v>
      </c>
      <c r="AC333" s="200">
        <v>0.8</v>
      </c>
      <c r="AL333"/>
      <c r="AM333"/>
      <c r="AN333"/>
      <c r="AO333"/>
      <c r="AP333"/>
      <c r="AQ333"/>
      <c r="AR333"/>
      <c r="AS333"/>
      <c r="AT333"/>
      <c r="AU333"/>
    </row>
    <row r="334" spans="17:47" x14ac:dyDescent="0.2">
      <c r="Q334" s="142">
        <f>TRUNC('TARIFA ENTREGA A DIRECCION USD'!D335-'TARIFA ENTREGA A DIRECCION USD'!D334,2)</f>
        <v>0.55000000000000004</v>
      </c>
      <c r="R334" s="190">
        <v>327</v>
      </c>
      <c r="S334" s="200">
        <f>TRUNC((('TARIFA ENTREGA A DIRECCION USD'!C334-'TARIFA ENTREGA A DIRECCION USD'!D334)/'TARIFA ENTREGA A DIRECCION USD'!D334)+1,3)</f>
        <v>0.71099999999999997</v>
      </c>
      <c r="T334" s="200">
        <f>TRUNC(('TARIFA ENTREGA A DIRECCION USD'!E334-'TARIFA ENTREGA A DIRECCION USD'!D334)/'TARIFA ENTREGA A DIRECCION USD'!D334,3)</f>
        <v>0.19600000000000001</v>
      </c>
      <c r="U334" s="200">
        <f>TRUNC(('TARIFA ENTREGA A DIRECCION USD'!F334-'TARIFA ENTREGA A DIRECCION USD'!D334)/'TARIFA ENTREGA A DIRECCION USD'!D334,3)</f>
        <v>0.33600000000000002</v>
      </c>
      <c r="V334" s="200">
        <f>TRUNC(('TARIFA ENTREGA A DIRECCION USD'!G334-'TARIFA ENTREGA A DIRECCION USD'!D334)/'TARIFA ENTREGA A DIRECCION USD'!D334,3)</f>
        <v>0.80300000000000005</v>
      </c>
      <c r="X334" s="142">
        <v>16.12</v>
      </c>
      <c r="Y334" s="190">
        <v>327</v>
      </c>
      <c r="Z334" s="200">
        <v>0.55000000000000004</v>
      </c>
      <c r="AA334" s="200">
        <v>0.13</v>
      </c>
      <c r="AB334" s="200">
        <v>0.3</v>
      </c>
      <c r="AC334" s="200">
        <v>0.8</v>
      </c>
      <c r="AL334"/>
      <c r="AM334"/>
      <c r="AN334"/>
      <c r="AO334"/>
      <c r="AP334"/>
      <c r="AQ334"/>
      <c r="AR334"/>
      <c r="AS334"/>
      <c r="AT334"/>
      <c r="AU334"/>
    </row>
    <row r="335" spans="17:47" x14ac:dyDescent="0.2">
      <c r="Q335" s="142">
        <f>TRUNC('TARIFA ENTREGA A DIRECCION USD'!D336-'TARIFA ENTREGA A DIRECCION USD'!D335,2)</f>
        <v>0.55000000000000004</v>
      </c>
      <c r="R335" s="190">
        <v>328</v>
      </c>
      <c r="S335" s="200">
        <f>TRUNC((('TARIFA ENTREGA A DIRECCION USD'!C335-'TARIFA ENTREGA A DIRECCION USD'!D335)/'TARIFA ENTREGA A DIRECCION USD'!D335)+1,3)</f>
        <v>0.71099999999999997</v>
      </c>
      <c r="T335" s="200">
        <f>TRUNC(('TARIFA ENTREGA A DIRECCION USD'!E335-'TARIFA ENTREGA A DIRECCION USD'!D335)/'TARIFA ENTREGA A DIRECCION USD'!D335,3)</f>
        <v>0.19600000000000001</v>
      </c>
      <c r="U335" s="200">
        <f>TRUNC(('TARIFA ENTREGA A DIRECCION USD'!F335-'TARIFA ENTREGA A DIRECCION USD'!D335)/'TARIFA ENTREGA A DIRECCION USD'!D335,3)</f>
        <v>0.33600000000000002</v>
      </c>
      <c r="V335" s="200">
        <f>TRUNC(('TARIFA ENTREGA A DIRECCION USD'!G335-'TARIFA ENTREGA A DIRECCION USD'!D335)/'TARIFA ENTREGA A DIRECCION USD'!D335,3)</f>
        <v>0.80400000000000005</v>
      </c>
      <c r="X335" s="142">
        <v>16.12</v>
      </c>
      <c r="Y335" s="190">
        <v>328</v>
      </c>
      <c r="Z335" s="200">
        <v>0.55000000000000004</v>
      </c>
      <c r="AA335" s="200">
        <v>0.13</v>
      </c>
      <c r="AB335" s="200">
        <v>0.3</v>
      </c>
      <c r="AC335" s="200">
        <v>0.8</v>
      </c>
      <c r="AL335"/>
      <c r="AM335"/>
      <c r="AN335"/>
      <c r="AO335"/>
      <c r="AP335"/>
      <c r="AQ335"/>
      <c r="AR335"/>
      <c r="AS335"/>
      <c r="AT335"/>
      <c r="AU335"/>
    </row>
    <row r="336" spans="17:47" x14ac:dyDescent="0.2">
      <c r="Q336" s="142">
        <f>TRUNC('TARIFA ENTREGA A DIRECCION USD'!D337-'TARIFA ENTREGA A DIRECCION USD'!D336,2)</f>
        <v>0.55000000000000004</v>
      </c>
      <c r="R336" s="190">
        <v>329</v>
      </c>
      <c r="S336" s="200">
        <f>TRUNC((('TARIFA ENTREGA A DIRECCION USD'!C336-'TARIFA ENTREGA A DIRECCION USD'!D336)/'TARIFA ENTREGA A DIRECCION USD'!D336)+1,3)</f>
        <v>0.71099999999999997</v>
      </c>
      <c r="T336" s="200">
        <f>TRUNC(('TARIFA ENTREGA A DIRECCION USD'!E336-'TARIFA ENTREGA A DIRECCION USD'!D336)/'TARIFA ENTREGA A DIRECCION USD'!D336,3)</f>
        <v>0.19600000000000001</v>
      </c>
      <c r="U336" s="200">
        <f>TRUNC(('TARIFA ENTREGA A DIRECCION USD'!F336-'TARIFA ENTREGA A DIRECCION USD'!D336)/'TARIFA ENTREGA A DIRECCION USD'!D336,3)</f>
        <v>0.33700000000000002</v>
      </c>
      <c r="V336" s="200">
        <f>TRUNC(('TARIFA ENTREGA A DIRECCION USD'!G336-'TARIFA ENTREGA A DIRECCION USD'!D336)/'TARIFA ENTREGA A DIRECCION USD'!D336,3)</f>
        <v>0.80400000000000005</v>
      </c>
      <c r="X336" s="142">
        <v>16.12</v>
      </c>
      <c r="Y336" s="190">
        <v>329</v>
      </c>
      <c r="Z336" s="200">
        <v>0.55000000000000004</v>
      </c>
      <c r="AA336" s="200">
        <v>0.13</v>
      </c>
      <c r="AB336" s="200">
        <v>0.3</v>
      </c>
      <c r="AC336" s="200">
        <v>0.8</v>
      </c>
      <c r="AL336"/>
      <c r="AM336"/>
      <c r="AN336"/>
      <c r="AO336"/>
      <c r="AP336"/>
      <c r="AQ336"/>
      <c r="AR336"/>
      <c r="AS336"/>
      <c r="AT336"/>
      <c r="AU336"/>
    </row>
    <row r="337" spans="17:47" x14ac:dyDescent="0.2">
      <c r="Q337" s="142">
        <f>TRUNC('TARIFA ENTREGA A DIRECCION USD'!D338-'TARIFA ENTREGA A DIRECCION USD'!D337,2)</f>
        <v>0.55000000000000004</v>
      </c>
      <c r="R337" s="190">
        <v>330</v>
      </c>
      <c r="S337" s="200">
        <f>TRUNC((('TARIFA ENTREGA A DIRECCION USD'!C337-'TARIFA ENTREGA A DIRECCION USD'!D337)/'TARIFA ENTREGA A DIRECCION USD'!D337)+1,3)</f>
        <v>0.71099999999999997</v>
      </c>
      <c r="T337" s="200">
        <f>TRUNC(('TARIFA ENTREGA A DIRECCION USD'!E337-'TARIFA ENTREGA A DIRECCION USD'!D337)/'TARIFA ENTREGA A DIRECCION USD'!D337,3)</f>
        <v>0.19600000000000001</v>
      </c>
      <c r="U337" s="200">
        <f>TRUNC(('TARIFA ENTREGA A DIRECCION USD'!F337-'TARIFA ENTREGA A DIRECCION USD'!D337)/'TARIFA ENTREGA A DIRECCION USD'!D337,3)</f>
        <v>0.33700000000000002</v>
      </c>
      <c r="V337" s="200">
        <f>TRUNC(('TARIFA ENTREGA A DIRECCION USD'!G337-'TARIFA ENTREGA A DIRECCION USD'!D337)/'TARIFA ENTREGA A DIRECCION USD'!D337,3)</f>
        <v>0.80400000000000005</v>
      </c>
      <c r="X337" s="142">
        <v>16.12</v>
      </c>
      <c r="Y337" s="190">
        <v>330</v>
      </c>
      <c r="Z337" s="200">
        <v>0.55000000000000004</v>
      </c>
      <c r="AA337" s="200">
        <v>0.13</v>
      </c>
      <c r="AB337" s="200">
        <v>0.3</v>
      </c>
      <c r="AC337" s="200">
        <v>0.8</v>
      </c>
      <c r="AL337"/>
      <c r="AM337"/>
      <c r="AN337"/>
      <c r="AO337"/>
      <c r="AP337"/>
      <c r="AQ337"/>
      <c r="AR337"/>
      <c r="AS337"/>
      <c r="AT337"/>
      <c r="AU337"/>
    </row>
    <row r="338" spans="17:47" x14ac:dyDescent="0.2">
      <c r="Q338" s="142">
        <f>TRUNC('TARIFA ENTREGA A DIRECCION USD'!D339-'TARIFA ENTREGA A DIRECCION USD'!D338,2)</f>
        <v>0.55000000000000004</v>
      </c>
      <c r="R338" s="190">
        <v>331</v>
      </c>
      <c r="S338" s="200">
        <f>TRUNC((('TARIFA ENTREGA A DIRECCION USD'!C338-'TARIFA ENTREGA A DIRECCION USD'!D338)/'TARIFA ENTREGA A DIRECCION USD'!D338)+1,3)</f>
        <v>0.71099999999999997</v>
      </c>
      <c r="T338" s="200">
        <f>TRUNC(('TARIFA ENTREGA A DIRECCION USD'!E338-'TARIFA ENTREGA A DIRECCION USD'!D338)/'TARIFA ENTREGA A DIRECCION USD'!D338,3)</f>
        <v>0.19600000000000001</v>
      </c>
      <c r="U338" s="200">
        <f>TRUNC(('TARIFA ENTREGA A DIRECCION USD'!F338-'TARIFA ENTREGA A DIRECCION USD'!D338)/'TARIFA ENTREGA A DIRECCION USD'!D338,3)</f>
        <v>0.33700000000000002</v>
      </c>
      <c r="V338" s="200">
        <f>TRUNC(('TARIFA ENTREGA A DIRECCION USD'!G338-'TARIFA ENTREGA A DIRECCION USD'!D338)/'TARIFA ENTREGA A DIRECCION USD'!D338,3)</f>
        <v>0.80500000000000005</v>
      </c>
      <c r="X338" s="142">
        <v>16.12</v>
      </c>
      <c r="Y338" s="190">
        <v>331</v>
      </c>
      <c r="Z338" s="200">
        <v>0.55000000000000004</v>
      </c>
      <c r="AA338" s="200">
        <v>0.13</v>
      </c>
      <c r="AB338" s="200">
        <v>0.3</v>
      </c>
      <c r="AC338" s="200">
        <v>0.8</v>
      </c>
      <c r="AL338"/>
      <c r="AM338"/>
      <c r="AN338"/>
      <c r="AO338"/>
      <c r="AP338"/>
      <c r="AQ338"/>
      <c r="AR338"/>
      <c r="AS338"/>
      <c r="AT338"/>
      <c r="AU338"/>
    </row>
    <row r="339" spans="17:47" x14ac:dyDescent="0.2">
      <c r="Q339" s="142">
        <f>TRUNC('TARIFA ENTREGA A DIRECCION USD'!D340-'TARIFA ENTREGA A DIRECCION USD'!D339,2)</f>
        <v>0.55000000000000004</v>
      </c>
      <c r="R339" s="190">
        <v>332</v>
      </c>
      <c r="S339" s="200">
        <f>TRUNC((('TARIFA ENTREGA A DIRECCION USD'!C339-'TARIFA ENTREGA A DIRECCION USD'!D339)/'TARIFA ENTREGA A DIRECCION USD'!D339)+1,3)</f>
        <v>0.71099999999999997</v>
      </c>
      <c r="T339" s="200">
        <f>TRUNC(('TARIFA ENTREGA A DIRECCION USD'!E339-'TARIFA ENTREGA A DIRECCION USD'!D339)/'TARIFA ENTREGA A DIRECCION USD'!D339,3)</f>
        <v>0.19600000000000001</v>
      </c>
      <c r="U339" s="200">
        <f>TRUNC(('TARIFA ENTREGA A DIRECCION USD'!F339-'TARIFA ENTREGA A DIRECCION USD'!D339)/'TARIFA ENTREGA A DIRECCION USD'!D339,3)</f>
        <v>0.33700000000000002</v>
      </c>
      <c r="V339" s="200">
        <f>TRUNC(('TARIFA ENTREGA A DIRECCION USD'!G339-'TARIFA ENTREGA A DIRECCION USD'!D339)/'TARIFA ENTREGA A DIRECCION USD'!D339,3)</f>
        <v>0.80500000000000005</v>
      </c>
      <c r="X339" s="142">
        <v>16.12</v>
      </c>
      <c r="Y339" s="190">
        <v>332</v>
      </c>
      <c r="Z339" s="200">
        <v>0.55000000000000004</v>
      </c>
      <c r="AA339" s="200">
        <v>0.13</v>
      </c>
      <c r="AB339" s="200">
        <v>0.3</v>
      </c>
      <c r="AC339" s="200">
        <v>0.8</v>
      </c>
      <c r="AL339"/>
      <c r="AM339"/>
      <c r="AN339"/>
      <c r="AO339"/>
      <c r="AP339"/>
      <c r="AQ339"/>
      <c r="AR339"/>
      <c r="AS339"/>
      <c r="AT339"/>
      <c r="AU339"/>
    </row>
    <row r="340" spans="17:47" x14ac:dyDescent="0.2">
      <c r="Q340" s="142">
        <f>TRUNC('TARIFA ENTREGA A DIRECCION USD'!D341-'TARIFA ENTREGA A DIRECCION USD'!D340,2)</f>
        <v>0.55000000000000004</v>
      </c>
      <c r="R340" s="190">
        <v>333</v>
      </c>
      <c r="S340" s="200">
        <f>TRUNC((('TARIFA ENTREGA A DIRECCION USD'!C340-'TARIFA ENTREGA A DIRECCION USD'!D340)/'TARIFA ENTREGA A DIRECCION USD'!D340)+1,3)</f>
        <v>0.71099999999999997</v>
      </c>
      <c r="T340" s="200">
        <f>TRUNC(('TARIFA ENTREGA A DIRECCION USD'!E340-'TARIFA ENTREGA A DIRECCION USD'!D340)/'TARIFA ENTREGA A DIRECCION USD'!D340,3)</f>
        <v>0.19600000000000001</v>
      </c>
      <c r="U340" s="200">
        <f>TRUNC(('TARIFA ENTREGA A DIRECCION USD'!F340-'TARIFA ENTREGA A DIRECCION USD'!D340)/'TARIFA ENTREGA A DIRECCION USD'!D340,3)</f>
        <v>0.33800000000000002</v>
      </c>
      <c r="V340" s="200">
        <f>TRUNC(('TARIFA ENTREGA A DIRECCION USD'!G340-'TARIFA ENTREGA A DIRECCION USD'!D340)/'TARIFA ENTREGA A DIRECCION USD'!D340,3)</f>
        <v>0.80500000000000005</v>
      </c>
      <c r="X340" s="142">
        <v>16.12</v>
      </c>
      <c r="Y340" s="190">
        <v>333</v>
      </c>
      <c r="Z340" s="200">
        <v>0.55000000000000004</v>
      </c>
      <c r="AA340" s="200">
        <v>0.13</v>
      </c>
      <c r="AB340" s="200">
        <v>0.3</v>
      </c>
      <c r="AC340" s="200">
        <v>0.8</v>
      </c>
      <c r="AL340"/>
      <c r="AM340"/>
      <c r="AN340"/>
      <c r="AO340"/>
      <c r="AP340"/>
      <c r="AQ340"/>
      <c r="AR340"/>
      <c r="AS340"/>
      <c r="AT340"/>
      <c r="AU340"/>
    </row>
    <row r="341" spans="17:47" x14ac:dyDescent="0.2">
      <c r="Q341" s="142">
        <f>TRUNC('TARIFA ENTREGA A DIRECCION USD'!D342-'TARIFA ENTREGA A DIRECCION USD'!D341,2)</f>
        <v>0.55000000000000004</v>
      </c>
      <c r="R341" s="190">
        <v>334</v>
      </c>
      <c r="S341" s="200">
        <f>TRUNC((('TARIFA ENTREGA A DIRECCION USD'!C341-'TARIFA ENTREGA A DIRECCION USD'!D341)/'TARIFA ENTREGA A DIRECCION USD'!D341)+1,3)</f>
        <v>0.71099999999999997</v>
      </c>
      <c r="T341" s="200">
        <f>TRUNC(('TARIFA ENTREGA A DIRECCION USD'!E341-'TARIFA ENTREGA A DIRECCION USD'!D341)/'TARIFA ENTREGA A DIRECCION USD'!D341,3)</f>
        <v>0.19700000000000001</v>
      </c>
      <c r="U341" s="200">
        <f>TRUNC(('TARIFA ENTREGA A DIRECCION USD'!F341-'TARIFA ENTREGA A DIRECCION USD'!D341)/'TARIFA ENTREGA A DIRECCION USD'!D341,3)</f>
        <v>0.33800000000000002</v>
      </c>
      <c r="V341" s="200">
        <f>TRUNC(('TARIFA ENTREGA A DIRECCION USD'!G341-'TARIFA ENTREGA A DIRECCION USD'!D341)/'TARIFA ENTREGA A DIRECCION USD'!D341,3)</f>
        <v>0.80600000000000005</v>
      </c>
      <c r="X341" s="142">
        <v>16.12</v>
      </c>
      <c r="Y341" s="190">
        <v>334</v>
      </c>
      <c r="Z341" s="200">
        <v>0.55000000000000004</v>
      </c>
      <c r="AA341" s="200">
        <v>0.13</v>
      </c>
      <c r="AB341" s="200">
        <v>0.3</v>
      </c>
      <c r="AC341" s="200">
        <v>0.8</v>
      </c>
      <c r="AL341"/>
      <c r="AM341"/>
      <c r="AN341"/>
      <c r="AO341"/>
      <c r="AP341"/>
      <c r="AQ341"/>
      <c r="AR341"/>
      <c r="AS341"/>
      <c r="AT341"/>
      <c r="AU341"/>
    </row>
    <row r="342" spans="17:47" x14ac:dyDescent="0.2">
      <c r="Q342" s="142">
        <f>TRUNC('TARIFA ENTREGA A DIRECCION USD'!D343-'TARIFA ENTREGA A DIRECCION USD'!D342,2)</f>
        <v>0.55000000000000004</v>
      </c>
      <c r="R342" s="190">
        <v>335</v>
      </c>
      <c r="S342" s="200">
        <f>TRUNC((('TARIFA ENTREGA A DIRECCION USD'!C342-'TARIFA ENTREGA A DIRECCION USD'!D342)/'TARIFA ENTREGA A DIRECCION USD'!D342)+1,3)</f>
        <v>0.71099999999999997</v>
      </c>
      <c r="T342" s="200">
        <f>TRUNC(('TARIFA ENTREGA A DIRECCION USD'!E342-'TARIFA ENTREGA A DIRECCION USD'!D342)/'TARIFA ENTREGA A DIRECCION USD'!D342,3)</f>
        <v>0.19700000000000001</v>
      </c>
      <c r="U342" s="200">
        <f>TRUNC(('TARIFA ENTREGA A DIRECCION USD'!F342-'TARIFA ENTREGA A DIRECCION USD'!D342)/'TARIFA ENTREGA A DIRECCION USD'!D342,3)</f>
        <v>0.33800000000000002</v>
      </c>
      <c r="V342" s="200">
        <f>TRUNC(('TARIFA ENTREGA A DIRECCION USD'!G342-'TARIFA ENTREGA A DIRECCION USD'!D342)/'TARIFA ENTREGA A DIRECCION USD'!D342,3)</f>
        <v>0.80600000000000005</v>
      </c>
      <c r="X342" s="142">
        <v>16.12</v>
      </c>
      <c r="Y342" s="190">
        <v>335</v>
      </c>
      <c r="Z342" s="200">
        <v>0.55000000000000004</v>
      </c>
      <c r="AA342" s="200">
        <v>0.13</v>
      </c>
      <c r="AB342" s="200">
        <v>0.3</v>
      </c>
      <c r="AC342" s="200">
        <v>0.8</v>
      </c>
      <c r="AL342"/>
      <c r="AM342"/>
      <c r="AN342"/>
      <c r="AO342"/>
      <c r="AP342"/>
      <c r="AQ342"/>
      <c r="AR342"/>
      <c r="AS342"/>
      <c r="AT342"/>
      <c r="AU342"/>
    </row>
    <row r="343" spans="17:47" x14ac:dyDescent="0.2">
      <c r="Q343" s="142">
        <f>TRUNC('TARIFA ENTREGA A DIRECCION USD'!D344-'TARIFA ENTREGA A DIRECCION USD'!D343,2)</f>
        <v>0.55000000000000004</v>
      </c>
      <c r="R343" s="190">
        <v>336</v>
      </c>
      <c r="S343" s="200">
        <f>TRUNC((('TARIFA ENTREGA A DIRECCION USD'!C343-'TARIFA ENTREGA A DIRECCION USD'!D343)/'TARIFA ENTREGA A DIRECCION USD'!D343)+1,3)</f>
        <v>0.71099999999999997</v>
      </c>
      <c r="T343" s="200">
        <f>TRUNC(('TARIFA ENTREGA A DIRECCION USD'!E343-'TARIFA ENTREGA A DIRECCION USD'!D343)/'TARIFA ENTREGA A DIRECCION USD'!D343,3)</f>
        <v>0.19700000000000001</v>
      </c>
      <c r="U343" s="200">
        <f>TRUNC(('TARIFA ENTREGA A DIRECCION USD'!F343-'TARIFA ENTREGA A DIRECCION USD'!D343)/'TARIFA ENTREGA A DIRECCION USD'!D343,3)</f>
        <v>0.33800000000000002</v>
      </c>
      <c r="V343" s="200">
        <f>TRUNC(('TARIFA ENTREGA A DIRECCION USD'!G343-'TARIFA ENTREGA A DIRECCION USD'!D343)/'TARIFA ENTREGA A DIRECCION USD'!D343,3)</f>
        <v>0.80600000000000005</v>
      </c>
      <c r="X343" s="142">
        <v>16.12</v>
      </c>
      <c r="Y343" s="190">
        <v>336</v>
      </c>
      <c r="Z343" s="200">
        <v>0.55000000000000004</v>
      </c>
      <c r="AA343" s="200">
        <v>0.13</v>
      </c>
      <c r="AB343" s="200">
        <v>0.3</v>
      </c>
      <c r="AC343" s="200">
        <v>0.8</v>
      </c>
      <c r="AL343"/>
      <c r="AM343"/>
      <c r="AN343"/>
      <c r="AO343"/>
      <c r="AP343"/>
      <c r="AQ343"/>
      <c r="AR343"/>
      <c r="AS343"/>
      <c r="AT343"/>
      <c r="AU343"/>
    </row>
    <row r="344" spans="17:47" x14ac:dyDescent="0.2">
      <c r="Q344" s="142">
        <f>TRUNC('TARIFA ENTREGA A DIRECCION USD'!D345-'TARIFA ENTREGA A DIRECCION USD'!D344,2)</f>
        <v>0.55000000000000004</v>
      </c>
      <c r="R344" s="190">
        <v>337</v>
      </c>
      <c r="S344" s="200">
        <f>TRUNC((('TARIFA ENTREGA A DIRECCION USD'!C344-'TARIFA ENTREGA A DIRECCION USD'!D344)/'TARIFA ENTREGA A DIRECCION USD'!D344)+1,3)</f>
        <v>0.71199999999999997</v>
      </c>
      <c r="T344" s="200">
        <f>TRUNC(('TARIFA ENTREGA A DIRECCION USD'!E344-'TARIFA ENTREGA A DIRECCION USD'!D344)/'TARIFA ENTREGA A DIRECCION USD'!D344,3)</f>
        <v>0.19700000000000001</v>
      </c>
      <c r="U344" s="200">
        <f>TRUNC(('TARIFA ENTREGA A DIRECCION USD'!F344-'TARIFA ENTREGA A DIRECCION USD'!D344)/'TARIFA ENTREGA A DIRECCION USD'!D344,3)</f>
        <v>0.33800000000000002</v>
      </c>
      <c r="V344" s="200">
        <f>TRUNC(('TARIFA ENTREGA A DIRECCION USD'!G344-'TARIFA ENTREGA A DIRECCION USD'!D344)/'TARIFA ENTREGA A DIRECCION USD'!D344,3)</f>
        <v>0.80700000000000005</v>
      </c>
      <c r="X344" s="142">
        <v>16.12</v>
      </c>
      <c r="Y344" s="190">
        <v>337</v>
      </c>
      <c r="Z344" s="200">
        <v>0.55000000000000004</v>
      </c>
      <c r="AA344" s="200">
        <v>0.13</v>
      </c>
      <c r="AB344" s="200">
        <v>0.3</v>
      </c>
      <c r="AC344" s="200">
        <v>0.8</v>
      </c>
      <c r="AL344"/>
      <c r="AM344"/>
      <c r="AN344"/>
      <c r="AO344"/>
      <c r="AP344"/>
      <c r="AQ344"/>
      <c r="AR344"/>
      <c r="AS344"/>
      <c r="AT344"/>
      <c r="AU344"/>
    </row>
    <row r="345" spans="17:47" x14ac:dyDescent="0.2">
      <c r="Q345" s="142">
        <f>TRUNC('TARIFA ENTREGA A DIRECCION USD'!D346-'TARIFA ENTREGA A DIRECCION USD'!D345,2)</f>
        <v>0.55000000000000004</v>
      </c>
      <c r="R345" s="190">
        <v>338</v>
      </c>
      <c r="S345" s="200">
        <f>TRUNC((('TARIFA ENTREGA A DIRECCION USD'!C345-'TARIFA ENTREGA A DIRECCION USD'!D345)/'TARIFA ENTREGA A DIRECCION USD'!D345)+1,3)</f>
        <v>0.71199999999999997</v>
      </c>
      <c r="T345" s="200">
        <f>TRUNC(('TARIFA ENTREGA A DIRECCION USD'!E345-'TARIFA ENTREGA A DIRECCION USD'!D345)/'TARIFA ENTREGA A DIRECCION USD'!D345,3)</f>
        <v>0.19700000000000001</v>
      </c>
      <c r="U345" s="200">
        <f>TRUNC(('TARIFA ENTREGA A DIRECCION USD'!F345-'TARIFA ENTREGA A DIRECCION USD'!D345)/'TARIFA ENTREGA A DIRECCION USD'!D345,3)</f>
        <v>0.33900000000000002</v>
      </c>
      <c r="V345" s="200">
        <f>TRUNC(('TARIFA ENTREGA A DIRECCION USD'!G345-'TARIFA ENTREGA A DIRECCION USD'!D345)/'TARIFA ENTREGA A DIRECCION USD'!D345,3)</f>
        <v>0.80700000000000005</v>
      </c>
      <c r="X345" s="142">
        <v>16.12</v>
      </c>
      <c r="Y345" s="190">
        <v>338</v>
      </c>
      <c r="Z345" s="200">
        <v>0.55000000000000004</v>
      </c>
      <c r="AA345" s="200">
        <v>0.13</v>
      </c>
      <c r="AB345" s="200">
        <v>0.3</v>
      </c>
      <c r="AC345" s="200">
        <v>0.8</v>
      </c>
      <c r="AL345"/>
      <c r="AM345"/>
      <c r="AN345"/>
      <c r="AO345"/>
      <c r="AP345"/>
      <c r="AQ345"/>
      <c r="AR345"/>
      <c r="AS345"/>
      <c r="AT345"/>
      <c r="AU345"/>
    </row>
    <row r="346" spans="17:47" x14ac:dyDescent="0.2">
      <c r="Q346" s="142">
        <f>TRUNC('TARIFA ENTREGA A DIRECCION USD'!D347-'TARIFA ENTREGA A DIRECCION USD'!D346,2)</f>
        <v>0.55000000000000004</v>
      </c>
      <c r="R346" s="190">
        <v>339</v>
      </c>
      <c r="S346" s="200">
        <f>TRUNC((('TARIFA ENTREGA A DIRECCION USD'!C346-'TARIFA ENTREGA A DIRECCION USD'!D346)/'TARIFA ENTREGA A DIRECCION USD'!D346)+1,3)</f>
        <v>0.71199999999999997</v>
      </c>
      <c r="T346" s="200">
        <f>TRUNC(('TARIFA ENTREGA A DIRECCION USD'!E346-'TARIFA ENTREGA A DIRECCION USD'!D346)/'TARIFA ENTREGA A DIRECCION USD'!D346,3)</f>
        <v>0.19700000000000001</v>
      </c>
      <c r="U346" s="200">
        <f>TRUNC(('TARIFA ENTREGA A DIRECCION USD'!F346-'TARIFA ENTREGA A DIRECCION USD'!D346)/'TARIFA ENTREGA A DIRECCION USD'!D346,3)</f>
        <v>0.33900000000000002</v>
      </c>
      <c r="V346" s="200">
        <f>TRUNC(('TARIFA ENTREGA A DIRECCION USD'!G346-'TARIFA ENTREGA A DIRECCION USD'!D346)/'TARIFA ENTREGA A DIRECCION USD'!D346,3)</f>
        <v>0.80800000000000005</v>
      </c>
      <c r="X346" s="142">
        <v>16.12</v>
      </c>
      <c r="Y346" s="190">
        <v>339</v>
      </c>
      <c r="Z346" s="200">
        <v>0.55000000000000004</v>
      </c>
      <c r="AA346" s="200">
        <v>0.13</v>
      </c>
      <c r="AB346" s="200">
        <v>0.3</v>
      </c>
      <c r="AC346" s="200">
        <v>0.8</v>
      </c>
      <c r="AL346"/>
      <c r="AM346"/>
      <c r="AN346"/>
      <c r="AO346"/>
      <c r="AP346"/>
      <c r="AQ346"/>
      <c r="AR346"/>
      <c r="AS346"/>
      <c r="AT346"/>
      <c r="AU346"/>
    </row>
    <row r="347" spans="17:47" x14ac:dyDescent="0.2">
      <c r="Q347" s="142">
        <f>TRUNC('TARIFA ENTREGA A DIRECCION USD'!D348-'TARIFA ENTREGA A DIRECCION USD'!D347,2)</f>
        <v>0.55000000000000004</v>
      </c>
      <c r="R347" s="190">
        <v>340</v>
      </c>
      <c r="S347" s="200">
        <f>TRUNC((('TARIFA ENTREGA A DIRECCION USD'!C347-'TARIFA ENTREGA A DIRECCION USD'!D347)/'TARIFA ENTREGA A DIRECCION USD'!D347)+1,3)</f>
        <v>0.71199999999999997</v>
      </c>
      <c r="T347" s="200">
        <f>TRUNC(('TARIFA ENTREGA A DIRECCION USD'!E347-'TARIFA ENTREGA A DIRECCION USD'!D347)/'TARIFA ENTREGA A DIRECCION USD'!D347,3)</f>
        <v>0.19700000000000001</v>
      </c>
      <c r="U347" s="200">
        <f>TRUNC(('TARIFA ENTREGA A DIRECCION USD'!F347-'TARIFA ENTREGA A DIRECCION USD'!D347)/'TARIFA ENTREGA A DIRECCION USD'!D347,3)</f>
        <v>0.33900000000000002</v>
      </c>
      <c r="V347" s="200">
        <f>TRUNC(('TARIFA ENTREGA A DIRECCION USD'!G347-'TARIFA ENTREGA A DIRECCION USD'!D347)/'TARIFA ENTREGA A DIRECCION USD'!D347,3)</f>
        <v>0.80800000000000005</v>
      </c>
      <c r="X347" s="142">
        <v>16.12</v>
      </c>
      <c r="Y347" s="190">
        <v>340</v>
      </c>
      <c r="Z347" s="200">
        <v>0.55000000000000004</v>
      </c>
      <c r="AA347" s="200">
        <v>0.13</v>
      </c>
      <c r="AB347" s="200">
        <v>0.3</v>
      </c>
      <c r="AC347" s="200">
        <v>0.8</v>
      </c>
      <c r="AL347"/>
      <c r="AM347"/>
      <c r="AN347"/>
      <c r="AO347"/>
      <c r="AP347"/>
      <c r="AQ347"/>
      <c r="AR347"/>
      <c r="AS347"/>
      <c r="AT347"/>
      <c r="AU347"/>
    </row>
    <row r="348" spans="17:47" x14ac:dyDescent="0.2">
      <c r="Q348" s="142">
        <f>TRUNC('TARIFA ENTREGA A DIRECCION USD'!D349-'TARIFA ENTREGA A DIRECCION USD'!D348,2)</f>
        <v>0.55000000000000004</v>
      </c>
      <c r="R348" s="190">
        <v>341</v>
      </c>
      <c r="S348" s="200">
        <f>TRUNC((('TARIFA ENTREGA A DIRECCION USD'!C348-'TARIFA ENTREGA A DIRECCION USD'!D348)/'TARIFA ENTREGA A DIRECCION USD'!D348)+1,3)</f>
        <v>0.71199999999999997</v>
      </c>
      <c r="T348" s="200">
        <f>TRUNC(('TARIFA ENTREGA A DIRECCION USD'!E348-'TARIFA ENTREGA A DIRECCION USD'!D348)/'TARIFA ENTREGA A DIRECCION USD'!D348,3)</f>
        <v>0.19800000000000001</v>
      </c>
      <c r="U348" s="200">
        <f>TRUNC(('TARIFA ENTREGA A DIRECCION USD'!F348-'TARIFA ENTREGA A DIRECCION USD'!D348)/'TARIFA ENTREGA A DIRECCION USD'!D348,3)</f>
        <v>0.33900000000000002</v>
      </c>
      <c r="V348" s="200">
        <f>TRUNC(('TARIFA ENTREGA A DIRECCION USD'!G348-'TARIFA ENTREGA A DIRECCION USD'!D348)/'TARIFA ENTREGA A DIRECCION USD'!D348,3)</f>
        <v>0.80800000000000005</v>
      </c>
      <c r="X348" s="142">
        <v>16.12</v>
      </c>
      <c r="Y348" s="190">
        <v>341</v>
      </c>
      <c r="Z348" s="200">
        <v>0.55000000000000004</v>
      </c>
      <c r="AA348" s="200">
        <v>0.13</v>
      </c>
      <c r="AB348" s="200">
        <v>0.3</v>
      </c>
      <c r="AC348" s="200">
        <v>0.8</v>
      </c>
      <c r="AL348"/>
      <c r="AM348"/>
      <c r="AN348"/>
      <c r="AO348"/>
      <c r="AP348"/>
      <c r="AQ348"/>
      <c r="AR348"/>
      <c r="AS348"/>
      <c r="AT348"/>
      <c r="AU348"/>
    </row>
    <row r="349" spans="17:47" x14ac:dyDescent="0.2">
      <c r="Q349" s="142">
        <f>TRUNC('TARIFA ENTREGA A DIRECCION USD'!D350-'TARIFA ENTREGA A DIRECCION USD'!D349,2)</f>
        <v>0.55000000000000004</v>
      </c>
      <c r="R349" s="190">
        <v>342</v>
      </c>
      <c r="S349" s="200">
        <f>TRUNC((('TARIFA ENTREGA A DIRECCION USD'!C349-'TARIFA ENTREGA A DIRECCION USD'!D349)/'TARIFA ENTREGA A DIRECCION USD'!D349)+1,3)</f>
        <v>0.71199999999999997</v>
      </c>
      <c r="T349" s="200">
        <f>TRUNC(('TARIFA ENTREGA A DIRECCION USD'!E349-'TARIFA ENTREGA A DIRECCION USD'!D349)/'TARIFA ENTREGA A DIRECCION USD'!D349,3)</f>
        <v>0.19800000000000001</v>
      </c>
      <c r="U349" s="200">
        <f>TRUNC(('TARIFA ENTREGA A DIRECCION USD'!F349-'TARIFA ENTREGA A DIRECCION USD'!D349)/'TARIFA ENTREGA A DIRECCION USD'!D349,3)</f>
        <v>0.33900000000000002</v>
      </c>
      <c r="V349" s="200">
        <f>TRUNC(('TARIFA ENTREGA A DIRECCION USD'!G349-'TARIFA ENTREGA A DIRECCION USD'!D349)/'TARIFA ENTREGA A DIRECCION USD'!D349,3)</f>
        <v>0.80900000000000005</v>
      </c>
      <c r="X349" s="142">
        <v>16.12</v>
      </c>
      <c r="Y349" s="190">
        <v>342</v>
      </c>
      <c r="Z349" s="200">
        <v>0.55000000000000004</v>
      </c>
      <c r="AA349" s="200">
        <v>0.13</v>
      </c>
      <c r="AB349" s="200">
        <v>0.3</v>
      </c>
      <c r="AC349" s="200">
        <v>0.8</v>
      </c>
      <c r="AL349"/>
      <c r="AM349"/>
      <c r="AN349"/>
      <c r="AO349"/>
      <c r="AP349"/>
      <c r="AQ349"/>
      <c r="AR349"/>
      <c r="AS349"/>
      <c r="AT349"/>
      <c r="AU349"/>
    </row>
    <row r="350" spans="17:47" x14ac:dyDescent="0.2">
      <c r="Q350" s="142">
        <f>TRUNC('TARIFA ENTREGA A DIRECCION USD'!D351-'TARIFA ENTREGA A DIRECCION USD'!D350,2)</f>
        <v>0.55000000000000004</v>
      </c>
      <c r="R350" s="190">
        <v>343</v>
      </c>
      <c r="S350" s="200">
        <f>TRUNC((('TARIFA ENTREGA A DIRECCION USD'!C350-'TARIFA ENTREGA A DIRECCION USD'!D350)/'TARIFA ENTREGA A DIRECCION USD'!D350)+1,3)</f>
        <v>0.71199999999999997</v>
      </c>
      <c r="T350" s="200">
        <f>TRUNC(('TARIFA ENTREGA A DIRECCION USD'!E350-'TARIFA ENTREGA A DIRECCION USD'!D350)/'TARIFA ENTREGA A DIRECCION USD'!D350,3)</f>
        <v>0.19800000000000001</v>
      </c>
      <c r="U350" s="200">
        <f>TRUNC(('TARIFA ENTREGA A DIRECCION USD'!F350-'TARIFA ENTREGA A DIRECCION USD'!D350)/'TARIFA ENTREGA A DIRECCION USD'!D350,3)</f>
        <v>0.34</v>
      </c>
      <c r="V350" s="200">
        <f>TRUNC(('TARIFA ENTREGA A DIRECCION USD'!G350-'TARIFA ENTREGA A DIRECCION USD'!D350)/'TARIFA ENTREGA A DIRECCION USD'!D350,3)</f>
        <v>0.80900000000000005</v>
      </c>
      <c r="X350" s="142">
        <v>16.12</v>
      </c>
      <c r="Y350" s="190">
        <v>343</v>
      </c>
      <c r="Z350" s="200">
        <v>0.55000000000000004</v>
      </c>
      <c r="AA350" s="200">
        <v>0.13</v>
      </c>
      <c r="AB350" s="200">
        <v>0.3</v>
      </c>
      <c r="AC350" s="200">
        <v>0.8</v>
      </c>
      <c r="AL350"/>
      <c r="AM350"/>
      <c r="AN350"/>
      <c r="AO350"/>
      <c r="AP350"/>
      <c r="AQ350"/>
      <c r="AR350"/>
      <c r="AS350"/>
      <c r="AT350"/>
      <c r="AU350"/>
    </row>
    <row r="351" spans="17:47" x14ac:dyDescent="0.2">
      <c r="Q351" s="142">
        <f>TRUNC('TARIFA ENTREGA A DIRECCION USD'!D352-'TARIFA ENTREGA A DIRECCION USD'!D351,2)</f>
        <v>0.55000000000000004</v>
      </c>
      <c r="R351" s="190">
        <v>344</v>
      </c>
      <c r="S351" s="200">
        <f>TRUNC((('TARIFA ENTREGA A DIRECCION USD'!C351-'TARIFA ENTREGA A DIRECCION USD'!D351)/'TARIFA ENTREGA A DIRECCION USD'!D351)+1,3)</f>
        <v>0.71199999999999997</v>
      </c>
      <c r="T351" s="200">
        <f>TRUNC(('TARIFA ENTREGA A DIRECCION USD'!E351-'TARIFA ENTREGA A DIRECCION USD'!D351)/'TARIFA ENTREGA A DIRECCION USD'!D351,3)</f>
        <v>0.19800000000000001</v>
      </c>
      <c r="U351" s="200">
        <f>TRUNC(('TARIFA ENTREGA A DIRECCION USD'!F351-'TARIFA ENTREGA A DIRECCION USD'!D351)/'TARIFA ENTREGA A DIRECCION USD'!D351,3)</f>
        <v>0.34</v>
      </c>
      <c r="V351" s="200">
        <f>TRUNC(('TARIFA ENTREGA A DIRECCION USD'!G351-'TARIFA ENTREGA A DIRECCION USD'!D351)/'TARIFA ENTREGA A DIRECCION USD'!D351,3)</f>
        <v>0.80900000000000005</v>
      </c>
      <c r="X351" s="142">
        <v>16.12</v>
      </c>
      <c r="Y351" s="190">
        <v>344</v>
      </c>
      <c r="Z351" s="200">
        <v>0.55000000000000004</v>
      </c>
      <c r="AA351" s="200">
        <v>0.13</v>
      </c>
      <c r="AB351" s="200">
        <v>0.3</v>
      </c>
      <c r="AC351" s="200">
        <v>0.8</v>
      </c>
      <c r="AL351"/>
      <c r="AM351"/>
      <c r="AN351"/>
      <c r="AO351"/>
      <c r="AP351"/>
      <c r="AQ351"/>
      <c r="AR351"/>
      <c r="AS351"/>
      <c r="AT351"/>
      <c r="AU351"/>
    </row>
    <row r="352" spans="17:47" x14ac:dyDescent="0.2">
      <c r="Q352" s="142">
        <f>TRUNC('TARIFA ENTREGA A DIRECCION USD'!D353-'TARIFA ENTREGA A DIRECCION USD'!D352,2)</f>
        <v>0.55000000000000004</v>
      </c>
      <c r="R352" s="190">
        <v>345</v>
      </c>
      <c r="S352" s="200">
        <f>TRUNC((('TARIFA ENTREGA A DIRECCION USD'!C352-'TARIFA ENTREGA A DIRECCION USD'!D352)/'TARIFA ENTREGA A DIRECCION USD'!D352)+1,3)</f>
        <v>0.71199999999999997</v>
      </c>
      <c r="T352" s="200">
        <f>TRUNC(('TARIFA ENTREGA A DIRECCION USD'!E352-'TARIFA ENTREGA A DIRECCION USD'!D352)/'TARIFA ENTREGA A DIRECCION USD'!D352,3)</f>
        <v>0.19800000000000001</v>
      </c>
      <c r="U352" s="200">
        <f>TRUNC(('TARIFA ENTREGA A DIRECCION USD'!F352-'TARIFA ENTREGA A DIRECCION USD'!D352)/'TARIFA ENTREGA A DIRECCION USD'!D352,3)</f>
        <v>0.34</v>
      </c>
      <c r="V352" s="200">
        <f>TRUNC(('TARIFA ENTREGA A DIRECCION USD'!G352-'TARIFA ENTREGA A DIRECCION USD'!D352)/'TARIFA ENTREGA A DIRECCION USD'!D352,3)</f>
        <v>0.81</v>
      </c>
      <c r="X352" s="142">
        <v>16.12</v>
      </c>
      <c r="Y352" s="190">
        <v>345</v>
      </c>
      <c r="Z352" s="200">
        <v>0.55000000000000004</v>
      </c>
      <c r="AA352" s="200">
        <v>0.13</v>
      </c>
      <c r="AB352" s="200">
        <v>0.3</v>
      </c>
      <c r="AC352" s="200">
        <v>0.8</v>
      </c>
      <c r="AL352"/>
      <c r="AM352"/>
      <c r="AN352"/>
      <c r="AO352"/>
      <c r="AP352"/>
      <c r="AQ352"/>
      <c r="AR352"/>
      <c r="AS352"/>
      <c r="AT352"/>
      <c r="AU352"/>
    </row>
    <row r="353" spans="17:47" x14ac:dyDescent="0.2">
      <c r="Q353" s="142">
        <f>TRUNC('TARIFA ENTREGA A DIRECCION USD'!D354-'TARIFA ENTREGA A DIRECCION USD'!D353,2)</f>
        <v>0.55000000000000004</v>
      </c>
      <c r="R353" s="190">
        <v>346</v>
      </c>
      <c r="S353" s="200">
        <f>TRUNC((('TARIFA ENTREGA A DIRECCION USD'!C353-'TARIFA ENTREGA A DIRECCION USD'!D353)/'TARIFA ENTREGA A DIRECCION USD'!D353)+1,3)</f>
        <v>0.71199999999999997</v>
      </c>
      <c r="T353" s="200">
        <f>TRUNC(('TARIFA ENTREGA A DIRECCION USD'!E353-'TARIFA ENTREGA A DIRECCION USD'!D353)/'TARIFA ENTREGA A DIRECCION USD'!D353,3)</f>
        <v>0.19800000000000001</v>
      </c>
      <c r="U353" s="200">
        <f>TRUNC(('TARIFA ENTREGA A DIRECCION USD'!F353-'TARIFA ENTREGA A DIRECCION USD'!D353)/'TARIFA ENTREGA A DIRECCION USD'!D353,3)</f>
        <v>0.34</v>
      </c>
      <c r="V353" s="200">
        <f>TRUNC(('TARIFA ENTREGA A DIRECCION USD'!G353-'TARIFA ENTREGA A DIRECCION USD'!D353)/'TARIFA ENTREGA A DIRECCION USD'!D353,3)</f>
        <v>0.81</v>
      </c>
      <c r="X353" s="142">
        <v>16.12</v>
      </c>
      <c r="Y353" s="190">
        <v>346</v>
      </c>
      <c r="Z353" s="200">
        <v>0.55000000000000004</v>
      </c>
      <c r="AA353" s="200">
        <v>0.13</v>
      </c>
      <c r="AB353" s="200">
        <v>0.3</v>
      </c>
      <c r="AC353" s="200">
        <v>0.8</v>
      </c>
      <c r="AL353"/>
      <c r="AM353"/>
      <c r="AN353"/>
      <c r="AO353"/>
      <c r="AP353"/>
      <c r="AQ353"/>
      <c r="AR353"/>
      <c r="AS353"/>
      <c r="AT353"/>
      <c r="AU353"/>
    </row>
    <row r="354" spans="17:47" x14ac:dyDescent="0.2">
      <c r="Q354" s="142">
        <f>TRUNC('TARIFA ENTREGA A DIRECCION USD'!D355-'TARIFA ENTREGA A DIRECCION USD'!D354,2)</f>
        <v>0.55000000000000004</v>
      </c>
      <c r="R354" s="190">
        <v>347</v>
      </c>
      <c r="S354" s="200">
        <f>TRUNC((('TARIFA ENTREGA A DIRECCION USD'!C354-'TARIFA ENTREGA A DIRECCION USD'!D354)/'TARIFA ENTREGA A DIRECCION USD'!D354)+1,3)</f>
        <v>0.71199999999999997</v>
      </c>
      <c r="T354" s="200">
        <f>TRUNC(('TARIFA ENTREGA A DIRECCION USD'!E354-'TARIFA ENTREGA A DIRECCION USD'!D354)/'TARIFA ENTREGA A DIRECCION USD'!D354,3)</f>
        <v>0.19800000000000001</v>
      </c>
      <c r="U354" s="200">
        <f>TRUNC(('TARIFA ENTREGA A DIRECCION USD'!F354-'TARIFA ENTREGA A DIRECCION USD'!D354)/'TARIFA ENTREGA A DIRECCION USD'!D354,3)</f>
        <v>0.34100000000000003</v>
      </c>
      <c r="V354" s="200">
        <f>TRUNC(('TARIFA ENTREGA A DIRECCION USD'!G354-'TARIFA ENTREGA A DIRECCION USD'!D354)/'TARIFA ENTREGA A DIRECCION USD'!D354,3)</f>
        <v>0.81</v>
      </c>
      <c r="X354" s="142">
        <v>16.12</v>
      </c>
      <c r="Y354" s="190">
        <v>347</v>
      </c>
      <c r="Z354" s="200">
        <v>0.55000000000000004</v>
      </c>
      <c r="AA354" s="200">
        <v>0.13</v>
      </c>
      <c r="AB354" s="200">
        <v>0.3</v>
      </c>
      <c r="AC354" s="200">
        <v>0.8</v>
      </c>
      <c r="AL354"/>
      <c r="AM354"/>
      <c r="AN354"/>
      <c r="AO354"/>
      <c r="AP354"/>
      <c r="AQ354"/>
      <c r="AR354"/>
      <c r="AS354"/>
      <c r="AT354"/>
      <c r="AU354"/>
    </row>
    <row r="355" spans="17:47" x14ac:dyDescent="0.2">
      <c r="Q355" s="142">
        <f>TRUNC('TARIFA ENTREGA A DIRECCION USD'!D356-'TARIFA ENTREGA A DIRECCION USD'!D355,2)</f>
        <v>0.55000000000000004</v>
      </c>
      <c r="R355" s="190">
        <v>348</v>
      </c>
      <c r="S355" s="200">
        <f>TRUNC((('TARIFA ENTREGA A DIRECCION USD'!C355-'TARIFA ENTREGA A DIRECCION USD'!D355)/'TARIFA ENTREGA A DIRECCION USD'!D355)+1,3)</f>
        <v>0.71199999999999997</v>
      </c>
      <c r="T355" s="200">
        <f>TRUNC(('TARIFA ENTREGA A DIRECCION USD'!E355-'TARIFA ENTREGA A DIRECCION USD'!D355)/'TARIFA ENTREGA A DIRECCION USD'!D355,3)</f>
        <v>0.19800000000000001</v>
      </c>
      <c r="U355" s="200">
        <f>TRUNC(('TARIFA ENTREGA A DIRECCION USD'!F355-'TARIFA ENTREGA A DIRECCION USD'!D355)/'TARIFA ENTREGA A DIRECCION USD'!D355,3)</f>
        <v>0.34100000000000003</v>
      </c>
      <c r="V355" s="200">
        <f>TRUNC(('TARIFA ENTREGA A DIRECCION USD'!G355-'TARIFA ENTREGA A DIRECCION USD'!D355)/'TARIFA ENTREGA A DIRECCION USD'!D355,3)</f>
        <v>0.81100000000000005</v>
      </c>
      <c r="X355" s="142">
        <v>16.12</v>
      </c>
      <c r="Y355" s="190">
        <v>348</v>
      </c>
      <c r="Z355" s="200">
        <v>0.55000000000000004</v>
      </c>
      <c r="AA355" s="200">
        <v>0.13</v>
      </c>
      <c r="AB355" s="200">
        <v>0.3</v>
      </c>
      <c r="AC355" s="200">
        <v>0.8</v>
      </c>
      <c r="AL355"/>
      <c r="AM355"/>
      <c r="AN355"/>
      <c r="AO355"/>
      <c r="AP355"/>
      <c r="AQ355"/>
      <c r="AR355"/>
      <c r="AS355"/>
      <c r="AT355"/>
      <c r="AU355"/>
    </row>
    <row r="356" spans="17:47" x14ac:dyDescent="0.2">
      <c r="Q356" s="142">
        <f>TRUNC('TARIFA ENTREGA A DIRECCION USD'!D357-'TARIFA ENTREGA A DIRECCION USD'!D356,2)</f>
        <v>0.55000000000000004</v>
      </c>
      <c r="R356" s="190">
        <v>349</v>
      </c>
      <c r="S356" s="200">
        <f>TRUNC((('TARIFA ENTREGA A DIRECCION USD'!C356-'TARIFA ENTREGA A DIRECCION USD'!D356)/'TARIFA ENTREGA A DIRECCION USD'!D356)+1,3)</f>
        <v>0.71199999999999997</v>
      </c>
      <c r="T356" s="200">
        <f>TRUNC(('TARIFA ENTREGA A DIRECCION USD'!E356-'TARIFA ENTREGA A DIRECCION USD'!D356)/'TARIFA ENTREGA A DIRECCION USD'!D356,3)</f>
        <v>0.19900000000000001</v>
      </c>
      <c r="U356" s="200">
        <f>TRUNC(('TARIFA ENTREGA A DIRECCION USD'!F356-'TARIFA ENTREGA A DIRECCION USD'!D356)/'TARIFA ENTREGA A DIRECCION USD'!D356,3)</f>
        <v>0.34100000000000003</v>
      </c>
      <c r="V356" s="200">
        <f>TRUNC(('TARIFA ENTREGA A DIRECCION USD'!G356-'TARIFA ENTREGA A DIRECCION USD'!D356)/'TARIFA ENTREGA A DIRECCION USD'!D356,3)</f>
        <v>0.81100000000000005</v>
      </c>
      <c r="X356" s="142">
        <v>16.12</v>
      </c>
      <c r="Y356" s="190">
        <v>349</v>
      </c>
      <c r="Z356" s="200">
        <v>0.55000000000000004</v>
      </c>
      <c r="AA356" s="200">
        <v>0.13</v>
      </c>
      <c r="AB356" s="200">
        <v>0.3</v>
      </c>
      <c r="AC356" s="200">
        <v>0.8</v>
      </c>
      <c r="AL356"/>
      <c r="AM356"/>
      <c r="AN356"/>
      <c r="AO356"/>
      <c r="AP356"/>
      <c r="AQ356"/>
      <c r="AR356"/>
      <c r="AS356"/>
      <c r="AT356"/>
      <c r="AU356"/>
    </row>
    <row r="357" spans="17:47" x14ac:dyDescent="0.2">
      <c r="Q357" s="142">
        <f>TRUNC('TARIFA ENTREGA A DIRECCION USD'!D358-'TARIFA ENTREGA A DIRECCION USD'!D357,2)</f>
        <v>0.55000000000000004</v>
      </c>
      <c r="R357" s="190">
        <v>350</v>
      </c>
      <c r="S357" s="200">
        <f>TRUNC((('TARIFA ENTREGA A DIRECCION USD'!C357-'TARIFA ENTREGA A DIRECCION USD'!D357)/'TARIFA ENTREGA A DIRECCION USD'!D357)+1,3)</f>
        <v>0.71199999999999997</v>
      </c>
      <c r="T357" s="200">
        <f>TRUNC(('TARIFA ENTREGA A DIRECCION USD'!E357-'TARIFA ENTREGA A DIRECCION USD'!D357)/'TARIFA ENTREGA A DIRECCION USD'!D357,3)</f>
        <v>0.19900000000000001</v>
      </c>
      <c r="U357" s="200">
        <f>TRUNC(('TARIFA ENTREGA A DIRECCION USD'!F357-'TARIFA ENTREGA A DIRECCION USD'!D357)/'TARIFA ENTREGA A DIRECCION USD'!D357,3)</f>
        <v>0.34100000000000003</v>
      </c>
      <c r="V357" s="200">
        <f>TRUNC(('TARIFA ENTREGA A DIRECCION USD'!G357-'TARIFA ENTREGA A DIRECCION USD'!D357)/'TARIFA ENTREGA A DIRECCION USD'!D357,3)</f>
        <v>0.81100000000000005</v>
      </c>
      <c r="X357" s="142">
        <v>16.12</v>
      </c>
      <c r="Y357" s="190">
        <v>350</v>
      </c>
      <c r="Z357" s="200">
        <v>0.55000000000000004</v>
      </c>
      <c r="AA357" s="200">
        <v>0.13</v>
      </c>
      <c r="AB357" s="200">
        <v>0.3</v>
      </c>
      <c r="AC357" s="200">
        <v>0.8</v>
      </c>
      <c r="AL357"/>
      <c r="AM357"/>
      <c r="AN357"/>
      <c r="AO357"/>
      <c r="AP357"/>
      <c r="AQ357"/>
      <c r="AR357"/>
      <c r="AS357"/>
      <c r="AT357"/>
      <c r="AU357"/>
    </row>
    <row r="358" spans="17:47" x14ac:dyDescent="0.2">
      <c r="Q358" s="142">
        <f>TRUNC('TARIFA ENTREGA A DIRECCION USD'!D359-'TARIFA ENTREGA A DIRECCION USD'!D358,2)</f>
        <v>0.55000000000000004</v>
      </c>
      <c r="R358" s="190">
        <v>351</v>
      </c>
      <c r="S358" s="200">
        <f>TRUNC((('TARIFA ENTREGA A DIRECCION USD'!C358-'TARIFA ENTREGA A DIRECCION USD'!D358)/'TARIFA ENTREGA A DIRECCION USD'!D358)+1,3)</f>
        <v>0.71199999999999997</v>
      </c>
      <c r="T358" s="200">
        <f>TRUNC(('TARIFA ENTREGA A DIRECCION USD'!E358-'TARIFA ENTREGA A DIRECCION USD'!D358)/'TARIFA ENTREGA A DIRECCION USD'!D358,3)</f>
        <v>0.19900000000000001</v>
      </c>
      <c r="U358" s="200">
        <f>TRUNC(('TARIFA ENTREGA A DIRECCION USD'!F358-'TARIFA ENTREGA A DIRECCION USD'!D358)/'TARIFA ENTREGA A DIRECCION USD'!D358,3)</f>
        <v>0.34100000000000003</v>
      </c>
      <c r="V358" s="200">
        <f>TRUNC(('TARIFA ENTREGA A DIRECCION USD'!G358-'TARIFA ENTREGA A DIRECCION USD'!D358)/'TARIFA ENTREGA A DIRECCION USD'!D358,3)</f>
        <v>0.81200000000000006</v>
      </c>
      <c r="X358" s="142">
        <v>16.12</v>
      </c>
      <c r="Y358" s="190">
        <v>351</v>
      </c>
      <c r="Z358" s="200">
        <v>0.55000000000000004</v>
      </c>
      <c r="AA358" s="200">
        <v>0.13</v>
      </c>
      <c r="AB358" s="200">
        <v>0.3</v>
      </c>
      <c r="AC358" s="200">
        <v>0.8</v>
      </c>
      <c r="AL358"/>
      <c r="AM358"/>
      <c r="AN358"/>
      <c r="AO358"/>
      <c r="AP358"/>
      <c r="AQ358"/>
      <c r="AR358"/>
      <c r="AS358"/>
      <c r="AT358"/>
      <c r="AU358"/>
    </row>
    <row r="359" spans="17:47" x14ac:dyDescent="0.2">
      <c r="Q359" s="142">
        <f>TRUNC('TARIFA ENTREGA A DIRECCION USD'!D360-'TARIFA ENTREGA A DIRECCION USD'!D359,2)</f>
        <v>0.55000000000000004</v>
      </c>
      <c r="R359" s="190">
        <v>352</v>
      </c>
      <c r="S359" s="200">
        <f>TRUNC((('TARIFA ENTREGA A DIRECCION USD'!C359-'TARIFA ENTREGA A DIRECCION USD'!D359)/'TARIFA ENTREGA A DIRECCION USD'!D359)+1,3)</f>
        <v>0.71199999999999997</v>
      </c>
      <c r="T359" s="200">
        <f>TRUNC(('TARIFA ENTREGA A DIRECCION USD'!E359-'TARIFA ENTREGA A DIRECCION USD'!D359)/'TARIFA ENTREGA A DIRECCION USD'!D359,3)</f>
        <v>0.19900000000000001</v>
      </c>
      <c r="U359" s="200">
        <f>TRUNC(('TARIFA ENTREGA A DIRECCION USD'!F359-'TARIFA ENTREGA A DIRECCION USD'!D359)/'TARIFA ENTREGA A DIRECCION USD'!D359,3)</f>
        <v>0.34200000000000003</v>
      </c>
      <c r="V359" s="200">
        <f>TRUNC(('TARIFA ENTREGA A DIRECCION USD'!G359-'TARIFA ENTREGA A DIRECCION USD'!D359)/'TARIFA ENTREGA A DIRECCION USD'!D359,3)</f>
        <v>0.81200000000000006</v>
      </c>
      <c r="X359" s="142">
        <v>16.12</v>
      </c>
      <c r="Y359" s="190">
        <v>352</v>
      </c>
      <c r="Z359" s="200">
        <v>0.55000000000000004</v>
      </c>
      <c r="AA359" s="200">
        <v>0.13</v>
      </c>
      <c r="AB359" s="200">
        <v>0.3</v>
      </c>
      <c r="AC359" s="200">
        <v>0.8</v>
      </c>
      <c r="AL359"/>
      <c r="AM359"/>
      <c r="AN359"/>
      <c r="AO359"/>
      <c r="AP359"/>
      <c r="AQ359"/>
      <c r="AR359"/>
      <c r="AS359"/>
      <c r="AT359"/>
      <c r="AU359"/>
    </row>
    <row r="360" spans="17:47" x14ac:dyDescent="0.2">
      <c r="Q360" s="142">
        <f>TRUNC('TARIFA ENTREGA A DIRECCION USD'!D361-'TARIFA ENTREGA A DIRECCION USD'!D360,2)</f>
        <v>0.55000000000000004</v>
      </c>
      <c r="R360" s="190">
        <v>353</v>
      </c>
      <c r="S360" s="200">
        <f>TRUNC((('TARIFA ENTREGA A DIRECCION USD'!C360-'TARIFA ENTREGA A DIRECCION USD'!D360)/'TARIFA ENTREGA A DIRECCION USD'!D360)+1,3)</f>
        <v>0.71199999999999997</v>
      </c>
      <c r="T360" s="200">
        <f>TRUNC(('TARIFA ENTREGA A DIRECCION USD'!E360-'TARIFA ENTREGA A DIRECCION USD'!D360)/'TARIFA ENTREGA A DIRECCION USD'!D360,3)</f>
        <v>0.19900000000000001</v>
      </c>
      <c r="U360" s="200">
        <f>TRUNC(('TARIFA ENTREGA A DIRECCION USD'!F360-'TARIFA ENTREGA A DIRECCION USD'!D360)/'TARIFA ENTREGA A DIRECCION USD'!D360,3)</f>
        <v>0.34200000000000003</v>
      </c>
      <c r="V360" s="200">
        <f>TRUNC(('TARIFA ENTREGA A DIRECCION USD'!G360-'TARIFA ENTREGA A DIRECCION USD'!D360)/'TARIFA ENTREGA A DIRECCION USD'!D360,3)</f>
        <v>0.81200000000000006</v>
      </c>
      <c r="X360" s="142">
        <v>16.12</v>
      </c>
      <c r="Y360" s="190">
        <v>353</v>
      </c>
      <c r="Z360" s="200">
        <v>0.55000000000000004</v>
      </c>
      <c r="AA360" s="200">
        <v>0.13</v>
      </c>
      <c r="AB360" s="200">
        <v>0.3</v>
      </c>
      <c r="AC360" s="200">
        <v>0.8</v>
      </c>
      <c r="AL360"/>
      <c r="AM360"/>
      <c r="AN360"/>
      <c r="AO360"/>
      <c r="AP360"/>
      <c r="AQ360"/>
      <c r="AR360"/>
      <c r="AS360"/>
      <c r="AT360"/>
      <c r="AU360"/>
    </row>
    <row r="361" spans="17:47" x14ac:dyDescent="0.2">
      <c r="Q361" s="142">
        <f>TRUNC('TARIFA ENTREGA A DIRECCION USD'!D362-'TARIFA ENTREGA A DIRECCION USD'!D361,2)</f>
        <v>0.55000000000000004</v>
      </c>
      <c r="R361" s="190">
        <v>354</v>
      </c>
      <c r="S361" s="200">
        <f>TRUNC((('TARIFA ENTREGA A DIRECCION USD'!C361-'TARIFA ENTREGA A DIRECCION USD'!D361)/'TARIFA ENTREGA A DIRECCION USD'!D361)+1,3)</f>
        <v>0.71199999999999997</v>
      </c>
      <c r="T361" s="200">
        <f>TRUNC(('TARIFA ENTREGA A DIRECCION USD'!E361-'TARIFA ENTREGA A DIRECCION USD'!D361)/'TARIFA ENTREGA A DIRECCION USD'!D361,3)</f>
        <v>0.19900000000000001</v>
      </c>
      <c r="U361" s="200">
        <f>TRUNC(('TARIFA ENTREGA A DIRECCION USD'!F361-'TARIFA ENTREGA A DIRECCION USD'!D361)/'TARIFA ENTREGA A DIRECCION USD'!D361,3)</f>
        <v>0.34200000000000003</v>
      </c>
      <c r="V361" s="200">
        <f>TRUNC(('TARIFA ENTREGA A DIRECCION USD'!G361-'TARIFA ENTREGA A DIRECCION USD'!D361)/'TARIFA ENTREGA A DIRECCION USD'!D361,3)</f>
        <v>0.81299999999999994</v>
      </c>
      <c r="X361" s="142">
        <v>16.12</v>
      </c>
      <c r="Y361" s="190">
        <v>354</v>
      </c>
      <c r="Z361" s="200">
        <v>0.55000000000000004</v>
      </c>
      <c r="AA361" s="200">
        <v>0.13</v>
      </c>
      <c r="AB361" s="200">
        <v>0.3</v>
      </c>
      <c r="AC361" s="200">
        <v>0.8</v>
      </c>
      <c r="AL361"/>
      <c r="AM361"/>
      <c r="AN361"/>
      <c r="AO361"/>
      <c r="AP361"/>
      <c r="AQ361"/>
      <c r="AR361"/>
      <c r="AS361"/>
      <c r="AT361"/>
      <c r="AU361"/>
    </row>
    <row r="362" spans="17:47" x14ac:dyDescent="0.2">
      <c r="Q362" s="142">
        <f>TRUNC('TARIFA ENTREGA A DIRECCION USD'!D363-'TARIFA ENTREGA A DIRECCION USD'!D362,2)</f>
        <v>0.55000000000000004</v>
      </c>
      <c r="R362" s="190">
        <v>355</v>
      </c>
      <c r="S362" s="200">
        <f>TRUNC((('TARIFA ENTREGA A DIRECCION USD'!C362-'TARIFA ENTREGA A DIRECCION USD'!D362)/'TARIFA ENTREGA A DIRECCION USD'!D362)+1,3)</f>
        <v>0.71199999999999997</v>
      </c>
      <c r="T362" s="200">
        <f>TRUNC(('TARIFA ENTREGA A DIRECCION USD'!E362-'TARIFA ENTREGA A DIRECCION USD'!D362)/'TARIFA ENTREGA A DIRECCION USD'!D362,3)</f>
        <v>0.19900000000000001</v>
      </c>
      <c r="U362" s="200">
        <f>TRUNC(('TARIFA ENTREGA A DIRECCION USD'!F362-'TARIFA ENTREGA A DIRECCION USD'!D362)/'TARIFA ENTREGA A DIRECCION USD'!D362,3)</f>
        <v>0.34200000000000003</v>
      </c>
      <c r="V362" s="200">
        <f>TRUNC(('TARIFA ENTREGA A DIRECCION USD'!G362-'TARIFA ENTREGA A DIRECCION USD'!D362)/'TARIFA ENTREGA A DIRECCION USD'!D362,3)</f>
        <v>0.81299999999999994</v>
      </c>
      <c r="X362" s="142">
        <v>16.12</v>
      </c>
      <c r="Y362" s="190">
        <v>355</v>
      </c>
      <c r="Z362" s="200">
        <v>0.55000000000000004</v>
      </c>
      <c r="AA362" s="200">
        <v>0.13</v>
      </c>
      <c r="AB362" s="200">
        <v>0.3</v>
      </c>
      <c r="AC362" s="200">
        <v>0.8</v>
      </c>
      <c r="AL362"/>
      <c r="AM362"/>
      <c r="AN362"/>
      <c r="AO362"/>
      <c r="AP362"/>
      <c r="AQ362"/>
      <c r="AR362"/>
      <c r="AS362"/>
      <c r="AT362"/>
      <c r="AU362"/>
    </row>
    <row r="363" spans="17:47" x14ac:dyDescent="0.2">
      <c r="Q363" s="142">
        <f>TRUNC('TARIFA ENTREGA A DIRECCION USD'!D364-'TARIFA ENTREGA A DIRECCION USD'!D363,2)</f>
        <v>0.55000000000000004</v>
      </c>
      <c r="R363" s="190">
        <v>356</v>
      </c>
      <c r="S363" s="200">
        <f>TRUNC((('TARIFA ENTREGA A DIRECCION USD'!C363-'TARIFA ENTREGA A DIRECCION USD'!D363)/'TARIFA ENTREGA A DIRECCION USD'!D363)+1,3)</f>
        <v>0.71199999999999997</v>
      </c>
      <c r="T363" s="200">
        <f>TRUNC(('TARIFA ENTREGA A DIRECCION USD'!E363-'TARIFA ENTREGA A DIRECCION USD'!D363)/'TARIFA ENTREGA A DIRECCION USD'!D363,3)</f>
        <v>0.2</v>
      </c>
      <c r="U363" s="200">
        <f>TRUNC(('TARIFA ENTREGA A DIRECCION USD'!F363-'TARIFA ENTREGA A DIRECCION USD'!D363)/'TARIFA ENTREGA A DIRECCION USD'!D363,3)</f>
        <v>0.34200000000000003</v>
      </c>
      <c r="V363" s="200">
        <f>TRUNC(('TARIFA ENTREGA A DIRECCION USD'!G363-'TARIFA ENTREGA A DIRECCION USD'!D363)/'TARIFA ENTREGA A DIRECCION USD'!D363,3)</f>
        <v>0.81299999999999994</v>
      </c>
      <c r="X363" s="142">
        <v>16.12</v>
      </c>
      <c r="Y363" s="190">
        <v>356</v>
      </c>
      <c r="Z363" s="200">
        <v>0.55000000000000004</v>
      </c>
      <c r="AA363" s="200">
        <v>0.13</v>
      </c>
      <c r="AB363" s="200">
        <v>0.3</v>
      </c>
      <c r="AC363" s="200">
        <v>0.8</v>
      </c>
      <c r="AL363"/>
      <c r="AM363"/>
      <c r="AN363"/>
      <c r="AO363"/>
      <c r="AP363"/>
      <c r="AQ363"/>
      <c r="AR363"/>
      <c r="AS363"/>
      <c r="AT363"/>
      <c r="AU363"/>
    </row>
    <row r="364" spans="17:47" x14ac:dyDescent="0.2">
      <c r="Q364" s="142">
        <f>TRUNC('TARIFA ENTREGA A DIRECCION USD'!D365-'TARIFA ENTREGA A DIRECCION USD'!D364,2)</f>
        <v>0.55000000000000004</v>
      </c>
      <c r="R364" s="190">
        <v>357</v>
      </c>
      <c r="S364" s="200">
        <f>TRUNC((('TARIFA ENTREGA A DIRECCION USD'!C364-'TARIFA ENTREGA A DIRECCION USD'!D364)/'TARIFA ENTREGA A DIRECCION USD'!D364)+1,3)</f>
        <v>0.71199999999999997</v>
      </c>
      <c r="T364" s="200">
        <f>TRUNC(('TARIFA ENTREGA A DIRECCION USD'!E364-'TARIFA ENTREGA A DIRECCION USD'!D364)/'TARIFA ENTREGA A DIRECCION USD'!D364,3)</f>
        <v>0.2</v>
      </c>
      <c r="U364" s="200">
        <f>TRUNC(('TARIFA ENTREGA A DIRECCION USD'!F364-'TARIFA ENTREGA A DIRECCION USD'!D364)/'TARIFA ENTREGA A DIRECCION USD'!D364,3)</f>
        <v>0.34300000000000003</v>
      </c>
      <c r="V364" s="200">
        <f>TRUNC(('TARIFA ENTREGA A DIRECCION USD'!G364-'TARIFA ENTREGA A DIRECCION USD'!D364)/'TARIFA ENTREGA A DIRECCION USD'!D364,3)</f>
        <v>0.81399999999999995</v>
      </c>
      <c r="X364" s="142">
        <v>16.12</v>
      </c>
      <c r="Y364" s="190">
        <v>357</v>
      </c>
      <c r="Z364" s="200">
        <v>0.55000000000000004</v>
      </c>
      <c r="AA364" s="200">
        <v>0.13</v>
      </c>
      <c r="AB364" s="200">
        <v>0.3</v>
      </c>
      <c r="AC364" s="200">
        <v>0.8</v>
      </c>
      <c r="AL364"/>
      <c r="AM364"/>
      <c r="AN364"/>
      <c r="AO364"/>
      <c r="AP364"/>
      <c r="AQ364"/>
      <c r="AR364"/>
      <c r="AS364"/>
      <c r="AT364"/>
      <c r="AU364"/>
    </row>
    <row r="365" spans="17:47" x14ac:dyDescent="0.2">
      <c r="Q365" s="142">
        <f>TRUNC('TARIFA ENTREGA A DIRECCION USD'!D366-'TARIFA ENTREGA A DIRECCION USD'!D365,2)</f>
        <v>0.55000000000000004</v>
      </c>
      <c r="R365" s="190">
        <v>358</v>
      </c>
      <c r="S365" s="200">
        <f>TRUNC((('TARIFA ENTREGA A DIRECCION USD'!C365-'TARIFA ENTREGA A DIRECCION USD'!D365)/'TARIFA ENTREGA A DIRECCION USD'!D365)+1,3)</f>
        <v>0.71199999999999997</v>
      </c>
      <c r="T365" s="200">
        <f>TRUNC(('TARIFA ENTREGA A DIRECCION USD'!E365-'TARIFA ENTREGA A DIRECCION USD'!D365)/'TARIFA ENTREGA A DIRECCION USD'!D365,3)</f>
        <v>0.2</v>
      </c>
      <c r="U365" s="200">
        <f>TRUNC(('TARIFA ENTREGA A DIRECCION USD'!F365-'TARIFA ENTREGA A DIRECCION USD'!D365)/'TARIFA ENTREGA A DIRECCION USD'!D365,3)</f>
        <v>0.34300000000000003</v>
      </c>
      <c r="V365" s="200">
        <f>TRUNC(('TARIFA ENTREGA A DIRECCION USD'!G365-'TARIFA ENTREGA A DIRECCION USD'!D365)/'TARIFA ENTREGA A DIRECCION USD'!D365,3)</f>
        <v>0.81399999999999995</v>
      </c>
      <c r="X365" s="142">
        <v>16.12</v>
      </c>
      <c r="Y365" s="190">
        <v>358</v>
      </c>
      <c r="Z365" s="200">
        <v>0.55000000000000004</v>
      </c>
      <c r="AA365" s="200">
        <v>0.13</v>
      </c>
      <c r="AB365" s="200">
        <v>0.3</v>
      </c>
      <c r="AC365" s="200">
        <v>0.8</v>
      </c>
      <c r="AL365"/>
      <c r="AM365"/>
      <c r="AN365"/>
      <c r="AO365"/>
      <c r="AP365"/>
      <c r="AQ365"/>
      <c r="AR365"/>
      <c r="AS365"/>
      <c r="AT365"/>
      <c r="AU365"/>
    </row>
    <row r="366" spans="17:47" x14ac:dyDescent="0.2">
      <c r="Q366" s="142">
        <f>TRUNC('TARIFA ENTREGA A DIRECCION USD'!D367-'TARIFA ENTREGA A DIRECCION USD'!D366,2)</f>
        <v>0.55000000000000004</v>
      </c>
      <c r="R366" s="190">
        <v>359</v>
      </c>
      <c r="S366" s="200">
        <f>TRUNC((('TARIFA ENTREGA A DIRECCION USD'!C366-'TARIFA ENTREGA A DIRECCION USD'!D366)/'TARIFA ENTREGA A DIRECCION USD'!D366)+1,3)</f>
        <v>0.71199999999999997</v>
      </c>
      <c r="T366" s="200">
        <f>TRUNC(('TARIFA ENTREGA A DIRECCION USD'!E366-'TARIFA ENTREGA A DIRECCION USD'!D366)/'TARIFA ENTREGA A DIRECCION USD'!D366,3)</f>
        <v>0.2</v>
      </c>
      <c r="U366" s="200">
        <f>TRUNC(('TARIFA ENTREGA A DIRECCION USD'!F366-'TARIFA ENTREGA A DIRECCION USD'!D366)/'TARIFA ENTREGA A DIRECCION USD'!D366,3)</f>
        <v>0.34300000000000003</v>
      </c>
      <c r="V366" s="200">
        <f>TRUNC(('TARIFA ENTREGA A DIRECCION USD'!G366-'TARIFA ENTREGA A DIRECCION USD'!D366)/'TARIFA ENTREGA A DIRECCION USD'!D366,3)</f>
        <v>0.81399999999999995</v>
      </c>
      <c r="X366" s="142">
        <v>16.12</v>
      </c>
      <c r="Y366" s="190">
        <v>359</v>
      </c>
      <c r="Z366" s="200">
        <v>0.55000000000000004</v>
      </c>
      <c r="AA366" s="200">
        <v>0.13</v>
      </c>
      <c r="AB366" s="200">
        <v>0.3</v>
      </c>
      <c r="AC366" s="200">
        <v>0.8</v>
      </c>
      <c r="AL366"/>
      <c r="AM366"/>
      <c r="AN366"/>
      <c r="AO366"/>
      <c r="AP366"/>
      <c r="AQ366"/>
      <c r="AR366"/>
      <c r="AS366"/>
      <c r="AT366"/>
      <c r="AU366"/>
    </row>
    <row r="367" spans="17:47" x14ac:dyDescent="0.2">
      <c r="Q367" s="142">
        <f>TRUNC('TARIFA ENTREGA A DIRECCION USD'!D368-'TARIFA ENTREGA A DIRECCION USD'!D367,2)</f>
        <v>0.55000000000000004</v>
      </c>
      <c r="R367" s="190">
        <v>360</v>
      </c>
      <c r="S367" s="200">
        <f>TRUNC((('TARIFA ENTREGA A DIRECCION USD'!C367-'TARIFA ENTREGA A DIRECCION USD'!D367)/'TARIFA ENTREGA A DIRECCION USD'!D367)+1,3)</f>
        <v>0.71199999999999997</v>
      </c>
      <c r="T367" s="200">
        <f>TRUNC(('TARIFA ENTREGA A DIRECCION USD'!E367-'TARIFA ENTREGA A DIRECCION USD'!D367)/'TARIFA ENTREGA A DIRECCION USD'!D367,3)</f>
        <v>0.2</v>
      </c>
      <c r="U367" s="200">
        <f>TRUNC(('TARIFA ENTREGA A DIRECCION USD'!F367-'TARIFA ENTREGA A DIRECCION USD'!D367)/'TARIFA ENTREGA A DIRECCION USD'!D367,3)</f>
        <v>0.34300000000000003</v>
      </c>
      <c r="V367" s="200">
        <f>TRUNC(('TARIFA ENTREGA A DIRECCION USD'!G367-'TARIFA ENTREGA A DIRECCION USD'!D367)/'TARIFA ENTREGA A DIRECCION USD'!D367,3)</f>
        <v>0.81499999999999995</v>
      </c>
      <c r="X367" s="142">
        <v>16.12</v>
      </c>
      <c r="Y367" s="190">
        <v>360</v>
      </c>
      <c r="Z367" s="200">
        <v>0.55000000000000004</v>
      </c>
      <c r="AA367" s="200">
        <v>0.13</v>
      </c>
      <c r="AB367" s="200">
        <v>0.3</v>
      </c>
      <c r="AC367" s="200">
        <v>0.8</v>
      </c>
      <c r="AL367"/>
      <c r="AM367"/>
      <c r="AN367"/>
      <c r="AO367"/>
      <c r="AP367"/>
      <c r="AQ367"/>
      <c r="AR367"/>
      <c r="AS367"/>
      <c r="AT367"/>
      <c r="AU367"/>
    </row>
    <row r="368" spans="17:47" x14ac:dyDescent="0.2">
      <c r="Q368" s="142">
        <f>TRUNC('TARIFA ENTREGA A DIRECCION USD'!D369-'TARIFA ENTREGA A DIRECCION USD'!D368,2)</f>
        <v>0.55000000000000004</v>
      </c>
      <c r="R368" s="190">
        <v>361</v>
      </c>
      <c r="S368" s="200">
        <f>TRUNC((('TARIFA ENTREGA A DIRECCION USD'!C368-'TARIFA ENTREGA A DIRECCION USD'!D368)/'TARIFA ENTREGA A DIRECCION USD'!D368)+1,3)</f>
        <v>0.71199999999999997</v>
      </c>
      <c r="T368" s="200">
        <f>TRUNC(('TARIFA ENTREGA A DIRECCION USD'!E368-'TARIFA ENTREGA A DIRECCION USD'!D368)/'TARIFA ENTREGA A DIRECCION USD'!D368,3)</f>
        <v>0.2</v>
      </c>
      <c r="U368" s="200">
        <f>TRUNC(('TARIFA ENTREGA A DIRECCION USD'!F368-'TARIFA ENTREGA A DIRECCION USD'!D368)/'TARIFA ENTREGA A DIRECCION USD'!D368,3)</f>
        <v>0.34300000000000003</v>
      </c>
      <c r="V368" s="200">
        <f>TRUNC(('TARIFA ENTREGA A DIRECCION USD'!G368-'TARIFA ENTREGA A DIRECCION USD'!D368)/'TARIFA ENTREGA A DIRECCION USD'!D368,3)</f>
        <v>0.81499999999999995</v>
      </c>
      <c r="X368" s="142">
        <v>16.12</v>
      </c>
      <c r="Y368" s="190">
        <v>361</v>
      </c>
      <c r="Z368" s="200">
        <v>0.55000000000000004</v>
      </c>
      <c r="AA368" s="200">
        <v>0.13</v>
      </c>
      <c r="AB368" s="200">
        <v>0.3</v>
      </c>
      <c r="AC368" s="200">
        <v>0.8</v>
      </c>
      <c r="AL368"/>
      <c r="AM368"/>
      <c r="AN368"/>
      <c r="AO368"/>
      <c r="AP368"/>
      <c r="AQ368"/>
      <c r="AR368"/>
      <c r="AS368"/>
      <c r="AT368"/>
      <c r="AU368"/>
    </row>
    <row r="369" spans="17:47" x14ac:dyDescent="0.2">
      <c r="Q369" s="142">
        <f>TRUNC('TARIFA ENTREGA A DIRECCION USD'!D370-'TARIFA ENTREGA A DIRECCION USD'!D369,2)</f>
        <v>0.55000000000000004</v>
      </c>
      <c r="R369" s="190">
        <v>362</v>
      </c>
      <c r="S369" s="200">
        <f>TRUNC((('TARIFA ENTREGA A DIRECCION USD'!C369-'TARIFA ENTREGA A DIRECCION USD'!D369)/'TARIFA ENTREGA A DIRECCION USD'!D369)+1,3)</f>
        <v>0.71199999999999997</v>
      </c>
      <c r="T369" s="200">
        <f>TRUNC(('TARIFA ENTREGA A DIRECCION USD'!E369-'TARIFA ENTREGA A DIRECCION USD'!D369)/'TARIFA ENTREGA A DIRECCION USD'!D369,3)</f>
        <v>0.2</v>
      </c>
      <c r="U369" s="200">
        <f>TRUNC(('TARIFA ENTREGA A DIRECCION USD'!F369-'TARIFA ENTREGA A DIRECCION USD'!D369)/'TARIFA ENTREGA A DIRECCION USD'!D369,3)</f>
        <v>0.34300000000000003</v>
      </c>
      <c r="V369" s="200">
        <f>TRUNC(('TARIFA ENTREGA A DIRECCION USD'!G369-'TARIFA ENTREGA A DIRECCION USD'!D369)/'TARIFA ENTREGA A DIRECCION USD'!D369,3)</f>
        <v>0.81499999999999995</v>
      </c>
      <c r="X369" s="142">
        <v>16.12</v>
      </c>
      <c r="Y369" s="190">
        <v>362</v>
      </c>
      <c r="Z369" s="200">
        <v>0.55000000000000004</v>
      </c>
      <c r="AA369" s="200">
        <v>0.13</v>
      </c>
      <c r="AB369" s="200">
        <v>0.3</v>
      </c>
      <c r="AC369" s="200">
        <v>0.8</v>
      </c>
      <c r="AL369"/>
      <c r="AM369"/>
      <c r="AN369"/>
      <c r="AO369"/>
      <c r="AP369"/>
      <c r="AQ369"/>
      <c r="AR369"/>
      <c r="AS369"/>
      <c r="AT369"/>
      <c r="AU369"/>
    </row>
    <row r="370" spans="17:47" x14ac:dyDescent="0.2">
      <c r="Q370" s="142">
        <f>TRUNC('TARIFA ENTREGA A DIRECCION USD'!D371-'TARIFA ENTREGA A DIRECCION USD'!D370,2)</f>
        <v>0.55000000000000004</v>
      </c>
      <c r="R370" s="190">
        <v>363</v>
      </c>
      <c r="S370" s="200">
        <f>TRUNC((('TARIFA ENTREGA A DIRECCION USD'!C370-'TARIFA ENTREGA A DIRECCION USD'!D370)/'TARIFA ENTREGA A DIRECCION USD'!D370)+1,3)</f>
        <v>0.71199999999999997</v>
      </c>
      <c r="T370" s="200">
        <f>TRUNC(('TARIFA ENTREGA A DIRECCION USD'!E370-'TARIFA ENTREGA A DIRECCION USD'!D370)/'TARIFA ENTREGA A DIRECCION USD'!D370,3)</f>
        <v>0.2</v>
      </c>
      <c r="U370" s="200">
        <f>TRUNC(('TARIFA ENTREGA A DIRECCION USD'!F370-'TARIFA ENTREGA A DIRECCION USD'!D370)/'TARIFA ENTREGA A DIRECCION USD'!D370,3)</f>
        <v>0.34399999999999997</v>
      </c>
      <c r="V370" s="200">
        <f>TRUNC(('TARIFA ENTREGA A DIRECCION USD'!G370-'TARIFA ENTREGA A DIRECCION USD'!D370)/'TARIFA ENTREGA A DIRECCION USD'!D370,3)</f>
        <v>0.81599999999999995</v>
      </c>
      <c r="X370" s="142">
        <v>16.12</v>
      </c>
      <c r="Y370" s="190">
        <v>363</v>
      </c>
      <c r="Z370" s="200">
        <v>0.55000000000000004</v>
      </c>
      <c r="AA370" s="200">
        <v>0.13</v>
      </c>
      <c r="AB370" s="200">
        <v>0.3</v>
      </c>
      <c r="AC370" s="200">
        <v>0.8</v>
      </c>
      <c r="AL370"/>
      <c r="AM370"/>
      <c r="AN370"/>
      <c r="AO370"/>
      <c r="AP370"/>
      <c r="AQ370"/>
      <c r="AR370"/>
      <c r="AS370"/>
      <c r="AT370"/>
      <c r="AU370"/>
    </row>
    <row r="371" spans="17:47" x14ac:dyDescent="0.2">
      <c r="Q371" s="142">
        <f>TRUNC('TARIFA ENTREGA A DIRECCION USD'!D372-'TARIFA ENTREGA A DIRECCION USD'!D371,2)</f>
        <v>0.55000000000000004</v>
      </c>
      <c r="R371" s="190">
        <v>364</v>
      </c>
      <c r="S371" s="200">
        <f>TRUNC((('TARIFA ENTREGA A DIRECCION USD'!C371-'TARIFA ENTREGA A DIRECCION USD'!D371)/'TARIFA ENTREGA A DIRECCION USD'!D371)+1,3)</f>
        <v>0.71199999999999997</v>
      </c>
      <c r="T371" s="200">
        <f>TRUNC(('TARIFA ENTREGA A DIRECCION USD'!E371-'TARIFA ENTREGA A DIRECCION USD'!D371)/'TARIFA ENTREGA A DIRECCION USD'!D371,3)</f>
        <v>0.20100000000000001</v>
      </c>
      <c r="U371" s="200">
        <f>TRUNC(('TARIFA ENTREGA A DIRECCION USD'!F371-'TARIFA ENTREGA A DIRECCION USD'!D371)/'TARIFA ENTREGA A DIRECCION USD'!D371,3)</f>
        <v>0.34399999999999997</v>
      </c>
      <c r="V371" s="200">
        <f>TRUNC(('TARIFA ENTREGA A DIRECCION USD'!G371-'TARIFA ENTREGA A DIRECCION USD'!D371)/'TARIFA ENTREGA A DIRECCION USD'!D371,3)</f>
        <v>0.81599999999999995</v>
      </c>
      <c r="X371" s="142">
        <v>16.12</v>
      </c>
      <c r="Y371" s="190">
        <v>364</v>
      </c>
      <c r="Z371" s="200">
        <v>0.55000000000000004</v>
      </c>
      <c r="AA371" s="200">
        <v>0.13</v>
      </c>
      <c r="AB371" s="200">
        <v>0.3</v>
      </c>
      <c r="AC371" s="200">
        <v>0.8</v>
      </c>
      <c r="AL371"/>
      <c r="AM371"/>
      <c r="AN371"/>
      <c r="AO371"/>
      <c r="AP371"/>
      <c r="AQ371"/>
      <c r="AR371"/>
      <c r="AS371"/>
      <c r="AT371"/>
      <c r="AU371"/>
    </row>
    <row r="372" spans="17:47" x14ac:dyDescent="0.2">
      <c r="Q372" s="142">
        <f>TRUNC('TARIFA ENTREGA A DIRECCION USD'!D373-'TARIFA ENTREGA A DIRECCION USD'!D372,2)</f>
        <v>0.55000000000000004</v>
      </c>
      <c r="R372" s="190">
        <v>365</v>
      </c>
      <c r="S372" s="200">
        <f>TRUNC((('TARIFA ENTREGA A DIRECCION USD'!C372-'TARIFA ENTREGA A DIRECCION USD'!D372)/'TARIFA ENTREGA A DIRECCION USD'!D372)+1,3)</f>
        <v>0.71199999999999997</v>
      </c>
      <c r="T372" s="200">
        <f>TRUNC(('TARIFA ENTREGA A DIRECCION USD'!E372-'TARIFA ENTREGA A DIRECCION USD'!D372)/'TARIFA ENTREGA A DIRECCION USD'!D372,3)</f>
        <v>0.20100000000000001</v>
      </c>
      <c r="U372" s="200">
        <f>TRUNC(('TARIFA ENTREGA A DIRECCION USD'!F372-'TARIFA ENTREGA A DIRECCION USD'!D372)/'TARIFA ENTREGA A DIRECCION USD'!D372,3)</f>
        <v>0.34399999999999997</v>
      </c>
      <c r="V372" s="200">
        <f>TRUNC(('TARIFA ENTREGA A DIRECCION USD'!G372-'TARIFA ENTREGA A DIRECCION USD'!D372)/'TARIFA ENTREGA A DIRECCION USD'!D372,3)</f>
        <v>0.81599999999999995</v>
      </c>
      <c r="X372" s="142">
        <v>16.12</v>
      </c>
      <c r="Y372" s="190">
        <v>365</v>
      </c>
      <c r="Z372" s="200">
        <v>0.55000000000000004</v>
      </c>
      <c r="AA372" s="200">
        <v>0.13</v>
      </c>
      <c r="AB372" s="200">
        <v>0.3</v>
      </c>
      <c r="AC372" s="200">
        <v>0.8</v>
      </c>
      <c r="AL372"/>
      <c r="AM372"/>
      <c r="AN372"/>
      <c r="AO372"/>
      <c r="AP372"/>
      <c r="AQ372"/>
      <c r="AR372"/>
      <c r="AS372"/>
      <c r="AT372"/>
      <c r="AU372"/>
    </row>
    <row r="373" spans="17:47" x14ac:dyDescent="0.2">
      <c r="Q373" s="142">
        <f>TRUNC('TARIFA ENTREGA A DIRECCION USD'!D374-'TARIFA ENTREGA A DIRECCION USD'!D373,2)</f>
        <v>0.55000000000000004</v>
      </c>
      <c r="R373" s="190">
        <v>366</v>
      </c>
      <c r="S373" s="200">
        <f>TRUNC((('TARIFA ENTREGA A DIRECCION USD'!C373-'TARIFA ENTREGA A DIRECCION USD'!D373)/'TARIFA ENTREGA A DIRECCION USD'!D373)+1,3)</f>
        <v>0.71199999999999997</v>
      </c>
      <c r="T373" s="200">
        <f>TRUNC(('TARIFA ENTREGA A DIRECCION USD'!E373-'TARIFA ENTREGA A DIRECCION USD'!D373)/'TARIFA ENTREGA A DIRECCION USD'!D373,3)</f>
        <v>0.20100000000000001</v>
      </c>
      <c r="U373" s="200">
        <f>TRUNC(('TARIFA ENTREGA A DIRECCION USD'!F373-'TARIFA ENTREGA A DIRECCION USD'!D373)/'TARIFA ENTREGA A DIRECCION USD'!D373,3)</f>
        <v>0.34399999999999997</v>
      </c>
      <c r="V373" s="200">
        <f>TRUNC(('TARIFA ENTREGA A DIRECCION USD'!G373-'TARIFA ENTREGA A DIRECCION USD'!D373)/'TARIFA ENTREGA A DIRECCION USD'!D373,3)</f>
        <v>0.81699999999999995</v>
      </c>
      <c r="X373" s="142">
        <v>16.12</v>
      </c>
      <c r="Y373" s="190">
        <v>366</v>
      </c>
      <c r="Z373" s="200">
        <v>0.55000000000000004</v>
      </c>
      <c r="AA373" s="200">
        <v>0.13</v>
      </c>
      <c r="AB373" s="200">
        <v>0.3</v>
      </c>
      <c r="AC373" s="200">
        <v>0.8</v>
      </c>
      <c r="AL373"/>
      <c r="AM373"/>
      <c r="AN373"/>
      <c r="AO373"/>
      <c r="AP373"/>
      <c r="AQ373"/>
      <c r="AR373"/>
      <c r="AS373"/>
      <c r="AT373"/>
      <c r="AU373"/>
    </row>
    <row r="374" spans="17:47" x14ac:dyDescent="0.2">
      <c r="Q374" s="142">
        <f>TRUNC('TARIFA ENTREGA A DIRECCION USD'!D375-'TARIFA ENTREGA A DIRECCION USD'!D374,2)</f>
        <v>0.55000000000000004</v>
      </c>
      <c r="R374" s="190">
        <v>367</v>
      </c>
      <c r="S374" s="200">
        <f>TRUNC((('TARIFA ENTREGA A DIRECCION USD'!C374-'TARIFA ENTREGA A DIRECCION USD'!D374)/'TARIFA ENTREGA A DIRECCION USD'!D374)+1,3)</f>
        <v>0.71199999999999997</v>
      </c>
      <c r="T374" s="200">
        <f>TRUNC(('TARIFA ENTREGA A DIRECCION USD'!E374-'TARIFA ENTREGA A DIRECCION USD'!D374)/'TARIFA ENTREGA A DIRECCION USD'!D374,3)</f>
        <v>0.20100000000000001</v>
      </c>
      <c r="U374" s="200">
        <f>TRUNC(('TARIFA ENTREGA A DIRECCION USD'!F374-'TARIFA ENTREGA A DIRECCION USD'!D374)/'TARIFA ENTREGA A DIRECCION USD'!D374,3)</f>
        <v>0.34399999999999997</v>
      </c>
      <c r="V374" s="200">
        <f>TRUNC(('TARIFA ENTREGA A DIRECCION USD'!G374-'TARIFA ENTREGA A DIRECCION USD'!D374)/'TARIFA ENTREGA A DIRECCION USD'!D374,3)</f>
        <v>0.81699999999999995</v>
      </c>
      <c r="X374" s="142">
        <v>16.12</v>
      </c>
      <c r="Y374" s="190">
        <v>367</v>
      </c>
      <c r="Z374" s="200">
        <v>0.55000000000000004</v>
      </c>
      <c r="AA374" s="200">
        <v>0.13</v>
      </c>
      <c r="AB374" s="200">
        <v>0.3</v>
      </c>
      <c r="AC374" s="200">
        <v>0.8</v>
      </c>
      <c r="AL374"/>
      <c r="AM374"/>
      <c r="AN374"/>
      <c r="AO374"/>
      <c r="AP374"/>
      <c r="AQ374"/>
      <c r="AR374"/>
      <c r="AS374"/>
      <c r="AT374"/>
      <c r="AU374"/>
    </row>
    <row r="375" spans="17:47" x14ac:dyDescent="0.2">
      <c r="Q375" s="142">
        <f>TRUNC('TARIFA ENTREGA A DIRECCION USD'!D376-'TARIFA ENTREGA A DIRECCION USD'!D375,2)</f>
        <v>0.55000000000000004</v>
      </c>
      <c r="R375" s="190">
        <v>368</v>
      </c>
      <c r="S375" s="200">
        <f>TRUNC((('TARIFA ENTREGA A DIRECCION USD'!C375-'TARIFA ENTREGA A DIRECCION USD'!D375)/'TARIFA ENTREGA A DIRECCION USD'!D375)+1,3)</f>
        <v>0.71199999999999997</v>
      </c>
      <c r="T375" s="200">
        <f>TRUNC(('TARIFA ENTREGA A DIRECCION USD'!E375-'TARIFA ENTREGA A DIRECCION USD'!D375)/'TARIFA ENTREGA A DIRECCION USD'!D375,3)</f>
        <v>0.20100000000000001</v>
      </c>
      <c r="U375" s="200">
        <f>TRUNC(('TARIFA ENTREGA A DIRECCION USD'!F375-'TARIFA ENTREGA A DIRECCION USD'!D375)/'TARIFA ENTREGA A DIRECCION USD'!D375,3)</f>
        <v>0.34499999999999997</v>
      </c>
      <c r="V375" s="200">
        <f>TRUNC(('TARIFA ENTREGA A DIRECCION USD'!G375-'TARIFA ENTREGA A DIRECCION USD'!D375)/'TARIFA ENTREGA A DIRECCION USD'!D375,3)</f>
        <v>0.81699999999999995</v>
      </c>
      <c r="X375" s="142">
        <v>16.12</v>
      </c>
      <c r="Y375" s="190">
        <v>368</v>
      </c>
      <c r="Z375" s="200">
        <v>0.55000000000000004</v>
      </c>
      <c r="AA375" s="200">
        <v>0.13</v>
      </c>
      <c r="AB375" s="200">
        <v>0.3</v>
      </c>
      <c r="AC375" s="200">
        <v>0.8</v>
      </c>
      <c r="AL375"/>
      <c r="AM375"/>
      <c r="AN375"/>
      <c r="AO375"/>
      <c r="AP375"/>
      <c r="AQ375"/>
      <c r="AR375"/>
      <c r="AS375"/>
      <c r="AT375"/>
      <c r="AU375"/>
    </row>
    <row r="376" spans="17:47" x14ac:dyDescent="0.2">
      <c r="Q376" s="142">
        <f>TRUNC('TARIFA ENTREGA A DIRECCION USD'!D377-'TARIFA ENTREGA A DIRECCION USD'!D376,2)</f>
        <v>0.55000000000000004</v>
      </c>
      <c r="R376" s="190">
        <v>369</v>
      </c>
      <c r="S376" s="200">
        <f>TRUNC((('TARIFA ENTREGA A DIRECCION USD'!C376-'TARIFA ENTREGA A DIRECCION USD'!D376)/'TARIFA ENTREGA A DIRECCION USD'!D376)+1,3)</f>
        <v>0.71199999999999997</v>
      </c>
      <c r="T376" s="200">
        <f>TRUNC(('TARIFA ENTREGA A DIRECCION USD'!E376-'TARIFA ENTREGA A DIRECCION USD'!D376)/'TARIFA ENTREGA A DIRECCION USD'!D376,3)</f>
        <v>0.20100000000000001</v>
      </c>
      <c r="U376" s="200">
        <f>TRUNC(('TARIFA ENTREGA A DIRECCION USD'!F376-'TARIFA ENTREGA A DIRECCION USD'!D376)/'TARIFA ENTREGA A DIRECCION USD'!D376,3)</f>
        <v>0.34499999999999997</v>
      </c>
      <c r="V376" s="200">
        <f>TRUNC(('TARIFA ENTREGA A DIRECCION USD'!G376-'TARIFA ENTREGA A DIRECCION USD'!D376)/'TARIFA ENTREGA A DIRECCION USD'!D376,3)</f>
        <v>0.81699999999999995</v>
      </c>
      <c r="X376" s="142">
        <v>16.12</v>
      </c>
      <c r="Y376" s="190">
        <v>369</v>
      </c>
      <c r="Z376" s="200">
        <v>0.55000000000000004</v>
      </c>
      <c r="AA376" s="200">
        <v>0.13</v>
      </c>
      <c r="AB376" s="200">
        <v>0.3</v>
      </c>
      <c r="AC376" s="200">
        <v>0.8</v>
      </c>
      <c r="AL376"/>
      <c r="AM376"/>
      <c r="AN376"/>
      <c r="AO376"/>
      <c r="AP376"/>
      <c r="AQ376"/>
      <c r="AR376"/>
      <c r="AS376"/>
      <c r="AT376"/>
      <c r="AU376"/>
    </row>
    <row r="377" spans="17:47" x14ac:dyDescent="0.2">
      <c r="Q377" s="142">
        <f>TRUNC('TARIFA ENTREGA A DIRECCION USD'!D378-'TARIFA ENTREGA A DIRECCION USD'!D377,2)</f>
        <v>0.55000000000000004</v>
      </c>
      <c r="R377" s="190">
        <v>370</v>
      </c>
      <c r="S377" s="200">
        <f>TRUNC((('TARIFA ENTREGA A DIRECCION USD'!C377-'TARIFA ENTREGA A DIRECCION USD'!D377)/'TARIFA ENTREGA A DIRECCION USD'!D377)+1,3)</f>
        <v>0.71199999999999997</v>
      </c>
      <c r="T377" s="200">
        <f>TRUNC(('TARIFA ENTREGA A DIRECCION USD'!E377-'TARIFA ENTREGA A DIRECCION USD'!D377)/'TARIFA ENTREGA A DIRECCION USD'!D377,3)</f>
        <v>0.20100000000000001</v>
      </c>
      <c r="U377" s="200">
        <f>TRUNC(('TARIFA ENTREGA A DIRECCION USD'!F377-'TARIFA ENTREGA A DIRECCION USD'!D377)/'TARIFA ENTREGA A DIRECCION USD'!D377,3)</f>
        <v>0.34499999999999997</v>
      </c>
      <c r="V377" s="200">
        <f>TRUNC(('TARIFA ENTREGA A DIRECCION USD'!G377-'TARIFA ENTREGA A DIRECCION USD'!D377)/'TARIFA ENTREGA A DIRECCION USD'!D377,3)</f>
        <v>0.81799999999999995</v>
      </c>
      <c r="X377" s="142">
        <v>16.12</v>
      </c>
      <c r="Y377" s="190">
        <v>370</v>
      </c>
      <c r="Z377" s="200">
        <v>0.55000000000000004</v>
      </c>
      <c r="AA377" s="200">
        <v>0.13</v>
      </c>
      <c r="AB377" s="200">
        <v>0.3</v>
      </c>
      <c r="AC377" s="200">
        <v>0.8</v>
      </c>
      <c r="AL377"/>
      <c r="AM377"/>
      <c r="AN377"/>
      <c r="AO377"/>
      <c r="AP377"/>
      <c r="AQ377"/>
      <c r="AR377"/>
      <c r="AS377"/>
      <c r="AT377"/>
      <c r="AU377"/>
    </row>
    <row r="378" spans="17:47" x14ac:dyDescent="0.2">
      <c r="Q378" s="142">
        <f>TRUNC('TARIFA ENTREGA A DIRECCION USD'!D379-'TARIFA ENTREGA A DIRECCION USD'!D378,2)</f>
        <v>0.55000000000000004</v>
      </c>
      <c r="R378" s="190">
        <v>371</v>
      </c>
      <c r="S378" s="200">
        <f>TRUNC((('TARIFA ENTREGA A DIRECCION USD'!C378-'TARIFA ENTREGA A DIRECCION USD'!D378)/'TARIFA ENTREGA A DIRECCION USD'!D378)+1,3)</f>
        <v>0.71199999999999997</v>
      </c>
      <c r="T378" s="200">
        <f>TRUNC(('TARIFA ENTREGA A DIRECCION USD'!E378-'TARIFA ENTREGA A DIRECCION USD'!D378)/'TARIFA ENTREGA A DIRECCION USD'!D378,3)</f>
        <v>0.20100000000000001</v>
      </c>
      <c r="U378" s="200">
        <f>TRUNC(('TARIFA ENTREGA A DIRECCION USD'!F378-'TARIFA ENTREGA A DIRECCION USD'!D378)/'TARIFA ENTREGA A DIRECCION USD'!D378,3)</f>
        <v>0.34499999999999997</v>
      </c>
      <c r="V378" s="200">
        <f>TRUNC(('TARIFA ENTREGA A DIRECCION USD'!G378-'TARIFA ENTREGA A DIRECCION USD'!D378)/'TARIFA ENTREGA A DIRECCION USD'!D378,3)</f>
        <v>0.81799999999999995</v>
      </c>
      <c r="X378" s="142">
        <v>16.12</v>
      </c>
      <c r="Y378" s="190">
        <v>371</v>
      </c>
      <c r="Z378" s="200">
        <v>0.55000000000000004</v>
      </c>
      <c r="AA378" s="200">
        <v>0.13</v>
      </c>
      <c r="AB378" s="200">
        <v>0.3</v>
      </c>
      <c r="AC378" s="200">
        <v>0.8</v>
      </c>
      <c r="AL378"/>
      <c r="AM378"/>
      <c r="AN378"/>
      <c r="AO378"/>
      <c r="AP378"/>
      <c r="AQ378"/>
      <c r="AR378"/>
      <c r="AS378"/>
      <c r="AT378"/>
      <c r="AU378"/>
    </row>
    <row r="379" spans="17:47" x14ac:dyDescent="0.2">
      <c r="Q379" s="142">
        <f>TRUNC('TARIFA ENTREGA A DIRECCION USD'!D380-'TARIFA ENTREGA A DIRECCION USD'!D379,2)</f>
        <v>0.55000000000000004</v>
      </c>
      <c r="R379" s="190">
        <v>372</v>
      </c>
      <c r="S379" s="200">
        <f>TRUNC((('TARIFA ENTREGA A DIRECCION USD'!C379-'TARIFA ENTREGA A DIRECCION USD'!D379)/'TARIFA ENTREGA A DIRECCION USD'!D379)+1,3)</f>
        <v>0.71199999999999997</v>
      </c>
      <c r="T379" s="200">
        <f>TRUNC(('TARIFA ENTREGA A DIRECCION USD'!E379-'TARIFA ENTREGA A DIRECCION USD'!D379)/'TARIFA ENTREGA A DIRECCION USD'!D379,3)</f>
        <v>0.20200000000000001</v>
      </c>
      <c r="U379" s="200">
        <f>TRUNC(('TARIFA ENTREGA A DIRECCION USD'!F379-'TARIFA ENTREGA A DIRECCION USD'!D379)/'TARIFA ENTREGA A DIRECCION USD'!D379,3)</f>
        <v>0.34499999999999997</v>
      </c>
      <c r="V379" s="200">
        <f>TRUNC(('TARIFA ENTREGA A DIRECCION USD'!G379-'TARIFA ENTREGA A DIRECCION USD'!D379)/'TARIFA ENTREGA A DIRECCION USD'!D379,3)</f>
        <v>0.81799999999999995</v>
      </c>
      <c r="X379" s="142">
        <v>16.12</v>
      </c>
      <c r="Y379" s="190">
        <v>372</v>
      </c>
      <c r="Z379" s="200">
        <v>0.55000000000000004</v>
      </c>
      <c r="AA379" s="200">
        <v>0.13</v>
      </c>
      <c r="AB379" s="200">
        <v>0.3</v>
      </c>
      <c r="AC379" s="200">
        <v>0.8</v>
      </c>
      <c r="AL379"/>
      <c r="AM379"/>
      <c r="AN379"/>
      <c r="AO379"/>
      <c r="AP379"/>
      <c r="AQ379"/>
      <c r="AR379"/>
      <c r="AS379"/>
      <c r="AT379"/>
      <c r="AU379"/>
    </row>
    <row r="380" spans="17:47" x14ac:dyDescent="0.2">
      <c r="Q380" s="142">
        <f>TRUNC('TARIFA ENTREGA A DIRECCION USD'!D381-'TARIFA ENTREGA A DIRECCION USD'!D380,2)</f>
        <v>0.55000000000000004</v>
      </c>
      <c r="R380" s="190">
        <v>373</v>
      </c>
      <c r="S380" s="200">
        <f>TRUNC((('TARIFA ENTREGA A DIRECCION USD'!C380-'TARIFA ENTREGA A DIRECCION USD'!D380)/'TARIFA ENTREGA A DIRECCION USD'!D380)+1,3)</f>
        <v>0.71199999999999997</v>
      </c>
      <c r="T380" s="200">
        <f>TRUNC(('TARIFA ENTREGA A DIRECCION USD'!E380-'TARIFA ENTREGA A DIRECCION USD'!D380)/'TARIFA ENTREGA A DIRECCION USD'!D380,3)</f>
        <v>0.20200000000000001</v>
      </c>
      <c r="U380" s="200">
        <f>TRUNC(('TARIFA ENTREGA A DIRECCION USD'!F380-'TARIFA ENTREGA A DIRECCION USD'!D380)/'TARIFA ENTREGA A DIRECCION USD'!D380,3)</f>
        <v>0.34599999999999997</v>
      </c>
      <c r="V380" s="200">
        <f>TRUNC(('TARIFA ENTREGA A DIRECCION USD'!G380-'TARIFA ENTREGA A DIRECCION USD'!D380)/'TARIFA ENTREGA A DIRECCION USD'!D380,3)</f>
        <v>0.81899999999999995</v>
      </c>
      <c r="X380" s="142">
        <v>16.12</v>
      </c>
      <c r="Y380" s="190">
        <v>373</v>
      </c>
      <c r="Z380" s="200">
        <v>0.55000000000000004</v>
      </c>
      <c r="AA380" s="200">
        <v>0.13</v>
      </c>
      <c r="AB380" s="200">
        <v>0.3</v>
      </c>
      <c r="AC380" s="200">
        <v>0.8</v>
      </c>
      <c r="AL380"/>
      <c r="AM380"/>
      <c r="AN380"/>
      <c r="AO380"/>
      <c r="AP380"/>
      <c r="AQ380"/>
      <c r="AR380"/>
      <c r="AS380"/>
      <c r="AT380"/>
      <c r="AU380"/>
    </row>
    <row r="381" spans="17:47" x14ac:dyDescent="0.2">
      <c r="Q381" s="142">
        <f>TRUNC('TARIFA ENTREGA A DIRECCION USD'!D382-'TARIFA ENTREGA A DIRECCION USD'!D381,2)</f>
        <v>0.55000000000000004</v>
      </c>
      <c r="R381" s="190">
        <v>374</v>
      </c>
      <c r="S381" s="200">
        <f>TRUNC((('TARIFA ENTREGA A DIRECCION USD'!C381-'TARIFA ENTREGA A DIRECCION USD'!D381)/'TARIFA ENTREGA A DIRECCION USD'!D381)+1,3)</f>
        <v>0.71199999999999997</v>
      </c>
      <c r="T381" s="200">
        <f>TRUNC(('TARIFA ENTREGA A DIRECCION USD'!E381-'TARIFA ENTREGA A DIRECCION USD'!D381)/'TARIFA ENTREGA A DIRECCION USD'!D381,3)</f>
        <v>0.20200000000000001</v>
      </c>
      <c r="U381" s="200">
        <f>TRUNC(('TARIFA ENTREGA A DIRECCION USD'!F381-'TARIFA ENTREGA A DIRECCION USD'!D381)/'TARIFA ENTREGA A DIRECCION USD'!D381,3)</f>
        <v>0.34599999999999997</v>
      </c>
      <c r="V381" s="200">
        <f>TRUNC(('TARIFA ENTREGA A DIRECCION USD'!G381-'TARIFA ENTREGA A DIRECCION USD'!D381)/'TARIFA ENTREGA A DIRECCION USD'!D381,3)</f>
        <v>0.81899999999999995</v>
      </c>
      <c r="X381" s="142">
        <v>16.12</v>
      </c>
      <c r="Y381" s="190">
        <v>374</v>
      </c>
      <c r="Z381" s="200">
        <v>0.55000000000000004</v>
      </c>
      <c r="AA381" s="200">
        <v>0.13</v>
      </c>
      <c r="AB381" s="200">
        <v>0.3</v>
      </c>
      <c r="AC381" s="200">
        <v>0.8</v>
      </c>
      <c r="AL381"/>
      <c r="AM381"/>
      <c r="AN381"/>
      <c r="AO381"/>
      <c r="AP381"/>
      <c r="AQ381"/>
      <c r="AR381"/>
      <c r="AS381"/>
      <c r="AT381"/>
      <c r="AU381"/>
    </row>
    <row r="382" spans="17:47" x14ac:dyDescent="0.2">
      <c r="Q382" s="142">
        <f>TRUNC('TARIFA ENTREGA A DIRECCION USD'!D383-'TARIFA ENTREGA A DIRECCION USD'!D382,2)</f>
        <v>0.55000000000000004</v>
      </c>
      <c r="R382" s="190">
        <v>375</v>
      </c>
      <c r="S382" s="200">
        <f>TRUNC((('TARIFA ENTREGA A DIRECCION USD'!C382-'TARIFA ENTREGA A DIRECCION USD'!D382)/'TARIFA ENTREGA A DIRECCION USD'!D382)+1,3)</f>
        <v>0.71299999999999997</v>
      </c>
      <c r="T382" s="200">
        <f>TRUNC(('TARIFA ENTREGA A DIRECCION USD'!E382-'TARIFA ENTREGA A DIRECCION USD'!D382)/'TARIFA ENTREGA A DIRECCION USD'!D382,3)</f>
        <v>0.20200000000000001</v>
      </c>
      <c r="U382" s="200">
        <f>TRUNC(('TARIFA ENTREGA A DIRECCION USD'!F382-'TARIFA ENTREGA A DIRECCION USD'!D382)/'TARIFA ENTREGA A DIRECCION USD'!D382,3)</f>
        <v>0.34599999999999997</v>
      </c>
      <c r="V382" s="200">
        <f>TRUNC(('TARIFA ENTREGA A DIRECCION USD'!G382-'TARIFA ENTREGA A DIRECCION USD'!D382)/'TARIFA ENTREGA A DIRECCION USD'!D382,3)</f>
        <v>0.81899999999999995</v>
      </c>
      <c r="X382" s="142">
        <v>16.12</v>
      </c>
      <c r="Y382" s="190">
        <v>375</v>
      </c>
      <c r="Z382" s="200">
        <v>0.55000000000000004</v>
      </c>
      <c r="AA382" s="200">
        <v>0.13</v>
      </c>
      <c r="AB382" s="200">
        <v>0.3</v>
      </c>
      <c r="AC382" s="200">
        <v>0.8</v>
      </c>
      <c r="AL382"/>
      <c r="AM382"/>
      <c r="AN382"/>
      <c r="AO382"/>
      <c r="AP382"/>
      <c r="AQ382"/>
      <c r="AR382"/>
      <c r="AS382"/>
      <c r="AT382"/>
      <c r="AU382"/>
    </row>
    <row r="383" spans="17:47" x14ac:dyDescent="0.2">
      <c r="Q383" s="142">
        <f>TRUNC('TARIFA ENTREGA A DIRECCION USD'!D384-'TARIFA ENTREGA A DIRECCION USD'!D383,2)</f>
        <v>0.55000000000000004</v>
      </c>
      <c r="R383" s="190">
        <v>376</v>
      </c>
      <c r="S383" s="200">
        <f>TRUNC((('TARIFA ENTREGA A DIRECCION USD'!C383-'TARIFA ENTREGA A DIRECCION USD'!D383)/'TARIFA ENTREGA A DIRECCION USD'!D383)+1,3)</f>
        <v>0.71299999999999997</v>
      </c>
      <c r="T383" s="200">
        <f>TRUNC(('TARIFA ENTREGA A DIRECCION USD'!E383-'TARIFA ENTREGA A DIRECCION USD'!D383)/'TARIFA ENTREGA A DIRECCION USD'!D383,3)</f>
        <v>0.20200000000000001</v>
      </c>
      <c r="U383" s="200">
        <f>TRUNC(('TARIFA ENTREGA A DIRECCION USD'!F383-'TARIFA ENTREGA A DIRECCION USD'!D383)/'TARIFA ENTREGA A DIRECCION USD'!D383,3)</f>
        <v>0.34599999999999997</v>
      </c>
      <c r="V383" s="200">
        <f>TRUNC(('TARIFA ENTREGA A DIRECCION USD'!G383-'TARIFA ENTREGA A DIRECCION USD'!D383)/'TARIFA ENTREGA A DIRECCION USD'!D383,3)</f>
        <v>0.82</v>
      </c>
      <c r="X383" s="142">
        <v>16.12</v>
      </c>
      <c r="Y383" s="190">
        <v>376</v>
      </c>
      <c r="Z383" s="200">
        <v>0.55000000000000004</v>
      </c>
      <c r="AA383" s="200">
        <v>0.13</v>
      </c>
      <c r="AB383" s="200">
        <v>0.3</v>
      </c>
      <c r="AC383" s="200">
        <v>0.8</v>
      </c>
      <c r="AL383"/>
      <c r="AM383"/>
      <c r="AN383"/>
      <c r="AO383"/>
      <c r="AP383"/>
      <c r="AQ383"/>
      <c r="AR383"/>
      <c r="AS383"/>
      <c r="AT383"/>
      <c r="AU383"/>
    </row>
    <row r="384" spans="17:47" x14ac:dyDescent="0.2">
      <c r="Q384" s="142">
        <f>TRUNC('TARIFA ENTREGA A DIRECCION USD'!D385-'TARIFA ENTREGA A DIRECCION USD'!D384,2)</f>
        <v>0.55000000000000004</v>
      </c>
      <c r="R384" s="190">
        <v>377</v>
      </c>
      <c r="S384" s="200">
        <f>TRUNC((('TARIFA ENTREGA A DIRECCION USD'!C384-'TARIFA ENTREGA A DIRECCION USD'!D384)/'TARIFA ENTREGA A DIRECCION USD'!D384)+1,3)</f>
        <v>0.71299999999999997</v>
      </c>
      <c r="T384" s="200">
        <f>TRUNC(('TARIFA ENTREGA A DIRECCION USD'!E384-'TARIFA ENTREGA A DIRECCION USD'!D384)/'TARIFA ENTREGA A DIRECCION USD'!D384,3)</f>
        <v>0.20200000000000001</v>
      </c>
      <c r="U384" s="200">
        <f>TRUNC(('TARIFA ENTREGA A DIRECCION USD'!F384-'TARIFA ENTREGA A DIRECCION USD'!D384)/'TARIFA ENTREGA A DIRECCION USD'!D384,3)</f>
        <v>0.34599999999999997</v>
      </c>
      <c r="V384" s="200">
        <f>TRUNC(('TARIFA ENTREGA A DIRECCION USD'!G384-'TARIFA ENTREGA A DIRECCION USD'!D384)/'TARIFA ENTREGA A DIRECCION USD'!D384,3)</f>
        <v>0.82</v>
      </c>
      <c r="X384" s="142">
        <v>16.12</v>
      </c>
      <c r="Y384" s="190">
        <v>377</v>
      </c>
      <c r="Z384" s="200">
        <v>0.55000000000000004</v>
      </c>
      <c r="AA384" s="200">
        <v>0.13</v>
      </c>
      <c r="AB384" s="200">
        <v>0.3</v>
      </c>
      <c r="AC384" s="200">
        <v>0.8</v>
      </c>
      <c r="AL384"/>
      <c r="AM384"/>
      <c r="AN384"/>
      <c r="AO384"/>
      <c r="AP384"/>
      <c r="AQ384"/>
      <c r="AR384"/>
      <c r="AS384"/>
      <c r="AT384"/>
      <c r="AU384"/>
    </row>
    <row r="385" spans="17:47" x14ac:dyDescent="0.2">
      <c r="Q385" s="142">
        <f>TRUNC('TARIFA ENTREGA A DIRECCION USD'!D386-'TARIFA ENTREGA A DIRECCION USD'!D385,2)</f>
        <v>0.55000000000000004</v>
      </c>
      <c r="R385" s="190">
        <v>378</v>
      </c>
      <c r="S385" s="200">
        <f>TRUNC((('TARIFA ENTREGA A DIRECCION USD'!C385-'TARIFA ENTREGA A DIRECCION USD'!D385)/'TARIFA ENTREGA A DIRECCION USD'!D385)+1,3)</f>
        <v>0.71299999999999997</v>
      </c>
      <c r="T385" s="200">
        <f>TRUNC(('TARIFA ENTREGA A DIRECCION USD'!E385-'TARIFA ENTREGA A DIRECCION USD'!D385)/'TARIFA ENTREGA A DIRECCION USD'!D385,3)</f>
        <v>0.20200000000000001</v>
      </c>
      <c r="U385" s="200">
        <f>TRUNC(('TARIFA ENTREGA A DIRECCION USD'!F385-'TARIFA ENTREGA A DIRECCION USD'!D385)/'TARIFA ENTREGA A DIRECCION USD'!D385,3)</f>
        <v>0.34699999999999998</v>
      </c>
      <c r="V385" s="200">
        <f>TRUNC(('TARIFA ENTREGA A DIRECCION USD'!G385-'TARIFA ENTREGA A DIRECCION USD'!D385)/'TARIFA ENTREGA A DIRECCION USD'!D385,3)</f>
        <v>0.82</v>
      </c>
      <c r="X385" s="142">
        <v>16.12</v>
      </c>
      <c r="Y385" s="190">
        <v>378</v>
      </c>
      <c r="Z385" s="200">
        <v>0.55000000000000004</v>
      </c>
      <c r="AA385" s="200">
        <v>0.13</v>
      </c>
      <c r="AB385" s="200">
        <v>0.3</v>
      </c>
      <c r="AC385" s="200">
        <v>0.8</v>
      </c>
      <c r="AL385"/>
      <c r="AM385"/>
      <c r="AN385"/>
      <c r="AO385"/>
      <c r="AP385"/>
      <c r="AQ385"/>
      <c r="AR385"/>
      <c r="AS385"/>
      <c r="AT385"/>
      <c r="AU385"/>
    </row>
    <row r="386" spans="17:47" x14ac:dyDescent="0.2">
      <c r="Q386" s="142">
        <f>TRUNC('TARIFA ENTREGA A DIRECCION USD'!D387-'TARIFA ENTREGA A DIRECCION USD'!D386,2)</f>
        <v>0.55000000000000004</v>
      </c>
      <c r="R386" s="190">
        <v>379</v>
      </c>
      <c r="S386" s="200">
        <f>TRUNC((('TARIFA ENTREGA A DIRECCION USD'!C386-'TARIFA ENTREGA A DIRECCION USD'!D386)/'TARIFA ENTREGA A DIRECCION USD'!D386)+1,3)</f>
        <v>0.71299999999999997</v>
      </c>
      <c r="T386" s="200">
        <f>TRUNC(('TARIFA ENTREGA A DIRECCION USD'!E386-'TARIFA ENTREGA A DIRECCION USD'!D386)/'TARIFA ENTREGA A DIRECCION USD'!D386,3)</f>
        <v>0.20200000000000001</v>
      </c>
      <c r="U386" s="200">
        <f>TRUNC(('TARIFA ENTREGA A DIRECCION USD'!F386-'TARIFA ENTREGA A DIRECCION USD'!D386)/'TARIFA ENTREGA A DIRECCION USD'!D386,3)</f>
        <v>0.34699999999999998</v>
      </c>
      <c r="V386" s="200">
        <f>TRUNC(('TARIFA ENTREGA A DIRECCION USD'!G386-'TARIFA ENTREGA A DIRECCION USD'!D386)/'TARIFA ENTREGA A DIRECCION USD'!D386,3)</f>
        <v>0.82099999999999995</v>
      </c>
      <c r="X386" s="142">
        <v>16.12</v>
      </c>
      <c r="Y386" s="190">
        <v>379</v>
      </c>
      <c r="Z386" s="200">
        <v>0.55000000000000004</v>
      </c>
      <c r="AA386" s="200">
        <v>0.13</v>
      </c>
      <c r="AB386" s="200">
        <v>0.3</v>
      </c>
      <c r="AC386" s="200">
        <v>0.8</v>
      </c>
      <c r="AL386"/>
      <c r="AM386"/>
      <c r="AN386"/>
      <c r="AO386"/>
      <c r="AP386"/>
      <c r="AQ386"/>
      <c r="AR386"/>
      <c r="AS386"/>
      <c r="AT386"/>
      <c r="AU386"/>
    </row>
    <row r="387" spans="17:47" x14ac:dyDescent="0.2">
      <c r="Q387" s="142">
        <f>TRUNC('TARIFA ENTREGA A DIRECCION USD'!D388-'TARIFA ENTREGA A DIRECCION USD'!D387,2)</f>
        <v>0.55000000000000004</v>
      </c>
      <c r="R387" s="190">
        <v>380</v>
      </c>
      <c r="S387" s="200">
        <f>TRUNC((('TARIFA ENTREGA A DIRECCION USD'!C387-'TARIFA ENTREGA A DIRECCION USD'!D387)/'TARIFA ENTREGA A DIRECCION USD'!D387)+1,3)</f>
        <v>0.71299999999999997</v>
      </c>
      <c r="T387" s="200">
        <f>TRUNC(('TARIFA ENTREGA A DIRECCION USD'!E387-'TARIFA ENTREGA A DIRECCION USD'!D387)/'TARIFA ENTREGA A DIRECCION USD'!D387,3)</f>
        <v>0.20200000000000001</v>
      </c>
      <c r="U387" s="200">
        <f>TRUNC(('TARIFA ENTREGA A DIRECCION USD'!F387-'TARIFA ENTREGA A DIRECCION USD'!D387)/'TARIFA ENTREGA A DIRECCION USD'!D387,3)</f>
        <v>0.34699999999999998</v>
      </c>
      <c r="V387" s="200">
        <f>TRUNC(('TARIFA ENTREGA A DIRECCION USD'!G387-'TARIFA ENTREGA A DIRECCION USD'!D387)/'TARIFA ENTREGA A DIRECCION USD'!D387,3)</f>
        <v>0.82099999999999995</v>
      </c>
      <c r="X387" s="142">
        <v>16.12</v>
      </c>
      <c r="Y387" s="190">
        <v>380</v>
      </c>
      <c r="Z387" s="200">
        <v>0.55000000000000004</v>
      </c>
      <c r="AA387" s="200">
        <v>0.13</v>
      </c>
      <c r="AB387" s="200">
        <v>0.3</v>
      </c>
      <c r="AC387" s="200">
        <v>0.8</v>
      </c>
      <c r="AL387"/>
      <c r="AM387"/>
      <c r="AN387"/>
      <c r="AO387"/>
      <c r="AP387"/>
      <c r="AQ387"/>
      <c r="AR387"/>
      <c r="AS387"/>
      <c r="AT387"/>
      <c r="AU387"/>
    </row>
    <row r="388" spans="17:47" x14ac:dyDescent="0.2">
      <c r="Q388" s="142">
        <f>TRUNC('TARIFA ENTREGA A DIRECCION USD'!D389-'TARIFA ENTREGA A DIRECCION USD'!D388,2)</f>
        <v>0.55000000000000004</v>
      </c>
      <c r="R388" s="190">
        <v>381</v>
      </c>
      <c r="S388" s="200">
        <f>TRUNC((('TARIFA ENTREGA A DIRECCION USD'!C388-'TARIFA ENTREGA A DIRECCION USD'!D388)/'TARIFA ENTREGA A DIRECCION USD'!D388)+1,3)</f>
        <v>0.71299999999999997</v>
      </c>
      <c r="T388" s="200">
        <f>TRUNC(('TARIFA ENTREGA A DIRECCION USD'!E388-'TARIFA ENTREGA A DIRECCION USD'!D388)/'TARIFA ENTREGA A DIRECCION USD'!D388,3)</f>
        <v>0.20300000000000001</v>
      </c>
      <c r="U388" s="200">
        <f>TRUNC(('TARIFA ENTREGA A DIRECCION USD'!F388-'TARIFA ENTREGA A DIRECCION USD'!D388)/'TARIFA ENTREGA A DIRECCION USD'!D388,3)</f>
        <v>0.34699999999999998</v>
      </c>
      <c r="V388" s="200">
        <f>TRUNC(('TARIFA ENTREGA A DIRECCION USD'!G388-'TARIFA ENTREGA A DIRECCION USD'!D388)/'TARIFA ENTREGA A DIRECCION USD'!D388,3)</f>
        <v>0.82099999999999995</v>
      </c>
      <c r="X388" s="142">
        <v>16.12</v>
      </c>
      <c r="Y388" s="190">
        <v>381</v>
      </c>
      <c r="Z388" s="200">
        <v>0.55000000000000004</v>
      </c>
      <c r="AA388" s="200">
        <v>0.13</v>
      </c>
      <c r="AB388" s="200">
        <v>0.3</v>
      </c>
      <c r="AC388" s="200">
        <v>0.8</v>
      </c>
      <c r="AL388"/>
      <c r="AM388"/>
      <c r="AN388"/>
      <c r="AO388"/>
      <c r="AP388"/>
      <c r="AQ388"/>
      <c r="AR388"/>
      <c r="AS388"/>
      <c r="AT388"/>
      <c r="AU388"/>
    </row>
    <row r="389" spans="17:47" x14ac:dyDescent="0.2">
      <c r="Q389" s="142">
        <f>TRUNC('TARIFA ENTREGA A DIRECCION USD'!D390-'TARIFA ENTREGA A DIRECCION USD'!D389,2)</f>
        <v>0.55000000000000004</v>
      </c>
      <c r="R389" s="190">
        <v>382</v>
      </c>
      <c r="S389" s="200">
        <f>TRUNC((('TARIFA ENTREGA A DIRECCION USD'!C389-'TARIFA ENTREGA A DIRECCION USD'!D389)/'TARIFA ENTREGA A DIRECCION USD'!D389)+1,3)</f>
        <v>0.71299999999999997</v>
      </c>
      <c r="T389" s="200">
        <f>TRUNC(('TARIFA ENTREGA A DIRECCION USD'!E389-'TARIFA ENTREGA A DIRECCION USD'!D389)/'TARIFA ENTREGA A DIRECCION USD'!D389,3)</f>
        <v>0.20300000000000001</v>
      </c>
      <c r="U389" s="200">
        <f>TRUNC(('TARIFA ENTREGA A DIRECCION USD'!F389-'TARIFA ENTREGA A DIRECCION USD'!D389)/'TARIFA ENTREGA A DIRECCION USD'!D389,3)</f>
        <v>0.34699999999999998</v>
      </c>
      <c r="V389" s="200">
        <f>TRUNC(('TARIFA ENTREGA A DIRECCION USD'!G389-'TARIFA ENTREGA A DIRECCION USD'!D389)/'TARIFA ENTREGA A DIRECCION USD'!D389,3)</f>
        <v>0.82099999999999995</v>
      </c>
      <c r="X389" s="142">
        <v>16.12</v>
      </c>
      <c r="Y389" s="190">
        <v>382</v>
      </c>
      <c r="Z389" s="200">
        <v>0.55000000000000004</v>
      </c>
      <c r="AA389" s="200">
        <v>0.13</v>
      </c>
      <c r="AB389" s="200">
        <v>0.3</v>
      </c>
      <c r="AC389" s="200">
        <v>0.8</v>
      </c>
      <c r="AL389"/>
      <c r="AM389"/>
      <c r="AN389"/>
      <c r="AO389"/>
      <c r="AP389"/>
      <c r="AQ389"/>
      <c r="AR389"/>
      <c r="AS389"/>
      <c r="AT389"/>
      <c r="AU389"/>
    </row>
    <row r="390" spans="17:47" x14ac:dyDescent="0.2">
      <c r="Q390" s="142">
        <f>TRUNC('TARIFA ENTREGA A DIRECCION USD'!D391-'TARIFA ENTREGA A DIRECCION USD'!D390,2)</f>
        <v>0.55000000000000004</v>
      </c>
      <c r="R390" s="190">
        <v>383</v>
      </c>
      <c r="S390" s="200">
        <f>TRUNC((('TARIFA ENTREGA A DIRECCION USD'!C390-'TARIFA ENTREGA A DIRECCION USD'!D390)/'TARIFA ENTREGA A DIRECCION USD'!D390)+1,3)</f>
        <v>0.71299999999999997</v>
      </c>
      <c r="T390" s="200">
        <f>TRUNC(('TARIFA ENTREGA A DIRECCION USD'!E390-'TARIFA ENTREGA A DIRECCION USD'!D390)/'TARIFA ENTREGA A DIRECCION USD'!D390,3)</f>
        <v>0.20300000000000001</v>
      </c>
      <c r="U390" s="200">
        <f>TRUNC(('TARIFA ENTREGA A DIRECCION USD'!F390-'TARIFA ENTREGA A DIRECCION USD'!D390)/'TARIFA ENTREGA A DIRECCION USD'!D390,3)</f>
        <v>0.34699999999999998</v>
      </c>
      <c r="V390" s="200">
        <f>TRUNC(('TARIFA ENTREGA A DIRECCION USD'!G390-'TARIFA ENTREGA A DIRECCION USD'!D390)/'TARIFA ENTREGA A DIRECCION USD'!D390,3)</f>
        <v>0.82199999999999995</v>
      </c>
      <c r="X390" s="142">
        <v>16.12</v>
      </c>
      <c r="Y390" s="190">
        <v>383</v>
      </c>
      <c r="Z390" s="200">
        <v>0.55000000000000004</v>
      </c>
      <c r="AA390" s="200">
        <v>0.13</v>
      </c>
      <c r="AB390" s="200">
        <v>0.3</v>
      </c>
      <c r="AC390" s="200">
        <v>0.8</v>
      </c>
      <c r="AL390"/>
      <c r="AM390"/>
      <c r="AN390"/>
      <c r="AO390"/>
      <c r="AP390"/>
      <c r="AQ390"/>
      <c r="AR390"/>
      <c r="AS390"/>
      <c r="AT390"/>
      <c r="AU390"/>
    </row>
    <row r="391" spans="17:47" x14ac:dyDescent="0.2">
      <c r="Q391" s="142">
        <f>TRUNC('TARIFA ENTREGA A DIRECCION USD'!D392-'TARIFA ENTREGA A DIRECCION USD'!D391,2)</f>
        <v>0.55000000000000004</v>
      </c>
      <c r="R391" s="190">
        <v>384</v>
      </c>
      <c r="S391" s="200">
        <f>TRUNC((('TARIFA ENTREGA A DIRECCION USD'!C391-'TARIFA ENTREGA A DIRECCION USD'!D391)/'TARIFA ENTREGA A DIRECCION USD'!D391)+1,3)</f>
        <v>0.71299999999999997</v>
      </c>
      <c r="T391" s="200">
        <f>TRUNC(('TARIFA ENTREGA A DIRECCION USD'!E391-'TARIFA ENTREGA A DIRECCION USD'!D391)/'TARIFA ENTREGA A DIRECCION USD'!D391,3)</f>
        <v>0.20300000000000001</v>
      </c>
      <c r="U391" s="200">
        <f>TRUNC(('TARIFA ENTREGA A DIRECCION USD'!F391-'TARIFA ENTREGA A DIRECCION USD'!D391)/'TARIFA ENTREGA A DIRECCION USD'!D391,3)</f>
        <v>0.34799999999999998</v>
      </c>
      <c r="V391" s="200">
        <f>TRUNC(('TARIFA ENTREGA A DIRECCION USD'!G391-'TARIFA ENTREGA A DIRECCION USD'!D391)/'TARIFA ENTREGA A DIRECCION USD'!D391,3)</f>
        <v>0.82199999999999995</v>
      </c>
      <c r="X391" s="142">
        <v>16.12</v>
      </c>
      <c r="Y391" s="190">
        <v>384</v>
      </c>
      <c r="Z391" s="200">
        <v>0.55000000000000004</v>
      </c>
      <c r="AA391" s="200">
        <v>0.13</v>
      </c>
      <c r="AB391" s="200">
        <v>0.3</v>
      </c>
      <c r="AC391" s="200">
        <v>0.8</v>
      </c>
      <c r="AL391"/>
      <c r="AM391"/>
      <c r="AN391"/>
      <c r="AO391"/>
      <c r="AP391"/>
      <c r="AQ391"/>
      <c r="AR391"/>
      <c r="AS391"/>
      <c r="AT391"/>
      <c r="AU391"/>
    </row>
    <row r="392" spans="17:47" x14ac:dyDescent="0.2">
      <c r="Q392" s="142">
        <f>TRUNC('TARIFA ENTREGA A DIRECCION USD'!D393-'TARIFA ENTREGA A DIRECCION USD'!D392,2)</f>
        <v>0.55000000000000004</v>
      </c>
      <c r="R392" s="190">
        <v>385</v>
      </c>
      <c r="S392" s="200">
        <f>TRUNC((('TARIFA ENTREGA A DIRECCION USD'!C392-'TARIFA ENTREGA A DIRECCION USD'!D392)/'TARIFA ENTREGA A DIRECCION USD'!D392)+1,3)</f>
        <v>0.71299999999999997</v>
      </c>
      <c r="T392" s="200">
        <f>TRUNC(('TARIFA ENTREGA A DIRECCION USD'!E392-'TARIFA ENTREGA A DIRECCION USD'!D392)/'TARIFA ENTREGA A DIRECCION USD'!D392,3)</f>
        <v>0.20300000000000001</v>
      </c>
      <c r="U392" s="200">
        <f>TRUNC(('TARIFA ENTREGA A DIRECCION USD'!F392-'TARIFA ENTREGA A DIRECCION USD'!D392)/'TARIFA ENTREGA A DIRECCION USD'!D392,3)</f>
        <v>0.34799999999999998</v>
      </c>
      <c r="V392" s="200">
        <f>TRUNC(('TARIFA ENTREGA A DIRECCION USD'!G392-'TARIFA ENTREGA A DIRECCION USD'!D392)/'TARIFA ENTREGA A DIRECCION USD'!D392,3)</f>
        <v>0.82199999999999995</v>
      </c>
      <c r="X392" s="142">
        <v>16.12</v>
      </c>
      <c r="Y392" s="190">
        <v>385</v>
      </c>
      <c r="Z392" s="200">
        <v>0.55000000000000004</v>
      </c>
      <c r="AA392" s="200">
        <v>0.13</v>
      </c>
      <c r="AB392" s="200">
        <v>0.3</v>
      </c>
      <c r="AC392" s="200">
        <v>0.8</v>
      </c>
      <c r="AL392"/>
      <c r="AM392"/>
      <c r="AN392"/>
      <c r="AO392"/>
      <c r="AP392"/>
      <c r="AQ392"/>
      <c r="AR392"/>
      <c r="AS392"/>
      <c r="AT392"/>
      <c r="AU392"/>
    </row>
    <row r="393" spans="17:47" x14ac:dyDescent="0.2">
      <c r="Q393" s="142">
        <f>TRUNC('TARIFA ENTREGA A DIRECCION USD'!D394-'TARIFA ENTREGA A DIRECCION USD'!D393,2)</f>
        <v>0.55000000000000004</v>
      </c>
      <c r="R393" s="190">
        <v>386</v>
      </c>
      <c r="S393" s="200">
        <f>TRUNC((('TARIFA ENTREGA A DIRECCION USD'!C393-'TARIFA ENTREGA A DIRECCION USD'!D393)/'TARIFA ENTREGA A DIRECCION USD'!D393)+1,3)</f>
        <v>0.71299999999999997</v>
      </c>
      <c r="T393" s="200">
        <f>TRUNC(('TARIFA ENTREGA A DIRECCION USD'!E393-'TARIFA ENTREGA A DIRECCION USD'!D393)/'TARIFA ENTREGA A DIRECCION USD'!D393,3)</f>
        <v>0.20300000000000001</v>
      </c>
      <c r="U393" s="200">
        <f>TRUNC(('TARIFA ENTREGA A DIRECCION USD'!F393-'TARIFA ENTREGA A DIRECCION USD'!D393)/'TARIFA ENTREGA A DIRECCION USD'!D393,3)</f>
        <v>0.34799999999999998</v>
      </c>
      <c r="V393" s="200">
        <f>TRUNC(('TARIFA ENTREGA A DIRECCION USD'!G393-'TARIFA ENTREGA A DIRECCION USD'!D393)/'TARIFA ENTREGA A DIRECCION USD'!D393,3)</f>
        <v>0.82299999999999995</v>
      </c>
      <c r="X393" s="142">
        <v>16.12</v>
      </c>
      <c r="Y393" s="190">
        <v>386</v>
      </c>
      <c r="Z393" s="200">
        <v>0.55000000000000004</v>
      </c>
      <c r="AA393" s="200">
        <v>0.13</v>
      </c>
      <c r="AB393" s="200">
        <v>0.3</v>
      </c>
      <c r="AC393" s="200">
        <v>0.8</v>
      </c>
      <c r="AL393"/>
      <c r="AM393"/>
      <c r="AN393"/>
      <c r="AO393"/>
      <c r="AP393"/>
      <c r="AQ393"/>
      <c r="AR393"/>
      <c r="AS393"/>
      <c r="AT393"/>
      <c r="AU393"/>
    </row>
    <row r="394" spans="17:47" x14ac:dyDescent="0.2">
      <c r="Q394" s="142">
        <f>TRUNC('TARIFA ENTREGA A DIRECCION USD'!D395-'TARIFA ENTREGA A DIRECCION USD'!D394,2)</f>
        <v>0.55000000000000004</v>
      </c>
      <c r="R394" s="190">
        <v>387</v>
      </c>
      <c r="S394" s="200">
        <f>TRUNC((('TARIFA ENTREGA A DIRECCION USD'!C394-'TARIFA ENTREGA A DIRECCION USD'!D394)/'TARIFA ENTREGA A DIRECCION USD'!D394)+1,3)</f>
        <v>0.71299999999999997</v>
      </c>
      <c r="T394" s="200">
        <f>TRUNC(('TARIFA ENTREGA A DIRECCION USD'!E394-'TARIFA ENTREGA A DIRECCION USD'!D394)/'TARIFA ENTREGA A DIRECCION USD'!D394,3)</f>
        <v>0.20300000000000001</v>
      </c>
      <c r="U394" s="200">
        <f>TRUNC(('TARIFA ENTREGA A DIRECCION USD'!F394-'TARIFA ENTREGA A DIRECCION USD'!D394)/'TARIFA ENTREGA A DIRECCION USD'!D394,3)</f>
        <v>0.34799999999999998</v>
      </c>
      <c r="V394" s="200">
        <f>TRUNC(('TARIFA ENTREGA A DIRECCION USD'!G394-'TARIFA ENTREGA A DIRECCION USD'!D394)/'TARIFA ENTREGA A DIRECCION USD'!D394,3)</f>
        <v>0.82299999999999995</v>
      </c>
      <c r="X394" s="142">
        <v>16.12</v>
      </c>
      <c r="Y394" s="190">
        <v>387</v>
      </c>
      <c r="Z394" s="200">
        <v>0.55000000000000004</v>
      </c>
      <c r="AA394" s="200">
        <v>0.13</v>
      </c>
      <c r="AB394" s="200">
        <v>0.3</v>
      </c>
      <c r="AC394" s="200">
        <v>0.8</v>
      </c>
      <c r="AL394"/>
      <c r="AM394"/>
      <c r="AN394"/>
      <c r="AO394"/>
      <c r="AP394"/>
      <c r="AQ394"/>
      <c r="AR394"/>
      <c r="AS394"/>
      <c r="AT394"/>
      <c r="AU394"/>
    </row>
    <row r="395" spans="17:47" x14ac:dyDescent="0.2">
      <c r="Q395" s="142">
        <f>TRUNC('TARIFA ENTREGA A DIRECCION USD'!D396-'TARIFA ENTREGA A DIRECCION USD'!D395,2)</f>
        <v>0.55000000000000004</v>
      </c>
      <c r="R395" s="190">
        <v>388</v>
      </c>
      <c r="S395" s="200">
        <f>TRUNC((('TARIFA ENTREGA A DIRECCION USD'!C395-'TARIFA ENTREGA A DIRECCION USD'!D395)/'TARIFA ENTREGA A DIRECCION USD'!D395)+1,3)</f>
        <v>0.71299999999999997</v>
      </c>
      <c r="T395" s="200">
        <f>TRUNC(('TARIFA ENTREGA A DIRECCION USD'!E395-'TARIFA ENTREGA A DIRECCION USD'!D395)/'TARIFA ENTREGA A DIRECCION USD'!D395,3)</f>
        <v>0.20300000000000001</v>
      </c>
      <c r="U395" s="200">
        <f>TRUNC(('TARIFA ENTREGA A DIRECCION USD'!F395-'TARIFA ENTREGA A DIRECCION USD'!D395)/'TARIFA ENTREGA A DIRECCION USD'!D395,3)</f>
        <v>0.34799999999999998</v>
      </c>
      <c r="V395" s="200">
        <f>TRUNC(('TARIFA ENTREGA A DIRECCION USD'!G395-'TARIFA ENTREGA A DIRECCION USD'!D395)/'TARIFA ENTREGA A DIRECCION USD'!D395,3)</f>
        <v>0.82299999999999995</v>
      </c>
      <c r="X395" s="142">
        <v>16.12</v>
      </c>
      <c r="Y395" s="190">
        <v>388</v>
      </c>
      <c r="Z395" s="200">
        <v>0.55000000000000004</v>
      </c>
      <c r="AA395" s="200">
        <v>0.13</v>
      </c>
      <c r="AB395" s="200">
        <v>0.3</v>
      </c>
      <c r="AC395" s="200">
        <v>0.8</v>
      </c>
      <c r="AL395"/>
      <c r="AM395"/>
      <c r="AN395"/>
      <c r="AO395"/>
      <c r="AP395"/>
      <c r="AQ395"/>
      <c r="AR395"/>
      <c r="AS395"/>
      <c r="AT395"/>
      <c r="AU395"/>
    </row>
    <row r="396" spans="17:47" x14ac:dyDescent="0.2">
      <c r="Q396" s="142">
        <f>TRUNC('TARIFA ENTREGA A DIRECCION USD'!D397-'TARIFA ENTREGA A DIRECCION USD'!D396,2)</f>
        <v>0.55000000000000004</v>
      </c>
      <c r="R396" s="190">
        <v>389</v>
      </c>
      <c r="S396" s="200">
        <f>TRUNC((('TARIFA ENTREGA A DIRECCION USD'!C396-'TARIFA ENTREGA A DIRECCION USD'!D396)/'TARIFA ENTREGA A DIRECCION USD'!D396)+1,3)</f>
        <v>0.71299999999999997</v>
      </c>
      <c r="T396" s="200">
        <f>TRUNC(('TARIFA ENTREGA A DIRECCION USD'!E396-'TARIFA ENTREGA A DIRECCION USD'!D396)/'TARIFA ENTREGA A DIRECCION USD'!D396,3)</f>
        <v>0.20399999999999999</v>
      </c>
      <c r="U396" s="200">
        <f>TRUNC(('TARIFA ENTREGA A DIRECCION USD'!F396-'TARIFA ENTREGA A DIRECCION USD'!D396)/'TARIFA ENTREGA A DIRECCION USD'!D396,3)</f>
        <v>0.34799999999999998</v>
      </c>
      <c r="V396" s="200">
        <f>TRUNC(('TARIFA ENTREGA A DIRECCION USD'!G396-'TARIFA ENTREGA A DIRECCION USD'!D396)/'TARIFA ENTREGA A DIRECCION USD'!D396,3)</f>
        <v>0.82399999999999995</v>
      </c>
      <c r="X396" s="142">
        <v>16.12</v>
      </c>
      <c r="Y396" s="190">
        <v>389</v>
      </c>
      <c r="Z396" s="200">
        <v>0.55000000000000004</v>
      </c>
      <c r="AA396" s="200">
        <v>0.13</v>
      </c>
      <c r="AB396" s="200">
        <v>0.3</v>
      </c>
      <c r="AC396" s="200">
        <v>0.8</v>
      </c>
      <c r="AL396"/>
      <c r="AM396"/>
      <c r="AN396"/>
      <c r="AO396"/>
      <c r="AP396"/>
      <c r="AQ396"/>
      <c r="AR396"/>
      <c r="AS396"/>
      <c r="AT396"/>
      <c r="AU396"/>
    </row>
    <row r="397" spans="17:47" x14ac:dyDescent="0.2">
      <c r="Q397" s="142">
        <f>TRUNC('TARIFA ENTREGA A DIRECCION USD'!D398-'TARIFA ENTREGA A DIRECCION USD'!D397,2)</f>
        <v>0.55000000000000004</v>
      </c>
      <c r="R397" s="190">
        <v>390</v>
      </c>
      <c r="S397" s="200">
        <f>TRUNC((('TARIFA ENTREGA A DIRECCION USD'!C397-'TARIFA ENTREGA A DIRECCION USD'!D397)/'TARIFA ENTREGA A DIRECCION USD'!D397)+1,3)</f>
        <v>0.71299999999999997</v>
      </c>
      <c r="T397" s="200">
        <f>TRUNC(('TARIFA ENTREGA A DIRECCION USD'!E397-'TARIFA ENTREGA A DIRECCION USD'!D397)/'TARIFA ENTREGA A DIRECCION USD'!D397,3)</f>
        <v>0.20399999999999999</v>
      </c>
      <c r="U397" s="200">
        <f>TRUNC(('TARIFA ENTREGA A DIRECCION USD'!F397-'TARIFA ENTREGA A DIRECCION USD'!D397)/'TARIFA ENTREGA A DIRECCION USD'!D397,3)</f>
        <v>0.34899999999999998</v>
      </c>
      <c r="V397" s="200">
        <f>TRUNC(('TARIFA ENTREGA A DIRECCION USD'!G397-'TARIFA ENTREGA A DIRECCION USD'!D397)/'TARIFA ENTREGA A DIRECCION USD'!D397,3)</f>
        <v>0.82399999999999995</v>
      </c>
      <c r="X397" s="142">
        <v>16.12</v>
      </c>
      <c r="Y397" s="190">
        <v>390</v>
      </c>
      <c r="Z397" s="200">
        <v>0.55000000000000004</v>
      </c>
      <c r="AA397" s="200">
        <v>0.13</v>
      </c>
      <c r="AB397" s="200">
        <v>0.3</v>
      </c>
      <c r="AC397" s="200">
        <v>0.8</v>
      </c>
      <c r="AL397"/>
      <c r="AM397"/>
      <c r="AN397"/>
      <c r="AO397"/>
      <c r="AP397"/>
      <c r="AQ397"/>
      <c r="AR397"/>
      <c r="AS397"/>
      <c r="AT397"/>
      <c r="AU397"/>
    </row>
    <row r="398" spans="17:47" x14ac:dyDescent="0.2">
      <c r="Q398" s="142">
        <f>TRUNC('TARIFA ENTREGA A DIRECCION USD'!D399-'TARIFA ENTREGA A DIRECCION USD'!D398,2)</f>
        <v>0.55000000000000004</v>
      </c>
      <c r="R398" s="190">
        <v>391</v>
      </c>
      <c r="S398" s="200">
        <f>TRUNC((('TARIFA ENTREGA A DIRECCION USD'!C398-'TARIFA ENTREGA A DIRECCION USD'!D398)/'TARIFA ENTREGA A DIRECCION USD'!D398)+1,3)</f>
        <v>0.71299999999999997</v>
      </c>
      <c r="T398" s="200">
        <f>TRUNC(('TARIFA ENTREGA A DIRECCION USD'!E398-'TARIFA ENTREGA A DIRECCION USD'!D398)/'TARIFA ENTREGA A DIRECCION USD'!D398,3)</f>
        <v>0.20399999999999999</v>
      </c>
      <c r="U398" s="200">
        <f>TRUNC(('TARIFA ENTREGA A DIRECCION USD'!F398-'TARIFA ENTREGA A DIRECCION USD'!D398)/'TARIFA ENTREGA A DIRECCION USD'!D398,3)</f>
        <v>0.34899999999999998</v>
      </c>
      <c r="V398" s="200">
        <f>TRUNC(('TARIFA ENTREGA A DIRECCION USD'!G398-'TARIFA ENTREGA A DIRECCION USD'!D398)/'TARIFA ENTREGA A DIRECCION USD'!D398,3)</f>
        <v>0.82399999999999995</v>
      </c>
      <c r="X398" s="142">
        <v>16.12</v>
      </c>
      <c r="Y398" s="190">
        <v>391</v>
      </c>
      <c r="Z398" s="200">
        <v>0.55000000000000004</v>
      </c>
      <c r="AA398" s="200">
        <v>0.13</v>
      </c>
      <c r="AB398" s="200">
        <v>0.3</v>
      </c>
      <c r="AC398" s="200">
        <v>0.8</v>
      </c>
      <c r="AL398"/>
      <c r="AM398"/>
      <c r="AN398"/>
      <c r="AO398"/>
      <c r="AP398"/>
      <c r="AQ398"/>
      <c r="AR398"/>
      <c r="AS398"/>
      <c r="AT398"/>
      <c r="AU398"/>
    </row>
    <row r="399" spans="17:47" x14ac:dyDescent="0.2">
      <c r="Q399" s="142">
        <f>TRUNC('TARIFA ENTREGA A DIRECCION USD'!D400-'TARIFA ENTREGA A DIRECCION USD'!D399,2)</f>
        <v>0.55000000000000004</v>
      </c>
      <c r="R399" s="190">
        <v>392</v>
      </c>
      <c r="S399" s="200">
        <f>TRUNC((('TARIFA ENTREGA A DIRECCION USD'!C399-'TARIFA ENTREGA A DIRECCION USD'!D399)/'TARIFA ENTREGA A DIRECCION USD'!D399)+1,3)</f>
        <v>0.71299999999999997</v>
      </c>
      <c r="T399" s="200">
        <f>TRUNC(('TARIFA ENTREGA A DIRECCION USD'!E399-'TARIFA ENTREGA A DIRECCION USD'!D399)/'TARIFA ENTREGA A DIRECCION USD'!D399,3)</f>
        <v>0.20399999999999999</v>
      </c>
      <c r="U399" s="200">
        <f>TRUNC(('TARIFA ENTREGA A DIRECCION USD'!F399-'TARIFA ENTREGA A DIRECCION USD'!D399)/'TARIFA ENTREGA A DIRECCION USD'!D399,3)</f>
        <v>0.34899999999999998</v>
      </c>
      <c r="V399" s="200">
        <f>TRUNC(('TARIFA ENTREGA A DIRECCION USD'!G399-'TARIFA ENTREGA A DIRECCION USD'!D399)/'TARIFA ENTREGA A DIRECCION USD'!D399,3)</f>
        <v>0.82399999999999995</v>
      </c>
      <c r="X399" s="142">
        <v>16.12</v>
      </c>
      <c r="Y399" s="190">
        <v>392</v>
      </c>
      <c r="Z399" s="200">
        <v>0.55000000000000004</v>
      </c>
      <c r="AA399" s="200">
        <v>0.13</v>
      </c>
      <c r="AB399" s="200">
        <v>0.3</v>
      </c>
      <c r="AC399" s="200">
        <v>0.8</v>
      </c>
      <c r="AL399"/>
      <c r="AM399"/>
      <c r="AN399"/>
      <c r="AO399"/>
      <c r="AP399"/>
      <c r="AQ399"/>
      <c r="AR399"/>
      <c r="AS399"/>
      <c r="AT399"/>
      <c r="AU399"/>
    </row>
    <row r="400" spans="17:47" x14ac:dyDescent="0.2">
      <c r="Q400" s="142">
        <f>TRUNC('TARIFA ENTREGA A DIRECCION USD'!D401-'TARIFA ENTREGA A DIRECCION USD'!D400,2)</f>
        <v>0.55000000000000004</v>
      </c>
      <c r="R400" s="190">
        <v>393</v>
      </c>
      <c r="S400" s="200">
        <f>TRUNC((('TARIFA ENTREGA A DIRECCION USD'!C400-'TARIFA ENTREGA A DIRECCION USD'!D400)/'TARIFA ENTREGA A DIRECCION USD'!D400)+1,3)</f>
        <v>0.71299999999999997</v>
      </c>
      <c r="T400" s="200">
        <f>TRUNC(('TARIFA ENTREGA A DIRECCION USD'!E400-'TARIFA ENTREGA A DIRECCION USD'!D400)/'TARIFA ENTREGA A DIRECCION USD'!D400,3)</f>
        <v>0.20399999999999999</v>
      </c>
      <c r="U400" s="200">
        <f>TRUNC(('TARIFA ENTREGA A DIRECCION USD'!F400-'TARIFA ENTREGA A DIRECCION USD'!D400)/'TARIFA ENTREGA A DIRECCION USD'!D400,3)</f>
        <v>0.34899999999999998</v>
      </c>
      <c r="V400" s="200">
        <f>TRUNC(('TARIFA ENTREGA A DIRECCION USD'!G400-'TARIFA ENTREGA A DIRECCION USD'!D400)/'TARIFA ENTREGA A DIRECCION USD'!D400,3)</f>
        <v>0.82499999999999996</v>
      </c>
      <c r="X400" s="142">
        <v>16.12</v>
      </c>
      <c r="Y400" s="190">
        <v>393</v>
      </c>
      <c r="Z400" s="200">
        <v>0.55000000000000004</v>
      </c>
      <c r="AA400" s="200">
        <v>0.13</v>
      </c>
      <c r="AB400" s="200">
        <v>0.3</v>
      </c>
      <c r="AC400" s="200">
        <v>0.8</v>
      </c>
      <c r="AL400"/>
      <c r="AM400"/>
      <c r="AN400"/>
      <c r="AO400"/>
      <c r="AP400"/>
      <c r="AQ400"/>
      <c r="AR400"/>
      <c r="AS400"/>
      <c r="AT400"/>
      <c r="AU400"/>
    </row>
    <row r="401" spans="17:47" x14ac:dyDescent="0.2">
      <c r="Q401" s="142">
        <f>TRUNC('TARIFA ENTREGA A DIRECCION USD'!D402-'TARIFA ENTREGA A DIRECCION USD'!D401,2)</f>
        <v>0.55000000000000004</v>
      </c>
      <c r="R401" s="190">
        <v>394</v>
      </c>
      <c r="S401" s="200">
        <f>TRUNC((('TARIFA ENTREGA A DIRECCION USD'!C401-'TARIFA ENTREGA A DIRECCION USD'!D401)/'TARIFA ENTREGA A DIRECCION USD'!D401)+1,3)</f>
        <v>0.71299999999999997</v>
      </c>
      <c r="T401" s="200">
        <f>TRUNC(('TARIFA ENTREGA A DIRECCION USD'!E401-'TARIFA ENTREGA A DIRECCION USD'!D401)/'TARIFA ENTREGA A DIRECCION USD'!D401,3)</f>
        <v>0.20399999999999999</v>
      </c>
      <c r="U401" s="200">
        <f>TRUNC(('TARIFA ENTREGA A DIRECCION USD'!F401-'TARIFA ENTREGA A DIRECCION USD'!D401)/'TARIFA ENTREGA A DIRECCION USD'!D401,3)</f>
        <v>0.34899999999999998</v>
      </c>
      <c r="V401" s="200">
        <f>TRUNC(('TARIFA ENTREGA A DIRECCION USD'!G401-'TARIFA ENTREGA A DIRECCION USD'!D401)/'TARIFA ENTREGA A DIRECCION USD'!D401,3)</f>
        <v>0.82499999999999996</v>
      </c>
      <c r="X401" s="142">
        <v>16.12</v>
      </c>
      <c r="Y401" s="190">
        <v>394</v>
      </c>
      <c r="Z401" s="200">
        <v>0.55000000000000004</v>
      </c>
      <c r="AA401" s="200">
        <v>0.13</v>
      </c>
      <c r="AB401" s="200">
        <v>0.3</v>
      </c>
      <c r="AC401" s="200">
        <v>0.8</v>
      </c>
      <c r="AL401"/>
      <c r="AM401"/>
      <c r="AN401"/>
      <c r="AO401"/>
      <c r="AP401"/>
      <c r="AQ401"/>
      <c r="AR401"/>
      <c r="AS401"/>
      <c r="AT401"/>
      <c r="AU401"/>
    </row>
    <row r="402" spans="17:47" x14ac:dyDescent="0.2">
      <c r="Q402" s="142">
        <f>TRUNC('TARIFA ENTREGA A DIRECCION USD'!D403-'TARIFA ENTREGA A DIRECCION USD'!D402,2)</f>
        <v>0.55000000000000004</v>
      </c>
      <c r="R402" s="190">
        <v>395</v>
      </c>
      <c r="S402" s="200">
        <f>TRUNC((('TARIFA ENTREGA A DIRECCION USD'!C402-'TARIFA ENTREGA A DIRECCION USD'!D402)/'TARIFA ENTREGA A DIRECCION USD'!D402)+1,3)</f>
        <v>0.71299999999999997</v>
      </c>
      <c r="T402" s="200">
        <f>TRUNC(('TARIFA ENTREGA A DIRECCION USD'!E402-'TARIFA ENTREGA A DIRECCION USD'!D402)/'TARIFA ENTREGA A DIRECCION USD'!D402,3)</f>
        <v>0.20399999999999999</v>
      </c>
      <c r="U402" s="200">
        <f>TRUNC(('TARIFA ENTREGA A DIRECCION USD'!F402-'TARIFA ENTREGA A DIRECCION USD'!D402)/'TARIFA ENTREGA A DIRECCION USD'!D402,3)</f>
        <v>0.35</v>
      </c>
      <c r="V402" s="200">
        <f>TRUNC(('TARIFA ENTREGA A DIRECCION USD'!G402-'TARIFA ENTREGA A DIRECCION USD'!D402)/'TARIFA ENTREGA A DIRECCION USD'!D402,3)</f>
        <v>0.82499999999999996</v>
      </c>
      <c r="X402" s="142">
        <v>16.12</v>
      </c>
      <c r="Y402" s="190">
        <v>395</v>
      </c>
      <c r="Z402" s="200">
        <v>0.55000000000000004</v>
      </c>
      <c r="AA402" s="200">
        <v>0.13</v>
      </c>
      <c r="AB402" s="200">
        <v>0.3</v>
      </c>
      <c r="AC402" s="200">
        <v>0.8</v>
      </c>
      <c r="AL402"/>
      <c r="AM402"/>
      <c r="AN402"/>
      <c r="AO402"/>
      <c r="AP402"/>
      <c r="AQ402"/>
      <c r="AR402"/>
      <c r="AS402"/>
      <c r="AT402"/>
      <c r="AU402"/>
    </row>
    <row r="403" spans="17:47" x14ac:dyDescent="0.2">
      <c r="Q403" s="142">
        <f>TRUNC('TARIFA ENTREGA A DIRECCION USD'!D404-'TARIFA ENTREGA A DIRECCION USD'!D403,2)</f>
        <v>0.55000000000000004</v>
      </c>
      <c r="R403" s="190">
        <v>396</v>
      </c>
      <c r="S403" s="200">
        <f>TRUNC((('TARIFA ENTREGA A DIRECCION USD'!C403-'TARIFA ENTREGA A DIRECCION USD'!D403)/'TARIFA ENTREGA A DIRECCION USD'!D403)+1,3)</f>
        <v>0.71299999999999997</v>
      </c>
      <c r="T403" s="200">
        <f>TRUNC(('TARIFA ENTREGA A DIRECCION USD'!E403-'TARIFA ENTREGA A DIRECCION USD'!D403)/'TARIFA ENTREGA A DIRECCION USD'!D403,3)</f>
        <v>0.20399999999999999</v>
      </c>
      <c r="U403" s="200">
        <f>TRUNC(('TARIFA ENTREGA A DIRECCION USD'!F403-'TARIFA ENTREGA A DIRECCION USD'!D403)/'TARIFA ENTREGA A DIRECCION USD'!D403,3)</f>
        <v>0.35</v>
      </c>
      <c r="V403" s="200">
        <f>TRUNC(('TARIFA ENTREGA A DIRECCION USD'!G403-'TARIFA ENTREGA A DIRECCION USD'!D403)/'TARIFA ENTREGA A DIRECCION USD'!D403,3)</f>
        <v>0.82599999999999996</v>
      </c>
      <c r="X403" s="142">
        <v>16.12</v>
      </c>
      <c r="Y403" s="190">
        <v>396</v>
      </c>
      <c r="Z403" s="200">
        <v>0.55000000000000004</v>
      </c>
      <c r="AA403" s="200">
        <v>0.13</v>
      </c>
      <c r="AB403" s="200">
        <v>0.3</v>
      </c>
      <c r="AC403" s="200">
        <v>0.8</v>
      </c>
      <c r="AL403"/>
      <c r="AM403"/>
      <c r="AN403"/>
      <c r="AO403"/>
      <c r="AP403"/>
      <c r="AQ403"/>
      <c r="AR403"/>
      <c r="AS403"/>
      <c r="AT403"/>
      <c r="AU403"/>
    </row>
    <row r="404" spans="17:47" x14ac:dyDescent="0.2">
      <c r="Q404" s="142">
        <f>TRUNC('TARIFA ENTREGA A DIRECCION USD'!D405-'TARIFA ENTREGA A DIRECCION USD'!D404,2)</f>
        <v>0.55000000000000004</v>
      </c>
      <c r="R404" s="190">
        <v>397</v>
      </c>
      <c r="S404" s="200">
        <f>TRUNC((('TARIFA ENTREGA A DIRECCION USD'!C404-'TARIFA ENTREGA A DIRECCION USD'!D404)/'TARIFA ENTREGA A DIRECCION USD'!D404)+1,3)</f>
        <v>0.71299999999999997</v>
      </c>
      <c r="T404" s="200">
        <f>TRUNC(('TARIFA ENTREGA A DIRECCION USD'!E404-'TARIFA ENTREGA A DIRECCION USD'!D404)/'TARIFA ENTREGA A DIRECCION USD'!D404,3)</f>
        <v>0.20399999999999999</v>
      </c>
      <c r="U404" s="200">
        <f>TRUNC(('TARIFA ENTREGA A DIRECCION USD'!F404-'TARIFA ENTREGA A DIRECCION USD'!D404)/'TARIFA ENTREGA A DIRECCION USD'!D404,3)</f>
        <v>0.35</v>
      </c>
      <c r="V404" s="200">
        <f>TRUNC(('TARIFA ENTREGA A DIRECCION USD'!G404-'TARIFA ENTREGA A DIRECCION USD'!D404)/'TARIFA ENTREGA A DIRECCION USD'!D404,3)</f>
        <v>0.82599999999999996</v>
      </c>
      <c r="X404" s="142">
        <v>16.12</v>
      </c>
      <c r="Y404" s="190">
        <v>397</v>
      </c>
      <c r="Z404" s="200">
        <v>0.55000000000000004</v>
      </c>
      <c r="AA404" s="200">
        <v>0.13</v>
      </c>
      <c r="AB404" s="200">
        <v>0.3</v>
      </c>
      <c r="AC404" s="200">
        <v>0.8</v>
      </c>
      <c r="AL404"/>
      <c r="AM404"/>
      <c r="AN404"/>
      <c r="AO404"/>
      <c r="AP404"/>
      <c r="AQ404"/>
      <c r="AR404"/>
      <c r="AS404"/>
      <c r="AT404"/>
      <c r="AU404"/>
    </row>
    <row r="405" spans="17:47" x14ac:dyDescent="0.2">
      <c r="Q405" s="142">
        <f>TRUNC('TARIFA ENTREGA A DIRECCION USD'!D406-'TARIFA ENTREGA A DIRECCION USD'!D405,2)</f>
        <v>0.55000000000000004</v>
      </c>
      <c r="R405" s="190">
        <v>398</v>
      </c>
      <c r="S405" s="200">
        <f>TRUNC((('TARIFA ENTREGA A DIRECCION USD'!C405-'TARIFA ENTREGA A DIRECCION USD'!D405)/'TARIFA ENTREGA A DIRECCION USD'!D405)+1,3)</f>
        <v>0.71299999999999997</v>
      </c>
      <c r="T405" s="200">
        <f>TRUNC(('TARIFA ENTREGA A DIRECCION USD'!E405-'TARIFA ENTREGA A DIRECCION USD'!D405)/'TARIFA ENTREGA A DIRECCION USD'!D405,3)</f>
        <v>0.20499999999999999</v>
      </c>
      <c r="U405" s="200">
        <f>TRUNC(('TARIFA ENTREGA A DIRECCION USD'!F405-'TARIFA ENTREGA A DIRECCION USD'!D405)/'TARIFA ENTREGA A DIRECCION USD'!D405,3)</f>
        <v>0.35</v>
      </c>
      <c r="V405" s="200">
        <f>TRUNC(('TARIFA ENTREGA A DIRECCION USD'!G405-'TARIFA ENTREGA A DIRECCION USD'!D405)/'TARIFA ENTREGA A DIRECCION USD'!D405,3)</f>
        <v>0.82599999999999996</v>
      </c>
      <c r="X405" s="142">
        <v>16.12</v>
      </c>
      <c r="Y405" s="190">
        <v>398</v>
      </c>
      <c r="Z405" s="200">
        <v>0.55000000000000004</v>
      </c>
      <c r="AA405" s="200">
        <v>0.13</v>
      </c>
      <c r="AB405" s="200">
        <v>0.3</v>
      </c>
      <c r="AC405" s="200">
        <v>0.8</v>
      </c>
      <c r="AL405"/>
      <c r="AM405"/>
      <c r="AN405"/>
      <c r="AO405"/>
      <c r="AP405"/>
      <c r="AQ405"/>
      <c r="AR405"/>
      <c r="AS405"/>
      <c r="AT405"/>
      <c r="AU405"/>
    </row>
    <row r="406" spans="17:47" x14ac:dyDescent="0.2">
      <c r="Q406" s="142">
        <f>TRUNC('TARIFA ENTREGA A DIRECCION USD'!D407-'TARIFA ENTREGA A DIRECCION USD'!D406,2)</f>
        <v>0.55000000000000004</v>
      </c>
      <c r="R406" s="190">
        <v>399</v>
      </c>
      <c r="S406" s="200">
        <f>TRUNC((('TARIFA ENTREGA A DIRECCION USD'!C406-'TARIFA ENTREGA A DIRECCION USD'!D406)/'TARIFA ENTREGA A DIRECCION USD'!D406)+1,3)</f>
        <v>0.71299999999999997</v>
      </c>
      <c r="T406" s="200">
        <f>TRUNC(('TARIFA ENTREGA A DIRECCION USD'!E406-'TARIFA ENTREGA A DIRECCION USD'!D406)/'TARIFA ENTREGA A DIRECCION USD'!D406,3)</f>
        <v>0.20499999999999999</v>
      </c>
      <c r="U406" s="200">
        <f>TRUNC(('TARIFA ENTREGA A DIRECCION USD'!F406-'TARIFA ENTREGA A DIRECCION USD'!D406)/'TARIFA ENTREGA A DIRECCION USD'!D406,3)</f>
        <v>0.35</v>
      </c>
      <c r="V406" s="200">
        <f>TRUNC(('TARIFA ENTREGA A DIRECCION USD'!G406-'TARIFA ENTREGA A DIRECCION USD'!D406)/'TARIFA ENTREGA A DIRECCION USD'!D406,3)</f>
        <v>0.82599999999999996</v>
      </c>
      <c r="X406" s="142">
        <v>16.12</v>
      </c>
      <c r="Y406" s="190">
        <v>399</v>
      </c>
      <c r="Z406" s="200">
        <v>0.55000000000000004</v>
      </c>
      <c r="AA406" s="200">
        <v>0.13</v>
      </c>
      <c r="AB406" s="200">
        <v>0.3</v>
      </c>
      <c r="AC406" s="200">
        <v>0.8</v>
      </c>
      <c r="AL406"/>
      <c r="AM406"/>
      <c r="AN406"/>
      <c r="AO406"/>
      <c r="AP406"/>
      <c r="AQ406"/>
      <c r="AR406"/>
      <c r="AS406"/>
      <c r="AT406"/>
      <c r="AU406"/>
    </row>
    <row r="407" spans="17:47" x14ac:dyDescent="0.2">
      <c r="Q407" s="142">
        <f>TRUNC('TARIFA ENTREGA A DIRECCION USD'!D408-'TARIFA ENTREGA A DIRECCION USD'!D407,2)</f>
        <v>0.55000000000000004</v>
      </c>
      <c r="R407" s="190">
        <v>400</v>
      </c>
      <c r="S407" s="200">
        <f>TRUNC((('TARIFA ENTREGA A DIRECCION USD'!C407-'TARIFA ENTREGA A DIRECCION USD'!D407)/'TARIFA ENTREGA A DIRECCION USD'!D407)+1,3)</f>
        <v>0.71299999999999997</v>
      </c>
      <c r="T407" s="200">
        <f>TRUNC(('TARIFA ENTREGA A DIRECCION USD'!E407-'TARIFA ENTREGA A DIRECCION USD'!D407)/'TARIFA ENTREGA A DIRECCION USD'!D407,3)</f>
        <v>0.20499999999999999</v>
      </c>
      <c r="U407" s="200">
        <f>TRUNC(('TARIFA ENTREGA A DIRECCION USD'!F407-'TARIFA ENTREGA A DIRECCION USD'!D407)/'TARIFA ENTREGA A DIRECCION USD'!D407,3)</f>
        <v>0.35</v>
      </c>
      <c r="V407" s="200">
        <f>TRUNC(('TARIFA ENTREGA A DIRECCION USD'!G407-'TARIFA ENTREGA A DIRECCION USD'!D407)/'TARIFA ENTREGA A DIRECCION USD'!D407,3)</f>
        <v>0.82699999999999996</v>
      </c>
      <c r="X407" s="142">
        <v>16.12</v>
      </c>
      <c r="Y407" s="190">
        <v>400</v>
      </c>
      <c r="Z407" s="200">
        <v>0.55000000000000004</v>
      </c>
      <c r="AA407" s="200">
        <v>0.13</v>
      </c>
      <c r="AB407" s="200">
        <v>0.3</v>
      </c>
      <c r="AC407" s="200">
        <v>0.8</v>
      </c>
      <c r="AL407"/>
      <c r="AM407"/>
      <c r="AN407"/>
      <c r="AO407"/>
      <c r="AP407"/>
      <c r="AQ407"/>
      <c r="AR407"/>
      <c r="AS407"/>
      <c r="AT407"/>
      <c r="AU407"/>
    </row>
    <row r="408" spans="17:47" x14ac:dyDescent="0.2">
      <c r="Q408" s="142">
        <f>TRUNC('TARIFA ENTREGA A DIRECCION USD'!D409-'TARIFA ENTREGA A DIRECCION USD'!D408,2)</f>
        <v>0.55000000000000004</v>
      </c>
      <c r="R408" s="190">
        <v>401</v>
      </c>
      <c r="S408" s="200">
        <f>TRUNC((('TARIFA ENTREGA A DIRECCION USD'!C408-'TARIFA ENTREGA A DIRECCION USD'!D408)/'TARIFA ENTREGA A DIRECCION USD'!D408)+1,3)</f>
        <v>0.71299999999999997</v>
      </c>
      <c r="T408" s="200">
        <f>TRUNC(('TARIFA ENTREGA A DIRECCION USD'!E408-'TARIFA ENTREGA A DIRECCION USD'!D408)/'TARIFA ENTREGA A DIRECCION USD'!D408,3)</f>
        <v>0.20499999999999999</v>
      </c>
      <c r="U408" s="200">
        <f>TRUNC(('TARIFA ENTREGA A DIRECCION USD'!F408-'TARIFA ENTREGA A DIRECCION USD'!D408)/'TARIFA ENTREGA A DIRECCION USD'!D408,3)</f>
        <v>0.35099999999999998</v>
      </c>
      <c r="V408" s="200">
        <f>TRUNC(('TARIFA ENTREGA A DIRECCION USD'!G408-'TARIFA ENTREGA A DIRECCION USD'!D408)/'TARIFA ENTREGA A DIRECCION USD'!D408,3)</f>
        <v>0.82699999999999996</v>
      </c>
      <c r="X408" s="142">
        <v>16.12</v>
      </c>
      <c r="Y408" s="190">
        <v>401</v>
      </c>
      <c r="Z408" s="200">
        <v>0.55000000000000004</v>
      </c>
      <c r="AA408" s="200">
        <v>0.13</v>
      </c>
      <c r="AB408" s="200">
        <v>0.3</v>
      </c>
      <c r="AC408" s="200">
        <v>0.8</v>
      </c>
      <c r="AL408"/>
      <c r="AM408"/>
      <c r="AN408"/>
      <c r="AO408"/>
      <c r="AP408"/>
      <c r="AQ408"/>
      <c r="AR408"/>
      <c r="AS408"/>
      <c r="AT408"/>
      <c r="AU408"/>
    </row>
    <row r="409" spans="17:47" x14ac:dyDescent="0.2">
      <c r="Q409" s="142">
        <f>TRUNC('TARIFA ENTREGA A DIRECCION USD'!D410-'TARIFA ENTREGA A DIRECCION USD'!D409,2)</f>
        <v>0.55000000000000004</v>
      </c>
      <c r="R409" s="190">
        <v>402</v>
      </c>
      <c r="S409" s="200">
        <f>TRUNC((('TARIFA ENTREGA A DIRECCION USD'!C409-'TARIFA ENTREGA A DIRECCION USD'!D409)/'TARIFA ENTREGA A DIRECCION USD'!D409)+1,3)</f>
        <v>0.71299999999999997</v>
      </c>
      <c r="T409" s="200">
        <f>TRUNC(('TARIFA ENTREGA A DIRECCION USD'!E409-'TARIFA ENTREGA A DIRECCION USD'!D409)/'TARIFA ENTREGA A DIRECCION USD'!D409,3)</f>
        <v>0.20499999999999999</v>
      </c>
      <c r="U409" s="200">
        <f>TRUNC(('TARIFA ENTREGA A DIRECCION USD'!F409-'TARIFA ENTREGA A DIRECCION USD'!D409)/'TARIFA ENTREGA A DIRECCION USD'!D409,3)</f>
        <v>0.35099999999999998</v>
      </c>
      <c r="V409" s="200">
        <f>TRUNC(('TARIFA ENTREGA A DIRECCION USD'!G409-'TARIFA ENTREGA A DIRECCION USD'!D409)/'TARIFA ENTREGA A DIRECCION USD'!D409,3)</f>
        <v>0.82699999999999996</v>
      </c>
      <c r="X409" s="142">
        <v>16.12</v>
      </c>
      <c r="Y409" s="190">
        <v>402</v>
      </c>
      <c r="Z409" s="200">
        <v>0.55000000000000004</v>
      </c>
      <c r="AA409" s="200">
        <v>0.13</v>
      </c>
      <c r="AB409" s="200">
        <v>0.3</v>
      </c>
      <c r="AC409" s="200">
        <v>0.8</v>
      </c>
      <c r="AL409"/>
      <c r="AM409"/>
      <c r="AN409"/>
      <c r="AO409"/>
      <c r="AP409"/>
      <c r="AQ409"/>
      <c r="AR409"/>
      <c r="AS409"/>
      <c r="AT409"/>
      <c r="AU409"/>
    </row>
    <row r="410" spans="17:47" x14ac:dyDescent="0.2">
      <c r="Q410" s="142">
        <f>TRUNC('TARIFA ENTREGA A DIRECCION USD'!D411-'TARIFA ENTREGA A DIRECCION USD'!D410,2)</f>
        <v>0.55000000000000004</v>
      </c>
      <c r="R410" s="190">
        <v>403</v>
      </c>
      <c r="S410" s="200">
        <f>TRUNC((('TARIFA ENTREGA A DIRECCION USD'!C410-'TARIFA ENTREGA A DIRECCION USD'!D410)/'TARIFA ENTREGA A DIRECCION USD'!D410)+1,3)</f>
        <v>0.71299999999999997</v>
      </c>
      <c r="T410" s="200">
        <f>TRUNC(('TARIFA ENTREGA A DIRECCION USD'!E410-'TARIFA ENTREGA A DIRECCION USD'!D410)/'TARIFA ENTREGA A DIRECCION USD'!D410,3)</f>
        <v>0.20499999999999999</v>
      </c>
      <c r="U410" s="200">
        <f>TRUNC(('TARIFA ENTREGA A DIRECCION USD'!F410-'TARIFA ENTREGA A DIRECCION USD'!D410)/'TARIFA ENTREGA A DIRECCION USD'!D410,3)</f>
        <v>0.35099999999999998</v>
      </c>
      <c r="V410" s="200">
        <f>TRUNC(('TARIFA ENTREGA A DIRECCION USD'!G410-'TARIFA ENTREGA A DIRECCION USD'!D410)/'TARIFA ENTREGA A DIRECCION USD'!D410,3)</f>
        <v>0.82799999999999996</v>
      </c>
      <c r="X410" s="142">
        <v>16.12</v>
      </c>
      <c r="Y410" s="190">
        <v>403</v>
      </c>
      <c r="Z410" s="200">
        <v>0.55000000000000004</v>
      </c>
      <c r="AA410" s="200">
        <v>0.13</v>
      </c>
      <c r="AB410" s="200">
        <v>0.3</v>
      </c>
      <c r="AC410" s="200">
        <v>0.8</v>
      </c>
      <c r="AL410"/>
      <c r="AM410"/>
      <c r="AN410"/>
      <c r="AO410"/>
      <c r="AP410"/>
      <c r="AQ410"/>
      <c r="AR410"/>
      <c r="AS410"/>
      <c r="AT410"/>
      <c r="AU410"/>
    </row>
    <row r="411" spans="17:47" x14ac:dyDescent="0.2">
      <c r="Q411" s="142">
        <f>TRUNC('TARIFA ENTREGA A DIRECCION USD'!D412-'TARIFA ENTREGA A DIRECCION USD'!D411,2)</f>
        <v>0.55000000000000004</v>
      </c>
      <c r="R411" s="190">
        <v>404</v>
      </c>
      <c r="S411" s="200">
        <f>TRUNC((('TARIFA ENTREGA A DIRECCION USD'!C411-'TARIFA ENTREGA A DIRECCION USD'!D411)/'TARIFA ENTREGA A DIRECCION USD'!D411)+1,3)</f>
        <v>0.71299999999999997</v>
      </c>
      <c r="T411" s="200">
        <f>TRUNC(('TARIFA ENTREGA A DIRECCION USD'!E411-'TARIFA ENTREGA A DIRECCION USD'!D411)/'TARIFA ENTREGA A DIRECCION USD'!D411,3)</f>
        <v>0.20499999999999999</v>
      </c>
      <c r="U411" s="200">
        <f>TRUNC(('TARIFA ENTREGA A DIRECCION USD'!F411-'TARIFA ENTREGA A DIRECCION USD'!D411)/'TARIFA ENTREGA A DIRECCION USD'!D411,3)</f>
        <v>0.35099999999999998</v>
      </c>
      <c r="V411" s="200">
        <f>TRUNC(('TARIFA ENTREGA A DIRECCION USD'!G411-'TARIFA ENTREGA A DIRECCION USD'!D411)/'TARIFA ENTREGA A DIRECCION USD'!D411,3)</f>
        <v>0.82799999999999996</v>
      </c>
      <c r="X411" s="142">
        <v>16.12</v>
      </c>
      <c r="Y411" s="190">
        <v>404</v>
      </c>
      <c r="Z411" s="200">
        <v>0.55000000000000004</v>
      </c>
      <c r="AA411" s="200">
        <v>0.13</v>
      </c>
      <c r="AB411" s="200">
        <v>0.3</v>
      </c>
      <c r="AC411" s="200">
        <v>0.8</v>
      </c>
      <c r="AL411"/>
      <c r="AM411"/>
      <c r="AN411"/>
      <c r="AO411"/>
      <c r="AP411"/>
      <c r="AQ411"/>
      <c r="AR411"/>
      <c r="AS411"/>
      <c r="AT411"/>
      <c r="AU411"/>
    </row>
    <row r="412" spans="17:47" x14ac:dyDescent="0.2">
      <c r="Q412" s="142">
        <f>TRUNC('TARIFA ENTREGA A DIRECCION USD'!D413-'TARIFA ENTREGA A DIRECCION USD'!D412,2)</f>
        <v>0.55000000000000004</v>
      </c>
      <c r="R412" s="190">
        <v>405</v>
      </c>
      <c r="S412" s="200">
        <f>TRUNC((('TARIFA ENTREGA A DIRECCION USD'!C412-'TARIFA ENTREGA A DIRECCION USD'!D412)/'TARIFA ENTREGA A DIRECCION USD'!D412)+1,3)</f>
        <v>0.71299999999999997</v>
      </c>
      <c r="T412" s="200">
        <f>TRUNC(('TARIFA ENTREGA A DIRECCION USD'!E412-'TARIFA ENTREGA A DIRECCION USD'!D412)/'TARIFA ENTREGA A DIRECCION USD'!D412,3)</f>
        <v>0.20499999999999999</v>
      </c>
      <c r="U412" s="200">
        <f>TRUNC(('TARIFA ENTREGA A DIRECCION USD'!F412-'TARIFA ENTREGA A DIRECCION USD'!D412)/'TARIFA ENTREGA A DIRECCION USD'!D412,3)</f>
        <v>0.35099999999999998</v>
      </c>
      <c r="V412" s="200">
        <f>TRUNC(('TARIFA ENTREGA A DIRECCION USD'!G412-'TARIFA ENTREGA A DIRECCION USD'!D412)/'TARIFA ENTREGA A DIRECCION USD'!D412,3)</f>
        <v>0.82799999999999996</v>
      </c>
      <c r="X412" s="142">
        <v>16.12</v>
      </c>
      <c r="Y412" s="190">
        <v>405</v>
      </c>
      <c r="Z412" s="200">
        <v>0.55000000000000004</v>
      </c>
      <c r="AA412" s="200">
        <v>0.13</v>
      </c>
      <c r="AB412" s="200">
        <v>0.3</v>
      </c>
      <c r="AC412" s="200">
        <v>0.8</v>
      </c>
      <c r="AL412"/>
      <c r="AM412"/>
      <c r="AN412"/>
      <c r="AO412"/>
      <c r="AP412"/>
      <c r="AQ412"/>
      <c r="AR412"/>
      <c r="AS412"/>
      <c r="AT412"/>
      <c r="AU412"/>
    </row>
    <row r="413" spans="17:47" x14ac:dyDescent="0.2">
      <c r="Q413" s="142">
        <f>TRUNC('TARIFA ENTREGA A DIRECCION USD'!D414-'TARIFA ENTREGA A DIRECCION USD'!D413,2)</f>
        <v>0.55000000000000004</v>
      </c>
      <c r="R413" s="190">
        <v>406</v>
      </c>
      <c r="S413" s="200">
        <f>TRUNC((('TARIFA ENTREGA A DIRECCION USD'!C413-'TARIFA ENTREGA A DIRECCION USD'!D413)/'TARIFA ENTREGA A DIRECCION USD'!D413)+1,3)</f>
        <v>0.71299999999999997</v>
      </c>
      <c r="T413" s="200">
        <f>TRUNC(('TARIFA ENTREGA A DIRECCION USD'!E413-'TARIFA ENTREGA A DIRECCION USD'!D413)/'TARIFA ENTREGA A DIRECCION USD'!D413,3)</f>
        <v>0.20499999999999999</v>
      </c>
      <c r="U413" s="200">
        <f>TRUNC(('TARIFA ENTREGA A DIRECCION USD'!F413-'TARIFA ENTREGA A DIRECCION USD'!D413)/'TARIFA ENTREGA A DIRECCION USD'!D413,3)</f>
        <v>0.35099999999999998</v>
      </c>
      <c r="V413" s="200">
        <f>TRUNC(('TARIFA ENTREGA A DIRECCION USD'!G413-'TARIFA ENTREGA A DIRECCION USD'!D413)/'TARIFA ENTREGA A DIRECCION USD'!D413,3)</f>
        <v>0.82799999999999996</v>
      </c>
      <c r="X413" s="142">
        <v>16.12</v>
      </c>
      <c r="Y413" s="190">
        <v>406</v>
      </c>
      <c r="Z413" s="200">
        <v>0.55000000000000004</v>
      </c>
      <c r="AA413" s="200">
        <v>0.13</v>
      </c>
      <c r="AB413" s="200">
        <v>0.3</v>
      </c>
      <c r="AC413" s="200">
        <v>0.8</v>
      </c>
      <c r="AL413"/>
      <c r="AM413"/>
      <c r="AN413"/>
      <c r="AO413"/>
      <c r="AP413"/>
      <c r="AQ413"/>
      <c r="AR413"/>
      <c r="AS413"/>
      <c r="AT413"/>
      <c r="AU413"/>
    </row>
    <row r="414" spans="17:47" x14ac:dyDescent="0.2">
      <c r="Q414" s="142">
        <f>TRUNC('TARIFA ENTREGA A DIRECCION USD'!D415-'TARIFA ENTREGA A DIRECCION USD'!D414,2)</f>
        <v>0.55000000000000004</v>
      </c>
      <c r="R414" s="190">
        <v>407</v>
      </c>
      <c r="S414" s="200">
        <f>TRUNC((('TARIFA ENTREGA A DIRECCION USD'!C414-'TARIFA ENTREGA A DIRECCION USD'!D414)/'TARIFA ENTREGA A DIRECCION USD'!D414)+1,3)</f>
        <v>0.71299999999999997</v>
      </c>
      <c r="T414" s="200">
        <f>TRUNC(('TARIFA ENTREGA A DIRECCION USD'!E414-'TARIFA ENTREGA A DIRECCION USD'!D414)/'TARIFA ENTREGA A DIRECCION USD'!D414,3)</f>
        <v>0.20599999999999999</v>
      </c>
      <c r="U414" s="200">
        <f>TRUNC(('TARIFA ENTREGA A DIRECCION USD'!F414-'TARIFA ENTREGA A DIRECCION USD'!D414)/'TARIFA ENTREGA A DIRECCION USD'!D414,3)</f>
        <v>0.35199999999999998</v>
      </c>
      <c r="V414" s="200">
        <f>TRUNC(('TARIFA ENTREGA A DIRECCION USD'!G414-'TARIFA ENTREGA A DIRECCION USD'!D414)/'TARIFA ENTREGA A DIRECCION USD'!D414,3)</f>
        <v>0.82899999999999996</v>
      </c>
      <c r="X414" s="142">
        <v>16.12</v>
      </c>
      <c r="Y414" s="190">
        <v>407</v>
      </c>
      <c r="Z414" s="200">
        <v>0.55000000000000004</v>
      </c>
      <c r="AA414" s="200">
        <v>0.13</v>
      </c>
      <c r="AB414" s="200">
        <v>0.3</v>
      </c>
      <c r="AC414" s="200">
        <v>0.8</v>
      </c>
      <c r="AL414"/>
      <c r="AM414"/>
      <c r="AN414"/>
      <c r="AO414"/>
      <c r="AP414"/>
      <c r="AQ414"/>
      <c r="AR414"/>
      <c r="AS414"/>
      <c r="AT414"/>
      <c r="AU414"/>
    </row>
    <row r="415" spans="17:47" x14ac:dyDescent="0.2">
      <c r="Q415" s="142">
        <f>TRUNC('TARIFA ENTREGA A DIRECCION USD'!D416-'TARIFA ENTREGA A DIRECCION USD'!D415,2)</f>
        <v>0.55000000000000004</v>
      </c>
      <c r="R415" s="190">
        <v>408</v>
      </c>
      <c r="S415" s="200">
        <f>TRUNC((('TARIFA ENTREGA A DIRECCION USD'!C415-'TARIFA ENTREGA A DIRECCION USD'!D415)/'TARIFA ENTREGA A DIRECCION USD'!D415)+1,3)</f>
        <v>0.71299999999999997</v>
      </c>
      <c r="T415" s="200">
        <f>TRUNC(('TARIFA ENTREGA A DIRECCION USD'!E415-'TARIFA ENTREGA A DIRECCION USD'!D415)/'TARIFA ENTREGA A DIRECCION USD'!D415,3)</f>
        <v>0.20599999999999999</v>
      </c>
      <c r="U415" s="200">
        <f>TRUNC(('TARIFA ENTREGA A DIRECCION USD'!F415-'TARIFA ENTREGA A DIRECCION USD'!D415)/'TARIFA ENTREGA A DIRECCION USD'!D415,3)</f>
        <v>0.35199999999999998</v>
      </c>
      <c r="V415" s="200">
        <f>TRUNC(('TARIFA ENTREGA A DIRECCION USD'!G415-'TARIFA ENTREGA A DIRECCION USD'!D415)/'TARIFA ENTREGA A DIRECCION USD'!D415,3)</f>
        <v>0.82899999999999996</v>
      </c>
      <c r="X415" s="142">
        <v>16.12</v>
      </c>
      <c r="Y415" s="190">
        <v>408</v>
      </c>
      <c r="Z415" s="200">
        <v>0.55000000000000004</v>
      </c>
      <c r="AA415" s="200">
        <v>0.13</v>
      </c>
      <c r="AB415" s="200">
        <v>0.3</v>
      </c>
      <c r="AC415" s="200">
        <v>0.8</v>
      </c>
      <c r="AL415"/>
      <c r="AM415"/>
      <c r="AN415"/>
      <c r="AO415"/>
      <c r="AP415"/>
      <c r="AQ415"/>
      <c r="AR415"/>
      <c r="AS415"/>
      <c r="AT415"/>
      <c r="AU415"/>
    </row>
    <row r="416" spans="17:47" x14ac:dyDescent="0.2">
      <c r="Q416" s="142">
        <f>TRUNC('TARIFA ENTREGA A DIRECCION USD'!D417-'TARIFA ENTREGA A DIRECCION USD'!D416,2)</f>
        <v>0.55000000000000004</v>
      </c>
      <c r="R416" s="190">
        <v>409</v>
      </c>
      <c r="S416" s="200">
        <f>TRUNC((('TARIFA ENTREGA A DIRECCION USD'!C416-'TARIFA ENTREGA A DIRECCION USD'!D416)/'TARIFA ENTREGA A DIRECCION USD'!D416)+1,3)</f>
        <v>0.71299999999999997</v>
      </c>
      <c r="T416" s="200">
        <f>TRUNC(('TARIFA ENTREGA A DIRECCION USD'!E416-'TARIFA ENTREGA A DIRECCION USD'!D416)/'TARIFA ENTREGA A DIRECCION USD'!D416,3)</f>
        <v>0.20599999999999999</v>
      </c>
      <c r="U416" s="200">
        <f>TRUNC(('TARIFA ENTREGA A DIRECCION USD'!F416-'TARIFA ENTREGA A DIRECCION USD'!D416)/'TARIFA ENTREGA A DIRECCION USD'!D416,3)</f>
        <v>0.35199999999999998</v>
      </c>
      <c r="V416" s="200">
        <f>TRUNC(('TARIFA ENTREGA A DIRECCION USD'!G416-'TARIFA ENTREGA A DIRECCION USD'!D416)/'TARIFA ENTREGA A DIRECCION USD'!D416,3)</f>
        <v>0.82899999999999996</v>
      </c>
      <c r="X416" s="142">
        <v>16.12</v>
      </c>
      <c r="Y416" s="190">
        <v>409</v>
      </c>
      <c r="Z416" s="200">
        <v>0.55000000000000004</v>
      </c>
      <c r="AA416" s="200">
        <v>0.13</v>
      </c>
      <c r="AB416" s="200">
        <v>0.3</v>
      </c>
      <c r="AC416" s="200">
        <v>0.8</v>
      </c>
      <c r="AL416"/>
      <c r="AM416"/>
      <c r="AN416"/>
      <c r="AO416"/>
      <c r="AP416"/>
      <c r="AQ416"/>
      <c r="AR416"/>
      <c r="AS416"/>
      <c r="AT416"/>
      <c r="AU416"/>
    </row>
    <row r="417" spans="17:47" x14ac:dyDescent="0.2">
      <c r="Q417" s="142">
        <f>TRUNC('TARIFA ENTREGA A DIRECCION USD'!D418-'TARIFA ENTREGA A DIRECCION USD'!D417,2)</f>
        <v>0.55000000000000004</v>
      </c>
      <c r="R417" s="190">
        <v>410</v>
      </c>
      <c r="S417" s="200">
        <f>TRUNC((('TARIFA ENTREGA A DIRECCION USD'!C417-'TARIFA ENTREGA A DIRECCION USD'!D417)/'TARIFA ENTREGA A DIRECCION USD'!D417)+1,3)</f>
        <v>0.71299999999999997</v>
      </c>
      <c r="T417" s="200">
        <f>TRUNC(('TARIFA ENTREGA A DIRECCION USD'!E417-'TARIFA ENTREGA A DIRECCION USD'!D417)/'TARIFA ENTREGA A DIRECCION USD'!D417,3)</f>
        <v>0.20599999999999999</v>
      </c>
      <c r="U417" s="200">
        <f>TRUNC(('TARIFA ENTREGA A DIRECCION USD'!F417-'TARIFA ENTREGA A DIRECCION USD'!D417)/'TARIFA ENTREGA A DIRECCION USD'!D417,3)</f>
        <v>0.35199999999999998</v>
      </c>
      <c r="V417" s="200">
        <f>TRUNC(('TARIFA ENTREGA A DIRECCION USD'!G417-'TARIFA ENTREGA A DIRECCION USD'!D417)/'TARIFA ENTREGA A DIRECCION USD'!D417,3)</f>
        <v>0.83</v>
      </c>
      <c r="X417" s="142">
        <v>16.12</v>
      </c>
      <c r="Y417" s="190">
        <v>410</v>
      </c>
      <c r="Z417" s="200">
        <v>0.55000000000000004</v>
      </c>
      <c r="AA417" s="200">
        <v>0.13</v>
      </c>
      <c r="AB417" s="200">
        <v>0.3</v>
      </c>
      <c r="AC417" s="200">
        <v>0.8</v>
      </c>
      <c r="AL417"/>
      <c r="AM417"/>
      <c r="AN417"/>
      <c r="AO417"/>
      <c r="AP417"/>
      <c r="AQ417"/>
      <c r="AR417"/>
      <c r="AS417"/>
      <c r="AT417"/>
      <c r="AU417"/>
    </row>
    <row r="418" spans="17:47" x14ac:dyDescent="0.2">
      <c r="Q418" s="142">
        <f>TRUNC('TARIFA ENTREGA A DIRECCION USD'!D419-'TARIFA ENTREGA A DIRECCION USD'!D418,2)</f>
        <v>0.55000000000000004</v>
      </c>
      <c r="R418" s="190">
        <v>411</v>
      </c>
      <c r="S418" s="200">
        <f>TRUNC((('TARIFA ENTREGA A DIRECCION USD'!C418-'TARIFA ENTREGA A DIRECCION USD'!D418)/'TARIFA ENTREGA A DIRECCION USD'!D418)+1,3)</f>
        <v>0.71299999999999997</v>
      </c>
      <c r="T418" s="200">
        <f>TRUNC(('TARIFA ENTREGA A DIRECCION USD'!E418-'TARIFA ENTREGA A DIRECCION USD'!D418)/'TARIFA ENTREGA A DIRECCION USD'!D418,3)</f>
        <v>0.20599999999999999</v>
      </c>
      <c r="U418" s="200">
        <f>TRUNC(('TARIFA ENTREGA A DIRECCION USD'!F418-'TARIFA ENTREGA A DIRECCION USD'!D418)/'TARIFA ENTREGA A DIRECCION USD'!D418,3)</f>
        <v>0.35199999999999998</v>
      </c>
      <c r="V418" s="200">
        <f>TRUNC(('TARIFA ENTREGA A DIRECCION USD'!G418-'TARIFA ENTREGA A DIRECCION USD'!D418)/'TARIFA ENTREGA A DIRECCION USD'!D418,3)</f>
        <v>0.83</v>
      </c>
      <c r="X418" s="142">
        <v>16.12</v>
      </c>
      <c r="Y418" s="190">
        <v>411</v>
      </c>
      <c r="Z418" s="200">
        <v>0.55000000000000004</v>
      </c>
      <c r="AA418" s="200">
        <v>0.13</v>
      </c>
      <c r="AB418" s="200">
        <v>0.3</v>
      </c>
      <c r="AC418" s="200">
        <v>0.8</v>
      </c>
      <c r="AL418"/>
      <c r="AM418"/>
      <c r="AN418"/>
      <c r="AO418"/>
      <c r="AP418"/>
      <c r="AQ418"/>
      <c r="AR418"/>
      <c r="AS418"/>
      <c r="AT418"/>
      <c r="AU418"/>
    </row>
    <row r="419" spans="17:47" x14ac:dyDescent="0.2">
      <c r="Q419" s="142">
        <f>TRUNC('TARIFA ENTREGA A DIRECCION USD'!D420-'TARIFA ENTREGA A DIRECCION USD'!D419,2)</f>
        <v>0.55000000000000004</v>
      </c>
      <c r="R419" s="190">
        <v>412</v>
      </c>
      <c r="S419" s="200">
        <f>TRUNC((('TARIFA ENTREGA A DIRECCION USD'!C419-'TARIFA ENTREGA A DIRECCION USD'!D419)/'TARIFA ENTREGA A DIRECCION USD'!D419)+1,3)</f>
        <v>0.71299999999999997</v>
      </c>
      <c r="T419" s="200">
        <f>TRUNC(('TARIFA ENTREGA A DIRECCION USD'!E419-'TARIFA ENTREGA A DIRECCION USD'!D419)/'TARIFA ENTREGA A DIRECCION USD'!D419,3)</f>
        <v>0.20599999999999999</v>
      </c>
      <c r="U419" s="200">
        <f>TRUNC(('TARIFA ENTREGA A DIRECCION USD'!F419-'TARIFA ENTREGA A DIRECCION USD'!D419)/'TARIFA ENTREGA A DIRECCION USD'!D419,3)</f>
        <v>0.35199999999999998</v>
      </c>
      <c r="V419" s="200">
        <f>TRUNC(('TARIFA ENTREGA A DIRECCION USD'!G419-'TARIFA ENTREGA A DIRECCION USD'!D419)/'TARIFA ENTREGA A DIRECCION USD'!D419,3)</f>
        <v>0.83</v>
      </c>
      <c r="X419" s="142">
        <v>16.12</v>
      </c>
      <c r="Y419" s="190">
        <v>412</v>
      </c>
      <c r="Z419" s="200">
        <v>0.55000000000000004</v>
      </c>
      <c r="AA419" s="200">
        <v>0.13</v>
      </c>
      <c r="AB419" s="200">
        <v>0.3</v>
      </c>
      <c r="AC419" s="200">
        <v>0.8</v>
      </c>
      <c r="AL419"/>
      <c r="AM419"/>
      <c r="AN419"/>
      <c r="AO419"/>
      <c r="AP419"/>
      <c r="AQ419"/>
      <c r="AR419"/>
      <c r="AS419"/>
      <c r="AT419"/>
      <c r="AU419"/>
    </row>
    <row r="420" spans="17:47" x14ac:dyDescent="0.2">
      <c r="Q420" s="142">
        <f>TRUNC('TARIFA ENTREGA A DIRECCION USD'!D421-'TARIFA ENTREGA A DIRECCION USD'!D420,2)</f>
        <v>0.55000000000000004</v>
      </c>
      <c r="R420" s="190">
        <v>413</v>
      </c>
      <c r="S420" s="200">
        <f>TRUNC((('TARIFA ENTREGA A DIRECCION USD'!C420-'TARIFA ENTREGA A DIRECCION USD'!D420)/'TARIFA ENTREGA A DIRECCION USD'!D420)+1,3)</f>
        <v>0.71299999999999997</v>
      </c>
      <c r="T420" s="200">
        <f>TRUNC(('TARIFA ENTREGA A DIRECCION USD'!E420-'TARIFA ENTREGA A DIRECCION USD'!D420)/'TARIFA ENTREGA A DIRECCION USD'!D420,3)</f>
        <v>0.20599999999999999</v>
      </c>
      <c r="U420" s="200">
        <f>TRUNC(('TARIFA ENTREGA A DIRECCION USD'!F420-'TARIFA ENTREGA A DIRECCION USD'!D420)/'TARIFA ENTREGA A DIRECCION USD'!D420,3)</f>
        <v>0.35299999999999998</v>
      </c>
      <c r="V420" s="200">
        <f>TRUNC(('TARIFA ENTREGA A DIRECCION USD'!G420-'TARIFA ENTREGA A DIRECCION USD'!D420)/'TARIFA ENTREGA A DIRECCION USD'!D420,3)</f>
        <v>0.83</v>
      </c>
      <c r="X420" s="142">
        <v>16.12</v>
      </c>
      <c r="Y420" s="190">
        <v>413</v>
      </c>
      <c r="Z420" s="200">
        <v>0.55000000000000004</v>
      </c>
      <c r="AA420" s="200">
        <v>0.13</v>
      </c>
      <c r="AB420" s="200">
        <v>0.3</v>
      </c>
      <c r="AC420" s="200">
        <v>0.8</v>
      </c>
      <c r="AL420"/>
      <c r="AM420"/>
      <c r="AN420"/>
      <c r="AO420"/>
      <c r="AP420"/>
      <c r="AQ420"/>
      <c r="AR420"/>
      <c r="AS420"/>
      <c r="AT420"/>
      <c r="AU420"/>
    </row>
    <row r="421" spans="17:47" x14ac:dyDescent="0.2">
      <c r="Q421" s="142">
        <f>TRUNC('TARIFA ENTREGA A DIRECCION USD'!D422-'TARIFA ENTREGA A DIRECCION USD'!D421,2)</f>
        <v>0.55000000000000004</v>
      </c>
      <c r="R421" s="190">
        <v>414</v>
      </c>
      <c r="S421" s="200">
        <f>TRUNC((('TARIFA ENTREGA A DIRECCION USD'!C421-'TARIFA ENTREGA A DIRECCION USD'!D421)/'TARIFA ENTREGA A DIRECCION USD'!D421)+1,3)</f>
        <v>0.71299999999999997</v>
      </c>
      <c r="T421" s="200">
        <f>TRUNC(('TARIFA ENTREGA A DIRECCION USD'!E421-'TARIFA ENTREGA A DIRECCION USD'!D421)/'TARIFA ENTREGA A DIRECCION USD'!D421,3)</f>
        <v>0.20599999999999999</v>
      </c>
      <c r="U421" s="200">
        <f>TRUNC(('TARIFA ENTREGA A DIRECCION USD'!F421-'TARIFA ENTREGA A DIRECCION USD'!D421)/'TARIFA ENTREGA A DIRECCION USD'!D421,3)</f>
        <v>0.35299999999999998</v>
      </c>
      <c r="V421" s="200">
        <f>TRUNC(('TARIFA ENTREGA A DIRECCION USD'!G421-'TARIFA ENTREGA A DIRECCION USD'!D421)/'TARIFA ENTREGA A DIRECCION USD'!D421,3)</f>
        <v>0.83099999999999996</v>
      </c>
      <c r="X421" s="142">
        <v>16.12</v>
      </c>
      <c r="Y421" s="190">
        <v>414</v>
      </c>
      <c r="Z421" s="200">
        <v>0.55000000000000004</v>
      </c>
      <c r="AA421" s="200">
        <v>0.13</v>
      </c>
      <c r="AB421" s="200">
        <v>0.3</v>
      </c>
      <c r="AC421" s="200">
        <v>0.8</v>
      </c>
      <c r="AL421"/>
      <c r="AM421"/>
      <c r="AN421"/>
      <c r="AO421"/>
      <c r="AP421"/>
      <c r="AQ421"/>
      <c r="AR421"/>
      <c r="AS421"/>
      <c r="AT421"/>
      <c r="AU421"/>
    </row>
    <row r="422" spans="17:47" x14ac:dyDescent="0.2">
      <c r="Q422" s="142">
        <f>TRUNC('TARIFA ENTREGA A DIRECCION USD'!D423-'TARIFA ENTREGA A DIRECCION USD'!D422,2)</f>
        <v>0.55000000000000004</v>
      </c>
      <c r="R422" s="190">
        <v>415</v>
      </c>
      <c r="S422" s="200">
        <f>TRUNC((('TARIFA ENTREGA A DIRECCION USD'!C422-'TARIFA ENTREGA A DIRECCION USD'!D422)/'TARIFA ENTREGA A DIRECCION USD'!D422)+1,3)</f>
        <v>0.71299999999999997</v>
      </c>
      <c r="T422" s="200">
        <f>TRUNC(('TARIFA ENTREGA A DIRECCION USD'!E422-'TARIFA ENTREGA A DIRECCION USD'!D422)/'TARIFA ENTREGA A DIRECCION USD'!D422,3)</f>
        <v>0.20599999999999999</v>
      </c>
      <c r="U422" s="200">
        <f>TRUNC(('TARIFA ENTREGA A DIRECCION USD'!F422-'TARIFA ENTREGA A DIRECCION USD'!D422)/'TARIFA ENTREGA A DIRECCION USD'!D422,3)</f>
        <v>0.35299999999999998</v>
      </c>
      <c r="V422" s="200">
        <f>TRUNC(('TARIFA ENTREGA A DIRECCION USD'!G422-'TARIFA ENTREGA A DIRECCION USD'!D422)/'TARIFA ENTREGA A DIRECCION USD'!D422,3)</f>
        <v>0.83099999999999996</v>
      </c>
      <c r="X422" s="142">
        <v>16.12</v>
      </c>
      <c r="Y422" s="190">
        <v>415</v>
      </c>
      <c r="Z422" s="200">
        <v>0.55000000000000004</v>
      </c>
      <c r="AA422" s="200">
        <v>0.13</v>
      </c>
      <c r="AB422" s="200">
        <v>0.3</v>
      </c>
      <c r="AC422" s="200">
        <v>0.8</v>
      </c>
      <c r="AL422"/>
      <c r="AM422"/>
      <c r="AN422"/>
      <c r="AO422"/>
      <c r="AP422"/>
      <c r="AQ422"/>
      <c r="AR422"/>
      <c r="AS422"/>
      <c r="AT422"/>
      <c r="AU422"/>
    </row>
    <row r="423" spans="17:47" x14ac:dyDescent="0.2">
      <c r="Q423" s="142">
        <f>TRUNC('TARIFA ENTREGA A DIRECCION USD'!D424-'TARIFA ENTREGA A DIRECCION USD'!D423,2)</f>
        <v>0.55000000000000004</v>
      </c>
      <c r="R423" s="190">
        <v>416</v>
      </c>
      <c r="S423" s="200">
        <f>TRUNC((('TARIFA ENTREGA A DIRECCION USD'!C423-'TARIFA ENTREGA A DIRECCION USD'!D423)/'TARIFA ENTREGA A DIRECCION USD'!D423)+1,3)</f>
        <v>0.71299999999999997</v>
      </c>
      <c r="T423" s="200">
        <f>TRUNC(('TARIFA ENTREGA A DIRECCION USD'!E423-'TARIFA ENTREGA A DIRECCION USD'!D423)/'TARIFA ENTREGA A DIRECCION USD'!D423,3)</f>
        <v>0.20699999999999999</v>
      </c>
      <c r="U423" s="200">
        <f>TRUNC(('TARIFA ENTREGA A DIRECCION USD'!F423-'TARIFA ENTREGA A DIRECCION USD'!D423)/'TARIFA ENTREGA A DIRECCION USD'!D423,3)</f>
        <v>0.35299999999999998</v>
      </c>
      <c r="V423" s="200">
        <f>TRUNC(('TARIFA ENTREGA A DIRECCION USD'!G423-'TARIFA ENTREGA A DIRECCION USD'!D423)/'TARIFA ENTREGA A DIRECCION USD'!D423,3)</f>
        <v>0.83099999999999996</v>
      </c>
      <c r="X423" s="142">
        <v>16.12</v>
      </c>
      <c r="Y423" s="190">
        <v>416</v>
      </c>
      <c r="Z423" s="200">
        <v>0.55000000000000004</v>
      </c>
      <c r="AA423" s="200">
        <v>0.13</v>
      </c>
      <c r="AB423" s="200">
        <v>0.3</v>
      </c>
      <c r="AC423" s="200">
        <v>0.8</v>
      </c>
      <c r="AL423"/>
      <c r="AM423"/>
      <c r="AN423"/>
      <c r="AO423"/>
      <c r="AP423"/>
      <c r="AQ423"/>
      <c r="AR423"/>
      <c r="AS423"/>
      <c r="AT423"/>
      <c r="AU423"/>
    </row>
    <row r="424" spans="17:47" x14ac:dyDescent="0.2">
      <c r="Q424" s="142">
        <f>TRUNC('TARIFA ENTREGA A DIRECCION USD'!D425-'TARIFA ENTREGA A DIRECCION USD'!D424,2)</f>
        <v>0.55000000000000004</v>
      </c>
      <c r="R424" s="190">
        <v>417</v>
      </c>
      <c r="S424" s="200">
        <f>TRUNC((('TARIFA ENTREGA A DIRECCION USD'!C424-'TARIFA ENTREGA A DIRECCION USD'!D424)/'TARIFA ENTREGA A DIRECCION USD'!D424)+1,3)</f>
        <v>0.71299999999999997</v>
      </c>
      <c r="T424" s="200">
        <f>TRUNC(('TARIFA ENTREGA A DIRECCION USD'!E424-'TARIFA ENTREGA A DIRECCION USD'!D424)/'TARIFA ENTREGA A DIRECCION USD'!D424,3)</f>
        <v>0.20699999999999999</v>
      </c>
      <c r="U424" s="200">
        <f>TRUNC(('TARIFA ENTREGA A DIRECCION USD'!F424-'TARIFA ENTREGA A DIRECCION USD'!D424)/'TARIFA ENTREGA A DIRECCION USD'!D424,3)</f>
        <v>0.35299999999999998</v>
      </c>
      <c r="V424" s="200">
        <f>TRUNC(('TARIFA ENTREGA A DIRECCION USD'!G424-'TARIFA ENTREGA A DIRECCION USD'!D424)/'TARIFA ENTREGA A DIRECCION USD'!D424,3)</f>
        <v>0.83099999999999996</v>
      </c>
      <c r="X424" s="142">
        <v>16.12</v>
      </c>
      <c r="Y424" s="190">
        <v>417</v>
      </c>
      <c r="Z424" s="200">
        <v>0.55000000000000004</v>
      </c>
      <c r="AA424" s="200">
        <v>0.13</v>
      </c>
      <c r="AB424" s="200">
        <v>0.3</v>
      </c>
      <c r="AC424" s="200">
        <v>0.8</v>
      </c>
      <c r="AL424"/>
      <c r="AM424"/>
      <c r="AN424"/>
      <c r="AO424"/>
      <c r="AP424"/>
      <c r="AQ424"/>
      <c r="AR424"/>
      <c r="AS424"/>
      <c r="AT424"/>
      <c r="AU424"/>
    </row>
    <row r="425" spans="17:47" x14ac:dyDescent="0.2">
      <c r="Q425" s="142">
        <f>TRUNC('TARIFA ENTREGA A DIRECCION USD'!D426-'TARIFA ENTREGA A DIRECCION USD'!D425,2)</f>
        <v>0.55000000000000004</v>
      </c>
      <c r="R425" s="190">
        <v>418</v>
      </c>
      <c r="S425" s="200">
        <f>TRUNC((('TARIFA ENTREGA A DIRECCION USD'!C425-'TARIFA ENTREGA A DIRECCION USD'!D425)/'TARIFA ENTREGA A DIRECCION USD'!D425)+1,3)</f>
        <v>0.71299999999999997</v>
      </c>
      <c r="T425" s="200">
        <f>TRUNC(('TARIFA ENTREGA A DIRECCION USD'!E425-'TARIFA ENTREGA A DIRECCION USD'!D425)/'TARIFA ENTREGA A DIRECCION USD'!D425,3)</f>
        <v>0.20699999999999999</v>
      </c>
      <c r="U425" s="200">
        <f>TRUNC(('TARIFA ENTREGA A DIRECCION USD'!F425-'TARIFA ENTREGA A DIRECCION USD'!D425)/'TARIFA ENTREGA A DIRECCION USD'!D425,3)</f>
        <v>0.35299999999999998</v>
      </c>
      <c r="V425" s="200">
        <f>TRUNC(('TARIFA ENTREGA A DIRECCION USD'!G425-'TARIFA ENTREGA A DIRECCION USD'!D425)/'TARIFA ENTREGA A DIRECCION USD'!D425,3)</f>
        <v>0.83199999999999996</v>
      </c>
      <c r="X425" s="142">
        <v>16.12</v>
      </c>
      <c r="Y425" s="190">
        <v>418</v>
      </c>
      <c r="Z425" s="200">
        <v>0.55000000000000004</v>
      </c>
      <c r="AA425" s="200">
        <v>0.13</v>
      </c>
      <c r="AB425" s="200">
        <v>0.3</v>
      </c>
      <c r="AC425" s="200">
        <v>0.8</v>
      </c>
      <c r="AL425"/>
      <c r="AM425"/>
      <c r="AN425"/>
      <c r="AO425"/>
      <c r="AP425"/>
      <c r="AQ425"/>
      <c r="AR425"/>
      <c r="AS425"/>
      <c r="AT425"/>
      <c r="AU425"/>
    </row>
    <row r="426" spans="17:47" x14ac:dyDescent="0.2">
      <c r="Q426" s="142">
        <f>TRUNC('TARIFA ENTREGA A DIRECCION USD'!D427-'TARIFA ENTREGA A DIRECCION USD'!D426,2)</f>
        <v>0.55000000000000004</v>
      </c>
      <c r="R426" s="190">
        <v>419</v>
      </c>
      <c r="S426" s="200">
        <f>TRUNC((('TARIFA ENTREGA A DIRECCION USD'!C426-'TARIFA ENTREGA A DIRECCION USD'!D426)/'TARIFA ENTREGA A DIRECCION USD'!D426)+1,3)</f>
        <v>0.71399999999999997</v>
      </c>
      <c r="T426" s="200">
        <f>TRUNC(('TARIFA ENTREGA A DIRECCION USD'!E426-'TARIFA ENTREGA A DIRECCION USD'!D426)/'TARIFA ENTREGA A DIRECCION USD'!D426,3)</f>
        <v>0.20699999999999999</v>
      </c>
      <c r="U426" s="200">
        <f>TRUNC(('TARIFA ENTREGA A DIRECCION USD'!F426-'TARIFA ENTREGA A DIRECCION USD'!D426)/'TARIFA ENTREGA A DIRECCION USD'!D426,3)</f>
        <v>0.35399999999999998</v>
      </c>
      <c r="V426" s="200">
        <f>TRUNC(('TARIFA ENTREGA A DIRECCION USD'!G426-'TARIFA ENTREGA A DIRECCION USD'!D426)/'TARIFA ENTREGA A DIRECCION USD'!D426,3)</f>
        <v>0.83199999999999996</v>
      </c>
      <c r="X426" s="142">
        <v>16.12</v>
      </c>
      <c r="Y426" s="190">
        <v>419</v>
      </c>
      <c r="Z426" s="200">
        <v>0.55000000000000004</v>
      </c>
      <c r="AA426" s="200">
        <v>0.13</v>
      </c>
      <c r="AB426" s="200">
        <v>0.3</v>
      </c>
      <c r="AC426" s="200">
        <v>0.8</v>
      </c>
      <c r="AL426"/>
      <c r="AM426"/>
      <c r="AN426"/>
      <c r="AO426"/>
      <c r="AP426"/>
      <c r="AQ426"/>
      <c r="AR426"/>
      <c r="AS426"/>
      <c r="AT426"/>
      <c r="AU426"/>
    </row>
    <row r="427" spans="17:47" x14ac:dyDescent="0.2">
      <c r="Q427" s="142">
        <f>TRUNC('TARIFA ENTREGA A DIRECCION USD'!D428-'TARIFA ENTREGA A DIRECCION USD'!D427,2)</f>
        <v>0.55000000000000004</v>
      </c>
      <c r="R427" s="190">
        <v>420</v>
      </c>
      <c r="S427" s="200">
        <f>TRUNC((('TARIFA ENTREGA A DIRECCION USD'!C427-'TARIFA ENTREGA A DIRECCION USD'!D427)/'TARIFA ENTREGA A DIRECCION USD'!D427)+1,3)</f>
        <v>0.71399999999999997</v>
      </c>
      <c r="T427" s="200">
        <f>TRUNC(('TARIFA ENTREGA A DIRECCION USD'!E427-'TARIFA ENTREGA A DIRECCION USD'!D427)/'TARIFA ENTREGA A DIRECCION USD'!D427,3)</f>
        <v>0.20699999999999999</v>
      </c>
      <c r="U427" s="200">
        <f>TRUNC(('TARIFA ENTREGA A DIRECCION USD'!F427-'TARIFA ENTREGA A DIRECCION USD'!D427)/'TARIFA ENTREGA A DIRECCION USD'!D427,3)</f>
        <v>0.35399999999999998</v>
      </c>
      <c r="V427" s="200">
        <f>TRUNC(('TARIFA ENTREGA A DIRECCION USD'!G427-'TARIFA ENTREGA A DIRECCION USD'!D427)/'TARIFA ENTREGA A DIRECCION USD'!D427,3)</f>
        <v>0.83199999999999996</v>
      </c>
      <c r="X427" s="142">
        <v>16.12</v>
      </c>
      <c r="Y427" s="190">
        <v>420</v>
      </c>
      <c r="Z427" s="200">
        <v>0.55000000000000004</v>
      </c>
      <c r="AA427" s="200">
        <v>0.13</v>
      </c>
      <c r="AB427" s="200">
        <v>0.3</v>
      </c>
      <c r="AC427" s="200">
        <v>0.8</v>
      </c>
      <c r="AL427"/>
      <c r="AM427"/>
      <c r="AN427"/>
      <c r="AO427"/>
      <c r="AP427"/>
      <c r="AQ427"/>
      <c r="AR427"/>
      <c r="AS427"/>
      <c r="AT427"/>
      <c r="AU427"/>
    </row>
    <row r="428" spans="17:47" x14ac:dyDescent="0.2">
      <c r="Q428" s="142">
        <f>TRUNC('TARIFA ENTREGA A DIRECCION USD'!D429-'TARIFA ENTREGA A DIRECCION USD'!D428,2)</f>
        <v>0.55000000000000004</v>
      </c>
      <c r="R428" s="190">
        <v>421</v>
      </c>
      <c r="S428" s="200">
        <f>TRUNC((('TARIFA ENTREGA A DIRECCION USD'!C428-'TARIFA ENTREGA A DIRECCION USD'!D428)/'TARIFA ENTREGA A DIRECCION USD'!D428)+1,3)</f>
        <v>0.71399999999999997</v>
      </c>
      <c r="T428" s="200">
        <f>TRUNC(('TARIFA ENTREGA A DIRECCION USD'!E428-'TARIFA ENTREGA A DIRECCION USD'!D428)/'TARIFA ENTREGA A DIRECCION USD'!D428,3)</f>
        <v>0.20699999999999999</v>
      </c>
      <c r="U428" s="200">
        <f>TRUNC(('TARIFA ENTREGA A DIRECCION USD'!F428-'TARIFA ENTREGA A DIRECCION USD'!D428)/'TARIFA ENTREGA A DIRECCION USD'!D428,3)</f>
        <v>0.35399999999999998</v>
      </c>
      <c r="V428" s="200">
        <f>TRUNC(('TARIFA ENTREGA A DIRECCION USD'!G428-'TARIFA ENTREGA A DIRECCION USD'!D428)/'TARIFA ENTREGA A DIRECCION USD'!D428,3)</f>
        <v>0.83199999999999996</v>
      </c>
      <c r="X428" s="142">
        <v>16.12</v>
      </c>
      <c r="Y428" s="190">
        <v>421</v>
      </c>
      <c r="Z428" s="200">
        <v>0.55000000000000004</v>
      </c>
      <c r="AA428" s="200">
        <v>0.13</v>
      </c>
      <c r="AB428" s="200">
        <v>0.3</v>
      </c>
      <c r="AC428" s="200">
        <v>0.8</v>
      </c>
      <c r="AL428"/>
      <c r="AM428"/>
      <c r="AN428"/>
      <c r="AO428"/>
      <c r="AP428"/>
      <c r="AQ428"/>
      <c r="AR428"/>
      <c r="AS428"/>
      <c r="AT428"/>
      <c r="AU428"/>
    </row>
    <row r="429" spans="17:47" x14ac:dyDescent="0.2">
      <c r="Q429" s="142">
        <f>TRUNC('TARIFA ENTREGA A DIRECCION USD'!D430-'TARIFA ENTREGA A DIRECCION USD'!D429,2)</f>
        <v>0.55000000000000004</v>
      </c>
      <c r="R429" s="190">
        <v>422</v>
      </c>
      <c r="S429" s="200">
        <f>TRUNC((('TARIFA ENTREGA A DIRECCION USD'!C429-'TARIFA ENTREGA A DIRECCION USD'!D429)/'TARIFA ENTREGA A DIRECCION USD'!D429)+1,3)</f>
        <v>0.71399999999999997</v>
      </c>
      <c r="T429" s="200">
        <f>TRUNC(('TARIFA ENTREGA A DIRECCION USD'!E429-'TARIFA ENTREGA A DIRECCION USD'!D429)/'TARIFA ENTREGA A DIRECCION USD'!D429,3)</f>
        <v>0.20699999999999999</v>
      </c>
      <c r="U429" s="200">
        <f>TRUNC(('TARIFA ENTREGA A DIRECCION USD'!F429-'TARIFA ENTREGA A DIRECCION USD'!D429)/'TARIFA ENTREGA A DIRECCION USD'!D429,3)</f>
        <v>0.35399999999999998</v>
      </c>
      <c r="V429" s="200">
        <f>TRUNC(('TARIFA ENTREGA A DIRECCION USD'!G429-'TARIFA ENTREGA A DIRECCION USD'!D429)/'TARIFA ENTREGA A DIRECCION USD'!D429,3)</f>
        <v>0.83299999999999996</v>
      </c>
      <c r="X429" s="142">
        <v>16.12</v>
      </c>
      <c r="Y429" s="190">
        <v>422</v>
      </c>
      <c r="Z429" s="200">
        <v>0.55000000000000004</v>
      </c>
      <c r="AA429" s="200">
        <v>0.13</v>
      </c>
      <c r="AB429" s="200">
        <v>0.3</v>
      </c>
      <c r="AC429" s="200">
        <v>0.8</v>
      </c>
      <c r="AL429"/>
      <c r="AM429"/>
      <c r="AN429"/>
      <c r="AO429"/>
      <c r="AP429"/>
      <c r="AQ429"/>
      <c r="AR429"/>
      <c r="AS429"/>
      <c r="AT429"/>
      <c r="AU429"/>
    </row>
    <row r="430" spans="17:47" x14ac:dyDescent="0.2">
      <c r="Q430" s="142">
        <f>TRUNC('TARIFA ENTREGA A DIRECCION USD'!D431-'TARIFA ENTREGA A DIRECCION USD'!D430,2)</f>
        <v>0.55000000000000004</v>
      </c>
      <c r="R430" s="190">
        <v>423</v>
      </c>
      <c r="S430" s="200">
        <f>TRUNC((('TARIFA ENTREGA A DIRECCION USD'!C430-'TARIFA ENTREGA A DIRECCION USD'!D430)/'TARIFA ENTREGA A DIRECCION USD'!D430)+1,3)</f>
        <v>0.71399999999999997</v>
      </c>
      <c r="T430" s="200">
        <f>TRUNC(('TARIFA ENTREGA A DIRECCION USD'!E430-'TARIFA ENTREGA A DIRECCION USD'!D430)/'TARIFA ENTREGA A DIRECCION USD'!D430,3)</f>
        <v>0.20699999999999999</v>
      </c>
      <c r="U430" s="200">
        <f>TRUNC(('TARIFA ENTREGA A DIRECCION USD'!F430-'TARIFA ENTREGA A DIRECCION USD'!D430)/'TARIFA ENTREGA A DIRECCION USD'!D430,3)</f>
        <v>0.35399999999999998</v>
      </c>
      <c r="V430" s="200">
        <f>TRUNC(('TARIFA ENTREGA A DIRECCION USD'!G430-'TARIFA ENTREGA A DIRECCION USD'!D430)/'TARIFA ENTREGA A DIRECCION USD'!D430,3)</f>
        <v>0.83299999999999996</v>
      </c>
      <c r="X430" s="142">
        <v>16.12</v>
      </c>
      <c r="Y430" s="190">
        <v>423</v>
      </c>
      <c r="Z430" s="200">
        <v>0.55000000000000004</v>
      </c>
      <c r="AA430" s="200">
        <v>0.13</v>
      </c>
      <c r="AB430" s="200">
        <v>0.3</v>
      </c>
      <c r="AC430" s="200">
        <v>0.8</v>
      </c>
      <c r="AL430"/>
      <c r="AM430"/>
      <c r="AN430"/>
      <c r="AO430"/>
      <c r="AP430"/>
      <c r="AQ430"/>
      <c r="AR430"/>
      <c r="AS430"/>
      <c r="AT430"/>
      <c r="AU430"/>
    </row>
    <row r="431" spans="17:47" x14ac:dyDescent="0.2">
      <c r="Q431" s="142">
        <f>TRUNC('TARIFA ENTREGA A DIRECCION USD'!D432-'TARIFA ENTREGA A DIRECCION USD'!D431,2)</f>
        <v>0.55000000000000004</v>
      </c>
      <c r="R431" s="190">
        <v>424</v>
      </c>
      <c r="S431" s="200">
        <f>TRUNC((('TARIFA ENTREGA A DIRECCION USD'!C431-'TARIFA ENTREGA A DIRECCION USD'!D431)/'TARIFA ENTREGA A DIRECCION USD'!D431)+1,3)</f>
        <v>0.71399999999999997</v>
      </c>
      <c r="T431" s="200">
        <f>TRUNC(('TARIFA ENTREGA A DIRECCION USD'!E431-'TARIFA ENTREGA A DIRECCION USD'!D431)/'TARIFA ENTREGA A DIRECCION USD'!D431,3)</f>
        <v>0.20699999999999999</v>
      </c>
      <c r="U431" s="200">
        <f>TRUNC(('TARIFA ENTREGA A DIRECCION USD'!F431-'TARIFA ENTREGA A DIRECCION USD'!D431)/'TARIFA ENTREGA A DIRECCION USD'!D431,3)</f>
        <v>0.35399999999999998</v>
      </c>
      <c r="V431" s="200">
        <f>TRUNC(('TARIFA ENTREGA A DIRECCION USD'!G431-'TARIFA ENTREGA A DIRECCION USD'!D431)/'TARIFA ENTREGA A DIRECCION USD'!D431,3)</f>
        <v>0.83299999999999996</v>
      </c>
      <c r="X431" s="142">
        <v>16.12</v>
      </c>
      <c r="Y431" s="190">
        <v>424</v>
      </c>
      <c r="Z431" s="200">
        <v>0.55000000000000004</v>
      </c>
      <c r="AA431" s="200">
        <v>0.13</v>
      </c>
      <c r="AB431" s="200">
        <v>0.3</v>
      </c>
      <c r="AC431" s="200">
        <v>0.8</v>
      </c>
      <c r="AL431"/>
      <c r="AM431"/>
      <c r="AN431"/>
      <c r="AO431"/>
      <c r="AP431"/>
      <c r="AQ431"/>
      <c r="AR431"/>
      <c r="AS431"/>
      <c r="AT431"/>
      <c r="AU431"/>
    </row>
    <row r="432" spans="17:47" x14ac:dyDescent="0.2">
      <c r="Q432" s="142">
        <f>TRUNC('TARIFA ENTREGA A DIRECCION USD'!D433-'TARIFA ENTREGA A DIRECCION USD'!D432,2)</f>
        <v>0.55000000000000004</v>
      </c>
      <c r="R432" s="190">
        <v>425</v>
      </c>
      <c r="S432" s="200">
        <f>TRUNC((('TARIFA ENTREGA A DIRECCION USD'!C432-'TARIFA ENTREGA A DIRECCION USD'!D432)/'TARIFA ENTREGA A DIRECCION USD'!D432)+1,3)</f>
        <v>0.71399999999999997</v>
      </c>
      <c r="T432" s="200">
        <f>TRUNC(('TARIFA ENTREGA A DIRECCION USD'!E432-'TARIFA ENTREGA A DIRECCION USD'!D432)/'TARIFA ENTREGA A DIRECCION USD'!D432,3)</f>
        <v>0.20699999999999999</v>
      </c>
      <c r="U432" s="200">
        <f>TRUNC(('TARIFA ENTREGA A DIRECCION USD'!F432-'TARIFA ENTREGA A DIRECCION USD'!D432)/'TARIFA ENTREGA A DIRECCION USD'!D432,3)</f>
        <v>0.35399999999999998</v>
      </c>
      <c r="V432" s="200">
        <f>TRUNC(('TARIFA ENTREGA A DIRECCION USD'!G432-'TARIFA ENTREGA A DIRECCION USD'!D432)/'TARIFA ENTREGA A DIRECCION USD'!D432,3)</f>
        <v>0.83399999999999996</v>
      </c>
      <c r="X432" s="142">
        <v>16.12</v>
      </c>
      <c r="Y432" s="190">
        <v>425</v>
      </c>
      <c r="Z432" s="200">
        <v>0.55000000000000004</v>
      </c>
      <c r="AA432" s="200">
        <v>0.13</v>
      </c>
      <c r="AB432" s="200">
        <v>0.3</v>
      </c>
      <c r="AC432" s="200">
        <v>0.8</v>
      </c>
      <c r="AL432"/>
      <c r="AM432"/>
      <c r="AN432"/>
      <c r="AO432"/>
      <c r="AP432"/>
      <c r="AQ432"/>
      <c r="AR432"/>
      <c r="AS432"/>
      <c r="AT432"/>
      <c r="AU432"/>
    </row>
    <row r="433" spans="17:47" x14ac:dyDescent="0.2">
      <c r="Q433" s="142">
        <f>TRUNC('TARIFA ENTREGA A DIRECCION USD'!D434-'TARIFA ENTREGA A DIRECCION USD'!D433,2)</f>
        <v>0.55000000000000004</v>
      </c>
      <c r="R433" s="190">
        <v>426</v>
      </c>
      <c r="S433" s="200">
        <f>TRUNC((('TARIFA ENTREGA A DIRECCION USD'!C433-'TARIFA ENTREGA A DIRECCION USD'!D433)/'TARIFA ENTREGA A DIRECCION USD'!D433)+1,3)</f>
        <v>0.71399999999999997</v>
      </c>
      <c r="T433" s="200">
        <f>TRUNC(('TARIFA ENTREGA A DIRECCION USD'!E433-'TARIFA ENTREGA A DIRECCION USD'!D433)/'TARIFA ENTREGA A DIRECCION USD'!D433,3)</f>
        <v>0.20799999999999999</v>
      </c>
      <c r="U433" s="200">
        <f>TRUNC(('TARIFA ENTREGA A DIRECCION USD'!F433-'TARIFA ENTREGA A DIRECCION USD'!D433)/'TARIFA ENTREGA A DIRECCION USD'!D433,3)</f>
        <v>0.35499999999999998</v>
      </c>
      <c r="V433" s="200">
        <f>TRUNC(('TARIFA ENTREGA A DIRECCION USD'!G433-'TARIFA ENTREGA A DIRECCION USD'!D433)/'TARIFA ENTREGA A DIRECCION USD'!D433,3)</f>
        <v>0.83399999999999996</v>
      </c>
      <c r="X433" s="142">
        <v>16.12</v>
      </c>
      <c r="Y433" s="190">
        <v>426</v>
      </c>
      <c r="Z433" s="200">
        <v>0.55000000000000004</v>
      </c>
      <c r="AA433" s="200">
        <v>0.13</v>
      </c>
      <c r="AB433" s="200">
        <v>0.3</v>
      </c>
      <c r="AC433" s="200">
        <v>0.8</v>
      </c>
      <c r="AL433"/>
      <c r="AM433"/>
      <c r="AN433"/>
      <c r="AO433"/>
      <c r="AP433"/>
      <c r="AQ433"/>
      <c r="AR433"/>
      <c r="AS433"/>
      <c r="AT433"/>
      <c r="AU433"/>
    </row>
    <row r="434" spans="17:47" x14ac:dyDescent="0.2">
      <c r="Q434" s="142">
        <f>TRUNC('TARIFA ENTREGA A DIRECCION USD'!D435-'TARIFA ENTREGA A DIRECCION USD'!D434,2)</f>
        <v>0.55000000000000004</v>
      </c>
      <c r="R434" s="190">
        <v>427</v>
      </c>
      <c r="S434" s="200">
        <f>TRUNC((('TARIFA ENTREGA A DIRECCION USD'!C434-'TARIFA ENTREGA A DIRECCION USD'!D434)/'TARIFA ENTREGA A DIRECCION USD'!D434)+1,3)</f>
        <v>0.71399999999999997</v>
      </c>
      <c r="T434" s="200">
        <f>TRUNC(('TARIFA ENTREGA A DIRECCION USD'!E434-'TARIFA ENTREGA A DIRECCION USD'!D434)/'TARIFA ENTREGA A DIRECCION USD'!D434,3)</f>
        <v>0.20799999999999999</v>
      </c>
      <c r="U434" s="200">
        <f>TRUNC(('TARIFA ENTREGA A DIRECCION USD'!F434-'TARIFA ENTREGA A DIRECCION USD'!D434)/'TARIFA ENTREGA A DIRECCION USD'!D434,3)</f>
        <v>0.35499999999999998</v>
      </c>
      <c r="V434" s="200">
        <f>TRUNC(('TARIFA ENTREGA A DIRECCION USD'!G434-'TARIFA ENTREGA A DIRECCION USD'!D434)/'TARIFA ENTREGA A DIRECCION USD'!D434,3)</f>
        <v>0.83399999999999996</v>
      </c>
      <c r="X434" s="142">
        <v>16.12</v>
      </c>
      <c r="Y434" s="190">
        <v>427</v>
      </c>
      <c r="Z434" s="200">
        <v>0.55000000000000004</v>
      </c>
      <c r="AA434" s="200">
        <v>0.13</v>
      </c>
      <c r="AB434" s="200">
        <v>0.3</v>
      </c>
      <c r="AC434" s="200">
        <v>0.8</v>
      </c>
      <c r="AL434"/>
      <c r="AM434"/>
      <c r="AN434"/>
      <c r="AO434"/>
      <c r="AP434"/>
      <c r="AQ434"/>
      <c r="AR434"/>
      <c r="AS434"/>
      <c r="AT434"/>
      <c r="AU434"/>
    </row>
    <row r="435" spans="17:47" x14ac:dyDescent="0.2">
      <c r="Q435" s="142">
        <f>TRUNC('TARIFA ENTREGA A DIRECCION USD'!D436-'TARIFA ENTREGA A DIRECCION USD'!D435,2)</f>
        <v>0.55000000000000004</v>
      </c>
      <c r="R435" s="190">
        <v>428</v>
      </c>
      <c r="S435" s="200">
        <f>TRUNC((('TARIFA ENTREGA A DIRECCION USD'!C435-'TARIFA ENTREGA A DIRECCION USD'!D435)/'TARIFA ENTREGA A DIRECCION USD'!D435)+1,3)</f>
        <v>0.71399999999999997</v>
      </c>
      <c r="T435" s="200">
        <f>TRUNC(('TARIFA ENTREGA A DIRECCION USD'!E435-'TARIFA ENTREGA A DIRECCION USD'!D435)/'TARIFA ENTREGA A DIRECCION USD'!D435,3)</f>
        <v>0.20799999999999999</v>
      </c>
      <c r="U435" s="200">
        <f>TRUNC(('TARIFA ENTREGA A DIRECCION USD'!F435-'TARIFA ENTREGA A DIRECCION USD'!D435)/'TARIFA ENTREGA A DIRECCION USD'!D435,3)</f>
        <v>0.35499999999999998</v>
      </c>
      <c r="V435" s="200">
        <f>TRUNC(('TARIFA ENTREGA A DIRECCION USD'!G435-'TARIFA ENTREGA A DIRECCION USD'!D435)/'TARIFA ENTREGA A DIRECCION USD'!D435,3)</f>
        <v>0.83399999999999996</v>
      </c>
      <c r="X435" s="142">
        <v>16.12</v>
      </c>
      <c r="Y435" s="190">
        <v>428</v>
      </c>
      <c r="Z435" s="200">
        <v>0.55000000000000004</v>
      </c>
      <c r="AA435" s="200">
        <v>0.13</v>
      </c>
      <c r="AB435" s="200">
        <v>0.3</v>
      </c>
      <c r="AC435" s="200">
        <v>0.8</v>
      </c>
      <c r="AL435"/>
      <c r="AM435"/>
      <c r="AN435"/>
      <c r="AO435"/>
      <c r="AP435"/>
      <c r="AQ435"/>
      <c r="AR435"/>
      <c r="AS435"/>
      <c r="AT435"/>
      <c r="AU435"/>
    </row>
    <row r="436" spans="17:47" x14ac:dyDescent="0.2">
      <c r="Q436" s="142">
        <f>TRUNC('TARIFA ENTREGA A DIRECCION USD'!D437-'TARIFA ENTREGA A DIRECCION USD'!D436,2)</f>
        <v>0.55000000000000004</v>
      </c>
      <c r="R436" s="190">
        <v>429</v>
      </c>
      <c r="S436" s="200">
        <f>TRUNC((('TARIFA ENTREGA A DIRECCION USD'!C436-'TARIFA ENTREGA A DIRECCION USD'!D436)/'TARIFA ENTREGA A DIRECCION USD'!D436)+1,3)</f>
        <v>0.71399999999999997</v>
      </c>
      <c r="T436" s="200">
        <f>TRUNC(('TARIFA ENTREGA A DIRECCION USD'!E436-'TARIFA ENTREGA A DIRECCION USD'!D436)/'TARIFA ENTREGA A DIRECCION USD'!D436,3)</f>
        <v>0.20799999999999999</v>
      </c>
      <c r="U436" s="200">
        <f>TRUNC(('TARIFA ENTREGA A DIRECCION USD'!F436-'TARIFA ENTREGA A DIRECCION USD'!D436)/'TARIFA ENTREGA A DIRECCION USD'!D436,3)</f>
        <v>0.35499999999999998</v>
      </c>
      <c r="V436" s="200">
        <f>TRUNC(('TARIFA ENTREGA A DIRECCION USD'!G436-'TARIFA ENTREGA A DIRECCION USD'!D436)/'TARIFA ENTREGA A DIRECCION USD'!D436,3)</f>
        <v>0.83499999999999996</v>
      </c>
      <c r="X436" s="142">
        <v>16.12</v>
      </c>
      <c r="Y436" s="190">
        <v>429</v>
      </c>
      <c r="Z436" s="200">
        <v>0.55000000000000004</v>
      </c>
      <c r="AA436" s="200">
        <v>0.13</v>
      </c>
      <c r="AB436" s="200">
        <v>0.3</v>
      </c>
      <c r="AC436" s="200">
        <v>0.8</v>
      </c>
      <c r="AL436"/>
      <c r="AM436"/>
      <c r="AN436"/>
      <c r="AO436"/>
      <c r="AP436"/>
      <c r="AQ436"/>
      <c r="AR436"/>
      <c r="AS436"/>
      <c r="AT436"/>
      <c r="AU436"/>
    </row>
    <row r="437" spans="17:47" x14ac:dyDescent="0.2">
      <c r="Q437" s="142">
        <f>TRUNC('TARIFA ENTREGA A DIRECCION USD'!D438-'TARIFA ENTREGA A DIRECCION USD'!D437,2)</f>
        <v>0.55000000000000004</v>
      </c>
      <c r="R437" s="190">
        <v>430</v>
      </c>
      <c r="S437" s="200">
        <f>TRUNC((('TARIFA ENTREGA A DIRECCION USD'!C437-'TARIFA ENTREGA A DIRECCION USD'!D437)/'TARIFA ENTREGA A DIRECCION USD'!D437)+1,3)</f>
        <v>0.71399999999999997</v>
      </c>
      <c r="T437" s="200">
        <f>TRUNC(('TARIFA ENTREGA A DIRECCION USD'!E437-'TARIFA ENTREGA A DIRECCION USD'!D437)/'TARIFA ENTREGA A DIRECCION USD'!D437,3)</f>
        <v>0.20799999999999999</v>
      </c>
      <c r="U437" s="200">
        <f>TRUNC(('TARIFA ENTREGA A DIRECCION USD'!F437-'TARIFA ENTREGA A DIRECCION USD'!D437)/'TARIFA ENTREGA A DIRECCION USD'!D437,3)</f>
        <v>0.35499999999999998</v>
      </c>
      <c r="V437" s="200">
        <f>TRUNC(('TARIFA ENTREGA A DIRECCION USD'!G437-'TARIFA ENTREGA A DIRECCION USD'!D437)/'TARIFA ENTREGA A DIRECCION USD'!D437,3)</f>
        <v>0.83499999999999996</v>
      </c>
      <c r="X437" s="142">
        <v>16.12</v>
      </c>
      <c r="Y437" s="190">
        <v>430</v>
      </c>
      <c r="Z437" s="200">
        <v>0.55000000000000004</v>
      </c>
      <c r="AA437" s="200">
        <v>0.13</v>
      </c>
      <c r="AB437" s="200">
        <v>0.3</v>
      </c>
      <c r="AC437" s="200">
        <v>0.8</v>
      </c>
      <c r="AL437"/>
      <c r="AM437"/>
      <c r="AN437"/>
      <c r="AO437"/>
      <c r="AP437"/>
      <c r="AQ437"/>
      <c r="AR437"/>
      <c r="AS437"/>
      <c r="AT437"/>
      <c r="AU437"/>
    </row>
    <row r="438" spans="17:47" x14ac:dyDescent="0.2">
      <c r="Q438" s="142">
        <f>TRUNC('TARIFA ENTREGA A DIRECCION USD'!D439-'TARIFA ENTREGA A DIRECCION USD'!D438,2)</f>
        <v>0.55000000000000004</v>
      </c>
      <c r="R438" s="190">
        <v>431</v>
      </c>
      <c r="S438" s="200">
        <f>TRUNC((('TARIFA ENTREGA A DIRECCION USD'!C438-'TARIFA ENTREGA A DIRECCION USD'!D438)/'TARIFA ENTREGA A DIRECCION USD'!D438)+1,3)</f>
        <v>0.71399999999999997</v>
      </c>
      <c r="T438" s="200">
        <f>TRUNC(('TARIFA ENTREGA A DIRECCION USD'!E438-'TARIFA ENTREGA A DIRECCION USD'!D438)/'TARIFA ENTREGA A DIRECCION USD'!D438,3)</f>
        <v>0.20799999999999999</v>
      </c>
      <c r="U438" s="200">
        <f>TRUNC(('TARIFA ENTREGA A DIRECCION USD'!F438-'TARIFA ENTREGA A DIRECCION USD'!D438)/'TARIFA ENTREGA A DIRECCION USD'!D438,3)</f>
        <v>0.35499999999999998</v>
      </c>
      <c r="V438" s="200">
        <f>TRUNC(('TARIFA ENTREGA A DIRECCION USD'!G438-'TARIFA ENTREGA A DIRECCION USD'!D438)/'TARIFA ENTREGA A DIRECCION USD'!D438,3)</f>
        <v>0.83499999999999996</v>
      </c>
      <c r="X438" s="142">
        <v>16.12</v>
      </c>
      <c r="Y438" s="190">
        <v>431</v>
      </c>
      <c r="Z438" s="200">
        <v>0.55000000000000004</v>
      </c>
      <c r="AA438" s="200">
        <v>0.13</v>
      </c>
      <c r="AB438" s="200">
        <v>0.3</v>
      </c>
      <c r="AC438" s="200">
        <v>0.8</v>
      </c>
      <c r="AL438"/>
      <c r="AM438"/>
      <c r="AN438"/>
      <c r="AO438"/>
      <c r="AP438"/>
      <c r="AQ438"/>
      <c r="AR438"/>
      <c r="AS438"/>
      <c r="AT438"/>
      <c r="AU438"/>
    </row>
    <row r="439" spans="17:47" x14ac:dyDescent="0.2">
      <c r="Q439" s="142">
        <f>TRUNC('TARIFA ENTREGA A DIRECCION USD'!D440-'TARIFA ENTREGA A DIRECCION USD'!D439,2)</f>
        <v>0.55000000000000004</v>
      </c>
      <c r="R439" s="190">
        <v>432</v>
      </c>
      <c r="S439" s="200">
        <f>TRUNC((('TARIFA ENTREGA A DIRECCION USD'!C439-'TARIFA ENTREGA A DIRECCION USD'!D439)/'TARIFA ENTREGA A DIRECCION USD'!D439)+1,3)</f>
        <v>0.71399999999999997</v>
      </c>
      <c r="T439" s="200">
        <f>TRUNC(('TARIFA ENTREGA A DIRECCION USD'!E439-'TARIFA ENTREGA A DIRECCION USD'!D439)/'TARIFA ENTREGA A DIRECCION USD'!D439,3)</f>
        <v>0.20799999999999999</v>
      </c>
      <c r="U439" s="200">
        <f>TRUNC(('TARIFA ENTREGA A DIRECCION USD'!F439-'TARIFA ENTREGA A DIRECCION USD'!D439)/'TARIFA ENTREGA A DIRECCION USD'!D439,3)</f>
        <v>0.35599999999999998</v>
      </c>
      <c r="V439" s="200">
        <f>TRUNC(('TARIFA ENTREGA A DIRECCION USD'!G439-'TARIFA ENTREGA A DIRECCION USD'!D439)/'TARIFA ENTREGA A DIRECCION USD'!D439,3)</f>
        <v>0.83499999999999996</v>
      </c>
      <c r="X439" s="142">
        <v>16.12</v>
      </c>
      <c r="Y439" s="190">
        <v>432</v>
      </c>
      <c r="Z439" s="200">
        <v>0.55000000000000004</v>
      </c>
      <c r="AA439" s="200">
        <v>0.13</v>
      </c>
      <c r="AB439" s="200">
        <v>0.3</v>
      </c>
      <c r="AC439" s="200">
        <v>0.85</v>
      </c>
      <c r="AL439"/>
      <c r="AM439"/>
      <c r="AN439"/>
      <c r="AO439"/>
      <c r="AP439"/>
      <c r="AQ439"/>
      <c r="AR439"/>
      <c r="AS439"/>
      <c r="AT439"/>
      <c r="AU439"/>
    </row>
    <row r="440" spans="17:47" x14ac:dyDescent="0.2">
      <c r="Q440" s="142">
        <f>TRUNC('TARIFA ENTREGA A DIRECCION USD'!D441-'TARIFA ENTREGA A DIRECCION USD'!D440,2)</f>
        <v>0.55000000000000004</v>
      </c>
      <c r="R440" s="190">
        <v>433</v>
      </c>
      <c r="S440" s="200">
        <f>TRUNC((('TARIFA ENTREGA A DIRECCION USD'!C440-'TARIFA ENTREGA A DIRECCION USD'!D440)/'TARIFA ENTREGA A DIRECCION USD'!D440)+1,3)</f>
        <v>0.71399999999999997</v>
      </c>
      <c r="T440" s="200">
        <f>TRUNC(('TARIFA ENTREGA A DIRECCION USD'!E440-'TARIFA ENTREGA A DIRECCION USD'!D440)/'TARIFA ENTREGA A DIRECCION USD'!D440,3)</f>
        <v>0.20799999999999999</v>
      </c>
      <c r="U440" s="200">
        <f>TRUNC(('TARIFA ENTREGA A DIRECCION USD'!F440-'TARIFA ENTREGA A DIRECCION USD'!D440)/'TARIFA ENTREGA A DIRECCION USD'!D440,3)</f>
        <v>0.35599999999999998</v>
      </c>
      <c r="V440" s="200">
        <f>TRUNC(('TARIFA ENTREGA A DIRECCION USD'!G440-'TARIFA ENTREGA A DIRECCION USD'!D440)/'TARIFA ENTREGA A DIRECCION USD'!D440,3)</f>
        <v>0.83599999999999997</v>
      </c>
      <c r="X440" s="142">
        <v>16.12</v>
      </c>
      <c r="Y440" s="190">
        <v>433</v>
      </c>
      <c r="Z440" s="200">
        <v>0.55000000000000004</v>
      </c>
      <c r="AA440" s="200">
        <v>0.13</v>
      </c>
      <c r="AB440" s="200">
        <v>0.3</v>
      </c>
      <c r="AC440" s="200">
        <v>0.85</v>
      </c>
      <c r="AL440"/>
      <c r="AM440"/>
      <c r="AN440"/>
      <c r="AO440"/>
      <c r="AP440"/>
      <c r="AQ440"/>
      <c r="AR440"/>
      <c r="AS440"/>
      <c r="AT440"/>
      <c r="AU440"/>
    </row>
    <row r="441" spans="17:47" x14ac:dyDescent="0.2">
      <c r="Q441" s="142">
        <f>TRUNC('TARIFA ENTREGA A DIRECCION USD'!D442-'TARIFA ENTREGA A DIRECCION USD'!D441,2)</f>
        <v>0.55000000000000004</v>
      </c>
      <c r="R441" s="190">
        <v>434</v>
      </c>
      <c r="S441" s="200">
        <f>TRUNC((('TARIFA ENTREGA A DIRECCION USD'!C441-'TARIFA ENTREGA A DIRECCION USD'!D441)/'TARIFA ENTREGA A DIRECCION USD'!D441)+1,3)</f>
        <v>0.71399999999999997</v>
      </c>
      <c r="T441" s="200">
        <f>TRUNC(('TARIFA ENTREGA A DIRECCION USD'!E441-'TARIFA ENTREGA A DIRECCION USD'!D441)/'TARIFA ENTREGA A DIRECCION USD'!D441,3)</f>
        <v>0.20799999999999999</v>
      </c>
      <c r="U441" s="200">
        <f>TRUNC(('TARIFA ENTREGA A DIRECCION USD'!F441-'TARIFA ENTREGA A DIRECCION USD'!D441)/'TARIFA ENTREGA A DIRECCION USD'!D441,3)</f>
        <v>0.35599999999999998</v>
      </c>
      <c r="V441" s="200">
        <f>TRUNC(('TARIFA ENTREGA A DIRECCION USD'!G441-'TARIFA ENTREGA A DIRECCION USD'!D441)/'TARIFA ENTREGA A DIRECCION USD'!D441,3)</f>
        <v>0.83599999999999997</v>
      </c>
      <c r="X441" s="142">
        <v>16.12</v>
      </c>
      <c r="Y441" s="190">
        <v>434</v>
      </c>
      <c r="Z441" s="200">
        <v>0.55000000000000004</v>
      </c>
      <c r="AA441" s="200">
        <v>0.13</v>
      </c>
      <c r="AB441" s="200">
        <v>0.3</v>
      </c>
      <c r="AC441" s="200">
        <v>0.85</v>
      </c>
      <c r="AL441"/>
      <c r="AM441"/>
      <c r="AN441"/>
      <c r="AO441"/>
      <c r="AP441"/>
      <c r="AQ441"/>
      <c r="AR441"/>
      <c r="AS441"/>
      <c r="AT441"/>
      <c r="AU441"/>
    </row>
    <row r="442" spans="17:47" x14ac:dyDescent="0.2">
      <c r="Q442" s="142">
        <f>TRUNC('TARIFA ENTREGA A DIRECCION USD'!D443-'TARIFA ENTREGA A DIRECCION USD'!D442,2)</f>
        <v>0.55000000000000004</v>
      </c>
      <c r="R442" s="190">
        <v>435</v>
      </c>
      <c r="S442" s="200">
        <f>TRUNC((('TARIFA ENTREGA A DIRECCION USD'!C442-'TARIFA ENTREGA A DIRECCION USD'!D442)/'TARIFA ENTREGA A DIRECCION USD'!D442)+1,3)</f>
        <v>0.71399999999999997</v>
      </c>
      <c r="T442" s="200">
        <f>TRUNC(('TARIFA ENTREGA A DIRECCION USD'!E442-'TARIFA ENTREGA A DIRECCION USD'!D442)/'TARIFA ENTREGA A DIRECCION USD'!D442,3)</f>
        <v>0.20799999999999999</v>
      </c>
      <c r="U442" s="200">
        <f>TRUNC(('TARIFA ENTREGA A DIRECCION USD'!F442-'TARIFA ENTREGA A DIRECCION USD'!D442)/'TARIFA ENTREGA A DIRECCION USD'!D442,3)</f>
        <v>0.35599999999999998</v>
      </c>
      <c r="V442" s="200">
        <f>TRUNC(('TARIFA ENTREGA A DIRECCION USD'!G442-'TARIFA ENTREGA A DIRECCION USD'!D442)/'TARIFA ENTREGA A DIRECCION USD'!D442,3)</f>
        <v>0.83599999999999997</v>
      </c>
      <c r="X442" s="142">
        <v>16.12</v>
      </c>
      <c r="Y442" s="190">
        <v>435</v>
      </c>
      <c r="Z442" s="200">
        <v>0.55000000000000004</v>
      </c>
      <c r="AA442" s="200">
        <v>0.13</v>
      </c>
      <c r="AB442" s="200">
        <v>0.3</v>
      </c>
      <c r="AC442" s="200">
        <v>0.85</v>
      </c>
      <c r="AL442"/>
      <c r="AM442"/>
      <c r="AN442"/>
      <c r="AO442"/>
      <c r="AP442"/>
      <c r="AQ442"/>
      <c r="AR442"/>
      <c r="AS442"/>
      <c r="AT442"/>
      <c r="AU442"/>
    </row>
    <row r="443" spans="17:47" x14ac:dyDescent="0.2">
      <c r="Q443" s="142">
        <f>TRUNC('TARIFA ENTREGA A DIRECCION USD'!D444-'TARIFA ENTREGA A DIRECCION USD'!D443,2)</f>
        <v>0.55000000000000004</v>
      </c>
      <c r="R443" s="190">
        <v>436</v>
      </c>
      <c r="S443" s="200">
        <f>TRUNC((('TARIFA ENTREGA A DIRECCION USD'!C443-'TARIFA ENTREGA A DIRECCION USD'!D443)/'TARIFA ENTREGA A DIRECCION USD'!D443)+1,3)</f>
        <v>0.71399999999999997</v>
      </c>
      <c r="T443" s="200">
        <f>TRUNC(('TARIFA ENTREGA A DIRECCION USD'!E443-'TARIFA ENTREGA A DIRECCION USD'!D443)/'TARIFA ENTREGA A DIRECCION USD'!D443,3)</f>
        <v>0.20899999999999999</v>
      </c>
      <c r="U443" s="200">
        <f>TRUNC(('TARIFA ENTREGA A DIRECCION USD'!F443-'TARIFA ENTREGA A DIRECCION USD'!D443)/'TARIFA ENTREGA A DIRECCION USD'!D443,3)</f>
        <v>0.35599999999999998</v>
      </c>
      <c r="V443" s="200">
        <f>TRUNC(('TARIFA ENTREGA A DIRECCION USD'!G443-'TARIFA ENTREGA A DIRECCION USD'!D443)/'TARIFA ENTREGA A DIRECCION USD'!D443,3)</f>
        <v>0.83599999999999997</v>
      </c>
      <c r="X443" s="142">
        <v>16.12</v>
      </c>
      <c r="Y443" s="190">
        <v>436</v>
      </c>
      <c r="Z443" s="200">
        <v>0.55000000000000004</v>
      </c>
      <c r="AA443" s="200">
        <v>0.13</v>
      </c>
      <c r="AB443" s="200">
        <v>0.3</v>
      </c>
      <c r="AC443" s="200">
        <v>0.85</v>
      </c>
      <c r="AL443"/>
      <c r="AM443"/>
      <c r="AN443"/>
      <c r="AO443"/>
      <c r="AP443"/>
      <c r="AQ443"/>
      <c r="AR443"/>
      <c r="AS443"/>
      <c r="AT443"/>
      <c r="AU443"/>
    </row>
    <row r="444" spans="17:47" x14ac:dyDescent="0.2">
      <c r="Q444" s="142">
        <f>TRUNC('TARIFA ENTREGA A DIRECCION USD'!D445-'TARIFA ENTREGA A DIRECCION USD'!D444,2)</f>
        <v>0.55000000000000004</v>
      </c>
      <c r="R444" s="190">
        <v>437</v>
      </c>
      <c r="S444" s="200">
        <f>TRUNC((('TARIFA ENTREGA A DIRECCION USD'!C444-'TARIFA ENTREGA A DIRECCION USD'!D444)/'TARIFA ENTREGA A DIRECCION USD'!D444)+1,3)</f>
        <v>0.71399999999999997</v>
      </c>
      <c r="T444" s="200">
        <f>TRUNC(('TARIFA ENTREGA A DIRECCION USD'!E444-'TARIFA ENTREGA A DIRECCION USD'!D444)/'TARIFA ENTREGA A DIRECCION USD'!D444,3)</f>
        <v>0.20899999999999999</v>
      </c>
      <c r="U444" s="200">
        <f>TRUNC(('TARIFA ENTREGA A DIRECCION USD'!F444-'TARIFA ENTREGA A DIRECCION USD'!D444)/'TARIFA ENTREGA A DIRECCION USD'!D444,3)</f>
        <v>0.35599999999999998</v>
      </c>
      <c r="V444" s="200">
        <f>TRUNC(('TARIFA ENTREGA A DIRECCION USD'!G444-'TARIFA ENTREGA A DIRECCION USD'!D444)/'TARIFA ENTREGA A DIRECCION USD'!D444,3)</f>
        <v>0.83699999999999997</v>
      </c>
      <c r="X444" s="142">
        <v>16.12</v>
      </c>
      <c r="Y444" s="190">
        <v>437</v>
      </c>
      <c r="Z444" s="200">
        <v>0.55000000000000004</v>
      </c>
      <c r="AA444" s="200">
        <v>0.13</v>
      </c>
      <c r="AB444" s="200">
        <v>0.3</v>
      </c>
      <c r="AC444" s="200">
        <v>0.85</v>
      </c>
      <c r="AL444"/>
      <c r="AM444"/>
      <c r="AN444"/>
      <c r="AO444"/>
      <c r="AP444"/>
      <c r="AQ444"/>
      <c r="AR444"/>
      <c r="AS444"/>
      <c r="AT444"/>
      <c r="AU444"/>
    </row>
    <row r="445" spans="17:47" x14ac:dyDescent="0.2">
      <c r="Q445" s="142">
        <f>TRUNC('TARIFA ENTREGA A DIRECCION USD'!D446-'TARIFA ENTREGA A DIRECCION USD'!D445,2)</f>
        <v>0.55000000000000004</v>
      </c>
      <c r="R445" s="190">
        <v>438</v>
      </c>
      <c r="S445" s="200">
        <f>TRUNC((('TARIFA ENTREGA A DIRECCION USD'!C445-'TARIFA ENTREGA A DIRECCION USD'!D445)/'TARIFA ENTREGA A DIRECCION USD'!D445)+1,3)</f>
        <v>0.71399999999999997</v>
      </c>
      <c r="T445" s="200">
        <f>TRUNC(('TARIFA ENTREGA A DIRECCION USD'!E445-'TARIFA ENTREGA A DIRECCION USD'!D445)/'TARIFA ENTREGA A DIRECCION USD'!D445,3)</f>
        <v>0.20899999999999999</v>
      </c>
      <c r="U445" s="200">
        <f>TRUNC(('TARIFA ENTREGA A DIRECCION USD'!F445-'TARIFA ENTREGA A DIRECCION USD'!D445)/'TARIFA ENTREGA A DIRECCION USD'!D445,3)</f>
        <v>0.35599999999999998</v>
      </c>
      <c r="V445" s="200">
        <f>TRUNC(('TARIFA ENTREGA A DIRECCION USD'!G445-'TARIFA ENTREGA A DIRECCION USD'!D445)/'TARIFA ENTREGA A DIRECCION USD'!D445,3)</f>
        <v>0.83699999999999997</v>
      </c>
      <c r="X445" s="142">
        <v>16.12</v>
      </c>
      <c r="Y445" s="190">
        <v>438</v>
      </c>
      <c r="Z445" s="200">
        <v>0.55000000000000004</v>
      </c>
      <c r="AA445" s="200">
        <v>0.13</v>
      </c>
      <c r="AB445" s="200">
        <v>0.3</v>
      </c>
      <c r="AC445" s="200">
        <v>0.85</v>
      </c>
      <c r="AL445"/>
      <c r="AM445"/>
      <c r="AN445"/>
      <c r="AO445"/>
      <c r="AP445"/>
      <c r="AQ445"/>
      <c r="AR445"/>
      <c r="AS445"/>
      <c r="AT445"/>
      <c r="AU445"/>
    </row>
    <row r="446" spans="17:47" x14ac:dyDescent="0.2">
      <c r="Q446" s="142">
        <f>TRUNC('TARIFA ENTREGA A DIRECCION USD'!D447-'TARIFA ENTREGA A DIRECCION USD'!D446,2)</f>
        <v>0.55000000000000004</v>
      </c>
      <c r="R446" s="190">
        <v>439</v>
      </c>
      <c r="S446" s="200">
        <f>TRUNC((('TARIFA ENTREGA A DIRECCION USD'!C446-'TARIFA ENTREGA A DIRECCION USD'!D446)/'TARIFA ENTREGA A DIRECCION USD'!D446)+1,3)</f>
        <v>0.71399999999999997</v>
      </c>
      <c r="T446" s="200">
        <f>TRUNC(('TARIFA ENTREGA A DIRECCION USD'!E446-'TARIFA ENTREGA A DIRECCION USD'!D446)/'TARIFA ENTREGA A DIRECCION USD'!D446,3)</f>
        <v>0.20899999999999999</v>
      </c>
      <c r="U446" s="200">
        <f>TRUNC(('TARIFA ENTREGA A DIRECCION USD'!F446-'TARIFA ENTREGA A DIRECCION USD'!D446)/'TARIFA ENTREGA A DIRECCION USD'!D446,3)</f>
        <v>0.35699999999999998</v>
      </c>
      <c r="V446" s="200">
        <f>TRUNC(('TARIFA ENTREGA A DIRECCION USD'!G446-'TARIFA ENTREGA A DIRECCION USD'!D446)/'TARIFA ENTREGA A DIRECCION USD'!D446,3)</f>
        <v>0.83699999999999997</v>
      </c>
      <c r="X446" s="142">
        <v>16.12</v>
      </c>
      <c r="Y446" s="190">
        <v>439</v>
      </c>
      <c r="Z446" s="200">
        <v>0.55000000000000004</v>
      </c>
      <c r="AA446" s="200">
        <v>0.13</v>
      </c>
      <c r="AB446" s="200">
        <v>0.3</v>
      </c>
      <c r="AC446" s="200">
        <v>0.85</v>
      </c>
      <c r="AL446"/>
      <c r="AM446"/>
      <c r="AN446"/>
      <c r="AO446"/>
      <c r="AP446"/>
      <c r="AQ446"/>
      <c r="AR446"/>
      <c r="AS446"/>
      <c r="AT446"/>
      <c r="AU446"/>
    </row>
    <row r="447" spans="17:47" x14ac:dyDescent="0.2">
      <c r="Q447" s="142">
        <f>TRUNC('TARIFA ENTREGA A DIRECCION USD'!D448-'TARIFA ENTREGA A DIRECCION USD'!D447,2)</f>
        <v>0.55000000000000004</v>
      </c>
      <c r="R447" s="190">
        <v>440</v>
      </c>
      <c r="S447" s="200">
        <f>TRUNC((('TARIFA ENTREGA A DIRECCION USD'!C447-'TARIFA ENTREGA A DIRECCION USD'!D447)/'TARIFA ENTREGA A DIRECCION USD'!D447)+1,3)</f>
        <v>0.71399999999999997</v>
      </c>
      <c r="T447" s="200">
        <f>TRUNC(('TARIFA ENTREGA A DIRECCION USD'!E447-'TARIFA ENTREGA A DIRECCION USD'!D447)/'TARIFA ENTREGA A DIRECCION USD'!D447,3)</f>
        <v>0.20899999999999999</v>
      </c>
      <c r="U447" s="200">
        <f>TRUNC(('TARIFA ENTREGA A DIRECCION USD'!F447-'TARIFA ENTREGA A DIRECCION USD'!D447)/'TARIFA ENTREGA A DIRECCION USD'!D447,3)</f>
        <v>0.35699999999999998</v>
      </c>
      <c r="V447" s="200">
        <f>TRUNC(('TARIFA ENTREGA A DIRECCION USD'!G447-'TARIFA ENTREGA A DIRECCION USD'!D447)/'TARIFA ENTREGA A DIRECCION USD'!D447,3)</f>
        <v>0.83699999999999997</v>
      </c>
      <c r="X447" s="142">
        <v>16.12</v>
      </c>
      <c r="Y447" s="190">
        <v>440</v>
      </c>
      <c r="Z447" s="200">
        <v>0.55000000000000004</v>
      </c>
      <c r="AA447" s="200">
        <v>0.13</v>
      </c>
      <c r="AB447" s="200">
        <v>0.3</v>
      </c>
      <c r="AC447" s="200">
        <v>0.85</v>
      </c>
      <c r="AL447"/>
      <c r="AM447"/>
      <c r="AN447"/>
      <c r="AO447"/>
      <c r="AP447"/>
      <c r="AQ447"/>
      <c r="AR447"/>
      <c r="AS447"/>
      <c r="AT447"/>
      <c r="AU447"/>
    </row>
    <row r="448" spans="17:47" x14ac:dyDescent="0.2">
      <c r="Q448" s="142">
        <f>TRUNC('TARIFA ENTREGA A DIRECCION USD'!D449-'TARIFA ENTREGA A DIRECCION USD'!D448,2)</f>
        <v>0.55000000000000004</v>
      </c>
      <c r="R448" s="190">
        <v>441</v>
      </c>
      <c r="S448" s="200">
        <f>TRUNC((('TARIFA ENTREGA A DIRECCION USD'!C448-'TARIFA ENTREGA A DIRECCION USD'!D448)/'TARIFA ENTREGA A DIRECCION USD'!D448)+1,3)</f>
        <v>0.71399999999999997</v>
      </c>
      <c r="T448" s="200">
        <f>TRUNC(('TARIFA ENTREGA A DIRECCION USD'!E448-'TARIFA ENTREGA A DIRECCION USD'!D448)/'TARIFA ENTREGA A DIRECCION USD'!D448,3)</f>
        <v>0.20899999999999999</v>
      </c>
      <c r="U448" s="200">
        <f>TRUNC(('TARIFA ENTREGA A DIRECCION USD'!F448-'TARIFA ENTREGA A DIRECCION USD'!D448)/'TARIFA ENTREGA A DIRECCION USD'!D448,3)</f>
        <v>0.35699999999999998</v>
      </c>
      <c r="V448" s="200">
        <f>TRUNC(('TARIFA ENTREGA A DIRECCION USD'!G448-'TARIFA ENTREGA A DIRECCION USD'!D448)/'TARIFA ENTREGA A DIRECCION USD'!D448,3)</f>
        <v>0.83799999999999997</v>
      </c>
      <c r="X448" s="142">
        <v>16.12</v>
      </c>
      <c r="Y448" s="190">
        <v>441</v>
      </c>
      <c r="Z448" s="200">
        <v>0.55000000000000004</v>
      </c>
      <c r="AA448" s="200">
        <v>0.13</v>
      </c>
      <c r="AB448" s="200">
        <v>0.3</v>
      </c>
      <c r="AC448" s="200">
        <v>0.85</v>
      </c>
      <c r="AL448"/>
      <c r="AM448"/>
      <c r="AN448"/>
      <c r="AO448"/>
      <c r="AP448"/>
      <c r="AQ448"/>
      <c r="AR448"/>
      <c r="AS448"/>
      <c r="AT448"/>
      <c r="AU448"/>
    </row>
    <row r="449" spans="17:47" x14ac:dyDescent="0.2">
      <c r="Q449" s="142">
        <f>TRUNC('TARIFA ENTREGA A DIRECCION USD'!D450-'TARIFA ENTREGA A DIRECCION USD'!D449,2)</f>
        <v>0.55000000000000004</v>
      </c>
      <c r="R449" s="190">
        <v>442</v>
      </c>
      <c r="S449" s="200">
        <f>TRUNC((('TARIFA ENTREGA A DIRECCION USD'!C449-'TARIFA ENTREGA A DIRECCION USD'!D449)/'TARIFA ENTREGA A DIRECCION USD'!D449)+1,3)</f>
        <v>0.71399999999999997</v>
      </c>
      <c r="T449" s="200">
        <f>TRUNC(('TARIFA ENTREGA A DIRECCION USD'!E449-'TARIFA ENTREGA A DIRECCION USD'!D449)/'TARIFA ENTREGA A DIRECCION USD'!D449,3)</f>
        <v>0.20899999999999999</v>
      </c>
      <c r="U449" s="200">
        <f>TRUNC(('TARIFA ENTREGA A DIRECCION USD'!F449-'TARIFA ENTREGA A DIRECCION USD'!D449)/'TARIFA ENTREGA A DIRECCION USD'!D449,3)</f>
        <v>0.35699999999999998</v>
      </c>
      <c r="V449" s="200">
        <f>TRUNC(('TARIFA ENTREGA A DIRECCION USD'!G449-'TARIFA ENTREGA A DIRECCION USD'!D449)/'TARIFA ENTREGA A DIRECCION USD'!D449,3)</f>
        <v>0.83799999999999997</v>
      </c>
      <c r="X449" s="142">
        <v>16.12</v>
      </c>
      <c r="Y449" s="190">
        <v>442</v>
      </c>
      <c r="Z449" s="200">
        <v>0.55000000000000004</v>
      </c>
      <c r="AA449" s="200">
        <v>0.13</v>
      </c>
      <c r="AB449" s="200">
        <v>0.3</v>
      </c>
      <c r="AC449" s="200">
        <v>0.85</v>
      </c>
      <c r="AL449"/>
      <c r="AM449"/>
      <c r="AN449"/>
      <c r="AO449"/>
      <c r="AP449"/>
      <c r="AQ449"/>
      <c r="AR449"/>
      <c r="AS449"/>
      <c r="AT449"/>
      <c r="AU449"/>
    </row>
    <row r="450" spans="17:47" x14ac:dyDescent="0.2">
      <c r="Q450" s="142">
        <f>TRUNC('TARIFA ENTREGA A DIRECCION USD'!D451-'TARIFA ENTREGA A DIRECCION USD'!D450,2)</f>
        <v>0.55000000000000004</v>
      </c>
      <c r="R450" s="190">
        <v>443</v>
      </c>
      <c r="S450" s="200">
        <f>TRUNC((('TARIFA ENTREGA A DIRECCION USD'!C450-'TARIFA ENTREGA A DIRECCION USD'!D450)/'TARIFA ENTREGA A DIRECCION USD'!D450)+1,3)</f>
        <v>0.71399999999999997</v>
      </c>
      <c r="T450" s="200">
        <f>TRUNC(('TARIFA ENTREGA A DIRECCION USD'!E450-'TARIFA ENTREGA A DIRECCION USD'!D450)/'TARIFA ENTREGA A DIRECCION USD'!D450,3)</f>
        <v>0.20899999999999999</v>
      </c>
      <c r="U450" s="200">
        <f>TRUNC(('TARIFA ENTREGA A DIRECCION USD'!F450-'TARIFA ENTREGA A DIRECCION USD'!D450)/'TARIFA ENTREGA A DIRECCION USD'!D450,3)</f>
        <v>0.35699999999999998</v>
      </c>
      <c r="V450" s="200">
        <f>TRUNC(('TARIFA ENTREGA A DIRECCION USD'!G450-'TARIFA ENTREGA A DIRECCION USD'!D450)/'TARIFA ENTREGA A DIRECCION USD'!D450,3)</f>
        <v>0.83799999999999997</v>
      </c>
      <c r="X450" s="142">
        <v>16.12</v>
      </c>
      <c r="Y450" s="190">
        <v>443</v>
      </c>
      <c r="Z450" s="200">
        <v>0.55000000000000004</v>
      </c>
      <c r="AA450" s="200">
        <v>0.13</v>
      </c>
      <c r="AB450" s="200">
        <v>0.3</v>
      </c>
      <c r="AC450" s="200">
        <v>0.85</v>
      </c>
      <c r="AL450"/>
      <c r="AM450"/>
      <c r="AN450"/>
      <c r="AO450"/>
      <c r="AP450"/>
      <c r="AQ450"/>
      <c r="AR450"/>
      <c r="AS450"/>
      <c r="AT450"/>
      <c r="AU450"/>
    </row>
    <row r="451" spans="17:47" x14ac:dyDescent="0.2">
      <c r="Q451" s="142">
        <f>TRUNC('TARIFA ENTREGA A DIRECCION USD'!D452-'TARIFA ENTREGA A DIRECCION USD'!D451,2)</f>
        <v>0.55000000000000004</v>
      </c>
      <c r="R451" s="190">
        <v>444</v>
      </c>
      <c r="S451" s="200">
        <f>TRUNC((('TARIFA ENTREGA A DIRECCION USD'!C451-'TARIFA ENTREGA A DIRECCION USD'!D451)/'TARIFA ENTREGA A DIRECCION USD'!D451)+1,3)</f>
        <v>0.71399999999999997</v>
      </c>
      <c r="T451" s="200">
        <f>TRUNC(('TARIFA ENTREGA A DIRECCION USD'!E451-'TARIFA ENTREGA A DIRECCION USD'!D451)/'TARIFA ENTREGA A DIRECCION USD'!D451,3)</f>
        <v>0.20899999999999999</v>
      </c>
      <c r="U451" s="200">
        <f>TRUNC(('TARIFA ENTREGA A DIRECCION USD'!F451-'TARIFA ENTREGA A DIRECCION USD'!D451)/'TARIFA ENTREGA A DIRECCION USD'!D451,3)</f>
        <v>0.35699999999999998</v>
      </c>
      <c r="V451" s="200">
        <f>TRUNC(('TARIFA ENTREGA A DIRECCION USD'!G451-'TARIFA ENTREGA A DIRECCION USD'!D451)/'TARIFA ENTREGA A DIRECCION USD'!D451,3)</f>
        <v>0.83799999999999997</v>
      </c>
      <c r="X451" s="142">
        <v>16.12</v>
      </c>
      <c r="Y451" s="190">
        <v>444</v>
      </c>
      <c r="Z451" s="200">
        <v>0.55000000000000004</v>
      </c>
      <c r="AA451" s="200">
        <v>0.13</v>
      </c>
      <c r="AB451" s="200">
        <v>0.3</v>
      </c>
      <c r="AC451" s="200">
        <v>0.85</v>
      </c>
      <c r="AL451"/>
      <c r="AM451"/>
      <c r="AN451"/>
      <c r="AO451"/>
      <c r="AP451"/>
      <c r="AQ451"/>
      <c r="AR451"/>
      <c r="AS451"/>
      <c r="AT451"/>
      <c r="AU451"/>
    </row>
    <row r="452" spans="17:47" x14ac:dyDescent="0.2">
      <c r="Q452" s="142">
        <f>TRUNC('TARIFA ENTREGA A DIRECCION USD'!D453-'TARIFA ENTREGA A DIRECCION USD'!D452,2)</f>
        <v>0.55000000000000004</v>
      </c>
      <c r="R452" s="190">
        <v>445</v>
      </c>
      <c r="S452" s="200">
        <f>TRUNC((('TARIFA ENTREGA A DIRECCION USD'!C452-'TARIFA ENTREGA A DIRECCION USD'!D452)/'TARIFA ENTREGA A DIRECCION USD'!D452)+1,3)</f>
        <v>0.71399999999999997</v>
      </c>
      <c r="T452" s="200">
        <f>TRUNC(('TARIFA ENTREGA A DIRECCION USD'!E452-'TARIFA ENTREGA A DIRECCION USD'!D452)/'TARIFA ENTREGA A DIRECCION USD'!D452,3)</f>
        <v>0.20899999999999999</v>
      </c>
      <c r="U452" s="200">
        <f>TRUNC(('TARIFA ENTREGA A DIRECCION USD'!F452-'TARIFA ENTREGA A DIRECCION USD'!D452)/'TARIFA ENTREGA A DIRECCION USD'!D452,3)</f>
        <v>0.35799999999999998</v>
      </c>
      <c r="V452" s="200">
        <f>TRUNC(('TARIFA ENTREGA A DIRECCION USD'!G452-'TARIFA ENTREGA A DIRECCION USD'!D452)/'TARIFA ENTREGA A DIRECCION USD'!D452,3)</f>
        <v>0.83899999999999997</v>
      </c>
      <c r="X452" s="142">
        <v>16.12</v>
      </c>
      <c r="Y452" s="190">
        <v>445</v>
      </c>
      <c r="Z452" s="200">
        <v>0.55000000000000004</v>
      </c>
      <c r="AA452" s="200">
        <v>0.13</v>
      </c>
      <c r="AB452" s="200">
        <v>0.3</v>
      </c>
      <c r="AC452" s="200">
        <v>0.85</v>
      </c>
      <c r="AL452"/>
      <c r="AM452"/>
      <c r="AN452"/>
      <c r="AO452"/>
      <c r="AP452"/>
      <c r="AQ452"/>
      <c r="AR452"/>
      <c r="AS452"/>
      <c r="AT452"/>
      <c r="AU452"/>
    </row>
    <row r="453" spans="17:47" x14ac:dyDescent="0.2">
      <c r="Q453" s="142">
        <f>TRUNC('TARIFA ENTREGA A DIRECCION USD'!D454-'TARIFA ENTREGA A DIRECCION USD'!D453,2)</f>
        <v>0.55000000000000004</v>
      </c>
      <c r="R453" s="190">
        <v>446</v>
      </c>
      <c r="S453" s="200">
        <f>TRUNC((('TARIFA ENTREGA A DIRECCION USD'!C453-'TARIFA ENTREGA A DIRECCION USD'!D453)/'TARIFA ENTREGA A DIRECCION USD'!D453)+1,3)</f>
        <v>0.71399999999999997</v>
      </c>
      <c r="T453" s="200">
        <f>TRUNC(('TARIFA ENTREGA A DIRECCION USD'!E453-'TARIFA ENTREGA A DIRECCION USD'!D453)/'TARIFA ENTREGA A DIRECCION USD'!D453,3)</f>
        <v>0.21</v>
      </c>
      <c r="U453" s="200">
        <f>TRUNC(('TARIFA ENTREGA A DIRECCION USD'!F453-'TARIFA ENTREGA A DIRECCION USD'!D453)/'TARIFA ENTREGA A DIRECCION USD'!D453,3)</f>
        <v>0.35799999999999998</v>
      </c>
      <c r="V453" s="200">
        <f>TRUNC(('TARIFA ENTREGA A DIRECCION USD'!G453-'TARIFA ENTREGA A DIRECCION USD'!D453)/'TARIFA ENTREGA A DIRECCION USD'!D453,3)</f>
        <v>0.83899999999999997</v>
      </c>
      <c r="X453" s="142">
        <v>16.12</v>
      </c>
      <c r="Y453" s="190">
        <v>446</v>
      </c>
      <c r="Z453" s="200">
        <v>0.55000000000000004</v>
      </c>
      <c r="AA453" s="200">
        <v>0.13</v>
      </c>
      <c r="AB453" s="200">
        <v>0.3</v>
      </c>
      <c r="AC453" s="200">
        <v>0.85</v>
      </c>
      <c r="AL453"/>
      <c r="AM453"/>
      <c r="AN453"/>
      <c r="AO453"/>
      <c r="AP453"/>
      <c r="AQ453"/>
      <c r="AR453"/>
      <c r="AS453"/>
      <c r="AT453"/>
      <c r="AU453"/>
    </row>
    <row r="454" spans="17:47" x14ac:dyDescent="0.2">
      <c r="Q454" s="142">
        <f>TRUNC('TARIFA ENTREGA A DIRECCION USD'!D455-'TARIFA ENTREGA A DIRECCION USD'!D454,2)</f>
        <v>0.55000000000000004</v>
      </c>
      <c r="R454" s="190">
        <v>447</v>
      </c>
      <c r="S454" s="200">
        <f>TRUNC((('TARIFA ENTREGA A DIRECCION USD'!C454-'TARIFA ENTREGA A DIRECCION USD'!D454)/'TARIFA ENTREGA A DIRECCION USD'!D454)+1,3)</f>
        <v>0.71399999999999997</v>
      </c>
      <c r="T454" s="200">
        <f>TRUNC(('TARIFA ENTREGA A DIRECCION USD'!E454-'TARIFA ENTREGA A DIRECCION USD'!D454)/'TARIFA ENTREGA A DIRECCION USD'!D454,3)</f>
        <v>0.21</v>
      </c>
      <c r="U454" s="200">
        <f>TRUNC(('TARIFA ENTREGA A DIRECCION USD'!F454-'TARIFA ENTREGA A DIRECCION USD'!D454)/'TARIFA ENTREGA A DIRECCION USD'!D454,3)</f>
        <v>0.35799999999999998</v>
      </c>
      <c r="V454" s="200">
        <f>TRUNC(('TARIFA ENTREGA A DIRECCION USD'!G454-'TARIFA ENTREGA A DIRECCION USD'!D454)/'TARIFA ENTREGA A DIRECCION USD'!D454,3)</f>
        <v>0.83899999999999997</v>
      </c>
      <c r="X454" s="142">
        <v>16.12</v>
      </c>
      <c r="Y454" s="190">
        <v>447</v>
      </c>
      <c r="Z454" s="200">
        <v>0.55000000000000004</v>
      </c>
      <c r="AA454" s="200">
        <v>0.13</v>
      </c>
      <c r="AB454" s="200">
        <v>0.3</v>
      </c>
      <c r="AC454" s="200">
        <v>0.85</v>
      </c>
      <c r="AL454"/>
      <c r="AM454"/>
      <c r="AN454"/>
      <c r="AO454"/>
      <c r="AP454"/>
      <c r="AQ454"/>
      <c r="AR454"/>
      <c r="AS454"/>
      <c r="AT454"/>
      <c r="AU454"/>
    </row>
    <row r="455" spans="17:47" x14ac:dyDescent="0.2">
      <c r="Q455" s="142">
        <f>TRUNC('TARIFA ENTREGA A DIRECCION USD'!D456-'TARIFA ENTREGA A DIRECCION USD'!D455,2)</f>
        <v>0.55000000000000004</v>
      </c>
      <c r="R455" s="190">
        <v>448</v>
      </c>
      <c r="S455" s="200">
        <f>TRUNC((('TARIFA ENTREGA A DIRECCION USD'!C455-'TARIFA ENTREGA A DIRECCION USD'!D455)/'TARIFA ENTREGA A DIRECCION USD'!D455)+1,3)</f>
        <v>0.71399999999999997</v>
      </c>
      <c r="T455" s="200">
        <f>TRUNC(('TARIFA ENTREGA A DIRECCION USD'!E455-'TARIFA ENTREGA A DIRECCION USD'!D455)/'TARIFA ENTREGA A DIRECCION USD'!D455,3)</f>
        <v>0.21</v>
      </c>
      <c r="U455" s="200">
        <f>TRUNC(('TARIFA ENTREGA A DIRECCION USD'!F455-'TARIFA ENTREGA A DIRECCION USD'!D455)/'TARIFA ENTREGA A DIRECCION USD'!D455,3)</f>
        <v>0.35799999999999998</v>
      </c>
      <c r="V455" s="200">
        <f>TRUNC(('TARIFA ENTREGA A DIRECCION USD'!G455-'TARIFA ENTREGA A DIRECCION USD'!D455)/'TARIFA ENTREGA A DIRECCION USD'!D455,3)</f>
        <v>0.83899999999999997</v>
      </c>
      <c r="X455" s="142">
        <v>16.12</v>
      </c>
      <c r="Y455" s="190">
        <v>448</v>
      </c>
      <c r="Z455" s="200">
        <v>0.55000000000000004</v>
      </c>
      <c r="AA455" s="200">
        <v>0.13</v>
      </c>
      <c r="AB455" s="200">
        <v>0.3</v>
      </c>
      <c r="AC455" s="200">
        <v>0.85</v>
      </c>
      <c r="AL455"/>
      <c r="AM455"/>
      <c r="AN455"/>
      <c r="AO455"/>
      <c r="AP455"/>
      <c r="AQ455"/>
      <c r="AR455"/>
      <c r="AS455"/>
      <c r="AT455"/>
      <c r="AU455"/>
    </row>
    <row r="456" spans="17:47" x14ac:dyDescent="0.2">
      <c r="Q456" s="142">
        <f>TRUNC('TARIFA ENTREGA A DIRECCION USD'!D457-'TARIFA ENTREGA A DIRECCION USD'!D456,2)</f>
        <v>0.55000000000000004</v>
      </c>
      <c r="R456" s="190">
        <v>449</v>
      </c>
      <c r="S456" s="200">
        <f>TRUNC((('TARIFA ENTREGA A DIRECCION USD'!C456-'TARIFA ENTREGA A DIRECCION USD'!D456)/'TARIFA ENTREGA A DIRECCION USD'!D456)+1,3)</f>
        <v>0.71399999999999997</v>
      </c>
      <c r="T456" s="200">
        <f>TRUNC(('TARIFA ENTREGA A DIRECCION USD'!E456-'TARIFA ENTREGA A DIRECCION USD'!D456)/'TARIFA ENTREGA A DIRECCION USD'!D456,3)</f>
        <v>0.21</v>
      </c>
      <c r="U456" s="200">
        <f>TRUNC(('TARIFA ENTREGA A DIRECCION USD'!F456-'TARIFA ENTREGA A DIRECCION USD'!D456)/'TARIFA ENTREGA A DIRECCION USD'!D456,3)</f>
        <v>0.35799999999999998</v>
      </c>
      <c r="V456" s="200">
        <f>TRUNC(('TARIFA ENTREGA A DIRECCION USD'!G456-'TARIFA ENTREGA A DIRECCION USD'!D456)/'TARIFA ENTREGA A DIRECCION USD'!D456,3)</f>
        <v>0.84</v>
      </c>
      <c r="X456" s="142">
        <v>16.12</v>
      </c>
      <c r="Y456" s="190">
        <v>449</v>
      </c>
      <c r="Z456" s="200">
        <v>0.55000000000000004</v>
      </c>
      <c r="AA456" s="200">
        <v>0.13</v>
      </c>
      <c r="AB456" s="200">
        <v>0.3</v>
      </c>
      <c r="AC456" s="200">
        <v>0.85</v>
      </c>
      <c r="AL456"/>
      <c r="AM456"/>
      <c r="AN456"/>
      <c r="AO456"/>
      <c r="AP456"/>
      <c r="AQ456"/>
      <c r="AR456"/>
      <c r="AS456"/>
      <c r="AT456"/>
      <c r="AU456"/>
    </row>
    <row r="457" spans="17:47" x14ac:dyDescent="0.2">
      <c r="Q457" s="142">
        <f>TRUNC('TARIFA ENTREGA A DIRECCION USD'!D458-'TARIFA ENTREGA A DIRECCION USD'!D457,2)</f>
        <v>0.55000000000000004</v>
      </c>
      <c r="R457" s="190">
        <v>450</v>
      </c>
      <c r="S457" s="200">
        <f>TRUNC((('TARIFA ENTREGA A DIRECCION USD'!C457-'TARIFA ENTREGA A DIRECCION USD'!D457)/'TARIFA ENTREGA A DIRECCION USD'!D457)+1,3)</f>
        <v>0.71399999999999997</v>
      </c>
      <c r="T457" s="200">
        <f>TRUNC(('TARIFA ENTREGA A DIRECCION USD'!E457-'TARIFA ENTREGA A DIRECCION USD'!D457)/'TARIFA ENTREGA A DIRECCION USD'!D457,3)</f>
        <v>0.21</v>
      </c>
      <c r="U457" s="200">
        <f>TRUNC(('TARIFA ENTREGA A DIRECCION USD'!F457-'TARIFA ENTREGA A DIRECCION USD'!D457)/'TARIFA ENTREGA A DIRECCION USD'!D457,3)</f>
        <v>0.35799999999999998</v>
      </c>
      <c r="V457" s="200">
        <f>TRUNC(('TARIFA ENTREGA A DIRECCION USD'!G457-'TARIFA ENTREGA A DIRECCION USD'!D457)/'TARIFA ENTREGA A DIRECCION USD'!D457,3)</f>
        <v>0.84</v>
      </c>
      <c r="X457" s="142">
        <v>16.12</v>
      </c>
      <c r="Y457" s="190">
        <v>450</v>
      </c>
      <c r="Z457" s="200">
        <v>0.55000000000000004</v>
      </c>
      <c r="AA457" s="200">
        <v>0.13</v>
      </c>
      <c r="AB457" s="200">
        <v>0.3</v>
      </c>
      <c r="AC457" s="200">
        <v>0.85</v>
      </c>
      <c r="AL457"/>
      <c r="AM457"/>
      <c r="AN457"/>
      <c r="AO457"/>
      <c r="AP457"/>
      <c r="AQ457"/>
      <c r="AR457"/>
      <c r="AS457"/>
      <c r="AT457"/>
      <c r="AU457"/>
    </row>
    <row r="458" spans="17:47" x14ac:dyDescent="0.2">
      <c r="Q458" s="142">
        <f>TRUNC('TARIFA ENTREGA A DIRECCION USD'!D459-'TARIFA ENTREGA A DIRECCION USD'!D458,2)</f>
        <v>0.55000000000000004</v>
      </c>
      <c r="R458" s="190">
        <v>451</v>
      </c>
      <c r="S458" s="200">
        <f>TRUNC((('TARIFA ENTREGA A DIRECCION USD'!C458-'TARIFA ENTREGA A DIRECCION USD'!D458)/'TARIFA ENTREGA A DIRECCION USD'!D458)+1,3)</f>
        <v>0.71399999999999997</v>
      </c>
      <c r="T458" s="200">
        <f>TRUNC(('TARIFA ENTREGA A DIRECCION USD'!E458-'TARIFA ENTREGA A DIRECCION USD'!D458)/'TARIFA ENTREGA A DIRECCION USD'!D458,3)</f>
        <v>0.21</v>
      </c>
      <c r="U458" s="200">
        <f>TRUNC(('TARIFA ENTREGA A DIRECCION USD'!F458-'TARIFA ENTREGA A DIRECCION USD'!D458)/'TARIFA ENTREGA A DIRECCION USD'!D458,3)</f>
        <v>0.35799999999999998</v>
      </c>
      <c r="V458" s="200">
        <f>TRUNC(('TARIFA ENTREGA A DIRECCION USD'!G458-'TARIFA ENTREGA A DIRECCION USD'!D458)/'TARIFA ENTREGA A DIRECCION USD'!D458,3)</f>
        <v>0.84</v>
      </c>
      <c r="X458" s="142">
        <v>16.12</v>
      </c>
      <c r="Y458" s="190">
        <v>451</v>
      </c>
      <c r="Z458" s="200">
        <v>0.55000000000000004</v>
      </c>
      <c r="AA458" s="200">
        <v>0.13</v>
      </c>
      <c r="AB458" s="200">
        <v>0.3</v>
      </c>
      <c r="AC458" s="200">
        <v>0.85</v>
      </c>
      <c r="AL458"/>
      <c r="AM458"/>
      <c r="AN458"/>
      <c r="AO458"/>
      <c r="AP458"/>
      <c r="AQ458"/>
      <c r="AR458"/>
      <c r="AS458"/>
      <c r="AT458"/>
      <c r="AU458"/>
    </row>
    <row r="459" spans="17:47" x14ac:dyDescent="0.2">
      <c r="Q459" s="142">
        <f>TRUNC('TARIFA ENTREGA A DIRECCION USD'!D460-'TARIFA ENTREGA A DIRECCION USD'!D459,2)</f>
        <v>0.55000000000000004</v>
      </c>
      <c r="R459" s="190">
        <v>452</v>
      </c>
      <c r="S459" s="200">
        <f>TRUNC((('TARIFA ENTREGA A DIRECCION USD'!C459-'TARIFA ENTREGA A DIRECCION USD'!D459)/'TARIFA ENTREGA A DIRECCION USD'!D459)+1,3)</f>
        <v>0.71399999999999997</v>
      </c>
      <c r="T459" s="200">
        <f>TRUNC(('TARIFA ENTREGA A DIRECCION USD'!E459-'TARIFA ENTREGA A DIRECCION USD'!D459)/'TARIFA ENTREGA A DIRECCION USD'!D459,3)</f>
        <v>0.21</v>
      </c>
      <c r="U459" s="200">
        <f>TRUNC(('TARIFA ENTREGA A DIRECCION USD'!F459-'TARIFA ENTREGA A DIRECCION USD'!D459)/'TARIFA ENTREGA A DIRECCION USD'!D459,3)</f>
        <v>0.35899999999999999</v>
      </c>
      <c r="V459" s="200">
        <f>TRUNC(('TARIFA ENTREGA A DIRECCION USD'!G459-'TARIFA ENTREGA A DIRECCION USD'!D459)/'TARIFA ENTREGA A DIRECCION USD'!D459,3)</f>
        <v>0.84</v>
      </c>
      <c r="X459" s="142">
        <v>16.12</v>
      </c>
      <c r="Y459" s="190">
        <v>452</v>
      </c>
      <c r="Z459" s="200">
        <v>0.55000000000000004</v>
      </c>
      <c r="AA459" s="200">
        <v>0.13</v>
      </c>
      <c r="AB459" s="200">
        <v>0.3</v>
      </c>
      <c r="AC459" s="200">
        <v>0.85</v>
      </c>
      <c r="AL459"/>
      <c r="AM459"/>
      <c r="AN459"/>
      <c r="AO459"/>
      <c r="AP459"/>
      <c r="AQ459"/>
      <c r="AR459"/>
      <c r="AS459"/>
      <c r="AT459"/>
      <c r="AU459"/>
    </row>
    <row r="460" spans="17:47" x14ac:dyDescent="0.2">
      <c r="Q460" s="142">
        <f>TRUNC('TARIFA ENTREGA A DIRECCION USD'!D461-'TARIFA ENTREGA A DIRECCION USD'!D460,2)</f>
        <v>0.55000000000000004</v>
      </c>
      <c r="R460" s="190">
        <v>453</v>
      </c>
      <c r="S460" s="200">
        <f>TRUNC((('TARIFA ENTREGA A DIRECCION USD'!C460-'TARIFA ENTREGA A DIRECCION USD'!D460)/'TARIFA ENTREGA A DIRECCION USD'!D460)+1,3)</f>
        <v>0.71399999999999997</v>
      </c>
      <c r="T460" s="200">
        <f>TRUNC(('TARIFA ENTREGA A DIRECCION USD'!E460-'TARIFA ENTREGA A DIRECCION USD'!D460)/'TARIFA ENTREGA A DIRECCION USD'!D460,3)</f>
        <v>0.21</v>
      </c>
      <c r="U460" s="200">
        <f>TRUNC(('TARIFA ENTREGA A DIRECCION USD'!F460-'TARIFA ENTREGA A DIRECCION USD'!D460)/'TARIFA ENTREGA A DIRECCION USD'!D460,3)</f>
        <v>0.35899999999999999</v>
      </c>
      <c r="V460" s="200">
        <f>TRUNC(('TARIFA ENTREGA A DIRECCION USD'!G460-'TARIFA ENTREGA A DIRECCION USD'!D460)/'TARIFA ENTREGA A DIRECCION USD'!D460,3)</f>
        <v>0.84099999999999997</v>
      </c>
      <c r="X460" s="142">
        <v>16.12</v>
      </c>
      <c r="Y460" s="190">
        <v>453</v>
      </c>
      <c r="Z460" s="200">
        <v>0.55000000000000004</v>
      </c>
      <c r="AA460" s="200">
        <v>0.13</v>
      </c>
      <c r="AB460" s="200">
        <v>0.3</v>
      </c>
      <c r="AC460" s="200">
        <v>0.85</v>
      </c>
      <c r="AL460"/>
      <c r="AM460"/>
      <c r="AN460"/>
      <c r="AO460"/>
      <c r="AP460"/>
      <c r="AQ460"/>
      <c r="AR460"/>
      <c r="AS460"/>
      <c r="AT460"/>
      <c r="AU460"/>
    </row>
    <row r="461" spans="17:47" x14ac:dyDescent="0.2">
      <c r="Q461" s="142">
        <f>TRUNC('TARIFA ENTREGA A DIRECCION USD'!D462-'TARIFA ENTREGA A DIRECCION USD'!D461,2)</f>
        <v>0.55000000000000004</v>
      </c>
      <c r="R461" s="190">
        <v>454</v>
      </c>
      <c r="S461" s="200">
        <f>TRUNC((('TARIFA ENTREGA A DIRECCION USD'!C461-'TARIFA ENTREGA A DIRECCION USD'!D461)/'TARIFA ENTREGA A DIRECCION USD'!D461)+1,3)</f>
        <v>0.71399999999999997</v>
      </c>
      <c r="T461" s="200">
        <f>TRUNC(('TARIFA ENTREGA A DIRECCION USD'!E461-'TARIFA ENTREGA A DIRECCION USD'!D461)/'TARIFA ENTREGA A DIRECCION USD'!D461,3)</f>
        <v>0.21</v>
      </c>
      <c r="U461" s="200">
        <f>TRUNC(('TARIFA ENTREGA A DIRECCION USD'!F461-'TARIFA ENTREGA A DIRECCION USD'!D461)/'TARIFA ENTREGA A DIRECCION USD'!D461,3)</f>
        <v>0.35899999999999999</v>
      </c>
      <c r="V461" s="200">
        <f>TRUNC(('TARIFA ENTREGA A DIRECCION USD'!G461-'TARIFA ENTREGA A DIRECCION USD'!D461)/'TARIFA ENTREGA A DIRECCION USD'!D461,3)</f>
        <v>0.84099999999999997</v>
      </c>
      <c r="X461" s="142">
        <v>16.12</v>
      </c>
      <c r="Y461" s="190">
        <v>454</v>
      </c>
      <c r="Z461" s="200">
        <v>0.55000000000000004</v>
      </c>
      <c r="AA461" s="200">
        <v>0.13</v>
      </c>
      <c r="AB461" s="200">
        <v>0.3</v>
      </c>
      <c r="AC461" s="200">
        <v>0.85</v>
      </c>
      <c r="AL461"/>
      <c r="AM461"/>
      <c r="AN461"/>
      <c r="AO461"/>
      <c r="AP461"/>
      <c r="AQ461"/>
      <c r="AR461"/>
      <c r="AS461"/>
      <c r="AT461"/>
      <c r="AU461"/>
    </row>
    <row r="462" spans="17:47" x14ac:dyDescent="0.2">
      <c r="Q462" s="142">
        <f>TRUNC('TARIFA ENTREGA A DIRECCION USD'!D463-'TARIFA ENTREGA A DIRECCION USD'!D462,2)</f>
        <v>0.55000000000000004</v>
      </c>
      <c r="R462" s="190">
        <v>455</v>
      </c>
      <c r="S462" s="200">
        <f>TRUNC((('TARIFA ENTREGA A DIRECCION USD'!C462-'TARIFA ENTREGA A DIRECCION USD'!D462)/'TARIFA ENTREGA A DIRECCION USD'!D462)+1,3)</f>
        <v>0.71399999999999997</v>
      </c>
      <c r="T462" s="200">
        <f>TRUNC(('TARIFA ENTREGA A DIRECCION USD'!E462-'TARIFA ENTREGA A DIRECCION USD'!D462)/'TARIFA ENTREGA A DIRECCION USD'!D462,3)</f>
        <v>0.21</v>
      </c>
      <c r="U462" s="200">
        <f>TRUNC(('TARIFA ENTREGA A DIRECCION USD'!F462-'TARIFA ENTREGA A DIRECCION USD'!D462)/'TARIFA ENTREGA A DIRECCION USD'!D462,3)</f>
        <v>0.35899999999999999</v>
      </c>
      <c r="V462" s="200">
        <f>TRUNC(('TARIFA ENTREGA A DIRECCION USD'!G462-'TARIFA ENTREGA A DIRECCION USD'!D462)/'TARIFA ENTREGA A DIRECCION USD'!D462,3)</f>
        <v>0.84099999999999997</v>
      </c>
      <c r="X462" s="142">
        <v>16.12</v>
      </c>
      <c r="Y462" s="190">
        <v>455</v>
      </c>
      <c r="Z462" s="200">
        <v>0.55000000000000004</v>
      </c>
      <c r="AA462" s="200">
        <v>0.13</v>
      </c>
      <c r="AB462" s="200">
        <v>0.3</v>
      </c>
      <c r="AC462" s="200">
        <v>0.85</v>
      </c>
      <c r="AL462"/>
      <c r="AM462"/>
      <c r="AN462"/>
      <c r="AO462"/>
      <c r="AP462"/>
      <c r="AQ462"/>
      <c r="AR462"/>
      <c r="AS462"/>
      <c r="AT462"/>
      <c r="AU462"/>
    </row>
    <row r="463" spans="17:47" x14ac:dyDescent="0.2">
      <c r="Q463" s="142">
        <f>TRUNC('TARIFA ENTREGA A DIRECCION USD'!D464-'TARIFA ENTREGA A DIRECCION USD'!D463,2)</f>
        <v>0.55000000000000004</v>
      </c>
      <c r="R463" s="190">
        <v>456</v>
      </c>
      <c r="S463" s="200">
        <f>TRUNC((('TARIFA ENTREGA A DIRECCION USD'!C463-'TARIFA ENTREGA A DIRECCION USD'!D463)/'TARIFA ENTREGA A DIRECCION USD'!D463)+1,3)</f>
        <v>0.71399999999999997</v>
      </c>
      <c r="T463" s="200">
        <f>TRUNC(('TARIFA ENTREGA A DIRECCION USD'!E463-'TARIFA ENTREGA A DIRECCION USD'!D463)/'TARIFA ENTREGA A DIRECCION USD'!D463,3)</f>
        <v>0.21</v>
      </c>
      <c r="U463" s="200">
        <f>TRUNC(('TARIFA ENTREGA A DIRECCION USD'!F463-'TARIFA ENTREGA A DIRECCION USD'!D463)/'TARIFA ENTREGA A DIRECCION USD'!D463,3)</f>
        <v>0.35899999999999999</v>
      </c>
      <c r="V463" s="200">
        <f>TRUNC(('TARIFA ENTREGA A DIRECCION USD'!G463-'TARIFA ENTREGA A DIRECCION USD'!D463)/'TARIFA ENTREGA A DIRECCION USD'!D463,3)</f>
        <v>0.84099999999999997</v>
      </c>
      <c r="X463" s="142">
        <v>16.12</v>
      </c>
      <c r="Y463" s="190">
        <v>456</v>
      </c>
      <c r="Z463" s="200">
        <v>0.55000000000000004</v>
      </c>
      <c r="AA463" s="200">
        <v>0.13</v>
      </c>
      <c r="AB463" s="200">
        <v>0.3</v>
      </c>
      <c r="AC463" s="200">
        <v>0.85</v>
      </c>
      <c r="AL463"/>
      <c r="AM463"/>
      <c r="AN463"/>
      <c r="AO463"/>
      <c r="AP463"/>
      <c r="AQ463"/>
      <c r="AR463"/>
      <c r="AS463"/>
      <c r="AT463"/>
      <c r="AU463"/>
    </row>
    <row r="464" spans="17:47" x14ac:dyDescent="0.2">
      <c r="Q464" s="142">
        <f>TRUNC('TARIFA ENTREGA A DIRECCION USD'!D465-'TARIFA ENTREGA A DIRECCION USD'!D464,2)</f>
        <v>0.55000000000000004</v>
      </c>
      <c r="R464" s="190">
        <v>457</v>
      </c>
      <c r="S464" s="200">
        <f>TRUNC((('TARIFA ENTREGA A DIRECCION USD'!C464-'TARIFA ENTREGA A DIRECCION USD'!D464)/'TARIFA ENTREGA A DIRECCION USD'!D464)+1,3)</f>
        <v>0.71399999999999997</v>
      </c>
      <c r="T464" s="200">
        <f>TRUNC(('TARIFA ENTREGA A DIRECCION USD'!E464-'TARIFA ENTREGA A DIRECCION USD'!D464)/'TARIFA ENTREGA A DIRECCION USD'!D464,3)</f>
        <v>0.21099999999999999</v>
      </c>
      <c r="U464" s="200">
        <f>TRUNC(('TARIFA ENTREGA A DIRECCION USD'!F464-'TARIFA ENTREGA A DIRECCION USD'!D464)/'TARIFA ENTREGA A DIRECCION USD'!D464,3)</f>
        <v>0.35899999999999999</v>
      </c>
      <c r="V464" s="200">
        <f>TRUNC(('TARIFA ENTREGA A DIRECCION USD'!G464-'TARIFA ENTREGA A DIRECCION USD'!D464)/'TARIFA ENTREGA A DIRECCION USD'!D464,3)</f>
        <v>0.84199999999999997</v>
      </c>
      <c r="X464" s="142">
        <v>16.12</v>
      </c>
      <c r="Y464" s="190">
        <v>457</v>
      </c>
      <c r="Z464" s="200">
        <v>0.55000000000000004</v>
      </c>
      <c r="AA464" s="200">
        <v>0.13</v>
      </c>
      <c r="AB464" s="200">
        <v>0.3</v>
      </c>
      <c r="AC464" s="200">
        <v>0.85</v>
      </c>
      <c r="AL464"/>
      <c r="AM464"/>
      <c r="AN464"/>
      <c r="AO464"/>
      <c r="AP464"/>
      <c r="AQ464"/>
      <c r="AR464"/>
      <c r="AS464"/>
      <c r="AT464"/>
      <c r="AU464"/>
    </row>
    <row r="465" spans="17:47" x14ac:dyDescent="0.2">
      <c r="Q465" s="142">
        <f>TRUNC('TARIFA ENTREGA A DIRECCION USD'!D466-'TARIFA ENTREGA A DIRECCION USD'!D465,2)</f>
        <v>0.55000000000000004</v>
      </c>
      <c r="R465" s="190">
        <v>458</v>
      </c>
      <c r="S465" s="200">
        <f>TRUNC((('TARIFA ENTREGA A DIRECCION USD'!C465-'TARIFA ENTREGA A DIRECCION USD'!D465)/'TARIFA ENTREGA A DIRECCION USD'!D465)+1,3)</f>
        <v>0.71399999999999997</v>
      </c>
      <c r="T465" s="200">
        <f>TRUNC(('TARIFA ENTREGA A DIRECCION USD'!E465-'TARIFA ENTREGA A DIRECCION USD'!D465)/'TARIFA ENTREGA A DIRECCION USD'!D465,3)</f>
        <v>0.21099999999999999</v>
      </c>
      <c r="U465" s="200">
        <f>TRUNC(('TARIFA ENTREGA A DIRECCION USD'!F465-'TARIFA ENTREGA A DIRECCION USD'!D465)/'TARIFA ENTREGA A DIRECCION USD'!D465,3)</f>
        <v>0.35899999999999999</v>
      </c>
      <c r="V465" s="200">
        <f>TRUNC(('TARIFA ENTREGA A DIRECCION USD'!G465-'TARIFA ENTREGA A DIRECCION USD'!D465)/'TARIFA ENTREGA A DIRECCION USD'!D465,3)</f>
        <v>0.84199999999999997</v>
      </c>
      <c r="X465" s="142">
        <v>16.12</v>
      </c>
      <c r="Y465" s="190">
        <v>458</v>
      </c>
      <c r="Z465" s="200">
        <v>0.55000000000000004</v>
      </c>
      <c r="AA465" s="200">
        <v>0.13</v>
      </c>
      <c r="AB465" s="200">
        <v>0.3</v>
      </c>
      <c r="AC465" s="200">
        <v>0.85</v>
      </c>
      <c r="AL465"/>
      <c r="AM465"/>
      <c r="AN465"/>
      <c r="AO465"/>
      <c r="AP465"/>
      <c r="AQ465"/>
      <c r="AR465"/>
      <c r="AS465"/>
      <c r="AT465"/>
      <c r="AU465"/>
    </row>
    <row r="466" spans="17:47" x14ac:dyDescent="0.2">
      <c r="Q466" s="142">
        <f>TRUNC('TARIFA ENTREGA A DIRECCION USD'!D467-'TARIFA ENTREGA A DIRECCION USD'!D466,2)</f>
        <v>0.55000000000000004</v>
      </c>
      <c r="R466" s="190">
        <v>459</v>
      </c>
      <c r="S466" s="200">
        <f>TRUNC((('TARIFA ENTREGA A DIRECCION USD'!C466-'TARIFA ENTREGA A DIRECCION USD'!D466)/'TARIFA ENTREGA A DIRECCION USD'!D466)+1,3)</f>
        <v>0.71399999999999997</v>
      </c>
      <c r="T466" s="200">
        <f>TRUNC(('TARIFA ENTREGA A DIRECCION USD'!E466-'TARIFA ENTREGA A DIRECCION USD'!D466)/'TARIFA ENTREGA A DIRECCION USD'!D466,3)</f>
        <v>0.21099999999999999</v>
      </c>
      <c r="U466" s="200">
        <f>TRUNC(('TARIFA ENTREGA A DIRECCION USD'!F466-'TARIFA ENTREGA A DIRECCION USD'!D466)/'TARIFA ENTREGA A DIRECCION USD'!D466,3)</f>
        <v>0.36</v>
      </c>
      <c r="V466" s="200">
        <f>TRUNC(('TARIFA ENTREGA A DIRECCION USD'!G466-'TARIFA ENTREGA A DIRECCION USD'!D466)/'TARIFA ENTREGA A DIRECCION USD'!D466,3)</f>
        <v>0.84199999999999997</v>
      </c>
      <c r="X466" s="142">
        <v>16.12</v>
      </c>
      <c r="Y466" s="190">
        <v>459</v>
      </c>
      <c r="Z466" s="200">
        <v>0.55000000000000004</v>
      </c>
      <c r="AA466" s="200">
        <v>0.13</v>
      </c>
      <c r="AB466" s="200">
        <v>0.3</v>
      </c>
      <c r="AC466" s="200">
        <v>0.85</v>
      </c>
      <c r="AL466"/>
      <c r="AM466"/>
      <c r="AN466"/>
      <c r="AO466"/>
      <c r="AP466"/>
      <c r="AQ466"/>
      <c r="AR466"/>
      <c r="AS466"/>
      <c r="AT466"/>
      <c r="AU466"/>
    </row>
    <row r="467" spans="17:47" x14ac:dyDescent="0.2">
      <c r="Q467" s="142">
        <f>TRUNC('TARIFA ENTREGA A DIRECCION USD'!D468-'TARIFA ENTREGA A DIRECCION USD'!D467,2)</f>
        <v>0.55000000000000004</v>
      </c>
      <c r="R467" s="190">
        <v>460</v>
      </c>
      <c r="S467" s="200">
        <f>TRUNC((('TARIFA ENTREGA A DIRECCION USD'!C467-'TARIFA ENTREGA A DIRECCION USD'!D467)/'TARIFA ENTREGA A DIRECCION USD'!D467)+1,3)</f>
        <v>0.71399999999999997</v>
      </c>
      <c r="T467" s="200">
        <f>TRUNC(('TARIFA ENTREGA A DIRECCION USD'!E467-'TARIFA ENTREGA A DIRECCION USD'!D467)/'TARIFA ENTREGA A DIRECCION USD'!D467,3)</f>
        <v>0.21099999999999999</v>
      </c>
      <c r="U467" s="200">
        <f>TRUNC(('TARIFA ENTREGA A DIRECCION USD'!F467-'TARIFA ENTREGA A DIRECCION USD'!D467)/'TARIFA ENTREGA A DIRECCION USD'!D467,3)</f>
        <v>0.36</v>
      </c>
      <c r="V467" s="200">
        <f>TRUNC(('TARIFA ENTREGA A DIRECCION USD'!G467-'TARIFA ENTREGA A DIRECCION USD'!D467)/'TARIFA ENTREGA A DIRECCION USD'!D467,3)</f>
        <v>0.84199999999999997</v>
      </c>
      <c r="X467" s="142">
        <v>16.12</v>
      </c>
      <c r="Y467" s="190">
        <v>460</v>
      </c>
      <c r="Z467" s="200">
        <v>0.55000000000000004</v>
      </c>
      <c r="AA467" s="200">
        <v>0.13</v>
      </c>
      <c r="AB467" s="200">
        <v>0.3</v>
      </c>
      <c r="AC467" s="200">
        <v>0.85</v>
      </c>
      <c r="AL467"/>
      <c r="AM467"/>
      <c r="AN467"/>
      <c r="AO467"/>
      <c r="AP467"/>
      <c r="AQ467"/>
      <c r="AR467"/>
      <c r="AS467"/>
      <c r="AT467"/>
      <c r="AU467"/>
    </row>
    <row r="468" spans="17:47" x14ac:dyDescent="0.2">
      <c r="Q468" s="142">
        <f>TRUNC('TARIFA ENTREGA A DIRECCION USD'!D469-'TARIFA ENTREGA A DIRECCION USD'!D468,2)</f>
        <v>0.55000000000000004</v>
      </c>
      <c r="R468" s="190">
        <v>461</v>
      </c>
      <c r="S468" s="200">
        <f>TRUNC((('TARIFA ENTREGA A DIRECCION USD'!C468-'TARIFA ENTREGA A DIRECCION USD'!D468)/'TARIFA ENTREGA A DIRECCION USD'!D468)+1,3)</f>
        <v>0.71399999999999997</v>
      </c>
      <c r="T468" s="200">
        <f>TRUNC(('TARIFA ENTREGA A DIRECCION USD'!E468-'TARIFA ENTREGA A DIRECCION USD'!D468)/'TARIFA ENTREGA A DIRECCION USD'!D468,3)</f>
        <v>0.21099999999999999</v>
      </c>
      <c r="U468" s="200">
        <f>TRUNC(('TARIFA ENTREGA A DIRECCION USD'!F468-'TARIFA ENTREGA A DIRECCION USD'!D468)/'TARIFA ENTREGA A DIRECCION USD'!D468,3)</f>
        <v>0.36</v>
      </c>
      <c r="V468" s="200">
        <f>TRUNC(('TARIFA ENTREGA A DIRECCION USD'!G468-'TARIFA ENTREGA A DIRECCION USD'!D468)/'TARIFA ENTREGA A DIRECCION USD'!D468,3)</f>
        <v>0.84199999999999997</v>
      </c>
      <c r="X468" s="142">
        <v>16.12</v>
      </c>
      <c r="Y468" s="190">
        <v>461</v>
      </c>
      <c r="Z468" s="200">
        <v>0.55000000000000004</v>
      </c>
      <c r="AA468" s="200">
        <v>0.13</v>
      </c>
      <c r="AB468" s="200">
        <v>0.3</v>
      </c>
      <c r="AC468" s="200">
        <v>0.85</v>
      </c>
      <c r="AL468"/>
      <c r="AM468"/>
      <c r="AN468"/>
      <c r="AO468"/>
      <c r="AP468"/>
      <c r="AQ468"/>
      <c r="AR468"/>
      <c r="AS468"/>
      <c r="AT468"/>
      <c r="AU468"/>
    </row>
    <row r="469" spans="17:47" x14ac:dyDescent="0.2">
      <c r="Q469" s="142">
        <f>TRUNC('TARIFA ENTREGA A DIRECCION USD'!D470-'TARIFA ENTREGA A DIRECCION USD'!D469,2)</f>
        <v>0.55000000000000004</v>
      </c>
      <c r="R469" s="190">
        <v>462</v>
      </c>
      <c r="S469" s="200">
        <f>TRUNC((('TARIFA ENTREGA A DIRECCION USD'!C469-'TARIFA ENTREGA A DIRECCION USD'!D469)/'TARIFA ENTREGA A DIRECCION USD'!D469)+1,3)</f>
        <v>0.71399999999999997</v>
      </c>
      <c r="T469" s="200">
        <f>TRUNC(('TARIFA ENTREGA A DIRECCION USD'!E469-'TARIFA ENTREGA A DIRECCION USD'!D469)/'TARIFA ENTREGA A DIRECCION USD'!D469,3)</f>
        <v>0.21099999999999999</v>
      </c>
      <c r="U469" s="200">
        <f>TRUNC(('TARIFA ENTREGA A DIRECCION USD'!F469-'TARIFA ENTREGA A DIRECCION USD'!D469)/'TARIFA ENTREGA A DIRECCION USD'!D469,3)</f>
        <v>0.36</v>
      </c>
      <c r="V469" s="200">
        <f>TRUNC(('TARIFA ENTREGA A DIRECCION USD'!G469-'TARIFA ENTREGA A DIRECCION USD'!D469)/'TARIFA ENTREGA A DIRECCION USD'!D469,3)</f>
        <v>0.84299999999999997</v>
      </c>
      <c r="X469" s="142">
        <v>16.12</v>
      </c>
      <c r="Y469" s="190">
        <v>462</v>
      </c>
      <c r="Z469" s="200">
        <v>0.55000000000000004</v>
      </c>
      <c r="AA469" s="200">
        <v>0.13</v>
      </c>
      <c r="AB469" s="200">
        <v>0.3</v>
      </c>
      <c r="AC469" s="200">
        <v>0.85</v>
      </c>
      <c r="AL469"/>
      <c r="AM469"/>
      <c r="AN469"/>
      <c r="AO469"/>
      <c r="AP469"/>
      <c r="AQ469"/>
      <c r="AR469"/>
      <c r="AS469"/>
      <c r="AT469"/>
      <c r="AU469"/>
    </row>
    <row r="470" spans="17:47" x14ac:dyDescent="0.2">
      <c r="Q470" s="142">
        <f>TRUNC('TARIFA ENTREGA A DIRECCION USD'!D471-'TARIFA ENTREGA A DIRECCION USD'!D470,2)</f>
        <v>0.55000000000000004</v>
      </c>
      <c r="R470" s="190">
        <v>463</v>
      </c>
      <c r="S470" s="200">
        <f>TRUNC((('TARIFA ENTREGA A DIRECCION USD'!C470-'TARIFA ENTREGA A DIRECCION USD'!D470)/'TARIFA ENTREGA A DIRECCION USD'!D470)+1,3)</f>
        <v>0.71399999999999997</v>
      </c>
      <c r="T470" s="200">
        <f>TRUNC(('TARIFA ENTREGA A DIRECCION USD'!E470-'TARIFA ENTREGA A DIRECCION USD'!D470)/'TARIFA ENTREGA A DIRECCION USD'!D470,3)</f>
        <v>0.21099999999999999</v>
      </c>
      <c r="U470" s="200">
        <f>TRUNC(('TARIFA ENTREGA A DIRECCION USD'!F470-'TARIFA ENTREGA A DIRECCION USD'!D470)/'TARIFA ENTREGA A DIRECCION USD'!D470,3)</f>
        <v>0.36</v>
      </c>
      <c r="V470" s="200">
        <f>TRUNC(('TARIFA ENTREGA A DIRECCION USD'!G470-'TARIFA ENTREGA A DIRECCION USD'!D470)/'TARIFA ENTREGA A DIRECCION USD'!D470,3)</f>
        <v>0.84299999999999997</v>
      </c>
      <c r="X470" s="142">
        <v>16.12</v>
      </c>
      <c r="Y470" s="190">
        <v>463</v>
      </c>
      <c r="Z470" s="200">
        <v>0.55000000000000004</v>
      </c>
      <c r="AA470" s="200">
        <v>0.13</v>
      </c>
      <c r="AB470" s="200">
        <v>0.3</v>
      </c>
      <c r="AC470" s="200">
        <v>0.85</v>
      </c>
      <c r="AL470"/>
      <c r="AM470"/>
      <c r="AN470"/>
      <c r="AO470"/>
      <c r="AP470"/>
      <c r="AQ470"/>
      <c r="AR470"/>
      <c r="AS470"/>
      <c r="AT470"/>
      <c r="AU470"/>
    </row>
    <row r="471" spans="17:47" x14ac:dyDescent="0.2">
      <c r="Q471" s="142">
        <f>TRUNC('TARIFA ENTREGA A DIRECCION USD'!D472-'TARIFA ENTREGA A DIRECCION USD'!D471,2)</f>
        <v>0.55000000000000004</v>
      </c>
      <c r="R471" s="190">
        <v>464</v>
      </c>
      <c r="S471" s="200">
        <f>TRUNC((('TARIFA ENTREGA A DIRECCION USD'!C471-'TARIFA ENTREGA A DIRECCION USD'!D471)/'TARIFA ENTREGA A DIRECCION USD'!D471)+1,3)</f>
        <v>0.71399999999999997</v>
      </c>
      <c r="T471" s="200">
        <f>TRUNC(('TARIFA ENTREGA A DIRECCION USD'!E471-'TARIFA ENTREGA A DIRECCION USD'!D471)/'TARIFA ENTREGA A DIRECCION USD'!D471,3)</f>
        <v>0.21099999999999999</v>
      </c>
      <c r="U471" s="200">
        <f>TRUNC(('TARIFA ENTREGA A DIRECCION USD'!F471-'TARIFA ENTREGA A DIRECCION USD'!D471)/'TARIFA ENTREGA A DIRECCION USD'!D471,3)</f>
        <v>0.36</v>
      </c>
      <c r="V471" s="200">
        <f>TRUNC(('TARIFA ENTREGA A DIRECCION USD'!G471-'TARIFA ENTREGA A DIRECCION USD'!D471)/'TARIFA ENTREGA A DIRECCION USD'!D471,3)</f>
        <v>0.84299999999999997</v>
      </c>
      <c r="X471" s="142">
        <v>16.12</v>
      </c>
      <c r="Y471" s="190">
        <v>464</v>
      </c>
      <c r="Z471" s="200">
        <v>0.55000000000000004</v>
      </c>
      <c r="AA471" s="200">
        <v>0.13</v>
      </c>
      <c r="AB471" s="200">
        <v>0.3</v>
      </c>
      <c r="AC471" s="200">
        <v>0.85</v>
      </c>
      <c r="AL471"/>
      <c r="AM471"/>
      <c r="AN471"/>
      <c r="AO471"/>
      <c r="AP471"/>
      <c r="AQ471"/>
      <c r="AR471"/>
      <c r="AS471"/>
      <c r="AT471"/>
      <c r="AU471"/>
    </row>
    <row r="472" spans="17:47" x14ac:dyDescent="0.2">
      <c r="Q472" s="142">
        <f>TRUNC('TARIFA ENTREGA A DIRECCION USD'!D473-'TARIFA ENTREGA A DIRECCION USD'!D472,2)</f>
        <v>0.55000000000000004</v>
      </c>
      <c r="R472" s="190">
        <v>465</v>
      </c>
      <c r="S472" s="200">
        <f>TRUNC((('TARIFA ENTREGA A DIRECCION USD'!C472-'TARIFA ENTREGA A DIRECCION USD'!D472)/'TARIFA ENTREGA A DIRECCION USD'!D472)+1,3)</f>
        <v>0.71399999999999997</v>
      </c>
      <c r="T472" s="200">
        <f>TRUNC(('TARIFA ENTREGA A DIRECCION USD'!E472-'TARIFA ENTREGA A DIRECCION USD'!D472)/'TARIFA ENTREGA A DIRECCION USD'!D472,3)</f>
        <v>0.21099999999999999</v>
      </c>
      <c r="U472" s="200">
        <f>TRUNC(('TARIFA ENTREGA A DIRECCION USD'!F472-'TARIFA ENTREGA A DIRECCION USD'!D472)/'TARIFA ENTREGA A DIRECCION USD'!D472,3)</f>
        <v>0.36</v>
      </c>
      <c r="V472" s="200">
        <f>TRUNC(('TARIFA ENTREGA A DIRECCION USD'!G472-'TARIFA ENTREGA A DIRECCION USD'!D472)/'TARIFA ENTREGA A DIRECCION USD'!D472,3)</f>
        <v>0.84299999999999997</v>
      </c>
      <c r="X472" s="142">
        <v>16.12</v>
      </c>
      <c r="Y472" s="190">
        <v>465</v>
      </c>
      <c r="Z472" s="200">
        <v>0.55000000000000004</v>
      </c>
      <c r="AA472" s="200">
        <v>0.13</v>
      </c>
      <c r="AB472" s="200">
        <v>0.3</v>
      </c>
      <c r="AC472" s="200">
        <v>0.85</v>
      </c>
      <c r="AL472"/>
      <c r="AM472"/>
      <c r="AN472"/>
      <c r="AO472"/>
      <c r="AP472"/>
      <c r="AQ472"/>
      <c r="AR472"/>
      <c r="AS472"/>
      <c r="AT472"/>
      <c r="AU472"/>
    </row>
    <row r="473" spans="17:47" x14ac:dyDescent="0.2">
      <c r="Q473" s="142">
        <f>TRUNC('TARIFA ENTREGA A DIRECCION USD'!D474-'TARIFA ENTREGA A DIRECCION USD'!D473,2)</f>
        <v>0.55000000000000004</v>
      </c>
      <c r="R473" s="190">
        <v>466</v>
      </c>
      <c r="S473" s="200">
        <f>TRUNC((('TARIFA ENTREGA A DIRECCION USD'!C473-'TARIFA ENTREGA A DIRECCION USD'!D473)/'TARIFA ENTREGA A DIRECCION USD'!D473)+1,3)</f>
        <v>0.71399999999999997</v>
      </c>
      <c r="T473" s="200">
        <f>TRUNC(('TARIFA ENTREGA A DIRECCION USD'!E473-'TARIFA ENTREGA A DIRECCION USD'!D473)/'TARIFA ENTREGA A DIRECCION USD'!D473,3)</f>
        <v>0.21099999999999999</v>
      </c>
      <c r="U473" s="200">
        <f>TRUNC(('TARIFA ENTREGA A DIRECCION USD'!F473-'TARIFA ENTREGA A DIRECCION USD'!D473)/'TARIFA ENTREGA A DIRECCION USD'!D473,3)</f>
        <v>0.36099999999999999</v>
      </c>
      <c r="V473" s="200">
        <f>TRUNC(('TARIFA ENTREGA A DIRECCION USD'!G473-'TARIFA ENTREGA A DIRECCION USD'!D473)/'TARIFA ENTREGA A DIRECCION USD'!D473,3)</f>
        <v>0.84399999999999997</v>
      </c>
      <c r="X473" s="142">
        <v>16.12</v>
      </c>
      <c r="Y473" s="190">
        <v>466</v>
      </c>
      <c r="Z473" s="200">
        <v>0.55000000000000004</v>
      </c>
      <c r="AA473" s="200">
        <v>0.13</v>
      </c>
      <c r="AB473" s="200">
        <v>0.3</v>
      </c>
      <c r="AC473" s="200">
        <v>0.85</v>
      </c>
      <c r="AL473"/>
      <c r="AM473"/>
      <c r="AN473"/>
      <c r="AO473"/>
      <c r="AP473"/>
      <c r="AQ473"/>
      <c r="AR473"/>
      <c r="AS473"/>
      <c r="AT473"/>
      <c r="AU473"/>
    </row>
    <row r="474" spans="17:47" x14ac:dyDescent="0.2">
      <c r="Q474" s="142">
        <f>TRUNC('TARIFA ENTREGA A DIRECCION USD'!D475-'TARIFA ENTREGA A DIRECCION USD'!D474,2)</f>
        <v>0.55000000000000004</v>
      </c>
      <c r="R474" s="190">
        <v>467</v>
      </c>
      <c r="S474" s="200">
        <f>TRUNC((('TARIFA ENTREGA A DIRECCION USD'!C474-'TARIFA ENTREGA A DIRECCION USD'!D474)/'TARIFA ENTREGA A DIRECCION USD'!D474)+1,3)</f>
        <v>0.71399999999999997</v>
      </c>
      <c r="T474" s="200">
        <f>TRUNC(('TARIFA ENTREGA A DIRECCION USD'!E474-'TARIFA ENTREGA A DIRECCION USD'!D474)/'TARIFA ENTREGA A DIRECCION USD'!D474,3)</f>
        <v>0.21099999999999999</v>
      </c>
      <c r="U474" s="200">
        <f>TRUNC(('TARIFA ENTREGA A DIRECCION USD'!F474-'TARIFA ENTREGA A DIRECCION USD'!D474)/'TARIFA ENTREGA A DIRECCION USD'!D474,3)</f>
        <v>0.36099999999999999</v>
      </c>
      <c r="V474" s="200">
        <f>TRUNC(('TARIFA ENTREGA A DIRECCION USD'!G474-'TARIFA ENTREGA A DIRECCION USD'!D474)/'TARIFA ENTREGA A DIRECCION USD'!D474,3)</f>
        <v>0.84399999999999997</v>
      </c>
      <c r="X474" s="142">
        <v>16.12</v>
      </c>
      <c r="Y474" s="190">
        <v>467</v>
      </c>
      <c r="Z474" s="200">
        <v>0.55000000000000004</v>
      </c>
      <c r="AA474" s="200">
        <v>0.13</v>
      </c>
      <c r="AB474" s="200">
        <v>0.3</v>
      </c>
      <c r="AC474" s="200">
        <v>0.85</v>
      </c>
      <c r="AL474"/>
      <c r="AM474"/>
      <c r="AN474"/>
      <c r="AO474"/>
      <c r="AP474"/>
      <c r="AQ474"/>
      <c r="AR474"/>
      <c r="AS474"/>
      <c r="AT474"/>
      <c r="AU474"/>
    </row>
    <row r="475" spans="17:47" x14ac:dyDescent="0.2">
      <c r="Q475" s="142">
        <f>TRUNC('TARIFA ENTREGA A DIRECCION USD'!D476-'TARIFA ENTREGA A DIRECCION USD'!D475,2)</f>
        <v>0.55000000000000004</v>
      </c>
      <c r="R475" s="190">
        <v>468</v>
      </c>
      <c r="S475" s="200">
        <f>TRUNC((('TARIFA ENTREGA A DIRECCION USD'!C475-'TARIFA ENTREGA A DIRECCION USD'!D475)/'TARIFA ENTREGA A DIRECCION USD'!D475)+1,3)</f>
        <v>0.71399999999999997</v>
      </c>
      <c r="T475" s="200">
        <f>TRUNC(('TARIFA ENTREGA A DIRECCION USD'!E475-'TARIFA ENTREGA A DIRECCION USD'!D475)/'TARIFA ENTREGA A DIRECCION USD'!D475,3)</f>
        <v>0.21199999999999999</v>
      </c>
      <c r="U475" s="200">
        <f>TRUNC(('TARIFA ENTREGA A DIRECCION USD'!F475-'TARIFA ENTREGA A DIRECCION USD'!D475)/'TARIFA ENTREGA A DIRECCION USD'!D475,3)</f>
        <v>0.36099999999999999</v>
      </c>
      <c r="V475" s="200">
        <f>TRUNC(('TARIFA ENTREGA A DIRECCION USD'!G475-'TARIFA ENTREGA A DIRECCION USD'!D475)/'TARIFA ENTREGA A DIRECCION USD'!D475,3)</f>
        <v>0.84399999999999997</v>
      </c>
      <c r="X475" s="142">
        <v>16.12</v>
      </c>
      <c r="Y475" s="190">
        <v>468</v>
      </c>
      <c r="Z475" s="200">
        <v>0.55000000000000004</v>
      </c>
      <c r="AA475" s="200">
        <v>0.13</v>
      </c>
      <c r="AB475" s="200">
        <v>0.3</v>
      </c>
      <c r="AC475" s="200">
        <v>0.85</v>
      </c>
      <c r="AL475"/>
      <c r="AM475"/>
      <c r="AN475"/>
      <c r="AO475"/>
      <c r="AP475"/>
      <c r="AQ475"/>
      <c r="AR475"/>
      <c r="AS475"/>
      <c r="AT475"/>
      <c r="AU475"/>
    </row>
    <row r="476" spans="17:47" x14ac:dyDescent="0.2">
      <c r="Q476" s="142">
        <f>TRUNC('TARIFA ENTREGA A DIRECCION USD'!D477-'TARIFA ENTREGA A DIRECCION USD'!D476,2)</f>
        <v>0.55000000000000004</v>
      </c>
      <c r="R476" s="190">
        <v>469</v>
      </c>
      <c r="S476" s="200">
        <f>TRUNC((('TARIFA ENTREGA A DIRECCION USD'!C476-'TARIFA ENTREGA A DIRECCION USD'!D476)/'TARIFA ENTREGA A DIRECCION USD'!D476)+1,3)</f>
        <v>0.71399999999999997</v>
      </c>
      <c r="T476" s="200">
        <f>TRUNC(('TARIFA ENTREGA A DIRECCION USD'!E476-'TARIFA ENTREGA A DIRECCION USD'!D476)/'TARIFA ENTREGA A DIRECCION USD'!D476,3)</f>
        <v>0.21199999999999999</v>
      </c>
      <c r="U476" s="200">
        <f>TRUNC(('TARIFA ENTREGA A DIRECCION USD'!F476-'TARIFA ENTREGA A DIRECCION USD'!D476)/'TARIFA ENTREGA A DIRECCION USD'!D476,3)</f>
        <v>0.36099999999999999</v>
      </c>
      <c r="V476" s="200">
        <f>TRUNC(('TARIFA ENTREGA A DIRECCION USD'!G476-'TARIFA ENTREGA A DIRECCION USD'!D476)/'TARIFA ENTREGA A DIRECCION USD'!D476,3)</f>
        <v>0.84399999999999997</v>
      </c>
      <c r="X476" s="142">
        <v>16.12</v>
      </c>
      <c r="Y476" s="190">
        <v>469</v>
      </c>
      <c r="Z476" s="200">
        <v>0.55000000000000004</v>
      </c>
      <c r="AA476" s="200">
        <v>0.13</v>
      </c>
      <c r="AB476" s="200">
        <v>0.3</v>
      </c>
      <c r="AC476" s="200">
        <v>0.85</v>
      </c>
      <c r="AL476"/>
      <c r="AM476"/>
      <c r="AN476"/>
      <c r="AO476"/>
      <c r="AP476"/>
      <c r="AQ476"/>
      <c r="AR476"/>
      <c r="AS476"/>
      <c r="AT476"/>
      <c r="AU476"/>
    </row>
    <row r="477" spans="17:47" x14ac:dyDescent="0.2">
      <c r="Q477" s="142">
        <f>TRUNC('TARIFA ENTREGA A DIRECCION USD'!D478-'TARIFA ENTREGA A DIRECCION USD'!D477,2)</f>
        <v>0.55000000000000004</v>
      </c>
      <c r="R477" s="190">
        <v>470</v>
      </c>
      <c r="S477" s="200">
        <f>TRUNC((('TARIFA ENTREGA A DIRECCION USD'!C477-'TARIFA ENTREGA A DIRECCION USD'!D477)/'TARIFA ENTREGA A DIRECCION USD'!D477)+1,3)</f>
        <v>0.71499999999999997</v>
      </c>
      <c r="T477" s="200">
        <f>TRUNC(('TARIFA ENTREGA A DIRECCION USD'!E477-'TARIFA ENTREGA A DIRECCION USD'!D477)/'TARIFA ENTREGA A DIRECCION USD'!D477,3)</f>
        <v>0.21199999999999999</v>
      </c>
      <c r="U477" s="200">
        <f>TRUNC(('TARIFA ENTREGA A DIRECCION USD'!F477-'TARIFA ENTREGA A DIRECCION USD'!D477)/'TARIFA ENTREGA A DIRECCION USD'!D477,3)</f>
        <v>0.36099999999999999</v>
      </c>
      <c r="V477" s="200">
        <f>TRUNC(('TARIFA ENTREGA A DIRECCION USD'!G477-'TARIFA ENTREGA A DIRECCION USD'!D477)/'TARIFA ENTREGA A DIRECCION USD'!D477,3)</f>
        <v>0.84499999999999997</v>
      </c>
      <c r="X477" s="142">
        <v>16.12</v>
      </c>
      <c r="Y477" s="190">
        <v>470</v>
      </c>
      <c r="Z477" s="200">
        <v>0.55000000000000004</v>
      </c>
      <c r="AA477" s="200">
        <v>0.13</v>
      </c>
      <c r="AB477" s="200">
        <v>0.3</v>
      </c>
      <c r="AC477" s="200">
        <v>0.85</v>
      </c>
      <c r="AL477"/>
      <c r="AM477"/>
      <c r="AN477"/>
      <c r="AO477"/>
      <c r="AP477"/>
      <c r="AQ477"/>
      <c r="AR477"/>
      <c r="AS477"/>
      <c r="AT477"/>
      <c r="AU477"/>
    </row>
    <row r="478" spans="17:47" x14ac:dyDescent="0.2">
      <c r="Q478" s="142">
        <f>TRUNC('TARIFA ENTREGA A DIRECCION USD'!D479-'TARIFA ENTREGA A DIRECCION USD'!D478,2)</f>
        <v>0.55000000000000004</v>
      </c>
      <c r="R478" s="190">
        <v>471</v>
      </c>
      <c r="S478" s="200">
        <f>TRUNC((('TARIFA ENTREGA A DIRECCION USD'!C478-'TARIFA ENTREGA A DIRECCION USD'!D478)/'TARIFA ENTREGA A DIRECCION USD'!D478)+1,3)</f>
        <v>0.71499999999999997</v>
      </c>
      <c r="T478" s="200">
        <f>TRUNC(('TARIFA ENTREGA A DIRECCION USD'!E478-'TARIFA ENTREGA A DIRECCION USD'!D478)/'TARIFA ENTREGA A DIRECCION USD'!D478,3)</f>
        <v>0.21199999999999999</v>
      </c>
      <c r="U478" s="200">
        <f>TRUNC(('TARIFA ENTREGA A DIRECCION USD'!F478-'TARIFA ENTREGA A DIRECCION USD'!D478)/'TARIFA ENTREGA A DIRECCION USD'!D478,3)</f>
        <v>0.36099999999999999</v>
      </c>
      <c r="V478" s="200">
        <f>TRUNC(('TARIFA ENTREGA A DIRECCION USD'!G478-'TARIFA ENTREGA A DIRECCION USD'!D478)/'TARIFA ENTREGA A DIRECCION USD'!D478,3)</f>
        <v>0.84499999999999997</v>
      </c>
      <c r="X478" s="142">
        <v>16.12</v>
      </c>
      <c r="Y478" s="190">
        <v>471</v>
      </c>
      <c r="Z478" s="200">
        <v>0.55000000000000004</v>
      </c>
      <c r="AA478" s="200">
        <v>0.13</v>
      </c>
      <c r="AB478" s="200">
        <v>0.3</v>
      </c>
      <c r="AC478" s="200">
        <v>0.85</v>
      </c>
      <c r="AL478"/>
      <c r="AM478"/>
      <c r="AN478"/>
      <c r="AO478"/>
      <c r="AP478"/>
      <c r="AQ478"/>
      <c r="AR478"/>
      <c r="AS478"/>
      <c r="AT478"/>
      <c r="AU478"/>
    </row>
    <row r="479" spans="17:47" x14ac:dyDescent="0.2">
      <c r="Q479" s="142">
        <f>TRUNC('TARIFA ENTREGA A DIRECCION USD'!D480-'TARIFA ENTREGA A DIRECCION USD'!D479,2)</f>
        <v>0.55000000000000004</v>
      </c>
      <c r="R479" s="190">
        <v>472</v>
      </c>
      <c r="S479" s="200">
        <f>TRUNC((('TARIFA ENTREGA A DIRECCION USD'!C479-'TARIFA ENTREGA A DIRECCION USD'!D479)/'TARIFA ENTREGA A DIRECCION USD'!D479)+1,3)</f>
        <v>0.71499999999999997</v>
      </c>
      <c r="T479" s="200">
        <f>TRUNC(('TARIFA ENTREGA A DIRECCION USD'!E479-'TARIFA ENTREGA A DIRECCION USD'!D479)/'TARIFA ENTREGA A DIRECCION USD'!D479,3)</f>
        <v>0.21199999999999999</v>
      </c>
      <c r="U479" s="200">
        <f>TRUNC(('TARIFA ENTREGA A DIRECCION USD'!F479-'TARIFA ENTREGA A DIRECCION USD'!D479)/'TARIFA ENTREGA A DIRECCION USD'!D479,3)</f>
        <v>0.36099999999999999</v>
      </c>
      <c r="V479" s="200">
        <f>TRUNC(('TARIFA ENTREGA A DIRECCION USD'!G479-'TARIFA ENTREGA A DIRECCION USD'!D479)/'TARIFA ENTREGA A DIRECCION USD'!D479,3)</f>
        <v>0.84499999999999997</v>
      </c>
      <c r="X479" s="142">
        <v>16.12</v>
      </c>
      <c r="Y479" s="190">
        <v>472</v>
      </c>
      <c r="Z479" s="200">
        <v>0.55000000000000004</v>
      </c>
      <c r="AA479" s="200">
        <v>0.13</v>
      </c>
      <c r="AB479" s="200">
        <v>0.3</v>
      </c>
      <c r="AC479" s="200">
        <v>0.85</v>
      </c>
      <c r="AL479"/>
      <c r="AM479"/>
      <c r="AN479"/>
      <c r="AO479"/>
      <c r="AP479"/>
      <c r="AQ479"/>
      <c r="AR479"/>
      <c r="AS479"/>
      <c r="AT479"/>
      <c r="AU479"/>
    </row>
    <row r="480" spans="17:47" x14ac:dyDescent="0.2">
      <c r="Q480" s="142">
        <f>TRUNC('TARIFA ENTREGA A DIRECCION USD'!D481-'TARIFA ENTREGA A DIRECCION USD'!D480,2)</f>
        <v>0.55000000000000004</v>
      </c>
      <c r="R480" s="190">
        <v>473</v>
      </c>
      <c r="S480" s="200">
        <f>TRUNC((('TARIFA ENTREGA A DIRECCION USD'!C480-'TARIFA ENTREGA A DIRECCION USD'!D480)/'TARIFA ENTREGA A DIRECCION USD'!D480)+1,3)</f>
        <v>0.71499999999999997</v>
      </c>
      <c r="T480" s="200">
        <f>TRUNC(('TARIFA ENTREGA A DIRECCION USD'!E480-'TARIFA ENTREGA A DIRECCION USD'!D480)/'TARIFA ENTREGA A DIRECCION USD'!D480,3)</f>
        <v>0.21199999999999999</v>
      </c>
      <c r="U480" s="200">
        <f>TRUNC(('TARIFA ENTREGA A DIRECCION USD'!F480-'TARIFA ENTREGA A DIRECCION USD'!D480)/'TARIFA ENTREGA A DIRECCION USD'!D480,3)</f>
        <v>0.36099999999999999</v>
      </c>
      <c r="V480" s="200">
        <f>TRUNC(('TARIFA ENTREGA A DIRECCION USD'!G480-'TARIFA ENTREGA A DIRECCION USD'!D480)/'TARIFA ENTREGA A DIRECCION USD'!D480,3)</f>
        <v>0.84499999999999997</v>
      </c>
      <c r="X480" s="142">
        <v>16.12</v>
      </c>
      <c r="Y480" s="190">
        <v>473</v>
      </c>
      <c r="Z480" s="200">
        <v>0.55000000000000004</v>
      </c>
      <c r="AA480" s="200">
        <v>0.13</v>
      </c>
      <c r="AB480" s="200">
        <v>0.3</v>
      </c>
      <c r="AC480" s="200">
        <v>0.85</v>
      </c>
      <c r="AL480"/>
      <c r="AM480"/>
      <c r="AN480"/>
      <c r="AO480"/>
      <c r="AP480"/>
      <c r="AQ480"/>
      <c r="AR480"/>
      <c r="AS480"/>
      <c r="AT480"/>
      <c r="AU480"/>
    </row>
    <row r="481" spans="17:47" x14ac:dyDescent="0.2">
      <c r="Q481" s="142">
        <f>TRUNC('TARIFA ENTREGA A DIRECCION USD'!D482-'TARIFA ENTREGA A DIRECCION USD'!D481,2)</f>
        <v>0.55000000000000004</v>
      </c>
      <c r="R481" s="190">
        <v>474</v>
      </c>
      <c r="S481" s="200">
        <f>TRUNC((('TARIFA ENTREGA A DIRECCION USD'!C481-'TARIFA ENTREGA A DIRECCION USD'!D481)/'TARIFA ENTREGA A DIRECCION USD'!D481)+1,3)</f>
        <v>0.71499999999999997</v>
      </c>
      <c r="T481" s="200">
        <f>TRUNC(('TARIFA ENTREGA A DIRECCION USD'!E481-'TARIFA ENTREGA A DIRECCION USD'!D481)/'TARIFA ENTREGA A DIRECCION USD'!D481,3)</f>
        <v>0.21199999999999999</v>
      </c>
      <c r="U481" s="200">
        <f>TRUNC(('TARIFA ENTREGA A DIRECCION USD'!F481-'TARIFA ENTREGA A DIRECCION USD'!D481)/'TARIFA ENTREGA A DIRECCION USD'!D481,3)</f>
        <v>0.36199999999999999</v>
      </c>
      <c r="V481" s="200">
        <f>TRUNC(('TARIFA ENTREGA A DIRECCION USD'!G481-'TARIFA ENTREGA A DIRECCION USD'!D481)/'TARIFA ENTREGA A DIRECCION USD'!D481,3)</f>
        <v>0.84499999999999997</v>
      </c>
      <c r="X481" s="142">
        <v>16.12</v>
      </c>
      <c r="Y481" s="190">
        <v>474</v>
      </c>
      <c r="Z481" s="200">
        <v>0.55000000000000004</v>
      </c>
      <c r="AA481" s="200">
        <v>0.13</v>
      </c>
      <c r="AB481" s="200">
        <v>0.3</v>
      </c>
      <c r="AC481" s="200">
        <v>0.85</v>
      </c>
      <c r="AL481"/>
      <c r="AM481"/>
      <c r="AN481"/>
      <c r="AO481"/>
      <c r="AP481"/>
      <c r="AQ481"/>
      <c r="AR481"/>
      <c r="AS481"/>
      <c r="AT481"/>
      <c r="AU481"/>
    </row>
    <row r="482" spans="17:47" x14ac:dyDescent="0.2">
      <c r="Q482" s="142">
        <f>TRUNC('TARIFA ENTREGA A DIRECCION USD'!D483-'TARIFA ENTREGA A DIRECCION USD'!D482,2)</f>
        <v>0.55000000000000004</v>
      </c>
      <c r="R482" s="190">
        <v>475</v>
      </c>
      <c r="S482" s="200">
        <f>TRUNC((('TARIFA ENTREGA A DIRECCION USD'!C482-'TARIFA ENTREGA A DIRECCION USD'!D482)/'TARIFA ENTREGA A DIRECCION USD'!D482)+1,3)</f>
        <v>0.71499999999999997</v>
      </c>
      <c r="T482" s="200">
        <f>TRUNC(('TARIFA ENTREGA A DIRECCION USD'!E482-'TARIFA ENTREGA A DIRECCION USD'!D482)/'TARIFA ENTREGA A DIRECCION USD'!D482,3)</f>
        <v>0.21199999999999999</v>
      </c>
      <c r="U482" s="200">
        <f>TRUNC(('TARIFA ENTREGA A DIRECCION USD'!F482-'TARIFA ENTREGA A DIRECCION USD'!D482)/'TARIFA ENTREGA A DIRECCION USD'!D482,3)</f>
        <v>0.36199999999999999</v>
      </c>
      <c r="V482" s="200">
        <f>TRUNC(('TARIFA ENTREGA A DIRECCION USD'!G482-'TARIFA ENTREGA A DIRECCION USD'!D482)/'TARIFA ENTREGA A DIRECCION USD'!D482,3)</f>
        <v>0.84599999999999997</v>
      </c>
      <c r="X482" s="142">
        <v>16.12</v>
      </c>
      <c r="Y482" s="190">
        <v>475</v>
      </c>
      <c r="Z482" s="200">
        <v>0.55000000000000004</v>
      </c>
      <c r="AA482" s="200">
        <v>0.13</v>
      </c>
      <c r="AB482" s="200">
        <v>0.3</v>
      </c>
      <c r="AC482" s="200">
        <v>0.85</v>
      </c>
      <c r="AL482"/>
      <c r="AM482"/>
      <c r="AN482"/>
      <c r="AO482"/>
      <c r="AP482"/>
      <c r="AQ482"/>
      <c r="AR482"/>
      <c r="AS482"/>
      <c r="AT482"/>
      <c r="AU482"/>
    </row>
    <row r="483" spans="17:47" x14ac:dyDescent="0.2">
      <c r="Q483" s="142">
        <f>TRUNC('TARIFA ENTREGA A DIRECCION USD'!D484-'TARIFA ENTREGA A DIRECCION USD'!D483,2)</f>
        <v>0.55000000000000004</v>
      </c>
      <c r="R483" s="190">
        <v>476</v>
      </c>
      <c r="S483" s="200">
        <f>TRUNC((('TARIFA ENTREGA A DIRECCION USD'!C483-'TARIFA ENTREGA A DIRECCION USD'!D483)/'TARIFA ENTREGA A DIRECCION USD'!D483)+1,3)</f>
        <v>0.71499999999999997</v>
      </c>
      <c r="T483" s="200">
        <f>TRUNC(('TARIFA ENTREGA A DIRECCION USD'!E483-'TARIFA ENTREGA A DIRECCION USD'!D483)/'TARIFA ENTREGA A DIRECCION USD'!D483,3)</f>
        <v>0.21199999999999999</v>
      </c>
      <c r="U483" s="200">
        <f>TRUNC(('TARIFA ENTREGA A DIRECCION USD'!F483-'TARIFA ENTREGA A DIRECCION USD'!D483)/'TARIFA ENTREGA A DIRECCION USD'!D483,3)</f>
        <v>0.36199999999999999</v>
      </c>
      <c r="V483" s="200">
        <f>TRUNC(('TARIFA ENTREGA A DIRECCION USD'!G483-'TARIFA ENTREGA A DIRECCION USD'!D483)/'TARIFA ENTREGA A DIRECCION USD'!D483,3)</f>
        <v>0.84599999999999997</v>
      </c>
      <c r="X483" s="142">
        <v>16.12</v>
      </c>
      <c r="Y483" s="190">
        <v>476</v>
      </c>
      <c r="Z483" s="200">
        <v>0.55000000000000004</v>
      </c>
      <c r="AA483" s="200">
        <v>0.13</v>
      </c>
      <c r="AB483" s="200">
        <v>0.3</v>
      </c>
      <c r="AC483" s="200">
        <v>0.85</v>
      </c>
      <c r="AL483"/>
      <c r="AM483"/>
      <c r="AN483"/>
      <c r="AO483"/>
      <c r="AP483"/>
      <c r="AQ483"/>
      <c r="AR483"/>
      <c r="AS483"/>
      <c r="AT483"/>
      <c r="AU483"/>
    </row>
    <row r="484" spans="17:47" x14ac:dyDescent="0.2">
      <c r="Q484" s="142">
        <f>TRUNC('TARIFA ENTREGA A DIRECCION USD'!D485-'TARIFA ENTREGA A DIRECCION USD'!D484,2)</f>
        <v>0.55000000000000004</v>
      </c>
      <c r="R484" s="190">
        <v>477</v>
      </c>
      <c r="S484" s="200">
        <f>TRUNC((('TARIFA ENTREGA A DIRECCION USD'!C484-'TARIFA ENTREGA A DIRECCION USD'!D484)/'TARIFA ENTREGA A DIRECCION USD'!D484)+1,3)</f>
        <v>0.71499999999999997</v>
      </c>
      <c r="T484" s="200">
        <f>TRUNC(('TARIFA ENTREGA A DIRECCION USD'!E484-'TARIFA ENTREGA A DIRECCION USD'!D484)/'TARIFA ENTREGA A DIRECCION USD'!D484,3)</f>
        <v>0.21199999999999999</v>
      </c>
      <c r="U484" s="200">
        <f>TRUNC(('TARIFA ENTREGA A DIRECCION USD'!F484-'TARIFA ENTREGA A DIRECCION USD'!D484)/'TARIFA ENTREGA A DIRECCION USD'!D484,3)</f>
        <v>0.36199999999999999</v>
      </c>
      <c r="V484" s="200">
        <f>TRUNC(('TARIFA ENTREGA A DIRECCION USD'!G484-'TARIFA ENTREGA A DIRECCION USD'!D484)/'TARIFA ENTREGA A DIRECCION USD'!D484,3)</f>
        <v>0.84599999999999997</v>
      </c>
      <c r="X484" s="142">
        <v>16.12</v>
      </c>
      <c r="Y484" s="190">
        <v>477</v>
      </c>
      <c r="Z484" s="200">
        <v>0.55000000000000004</v>
      </c>
      <c r="AA484" s="200">
        <v>0.13</v>
      </c>
      <c r="AB484" s="200">
        <v>0.3</v>
      </c>
      <c r="AC484" s="200">
        <v>0.85</v>
      </c>
      <c r="AL484"/>
      <c r="AM484"/>
      <c r="AN484"/>
      <c r="AO484"/>
      <c r="AP484"/>
      <c r="AQ484"/>
      <c r="AR484"/>
      <c r="AS484"/>
      <c r="AT484"/>
      <c r="AU484"/>
    </row>
    <row r="485" spans="17:47" x14ac:dyDescent="0.2">
      <c r="Q485" s="142">
        <f>TRUNC('TARIFA ENTREGA A DIRECCION USD'!D486-'TARIFA ENTREGA A DIRECCION USD'!D485,2)</f>
        <v>0.55000000000000004</v>
      </c>
      <c r="R485" s="190">
        <v>478</v>
      </c>
      <c r="S485" s="200">
        <f>TRUNC((('TARIFA ENTREGA A DIRECCION USD'!C485-'TARIFA ENTREGA A DIRECCION USD'!D485)/'TARIFA ENTREGA A DIRECCION USD'!D485)+1,3)</f>
        <v>0.71499999999999997</v>
      </c>
      <c r="T485" s="200">
        <f>TRUNC(('TARIFA ENTREGA A DIRECCION USD'!E485-'TARIFA ENTREGA A DIRECCION USD'!D485)/'TARIFA ENTREGA A DIRECCION USD'!D485,3)</f>
        <v>0.21199999999999999</v>
      </c>
      <c r="U485" s="200">
        <f>TRUNC(('TARIFA ENTREGA A DIRECCION USD'!F485-'TARIFA ENTREGA A DIRECCION USD'!D485)/'TARIFA ENTREGA A DIRECCION USD'!D485,3)</f>
        <v>0.36199999999999999</v>
      </c>
      <c r="V485" s="200">
        <f>TRUNC(('TARIFA ENTREGA A DIRECCION USD'!G485-'TARIFA ENTREGA A DIRECCION USD'!D485)/'TARIFA ENTREGA A DIRECCION USD'!D485,3)</f>
        <v>0.84599999999999997</v>
      </c>
      <c r="X485" s="142">
        <v>16.12</v>
      </c>
      <c r="Y485" s="190">
        <v>478</v>
      </c>
      <c r="Z485" s="200">
        <v>0.55000000000000004</v>
      </c>
      <c r="AA485" s="200">
        <v>0.13</v>
      </c>
      <c r="AB485" s="200">
        <v>0.3</v>
      </c>
      <c r="AC485" s="200">
        <v>0.85</v>
      </c>
      <c r="AL485"/>
      <c r="AM485"/>
      <c r="AN485"/>
      <c r="AO485"/>
      <c r="AP485"/>
      <c r="AQ485"/>
      <c r="AR485"/>
      <c r="AS485"/>
      <c r="AT485"/>
      <c r="AU485"/>
    </row>
    <row r="486" spans="17:47" x14ac:dyDescent="0.2">
      <c r="Q486" s="142">
        <f>TRUNC('TARIFA ENTREGA A DIRECCION USD'!D487-'TARIFA ENTREGA A DIRECCION USD'!D486,2)</f>
        <v>0.55000000000000004</v>
      </c>
      <c r="R486" s="190">
        <v>479</v>
      </c>
      <c r="S486" s="200">
        <f>TRUNC((('TARIFA ENTREGA A DIRECCION USD'!C486-'TARIFA ENTREGA A DIRECCION USD'!D486)/'TARIFA ENTREGA A DIRECCION USD'!D486)+1,3)</f>
        <v>0.71499999999999997</v>
      </c>
      <c r="T486" s="200">
        <f>TRUNC(('TARIFA ENTREGA A DIRECCION USD'!E486-'TARIFA ENTREGA A DIRECCION USD'!D486)/'TARIFA ENTREGA A DIRECCION USD'!D486,3)</f>
        <v>0.21299999999999999</v>
      </c>
      <c r="U486" s="200">
        <f>TRUNC(('TARIFA ENTREGA A DIRECCION USD'!F486-'TARIFA ENTREGA A DIRECCION USD'!D486)/'TARIFA ENTREGA A DIRECCION USD'!D486,3)</f>
        <v>0.36199999999999999</v>
      </c>
      <c r="V486" s="200">
        <f>TRUNC(('TARIFA ENTREGA A DIRECCION USD'!G486-'TARIFA ENTREGA A DIRECCION USD'!D486)/'TARIFA ENTREGA A DIRECCION USD'!D486,3)</f>
        <v>0.84699999999999998</v>
      </c>
      <c r="X486" s="142">
        <v>16.12</v>
      </c>
      <c r="Y486" s="190">
        <v>479</v>
      </c>
      <c r="Z486" s="200">
        <v>0.55000000000000004</v>
      </c>
      <c r="AA486" s="200">
        <v>0.13</v>
      </c>
      <c r="AB486" s="200">
        <v>0.3</v>
      </c>
      <c r="AC486" s="200">
        <v>0.85</v>
      </c>
      <c r="AL486"/>
      <c r="AM486"/>
      <c r="AN486"/>
      <c r="AO486"/>
      <c r="AP486"/>
      <c r="AQ486"/>
      <c r="AR486"/>
      <c r="AS486"/>
      <c r="AT486"/>
      <c r="AU486"/>
    </row>
    <row r="487" spans="17:47" x14ac:dyDescent="0.2">
      <c r="Q487" s="142">
        <f>TRUNC('TARIFA ENTREGA A DIRECCION USD'!D488-'TARIFA ENTREGA A DIRECCION USD'!D487,2)</f>
        <v>0.55000000000000004</v>
      </c>
      <c r="R487" s="190">
        <v>480</v>
      </c>
      <c r="S487" s="200">
        <f>TRUNC((('TARIFA ENTREGA A DIRECCION USD'!C487-'TARIFA ENTREGA A DIRECCION USD'!D487)/'TARIFA ENTREGA A DIRECCION USD'!D487)+1,3)</f>
        <v>0.71499999999999997</v>
      </c>
      <c r="T487" s="200">
        <f>TRUNC(('TARIFA ENTREGA A DIRECCION USD'!E487-'TARIFA ENTREGA A DIRECCION USD'!D487)/'TARIFA ENTREGA A DIRECCION USD'!D487,3)</f>
        <v>0.21299999999999999</v>
      </c>
      <c r="U487" s="200">
        <f>TRUNC(('TARIFA ENTREGA A DIRECCION USD'!F487-'TARIFA ENTREGA A DIRECCION USD'!D487)/'TARIFA ENTREGA A DIRECCION USD'!D487,3)</f>
        <v>0.36199999999999999</v>
      </c>
      <c r="V487" s="200">
        <f>TRUNC(('TARIFA ENTREGA A DIRECCION USD'!G487-'TARIFA ENTREGA A DIRECCION USD'!D487)/'TARIFA ENTREGA A DIRECCION USD'!D487,3)</f>
        <v>0.84699999999999998</v>
      </c>
      <c r="X487" s="142">
        <v>16.12</v>
      </c>
      <c r="Y487" s="190">
        <v>480</v>
      </c>
      <c r="Z487" s="200">
        <v>0.55000000000000004</v>
      </c>
      <c r="AA487" s="200">
        <v>0.13</v>
      </c>
      <c r="AB487" s="200">
        <v>0.3</v>
      </c>
      <c r="AC487" s="200">
        <v>0.85</v>
      </c>
      <c r="AL487"/>
      <c r="AM487"/>
      <c r="AN487"/>
      <c r="AO487"/>
      <c r="AP487"/>
      <c r="AQ487"/>
      <c r="AR487"/>
      <c r="AS487"/>
      <c r="AT487"/>
      <c r="AU487"/>
    </row>
    <row r="488" spans="17:47" x14ac:dyDescent="0.2">
      <c r="Q488" s="142">
        <f>TRUNC('TARIFA ENTREGA A DIRECCION USD'!D489-'TARIFA ENTREGA A DIRECCION USD'!D488,2)</f>
        <v>0.55000000000000004</v>
      </c>
      <c r="R488" s="190">
        <v>481</v>
      </c>
      <c r="S488" s="200">
        <f>TRUNC((('TARIFA ENTREGA A DIRECCION USD'!C488-'TARIFA ENTREGA A DIRECCION USD'!D488)/'TARIFA ENTREGA A DIRECCION USD'!D488)+1,3)</f>
        <v>0.71499999999999997</v>
      </c>
      <c r="T488" s="200">
        <f>TRUNC(('TARIFA ENTREGA A DIRECCION USD'!E488-'TARIFA ENTREGA A DIRECCION USD'!D488)/'TARIFA ENTREGA A DIRECCION USD'!D488,3)</f>
        <v>0.21299999999999999</v>
      </c>
      <c r="U488" s="200">
        <f>TRUNC(('TARIFA ENTREGA A DIRECCION USD'!F488-'TARIFA ENTREGA A DIRECCION USD'!D488)/'TARIFA ENTREGA A DIRECCION USD'!D488,3)</f>
        <v>0.36299999999999999</v>
      </c>
      <c r="V488" s="200">
        <f>TRUNC(('TARIFA ENTREGA A DIRECCION USD'!G488-'TARIFA ENTREGA A DIRECCION USD'!D488)/'TARIFA ENTREGA A DIRECCION USD'!D488,3)</f>
        <v>0.84699999999999998</v>
      </c>
      <c r="X488" s="142">
        <v>16.12</v>
      </c>
      <c r="Y488" s="190">
        <v>481</v>
      </c>
      <c r="Z488" s="200">
        <v>0.55000000000000004</v>
      </c>
      <c r="AA488" s="200">
        <v>0.13</v>
      </c>
      <c r="AB488" s="200">
        <v>0.3</v>
      </c>
      <c r="AC488" s="200">
        <v>0.85</v>
      </c>
      <c r="AL488"/>
      <c r="AM488"/>
      <c r="AN488"/>
      <c r="AO488"/>
      <c r="AP488"/>
      <c r="AQ488"/>
      <c r="AR488"/>
      <c r="AS488"/>
      <c r="AT488"/>
      <c r="AU488"/>
    </row>
    <row r="489" spans="17:47" x14ac:dyDescent="0.2">
      <c r="Q489" s="142">
        <f>TRUNC('TARIFA ENTREGA A DIRECCION USD'!D490-'TARIFA ENTREGA A DIRECCION USD'!D489,2)</f>
        <v>0.55000000000000004</v>
      </c>
      <c r="R489" s="190">
        <v>482</v>
      </c>
      <c r="S489" s="200">
        <f>TRUNC((('TARIFA ENTREGA A DIRECCION USD'!C489-'TARIFA ENTREGA A DIRECCION USD'!D489)/'TARIFA ENTREGA A DIRECCION USD'!D489)+1,3)</f>
        <v>0.71499999999999997</v>
      </c>
      <c r="T489" s="200">
        <f>TRUNC(('TARIFA ENTREGA A DIRECCION USD'!E489-'TARIFA ENTREGA A DIRECCION USD'!D489)/'TARIFA ENTREGA A DIRECCION USD'!D489,3)</f>
        <v>0.21299999999999999</v>
      </c>
      <c r="U489" s="200">
        <f>TRUNC(('TARIFA ENTREGA A DIRECCION USD'!F489-'TARIFA ENTREGA A DIRECCION USD'!D489)/'TARIFA ENTREGA A DIRECCION USD'!D489,3)</f>
        <v>0.36299999999999999</v>
      </c>
      <c r="V489" s="200">
        <f>TRUNC(('TARIFA ENTREGA A DIRECCION USD'!G489-'TARIFA ENTREGA A DIRECCION USD'!D489)/'TARIFA ENTREGA A DIRECCION USD'!D489,3)</f>
        <v>0.84699999999999998</v>
      </c>
      <c r="X489" s="142">
        <v>16.12</v>
      </c>
      <c r="Y489" s="190">
        <v>482</v>
      </c>
      <c r="Z489" s="200">
        <v>0.55000000000000004</v>
      </c>
      <c r="AA489" s="200">
        <v>0.13</v>
      </c>
      <c r="AB489" s="200">
        <v>0.3</v>
      </c>
      <c r="AC489" s="200">
        <v>0.85</v>
      </c>
      <c r="AL489"/>
      <c r="AM489"/>
      <c r="AN489"/>
      <c r="AO489"/>
      <c r="AP489"/>
      <c r="AQ489"/>
      <c r="AR489"/>
      <c r="AS489"/>
      <c r="AT489"/>
      <c r="AU489"/>
    </row>
    <row r="490" spans="17:47" x14ac:dyDescent="0.2">
      <c r="Q490" s="142">
        <f>TRUNC('TARIFA ENTREGA A DIRECCION USD'!D491-'TARIFA ENTREGA A DIRECCION USD'!D490,2)</f>
        <v>0.55000000000000004</v>
      </c>
      <c r="R490" s="190">
        <v>483</v>
      </c>
      <c r="S490" s="200">
        <f>TRUNC((('TARIFA ENTREGA A DIRECCION USD'!C490-'TARIFA ENTREGA A DIRECCION USD'!D490)/'TARIFA ENTREGA A DIRECCION USD'!D490)+1,3)</f>
        <v>0.71499999999999997</v>
      </c>
      <c r="T490" s="200">
        <f>TRUNC(('TARIFA ENTREGA A DIRECCION USD'!E490-'TARIFA ENTREGA A DIRECCION USD'!D490)/'TARIFA ENTREGA A DIRECCION USD'!D490,3)</f>
        <v>0.21299999999999999</v>
      </c>
      <c r="U490" s="200">
        <f>TRUNC(('TARIFA ENTREGA A DIRECCION USD'!F490-'TARIFA ENTREGA A DIRECCION USD'!D490)/'TARIFA ENTREGA A DIRECCION USD'!D490,3)</f>
        <v>0.36299999999999999</v>
      </c>
      <c r="V490" s="200">
        <f>TRUNC(('TARIFA ENTREGA A DIRECCION USD'!G490-'TARIFA ENTREGA A DIRECCION USD'!D490)/'TARIFA ENTREGA A DIRECCION USD'!D490,3)</f>
        <v>0.84699999999999998</v>
      </c>
      <c r="X490" s="142">
        <v>16.12</v>
      </c>
      <c r="Y490" s="190">
        <v>483</v>
      </c>
      <c r="Z490" s="200">
        <v>0.55000000000000004</v>
      </c>
      <c r="AA490" s="200">
        <v>0.13</v>
      </c>
      <c r="AB490" s="200">
        <v>0.3</v>
      </c>
      <c r="AC490" s="200">
        <v>0.85</v>
      </c>
      <c r="AL490"/>
      <c r="AM490"/>
      <c r="AN490"/>
      <c r="AO490"/>
      <c r="AP490"/>
      <c r="AQ490"/>
      <c r="AR490"/>
      <c r="AS490"/>
      <c r="AT490"/>
      <c r="AU490"/>
    </row>
    <row r="491" spans="17:47" x14ac:dyDescent="0.2">
      <c r="Q491" s="142">
        <f>TRUNC('TARIFA ENTREGA A DIRECCION USD'!D492-'TARIFA ENTREGA A DIRECCION USD'!D491,2)</f>
        <v>0.55000000000000004</v>
      </c>
      <c r="R491" s="190">
        <v>484</v>
      </c>
      <c r="S491" s="200">
        <f>TRUNC((('TARIFA ENTREGA A DIRECCION USD'!C491-'TARIFA ENTREGA A DIRECCION USD'!D491)/'TARIFA ENTREGA A DIRECCION USD'!D491)+1,3)</f>
        <v>0.71499999999999997</v>
      </c>
      <c r="T491" s="200">
        <f>TRUNC(('TARIFA ENTREGA A DIRECCION USD'!E491-'TARIFA ENTREGA A DIRECCION USD'!D491)/'TARIFA ENTREGA A DIRECCION USD'!D491,3)</f>
        <v>0.21299999999999999</v>
      </c>
      <c r="U491" s="200">
        <f>TRUNC(('TARIFA ENTREGA A DIRECCION USD'!F491-'TARIFA ENTREGA A DIRECCION USD'!D491)/'TARIFA ENTREGA A DIRECCION USD'!D491,3)</f>
        <v>0.36299999999999999</v>
      </c>
      <c r="V491" s="200">
        <f>TRUNC(('TARIFA ENTREGA A DIRECCION USD'!G491-'TARIFA ENTREGA A DIRECCION USD'!D491)/'TARIFA ENTREGA A DIRECCION USD'!D491,3)</f>
        <v>0.84799999999999998</v>
      </c>
      <c r="X491" s="142">
        <v>16.12</v>
      </c>
      <c r="Y491" s="190">
        <v>484</v>
      </c>
      <c r="Z491" s="200">
        <v>0.55000000000000004</v>
      </c>
      <c r="AA491" s="200">
        <v>0.13</v>
      </c>
      <c r="AB491" s="200">
        <v>0.3</v>
      </c>
      <c r="AC491" s="200">
        <v>0.85</v>
      </c>
      <c r="AL491"/>
      <c r="AM491"/>
      <c r="AN491"/>
      <c r="AO491"/>
      <c r="AP491"/>
      <c r="AQ491"/>
      <c r="AR491"/>
      <c r="AS491"/>
      <c r="AT491"/>
      <c r="AU491"/>
    </row>
    <row r="492" spans="17:47" x14ac:dyDescent="0.2">
      <c r="Q492" s="142">
        <f>TRUNC('TARIFA ENTREGA A DIRECCION USD'!D493-'TARIFA ENTREGA A DIRECCION USD'!D492,2)</f>
        <v>0.55000000000000004</v>
      </c>
      <c r="R492" s="190">
        <v>485</v>
      </c>
      <c r="S492" s="200">
        <f>TRUNC((('TARIFA ENTREGA A DIRECCION USD'!C492-'TARIFA ENTREGA A DIRECCION USD'!D492)/'TARIFA ENTREGA A DIRECCION USD'!D492)+1,3)</f>
        <v>0.71499999999999997</v>
      </c>
      <c r="T492" s="200">
        <f>TRUNC(('TARIFA ENTREGA A DIRECCION USD'!E492-'TARIFA ENTREGA A DIRECCION USD'!D492)/'TARIFA ENTREGA A DIRECCION USD'!D492,3)</f>
        <v>0.21299999999999999</v>
      </c>
      <c r="U492" s="200">
        <f>TRUNC(('TARIFA ENTREGA A DIRECCION USD'!F492-'TARIFA ENTREGA A DIRECCION USD'!D492)/'TARIFA ENTREGA A DIRECCION USD'!D492,3)</f>
        <v>0.36299999999999999</v>
      </c>
      <c r="V492" s="200">
        <f>TRUNC(('TARIFA ENTREGA A DIRECCION USD'!G492-'TARIFA ENTREGA A DIRECCION USD'!D492)/'TARIFA ENTREGA A DIRECCION USD'!D492,3)</f>
        <v>0.84799999999999998</v>
      </c>
      <c r="X492" s="142">
        <v>16.12</v>
      </c>
      <c r="Y492" s="190">
        <v>485</v>
      </c>
      <c r="Z492" s="200">
        <v>0.55000000000000004</v>
      </c>
      <c r="AA492" s="200">
        <v>0.13</v>
      </c>
      <c r="AB492" s="200">
        <v>0.3</v>
      </c>
      <c r="AC492" s="200">
        <v>0.85</v>
      </c>
      <c r="AL492"/>
      <c r="AM492"/>
      <c r="AN492"/>
      <c r="AO492"/>
      <c r="AP492"/>
      <c r="AQ492"/>
      <c r="AR492"/>
      <c r="AS492"/>
      <c r="AT492"/>
      <c r="AU492"/>
    </row>
    <row r="493" spans="17:47" x14ac:dyDescent="0.2">
      <c r="Q493" s="142">
        <f>TRUNC('TARIFA ENTREGA A DIRECCION USD'!D494-'TARIFA ENTREGA A DIRECCION USD'!D493,2)</f>
        <v>0.55000000000000004</v>
      </c>
      <c r="R493" s="190">
        <v>486</v>
      </c>
      <c r="S493" s="200">
        <f>TRUNC((('TARIFA ENTREGA A DIRECCION USD'!C493-'TARIFA ENTREGA A DIRECCION USD'!D493)/'TARIFA ENTREGA A DIRECCION USD'!D493)+1,3)</f>
        <v>0.71499999999999997</v>
      </c>
      <c r="T493" s="200">
        <f>TRUNC(('TARIFA ENTREGA A DIRECCION USD'!E493-'TARIFA ENTREGA A DIRECCION USD'!D493)/'TARIFA ENTREGA A DIRECCION USD'!D493,3)</f>
        <v>0.21299999999999999</v>
      </c>
      <c r="U493" s="200">
        <f>TRUNC(('TARIFA ENTREGA A DIRECCION USD'!F493-'TARIFA ENTREGA A DIRECCION USD'!D493)/'TARIFA ENTREGA A DIRECCION USD'!D493,3)</f>
        <v>0.36299999999999999</v>
      </c>
      <c r="V493" s="200">
        <f>TRUNC(('TARIFA ENTREGA A DIRECCION USD'!G493-'TARIFA ENTREGA A DIRECCION USD'!D493)/'TARIFA ENTREGA A DIRECCION USD'!D493,3)</f>
        <v>0.84799999999999998</v>
      </c>
      <c r="X493" s="142">
        <v>16.12</v>
      </c>
      <c r="Y493" s="190">
        <v>486</v>
      </c>
      <c r="Z493" s="200">
        <v>0.55000000000000004</v>
      </c>
      <c r="AA493" s="200">
        <v>0.13</v>
      </c>
      <c r="AB493" s="200">
        <v>0.3</v>
      </c>
      <c r="AC493" s="200">
        <v>0.85</v>
      </c>
      <c r="AL493"/>
      <c r="AM493"/>
      <c r="AN493"/>
      <c r="AO493"/>
      <c r="AP493"/>
      <c r="AQ493"/>
      <c r="AR493"/>
      <c r="AS493"/>
      <c r="AT493"/>
      <c r="AU493"/>
    </row>
    <row r="494" spans="17:47" x14ac:dyDescent="0.2">
      <c r="Q494" s="142">
        <f>TRUNC('TARIFA ENTREGA A DIRECCION USD'!D495-'TARIFA ENTREGA A DIRECCION USD'!D494,2)</f>
        <v>0.55000000000000004</v>
      </c>
      <c r="R494" s="190">
        <v>487</v>
      </c>
      <c r="S494" s="200">
        <f>TRUNC((('TARIFA ENTREGA A DIRECCION USD'!C494-'TARIFA ENTREGA A DIRECCION USD'!D494)/'TARIFA ENTREGA A DIRECCION USD'!D494)+1,3)</f>
        <v>0.71499999999999997</v>
      </c>
      <c r="T494" s="200">
        <f>TRUNC(('TARIFA ENTREGA A DIRECCION USD'!E494-'TARIFA ENTREGA A DIRECCION USD'!D494)/'TARIFA ENTREGA A DIRECCION USD'!D494,3)</f>
        <v>0.21299999999999999</v>
      </c>
      <c r="U494" s="200">
        <f>TRUNC(('TARIFA ENTREGA A DIRECCION USD'!F494-'TARIFA ENTREGA A DIRECCION USD'!D494)/'TARIFA ENTREGA A DIRECCION USD'!D494,3)</f>
        <v>0.36299999999999999</v>
      </c>
      <c r="V494" s="200">
        <f>TRUNC(('TARIFA ENTREGA A DIRECCION USD'!G494-'TARIFA ENTREGA A DIRECCION USD'!D494)/'TARIFA ENTREGA A DIRECCION USD'!D494,3)</f>
        <v>0.84799999999999998</v>
      </c>
      <c r="X494" s="142">
        <v>16.12</v>
      </c>
      <c r="Y494" s="190">
        <v>487</v>
      </c>
      <c r="Z494" s="200">
        <v>0.55000000000000004</v>
      </c>
      <c r="AA494" s="200">
        <v>0.13</v>
      </c>
      <c r="AB494" s="200">
        <v>0.3</v>
      </c>
      <c r="AC494" s="200">
        <v>0.85</v>
      </c>
      <c r="AL494"/>
      <c r="AM494"/>
      <c r="AN494"/>
      <c r="AO494"/>
      <c r="AP494"/>
      <c r="AQ494"/>
      <c r="AR494"/>
      <c r="AS494"/>
      <c r="AT494"/>
      <c r="AU494"/>
    </row>
    <row r="495" spans="17:47" x14ac:dyDescent="0.2">
      <c r="Q495" s="142">
        <f>TRUNC('TARIFA ENTREGA A DIRECCION USD'!D496-'TARIFA ENTREGA A DIRECCION USD'!D495,2)</f>
        <v>0.55000000000000004</v>
      </c>
      <c r="R495" s="190">
        <v>488</v>
      </c>
      <c r="S495" s="200">
        <f>TRUNC((('TARIFA ENTREGA A DIRECCION USD'!C495-'TARIFA ENTREGA A DIRECCION USD'!D495)/'TARIFA ENTREGA A DIRECCION USD'!D495)+1,3)</f>
        <v>0.71499999999999997</v>
      </c>
      <c r="T495" s="200">
        <f>TRUNC(('TARIFA ENTREGA A DIRECCION USD'!E495-'TARIFA ENTREGA A DIRECCION USD'!D495)/'TARIFA ENTREGA A DIRECCION USD'!D495,3)</f>
        <v>0.21299999999999999</v>
      </c>
      <c r="U495" s="200">
        <f>TRUNC(('TARIFA ENTREGA A DIRECCION USD'!F495-'TARIFA ENTREGA A DIRECCION USD'!D495)/'TARIFA ENTREGA A DIRECCION USD'!D495,3)</f>
        <v>0.36299999999999999</v>
      </c>
      <c r="V495" s="200">
        <f>TRUNC(('TARIFA ENTREGA A DIRECCION USD'!G495-'TARIFA ENTREGA A DIRECCION USD'!D495)/'TARIFA ENTREGA A DIRECCION USD'!D495,3)</f>
        <v>0.84899999999999998</v>
      </c>
      <c r="X495" s="142">
        <v>16.12</v>
      </c>
      <c r="Y495" s="190">
        <v>488</v>
      </c>
      <c r="Z495" s="200">
        <v>0.55000000000000004</v>
      </c>
      <c r="AA495" s="200">
        <v>0.13</v>
      </c>
      <c r="AB495" s="200">
        <v>0.3</v>
      </c>
      <c r="AC495" s="200">
        <v>0.85</v>
      </c>
      <c r="AL495"/>
      <c r="AM495"/>
      <c r="AN495"/>
      <c r="AO495"/>
      <c r="AP495"/>
      <c r="AQ495"/>
      <c r="AR495"/>
      <c r="AS495"/>
      <c r="AT495"/>
      <c r="AU495"/>
    </row>
    <row r="496" spans="17:47" x14ac:dyDescent="0.2">
      <c r="Q496" s="142">
        <f>TRUNC('TARIFA ENTREGA A DIRECCION USD'!D497-'TARIFA ENTREGA A DIRECCION USD'!D496,2)</f>
        <v>0.55000000000000004</v>
      </c>
      <c r="R496" s="190">
        <v>489</v>
      </c>
      <c r="S496" s="200">
        <f>TRUNC((('TARIFA ENTREGA A DIRECCION USD'!C496-'TARIFA ENTREGA A DIRECCION USD'!D496)/'TARIFA ENTREGA A DIRECCION USD'!D496)+1,3)</f>
        <v>0.71499999999999997</v>
      </c>
      <c r="T496" s="200">
        <f>TRUNC(('TARIFA ENTREGA A DIRECCION USD'!E496-'TARIFA ENTREGA A DIRECCION USD'!D496)/'TARIFA ENTREGA A DIRECCION USD'!D496,3)</f>
        <v>0.21299999999999999</v>
      </c>
      <c r="U496" s="200">
        <f>TRUNC(('TARIFA ENTREGA A DIRECCION USD'!F496-'TARIFA ENTREGA A DIRECCION USD'!D496)/'TARIFA ENTREGA A DIRECCION USD'!D496,3)</f>
        <v>0.36399999999999999</v>
      </c>
      <c r="V496" s="200">
        <f>TRUNC(('TARIFA ENTREGA A DIRECCION USD'!G496-'TARIFA ENTREGA A DIRECCION USD'!D496)/'TARIFA ENTREGA A DIRECCION USD'!D496,3)</f>
        <v>0.84899999999999998</v>
      </c>
      <c r="X496" s="142">
        <v>16.12</v>
      </c>
      <c r="Y496" s="190">
        <v>489</v>
      </c>
      <c r="Z496" s="200">
        <v>0.55000000000000004</v>
      </c>
      <c r="AA496" s="200">
        <v>0.13</v>
      </c>
      <c r="AB496" s="200">
        <v>0.3</v>
      </c>
      <c r="AC496" s="200">
        <v>0.85</v>
      </c>
      <c r="AL496"/>
      <c r="AM496"/>
      <c r="AN496"/>
      <c r="AO496"/>
      <c r="AP496"/>
      <c r="AQ496"/>
      <c r="AR496"/>
      <c r="AS496"/>
      <c r="AT496"/>
      <c r="AU496"/>
    </row>
    <row r="497" spans="17:47" x14ac:dyDescent="0.2">
      <c r="Q497" s="142">
        <f>TRUNC('TARIFA ENTREGA A DIRECCION USD'!D498-'TARIFA ENTREGA A DIRECCION USD'!D497,2)</f>
        <v>0.55000000000000004</v>
      </c>
      <c r="R497" s="190">
        <v>490</v>
      </c>
      <c r="S497" s="200">
        <f>TRUNC((('TARIFA ENTREGA A DIRECCION USD'!C497-'TARIFA ENTREGA A DIRECCION USD'!D497)/'TARIFA ENTREGA A DIRECCION USD'!D497)+1,3)</f>
        <v>0.71499999999999997</v>
      </c>
      <c r="T497" s="200">
        <f>TRUNC(('TARIFA ENTREGA A DIRECCION USD'!E497-'TARIFA ENTREGA A DIRECCION USD'!D497)/'TARIFA ENTREGA A DIRECCION USD'!D497,3)</f>
        <v>0.21299999999999999</v>
      </c>
      <c r="U497" s="200">
        <f>TRUNC(('TARIFA ENTREGA A DIRECCION USD'!F497-'TARIFA ENTREGA A DIRECCION USD'!D497)/'TARIFA ENTREGA A DIRECCION USD'!D497,3)</f>
        <v>0.36399999999999999</v>
      </c>
      <c r="V497" s="200">
        <f>TRUNC(('TARIFA ENTREGA A DIRECCION USD'!G497-'TARIFA ENTREGA A DIRECCION USD'!D497)/'TARIFA ENTREGA A DIRECCION USD'!D497,3)</f>
        <v>0.84899999999999998</v>
      </c>
      <c r="X497" s="142">
        <v>16.12</v>
      </c>
      <c r="Y497" s="190">
        <v>490</v>
      </c>
      <c r="Z497" s="200">
        <v>0.55000000000000004</v>
      </c>
      <c r="AA497" s="200">
        <v>0.13</v>
      </c>
      <c r="AB497" s="200">
        <v>0.3</v>
      </c>
      <c r="AC497" s="200">
        <v>0.85</v>
      </c>
      <c r="AL497"/>
      <c r="AM497"/>
      <c r="AN497"/>
      <c r="AO497"/>
      <c r="AP497"/>
      <c r="AQ497"/>
      <c r="AR497"/>
      <c r="AS497"/>
      <c r="AT497"/>
      <c r="AU497"/>
    </row>
    <row r="498" spans="17:47" x14ac:dyDescent="0.2">
      <c r="Q498" s="142">
        <f>TRUNC('TARIFA ENTREGA A DIRECCION USD'!D499-'TARIFA ENTREGA A DIRECCION USD'!D498,2)</f>
        <v>0.55000000000000004</v>
      </c>
      <c r="R498" s="190">
        <v>491</v>
      </c>
      <c r="S498" s="200">
        <f>TRUNC((('TARIFA ENTREGA A DIRECCION USD'!C498-'TARIFA ENTREGA A DIRECCION USD'!D498)/'TARIFA ENTREGA A DIRECCION USD'!D498)+1,3)</f>
        <v>0.71499999999999997</v>
      </c>
      <c r="T498" s="200">
        <f>TRUNC(('TARIFA ENTREGA A DIRECCION USD'!E498-'TARIFA ENTREGA A DIRECCION USD'!D498)/'TARIFA ENTREGA A DIRECCION USD'!D498,3)</f>
        <v>0.214</v>
      </c>
      <c r="U498" s="200">
        <f>TRUNC(('TARIFA ENTREGA A DIRECCION USD'!F498-'TARIFA ENTREGA A DIRECCION USD'!D498)/'TARIFA ENTREGA A DIRECCION USD'!D498,3)</f>
        <v>0.36399999999999999</v>
      </c>
      <c r="V498" s="200">
        <f>TRUNC(('TARIFA ENTREGA A DIRECCION USD'!G498-'TARIFA ENTREGA A DIRECCION USD'!D498)/'TARIFA ENTREGA A DIRECCION USD'!D498,3)</f>
        <v>0.84899999999999998</v>
      </c>
      <c r="X498" s="142">
        <v>16.12</v>
      </c>
      <c r="Y498" s="190">
        <v>491</v>
      </c>
      <c r="Z498" s="200">
        <v>0.55000000000000004</v>
      </c>
      <c r="AA498" s="200">
        <v>0.13</v>
      </c>
      <c r="AB498" s="200">
        <v>0.3</v>
      </c>
      <c r="AC498" s="200">
        <v>0.85</v>
      </c>
      <c r="AL498"/>
      <c r="AM498"/>
      <c r="AN498"/>
      <c r="AO498"/>
      <c r="AP498"/>
      <c r="AQ498"/>
      <c r="AR498"/>
      <c r="AS498"/>
      <c r="AT498"/>
      <c r="AU498"/>
    </row>
    <row r="499" spans="17:47" x14ac:dyDescent="0.2">
      <c r="Q499" s="142">
        <f>TRUNC('TARIFA ENTREGA A DIRECCION USD'!D500-'TARIFA ENTREGA A DIRECCION USD'!D499,2)</f>
        <v>0.55000000000000004</v>
      </c>
      <c r="R499" s="190">
        <v>492</v>
      </c>
      <c r="S499" s="200">
        <f>TRUNC((('TARIFA ENTREGA A DIRECCION USD'!C499-'TARIFA ENTREGA A DIRECCION USD'!D499)/'TARIFA ENTREGA A DIRECCION USD'!D499)+1,3)</f>
        <v>0.71499999999999997</v>
      </c>
      <c r="T499" s="200">
        <f>TRUNC(('TARIFA ENTREGA A DIRECCION USD'!E499-'TARIFA ENTREGA A DIRECCION USD'!D499)/'TARIFA ENTREGA A DIRECCION USD'!D499,3)</f>
        <v>0.214</v>
      </c>
      <c r="U499" s="200">
        <f>TRUNC(('TARIFA ENTREGA A DIRECCION USD'!F499-'TARIFA ENTREGA A DIRECCION USD'!D499)/'TARIFA ENTREGA A DIRECCION USD'!D499,3)</f>
        <v>0.36399999999999999</v>
      </c>
      <c r="V499" s="200">
        <f>TRUNC(('TARIFA ENTREGA A DIRECCION USD'!G499-'TARIFA ENTREGA A DIRECCION USD'!D499)/'TARIFA ENTREGA A DIRECCION USD'!D499,3)</f>
        <v>0.84899999999999998</v>
      </c>
      <c r="X499" s="142">
        <v>16.12</v>
      </c>
      <c r="Y499" s="190">
        <v>492</v>
      </c>
      <c r="Z499" s="200">
        <v>0.55000000000000004</v>
      </c>
      <c r="AA499" s="200">
        <v>0.13</v>
      </c>
      <c r="AB499" s="200">
        <v>0.3</v>
      </c>
      <c r="AC499" s="200">
        <v>0.85</v>
      </c>
      <c r="AL499"/>
      <c r="AM499"/>
      <c r="AN499"/>
      <c r="AO499"/>
      <c r="AP499"/>
      <c r="AQ499"/>
      <c r="AR499"/>
      <c r="AS499"/>
      <c r="AT499"/>
      <c r="AU499"/>
    </row>
    <row r="500" spans="17:47" x14ac:dyDescent="0.2">
      <c r="Q500" s="142">
        <f>TRUNC('TARIFA ENTREGA A DIRECCION USD'!D501-'TARIFA ENTREGA A DIRECCION USD'!D500,2)</f>
        <v>0.55000000000000004</v>
      </c>
      <c r="R500" s="190">
        <v>493</v>
      </c>
      <c r="S500" s="200">
        <f>TRUNC((('TARIFA ENTREGA A DIRECCION USD'!C500-'TARIFA ENTREGA A DIRECCION USD'!D500)/'TARIFA ENTREGA A DIRECCION USD'!D500)+1,3)</f>
        <v>0.71499999999999997</v>
      </c>
      <c r="T500" s="200">
        <f>TRUNC(('TARIFA ENTREGA A DIRECCION USD'!E500-'TARIFA ENTREGA A DIRECCION USD'!D500)/'TARIFA ENTREGA A DIRECCION USD'!D500,3)</f>
        <v>0.214</v>
      </c>
      <c r="U500" s="200">
        <f>TRUNC(('TARIFA ENTREGA A DIRECCION USD'!F500-'TARIFA ENTREGA A DIRECCION USD'!D500)/'TARIFA ENTREGA A DIRECCION USD'!D500,3)</f>
        <v>0.36399999999999999</v>
      </c>
      <c r="V500" s="200">
        <f>TRUNC(('TARIFA ENTREGA A DIRECCION USD'!G500-'TARIFA ENTREGA A DIRECCION USD'!D500)/'TARIFA ENTREGA A DIRECCION USD'!D500,3)</f>
        <v>0.85</v>
      </c>
      <c r="X500" s="142">
        <v>16.12</v>
      </c>
      <c r="Y500" s="190">
        <v>493</v>
      </c>
      <c r="Z500" s="200">
        <v>0.55000000000000004</v>
      </c>
      <c r="AA500" s="200">
        <v>0.13</v>
      </c>
      <c r="AB500" s="200">
        <v>0.3</v>
      </c>
      <c r="AC500" s="200">
        <v>0.85</v>
      </c>
      <c r="AL500"/>
      <c r="AM500"/>
      <c r="AN500"/>
      <c r="AO500"/>
      <c r="AP500"/>
      <c r="AQ500"/>
      <c r="AR500"/>
      <c r="AS500"/>
      <c r="AT500"/>
      <c r="AU500"/>
    </row>
    <row r="501" spans="17:47" x14ac:dyDescent="0.2">
      <c r="Q501" s="142">
        <f>TRUNC('TARIFA ENTREGA A DIRECCION USD'!D502-'TARIFA ENTREGA A DIRECCION USD'!D501,2)</f>
        <v>0.55000000000000004</v>
      </c>
      <c r="R501" s="190">
        <v>494</v>
      </c>
      <c r="S501" s="200">
        <f>TRUNC((('TARIFA ENTREGA A DIRECCION USD'!C501-'TARIFA ENTREGA A DIRECCION USD'!D501)/'TARIFA ENTREGA A DIRECCION USD'!D501)+1,3)</f>
        <v>0.71499999999999997</v>
      </c>
      <c r="T501" s="200">
        <f>TRUNC(('TARIFA ENTREGA A DIRECCION USD'!E501-'TARIFA ENTREGA A DIRECCION USD'!D501)/'TARIFA ENTREGA A DIRECCION USD'!D501,3)</f>
        <v>0.214</v>
      </c>
      <c r="U501" s="200">
        <f>TRUNC(('TARIFA ENTREGA A DIRECCION USD'!F501-'TARIFA ENTREGA A DIRECCION USD'!D501)/'TARIFA ENTREGA A DIRECCION USD'!D501,3)</f>
        <v>0.36399999999999999</v>
      </c>
      <c r="V501" s="200">
        <f>TRUNC(('TARIFA ENTREGA A DIRECCION USD'!G501-'TARIFA ENTREGA A DIRECCION USD'!D501)/'TARIFA ENTREGA A DIRECCION USD'!D501,3)</f>
        <v>0.85</v>
      </c>
      <c r="X501" s="142">
        <v>16.12</v>
      </c>
      <c r="Y501" s="190">
        <v>494</v>
      </c>
      <c r="Z501" s="200">
        <v>0.55000000000000004</v>
      </c>
      <c r="AA501" s="200">
        <v>0.13</v>
      </c>
      <c r="AB501" s="200">
        <v>0.3</v>
      </c>
      <c r="AC501" s="200">
        <v>0.85</v>
      </c>
      <c r="AL501"/>
      <c r="AM501"/>
      <c r="AN501"/>
      <c r="AO501"/>
      <c r="AP501"/>
      <c r="AQ501"/>
      <c r="AR501"/>
      <c r="AS501"/>
      <c r="AT501"/>
      <c r="AU501"/>
    </row>
    <row r="502" spans="17:47" x14ac:dyDescent="0.2">
      <c r="Q502" s="142">
        <f>TRUNC('TARIFA ENTREGA A DIRECCION USD'!D503-'TARIFA ENTREGA A DIRECCION USD'!D502,2)</f>
        <v>0.55000000000000004</v>
      </c>
      <c r="R502" s="190">
        <v>495</v>
      </c>
      <c r="S502" s="200">
        <f>TRUNC((('TARIFA ENTREGA A DIRECCION USD'!C502-'TARIFA ENTREGA A DIRECCION USD'!D502)/'TARIFA ENTREGA A DIRECCION USD'!D502)+1,3)</f>
        <v>0.71499999999999997</v>
      </c>
      <c r="T502" s="200">
        <f>TRUNC(('TARIFA ENTREGA A DIRECCION USD'!E502-'TARIFA ENTREGA A DIRECCION USD'!D502)/'TARIFA ENTREGA A DIRECCION USD'!D502,3)</f>
        <v>0.214</v>
      </c>
      <c r="U502" s="200">
        <f>TRUNC(('TARIFA ENTREGA A DIRECCION USD'!F502-'TARIFA ENTREGA A DIRECCION USD'!D502)/'TARIFA ENTREGA A DIRECCION USD'!D502,3)</f>
        <v>0.36399999999999999</v>
      </c>
      <c r="V502" s="200">
        <f>TRUNC(('TARIFA ENTREGA A DIRECCION USD'!G502-'TARIFA ENTREGA A DIRECCION USD'!D502)/'TARIFA ENTREGA A DIRECCION USD'!D502,3)</f>
        <v>0.85</v>
      </c>
      <c r="X502" s="142">
        <v>16.12</v>
      </c>
      <c r="Y502" s="190">
        <v>495</v>
      </c>
      <c r="Z502" s="200">
        <v>0.55000000000000004</v>
      </c>
      <c r="AA502" s="200">
        <v>0.13</v>
      </c>
      <c r="AB502" s="200">
        <v>0.3</v>
      </c>
      <c r="AC502" s="200">
        <v>0.85</v>
      </c>
      <c r="AL502"/>
      <c r="AM502"/>
      <c r="AN502"/>
      <c r="AO502"/>
      <c r="AP502"/>
      <c r="AQ502"/>
      <c r="AR502"/>
      <c r="AS502"/>
      <c r="AT502"/>
      <c r="AU502"/>
    </row>
    <row r="503" spans="17:47" x14ac:dyDescent="0.2">
      <c r="Q503" s="142">
        <f>TRUNC('TARIFA ENTREGA A DIRECCION USD'!D504-'TARIFA ENTREGA A DIRECCION USD'!D503,2)</f>
        <v>0.55000000000000004</v>
      </c>
      <c r="R503" s="190">
        <v>496</v>
      </c>
      <c r="S503" s="200">
        <f>TRUNC((('TARIFA ENTREGA A DIRECCION USD'!C503-'TARIFA ENTREGA A DIRECCION USD'!D503)/'TARIFA ENTREGA A DIRECCION USD'!D503)+1,3)</f>
        <v>0.71499999999999997</v>
      </c>
      <c r="T503" s="200">
        <f>TRUNC(('TARIFA ENTREGA A DIRECCION USD'!E503-'TARIFA ENTREGA A DIRECCION USD'!D503)/'TARIFA ENTREGA A DIRECCION USD'!D503,3)</f>
        <v>0.214</v>
      </c>
      <c r="U503" s="200">
        <f>TRUNC(('TARIFA ENTREGA A DIRECCION USD'!F503-'TARIFA ENTREGA A DIRECCION USD'!D503)/'TARIFA ENTREGA A DIRECCION USD'!D503,3)</f>
        <v>0.36399999999999999</v>
      </c>
      <c r="V503" s="200">
        <f>TRUNC(('TARIFA ENTREGA A DIRECCION USD'!G503-'TARIFA ENTREGA A DIRECCION USD'!D503)/'TARIFA ENTREGA A DIRECCION USD'!D503,3)</f>
        <v>0.85</v>
      </c>
      <c r="X503" s="142">
        <v>16.12</v>
      </c>
      <c r="Y503" s="190">
        <v>496</v>
      </c>
      <c r="Z503" s="200">
        <v>0.55000000000000004</v>
      </c>
      <c r="AA503" s="200">
        <v>0.13</v>
      </c>
      <c r="AB503" s="200">
        <v>0.3</v>
      </c>
      <c r="AC503" s="200">
        <v>0.85</v>
      </c>
      <c r="AL503"/>
      <c r="AM503"/>
      <c r="AN503"/>
      <c r="AO503"/>
      <c r="AP503"/>
      <c r="AQ503"/>
      <c r="AR503"/>
      <c r="AS503"/>
      <c r="AT503"/>
      <c r="AU503"/>
    </row>
    <row r="504" spans="17:47" x14ac:dyDescent="0.2">
      <c r="Q504" s="142">
        <f>TRUNC('TARIFA ENTREGA A DIRECCION USD'!D505-'TARIFA ENTREGA A DIRECCION USD'!D504,2)</f>
        <v>0.55000000000000004</v>
      </c>
      <c r="R504" s="190">
        <v>497</v>
      </c>
      <c r="S504" s="200">
        <f>TRUNC((('TARIFA ENTREGA A DIRECCION USD'!C504-'TARIFA ENTREGA A DIRECCION USD'!D504)/'TARIFA ENTREGA A DIRECCION USD'!D504)+1,3)</f>
        <v>0.71499999999999997</v>
      </c>
      <c r="T504" s="200">
        <f>TRUNC(('TARIFA ENTREGA A DIRECCION USD'!E504-'TARIFA ENTREGA A DIRECCION USD'!D504)/'TARIFA ENTREGA A DIRECCION USD'!D504,3)</f>
        <v>0.214</v>
      </c>
      <c r="U504" s="200">
        <f>TRUNC(('TARIFA ENTREGA A DIRECCION USD'!F504-'TARIFA ENTREGA A DIRECCION USD'!D504)/'TARIFA ENTREGA A DIRECCION USD'!D504,3)</f>
        <v>0.36499999999999999</v>
      </c>
      <c r="V504" s="200">
        <f>TRUNC(('TARIFA ENTREGA A DIRECCION USD'!G504-'TARIFA ENTREGA A DIRECCION USD'!D504)/'TARIFA ENTREGA A DIRECCION USD'!D504,3)</f>
        <v>0.85</v>
      </c>
      <c r="X504" s="142">
        <v>16.12</v>
      </c>
      <c r="Y504" s="190">
        <v>497</v>
      </c>
      <c r="Z504" s="200">
        <v>0.55000000000000004</v>
      </c>
      <c r="AA504" s="200">
        <v>0.13</v>
      </c>
      <c r="AB504" s="200">
        <v>0.3</v>
      </c>
      <c r="AC504" s="200">
        <v>0.85</v>
      </c>
      <c r="AL504"/>
      <c r="AM504"/>
      <c r="AN504"/>
      <c r="AO504"/>
      <c r="AP504"/>
      <c r="AQ504"/>
      <c r="AR504"/>
      <c r="AS504"/>
      <c r="AT504"/>
      <c r="AU504"/>
    </row>
    <row r="505" spans="17:47" x14ac:dyDescent="0.2">
      <c r="Q505" s="142">
        <f>TRUNC('TARIFA ENTREGA A DIRECCION USD'!D506-'TARIFA ENTREGA A DIRECCION USD'!D505,2)</f>
        <v>0.55000000000000004</v>
      </c>
      <c r="R505" s="190">
        <v>498</v>
      </c>
      <c r="S505" s="200">
        <f>TRUNC((('TARIFA ENTREGA A DIRECCION USD'!C505-'TARIFA ENTREGA A DIRECCION USD'!D505)/'TARIFA ENTREGA A DIRECCION USD'!D505)+1,3)</f>
        <v>0.71499999999999997</v>
      </c>
      <c r="T505" s="200">
        <f>TRUNC(('TARIFA ENTREGA A DIRECCION USD'!E505-'TARIFA ENTREGA A DIRECCION USD'!D505)/'TARIFA ENTREGA A DIRECCION USD'!D505,3)</f>
        <v>0.214</v>
      </c>
      <c r="U505" s="200">
        <f>TRUNC(('TARIFA ENTREGA A DIRECCION USD'!F505-'TARIFA ENTREGA A DIRECCION USD'!D505)/'TARIFA ENTREGA A DIRECCION USD'!D505,3)</f>
        <v>0.36499999999999999</v>
      </c>
      <c r="V505" s="200">
        <f>TRUNC(('TARIFA ENTREGA A DIRECCION USD'!G505-'TARIFA ENTREGA A DIRECCION USD'!D505)/'TARIFA ENTREGA A DIRECCION USD'!D505,3)</f>
        <v>0.85099999999999998</v>
      </c>
      <c r="X505" s="142">
        <v>16.12</v>
      </c>
      <c r="Y505" s="190">
        <v>498</v>
      </c>
      <c r="Z505" s="200">
        <v>0.55000000000000004</v>
      </c>
      <c r="AA505" s="200">
        <v>0.13</v>
      </c>
      <c r="AB505" s="200">
        <v>0.3</v>
      </c>
      <c r="AC505" s="200">
        <v>0.85</v>
      </c>
      <c r="AL505"/>
      <c r="AM505"/>
      <c r="AN505"/>
      <c r="AO505"/>
      <c r="AP505"/>
      <c r="AQ505"/>
      <c r="AR505"/>
      <c r="AS505"/>
      <c r="AT505"/>
      <c r="AU505"/>
    </row>
    <row r="506" spans="17:47" x14ac:dyDescent="0.2">
      <c r="Q506" s="142">
        <f>TRUNC('TARIFA ENTREGA A DIRECCION USD'!D507-'TARIFA ENTREGA A DIRECCION USD'!D506,2)</f>
        <v>0.55000000000000004</v>
      </c>
      <c r="R506" s="190">
        <v>499</v>
      </c>
      <c r="S506" s="200">
        <f>TRUNC((('TARIFA ENTREGA A DIRECCION USD'!C506-'TARIFA ENTREGA A DIRECCION USD'!D506)/'TARIFA ENTREGA A DIRECCION USD'!D506)+1,3)</f>
        <v>0.71499999999999997</v>
      </c>
      <c r="T506" s="200">
        <f>TRUNC(('TARIFA ENTREGA A DIRECCION USD'!E506-'TARIFA ENTREGA A DIRECCION USD'!D506)/'TARIFA ENTREGA A DIRECCION USD'!D506,3)</f>
        <v>0.214</v>
      </c>
      <c r="U506" s="200">
        <f>TRUNC(('TARIFA ENTREGA A DIRECCION USD'!F506-'TARIFA ENTREGA A DIRECCION USD'!D506)/'TARIFA ENTREGA A DIRECCION USD'!D506,3)</f>
        <v>0.36499999999999999</v>
      </c>
      <c r="V506" s="200">
        <f>TRUNC(('TARIFA ENTREGA A DIRECCION USD'!G506-'TARIFA ENTREGA A DIRECCION USD'!D506)/'TARIFA ENTREGA A DIRECCION USD'!D506,3)</f>
        <v>0.85099999999999998</v>
      </c>
      <c r="X506" s="142">
        <v>16.12</v>
      </c>
      <c r="Y506" s="190">
        <v>499</v>
      </c>
      <c r="Z506" s="200">
        <v>0.55000000000000004</v>
      </c>
      <c r="AA506" s="200">
        <v>0.13</v>
      </c>
      <c r="AB506" s="200">
        <v>0.3</v>
      </c>
      <c r="AC506" s="200">
        <v>0.85</v>
      </c>
      <c r="AL506"/>
      <c r="AM506"/>
      <c r="AN506"/>
      <c r="AO506"/>
      <c r="AP506"/>
      <c r="AQ506"/>
      <c r="AR506"/>
      <c r="AS506"/>
      <c r="AT506"/>
      <c r="AU506"/>
    </row>
    <row r="507" spans="17:47" x14ac:dyDescent="0.2">
      <c r="Q507" s="142">
        <f>TRUNC('TARIFA ENTREGA A DIRECCION USD'!D508-'TARIFA ENTREGA A DIRECCION USD'!D507,2)</f>
        <v>0.55000000000000004</v>
      </c>
      <c r="R507" s="190">
        <v>500</v>
      </c>
      <c r="S507" s="200">
        <f>TRUNC((('TARIFA ENTREGA A DIRECCION USD'!C507-'TARIFA ENTREGA A DIRECCION USD'!D507)/'TARIFA ENTREGA A DIRECCION USD'!D507)+1,3)</f>
        <v>0.71499999999999997</v>
      </c>
      <c r="T507" s="200">
        <f>TRUNC(('TARIFA ENTREGA A DIRECCION USD'!E507-'TARIFA ENTREGA A DIRECCION USD'!D507)/'TARIFA ENTREGA A DIRECCION USD'!D507,3)</f>
        <v>0.214</v>
      </c>
      <c r="U507" s="200">
        <f>TRUNC(('TARIFA ENTREGA A DIRECCION USD'!F507-'TARIFA ENTREGA A DIRECCION USD'!D507)/'TARIFA ENTREGA A DIRECCION USD'!D507,3)</f>
        <v>0.36499999999999999</v>
      </c>
      <c r="V507" s="200">
        <f>TRUNC(('TARIFA ENTREGA A DIRECCION USD'!G507-'TARIFA ENTREGA A DIRECCION USD'!D507)/'TARIFA ENTREGA A DIRECCION USD'!D507,3)</f>
        <v>0.85099999999999998</v>
      </c>
      <c r="X507" s="142">
        <v>16.12</v>
      </c>
      <c r="Y507" s="190">
        <v>500</v>
      </c>
      <c r="Z507" s="200">
        <v>0.55000000000000004</v>
      </c>
      <c r="AA507" s="200">
        <v>0.13</v>
      </c>
      <c r="AB507" s="200">
        <v>0.3</v>
      </c>
      <c r="AC507" s="200">
        <v>0.85</v>
      </c>
      <c r="AL507"/>
      <c r="AM507"/>
      <c r="AN507"/>
      <c r="AO507"/>
      <c r="AP507"/>
      <c r="AQ507"/>
      <c r="AR507"/>
      <c r="AS507"/>
      <c r="AT507"/>
      <c r="AU507"/>
    </row>
    <row r="508" spans="17:47" x14ac:dyDescent="0.2">
      <c r="Q508" s="142">
        <f>TRUNC('TARIFA ENTREGA A DIRECCION USD'!D509-'TARIFA ENTREGA A DIRECCION USD'!D508,2)</f>
        <v>0.55000000000000004</v>
      </c>
      <c r="R508" s="190">
        <v>501</v>
      </c>
      <c r="S508" s="200">
        <f>TRUNC((('TARIFA ENTREGA A DIRECCION USD'!C508-'TARIFA ENTREGA A DIRECCION USD'!D508)/'TARIFA ENTREGA A DIRECCION USD'!D508)+1,3)</f>
        <v>0.71499999999999997</v>
      </c>
      <c r="T508" s="200">
        <f>TRUNC(('TARIFA ENTREGA A DIRECCION USD'!E508-'TARIFA ENTREGA A DIRECCION USD'!D508)/'TARIFA ENTREGA A DIRECCION USD'!D508,3)</f>
        <v>0.214</v>
      </c>
      <c r="U508" s="200">
        <f>TRUNC(('TARIFA ENTREGA A DIRECCION USD'!F508-'TARIFA ENTREGA A DIRECCION USD'!D508)/'TARIFA ENTREGA A DIRECCION USD'!D508,3)</f>
        <v>0.36499999999999999</v>
      </c>
      <c r="V508" s="200">
        <f>TRUNC(('TARIFA ENTREGA A DIRECCION USD'!G508-'TARIFA ENTREGA A DIRECCION USD'!D508)/'TARIFA ENTREGA A DIRECCION USD'!D508,3)</f>
        <v>0.85099999999999998</v>
      </c>
      <c r="X508" s="142">
        <v>16.12</v>
      </c>
      <c r="Y508" s="190">
        <v>501</v>
      </c>
      <c r="Z508" s="200">
        <v>0.55000000000000004</v>
      </c>
      <c r="AA508" s="200">
        <v>0.13</v>
      </c>
      <c r="AB508" s="200">
        <v>0.3</v>
      </c>
      <c r="AC508" s="200">
        <v>0.85</v>
      </c>
      <c r="AL508"/>
      <c r="AM508"/>
      <c r="AN508"/>
      <c r="AO508"/>
      <c r="AP508"/>
      <c r="AQ508"/>
      <c r="AR508"/>
      <c r="AS508"/>
      <c r="AT508"/>
      <c r="AU508"/>
    </row>
    <row r="509" spans="17:47" x14ac:dyDescent="0.2">
      <c r="Q509" s="142">
        <f>TRUNC('TARIFA ENTREGA A DIRECCION USD'!D510-'TARIFA ENTREGA A DIRECCION USD'!D509,2)</f>
        <v>0.55000000000000004</v>
      </c>
      <c r="R509" s="190">
        <v>502</v>
      </c>
      <c r="S509" s="200">
        <f>TRUNC((('TARIFA ENTREGA A DIRECCION USD'!C509-'TARIFA ENTREGA A DIRECCION USD'!D509)/'TARIFA ENTREGA A DIRECCION USD'!D509)+1,3)</f>
        <v>0.71499999999999997</v>
      </c>
      <c r="T509" s="200">
        <f>TRUNC(('TARIFA ENTREGA A DIRECCION USD'!E509-'TARIFA ENTREGA A DIRECCION USD'!D509)/'TARIFA ENTREGA A DIRECCION USD'!D509,3)</f>
        <v>0.214</v>
      </c>
      <c r="U509" s="200">
        <f>TRUNC(('TARIFA ENTREGA A DIRECCION USD'!F509-'TARIFA ENTREGA A DIRECCION USD'!D509)/'TARIFA ENTREGA A DIRECCION USD'!D509,3)</f>
        <v>0.36499999999999999</v>
      </c>
      <c r="V509" s="200">
        <f>TRUNC(('TARIFA ENTREGA A DIRECCION USD'!G509-'TARIFA ENTREGA A DIRECCION USD'!D509)/'TARIFA ENTREGA A DIRECCION USD'!D509,3)</f>
        <v>0.85199999999999998</v>
      </c>
      <c r="X509" s="142">
        <v>16.12</v>
      </c>
      <c r="Y509" s="190">
        <v>502</v>
      </c>
      <c r="Z509" s="200">
        <v>0.55000000000000004</v>
      </c>
      <c r="AA509" s="200">
        <v>0.13</v>
      </c>
      <c r="AB509" s="200">
        <v>0.3</v>
      </c>
      <c r="AC509" s="200">
        <v>0.85</v>
      </c>
      <c r="AL509"/>
      <c r="AM509"/>
      <c r="AN509"/>
      <c r="AO509"/>
      <c r="AP509"/>
      <c r="AQ509"/>
      <c r="AR509"/>
      <c r="AS509"/>
      <c r="AT509"/>
      <c r="AU509"/>
    </row>
    <row r="510" spans="17:47" x14ac:dyDescent="0.2">
      <c r="Q510" s="142">
        <f>TRUNC('TARIFA ENTREGA A DIRECCION USD'!D511-'TARIFA ENTREGA A DIRECCION USD'!D510,2)</f>
        <v>0.55000000000000004</v>
      </c>
      <c r="R510" s="190">
        <v>503</v>
      </c>
      <c r="S510" s="200">
        <f>TRUNC((('TARIFA ENTREGA A DIRECCION USD'!C510-'TARIFA ENTREGA A DIRECCION USD'!D510)/'TARIFA ENTREGA A DIRECCION USD'!D510)+1,3)</f>
        <v>0.71499999999999997</v>
      </c>
      <c r="T510" s="200">
        <f>TRUNC(('TARIFA ENTREGA A DIRECCION USD'!E510-'TARIFA ENTREGA A DIRECCION USD'!D510)/'TARIFA ENTREGA A DIRECCION USD'!D510,3)</f>
        <v>0.215</v>
      </c>
      <c r="U510" s="200">
        <f>TRUNC(('TARIFA ENTREGA A DIRECCION USD'!F510-'TARIFA ENTREGA A DIRECCION USD'!D510)/'TARIFA ENTREGA A DIRECCION USD'!D510,3)</f>
        <v>0.36499999999999999</v>
      </c>
      <c r="V510" s="200">
        <f>TRUNC(('TARIFA ENTREGA A DIRECCION USD'!G510-'TARIFA ENTREGA A DIRECCION USD'!D510)/'TARIFA ENTREGA A DIRECCION USD'!D510,3)</f>
        <v>0.85199999999999998</v>
      </c>
      <c r="X510" s="142">
        <v>16.12</v>
      </c>
      <c r="Y510" s="190">
        <v>503</v>
      </c>
      <c r="Z510" s="200">
        <v>0.55000000000000004</v>
      </c>
      <c r="AA510" s="200">
        <v>0.13</v>
      </c>
      <c r="AB510" s="200">
        <v>0.3</v>
      </c>
      <c r="AC510" s="200">
        <v>0.85</v>
      </c>
      <c r="AL510"/>
      <c r="AM510"/>
      <c r="AN510"/>
      <c r="AO510"/>
      <c r="AP510"/>
      <c r="AQ510"/>
      <c r="AR510"/>
      <c r="AS510"/>
      <c r="AT510"/>
      <c r="AU510"/>
    </row>
    <row r="511" spans="17:47" x14ac:dyDescent="0.2">
      <c r="Q511" s="142">
        <f>TRUNC('TARIFA ENTREGA A DIRECCION USD'!D512-'TARIFA ENTREGA A DIRECCION USD'!D511,2)</f>
        <v>0.55000000000000004</v>
      </c>
      <c r="R511" s="190">
        <v>504</v>
      </c>
      <c r="S511" s="200">
        <f>TRUNC((('TARIFA ENTREGA A DIRECCION USD'!C511-'TARIFA ENTREGA A DIRECCION USD'!D511)/'TARIFA ENTREGA A DIRECCION USD'!D511)+1,3)</f>
        <v>0.71499999999999997</v>
      </c>
      <c r="T511" s="200">
        <f>TRUNC(('TARIFA ENTREGA A DIRECCION USD'!E511-'TARIFA ENTREGA A DIRECCION USD'!D511)/'TARIFA ENTREGA A DIRECCION USD'!D511,3)</f>
        <v>0.215</v>
      </c>
      <c r="U511" s="200">
        <f>TRUNC(('TARIFA ENTREGA A DIRECCION USD'!F511-'TARIFA ENTREGA A DIRECCION USD'!D511)/'TARIFA ENTREGA A DIRECCION USD'!D511,3)</f>
        <v>0.36499999999999999</v>
      </c>
      <c r="V511" s="200">
        <f>TRUNC(('TARIFA ENTREGA A DIRECCION USD'!G511-'TARIFA ENTREGA A DIRECCION USD'!D511)/'TARIFA ENTREGA A DIRECCION USD'!D511,3)</f>
        <v>0.85199999999999998</v>
      </c>
      <c r="X511" s="142">
        <v>16.12</v>
      </c>
      <c r="Y511" s="190">
        <v>504</v>
      </c>
      <c r="Z511" s="200">
        <v>0.55000000000000004</v>
      </c>
      <c r="AA511" s="200">
        <v>0.13</v>
      </c>
      <c r="AB511" s="200">
        <v>0.3</v>
      </c>
      <c r="AC511" s="200">
        <v>0.85</v>
      </c>
      <c r="AL511"/>
      <c r="AM511"/>
      <c r="AN511"/>
      <c r="AO511"/>
      <c r="AP511"/>
      <c r="AQ511"/>
      <c r="AR511"/>
      <c r="AS511"/>
      <c r="AT511"/>
      <c r="AU511"/>
    </row>
    <row r="512" spans="17:47" x14ac:dyDescent="0.2">
      <c r="Q512" s="142">
        <f>TRUNC('TARIFA ENTREGA A DIRECCION USD'!D513-'TARIFA ENTREGA A DIRECCION USD'!D512,2)</f>
        <v>0.55000000000000004</v>
      </c>
      <c r="R512" s="190">
        <v>505</v>
      </c>
      <c r="S512" s="200">
        <f>TRUNC((('TARIFA ENTREGA A DIRECCION USD'!C512-'TARIFA ENTREGA A DIRECCION USD'!D512)/'TARIFA ENTREGA A DIRECCION USD'!D512)+1,3)</f>
        <v>0.71499999999999997</v>
      </c>
      <c r="T512" s="200">
        <f>TRUNC(('TARIFA ENTREGA A DIRECCION USD'!E512-'TARIFA ENTREGA A DIRECCION USD'!D512)/'TARIFA ENTREGA A DIRECCION USD'!D512,3)</f>
        <v>0.215</v>
      </c>
      <c r="U512" s="200">
        <f>TRUNC(('TARIFA ENTREGA A DIRECCION USD'!F512-'TARIFA ENTREGA A DIRECCION USD'!D512)/'TARIFA ENTREGA A DIRECCION USD'!D512,3)</f>
        <v>0.36599999999999999</v>
      </c>
      <c r="V512" s="200">
        <f>TRUNC(('TARIFA ENTREGA A DIRECCION USD'!G512-'TARIFA ENTREGA A DIRECCION USD'!D512)/'TARIFA ENTREGA A DIRECCION USD'!D512,3)</f>
        <v>0.85199999999999998</v>
      </c>
      <c r="X512" s="142">
        <v>16.12</v>
      </c>
      <c r="Y512" s="190">
        <v>505</v>
      </c>
      <c r="Z512" s="200">
        <v>0.55000000000000004</v>
      </c>
      <c r="AA512" s="200">
        <v>0.13</v>
      </c>
      <c r="AB512" s="200">
        <v>0.3</v>
      </c>
      <c r="AC512" s="200">
        <v>0.85</v>
      </c>
      <c r="AL512"/>
      <c r="AM512"/>
      <c r="AN512"/>
      <c r="AO512"/>
      <c r="AP512"/>
      <c r="AQ512"/>
      <c r="AR512"/>
      <c r="AS512"/>
      <c r="AT512"/>
      <c r="AU512"/>
    </row>
    <row r="513" spans="17:47" x14ac:dyDescent="0.2">
      <c r="Q513" s="142">
        <f>TRUNC('TARIFA ENTREGA A DIRECCION USD'!D514-'TARIFA ENTREGA A DIRECCION USD'!D513,2)</f>
        <v>0.55000000000000004</v>
      </c>
      <c r="R513" s="190">
        <v>506</v>
      </c>
      <c r="S513" s="200">
        <f>TRUNC((('TARIFA ENTREGA A DIRECCION USD'!C513-'TARIFA ENTREGA A DIRECCION USD'!D513)/'TARIFA ENTREGA A DIRECCION USD'!D513)+1,3)</f>
        <v>0.71499999999999997</v>
      </c>
      <c r="T513" s="200">
        <f>TRUNC(('TARIFA ENTREGA A DIRECCION USD'!E513-'TARIFA ENTREGA A DIRECCION USD'!D513)/'TARIFA ENTREGA A DIRECCION USD'!D513,3)</f>
        <v>0.215</v>
      </c>
      <c r="U513" s="200">
        <f>TRUNC(('TARIFA ENTREGA A DIRECCION USD'!F513-'TARIFA ENTREGA A DIRECCION USD'!D513)/'TARIFA ENTREGA A DIRECCION USD'!D513,3)</f>
        <v>0.36599999999999999</v>
      </c>
      <c r="V513" s="200">
        <f>TRUNC(('TARIFA ENTREGA A DIRECCION USD'!G513-'TARIFA ENTREGA A DIRECCION USD'!D513)/'TARIFA ENTREGA A DIRECCION USD'!D513,3)</f>
        <v>0.85199999999999998</v>
      </c>
      <c r="X513" s="142">
        <v>16.12</v>
      </c>
      <c r="Y513" s="190">
        <v>506</v>
      </c>
      <c r="Z513" s="200">
        <v>0.55000000000000004</v>
      </c>
      <c r="AA513" s="200">
        <v>0.13</v>
      </c>
      <c r="AB513" s="200">
        <v>0.3</v>
      </c>
      <c r="AC513" s="200">
        <v>0.85</v>
      </c>
      <c r="AL513"/>
      <c r="AM513"/>
      <c r="AN513"/>
      <c r="AO513"/>
      <c r="AP513"/>
      <c r="AQ513"/>
      <c r="AR513"/>
      <c r="AS513"/>
      <c r="AT513"/>
      <c r="AU513"/>
    </row>
    <row r="514" spans="17:47" x14ac:dyDescent="0.2">
      <c r="Q514" s="142">
        <f>TRUNC('TARIFA ENTREGA A DIRECCION USD'!D515-'TARIFA ENTREGA A DIRECCION USD'!D514,2)</f>
        <v>0.55000000000000004</v>
      </c>
      <c r="R514" s="190">
        <v>507</v>
      </c>
      <c r="S514" s="200">
        <f>TRUNC((('TARIFA ENTREGA A DIRECCION USD'!C514-'TARIFA ENTREGA A DIRECCION USD'!D514)/'TARIFA ENTREGA A DIRECCION USD'!D514)+1,3)</f>
        <v>0.71499999999999997</v>
      </c>
      <c r="T514" s="200">
        <f>TRUNC(('TARIFA ENTREGA A DIRECCION USD'!E514-'TARIFA ENTREGA A DIRECCION USD'!D514)/'TARIFA ENTREGA A DIRECCION USD'!D514,3)</f>
        <v>0.215</v>
      </c>
      <c r="U514" s="200">
        <f>TRUNC(('TARIFA ENTREGA A DIRECCION USD'!F514-'TARIFA ENTREGA A DIRECCION USD'!D514)/'TARIFA ENTREGA A DIRECCION USD'!D514,3)</f>
        <v>0.36599999999999999</v>
      </c>
      <c r="V514" s="200">
        <f>TRUNC(('TARIFA ENTREGA A DIRECCION USD'!G514-'TARIFA ENTREGA A DIRECCION USD'!D514)/'TARIFA ENTREGA A DIRECCION USD'!D514,3)</f>
        <v>0.85299999999999998</v>
      </c>
      <c r="X514" s="142">
        <v>16.12</v>
      </c>
      <c r="Y514" s="190">
        <v>507</v>
      </c>
      <c r="Z514" s="200">
        <v>0.55000000000000004</v>
      </c>
      <c r="AA514" s="200">
        <v>0.13</v>
      </c>
      <c r="AB514" s="200">
        <v>0.3</v>
      </c>
      <c r="AC514" s="200">
        <v>0.85</v>
      </c>
      <c r="AL514"/>
      <c r="AM514"/>
      <c r="AN514"/>
      <c r="AO514"/>
      <c r="AP514"/>
      <c r="AQ514"/>
      <c r="AR514"/>
      <c r="AS514"/>
      <c r="AT514"/>
      <c r="AU514"/>
    </row>
    <row r="515" spans="17:47" x14ac:dyDescent="0.2">
      <c r="Q515" s="142">
        <f>TRUNC('TARIFA ENTREGA A DIRECCION USD'!D516-'TARIFA ENTREGA A DIRECCION USD'!D515,2)</f>
        <v>0.55000000000000004</v>
      </c>
      <c r="R515" s="190">
        <v>508</v>
      </c>
      <c r="S515" s="200">
        <f>TRUNC((('TARIFA ENTREGA A DIRECCION USD'!C515-'TARIFA ENTREGA A DIRECCION USD'!D515)/'TARIFA ENTREGA A DIRECCION USD'!D515)+1,3)</f>
        <v>0.71499999999999997</v>
      </c>
      <c r="T515" s="200">
        <f>TRUNC(('TARIFA ENTREGA A DIRECCION USD'!E515-'TARIFA ENTREGA A DIRECCION USD'!D515)/'TARIFA ENTREGA A DIRECCION USD'!D515,3)</f>
        <v>0.215</v>
      </c>
      <c r="U515" s="200">
        <f>TRUNC(('TARIFA ENTREGA A DIRECCION USD'!F515-'TARIFA ENTREGA A DIRECCION USD'!D515)/'TARIFA ENTREGA A DIRECCION USD'!D515,3)</f>
        <v>0.36599999999999999</v>
      </c>
      <c r="V515" s="200">
        <f>TRUNC(('TARIFA ENTREGA A DIRECCION USD'!G515-'TARIFA ENTREGA A DIRECCION USD'!D515)/'TARIFA ENTREGA A DIRECCION USD'!D515,3)</f>
        <v>0.85299999999999998</v>
      </c>
      <c r="X515" s="142">
        <v>16.12</v>
      </c>
      <c r="Y515" s="190">
        <v>508</v>
      </c>
      <c r="Z515" s="200">
        <v>0.55000000000000004</v>
      </c>
      <c r="AA515" s="200">
        <v>0.13</v>
      </c>
      <c r="AB515" s="200">
        <v>0.3</v>
      </c>
      <c r="AC515" s="200">
        <v>0.85</v>
      </c>
      <c r="AL515"/>
      <c r="AM515"/>
      <c r="AN515"/>
      <c r="AO515"/>
      <c r="AP515"/>
      <c r="AQ515"/>
      <c r="AR515"/>
      <c r="AS515"/>
      <c r="AT515"/>
      <c r="AU515"/>
    </row>
    <row r="516" spans="17:47" x14ac:dyDescent="0.2">
      <c r="Q516" s="142">
        <f>TRUNC('TARIFA ENTREGA A DIRECCION USD'!D517-'TARIFA ENTREGA A DIRECCION USD'!D516,2)</f>
        <v>0.55000000000000004</v>
      </c>
      <c r="R516" s="190">
        <v>509</v>
      </c>
      <c r="S516" s="200">
        <f>TRUNC((('TARIFA ENTREGA A DIRECCION USD'!C516-'TARIFA ENTREGA A DIRECCION USD'!D516)/'TARIFA ENTREGA A DIRECCION USD'!D516)+1,3)</f>
        <v>0.71499999999999997</v>
      </c>
      <c r="T516" s="200">
        <f>TRUNC(('TARIFA ENTREGA A DIRECCION USD'!E516-'TARIFA ENTREGA A DIRECCION USD'!D516)/'TARIFA ENTREGA A DIRECCION USD'!D516,3)</f>
        <v>0.215</v>
      </c>
      <c r="U516" s="200">
        <f>TRUNC(('TARIFA ENTREGA A DIRECCION USD'!F516-'TARIFA ENTREGA A DIRECCION USD'!D516)/'TARIFA ENTREGA A DIRECCION USD'!D516,3)</f>
        <v>0.36599999999999999</v>
      </c>
      <c r="V516" s="200">
        <f>TRUNC(('TARIFA ENTREGA A DIRECCION USD'!G516-'TARIFA ENTREGA A DIRECCION USD'!D516)/'TARIFA ENTREGA A DIRECCION USD'!D516,3)</f>
        <v>0.85299999999999998</v>
      </c>
      <c r="X516" s="142">
        <v>16.12</v>
      </c>
      <c r="Y516" s="190">
        <v>509</v>
      </c>
      <c r="Z516" s="200">
        <v>0.55000000000000004</v>
      </c>
      <c r="AA516" s="200">
        <v>0.13</v>
      </c>
      <c r="AB516" s="200">
        <v>0.3</v>
      </c>
      <c r="AC516" s="200">
        <v>0.85</v>
      </c>
      <c r="AL516"/>
      <c r="AM516"/>
      <c r="AN516"/>
      <c r="AO516"/>
      <c r="AP516"/>
      <c r="AQ516"/>
      <c r="AR516"/>
      <c r="AS516"/>
      <c r="AT516"/>
      <c r="AU516"/>
    </row>
    <row r="517" spans="17:47" x14ac:dyDescent="0.2">
      <c r="Q517" s="142">
        <f>TRUNC('TARIFA ENTREGA A DIRECCION USD'!D518-'TARIFA ENTREGA A DIRECCION USD'!D517,2)</f>
        <v>0.55000000000000004</v>
      </c>
      <c r="R517" s="190">
        <v>510</v>
      </c>
      <c r="S517" s="200">
        <f>TRUNC((('TARIFA ENTREGA A DIRECCION USD'!C517-'TARIFA ENTREGA A DIRECCION USD'!D517)/'TARIFA ENTREGA A DIRECCION USD'!D517)+1,3)</f>
        <v>0.71499999999999997</v>
      </c>
      <c r="T517" s="200">
        <f>TRUNC(('TARIFA ENTREGA A DIRECCION USD'!E517-'TARIFA ENTREGA A DIRECCION USD'!D517)/'TARIFA ENTREGA A DIRECCION USD'!D517,3)</f>
        <v>0.215</v>
      </c>
      <c r="U517" s="200">
        <f>TRUNC(('TARIFA ENTREGA A DIRECCION USD'!F517-'TARIFA ENTREGA A DIRECCION USD'!D517)/'TARIFA ENTREGA A DIRECCION USD'!D517,3)</f>
        <v>0.36599999999999999</v>
      </c>
      <c r="V517" s="200">
        <f>TRUNC(('TARIFA ENTREGA A DIRECCION USD'!G517-'TARIFA ENTREGA A DIRECCION USD'!D517)/'TARIFA ENTREGA A DIRECCION USD'!D517,3)</f>
        <v>0.85299999999999998</v>
      </c>
      <c r="X517" s="142">
        <v>16.12</v>
      </c>
      <c r="Y517" s="190">
        <v>510</v>
      </c>
      <c r="Z517" s="200">
        <v>0.55000000000000004</v>
      </c>
      <c r="AA517" s="200">
        <v>0.13</v>
      </c>
      <c r="AB517" s="200">
        <v>0.3</v>
      </c>
      <c r="AC517" s="200">
        <v>0.85</v>
      </c>
      <c r="AL517"/>
      <c r="AM517"/>
      <c r="AN517"/>
      <c r="AO517"/>
      <c r="AP517"/>
      <c r="AQ517"/>
      <c r="AR517"/>
      <c r="AS517"/>
      <c r="AT517"/>
      <c r="AU517"/>
    </row>
    <row r="518" spans="17:47" x14ac:dyDescent="0.2">
      <c r="Q518" s="142">
        <f>TRUNC('TARIFA ENTREGA A DIRECCION USD'!D519-'TARIFA ENTREGA A DIRECCION USD'!D518,2)</f>
        <v>0.55000000000000004</v>
      </c>
      <c r="R518" s="190">
        <v>511</v>
      </c>
      <c r="S518" s="200">
        <f>TRUNC((('TARIFA ENTREGA A DIRECCION USD'!C518-'TARIFA ENTREGA A DIRECCION USD'!D518)/'TARIFA ENTREGA A DIRECCION USD'!D518)+1,3)</f>
        <v>0.71499999999999997</v>
      </c>
      <c r="T518" s="200">
        <f>TRUNC(('TARIFA ENTREGA A DIRECCION USD'!E518-'TARIFA ENTREGA A DIRECCION USD'!D518)/'TARIFA ENTREGA A DIRECCION USD'!D518,3)</f>
        <v>0.215</v>
      </c>
      <c r="U518" s="200">
        <f>TRUNC(('TARIFA ENTREGA A DIRECCION USD'!F518-'TARIFA ENTREGA A DIRECCION USD'!D518)/'TARIFA ENTREGA A DIRECCION USD'!D518,3)</f>
        <v>0.36599999999999999</v>
      </c>
      <c r="V518" s="200">
        <f>TRUNC(('TARIFA ENTREGA A DIRECCION USD'!G518-'TARIFA ENTREGA A DIRECCION USD'!D518)/'TARIFA ENTREGA A DIRECCION USD'!D518,3)</f>
        <v>0.85299999999999998</v>
      </c>
      <c r="X518" s="142">
        <v>16.12</v>
      </c>
      <c r="Y518" s="190">
        <v>511</v>
      </c>
      <c r="Z518" s="200">
        <v>0.55000000000000004</v>
      </c>
      <c r="AA518" s="200">
        <v>0.13</v>
      </c>
      <c r="AB518" s="200">
        <v>0.3</v>
      </c>
      <c r="AC518" s="200">
        <v>0.85</v>
      </c>
      <c r="AL518"/>
      <c r="AM518"/>
      <c r="AN518"/>
      <c r="AO518"/>
      <c r="AP518"/>
      <c r="AQ518"/>
      <c r="AR518"/>
      <c r="AS518"/>
      <c r="AT518"/>
      <c r="AU518"/>
    </row>
    <row r="519" spans="17:47" x14ac:dyDescent="0.2">
      <c r="Q519" s="142">
        <f>TRUNC('TARIFA ENTREGA A DIRECCION USD'!D520-'TARIFA ENTREGA A DIRECCION USD'!D519,2)</f>
        <v>0.55000000000000004</v>
      </c>
      <c r="R519" s="190">
        <v>512</v>
      </c>
      <c r="S519" s="200">
        <f>TRUNC((('TARIFA ENTREGA A DIRECCION USD'!C519-'TARIFA ENTREGA A DIRECCION USD'!D519)/'TARIFA ENTREGA A DIRECCION USD'!D519)+1,3)</f>
        <v>0.71499999999999997</v>
      </c>
      <c r="T519" s="200">
        <f>TRUNC(('TARIFA ENTREGA A DIRECCION USD'!E519-'TARIFA ENTREGA A DIRECCION USD'!D519)/'TARIFA ENTREGA A DIRECCION USD'!D519,3)</f>
        <v>0.215</v>
      </c>
      <c r="U519" s="200">
        <f>TRUNC(('TARIFA ENTREGA A DIRECCION USD'!F519-'TARIFA ENTREGA A DIRECCION USD'!D519)/'TARIFA ENTREGA A DIRECCION USD'!D519,3)</f>
        <v>0.36599999999999999</v>
      </c>
      <c r="V519" s="200">
        <f>TRUNC(('TARIFA ENTREGA A DIRECCION USD'!G519-'TARIFA ENTREGA A DIRECCION USD'!D519)/'TARIFA ENTREGA A DIRECCION USD'!D519,3)</f>
        <v>0.85399999999999998</v>
      </c>
      <c r="X519" s="142">
        <v>16.12</v>
      </c>
      <c r="Y519" s="190">
        <v>512</v>
      </c>
      <c r="Z519" s="200">
        <v>0.55000000000000004</v>
      </c>
      <c r="AA519" s="200">
        <v>0.13</v>
      </c>
      <c r="AB519" s="200">
        <v>0.3</v>
      </c>
      <c r="AC519" s="200">
        <v>0.85</v>
      </c>
      <c r="AL519"/>
      <c r="AM519"/>
      <c r="AN519"/>
      <c r="AO519"/>
      <c r="AP519"/>
      <c r="AQ519"/>
      <c r="AR519"/>
      <c r="AS519"/>
      <c r="AT519"/>
      <c r="AU519"/>
    </row>
    <row r="520" spans="17:47" x14ac:dyDescent="0.2">
      <c r="Q520" s="142">
        <f>TRUNC('TARIFA ENTREGA A DIRECCION USD'!D521-'TARIFA ENTREGA A DIRECCION USD'!D520,2)</f>
        <v>0.55000000000000004</v>
      </c>
      <c r="R520" s="190">
        <v>513</v>
      </c>
      <c r="S520" s="200">
        <f>TRUNC((('TARIFA ENTREGA A DIRECCION USD'!C520-'TARIFA ENTREGA A DIRECCION USD'!D520)/'TARIFA ENTREGA A DIRECCION USD'!D520)+1,3)</f>
        <v>0.71499999999999997</v>
      </c>
      <c r="T520" s="200">
        <f>TRUNC(('TARIFA ENTREGA A DIRECCION USD'!E520-'TARIFA ENTREGA A DIRECCION USD'!D520)/'TARIFA ENTREGA A DIRECCION USD'!D520,3)</f>
        <v>0.215</v>
      </c>
      <c r="U520" s="200">
        <f>TRUNC(('TARIFA ENTREGA A DIRECCION USD'!F520-'TARIFA ENTREGA A DIRECCION USD'!D520)/'TARIFA ENTREGA A DIRECCION USD'!D520,3)</f>
        <v>0.36699999999999999</v>
      </c>
      <c r="V520" s="200">
        <f>TRUNC(('TARIFA ENTREGA A DIRECCION USD'!G520-'TARIFA ENTREGA A DIRECCION USD'!D520)/'TARIFA ENTREGA A DIRECCION USD'!D520,3)</f>
        <v>0.85399999999999998</v>
      </c>
      <c r="X520" s="142">
        <v>16.12</v>
      </c>
      <c r="Y520" s="190">
        <v>513</v>
      </c>
      <c r="Z520" s="200">
        <v>0.55000000000000004</v>
      </c>
      <c r="AA520" s="200">
        <v>0.13</v>
      </c>
      <c r="AB520" s="200">
        <v>0.3</v>
      </c>
      <c r="AC520" s="200">
        <v>0.85</v>
      </c>
      <c r="AL520"/>
      <c r="AM520"/>
      <c r="AN520"/>
      <c r="AO520"/>
      <c r="AP520"/>
      <c r="AQ520"/>
      <c r="AR520"/>
      <c r="AS520"/>
      <c r="AT520"/>
      <c r="AU520"/>
    </row>
    <row r="521" spans="17:47" x14ac:dyDescent="0.2">
      <c r="Q521" s="142">
        <f>TRUNC('TARIFA ENTREGA A DIRECCION USD'!D522-'TARIFA ENTREGA A DIRECCION USD'!D521,2)</f>
        <v>0.55000000000000004</v>
      </c>
      <c r="R521" s="190">
        <v>514</v>
      </c>
      <c r="S521" s="200">
        <f>TRUNC((('TARIFA ENTREGA A DIRECCION USD'!C521-'TARIFA ENTREGA A DIRECCION USD'!D521)/'TARIFA ENTREGA A DIRECCION USD'!D521)+1,3)</f>
        <v>0.71499999999999997</v>
      </c>
      <c r="T521" s="200">
        <f>TRUNC(('TARIFA ENTREGA A DIRECCION USD'!E521-'TARIFA ENTREGA A DIRECCION USD'!D521)/'TARIFA ENTREGA A DIRECCION USD'!D521,3)</f>
        <v>0.215</v>
      </c>
      <c r="U521" s="200">
        <f>TRUNC(('TARIFA ENTREGA A DIRECCION USD'!F521-'TARIFA ENTREGA A DIRECCION USD'!D521)/'TARIFA ENTREGA A DIRECCION USD'!D521,3)</f>
        <v>0.36699999999999999</v>
      </c>
      <c r="V521" s="200">
        <f>TRUNC(('TARIFA ENTREGA A DIRECCION USD'!G521-'TARIFA ENTREGA A DIRECCION USD'!D521)/'TARIFA ENTREGA A DIRECCION USD'!D521,3)</f>
        <v>0.85399999999999998</v>
      </c>
      <c r="X521" s="142">
        <v>16.12</v>
      </c>
      <c r="Y521" s="190">
        <v>514</v>
      </c>
      <c r="Z521" s="200">
        <v>0.55000000000000004</v>
      </c>
      <c r="AA521" s="200">
        <v>0.13</v>
      </c>
      <c r="AB521" s="200">
        <v>0.3</v>
      </c>
      <c r="AC521" s="200">
        <v>0.85</v>
      </c>
      <c r="AL521"/>
      <c r="AM521"/>
      <c r="AN521"/>
      <c r="AO521"/>
      <c r="AP521"/>
      <c r="AQ521"/>
      <c r="AR521"/>
      <c r="AS521"/>
      <c r="AT521"/>
      <c r="AU521"/>
    </row>
    <row r="522" spans="17:47" x14ac:dyDescent="0.2">
      <c r="Q522" s="142">
        <f>TRUNC('TARIFA ENTREGA A DIRECCION USD'!D523-'TARIFA ENTREGA A DIRECCION USD'!D522,2)</f>
        <v>0.55000000000000004</v>
      </c>
      <c r="R522" s="190">
        <v>515</v>
      </c>
      <c r="S522" s="200">
        <f>TRUNC((('TARIFA ENTREGA A DIRECCION USD'!C522-'TARIFA ENTREGA A DIRECCION USD'!D522)/'TARIFA ENTREGA A DIRECCION USD'!D522)+1,3)</f>
        <v>0.71499999999999997</v>
      </c>
      <c r="T522" s="200">
        <f>TRUNC(('TARIFA ENTREGA A DIRECCION USD'!E522-'TARIFA ENTREGA A DIRECCION USD'!D522)/'TARIFA ENTREGA A DIRECCION USD'!D522,3)</f>
        <v>0.215</v>
      </c>
      <c r="U522" s="200">
        <f>TRUNC(('TARIFA ENTREGA A DIRECCION USD'!F522-'TARIFA ENTREGA A DIRECCION USD'!D522)/'TARIFA ENTREGA A DIRECCION USD'!D522,3)</f>
        <v>0.36699999999999999</v>
      </c>
      <c r="V522" s="200">
        <f>TRUNC(('TARIFA ENTREGA A DIRECCION USD'!G522-'TARIFA ENTREGA A DIRECCION USD'!D522)/'TARIFA ENTREGA A DIRECCION USD'!D522,3)</f>
        <v>0.85399999999999998</v>
      </c>
      <c r="X522" s="142">
        <v>16.12</v>
      </c>
      <c r="Y522" s="190">
        <v>515</v>
      </c>
      <c r="Z522" s="200">
        <v>0.55000000000000004</v>
      </c>
      <c r="AA522" s="200">
        <v>0.13</v>
      </c>
      <c r="AB522" s="200">
        <v>0.3</v>
      </c>
      <c r="AC522" s="200">
        <v>0.85</v>
      </c>
      <c r="AL522"/>
      <c r="AM522"/>
      <c r="AN522"/>
      <c r="AO522"/>
      <c r="AP522"/>
      <c r="AQ522"/>
      <c r="AR522"/>
      <c r="AS522"/>
      <c r="AT522"/>
      <c r="AU522"/>
    </row>
    <row r="523" spans="17:47" x14ac:dyDescent="0.2">
      <c r="Q523" s="142">
        <f>TRUNC('TARIFA ENTREGA A DIRECCION USD'!D524-'TARIFA ENTREGA A DIRECCION USD'!D523,2)</f>
        <v>0.55000000000000004</v>
      </c>
      <c r="R523" s="190">
        <v>516</v>
      </c>
      <c r="S523" s="200">
        <f>TRUNC((('TARIFA ENTREGA A DIRECCION USD'!C523-'TARIFA ENTREGA A DIRECCION USD'!D523)/'TARIFA ENTREGA A DIRECCION USD'!D523)+1,3)</f>
        <v>0.71499999999999997</v>
      </c>
      <c r="T523" s="200">
        <f>TRUNC(('TARIFA ENTREGA A DIRECCION USD'!E523-'TARIFA ENTREGA A DIRECCION USD'!D523)/'TARIFA ENTREGA A DIRECCION USD'!D523,3)</f>
        <v>0.216</v>
      </c>
      <c r="U523" s="200">
        <f>TRUNC(('TARIFA ENTREGA A DIRECCION USD'!F523-'TARIFA ENTREGA A DIRECCION USD'!D523)/'TARIFA ENTREGA A DIRECCION USD'!D523,3)</f>
        <v>0.36699999999999999</v>
      </c>
      <c r="V523" s="200">
        <f>TRUNC(('TARIFA ENTREGA A DIRECCION USD'!G523-'TARIFA ENTREGA A DIRECCION USD'!D523)/'TARIFA ENTREGA A DIRECCION USD'!D523,3)</f>
        <v>0.85399999999999998</v>
      </c>
      <c r="X523" s="142">
        <v>16.12</v>
      </c>
      <c r="Y523" s="190">
        <v>516</v>
      </c>
      <c r="Z523" s="200">
        <v>0.55000000000000004</v>
      </c>
      <c r="AA523" s="200">
        <v>0.13</v>
      </c>
      <c r="AB523" s="200">
        <v>0.3</v>
      </c>
      <c r="AC523" s="200">
        <v>0.85</v>
      </c>
      <c r="AL523"/>
      <c r="AM523"/>
      <c r="AN523"/>
      <c r="AO523"/>
      <c r="AP523"/>
      <c r="AQ523"/>
      <c r="AR523"/>
      <c r="AS523"/>
      <c r="AT523"/>
      <c r="AU523"/>
    </row>
    <row r="524" spans="17:47" x14ac:dyDescent="0.2">
      <c r="Q524" s="142">
        <f>TRUNC('TARIFA ENTREGA A DIRECCION USD'!D525-'TARIFA ENTREGA A DIRECCION USD'!D524,2)</f>
        <v>0.55000000000000004</v>
      </c>
      <c r="R524" s="190">
        <v>517</v>
      </c>
      <c r="S524" s="200">
        <f>TRUNC((('TARIFA ENTREGA A DIRECCION USD'!C524-'TARIFA ENTREGA A DIRECCION USD'!D524)/'TARIFA ENTREGA A DIRECCION USD'!D524)+1,3)</f>
        <v>0.71499999999999997</v>
      </c>
      <c r="T524" s="200">
        <f>TRUNC(('TARIFA ENTREGA A DIRECCION USD'!E524-'TARIFA ENTREGA A DIRECCION USD'!D524)/'TARIFA ENTREGA A DIRECCION USD'!D524,3)</f>
        <v>0.216</v>
      </c>
      <c r="U524" s="200">
        <f>TRUNC(('TARIFA ENTREGA A DIRECCION USD'!F524-'TARIFA ENTREGA A DIRECCION USD'!D524)/'TARIFA ENTREGA A DIRECCION USD'!D524,3)</f>
        <v>0.36699999999999999</v>
      </c>
      <c r="V524" s="200">
        <f>TRUNC(('TARIFA ENTREGA A DIRECCION USD'!G524-'TARIFA ENTREGA A DIRECCION USD'!D524)/'TARIFA ENTREGA A DIRECCION USD'!D524,3)</f>
        <v>0.85499999999999998</v>
      </c>
      <c r="X524" s="142">
        <v>16.12</v>
      </c>
      <c r="Y524" s="190">
        <v>517</v>
      </c>
      <c r="Z524" s="200">
        <v>0.55000000000000004</v>
      </c>
      <c r="AA524" s="200">
        <v>0.13</v>
      </c>
      <c r="AB524" s="200">
        <v>0.3</v>
      </c>
      <c r="AC524" s="200">
        <v>0.85</v>
      </c>
      <c r="AL524"/>
      <c r="AM524"/>
      <c r="AN524"/>
      <c r="AO524"/>
      <c r="AP524"/>
      <c r="AQ524"/>
      <c r="AR524"/>
      <c r="AS524"/>
      <c r="AT524"/>
      <c r="AU524"/>
    </row>
    <row r="525" spans="17:47" x14ac:dyDescent="0.2">
      <c r="Q525" s="142">
        <f>TRUNC('TARIFA ENTREGA A DIRECCION USD'!D526-'TARIFA ENTREGA A DIRECCION USD'!D525,2)</f>
        <v>0.55000000000000004</v>
      </c>
      <c r="R525" s="190">
        <v>518</v>
      </c>
      <c r="S525" s="200">
        <f>TRUNC((('TARIFA ENTREGA A DIRECCION USD'!C525-'TARIFA ENTREGA A DIRECCION USD'!D525)/'TARIFA ENTREGA A DIRECCION USD'!D525)+1,3)</f>
        <v>0.71499999999999997</v>
      </c>
      <c r="T525" s="200">
        <f>TRUNC(('TARIFA ENTREGA A DIRECCION USD'!E525-'TARIFA ENTREGA A DIRECCION USD'!D525)/'TARIFA ENTREGA A DIRECCION USD'!D525,3)</f>
        <v>0.216</v>
      </c>
      <c r="U525" s="200">
        <f>TRUNC(('TARIFA ENTREGA A DIRECCION USD'!F525-'TARIFA ENTREGA A DIRECCION USD'!D525)/'TARIFA ENTREGA A DIRECCION USD'!D525,3)</f>
        <v>0.36699999999999999</v>
      </c>
      <c r="V525" s="200">
        <f>TRUNC(('TARIFA ENTREGA A DIRECCION USD'!G525-'TARIFA ENTREGA A DIRECCION USD'!D525)/'TARIFA ENTREGA A DIRECCION USD'!D525,3)</f>
        <v>0.85499999999999998</v>
      </c>
      <c r="X525" s="142">
        <v>16.12</v>
      </c>
      <c r="Y525" s="190">
        <v>518</v>
      </c>
      <c r="Z525" s="200">
        <v>0.55000000000000004</v>
      </c>
      <c r="AA525" s="200">
        <v>0.13</v>
      </c>
      <c r="AB525" s="200">
        <v>0.3</v>
      </c>
      <c r="AC525" s="200">
        <v>0.85</v>
      </c>
      <c r="AL525"/>
      <c r="AM525"/>
      <c r="AN525"/>
      <c r="AO525"/>
      <c r="AP525"/>
      <c r="AQ525"/>
      <c r="AR525"/>
      <c r="AS525"/>
      <c r="AT525"/>
      <c r="AU525"/>
    </row>
    <row r="526" spans="17:47" x14ac:dyDescent="0.2">
      <c r="Q526" s="142">
        <f>TRUNC('TARIFA ENTREGA A DIRECCION USD'!D527-'TARIFA ENTREGA A DIRECCION USD'!D526,2)</f>
        <v>0.55000000000000004</v>
      </c>
      <c r="R526" s="190">
        <v>519</v>
      </c>
      <c r="S526" s="200">
        <f>TRUNC((('TARIFA ENTREGA A DIRECCION USD'!C526-'TARIFA ENTREGA A DIRECCION USD'!D526)/'TARIFA ENTREGA A DIRECCION USD'!D526)+1,3)</f>
        <v>0.71499999999999997</v>
      </c>
      <c r="T526" s="200">
        <f>TRUNC(('TARIFA ENTREGA A DIRECCION USD'!E526-'TARIFA ENTREGA A DIRECCION USD'!D526)/'TARIFA ENTREGA A DIRECCION USD'!D526,3)</f>
        <v>0.216</v>
      </c>
      <c r="U526" s="200">
        <f>TRUNC(('TARIFA ENTREGA A DIRECCION USD'!F526-'TARIFA ENTREGA A DIRECCION USD'!D526)/'TARIFA ENTREGA A DIRECCION USD'!D526,3)</f>
        <v>0.36699999999999999</v>
      </c>
      <c r="V526" s="200">
        <f>TRUNC(('TARIFA ENTREGA A DIRECCION USD'!G526-'TARIFA ENTREGA A DIRECCION USD'!D526)/'TARIFA ENTREGA A DIRECCION USD'!D526,3)</f>
        <v>0.85499999999999998</v>
      </c>
      <c r="X526" s="142">
        <v>16.12</v>
      </c>
      <c r="Y526" s="190">
        <v>519</v>
      </c>
      <c r="Z526" s="200">
        <v>0.55000000000000004</v>
      </c>
      <c r="AA526" s="200">
        <v>0.13</v>
      </c>
      <c r="AB526" s="200">
        <v>0.3</v>
      </c>
      <c r="AC526" s="200">
        <v>0.85</v>
      </c>
      <c r="AL526"/>
      <c r="AM526"/>
      <c r="AN526"/>
      <c r="AO526"/>
      <c r="AP526"/>
      <c r="AQ526"/>
      <c r="AR526"/>
      <c r="AS526"/>
      <c r="AT526"/>
      <c r="AU526"/>
    </row>
    <row r="527" spans="17:47" x14ac:dyDescent="0.2">
      <c r="Q527" s="142">
        <f>TRUNC('TARIFA ENTREGA A DIRECCION USD'!D528-'TARIFA ENTREGA A DIRECCION USD'!D527,2)</f>
        <v>0.55000000000000004</v>
      </c>
      <c r="R527" s="190">
        <v>520</v>
      </c>
      <c r="S527" s="200">
        <f>TRUNC((('TARIFA ENTREGA A DIRECCION USD'!C527-'TARIFA ENTREGA A DIRECCION USD'!D527)/'TARIFA ENTREGA A DIRECCION USD'!D527)+1,3)</f>
        <v>0.71499999999999997</v>
      </c>
      <c r="T527" s="200">
        <f>TRUNC(('TARIFA ENTREGA A DIRECCION USD'!E527-'TARIFA ENTREGA A DIRECCION USD'!D527)/'TARIFA ENTREGA A DIRECCION USD'!D527,3)</f>
        <v>0.216</v>
      </c>
      <c r="U527" s="200">
        <f>TRUNC(('TARIFA ENTREGA A DIRECCION USD'!F527-'TARIFA ENTREGA A DIRECCION USD'!D527)/'TARIFA ENTREGA A DIRECCION USD'!D527,3)</f>
        <v>0.36699999999999999</v>
      </c>
      <c r="V527" s="200">
        <f>TRUNC(('TARIFA ENTREGA A DIRECCION USD'!G527-'TARIFA ENTREGA A DIRECCION USD'!D527)/'TARIFA ENTREGA A DIRECCION USD'!D527,3)</f>
        <v>0.85499999999999998</v>
      </c>
      <c r="X527" s="142">
        <v>16.12</v>
      </c>
      <c r="Y527" s="190">
        <v>520</v>
      </c>
      <c r="Z527" s="200">
        <v>0.55000000000000004</v>
      </c>
      <c r="AA527" s="200">
        <v>0.13</v>
      </c>
      <c r="AB527" s="200">
        <v>0.3</v>
      </c>
      <c r="AC527" s="200">
        <v>0.85</v>
      </c>
      <c r="AL527"/>
      <c r="AM527"/>
      <c r="AN527"/>
      <c r="AO527"/>
      <c r="AP527"/>
      <c r="AQ527"/>
      <c r="AR527"/>
      <c r="AS527"/>
      <c r="AT527"/>
      <c r="AU527"/>
    </row>
    <row r="528" spans="17:47" x14ac:dyDescent="0.2">
      <c r="Q528" s="142">
        <f>TRUNC('TARIFA ENTREGA A DIRECCION USD'!D529-'TARIFA ENTREGA A DIRECCION USD'!D528,2)</f>
        <v>0.55000000000000004</v>
      </c>
      <c r="R528" s="190">
        <v>521</v>
      </c>
      <c r="S528" s="200">
        <f>TRUNC((('TARIFA ENTREGA A DIRECCION USD'!C528-'TARIFA ENTREGA A DIRECCION USD'!D528)/'TARIFA ENTREGA A DIRECCION USD'!D528)+1,3)</f>
        <v>0.71499999999999997</v>
      </c>
      <c r="T528" s="200">
        <f>TRUNC(('TARIFA ENTREGA A DIRECCION USD'!E528-'TARIFA ENTREGA A DIRECCION USD'!D528)/'TARIFA ENTREGA A DIRECCION USD'!D528,3)</f>
        <v>0.216</v>
      </c>
      <c r="U528" s="200">
        <f>TRUNC(('TARIFA ENTREGA A DIRECCION USD'!F528-'TARIFA ENTREGA A DIRECCION USD'!D528)/'TARIFA ENTREGA A DIRECCION USD'!D528,3)</f>
        <v>0.36799999999999999</v>
      </c>
      <c r="V528" s="200">
        <f>TRUNC(('TARIFA ENTREGA A DIRECCION USD'!G528-'TARIFA ENTREGA A DIRECCION USD'!D528)/'TARIFA ENTREGA A DIRECCION USD'!D528,3)</f>
        <v>0.85499999999999998</v>
      </c>
      <c r="X528" s="142">
        <v>16.12</v>
      </c>
      <c r="Y528" s="190">
        <v>521</v>
      </c>
      <c r="Z528" s="200">
        <v>0.55000000000000004</v>
      </c>
      <c r="AA528" s="200">
        <v>0.13</v>
      </c>
      <c r="AB528" s="200">
        <v>0.3</v>
      </c>
      <c r="AC528" s="200">
        <v>0.85</v>
      </c>
      <c r="AL528"/>
      <c r="AM528"/>
      <c r="AN528"/>
      <c r="AO528"/>
      <c r="AP528"/>
      <c r="AQ528"/>
      <c r="AR528"/>
      <c r="AS528"/>
      <c r="AT528"/>
      <c r="AU528"/>
    </row>
    <row r="529" spans="17:47" x14ac:dyDescent="0.2">
      <c r="Q529" s="142">
        <f>TRUNC('TARIFA ENTREGA A DIRECCION USD'!D530-'TARIFA ENTREGA A DIRECCION USD'!D529,2)</f>
        <v>0.55000000000000004</v>
      </c>
      <c r="R529" s="190">
        <v>522</v>
      </c>
      <c r="S529" s="200">
        <f>TRUNC((('TARIFA ENTREGA A DIRECCION USD'!C529-'TARIFA ENTREGA A DIRECCION USD'!D529)/'TARIFA ENTREGA A DIRECCION USD'!D529)+1,3)</f>
        <v>0.71499999999999997</v>
      </c>
      <c r="T529" s="200">
        <f>TRUNC(('TARIFA ENTREGA A DIRECCION USD'!E529-'TARIFA ENTREGA A DIRECCION USD'!D529)/'TARIFA ENTREGA A DIRECCION USD'!D529,3)</f>
        <v>0.216</v>
      </c>
      <c r="U529" s="200">
        <f>TRUNC(('TARIFA ENTREGA A DIRECCION USD'!F529-'TARIFA ENTREGA A DIRECCION USD'!D529)/'TARIFA ENTREGA A DIRECCION USD'!D529,3)</f>
        <v>0.36799999999999999</v>
      </c>
      <c r="V529" s="200">
        <f>TRUNC(('TARIFA ENTREGA A DIRECCION USD'!G529-'TARIFA ENTREGA A DIRECCION USD'!D529)/'TARIFA ENTREGA A DIRECCION USD'!D529,3)</f>
        <v>0.85599999999999998</v>
      </c>
      <c r="X529" s="142">
        <v>16.12</v>
      </c>
      <c r="Y529" s="190">
        <v>522</v>
      </c>
      <c r="Z529" s="200">
        <v>0.55000000000000004</v>
      </c>
      <c r="AA529" s="200">
        <v>0.13</v>
      </c>
      <c r="AB529" s="200">
        <v>0.3</v>
      </c>
      <c r="AC529" s="200">
        <v>0.85</v>
      </c>
      <c r="AL529"/>
      <c r="AM529"/>
      <c r="AN529"/>
      <c r="AO529"/>
      <c r="AP529"/>
      <c r="AQ529"/>
      <c r="AR529"/>
      <c r="AS529"/>
      <c r="AT529"/>
      <c r="AU529"/>
    </row>
    <row r="530" spans="17:47" x14ac:dyDescent="0.2">
      <c r="Q530" s="142">
        <f>TRUNC('TARIFA ENTREGA A DIRECCION USD'!D531-'TARIFA ENTREGA A DIRECCION USD'!D530,2)</f>
        <v>0.55000000000000004</v>
      </c>
      <c r="R530" s="190">
        <v>523</v>
      </c>
      <c r="S530" s="200">
        <f>TRUNC((('TARIFA ENTREGA A DIRECCION USD'!C530-'TARIFA ENTREGA A DIRECCION USD'!D530)/'TARIFA ENTREGA A DIRECCION USD'!D530)+1,3)</f>
        <v>0.71499999999999997</v>
      </c>
      <c r="T530" s="200">
        <f>TRUNC(('TARIFA ENTREGA A DIRECCION USD'!E530-'TARIFA ENTREGA A DIRECCION USD'!D530)/'TARIFA ENTREGA A DIRECCION USD'!D530,3)</f>
        <v>0.216</v>
      </c>
      <c r="U530" s="200">
        <f>TRUNC(('TARIFA ENTREGA A DIRECCION USD'!F530-'TARIFA ENTREGA A DIRECCION USD'!D530)/'TARIFA ENTREGA A DIRECCION USD'!D530,3)</f>
        <v>0.36799999999999999</v>
      </c>
      <c r="V530" s="200">
        <f>TRUNC(('TARIFA ENTREGA A DIRECCION USD'!G530-'TARIFA ENTREGA A DIRECCION USD'!D530)/'TARIFA ENTREGA A DIRECCION USD'!D530,3)</f>
        <v>0.85599999999999998</v>
      </c>
      <c r="X530" s="142">
        <v>16.12</v>
      </c>
      <c r="Y530" s="190">
        <v>523</v>
      </c>
      <c r="Z530" s="200">
        <v>0.55000000000000004</v>
      </c>
      <c r="AA530" s="200">
        <v>0.13</v>
      </c>
      <c r="AB530" s="200">
        <v>0.3</v>
      </c>
      <c r="AC530" s="200">
        <v>0.85</v>
      </c>
      <c r="AL530"/>
      <c r="AM530"/>
      <c r="AN530"/>
      <c r="AO530"/>
      <c r="AP530"/>
      <c r="AQ530"/>
      <c r="AR530"/>
      <c r="AS530"/>
      <c r="AT530"/>
      <c r="AU530"/>
    </row>
    <row r="531" spans="17:47" x14ac:dyDescent="0.2">
      <c r="Q531" s="142">
        <f>TRUNC('TARIFA ENTREGA A DIRECCION USD'!D532-'TARIFA ENTREGA A DIRECCION USD'!D531,2)</f>
        <v>0.55000000000000004</v>
      </c>
      <c r="R531" s="190">
        <v>524</v>
      </c>
      <c r="S531" s="200">
        <f>TRUNC((('TARIFA ENTREGA A DIRECCION USD'!C531-'TARIFA ENTREGA A DIRECCION USD'!D531)/'TARIFA ENTREGA A DIRECCION USD'!D531)+1,3)</f>
        <v>0.71499999999999997</v>
      </c>
      <c r="T531" s="200">
        <f>TRUNC(('TARIFA ENTREGA A DIRECCION USD'!E531-'TARIFA ENTREGA A DIRECCION USD'!D531)/'TARIFA ENTREGA A DIRECCION USD'!D531,3)</f>
        <v>0.216</v>
      </c>
      <c r="U531" s="200">
        <f>TRUNC(('TARIFA ENTREGA A DIRECCION USD'!F531-'TARIFA ENTREGA A DIRECCION USD'!D531)/'TARIFA ENTREGA A DIRECCION USD'!D531,3)</f>
        <v>0.36799999999999999</v>
      </c>
      <c r="V531" s="200">
        <f>TRUNC(('TARIFA ENTREGA A DIRECCION USD'!G531-'TARIFA ENTREGA A DIRECCION USD'!D531)/'TARIFA ENTREGA A DIRECCION USD'!D531,3)</f>
        <v>0.85599999999999998</v>
      </c>
      <c r="X531" s="142">
        <v>16.12</v>
      </c>
      <c r="Y531" s="190">
        <v>524</v>
      </c>
      <c r="Z531" s="200">
        <v>0.55000000000000004</v>
      </c>
      <c r="AA531" s="200">
        <v>0.13</v>
      </c>
      <c r="AB531" s="200">
        <v>0.3</v>
      </c>
      <c r="AC531" s="200">
        <v>0.85</v>
      </c>
      <c r="AL531"/>
      <c r="AM531"/>
      <c r="AN531"/>
      <c r="AO531"/>
      <c r="AP531"/>
      <c r="AQ531"/>
      <c r="AR531"/>
      <c r="AS531"/>
      <c r="AT531"/>
      <c r="AU531"/>
    </row>
    <row r="532" spans="17:47" x14ac:dyDescent="0.2">
      <c r="Q532" s="142">
        <f>TRUNC('TARIFA ENTREGA A DIRECCION USD'!D533-'TARIFA ENTREGA A DIRECCION USD'!D532,2)</f>
        <v>0.55000000000000004</v>
      </c>
      <c r="R532" s="190">
        <v>525</v>
      </c>
      <c r="S532" s="200">
        <f>TRUNC((('TARIFA ENTREGA A DIRECCION USD'!C532-'TARIFA ENTREGA A DIRECCION USD'!D532)/'TARIFA ENTREGA A DIRECCION USD'!D532)+1,3)</f>
        <v>0.71499999999999997</v>
      </c>
      <c r="T532" s="200">
        <f>TRUNC(('TARIFA ENTREGA A DIRECCION USD'!E532-'TARIFA ENTREGA A DIRECCION USD'!D532)/'TARIFA ENTREGA A DIRECCION USD'!D532,3)</f>
        <v>0.216</v>
      </c>
      <c r="U532" s="200">
        <f>TRUNC(('TARIFA ENTREGA A DIRECCION USD'!F532-'TARIFA ENTREGA A DIRECCION USD'!D532)/'TARIFA ENTREGA A DIRECCION USD'!D532,3)</f>
        <v>0.36799999999999999</v>
      </c>
      <c r="V532" s="200">
        <f>TRUNC(('TARIFA ENTREGA A DIRECCION USD'!G532-'TARIFA ENTREGA A DIRECCION USD'!D532)/'TARIFA ENTREGA A DIRECCION USD'!D532,3)</f>
        <v>0.85599999999999998</v>
      </c>
      <c r="X532" s="142">
        <v>16.12</v>
      </c>
      <c r="Y532" s="190">
        <v>525</v>
      </c>
      <c r="Z532" s="200">
        <v>0.55000000000000004</v>
      </c>
      <c r="AA532" s="200">
        <v>0.13</v>
      </c>
      <c r="AB532" s="200">
        <v>0.3</v>
      </c>
      <c r="AC532" s="200">
        <v>0.85</v>
      </c>
      <c r="AL532"/>
      <c r="AM532"/>
      <c r="AN532"/>
      <c r="AO532"/>
      <c r="AP532"/>
      <c r="AQ532"/>
      <c r="AR532"/>
      <c r="AS532"/>
      <c r="AT532"/>
      <c r="AU532"/>
    </row>
    <row r="533" spans="17:47" x14ac:dyDescent="0.2">
      <c r="Q533" s="142">
        <f>TRUNC('TARIFA ENTREGA A DIRECCION USD'!D534-'TARIFA ENTREGA A DIRECCION USD'!D533,2)</f>
        <v>0.55000000000000004</v>
      </c>
      <c r="R533" s="190">
        <v>526</v>
      </c>
      <c r="S533" s="200">
        <f>TRUNC((('TARIFA ENTREGA A DIRECCION USD'!C533-'TARIFA ENTREGA A DIRECCION USD'!D533)/'TARIFA ENTREGA A DIRECCION USD'!D533)+1,3)</f>
        <v>0.71499999999999997</v>
      </c>
      <c r="T533" s="200">
        <f>TRUNC(('TARIFA ENTREGA A DIRECCION USD'!E533-'TARIFA ENTREGA A DIRECCION USD'!D533)/'TARIFA ENTREGA A DIRECCION USD'!D533,3)</f>
        <v>0.216</v>
      </c>
      <c r="U533" s="200">
        <f>TRUNC(('TARIFA ENTREGA A DIRECCION USD'!F533-'TARIFA ENTREGA A DIRECCION USD'!D533)/'TARIFA ENTREGA A DIRECCION USD'!D533,3)</f>
        <v>0.36799999999999999</v>
      </c>
      <c r="V533" s="200">
        <f>TRUNC(('TARIFA ENTREGA A DIRECCION USD'!G533-'TARIFA ENTREGA A DIRECCION USD'!D533)/'TARIFA ENTREGA A DIRECCION USD'!D533,3)</f>
        <v>0.85599999999999998</v>
      </c>
      <c r="X533" s="142">
        <v>16.12</v>
      </c>
      <c r="Y533" s="190">
        <v>526</v>
      </c>
      <c r="Z533" s="200">
        <v>0.55000000000000004</v>
      </c>
      <c r="AA533" s="200">
        <v>0.13</v>
      </c>
      <c r="AB533" s="200">
        <v>0.3</v>
      </c>
      <c r="AC533" s="200">
        <v>0.85</v>
      </c>
      <c r="AL533"/>
      <c r="AM533"/>
      <c r="AN533"/>
      <c r="AO533"/>
      <c r="AP533"/>
      <c r="AQ533"/>
      <c r="AR533"/>
      <c r="AS533"/>
      <c r="AT533"/>
      <c r="AU533"/>
    </row>
    <row r="534" spans="17:47" x14ac:dyDescent="0.2">
      <c r="Q534" s="142">
        <f>TRUNC('TARIFA ENTREGA A DIRECCION USD'!D535-'TARIFA ENTREGA A DIRECCION USD'!D534,2)</f>
        <v>0.55000000000000004</v>
      </c>
      <c r="R534" s="190">
        <v>527</v>
      </c>
      <c r="S534" s="200">
        <f>TRUNC((('TARIFA ENTREGA A DIRECCION USD'!C534-'TARIFA ENTREGA A DIRECCION USD'!D534)/'TARIFA ENTREGA A DIRECCION USD'!D534)+1,3)</f>
        <v>0.71499999999999997</v>
      </c>
      <c r="T534" s="200">
        <f>TRUNC(('TARIFA ENTREGA A DIRECCION USD'!E534-'TARIFA ENTREGA A DIRECCION USD'!D534)/'TARIFA ENTREGA A DIRECCION USD'!D534,3)</f>
        <v>0.216</v>
      </c>
      <c r="U534" s="200">
        <f>TRUNC(('TARIFA ENTREGA A DIRECCION USD'!F534-'TARIFA ENTREGA A DIRECCION USD'!D534)/'TARIFA ENTREGA A DIRECCION USD'!D534,3)</f>
        <v>0.36799999999999999</v>
      </c>
      <c r="V534" s="200">
        <f>TRUNC(('TARIFA ENTREGA A DIRECCION USD'!G534-'TARIFA ENTREGA A DIRECCION USD'!D534)/'TARIFA ENTREGA A DIRECCION USD'!D534,3)</f>
        <v>0.85699999999999998</v>
      </c>
      <c r="X534" s="142">
        <v>16.12</v>
      </c>
      <c r="Y534" s="190">
        <v>527</v>
      </c>
      <c r="Z534" s="200">
        <v>0.55000000000000004</v>
      </c>
      <c r="AA534" s="200">
        <v>0.13</v>
      </c>
      <c r="AB534" s="200">
        <v>0.3</v>
      </c>
      <c r="AC534" s="200">
        <v>0.85</v>
      </c>
      <c r="AL534"/>
      <c r="AM534"/>
      <c r="AN534"/>
      <c r="AO534"/>
      <c r="AP534"/>
      <c r="AQ534"/>
      <c r="AR534"/>
      <c r="AS534"/>
      <c r="AT534"/>
      <c r="AU534"/>
    </row>
    <row r="535" spans="17:47" x14ac:dyDescent="0.2">
      <c r="Q535" s="142">
        <f>TRUNC('TARIFA ENTREGA A DIRECCION USD'!D536-'TARIFA ENTREGA A DIRECCION USD'!D535,2)</f>
        <v>0.55000000000000004</v>
      </c>
      <c r="R535" s="190">
        <v>528</v>
      </c>
      <c r="S535" s="200">
        <f>TRUNC((('TARIFA ENTREGA A DIRECCION USD'!C535-'TARIFA ENTREGA A DIRECCION USD'!D535)/'TARIFA ENTREGA A DIRECCION USD'!D535)+1,3)</f>
        <v>0.71499999999999997</v>
      </c>
      <c r="T535" s="200">
        <f>TRUNC(('TARIFA ENTREGA A DIRECCION USD'!E535-'TARIFA ENTREGA A DIRECCION USD'!D535)/'TARIFA ENTREGA A DIRECCION USD'!D535,3)</f>
        <v>0.216</v>
      </c>
      <c r="U535" s="200">
        <f>TRUNC(('TARIFA ENTREGA A DIRECCION USD'!F535-'TARIFA ENTREGA A DIRECCION USD'!D535)/'TARIFA ENTREGA A DIRECCION USD'!D535,3)</f>
        <v>0.36799999999999999</v>
      </c>
      <c r="V535" s="200">
        <f>TRUNC(('TARIFA ENTREGA A DIRECCION USD'!G535-'TARIFA ENTREGA A DIRECCION USD'!D535)/'TARIFA ENTREGA A DIRECCION USD'!D535,3)</f>
        <v>0.85699999999999998</v>
      </c>
      <c r="X535" s="142">
        <v>16.12</v>
      </c>
      <c r="Y535" s="190">
        <v>528</v>
      </c>
      <c r="Z535" s="200">
        <v>0.55000000000000004</v>
      </c>
      <c r="AA535" s="200">
        <v>0.13</v>
      </c>
      <c r="AB535" s="200">
        <v>0.3</v>
      </c>
      <c r="AC535" s="200">
        <v>0.85</v>
      </c>
      <c r="AL535"/>
      <c r="AM535"/>
      <c r="AN535"/>
      <c r="AO535"/>
      <c r="AP535"/>
      <c r="AQ535"/>
      <c r="AR535"/>
      <c r="AS535"/>
      <c r="AT535"/>
      <c r="AU535"/>
    </row>
    <row r="536" spans="17:47" x14ac:dyDescent="0.2">
      <c r="Q536" s="142">
        <f>TRUNC('TARIFA ENTREGA A DIRECCION USD'!D537-'TARIFA ENTREGA A DIRECCION USD'!D536,2)</f>
        <v>0.55000000000000004</v>
      </c>
      <c r="R536" s="190">
        <v>529</v>
      </c>
      <c r="S536" s="200">
        <f>TRUNC((('TARIFA ENTREGA A DIRECCION USD'!C536-'TARIFA ENTREGA A DIRECCION USD'!D536)/'TARIFA ENTREGA A DIRECCION USD'!D536)+1,3)</f>
        <v>0.71499999999999997</v>
      </c>
      <c r="T536" s="200">
        <f>TRUNC(('TARIFA ENTREGA A DIRECCION USD'!E536-'TARIFA ENTREGA A DIRECCION USD'!D536)/'TARIFA ENTREGA A DIRECCION USD'!D536,3)</f>
        <v>0.217</v>
      </c>
      <c r="U536" s="200">
        <f>TRUNC(('TARIFA ENTREGA A DIRECCION USD'!F536-'TARIFA ENTREGA A DIRECCION USD'!D536)/'TARIFA ENTREGA A DIRECCION USD'!D536,3)</f>
        <v>0.36799999999999999</v>
      </c>
      <c r="V536" s="200">
        <f>TRUNC(('TARIFA ENTREGA A DIRECCION USD'!G536-'TARIFA ENTREGA A DIRECCION USD'!D536)/'TARIFA ENTREGA A DIRECCION USD'!D536,3)</f>
        <v>0.85699999999999998</v>
      </c>
      <c r="X536" s="142">
        <v>16.12</v>
      </c>
      <c r="Y536" s="190">
        <v>529</v>
      </c>
      <c r="Z536" s="200">
        <v>0.55000000000000004</v>
      </c>
      <c r="AA536" s="200">
        <v>0.13</v>
      </c>
      <c r="AB536" s="200">
        <v>0.3</v>
      </c>
      <c r="AC536" s="200">
        <v>0.85</v>
      </c>
      <c r="AL536"/>
      <c r="AM536"/>
      <c r="AN536"/>
      <c r="AO536"/>
      <c r="AP536"/>
      <c r="AQ536"/>
      <c r="AR536"/>
      <c r="AS536"/>
      <c r="AT536"/>
      <c r="AU536"/>
    </row>
    <row r="537" spans="17:47" x14ac:dyDescent="0.2">
      <c r="Q537" s="142">
        <f>TRUNC('TARIFA ENTREGA A DIRECCION USD'!D538-'TARIFA ENTREGA A DIRECCION USD'!D537,2)</f>
        <v>0.55000000000000004</v>
      </c>
      <c r="R537" s="190">
        <v>530</v>
      </c>
      <c r="S537" s="200">
        <f>TRUNC((('TARIFA ENTREGA A DIRECCION USD'!C537-'TARIFA ENTREGA A DIRECCION USD'!D537)/'TARIFA ENTREGA A DIRECCION USD'!D537)+1,3)</f>
        <v>0.71499999999999997</v>
      </c>
      <c r="T537" s="200">
        <f>TRUNC(('TARIFA ENTREGA A DIRECCION USD'!E537-'TARIFA ENTREGA A DIRECCION USD'!D537)/'TARIFA ENTREGA A DIRECCION USD'!D537,3)</f>
        <v>0.217</v>
      </c>
      <c r="U537" s="200">
        <f>TRUNC(('TARIFA ENTREGA A DIRECCION USD'!F537-'TARIFA ENTREGA A DIRECCION USD'!D537)/'TARIFA ENTREGA A DIRECCION USD'!D537,3)</f>
        <v>0.36899999999999999</v>
      </c>
      <c r="V537" s="200">
        <f>TRUNC(('TARIFA ENTREGA A DIRECCION USD'!G537-'TARIFA ENTREGA A DIRECCION USD'!D537)/'TARIFA ENTREGA A DIRECCION USD'!D537,3)</f>
        <v>0.85699999999999998</v>
      </c>
      <c r="X537" s="142">
        <v>16.12</v>
      </c>
      <c r="Y537" s="190">
        <v>530</v>
      </c>
      <c r="Z537" s="200">
        <v>0.55000000000000004</v>
      </c>
      <c r="AA537" s="200">
        <v>0.13</v>
      </c>
      <c r="AB537" s="200">
        <v>0.3</v>
      </c>
      <c r="AC537" s="200">
        <v>0.85</v>
      </c>
      <c r="AL537"/>
      <c r="AM537"/>
      <c r="AN537"/>
      <c r="AO537"/>
      <c r="AP537"/>
      <c r="AQ537"/>
      <c r="AR537"/>
      <c r="AS537"/>
      <c r="AT537"/>
      <c r="AU537"/>
    </row>
    <row r="538" spans="17:47" x14ac:dyDescent="0.2">
      <c r="Q538" s="142">
        <f>TRUNC('TARIFA ENTREGA A DIRECCION USD'!D539-'TARIFA ENTREGA A DIRECCION USD'!D538,2)</f>
        <v>0.55000000000000004</v>
      </c>
      <c r="R538" s="190">
        <v>531</v>
      </c>
      <c r="S538" s="200">
        <f>TRUNC((('TARIFA ENTREGA A DIRECCION USD'!C538-'TARIFA ENTREGA A DIRECCION USD'!D538)/'TARIFA ENTREGA A DIRECCION USD'!D538)+1,3)</f>
        <v>0.71599999999999997</v>
      </c>
      <c r="T538" s="200">
        <f>TRUNC(('TARIFA ENTREGA A DIRECCION USD'!E538-'TARIFA ENTREGA A DIRECCION USD'!D538)/'TARIFA ENTREGA A DIRECCION USD'!D538,3)</f>
        <v>0.217</v>
      </c>
      <c r="U538" s="200">
        <f>TRUNC(('TARIFA ENTREGA A DIRECCION USD'!F538-'TARIFA ENTREGA A DIRECCION USD'!D538)/'TARIFA ENTREGA A DIRECCION USD'!D538,3)</f>
        <v>0.36899999999999999</v>
      </c>
      <c r="V538" s="200">
        <f>TRUNC(('TARIFA ENTREGA A DIRECCION USD'!G538-'TARIFA ENTREGA A DIRECCION USD'!D538)/'TARIFA ENTREGA A DIRECCION USD'!D538,3)</f>
        <v>0.85699999999999998</v>
      </c>
      <c r="X538" s="142">
        <v>16.12</v>
      </c>
      <c r="Y538" s="190">
        <v>531</v>
      </c>
      <c r="Z538" s="200">
        <v>0.55000000000000004</v>
      </c>
      <c r="AA538" s="200">
        <v>0.13</v>
      </c>
      <c r="AB538" s="200">
        <v>0.3</v>
      </c>
      <c r="AC538" s="200">
        <v>0.85</v>
      </c>
      <c r="AL538"/>
      <c r="AM538"/>
      <c r="AN538"/>
      <c r="AO538"/>
      <c r="AP538"/>
      <c r="AQ538"/>
      <c r="AR538"/>
      <c r="AS538"/>
      <c r="AT538"/>
      <c r="AU538"/>
    </row>
    <row r="539" spans="17:47" x14ac:dyDescent="0.2">
      <c r="Q539" s="142">
        <f>TRUNC('TARIFA ENTREGA A DIRECCION USD'!D540-'TARIFA ENTREGA A DIRECCION USD'!D539,2)</f>
        <v>0.55000000000000004</v>
      </c>
      <c r="R539" s="190">
        <v>532</v>
      </c>
      <c r="S539" s="200">
        <f>TRUNC((('TARIFA ENTREGA A DIRECCION USD'!C539-'TARIFA ENTREGA A DIRECCION USD'!D539)/'TARIFA ENTREGA A DIRECCION USD'!D539)+1,3)</f>
        <v>0.71599999999999997</v>
      </c>
      <c r="T539" s="200">
        <f>TRUNC(('TARIFA ENTREGA A DIRECCION USD'!E539-'TARIFA ENTREGA A DIRECCION USD'!D539)/'TARIFA ENTREGA A DIRECCION USD'!D539,3)</f>
        <v>0.217</v>
      </c>
      <c r="U539" s="200">
        <f>TRUNC(('TARIFA ENTREGA A DIRECCION USD'!F539-'TARIFA ENTREGA A DIRECCION USD'!D539)/'TARIFA ENTREGA A DIRECCION USD'!D539,3)</f>
        <v>0.36899999999999999</v>
      </c>
      <c r="V539" s="200">
        <f>TRUNC(('TARIFA ENTREGA A DIRECCION USD'!G539-'TARIFA ENTREGA A DIRECCION USD'!D539)/'TARIFA ENTREGA A DIRECCION USD'!D539,3)</f>
        <v>0.85799999999999998</v>
      </c>
      <c r="X539" s="142">
        <v>16.12</v>
      </c>
      <c r="Y539" s="190">
        <v>532</v>
      </c>
      <c r="Z539" s="200">
        <v>0.55000000000000004</v>
      </c>
      <c r="AA539" s="200">
        <v>0.13</v>
      </c>
      <c r="AB539" s="200">
        <v>0.3</v>
      </c>
      <c r="AC539" s="200">
        <v>0.85</v>
      </c>
      <c r="AL539"/>
      <c r="AM539"/>
      <c r="AN539"/>
      <c r="AO539"/>
      <c r="AP539"/>
      <c r="AQ539"/>
      <c r="AR539"/>
      <c r="AS539"/>
      <c r="AT539"/>
      <c r="AU539"/>
    </row>
    <row r="540" spans="17:47" x14ac:dyDescent="0.2">
      <c r="Q540" s="142">
        <f>TRUNC('TARIFA ENTREGA A DIRECCION USD'!D541-'TARIFA ENTREGA A DIRECCION USD'!D540,2)</f>
        <v>0.55000000000000004</v>
      </c>
      <c r="R540" s="190">
        <v>533</v>
      </c>
      <c r="S540" s="200">
        <f>TRUNC((('TARIFA ENTREGA A DIRECCION USD'!C540-'TARIFA ENTREGA A DIRECCION USD'!D540)/'TARIFA ENTREGA A DIRECCION USD'!D540)+1,3)</f>
        <v>0.71599999999999997</v>
      </c>
      <c r="T540" s="200">
        <f>TRUNC(('TARIFA ENTREGA A DIRECCION USD'!E540-'TARIFA ENTREGA A DIRECCION USD'!D540)/'TARIFA ENTREGA A DIRECCION USD'!D540,3)</f>
        <v>0.217</v>
      </c>
      <c r="U540" s="200">
        <f>TRUNC(('TARIFA ENTREGA A DIRECCION USD'!F540-'TARIFA ENTREGA A DIRECCION USD'!D540)/'TARIFA ENTREGA A DIRECCION USD'!D540,3)</f>
        <v>0.36899999999999999</v>
      </c>
      <c r="V540" s="200">
        <f>TRUNC(('TARIFA ENTREGA A DIRECCION USD'!G540-'TARIFA ENTREGA A DIRECCION USD'!D540)/'TARIFA ENTREGA A DIRECCION USD'!D540,3)</f>
        <v>0.85799999999999998</v>
      </c>
      <c r="X540" s="142">
        <v>16.12</v>
      </c>
      <c r="Y540" s="190">
        <v>533</v>
      </c>
      <c r="Z540" s="200">
        <v>0.55000000000000004</v>
      </c>
      <c r="AA540" s="200">
        <v>0.13</v>
      </c>
      <c r="AB540" s="200">
        <v>0.3</v>
      </c>
      <c r="AC540" s="200">
        <v>0.85</v>
      </c>
      <c r="AL540"/>
      <c r="AM540"/>
      <c r="AN540"/>
      <c r="AO540"/>
      <c r="AP540"/>
      <c r="AQ540"/>
      <c r="AR540"/>
      <c r="AS540"/>
      <c r="AT540"/>
      <c r="AU540"/>
    </row>
    <row r="541" spans="17:47" x14ac:dyDescent="0.2">
      <c r="Q541" s="142">
        <f>TRUNC('TARIFA ENTREGA A DIRECCION USD'!D542-'TARIFA ENTREGA A DIRECCION USD'!D541,2)</f>
        <v>0.55000000000000004</v>
      </c>
      <c r="R541" s="190">
        <v>534</v>
      </c>
      <c r="S541" s="200">
        <f>TRUNC((('TARIFA ENTREGA A DIRECCION USD'!C541-'TARIFA ENTREGA A DIRECCION USD'!D541)/'TARIFA ENTREGA A DIRECCION USD'!D541)+1,3)</f>
        <v>0.71599999999999997</v>
      </c>
      <c r="T541" s="200">
        <f>TRUNC(('TARIFA ENTREGA A DIRECCION USD'!E541-'TARIFA ENTREGA A DIRECCION USD'!D541)/'TARIFA ENTREGA A DIRECCION USD'!D541,3)</f>
        <v>0.217</v>
      </c>
      <c r="U541" s="200">
        <f>TRUNC(('TARIFA ENTREGA A DIRECCION USD'!F541-'TARIFA ENTREGA A DIRECCION USD'!D541)/'TARIFA ENTREGA A DIRECCION USD'!D541,3)</f>
        <v>0.36899999999999999</v>
      </c>
      <c r="V541" s="200">
        <f>TRUNC(('TARIFA ENTREGA A DIRECCION USD'!G541-'TARIFA ENTREGA A DIRECCION USD'!D541)/'TARIFA ENTREGA A DIRECCION USD'!D541,3)</f>
        <v>0.85799999999999998</v>
      </c>
      <c r="X541" s="142">
        <v>16.12</v>
      </c>
      <c r="Y541" s="190">
        <v>534</v>
      </c>
      <c r="Z541" s="200">
        <v>0.55000000000000004</v>
      </c>
      <c r="AA541" s="200">
        <v>0.13</v>
      </c>
      <c r="AB541" s="200">
        <v>0.3</v>
      </c>
      <c r="AC541" s="200">
        <v>0.85</v>
      </c>
      <c r="AL541"/>
      <c r="AM541"/>
      <c r="AN541"/>
      <c r="AO541"/>
      <c r="AP541"/>
      <c r="AQ541"/>
      <c r="AR541"/>
      <c r="AS541"/>
      <c r="AT541"/>
      <c r="AU541"/>
    </row>
    <row r="542" spans="17:47" x14ac:dyDescent="0.2">
      <c r="Q542" s="142">
        <f>TRUNC('TARIFA ENTREGA A DIRECCION USD'!D543-'TARIFA ENTREGA A DIRECCION USD'!D542,2)</f>
        <v>0.55000000000000004</v>
      </c>
      <c r="R542" s="190">
        <v>535</v>
      </c>
      <c r="S542" s="200">
        <f>TRUNC((('TARIFA ENTREGA A DIRECCION USD'!C542-'TARIFA ENTREGA A DIRECCION USD'!D542)/'TARIFA ENTREGA A DIRECCION USD'!D542)+1,3)</f>
        <v>0.71599999999999997</v>
      </c>
      <c r="T542" s="200">
        <f>TRUNC(('TARIFA ENTREGA A DIRECCION USD'!E542-'TARIFA ENTREGA A DIRECCION USD'!D542)/'TARIFA ENTREGA A DIRECCION USD'!D542,3)</f>
        <v>0.217</v>
      </c>
      <c r="U542" s="200">
        <f>TRUNC(('TARIFA ENTREGA A DIRECCION USD'!F542-'TARIFA ENTREGA A DIRECCION USD'!D542)/'TARIFA ENTREGA A DIRECCION USD'!D542,3)</f>
        <v>0.36899999999999999</v>
      </c>
      <c r="V542" s="200">
        <f>TRUNC(('TARIFA ENTREGA A DIRECCION USD'!G542-'TARIFA ENTREGA A DIRECCION USD'!D542)/'TARIFA ENTREGA A DIRECCION USD'!D542,3)</f>
        <v>0.85799999999999998</v>
      </c>
      <c r="X542" s="142">
        <v>16.12</v>
      </c>
      <c r="Y542" s="190">
        <v>535</v>
      </c>
      <c r="Z542" s="200">
        <v>0.55000000000000004</v>
      </c>
      <c r="AA542" s="200">
        <v>0.13</v>
      </c>
      <c r="AB542" s="200">
        <v>0.3</v>
      </c>
      <c r="AC542" s="200">
        <v>0.85</v>
      </c>
      <c r="AL542"/>
      <c r="AM542"/>
      <c r="AN542"/>
      <c r="AO542"/>
      <c r="AP542"/>
      <c r="AQ542"/>
      <c r="AR542"/>
      <c r="AS542"/>
      <c r="AT542"/>
      <c r="AU542"/>
    </row>
    <row r="543" spans="17:47" x14ac:dyDescent="0.2">
      <c r="Q543" s="142">
        <f>TRUNC('TARIFA ENTREGA A DIRECCION USD'!D544-'TARIFA ENTREGA A DIRECCION USD'!D543,2)</f>
        <v>0.55000000000000004</v>
      </c>
      <c r="R543" s="190">
        <v>536</v>
      </c>
      <c r="S543" s="200">
        <f>TRUNC((('TARIFA ENTREGA A DIRECCION USD'!C543-'TARIFA ENTREGA A DIRECCION USD'!D543)/'TARIFA ENTREGA A DIRECCION USD'!D543)+1,3)</f>
        <v>0.71599999999999997</v>
      </c>
      <c r="T543" s="200">
        <f>TRUNC(('TARIFA ENTREGA A DIRECCION USD'!E543-'TARIFA ENTREGA A DIRECCION USD'!D543)/'TARIFA ENTREGA A DIRECCION USD'!D543,3)</f>
        <v>0.217</v>
      </c>
      <c r="U543" s="200">
        <f>TRUNC(('TARIFA ENTREGA A DIRECCION USD'!F543-'TARIFA ENTREGA A DIRECCION USD'!D543)/'TARIFA ENTREGA A DIRECCION USD'!D543,3)</f>
        <v>0.36899999999999999</v>
      </c>
      <c r="V543" s="200">
        <f>TRUNC(('TARIFA ENTREGA A DIRECCION USD'!G543-'TARIFA ENTREGA A DIRECCION USD'!D543)/'TARIFA ENTREGA A DIRECCION USD'!D543,3)</f>
        <v>0.85799999999999998</v>
      </c>
      <c r="X543" s="142">
        <v>16.12</v>
      </c>
      <c r="Y543" s="190">
        <v>536</v>
      </c>
      <c r="Z543" s="200">
        <v>0.55000000000000004</v>
      </c>
      <c r="AA543" s="200">
        <v>0.13</v>
      </c>
      <c r="AB543" s="200">
        <v>0.3</v>
      </c>
      <c r="AC543" s="200">
        <v>0.85</v>
      </c>
      <c r="AL543"/>
      <c r="AM543"/>
      <c r="AN543"/>
      <c r="AO543"/>
      <c r="AP543"/>
      <c r="AQ543"/>
      <c r="AR543"/>
      <c r="AS543"/>
      <c r="AT543"/>
      <c r="AU543"/>
    </row>
    <row r="544" spans="17:47" x14ac:dyDescent="0.2">
      <c r="Q544" s="142">
        <f>TRUNC('TARIFA ENTREGA A DIRECCION USD'!D545-'TARIFA ENTREGA A DIRECCION USD'!D544,2)</f>
        <v>0.55000000000000004</v>
      </c>
      <c r="R544" s="190">
        <v>537</v>
      </c>
      <c r="S544" s="200">
        <f>TRUNC((('TARIFA ENTREGA A DIRECCION USD'!C544-'TARIFA ENTREGA A DIRECCION USD'!D544)/'TARIFA ENTREGA A DIRECCION USD'!D544)+1,3)</f>
        <v>0.71599999999999997</v>
      </c>
      <c r="T544" s="200">
        <f>TRUNC(('TARIFA ENTREGA A DIRECCION USD'!E544-'TARIFA ENTREGA A DIRECCION USD'!D544)/'TARIFA ENTREGA A DIRECCION USD'!D544,3)</f>
        <v>0.217</v>
      </c>
      <c r="U544" s="200">
        <f>TRUNC(('TARIFA ENTREGA A DIRECCION USD'!F544-'TARIFA ENTREGA A DIRECCION USD'!D544)/'TARIFA ENTREGA A DIRECCION USD'!D544,3)</f>
        <v>0.36899999999999999</v>
      </c>
      <c r="V544" s="200">
        <f>TRUNC(('TARIFA ENTREGA A DIRECCION USD'!G544-'TARIFA ENTREGA A DIRECCION USD'!D544)/'TARIFA ENTREGA A DIRECCION USD'!D544,3)</f>
        <v>0.85799999999999998</v>
      </c>
      <c r="X544" s="142">
        <v>16.12</v>
      </c>
      <c r="Y544" s="190">
        <v>537</v>
      </c>
      <c r="Z544" s="200">
        <v>0.55000000000000004</v>
      </c>
      <c r="AA544" s="200">
        <v>0.13</v>
      </c>
      <c r="AB544" s="200">
        <v>0.3</v>
      </c>
      <c r="AC544" s="200">
        <v>0.85</v>
      </c>
      <c r="AL544"/>
      <c r="AM544"/>
      <c r="AN544"/>
      <c r="AO544"/>
      <c r="AP544"/>
      <c r="AQ544"/>
      <c r="AR544"/>
      <c r="AS544"/>
      <c r="AT544"/>
      <c r="AU544"/>
    </row>
    <row r="545" spans="17:47" x14ac:dyDescent="0.2">
      <c r="Q545" s="142">
        <f>TRUNC('TARIFA ENTREGA A DIRECCION USD'!D546-'TARIFA ENTREGA A DIRECCION USD'!D545,2)</f>
        <v>0.55000000000000004</v>
      </c>
      <c r="R545" s="190">
        <v>538</v>
      </c>
      <c r="S545" s="200">
        <f>TRUNC((('TARIFA ENTREGA A DIRECCION USD'!C545-'TARIFA ENTREGA A DIRECCION USD'!D545)/'TARIFA ENTREGA A DIRECCION USD'!D545)+1,3)</f>
        <v>0.71599999999999997</v>
      </c>
      <c r="T545" s="200">
        <f>TRUNC(('TARIFA ENTREGA A DIRECCION USD'!E545-'TARIFA ENTREGA A DIRECCION USD'!D545)/'TARIFA ENTREGA A DIRECCION USD'!D545,3)</f>
        <v>0.217</v>
      </c>
      <c r="U545" s="200">
        <f>TRUNC(('TARIFA ENTREGA A DIRECCION USD'!F545-'TARIFA ENTREGA A DIRECCION USD'!D545)/'TARIFA ENTREGA A DIRECCION USD'!D545,3)</f>
        <v>0.37</v>
      </c>
      <c r="V545" s="200">
        <f>TRUNC(('TARIFA ENTREGA A DIRECCION USD'!G545-'TARIFA ENTREGA A DIRECCION USD'!D545)/'TARIFA ENTREGA A DIRECCION USD'!D545,3)</f>
        <v>0.85899999999999999</v>
      </c>
      <c r="X545" s="142">
        <v>16.12</v>
      </c>
      <c r="Y545" s="190">
        <v>538</v>
      </c>
      <c r="Z545" s="200">
        <v>0.55000000000000004</v>
      </c>
      <c r="AA545" s="200">
        <v>0.13</v>
      </c>
      <c r="AB545" s="200">
        <v>0.3</v>
      </c>
      <c r="AC545" s="200">
        <v>0.85</v>
      </c>
      <c r="AL545"/>
      <c r="AM545"/>
      <c r="AN545"/>
      <c r="AO545"/>
      <c r="AP545"/>
      <c r="AQ545"/>
      <c r="AR545"/>
      <c r="AS545"/>
      <c r="AT545"/>
      <c r="AU545"/>
    </row>
    <row r="546" spans="17:47" x14ac:dyDescent="0.2">
      <c r="Q546" s="142">
        <f>TRUNC('TARIFA ENTREGA A DIRECCION USD'!D547-'TARIFA ENTREGA A DIRECCION USD'!D546,2)</f>
        <v>0.55000000000000004</v>
      </c>
      <c r="R546" s="190">
        <v>539</v>
      </c>
      <c r="S546" s="200">
        <f>TRUNC((('TARIFA ENTREGA A DIRECCION USD'!C546-'TARIFA ENTREGA A DIRECCION USD'!D546)/'TARIFA ENTREGA A DIRECCION USD'!D546)+1,3)</f>
        <v>0.71599999999999997</v>
      </c>
      <c r="T546" s="200">
        <f>TRUNC(('TARIFA ENTREGA A DIRECCION USD'!E546-'TARIFA ENTREGA A DIRECCION USD'!D546)/'TARIFA ENTREGA A DIRECCION USD'!D546,3)</f>
        <v>0.217</v>
      </c>
      <c r="U546" s="200">
        <f>TRUNC(('TARIFA ENTREGA A DIRECCION USD'!F546-'TARIFA ENTREGA A DIRECCION USD'!D546)/'TARIFA ENTREGA A DIRECCION USD'!D546,3)</f>
        <v>0.37</v>
      </c>
      <c r="V546" s="200">
        <f>TRUNC(('TARIFA ENTREGA A DIRECCION USD'!G546-'TARIFA ENTREGA A DIRECCION USD'!D546)/'TARIFA ENTREGA A DIRECCION USD'!D546,3)</f>
        <v>0.85899999999999999</v>
      </c>
      <c r="X546" s="142">
        <v>16.12</v>
      </c>
      <c r="Y546" s="190">
        <v>539</v>
      </c>
      <c r="Z546" s="200">
        <v>0.55000000000000004</v>
      </c>
      <c r="AA546" s="200">
        <v>0.13</v>
      </c>
      <c r="AB546" s="200">
        <v>0.3</v>
      </c>
      <c r="AC546" s="200">
        <v>0.85</v>
      </c>
      <c r="AL546"/>
      <c r="AM546"/>
      <c r="AN546"/>
      <c r="AO546"/>
      <c r="AP546"/>
      <c r="AQ546"/>
      <c r="AR546"/>
      <c r="AS546"/>
      <c r="AT546"/>
      <c r="AU546"/>
    </row>
    <row r="547" spans="17:47" x14ac:dyDescent="0.2">
      <c r="Q547" s="142">
        <f>TRUNC('TARIFA ENTREGA A DIRECCION USD'!D548-'TARIFA ENTREGA A DIRECCION USD'!D547,2)</f>
        <v>0.55000000000000004</v>
      </c>
      <c r="R547" s="190">
        <v>540</v>
      </c>
      <c r="S547" s="200">
        <f>TRUNC((('TARIFA ENTREGA A DIRECCION USD'!C547-'TARIFA ENTREGA A DIRECCION USD'!D547)/'TARIFA ENTREGA A DIRECCION USD'!D547)+1,3)</f>
        <v>0.71599999999999997</v>
      </c>
      <c r="T547" s="200">
        <f>TRUNC(('TARIFA ENTREGA A DIRECCION USD'!E547-'TARIFA ENTREGA A DIRECCION USD'!D547)/'TARIFA ENTREGA A DIRECCION USD'!D547,3)</f>
        <v>0.217</v>
      </c>
      <c r="U547" s="200">
        <f>TRUNC(('TARIFA ENTREGA A DIRECCION USD'!F547-'TARIFA ENTREGA A DIRECCION USD'!D547)/'TARIFA ENTREGA A DIRECCION USD'!D547,3)</f>
        <v>0.37</v>
      </c>
      <c r="V547" s="200">
        <f>TRUNC(('TARIFA ENTREGA A DIRECCION USD'!G547-'TARIFA ENTREGA A DIRECCION USD'!D547)/'TARIFA ENTREGA A DIRECCION USD'!D547,3)</f>
        <v>0.85899999999999999</v>
      </c>
      <c r="X547" s="142">
        <v>16.12</v>
      </c>
      <c r="Y547" s="190">
        <v>540</v>
      </c>
      <c r="Z547" s="200">
        <v>0.55000000000000004</v>
      </c>
      <c r="AA547" s="200">
        <v>0.13</v>
      </c>
      <c r="AB547" s="200">
        <v>0.3</v>
      </c>
      <c r="AC547" s="200">
        <v>0.85</v>
      </c>
      <c r="AL547"/>
      <c r="AM547"/>
      <c r="AN547"/>
      <c r="AO547"/>
      <c r="AP547"/>
      <c r="AQ547"/>
      <c r="AR547"/>
      <c r="AS547"/>
      <c r="AT547"/>
      <c r="AU547"/>
    </row>
    <row r="548" spans="17:47" x14ac:dyDescent="0.2">
      <c r="Q548" s="142">
        <f>TRUNC('TARIFA ENTREGA A DIRECCION USD'!D549-'TARIFA ENTREGA A DIRECCION USD'!D548,2)</f>
        <v>0.55000000000000004</v>
      </c>
      <c r="R548" s="190">
        <v>541</v>
      </c>
      <c r="S548" s="200">
        <f>TRUNC((('TARIFA ENTREGA A DIRECCION USD'!C548-'TARIFA ENTREGA A DIRECCION USD'!D548)/'TARIFA ENTREGA A DIRECCION USD'!D548)+1,3)</f>
        <v>0.71599999999999997</v>
      </c>
      <c r="T548" s="200">
        <f>TRUNC(('TARIFA ENTREGA A DIRECCION USD'!E548-'TARIFA ENTREGA A DIRECCION USD'!D548)/'TARIFA ENTREGA A DIRECCION USD'!D548,3)</f>
        <v>0.217</v>
      </c>
      <c r="U548" s="200">
        <f>TRUNC(('TARIFA ENTREGA A DIRECCION USD'!F548-'TARIFA ENTREGA A DIRECCION USD'!D548)/'TARIFA ENTREGA A DIRECCION USD'!D548,3)</f>
        <v>0.37</v>
      </c>
      <c r="V548" s="200">
        <f>TRUNC(('TARIFA ENTREGA A DIRECCION USD'!G548-'TARIFA ENTREGA A DIRECCION USD'!D548)/'TARIFA ENTREGA A DIRECCION USD'!D548,3)</f>
        <v>0.85899999999999999</v>
      </c>
      <c r="X548" s="142">
        <v>16.12</v>
      </c>
      <c r="Y548" s="190">
        <v>541</v>
      </c>
      <c r="Z548" s="200">
        <v>0.55000000000000004</v>
      </c>
      <c r="AA548" s="200">
        <v>0.13</v>
      </c>
      <c r="AB548" s="200">
        <v>0.3</v>
      </c>
      <c r="AC548" s="200">
        <v>0.85</v>
      </c>
      <c r="AL548"/>
      <c r="AM548"/>
      <c r="AN548"/>
      <c r="AO548"/>
      <c r="AP548"/>
      <c r="AQ548"/>
      <c r="AR548"/>
      <c r="AS548"/>
      <c r="AT548"/>
      <c r="AU548"/>
    </row>
    <row r="549" spans="17:47" x14ac:dyDescent="0.2">
      <c r="Q549" s="142">
        <f>TRUNC('TARIFA ENTREGA A DIRECCION USD'!D550-'TARIFA ENTREGA A DIRECCION USD'!D549,2)</f>
        <v>0.55000000000000004</v>
      </c>
      <c r="R549" s="190">
        <v>542</v>
      </c>
      <c r="S549" s="200">
        <f>TRUNC((('TARIFA ENTREGA A DIRECCION USD'!C549-'TARIFA ENTREGA A DIRECCION USD'!D549)/'TARIFA ENTREGA A DIRECCION USD'!D549)+1,3)</f>
        <v>0.71599999999999997</v>
      </c>
      <c r="T549" s="200">
        <f>TRUNC(('TARIFA ENTREGA A DIRECCION USD'!E549-'TARIFA ENTREGA A DIRECCION USD'!D549)/'TARIFA ENTREGA A DIRECCION USD'!D549,3)</f>
        <v>0.218</v>
      </c>
      <c r="U549" s="200">
        <f>TRUNC(('TARIFA ENTREGA A DIRECCION USD'!F549-'TARIFA ENTREGA A DIRECCION USD'!D549)/'TARIFA ENTREGA A DIRECCION USD'!D549,3)</f>
        <v>0.37</v>
      </c>
      <c r="V549" s="200">
        <f>TRUNC(('TARIFA ENTREGA A DIRECCION USD'!G549-'TARIFA ENTREGA A DIRECCION USD'!D549)/'TARIFA ENTREGA A DIRECCION USD'!D549,3)</f>
        <v>0.85899999999999999</v>
      </c>
      <c r="X549" s="142">
        <v>16.12</v>
      </c>
      <c r="Y549" s="190">
        <v>542</v>
      </c>
      <c r="Z549" s="200">
        <v>0.55000000000000004</v>
      </c>
      <c r="AA549" s="200">
        <v>0.13</v>
      </c>
      <c r="AB549" s="200">
        <v>0.3</v>
      </c>
      <c r="AC549" s="200">
        <v>0.85</v>
      </c>
      <c r="AL549"/>
      <c r="AM549"/>
      <c r="AN549"/>
      <c r="AO549"/>
      <c r="AP549"/>
      <c r="AQ549"/>
      <c r="AR549"/>
      <c r="AS549"/>
      <c r="AT549"/>
      <c r="AU549"/>
    </row>
    <row r="550" spans="17:47" x14ac:dyDescent="0.2">
      <c r="Q550" s="142">
        <f>TRUNC('TARIFA ENTREGA A DIRECCION USD'!D551-'TARIFA ENTREGA A DIRECCION USD'!D550,2)</f>
        <v>0.55000000000000004</v>
      </c>
      <c r="R550" s="190">
        <v>543</v>
      </c>
      <c r="S550" s="200">
        <f>TRUNC((('TARIFA ENTREGA A DIRECCION USD'!C550-'TARIFA ENTREGA A DIRECCION USD'!D550)/'TARIFA ENTREGA A DIRECCION USD'!D550)+1,3)</f>
        <v>0.71599999999999997</v>
      </c>
      <c r="T550" s="200">
        <f>TRUNC(('TARIFA ENTREGA A DIRECCION USD'!E550-'TARIFA ENTREGA A DIRECCION USD'!D550)/'TARIFA ENTREGA A DIRECCION USD'!D550,3)</f>
        <v>0.218</v>
      </c>
      <c r="U550" s="200">
        <f>TRUNC(('TARIFA ENTREGA A DIRECCION USD'!F550-'TARIFA ENTREGA A DIRECCION USD'!D550)/'TARIFA ENTREGA A DIRECCION USD'!D550,3)</f>
        <v>0.37</v>
      </c>
      <c r="V550" s="200">
        <f>TRUNC(('TARIFA ENTREGA A DIRECCION USD'!G550-'TARIFA ENTREGA A DIRECCION USD'!D550)/'TARIFA ENTREGA A DIRECCION USD'!D550,3)</f>
        <v>0.86</v>
      </c>
      <c r="X550" s="142">
        <v>16.12</v>
      </c>
      <c r="Y550" s="190">
        <v>543</v>
      </c>
      <c r="Z550" s="200">
        <v>0.55000000000000004</v>
      </c>
      <c r="AA550" s="200">
        <v>0.13</v>
      </c>
      <c r="AB550" s="200">
        <v>0.3</v>
      </c>
      <c r="AC550" s="200">
        <v>0.85</v>
      </c>
      <c r="AL550"/>
      <c r="AM550"/>
      <c r="AN550"/>
      <c r="AO550"/>
      <c r="AP550"/>
      <c r="AQ550"/>
      <c r="AR550"/>
      <c r="AS550"/>
      <c r="AT550"/>
      <c r="AU550"/>
    </row>
    <row r="551" spans="17:47" x14ac:dyDescent="0.2">
      <c r="Q551" s="142">
        <f>TRUNC('TARIFA ENTREGA A DIRECCION USD'!D552-'TARIFA ENTREGA A DIRECCION USD'!D551,2)</f>
        <v>0.55000000000000004</v>
      </c>
      <c r="R551" s="190">
        <v>544</v>
      </c>
      <c r="S551" s="200">
        <f>TRUNC((('TARIFA ENTREGA A DIRECCION USD'!C551-'TARIFA ENTREGA A DIRECCION USD'!D551)/'TARIFA ENTREGA A DIRECCION USD'!D551)+1,3)</f>
        <v>0.71599999999999997</v>
      </c>
      <c r="T551" s="200">
        <f>TRUNC(('TARIFA ENTREGA A DIRECCION USD'!E551-'TARIFA ENTREGA A DIRECCION USD'!D551)/'TARIFA ENTREGA A DIRECCION USD'!D551,3)</f>
        <v>0.218</v>
      </c>
      <c r="U551" s="200">
        <f>TRUNC(('TARIFA ENTREGA A DIRECCION USD'!F551-'TARIFA ENTREGA A DIRECCION USD'!D551)/'TARIFA ENTREGA A DIRECCION USD'!D551,3)</f>
        <v>0.37</v>
      </c>
      <c r="V551" s="200">
        <f>TRUNC(('TARIFA ENTREGA A DIRECCION USD'!G551-'TARIFA ENTREGA A DIRECCION USD'!D551)/'TARIFA ENTREGA A DIRECCION USD'!D551,3)</f>
        <v>0.86</v>
      </c>
      <c r="X551" s="142">
        <v>16.12</v>
      </c>
      <c r="Y551" s="190">
        <v>544</v>
      </c>
      <c r="Z551" s="200">
        <v>0.55000000000000004</v>
      </c>
      <c r="AA551" s="200">
        <v>0.13</v>
      </c>
      <c r="AB551" s="200">
        <v>0.3</v>
      </c>
      <c r="AC551" s="200">
        <v>0.85</v>
      </c>
      <c r="AL551"/>
      <c r="AM551"/>
      <c r="AN551"/>
      <c r="AO551"/>
      <c r="AP551"/>
      <c r="AQ551"/>
      <c r="AR551"/>
      <c r="AS551"/>
      <c r="AT551"/>
      <c r="AU551"/>
    </row>
    <row r="552" spans="17:47" x14ac:dyDescent="0.2">
      <c r="Q552" s="142">
        <f>TRUNC('TARIFA ENTREGA A DIRECCION USD'!D553-'TARIFA ENTREGA A DIRECCION USD'!D552,2)</f>
        <v>0.55000000000000004</v>
      </c>
      <c r="R552" s="190">
        <v>545</v>
      </c>
      <c r="S552" s="200">
        <f>TRUNC((('TARIFA ENTREGA A DIRECCION USD'!C552-'TARIFA ENTREGA A DIRECCION USD'!D552)/'TARIFA ENTREGA A DIRECCION USD'!D552)+1,3)</f>
        <v>0.71599999999999997</v>
      </c>
      <c r="T552" s="200">
        <f>TRUNC(('TARIFA ENTREGA A DIRECCION USD'!E552-'TARIFA ENTREGA A DIRECCION USD'!D552)/'TARIFA ENTREGA A DIRECCION USD'!D552,3)</f>
        <v>0.218</v>
      </c>
      <c r="U552" s="200">
        <f>TRUNC(('TARIFA ENTREGA A DIRECCION USD'!F552-'TARIFA ENTREGA A DIRECCION USD'!D552)/'TARIFA ENTREGA A DIRECCION USD'!D552,3)</f>
        <v>0.37</v>
      </c>
      <c r="V552" s="200">
        <f>TRUNC(('TARIFA ENTREGA A DIRECCION USD'!G552-'TARIFA ENTREGA A DIRECCION USD'!D552)/'TARIFA ENTREGA A DIRECCION USD'!D552,3)</f>
        <v>0.86</v>
      </c>
      <c r="X552" s="142">
        <v>16.12</v>
      </c>
      <c r="Y552" s="190">
        <v>545</v>
      </c>
      <c r="Z552" s="200">
        <v>0.55000000000000004</v>
      </c>
      <c r="AA552" s="200">
        <v>0.13</v>
      </c>
      <c r="AB552" s="200">
        <v>0.3</v>
      </c>
      <c r="AC552" s="200">
        <v>0.85</v>
      </c>
      <c r="AL552"/>
      <c r="AM552"/>
      <c r="AN552"/>
      <c r="AO552"/>
      <c r="AP552"/>
      <c r="AQ552"/>
      <c r="AR552"/>
      <c r="AS552"/>
      <c r="AT552"/>
      <c r="AU552"/>
    </row>
    <row r="553" spans="17:47" x14ac:dyDescent="0.2">
      <c r="Q553" s="142">
        <f>TRUNC('TARIFA ENTREGA A DIRECCION USD'!D554-'TARIFA ENTREGA A DIRECCION USD'!D553,2)</f>
        <v>0.55000000000000004</v>
      </c>
      <c r="R553" s="190">
        <v>546</v>
      </c>
      <c r="S553" s="200">
        <f>TRUNC((('TARIFA ENTREGA A DIRECCION USD'!C553-'TARIFA ENTREGA A DIRECCION USD'!D553)/'TARIFA ENTREGA A DIRECCION USD'!D553)+1,3)</f>
        <v>0.71599999999999997</v>
      </c>
      <c r="T553" s="200">
        <f>TRUNC(('TARIFA ENTREGA A DIRECCION USD'!E553-'TARIFA ENTREGA A DIRECCION USD'!D553)/'TARIFA ENTREGA A DIRECCION USD'!D553,3)</f>
        <v>0.218</v>
      </c>
      <c r="U553" s="200">
        <f>TRUNC(('TARIFA ENTREGA A DIRECCION USD'!F553-'TARIFA ENTREGA A DIRECCION USD'!D553)/'TARIFA ENTREGA A DIRECCION USD'!D553,3)</f>
        <v>0.37</v>
      </c>
      <c r="V553" s="200">
        <f>TRUNC(('TARIFA ENTREGA A DIRECCION USD'!G553-'TARIFA ENTREGA A DIRECCION USD'!D553)/'TARIFA ENTREGA A DIRECCION USD'!D553,3)</f>
        <v>0.86</v>
      </c>
      <c r="X553" s="142">
        <v>16.12</v>
      </c>
      <c r="Y553" s="190">
        <v>546</v>
      </c>
      <c r="Z553" s="200">
        <v>0.55000000000000004</v>
      </c>
      <c r="AA553" s="200">
        <v>0.13</v>
      </c>
      <c r="AB553" s="200">
        <v>0.3</v>
      </c>
      <c r="AC553" s="200">
        <v>0.85</v>
      </c>
      <c r="AL553"/>
      <c r="AM553"/>
      <c r="AN553"/>
      <c r="AO553"/>
      <c r="AP553"/>
      <c r="AQ553"/>
      <c r="AR553"/>
      <c r="AS553"/>
      <c r="AT553"/>
      <c r="AU553"/>
    </row>
    <row r="554" spans="17:47" x14ac:dyDescent="0.2">
      <c r="Q554" s="142">
        <f>TRUNC('TARIFA ENTREGA A DIRECCION USD'!D555-'TARIFA ENTREGA A DIRECCION USD'!D554,2)</f>
        <v>0.55000000000000004</v>
      </c>
      <c r="R554" s="190">
        <v>547</v>
      </c>
      <c r="S554" s="200">
        <f>TRUNC((('TARIFA ENTREGA A DIRECCION USD'!C554-'TARIFA ENTREGA A DIRECCION USD'!D554)/'TARIFA ENTREGA A DIRECCION USD'!D554)+1,3)</f>
        <v>0.71599999999999997</v>
      </c>
      <c r="T554" s="200">
        <f>TRUNC(('TARIFA ENTREGA A DIRECCION USD'!E554-'TARIFA ENTREGA A DIRECCION USD'!D554)/'TARIFA ENTREGA A DIRECCION USD'!D554,3)</f>
        <v>0.218</v>
      </c>
      <c r="U554" s="200">
        <f>TRUNC(('TARIFA ENTREGA A DIRECCION USD'!F554-'TARIFA ENTREGA A DIRECCION USD'!D554)/'TARIFA ENTREGA A DIRECCION USD'!D554,3)</f>
        <v>0.371</v>
      </c>
      <c r="V554" s="200">
        <f>TRUNC(('TARIFA ENTREGA A DIRECCION USD'!G554-'TARIFA ENTREGA A DIRECCION USD'!D554)/'TARIFA ENTREGA A DIRECCION USD'!D554,3)</f>
        <v>0.86</v>
      </c>
      <c r="X554" s="142">
        <v>16.12</v>
      </c>
      <c r="Y554" s="190">
        <v>547</v>
      </c>
      <c r="Z554" s="200">
        <v>0.55000000000000004</v>
      </c>
      <c r="AA554" s="200">
        <v>0.13</v>
      </c>
      <c r="AB554" s="200">
        <v>0.3</v>
      </c>
      <c r="AC554" s="200">
        <v>0.85</v>
      </c>
      <c r="AL554"/>
      <c r="AM554"/>
      <c r="AN554"/>
      <c r="AO554"/>
      <c r="AP554"/>
      <c r="AQ554"/>
      <c r="AR554"/>
      <c r="AS554"/>
      <c r="AT554"/>
      <c r="AU554"/>
    </row>
    <row r="555" spans="17:47" x14ac:dyDescent="0.2">
      <c r="Q555" s="142">
        <f>TRUNC('TARIFA ENTREGA A DIRECCION USD'!D556-'TARIFA ENTREGA A DIRECCION USD'!D555,2)</f>
        <v>0.55000000000000004</v>
      </c>
      <c r="R555" s="190">
        <v>548</v>
      </c>
      <c r="S555" s="200">
        <f>TRUNC((('TARIFA ENTREGA A DIRECCION USD'!C555-'TARIFA ENTREGA A DIRECCION USD'!D555)/'TARIFA ENTREGA A DIRECCION USD'!D555)+1,3)</f>
        <v>0.71599999999999997</v>
      </c>
      <c r="T555" s="200">
        <f>TRUNC(('TARIFA ENTREGA A DIRECCION USD'!E555-'TARIFA ENTREGA A DIRECCION USD'!D555)/'TARIFA ENTREGA A DIRECCION USD'!D555,3)</f>
        <v>0.218</v>
      </c>
      <c r="U555" s="200">
        <f>TRUNC(('TARIFA ENTREGA A DIRECCION USD'!F555-'TARIFA ENTREGA A DIRECCION USD'!D555)/'TARIFA ENTREGA A DIRECCION USD'!D555,3)</f>
        <v>0.371</v>
      </c>
      <c r="V555" s="200">
        <f>TRUNC(('TARIFA ENTREGA A DIRECCION USD'!G555-'TARIFA ENTREGA A DIRECCION USD'!D555)/'TARIFA ENTREGA A DIRECCION USD'!D555,3)</f>
        <v>0.86099999999999999</v>
      </c>
      <c r="X555" s="142">
        <v>16.12</v>
      </c>
      <c r="Y555" s="190">
        <v>548</v>
      </c>
      <c r="Z555" s="200">
        <v>0.55000000000000004</v>
      </c>
      <c r="AA555" s="200">
        <v>0.13</v>
      </c>
      <c r="AB555" s="200">
        <v>0.3</v>
      </c>
      <c r="AC555" s="200">
        <v>0.85</v>
      </c>
      <c r="AL555"/>
      <c r="AM555"/>
      <c r="AN555"/>
      <c r="AO555"/>
      <c r="AP555"/>
      <c r="AQ555"/>
      <c r="AR555"/>
      <c r="AS555"/>
      <c r="AT555"/>
      <c r="AU555"/>
    </row>
    <row r="556" spans="17:47" x14ac:dyDescent="0.2">
      <c r="Q556" s="142">
        <f>TRUNC('TARIFA ENTREGA A DIRECCION USD'!D557-'TARIFA ENTREGA A DIRECCION USD'!D556,2)</f>
        <v>0.55000000000000004</v>
      </c>
      <c r="R556" s="190">
        <v>549</v>
      </c>
      <c r="S556" s="200">
        <f>TRUNC((('TARIFA ENTREGA A DIRECCION USD'!C556-'TARIFA ENTREGA A DIRECCION USD'!D556)/'TARIFA ENTREGA A DIRECCION USD'!D556)+1,3)</f>
        <v>0.71599999999999997</v>
      </c>
      <c r="T556" s="200">
        <f>TRUNC(('TARIFA ENTREGA A DIRECCION USD'!E556-'TARIFA ENTREGA A DIRECCION USD'!D556)/'TARIFA ENTREGA A DIRECCION USD'!D556,3)</f>
        <v>0.218</v>
      </c>
      <c r="U556" s="200">
        <f>TRUNC(('TARIFA ENTREGA A DIRECCION USD'!F556-'TARIFA ENTREGA A DIRECCION USD'!D556)/'TARIFA ENTREGA A DIRECCION USD'!D556,3)</f>
        <v>0.371</v>
      </c>
      <c r="V556" s="200">
        <f>TRUNC(('TARIFA ENTREGA A DIRECCION USD'!G556-'TARIFA ENTREGA A DIRECCION USD'!D556)/'TARIFA ENTREGA A DIRECCION USD'!D556,3)</f>
        <v>0.86099999999999999</v>
      </c>
      <c r="X556" s="142">
        <v>16.12</v>
      </c>
      <c r="Y556" s="190">
        <v>549</v>
      </c>
      <c r="Z556" s="200">
        <v>0.55000000000000004</v>
      </c>
      <c r="AA556" s="200">
        <v>0.13</v>
      </c>
      <c r="AB556" s="200">
        <v>0.3</v>
      </c>
      <c r="AC556" s="200">
        <v>0.85</v>
      </c>
      <c r="AL556"/>
      <c r="AM556"/>
      <c r="AN556"/>
      <c r="AO556"/>
      <c r="AP556"/>
      <c r="AQ556"/>
      <c r="AR556"/>
      <c r="AS556"/>
      <c r="AT556"/>
      <c r="AU556"/>
    </row>
    <row r="557" spans="17:47" x14ac:dyDescent="0.2">
      <c r="Q557" s="142">
        <f>TRUNC('TARIFA ENTREGA A DIRECCION USD'!D558-'TARIFA ENTREGA A DIRECCION USD'!D557,2)</f>
        <v>0.55000000000000004</v>
      </c>
      <c r="R557" s="190">
        <v>550</v>
      </c>
      <c r="S557" s="200">
        <f>TRUNC((('TARIFA ENTREGA A DIRECCION USD'!C557-'TARIFA ENTREGA A DIRECCION USD'!D557)/'TARIFA ENTREGA A DIRECCION USD'!D557)+1,3)</f>
        <v>0.71599999999999997</v>
      </c>
      <c r="T557" s="200">
        <f>TRUNC(('TARIFA ENTREGA A DIRECCION USD'!E557-'TARIFA ENTREGA A DIRECCION USD'!D557)/'TARIFA ENTREGA A DIRECCION USD'!D557,3)</f>
        <v>0.218</v>
      </c>
      <c r="U557" s="200">
        <f>TRUNC(('TARIFA ENTREGA A DIRECCION USD'!F557-'TARIFA ENTREGA A DIRECCION USD'!D557)/'TARIFA ENTREGA A DIRECCION USD'!D557,3)</f>
        <v>0.371</v>
      </c>
      <c r="V557" s="200">
        <f>TRUNC(('TARIFA ENTREGA A DIRECCION USD'!G557-'TARIFA ENTREGA A DIRECCION USD'!D557)/'TARIFA ENTREGA A DIRECCION USD'!D557,3)</f>
        <v>0.86099999999999999</v>
      </c>
      <c r="X557" s="142">
        <v>16.12</v>
      </c>
      <c r="Y557" s="190">
        <v>550</v>
      </c>
      <c r="Z557" s="200">
        <v>0.55000000000000004</v>
      </c>
      <c r="AA557" s="200">
        <v>0.13</v>
      </c>
      <c r="AB557" s="200">
        <v>0.3</v>
      </c>
      <c r="AC557" s="200">
        <v>0.85</v>
      </c>
      <c r="AL557"/>
      <c r="AM557"/>
      <c r="AN557"/>
      <c r="AO557"/>
      <c r="AP557"/>
      <c r="AQ557"/>
      <c r="AR557"/>
      <c r="AS557"/>
      <c r="AT557"/>
      <c r="AU557"/>
    </row>
    <row r="558" spans="17:47" x14ac:dyDescent="0.2">
      <c r="Q558" s="142">
        <f>TRUNC('TARIFA ENTREGA A DIRECCION USD'!D559-'TARIFA ENTREGA A DIRECCION USD'!D558,2)</f>
        <v>0.55000000000000004</v>
      </c>
      <c r="R558" s="190">
        <v>551</v>
      </c>
      <c r="S558" s="200">
        <f>TRUNC((('TARIFA ENTREGA A DIRECCION USD'!C558-'TARIFA ENTREGA A DIRECCION USD'!D558)/'TARIFA ENTREGA A DIRECCION USD'!D558)+1,3)</f>
        <v>0.71599999999999997</v>
      </c>
      <c r="T558" s="200">
        <f>TRUNC(('TARIFA ENTREGA A DIRECCION USD'!E558-'TARIFA ENTREGA A DIRECCION USD'!D558)/'TARIFA ENTREGA A DIRECCION USD'!D558,3)</f>
        <v>0.218</v>
      </c>
      <c r="U558" s="200">
        <f>TRUNC(('TARIFA ENTREGA A DIRECCION USD'!F558-'TARIFA ENTREGA A DIRECCION USD'!D558)/'TARIFA ENTREGA A DIRECCION USD'!D558,3)</f>
        <v>0.371</v>
      </c>
      <c r="V558" s="200">
        <f>TRUNC(('TARIFA ENTREGA A DIRECCION USD'!G558-'TARIFA ENTREGA A DIRECCION USD'!D558)/'TARIFA ENTREGA A DIRECCION USD'!D558,3)</f>
        <v>0.86099999999999999</v>
      </c>
      <c r="X558" s="142">
        <v>16.12</v>
      </c>
      <c r="Y558" s="190">
        <v>551</v>
      </c>
      <c r="Z558" s="200">
        <v>0.55000000000000004</v>
      </c>
      <c r="AA558" s="200">
        <v>0.13</v>
      </c>
      <c r="AB558" s="200">
        <v>0.3</v>
      </c>
      <c r="AC558" s="200">
        <v>0.85</v>
      </c>
      <c r="AL558"/>
      <c r="AM558"/>
      <c r="AN558"/>
      <c r="AO558"/>
      <c r="AP558"/>
      <c r="AQ558"/>
      <c r="AR558"/>
      <c r="AS558"/>
      <c r="AT558"/>
      <c r="AU558"/>
    </row>
    <row r="559" spans="17:47" x14ac:dyDescent="0.2">
      <c r="Q559" s="142">
        <f>TRUNC('TARIFA ENTREGA A DIRECCION USD'!D560-'TARIFA ENTREGA A DIRECCION USD'!D559,2)</f>
        <v>0.55000000000000004</v>
      </c>
      <c r="R559" s="190">
        <v>552</v>
      </c>
      <c r="S559" s="200">
        <f>TRUNC((('TARIFA ENTREGA A DIRECCION USD'!C559-'TARIFA ENTREGA A DIRECCION USD'!D559)/'TARIFA ENTREGA A DIRECCION USD'!D559)+1,3)</f>
        <v>0.71599999999999997</v>
      </c>
      <c r="T559" s="200">
        <f>TRUNC(('TARIFA ENTREGA A DIRECCION USD'!E559-'TARIFA ENTREGA A DIRECCION USD'!D559)/'TARIFA ENTREGA A DIRECCION USD'!D559,3)</f>
        <v>0.218</v>
      </c>
      <c r="U559" s="200">
        <f>TRUNC(('TARIFA ENTREGA A DIRECCION USD'!F559-'TARIFA ENTREGA A DIRECCION USD'!D559)/'TARIFA ENTREGA A DIRECCION USD'!D559,3)</f>
        <v>0.371</v>
      </c>
      <c r="V559" s="200">
        <f>TRUNC(('TARIFA ENTREGA A DIRECCION USD'!G559-'TARIFA ENTREGA A DIRECCION USD'!D559)/'TARIFA ENTREGA A DIRECCION USD'!D559,3)</f>
        <v>0.86099999999999999</v>
      </c>
      <c r="X559" s="142">
        <v>16.12</v>
      </c>
      <c r="Y559" s="190">
        <v>552</v>
      </c>
      <c r="Z559" s="200">
        <v>0.55000000000000004</v>
      </c>
      <c r="AA559" s="200">
        <v>0.13</v>
      </c>
      <c r="AB559" s="200">
        <v>0.3</v>
      </c>
      <c r="AC559" s="200">
        <v>0.85</v>
      </c>
      <c r="AL559"/>
      <c r="AM559"/>
      <c r="AN559"/>
      <c r="AO559"/>
      <c r="AP559"/>
      <c r="AQ559"/>
      <c r="AR559"/>
      <c r="AS559"/>
      <c r="AT559"/>
      <c r="AU559"/>
    </row>
    <row r="560" spans="17:47" x14ac:dyDescent="0.2">
      <c r="Q560" s="142">
        <f>TRUNC('TARIFA ENTREGA A DIRECCION USD'!D561-'TARIFA ENTREGA A DIRECCION USD'!D560,2)</f>
        <v>0.55000000000000004</v>
      </c>
      <c r="R560" s="190">
        <v>553</v>
      </c>
      <c r="S560" s="200">
        <f>TRUNC((('TARIFA ENTREGA A DIRECCION USD'!C560-'TARIFA ENTREGA A DIRECCION USD'!D560)/'TARIFA ENTREGA A DIRECCION USD'!D560)+1,3)</f>
        <v>0.71599999999999997</v>
      </c>
      <c r="T560" s="200">
        <f>TRUNC(('TARIFA ENTREGA A DIRECCION USD'!E560-'TARIFA ENTREGA A DIRECCION USD'!D560)/'TARIFA ENTREGA A DIRECCION USD'!D560,3)</f>
        <v>0.218</v>
      </c>
      <c r="U560" s="200">
        <f>TRUNC(('TARIFA ENTREGA A DIRECCION USD'!F560-'TARIFA ENTREGA A DIRECCION USD'!D560)/'TARIFA ENTREGA A DIRECCION USD'!D560,3)</f>
        <v>0.371</v>
      </c>
      <c r="V560" s="200">
        <f>TRUNC(('TARIFA ENTREGA A DIRECCION USD'!G560-'TARIFA ENTREGA A DIRECCION USD'!D560)/'TARIFA ENTREGA A DIRECCION USD'!D560,3)</f>
        <v>0.86099999999999999</v>
      </c>
      <c r="X560" s="142">
        <v>16.12</v>
      </c>
      <c r="Y560" s="190">
        <v>553</v>
      </c>
      <c r="Z560" s="200">
        <v>0.55000000000000004</v>
      </c>
      <c r="AA560" s="200">
        <v>0.13</v>
      </c>
      <c r="AB560" s="200">
        <v>0.3</v>
      </c>
      <c r="AC560" s="200">
        <v>0.85</v>
      </c>
      <c r="AL560"/>
      <c r="AM560"/>
      <c r="AN560"/>
      <c r="AO560"/>
      <c r="AP560"/>
      <c r="AQ560"/>
      <c r="AR560"/>
      <c r="AS560"/>
      <c r="AT560"/>
      <c r="AU560"/>
    </row>
    <row r="561" spans="17:47" x14ac:dyDescent="0.2">
      <c r="Q561" s="142">
        <f>TRUNC('TARIFA ENTREGA A DIRECCION USD'!D562-'TARIFA ENTREGA A DIRECCION USD'!D561,2)</f>
        <v>0.55000000000000004</v>
      </c>
      <c r="R561" s="190">
        <v>554</v>
      </c>
      <c r="S561" s="200">
        <f>TRUNC((('TARIFA ENTREGA A DIRECCION USD'!C561-'TARIFA ENTREGA A DIRECCION USD'!D561)/'TARIFA ENTREGA A DIRECCION USD'!D561)+1,3)</f>
        <v>0.71599999999999997</v>
      </c>
      <c r="T561" s="200">
        <f>TRUNC(('TARIFA ENTREGA A DIRECCION USD'!E561-'TARIFA ENTREGA A DIRECCION USD'!D561)/'TARIFA ENTREGA A DIRECCION USD'!D561,3)</f>
        <v>0.218</v>
      </c>
      <c r="U561" s="200">
        <f>TRUNC(('TARIFA ENTREGA A DIRECCION USD'!F561-'TARIFA ENTREGA A DIRECCION USD'!D561)/'TARIFA ENTREGA A DIRECCION USD'!D561,3)</f>
        <v>0.371</v>
      </c>
      <c r="V561" s="200">
        <f>TRUNC(('TARIFA ENTREGA A DIRECCION USD'!G561-'TARIFA ENTREGA A DIRECCION USD'!D561)/'TARIFA ENTREGA A DIRECCION USD'!D561,3)</f>
        <v>0.86199999999999999</v>
      </c>
      <c r="X561" s="142">
        <v>16.12</v>
      </c>
      <c r="Y561" s="190">
        <v>554</v>
      </c>
      <c r="Z561" s="200">
        <v>0.55000000000000004</v>
      </c>
      <c r="AA561" s="200">
        <v>0.13</v>
      </c>
      <c r="AB561" s="200">
        <v>0.3</v>
      </c>
      <c r="AC561" s="200">
        <v>0.85</v>
      </c>
      <c r="AL561"/>
      <c r="AM561"/>
      <c r="AN561"/>
      <c r="AO561"/>
      <c r="AP561"/>
      <c r="AQ561"/>
      <c r="AR561"/>
      <c r="AS561"/>
      <c r="AT561"/>
      <c r="AU561"/>
    </row>
    <row r="562" spans="17:47" x14ac:dyDescent="0.2">
      <c r="Q562" s="142">
        <f>TRUNC('TARIFA ENTREGA A DIRECCION USD'!D563-'TARIFA ENTREGA A DIRECCION USD'!D562,2)</f>
        <v>0.55000000000000004</v>
      </c>
      <c r="R562" s="190">
        <v>555</v>
      </c>
      <c r="S562" s="200">
        <f>TRUNC((('TARIFA ENTREGA A DIRECCION USD'!C562-'TARIFA ENTREGA A DIRECCION USD'!D562)/'TARIFA ENTREGA A DIRECCION USD'!D562)+1,3)</f>
        <v>0.71599999999999997</v>
      </c>
      <c r="T562" s="200">
        <f>TRUNC(('TARIFA ENTREGA A DIRECCION USD'!E562-'TARIFA ENTREGA A DIRECCION USD'!D562)/'TARIFA ENTREGA A DIRECCION USD'!D562,3)</f>
        <v>0.218</v>
      </c>
      <c r="U562" s="200">
        <f>TRUNC(('TARIFA ENTREGA A DIRECCION USD'!F562-'TARIFA ENTREGA A DIRECCION USD'!D562)/'TARIFA ENTREGA A DIRECCION USD'!D562,3)</f>
        <v>0.371</v>
      </c>
      <c r="V562" s="200">
        <f>TRUNC(('TARIFA ENTREGA A DIRECCION USD'!G562-'TARIFA ENTREGA A DIRECCION USD'!D562)/'TARIFA ENTREGA A DIRECCION USD'!D562,3)</f>
        <v>0.86199999999999999</v>
      </c>
      <c r="X562" s="142">
        <v>16.12</v>
      </c>
      <c r="Y562" s="190">
        <v>555</v>
      </c>
      <c r="Z562" s="200">
        <v>0.55000000000000004</v>
      </c>
      <c r="AA562" s="200">
        <v>0.13</v>
      </c>
      <c r="AB562" s="200">
        <v>0.3</v>
      </c>
      <c r="AC562" s="200">
        <v>0.85</v>
      </c>
      <c r="AL562"/>
      <c r="AM562"/>
      <c r="AN562"/>
      <c r="AO562"/>
      <c r="AP562"/>
      <c r="AQ562"/>
      <c r="AR562"/>
      <c r="AS562"/>
      <c r="AT562"/>
      <c r="AU562"/>
    </row>
    <row r="563" spans="17:47" x14ac:dyDescent="0.2">
      <c r="Q563" s="142">
        <f>TRUNC('TARIFA ENTREGA A DIRECCION USD'!D564-'TARIFA ENTREGA A DIRECCION USD'!D563,2)</f>
        <v>0.55000000000000004</v>
      </c>
      <c r="R563" s="190">
        <v>556</v>
      </c>
      <c r="S563" s="200">
        <f>TRUNC((('TARIFA ENTREGA A DIRECCION USD'!C563-'TARIFA ENTREGA A DIRECCION USD'!D563)/'TARIFA ENTREGA A DIRECCION USD'!D563)+1,3)</f>
        <v>0.71599999999999997</v>
      </c>
      <c r="T563" s="200">
        <f>TRUNC(('TARIFA ENTREGA A DIRECCION USD'!E563-'TARIFA ENTREGA A DIRECCION USD'!D563)/'TARIFA ENTREGA A DIRECCION USD'!D563,3)</f>
        <v>0.219</v>
      </c>
      <c r="U563" s="200">
        <f>TRUNC(('TARIFA ENTREGA A DIRECCION USD'!F563-'TARIFA ENTREGA A DIRECCION USD'!D563)/'TARIFA ENTREGA A DIRECCION USD'!D563,3)</f>
        <v>0.372</v>
      </c>
      <c r="V563" s="200">
        <f>TRUNC(('TARIFA ENTREGA A DIRECCION USD'!G563-'TARIFA ENTREGA A DIRECCION USD'!D563)/'TARIFA ENTREGA A DIRECCION USD'!D563,3)</f>
        <v>0.86199999999999999</v>
      </c>
      <c r="X563" s="142">
        <v>16.12</v>
      </c>
      <c r="Y563" s="190">
        <v>556</v>
      </c>
      <c r="Z563" s="200">
        <v>0.55000000000000004</v>
      </c>
      <c r="AA563" s="200">
        <v>0.13</v>
      </c>
      <c r="AB563" s="200">
        <v>0.3</v>
      </c>
      <c r="AC563" s="200">
        <v>0.85</v>
      </c>
      <c r="AL563"/>
      <c r="AM563"/>
      <c r="AN563"/>
      <c r="AO563"/>
      <c r="AP563"/>
      <c r="AQ563"/>
      <c r="AR563"/>
      <c r="AS563"/>
      <c r="AT563"/>
      <c r="AU563"/>
    </row>
    <row r="564" spans="17:47" x14ac:dyDescent="0.2">
      <c r="Q564" s="142">
        <f>TRUNC('TARIFA ENTREGA A DIRECCION USD'!D565-'TARIFA ENTREGA A DIRECCION USD'!D564,2)</f>
        <v>0.55000000000000004</v>
      </c>
      <c r="R564" s="190">
        <v>557</v>
      </c>
      <c r="S564" s="200">
        <f>TRUNC((('TARIFA ENTREGA A DIRECCION USD'!C564-'TARIFA ENTREGA A DIRECCION USD'!D564)/'TARIFA ENTREGA A DIRECCION USD'!D564)+1,3)</f>
        <v>0.71599999999999997</v>
      </c>
      <c r="T564" s="200">
        <f>TRUNC(('TARIFA ENTREGA A DIRECCION USD'!E564-'TARIFA ENTREGA A DIRECCION USD'!D564)/'TARIFA ENTREGA A DIRECCION USD'!D564,3)</f>
        <v>0.219</v>
      </c>
      <c r="U564" s="200">
        <f>TRUNC(('TARIFA ENTREGA A DIRECCION USD'!F564-'TARIFA ENTREGA A DIRECCION USD'!D564)/'TARIFA ENTREGA A DIRECCION USD'!D564,3)</f>
        <v>0.372</v>
      </c>
      <c r="V564" s="200">
        <f>TRUNC(('TARIFA ENTREGA A DIRECCION USD'!G564-'TARIFA ENTREGA A DIRECCION USD'!D564)/'TARIFA ENTREGA A DIRECCION USD'!D564,3)</f>
        <v>0.86199999999999999</v>
      </c>
      <c r="X564" s="142">
        <v>16.12</v>
      </c>
      <c r="Y564" s="190">
        <v>557</v>
      </c>
      <c r="Z564" s="200">
        <v>0.55000000000000004</v>
      </c>
      <c r="AA564" s="200">
        <v>0.13</v>
      </c>
      <c r="AB564" s="200">
        <v>0.3</v>
      </c>
      <c r="AC564" s="200">
        <v>0.85</v>
      </c>
      <c r="AL564"/>
      <c r="AM564"/>
      <c r="AN564"/>
      <c r="AO564"/>
      <c r="AP564"/>
      <c r="AQ564"/>
      <c r="AR564"/>
      <c r="AS564"/>
      <c r="AT564"/>
      <c r="AU564"/>
    </row>
    <row r="565" spans="17:47" x14ac:dyDescent="0.2">
      <c r="Q565" s="142">
        <f>TRUNC('TARIFA ENTREGA A DIRECCION USD'!D566-'TARIFA ENTREGA A DIRECCION USD'!D565,2)</f>
        <v>0.55000000000000004</v>
      </c>
      <c r="R565" s="190">
        <v>558</v>
      </c>
      <c r="S565" s="200">
        <f>TRUNC((('TARIFA ENTREGA A DIRECCION USD'!C565-'TARIFA ENTREGA A DIRECCION USD'!D565)/'TARIFA ENTREGA A DIRECCION USD'!D565)+1,3)</f>
        <v>0.71599999999999997</v>
      </c>
      <c r="T565" s="200">
        <f>TRUNC(('TARIFA ENTREGA A DIRECCION USD'!E565-'TARIFA ENTREGA A DIRECCION USD'!D565)/'TARIFA ENTREGA A DIRECCION USD'!D565,3)</f>
        <v>0.219</v>
      </c>
      <c r="U565" s="200">
        <f>TRUNC(('TARIFA ENTREGA A DIRECCION USD'!F565-'TARIFA ENTREGA A DIRECCION USD'!D565)/'TARIFA ENTREGA A DIRECCION USD'!D565,3)</f>
        <v>0.372</v>
      </c>
      <c r="V565" s="200">
        <f>TRUNC(('TARIFA ENTREGA A DIRECCION USD'!G565-'TARIFA ENTREGA A DIRECCION USD'!D565)/'TARIFA ENTREGA A DIRECCION USD'!D565,3)</f>
        <v>0.86199999999999999</v>
      </c>
      <c r="X565" s="142">
        <v>16.12</v>
      </c>
      <c r="Y565" s="190">
        <v>558</v>
      </c>
      <c r="Z565" s="200">
        <v>0.55000000000000004</v>
      </c>
      <c r="AA565" s="200">
        <v>0.13</v>
      </c>
      <c r="AB565" s="200">
        <v>0.3</v>
      </c>
      <c r="AC565" s="200">
        <v>0.85</v>
      </c>
      <c r="AL565"/>
      <c r="AM565"/>
      <c r="AN565"/>
      <c r="AO565"/>
      <c r="AP565"/>
      <c r="AQ565"/>
      <c r="AR565"/>
      <c r="AS565"/>
      <c r="AT565"/>
      <c r="AU565"/>
    </row>
    <row r="566" spans="17:47" x14ac:dyDescent="0.2">
      <c r="Q566" s="142">
        <f>TRUNC('TARIFA ENTREGA A DIRECCION USD'!D567-'TARIFA ENTREGA A DIRECCION USD'!D566,2)</f>
        <v>0.55000000000000004</v>
      </c>
      <c r="R566" s="190">
        <v>559</v>
      </c>
      <c r="S566" s="200">
        <f>TRUNC((('TARIFA ENTREGA A DIRECCION USD'!C566-'TARIFA ENTREGA A DIRECCION USD'!D566)/'TARIFA ENTREGA A DIRECCION USD'!D566)+1,3)</f>
        <v>0.71599999999999997</v>
      </c>
      <c r="T566" s="200">
        <f>TRUNC(('TARIFA ENTREGA A DIRECCION USD'!E566-'TARIFA ENTREGA A DIRECCION USD'!D566)/'TARIFA ENTREGA A DIRECCION USD'!D566,3)</f>
        <v>0.219</v>
      </c>
      <c r="U566" s="200">
        <f>TRUNC(('TARIFA ENTREGA A DIRECCION USD'!F566-'TARIFA ENTREGA A DIRECCION USD'!D566)/'TARIFA ENTREGA A DIRECCION USD'!D566,3)</f>
        <v>0.372</v>
      </c>
      <c r="V566" s="200">
        <f>TRUNC(('TARIFA ENTREGA A DIRECCION USD'!G566-'TARIFA ENTREGA A DIRECCION USD'!D566)/'TARIFA ENTREGA A DIRECCION USD'!D566,3)</f>
        <v>0.86199999999999999</v>
      </c>
      <c r="X566" s="142">
        <v>16.12</v>
      </c>
      <c r="Y566" s="190">
        <v>559</v>
      </c>
      <c r="Z566" s="200">
        <v>0.55000000000000004</v>
      </c>
      <c r="AA566" s="200">
        <v>0.13</v>
      </c>
      <c r="AB566" s="200">
        <v>0.3</v>
      </c>
      <c r="AC566" s="200">
        <v>0.85</v>
      </c>
      <c r="AL566"/>
      <c r="AM566"/>
      <c r="AN566"/>
      <c r="AO566"/>
      <c r="AP566"/>
      <c r="AQ566"/>
      <c r="AR566"/>
      <c r="AS566"/>
      <c r="AT566"/>
      <c r="AU566"/>
    </row>
    <row r="567" spans="17:47" x14ac:dyDescent="0.2">
      <c r="Q567" s="142">
        <f>TRUNC('TARIFA ENTREGA A DIRECCION USD'!D568-'TARIFA ENTREGA A DIRECCION USD'!D567,2)</f>
        <v>0.55000000000000004</v>
      </c>
      <c r="R567" s="190">
        <v>560</v>
      </c>
      <c r="S567" s="200">
        <f>TRUNC((('TARIFA ENTREGA A DIRECCION USD'!C567-'TARIFA ENTREGA A DIRECCION USD'!D567)/'TARIFA ENTREGA A DIRECCION USD'!D567)+1,3)</f>
        <v>0.71599999999999997</v>
      </c>
      <c r="T567" s="200">
        <f>TRUNC(('TARIFA ENTREGA A DIRECCION USD'!E567-'TARIFA ENTREGA A DIRECCION USD'!D567)/'TARIFA ENTREGA A DIRECCION USD'!D567,3)</f>
        <v>0.219</v>
      </c>
      <c r="U567" s="200">
        <f>TRUNC(('TARIFA ENTREGA A DIRECCION USD'!F567-'TARIFA ENTREGA A DIRECCION USD'!D567)/'TARIFA ENTREGA A DIRECCION USD'!D567,3)</f>
        <v>0.372</v>
      </c>
      <c r="V567" s="200">
        <f>TRUNC(('TARIFA ENTREGA A DIRECCION USD'!G567-'TARIFA ENTREGA A DIRECCION USD'!D567)/'TARIFA ENTREGA A DIRECCION USD'!D567,3)</f>
        <v>0.86299999999999999</v>
      </c>
      <c r="X567" s="142">
        <v>16.12</v>
      </c>
      <c r="Y567" s="190">
        <v>560</v>
      </c>
      <c r="Z567" s="200">
        <v>0.55000000000000004</v>
      </c>
      <c r="AA567" s="200">
        <v>0.13</v>
      </c>
      <c r="AB567" s="200">
        <v>0.3</v>
      </c>
      <c r="AC567" s="200">
        <v>0.85</v>
      </c>
      <c r="AL567"/>
      <c r="AM567"/>
      <c r="AN567"/>
      <c r="AO567"/>
      <c r="AP567"/>
      <c r="AQ567"/>
      <c r="AR567"/>
      <c r="AS567"/>
      <c r="AT567"/>
      <c r="AU567"/>
    </row>
    <row r="568" spans="17:47" x14ac:dyDescent="0.2">
      <c r="Q568" s="142">
        <f>TRUNC('TARIFA ENTREGA A DIRECCION USD'!D569-'TARIFA ENTREGA A DIRECCION USD'!D568,2)</f>
        <v>0.55000000000000004</v>
      </c>
      <c r="R568" s="190">
        <v>561</v>
      </c>
      <c r="S568" s="200">
        <f>TRUNC((('TARIFA ENTREGA A DIRECCION USD'!C568-'TARIFA ENTREGA A DIRECCION USD'!D568)/'TARIFA ENTREGA A DIRECCION USD'!D568)+1,3)</f>
        <v>0.71599999999999997</v>
      </c>
      <c r="T568" s="200">
        <f>TRUNC(('TARIFA ENTREGA A DIRECCION USD'!E568-'TARIFA ENTREGA A DIRECCION USD'!D568)/'TARIFA ENTREGA A DIRECCION USD'!D568,3)</f>
        <v>0.219</v>
      </c>
      <c r="U568" s="200">
        <f>TRUNC(('TARIFA ENTREGA A DIRECCION USD'!F568-'TARIFA ENTREGA A DIRECCION USD'!D568)/'TARIFA ENTREGA A DIRECCION USD'!D568,3)</f>
        <v>0.372</v>
      </c>
      <c r="V568" s="200">
        <f>TRUNC(('TARIFA ENTREGA A DIRECCION USD'!G568-'TARIFA ENTREGA A DIRECCION USD'!D568)/'TARIFA ENTREGA A DIRECCION USD'!D568,3)</f>
        <v>0.86299999999999999</v>
      </c>
      <c r="X568" s="142">
        <v>16.12</v>
      </c>
      <c r="Y568" s="190">
        <v>561</v>
      </c>
      <c r="Z568" s="200">
        <v>0.55000000000000004</v>
      </c>
      <c r="AA568" s="200">
        <v>0.13</v>
      </c>
      <c r="AB568" s="200">
        <v>0.3</v>
      </c>
      <c r="AC568" s="200">
        <v>0.85</v>
      </c>
      <c r="AL568"/>
      <c r="AM568"/>
      <c r="AN568"/>
      <c r="AO568"/>
      <c r="AP568"/>
      <c r="AQ568"/>
      <c r="AR568"/>
      <c r="AS568"/>
      <c r="AT568"/>
      <c r="AU568"/>
    </row>
    <row r="569" spans="17:47" x14ac:dyDescent="0.2">
      <c r="Q569" s="142">
        <f>TRUNC('TARIFA ENTREGA A DIRECCION USD'!D570-'TARIFA ENTREGA A DIRECCION USD'!D569,2)</f>
        <v>0.55000000000000004</v>
      </c>
      <c r="R569" s="190">
        <v>562</v>
      </c>
      <c r="S569" s="200">
        <f>TRUNC((('TARIFA ENTREGA A DIRECCION USD'!C569-'TARIFA ENTREGA A DIRECCION USD'!D569)/'TARIFA ENTREGA A DIRECCION USD'!D569)+1,3)</f>
        <v>0.71599999999999997</v>
      </c>
      <c r="T569" s="200">
        <f>TRUNC(('TARIFA ENTREGA A DIRECCION USD'!E569-'TARIFA ENTREGA A DIRECCION USD'!D569)/'TARIFA ENTREGA A DIRECCION USD'!D569,3)</f>
        <v>0.219</v>
      </c>
      <c r="U569" s="200">
        <f>TRUNC(('TARIFA ENTREGA A DIRECCION USD'!F569-'TARIFA ENTREGA A DIRECCION USD'!D569)/'TARIFA ENTREGA A DIRECCION USD'!D569,3)</f>
        <v>0.372</v>
      </c>
      <c r="V569" s="200">
        <f>TRUNC(('TARIFA ENTREGA A DIRECCION USD'!G569-'TARIFA ENTREGA A DIRECCION USD'!D569)/'TARIFA ENTREGA A DIRECCION USD'!D569,3)</f>
        <v>0.86299999999999999</v>
      </c>
      <c r="X569" s="142">
        <v>16.12</v>
      </c>
      <c r="Y569" s="190">
        <v>562</v>
      </c>
      <c r="Z569" s="200">
        <v>0.55000000000000004</v>
      </c>
      <c r="AA569" s="200">
        <v>0.13</v>
      </c>
      <c r="AB569" s="200">
        <v>0.3</v>
      </c>
      <c r="AC569" s="200">
        <v>0.85</v>
      </c>
      <c r="AL569"/>
      <c r="AM569"/>
      <c r="AN569"/>
      <c r="AO569"/>
      <c r="AP569"/>
      <c r="AQ569"/>
      <c r="AR569"/>
      <c r="AS569"/>
      <c r="AT569"/>
      <c r="AU569"/>
    </row>
    <row r="570" spans="17:47" x14ac:dyDescent="0.2">
      <c r="Q570" s="142">
        <f>TRUNC('TARIFA ENTREGA A DIRECCION USD'!D571-'TARIFA ENTREGA A DIRECCION USD'!D570,2)</f>
        <v>0.55000000000000004</v>
      </c>
      <c r="R570" s="190">
        <v>563</v>
      </c>
      <c r="S570" s="200">
        <f>TRUNC((('TARIFA ENTREGA A DIRECCION USD'!C570-'TARIFA ENTREGA A DIRECCION USD'!D570)/'TARIFA ENTREGA A DIRECCION USD'!D570)+1,3)</f>
        <v>0.71599999999999997</v>
      </c>
      <c r="T570" s="200">
        <f>TRUNC(('TARIFA ENTREGA A DIRECCION USD'!E570-'TARIFA ENTREGA A DIRECCION USD'!D570)/'TARIFA ENTREGA A DIRECCION USD'!D570,3)</f>
        <v>0.219</v>
      </c>
      <c r="U570" s="200">
        <f>TRUNC(('TARIFA ENTREGA A DIRECCION USD'!F570-'TARIFA ENTREGA A DIRECCION USD'!D570)/'TARIFA ENTREGA A DIRECCION USD'!D570,3)</f>
        <v>0.372</v>
      </c>
      <c r="V570" s="200">
        <f>TRUNC(('TARIFA ENTREGA A DIRECCION USD'!G570-'TARIFA ENTREGA A DIRECCION USD'!D570)/'TARIFA ENTREGA A DIRECCION USD'!D570,3)</f>
        <v>0.86299999999999999</v>
      </c>
      <c r="X570" s="142">
        <v>16.12</v>
      </c>
      <c r="Y570" s="190">
        <v>563</v>
      </c>
      <c r="Z570" s="200">
        <v>0.55000000000000004</v>
      </c>
      <c r="AA570" s="200">
        <v>0.13</v>
      </c>
      <c r="AB570" s="200">
        <v>0.3</v>
      </c>
      <c r="AC570" s="200">
        <v>0.85</v>
      </c>
      <c r="AL570"/>
      <c r="AM570"/>
      <c r="AN570"/>
      <c r="AO570"/>
      <c r="AP570"/>
      <c r="AQ570"/>
      <c r="AR570"/>
      <c r="AS570"/>
      <c r="AT570"/>
      <c r="AU570"/>
    </row>
    <row r="571" spans="17:47" x14ac:dyDescent="0.2">
      <c r="Q571" s="142">
        <f>TRUNC('TARIFA ENTREGA A DIRECCION USD'!D572-'TARIFA ENTREGA A DIRECCION USD'!D571,2)</f>
        <v>0.55000000000000004</v>
      </c>
      <c r="R571" s="190">
        <v>564</v>
      </c>
      <c r="S571" s="200">
        <f>TRUNC((('TARIFA ENTREGA A DIRECCION USD'!C571-'TARIFA ENTREGA A DIRECCION USD'!D571)/'TARIFA ENTREGA A DIRECCION USD'!D571)+1,3)</f>
        <v>0.71599999999999997</v>
      </c>
      <c r="T571" s="200">
        <f>TRUNC(('TARIFA ENTREGA A DIRECCION USD'!E571-'TARIFA ENTREGA A DIRECCION USD'!D571)/'TARIFA ENTREGA A DIRECCION USD'!D571,3)</f>
        <v>0.219</v>
      </c>
      <c r="U571" s="200">
        <f>TRUNC(('TARIFA ENTREGA A DIRECCION USD'!F571-'TARIFA ENTREGA A DIRECCION USD'!D571)/'TARIFA ENTREGA A DIRECCION USD'!D571,3)</f>
        <v>0.372</v>
      </c>
      <c r="V571" s="200">
        <f>TRUNC(('TARIFA ENTREGA A DIRECCION USD'!G571-'TARIFA ENTREGA A DIRECCION USD'!D571)/'TARIFA ENTREGA A DIRECCION USD'!D571,3)</f>
        <v>0.86299999999999999</v>
      </c>
      <c r="X571" s="142">
        <v>16.12</v>
      </c>
      <c r="Y571" s="190">
        <v>564</v>
      </c>
      <c r="Z571" s="200">
        <v>0.55000000000000004</v>
      </c>
      <c r="AA571" s="200">
        <v>0.13</v>
      </c>
      <c r="AB571" s="200">
        <v>0.3</v>
      </c>
      <c r="AC571" s="200">
        <v>0.85</v>
      </c>
      <c r="AL571"/>
      <c r="AM571"/>
      <c r="AN571"/>
      <c r="AO571"/>
      <c r="AP571"/>
      <c r="AQ571"/>
      <c r="AR571"/>
      <c r="AS571"/>
      <c r="AT571"/>
      <c r="AU571"/>
    </row>
    <row r="572" spans="17:47" x14ac:dyDescent="0.2">
      <c r="Q572" s="142">
        <f>TRUNC('TARIFA ENTREGA A DIRECCION USD'!D573-'TARIFA ENTREGA A DIRECCION USD'!D572,2)</f>
        <v>0.55000000000000004</v>
      </c>
      <c r="R572" s="190">
        <v>565</v>
      </c>
      <c r="S572" s="200">
        <f>TRUNC((('TARIFA ENTREGA A DIRECCION USD'!C572-'TARIFA ENTREGA A DIRECCION USD'!D572)/'TARIFA ENTREGA A DIRECCION USD'!D572)+1,3)</f>
        <v>0.71599999999999997</v>
      </c>
      <c r="T572" s="200">
        <f>TRUNC(('TARIFA ENTREGA A DIRECCION USD'!E572-'TARIFA ENTREGA A DIRECCION USD'!D572)/'TARIFA ENTREGA A DIRECCION USD'!D572,3)</f>
        <v>0.219</v>
      </c>
      <c r="U572" s="200">
        <f>TRUNC(('TARIFA ENTREGA A DIRECCION USD'!F572-'TARIFA ENTREGA A DIRECCION USD'!D572)/'TARIFA ENTREGA A DIRECCION USD'!D572,3)</f>
        <v>0.372</v>
      </c>
      <c r="V572" s="200">
        <f>TRUNC(('TARIFA ENTREGA A DIRECCION USD'!G572-'TARIFA ENTREGA A DIRECCION USD'!D572)/'TARIFA ENTREGA A DIRECCION USD'!D572,3)</f>
        <v>0.86399999999999999</v>
      </c>
      <c r="X572" s="142">
        <v>16.12</v>
      </c>
      <c r="Y572" s="190">
        <v>565</v>
      </c>
      <c r="Z572" s="200">
        <v>0.55000000000000004</v>
      </c>
      <c r="AA572" s="200">
        <v>0.13</v>
      </c>
      <c r="AB572" s="200">
        <v>0.3</v>
      </c>
      <c r="AC572" s="200">
        <v>0.85</v>
      </c>
      <c r="AL572"/>
      <c r="AM572"/>
      <c r="AN572"/>
      <c r="AO572"/>
      <c r="AP572"/>
      <c r="AQ572"/>
      <c r="AR572"/>
      <c r="AS572"/>
      <c r="AT572"/>
      <c r="AU572"/>
    </row>
    <row r="573" spans="17:47" x14ac:dyDescent="0.2">
      <c r="Q573" s="142">
        <f>TRUNC('TARIFA ENTREGA A DIRECCION USD'!D574-'TARIFA ENTREGA A DIRECCION USD'!D573,2)</f>
        <v>0.55000000000000004</v>
      </c>
      <c r="R573" s="190">
        <v>566</v>
      </c>
      <c r="S573" s="200">
        <f>TRUNC((('TARIFA ENTREGA A DIRECCION USD'!C573-'TARIFA ENTREGA A DIRECCION USD'!D573)/'TARIFA ENTREGA A DIRECCION USD'!D573)+1,3)</f>
        <v>0.71599999999999997</v>
      </c>
      <c r="T573" s="200">
        <f>TRUNC(('TARIFA ENTREGA A DIRECCION USD'!E573-'TARIFA ENTREGA A DIRECCION USD'!D573)/'TARIFA ENTREGA A DIRECCION USD'!D573,3)</f>
        <v>0.219</v>
      </c>
      <c r="U573" s="200">
        <f>TRUNC(('TARIFA ENTREGA A DIRECCION USD'!F573-'TARIFA ENTREGA A DIRECCION USD'!D573)/'TARIFA ENTREGA A DIRECCION USD'!D573,3)</f>
        <v>0.373</v>
      </c>
      <c r="V573" s="200">
        <f>TRUNC(('TARIFA ENTREGA A DIRECCION USD'!G573-'TARIFA ENTREGA A DIRECCION USD'!D573)/'TARIFA ENTREGA A DIRECCION USD'!D573,3)</f>
        <v>0.86399999999999999</v>
      </c>
      <c r="X573" s="142">
        <v>16.12</v>
      </c>
      <c r="Y573" s="190">
        <v>566</v>
      </c>
      <c r="Z573" s="200">
        <v>0.55000000000000004</v>
      </c>
      <c r="AA573" s="200">
        <v>0.13</v>
      </c>
      <c r="AB573" s="200">
        <v>0.3</v>
      </c>
      <c r="AC573" s="200">
        <v>0.85</v>
      </c>
      <c r="AL573"/>
      <c r="AM573"/>
      <c r="AN573"/>
      <c r="AO573"/>
      <c r="AP573"/>
      <c r="AQ573"/>
      <c r="AR573"/>
      <c r="AS573"/>
      <c r="AT573"/>
      <c r="AU573"/>
    </row>
    <row r="574" spans="17:47" x14ac:dyDescent="0.2">
      <c r="Q574" s="142">
        <f>TRUNC('TARIFA ENTREGA A DIRECCION USD'!D575-'TARIFA ENTREGA A DIRECCION USD'!D574,2)</f>
        <v>0.55000000000000004</v>
      </c>
      <c r="R574" s="190">
        <v>567</v>
      </c>
      <c r="S574" s="200">
        <f>TRUNC((('TARIFA ENTREGA A DIRECCION USD'!C574-'TARIFA ENTREGA A DIRECCION USD'!D574)/'TARIFA ENTREGA A DIRECCION USD'!D574)+1,3)</f>
        <v>0.71599999999999997</v>
      </c>
      <c r="T574" s="200">
        <f>TRUNC(('TARIFA ENTREGA A DIRECCION USD'!E574-'TARIFA ENTREGA A DIRECCION USD'!D574)/'TARIFA ENTREGA A DIRECCION USD'!D574,3)</f>
        <v>0.219</v>
      </c>
      <c r="U574" s="200">
        <f>TRUNC(('TARIFA ENTREGA A DIRECCION USD'!F574-'TARIFA ENTREGA A DIRECCION USD'!D574)/'TARIFA ENTREGA A DIRECCION USD'!D574,3)</f>
        <v>0.373</v>
      </c>
      <c r="V574" s="200">
        <f>TRUNC(('TARIFA ENTREGA A DIRECCION USD'!G574-'TARIFA ENTREGA A DIRECCION USD'!D574)/'TARIFA ENTREGA A DIRECCION USD'!D574,3)</f>
        <v>0.86399999999999999</v>
      </c>
      <c r="X574" s="142">
        <v>16.12</v>
      </c>
      <c r="Y574" s="190">
        <v>567</v>
      </c>
      <c r="Z574" s="200">
        <v>0.55000000000000004</v>
      </c>
      <c r="AA574" s="200">
        <v>0.13</v>
      </c>
      <c r="AB574" s="200">
        <v>0.3</v>
      </c>
      <c r="AC574" s="200">
        <v>0.85</v>
      </c>
      <c r="AL574"/>
      <c r="AM574"/>
      <c r="AN574"/>
      <c r="AO574"/>
      <c r="AP574"/>
      <c r="AQ574"/>
      <c r="AR574"/>
      <c r="AS574"/>
      <c r="AT574"/>
      <c r="AU574"/>
    </row>
    <row r="575" spans="17:47" x14ac:dyDescent="0.2">
      <c r="Q575" s="142">
        <f>TRUNC('TARIFA ENTREGA A DIRECCION USD'!D576-'TARIFA ENTREGA A DIRECCION USD'!D575,2)</f>
        <v>0.55000000000000004</v>
      </c>
      <c r="R575" s="190">
        <v>568</v>
      </c>
      <c r="S575" s="200">
        <f>TRUNC((('TARIFA ENTREGA A DIRECCION USD'!C575-'TARIFA ENTREGA A DIRECCION USD'!D575)/'TARIFA ENTREGA A DIRECCION USD'!D575)+1,3)</f>
        <v>0.71599999999999997</v>
      </c>
      <c r="T575" s="200">
        <f>TRUNC(('TARIFA ENTREGA A DIRECCION USD'!E575-'TARIFA ENTREGA A DIRECCION USD'!D575)/'TARIFA ENTREGA A DIRECCION USD'!D575,3)</f>
        <v>0.219</v>
      </c>
      <c r="U575" s="200">
        <f>TRUNC(('TARIFA ENTREGA A DIRECCION USD'!F575-'TARIFA ENTREGA A DIRECCION USD'!D575)/'TARIFA ENTREGA A DIRECCION USD'!D575,3)</f>
        <v>0.373</v>
      </c>
      <c r="V575" s="200">
        <f>TRUNC(('TARIFA ENTREGA A DIRECCION USD'!G575-'TARIFA ENTREGA A DIRECCION USD'!D575)/'TARIFA ENTREGA A DIRECCION USD'!D575,3)</f>
        <v>0.86399999999999999</v>
      </c>
      <c r="X575" s="142">
        <v>16.12</v>
      </c>
      <c r="Y575" s="190">
        <v>568</v>
      </c>
      <c r="Z575" s="200">
        <v>0.55000000000000004</v>
      </c>
      <c r="AA575" s="200">
        <v>0.13</v>
      </c>
      <c r="AB575" s="200">
        <v>0.3</v>
      </c>
      <c r="AC575" s="200">
        <v>0.85</v>
      </c>
      <c r="AL575"/>
      <c r="AM575"/>
      <c r="AN575"/>
      <c r="AO575"/>
      <c r="AP575"/>
      <c r="AQ575"/>
      <c r="AR575"/>
      <c r="AS575"/>
      <c r="AT575"/>
      <c r="AU575"/>
    </row>
    <row r="576" spans="17:47" x14ac:dyDescent="0.2">
      <c r="Q576" s="142">
        <f>TRUNC('TARIFA ENTREGA A DIRECCION USD'!D577-'TARIFA ENTREGA A DIRECCION USD'!D576,2)</f>
        <v>0.55000000000000004</v>
      </c>
      <c r="R576" s="190">
        <v>569</v>
      </c>
      <c r="S576" s="200">
        <f>TRUNC((('TARIFA ENTREGA A DIRECCION USD'!C576-'TARIFA ENTREGA A DIRECCION USD'!D576)/'TARIFA ENTREGA A DIRECCION USD'!D576)+1,3)</f>
        <v>0.71599999999999997</v>
      </c>
      <c r="T576" s="200">
        <f>TRUNC(('TARIFA ENTREGA A DIRECCION USD'!E576-'TARIFA ENTREGA A DIRECCION USD'!D576)/'TARIFA ENTREGA A DIRECCION USD'!D576,3)</f>
        <v>0.219</v>
      </c>
      <c r="U576" s="200">
        <f>TRUNC(('TARIFA ENTREGA A DIRECCION USD'!F576-'TARIFA ENTREGA A DIRECCION USD'!D576)/'TARIFA ENTREGA A DIRECCION USD'!D576,3)</f>
        <v>0.373</v>
      </c>
      <c r="V576" s="200">
        <f>TRUNC(('TARIFA ENTREGA A DIRECCION USD'!G576-'TARIFA ENTREGA A DIRECCION USD'!D576)/'TARIFA ENTREGA A DIRECCION USD'!D576,3)</f>
        <v>0.86399999999999999</v>
      </c>
      <c r="X576" s="142">
        <v>16.12</v>
      </c>
      <c r="Y576" s="190">
        <v>569</v>
      </c>
      <c r="Z576" s="200">
        <v>0.55000000000000004</v>
      </c>
      <c r="AA576" s="200">
        <v>0.13</v>
      </c>
      <c r="AB576" s="200">
        <v>0.3</v>
      </c>
      <c r="AC576" s="200">
        <v>0.85</v>
      </c>
      <c r="AL576"/>
      <c r="AM576"/>
      <c r="AN576"/>
      <c r="AO576"/>
      <c r="AP576"/>
      <c r="AQ576"/>
      <c r="AR576"/>
      <c r="AS576"/>
      <c r="AT576"/>
      <c r="AU576"/>
    </row>
    <row r="577" spans="17:47" x14ac:dyDescent="0.2">
      <c r="Q577" s="142">
        <f>TRUNC('TARIFA ENTREGA A DIRECCION USD'!D578-'TARIFA ENTREGA A DIRECCION USD'!D577,2)</f>
        <v>0.55000000000000004</v>
      </c>
      <c r="R577" s="190">
        <v>570</v>
      </c>
      <c r="S577" s="200">
        <f>TRUNC((('TARIFA ENTREGA A DIRECCION USD'!C577-'TARIFA ENTREGA A DIRECCION USD'!D577)/'TARIFA ENTREGA A DIRECCION USD'!D577)+1,3)</f>
        <v>0.71599999999999997</v>
      </c>
      <c r="T577" s="200">
        <f>TRUNC(('TARIFA ENTREGA A DIRECCION USD'!E577-'TARIFA ENTREGA A DIRECCION USD'!D577)/'TARIFA ENTREGA A DIRECCION USD'!D577,3)</f>
        <v>0.219</v>
      </c>
      <c r="U577" s="200">
        <f>TRUNC(('TARIFA ENTREGA A DIRECCION USD'!F577-'TARIFA ENTREGA A DIRECCION USD'!D577)/'TARIFA ENTREGA A DIRECCION USD'!D577,3)</f>
        <v>0.373</v>
      </c>
      <c r="V577" s="200">
        <f>TRUNC(('TARIFA ENTREGA A DIRECCION USD'!G577-'TARIFA ENTREGA A DIRECCION USD'!D577)/'TARIFA ENTREGA A DIRECCION USD'!D577,3)</f>
        <v>0.86399999999999999</v>
      </c>
      <c r="X577" s="142">
        <v>16.12</v>
      </c>
      <c r="Y577" s="190">
        <v>570</v>
      </c>
      <c r="Z577" s="200">
        <v>0.55000000000000004</v>
      </c>
      <c r="AA577" s="200">
        <v>0.13</v>
      </c>
      <c r="AB577" s="200">
        <v>0.3</v>
      </c>
      <c r="AC577" s="200">
        <v>0.85</v>
      </c>
      <c r="AL577"/>
      <c r="AM577"/>
      <c r="AN577"/>
      <c r="AO577"/>
      <c r="AP577"/>
      <c r="AQ577"/>
      <c r="AR577"/>
      <c r="AS577"/>
      <c r="AT577"/>
      <c r="AU577"/>
    </row>
    <row r="578" spans="17:47" x14ac:dyDescent="0.2">
      <c r="Q578" s="142">
        <f>TRUNC('TARIFA ENTREGA A DIRECCION USD'!D579-'TARIFA ENTREGA A DIRECCION USD'!D578,2)</f>
        <v>0.55000000000000004</v>
      </c>
      <c r="R578" s="190">
        <v>571</v>
      </c>
      <c r="S578" s="200">
        <f>TRUNC((('TARIFA ENTREGA A DIRECCION USD'!C578-'TARIFA ENTREGA A DIRECCION USD'!D578)/'TARIFA ENTREGA A DIRECCION USD'!D578)+1,3)</f>
        <v>0.71599999999999997</v>
      </c>
      <c r="T578" s="200">
        <f>TRUNC(('TARIFA ENTREGA A DIRECCION USD'!E578-'TARIFA ENTREGA A DIRECCION USD'!D578)/'TARIFA ENTREGA A DIRECCION USD'!D578,3)</f>
        <v>0.22</v>
      </c>
      <c r="U578" s="200">
        <f>TRUNC(('TARIFA ENTREGA A DIRECCION USD'!F578-'TARIFA ENTREGA A DIRECCION USD'!D578)/'TARIFA ENTREGA A DIRECCION USD'!D578,3)</f>
        <v>0.373</v>
      </c>
      <c r="V578" s="200">
        <f>TRUNC(('TARIFA ENTREGA A DIRECCION USD'!G578-'TARIFA ENTREGA A DIRECCION USD'!D578)/'TARIFA ENTREGA A DIRECCION USD'!D578,3)</f>
        <v>0.86499999999999999</v>
      </c>
      <c r="X578" s="142">
        <v>16.12</v>
      </c>
      <c r="Y578" s="190">
        <v>571</v>
      </c>
      <c r="Z578" s="200">
        <v>0.55000000000000004</v>
      </c>
      <c r="AA578" s="200">
        <v>0.13</v>
      </c>
      <c r="AB578" s="200">
        <v>0.3</v>
      </c>
      <c r="AC578" s="200">
        <v>0.85</v>
      </c>
      <c r="AL578"/>
      <c r="AM578"/>
      <c r="AN578"/>
      <c r="AO578"/>
      <c r="AP578"/>
      <c r="AQ578"/>
      <c r="AR578"/>
      <c r="AS578"/>
      <c r="AT578"/>
      <c r="AU578"/>
    </row>
    <row r="579" spans="17:47" x14ac:dyDescent="0.2">
      <c r="Q579" s="142">
        <f>TRUNC('TARIFA ENTREGA A DIRECCION USD'!D580-'TARIFA ENTREGA A DIRECCION USD'!D579,2)</f>
        <v>0.55000000000000004</v>
      </c>
      <c r="R579" s="190">
        <v>572</v>
      </c>
      <c r="S579" s="200">
        <f>TRUNC((('TARIFA ENTREGA A DIRECCION USD'!C579-'TARIFA ENTREGA A DIRECCION USD'!D579)/'TARIFA ENTREGA A DIRECCION USD'!D579)+1,3)</f>
        <v>0.71599999999999997</v>
      </c>
      <c r="T579" s="200">
        <f>TRUNC(('TARIFA ENTREGA A DIRECCION USD'!E579-'TARIFA ENTREGA A DIRECCION USD'!D579)/'TARIFA ENTREGA A DIRECCION USD'!D579,3)</f>
        <v>0.22</v>
      </c>
      <c r="U579" s="200">
        <f>TRUNC(('TARIFA ENTREGA A DIRECCION USD'!F579-'TARIFA ENTREGA A DIRECCION USD'!D579)/'TARIFA ENTREGA A DIRECCION USD'!D579,3)</f>
        <v>0.373</v>
      </c>
      <c r="V579" s="200">
        <f>TRUNC(('TARIFA ENTREGA A DIRECCION USD'!G579-'TARIFA ENTREGA A DIRECCION USD'!D579)/'TARIFA ENTREGA A DIRECCION USD'!D579,3)</f>
        <v>0.86499999999999999</v>
      </c>
      <c r="X579" s="142">
        <v>16.12</v>
      </c>
      <c r="Y579" s="190">
        <v>572</v>
      </c>
      <c r="Z579" s="200">
        <v>0.55000000000000004</v>
      </c>
      <c r="AA579" s="200">
        <v>0.13</v>
      </c>
      <c r="AB579" s="200">
        <v>0.3</v>
      </c>
      <c r="AC579" s="200">
        <v>0.85</v>
      </c>
      <c r="AL579"/>
      <c r="AM579"/>
      <c r="AN579"/>
      <c r="AO579"/>
      <c r="AP579"/>
      <c r="AQ579"/>
      <c r="AR579"/>
      <c r="AS579"/>
      <c r="AT579"/>
      <c r="AU579"/>
    </row>
    <row r="580" spans="17:47" x14ac:dyDescent="0.2">
      <c r="Q580" s="142">
        <f>TRUNC('TARIFA ENTREGA A DIRECCION USD'!D581-'TARIFA ENTREGA A DIRECCION USD'!D580,2)</f>
        <v>0.55000000000000004</v>
      </c>
      <c r="R580" s="190">
        <v>573</v>
      </c>
      <c r="S580" s="200">
        <f>TRUNC((('TARIFA ENTREGA A DIRECCION USD'!C580-'TARIFA ENTREGA A DIRECCION USD'!D580)/'TARIFA ENTREGA A DIRECCION USD'!D580)+1,3)</f>
        <v>0.71599999999999997</v>
      </c>
      <c r="T580" s="200">
        <f>TRUNC(('TARIFA ENTREGA A DIRECCION USD'!E580-'TARIFA ENTREGA A DIRECCION USD'!D580)/'TARIFA ENTREGA A DIRECCION USD'!D580,3)</f>
        <v>0.22</v>
      </c>
      <c r="U580" s="200">
        <f>TRUNC(('TARIFA ENTREGA A DIRECCION USD'!F580-'TARIFA ENTREGA A DIRECCION USD'!D580)/'TARIFA ENTREGA A DIRECCION USD'!D580,3)</f>
        <v>0.373</v>
      </c>
      <c r="V580" s="200">
        <f>TRUNC(('TARIFA ENTREGA A DIRECCION USD'!G580-'TARIFA ENTREGA A DIRECCION USD'!D580)/'TARIFA ENTREGA A DIRECCION USD'!D580,3)</f>
        <v>0.86499999999999999</v>
      </c>
      <c r="X580" s="142">
        <v>16.12</v>
      </c>
      <c r="Y580" s="190">
        <v>573</v>
      </c>
      <c r="Z580" s="200">
        <v>0.55000000000000004</v>
      </c>
      <c r="AA580" s="200">
        <v>0.13</v>
      </c>
      <c r="AB580" s="200">
        <v>0.3</v>
      </c>
      <c r="AC580" s="200">
        <v>0.85</v>
      </c>
      <c r="AL580"/>
      <c r="AM580"/>
      <c r="AN580"/>
      <c r="AO580"/>
      <c r="AP580"/>
      <c r="AQ580"/>
      <c r="AR580"/>
      <c r="AS580"/>
      <c r="AT580"/>
      <c r="AU580"/>
    </row>
    <row r="581" spans="17:47" x14ac:dyDescent="0.2">
      <c r="Q581" s="142">
        <f>TRUNC('TARIFA ENTREGA A DIRECCION USD'!D582-'TARIFA ENTREGA A DIRECCION USD'!D581,2)</f>
        <v>0.55000000000000004</v>
      </c>
      <c r="R581" s="190">
        <v>574</v>
      </c>
      <c r="S581" s="200">
        <f>TRUNC((('TARIFA ENTREGA A DIRECCION USD'!C581-'TARIFA ENTREGA A DIRECCION USD'!D581)/'TARIFA ENTREGA A DIRECCION USD'!D581)+1,3)</f>
        <v>0.71599999999999997</v>
      </c>
      <c r="T581" s="200">
        <f>TRUNC(('TARIFA ENTREGA A DIRECCION USD'!E581-'TARIFA ENTREGA A DIRECCION USD'!D581)/'TARIFA ENTREGA A DIRECCION USD'!D581,3)</f>
        <v>0.22</v>
      </c>
      <c r="U581" s="200">
        <f>TRUNC(('TARIFA ENTREGA A DIRECCION USD'!F581-'TARIFA ENTREGA A DIRECCION USD'!D581)/'TARIFA ENTREGA A DIRECCION USD'!D581,3)</f>
        <v>0.373</v>
      </c>
      <c r="V581" s="200">
        <f>TRUNC(('TARIFA ENTREGA A DIRECCION USD'!G581-'TARIFA ENTREGA A DIRECCION USD'!D581)/'TARIFA ENTREGA A DIRECCION USD'!D581,3)</f>
        <v>0.86499999999999999</v>
      </c>
      <c r="X581" s="142">
        <v>16.12</v>
      </c>
      <c r="Y581" s="190">
        <v>574</v>
      </c>
      <c r="Z581" s="200">
        <v>0.55000000000000004</v>
      </c>
      <c r="AA581" s="200">
        <v>0.13</v>
      </c>
      <c r="AB581" s="200">
        <v>0.3</v>
      </c>
      <c r="AC581" s="200">
        <v>0.85</v>
      </c>
      <c r="AL581"/>
      <c r="AM581"/>
      <c r="AN581"/>
      <c r="AO581"/>
      <c r="AP581"/>
      <c r="AQ581"/>
      <c r="AR581"/>
      <c r="AS581"/>
      <c r="AT581"/>
      <c r="AU581"/>
    </row>
    <row r="582" spans="17:47" x14ac:dyDescent="0.2">
      <c r="Q582" s="142">
        <f>TRUNC('TARIFA ENTREGA A DIRECCION USD'!D583-'TARIFA ENTREGA A DIRECCION USD'!D582,2)</f>
        <v>0.55000000000000004</v>
      </c>
      <c r="R582" s="190">
        <v>575</v>
      </c>
      <c r="S582" s="200">
        <f>TRUNC((('TARIFA ENTREGA A DIRECCION USD'!C582-'TARIFA ENTREGA A DIRECCION USD'!D582)/'TARIFA ENTREGA A DIRECCION USD'!D582)+1,3)</f>
        <v>0.71599999999999997</v>
      </c>
      <c r="T582" s="200">
        <f>TRUNC(('TARIFA ENTREGA A DIRECCION USD'!E582-'TARIFA ENTREGA A DIRECCION USD'!D582)/'TARIFA ENTREGA A DIRECCION USD'!D582,3)</f>
        <v>0.22</v>
      </c>
      <c r="U582" s="200">
        <f>TRUNC(('TARIFA ENTREGA A DIRECCION USD'!F582-'TARIFA ENTREGA A DIRECCION USD'!D582)/'TARIFA ENTREGA A DIRECCION USD'!D582,3)</f>
        <v>0.374</v>
      </c>
      <c r="V582" s="200">
        <f>TRUNC(('TARIFA ENTREGA A DIRECCION USD'!G582-'TARIFA ENTREGA A DIRECCION USD'!D582)/'TARIFA ENTREGA A DIRECCION USD'!D582,3)</f>
        <v>0.86499999999999999</v>
      </c>
      <c r="X582" s="142">
        <v>16.12</v>
      </c>
      <c r="Y582" s="190">
        <v>575</v>
      </c>
      <c r="Z582" s="200">
        <v>0.55000000000000004</v>
      </c>
      <c r="AA582" s="200">
        <v>0.13</v>
      </c>
      <c r="AB582" s="200">
        <v>0.3</v>
      </c>
      <c r="AC582" s="200">
        <v>0.85</v>
      </c>
      <c r="AL582"/>
      <c r="AM582"/>
      <c r="AN582"/>
      <c r="AO582"/>
      <c r="AP582"/>
      <c r="AQ582"/>
      <c r="AR582"/>
      <c r="AS582"/>
      <c r="AT582"/>
      <c r="AU582"/>
    </row>
    <row r="583" spans="17:47" x14ac:dyDescent="0.2">
      <c r="Q583" s="142">
        <f>TRUNC('TARIFA ENTREGA A DIRECCION USD'!D584-'TARIFA ENTREGA A DIRECCION USD'!D583,2)</f>
        <v>0.55000000000000004</v>
      </c>
      <c r="R583" s="190">
        <v>576</v>
      </c>
      <c r="S583" s="200">
        <f>TRUNC((('TARIFA ENTREGA A DIRECCION USD'!C583-'TARIFA ENTREGA A DIRECCION USD'!D583)/'TARIFA ENTREGA A DIRECCION USD'!D583)+1,3)</f>
        <v>0.71599999999999997</v>
      </c>
      <c r="T583" s="200">
        <f>TRUNC(('TARIFA ENTREGA A DIRECCION USD'!E583-'TARIFA ENTREGA A DIRECCION USD'!D583)/'TARIFA ENTREGA A DIRECCION USD'!D583,3)</f>
        <v>0.22</v>
      </c>
      <c r="U583" s="200">
        <f>TRUNC(('TARIFA ENTREGA A DIRECCION USD'!F583-'TARIFA ENTREGA A DIRECCION USD'!D583)/'TARIFA ENTREGA A DIRECCION USD'!D583,3)</f>
        <v>0.374</v>
      </c>
      <c r="V583" s="200">
        <f>TRUNC(('TARIFA ENTREGA A DIRECCION USD'!G583-'TARIFA ENTREGA A DIRECCION USD'!D583)/'TARIFA ENTREGA A DIRECCION USD'!D583,3)</f>
        <v>0.86499999999999999</v>
      </c>
      <c r="X583" s="142">
        <v>16.12</v>
      </c>
      <c r="Y583" s="190">
        <v>576</v>
      </c>
      <c r="Z583" s="200">
        <v>0.55000000000000004</v>
      </c>
      <c r="AA583" s="200">
        <v>0.13</v>
      </c>
      <c r="AB583" s="200">
        <v>0.3</v>
      </c>
      <c r="AC583" s="200">
        <v>0.85</v>
      </c>
      <c r="AL583"/>
      <c r="AM583"/>
      <c r="AN583"/>
      <c r="AO583"/>
      <c r="AP583"/>
      <c r="AQ583"/>
      <c r="AR583"/>
      <c r="AS583"/>
      <c r="AT583"/>
      <c r="AU583"/>
    </row>
    <row r="584" spans="17:47" x14ac:dyDescent="0.2">
      <c r="Q584" s="142">
        <f>TRUNC('TARIFA ENTREGA A DIRECCION USD'!D585-'TARIFA ENTREGA A DIRECCION USD'!D584,2)</f>
        <v>0.55000000000000004</v>
      </c>
      <c r="R584" s="190">
        <v>577</v>
      </c>
      <c r="S584" s="200">
        <f>TRUNC((('TARIFA ENTREGA A DIRECCION USD'!C584-'TARIFA ENTREGA A DIRECCION USD'!D584)/'TARIFA ENTREGA A DIRECCION USD'!D584)+1,3)</f>
        <v>0.71599999999999997</v>
      </c>
      <c r="T584" s="200">
        <f>TRUNC(('TARIFA ENTREGA A DIRECCION USD'!E584-'TARIFA ENTREGA A DIRECCION USD'!D584)/'TARIFA ENTREGA A DIRECCION USD'!D584,3)</f>
        <v>0.22</v>
      </c>
      <c r="U584" s="200">
        <f>TRUNC(('TARIFA ENTREGA A DIRECCION USD'!F584-'TARIFA ENTREGA A DIRECCION USD'!D584)/'TARIFA ENTREGA A DIRECCION USD'!D584,3)</f>
        <v>0.374</v>
      </c>
      <c r="V584" s="200">
        <f>TRUNC(('TARIFA ENTREGA A DIRECCION USD'!G584-'TARIFA ENTREGA A DIRECCION USD'!D584)/'TARIFA ENTREGA A DIRECCION USD'!D584,3)</f>
        <v>0.86599999999999999</v>
      </c>
      <c r="X584" s="142">
        <v>16.12</v>
      </c>
      <c r="Y584" s="190">
        <v>577</v>
      </c>
      <c r="Z584" s="200">
        <v>0.55000000000000004</v>
      </c>
      <c r="AA584" s="200">
        <v>0.13</v>
      </c>
      <c r="AB584" s="200">
        <v>0.3</v>
      </c>
      <c r="AC584" s="200">
        <v>0.85</v>
      </c>
      <c r="AL584"/>
      <c r="AM584"/>
      <c r="AN584"/>
      <c r="AO584"/>
      <c r="AP584"/>
      <c r="AQ584"/>
      <c r="AR584"/>
      <c r="AS584"/>
      <c r="AT584"/>
      <c r="AU584"/>
    </row>
    <row r="585" spans="17:47" x14ac:dyDescent="0.2">
      <c r="Q585" s="142">
        <f>TRUNC('TARIFA ENTREGA A DIRECCION USD'!D586-'TARIFA ENTREGA A DIRECCION USD'!D585,2)</f>
        <v>0.55000000000000004</v>
      </c>
      <c r="R585" s="190">
        <v>578</v>
      </c>
      <c r="S585" s="200">
        <f>TRUNC((('TARIFA ENTREGA A DIRECCION USD'!C585-'TARIFA ENTREGA A DIRECCION USD'!D585)/'TARIFA ENTREGA A DIRECCION USD'!D585)+1,3)</f>
        <v>0.71599999999999997</v>
      </c>
      <c r="T585" s="200">
        <f>TRUNC(('TARIFA ENTREGA A DIRECCION USD'!E585-'TARIFA ENTREGA A DIRECCION USD'!D585)/'TARIFA ENTREGA A DIRECCION USD'!D585,3)</f>
        <v>0.22</v>
      </c>
      <c r="U585" s="200">
        <f>TRUNC(('TARIFA ENTREGA A DIRECCION USD'!F585-'TARIFA ENTREGA A DIRECCION USD'!D585)/'TARIFA ENTREGA A DIRECCION USD'!D585,3)</f>
        <v>0.374</v>
      </c>
      <c r="V585" s="200">
        <f>TRUNC(('TARIFA ENTREGA A DIRECCION USD'!G585-'TARIFA ENTREGA A DIRECCION USD'!D585)/'TARIFA ENTREGA A DIRECCION USD'!D585,3)</f>
        <v>0.86599999999999999</v>
      </c>
      <c r="X585" s="142">
        <v>16.12</v>
      </c>
      <c r="Y585" s="190">
        <v>578</v>
      </c>
      <c r="Z585" s="200">
        <v>0.55000000000000004</v>
      </c>
      <c r="AA585" s="200">
        <v>0.13</v>
      </c>
      <c r="AB585" s="200">
        <v>0.3</v>
      </c>
      <c r="AC585" s="200">
        <v>0.85</v>
      </c>
      <c r="AL585"/>
      <c r="AM585"/>
      <c r="AN585"/>
      <c r="AO585"/>
      <c r="AP585"/>
      <c r="AQ585"/>
      <c r="AR585"/>
      <c r="AS585"/>
      <c r="AT585"/>
      <c r="AU585"/>
    </row>
    <row r="586" spans="17:47" x14ac:dyDescent="0.2">
      <c r="Q586" s="142">
        <f>TRUNC('TARIFA ENTREGA A DIRECCION USD'!D587-'TARIFA ENTREGA A DIRECCION USD'!D586,2)</f>
        <v>0.55000000000000004</v>
      </c>
      <c r="R586" s="190">
        <v>579</v>
      </c>
      <c r="S586" s="200">
        <f>TRUNC((('TARIFA ENTREGA A DIRECCION USD'!C586-'TARIFA ENTREGA A DIRECCION USD'!D586)/'TARIFA ENTREGA A DIRECCION USD'!D586)+1,3)</f>
        <v>0.71599999999999997</v>
      </c>
      <c r="T586" s="200">
        <f>TRUNC(('TARIFA ENTREGA A DIRECCION USD'!E586-'TARIFA ENTREGA A DIRECCION USD'!D586)/'TARIFA ENTREGA A DIRECCION USD'!D586,3)</f>
        <v>0.22</v>
      </c>
      <c r="U586" s="200">
        <f>TRUNC(('TARIFA ENTREGA A DIRECCION USD'!F586-'TARIFA ENTREGA A DIRECCION USD'!D586)/'TARIFA ENTREGA A DIRECCION USD'!D586,3)</f>
        <v>0.374</v>
      </c>
      <c r="V586" s="200">
        <f>TRUNC(('TARIFA ENTREGA A DIRECCION USD'!G586-'TARIFA ENTREGA A DIRECCION USD'!D586)/'TARIFA ENTREGA A DIRECCION USD'!D586,3)</f>
        <v>0.86599999999999999</v>
      </c>
      <c r="X586" s="142">
        <v>16.12</v>
      </c>
      <c r="Y586" s="190">
        <v>579</v>
      </c>
      <c r="Z586" s="200">
        <v>0.55000000000000004</v>
      </c>
      <c r="AA586" s="200">
        <v>0.13</v>
      </c>
      <c r="AB586" s="200">
        <v>0.3</v>
      </c>
      <c r="AC586" s="200">
        <v>0.85</v>
      </c>
      <c r="AL586"/>
      <c r="AM586"/>
      <c r="AN586"/>
      <c r="AO586"/>
      <c r="AP586"/>
      <c r="AQ586"/>
      <c r="AR586"/>
      <c r="AS586"/>
      <c r="AT586"/>
      <c r="AU586"/>
    </row>
    <row r="587" spans="17:47" x14ac:dyDescent="0.2">
      <c r="Q587" s="142">
        <f>TRUNC('TARIFA ENTREGA A DIRECCION USD'!D588-'TARIFA ENTREGA A DIRECCION USD'!D587,2)</f>
        <v>0.55000000000000004</v>
      </c>
      <c r="R587" s="190">
        <v>580</v>
      </c>
      <c r="S587" s="200">
        <f>TRUNC((('TARIFA ENTREGA A DIRECCION USD'!C587-'TARIFA ENTREGA A DIRECCION USD'!D587)/'TARIFA ENTREGA A DIRECCION USD'!D587)+1,3)</f>
        <v>0.71599999999999997</v>
      </c>
      <c r="T587" s="200">
        <f>TRUNC(('TARIFA ENTREGA A DIRECCION USD'!E587-'TARIFA ENTREGA A DIRECCION USD'!D587)/'TARIFA ENTREGA A DIRECCION USD'!D587,3)</f>
        <v>0.22</v>
      </c>
      <c r="U587" s="200">
        <f>TRUNC(('TARIFA ENTREGA A DIRECCION USD'!F587-'TARIFA ENTREGA A DIRECCION USD'!D587)/'TARIFA ENTREGA A DIRECCION USD'!D587,3)</f>
        <v>0.374</v>
      </c>
      <c r="V587" s="200">
        <f>TRUNC(('TARIFA ENTREGA A DIRECCION USD'!G587-'TARIFA ENTREGA A DIRECCION USD'!D587)/'TARIFA ENTREGA A DIRECCION USD'!D587,3)</f>
        <v>0.86599999999999999</v>
      </c>
      <c r="X587" s="142">
        <v>16.12</v>
      </c>
      <c r="Y587" s="190">
        <v>580</v>
      </c>
      <c r="Z587" s="200">
        <v>0.55000000000000004</v>
      </c>
      <c r="AA587" s="200">
        <v>0.13</v>
      </c>
      <c r="AB587" s="200">
        <v>0.3</v>
      </c>
      <c r="AC587" s="200">
        <v>0.85</v>
      </c>
      <c r="AL587"/>
      <c r="AM587"/>
      <c r="AN587"/>
      <c r="AO587"/>
      <c r="AP587"/>
      <c r="AQ587"/>
      <c r="AR587"/>
      <c r="AS587"/>
      <c r="AT587"/>
      <c r="AU587"/>
    </row>
    <row r="588" spans="17:47" x14ac:dyDescent="0.2">
      <c r="Q588" s="142">
        <f>TRUNC('TARIFA ENTREGA A DIRECCION USD'!D589-'TARIFA ENTREGA A DIRECCION USD'!D588,2)</f>
        <v>0.55000000000000004</v>
      </c>
      <c r="R588" s="190">
        <v>581</v>
      </c>
      <c r="S588" s="200">
        <f>TRUNC((('TARIFA ENTREGA A DIRECCION USD'!C588-'TARIFA ENTREGA A DIRECCION USD'!D588)/'TARIFA ENTREGA A DIRECCION USD'!D588)+1,3)</f>
        <v>0.71599999999999997</v>
      </c>
      <c r="T588" s="200">
        <f>TRUNC(('TARIFA ENTREGA A DIRECCION USD'!E588-'TARIFA ENTREGA A DIRECCION USD'!D588)/'TARIFA ENTREGA A DIRECCION USD'!D588,3)</f>
        <v>0.22</v>
      </c>
      <c r="U588" s="200">
        <f>TRUNC(('TARIFA ENTREGA A DIRECCION USD'!F588-'TARIFA ENTREGA A DIRECCION USD'!D588)/'TARIFA ENTREGA A DIRECCION USD'!D588,3)</f>
        <v>0.374</v>
      </c>
      <c r="V588" s="200">
        <f>TRUNC(('TARIFA ENTREGA A DIRECCION USD'!G588-'TARIFA ENTREGA A DIRECCION USD'!D588)/'TARIFA ENTREGA A DIRECCION USD'!D588,3)</f>
        <v>0.86599999999999999</v>
      </c>
      <c r="X588" s="142">
        <v>16.12</v>
      </c>
      <c r="Y588" s="190">
        <v>581</v>
      </c>
      <c r="Z588" s="200">
        <v>0.55000000000000004</v>
      </c>
      <c r="AA588" s="200">
        <v>0.13</v>
      </c>
      <c r="AB588" s="200">
        <v>0.3</v>
      </c>
      <c r="AC588" s="200">
        <v>0.85</v>
      </c>
      <c r="AL588"/>
      <c r="AM588"/>
      <c r="AN588"/>
      <c r="AO588"/>
      <c r="AP588"/>
      <c r="AQ588"/>
      <c r="AR588"/>
      <c r="AS588"/>
      <c r="AT588"/>
      <c r="AU588"/>
    </row>
    <row r="589" spans="17:47" x14ac:dyDescent="0.2">
      <c r="Q589" s="142">
        <f>TRUNC('TARIFA ENTREGA A DIRECCION USD'!D590-'TARIFA ENTREGA A DIRECCION USD'!D589,2)</f>
        <v>0.55000000000000004</v>
      </c>
      <c r="R589" s="190">
        <v>582</v>
      </c>
      <c r="S589" s="200">
        <f>TRUNC((('TARIFA ENTREGA A DIRECCION USD'!C589-'TARIFA ENTREGA A DIRECCION USD'!D589)/'TARIFA ENTREGA A DIRECCION USD'!D589)+1,3)</f>
        <v>0.71599999999999997</v>
      </c>
      <c r="T589" s="200">
        <f>TRUNC(('TARIFA ENTREGA A DIRECCION USD'!E589-'TARIFA ENTREGA A DIRECCION USD'!D589)/'TARIFA ENTREGA A DIRECCION USD'!D589,3)</f>
        <v>0.22</v>
      </c>
      <c r="U589" s="200">
        <f>TRUNC(('TARIFA ENTREGA A DIRECCION USD'!F589-'TARIFA ENTREGA A DIRECCION USD'!D589)/'TARIFA ENTREGA A DIRECCION USD'!D589,3)</f>
        <v>0.374</v>
      </c>
      <c r="V589" s="200">
        <f>TRUNC(('TARIFA ENTREGA A DIRECCION USD'!G589-'TARIFA ENTREGA A DIRECCION USD'!D589)/'TARIFA ENTREGA A DIRECCION USD'!D589,3)</f>
        <v>0.86599999999999999</v>
      </c>
      <c r="X589" s="142">
        <v>16.12</v>
      </c>
      <c r="Y589" s="190">
        <v>582</v>
      </c>
      <c r="Z589" s="200">
        <v>0.55000000000000004</v>
      </c>
      <c r="AA589" s="200">
        <v>0.13</v>
      </c>
      <c r="AB589" s="200">
        <v>0.3</v>
      </c>
      <c r="AC589" s="200">
        <v>0.85</v>
      </c>
      <c r="AL589"/>
      <c r="AM589"/>
      <c r="AN589"/>
      <c r="AO589"/>
      <c r="AP589"/>
      <c r="AQ589"/>
      <c r="AR589"/>
      <c r="AS589"/>
      <c r="AT589"/>
      <c r="AU589"/>
    </row>
    <row r="590" spans="17:47" x14ac:dyDescent="0.2">
      <c r="Q590" s="142">
        <f>TRUNC('TARIFA ENTREGA A DIRECCION USD'!D591-'TARIFA ENTREGA A DIRECCION USD'!D590,2)</f>
        <v>0.55000000000000004</v>
      </c>
      <c r="R590" s="190">
        <v>583</v>
      </c>
      <c r="S590" s="200">
        <f>TRUNC((('TARIFA ENTREGA A DIRECCION USD'!C590-'TARIFA ENTREGA A DIRECCION USD'!D590)/'TARIFA ENTREGA A DIRECCION USD'!D590)+1,3)</f>
        <v>0.71599999999999997</v>
      </c>
      <c r="T590" s="200">
        <f>TRUNC(('TARIFA ENTREGA A DIRECCION USD'!E590-'TARIFA ENTREGA A DIRECCION USD'!D590)/'TARIFA ENTREGA A DIRECCION USD'!D590,3)</f>
        <v>0.22</v>
      </c>
      <c r="U590" s="200">
        <f>TRUNC(('TARIFA ENTREGA A DIRECCION USD'!F590-'TARIFA ENTREGA A DIRECCION USD'!D590)/'TARIFA ENTREGA A DIRECCION USD'!D590,3)</f>
        <v>0.374</v>
      </c>
      <c r="V590" s="200">
        <f>TRUNC(('TARIFA ENTREGA A DIRECCION USD'!G590-'TARIFA ENTREGA A DIRECCION USD'!D590)/'TARIFA ENTREGA A DIRECCION USD'!D590,3)</f>
        <v>0.86699999999999999</v>
      </c>
      <c r="X590" s="142">
        <v>16.12</v>
      </c>
      <c r="Y590" s="190">
        <v>583</v>
      </c>
      <c r="Z590" s="200">
        <v>0.55000000000000004</v>
      </c>
      <c r="AA590" s="200">
        <v>0.13</v>
      </c>
      <c r="AB590" s="200">
        <v>0.3</v>
      </c>
      <c r="AC590" s="200">
        <v>0.85</v>
      </c>
      <c r="AL590"/>
      <c r="AM590"/>
      <c r="AN590"/>
      <c r="AO590"/>
      <c r="AP590"/>
      <c r="AQ590"/>
      <c r="AR590"/>
      <c r="AS590"/>
      <c r="AT590"/>
      <c r="AU590"/>
    </row>
    <row r="591" spans="17:47" x14ac:dyDescent="0.2">
      <c r="Q591" s="142">
        <f>TRUNC('TARIFA ENTREGA A DIRECCION USD'!D592-'TARIFA ENTREGA A DIRECCION USD'!D591,2)</f>
        <v>0.55000000000000004</v>
      </c>
      <c r="R591" s="190">
        <v>584</v>
      </c>
      <c r="S591" s="200">
        <f>TRUNC((('TARIFA ENTREGA A DIRECCION USD'!C591-'TARIFA ENTREGA A DIRECCION USD'!D591)/'TARIFA ENTREGA A DIRECCION USD'!D591)+1,3)</f>
        <v>0.71599999999999997</v>
      </c>
      <c r="T591" s="200">
        <f>TRUNC(('TARIFA ENTREGA A DIRECCION USD'!E591-'TARIFA ENTREGA A DIRECCION USD'!D591)/'TARIFA ENTREGA A DIRECCION USD'!D591,3)</f>
        <v>0.22</v>
      </c>
      <c r="U591" s="200">
        <f>TRUNC(('TARIFA ENTREGA A DIRECCION USD'!F591-'TARIFA ENTREGA A DIRECCION USD'!D591)/'TARIFA ENTREGA A DIRECCION USD'!D591,3)</f>
        <v>0.374</v>
      </c>
      <c r="V591" s="200">
        <f>TRUNC(('TARIFA ENTREGA A DIRECCION USD'!G591-'TARIFA ENTREGA A DIRECCION USD'!D591)/'TARIFA ENTREGA A DIRECCION USD'!D591,3)</f>
        <v>0.86699999999999999</v>
      </c>
      <c r="X591" s="142">
        <v>16.12</v>
      </c>
      <c r="Y591" s="190">
        <v>584</v>
      </c>
      <c r="Z591" s="200">
        <v>0.55000000000000004</v>
      </c>
      <c r="AA591" s="200">
        <v>0.13</v>
      </c>
      <c r="AB591" s="200">
        <v>0.3</v>
      </c>
      <c r="AC591" s="200">
        <v>0.85</v>
      </c>
      <c r="AL591"/>
      <c r="AM591"/>
      <c r="AN591"/>
      <c r="AO591"/>
      <c r="AP591"/>
      <c r="AQ591"/>
      <c r="AR591"/>
      <c r="AS591"/>
      <c r="AT591"/>
      <c r="AU591"/>
    </row>
    <row r="592" spans="17:47" x14ac:dyDescent="0.2">
      <c r="Q592" s="142">
        <f>TRUNC('TARIFA ENTREGA A DIRECCION USD'!D593-'TARIFA ENTREGA A DIRECCION USD'!D592,2)</f>
        <v>0.55000000000000004</v>
      </c>
      <c r="R592" s="190">
        <v>585</v>
      </c>
      <c r="S592" s="200">
        <f>TRUNC((('TARIFA ENTREGA A DIRECCION USD'!C592-'TARIFA ENTREGA A DIRECCION USD'!D592)/'TARIFA ENTREGA A DIRECCION USD'!D592)+1,3)</f>
        <v>0.71599999999999997</v>
      </c>
      <c r="T592" s="200">
        <f>TRUNC(('TARIFA ENTREGA A DIRECCION USD'!E592-'TARIFA ENTREGA A DIRECCION USD'!D592)/'TARIFA ENTREGA A DIRECCION USD'!D592,3)</f>
        <v>0.22</v>
      </c>
      <c r="U592" s="200">
        <f>TRUNC(('TARIFA ENTREGA A DIRECCION USD'!F592-'TARIFA ENTREGA A DIRECCION USD'!D592)/'TARIFA ENTREGA A DIRECCION USD'!D592,3)</f>
        <v>0.375</v>
      </c>
      <c r="V592" s="200">
        <f>TRUNC(('TARIFA ENTREGA A DIRECCION USD'!G592-'TARIFA ENTREGA A DIRECCION USD'!D592)/'TARIFA ENTREGA A DIRECCION USD'!D592,3)</f>
        <v>0.86699999999999999</v>
      </c>
      <c r="X592" s="142">
        <v>16.12</v>
      </c>
      <c r="Y592" s="190">
        <v>585</v>
      </c>
      <c r="Z592" s="200">
        <v>0.55000000000000004</v>
      </c>
      <c r="AA592" s="200">
        <v>0.13</v>
      </c>
      <c r="AB592" s="200">
        <v>0.3</v>
      </c>
      <c r="AC592" s="200">
        <v>0.85</v>
      </c>
      <c r="AL592"/>
      <c r="AM592"/>
      <c r="AN592"/>
      <c r="AO592"/>
      <c r="AP592"/>
      <c r="AQ592"/>
      <c r="AR592"/>
      <c r="AS592"/>
      <c r="AT592"/>
      <c r="AU592"/>
    </row>
    <row r="593" spans="17:47" x14ac:dyDescent="0.2">
      <c r="Q593" s="142">
        <f>TRUNC('TARIFA ENTREGA A DIRECCION USD'!D594-'TARIFA ENTREGA A DIRECCION USD'!D593,2)</f>
        <v>0.55000000000000004</v>
      </c>
      <c r="R593" s="190">
        <v>586</v>
      </c>
      <c r="S593" s="200">
        <f>TRUNC((('TARIFA ENTREGA A DIRECCION USD'!C593-'TARIFA ENTREGA A DIRECCION USD'!D593)/'TARIFA ENTREGA A DIRECCION USD'!D593)+1,3)</f>
        <v>0.71599999999999997</v>
      </c>
      <c r="T593" s="200">
        <f>TRUNC(('TARIFA ENTREGA A DIRECCION USD'!E593-'TARIFA ENTREGA A DIRECCION USD'!D593)/'TARIFA ENTREGA A DIRECCION USD'!D593,3)</f>
        <v>0.221</v>
      </c>
      <c r="U593" s="200">
        <f>TRUNC(('TARIFA ENTREGA A DIRECCION USD'!F593-'TARIFA ENTREGA A DIRECCION USD'!D593)/'TARIFA ENTREGA A DIRECCION USD'!D593,3)</f>
        <v>0.375</v>
      </c>
      <c r="V593" s="200">
        <f>TRUNC(('TARIFA ENTREGA A DIRECCION USD'!G593-'TARIFA ENTREGA A DIRECCION USD'!D593)/'TARIFA ENTREGA A DIRECCION USD'!D593,3)</f>
        <v>0.86699999999999999</v>
      </c>
      <c r="X593" s="142">
        <v>16.12</v>
      </c>
      <c r="Y593" s="190">
        <v>586</v>
      </c>
      <c r="Z593" s="200">
        <v>0.55000000000000004</v>
      </c>
      <c r="AA593" s="200">
        <v>0.13</v>
      </c>
      <c r="AB593" s="200">
        <v>0.3</v>
      </c>
      <c r="AC593" s="200">
        <v>0.85</v>
      </c>
      <c r="AL593"/>
      <c r="AM593"/>
      <c r="AN593"/>
      <c r="AO593"/>
      <c r="AP593"/>
      <c r="AQ593"/>
      <c r="AR593"/>
      <c r="AS593"/>
      <c r="AT593"/>
      <c r="AU593"/>
    </row>
    <row r="594" spans="17:47" x14ac:dyDescent="0.2">
      <c r="Q594" s="142">
        <f>TRUNC('TARIFA ENTREGA A DIRECCION USD'!D595-'TARIFA ENTREGA A DIRECCION USD'!D594,2)</f>
        <v>0.55000000000000004</v>
      </c>
      <c r="R594" s="190">
        <v>587</v>
      </c>
      <c r="S594" s="200">
        <f>TRUNC((('TARIFA ENTREGA A DIRECCION USD'!C594-'TARIFA ENTREGA A DIRECCION USD'!D594)/'TARIFA ENTREGA A DIRECCION USD'!D594)+1,3)</f>
        <v>0.71599999999999997</v>
      </c>
      <c r="T594" s="200">
        <f>TRUNC(('TARIFA ENTREGA A DIRECCION USD'!E594-'TARIFA ENTREGA A DIRECCION USD'!D594)/'TARIFA ENTREGA A DIRECCION USD'!D594,3)</f>
        <v>0.221</v>
      </c>
      <c r="U594" s="200">
        <f>TRUNC(('TARIFA ENTREGA A DIRECCION USD'!F594-'TARIFA ENTREGA A DIRECCION USD'!D594)/'TARIFA ENTREGA A DIRECCION USD'!D594,3)</f>
        <v>0.375</v>
      </c>
      <c r="V594" s="200">
        <f>TRUNC(('TARIFA ENTREGA A DIRECCION USD'!G594-'TARIFA ENTREGA A DIRECCION USD'!D594)/'TARIFA ENTREGA A DIRECCION USD'!D594,3)</f>
        <v>0.86699999999999999</v>
      </c>
      <c r="X594" s="142">
        <v>16.12</v>
      </c>
      <c r="Y594" s="190">
        <v>587</v>
      </c>
      <c r="Z594" s="200">
        <v>0.55000000000000004</v>
      </c>
      <c r="AA594" s="200">
        <v>0.13</v>
      </c>
      <c r="AB594" s="200">
        <v>0.3</v>
      </c>
      <c r="AC594" s="200">
        <v>0.85</v>
      </c>
      <c r="AL594"/>
      <c r="AM594"/>
      <c r="AN594"/>
      <c r="AO594"/>
      <c r="AP594"/>
      <c r="AQ594"/>
      <c r="AR594"/>
      <c r="AS594"/>
      <c r="AT594"/>
      <c r="AU594"/>
    </row>
    <row r="595" spans="17:47" x14ac:dyDescent="0.2">
      <c r="Q595" s="142">
        <f>TRUNC('TARIFA ENTREGA A DIRECCION USD'!D596-'TARIFA ENTREGA A DIRECCION USD'!D595,2)</f>
        <v>0.55000000000000004</v>
      </c>
      <c r="R595" s="190">
        <v>588</v>
      </c>
      <c r="S595" s="200">
        <f>TRUNC((('TARIFA ENTREGA A DIRECCION USD'!C595-'TARIFA ENTREGA A DIRECCION USD'!D595)/'TARIFA ENTREGA A DIRECCION USD'!D595)+1,3)</f>
        <v>0.71599999999999997</v>
      </c>
      <c r="T595" s="200">
        <f>TRUNC(('TARIFA ENTREGA A DIRECCION USD'!E595-'TARIFA ENTREGA A DIRECCION USD'!D595)/'TARIFA ENTREGA A DIRECCION USD'!D595,3)</f>
        <v>0.221</v>
      </c>
      <c r="U595" s="200">
        <f>TRUNC(('TARIFA ENTREGA A DIRECCION USD'!F595-'TARIFA ENTREGA A DIRECCION USD'!D595)/'TARIFA ENTREGA A DIRECCION USD'!D595,3)</f>
        <v>0.375</v>
      </c>
      <c r="V595" s="200">
        <f>TRUNC(('TARIFA ENTREGA A DIRECCION USD'!G595-'TARIFA ENTREGA A DIRECCION USD'!D595)/'TARIFA ENTREGA A DIRECCION USD'!D595,3)</f>
        <v>0.86699999999999999</v>
      </c>
      <c r="X595" s="142">
        <v>16.12</v>
      </c>
      <c r="Y595" s="190">
        <v>588</v>
      </c>
      <c r="Z595" s="200">
        <v>0.55000000000000004</v>
      </c>
      <c r="AA595" s="200">
        <v>0.13</v>
      </c>
      <c r="AB595" s="200">
        <v>0.3</v>
      </c>
      <c r="AC595" s="200">
        <v>0.85</v>
      </c>
      <c r="AL595"/>
      <c r="AM595"/>
      <c r="AN595"/>
      <c r="AO595"/>
      <c r="AP595"/>
      <c r="AQ595"/>
      <c r="AR595"/>
      <c r="AS595"/>
      <c r="AT595"/>
      <c r="AU595"/>
    </row>
    <row r="596" spans="17:47" x14ac:dyDescent="0.2">
      <c r="Q596" s="142">
        <f>TRUNC('TARIFA ENTREGA A DIRECCION USD'!D597-'TARIFA ENTREGA A DIRECCION USD'!D596,2)</f>
        <v>0.55000000000000004</v>
      </c>
      <c r="R596" s="190">
        <v>589</v>
      </c>
      <c r="S596" s="200">
        <f>TRUNC((('TARIFA ENTREGA A DIRECCION USD'!C596-'TARIFA ENTREGA A DIRECCION USD'!D596)/'TARIFA ENTREGA A DIRECCION USD'!D596)+1,3)</f>
        <v>0.71599999999999997</v>
      </c>
      <c r="T596" s="200">
        <f>TRUNC(('TARIFA ENTREGA A DIRECCION USD'!E596-'TARIFA ENTREGA A DIRECCION USD'!D596)/'TARIFA ENTREGA A DIRECCION USD'!D596,3)</f>
        <v>0.221</v>
      </c>
      <c r="U596" s="200">
        <f>TRUNC(('TARIFA ENTREGA A DIRECCION USD'!F596-'TARIFA ENTREGA A DIRECCION USD'!D596)/'TARIFA ENTREGA A DIRECCION USD'!D596,3)</f>
        <v>0.375</v>
      </c>
      <c r="V596" s="200">
        <f>TRUNC(('TARIFA ENTREGA A DIRECCION USD'!G596-'TARIFA ENTREGA A DIRECCION USD'!D596)/'TARIFA ENTREGA A DIRECCION USD'!D596,3)</f>
        <v>0.86799999999999999</v>
      </c>
      <c r="X596" s="142">
        <v>16.12</v>
      </c>
      <c r="Y596" s="190">
        <v>589</v>
      </c>
      <c r="Z596" s="200">
        <v>0.55000000000000004</v>
      </c>
      <c r="AA596" s="200">
        <v>0.13</v>
      </c>
      <c r="AB596" s="200">
        <v>0.3</v>
      </c>
      <c r="AC596" s="200">
        <v>0.85</v>
      </c>
      <c r="AL596"/>
      <c r="AM596"/>
      <c r="AN596"/>
      <c r="AO596"/>
      <c r="AP596"/>
      <c r="AQ596"/>
      <c r="AR596"/>
      <c r="AS596"/>
      <c r="AT596"/>
      <c r="AU596"/>
    </row>
    <row r="597" spans="17:47" x14ac:dyDescent="0.2">
      <c r="Q597" s="142">
        <f>TRUNC('TARIFA ENTREGA A DIRECCION USD'!D598-'TARIFA ENTREGA A DIRECCION USD'!D597,2)</f>
        <v>0.55000000000000004</v>
      </c>
      <c r="R597" s="190">
        <v>590</v>
      </c>
      <c r="S597" s="200">
        <f>TRUNC((('TARIFA ENTREGA A DIRECCION USD'!C597-'TARIFA ENTREGA A DIRECCION USD'!D597)/'TARIFA ENTREGA A DIRECCION USD'!D597)+1,3)</f>
        <v>0.71599999999999997</v>
      </c>
      <c r="T597" s="200">
        <f>TRUNC(('TARIFA ENTREGA A DIRECCION USD'!E597-'TARIFA ENTREGA A DIRECCION USD'!D597)/'TARIFA ENTREGA A DIRECCION USD'!D597,3)</f>
        <v>0.221</v>
      </c>
      <c r="U597" s="200">
        <f>TRUNC(('TARIFA ENTREGA A DIRECCION USD'!F597-'TARIFA ENTREGA A DIRECCION USD'!D597)/'TARIFA ENTREGA A DIRECCION USD'!D597,3)</f>
        <v>0.375</v>
      </c>
      <c r="V597" s="200">
        <f>TRUNC(('TARIFA ENTREGA A DIRECCION USD'!G597-'TARIFA ENTREGA A DIRECCION USD'!D597)/'TARIFA ENTREGA A DIRECCION USD'!D597,3)</f>
        <v>0.86799999999999999</v>
      </c>
      <c r="X597" s="142">
        <v>16.12</v>
      </c>
      <c r="Y597" s="190">
        <v>590</v>
      </c>
      <c r="Z597" s="200">
        <v>0.55000000000000004</v>
      </c>
      <c r="AA597" s="200">
        <v>0.13</v>
      </c>
      <c r="AB597" s="200">
        <v>0.3</v>
      </c>
      <c r="AC597" s="200">
        <v>0.85</v>
      </c>
      <c r="AL597"/>
      <c r="AM597"/>
      <c r="AN597"/>
      <c r="AO597"/>
      <c r="AP597"/>
      <c r="AQ597"/>
      <c r="AR597"/>
      <c r="AS597"/>
      <c r="AT597"/>
      <c r="AU597"/>
    </row>
    <row r="598" spans="17:47" x14ac:dyDescent="0.2">
      <c r="Q598" s="142">
        <f>TRUNC('TARIFA ENTREGA A DIRECCION USD'!D599-'TARIFA ENTREGA A DIRECCION USD'!D598,2)</f>
        <v>0.55000000000000004</v>
      </c>
      <c r="R598" s="190">
        <v>591</v>
      </c>
      <c r="S598" s="200">
        <f>TRUNC((('TARIFA ENTREGA A DIRECCION USD'!C598-'TARIFA ENTREGA A DIRECCION USD'!D598)/'TARIFA ENTREGA A DIRECCION USD'!D598)+1,3)</f>
        <v>0.71599999999999997</v>
      </c>
      <c r="T598" s="200">
        <f>TRUNC(('TARIFA ENTREGA A DIRECCION USD'!E598-'TARIFA ENTREGA A DIRECCION USD'!D598)/'TARIFA ENTREGA A DIRECCION USD'!D598,3)</f>
        <v>0.221</v>
      </c>
      <c r="U598" s="200">
        <f>TRUNC(('TARIFA ENTREGA A DIRECCION USD'!F598-'TARIFA ENTREGA A DIRECCION USD'!D598)/'TARIFA ENTREGA A DIRECCION USD'!D598,3)</f>
        <v>0.375</v>
      </c>
      <c r="V598" s="200">
        <f>TRUNC(('TARIFA ENTREGA A DIRECCION USD'!G598-'TARIFA ENTREGA A DIRECCION USD'!D598)/'TARIFA ENTREGA A DIRECCION USD'!D598,3)</f>
        <v>0.86799999999999999</v>
      </c>
      <c r="X598" s="142">
        <v>16.12</v>
      </c>
      <c r="Y598" s="190">
        <v>591</v>
      </c>
      <c r="Z598" s="200">
        <v>0.55000000000000004</v>
      </c>
      <c r="AA598" s="200">
        <v>0.13</v>
      </c>
      <c r="AB598" s="200">
        <v>0.3</v>
      </c>
      <c r="AC598" s="200">
        <v>0.85</v>
      </c>
      <c r="AL598"/>
      <c r="AM598"/>
      <c r="AN598"/>
      <c r="AO598"/>
      <c r="AP598"/>
      <c r="AQ598"/>
      <c r="AR598"/>
      <c r="AS598"/>
      <c r="AT598"/>
      <c r="AU598"/>
    </row>
    <row r="599" spans="17:47" x14ac:dyDescent="0.2">
      <c r="Q599" s="142">
        <f>TRUNC('TARIFA ENTREGA A DIRECCION USD'!D600-'TARIFA ENTREGA A DIRECCION USD'!D599,2)</f>
        <v>0.55000000000000004</v>
      </c>
      <c r="R599" s="190">
        <v>592</v>
      </c>
      <c r="S599" s="200">
        <f>TRUNC((('TARIFA ENTREGA A DIRECCION USD'!C599-'TARIFA ENTREGA A DIRECCION USD'!D599)/'TARIFA ENTREGA A DIRECCION USD'!D599)+1,3)</f>
        <v>0.71599999999999997</v>
      </c>
      <c r="T599" s="200">
        <f>TRUNC(('TARIFA ENTREGA A DIRECCION USD'!E599-'TARIFA ENTREGA A DIRECCION USD'!D599)/'TARIFA ENTREGA A DIRECCION USD'!D599,3)</f>
        <v>0.221</v>
      </c>
      <c r="U599" s="200">
        <f>TRUNC(('TARIFA ENTREGA A DIRECCION USD'!F599-'TARIFA ENTREGA A DIRECCION USD'!D599)/'TARIFA ENTREGA A DIRECCION USD'!D599,3)</f>
        <v>0.375</v>
      </c>
      <c r="V599" s="200">
        <f>TRUNC(('TARIFA ENTREGA A DIRECCION USD'!G599-'TARIFA ENTREGA A DIRECCION USD'!D599)/'TARIFA ENTREGA A DIRECCION USD'!D599,3)</f>
        <v>0.86799999999999999</v>
      </c>
      <c r="X599" s="142">
        <v>16.12</v>
      </c>
      <c r="Y599" s="190">
        <v>592</v>
      </c>
      <c r="Z599" s="200">
        <v>0.55000000000000004</v>
      </c>
      <c r="AA599" s="200">
        <v>0.13</v>
      </c>
      <c r="AB599" s="200">
        <v>0.3</v>
      </c>
      <c r="AC599" s="200">
        <v>0.85</v>
      </c>
      <c r="AL599"/>
      <c r="AM599"/>
      <c r="AN599"/>
      <c r="AO599"/>
      <c r="AP599"/>
      <c r="AQ599"/>
      <c r="AR599"/>
      <c r="AS599"/>
      <c r="AT599"/>
      <c r="AU599"/>
    </row>
    <row r="600" spans="17:47" x14ac:dyDescent="0.2">
      <c r="Q600" s="142">
        <f>TRUNC('TARIFA ENTREGA A DIRECCION USD'!D601-'TARIFA ENTREGA A DIRECCION USD'!D600,2)</f>
        <v>0.55000000000000004</v>
      </c>
      <c r="R600" s="190">
        <v>593</v>
      </c>
      <c r="S600" s="200">
        <f>TRUNC((('TARIFA ENTREGA A DIRECCION USD'!C600-'TARIFA ENTREGA A DIRECCION USD'!D600)/'TARIFA ENTREGA A DIRECCION USD'!D600)+1,3)</f>
        <v>0.71599999999999997</v>
      </c>
      <c r="T600" s="200">
        <f>TRUNC(('TARIFA ENTREGA A DIRECCION USD'!E600-'TARIFA ENTREGA A DIRECCION USD'!D600)/'TARIFA ENTREGA A DIRECCION USD'!D600,3)</f>
        <v>0.221</v>
      </c>
      <c r="U600" s="200">
        <f>TRUNC(('TARIFA ENTREGA A DIRECCION USD'!F600-'TARIFA ENTREGA A DIRECCION USD'!D600)/'TARIFA ENTREGA A DIRECCION USD'!D600,3)</f>
        <v>0.375</v>
      </c>
      <c r="V600" s="200">
        <f>TRUNC(('TARIFA ENTREGA A DIRECCION USD'!G600-'TARIFA ENTREGA A DIRECCION USD'!D600)/'TARIFA ENTREGA A DIRECCION USD'!D600,3)</f>
        <v>0.86799999999999999</v>
      </c>
      <c r="X600" s="142">
        <v>16.12</v>
      </c>
      <c r="Y600" s="190">
        <v>593</v>
      </c>
      <c r="Z600" s="200">
        <v>0.55000000000000004</v>
      </c>
      <c r="AA600" s="200">
        <v>0.13</v>
      </c>
      <c r="AB600" s="200">
        <v>0.3</v>
      </c>
      <c r="AC600" s="200">
        <v>0.85</v>
      </c>
      <c r="AL600"/>
      <c r="AM600"/>
      <c r="AN600"/>
      <c r="AO600"/>
      <c r="AP600"/>
      <c r="AQ600"/>
      <c r="AR600"/>
      <c r="AS600"/>
      <c r="AT600"/>
      <c r="AU600"/>
    </row>
    <row r="601" spans="17:47" x14ac:dyDescent="0.2">
      <c r="Q601" s="142">
        <f>TRUNC('TARIFA ENTREGA A DIRECCION USD'!D602-'TARIFA ENTREGA A DIRECCION USD'!D601,2)</f>
        <v>0.55000000000000004</v>
      </c>
      <c r="R601" s="190">
        <v>594</v>
      </c>
      <c r="S601" s="200">
        <f>TRUNC((('TARIFA ENTREGA A DIRECCION USD'!C601-'TARIFA ENTREGA A DIRECCION USD'!D601)/'TARIFA ENTREGA A DIRECCION USD'!D601)+1,3)</f>
        <v>0.71599999999999997</v>
      </c>
      <c r="T601" s="200">
        <f>TRUNC(('TARIFA ENTREGA A DIRECCION USD'!E601-'TARIFA ENTREGA A DIRECCION USD'!D601)/'TARIFA ENTREGA A DIRECCION USD'!D601,3)</f>
        <v>0.221</v>
      </c>
      <c r="U601" s="200">
        <f>TRUNC(('TARIFA ENTREGA A DIRECCION USD'!F601-'TARIFA ENTREGA A DIRECCION USD'!D601)/'TARIFA ENTREGA A DIRECCION USD'!D601,3)</f>
        <v>0.375</v>
      </c>
      <c r="V601" s="200">
        <f>TRUNC(('TARIFA ENTREGA A DIRECCION USD'!G601-'TARIFA ENTREGA A DIRECCION USD'!D601)/'TARIFA ENTREGA A DIRECCION USD'!D601,3)</f>
        <v>0.86799999999999999</v>
      </c>
      <c r="X601" s="142">
        <v>16.12</v>
      </c>
      <c r="Y601" s="190">
        <v>594</v>
      </c>
      <c r="Z601" s="200">
        <v>0.55000000000000004</v>
      </c>
      <c r="AA601" s="200">
        <v>0.13</v>
      </c>
      <c r="AB601" s="200">
        <v>0.3</v>
      </c>
      <c r="AC601" s="200">
        <v>0.85</v>
      </c>
      <c r="AL601"/>
      <c r="AM601"/>
      <c r="AN601"/>
      <c r="AO601"/>
      <c r="AP601"/>
      <c r="AQ601"/>
      <c r="AR601"/>
      <c r="AS601"/>
      <c r="AT601"/>
      <c r="AU601"/>
    </row>
    <row r="602" spans="17:47" x14ac:dyDescent="0.2">
      <c r="Q602" s="142">
        <f>TRUNC('TARIFA ENTREGA A DIRECCION USD'!D603-'TARIFA ENTREGA A DIRECCION USD'!D602,2)</f>
        <v>0.55000000000000004</v>
      </c>
      <c r="R602" s="190">
        <v>595</v>
      </c>
      <c r="S602" s="200">
        <f>TRUNC((('TARIFA ENTREGA A DIRECCION USD'!C602-'TARIFA ENTREGA A DIRECCION USD'!D602)/'TARIFA ENTREGA A DIRECCION USD'!D602)+1,3)</f>
        <v>0.71599999999999997</v>
      </c>
      <c r="T602" s="200">
        <f>TRUNC(('TARIFA ENTREGA A DIRECCION USD'!E602-'TARIFA ENTREGA A DIRECCION USD'!D602)/'TARIFA ENTREGA A DIRECCION USD'!D602,3)</f>
        <v>0.221</v>
      </c>
      <c r="U602" s="200">
        <f>TRUNC(('TARIFA ENTREGA A DIRECCION USD'!F602-'TARIFA ENTREGA A DIRECCION USD'!D602)/'TARIFA ENTREGA A DIRECCION USD'!D602,3)</f>
        <v>0.376</v>
      </c>
      <c r="V602" s="200">
        <f>TRUNC(('TARIFA ENTREGA A DIRECCION USD'!G602-'TARIFA ENTREGA A DIRECCION USD'!D602)/'TARIFA ENTREGA A DIRECCION USD'!D602,3)</f>
        <v>0.86899999999999999</v>
      </c>
      <c r="X602" s="142">
        <v>16.12</v>
      </c>
      <c r="Y602" s="190">
        <v>595</v>
      </c>
      <c r="Z602" s="200">
        <v>0.55000000000000004</v>
      </c>
      <c r="AA602" s="200">
        <v>0.13</v>
      </c>
      <c r="AB602" s="200">
        <v>0.3</v>
      </c>
      <c r="AC602" s="200">
        <v>0.85</v>
      </c>
      <c r="AL602"/>
      <c r="AM602"/>
      <c r="AN602"/>
      <c r="AO602"/>
      <c r="AP602"/>
      <c r="AQ602"/>
      <c r="AR602"/>
      <c r="AS602"/>
      <c r="AT602"/>
      <c r="AU602"/>
    </row>
    <row r="603" spans="17:47" x14ac:dyDescent="0.2">
      <c r="Q603" s="142">
        <f>TRUNC('TARIFA ENTREGA A DIRECCION USD'!D604-'TARIFA ENTREGA A DIRECCION USD'!D603,2)</f>
        <v>0.55000000000000004</v>
      </c>
      <c r="R603" s="190">
        <v>596</v>
      </c>
      <c r="S603" s="200">
        <f>TRUNC((('TARIFA ENTREGA A DIRECCION USD'!C603-'TARIFA ENTREGA A DIRECCION USD'!D603)/'TARIFA ENTREGA A DIRECCION USD'!D603)+1,3)</f>
        <v>0.71599999999999997</v>
      </c>
      <c r="T603" s="200">
        <f>TRUNC(('TARIFA ENTREGA A DIRECCION USD'!E603-'TARIFA ENTREGA A DIRECCION USD'!D603)/'TARIFA ENTREGA A DIRECCION USD'!D603,3)</f>
        <v>0.221</v>
      </c>
      <c r="U603" s="200">
        <f>TRUNC(('TARIFA ENTREGA A DIRECCION USD'!F603-'TARIFA ENTREGA A DIRECCION USD'!D603)/'TARIFA ENTREGA A DIRECCION USD'!D603,3)</f>
        <v>0.376</v>
      </c>
      <c r="V603" s="200">
        <f>TRUNC(('TARIFA ENTREGA A DIRECCION USD'!G603-'TARIFA ENTREGA A DIRECCION USD'!D603)/'TARIFA ENTREGA A DIRECCION USD'!D603,3)</f>
        <v>0.86899999999999999</v>
      </c>
      <c r="X603" s="142">
        <v>16.12</v>
      </c>
      <c r="Y603" s="190">
        <v>596</v>
      </c>
      <c r="Z603" s="200">
        <v>0.55000000000000004</v>
      </c>
      <c r="AA603" s="200">
        <v>0.13</v>
      </c>
      <c r="AB603" s="200">
        <v>0.3</v>
      </c>
      <c r="AC603" s="200">
        <v>0.85</v>
      </c>
      <c r="AL603"/>
      <c r="AM603"/>
      <c r="AN603"/>
      <c r="AO603"/>
      <c r="AP603"/>
      <c r="AQ603"/>
      <c r="AR603"/>
      <c r="AS603"/>
      <c r="AT603"/>
      <c r="AU603"/>
    </row>
    <row r="604" spans="17:47" x14ac:dyDescent="0.2">
      <c r="Q604" s="142">
        <f>TRUNC('TARIFA ENTREGA A DIRECCION USD'!D605-'TARIFA ENTREGA A DIRECCION USD'!D604,2)</f>
        <v>0.55000000000000004</v>
      </c>
      <c r="R604" s="190">
        <v>597</v>
      </c>
      <c r="S604" s="200">
        <f>TRUNC((('TARIFA ENTREGA A DIRECCION USD'!C604-'TARIFA ENTREGA A DIRECCION USD'!D604)/'TARIFA ENTREGA A DIRECCION USD'!D604)+1,3)</f>
        <v>0.71599999999999997</v>
      </c>
      <c r="T604" s="200">
        <f>TRUNC(('TARIFA ENTREGA A DIRECCION USD'!E604-'TARIFA ENTREGA A DIRECCION USD'!D604)/'TARIFA ENTREGA A DIRECCION USD'!D604,3)</f>
        <v>0.221</v>
      </c>
      <c r="U604" s="200">
        <f>TRUNC(('TARIFA ENTREGA A DIRECCION USD'!F604-'TARIFA ENTREGA A DIRECCION USD'!D604)/'TARIFA ENTREGA A DIRECCION USD'!D604,3)</f>
        <v>0.376</v>
      </c>
      <c r="V604" s="200">
        <f>TRUNC(('TARIFA ENTREGA A DIRECCION USD'!G604-'TARIFA ENTREGA A DIRECCION USD'!D604)/'TARIFA ENTREGA A DIRECCION USD'!D604,3)</f>
        <v>0.86899999999999999</v>
      </c>
      <c r="X604" s="142">
        <v>16.12</v>
      </c>
      <c r="Y604" s="190">
        <v>597</v>
      </c>
      <c r="Z604" s="200">
        <v>0.55000000000000004</v>
      </c>
      <c r="AA604" s="200">
        <v>0.13</v>
      </c>
      <c r="AB604" s="200">
        <v>0.3</v>
      </c>
      <c r="AC604" s="200">
        <v>0.85</v>
      </c>
      <c r="AL604"/>
      <c r="AM604"/>
      <c r="AN604"/>
      <c r="AO604"/>
      <c r="AP604"/>
      <c r="AQ604"/>
      <c r="AR604"/>
      <c r="AS604"/>
      <c r="AT604"/>
      <c r="AU604"/>
    </row>
    <row r="605" spans="17:47" x14ac:dyDescent="0.2">
      <c r="Q605" s="142">
        <f>TRUNC('TARIFA ENTREGA A DIRECCION USD'!D606-'TARIFA ENTREGA A DIRECCION USD'!D605,2)</f>
        <v>0.55000000000000004</v>
      </c>
      <c r="R605" s="190">
        <v>598</v>
      </c>
      <c r="S605" s="200">
        <f>TRUNC((('TARIFA ENTREGA A DIRECCION USD'!C605-'TARIFA ENTREGA A DIRECCION USD'!D605)/'TARIFA ENTREGA A DIRECCION USD'!D605)+1,3)</f>
        <v>0.71599999999999997</v>
      </c>
      <c r="T605" s="200">
        <f>TRUNC(('TARIFA ENTREGA A DIRECCION USD'!E605-'TARIFA ENTREGA A DIRECCION USD'!D605)/'TARIFA ENTREGA A DIRECCION USD'!D605,3)</f>
        <v>0.221</v>
      </c>
      <c r="U605" s="200">
        <f>TRUNC(('TARIFA ENTREGA A DIRECCION USD'!F605-'TARIFA ENTREGA A DIRECCION USD'!D605)/'TARIFA ENTREGA A DIRECCION USD'!D605,3)</f>
        <v>0.376</v>
      </c>
      <c r="V605" s="200">
        <f>TRUNC(('TARIFA ENTREGA A DIRECCION USD'!G605-'TARIFA ENTREGA A DIRECCION USD'!D605)/'TARIFA ENTREGA A DIRECCION USD'!D605,3)</f>
        <v>0.86899999999999999</v>
      </c>
      <c r="X605" s="142">
        <v>16.12</v>
      </c>
      <c r="Y605" s="190">
        <v>598</v>
      </c>
      <c r="Z605" s="200">
        <v>0.55000000000000004</v>
      </c>
      <c r="AA605" s="200">
        <v>0.13</v>
      </c>
      <c r="AB605" s="200">
        <v>0.3</v>
      </c>
      <c r="AC605" s="200">
        <v>0.85</v>
      </c>
      <c r="AL605"/>
      <c r="AM605"/>
      <c r="AN605"/>
      <c r="AO605"/>
      <c r="AP605"/>
      <c r="AQ605"/>
      <c r="AR605"/>
      <c r="AS605"/>
      <c r="AT605"/>
      <c r="AU605"/>
    </row>
    <row r="606" spans="17:47" x14ac:dyDescent="0.2">
      <c r="Q606" s="142">
        <f>TRUNC('TARIFA ENTREGA A DIRECCION USD'!D607-'TARIFA ENTREGA A DIRECCION USD'!D606,2)</f>
        <v>0.55000000000000004</v>
      </c>
      <c r="R606" s="190">
        <v>599</v>
      </c>
      <c r="S606" s="200">
        <f>TRUNC((('TARIFA ENTREGA A DIRECCION USD'!C606-'TARIFA ENTREGA A DIRECCION USD'!D606)/'TARIFA ENTREGA A DIRECCION USD'!D606)+1,3)</f>
        <v>0.71599999999999997</v>
      </c>
      <c r="T606" s="200">
        <f>TRUNC(('TARIFA ENTREGA A DIRECCION USD'!E606-'TARIFA ENTREGA A DIRECCION USD'!D606)/'TARIFA ENTREGA A DIRECCION USD'!D606,3)</f>
        <v>0.221</v>
      </c>
      <c r="U606" s="200">
        <f>TRUNC(('TARIFA ENTREGA A DIRECCION USD'!F606-'TARIFA ENTREGA A DIRECCION USD'!D606)/'TARIFA ENTREGA A DIRECCION USD'!D606,3)</f>
        <v>0.376</v>
      </c>
      <c r="V606" s="200">
        <f>TRUNC(('TARIFA ENTREGA A DIRECCION USD'!G606-'TARIFA ENTREGA A DIRECCION USD'!D606)/'TARIFA ENTREGA A DIRECCION USD'!D606,3)</f>
        <v>0.86899999999999999</v>
      </c>
      <c r="X606" s="142">
        <v>16.12</v>
      </c>
      <c r="Y606" s="190">
        <v>599</v>
      </c>
      <c r="Z606" s="200">
        <v>0.55000000000000004</v>
      </c>
      <c r="AA606" s="200">
        <v>0.13</v>
      </c>
      <c r="AB606" s="200">
        <v>0.3</v>
      </c>
      <c r="AC606" s="200">
        <v>0.85</v>
      </c>
      <c r="AL606"/>
      <c r="AM606"/>
      <c r="AN606"/>
      <c r="AO606"/>
      <c r="AP606"/>
      <c r="AQ606"/>
      <c r="AR606"/>
      <c r="AS606"/>
      <c r="AT606"/>
      <c r="AU606"/>
    </row>
    <row r="607" spans="17:47" x14ac:dyDescent="0.2">
      <c r="Q607" s="142">
        <f>TRUNC('TARIFA ENTREGA A DIRECCION USD'!D608-'TARIFA ENTREGA A DIRECCION USD'!D607,2)</f>
        <v>0.55000000000000004</v>
      </c>
      <c r="R607" s="190">
        <v>600</v>
      </c>
      <c r="S607" s="200">
        <f>TRUNC((('TARIFA ENTREGA A DIRECCION USD'!C607-'TARIFA ENTREGA A DIRECCION USD'!D607)/'TARIFA ENTREGA A DIRECCION USD'!D607)+1,3)</f>
        <v>0.71599999999999997</v>
      </c>
      <c r="T607" s="200">
        <f>TRUNC(('TARIFA ENTREGA A DIRECCION USD'!E607-'TARIFA ENTREGA A DIRECCION USD'!D607)/'TARIFA ENTREGA A DIRECCION USD'!D607,3)</f>
        <v>0.221</v>
      </c>
      <c r="U607" s="200">
        <f>TRUNC(('TARIFA ENTREGA A DIRECCION USD'!F607-'TARIFA ENTREGA A DIRECCION USD'!D607)/'TARIFA ENTREGA A DIRECCION USD'!D607,3)</f>
        <v>0.376</v>
      </c>
      <c r="V607" s="200">
        <f>TRUNC(('TARIFA ENTREGA A DIRECCION USD'!G607-'TARIFA ENTREGA A DIRECCION USD'!D607)/'TARIFA ENTREGA A DIRECCION USD'!D607,3)</f>
        <v>0.86899999999999999</v>
      </c>
      <c r="X607" s="142">
        <v>16.12</v>
      </c>
      <c r="Y607" s="190">
        <v>600</v>
      </c>
      <c r="Z607" s="200">
        <v>0.55000000000000004</v>
      </c>
      <c r="AA607" s="200">
        <v>0.13</v>
      </c>
      <c r="AB607" s="200">
        <v>0.3</v>
      </c>
      <c r="AC607" s="200">
        <v>0.85</v>
      </c>
      <c r="AL607"/>
      <c r="AM607"/>
      <c r="AN607"/>
      <c r="AO607"/>
      <c r="AP607"/>
      <c r="AQ607"/>
      <c r="AR607"/>
      <c r="AS607"/>
      <c r="AT607"/>
      <c r="AU607"/>
    </row>
    <row r="608" spans="17:47" x14ac:dyDescent="0.2">
      <c r="Q608" s="142">
        <f>TRUNC('TARIFA ENTREGA A DIRECCION USD'!D609-'TARIFA ENTREGA A DIRECCION USD'!D608,2)</f>
        <v>0.55000000000000004</v>
      </c>
      <c r="R608" s="190">
        <v>601</v>
      </c>
      <c r="S608" s="200">
        <f>TRUNC((('TARIFA ENTREGA A DIRECCION USD'!C608-'TARIFA ENTREGA A DIRECCION USD'!D608)/'TARIFA ENTREGA A DIRECCION USD'!D608)+1,3)</f>
        <v>0.71599999999999997</v>
      </c>
      <c r="T608" s="200">
        <f>TRUNC(('TARIFA ENTREGA A DIRECCION USD'!E608-'TARIFA ENTREGA A DIRECCION USD'!D608)/'TARIFA ENTREGA A DIRECCION USD'!D608,3)</f>
        <v>0.222</v>
      </c>
      <c r="U608" s="200">
        <f>TRUNC(('TARIFA ENTREGA A DIRECCION USD'!F608-'TARIFA ENTREGA A DIRECCION USD'!D608)/'TARIFA ENTREGA A DIRECCION USD'!D608,3)</f>
        <v>0.376</v>
      </c>
      <c r="V608" s="200">
        <f>TRUNC(('TARIFA ENTREGA A DIRECCION USD'!G608-'TARIFA ENTREGA A DIRECCION USD'!D608)/'TARIFA ENTREGA A DIRECCION USD'!D608,3)</f>
        <v>0.87</v>
      </c>
      <c r="X608" s="142">
        <v>16.12</v>
      </c>
      <c r="Y608" s="190">
        <v>601</v>
      </c>
      <c r="Z608" s="200">
        <v>0.55000000000000004</v>
      </c>
      <c r="AA608" s="200">
        <v>0.13</v>
      </c>
      <c r="AB608" s="200">
        <v>0.3</v>
      </c>
      <c r="AC608" s="200">
        <v>0.85</v>
      </c>
      <c r="AL608"/>
      <c r="AM608"/>
      <c r="AN608"/>
      <c r="AO608"/>
      <c r="AP608"/>
      <c r="AQ608"/>
      <c r="AR608"/>
      <c r="AS608"/>
      <c r="AT608"/>
      <c r="AU608"/>
    </row>
    <row r="609" spans="17:47" x14ac:dyDescent="0.2">
      <c r="Q609" s="142">
        <f>TRUNC('TARIFA ENTREGA A DIRECCION USD'!D610-'TARIFA ENTREGA A DIRECCION USD'!D609,2)</f>
        <v>0.55000000000000004</v>
      </c>
      <c r="R609" s="190">
        <v>602</v>
      </c>
      <c r="S609" s="200">
        <f>TRUNC((('TARIFA ENTREGA A DIRECCION USD'!C609-'TARIFA ENTREGA A DIRECCION USD'!D609)/'TARIFA ENTREGA A DIRECCION USD'!D609)+1,3)</f>
        <v>0.71599999999999997</v>
      </c>
      <c r="T609" s="200">
        <f>TRUNC(('TARIFA ENTREGA A DIRECCION USD'!E609-'TARIFA ENTREGA A DIRECCION USD'!D609)/'TARIFA ENTREGA A DIRECCION USD'!D609,3)</f>
        <v>0.222</v>
      </c>
      <c r="U609" s="200">
        <f>TRUNC(('TARIFA ENTREGA A DIRECCION USD'!F609-'TARIFA ENTREGA A DIRECCION USD'!D609)/'TARIFA ENTREGA A DIRECCION USD'!D609,3)</f>
        <v>0.376</v>
      </c>
      <c r="V609" s="200">
        <f>TRUNC(('TARIFA ENTREGA A DIRECCION USD'!G609-'TARIFA ENTREGA A DIRECCION USD'!D609)/'TARIFA ENTREGA A DIRECCION USD'!D609,3)</f>
        <v>0.87</v>
      </c>
      <c r="X609" s="142">
        <v>16.12</v>
      </c>
      <c r="Y609" s="190">
        <v>602</v>
      </c>
      <c r="Z609" s="200">
        <v>0.55000000000000004</v>
      </c>
      <c r="AA609" s="200">
        <v>0.13</v>
      </c>
      <c r="AB609" s="200">
        <v>0.3</v>
      </c>
      <c r="AC609" s="200">
        <v>0.85</v>
      </c>
      <c r="AL609"/>
      <c r="AM609"/>
      <c r="AN609"/>
      <c r="AO609"/>
      <c r="AP609"/>
      <c r="AQ609"/>
      <c r="AR609"/>
      <c r="AS609"/>
      <c r="AT609"/>
      <c r="AU609"/>
    </row>
    <row r="610" spans="17:47" x14ac:dyDescent="0.2">
      <c r="Q610" s="142">
        <f>TRUNC('TARIFA ENTREGA A DIRECCION USD'!D611-'TARIFA ENTREGA A DIRECCION USD'!D610,2)</f>
        <v>0.55000000000000004</v>
      </c>
      <c r="R610" s="190">
        <v>603</v>
      </c>
      <c r="S610" s="200">
        <f>TRUNC((('TARIFA ENTREGA A DIRECCION USD'!C610-'TARIFA ENTREGA A DIRECCION USD'!D610)/'TARIFA ENTREGA A DIRECCION USD'!D610)+1,3)</f>
        <v>0.71699999999999997</v>
      </c>
      <c r="T610" s="200">
        <f>TRUNC(('TARIFA ENTREGA A DIRECCION USD'!E610-'TARIFA ENTREGA A DIRECCION USD'!D610)/'TARIFA ENTREGA A DIRECCION USD'!D610,3)</f>
        <v>0.222</v>
      </c>
      <c r="U610" s="200">
        <f>TRUNC(('TARIFA ENTREGA A DIRECCION USD'!F610-'TARIFA ENTREGA A DIRECCION USD'!D610)/'TARIFA ENTREGA A DIRECCION USD'!D610,3)</f>
        <v>0.376</v>
      </c>
      <c r="V610" s="200">
        <f>TRUNC(('TARIFA ENTREGA A DIRECCION USD'!G610-'TARIFA ENTREGA A DIRECCION USD'!D610)/'TARIFA ENTREGA A DIRECCION USD'!D610,3)</f>
        <v>0.87</v>
      </c>
      <c r="X610" s="142">
        <v>16.12</v>
      </c>
      <c r="Y610" s="190">
        <v>603</v>
      </c>
      <c r="Z610" s="200">
        <v>0.55000000000000004</v>
      </c>
      <c r="AA610" s="200">
        <v>0.13</v>
      </c>
      <c r="AB610" s="200">
        <v>0.3</v>
      </c>
      <c r="AC610" s="200">
        <v>0.85</v>
      </c>
      <c r="AL610"/>
      <c r="AM610"/>
      <c r="AN610"/>
      <c r="AO610"/>
      <c r="AP610"/>
      <c r="AQ610"/>
      <c r="AR610"/>
      <c r="AS610"/>
      <c r="AT610"/>
      <c r="AU610"/>
    </row>
    <row r="611" spans="17:47" x14ac:dyDescent="0.2">
      <c r="Q611" s="142">
        <f>TRUNC('TARIFA ENTREGA A DIRECCION USD'!D612-'TARIFA ENTREGA A DIRECCION USD'!D611,2)</f>
        <v>0.55000000000000004</v>
      </c>
      <c r="R611" s="190">
        <v>604</v>
      </c>
      <c r="S611" s="200">
        <f>TRUNC((('TARIFA ENTREGA A DIRECCION USD'!C611-'TARIFA ENTREGA A DIRECCION USD'!D611)/'TARIFA ENTREGA A DIRECCION USD'!D611)+1,3)</f>
        <v>0.71699999999999997</v>
      </c>
      <c r="T611" s="200">
        <f>TRUNC(('TARIFA ENTREGA A DIRECCION USD'!E611-'TARIFA ENTREGA A DIRECCION USD'!D611)/'TARIFA ENTREGA A DIRECCION USD'!D611,3)</f>
        <v>0.222</v>
      </c>
      <c r="U611" s="200">
        <f>TRUNC(('TARIFA ENTREGA A DIRECCION USD'!F611-'TARIFA ENTREGA A DIRECCION USD'!D611)/'TARIFA ENTREGA A DIRECCION USD'!D611,3)</f>
        <v>0.376</v>
      </c>
      <c r="V611" s="200">
        <f>TRUNC(('TARIFA ENTREGA A DIRECCION USD'!G611-'TARIFA ENTREGA A DIRECCION USD'!D611)/'TARIFA ENTREGA A DIRECCION USD'!D611,3)</f>
        <v>0.87</v>
      </c>
      <c r="X611" s="142">
        <v>16.12</v>
      </c>
      <c r="Y611" s="190">
        <v>604</v>
      </c>
      <c r="Z611" s="200">
        <v>0.55000000000000004</v>
      </c>
      <c r="AA611" s="200">
        <v>0.13</v>
      </c>
      <c r="AB611" s="200">
        <v>0.3</v>
      </c>
      <c r="AC611" s="200">
        <v>0.85</v>
      </c>
      <c r="AL611"/>
      <c r="AM611"/>
      <c r="AN611"/>
      <c r="AO611"/>
      <c r="AP611"/>
      <c r="AQ611"/>
      <c r="AR611"/>
      <c r="AS611"/>
      <c r="AT611"/>
      <c r="AU611"/>
    </row>
    <row r="612" spans="17:47" x14ac:dyDescent="0.2">
      <c r="Q612" s="142">
        <f>TRUNC('TARIFA ENTREGA A DIRECCION USD'!D613-'TARIFA ENTREGA A DIRECCION USD'!D612,2)</f>
        <v>0.55000000000000004</v>
      </c>
      <c r="R612" s="190">
        <v>605</v>
      </c>
      <c r="S612" s="200">
        <f>TRUNC((('TARIFA ENTREGA A DIRECCION USD'!C612-'TARIFA ENTREGA A DIRECCION USD'!D612)/'TARIFA ENTREGA A DIRECCION USD'!D612)+1,3)</f>
        <v>0.71699999999999997</v>
      </c>
      <c r="T612" s="200">
        <f>TRUNC(('TARIFA ENTREGA A DIRECCION USD'!E612-'TARIFA ENTREGA A DIRECCION USD'!D612)/'TARIFA ENTREGA A DIRECCION USD'!D612,3)</f>
        <v>0.222</v>
      </c>
      <c r="U612" s="200">
        <f>TRUNC(('TARIFA ENTREGA A DIRECCION USD'!F612-'TARIFA ENTREGA A DIRECCION USD'!D612)/'TARIFA ENTREGA A DIRECCION USD'!D612,3)</f>
        <v>0.376</v>
      </c>
      <c r="V612" s="200">
        <f>TRUNC(('TARIFA ENTREGA A DIRECCION USD'!G612-'TARIFA ENTREGA A DIRECCION USD'!D612)/'TARIFA ENTREGA A DIRECCION USD'!D612,3)</f>
        <v>0.87</v>
      </c>
      <c r="X612" s="142">
        <v>16.12</v>
      </c>
      <c r="Y612" s="190">
        <v>605</v>
      </c>
      <c r="Z612" s="200">
        <v>0.55000000000000004</v>
      </c>
      <c r="AA612" s="200">
        <v>0.13</v>
      </c>
      <c r="AB612" s="200">
        <v>0.3</v>
      </c>
      <c r="AC612" s="200">
        <v>0.85</v>
      </c>
      <c r="AL612"/>
      <c r="AM612"/>
      <c r="AN612"/>
      <c r="AO612"/>
      <c r="AP612"/>
      <c r="AQ612"/>
      <c r="AR612"/>
      <c r="AS612"/>
      <c r="AT612"/>
      <c r="AU612"/>
    </row>
    <row r="613" spans="17:47" x14ac:dyDescent="0.2">
      <c r="Q613" s="142">
        <f>TRUNC('TARIFA ENTREGA A DIRECCION USD'!D614-'TARIFA ENTREGA A DIRECCION USD'!D613,2)</f>
        <v>0.55000000000000004</v>
      </c>
      <c r="R613" s="190">
        <v>606</v>
      </c>
      <c r="S613" s="200">
        <f>TRUNC((('TARIFA ENTREGA A DIRECCION USD'!C613-'TARIFA ENTREGA A DIRECCION USD'!D613)/'TARIFA ENTREGA A DIRECCION USD'!D613)+1,3)</f>
        <v>0.71699999999999997</v>
      </c>
      <c r="T613" s="200">
        <f>TRUNC(('TARIFA ENTREGA A DIRECCION USD'!E613-'TARIFA ENTREGA A DIRECCION USD'!D613)/'TARIFA ENTREGA A DIRECCION USD'!D613,3)</f>
        <v>0.222</v>
      </c>
      <c r="U613" s="200">
        <f>TRUNC(('TARIFA ENTREGA A DIRECCION USD'!F613-'TARIFA ENTREGA A DIRECCION USD'!D613)/'TARIFA ENTREGA A DIRECCION USD'!D613,3)</f>
        <v>0.377</v>
      </c>
      <c r="V613" s="200">
        <f>TRUNC(('TARIFA ENTREGA A DIRECCION USD'!G613-'TARIFA ENTREGA A DIRECCION USD'!D613)/'TARIFA ENTREGA A DIRECCION USD'!D613,3)</f>
        <v>0.87</v>
      </c>
      <c r="X613" s="142">
        <v>16.12</v>
      </c>
      <c r="Y613" s="190">
        <v>606</v>
      </c>
      <c r="Z613" s="200">
        <v>0.55000000000000004</v>
      </c>
      <c r="AA613" s="200">
        <v>0.13</v>
      </c>
      <c r="AB613" s="200">
        <v>0.3</v>
      </c>
      <c r="AC613" s="200">
        <v>0.85</v>
      </c>
      <c r="AL613"/>
      <c r="AM613"/>
      <c r="AN613"/>
      <c r="AO613"/>
      <c r="AP613"/>
      <c r="AQ613"/>
      <c r="AR613"/>
      <c r="AS613"/>
      <c r="AT613"/>
      <c r="AU613"/>
    </row>
    <row r="614" spans="17:47" x14ac:dyDescent="0.2">
      <c r="Q614" s="142">
        <f>TRUNC('TARIFA ENTREGA A DIRECCION USD'!D615-'TARIFA ENTREGA A DIRECCION USD'!D614,2)</f>
        <v>0.55000000000000004</v>
      </c>
      <c r="R614" s="190">
        <v>607</v>
      </c>
      <c r="S614" s="200">
        <f>TRUNC((('TARIFA ENTREGA A DIRECCION USD'!C614-'TARIFA ENTREGA A DIRECCION USD'!D614)/'TARIFA ENTREGA A DIRECCION USD'!D614)+1,3)</f>
        <v>0.71699999999999997</v>
      </c>
      <c r="T614" s="200">
        <f>TRUNC(('TARIFA ENTREGA A DIRECCION USD'!E614-'TARIFA ENTREGA A DIRECCION USD'!D614)/'TARIFA ENTREGA A DIRECCION USD'!D614,3)</f>
        <v>0.222</v>
      </c>
      <c r="U614" s="200">
        <f>TRUNC(('TARIFA ENTREGA A DIRECCION USD'!F614-'TARIFA ENTREGA A DIRECCION USD'!D614)/'TARIFA ENTREGA A DIRECCION USD'!D614,3)</f>
        <v>0.377</v>
      </c>
      <c r="V614" s="200">
        <f>TRUNC(('TARIFA ENTREGA A DIRECCION USD'!G614-'TARIFA ENTREGA A DIRECCION USD'!D614)/'TARIFA ENTREGA A DIRECCION USD'!D614,3)</f>
        <v>0.871</v>
      </c>
      <c r="X614" s="142">
        <v>16.12</v>
      </c>
      <c r="Y614" s="190">
        <v>607</v>
      </c>
      <c r="Z614" s="200">
        <v>0.55000000000000004</v>
      </c>
      <c r="AA614" s="200">
        <v>0.13</v>
      </c>
      <c r="AB614" s="200">
        <v>0.3</v>
      </c>
      <c r="AC614" s="200">
        <v>0.85</v>
      </c>
      <c r="AL614"/>
      <c r="AM614"/>
      <c r="AN614"/>
      <c r="AO614"/>
      <c r="AP614"/>
      <c r="AQ614"/>
      <c r="AR614"/>
      <c r="AS614"/>
      <c r="AT614"/>
      <c r="AU614"/>
    </row>
    <row r="615" spans="17:47" x14ac:dyDescent="0.2">
      <c r="Q615" s="142">
        <f>TRUNC('TARIFA ENTREGA A DIRECCION USD'!D616-'TARIFA ENTREGA A DIRECCION USD'!D615,2)</f>
        <v>0.55000000000000004</v>
      </c>
      <c r="R615" s="190">
        <v>608</v>
      </c>
      <c r="S615" s="200">
        <f>TRUNC((('TARIFA ENTREGA A DIRECCION USD'!C615-'TARIFA ENTREGA A DIRECCION USD'!D615)/'TARIFA ENTREGA A DIRECCION USD'!D615)+1,3)</f>
        <v>0.71699999999999997</v>
      </c>
      <c r="T615" s="200">
        <f>TRUNC(('TARIFA ENTREGA A DIRECCION USD'!E615-'TARIFA ENTREGA A DIRECCION USD'!D615)/'TARIFA ENTREGA A DIRECCION USD'!D615,3)</f>
        <v>0.222</v>
      </c>
      <c r="U615" s="200">
        <f>TRUNC(('TARIFA ENTREGA A DIRECCION USD'!F615-'TARIFA ENTREGA A DIRECCION USD'!D615)/'TARIFA ENTREGA A DIRECCION USD'!D615,3)</f>
        <v>0.377</v>
      </c>
      <c r="V615" s="200">
        <f>TRUNC(('TARIFA ENTREGA A DIRECCION USD'!G615-'TARIFA ENTREGA A DIRECCION USD'!D615)/'TARIFA ENTREGA A DIRECCION USD'!D615,3)</f>
        <v>0.871</v>
      </c>
      <c r="X615" s="142">
        <v>16.12</v>
      </c>
      <c r="Y615" s="190">
        <v>608</v>
      </c>
      <c r="Z615" s="200">
        <v>0.55000000000000004</v>
      </c>
      <c r="AA615" s="200">
        <v>0.13</v>
      </c>
      <c r="AB615" s="200">
        <v>0.3</v>
      </c>
      <c r="AC615" s="200">
        <v>0.85</v>
      </c>
      <c r="AL615"/>
      <c r="AM615"/>
      <c r="AN615"/>
      <c r="AO615"/>
      <c r="AP615"/>
      <c r="AQ615"/>
      <c r="AR615"/>
      <c r="AS615"/>
      <c r="AT615"/>
      <c r="AU615"/>
    </row>
    <row r="616" spans="17:47" x14ac:dyDescent="0.2">
      <c r="Q616" s="142">
        <f>TRUNC('TARIFA ENTREGA A DIRECCION USD'!D617-'TARIFA ENTREGA A DIRECCION USD'!D616,2)</f>
        <v>0.55000000000000004</v>
      </c>
      <c r="R616" s="190">
        <v>609</v>
      </c>
      <c r="S616" s="200">
        <f>TRUNC((('TARIFA ENTREGA A DIRECCION USD'!C616-'TARIFA ENTREGA A DIRECCION USD'!D616)/'TARIFA ENTREGA A DIRECCION USD'!D616)+1,3)</f>
        <v>0.71699999999999997</v>
      </c>
      <c r="T616" s="200">
        <f>TRUNC(('TARIFA ENTREGA A DIRECCION USD'!E616-'TARIFA ENTREGA A DIRECCION USD'!D616)/'TARIFA ENTREGA A DIRECCION USD'!D616,3)</f>
        <v>0.222</v>
      </c>
      <c r="U616" s="200">
        <f>TRUNC(('TARIFA ENTREGA A DIRECCION USD'!F616-'TARIFA ENTREGA A DIRECCION USD'!D616)/'TARIFA ENTREGA A DIRECCION USD'!D616,3)</f>
        <v>0.377</v>
      </c>
      <c r="V616" s="200">
        <f>TRUNC(('TARIFA ENTREGA A DIRECCION USD'!G616-'TARIFA ENTREGA A DIRECCION USD'!D616)/'TARIFA ENTREGA A DIRECCION USD'!D616,3)</f>
        <v>0.871</v>
      </c>
      <c r="X616" s="142">
        <v>16.12</v>
      </c>
      <c r="Y616" s="190">
        <v>609</v>
      </c>
      <c r="Z616" s="200">
        <v>0.55000000000000004</v>
      </c>
      <c r="AA616" s="200">
        <v>0.13</v>
      </c>
      <c r="AB616" s="200">
        <v>0.3</v>
      </c>
      <c r="AC616" s="200">
        <v>0.85</v>
      </c>
      <c r="AL616"/>
      <c r="AM616"/>
      <c r="AN616"/>
      <c r="AO616"/>
      <c r="AP616"/>
      <c r="AQ616"/>
      <c r="AR616"/>
      <c r="AS616"/>
      <c r="AT616"/>
      <c r="AU616"/>
    </row>
    <row r="617" spans="17:47" x14ac:dyDescent="0.2">
      <c r="Q617" s="142">
        <f>TRUNC('TARIFA ENTREGA A DIRECCION USD'!D618-'TARIFA ENTREGA A DIRECCION USD'!D617,2)</f>
        <v>0.55000000000000004</v>
      </c>
      <c r="R617" s="190">
        <v>610</v>
      </c>
      <c r="S617" s="200">
        <f>TRUNC((('TARIFA ENTREGA A DIRECCION USD'!C617-'TARIFA ENTREGA A DIRECCION USD'!D617)/'TARIFA ENTREGA A DIRECCION USD'!D617)+1,3)</f>
        <v>0.71699999999999997</v>
      </c>
      <c r="T617" s="200">
        <f>TRUNC(('TARIFA ENTREGA A DIRECCION USD'!E617-'TARIFA ENTREGA A DIRECCION USD'!D617)/'TARIFA ENTREGA A DIRECCION USD'!D617,3)</f>
        <v>0.222</v>
      </c>
      <c r="U617" s="200">
        <f>TRUNC(('TARIFA ENTREGA A DIRECCION USD'!F617-'TARIFA ENTREGA A DIRECCION USD'!D617)/'TARIFA ENTREGA A DIRECCION USD'!D617,3)</f>
        <v>0.377</v>
      </c>
      <c r="V617" s="200">
        <f>TRUNC(('TARIFA ENTREGA A DIRECCION USD'!G617-'TARIFA ENTREGA A DIRECCION USD'!D617)/'TARIFA ENTREGA A DIRECCION USD'!D617,3)</f>
        <v>0.871</v>
      </c>
      <c r="X617" s="142">
        <v>16.12</v>
      </c>
      <c r="Y617" s="190">
        <v>610</v>
      </c>
      <c r="Z617" s="200">
        <v>0.55000000000000004</v>
      </c>
      <c r="AA617" s="200">
        <v>0.13</v>
      </c>
      <c r="AB617" s="200">
        <v>0.3</v>
      </c>
      <c r="AC617" s="200">
        <v>0.85</v>
      </c>
      <c r="AL617"/>
      <c r="AM617"/>
      <c r="AN617"/>
      <c r="AO617"/>
      <c r="AP617"/>
      <c r="AQ617"/>
      <c r="AR617"/>
      <c r="AS617"/>
      <c r="AT617"/>
      <c r="AU617"/>
    </row>
    <row r="618" spans="17:47" x14ac:dyDescent="0.2">
      <c r="Q618" s="142">
        <f>TRUNC('TARIFA ENTREGA A DIRECCION USD'!D619-'TARIFA ENTREGA A DIRECCION USD'!D618,2)</f>
        <v>0.55000000000000004</v>
      </c>
      <c r="R618" s="190">
        <v>611</v>
      </c>
      <c r="S618" s="200">
        <f>TRUNC((('TARIFA ENTREGA A DIRECCION USD'!C618-'TARIFA ENTREGA A DIRECCION USD'!D618)/'TARIFA ENTREGA A DIRECCION USD'!D618)+1,3)</f>
        <v>0.71699999999999997</v>
      </c>
      <c r="T618" s="200">
        <f>TRUNC(('TARIFA ENTREGA A DIRECCION USD'!E618-'TARIFA ENTREGA A DIRECCION USD'!D618)/'TARIFA ENTREGA A DIRECCION USD'!D618,3)</f>
        <v>0.222</v>
      </c>
      <c r="U618" s="200">
        <f>TRUNC(('TARIFA ENTREGA A DIRECCION USD'!F618-'TARIFA ENTREGA A DIRECCION USD'!D618)/'TARIFA ENTREGA A DIRECCION USD'!D618,3)</f>
        <v>0.377</v>
      </c>
      <c r="V618" s="200">
        <f>TRUNC(('TARIFA ENTREGA A DIRECCION USD'!G618-'TARIFA ENTREGA A DIRECCION USD'!D618)/'TARIFA ENTREGA A DIRECCION USD'!D618,3)</f>
        <v>0.871</v>
      </c>
      <c r="X618" s="142">
        <v>16.12</v>
      </c>
      <c r="Y618" s="190">
        <v>611</v>
      </c>
      <c r="Z618" s="200">
        <v>0.55000000000000004</v>
      </c>
      <c r="AA618" s="200">
        <v>0.13</v>
      </c>
      <c r="AB618" s="200">
        <v>0.3</v>
      </c>
      <c r="AC618" s="200">
        <v>0.85</v>
      </c>
      <c r="AL618"/>
      <c r="AM618"/>
      <c r="AN618"/>
      <c r="AO618"/>
      <c r="AP618"/>
      <c r="AQ618"/>
      <c r="AR618"/>
      <c r="AS618"/>
      <c r="AT618"/>
      <c r="AU618"/>
    </row>
    <row r="619" spans="17:47" x14ac:dyDescent="0.2">
      <c r="Q619" s="142">
        <f>TRUNC('TARIFA ENTREGA A DIRECCION USD'!D620-'TARIFA ENTREGA A DIRECCION USD'!D619,2)</f>
        <v>0.55000000000000004</v>
      </c>
      <c r="R619" s="190">
        <v>612</v>
      </c>
      <c r="S619" s="200">
        <f>TRUNC((('TARIFA ENTREGA A DIRECCION USD'!C619-'TARIFA ENTREGA A DIRECCION USD'!D619)/'TARIFA ENTREGA A DIRECCION USD'!D619)+1,3)</f>
        <v>0.71699999999999997</v>
      </c>
      <c r="T619" s="200">
        <f>TRUNC(('TARIFA ENTREGA A DIRECCION USD'!E619-'TARIFA ENTREGA A DIRECCION USD'!D619)/'TARIFA ENTREGA A DIRECCION USD'!D619,3)</f>
        <v>0.222</v>
      </c>
      <c r="U619" s="200">
        <f>TRUNC(('TARIFA ENTREGA A DIRECCION USD'!F619-'TARIFA ENTREGA A DIRECCION USD'!D619)/'TARIFA ENTREGA A DIRECCION USD'!D619,3)</f>
        <v>0.377</v>
      </c>
      <c r="V619" s="200">
        <f>TRUNC(('TARIFA ENTREGA A DIRECCION USD'!G619-'TARIFA ENTREGA A DIRECCION USD'!D619)/'TARIFA ENTREGA A DIRECCION USD'!D619,3)</f>
        <v>0.871</v>
      </c>
      <c r="X619" s="142">
        <v>16.12</v>
      </c>
      <c r="Y619" s="190">
        <v>612</v>
      </c>
      <c r="Z619" s="200">
        <v>0.55000000000000004</v>
      </c>
      <c r="AA619" s="200">
        <v>0.13</v>
      </c>
      <c r="AB619" s="200">
        <v>0.3</v>
      </c>
      <c r="AC619" s="200">
        <v>0.85</v>
      </c>
      <c r="AL619"/>
      <c r="AM619"/>
      <c r="AN619"/>
      <c r="AO619"/>
      <c r="AP619"/>
      <c r="AQ619"/>
      <c r="AR619"/>
      <c r="AS619"/>
      <c r="AT619"/>
      <c r="AU619"/>
    </row>
    <row r="620" spans="17:47" x14ac:dyDescent="0.2">
      <c r="Q620" s="142">
        <f>TRUNC('TARIFA ENTREGA A DIRECCION USD'!D621-'TARIFA ENTREGA A DIRECCION USD'!D620,2)</f>
        <v>0.55000000000000004</v>
      </c>
      <c r="R620" s="190">
        <v>613</v>
      </c>
      <c r="S620" s="200">
        <f>TRUNC((('TARIFA ENTREGA A DIRECCION USD'!C620-'TARIFA ENTREGA A DIRECCION USD'!D620)/'TARIFA ENTREGA A DIRECCION USD'!D620)+1,3)</f>
        <v>0.71699999999999997</v>
      </c>
      <c r="T620" s="200">
        <f>TRUNC(('TARIFA ENTREGA A DIRECCION USD'!E620-'TARIFA ENTREGA A DIRECCION USD'!D620)/'TARIFA ENTREGA A DIRECCION USD'!D620,3)</f>
        <v>0.222</v>
      </c>
      <c r="U620" s="200">
        <f>TRUNC(('TARIFA ENTREGA A DIRECCION USD'!F620-'TARIFA ENTREGA A DIRECCION USD'!D620)/'TARIFA ENTREGA A DIRECCION USD'!D620,3)</f>
        <v>0.377</v>
      </c>
      <c r="V620" s="200">
        <f>TRUNC(('TARIFA ENTREGA A DIRECCION USD'!G620-'TARIFA ENTREGA A DIRECCION USD'!D620)/'TARIFA ENTREGA A DIRECCION USD'!D620,3)</f>
        <v>0.871</v>
      </c>
      <c r="X620" s="142">
        <v>16.12</v>
      </c>
      <c r="Y620" s="190">
        <v>613</v>
      </c>
      <c r="Z620" s="200">
        <v>0.55000000000000004</v>
      </c>
      <c r="AA620" s="200">
        <v>0.13</v>
      </c>
      <c r="AB620" s="200">
        <v>0.3</v>
      </c>
      <c r="AC620" s="200">
        <v>0.85</v>
      </c>
      <c r="AL620"/>
      <c r="AM620"/>
      <c r="AN620"/>
      <c r="AO620"/>
      <c r="AP620"/>
      <c r="AQ620"/>
      <c r="AR620"/>
      <c r="AS620"/>
      <c r="AT620"/>
      <c r="AU620"/>
    </row>
    <row r="621" spans="17:47" x14ac:dyDescent="0.2">
      <c r="Q621" s="142">
        <f>TRUNC('TARIFA ENTREGA A DIRECCION USD'!D622-'TARIFA ENTREGA A DIRECCION USD'!D621,2)</f>
        <v>0.55000000000000004</v>
      </c>
      <c r="R621" s="190">
        <v>614</v>
      </c>
      <c r="S621" s="200">
        <f>TRUNC((('TARIFA ENTREGA A DIRECCION USD'!C621-'TARIFA ENTREGA A DIRECCION USD'!D621)/'TARIFA ENTREGA A DIRECCION USD'!D621)+1,3)</f>
        <v>0.71699999999999997</v>
      </c>
      <c r="T621" s="200">
        <f>TRUNC(('TARIFA ENTREGA A DIRECCION USD'!E621-'TARIFA ENTREGA A DIRECCION USD'!D621)/'TARIFA ENTREGA A DIRECCION USD'!D621,3)</f>
        <v>0.222</v>
      </c>
      <c r="U621" s="200">
        <f>TRUNC(('TARIFA ENTREGA A DIRECCION USD'!F621-'TARIFA ENTREGA A DIRECCION USD'!D621)/'TARIFA ENTREGA A DIRECCION USD'!D621,3)</f>
        <v>0.377</v>
      </c>
      <c r="V621" s="200">
        <f>TRUNC(('TARIFA ENTREGA A DIRECCION USD'!G621-'TARIFA ENTREGA A DIRECCION USD'!D621)/'TARIFA ENTREGA A DIRECCION USD'!D621,3)</f>
        <v>0.872</v>
      </c>
      <c r="X621" s="142">
        <v>16.12</v>
      </c>
      <c r="Y621" s="190">
        <v>614</v>
      </c>
      <c r="Z621" s="200">
        <v>0.55000000000000004</v>
      </c>
      <c r="AA621" s="200">
        <v>0.13</v>
      </c>
      <c r="AB621" s="200">
        <v>0.3</v>
      </c>
      <c r="AC621" s="200">
        <v>0.85</v>
      </c>
      <c r="AL621"/>
      <c r="AM621"/>
      <c r="AN621"/>
      <c r="AO621"/>
      <c r="AP621"/>
      <c r="AQ621"/>
      <c r="AR621"/>
      <c r="AS621"/>
      <c r="AT621"/>
      <c r="AU621"/>
    </row>
    <row r="622" spans="17:47" x14ac:dyDescent="0.2">
      <c r="Q622" s="142">
        <f>TRUNC('TARIFA ENTREGA A DIRECCION USD'!D623-'TARIFA ENTREGA A DIRECCION USD'!D622,2)</f>
        <v>0.55000000000000004</v>
      </c>
      <c r="R622" s="190">
        <v>615</v>
      </c>
      <c r="S622" s="200">
        <f>TRUNC((('TARIFA ENTREGA A DIRECCION USD'!C622-'TARIFA ENTREGA A DIRECCION USD'!D622)/'TARIFA ENTREGA A DIRECCION USD'!D622)+1,3)</f>
        <v>0.71699999999999997</v>
      </c>
      <c r="T622" s="200">
        <f>TRUNC(('TARIFA ENTREGA A DIRECCION USD'!E622-'TARIFA ENTREGA A DIRECCION USD'!D622)/'TARIFA ENTREGA A DIRECCION USD'!D622,3)</f>
        <v>0.222</v>
      </c>
      <c r="U622" s="200">
        <f>TRUNC(('TARIFA ENTREGA A DIRECCION USD'!F622-'TARIFA ENTREGA A DIRECCION USD'!D622)/'TARIFA ENTREGA A DIRECCION USD'!D622,3)</f>
        <v>0.377</v>
      </c>
      <c r="V622" s="200">
        <f>TRUNC(('TARIFA ENTREGA A DIRECCION USD'!G622-'TARIFA ENTREGA A DIRECCION USD'!D622)/'TARIFA ENTREGA A DIRECCION USD'!D622,3)</f>
        <v>0.872</v>
      </c>
      <c r="X622" s="142">
        <v>16.12</v>
      </c>
      <c r="Y622" s="190">
        <v>615</v>
      </c>
      <c r="Z622" s="200">
        <v>0.55000000000000004</v>
      </c>
      <c r="AA622" s="200">
        <v>0.13</v>
      </c>
      <c r="AB622" s="200">
        <v>0.3</v>
      </c>
      <c r="AC622" s="200">
        <v>0.85</v>
      </c>
      <c r="AL622"/>
      <c r="AM622"/>
      <c r="AN622"/>
      <c r="AO622"/>
      <c r="AP622"/>
      <c r="AQ622"/>
      <c r="AR622"/>
      <c r="AS622"/>
      <c r="AT622"/>
      <c r="AU622"/>
    </row>
    <row r="623" spans="17:47" x14ac:dyDescent="0.2">
      <c r="Q623" s="142">
        <f>TRUNC('TARIFA ENTREGA A DIRECCION USD'!D624-'TARIFA ENTREGA A DIRECCION USD'!D623,2)</f>
        <v>0.55000000000000004</v>
      </c>
      <c r="R623" s="190">
        <v>616</v>
      </c>
      <c r="S623" s="200">
        <f>TRUNC((('TARIFA ENTREGA A DIRECCION USD'!C623-'TARIFA ENTREGA A DIRECCION USD'!D623)/'TARIFA ENTREGA A DIRECCION USD'!D623)+1,3)</f>
        <v>0.71699999999999997</v>
      </c>
      <c r="T623" s="200">
        <f>TRUNC(('TARIFA ENTREGA A DIRECCION USD'!E623-'TARIFA ENTREGA A DIRECCION USD'!D623)/'TARIFA ENTREGA A DIRECCION USD'!D623,3)</f>
        <v>0.222</v>
      </c>
      <c r="U623" s="200">
        <f>TRUNC(('TARIFA ENTREGA A DIRECCION USD'!F623-'TARIFA ENTREGA A DIRECCION USD'!D623)/'TARIFA ENTREGA A DIRECCION USD'!D623,3)</f>
        <v>0.378</v>
      </c>
      <c r="V623" s="200">
        <f>TRUNC(('TARIFA ENTREGA A DIRECCION USD'!G623-'TARIFA ENTREGA A DIRECCION USD'!D623)/'TARIFA ENTREGA A DIRECCION USD'!D623,3)</f>
        <v>0.872</v>
      </c>
      <c r="X623" s="142">
        <v>16.12</v>
      </c>
      <c r="Y623" s="190">
        <v>616</v>
      </c>
      <c r="Z623" s="200">
        <v>0.55000000000000004</v>
      </c>
      <c r="AA623" s="200">
        <v>0.13</v>
      </c>
      <c r="AB623" s="200">
        <v>0.3</v>
      </c>
      <c r="AC623" s="200">
        <v>0.85</v>
      </c>
      <c r="AL623"/>
      <c r="AM623"/>
      <c r="AN623"/>
      <c r="AO623"/>
      <c r="AP623"/>
      <c r="AQ623"/>
      <c r="AR623"/>
      <c r="AS623"/>
      <c r="AT623"/>
      <c r="AU623"/>
    </row>
    <row r="624" spans="17:47" x14ac:dyDescent="0.2">
      <c r="Q624" s="142">
        <f>TRUNC('TARIFA ENTREGA A DIRECCION USD'!D625-'TARIFA ENTREGA A DIRECCION USD'!D624,2)</f>
        <v>0.55000000000000004</v>
      </c>
      <c r="R624" s="190">
        <v>617</v>
      </c>
      <c r="S624" s="200">
        <f>TRUNC((('TARIFA ENTREGA A DIRECCION USD'!C624-'TARIFA ENTREGA A DIRECCION USD'!D624)/'TARIFA ENTREGA A DIRECCION USD'!D624)+1,3)</f>
        <v>0.71699999999999997</v>
      </c>
      <c r="T624" s="200">
        <f>TRUNC(('TARIFA ENTREGA A DIRECCION USD'!E624-'TARIFA ENTREGA A DIRECCION USD'!D624)/'TARIFA ENTREGA A DIRECCION USD'!D624,3)</f>
        <v>0.222</v>
      </c>
      <c r="U624" s="200">
        <f>TRUNC(('TARIFA ENTREGA A DIRECCION USD'!F624-'TARIFA ENTREGA A DIRECCION USD'!D624)/'TARIFA ENTREGA A DIRECCION USD'!D624,3)</f>
        <v>0.378</v>
      </c>
      <c r="V624" s="200">
        <f>TRUNC(('TARIFA ENTREGA A DIRECCION USD'!G624-'TARIFA ENTREGA A DIRECCION USD'!D624)/'TARIFA ENTREGA A DIRECCION USD'!D624,3)</f>
        <v>0.872</v>
      </c>
      <c r="X624" s="142">
        <v>16.12</v>
      </c>
      <c r="Y624" s="190">
        <v>617</v>
      </c>
      <c r="Z624" s="200">
        <v>0.55000000000000004</v>
      </c>
      <c r="AA624" s="200">
        <v>0.13</v>
      </c>
      <c r="AB624" s="200">
        <v>0.3</v>
      </c>
      <c r="AC624" s="200">
        <v>0.85</v>
      </c>
      <c r="AL624"/>
      <c r="AM624"/>
      <c r="AN624"/>
      <c r="AO624"/>
      <c r="AP624"/>
      <c r="AQ624"/>
      <c r="AR624"/>
      <c r="AS624"/>
      <c r="AT624"/>
      <c r="AU624"/>
    </row>
    <row r="625" spans="17:47" x14ac:dyDescent="0.2">
      <c r="Q625" s="142">
        <f>TRUNC('TARIFA ENTREGA A DIRECCION USD'!D626-'TARIFA ENTREGA A DIRECCION USD'!D625,2)</f>
        <v>0.55000000000000004</v>
      </c>
      <c r="R625" s="190">
        <v>618</v>
      </c>
      <c r="S625" s="200">
        <f>TRUNC((('TARIFA ENTREGA A DIRECCION USD'!C625-'TARIFA ENTREGA A DIRECCION USD'!D625)/'TARIFA ENTREGA A DIRECCION USD'!D625)+1,3)</f>
        <v>0.71699999999999997</v>
      </c>
      <c r="T625" s="200">
        <f>TRUNC(('TARIFA ENTREGA A DIRECCION USD'!E625-'TARIFA ENTREGA A DIRECCION USD'!D625)/'TARIFA ENTREGA A DIRECCION USD'!D625,3)</f>
        <v>0.223</v>
      </c>
      <c r="U625" s="200">
        <f>TRUNC(('TARIFA ENTREGA A DIRECCION USD'!F625-'TARIFA ENTREGA A DIRECCION USD'!D625)/'TARIFA ENTREGA A DIRECCION USD'!D625,3)</f>
        <v>0.378</v>
      </c>
      <c r="V625" s="200">
        <f>TRUNC(('TARIFA ENTREGA A DIRECCION USD'!G625-'TARIFA ENTREGA A DIRECCION USD'!D625)/'TARIFA ENTREGA A DIRECCION USD'!D625,3)</f>
        <v>0.872</v>
      </c>
      <c r="X625" s="142">
        <v>16.12</v>
      </c>
      <c r="Y625" s="190">
        <v>618</v>
      </c>
      <c r="Z625" s="200">
        <v>0.55000000000000004</v>
      </c>
      <c r="AA625" s="200">
        <v>0.13</v>
      </c>
      <c r="AB625" s="200">
        <v>0.3</v>
      </c>
      <c r="AC625" s="200">
        <v>0.85</v>
      </c>
      <c r="AL625"/>
      <c r="AM625"/>
      <c r="AN625"/>
      <c r="AO625"/>
      <c r="AP625"/>
      <c r="AQ625"/>
      <c r="AR625"/>
      <c r="AS625"/>
      <c r="AT625"/>
      <c r="AU625"/>
    </row>
    <row r="626" spans="17:47" x14ac:dyDescent="0.2">
      <c r="Q626" s="142">
        <f>TRUNC('TARIFA ENTREGA A DIRECCION USD'!D627-'TARIFA ENTREGA A DIRECCION USD'!D626,2)</f>
        <v>0.55000000000000004</v>
      </c>
      <c r="R626" s="190">
        <v>619</v>
      </c>
      <c r="S626" s="200">
        <f>TRUNC((('TARIFA ENTREGA A DIRECCION USD'!C626-'TARIFA ENTREGA A DIRECCION USD'!D626)/'TARIFA ENTREGA A DIRECCION USD'!D626)+1,3)</f>
        <v>0.71699999999999997</v>
      </c>
      <c r="T626" s="200">
        <f>TRUNC(('TARIFA ENTREGA A DIRECCION USD'!E626-'TARIFA ENTREGA A DIRECCION USD'!D626)/'TARIFA ENTREGA A DIRECCION USD'!D626,3)</f>
        <v>0.223</v>
      </c>
      <c r="U626" s="200">
        <f>TRUNC(('TARIFA ENTREGA A DIRECCION USD'!F626-'TARIFA ENTREGA A DIRECCION USD'!D626)/'TARIFA ENTREGA A DIRECCION USD'!D626,3)</f>
        <v>0.378</v>
      </c>
      <c r="V626" s="200">
        <f>TRUNC(('TARIFA ENTREGA A DIRECCION USD'!G626-'TARIFA ENTREGA A DIRECCION USD'!D626)/'TARIFA ENTREGA A DIRECCION USD'!D626,3)</f>
        <v>0.872</v>
      </c>
      <c r="X626" s="142">
        <v>16.12</v>
      </c>
      <c r="Y626" s="190">
        <v>619</v>
      </c>
      <c r="Z626" s="200">
        <v>0.55000000000000004</v>
      </c>
      <c r="AA626" s="200">
        <v>0.13</v>
      </c>
      <c r="AB626" s="200">
        <v>0.3</v>
      </c>
      <c r="AC626" s="200">
        <v>0.85</v>
      </c>
      <c r="AL626"/>
      <c r="AM626"/>
      <c r="AN626"/>
      <c r="AO626"/>
      <c r="AP626"/>
      <c r="AQ626"/>
      <c r="AR626"/>
      <c r="AS626"/>
      <c r="AT626"/>
      <c r="AU626"/>
    </row>
    <row r="627" spans="17:47" x14ac:dyDescent="0.2">
      <c r="Q627" s="142">
        <f>TRUNC('TARIFA ENTREGA A DIRECCION USD'!D628-'TARIFA ENTREGA A DIRECCION USD'!D627,2)</f>
        <v>0.55000000000000004</v>
      </c>
      <c r="R627" s="190">
        <v>620</v>
      </c>
      <c r="S627" s="200">
        <f>TRUNC((('TARIFA ENTREGA A DIRECCION USD'!C627-'TARIFA ENTREGA A DIRECCION USD'!D627)/'TARIFA ENTREGA A DIRECCION USD'!D627)+1,3)</f>
        <v>0.71699999999999997</v>
      </c>
      <c r="T627" s="200">
        <f>TRUNC(('TARIFA ENTREGA A DIRECCION USD'!E627-'TARIFA ENTREGA A DIRECCION USD'!D627)/'TARIFA ENTREGA A DIRECCION USD'!D627,3)</f>
        <v>0.223</v>
      </c>
      <c r="U627" s="200">
        <f>TRUNC(('TARIFA ENTREGA A DIRECCION USD'!F627-'TARIFA ENTREGA A DIRECCION USD'!D627)/'TARIFA ENTREGA A DIRECCION USD'!D627,3)</f>
        <v>0.378</v>
      </c>
      <c r="V627" s="200">
        <f>TRUNC(('TARIFA ENTREGA A DIRECCION USD'!G627-'TARIFA ENTREGA A DIRECCION USD'!D627)/'TARIFA ENTREGA A DIRECCION USD'!D627,3)</f>
        <v>0.873</v>
      </c>
      <c r="X627" s="142">
        <v>16.12</v>
      </c>
      <c r="Y627" s="190">
        <v>620</v>
      </c>
      <c r="Z627" s="200">
        <v>0.55000000000000004</v>
      </c>
      <c r="AA627" s="200">
        <v>0.13</v>
      </c>
      <c r="AB627" s="200">
        <v>0.3</v>
      </c>
      <c r="AC627" s="200">
        <v>0.85</v>
      </c>
      <c r="AL627"/>
      <c r="AM627"/>
      <c r="AN627"/>
      <c r="AO627"/>
      <c r="AP627"/>
      <c r="AQ627"/>
      <c r="AR627"/>
      <c r="AS627"/>
      <c r="AT627"/>
      <c r="AU627"/>
    </row>
    <row r="628" spans="17:47" x14ac:dyDescent="0.2">
      <c r="Q628" s="142">
        <f>TRUNC('TARIFA ENTREGA A DIRECCION USD'!D629-'TARIFA ENTREGA A DIRECCION USD'!D628,2)</f>
        <v>0.55000000000000004</v>
      </c>
      <c r="R628" s="190">
        <v>621</v>
      </c>
      <c r="S628" s="200">
        <f>TRUNC((('TARIFA ENTREGA A DIRECCION USD'!C628-'TARIFA ENTREGA A DIRECCION USD'!D628)/'TARIFA ENTREGA A DIRECCION USD'!D628)+1,3)</f>
        <v>0.71699999999999997</v>
      </c>
      <c r="T628" s="200">
        <f>TRUNC(('TARIFA ENTREGA A DIRECCION USD'!E628-'TARIFA ENTREGA A DIRECCION USD'!D628)/'TARIFA ENTREGA A DIRECCION USD'!D628,3)</f>
        <v>0.223</v>
      </c>
      <c r="U628" s="200">
        <f>TRUNC(('TARIFA ENTREGA A DIRECCION USD'!F628-'TARIFA ENTREGA A DIRECCION USD'!D628)/'TARIFA ENTREGA A DIRECCION USD'!D628,3)</f>
        <v>0.378</v>
      </c>
      <c r="V628" s="200">
        <f>TRUNC(('TARIFA ENTREGA A DIRECCION USD'!G628-'TARIFA ENTREGA A DIRECCION USD'!D628)/'TARIFA ENTREGA A DIRECCION USD'!D628,3)</f>
        <v>0.873</v>
      </c>
      <c r="X628" s="142">
        <v>16.12</v>
      </c>
      <c r="Y628" s="190">
        <v>621</v>
      </c>
      <c r="Z628" s="200">
        <v>0.55000000000000004</v>
      </c>
      <c r="AA628" s="200">
        <v>0.13</v>
      </c>
      <c r="AB628" s="200">
        <v>0.3</v>
      </c>
      <c r="AC628" s="200">
        <v>0.85</v>
      </c>
      <c r="AL628"/>
      <c r="AM628"/>
      <c r="AN628"/>
      <c r="AO628"/>
      <c r="AP628"/>
      <c r="AQ628"/>
      <c r="AR628"/>
      <c r="AS628"/>
      <c r="AT628"/>
      <c r="AU628"/>
    </row>
    <row r="629" spans="17:47" x14ac:dyDescent="0.2">
      <c r="Q629" s="142">
        <f>TRUNC('TARIFA ENTREGA A DIRECCION USD'!D630-'TARIFA ENTREGA A DIRECCION USD'!D629,2)</f>
        <v>0.55000000000000004</v>
      </c>
      <c r="R629" s="190">
        <v>622</v>
      </c>
      <c r="S629" s="200">
        <f>TRUNC((('TARIFA ENTREGA A DIRECCION USD'!C629-'TARIFA ENTREGA A DIRECCION USD'!D629)/'TARIFA ENTREGA A DIRECCION USD'!D629)+1,3)</f>
        <v>0.71699999999999997</v>
      </c>
      <c r="T629" s="200">
        <f>TRUNC(('TARIFA ENTREGA A DIRECCION USD'!E629-'TARIFA ENTREGA A DIRECCION USD'!D629)/'TARIFA ENTREGA A DIRECCION USD'!D629,3)</f>
        <v>0.223</v>
      </c>
      <c r="U629" s="200">
        <f>TRUNC(('TARIFA ENTREGA A DIRECCION USD'!F629-'TARIFA ENTREGA A DIRECCION USD'!D629)/'TARIFA ENTREGA A DIRECCION USD'!D629,3)</f>
        <v>0.378</v>
      </c>
      <c r="V629" s="200">
        <f>TRUNC(('TARIFA ENTREGA A DIRECCION USD'!G629-'TARIFA ENTREGA A DIRECCION USD'!D629)/'TARIFA ENTREGA A DIRECCION USD'!D629,3)</f>
        <v>0.873</v>
      </c>
      <c r="X629" s="142">
        <v>16.12</v>
      </c>
      <c r="Y629" s="190">
        <v>622</v>
      </c>
      <c r="Z629" s="200">
        <v>0.55000000000000004</v>
      </c>
      <c r="AA629" s="200">
        <v>0.13</v>
      </c>
      <c r="AB629" s="200">
        <v>0.3</v>
      </c>
      <c r="AC629" s="200">
        <v>0.85</v>
      </c>
      <c r="AL629"/>
      <c r="AM629"/>
      <c r="AN629"/>
      <c r="AO629"/>
      <c r="AP629"/>
      <c r="AQ629"/>
      <c r="AR629"/>
      <c r="AS629"/>
      <c r="AT629"/>
      <c r="AU629"/>
    </row>
    <row r="630" spans="17:47" x14ac:dyDescent="0.2">
      <c r="Q630" s="142">
        <f>TRUNC('TARIFA ENTREGA A DIRECCION USD'!D631-'TARIFA ENTREGA A DIRECCION USD'!D630,2)</f>
        <v>0.55000000000000004</v>
      </c>
      <c r="R630" s="190">
        <v>623</v>
      </c>
      <c r="S630" s="200">
        <f>TRUNC((('TARIFA ENTREGA A DIRECCION USD'!C630-'TARIFA ENTREGA A DIRECCION USD'!D630)/'TARIFA ENTREGA A DIRECCION USD'!D630)+1,3)</f>
        <v>0.71699999999999997</v>
      </c>
      <c r="T630" s="200">
        <f>TRUNC(('TARIFA ENTREGA A DIRECCION USD'!E630-'TARIFA ENTREGA A DIRECCION USD'!D630)/'TARIFA ENTREGA A DIRECCION USD'!D630,3)</f>
        <v>0.223</v>
      </c>
      <c r="U630" s="200">
        <f>TRUNC(('TARIFA ENTREGA A DIRECCION USD'!F630-'TARIFA ENTREGA A DIRECCION USD'!D630)/'TARIFA ENTREGA A DIRECCION USD'!D630,3)</f>
        <v>0.378</v>
      </c>
      <c r="V630" s="200">
        <f>TRUNC(('TARIFA ENTREGA A DIRECCION USD'!G630-'TARIFA ENTREGA A DIRECCION USD'!D630)/'TARIFA ENTREGA A DIRECCION USD'!D630,3)</f>
        <v>0.873</v>
      </c>
      <c r="X630" s="142">
        <v>16.12</v>
      </c>
      <c r="Y630" s="190">
        <v>623</v>
      </c>
      <c r="Z630" s="200">
        <v>0.55000000000000004</v>
      </c>
      <c r="AA630" s="200">
        <v>0.13</v>
      </c>
      <c r="AB630" s="200">
        <v>0.3</v>
      </c>
      <c r="AC630" s="200">
        <v>0.85</v>
      </c>
      <c r="AL630"/>
      <c r="AM630"/>
      <c r="AN630"/>
      <c r="AO630"/>
      <c r="AP630"/>
      <c r="AQ630"/>
      <c r="AR630"/>
      <c r="AS630"/>
      <c r="AT630"/>
      <c r="AU630"/>
    </row>
    <row r="631" spans="17:47" x14ac:dyDescent="0.2">
      <c r="Q631" s="142">
        <f>TRUNC('TARIFA ENTREGA A DIRECCION USD'!D632-'TARIFA ENTREGA A DIRECCION USD'!D631,2)</f>
        <v>0.55000000000000004</v>
      </c>
      <c r="R631" s="190">
        <v>624</v>
      </c>
      <c r="S631" s="200">
        <f>TRUNC((('TARIFA ENTREGA A DIRECCION USD'!C631-'TARIFA ENTREGA A DIRECCION USD'!D631)/'TARIFA ENTREGA A DIRECCION USD'!D631)+1,3)</f>
        <v>0.71699999999999997</v>
      </c>
      <c r="T631" s="200">
        <f>TRUNC(('TARIFA ENTREGA A DIRECCION USD'!E631-'TARIFA ENTREGA A DIRECCION USD'!D631)/'TARIFA ENTREGA A DIRECCION USD'!D631,3)</f>
        <v>0.223</v>
      </c>
      <c r="U631" s="200">
        <f>TRUNC(('TARIFA ENTREGA A DIRECCION USD'!F631-'TARIFA ENTREGA A DIRECCION USD'!D631)/'TARIFA ENTREGA A DIRECCION USD'!D631,3)</f>
        <v>0.378</v>
      </c>
      <c r="V631" s="200">
        <f>TRUNC(('TARIFA ENTREGA A DIRECCION USD'!G631-'TARIFA ENTREGA A DIRECCION USD'!D631)/'TARIFA ENTREGA A DIRECCION USD'!D631,3)</f>
        <v>0.873</v>
      </c>
      <c r="X631" s="142">
        <v>16.12</v>
      </c>
      <c r="Y631" s="190">
        <v>624</v>
      </c>
      <c r="Z631" s="200">
        <v>0.55000000000000004</v>
      </c>
      <c r="AA631" s="200">
        <v>0.13</v>
      </c>
      <c r="AB631" s="200">
        <v>0.3</v>
      </c>
      <c r="AC631" s="200">
        <v>0.85</v>
      </c>
      <c r="AL631"/>
      <c r="AM631"/>
      <c r="AN631"/>
      <c r="AO631"/>
      <c r="AP631"/>
      <c r="AQ631"/>
      <c r="AR631"/>
      <c r="AS631"/>
      <c r="AT631"/>
      <c r="AU631"/>
    </row>
    <row r="632" spans="17:47" x14ac:dyDescent="0.2">
      <c r="Q632" s="142">
        <f>TRUNC('TARIFA ENTREGA A DIRECCION USD'!D633-'TARIFA ENTREGA A DIRECCION USD'!D632,2)</f>
        <v>0.55000000000000004</v>
      </c>
      <c r="R632" s="190">
        <v>625</v>
      </c>
      <c r="S632" s="200">
        <f>TRUNC((('TARIFA ENTREGA A DIRECCION USD'!C632-'TARIFA ENTREGA A DIRECCION USD'!D632)/'TARIFA ENTREGA A DIRECCION USD'!D632)+1,3)</f>
        <v>0.71699999999999997</v>
      </c>
      <c r="T632" s="200">
        <f>TRUNC(('TARIFA ENTREGA A DIRECCION USD'!E632-'TARIFA ENTREGA A DIRECCION USD'!D632)/'TARIFA ENTREGA A DIRECCION USD'!D632,3)</f>
        <v>0.223</v>
      </c>
      <c r="U632" s="200">
        <f>TRUNC(('TARIFA ENTREGA A DIRECCION USD'!F632-'TARIFA ENTREGA A DIRECCION USD'!D632)/'TARIFA ENTREGA A DIRECCION USD'!D632,3)</f>
        <v>0.378</v>
      </c>
      <c r="V632" s="200">
        <f>TRUNC(('TARIFA ENTREGA A DIRECCION USD'!G632-'TARIFA ENTREGA A DIRECCION USD'!D632)/'TARIFA ENTREGA A DIRECCION USD'!D632,3)</f>
        <v>0.873</v>
      </c>
      <c r="X632" s="142">
        <v>16.12</v>
      </c>
      <c r="Y632" s="190">
        <v>625</v>
      </c>
      <c r="Z632" s="200">
        <v>0.55000000000000004</v>
      </c>
      <c r="AA632" s="200">
        <v>0.13</v>
      </c>
      <c r="AB632" s="200">
        <v>0.3</v>
      </c>
      <c r="AC632" s="200">
        <v>0.85</v>
      </c>
      <c r="AL632"/>
      <c r="AM632"/>
      <c r="AN632"/>
      <c r="AO632"/>
      <c r="AP632"/>
      <c r="AQ632"/>
      <c r="AR632"/>
      <c r="AS632"/>
      <c r="AT632"/>
      <c r="AU632"/>
    </row>
    <row r="633" spans="17:47" x14ac:dyDescent="0.2">
      <c r="Q633" s="142">
        <f>TRUNC('TARIFA ENTREGA A DIRECCION USD'!D634-'TARIFA ENTREGA A DIRECCION USD'!D633,2)</f>
        <v>0.55000000000000004</v>
      </c>
      <c r="R633" s="190">
        <v>626</v>
      </c>
      <c r="S633" s="200">
        <f>TRUNC((('TARIFA ENTREGA A DIRECCION USD'!C633-'TARIFA ENTREGA A DIRECCION USD'!D633)/'TARIFA ENTREGA A DIRECCION USD'!D633)+1,3)</f>
        <v>0.71699999999999997</v>
      </c>
      <c r="T633" s="200">
        <f>TRUNC(('TARIFA ENTREGA A DIRECCION USD'!E633-'TARIFA ENTREGA A DIRECCION USD'!D633)/'TARIFA ENTREGA A DIRECCION USD'!D633,3)</f>
        <v>0.223</v>
      </c>
      <c r="U633" s="200">
        <f>TRUNC(('TARIFA ENTREGA A DIRECCION USD'!F633-'TARIFA ENTREGA A DIRECCION USD'!D633)/'TARIFA ENTREGA A DIRECCION USD'!D633,3)</f>
        <v>0.378</v>
      </c>
      <c r="V633" s="200">
        <f>TRUNC(('TARIFA ENTREGA A DIRECCION USD'!G633-'TARIFA ENTREGA A DIRECCION USD'!D633)/'TARIFA ENTREGA A DIRECCION USD'!D633,3)</f>
        <v>0.873</v>
      </c>
      <c r="X633" s="142">
        <v>16.12</v>
      </c>
      <c r="Y633" s="190">
        <v>626</v>
      </c>
      <c r="Z633" s="200">
        <v>0.55000000000000004</v>
      </c>
      <c r="AA633" s="200">
        <v>0.13</v>
      </c>
      <c r="AB633" s="200">
        <v>0.3</v>
      </c>
      <c r="AC633" s="200">
        <v>0.85</v>
      </c>
      <c r="AL633"/>
      <c r="AM633"/>
      <c r="AN633"/>
      <c r="AO633"/>
      <c r="AP633"/>
      <c r="AQ633"/>
      <c r="AR633"/>
      <c r="AS633"/>
      <c r="AT633"/>
      <c r="AU633"/>
    </row>
    <row r="634" spans="17:47" x14ac:dyDescent="0.2">
      <c r="Q634" s="142">
        <f>TRUNC('TARIFA ENTREGA A DIRECCION USD'!D635-'TARIFA ENTREGA A DIRECCION USD'!D634,2)</f>
        <v>0.55000000000000004</v>
      </c>
      <c r="R634" s="190">
        <v>627</v>
      </c>
      <c r="S634" s="200">
        <f>TRUNC((('TARIFA ENTREGA A DIRECCION USD'!C634-'TARIFA ENTREGA A DIRECCION USD'!D634)/'TARIFA ENTREGA A DIRECCION USD'!D634)+1,3)</f>
        <v>0.71699999999999997</v>
      </c>
      <c r="T634" s="200">
        <f>TRUNC(('TARIFA ENTREGA A DIRECCION USD'!E634-'TARIFA ENTREGA A DIRECCION USD'!D634)/'TARIFA ENTREGA A DIRECCION USD'!D634,3)</f>
        <v>0.223</v>
      </c>
      <c r="U634" s="200">
        <f>TRUNC(('TARIFA ENTREGA A DIRECCION USD'!F634-'TARIFA ENTREGA A DIRECCION USD'!D634)/'TARIFA ENTREGA A DIRECCION USD'!D634,3)</f>
        <v>0.379</v>
      </c>
      <c r="V634" s="200">
        <f>TRUNC(('TARIFA ENTREGA A DIRECCION USD'!G634-'TARIFA ENTREGA A DIRECCION USD'!D634)/'TARIFA ENTREGA A DIRECCION USD'!D634,3)</f>
        <v>0.874</v>
      </c>
      <c r="X634" s="142">
        <v>16.12</v>
      </c>
      <c r="Y634" s="190">
        <v>627</v>
      </c>
      <c r="Z634" s="200">
        <v>0.55000000000000004</v>
      </c>
      <c r="AA634" s="200">
        <v>0.13</v>
      </c>
      <c r="AB634" s="200">
        <v>0.3</v>
      </c>
      <c r="AC634" s="200">
        <v>0.85</v>
      </c>
      <c r="AL634"/>
      <c r="AM634"/>
      <c r="AN634"/>
      <c r="AO634"/>
      <c r="AP634"/>
      <c r="AQ634"/>
      <c r="AR634"/>
      <c r="AS634"/>
      <c r="AT634"/>
      <c r="AU634"/>
    </row>
    <row r="635" spans="17:47" x14ac:dyDescent="0.2">
      <c r="Q635" s="142">
        <f>TRUNC('TARIFA ENTREGA A DIRECCION USD'!D636-'TARIFA ENTREGA A DIRECCION USD'!D635,2)</f>
        <v>0.55000000000000004</v>
      </c>
      <c r="R635" s="190">
        <v>628</v>
      </c>
      <c r="S635" s="200">
        <f>TRUNC((('TARIFA ENTREGA A DIRECCION USD'!C635-'TARIFA ENTREGA A DIRECCION USD'!D635)/'TARIFA ENTREGA A DIRECCION USD'!D635)+1,3)</f>
        <v>0.71699999999999997</v>
      </c>
      <c r="T635" s="200">
        <f>TRUNC(('TARIFA ENTREGA A DIRECCION USD'!E635-'TARIFA ENTREGA A DIRECCION USD'!D635)/'TARIFA ENTREGA A DIRECCION USD'!D635,3)</f>
        <v>0.223</v>
      </c>
      <c r="U635" s="200">
        <f>TRUNC(('TARIFA ENTREGA A DIRECCION USD'!F635-'TARIFA ENTREGA A DIRECCION USD'!D635)/'TARIFA ENTREGA A DIRECCION USD'!D635,3)</f>
        <v>0.379</v>
      </c>
      <c r="V635" s="200">
        <f>TRUNC(('TARIFA ENTREGA A DIRECCION USD'!G635-'TARIFA ENTREGA A DIRECCION USD'!D635)/'TARIFA ENTREGA A DIRECCION USD'!D635,3)</f>
        <v>0.874</v>
      </c>
      <c r="X635" s="142">
        <v>16.12</v>
      </c>
      <c r="Y635" s="190">
        <v>628</v>
      </c>
      <c r="Z635" s="200">
        <v>0.55000000000000004</v>
      </c>
      <c r="AA635" s="200">
        <v>0.13</v>
      </c>
      <c r="AB635" s="200">
        <v>0.3</v>
      </c>
      <c r="AC635" s="200">
        <v>0.85</v>
      </c>
      <c r="AL635"/>
      <c r="AM635"/>
      <c r="AN635"/>
      <c r="AO635"/>
      <c r="AP635"/>
      <c r="AQ635"/>
      <c r="AR635"/>
      <c r="AS635"/>
      <c r="AT635"/>
      <c r="AU635"/>
    </row>
    <row r="636" spans="17:47" x14ac:dyDescent="0.2">
      <c r="Q636" s="142">
        <f>TRUNC('TARIFA ENTREGA A DIRECCION USD'!D637-'TARIFA ENTREGA A DIRECCION USD'!D636,2)</f>
        <v>0.55000000000000004</v>
      </c>
      <c r="R636" s="190">
        <v>629</v>
      </c>
      <c r="S636" s="200">
        <f>TRUNC((('TARIFA ENTREGA A DIRECCION USD'!C636-'TARIFA ENTREGA A DIRECCION USD'!D636)/'TARIFA ENTREGA A DIRECCION USD'!D636)+1,3)</f>
        <v>0.71699999999999997</v>
      </c>
      <c r="T636" s="200">
        <f>TRUNC(('TARIFA ENTREGA A DIRECCION USD'!E636-'TARIFA ENTREGA A DIRECCION USD'!D636)/'TARIFA ENTREGA A DIRECCION USD'!D636,3)</f>
        <v>0.223</v>
      </c>
      <c r="U636" s="200">
        <f>TRUNC(('TARIFA ENTREGA A DIRECCION USD'!F636-'TARIFA ENTREGA A DIRECCION USD'!D636)/'TARIFA ENTREGA A DIRECCION USD'!D636,3)</f>
        <v>0.379</v>
      </c>
      <c r="V636" s="200">
        <f>TRUNC(('TARIFA ENTREGA A DIRECCION USD'!G636-'TARIFA ENTREGA A DIRECCION USD'!D636)/'TARIFA ENTREGA A DIRECCION USD'!D636,3)</f>
        <v>0.874</v>
      </c>
      <c r="X636" s="142">
        <v>16.12</v>
      </c>
      <c r="Y636" s="190">
        <v>629</v>
      </c>
      <c r="Z636" s="200">
        <v>0.55000000000000004</v>
      </c>
      <c r="AA636" s="200">
        <v>0.13</v>
      </c>
      <c r="AB636" s="200">
        <v>0.3</v>
      </c>
      <c r="AC636" s="200">
        <v>0.85</v>
      </c>
      <c r="AL636"/>
      <c r="AM636"/>
      <c r="AN636"/>
      <c r="AO636"/>
      <c r="AP636"/>
      <c r="AQ636"/>
      <c r="AR636"/>
      <c r="AS636"/>
      <c r="AT636"/>
      <c r="AU636"/>
    </row>
    <row r="637" spans="17:47" x14ac:dyDescent="0.2">
      <c r="Q637" s="142">
        <f>TRUNC('TARIFA ENTREGA A DIRECCION USD'!D638-'TARIFA ENTREGA A DIRECCION USD'!D637,2)</f>
        <v>0.55000000000000004</v>
      </c>
      <c r="R637" s="190">
        <v>630</v>
      </c>
      <c r="S637" s="200">
        <f>TRUNC((('TARIFA ENTREGA A DIRECCION USD'!C637-'TARIFA ENTREGA A DIRECCION USD'!D637)/'TARIFA ENTREGA A DIRECCION USD'!D637)+1,3)</f>
        <v>0.71699999999999997</v>
      </c>
      <c r="T637" s="200">
        <f>TRUNC(('TARIFA ENTREGA A DIRECCION USD'!E637-'TARIFA ENTREGA A DIRECCION USD'!D637)/'TARIFA ENTREGA A DIRECCION USD'!D637,3)</f>
        <v>0.223</v>
      </c>
      <c r="U637" s="200">
        <f>TRUNC(('TARIFA ENTREGA A DIRECCION USD'!F637-'TARIFA ENTREGA A DIRECCION USD'!D637)/'TARIFA ENTREGA A DIRECCION USD'!D637,3)</f>
        <v>0.379</v>
      </c>
      <c r="V637" s="200">
        <f>TRUNC(('TARIFA ENTREGA A DIRECCION USD'!G637-'TARIFA ENTREGA A DIRECCION USD'!D637)/'TARIFA ENTREGA A DIRECCION USD'!D637,3)</f>
        <v>0.874</v>
      </c>
      <c r="X637" s="142">
        <v>16.12</v>
      </c>
      <c r="Y637" s="190">
        <v>630</v>
      </c>
      <c r="Z637" s="200">
        <v>0.55000000000000004</v>
      </c>
      <c r="AA637" s="200">
        <v>0.13</v>
      </c>
      <c r="AB637" s="200">
        <v>0.3</v>
      </c>
      <c r="AC637" s="200">
        <v>0.85</v>
      </c>
      <c r="AL637"/>
      <c r="AM637"/>
      <c r="AN637"/>
      <c r="AO637"/>
      <c r="AP637"/>
      <c r="AQ637"/>
      <c r="AR637"/>
      <c r="AS637"/>
      <c r="AT637"/>
      <c r="AU637"/>
    </row>
    <row r="638" spans="17:47" x14ac:dyDescent="0.2">
      <c r="Q638" s="142">
        <f>TRUNC('TARIFA ENTREGA A DIRECCION USD'!D639-'TARIFA ENTREGA A DIRECCION USD'!D638,2)</f>
        <v>0.55000000000000004</v>
      </c>
      <c r="R638" s="190">
        <v>631</v>
      </c>
      <c r="S638" s="200">
        <f>TRUNC((('TARIFA ENTREGA A DIRECCION USD'!C638-'TARIFA ENTREGA A DIRECCION USD'!D638)/'TARIFA ENTREGA A DIRECCION USD'!D638)+1,3)</f>
        <v>0.71699999999999997</v>
      </c>
      <c r="T638" s="200">
        <f>TRUNC(('TARIFA ENTREGA A DIRECCION USD'!E638-'TARIFA ENTREGA A DIRECCION USD'!D638)/'TARIFA ENTREGA A DIRECCION USD'!D638,3)</f>
        <v>0.223</v>
      </c>
      <c r="U638" s="200">
        <f>TRUNC(('TARIFA ENTREGA A DIRECCION USD'!F638-'TARIFA ENTREGA A DIRECCION USD'!D638)/'TARIFA ENTREGA A DIRECCION USD'!D638,3)</f>
        <v>0.379</v>
      </c>
      <c r="V638" s="200">
        <f>TRUNC(('TARIFA ENTREGA A DIRECCION USD'!G638-'TARIFA ENTREGA A DIRECCION USD'!D638)/'TARIFA ENTREGA A DIRECCION USD'!D638,3)</f>
        <v>0.874</v>
      </c>
      <c r="X638" s="142">
        <v>16.12</v>
      </c>
      <c r="Y638" s="190">
        <v>631</v>
      </c>
      <c r="Z638" s="200">
        <v>0.55000000000000004</v>
      </c>
      <c r="AA638" s="200">
        <v>0.13</v>
      </c>
      <c r="AB638" s="200">
        <v>0.3</v>
      </c>
      <c r="AC638" s="200">
        <v>0.85</v>
      </c>
      <c r="AL638"/>
      <c r="AM638"/>
      <c r="AN638"/>
      <c r="AO638"/>
      <c r="AP638"/>
      <c r="AQ638"/>
      <c r="AR638"/>
      <c r="AS638"/>
      <c r="AT638"/>
      <c r="AU638"/>
    </row>
    <row r="639" spans="17:47" x14ac:dyDescent="0.2">
      <c r="Q639" s="142">
        <f>TRUNC('TARIFA ENTREGA A DIRECCION USD'!D640-'TARIFA ENTREGA A DIRECCION USD'!D639,2)</f>
        <v>0.55000000000000004</v>
      </c>
      <c r="R639" s="190">
        <v>632</v>
      </c>
      <c r="S639" s="200">
        <f>TRUNC((('TARIFA ENTREGA A DIRECCION USD'!C639-'TARIFA ENTREGA A DIRECCION USD'!D639)/'TARIFA ENTREGA A DIRECCION USD'!D639)+1,3)</f>
        <v>0.71699999999999997</v>
      </c>
      <c r="T639" s="200">
        <f>TRUNC(('TARIFA ENTREGA A DIRECCION USD'!E639-'TARIFA ENTREGA A DIRECCION USD'!D639)/'TARIFA ENTREGA A DIRECCION USD'!D639,3)</f>
        <v>0.223</v>
      </c>
      <c r="U639" s="200">
        <f>TRUNC(('TARIFA ENTREGA A DIRECCION USD'!F639-'TARIFA ENTREGA A DIRECCION USD'!D639)/'TARIFA ENTREGA A DIRECCION USD'!D639,3)</f>
        <v>0.379</v>
      </c>
      <c r="V639" s="200">
        <f>TRUNC(('TARIFA ENTREGA A DIRECCION USD'!G639-'TARIFA ENTREGA A DIRECCION USD'!D639)/'TARIFA ENTREGA A DIRECCION USD'!D639,3)</f>
        <v>0.874</v>
      </c>
      <c r="X639" s="142">
        <v>16.12</v>
      </c>
      <c r="Y639" s="190">
        <v>632</v>
      </c>
      <c r="Z639" s="200">
        <v>0.55000000000000004</v>
      </c>
      <c r="AA639" s="200">
        <v>0.13</v>
      </c>
      <c r="AB639" s="200">
        <v>0.3</v>
      </c>
      <c r="AC639" s="200">
        <v>0.85</v>
      </c>
      <c r="AL639"/>
      <c r="AM639"/>
      <c r="AN639"/>
      <c r="AO639"/>
      <c r="AP639"/>
      <c r="AQ639"/>
      <c r="AR639"/>
      <c r="AS639"/>
      <c r="AT639"/>
      <c r="AU639"/>
    </row>
    <row r="640" spans="17:47" x14ac:dyDescent="0.2">
      <c r="Q640" s="142">
        <f>TRUNC('TARIFA ENTREGA A DIRECCION USD'!D641-'TARIFA ENTREGA A DIRECCION USD'!D640,2)</f>
        <v>0.55000000000000004</v>
      </c>
      <c r="R640" s="190">
        <v>633</v>
      </c>
      <c r="S640" s="200">
        <f>TRUNC((('TARIFA ENTREGA A DIRECCION USD'!C640-'TARIFA ENTREGA A DIRECCION USD'!D640)/'TARIFA ENTREGA A DIRECCION USD'!D640)+1,3)</f>
        <v>0.71699999999999997</v>
      </c>
      <c r="T640" s="200">
        <f>TRUNC(('TARIFA ENTREGA A DIRECCION USD'!E640-'TARIFA ENTREGA A DIRECCION USD'!D640)/'TARIFA ENTREGA A DIRECCION USD'!D640,3)</f>
        <v>0.223</v>
      </c>
      <c r="U640" s="200">
        <f>TRUNC(('TARIFA ENTREGA A DIRECCION USD'!F640-'TARIFA ENTREGA A DIRECCION USD'!D640)/'TARIFA ENTREGA A DIRECCION USD'!D640,3)</f>
        <v>0.379</v>
      </c>
      <c r="V640" s="200">
        <f>TRUNC(('TARIFA ENTREGA A DIRECCION USD'!G640-'TARIFA ENTREGA A DIRECCION USD'!D640)/'TARIFA ENTREGA A DIRECCION USD'!D640,3)</f>
        <v>0.875</v>
      </c>
      <c r="X640" s="142">
        <v>16.12</v>
      </c>
      <c r="Y640" s="190">
        <v>633</v>
      </c>
      <c r="Z640" s="200">
        <v>0.55000000000000004</v>
      </c>
      <c r="AA640" s="200">
        <v>0.13</v>
      </c>
      <c r="AB640" s="200">
        <v>0.3</v>
      </c>
      <c r="AC640" s="200">
        <v>0.85</v>
      </c>
      <c r="AL640"/>
      <c r="AM640"/>
      <c r="AN640"/>
      <c r="AO640"/>
      <c r="AP640"/>
      <c r="AQ640"/>
      <c r="AR640"/>
      <c r="AS640"/>
      <c r="AT640"/>
      <c r="AU640"/>
    </row>
    <row r="641" spans="17:47" x14ac:dyDescent="0.2">
      <c r="Q641" s="142">
        <f>TRUNC('TARIFA ENTREGA A DIRECCION USD'!D642-'TARIFA ENTREGA A DIRECCION USD'!D641,2)</f>
        <v>0.55000000000000004</v>
      </c>
      <c r="R641" s="190">
        <v>634</v>
      </c>
      <c r="S641" s="200">
        <f>TRUNC((('TARIFA ENTREGA A DIRECCION USD'!C641-'TARIFA ENTREGA A DIRECCION USD'!D641)/'TARIFA ENTREGA A DIRECCION USD'!D641)+1,3)</f>
        <v>0.71699999999999997</v>
      </c>
      <c r="T641" s="200">
        <f>TRUNC(('TARIFA ENTREGA A DIRECCION USD'!E641-'TARIFA ENTREGA A DIRECCION USD'!D641)/'TARIFA ENTREGA A DIRECCION USD'!D641,3)</f>
        <v>0.223</v>
      </c>
      <c r="U641" s="200">
        <f>TRUNC(('TARIFA ENTREGA A DIRECCION USD'!F641-'TARIFA ENTREGA A DIRECCION USD'!D641)/'TARIFA ENTREGA A DIRECCION USD'!D641,3)</f>
        <v>0.379</v>
      </c>
      <c r="V641" s="200">
        <f>TRUNC(('TARIFA ENTREGA A DIRECCION USD'!G641-'TARIFA ENTREGA A DIRECCION USD'!D641)/'TARIFA ENTREGA A DIRECCION USD'!D641,3)</f>
        <v>0.875</v>
      </c>
      <c r="X641" s="142">
        <v>16.12</v>
      </c>
      <c r="Y641" s="190">
        <v>634</v>
      </c>
      <c r="Z641" s="200">
        <v>0.55000000000000004</v>
      </c>
      <c r="AA641" s="200">
        <v>0.13</v>
      </c>
      <c r="AB641" s="200">
        <v>0.3</v>
      </c>
      <c r="AC641" s="200">
        <v>0.85</v>
      </c>
      <c r="AL641"/>
      <c r="AM641"/>
      <c r="AN641"/>
      <c r="AO641"/>
      <c r="AP641"/>
      <c r="AQ641"/>
      <c r="AR641"/>
      <c r="AS641"/>
      <c r="AT641"/>
      <c r="AU641"/>
    </row>
    <row r="642" spans="17:47" x14ac:dyDescent="0.2">
      <c r="Q642" s="142">
        <f>TRUNC('TARIFA ENTREGA A DIRECCION USD'!D643-'TARIFA ENTREGA A DIRECCION USD'!D642,2)</f>
        <v>0.55000000000000004</v>
      </c>
      <c r="R642" s="190">
        <v>635</v>
      </c>
      <c r="S642" s="200">
        <f>TRUNC((('TARIFA ENTREGA A DIRECCION USD'!C642-'TARIFA ENTREGA A DIRECCION USD'!D642)/'TARIFA ENTREGA A DIRECCION USD'!D642)+1,3)</f>
        <v>0.71699999999999997</v>
      </c>
      <c r="T642" s="200">
        <f>TRUNC(('TARIFA ENTREGA A DIRECCION USD'!E642-'TARIFA ENTREGA A DIRECCION USD'!D642)/'TARIFA ENTREGA A DIRECCION USD'!D642,3)</f>
        <v>0.224</v>
      </c>
      <c r="U642" s="200">
        <f>TRUNC(('TARIFA ENTREGA A DIRECCION USD'!F642-'TARIFA ENTREGA A DIRECCION USD'!D642)/'TARIFA ENTREGA A DIRECCION USD'!D642,3)</f>
        <v>0.379</v>
      </c>
      <c r="V642" s="200">
        <f>TRUNC(('TARIFA ENTREGA A DIRECCION USD'!G642-'TARIFA ENTREGA A DIRECCION USD'!D642)/'TARIFA ENTREGA A DIRECCION USD'!D642,3)</f>
        <v>0.875</v>
      </c>
      <c r="X642" s="142">
        <v>16.12</v>
      </c>
      <c r="Y642" s="190">
        <v>635</v>
      </c>
      <c r="Z642" s="200">
        <v>0.55000000000000004</v>
      </c>
      <c r="AA642" s="200">
        <v>0.13</v>
      </c>
      <c r="AB642" s="200">
        <v>0.3</v>
      </c>
      <c r="AC642" s="200">
        <v>0.85</v>
      </c>
      <c r="AL642"/>
      <c r="AM642"/>
      <c r="AN642"/>
      <c r="AO642"/>
      <c r="AP642"/>
      <c r="AQ642"/>
      <c r="AR642"/>
      <c r="AS642"/>
      <c r="AT642"/>
      <c r="AU642"/>
    </row>
    <row r="643" spans="17:47" x14ac:dyDescent="0.2">
      <c r="Q643" s="142">
        <f>TRUNC('TARIFA ENTREGA A DIRECCION USD'!D644-'TARIFA ENTREGA A DIRECCION USD'!D643,2)</f>
        <v>0.55000000000000004</v>
      </c>
      <c r="R643" s="190">
        <v>636</v>
      </c>
      <c r="S643" s="200">
        <f>TRUNC((('TARIFA ENTREGA A DIRECCION USD'!C643-'TARIFA ENTREGA A DIRECCION USD'!D643)/'TARIFA ENTREGA A DIRECCION USD'!D643)+1,3)</f>
        <v>0.71699999999999997</v>
      </c>
      <c r="T643" s="200">
        <f>TRUNC(('TARIFA ENTREGA A DIRECCION USD'!E643-'TARIFA ENTREGA A DIRECCION USD'!D643)/'TARIFA ENTREGA A DIRECCION USD'!D643,3)</f>
        <v>0.224</v>
      </c>
      <c r="U643" s="200">
        <f>TRUNC(('TARIFA ENTREGA A DIRECCION USD'!F643-'TARIFA ENTREGA A DIRECCION USD'!D643)/'TARIFA ENTREGA A DIRECCION USD'!D643,3)</f>
        <v>0.379</v>
      </c>
      <c r="V643" s="200">
        <f>TRUNC(('TARIFA ENTREGA A DIRECCION USD'!G643-'TARIFA ENTREGA A DIRECCION USD'!D643)/'TARIFA ENTREGA A DIRECCION USD'!D643,3)</f>
        <v>0.875</v>
      </c>
      <c r="X643" s="142">
        <v>16.12</v>
      </c>
      <c r="Y643" s="190">
        <v>636</v>
      </c>
      <c r="Z643" s="200">
        <v>0.55000000000000004</v>
      </c>
      <c r="AA643" s="200">
        <v>0.13</v>
      </c>
      <c r="AB643" s="200">
        <v>0.3</v>
      </c>
      <c r="AC643" s="200">
        <v>0.85</v>
      </c>
      <c r="AL643"/>
      <c r="AM643"/>
      <c r="AN643"/>
      <c r="AO643"/>
      <c r="AP643"/>
      <c r="AQ643"/>
      <c r="AR643"/>
      <c r="AS643"/>
      <c r="AT643"/>
      <c r="AU643"/>
    </row>
    <row r="644" spans="17:47" x14ac:dyDescent="0.2">
      <c r="Q644" s="142">
        <f>TRUNC('TARIFA ENTREGA A DIRECCION USD'!D645-'TARIFA ENTREGA A DIRECCION USD'!D644,2)</f>
        <v>0.55000000000000004</v>
      </c>
      <c r="R644" s="190">
        <v>637</v>
      </c>
      <c r="S644" s="200">
        <f>TRUNC((('TARIFA ENTREGA A DIRECCION USD'!C644-'TARIFA ENTREGA A DIRECCION USD'!D644)/'TARIFA ENTREGA A DIRECCION USD'!D644)+1,3)</f>
        <v>0.71699999999999997</v>
      </c>
      <c r="T644" s="200">
        <f>TRUNC(('TARIFA ENTREGA A DIRECCION USD'!E644-'TARIFA ENTREGA A DIRECCION USD'!D644)/'TARIFA ENTREGA A DIRECCION USD'!D644,3)</f>
        <v>0.224</v>
      </c>
      <c r="U644" s="200">
        <f>TRUNC(('TARIFA ENTREGA A DIRECCION USD'!F644-'TARIFA ENTREGA A DIRECCION USD'!D644)/'TARIFA ENTREGA A DIRECCION USD'!D644,3)</f>
        <v>0.379</v>
      </c>
      <c r="V644" s="200">
        <f>TRUNC(('TARIFA ENTREGA A DIRECCION USD'!G644-'TARIFA ENTREGA A DIRECCION USD'!D644)/'TARIFA ENTREGA A DIRECCION USD'!D644,3)</f>
        <v>0.875</v>
      </c>
      <c r="X644" s="142">
        <v>16.12</v>
      </c>
      <c r="Y644" s="190">
        <v>637</v>
      </c>
      <c r="Z644" s="200">
        <v>0.55000000000000004</v>
      </c>
      <c r="AA644" s="200">
        <v>0.13</v>
      </c>
      <c r="AB644" s="200">
        <v>0.3</v>
      </c>
      <c r="AC644" s="200">
        <v>0.85</v>
      </c>
      <c r="AL644"/>
      <c r="AM644"/>
      <c r="AN644"/>
      <c r="AO644"/>
      <c r="AP644"/>
      <c r="AQ644"/>
      <c r="AR644"/>
      <c r="AS644"/>
      <c r="AT644"/>
      <c r="AU644"/>
    </row>
    <row r="645" spans="17:47" x14ac:dyDescent="0.2">
      <c r="Q645" s="142">
        <f>TRUNC('TARIFA ENTREGA A DIRECCION USD'!D646-'TARIFA ENTREGA A DIRECCION USD'!D645,2)</f>
        <v>0.55000000000000004</v>
      </c>
      <c r="R645" s="190">
        <v>638</v>
      </c>
      <c r="S645" s="200">
        <f>TRUNC((('TARIFA ENTREGA A DIRECCION USD'!C645-'TARIFA ENTREGA A DIRECCION USD'!D645)/'TARIFA ENTREGA A DIRECCION USD'!D645)+1,3)</f>
        <v>0.71699999999999997</v>
      </c>
      <c r="T645" s="200">
        <f>TRUNC(('TARIFA ENTREGA A DIRECCION USD'!E645-'TARIFA ENTREGA A DIRECCION USD'!D645)/'TARIFA ENTREGA A DIRECCION USD'!D645,3)</f>
        <v>0.224</v>
      </c>
      <c r="U645" s="200">
        <f>TRUNC(('TARIFA ENTREGA A DIRECCION USD'!F645-'TARIFA ENTREGA A DIRECCION USD'!D645)/'TARIFA ENTREGA A DIRECCION USD'!D645,3)</f>
        <v>0.38</v>
      </c>
      <c r="V645" s="200">
        <f>TRUNC(('TARIFA ENTREGA A DIRECCION USD'!G645-'TARIFA ENTREGA A DIRECCION USD'!D645)/'TARIFA ENTREGA A DIRECCION USD'!D645,3)</f>
        <v>0.875</v>
      </c>
      <c r="X645" s="142">
        <v>16.12</v>
      </c>
      <c r="Y645" s="190">
        <v>638</v>
      </c>
      <c r="Z645" s="200">
        <v>0.55000000000000004</v>
      </c>
      <c r="AA645" s="200">
        <v>0.13</v>
      </c>
      <c r="AB645" s="200">
        <v>0.3</v>
      </c>
      <c r="AC645" s="200">
        <v>0.85</v>
      </c>
      <c r="AL645"/>
      <c r="AM645"/>
      <c r="AN645"/>
      <c r="AO645"/>
      <c r="AP645"/>
      <c r="AQ645"/>
      <c r="AR645"/>
      <c r="AS645"/>
      <c r="AT645"/>
      <c r="AU645"/>
    </row>
    <row r="646" spans="17:47" x14ac:dyDescent="0.2">
      <c r="Q646" s="142">
        <f>TRUNC('TARIFA ENTREGA A DIRECCION USD'!D647-'TARIFA ENTREGA A DIRECCION USD'!D646,2)</f>
        <v>0.55000000000000004</v>
      </c>
      <c r="R646" s="190">
        <v>639</v>
      </c>
      <c r="S646" s="200">
        <f>TRUNC((('TARIFA ENTREGA A DIRECCION USD'!C646-'TARIFA ENTREGA A DIRECCION USD'!D646)/'TARIFA ENTREGA A DIRECCION USD'!D646)+1,3)</f>
        <v>0.71699999999999997</v>
      </c>
      <c r="T646" s="200">
        <f>TRUNC(('TARIFA ENTREGA A DIRECCION USD'!E646-'TARIFA ENTREGA A DIRECCION USD'!D646)/'TARIFA ENTREGA A DIRECCION USD'!D646,3)</f>
        <v>0.224</v>
      </c>
      <c r="U646" s="200">
        <f>TRUNC(('TARIFA ENTREGA A DIRECCION USD'!F646-'TARIFA ENTREGA A DIRECCION USD'!D646)/'TARIFA ENTREGA A DIRECCION USD'!D646,3)</f>
        <v>0.38</v>
      </c>
      <c r="V646" s="200">
        <f>TRUNC(('TARIFA ENTREGA A DIRECCION USD'!G646-'TARIFA ENTREGA A DIRECCION USD'!D646)/'TARIFA ENTREGA A DIRECCION USD'!D646,3)</f>
        <v>0.875</v>
      </c>
      <c r="X646" s="142">
        <v>16.12</v>
      </c>
      <c r="Y646" s="190">
        <v>639</v>
      </c>
      <c r="Z646" s="200">
        <v>0.55000000000000004</v>
      </c>
      <c r="AA646" s="200">
        <v>0.13</v>
      </c>
      <c r="AB646" s="200">
        <v>0.3</v>
      </c>
      <c r="AC646" s="200">
        <v>0.85</v>
      </c>
      <c r="AL646"/>
      <c r="AM646"/>
      <c r="AN646"/>
      <c r="AO646"/>
      <c r="AP646"/>
      <c r="AQ646"/>
      <c r="AR646"/>
      <c r="AS646"/>
      <c r="AT646"/>
      <c r="AU646"/>
    </row>
    <row r="647" spans="17:47" x14ac:dyDescent="0.2">
      <c r="Q647" s="142">
        <f>TRUNC('TARIFA ENTREGA A DIRECCION USD'!D648-'TARIFA ENTREGA A DIRECCION USD'!D647,2)</f>
        <v>0.55000000000000004</v>
      </c>
      <c r="R647" s="190">
        <v>640</v>
      </c>
      <c r="S647" s="200">
        <f>TRUNC((('TARIFA ENTREGA A DIRECCION USD'!C647-'TARIFA ENTREGA A DIRECCION USD'!D647)/'TARIFA ENTREGA A DIRECCION USD'!D647)+1,3)</f>
        <v>0.71699999999999997</v>
      </c>
      <c r="T647" s="200">
        <f>TRUNC(('TARIFA ENTREGA A DIRECCION USD'!E647-'TARIFA ENTREGA A DIRECCION USD'!D647)/'TARIFA ENTREGA A DIRECCION USD'!D647,3)</f>
        <v>0.224</v>
      </c>
      <c r="U647" s="200">
        <f>TRUNC(('TARIFA ENTREGA A DIRECCION USD'!F647-'TARIFA ENTREGA A DIRECCION USD'!D647)/'TARIFA ENTREGA A DIRECCION USD'!D647,3)</f>
        <v>0.38</v>
      </c>
      <c r="V647" s="200">
        <f>TRUNC(('TARIFA ENTREGA A DIRECCION USD'!G647-'TARIFA ENTREGA A DIRECCION USD'!D647)/'TARIFA ENTREGA A DIRECCION USD'!D647,3)</f>
        <v>0.876</v>
      </c>
      <c r="X647" s="142">
        <v>16.12</v>
      </c>
      <c r="Y647" s="190">
        <v>640</v>
      </c>
      <c r="Z647" s="200">
        <v>0.55000000000000004</v>
      </c>
      <c r="AA647" s="200">
        <v>0.13</v>
      </c>
      <c r="AB647" s="200">
        <v>0.3</v>
      </c>
      <c r="AC647" s="200">
        <v>0.85</v>
      </c>
      <c r="AL647"/>
      <c r="AM647"/>
      <c r="AN647"/>
      <c r="AO647"/>
      <c r="AP647"/>
      <c r="AQ647"/>
      <c r="AR647"/>
      <c r="AS647"/>
      <c r="AT647"/>
      <c r="AU647"/>
    </row>
    <row r="648" spans="17:47" x14ac:dyDescent="0.2">
      <c r="Q648" s="142">
        <f>TRUNC('TARIFA ENTREGA A DIRECCION USD'!D649-'TARIFA ENTREGA A DIRECCION USD'!D648,2)</f>
        <v>0.55000000000000004</v>
      </c>
      <c r="R648" s="190">
        <v>641</v>
      </c>
      <c r="S648" s="200">
        <f>TRUNC((('TARIFA ENTREGA A DIRECCION USD'!C648-'TARIFA ENTREGA A DIRECCION USD'!D648)/'TARIFA ENTREGA A DIRECCION USD'!D648)+1,3)</f>
        <v>0.71699999999999997</v>
      </c>
      <c r="T648" s="200">
        <f>TRUNC(('TARIFA ENTREGA A DIRECCION USD'!E648-'TARIFA ENTREGA A DIRECCION USD'!D648)/'TARIFA ENTREGA A DIRECCION USD'!D648,3)</f>
        <v>0.224</v>
      </c>
      <c r="U648" s="200">
        <f>TRUNC(('TARIFA ENTREGA A DIRECCION USD'!F648-'TARIFA ENTREGA A DIRECCION USD'!D648)/'TARIFA ENTREGA A DIRECCION USD'!D648,3)</f>
        <v>0.38</v>
      </c>
      <c r="V648" s="200">
        <f>TRUNC(('TARIFA ENTREGA A DIRECCION USD'!G648-'TARIFA ENTREGA A DIRECCION USD'!D648)/'TARIFA ENTREGA A DIRECCION USD'!D648,3)</f>
        <v>0.876</v>
      </c>
      <c r="X648" s="142">
        <v>16.12</v>
      </c>
      <c r="Y648" s="190">
        <v>641</v>
      </c>
      <c r="Z648" s="200">
        <v>0.55000000000000004</v>
      </c>
      <c r="AA648" s="200">
        <v>0.13</v>
      </c>
      <c r="AB648" s="200">
        <v>0.3</v>
      </c>
      <c r="AC648" s="200">
        <v>0.85</v>
      </c>
      <c r="AL648"/>
      <c r="AM648"/>
      <c r="AN648"/>
      <c r="AO648"/>
      <c r="AP648"/>
      <c r="AQ648"/>
      <c r="AR648"/>
      <c r="AS648"/>
      <c r="AT648"/>
      <c r="AU648"/>
    </row>
    <row r="649" spans="17:47" x14ac:dyDescent="0.2">
      <c r="Q649" s="142">
        <f>TRUNC('TARIFA ENTREGA A DIRECCION USD'!D650-'TARIFA ENTREGA A DIRECCION USD'!D649,2)</f>
        <v>0.55000000000000004</v>
      </c>
      <c r="R649" s="190">
        <v>642</v>
      </c>
      <c r="S649" s="200">
        <f>TRUNC((('TARIFA ENTREGA A DIRECCION USD'!C649-'TARIFA ENTREGA A DIRECCION USD'!D649)/'TARIFA ENTREGA A DIRECCION USD'!D649)+1,3)</f>
        <v>0.71699999999999997</v>
      </c>
      <c r="T649" s="200">
        <f>TRUNC(('TARIFA ENTREGA A DIRECCION USD'!E649-'TARIFA ENTREGA A DIRECCION USD'!D649)/'TARIFA ENTREGA A DIRECCION USD'!D649,3)</f>
        <v>0.224</v>
      </c>
      <c r="U649" s="200">
        <f>TRUNC(('TARIFA ENTREGA A DIRECCION USD'!F649-'TARIFA ENTREGA A DIRECCION USD'!D649)/'TARIFA ENTREGA A DIRECCION USD'!D649,3)</f>
        <v>0.38</v>
      </c>
      <c r="V649" s="200">
        <f>TRUNC(('TARIFA ENTREGA A DIRECCION USD'!G649-'TARIFA ENTREGA A DIRECCION USD'!D649)/'TARIFA ENTREGA A DIRECCION USD'!D649,3)</f>
        <v>0.876</v>
      </c>
      <c r="X649" s="142">
        <v>16.12</v>
      </c>
      <c r="Y649" s="190">
        <v>642</v>
      </c>
      <c r="Z649" s="200">
        <v>0.55000000000000004</v>
      </c>
      <c r="AA649" s="200">
        <v>0.13</v>
      </c>
      <c r="AB649" s="200">
        <v>0.3</v>
      </c>
      <c r="AC649" s="200">
        <v>0.85</v>
      </c>
      <c r="AL649"/>
      <c r="AM649"/>
      <c r="AN649"/>
      <c r="AO649"/>
      <c r="AP649"/>
      <c r="AQ649"/>
      <c r="AR649"/>
      <c r="AS649"/>
      <c r="AT649"/>
      <c r="AU649"/>
    </row>
    <row r="650" spans="17:47" x14ac:dyDescent="0.2">
      <c r="Q650" s="142">
        <f>TRUNC('TARIFA ENTREGA A DIRECCION USD'!D651-'TARIFA ENTREGA A DIRECCION USD'!D650,2)</f>
        <v>0.55000000000000004</v>
      </c>
      <c r="R650" s="190">
        <v>643</v>
      </c>
      <c r="S650" s="200">
        <f>TRUNC((('TARIFA ENTREGA A DIRECCION USD'!C650-'TARIFA ENTREGA A DIRECCION USD'!D650)/'TARIFA ENTREGA A DIRECCION USD'!D650)+1,3)</f>
        <v>0.71699999999999997</v>
      </c>
      <c r="T650" s="200">
        <f>TRUNC(('TARIFA ENTREGA A DIRECCION USD'!E650-'TARIFA ENTREGA A DIRECCION USD'!D650)/'TARIFA ENTREGA A DIRECCION USD'!D650,3)</f>
        <v>0.224</v>
      </c>
      <c r="U650" s="200">
        <f>TRUNC(('TARIFA ENTREGA A DIRECCION USD'!F650-'TARIFA ENTREGA A DIRECCION USD'!D650)/'TARIFA ENTREGA A DIRECCION USD'!D650,3)</f>
        <v>0.38</v>
      </c>
      <c r="V650" s="200">
        <f>TRUNC(('TARIFA ENTREGA A DIRECCION USD'!G650-'TARIFA ENTREGA A DIRECCION USD'!D650)/'TARIFA ENTREGA A DIRECCION USD'!D650,3)</f>
        <v>0.876</v>
      </c>
      <c r="X650" s="142">
        <v>16.12</v>
      </c>
      <c r="Y650" s="190">
        <v>643</v>
      </c>
      <c r="Z650" s="200">
        <v>0.55000000000000004</v>
      </c>
      <c r="AA650" s="200">
        <v>0.13</v>
      </c>
      <c r="AB650" s="200">
        <v>0.3</v>
      </c>
      <c r="AC650" s="200">
        <v>0.85</v>
      </c>
      <c r="AL650"/>
      <c r="AM650"/>
      <c r="AN650"/>
      <c r="AO650"/>
      <c r="AP650"/>
      <c r="AQ650"/>
      <c r="AR650"/>
      <c r="AS650"/>
      <c r="AT650"/>
      <c r="AU650"/>
    </row>
    <row r="651" spans="17:47" x14ac:dyDescent="0.2">
      <c r="Q651" s="142">
        <f>TRUNC('TARIFA ENTREGA A DIRECCION USD'!D652-'TARIFA ENTREGA A DIRECCION USD'!D651,2)</f>
        <v>0.55000000000000004</v>
      </c>
      <c r="R651" s="190">
        <v>644</v>
      </c>
      <c r="S651" s="200">
        <f>TRUNC((('TARIFA ENTREGA A DIRECCION USD'!C651-'TARIFA ENTREGA A DIRECCION USD'!D651)/'TARIFA ENTREGA A DIRECCION USD'!D651)+1,3)</f>
        <v>0.71699999999999997</v>
      </c>
      <c r="T651" s="200">
        <f>TRUNC(('TARIFA ENTREGA A DIRECCION USD'!E651-'TARIFA ENTREGA A DIRECCION USD'!D651)/'TARIFA ENTREGA A DIRECCION USD'!D651,3)</f>
        <v>0.224</v>
      </c>
      <c r="U651" s="200">
        <f>TRUNC(('TARIFA ENTREGA A DIRECCION USD'!F651-'TARIFA ENTREGA A DIRECCION USD'!D651)/'TARIFA ENTREGA A DIRECCION USD'!D651,3)</f>
        <v>0.38</v>
      </c>
      <c r="V651" s="200">
        <f>TRUNC(('TARIFA ENTREGA A DIRECCION USD'!G651-'TARIFA ENTREGA A DIRECCION USD'!D651)/'TARIFA ENTREGA A DIRECCION USD'!D651,3)</f>
        <v>0.876</v>
      </c>
      <c r="X651" s="142">
        <v>16.12</v>
      </c>
      <c r="Y651" s="190">
        <v>644</v>
      </c>
      <c r="Z651" s="200">
        <v>0.55000000000000004</v>
      </c>
      <c r="AA651" s="200">
        <v>0.13</v>
      </c>
      <c r="AB651" s="200">
        <v>0.3</v>
      </c>
      <c r="AC651" s="200">
        <v>0.85</v>
      </c>
      <c r="AL651"/>
      <c r="AM651"/>
      <c r="AN651"/>
      <c r="AO651"/>
      <c r="AP651"/>
      <c r="AQ651"/>
      <c r="AR651"/>
      <c r="AS651"/>
      <c r="AT651"/>
      <c r="AU651"/>
    </row>
    <row r="652" spans="17:47" x14ac:dyDescent="0.2">
      <c r="Q652" s="142">
        <f>TRUNC('TARIFA ENTREGA A DIRECCION USD'!D653-'TARIFA ENTREGA A DIRECCION USD'!D652,2)</f>
        <v>0.55000000000000004</v>
      </c>
      <c r="R652" s="190">
        <v>645</v>
      </c>
      <c r="S652" s="200">
        <f>TRUNC((('TARIFA ENTREGA A DIRECCION USD'!C652-'TARIFA ENTREGA A DIRECCION USD'!D652)/'TARIFA ENTREGA A DIRECCION USD'!D652)+1,3)</f>
        <v>0.71699999999999997</v>
      </c>
      <c r="T652" s="200">
        <f>TRUNC(('TARIFA ENTREGA A DIRECCION USD'!E652-'TARIFA ENTREGA A DIRECCION USD'!D652)/'TARIFA ENTREGA A DIRECCION USD'!D652,3)</f>
        <v>0.224</v>
      </c>
      <c r="U652" s="200">
        <f>TRUNC(('TARIFA ENTREGA A DIRECCION USD'!F652-'TARIFA ENTREGA A DIRECCION USD'!D652)/'TARIFA ENTREGA A DIRECCION USD'!D652,3)</f>
        <v>0.38</v>
      </c>
      <c r="V652" s="200">
        <f>TRUNC(('TARIFA ENTREGA A DIRECCION USD'!G652-'TARIFA ENTREGA A DIRECCION USD'!D652)/'TARIFA ENTREGA A DIRECCION USD'!D652,3)</f>
        <v>0.876</v>
      </c>
      <c r="X652" s="142">
        <v>16.12</v>
      </c>
      <c r="Y652" s="190">
        <v>645</v>
      </c>
      <c r="Z652" s="200">
        <v>0.55000000000000004</v>
      </c>
      <c r="AA652" s="200">
        <v>0.13</v>
      </c>
      <c r="AB652" s="200">
        <v>0.3</v>
      </c>
      <c r="AC652" s="200">
        <v>0.85</v>
      </c>
      <c r="AL652"/>
      <c r="AM652"/>
      <c r="AN652"/>
      <c r="AO652"/>
      <c r="AP652"/>
      <c r="AQ652"/>
      <c r="AR652"/>
      <c r="AS652"/>
      <c r="AT652"/>
      <c r="AU652"/>
    </row>
    <row r="653" spans="17:47" x14ac:dyDescent="0.2">
      <c r="Q653" s="142">
        <f>TRUNC('TARIFA ENTREGA A DIRECCION USD'!D654-'TARIFA ENTREGA A DIRECCION USD'!D653,2)</f>
        <v>0.55000000000000004</v>
      </c>
      <c r="R653" s="190">
        <v>646</v>
      </c>
      <c r="S653" s="200">
        <f>TRUNC((('TARIFA ENTREGA A DIRECCION USD'!C653-'TARIFA ENTREGA A DIRECCION USD'!D653)/'TARIFA ENTREGA A DIRECCION USD'!D653)+1,3)</f>
        <v>0.71699999999999997</v>
      </c>
      <c r="T653" s="200">
        <f>TRUNC(('TARIFA ENTREGA A DIRECCION USD'!E653-'TARIFA ENTREGA A DIRECCION USD'!D653)/'TARIFA ENTREGA A DIRECCION USD'!D653,3)</f>
        <v>0.224</v>
      </c>
      <c r="U653" s="200">
        <f>TRUNC(('TARIFA ENTREGA A DIRECCION USD'!F653-'TARIFA ENTREGA A DIRECCION USD'!D653)/'TARIFA ENTREGA A DIRECCION USD'!D653,3)</f>
        <v>0.38</v>
      </c>
      <c r="V653" s="200">
        <f>TRUNC(('TARIFA ENTREGA A DIRECCION USD'!G653-'TARIFA ENTREGA A DIRECCION USD'!D653)/'TARIFA ENTREGA A DIRECCION USD'!D653,3)</f>
        <v>0.876</v>
      </c>
      <c r="X653" s="142">
        <v>16.12</v>
      </c>
      <c r="Y653" s="190">
        <v>646</v>
      </c>
      <c r="Z653" s="200">
        <v>0.55000000000000004</v>
      </c>
      <c r="AA653" s="200">
        <v>0.13</v>
      </c>
      <c r="AB653" s="200">
        <v>0.3</v>
      </c>
      <c r="AC653" s="200">
        <v>0.85</v>
      </c>
      <c r="AL653"/>
      <c r="AM653"/>
      <c r="AN653"/>
      <c r="AO653"/>
      <c r="AP653"/>
      <c r="AQ653"/>
      <c r="AR653"/>
      <c r="AS653"/>
      <c r="AT653"/>
      <c r="AU653"/>
    </row>
    <row r="654" spans="17:47" x14ac:dyDescent="0.2">
      <c r="Q654" s="142">
        <f>TRUNC('TARIFA ENTREGA A DIRECCION USD'!D655-'TARIFA ENTREGA A DIRECCION USD'!D654,2)</f>
        <v>0.55000000000000004</v>
      </c>
      <c r="R654" s="190">
        <v>647</v>
      </c>
      <c r="S654" s="200">
        <f>TRUNC((('TARIFA ENTREGA A DIRECCION USD'!C654-'TARIFA ENTREGA A DIRECCION USD'!D654)/'TARIFA ENTREGA A DIRECCION USD'!D654)+1,3)</f>
        <v>0.71699999999999997</v>
      </c>
      <c r="T654" s="200">
        <f>TRUNC(('TARIFA ENTREGA A DIRECCION USD'!E654-'TARIFA ENTREGA A DIRECCION USD'!D654)/'TARIFA ENTREGA A DIRECCION USD'!D654,3)</f>
        <v>0.224</v>
      </c>
      <c r="U654" s="200">
        <f>TRUNC(('TARIFA ENTREGA A DIRECCION USD'!F654-'TARIFA ENTREGA A DIRECCION USD'!D654)/'TARIFA ENTREGA A DIRECCION USD'!D654,3)</f>
        <v>0.38</v>
      </c>
      <c r="V654" s="200">
        <f>TRUNC(('TARIFA ENTREGA A DIRECCION USD'!G654-'TARIFA ENTREGA A DIRECCION USD'!D654)/'TARIFA ENTREGA A DIRECCION USD'!D654,3)</f>
        <v>0.877</v>
      </c>
      <c r="X654" s="142">
        <v>16.12</v>
      </c>
      <c r="Y654" s="190">
        <v>647</v>
      </c>
      <c r="Z654" s="200">
        <v>0.55000000000000004</v>
      </c>
      <c r="AA654" s="200">
        <v>0.13</v>
      </c>
      <c r="AB654" s="200">
        <v>0.3</v>
      </c>
      <c r="AC654" s="200">
        <v>0.85</v>
      </c>
      <c r="AL654"/>
      <c r="AM654"/>
      <c r="AN654"/>
      <c r="AO654"/>
      <c r="AP654"/>
      <c r="AQ654"/>
      <c r="AR654"/>
      <c r="AS654"/>
      <c r="AT654"/>
      <c r="AU654"/>
    </row>
    <row r="655" spans="17:47" x14ac:dyDescent="0.2">
      <c r="Q655" s="142">
        <f>TRUNC('TARIFA ENTREGA A DIRECCION USD'!D656-'TARIFA ENTREGA A DIRECCION USD'!D655,2)</f>
        <v>0.55000000000000004</v>
      </c>
      <c r="R655" s="190">
        <v>648</v>
      </c>
      <c r="S655" s="200">
        <f>TRUNC((('TARIFA ENTREGA A DIRECCION USD'!C655-'TARIFA ENTREGA A DIRECCION USD'!D655)/'TARIFA ENTREGA A DIRECCION USD'!D655)+1,3)</f>
        <v>0.71699999999999997</v>
      </c>
      <c r="T655" s="200">
        <f>TRUNC(('TARIFA ENTREGA A DIRECCION USD'!E655-'TARIFA ENTREGA A DIRECCION USD'!D655)/'TARIFA ENTREGA A DIRECCION USD'!D655,3)</f>
        <v>0.224</v>
      </c>
      <c r="U655" s="200">
        <f>TRUNC(('TARIFA ENTREGA A DIRECCION USD'!F655-'TARIFA ENTREGA A DIRECCION USD'!D655)/'TARIFA ENTREGA A DIRECCION USD'!D655,3)</f>
        <v>0.38</v>
      </c>
      <c r="V655" s="200">
        <f>TRUNC(('TARIFA ENTREGA A DIRECCION USD'!G655-'TARIFA ENTREGA A DIRECCION USD'!D655)/'TARIFA ENTREGA A DIRECCION USD'!D655,3)</f>
        <v>0.877</v>
      </c>
      <c r="X655" s="142">
        <v>16.12</v>
      </c>
      <c r="Y655" s="190">
        <v>648</v>
      </c>
      <c r="Z655" s="200">
        <v>0.55000000000000004</v>
      </c>
      <c r="AA655" s="200">
        <v>0.13</v>
      </c>
      <c r="AB655" s="200">
        <v>0.3</v>
      </c>
      <c r="AC655" s="200">
        <v>0.85</v>
      </c>
      <c r="AL655"/>
      <c r="AM655"/>
      <c r="AN655"/>
      <c r="AO655"/>
      <c r="AP655"/>
      <c r="AQ655"/>
      <c r="AR655"/>
      <c r="AS655"/>
      <c r="AT655"/>
      <c r="AU655"/>
    </row>
    <row r="656" spans="17:47" x14ac:dyDescent="0.2">
      <c r="Q656" s="142">
        <f>TRUNC('TARIFA ENTREGA A DIRECCION USD'!D657-'TARIFA ENTREGA A DIRECCION USD'!D656,2)</f>
        <v>0.55000000000000004</v>
      </c>
      <c r="R656" s="190">
        <v>649</v>
      </c>
      <c r="S656" s="200">
        <f>TRUNC((('TARIFA ENTREGA A DIRECCION USD'!C656-'TARIFA ENTREGA A DIRECCION USD'!D656)/'TARIFA ENTREGA A DIRECCION USD'!D656)+1,3)</f>
        <v>0.71699999999999997</v>
      </c>
      <c r="T656" s="200">
        <f>TRUNC(('TARIFA ENTREGA A DIRECCION USD'!E656-'TARIFA ENTREGA A DIRECCION USD'!D656)/'TARIFA ENTREGA A DIRECCION USD'!D656,3)</f>
        <v>0.224</v>
      </c>
      <c r="U656" s="200">
        <f>TRUNC(('TARIFA ENTREGA A DIRECCION USD'!F656-'TARIFA ENTREGA A DIRECCION USD'!D656)/'TARIFA ENTREGA A DIRECCION USD'!D656,3)</f>
        <v>0.38</v>
      </c>
      <c r="V656" s="200">
        <f>TRUNC(('TARIFA ENTREGA A DIRECCION USD'!G656-'TARIFA ENTREGA A DIRECCION USD'!D656)/'TARIFA ENTREGA A DIRECCION USD'!D656,3)</f>
        <v>0.877</v>
      </c>
      <c r="X656" s="142">
        <v>16.12</v>
      </c>
      <c r="Y656" s="190">
        <v>649</v>
      </c>
      <c r="Z656" s="200">
        <v>0.55000000000000004</v>
      </c>
      <c r="AA656" s="200">
        <v>0.13</v>
      </c>
      <c r="AB656" s="200">
        <v>0.3</v>
      </c>
      <c r="AC656" s="200">
        <v>0.85</v>
      </c>
      <c r="AL656"/>
      <c r="AM656"/>
      <c r="AN656"/>
      <c r="AO656"/>
      <c r="AP656"/>
      <c r="AQ656"/>
      <c r="AR656"/>
      <c r="AS656"/>
      <c r="AT656"/>
      <c r="AU656"/>
    </row>
    <row r="657" spans="17:47" x14ac:dyDescent="0.2">
      <c r="Q657" s="142">
        <f>TRUNC('TARIFA ENTREGA A DIRECCION USD'!D658-'TARIFA ENTREGA A DIRECCION USD'!D657,2)</f>
        <v>0.55000000000000004</v>
      </c>
      <c r="R657" s="190">
        <v>650</v>
      </c>
      <c r="S657" s="200">
        <f>TRUNC((('TARIFA ENTREGA A DIRECCION USD'!C657-'TARIFA ENTREGA A DIRECCION USD'!D657)/'TARIFA ENTREGA A DIRECCION USD'!D657)+1,3)</f>
        <v>0.71699999999999997</v>
      </c>
      <c r="T657" s="200">
        <f>TRUNC(('TARIFA ENTREGA A DIRECCION USD'!E657-'TARIFA ENTREGA A DIRECCION USD'!D657)/'TARIFA ENTREGA A DIRECCION USD'!D657,3)</f>
        <v>0.224</v>
      </c>
      <c r="U657" s="200">
        <f>TRUNC(('TARIFA ENTREGA A DIRECCION USD'!F657-'TARIFA ENTREGA A DIRECCION USD'!D657)/'TARIFA ENTREGA A DIRECCION USD'!D657,3)</f>
        <v>0.38100000000000001</v>
      </c>
      <c r="V657" s="200">
        <f>TRUNC(('TARIFA ENTREGA A DIRECCION USD'!G657-'TARIFA ENTREGA A DIRECCION USD'!D657)/'TARIFA ENTREGA A DIRECCION USD'!D657,3)</f>
        <v>0.877</v>
      </c>
      <c r="X657" s="142">
        <v>16.12</v>
      </c>
      <c r="Y657" s="190">
        <v>650</v>
      </c>
      <c r="Z657" s="200">
        <v>0.55000000000000004</v>
      </c>
      <c r="AA657" s="200">
        <v>0.13</v>
      </c>
      <c r="AB657" s="200">
        <v>0.3</v>
      </c>
      <c r="AC657" s="200">
        <v>0.85</v>
      </c>
      <c r="AL657"/>
      <c r="AM657"/>
      <c r="AN657"/>
      <c r="AO657"/>
      <c r="AP657"/>
      <c r="AQ657"/>
      <c r="AR657"/>
      <c r="AS657"/>
      <c r="AT657"/>
      <c r="AU657"/>
    </row>
    <row r="658" spans="17:47" x14ac:dyDescent="0.2">
      <c r="Q658" s="142">
        <f>TRUNC('TARIFA ENTREGA A DIRECCION USD'!D659-'TARIFA ENTREGA A DIRECCION USD'!D658,2)</f>
        <v>0.55000000000000004</v>
      </c>
      <c r="R658" s="190">
        <v>651</v>
      </c>
      <c r="S658" s="200">
        <f>TRUNC((('TARIFA ENTREGA A DIRECCION USD'!C658-'TARIFA ENTREGA A DIRECCION USD'!D658)/'TARIFA ENTREGA A DIRECCION USD'!D658)+1,3)</f>
        <v>0.71699999999999997</v>
      </c>
      <c r="T658" s="200">
        <f>TRUNC(('TARIFA ENTREGA A DIRECCION USD'!E658-'TARIFA ENTREGA A DIRECCION USD'!D658)/'TARIFA ENTREGA A DIRECCION USD'!D658,3)</f>
        <v>0.224</v>
      </c>
      <c r="U658" s="200">
        <f>TRUNC(('TARIFA ENTREGA A DIRECCION USD'!F658-'TARIFA ENTREGA A DIRECCION USD'!D658)/'TARIFA ENTREGA A DIRECCION USD'!D658,3)</f>
        <v>0.38100000000000001</v>
      </c>
      <c r="V658" s="200">
        <f>TRUNC(('TARIFA ENTREGA A DIRECCION USD'!G658-'TARIFA ENTREGA A DIRECCION USD'!D658)/'TARIFA ENTREGA A DIRECCION USD'!D658,3)</f>
        <v>0.877</v>
      </c>
      <c r="X658" s="142">
        <v>16.12</v>
      </c>
      <c r="Y658" s="190">
        <v>651</v>
      </c>
      <c r="Z658" s="200">
        <v>0.55000000000000004</v>
      </c>
      <c r="AA658" s="200">
        <v>0.13</v>
      </c>
      <c r="AB658" s="200">
        <v>0.3</v>
      </c>
      <c r="AC658" s="200">
        <v>0.85</v>
      </c>
      <c r="AL658"/>
      <c r="AM658"/>
      <c r="AN658"/>
      <c r="AO658"/>
      <c r="AP658"/>
      <c r="AQ658"/>
      <c r="AR658"/>
      <c r="AS658"/>
      <c r="AT658"/>
      <c r="AU658"/>
    </row>
    <row r="659" spans="17:47" x14ac:dyDescent="0.2">
      <c r="Q659" s="142">
        <f>TRUNC('TARIFA ENTREGA A DIRECCION USD'!D660-'TARIFA ENTREGA A DIRECCION USD'!D659,2)</f>
        <v>0.55000000000000004</v>
      </c>
      <c r="R659" s="190">
        <v>652</v>
      </c>
      <c r="S659" s="200">
        <f>TRUNC((('TARIFA ENTREGA A DIRECCION USD'!C659-'TARIFA ENTREGA A DIRECCION USD'!D659)/'TARIFA ENTREGA A DIRECCION USD'!D659)+1,3)</f>
        <v>0.71699999999999997</v>
      </c>
      <c r="T659" s="200">
        <f>TRUNC(('TARIFA ENTREGA A DIRECCION USD'!E659-'TARIFA ENTREGA A DIRECCION USD'!D659)/'TARIFA ENTREGA A DIRECCION USD'!D659,3)</f>
        <v>0.22500000000000001</v>
      </c>
      <c r="U659" s="200">
        <f>TRUNC(('TARIFA ENTREGA A DIRECCION USD'!F659-'TARIFA ENTREGA A DIRECCION USD'!D659)/'TARIFA ENTREGA A DIRECCION USD'!D659,3)</f>
        <v>0.38100000000000001</v>
      </c>
      <c r="V659" s="200">
        <f>TRUNC(('TARIFA ENTREGA A DIRECCION USD'!G659-'TARIFA ENTREGA A DIRECCION USD'!D659)/'TARIFA ENTREGA A DIRECCION USD'!D659,3)</f>
        <v>0.877</v>
      </c>
      <c r="X659" s="142">
        <v>16.12</v>
      </c>
      <c r="Y659" s="190">
        <v>652</v>
      </c>
      <c r="Z659" s="200">
        <v>0.55000000000000004</v>
      </c>
      <c r="AA659" s="200">
        <v>0.13</v>
      </c>
      <c r="AB659" s="200">
        <v>0.3</v>
      </c>
      <c r="AC659" s="200">
        <v>0.85</v>
      </c>
      <c r="AL659"/>
      <c r="AM659"/>
      <c r="AN659"/>
      <c r="AO659"/>
      <c r="AP659"/>
      <c r="AQ659"/>
      <c r="AR659"/>
      <c r="AS659"/>
      <c r="AT659"/>
      <c r="AU659"/>
    </row>
    <row r="660" spans="17:47" x14ac:dyDescent="0.2">
      <c r="Q660" s="142">
        <f>TRUNC('TARIFA ENTREGA A DIRECCION USD'!D661-'TARIFA ENTREGA A DIRECCION USD'!D660,2)</f>
        <v>0.55000000000000004</v>
      </c>
      <c r="R660" s="190">
        <v>653</v>
      </c>
      <c r="S660" s="200">
        <f>TRUNC((('TARIFA ENTREGA A DIRECCION USD'!C660-'TARIFA ENTREGA A DIRECCION USD'!D660)/'TARIFA ENTREGA A DIRECCION USD'!D660)+1,3)</f>
        <v>0.71699999999999997</v>
      </c>
      <c r="T660" s="200">
        <f>TRUNC(('TARIFA ENTREGA A DIRECCION USD'!E660-'TARIFA ENTREGA A DIRECCION USD'!D660)/'TARIFA ENTREGA A DIRECCION USD'!D660,3)</f>
        <v>0.22500000000000001</v>
      </c>
      <c r="U660" s="200">
        <f>TRUNC(('TARIFA ENTREGA A DIRECCION USD'!F660-'TARIFA ENTREGA A DIRECCION USD'!D660)/'TARIFA ENTREGA A DIRECCION USD'!D660,3)</f>
        <v>0.38100000000000001</v>
      </c>
      <c r="V660" s="200">
        <f>TRUNC(('TARIFA ENTREGA A DIRECCION USD'!G660-'TARIFA ENTREGA A DIRECCION USD'!D660)/'TARIFA ENTREGA A DIRECCION USD'!D660,3)</f>
        <v>0.877</v>
      </c>
      <c r="X660" s="142">
        <v>16.12</v>
      </c>
      <c r="Y660" s="190">
        <v>653</v>
      </c>
      <c r="Z660" s="200">
        <v>0.55000000000000004</v>
      </c>
      <c r="AA660" s="200">
        <v>0.13</v>
      </c>
      <c r="AB660" s="200">
        <v>0.3</v>
      </c>
      <c r="AC660" s="200">
        <v>0.85</v>
      </c>
      <c r="AL660"/>
      <c r="AM660"/>
      <c r="AN660"/>
      <c r="AO660"/>
      <c r="AP660"/>
      <c r="AQ660"/>
      <c r="AR660"/>
      <c r="AS660"/>
      <c r="AT660"/>
      <c r="AU660"/>
    </row>
    <row r="661" spans="17:47" x14ac:dyDescent="0.2">
      <c r="Q661" s="142">
        <f>TRUNC('TARIFA ENTREGA A DIRECCION USD'!D662-'TARIFA ENTREGA A DIRECCION USD'!D661,2)</f>
        <v>0.55000000000000004</v>
      </c>
      <c r="R661" s="190">
        <v>654</v>
      </c>
      <c r="S661" s="200">
        <f>TRUNC((('TARIFA ENTREGA A DIRECCION USD'!C661-'TARIFA ENTREGA A DIRECCION USD'!D661)/'TARIFA ENTREGA A DIRECCION USD'!D661)+1,3)</f>
        <v>0.71699999999999997</v>
      </c>
      <c r="T661" s="200">
        <f>TRUNC(('TARIFA ENTREGA A DIRECCION USD'!E661-'TARIFA ENTREGA A DIRECCION USD'!D661)/'TARIFA ENTREGA A DIRECCION USD'!D661,3)</f>
        <v>0.22500000000000001</v>
      </c>
      <c r="U661" s="200">
        <f>TRUNC(('TARIFA ENTREGA A DIRECCION USD'!F661-'TARIFA ENTREGA A DIRECCION USD'!D661)/'TARIFA ENTREGA A DIRECCION USD'!D661,3)</f>
        <v>0.38100000000000001</v>
      </c>
      <c r="V661" s="200">
        <f>TRUNC(('TARIFA ENTREGA A DIRECCION USD'!G661-'TARIFA ENTREGA A DIRECCION USD'!D661)/'TARIFA ENTREGA A DIRECCION USD'!D661,3)</f>
        <v>0.878</v>
      </c>
      <c r="X661" s="142">
        <v>16.12</v>
      </c>
      <c r="Y661" s="190">
        <v>654</v>
      </c>
      <c r="Z661" s="200">
        <v>0.55000000000000004</v>
      </c>
      <c r="AA661" s="200">
        <v>0.13</v>
      </c>
      <c r="AB661" s="200">
        <v>0.3</v>
      </c>
      <c r="AC661" s="200">
        <v>0.85</v>
      </c>
      <c r="AL661"/>
      <c r="AM661"/>
      <c r="AN661"/>
      <c r="AO661"/>
      <c r="AP661"/>
      <c r="AQ661"/>
      <c r="AR661"/>
      <c r="AS661"/>
      <c r="AT661"/>
      <c r="AU661"/>
    </row>
    <row r="662" spans="17:47" x14ac:dyDescent="0.2">
      <c r="Q662" s="142">
        <f>TRUNC('TARIFA ENTREGA A DIRECCION USD'!D663-'TARIFA ENTREGA A DIRECCION USD'!D662,2)</f>
        <v>0.55000000000000004</v>
      </c>
      <c r="R662" s="190">
        <v>655</v>
      </c>
      <c r="S662" s="200">
        <f>TRUNC((('TARIFA ENTREGA A DIRECCION USD'!C662-'TARIFA ENTREGA A DIRECCION USD'!D662)/'TARIFA ENTREGA A DIRECCION USD'!D662)+1,3)</f>
        <v>0.71699999999999997</v>
      </c>
      <c r="T662" s="200">
        <f>TRUNC(('TARIFA ENTREGA A DIRECCION USD'!E662-'TARIFA ENTREGA A DIRECCION USD'!D662)/'TARIFA ENTREGA A DIRECCION USD'!D662,3)</f>
        <v>0.22500000000000001</v>
      </c>
      <c r="U662" s="200">
        <f>TRUNC(('TARIFA ENTREGA A DIRECCION USD'!F662-'TARIFA ENTREGA A DIRECCION USD'!D662)/'TARIFA ENTREGA A DIRECCION USD'!D662,3)</f>
        <v>0.38100000000000001</v>
      </c>
      <c r="V662" s="200">
        <f>TRUNC(('TARIFA ENTREGA A DIRECCION USD'!G662-'TARIFA ENTREGA A DIRECCION USD'!D662)/'TARIFA ENTREGA A DIRECCION USD'!D662,3)</f>
        <v>0.878</v>
      </c>
      <c r="X662" s="142">
        <v>16.12</v>
      </c>
      <c r="Y662" s="190">
        <v>655</v>
      </c>
      <c r="Z662" s="200">
        <v>0.55000000000000004</v>
      </c>
      <c r="AA662" s="200">
        <v>0.13</v>
      </c>
      <c r="AB662" s="200">
        <v>0.3</v>
      </c>
      <c r="AC662" s="200">
        <v>0.85</v>
      </c>
      <c r="AL662"/>
      <c r="AM662"/>
      <c r="AN662"/>
      <c r="AO662"/>
      <c r="AP662"/>
      <c r="AQ662"/>
      <c r="AR662"/>
      <c r="AS662"/>
      <c r="AT662"/>
      <c r="AU662"/>
    </row>
    <row r="663" spans="17:47" x14ac:dyDescent="0.2">
      <c r="Q663" s="142">
        <f>TRUNC('TARIFA ENTREGA A DIRECCION USD'!D664-'TARIFA ENTREGA A DIRECCION USD'!D663,2)</f>
        <v>0.55000000000000004</v>
      </c>
      <c r="R663" s="190">
        <v>656</v>
      </c>
      <c r="S663" s="200">
        <f>TRUNC((('TARIFA ENTREGA A DIRECCION USD'!C663-'TARIFA ENTREGA A DIRECCION USD'!D663)/'TARIFA ENTREGA A DIRECCION USD'!D663)+1,3)</f>
        <v>0.71699999999999997</v>
      </c>
      <c r="T663" s="200">
        <f>TRUNC(('TARIFA ENTREGA A DIRECCION USD'!E663-'TARIFA ENTREGA A DIRECCION USD'!D663)/'TARIFA ENTREGA A DIRECCION USD'!D663,3)</f>
        <v>0.22500000000000001</v>
      </c>
      <c r="U663" s="200">
        <f>TRUNC(('TARIFA ENTREGA A DIRECCION USD'!F663-'TARIFA ENTREGA A DIRECCION USD'!D663)/'TARIFA ENTREGA A DIRECCION USD'!D663,3)</f>
        <v>0.38100000000000001</v>
      </c>
      <c r="V663" s="200">
        <f>TRUNC(('TARIFA ENTREGA A DIRECCION USD'!G663-'TARIFA ENTREGA A DIRECCION USD'!D663)/'TARIFA ENTREGA A DIRECCION USD'!D663,3)</f>
        <v>0.878</v>
      </c>
      <c r="X663" s="142">
        <v>16.12</v>
      </c>
      <c r="Y663" s="190">
        <v>656</v>
      </c>
      <c r="Z663" s="200">
        <v>0.55000000000000004</v>
      </c>
      <c r="AA663" s="200">
        <v>0.13</v>
      </c>
      <c r="AB663" s="200">
        <v>0.3</v>
      </c>
      <c r="AC663" s="200">
        <v>0.85</v>
      </c>
      <c r="AL663"/>
      <c r="AM663"/>
      <c r="AN663"/>
      <c r="AO663"/>
      <c r="AP663"/>
      <c r="AQ663"/>
      <c r="AR663"/>
      <c r="AS663"/>
      <c r="AT663"/>
      <c r="AU663"/>
    </row>
    <row r="664" spans="17:47" x14ac:dyDescent="0.2">
      <c r="Q664" s="142">
        <f>TRUNC('TARIFA ENTREGA A DIRECCION USD'!D665-'TARIFA ENTREGA A DIRECCION USD'!D664,2)</f>
        <v>0.55000000000000004</v>
      </c>
      <c r="R664" s="190">
        <v>657</v>
      </c>
      <c r="S664" s="200">
        <f>TRUNC((('TARIFA ENTREGA A DIRECCION USD'!C664-'TARIFA ENTREGA A DIRECCION USD'!D664)/'TARIFA ENTREGA A DIRECCION USD'!D664)+1,3)</f>
        <v>0.71699999999999997</v>
      </c>
      <c r="T664" s="200">
        <f>TRUNC(('TARIFA ENTREGA A DIRECCION USD'!E664-'TARIFA ENTREGA A DIRECCION USD'!D664)/'TARIFA ENTREGA A DIRECCION USD'!D664,3)</f>
        <v>0.22500000000000001</v>
      </c>
      <c r="U664" s="200">
        <f>TRUNC(('TARIFA ENTREGA A DIRECCION USD'!F664-'TARIFA ENTREGA A DIRECCION USD'!D664)/'TARIFA ENTREGA A DIRECCION USD'!D664,3)</f>
        <v>0.38100000000000001</v>
      </c>
      <c r="V664" s="200">
        <f>TRUNC(('TARIFA ENTREGA A DIRECCION USD'!G664-'TARIFA ENTREGA A DIRECCION USD'!D664)/'TARIFA ENTREGA A DIRECCION USD'!D664,3)</f>
        <v>0.878</v>
      </c>
      <c r="X664" s="142">
        <v>16.12</v>
      </c>
      <c r="Y664" s="190">
        <v>657</v>
      </c>
      <c r="Z664" s="200">
        <v>0.55000000000000004</v>
      </c>
      <c r="AA664" s="200">
        <v>0.13</v>
      </c>
      <c r="AB664" s="200">
        <v>0.3</v>
      </c>
      <c r="AC664" s="200">
        <v>0.85</v>
      </c>
      <c r="AL664"/>
      <c r="AM664"/>
      <c r="AN664"/>
      <c r="AO664"/>
      <c r="AP664"/>
      <c r="AQ664"/>
      <c r="AR664"/>
      <c r="AS664"/>
      <c r="AT664"/>
      <c r="AU664"/>
    </row>
    <row r="665" spans="17:47" x14ac:dyDescent="0.2">
      <c r="Q665" s="142">
        <f>TRUNC('TARIFA ENTREGA A DIRECCION USD'!D666-'TARIFA ENTREGA A DIRECCION USD'!D665,2)</f>
        <v>0.55000000000000004</v>
      </c>
      <c r="R665" s="190">
        <v>658</v>
      </c>
      <c r="S665" s="200">
        <f>TRUNC((('TARIFA ENTREGA A DIRECCION USD'!C665-'TARIFA ENTREGA A DIRECCION USD'!D665)/'TARIFA ENTREGA A DIRECCION USD'!D665)+1,3)</f>
        <v>0.71699999999999997</v>
      </c>
      <c r="T665" s="200">
        <f>TRUNC(('TARIFA ENTREGA A DIRECCION USD'!E665-'TARIFA ENTREGA A DIRECCION USD'!D665)/'TARIFA ENTREGA A DIRECCION USD'!D665,3)</f>
        <v>0.22500000000000001</v>
      </c>
      <c r="U665" s="200">
        <f>TRUNC(('TARIFA ENTREGA A DIRECCION USD'!F665-'TARIFA ENTREGA A DIRECCION USD'!D665)/'TARIFA ENTREGA A DIRECCION USD'!D665,3)</f>
        <v>0.38100000000000001</v>
      </c>
      <c r="V665" s="200">
        <f>TRUNC(('TARIFA ENTREGA A DIRECCION USD'!G665-'TARIFA ENTREGA A DIRECCION USD'!D665)/'TARIFA ENTREGA A DIRECCION USD'!D665,3)</f>
        <v>0.878</v>
      </c>
      <c r="X665" s="142">
        <v>16.12</v>
      </c>
      <c r="Y665" s="190">
        <v>658</v>
      </c>
      <c r="Z665" s="200">
        <v>0.55000000000000004</v>
      </c>
      <c r="AA665" s="200">
        <v>0.13</v>
      </c>
      <c r="AB665" s="200">
        <v>0.3</v>
      </c>
      <c r="AC665" s="200">
        <v>0.85</v>
      </c>
      <c r="AL665"/>
      <c r="AM665"/>
      <c r="AN665"/>
      <c r="AO665"/>
      <c r="AP665"/>
      <c r="AQ665"/>
      <c r="AR665"/>
      <c r="AS665"/>
      <c r="AT665"/>
      <c r="AU665"/>
    </row>
    <row r="666" spans="17:47" x14ac:dyDescent="0.2">
      <c r="Q666" s="142">
        <f>TRUNC('TARIFA ENTREGA A DIRECCION USD'!D667-'TARIFA ENTREGA A DIRECCION USD'!D666,2)</f>
        <v>0.55000000000000004</v>
      </c>
      <c r="R666" s="190">
        <v>659</v>
      </c>
      <c r="S666" s="200">
        <f>TRUNC((('TARIFA ENTREGA A DIRECCION USD'!C666-'TARIFA ENTREGA A DIRECCION USD'!D666)/'TARIFA ENTREGA A DIRECCION USD'!D666)+1,3)</f>
        <v>0.71699999999999997</v>
      </c>
      <c r="T666" s="200">
        <f>TRUNC(('TARIFA ENTREGA A DIRECCION USD'!E666-'TARIFA ENTREGA A DIRECCION USD'!D666)/'TARIFA ENTREGA A DIRECCION USD'!D666,3)</f>
        <v>0.22500000000000001</v>
      </c>
      <c r="U666" s="200">
        <f>TRUNC(('TARIFA ENTREGA A DIRECCION USD'!F666-'TARIFA ENTREGA A DIRECCION USD'!D666)/'TARIFA ENTREGA A DIRECCION USD'!D666,3)</f>
        <v>0.38100000000000001</v>
      </c>
      <c r="V666" s="200">
        <f>TRUNC(('TARIFA ENTREGA A DIRECCION USD'!G666-'TARIFA ENTREGA A DIRECCION USD'!D666)/'TARIFA ENTREGA A DIRECCION USD'!D666,3)</f>
        <v>0.878</v>
      </c>
      <c r="X666" s="142">
        <v>16.12</v>
      </c>
      <c r="Y666" s="190">
        <v>659</v>
      </c>
      <c r="Z666" s="200">
        <v>0.55000000000000004</v>
      </c>
      <c r="AA666" s="200">
        <v>0.13</v>
      </c>
      <c r="AB666" s="200">
        <v>0.3</v>
      </c>
      <c r="AC666" s="200">
        <v>0.85</v>
      </c>
      <c r="AL666"/>
      <c r="AM666"/>
      <c r="AN666"/>
      <c r="AO666"/>
      <c r="AP666"/>
      <c r="AQ666"/>
      <c r="AR666"/>
      <c r="AS666"/>
      <c r="AT666"/>
      <c r="AU666"/>
    </row>
    <row r="667" spans="17:47" x14ac:dyDescent="0.2">
      <c r="Q667" s="142">
        <f>TRUNC('TARIFA ENTREGA A DIRECCION USD'!D668-'TARIFA ENTREGA A DIRECCION USD'!D667,2)</f>
        <v>0.55000000000000004</v>
      </c>
      <c r="R667" s="190">
        <v>660</v>
      </c>
      <c r="S667" s="200">
        <f>TRUNC((('TARIFA ENTREGA A DIRECCION USD'!C667-'TARIFA ENTREGA A DIRECCION USD'!D667)/'TARIFA ENTREGA A DIRECCION USD'!D667)+1,3)</f>
        <v>0.71699999999999997</v>
      </c>
      <c r="T667" s="200">
        <f>TRUNC(('TARIFA ENTREGA A DIRECCION USD'!E667-'TARIFA ENTREGA A DIRECCION USD'!D667)/'TARIFA ENTREGA A DIRECCION USD'!D667,3)</f>
        <v>0.22500000000000001</v>
      </c>
      <c r="U667" s="200">
        <f>TRUNC(('TARIFA ENTREGA A DIRECCION USD'!F667-'TARIFA ENTREGA A DIRECCION USD'!D667)/'TARIFA ENTREGA A DIRECCION USD'!D667,3)</f>
        <v>0.38100000000000001</v>
      </c>
      <c r="V667" s="200">
        <f>TRUNC(('TARIFA ENTREGA A DIRECCION USD'!G667-'TARIFA ENTREGA A DIRECCION USD'!D667)/'TARIFA ENTREGA A DIRECCION USD'!D667,3)</f>
        <v>0.878</v>
      </c>
      <c r="X667" s="142">
        <v>16.12</v>
      </c>
      <c r="Y667" s="190">
        <v>660</v>
      </c>
      <c r="Z667" s="200">
        <v>0.55000000000000004</v>
      </c>
      <c r="AA667" s="200">
        <v>0.13</v>
      </c>
      <c r="AB667" s="200">
        <v>0.3</v>
      </c>
      <c r="AC667" s="200">
        <v>0.85</v>
      </c>
      <c r="AL667"/>
      <c r="AM667"/>
      <c r="AN667"/>
      <c r="AO667"/>
      <c r="AP667"/>
      <c r="AQ667"/>
      <c r="AR667"/>
      <c r="AS667"/>
      <c r="AT667"/>
      <c r="AU667"/>
    </row>
    <row r="668" spans="17:47" x14ac:dyDescent="0.2">
      <c r="Q668" s="142">
        <f>TRUNC('TARIFA ENTREGA A DIRECCION USD'!D669-'TARIFA ENTREGA A DIRECCION USD'!D668,2)</f>
        <v>0.55000000000000004</v>
      </c>
      <c r="R668" s="190">
        <v>661</v>
      </c>
      <c r="S668" s="200">
        <f>TRUNC((('TARIFA ENTREGA A DIRECCION USD'!C668-'TARIFA ENTREGA A DIRECCION USD'!D668)/'TARIFA ENTREGA A DIRECCION USD'!D668)+1,3)</f>
        <v>0.71699999999999997</v>
      </c>
      <c r="T668" s="200">
        <f>TRUNC(('TARIFA ENTREGA A DIRECCION USD'!E668-'TARIFA ENTREGA A DIRECCION USD'!D668)/'TARIFA ENTREGA A DIRECCION USD'!D668,3)</f>
        <v>0.22500000000000001</v>
      </c>
      <c r="U668" s="200">
        <f>TRUNC(('TARIFA ENTREGA A DIRECCION USD'!F668-'TARIFA ENTREGA A DIRECCION USD'!D668)/'TARIFA ENTREGA A DIRECCION USD'!D668,3)</f>
        <v>0.38100000000000001</v>
      </c>
      <c r="V668" s="200">
        <f>TRUNC(('TARIFA ENTREGA A DIRECCION USD'!G668-'TARIFA ENTREGA A DIRECCION USD'!D668)/'TARIFA ENTREGA A DIRECCION USD'!D668,3)</f>
        <v>0.879</v>
      </c>
      <c r="X668" s="142">
        <v>16.12</v>
      </c>
      <c r="Y668" s="190">
        <v>661</v>
      </c>
      <c r="Z668" s="200">
        <v>0.55000000000000004</v>
      </c>
      <c r="AA668" s="200">
        <v>0.13</v>
      </c>
      <c r="AB668" s="200">
        <v>0.3</v>
      </c>
      <c r="AC668" s="200">
        <v>0.85</v>
      </c>
      <c r="AL668"/>
      <c r="AM668"/>
      <c r="AN668"/>
      <c r="AO668"/>
      <c r="AP668"/>
      <c r="AQ668"/>
      <c r="AR668"/>
      <c r="AS668"/>
      <c r="AT668"/>
      <c r="AU668"/>
    </row>
    <row r="669" spans="17:47" x14ac:dyDescent="0.2">
      <c r="Q669" s="142">
        <f>TRUNC('TARIFA ENTREGA A DIRECCION USD'!D670-'TARIFA ENTREGA A DIRECCION USD'!D669,2)</f>
        <v>0.55000000000000004</v>
      </c>
      <c r="R669" s="190">
        <v>662</v>
      </c>
      <c r="S669" s="200">
        <f>TRUNC((('TARIFA ENTREGA A DIRECCION USD'!C669-'TARIFA ENTREGA A DIRECCION USD'!D669)/'TARIFA ENTREGA A DIRECCION USD'!D669)+1,3)</f>
        <v>0.71699999999999997</v>
      </c>
      <c r="T669" s="200">
        <f>TRUNC(('TARIFA ENTREGA A DIRECCION USD'!E669-'TARIFA ENTREGA A DIRECCION USD'!D669)/'TARIFA ENTREGA A DIRECCION USD'!D669,3)</f>
        <v>0.22500000000000001</v>
      </c>
      <c r="U669" s="200">
        <f>TRUNC(('TARIFA ENTREGA A DIRECCION USD'!F669-'TARIFA ENTREGA A DIRECCION USD'!D669)/'TARIFA ENTREGA A DIRECCION USD'!D669,3)</f>
        <v>0.38200000000000001</v>
      </c>
      <c r="V669" s="200">
        <f>TRUNC(('TARIFA ENTREGA A DIRECCION USD'!G669-'TARIFA ENTREGA A DIRECCION USD'!D669)/'TARIFA ENTREGA A DIRECCION USD'!D669,3)</f>
        <v>0.879</v>
      </c>
      <c r="X669" s="142">
        <v>16.12</v>
      </c>
      <c r="Y669" s="190">
        <v>662</v>
      </c>
      <c r="Z669" s="200">
        <v>0.55000000000000004</v>
      </c>
      <c r="AA669" s="200">
        <v>0.13</v>
      </c>
      <c r="AB669" s="200">
        <v>0.3</v>
      </c>
      <c r="AC669" s="200">
        <v>0.85</v>
      </c>
      <c r="AL669"/>
      <c r="AM669"/>
      <c r="AN669"/>
      <c r="AO669"/>
      <c r="AP669"/>
      <c r="AQ669"/>
      <c r="AR669"/>
      <c r="AS669"/>
      <c r="AT669"/>
      <c r="AU669"/>
    </row>
    <row r="670" spans="17:47" x14ac:dyDescent="0.2">
      <c r="Q670" s="142">
        <f>TRUNC('TARIFA ENTREGA A DIRECCION USD'!D671-'TARIFA ENTREGA A DIRECCION USD'!D670,2)</f>
        <v>0.55000000000000004</v>
      </c>
      <c r="R670" s="190">
        <v>663</v>
      </c>
      <c r="S670" s="200">
        <f>TRUNC((('TARIFA ENTREGA A DIRECCION USD'!C670-'TARIFA ENTREGA A DIRECCION USD'!D670)/'TARIFA ENTREGA A DIRECCION USD'!D670)+1,3)</f>
        <v>0.71699999999999997</v>
      </c>
      <c r="T670" s="200">
        <f>TRUNC(('TARIFA ENTREGA A DIRECCION USD'!E670-'TARIFA ENTREGA A DIRECCION USD'!D670)/'TARIFA ENTREGA A DIRECCION USD'!D670,3)</f>
        <v>0.22500000000000001</v>
      </c>
      <c r="U670" s="200">
        <f>TRUNC(('TARIFA ENTREGA A DIRECCION USD'!F670-'TARIFA ENTREGA A DIRECCION USD'!D670)/'TARIFA ENTREGA A DIRECCION USD'!D670,3)</f>
        <v>0.38200000000000001</v>
      </c>
      <c r="V670" s="200">
        <f>TRUNC(('TARIFA ENTREGA A DIRECCION USD'!G670-'TARIFA ENTREGA A DIRECCION USD'!D670)/'TARIFA ENTREGA A DIRECCION USD'!D670,3)</f>
        <v>0.879</v>
      </c>
      <c r="X670" s="142">
        <v>16.12</v>
      </c>
      <c r="Y670" s="190">
        <v>663</v>
      </c>
      <c r="Z670" s="200">
        <v>0.55000000000000004</v>
      </c>
      <c r="AA670" s="200">
        <v>0.13</v>
      </c>
      <c r="AB670" s="200">
        <v>0.3</v>
      </c>
      <c r="AC670" s="200">
        <v>0.85</v>
      </c>
      <c r="AL670"/>
      <c r="AM670"/>
      <c r="AN670"/>
      <c r="AO670"/>
      <c r="AP670"/>
      <c r="AQ670"/>
      <c r="AR670"/>
      <c r="AS670"/>
      <c r="AT670"/>
      <c r="AU670"/>
    </row>
    <row r="671" spans="17:47" x14ac:dyDescent="0.2">
      <c r="Q671" s="142">
        <f>TRUNC('TARIFA ENTREGA A DIRECCION USD'!D672-'TARIFA ENTREGA A DIRECCION USD'!D671,2)</f>
        <v>0.55000000000000004</v>
      </c>
      <c r="R671" s="190">
        <v>664</v>
      </c>
      <c r="S671" s="200">
        <f>TRUNC((('TARIFA ENTREGA A DIRECCION USD'!C671-'TARIFA ENTREGA A DIRECCION USD'!D671)/'TARIFA ENTREGA A DIRECCION USD'!D671)+1,3)</f>
        <v>0.71699999999999997</v>
      </c>
      <c r="T671" s="200">
        <f>TRUNC(('TARIFA ENTREGA A DIRECCION USD'!E671-'TARIFA ENTREGA A DIRECCION USD'!D671)/'TARIFA ENTREGA A DIRECCION USD'!D671,3)</f>
        <v>0.22500000000000001</v>
      </c>
      <c r="U671" s="200">
        <f>TRUNC(('TARIFA ENTREGA A DIRECCION USD'!F671-'TARIFA ENTREGA A DIRECCION USD'!D671)/'TARIFA ENTREGA A DIRECCION USD'!D671,3)</f>
        <v>0.38200000000000001</v>
      </c>
      <c r="V671" s="200">
        <f>TRUNC(('TARIFA ENTREGA A DIRECCION USD'!G671-'TARIFA ENTREGA A DIRECCION USD'!D671)/'TARIFA ENTREGA A DIRECCION USD'!D671,3)</f>
        <v>0.879</v>
      </c>
      <c r="X671" s="142">
        <v>16.12</v>
      </c>
      <c r="Y671" s="190">
        <v>664</v>
      </c>
      <c r="Z671" s="200">
        <v>0.55000000000000004</v>
      </c>
      <c r="AA671" s="200">
        <v>0.13</v>
      </c>
      <c r="AB671" s="200">
        <v>0.3</v>
      </c>
      <c r="AC671" s="200">
        <v>0.85</v>
      </c>
      <c r="AL671"/>
      <c r="AM671"/>
      <c r="AN671"/>
      <c r="AO671"/>
      <c r="AP671"/>
      <c r="AQ671"/>
      <c r="AR671"/>
      <c r="AS671"/>
      <c r="AT671"/>
      <c r="AU671"/>
    </row>
    <row r="672" spans="17:47" x14ac:dyDescent="0.2">
      <c r="Q672" s="142">
        <f>TRUNC('TARIFA ENTREGA A DIRECCION USD'!D673-'TARIFA ENTREGA A DIRECCION USD'!D672,2)</f>
        <v>0.55000000000000004</v>
      </c>
      <c r="R672" s="190">
        <v>665</v>
      </c>
      <c r="S672" s="200">
        <f>TRUNC((('TARIFA ENTREGA A DIRECCION USD'!C672-'TARIFA ENTREGA A DIRECCION USD'!D672)/'TARIFA ENTREGA A DIRECCION USD'!D672)+1,3)</f>
        <v>0.71699999999999997</v>
      </c>
      <c r="T672" s="200">
        <f>TRUNC(('TARIFA ENTREGA A DIRECCION USD'!E672-'TARIFA ENTREGA A DIRECCION USD'!D672)/'TARIFA ENTREGA A DIRECCION USD'!D672,3)</f>
        <v>0.22500000000000001</v>
      </c>
      <c r="U672" s="200">
        <f>TRUNC(('TARIFA ENTREGA A DIRECCION USD'!F672-'TARIFA ENTREGA A DIRECCION USD'!D672)/'TARIFA ENTREGA A DIRECCION USD'!D672,3)</f>
        <v>0.38200000000000001</v>
      </c>
      <c r="V672" s="200">
        <f>TRUNC(('TARIFA ENTREGA A DIRECCION USD'!G672-'TARIFA ENTREGA A DIRECCION USD'!D672)/'TARIFA ENTREGA A DIRECCION USD'!D672,3)</f>
        <v>0.879</v>
      </c>
      <c r="X672" s="142">
        <v>16.12</v>
      </c>
      <c r="Y672" s="190">
        <v>665</v>
      </c>
      <c r="Z672" s="200">
        <v>0.55000000000000004</v>
      </c>
      <c r="AA672" s="200">
        <v>0.13</v>
      </c>
      <c r="AB672" s="200">
        <v>0.3</v>
      </c>
      <c r="AC672" s="200">
        <v>0.85</v>
      </c>
      <c r="AL672"/>
      <c r="AM672"/>
      <c r="AN672"/>
      <c r="AO672"/>
      <c r="AP672"/>
      <c r="AQ672"/>
      <c r="AR672"/>
      <c r="AS672"/>
      <c r="AT672"/>
      <c r="AU672"/>
    </row>
    <row r="673" spans="17:47" x14ac:dyDescent="0.2">
      <c r="Q673" s="142">
        <f>TRUNC('TARIFA ENTREGA A DIRECCION USD'!D674-'TARIFA ENTREGA A DIRECCION USD'!D673,2)</f>
        <v>0.55000000000000004</v>
      </c>
      <c r="R673" s="190">
        <v>666</v>
      </c>
      <c r="S673" s="200">
        <f>TRUNC((('TARIFA ENTREGA A DIRECCION USD'!C673-'TARIFA ENTREGA A DIRECCION USD'!D673)/'TARIFA ENTREGA A DIRECCION USD'!D673)+1,3)</f>
        <v>0.71699999999999997</v>
      </c>
      <c r="T673" s="200">
        <f>TRUNC(('TARIFA ENTREGA A DIRECCION USD'!E673-'TARIFA ENTREGA A DIRECCION USD'!D673)/'TARIFA ENTREGA A DIRECCION USD'!D673,3)</f>
        <v>0.22500000000000001</v>
      </c>
      <c r="U673" s="200">
        <f>TRUNC(('TARIFA ENTREGA A DIRECCION USD'!F673-'TARIFA ENTREGA A DIRECCION USD'!D673)/'TARIFA ENTREGA A DIRECCION USD'!D673,3)</f>
        <v>0.38200000000000001</v>
      </c>
      <c r="V673" s="200">
        <f>TRUNC(('TARIFA ENTREGA A DIRECCION USD'!G673-'TARIFA ENTREGA A DIRECCION USD'!D673)/'TARIFA ENTREGA A DIRECCION USD'!D673,3)</f>
        <v>0.879</v>
      </c>
      <c r="X673" s="142">
        <v>16.12</v>
      </c>
      <c r="Y673" s="190">
        <v>666</v>
      </c>
      <c r="Z673" s="200">
        <v>0.55000000000000004</v>
      </c>
      <c r="AA673" s="200">
        <v>0.13</v>
      </c>
      <c r="AB673" s="200">
        <v>0.3</v>
      </c>
      <c r="AC673" s="200">
        <v>0.85</v>
      </c>
      <c r="AL673"/>
      <c r="AM673"/>
      <c r="AN673"/>
      <c r="AO673"/>
      <c r="AP673"/>
      <c r="AQ673"/>
      <c r="AR673"/>
      <c r="AS673"/>
      <c r="AT673"/>
      <c r="AU673"/>
    </row>
    <row r="674" spans="17:47" x14ac:dyDescent="0.2">
      <c r="Q674" s="142">
        <f>TRUNC('TARIFA ENTREGA A DIRECCION USD'!D675-'TARIFA ENTREGA A DIRECCION USD'!D674,2)</f>
        <v>0.55000000000000004</v>
      </c>
      <c r="R674" s="190">
        <v>667</v>
      </c>
      <c r="S674" s="200">
        <f>TRUNC((('TARIFA ENTREGA A DIRECCION USD'!C674-'TARIFA ENTREGA A DIRECCION USD'!D674)/'TARIFA ENTREGA A DIRECCION USD'!D674)+1,3)</f>
        <v>0.71699999999999997</v>
      </c>
      <c r="T674" s="200">
        <f>TRUNC(('TARIFA ENTREGA A DIRECCION USD'!E674-'TARIFA ENTREGA A DIRECCION USD'!D674)/'TARIFA ENTREGA A DIRECCION USD'!D674,3)</f>
        <v>0.22500000000000001</v>
      </c>
      <c r="U674" s="200">
        <f>TRUNC(('TARIFA ENTREGA A DIRECCION USD'!F674-'TARIFA ENTREGA A DIRECCION USD'!D674)/'TARIFA ENTREGA A DIRECCION USD'!D674,3)</f>
        <v>0.38200000000000001</v>
      </c>
      <c r="V674" s="200">
        <f>TRUNC(('TARIFA ENTREGA A DIRECCION USD'!G674-'TARIFA ENTREGA A DIRECCION USD'!D674)/'TARIFA ENTREGA A DIRECCION USD'!D674,3)</f>
        <v>0.879</v>
      </c>
      <c r="X674" s="142">
        <v>16.12</v>
      </c>
      <c r="Y674" s="190">
        <v>667</v>
      </c>
      <c r="Z674" s="200">
        <v>0.55000000000000004</v>
      </c>
      <c r="AA674" s="200">
        <v>0.13</v>
      </c>
      <c r="AB674" s="200">
        <v>0.3</v>
      </c>
      <c r="AC674" s="200">
        <v>0.85</v>
      </c>
      <c r="AL674"/>
      <c r="AM674"/>
      <c r="AN674"/>
      <c r="AO674"/>
      <c r="AP674"/>
      <c r="AQ674"/>
      <c r="AR674"/>
      <c r="AS674"/>
      <c r="AT674"/>
      <c r="AU674"/>
    </row>
    <row r="675" spans="17:47" x14ac:dyDescent="0.2">
      <c r="Q675" s="142">
        <f>TRUNC('TARIFA ENTREGA A DIRECCION USD'!D676-'TARIFA ENTREGA A DIRECCION USD'!D675,2)</f>
        <v>0.55000000000000004</v>
      </c>
      <c r="R675" s="190">
        <v>668</v>
      </c>
      <c r="S675" s="200">
        <f>TRUNC((('TARIFA ENTREGA A DIRECCION USD'!C675-'TARIFA ENTREGA A DIRECCION USD'!D675)/'TARIFA ENTREGA A DIRECCION USD'!D675)+1,3)</f>
        <v>0.71699999999999997</v>
      </c>
      <c r="T675" s="200">
        <f>TRUNC(('TARIFA ENTREGA A DIRECCION USD'!E675-'TARIFA ENTREGA A DIRECCION USD'!D675)/'TARIFA ENTREGA A DIRECCION USD'!D675,3)</f>
        <v>0.22500000000000001</v>
      </c>
      <c r="U675" s="200">
        <f>TRUNC(('TARIFA ENTREGA A DIRECCION USD'!F675-'TARIFA ENTREGA A DIRECCION USD'!D675)/'TARIFA ENTREGA A DIRECCION USD'!D675,3)</f>
        <v>0.38200000000000001</v>
      </c>
      <c r="V675" s="200">
        <f>TRUNC(('TARIFA ENTREGA A DIRECCION USD'!G675-'TARIFA ENTREGA A DIRECCION USD'!D675)/'TARIFA ENTREGA A DIRECCION USD'!D675,3)</f>
        <v>0.88</v>
      </c>
      <c r="X675" s="142">
        <v>16.12</v>
      </c>
      <c r="Y675" s="190">
        <v>668</v>
      </c>
      <c r="Z675" s="200">
        <v>0.55000000000000004</v>
      </c>
      <c r="AA675" s="200">
        <v>0.13</v>
      </c>
      <c r="AB675" s="200">
        <v>0.3</v>
      </c>
      <c r="AC675" s="200">
        <v>0.85</v>
      </c>
      <c r="AL675"/>
      <c r="AM675"/>
      <c r="AN675"/>
      <c r="AO675"/>
      <c r="AP675"/>
      <c r="AQ675"/>
      <c r="AR675"/>
      <c r="AS675"/>
      <c r="AT675"/>
      <c r="AU675"/>
    </row>
    <row r="676" spans="17:47" x14ac:dyDescent="0.2">
      <c r="Q676" s="142">
        <f>TRUNC('TARIFA ENTREGA A DIRECCION USD'!D677-'TARIFA ENTREGA A DIRECCION USD'!D676,2)</f>
        <v>0.55000000000000004</v>
      </c>
      <c r="R676" s="190">
        <v>669</v>
      </c>
      <c r="S676" s="200">
        <f>TRUNC((('TARIFA ENTREGA A DIRECCION USD'!C676-'TARIFA ENTREGA A DIRECCION USD'!D676)/'TARIFA ENTREGA A DIRECCION USD'!D676)+1,3)</f>
        <v>0.71699999999999997</v>
      </c>
      <c r="T676" s="200">
        <f>TRUNC(('TARIFA ENTREGA A DIRECCION USD'!E676-'TARIFA ENTREGA A DIRECCION USD'!D676)/'TARIFA ENTREGA A DIRECCION USD'!D676,3)</f>
        <v>0.22500000000000001</v>
      </c>
      <c r="U676" s="200">
        <f>TRUNC(('TARIFA ENTREGA A DIRECCION USD'!F676-'TARIFA ENTREGA A DIRECCION USD'!D676)/'TARIFA ENTREGA A DIRECCION USD'!D676,3)</f>
        <v>0.38200000000000001</v>
      </c>
      <c r="V676" s="200">
        <f>TRUNC(('TARIFA ENTREGA A DIRECCION USD'!G676-'TARIFA ENTREGA A DIRECCION USD'!D676)/'TARIFA ENTREGA A DIRECCION USD'!D676,3)</f>
        <v>0.88</v>
      </c>
      <c r="X676" s="142">
        <v>16.12</v>
      </c>
      <c r="Y676" s="190">
        <v>669</v>
      </c>
      <c r="Z676" s="200">
        <v>0.55000000000000004</v>
      </c>
      <c r="AA676" s="200">
        <v>0.13</v>
      </c>
      <c r="AB676" s="200">
        <v>0.3</v>
      </c>
      <c r="AC676" s="200">
        <v>0.85</v>
      </c>
      <c r="AL676"/>
      <c r="AM676"/>
      <c r="AN676"/>
      <c r="AO676"/>
      <c r="AP676"/>
      <c r="AQ676"/>
      <c r="AR676"/>
      <c r="AS676"/>
      <c r="AT676"/>
      <c r="AU676"/>
    </row>
    <row r="677" spans="17:47" x14ac:dyDescent="0.2">
      <c r="Q677" s="142">
        <f>TRUNC('TARIFA ENTREGA A DIRECCION USD'!D678-'TARIFA ENTREGA A DIRECCION USD'!D677,2)</f>
        <v>0.55000000000000004</v>
      </c>
      <c r="R677" s="190">
        <v>670</v>
      </c>
      <c r="S677" s="200">
        <f>TRUNC((('TARIFA ENTREGA A DIRECCION USD'!C677-'TARIFA ENTREGA A DIRECCION USD'!D677)/'TARIFA ENTREGA A DIRECCION USD'!D677)+1,3)</f>
        <v>0.71699999999999997</v>
      </c>
      <c r="T677" s="200">
        <f>TRUNC(('TARIFA ENTREGA A DIRECCION USD'!E677-'TARIFA ENTREGA A DIRECCION USD'!D677)/'TARIFA ENTREGA A DIRECCION USD'!D677,3)</f>
        <v>0.22500000000000001</v>
      </c>
      <c r="U677" s="200">
        <f>TRUNC(('TARIFA ENTREGA A DIRECCION USD'!F677-'TARIFA ENTREGA A DIRECCION USD'!D677)/'TARIFA ENTREGA A DIRECCION USD'!D677,3)</f>
        <v>0.38200000000000001</v>
      </c>
      <c r="V677" s="200">
        <f>TRUNC(('TARIFA ENTREGA A DIRECCION USD'!G677-'TARIFA ENTREGA A DIRECCION USD'!D677)/'TARIFA ENTREGA A DIRECCION USD'!D677,3)</f>
        <v>0.88</v>
      </c>
      <c r="X677" s="142">
        <v>16.12</v>
      </c>
      <c r="Y677" s="190">
        <v>670</v>
      </c>
      <c r="Z677" s="200">
        <v>0.55000000000000004</v>
      </c>
      <c r="AA677" s="200">
        <v>0.13</v>
      </c>
      <c r="AB677" s="200">
        <v>0.3</v>
      </c>
      <c r="AC677" s="200">
        <v>0.85</v>
      </c>
      <c r="AL677"/>
      <c r="AM677"/>
      <c r="AN677"/>
      <c r="AO677"/>
      <c r="AP677"/>
      <c r="AQ677"/>
      <c r="AR677"/>
      <c r="AS677"/>
      <c r="AT677"/>
      <c r="AU677"/>
    </row>
    <row r="678" spans="17:47" x14ac:dyDescent="0.2">
      <c r="Q678" s="142">
        <f>TRUNC('TARIFA ENTREGA A DIRECCION USD'!D679-'TARIFA ENTREGA A DIRECCION USD'!D678,2)</f>
        <v>0.55000000000000004</v>
      </c>
      <c r="R678" s="190">
        <v>671</v>
      </c>
      <c r="S678" s="200">
        <f>TRUNC((('TARIFA ENTREGA A DIRECCION USD'!C678-'TARIFA ENTREGA A DIRECCION USD'!D678)/'TARIFA ENTREGA A DIRECCION USD'!D678)+1,3)</f>
        <v>0.71699999999999997</v>
      </c>
      <c r="T678" s="200">
        <f>TRUNC(('TARIFA ENTREGA A DIRECCION USD'!E678-'TARIFA ENTREGA A DIRECCION USD'!D678)/'TARIFA ENTREGA A DIRECCION USD'!D678,3)</f>
        <v>0.22600000000000001</v>
      </c>
      <c r="U678" s="200">
        <f>TRUNC(('TARIFA ENTREGA A DIRECCION USD'!F678-'TARIFA ENTREGA A DIRECCION USD'!D678)/'TARIFA ENTREGA A DIRECCION USD'!D678,3)</f>
        <v>0.38200000000000001</v>
      </c>
      <c r="V678" s="200">
        <f>TRUNC(('TARIFA ENTREGA A DIRECCION USD'!G678-'TARIFA ENTREGA A DIRECCION USD'!D678)/'TARIFA ENTREGA A DIRECCION USD'!D678,3)</f>
        <v>0.88</v>
      </c>
      <c r="X678" s="142">
        <v>16.12</v>
      </c>
      <c r="Y678" s="190">
        <v>671</v>
      </c>
      <c r="Z678" s="200">
        <v>0.55000000000000004</v>
      </c>
      <c r="AA678" s="200">
        <v>0.13</v>
      </c>
      <c r="AB678" s="200">
        <v>0.3</v>
      </c>
      <c r="AC678" s="200">
        <v>0.85</v>
      </c>
      <c r="AL678"/>
      <c r="AM678"/>
      <c r="AN678"/>
      <c r="AO678"/>
      <c r="AP678"/>
      <c r="AQ678"/>
      <c r="AR678"/>
      <c r="AS678"/>
      <c r="AT678"/>
      <c r="AU678"/>
    </row>
    <row r="679" spans="17:47" x14ac:dyDescent="0.2">
      <c r="Q679" s="142">
        <f>TRUNC('TARIFA ENTREGA A DIRECCION USD'!D680-'TARIFA ENTREGA A DIRECCION USD'!D679,2)</f>
        <v>0.55000000000000004</v>
      </c>
      <c r="R679" s="190">
        <v>672</v>
      </c>
      <c r="S679" s="200">
        <f>TRUNC((('TARIFA ENTREGA A DIRECCION USD'!C679-'TARIFA ENTREGA A DIRECCION USD'!D679)/'TARIFA ENTREGA A DIRECCION USD'!D679)+1,3)</f>
        <v>0.71699999999999997</v>
      </c>
      <c r="T679" s="200">
        <f>TRUNC(('TARIFA ENTREGA A DIRECCION USD'!E679-'TARIFA ENTREGA A DIRECCION USD'!D679)/'TARIFA ENTREGA A DIRECCION USD'!D679,3)</f>
        <v>0.22600000000000001</v>
      </c>
      <c r="U679" s="200">
        <f>TRUNC(('TARIFA ENTREGA A DIRECCION USD'!F679-'TARIFA ENTREGA A DIRECCION USD'!D679)/'TARIFA ENTREGA A DIRECCION USD'!D679,3)</f>
        <v>0.38200000000000001</v>
      </c>
      <c r="V679" s="200">
        <f>TRUNC(('TARIFA ENTREGA A DIRECCION USD'!G679-'TARIFA ENTREGA A DIRECCION USD'!D679)/'TARIFA ENTREGA A DIRECCION USD'!D679,3)</f>
        <v>0.88</v>
      </c>
      <c r="X679" s="142">
        <v>16.12</v>
      </c>
      <c r="Y679" s="190">
        <v>672</v>
      </c>
      <c r="Z679" s="200">
        <v>0.55000000000000004</v>
      </c>
      <c r="AA679" s="200">
        <v>0.13</v>
      </c>
      <c r="AB679" s="200">
        <v>0.3</v>
      </c>
      <c r="AC679" s="200">
        <v>0.85</v>
      </c>
      <c r="AL679"/>
      <c r="AM679"/>
      <c r="AN679"/>
      <c r="AO679"/>
      <c r="AP679"/>
      <c r="AQ679"/>
      <c r="AR679"/>
      <c r="AS679"/>
      <c r="AT679"/>
      <c r="AU679"/>
    </row>
    <row r="680" spans="17:47" x14ac:dyDescent="0.2">
      <c r="Q680" s="142">
        <f>TRUNC('TARIFA ENTREGA A DIRECCION USD'!D681-'TARIFA ENTREGA A DIRECCION USD'!D680,2)</f>
        <v>0.55000000000000004</v>
      </c>
      <c r="R680" s="190">
        <v>673</v>
      </c>
      <c r="S680" s="200">
        <f>TRUNC((('TARIFA ENTREGA A DIRECCION USD'!C680-'TARIFA ENTREGA A DIRECCION USD'!D680)/'TARIFA ENTREGA A DIRECCION USD'!D680)+1,3)</f>
        <v>0.71699999999999997</v>
      </c>
      <c r="T680" s="200">
        <f>TRUNC(('TARIFA ENTREGA A DIRECCION USD'!E680-'TARIFA ENTREGA A DIRECCION USD'!D680)/'TARIFA ENTREGA A DIRECCION USD'!D680,3)</f>
        <v>0.22600000000000001</v>
      </c>
      <c r="U680" s="200">
        <f>TRUNC(('TARIFA ENTREGA A DIRECCION USD'!F680-'TARIFA ENTREGA A DIRECCION USD'!D680)/'TARIFA ENTREGA A DIRECCION USD'!D680,3)</f>
        <v>0.38200000000000001</v>
      </c>
      <c r="V680" s="200">
        <f>TRUNC(('TARIFA ENTREGA A DIRECCION USD'!G680-'TARIFA ENTREGA A DIRECCION USD'!D680)/'TARIFA ENTREGA A DIRECCION USD'!D680,3)</f>
        <v>0.88</v>
      </c>
      <c r="X680" s="142">
        <v>16.12</v>
      </c>
      <c r="Y680" s="190">
        <v>673</v>
      </c>
      <c r="Z680" s="200">
        <v>0.55000000000000004</v>
      </c>
      <c r="AA680" s="200">
        <v>0.13</v>
      </c>
      <c r="AB680" s="200">
        <v>0.3</v>
      </c>
      <c r="AC680" s="200">
        <v>0.85</v>
      </c>
      <c r="AL680"/>
      <c r="AM680"/>
      <c r="AN680"/>
      <c r="AO680"/>
      <c r="AP680"/>
      <c r="AQ680"/>
      <c r="AR680"/>
      <c r="AS680"/>
      <c r="AT680"/>
      <c r="AU680"/>
    </row>
    <row r="681" spans="17:47" x14ac:dyDescent="0.2">
      <c r="Q681" s="142">
        <f>TRUNC('TARIFA ENTREGA A DIRECCION USD'!D682-'TARIFA ENTREGA A DIRECCION USD'!D681,2)</f>
        <v>0.55000000000000004</v>
      </c>
      <c r="R681" s="190">
        <v>674</v>
      </c>
      <c r="S681" s="200">
        <f>TRUNC((('TARIFA ENTREGA A DIRECCION USD'!C681-'TARIFA ENTREGA A DIRECCION USD'!D681)/'TARIFA ENTREGA A DIRECCION USD'!D681)+1,3)</f>
        <v>0.71699999999999997</v>
      </c>
      <c r="T681" s="200">
        <f>TRUNC(('TARIFA ENTREGA A DIRECCION USD'!E681-'TARIFA ENTREGA A DIRECCION USD'!D681)/'TARIFA ENTREGA A DIRECCION USD'!D681,3)</f>
        <v>0.22600000000000001</v>
      </c>
      <c r="U681" s="200">
        <f>TRUNC(('TARIFA ENTREGA A DIRECCION USD'!F681-'TARIFA ENTREGA A DIRECCION USD'!D681)/'TARIFA ENTREGA A DIRECCION USD'!D681,3)</f>
        <v>0.38300000000000001</v>
      </c>
      <c r="V681" s="200">
        <f>TRUNC(('TARIFA ENTREGA A DIRECCION USD'!G681-'TARIFA ENTREGA A DIRECCION USD'!D681)/'TARIFA ENTREGA A DIRECCION USD'!D681,3)</f>
        <v>0.88</v>
      </c>
      <c r="X681" s="142">
        <v>16.12</v>
      </c>
      <c r="Y681" s="190">
        <v>674</v>
      </c>
      <c r="Z681" s="200">
        <v>0.55000000000000004</v>
      </c>
      <c r="AA681" s="200">
        <v>0.13</v>
      </c>
      <c r="AB681" s="200">
        <v>0.3</v>
      </c>
      <c r="AC681" s="200">
        <v>0.85</v>
      </c>
      <c r="AL681"/>
      <c r="AM681"/>
      <c r="AN681"/>
      <c r="AO681"/>
      <c r="AP681"/>
      <c r="AQ681"/>
      <c r="AR681"/>
      <c r="AS681"/>
      <c r="AT681"/>
      <c r="AU681"/>
    </row>
    <row r="682" spans="17:47" x14ac:dyDescent="0.2">
      <c r="Q682" s="142">
        <f>TRUNC('TARIFA ENTREGA A DIRECCION USD'!D683-'TARIFA ENTREGA A DIRECCION USD'!D682,2)</f>
        <v>0.55000000000000004</v>
      </c>
      <c r="R682" s="190">
        <v>675</v>
      </c>
      <c r="S682" s="200">
        <f>TRUNC((('TARIFA ENTREGA A DIRECCION USD'!C682-'TARIFA ENTREGA A DIRECCION USD'!D682)/'TARIFA ENTREGA A DIRECCION USD'!D682)+1,3)</f>
        <v>0.71699999999999997</v>
      </c>
      <c r="T682" s="200">
        <f>TRUNC(('TARIFA ENTREGA A DIRECCION USD'!E682-'TARIFA ENTREGA A DIRECCION USD'!D682)/'TARIFA ENTREGA A DIRECCION USD'!D682,3)</f>
        <v>0.22600000000000001</v>
      </c>
      <c r="U682" s="200">
        <f>TRUNC(('TARIFA ENTREGA A DIRECCION USD'!F682-'TARIFA ENTREGA A DIRECCION USD'!D682)/'TARIFA ENTREGA A DIRECCION USD'!D682,3)</f>
        <v>0.38300000000000001</v>
      </c>
      <c r="V682" s="200">
        <f>TRUNC(('TARIFA ENTREGA A DIRECCION USD'!G682-'TARIFA ENTREGA A DIRECCION USD'!D682)/'TARIFA ENTREGA A DIRECCION USD'!D682,3)</f>
        <v>0.88</v>
      </c>
      <c r="X682" s="142">
        <v>16.12</v>
      </c>
      <c r="Y682" s="190">
        <v>675</v>
      </c>
      <c r="Z682" s="200">
        <v>0.55000000000000004</v>
      </c>
      <c r="AA682" s="200">
        <v>0.13</v>
      </c>
      <c r="AB682" s="200">
        <v>0.3</v>
      </c>
      <c r="AC682" s="200">
        <v>0.85</v>
      </c>
      <c r="AL682"/>
      <c r="AM682"/>
      <c r="AN682"/>
      <c r="AO682"/>
      <c r="AP682"/>
      <c r="AQ682"/>
      <c r="AR682"/>
      <c r="AS682"/>
      <c r="AT682"/>
      <c r="AU682"/>
    </row>
    <row r="683" spans="17:47" x14ac:dyDescent="0.2">
      <c r="Q683" s="142">
        <f>TRUNC('TARIFA ENTREGA A DIRECCION USD'!D684-'TARIFA ENTREGA A DIRECCION USD'!D683,2)</f>
        <v>0.55000000000000004</v>
      </c>
      <c r="R683" s="190">
        <v>676</v>
      </c>
      <c r="S683" s="200">
        <f>TRUNC((('TARIFA ENTREGA A DIRECCION USD'!C683-'TARIFA ENTREGA A DIRECCION USD'!D683)/'TARIFA ENTREGA A DIRECCION USD'!D683)+1,3)</f>
        <v>0.71699999999999997</v>
      </c>
      <c r="T683" s="200">
        <f>TRUNC(('TARIFA ENTREGA A DIRECCION USD'!E683-'TARIFA ENTREGA A DIRECCION USD'!D683)/'TARIFA ENTREGA A DIRECCION USD'!D683,3)</f>
        <v>0.22600000000000001</v>
      </c>
      <c r="U683" s="200">
        <f>TRUNC(('TARIFA ENTREGA A DIRECCION USD'!F683-'TARIFA ENTREGA A DIRECCION USD'!D683)/'TARIFA ENTREGA A DIRECCION USD'!D683,3)</f>
        <v>0.38300000000000001</v>
      </c>
      <c r="V683" s="200">
        <f>TRUNC(('TARIFA ENTREGA A DIRECCION USD'!G683-'TARIFA ENTREGA A DIRECCION USD'!D683)/'TARIFA ENTREGA A DIRECCION USD'!D683,3)</f>
        <v>0.88100000000000001</v>
      </c>
      <c r="X683" s="142">
        <v>16.12</v>
      </c>
      <c r="Y683" s="190">
        <v>676</v>
      </c>
      <c r="Z683" s="200">
        <v>0.55000000000000004</v>
      </c>
      <c r="AA683" s="200">
        <v>0.13</v>
      </c>
      <c r="AB683" s="200">
        <v>0.3</v>
      </c>
      <c r="AC683" s="200">
        <v>0.85</v>
      </c>
      <c r="AL683"/>
      <c r="AM683"/>
      <c r="AN683"/>
      <c r="AO683"/>
      <c r="AP683"/>
      <c r="AQ683"/>
      <c r="AR683"/>
      <c r="AS683"/>
      <c r="AT683"/>
      <c r="AU683"/>
    </row>
    <row r="684" spans="17:47" x14ac:dyDescent="0.2">
      <c r="Q684" s="142">
        <f>TRUNC('TARIFA ENTREGA A DIRECCION USD'!D685-'TARIFA ENTREGA A DIRECCION USD'!D684,2)</f>
        <v>0.55000000000000004</v>
      </c>
      <c r="R684" s="190">
        <v>677</v>
      </c>
      <c r="S684" s="200">
        <f>TRUNC((('TARIFA ENTREGA A DIRECCION USD'!C684-'TARIFA ENTREGA A DIRECCION USD'!D684)/'TARIFA ENTREGA A DIRECCION USD'!D684)+1,3)</f>
        <v>0.71699999999999997</v>
      </c>
      <c r="T684" s="200">
        <f>TRUNC(('TARIFA ENTREGA A DIRECCION USD'!E684-'TARIFA ENTREGA A DIRECCION USD'!D684)/'TARIFA ENTREGA A DIRECCION USD'!D684,3)</f>
        <v>0.22600000000000001</v>
      </c>
      <c r="U684" s="200">
        <f>TRUNC(('TARIFA ENTREGA A DIRECCION USD'!F684-'TARIFA ENTREGA A DIRECCION USD'!D684)/'TARIFA ENTREGA A DIRECCION USD'!D684,3)</f>
        <v>0.38300000000000001</v>
      </c>
      <c r="V684" s="200">
        <f>TRUNC(('TARIFA ENTREGA A DIRECCION USD'!G684-'TARIFA ENTREGA A DIRECCION USD'!D684)/'TARIFA ENTREGA A DIRECCION USD'!D684,3)</f>
        <v>0.88100000000000001</v>
      </c>
      <c r="X684" s="142">
        <v>16.12</v>
      </c>
      <c r="Y684" s="190">
        <v>677</v>
      </c>
      <c r="Z684" s="200">
        <v>0.55000000000000004</v>
      </c>
      <c r="AA684" s="200">
        <v>0.13</v>
      </c>
      <c r="AB684" s="200">
        <v>0.3</v>
      </c>
      <c r="AC684" s="200">
        <v>0.85</v>
      </c>
      <c r="AL684"/>
      <c r="AM684"/>
      <c r="AN684"/>
      <c r="AO684"/>
      <c r="AP684"/>
      <c r="AQ684"/>
      <c r="AR684"/>
      <c r="AS684"/>
      <c r="AT684"/>
      <c r="AU684"/>
    </row>
    <row r="685" spans="17:47" x14ac:dyDescent="0.2">
      <c r="Q685" s="142">
        <f>TRUNC('TARIFA ENTREGA A DIRECCION USD'!D686-'TARIFA ENTREGA A DIRECCION USD'!D685,2)</f>
        <v>0.55000000000000004</v>
      </c>
      <c r="R685" s="190">
        <v>678</v>
      </c>
      <c r="S685" s="200">
        <f>TRUNC((('TARIFA ENTREGA A DIRECCION USD'!C685-'TARIFA ENTREGA A DIRECCION USD'!D685)/'TARIFA ENTREGA A DIRECCION USD'!D685)+1,3)</f>
        <v>0.71699999999999997</v>
      </c>
      <c r="T685" s="200">
        <f>TRUNC(('TARIFA ENTREGA A DIRECCION USD'!E685-'TARIFA ENTREGA A DIRECCION USD'!D685)/'TARIFA ENTREGA A DIRECCION USD'!D685,3)</f>
        <v>0.22600000000000001</v>
      </c>
      <c r="U685" s="200">
        <f>TRUNC(('TARIFA ENTREGA A DIRECCION USD'!F685-'TARIFA ENTREGA A DIRECCION USD'!D685)/'TARIFA ENTREGA A DIRECCION USD'!D685,3)</f>
        <v>0.38300000000000001</v>
      </c>
      <c r="V685" s="200">
        <f>TRUNC(('TARIFA ENTREGA A DIRECCION USD'!G685-'TARIFA ENTREGA A DIRECCION USD'!D685)/'TARIFA ENTREGA A DIRECCION USD'!D685,3)</f>
        <v>0.88100000000000001</v>
      </c>
      <c r="X685" s="142">
        <v>16.12</v>
      </c>
      <c r="Y685" s="190">
        <v>678</v>
      </c>
      <c r="Z685" s="200">
        <v>0.55000000000000004</v>
      </c>
      <c r="AA685" s="200">
        <v>0.13</v>
      </c>
      <c r="AB685" s="200">
        <v>0.3</v>
      </c>
      <c r="AC685" s="200">
        <v>0.85</v>
      </c>
      <c r="AL685"/>
      <c r="AM685"/>
      <c r="AN685"/>
      <c r="AO685"/>
      <c r="AP685"/>
      <c r="AQ685"/>
      <c r="AR685"/>
      <c r="AS685"/>
      <c r="AT685"/>
      <c r="AU685"/>
    </row>
    <row r="686" spans="17:47" x14ac:dyDescent="0.2">
      <c r="Q686" s="142">
        <f>TRUNC('TARIFA ENTREGA A DIRECCION USD'!D687-'TARIFA ENTREGA A DIRECCION USD'!D686,2)</f>
        <v>0.55000000000000004</v>
      </c>
      <c r="R686" s="190">
        <v>679</v>
      </c>
      <c r="S686" s="200">
        <f>TRUNC((('TARIFA ENTREGA A DIRECCION USD'!C686-'TARIFA ENTREGA A DIRECCION USD'!D686)/'TARIFA ENTREGA A DIRECCION USD'!D686)+1,3)</f>
        <v>0.71699999999999997</v>
      </c>
      <c r="T686" s="200">
        <f>TRUNC(('TARIFA ENTREGA A DIRECCION USD'!E686-'TARIFA ENTREGA A DIRECCION USD'!D686)/'TARIFA ENTREGA A DIRECCION USD'!D686,3)</f>
        <v>0.22600000000000001</v>
      </c>
      <c r="U686" s="200">
        <f>TRUNC(('TARIFA ENTREGA A DIRECCION USD'!F686-'TARIFA ENTREGA A DIRECCION USD'!D686)/'TARIFA ENTREGA A DIRECCION USD'!D686,3)</f>
        <v>0.38300000000000001</v>
      </c>
      <c r="V686" s="200">
        <f>TRUNC(('TARIFA ENTREGA A DIRECCION USD'!G686-'TARIFA ENTREGA A DIRECCION USD'!D686)/'TARIFA ENTREGA A DIRECCION USD'!D686,3)</f>
        <v>0.88100000000000001</v>
      </c>
      <c r="X686" s="142">
        <v>16.12</v>
      </c>
      <c r="Y686" s="190">
        <v>679</v>
      </c>
      <c r="Z686" s="200">
        <v>0.55000000000000004</v>
      </c>
      <c r="AA686" s="200">
        <v>0.13</v>
      </c>
      <c r="AB686" s="200">
        <v>0.3</v>
      </c>
      <c r="AC686" s="200">
        <v>0.85</v>
      </c>
      <c r="AL686"/>
      <c r="AM686"/>
      <c r="AN686"/>
      <c r="AO686"/>
      <c r="AP686"/>
      <c r="AQ686"/>
      <c r="AR686"/>
      <c r="AS686"/>
      <c r="AT686"/>
      <c r="AU686"/>
    </row>
    <row r="687" spans="17:47" x14ac:dyDescent="0.2">
      <c r="Q687" s="142">
        <f>TRUNC('TARIFA ENTREGA A DIRECCION USD'!D688-'TARIFA ENTREGA A DIRECCION USD'!D687,2)</f>
        <v>0.55000000000000004</v>
      </c>
      <c r="R687" s="190">
        <v>680</v>
      </c>
      <c r="S687" s="200">
        <f>TRUNC((('TARIFA ENTREGA A DIRECCION USD'!C687-'TARIFA ENTREGA A DIRECCION USD'!D687)/'TARIFA ENTREGA A DIRECCION USD'!D687)+1,3)</f>
        <v>0.71699999999999997</v>
      </c>
      <c r="T687" s="200">
        <f>TRUNC(('TARIFA ENTREGA A DIRECCION USD'!E687-'TARIFA ENTREGA A DIRECCION USD'!D687)/'TARIFA ENTREGA A DIRECCION USD'!D687,3)</f>
        <v>0.22600000000000001</v>
      </c>
      <c r="U687" s="200">
        <f>TRUNC(('TARIFA ENTREGA A DIRECCION USD'!F687-'TARIFA ENTREGA A DIRECCION USD'!D687)/'TARIFA ENTREGA A DIRECCION USD'!D687,3)</f>
        <v>0.38300000000000001</v>
      </c>
      <c r="V687" s="200">
        <f>TRUNC(('TARIFA ENTREGA A DIRECCION USD'!G687-'TARIFA ENTREGA A DIRECCION USD'!D687)/'TARIFA ENTREGA A DIRECCION USD'!D687,3)</f>
        <v>0.88100000000000001</v>
      </c>
      <c r="X687" s="142">
        <v>16.12</v>
      </c>
      <c r="Y687" s="190">
        <v>680</v>
      </c>
      <c r="Z687" s="200">
        <v>0.55000000000000004</v>
      </c>
      <c r="AA687" s="200">
        <v>0.13</v>
      </c>
      <c r="AB687" s="200">
        <v>0.3</v>
      </c>
      <c r="AC687" s="200">
        <v>0.85</v>
      </c>
      <c r="AL687"/>
      <c r="AM687"/>
      <c r="AN687"/>
      <c r="AO687"/>
      <c r="AP687"/>
      <c r="AQ687"/>
      <c r="AR687"/>
      <c r="AS687"/>
      <c r="AT687"/>
      <c r="AU687"/>
    </row>
    <row r="688" spans="17:47" x14ac:dyDescent="0.2">
      <c r="Q688" s="142">
        <f>TRUNC('TARIFA ENTREGA A DIRECCION USD'!D689-'TARIFA ENTREGA A DIRECCION USD'!D688,2)</f>
        <v>0.55000000000000004</v>
      </c>
      <c r="R688" s="190">
        <v>681</v>
      </c>
      <c r="S688" s="200">
        <f>TRUNC((('TARIFA ENTREGA A DIRECCION USD'!C688-'TARIFA ENTREGA A DIRECCION USD'!D688)/'TARIFA ENTREGA A DIRECCION USD'!D688)+1,3)</f>
        <v>0.71699999999999997</v>
      </c>
      <c r="T688" s="200">
        <f>TRUNC(('TARIFA ENTREGA A DIRECCION USD'!E688-'TARIFA ENTREGA A DIRECCION USD'!D688)/'TARIFA ENTREGA A DIRECCION USD'!D688,3)</f>
        <v>0.22600000000000001</v>
      </c>
      <c r="U688" s="200">
        <f>TRUNC(('TARIFA ENTREGA A DIRECCION USD'!F688-'TARIFA ENTREGA A DIRECCION USD'!D688)/'TARIFA ENTREGA A DIRECCION USD'!D688,3)</f>
        <v>0.38300000000000001</v>
      </c>
      <c r="V688" s="200">
        <f>TRUNC(('TARIFA ENTREGA A DIRECCION USD'!G688-'TARIFA ENTREGA A DIRECCION USD'!D688)/'TARIFA ENTREGA A DIRECCION USD'!D688,3)</f>
        <v>0.88100000000000001</v>
      </c>
      <c r="X688" s="142">
        <v>16.12</v>
      </c>
      <c r="Y688" s="190">
        <v>681</v>
      </c>
      <c r="Z688" s="200">
        <v>0.55000000000000004</v>
      </c>
      <c r="AA688" s="200">
        <v>0.13</v>
      </c>
      <c r="AB688" s="200">
        <v>0.3</v>
      </c>
      <c r="AC688" s="200">
        <v>0.85</v>
      </c>
      <c r="AL688"/>
      <c r="AM688"/>
      <c r="AN688"/>
      <c r="AO688"/>
      <c r="AP688"/>
      <c r="AQ688"/>
      <c r="AR688"/>
      <c r="AS688"/>
      <c r="AT688"/>
      <c r="AU688"/>
    </row>
    <row r="689" spans="17:47" x14ac:dyDescent="0.2">
      <c r="Q689" s="142">
        <f>TRUNC('TARIFA ENTREGA A DIRECCION USD'!D690-'TARIFA ENTREGA A DIRECCION USD'!D689,2)</f>
        <v>0.55000000000000004</v>
      </c>
      <c r="R689" s="190">
        <v>682</v>
      </c>
      <c r="S689" s="200">
        <f>TRUNC((('TARIFA ENTREGA A DIRECCION USD'!C689-'TARIFA ENTREGA A DIRECCION USD'!D689)/'TARIFA ENTREGA A DIRECCION USD'!D689)+1,3)</f>
        <v>0.71699999999999997</v>
      </c>
      <c r="T689" s="200">
        <f>TRUNC(('TARIFA ENTREGA A DIRECCION USD'!E689-'TARIFA ENTREGA A DIRECCION USD'!D689)/'TARIFA ENTREGA A DIRECCION USD'!D689,3)</f>
        <v>0.22600000000000001</v>
      </c>
      <c r="U689" s="200">
        <f>TRUNC(('TARIFA ENTREGA A DIRECCION USD'!F689-'TARIFA ENTREGA A DIRECCION USD'!D689)/'TARIFA ENTREGA A DIRECCION USD'!D689,3)</f>
        <v>0.38300000000000001</v>
      </c>
      <c r="V689" s="200">
        <f>TRUNC(('TARIFA ENTREGA A DIRECCION USD'!G689-'TARIFA ENTREGA A DIRECCION USD'!D689)/'TARIFA ENTREGA A DIRECCION USD'!D689,3)</f>
        <v>0.88100000000000001</v>
      </c>
      <c r="X689" s="142">
        <v>16.12</v>
      </c>
      <c r="Y689" s="190">
        <v>682</v>
      </c>
      <c r="Z689" s="200">
        <v>0.55000000000000004</v>
      </c>
      <c r="AA689" s="200">
        <v>0.13</v>
      </c>
      <c r="AB689" s="200">
        <v>0.3</v>
      </c>
      <c r="AC689" s="200">
        <v>0.85</v>
      </c>
      <c r="AL689"/>
      <c r="AM689"/>
      <c r="AN689"/>
      <c r="AO689"/>
      <c r="AP689"/>
      <c r="AQ689"/>
      <c r="AR689"/>
      <c r="AS689"/>
      <c r="AT689"/>
      <c r="AU689"/>
    </row>
    <row r="690" spans="17:47" x14ac:dyDescent="0.2">
      <c r="Q690" s="142">
        <f>TRUNC('TARIFA ENTREGA A DIRECCION USD'!D691-'TARIFA ENTREGA A DIRECCION USD'!D690,2)</f>
        <v>0.55000000000000004</v>
      </c>
      <c r="R690" s="190">
        <v>683</v>
      </c>
      <c r="S690" s="200">
        <f>TRUNC((('TARIFA ENTREGA A DIRECCION USD'!C690-'TARIFA ENTREGA A DIRECCION USD'!D690)/'TARIFA ENTREGA A DIRECCION USD'!D690)+1,3)</f>
        <v>0.71699999999999997</v>
      </c>
      <c r="T690" s="200">
        <f>TRUNC(('TARIFA ENTREGA A DIRECCION USD'!E690-'TARIFA ENTREGA A DIRECCION USD'!D690)/'TARIFA ENTREGA A DIRECCION USD'!D690,3)</f>
        <v>0.22600000000000001</v>
      </c>
      <c r="U690" s="200">
        <f>TRUNC(('TARIFA ENTREGA A DIRECCION USD'!F690-'TARIFA ENTREGA A DIRECCION USD'!D690)/'TARIFA ENTREGA A DIRECCION USD'!D690,3)</f>
        <v>0.38300000000000001</v>
      </c>
      <c r="V690" s="200">
        <f>TRUNC(('TARIFA ENTREGA A DIRECCION USD'!G690-'TARIFA ENTREGA A DIRECCION USD'!D690)/'TARIFA ENTREGA A DIRECCION USD'!D690,3)</f>
        <v>0.88200000000000001</v>
      </c>
      <c r="X690" s="142">
        <v>16.12</v>
      </c>
      <c r="Y690" s="190">
        <v>683</v>
      </c>
      <c r="Z690" s="200">
        <v>0.55000000000000004</v>
      </c>
      <c r="AA690" s="200">
        <v>0.13</v>
      </c>
      <c r="AB690" s="200">
        <v>0.3</v>
      </c>
      <c r="AC690" s="200">
        <v>0.85</v>
      </c>
      <c r="AL690"/>
      <c r="AM690"/>
      <c r="AN690"/>
      <c r="AO690"/>
      <c r="AP690"/>
      <c r="AQ690"/>
      <c r="AR690"/>
      <c r="AS690"/>
      <c r="AT690"/>
      <c r="AU690"/>
    </row>
    <row r="691" spans="17:47" x14ac:dyDescent="0.2">
      <c r="Q691" s="142">
        <f>TRUNC('TARIFA ENTREGA A DIRECCION USD'!D692-'TARIFA ENTREGA A DIRECCION USD'!D691,2)</f>
        <v>0.55000000000000004</v>
      </c>
      <c r="R691" s="190">
        <v>684</v>
      </c>
      <c r="S691" s="200">
        <f>TRUNC((('TARIFA ENTREGA A DIRECCION USD'!C691-'TARIFA ENTREGA A DIRECCION USD'!D691)/'TARIFA ENTREGA A DIRECCION USD'!D691)+1,3)</f>
        <v>0.71699999999999997</v>
      </c>
      <c r="T691" s="200">
        <f>TRUNC(('TARIFA ENTREGA A DIRECCION USD'!E691-'TARIFA ENTREGA A DIRECCION USD'!D691)/'TARIFA ENTREGA A DIRECCION USD'!D691,3)</f>
        <v>0.22600000000000001</v>
      </c>
      <c r="U691" s="200">
        <f>TRUNC(('TARIFA ENTREGA A DIRECCION USD'!F691-'TARIFA ENTREGA A DIRECCION USD'!D691)/'TARIFA ENTREGA A DIRECCION USD'!D691,3)</f>
        <v>0.38300000000000001</v>
      </c>
      <c r="V691" s="200">
        <f>TRUNC(('TARIFA ENTREGA A DIRECCION USD'!G691-'TARIFA ENTREGA A DIRECCION USD'!D691)/'TARIFA ENTREGA A DIRECCION USD'!D691,3)</f>
        <v>0.88200000000000001</v>
      </c>
      <c r="X691" s="142">
        <v>16.12</v>
      </c>
      <c r="Y691" s="190">
        <v>684</v>
      </c>
      <c r="Z691" s="200">
        <v>0.55000000000000004</v>
      </c>
      <c r="AA691" s="200">
        <v>0.13</v>
      </c>
      <c r="AB691" s="200">
        <v>0.3</v>
      </c>
      <c r="AC691" s="200">
        <v>0.85</v>
      </c>
      <c r="AL691"/>
      <c r="AM691"/>
      <c r="AN691"/>
      <c r="AO691"/>
      <c r="AP691"/>
      <c r="AQ691"/>
      <c r="AR691"/>
      <c r="AS691"/>
      <c r="AT691"/>
      <c r="AU691"/>
    </row>
    <row r="692" spans="17:47" x14ac:dyDescent="0.2">
      <c r="Q692" s="142">
        <f>TRUNC('TARIFA ENTREGA A DIRECCION USD'!D693-'TARIFA ENTREGA A DIRECCION USD'!D692,2)</f>
        <v>0.55000000000000004</v>
      </c>
      <c r="R692" s="190">
        <v>685</v>
      </c>
      <c r="S692" s="200">
        <f>TRUNC((('TARIFA ENTREGA A DIRECCION USD'!C692-'TARIFA ENTREGA A DIRECCION USD'!D692)/'TARIFA ENTREGA A DIRECCION USD'!D692)+1,3)</f>
        <v>0.71699999999999997</v>
      </c>
      <c r="T692" s="200">
        <f>TRUNC(('TARIFA ENTREGA A DIRECCION USD'!E692-'TARIFA ENTREGA A DIRECCION USD'!D692)/'TARIFA ENTREGA A DIRECCION USD'!D692,3)</f>
        <v>0.22600000000000001</v>
      </c>
      <c r="U692" s="200">
        <f>TRUNC(('TARIFA ENTREGA A DIRECCION USD'!F692-'TARIFA ENTREGA A DIRECCION USD'!D692)/'TARIFA ENTREGA A DIRECCION USD'!D692,3)</f>
        <v>0.38300000000000001</v>
      </c>
      <c r="V692" s="200">
        <f>TRUNC(('TARIFA ENTREGA A DIRECCION USD'!G692-'TARIFA ENTREGA A DIRECCION USD'!D692)/'TARIFA ENTREGA A DIRECCION USD'!D692,3)</f>
        <v>0.88200000000000001</v>
      </c>
      <c r="X692" s="142">
        <v>16.12</v>
      </c>
      <c r="Y692" s="190">
        <v>685</v>
      </c>
      <c r="Z692" s="200">
        <v>0.55000000000000004</v>
      </c>
      <c r="AA692" s="200">
        <v>0.13</v>
      </c>
      <c r="AB692" s="200">
        <v>0.3</v>
      </c>
      <c r="AC692" s="200">
        <v>0.85</v>
      </c>
      <c r="AL692"/>
      <c r="AM692"/>
      <c r="AN692"/>
      <c r="AO692"/>
      <c r="AP692"/>
      <c r="AQ692"/>
      <c r="AR692"/>
      <c r="AS692"/>
      <c r="AT692"/>
      <c r="AU692"/>
    </row>
    <row r="693" spans="17:47" x14ac:dyDescent="0.2">
      <c r="Q693" s="142">
        <f>TRUNC('TARIFA ENTREGA A DIRECCION USD'!D694-'TARIFA ENTREGA A DIRECCION USD'!D693,2)</f>
        <v>0.55000000000000004</v>
      </c>
      <c r="R693" s="190">
        <v>686</v>
      </c>
      <c r="S693" s="200">
        <f>TRUNC((('TARIFA ENTREGA A DIRECCION USD'!C693-'TARIFA ENTREGA A DIRECCION USD'!D693)/'TARIFA ENTREGA A DIRECCION USD'!D693)+1,3)</f>
        <v>0.71699999999999997</v>
      </c>
      <c r="T693" s="200">
        <f>TRUNC(('TARIFA ENTREGA A DIRECCION USD'!E693-'TARIFA ENTREGA A DIRECCION USD'!D693)/'TARIFA ENTREGA A DIRECCION USD'!D693,3)</f>
        <v>0.22600000000000001</v>
      </c>
      <c r="U693" s="200">
        <f>TRUNC(('TARIFA ENTREGA A DIRECCION USD'!F693-'TARIFA ENTREGA A DIRECCION USD'!D693)/'TARIFA ENTREGA A DIRECCION USD'!D693,3)</f>
        <v>0.38300000000000001</v>
      </c>
      <c r="V693" s="200">
        <f>TRUNC(('TARIFA ENTREGA A DIRECCION USD'!G693-'TARIFA ENTREGA A DIRECCION USD'!D693)/'TARIFA ENTREGA A DIRECCION USD'!D693,3)</f>
        <v>0.88200000000000001</v>
      </c>
      <c r="X693" s="142">
        <v>16.12</v>
      </c>
      <c r="Y693" s="190">
        <v>686</v>
      </c>
      <c r="Z693" s="200">
        <v>0.55000000000000004</v>
      </c>
      <c r="AA693" s="200">
        <v>0.13</v>
      </c>
      <c r="AB693" s="200">
        <v>0.3</v>
      </c>
      <c r="AC693" s="200">
        <v>0.85</v>
      </c>
      <c r="AL693"/>
      <c r="AM693"/>
      <c r="AN693"/>
      <c r="AO693"/>
      <c r="AP693"/>
      <c r="AQ693"/>
      <c r="AR693"/>
      <c r="AS693"/>
      <c r="AT693"/>
      <c r="AU693"/>
    </row>
    <row r="694" spans="17:47" x14ac:dyDescent="0.2">
      <c r="Q694" s="142">
        <f>TRUNC('TARIFA ENTREGA A DIRECCION USD'!D695-'TARIFA ENTREGA A DIRECCION USD'!D694,2)</f>
        <v>0.55000000000000004</v>
      </c>
      <c r="R694" s="190">
        <v>687</v>
      </c>
      <c r="S694" s="200">
        <f>TRUNC((('TARIFA ENTREGA A DIRECCION USD'!C694-'TARIFA ENTREGA A DIRECCION USD'!D694)/'TARIFA ENTREGA A DIRECCION USD'!D694)+1,3)</f>
        <v>0.71699999999999997</v>
      </c>
      <c r="T694" s="200">
        <f>TRUNC(('TARIFA ENTREGA A DIRECCION USD'!E694-'TARIFA ENTREGA A DIRECCION USD'!D694)/'TARIFA ENTREGA A DIRECCION USD'!D694,3)</f>
        <v>0.22600000000000001</v>
      </c>
      <c r="U694" s="200">
        <f>TRUNC(('TARIFA ENTREGA A DIRECCION USD'!F694-'TARIFA ENTREGA A DIRECCION USD'!D694)/'TARIFA ENTREGA A DIRECCION USD'!D694,3)</f>
        <v>0.38400000000000001</v>
      </c>
      <c r="V694" s="200">
        <f>TRUNC(('TARIFA ENTREGA A DIRECCION USD'!G694-'TARIFA ENTREGA A DIRECCION USD'!D694)/'TARIFA ENTREGA A DIRECCION USD'!D694,3)</f>
        <v>0.88200000000000001</v>
      </c>
      <c r="X694" s="142">
        <v>16.12</v>
      </c>
      <c r="Y694" s="190">
        <v>687</v>
      </c>
      <c r="Z694" s="200">
        <v>0.55000000000000004</v>
      </c>
      <c r="AA694" s="200">
        <v>0.13</v>
      </c>
      <c r="AB694" s="200">
        <v>0.3</v>
      </c>
      <c r="AC694" s="200">
        <v>0.85</v>
      </c>
      <c r="AL694"/>
      <c r="AM694"/>
      <c r="AN694"/>
      <c r="AO694"/>
      <c r="AP694"/>
      <c r="AQ694"/>
      <c r="AR694"/>
      <c r="AS694"/>
      <c r="AT694"/>
      <c r="AU694"/>
    </row>
    <row r="695" spans="17:47" x14ac:dyDescent="0.2">
      <c r="Q695" s="142">
        <f>TRUNC('TARIFA ENTREGA A DIRECCION USD'!D696-'TARIFA ENTREGA A DIRECCION USD'!D695,2)</f>
        <v>0.55000000000000004</v>
      </c>
      <c r="R695" s="190">
        <v>688</v>
      </c>
      <c r="S695" s="200">
        <f>TRUNC((('TARIFA ENTREGA A DIRECCION USD'!C695-'TARIFA ENTREGA A DIRECCION USD'!D695)/'TARIFA ENTREGA A DIRECCION USD'!D695)+1,3)</f>
        <v>0.71699999999999997</v>
      </c>
      <c r="T695" s="200">
        <f>TRUNC(('TARIFA ENTREGA A DIRECCION USD'!E695-'TARIFA ENTREGA A DIRECCION USD'!D695)/'TARIFA ENTREGA A DIRECCION USD'!D695,3)</f>
        <v>0.22600000000000001</v>
      </c>
      <c r="U695" s="200">
        <f>TRUNC(('TARIFA ENTREGA A DIRECCION USD'!F695-'TARIFA ENTREGA A DIRECCION USD'!D695)/'TARIFA ENTREGA A DIRECCION USD'!D695,3)</f>
        <v>0.38400000000000001</v>
      </c>
      <c r="V695" s="200">
        <f>TRUNC(('TARIFA ENTREGA A DIRECCION USD'!G695-'TARIFA ENTREGA A DIRECCION USD'!D695)/'TARIFA ENTREGA A DIRECCION USD'!D695,3)</f>
        <v>0.88200000000000001</v>
      </c>
      <c r="X695" s="142">
        <v>16.12</v>
      </c>
      <c r="Y695" s="190">
        <v>688</v>
      </c>
      <c r="Z695" s="200">
        <v>0.55000000000000004</v>
      </c>
      <c r="AA695" s="200">
        <v>0.13</v>
      </c>
      <c r="AB695" s="200">
        <v>0.3</v>
      </c>
      <c r="AC695" s="200">
        <v>0.85</v>
      </c>
      <c r="AL695"/>
      <c r="AM695"/>
      <c r="AN695"/>
      <c r="AO695"/>
      <c r="AP695"/>
      <c r="AQ695"/>
      <c r="AR695"/>
      <c r="AS695"/>
      <c r="AT695"/>
      <c r="AU695"/>
    </row>
    <row r="696" spans="17:47" x14ac:dyDescent="0.2">
      <c r="Q696" s="142">
        <f>TRUNC('TARIFA ENTREGA A DIRECCION USD'!D697-'TARIFA ENTREGA A DIRECCION USD'!D696,2)</f>
        <v>0.55000000000000004</v>
      </c>
      <c r="R696" s="190">
        <v>689</v>
      </c>
      <c r="S696" s="200">
        <f>TRUNC((('TARIFA ENTREGA A DIRECCION USD'!C696-'TARIFA ENTREGA A DIRECCION USD'!D696)/'TARIFA ENTREGA A DIRECCION USD'!D696)+1,3)</f>
        <v>0.71699999999999997</v>
      </c>
      <c r="T696" s="200">
        <f>TRUNC(('TARIFA ENTREGA A DIRECCION USD'!E696-'TARIFA ENTREGA A DIRECCION USD'!D696)/'TARIFA ENTREGA A DIRECCION USD'!D696,3)</f>
        <v>0.22600000000000001</v>
      </c>
      <c r="U696" s="200">
        <f>TRUNC(('TARIFA ENTREGA A DIRECCION USD'!F696-'TARIFA ENTREGA A DIRECCION USD'!D696)/'TARIFA ENTREGA A DIRECCION USD'!D696,3)</f>
        <v>0.38400000000000001</v>
      </c>
      <c r="V696" s="200">
        <f>TRUNC(('TARIFA ENTREGA A DIRECCION USD'!G696-'TARIFA ENTREGA A DIRECCION USD'!D696)/'TARIFA ENTREGA A DIRECCION USD'!D696,3)</f>
        <v>0.88200000000000001</v>
      </c>
      <c r="X696" s="142">
        <v>16.12</v>
      </c>
      <c r="Y696" s="190">
        <v>689</v>
      </c>
      <c r="Z696" s="200">
        <v>0.55000000000000004</v>
      </c>
      <c r="AA696" s="200">
        <v>0.13</v>
      </c>
      <c r="AB696" s="200">
        <v>0.3</v>
      </c>
      <c r="AC696" s="200">
        <v>0.85</v>
      </c>
      <c r="AL696"/>
      <c r="AM696"/>
      <c r="AN696"/>
      <c r="AO696"/>
      <c r="AP696"/>
      <c r="AQ696"/>
      <c r="AR696"/>
      <c r="AS696"/>
      <c r="AT696"/>
      <c r="AU696"/>
    </row>
    <row r="697" spans="17:47" x14ac:dyDescent="0.2">
      <c r="Q697" s="142">
        <f>TRUNC('TARIFA ENTREGA A DIRECCION USD'!D698-'TARIFA ENTREGA A DIRECCION USD'!D697,2)</f>
        <v>0.55000000000000004</v>
      </c>
      <c r="R697" s="190">
        <v>690</v>
      </c>
      <c r="S697" s="200">
        <f>TRUNC((('TARIFA ENTREGA A DIRECCION USD'!C697-'TARIFA ENTREGA A DIRECCION USD'!D697)/'TARIFA ENTREGA A DIRECCION USD'!D697)+1,3)</f>
        <v>0.71799999999999997</v>
      </c>
      <c r="T697" s="200">
        <f>TRUNC(('TARIFA ENTREGA A DIRECCION USD'!E697-'TARIFA ENTREGA A DIRECCION USD'!D697)/'TARIFA ENTREGA A DIRECCION USD'!D697,3)</f>
        <v>0.22700000000000001</v>
      </c>
      <c r="U697" s="200">
        <f>TRUNC(('TARIFA ENTREGA A DIRECCION USD'!F697-'TARIFA ENTREGA A DIRECCION USD'!D697)/'TARIFA ENTREGA A DIRECCION USD'!D697,3)</f>
        <v>0.38400000000000001</v>
      </c>
      <c r="V697" s="200">
        <f>TRUNC(('TARIFA ENTREGA A DIRECCION USD'!G697-'TARIFA ENTREGA A DIRECCION USD'!D697)/'TARIFA ENTREGA A DIRECCION USD'!D697,3)</f>
        <v>0.88200000000000001</v>
      </c>
      <c r="X697" s="142">
        <v>16.12</v>
      </c>
      <c r="Y697" s="190">
        <v>690</v>
      </c>
      <c r="Z697" s="200">
        <v>0.55000000000000004</v>
      </c>
      <c r="AA697" s="200">
        <v>0.13</v>
      </c>
      <c r="AB697" s="200">
        <v>0.3</v>
      </c>
      <c r="AC697" s="200">
        <v>0.85</v>
      </c>
      <c r="AL697"/>
      <c r="AM697"/>
      <c r="AN697"/>
      <c r="AO697"/>
      <c r="AP697"/>
      <c r="AQ697"/>
      <c r="AR697"/>
      <c r="AS697"/>
      <c r="AT697"/>
      <c r="AU697"/>
    </row>
    <row r="698" spans="17:47" x14ac:dyDescent="0.2">
      <c r="Q698" s="142">
        <f>TRUNC('TARIFA ENTREGA A DIRECCION USD'!D699-'TARIFA ENTREGA A DIRECCION USD'!D698,2)</f>
        <v>0.55000000000000004</v>
      </c>
      <c r="R698" s="190">
        <v>691</v>
      </c>
      <c r="S698" s="200">
        <f>TRUNC((('TARIFA ENTREGA A DIRECCION USD'!C698-'TARIFA ENTREGA A DIRECCION USD'!D698)/'TARIFA ENTREGA A DIRECCION USD'!D698)+1,3)</f>
        <v>0.71799999999999997</v>
      </c>
      <c r="T698" s="200">
        <f>TRUNC(('TARIFA ENTREGA A DIRECCION USD'!E698-'TARIFA ENTREGA A DIRECCION USD'!D698)/'TARIFA ENTREGA A DIRECCION USD'!D698,3)</f>
        <v>0.22700000000000001</v>
      </c>
      <c r="U698" s="200">
        <f>TRUNC(('TARIFA ENTREGA A DIRECCION USD'!F698-'TARIFA ENTREGA A DIRECCION USD'!D698)/'TARIFA ENTREGA A DIRECCION USD'!D698,3)</f>
        <v>0.38400000000000001</v>
      </c>
      <c r="V698" s="200">
        <f>TRUNC(('TARIFA ENTREGA A DIRECCION USD'!G698-'TARIFA ENTREGA A DIRECCION USD'!D698)/'TARIFA ENTREGA A DIRECCION USD'!D698,3)</f>
        <v>0.88300000000000001</v>
      </c>
      <c r="X698" s="142">
        <v>16.12</v>
      </c>
      <c r="Y698" s="190">
        <v>691</v>
      </c>
      <c r="Z698" s="200">
        <v>0.55000000000000004</v>
      </c>
      <c r="AA698" s="200">
        <v>0.13</v>
      </c>
      <c r="AB698" s="200">
        <v>0.3</v>
      </c>
      <c r="AC698" s="200">
        <v>0.85</v>
      </c>
      <c r="AL698"/>
      <c r="AM698"/>
      <c r="AN698"/>
      <c r="AO698"/>
      <c r="AP698"/>
      <c r="AQ698"/>
      <c r="AR698"/>
      <c r="AS698"/>
      <c r="AT698"/>
      <c r="AU698"/>
    </row>
    <row r="699" spans="17:47" x14ac:dyDescent="0.2">
      <c r="Q699" s="142">
        <f>TRUNC('TARIFA ENTREGA A DIRECCION USD'!D700-'TARIFA ENTREGA A DIRECCION USD'!D699,2)</f>
        <v>0.55000000000000004</v>
      </c>
      <c r="R699" s="190">
        <v>692</v>
      </c>
      <c r="S699" s="200">
        <f>TRUNC((('TARIFA ENTREGA A DIRECCION USD'!C699-'TARIFA ENTREGA A DIRECCION USD'!D699)/'TARIFA ENTREGA A DIRECCION USD'!D699)+1,3)</f>
        <v>0.71799999999999997</v>
      </c>
      <c r="T699" s="200">
        <f>TRUNC(('TARIFA ENTREGA A DIRECCION USD'!E699-'TARIFA ENTREGA A DIRECCION USD'!D699)/'TARIFA ENTREGA A DIRECCION USD'!D699,3)</f>
        <v>0.22700000000000001</v>
      </c>
      <c r="U699" s="200">
        <f>TRUNC(('TARIFA ENTREGA A DIRECCION USD'!F699-'TARIFA ENTREGA A DIRECCION USD'!D699)/'TARIFA ENTREGA A DIRECCION USD'!D699,3)</f>
        <v>0.38400000000000001</v>
      </c>
      <c r="V699" s="200">
        <f>TRUNC(('TARIFA ENTREGA A DIRECCION USD'!G699-'TARIFA ENTREGA A DIRECCION USD'!D699)/'TARIFA ENTREGA A DIRECCION USD'!D699,3)</f>
        <v>0.88300000000000001</v>
      </c>
      <c r="X699" s="142">
        <v>16.12</v>
      </c>
      <c r="Y699" s="190">
        <v>692</v>
      </c>
      <c r="Z699" s="200">
        <v>0.55000000000000004</v>
      </c>
      <c r="AA699" s="200">
        <v>0.13</v>
      </c>
      <c r="AB699" s="200">
        <v>0.3</v>
      </c>
      <c r="AC699" s="200">
        <v>0.85</v>
      </c>
      <c r="AL699"/>
      <c r="AM699"/>
      <c r="AN699"/>
      <c r="AO699"/>
      <c r="AP699"/>
      <c r="AQ699"/>
      <c r="AR699"/>
      <c r="AS699"/>
      <c r="AT699"/>
      <c r="AU699"/>
    </row>
    <row r="700" spans="17:47" x14ac:dyDescent="0.2">
      <c r="Q700" s="142">
        <f>TRUNC('TARIFA ENTREGA A DIRECCION USD'!D701-'TARIFA ENTREGA A DIRECCION USD'!D700,2)</f>
        <v>0.55000000000000004</v>
      </c>
      <c r="R700" s="190">
        <v>693</v>
      </c>
      <c r="S700" s="200">
        <f>TRUNC((('TARIFA ENTREGA A DIRECCION USD'!C700-'TARIFA ENTREGA A DIRECCION USD'!D700)/'TARIFA ENTREGA A DIRECCION USD'!D700)+1,3)</f>
        <v>0.71799999999999997</v>
      </c>
      <c r="T700" s="200">
        <f>TRUNC(('TARIFA ENTREGA A DIRECCION USD'!E700-'TARIFA ENTREGA A DIRECCION USD'!D700)/'TARIFA ENTREGA A DIRECCION USD'!D700,3)</f>
        <v>0.22700000000000001</v>
      </c>
      <c r="U700" s="200">
        <f>TRUNC(('TARIFA ENTREGA A DIRECCION USD'!F700-'TARIFA ENTREGA A DIRECCION USD'!D700)/'TARIFA ENTREGA A DIRECCION USD'!D700,3)</f>
        <v>0.38400000000000001</v>
      </c>
      <c r="V700" s="200">
        <f>TRUNC(('TARIFA ENTREGA A DIRECCION USD'!G700-'TARIFA ENTREGA A DIRECCION USD'!D700)/'TARIFA ENTREGA A DIRECCION USD'!D700,3)</f>
        <v>0.88300000000000001</v>
      </c>
      <c r="X700" s="142">
        <v>16.12</v>
      </c>
      <c r="Y700" s="190">
        <v>693</v>
      </c>
      <c r="Z700" s="200">
        <v>0.55000000000000004</v>
      </c>
      <c r="AA700" s="200">
        <v>0.13</v>
      </c>
      <c r="AB700" s="200">
        <v>0.3</v>
      </c>
      <c r="AC700" s="200">
        <v>0.85</v>
      </c>
      <c r="AL700"/>
      <c r="AM700"/>
      <c r="AN700"/>
      <c r="AO700"/>
      <c r="AP700"/>
      <c r="AQ700"/>
      <c r="AR700"/>
      <c r="AS700"/>
      <c r="AT700"/>
      <c r="AU700"/>
    </row>
    <row r="701" spans="17:47" x14ac:dyDescent="0.2">
      <c r="Q701" s="142">
        <f>TRUNC('TARIFA ENTREGA A DIRECCION USD'!D702-'TARIFA ENTREGA A DIRECCION USD'!D701,2)</f>
        <v>0.55000000000000004</v>
      </c>
      <c r="R701" s="190">
        <v>694</v>
      </c>
      <c r="S701" s="200">
        <f>TRUNC((('TARIFA ENTREGA A DIRECCION USD'!C701-'TARIFA ENTREGA A DIRECCION USD'!D701)/'TARIFA ENTREGA A DIRECCION USD'!D701)+1,3)</f>
        <v>0.71799999999999997</v>
      </c>
      <c r="T701" s="200">
        <f>TRUNC(('TARIFA ENTREGA A DIRECCION USD'!E701-'TARIFA ENTREGA A DIRECCION USD'!D701)/'TARIFA ENTREGA A DIRECCION USD'!D701,3)</f>
        <v>0.22700000000000001</v>
      </c>
      <c r="U701" s="200">
        <f>TRUNC(('TARIFA ENTREGA A DIRECCION USD'!F701-'TARIFA ENTREGA A DIRECCION USD'!D701)/'TARIFA ENTREGA A DIRECCION USD'!D701,3)</f>
        <v>0.38400000000000001</v>
      </c>
      <c r="V701" s="200">
        <f>TRUNC(('TARIFA ENTREGA A DIRECCION USD'!G701-'TARIFA ENTREGA A DIRECCION USD'!D701)/'TARIFA ENTREGA A DIRECCION USD'!D701,3)</f>
        <v>0.88300000000000001</v>
      </c>
      <c r="X701" s="142">
        <v>16.12</v>
      </c>
      <c r="Y701" s="190">
        <v>694</v>
      </c>
      <c r="Z701" s="200">
        <v>0.55000000000000004</v>
      </c>
      <c r="AA701" s="200">
        <v>0.13</v>
      </c>
      <c r="AB701" s="200">
        <v>0.3</v>
      </c>
      <c r="AC701" s="200">
        <v>0.85</v>
      </c>
      <c r="AL701"/>
      <c r="AM701"/>
      <c r="AN701"/>
      <c r="AO701"/>
      <c r="AP701"/>
      <c r="AQ701"/>
      <c r="AR701"/>
      <c r="AS701"/>
      <c r="AT701"/>
      <c r="AU701"/>
    </row>
    <row r="702" spans="17:47" x14ac:dyDescent="0.2">
      <c r="Q702" s="142">
        <f>TRUNC('TARIFA ENTREGA A DIRECCION USD'!D703-'TARIFA ENTREGA A DIRECCION USD'!D702,2)</f>
        <v>0.55000000000000004</v>
      </c>
      <c r="R702" s="190">
        <v>695</v>
      </c>
      <c r="S702" s="200">
        <f>TRUNC((('TARIFA ENTREGA A DIRECCION USD'!C702-'TARIFA ENTREGA A DIRECCION USD'!D702)/'TARIFA ENTREGA A DIRECCION USD'!D702)+1,3)</f>
        <v>0.71799999999999997</v>
      </c>
      <c r="T702" s="200">
        <f>TRUNC(('TARIFA ENTREGA A DIRECCION USD'!E702-'TARIFA ENTREGA A DIRECCION USD'!D702)/'TARIFA ENTREGA A DIRECCION USD'!D702,3)</f>
        <v>0.22700000000000001</v>
      </c>
      <c r="U702" s="200">
        <f>TRUNC(('TARIFA ENTREGA A DIRECCION USD'!F702-'TARIFA ENTREGA A DIRECCION USD'!D702)/'TARIFA ENTREGA A DIRECCION USD'!D702,3)</f>
        <v>0.38400000000000001</v>
      </c>
      <c r="V702" s="200">
        <f>TRUNC(('TARIFA ENTREGA A DIRECCION USD'!G702-'TARIFA ENTREGA A DIRECCION USD'!D702)/'TARIFA ENTREGA A DIRECCION USD'!D702,3)</f>
        <v>0.88300000000000001</v>
      </c>
      <c r="X702" s="142">
        <v>16.12</v>
      </c>
      <c r="Y702" s="190">
        <v>695</v>
      </c>
      <c r="Z702" s="200">
        <v>0.55000000000000004</v>
      </c>
      <c r="AA702" s="200">
        <v>0.13</v>
      </c>
      <c r="AB702" s="200">
        <v>0.3</v>
      </c>
      <c r="AC702" s="200">
        <v>0.85</v>
      </c>
      <c r="AL702"/>
      <c r="AM702"/>
      <c r="AN702"/>
      <c r="AO702"/>
      <c r="AP702"/>
      <c r="AQ702"/>
      <c r="AR702"/>
      <c r="AS702"/>
      <c r="AT702"/>
      <c r="AU702"/>
    </row>
    <row r="703" spans="17:47" x14ac:dyDescent="0.2">
      <c r="Q703" s="142">
        <f>TRUNC('TARIFA ENTREGA A DIRECCION USD'!D704-'TARIFA ENTREGA A DIRECCION USD'!D703,2)</f>
        <v>0.55000000000000004</v>
      </c>
      <c r="R703" s="190">
        <v>696</v>
      </c>
      <c r="S703" s="200">
        <f>TRUNC((('TARIFA ENTREGA A DIRECCION USD'!C703-'TARIFA ENTREGA A DIRECCION USD'!D703)/'TARIFA ENTREGA A DIRECCION USD'!D703)+1,3)</f>
        <v>0.71799999999999997</v>
      </c>
      <c r="T703" s="200">
        <f>TRUNC(('TARIFA ENTREGA A DIRECCION USD'!E703-'TARIFA ENTREGA A DIRECCION USD'!D703)/'TARIFA ENTREGA A DIRECCION USD'!D703,3)</f>
        <v>0.22700000000000001</v>
      </c>
      <c r="U703" s="200">
        <f>TRUNC(('TARIFA ENTREGA A DIRECCION USD'!F703-'TARIFA ENTREGA A DIRECCION USD'!D703)/'TARIFA ENTREGA A DIRECCION USD'!D703,3)</f>
        <v>0.38400000000000001</v>
      </c>
      <c r="V703" s="200">
        <f>TRUNC(('TARIFA ENTREGA A DIRECCION USD'!G703-'TARIFA ENTREGA A DIRECCION USD'!D703)/'TARIFA ENTREGA A DIRECCION USD'!D703,3)</f>
        <v>0.88300000000000001</v>
      </c>
      <c r="X703" s="142">
        <v>16.12</v>
      </c>
      <c r="Y703" s="190">
        <v>696</v>
      </c>
      <c r="Z703" s="200">
        <v>0.55000000000000004</v>
      </c>
      <c r="AA703" s="200">
        <v>0.13</v>
      </c>
      <c r="AB703" s="200">
        <v>0.3</v>
      </c>
      <c r="AC703" s="200">
        <v>0.85</v>
      </c>
      <c r="AL703"/>
      <c r="AM703"/>
      <c r="AN703"/>
      <c r="AO703"/>
      <c r="AP703"/>
      <c r="AQ703"/>
      <c r="AR703"/>
      <c r="AS703"/>
      <c r="AT703"/>
      <c r="AU703"/>
    </row>
    <row r="704" spans="17:47" x14ac:dyDescent="0.2">
      <c r="Q704" s="142">
        <f>TRUNC('TARIFA ENTREGA A DIRECCION USD'!D705-'TARIFA ENTREGA A DIRECCION USD'!D704,2)</f>
        <v>0.55000000000000004</v>
      </c>
      <c r="R704" s="190">
        <v>697</v>
      </c>
      <c r="S704" s="200">
        <f>TRUNC((('TARIFA ENTREGA A DIRECCION USD'!C704-'TARIFA ENTREGA A DIRECCION USD'!D704)/'TARIFA ENTREGA A DIRECCION USD'!D704)+1,3)</f>
        <v>0.71799999999999997</v>
      </c>
      <c r="T704" s="200">
        <f>TRUNC(('TARIFA ENTREGA A DIRECCION USD'!E704-'TARIFA ENTREGA A DIRECCION USD'!D704)/'TARIFA ENTREGA A DIRECCION USD'!D704,3)</f>
        <v>0.22700000000000001</v>
      </c>
      <c r="U704" s="200">
        <f>TRUNC(('TARIFA ENTREGA A DIRECCION USD'!F704-'TARIFA ENTREGA A DIRECCION USD'!D704)/'TARIFA ENTREGA A DIRECCION USD'!D704,3)</f>
        <v>0.38400000000000001</v>
      </c>
      <c r="V704" s="200">
        <f>TRUNC(('TARIFA ENTREGA A DIRECCION USD'!G704-'TARIFA ENTREGA A DIRECCION USD'!D704)/'TARIFA ENTREGA A DIRECCION USD'!D704,3)</f>
        <v>0.88300000000000001</v>
      </c>
      <c r="X704" s="142">
        <v>16.12</v>
      </c>
      <c r="Y704" s="190">
        <v>697</v>
      </c>
      <c r="Z704" s="200">
        <v>0.55000000000000004</v>
      </c>
      <c r="AA704" s="200">
        <v>0.13</v>
      </c>
      <c r="AB704" s="200">
        <v>0.3</v>
      </c>
      <c r="AC704" s="200">
        <v>0.85</v>
      </c>
      <c r="AL704"/>
      <c r="AM704"/>
      <c r="AN704"/>
      <c r="AO704"/>
      <c r="AP704"/>
      <c r="AQ704"/>
      <c r="AR704"/>
      <c r="AS704"/>
      <c r="AT704"/>
      <c r="AU704"/>
    </row>
    <row r="705" spans="17:47" x14ac:dyDescent="0.2">
      <c r="Q705" s="142">
        <f>TRUNC('TARIFA ENTREGA A DIRECCION USD'!D706-'TARIFA ENTREGA A DIRECCION USD'!D705,2)</f>
        <v>0.55000000000000004</v>
      </c>
      <c r="R705" s="190">
        <v>698</v>
      </c>
      <c r="S705" s="200">
        <f>TRUNC((('TARIFA ENTREGA A DIRECCION USD'!C705-'TARIFA ENTREGA A DIRECCION USD'!D705)/'TARIFA ENTREGA A DIRECCION USD'!D705)+1,3)</f>
        <v>0.71799999999999997</v>
      </c>
      <c r="T705" s="200">
        <f>TRUNC(('TARIFA ENTREGA A DIRECCION USD'!E705-'TARIFA ENTREGA A DIRECCION USD'!D705)/'TARIFA ENTREGA A DIRECCION USD'!D705,3)</f>
        <v>0.22700000000000001</v>
      </c>
      <c r="U705" s="200">
        <f>TRUNC(('TARIFA ENTREGA A DIRECCION USD'!F705-'TARIFA ENTREGA A DIRECCION USD'!D705)/'TARIFA ENTREGA A DIRECCION USD'!D705,3)</f>
        <v>0.38400000000000001</v>
      </c>
      <c r="V705" s="200">
        <f>TRUNC(('TARIFA ENTREGA A DIRECCION USD'!G705-'TARIFA ENTREGA A DIRECCION USD'!D705)/'TARIFA ENTREGA A DIRECCION USD'!D705,3)</f>
        <v>0.88300000000000001</v>
      </c>
      <c r="X705" s="142">
        <v>16.12</v>
      </c>
      <c r="Y705" s="190">
        <v>698</v>
      </c>
      <c r="Z705" s="200">
        <v>0.55000000000000004</v>
      </c>
      <c r="AA705" s="200">
        <v>0.13</v>
      </c>
      <c r="AB705" s="200">
        <v>0.3</v>
      </c>
      <c r="AC705" s="200">
        <v>0.85</v>
      </c>
      <c r="AL705"/>
      <c r="AM705"/>
      <c r="AN705"/>
      <c r="AO705"/>
      <c r="AP705"/>
      <c r="AQ705"/>
      <c r="AR705"/>
      <c r="AS705"/>
      <c r="AT705"/>
      <c r="AU705"/>
    </row>
    <row r="706" spans="17:47" x14ac:dyDescent="0.2">
      <c r="Q706" s="142">
        <f>TRUNC('TARIFA ENTREGA A DIRECCION USD'!D707-'TARIFA ENTREGA A DIRECCION USD'!D706,2)</f>
        <v>0.55000000000000004</v>
      </c>
      <c r="R706" s="190">
        <v>699</v>
      </c>
      <c r="S706" s="200">
        <f>TRUNC((('TARIFA ENTREGA A DIRECCION USD'!C706-'TARIFA ENTREGA A DIRECCION USD'!D706)/'TARIFA ENTREGA A DIRECCION USD'!D706)+1,3)</f>
        <v>0.71799999999999997</v>
      </c>
      <c r="T706" s="200">
        <f>TRUNC(('TARIFA ENTREGA A DIRECCION USD'!E706-'TARIFA ENTREGA A DIRECCION USD'!D706)/'TARIFA ENTREGA A DIRECCION USD'!D706,3)</f>
        <v>0.22700000000000001</v>
      </c>
      <c r="U706" s="200">
        <f>TRUNC(('TARIFA ENTREGA A DIRECCION USD'!F706-'TARIFA ENTREGA A DIRECCION USD'!D706)/'TARIFA ENTREGA A DIRECCION USD'!D706,3)</f>
        <v>0.38500000000000001</v>
      </c>
      <c r="V706" s="200">
        <f>TRUNC(('TARIFA ENTREGA A DIRECCION USD'!G706-'TARIFA ENTREGA A DIRECCION USD'!D706)/'TARIFA ENTREGA A DIRECCION USD'!D706,3)</f>
        <v>0.88400000000000001</v>
      </c>
      <c r="X706" s="142">
        <v>16.12</v>
      </c>
      <c r="Y706" s="190">
        <v>699</v>
      </c>
      <c r="Z706" s="200">
        <v>0.55000000000000004</v>
      </c>
      <c r="AA706" s="200">
        <v>0.13</v>
      </c>
      <c r="AB706" s="200">
        <v>0.3</v>
      </c>
      <c r="AC706" s="200">
        <v>0.85</v>
      </c>
      <c r="AL706"/>
      <c r="AM706"/>
      <c r="AN706"/>
      <c r="AO706"/>
      <c r="AP706"/>
      <c r="AQ706"/>
      <c r="AR706"/>
      <c r="AS706"/>
      <c r="AT706"/>
      <c r="AU706"/>
    </row>
    <row r="707" spans="17:47" x14ac:dyDescent="0.2">
      <c r="Q707" s="142">
        <f>TRUNC('TARIFA ENTREGA A DIRECCION USD'!D708-'TARIFA ENTREGA A DIRECCION USD'!D707,2)</f>
        <v>0.55000000000000004</v>
      </c>
      <c r="R707" s="190">
        <v>700</v>
      </c>
      <c r="S707" s="200">
        <f>TRUNC((('TARIFA ENTREGA A DIRECCION USD'!C707-'TARIFA ENTREGA A DIRECCION USD'!D707)/'TARIFA ENTREGA A DIRECCION USD'!D707)+1,3)</f>
        <v>0.71799999999999997</v>
      </c>
      <c r="T707" s="200">
        <f>TRUNC(('TARIFA ENTREGA A DIRECCION USD'!E707-'TARIFA ENTREGA A DIRECCION USD'!D707)/'TARIFA ENTREGA A DIRECCION USD'!D707,3)</f>
        <v>0.22700000000000001</v>
      </c>
      <c r="U707" s="200">
        <f>TRUNC(('TARIFA ENTREGA A DIRECCION USD'!F707-'TARIFA ENTREGA A DIRECCION USD'!D707)/'TARIFA ENTREGA A DIRECCION USD'!D707,3)</f>
        <v>0.38500000000000001</v>
      </c>
      <c r="V707" s="200">
        <f>TRUNC(('TARIFA ENTREGA A DIRECCION USD'!G707-'TARIFA ENTREGA A DIRECCION USD'!D707)/'TARIFA ENTREGA A DIRECCION USD'!D707,3)</f>
        <v>0.88400000000000001</v>
      </c>
      <c r="X707" s="142">
        <v>16.12</v>
      </c>
      <c r="Y707" s="190">
        <v>700</v>
      </c>
      <c r="Z707" s="200">
        <v>0.55000000000000004</v>
      </c>
      <c r="AA707" s="200">
        <v>0.13</v>
      </c>
      <c r="AB707" s="200">
        <v>0.3</v>
      </c>
      <c r="AC707" s="200">
        <v>0.85</v>
      </c>
      <c r="AL707"/>
      <c r="AM707"/>
      <c r="AN707"/>
      <c r="AO707"/>
      <c r="AP707"/>
      <c r="AQ707"/>
      <c r="AR707"/>
      <c r="AS707"/>
      <c r="AT707"/>
      <c r="AU707"/>
    </row>
    <row r="708" spans="17:47" x14ac:dyDescent="0.2">
      <c r="Q708" s="142">
        <f>TRUNC('TARIFA ENTREGA A DIRECCION USD'!D709-'TARIFA ENTREGA A DIRECCION USD'!D708,2)</f>
        <v>0.55000000000000004</v>
      </c>
      <c r="R708" s="190">
        <v>701</v>
      </c>
      <c r="S708" s="200">
        <f>TRUNC((('TARIFA ENTREGA A DIRECCION USD'!C708-'TARIFA ENTREGA A DIRECCION USD'!D708)/'TARIFA ENTREGA A DIRECCION USD'!D708)+1,3)</f>
        <v>0.71799999999999997</v>
      </c>
      <c r="T708" s="200">
        <f>TRUNC(('TARIFA ENTREGA A DIRECCION USD'!E708-'TARIFA ENTREGA A DIRECCION USD'!D708)/'TARIFA ENTREGA A DIRECCION USD'!D708,3)</f>
        <v>0.22700000000000001</v>
      </c>
      <c r="U708" s="200">
        <f>TRUNC(('TARIFA ENTREGA A DIRECCION USD'!F708-'TARIFA ENTREGA A DIRECCION USD'!D708)/'TARIFA ENTREGA A DIRECCION USD'!D708,3)</f>
        <v>0.38500000000000001</v>
      </c>
      <c r="V708" s="200">
        <f>TRUNC(('TARIFA ENTREGA A DIRECCION USD'!G708-'TARIFA ENTREGA A DIRECCION USD'!D708)/'TARIFA ENTREGA A DIRECCION USD'!D708,3)</f>
        <v>0.88400000000000001</v>
      </c>
      <c r="X708" s="142">
        <v>16.12</v>
      </c>
      <c r="Y708" s="190">
        <v>701</v>
      </c>
      <c r="Z708" s="200">
        <v>0.55000000000000004</v>
      </c>
      <c r="AA708" s="200">
        <v>0.13</v>
      </c>
      <c r="AB708" s="200">
        <v>0.3</v>
      </c>
      <c r="AC708" s="200">
        <v>0.85</v>
      </c>
      <c r="AL708"/>
      <c r="AM708"/>
      <c r="AN708"/>
      <c r="AO708"/>
      <c r="AP708"/>
      <c r="AQ708"/>
      <c r="AR708"/>
      <c r="AS708"/>
      <c r="AT708"/>
      <c r="AU708"/>
    </row>
    <row r="709" spans="17:47" x14ac:dyDescent="0.2">
      <c r="Q709" s="142">
        <f>TRUNC('TARIFA ENTREGA A DIRECCION USD'!D710-'TARIFA ENTREGA A DIRECCION USD'!D709,2)</f>
        <v>0.55000000000000004</v>
      </c>
      <c r="R709" s="190">
        <v>702</v>
      </c>
      <c r="S709" s="200">
        <f>TRUNC((('TARIFA ENTREGA A DIRECCION USD'!C709-'TARIFA ENTREGA A DIRECCION USD'!D709)/'TARIFA ENTREGA A DIRECCION USD'!D709)+1,3)</f>
        <v>0.71799999999999997</v>
      </c>
      <c r="T709" s="200">
        <f>TRUNC(('TARIFA ENTREGA A DIRECCION USD'!E709-'TARIFA ENTREGA A DIRECCION USD'!D709)/'TARIFA ENTREGA A DIRECCION USD'!D709,3)</f>
        <v>0.22700000000000001</v>
      </c>
      <c r="U709" s="200">
        <f>TRUNC(('TARIFA ENTREGA A DIRECCION USD'!F709-'TARIFA ENTREGA A DIRECCION USD'!D709)/'TARIFA ENTREGA A DIRECCION USD'!D709,3)</f>
        <v>0.38500000000000001</v>
      </c>
      <c r="V709" s="200">
        <f>TRUNC(('TARIFA ENTREGA A DIRECCION USD'!G709-'TARIFA ENTREGA A DIRECCION USD'!D709)/'TARIFA ENTREGA A DIRECCION USD'!D709,3)</f>
        <v>0.88400000000000001</v>
      </c>
      <c r="X709" s="142">
        <v>16.12</v>
      </c>
      <c r="Y709" s="190">
        <v>702</v>
      </c>
      <c r="Z709" s="200">
        <v>0.55000000000000004</v>
      </c>
      <c r="AA709" s="200">
        <v>0.13</v>
      </c>
      <c r="AB709" s="200">
        <v>0.3</v>
      </c>
      <c r="AC709" s="200">
        <v>0.85</v>
      </c>
      <c r="AL709"/>
      <c r="AM709"/>
      <c r="AN709"/>
      <c r="AO709"/>
      <c r="AP709"/>
      <c r="AQ709"/>
      <c r="AR709"/>
      <c r="AS709"/>
      <c r="AT709"/>
      <c r="AU709"/>
    </row>
    <row r="710" spans="17:47" x14ac:dyDescent="0.2">
      <c r="Q710" s="142">
        <f>TRUNC('TARIFA ENTREGA A DIRECCION USD'!D711-'TARIFA ENTREGA A DIRECCION USD'!D710,2)</f>
        <v>0.55000000000000004</v>
      </c>
      <c r="R710" s="190">
        <v>703</v>
      </c>
      <c r="S710" s="200">
        <f>TRUNC((('TARIFA ENTREGA A DIRECCION USD'!C710-'TARIFA ENTREGA A DIRECCION USD'!D710)/'TARIFA ENTREGA A DIRECCION USD'!D710)+1,3)</f>
        <v>0.71799999999999997</v>
      </c>
      <c r="T710" s="200">
        <f>TRUNC(('TARIFA ENTREGA A DIRECCION USD'!E710-'TARIFA ENTREGA A DIRECCION USD'!D710)/'TARIFA ENTREGA A DIRECCION USD'!D710,3)</f>
        <v>0.22700000000000001</v>
      </c>
      <c r="U710" s="200">
        <f>TRUNC(('TARIFA ENTREGA A DIRECCION USD'!F710-'TARIFA ENTREGA A DIRECCION USD'!D710)/'TARIFA ENTREGA A DIRECCION USD'!D710,3)</f>
        <v>0.38500000000000001</v>
      </c>
      <c r="V710" s="200">
        <f>TRUNC(('TARIFA ENTREGA A DIRECCION USD'!G710-'TARIFA ENTREGA A DIRECCION USD'!D710)/'TARIFA ENTREGA A DIRECCION USD'!D710,3)</f>
        <v>0.88400000000000001</v>
      </c>
      <c r="X710" s="142">
        <v>16.12</v>
      </c>
      <c r="Y710" s="190">
        <v>703</v>
      </c>
      <c r="Z710" s="200">
        <v>0.55000000000000004</v>
      </c>
      <c r="AA710" s="200">
        <v>0.13</v>
      </c>
      <c r="AB710" s="200">
        <v>0.3</v>
      </c>
      <c r="AC710" s="200">
        <v>0.85</v>
      </c>
      <c r="AL710"/>
      <c r="AM710"/>
      <c r="AN710"/>
      <c r="AO710"/>
      <c r="AP710"/>
      <c r="AQ710"/>
      <c r="AR710"/>
      <c r="AS710"/>
      <c r="AT710"/>
      <c r="AU710"/>
    </row>
    <row r="711" spans="17:47" x14ac:dyDescent="0.2">
      <c r="Q711" s="142">
        <f>TRUNC('TARIFA ENTREGA A DIRECCION USD'!D712-'TARIFA ENTREGA A DIRECCION USD'!D711,2)</f>
        <v>0.55000000000000004</v>
      </c>
      <c r="R711" s="190">
        <v>704</v>
      </c>
      <c r="S711" s="200">
        <f>TRUNC((('TARIFA ENTREGA A DIRECCION USD'!C711-'TARIFA ENTREGA A DIRECCION USD'!D711)/'TARIFA ENTREGA A DIRECCION USD'!D711)+1,3)</f>
        <v>0.71799999999999997</v>
      </c>
      <c r="T711" s="200">
        <f>TRUNC(('TARIFA ENTREGA A DIRECCION USD'!E711-'TARIFA ENTREGA A DIRECCION USD'!D711)/'TARIFA ENTREGA A DIRECCION USD'!D711,3)</f>
        <v>0.22700000000000001</v>
      </c>
      <c r="U711" s="200">
        <f>TRUNC(('TARIFA ENTREGA A DIRECCION USD'!F711-'TARIFA ENTREGA A DIRECCION USD'!D711)/'TARIFA ENTREGA A DIRECCION USD'!D711,3)</f>
        <v>0.38500000000000001</v>
      </c>
      <c r="V711" s="200">
        <f>TRUNC(('TARIFA ENTREGA A DIRECCION USD'!G711-'TARIFA ENTREGA A DIRECCION USD'!D711)/'TARIFA ENTREGA A DIRECCION USD'!D711,3)</f>
        <v>0.88400000000000001</v>
      </c>
      <c r="X711" s="142">
        <v>16.12</v>
      </c>
      <c r="Y711" s="190">
        <v>704</v>
      </c>
      <c r="Z711" s="200">
        <v>0.55000000000000004</v>
      </c>
      <c r="AA711" s="200">
        <v>0.13</v>
      </c>
      <c r="AB711" s="200">
        <v>0.3</v>
      </c>
      <c r="AC711" s="200">
        <v>0.85</v>
      </c>
      <c r="AL711"/>
      <c r="AM711"/>
      <c r="AN711"/>
      <c r="AO711"/>
      <c r="AP711"/>
      <c r="AQ711"/>
      <c r="AR711"/>
      <c r="AS711"/>
      <c r="AT711"/>
      <c r="AU711"/>
    </row>
    <row r="712" spans="17:47" x14ac:dyDescent="0.2">
      <c r="Q712" s="142">
        <f>TRUNC('TARIFA ENTREGA A DIRECCION USD'!D713-'TARIFA ENTREGA A DIRECCION USD'!D712,2)</f>
        <v>0.55000000000000004</v>
      </c>
      <c r="R712" s="190">
        <v>705</v>
      </c>
      <c r="S712" s="200">
        <f>TRUNC((('TARIFA ENTREGA A DIRECCION USD'!C712-'TARIFA ENTREGA A DIRECCION USD'!D712)/'TARIFA ENTREGA A DIRECCION USD'!D712)+1,3)</f>
        <v>0.71799999999999997</v>
      </c>
      <c r="T712" s="200">
        <f>TRUNC(('TARIFA ENTREGA A DIRECCION USD'!E712-'TARIFA ENTREGA A DIRECCION USD'!D712)/'TARIFA ENTREGA A DIRECCION USD'!D712,3)</f>
        <v>0.22700000000000001</v>
      </c>
      <c r="U712" s="200">
        <f>TRUNC(('TARIFA ENTREGA A DIRECCION USD'!F712-'TARIFA ENTREGA A DIRECCION USD'!D712)/'TARIFA ENTREGA A DIRECCION USD'!D712,3)</f>
        <v>0.38500000000000001</v>
      </c>
      <c r="V712" s="200">
        <f>TRUNC(('TARIFA ENTREGA A DIRECCION USD'!G712-'TARIFA ENTREGA A DIRECCION USD'!D712)/'TARIFA ENTREGA A DIRECCION USD'!D712,3)</f>
        <v>0.88400000000000001</v>
      </c>
      <c r="X712" s="142">
        <v>16.12</v>
      </c>
      <c r="Y712" s="190">
        <v>705</v>
      </c>
      <c r="Z712" s="200">
        <v>0.55000000000000004</v>
      </c>
      <c r="AA712" s="200">
        <v>0.13</v>
      </c>
      <c r="AB712" s="200">
        <v>0.3</v>
      </c>
      <c r="AC712" s="200">
        <v>0.85</v>
      </c>
      <c r="AL712"/>
      <c r="AM712"/>
      <c r="AN712"/>
      <c r="AO712"/>
      <c r="AP712"/>
      <c r="AQ712"/>
      <c r="AR712"/>
      <c r="AS712"/>
      <c r="AT712"/>
      <c r="AU712"/>
    </row>
    <row r="713" spans="17:47" x14ac:dyDescent="0.2">
      <c r="Q713" s="142">
        <f>TRUNC('TARIFA ENTREGA A DIRECCION USD'!D714-'TARIFA ENTREGA A DIRECCION USD'!D713,2)</f>
        <v>0.55000000000000004</v>
      </c>
      <c r="R713" s="190">
        <v>706</v>
      </c>
      <c r="S713" s="200">
        <f>TRUNC((('TARIFA ENTREGA A DIRECCION USD'!C713-'TARIFA ENTREGA A DIRECCION USD'!D713)/'TARIFA ENTREGA A DIRECCION USD'!D713)+1,3)</f>
        <v>0.71799999999999997</v>
      </c>
      <c r="T713" s="200">
        <f>TRUNC(('TARIFA ENTREGA A DIRECCION USD'!E713-'TARIFA ENTREGA A DIRECCION USD'!D713)/'TARIFA ENTREGA A DIRECCION USD'!D713,3)</f>
        <v>0.22700000000000001</v>
      </c>
      <c r="U713" s="200">
        <f>TRUNC(('TARIFA ENTREGA A DIRECCION USD'!F713-'TARIFA ENTREGA A DIRECCION USD'!D713)/'TARIFA ENTREGA A DIRECCION USD'!D713,3)</f>
        <v>0.38500000000000001</v>
      </c>
      <c r="V713" s="200">
        <f>TRUNC(('TARIFA ENTREGA A DIRECCION USD'!G713-'TARIFA ENTREGA A DIRECCION USD'!D713)/'TARIFA ENTREGA A DIRECCION USD'!D713,3)</f>
        <v>0.88400000000000001</v>
      </c>
      <c r="X713" s="142">
        <v>16.12</v>
      </c>
      <c r="Y713" s="190">
        <v>706</v>
      </c>
      <c r="Z713" s="200">
        <v>0.55000000000000004</v>
      </c>
      <c r="AA713" s="200">
        <v>0.13</v>
      </c>
      <c r="AB713" s="200">
        <v>0.3</v>
      </c>
      <c r="AC713" s="200">
        <v>0.85</v>
      </c>
      <c r="AL713"/>
      <c r="AM713"/>
      <c r="AN713"/>
      <c r="AO713"/>
      <c r="AP713"/>
      <c r="AQ713"/>
      <c r="AR713"/>
      <c r="AS713"/>
      <c r="AT713"/>
      <c r="AU713"/>
    </row>
    <row r="714" spans="17:47" x14ac:dyDescent="0.2">
      <c r="Q714" s="142">
        <f>TRUNC('TARIFA ENTREGA A DIRECCION USD'!D715-'TARIFA ENTREGA A DIRECCION USD'!D714,2)</f>
        <v>0.55000000000000004</v>
      </c>
      <c r="R714" s="190">
        <v>707</v>
      </c>
      <c r="S714" s="200">
        <f>TRUNC((('TARIFA ENTREGA A DIRECCION USD'!C714-'TARIFA ENTREGA A DIRECCION USD'!D714)/'TARIFA ENTREGA A DIRECCION USD'!D714)+1,3)</f>
        <v>0.71799999999999997</v>
      </c>
      <c r="T714" s="200">
        <f>TRUNC(('TARIFA ENTREGA A DIRECCION USD'!E714-'TARIFA ENTREGA A DIRECCION USD'!D714)/'TARIFA ENTREGA A DIRECCION USD'!D714,3)</f>
        <v>0.22700000000000001</v>
      </c>
      <c r="U714" s="200">
        <f>TRUNC(('TARIFA ENTREGA A DIRECCION USD'!F714-'TARIFA ENTREGA A DIRECCION USD'!D714)/'TARIFA ENTREGA A DIRECCION USD'!D714,3)</f>
        <v>0.38500000000000001</v>
      </c>
      <c r="V714" s="200">
        <f>TRUNC(('TARIFA ENTREGA A DIRECCION USD'!G714-'TARIFA ENTREGA A DIRECCION USD'!D714)/'TARIFA ENTREGA A DIRECCION USD'!D714,3)</f>
        <v>0.88500000000000001</v>
      </c>
      <c r="X714" s="142">
        <v>16.12</v>
      </c>
      <c r="Y714" s="190">
        <v>707</v>
      </c>
      <c r="Z714" s="200">
        <v>0.55000000000000004</v>
      </c>
      <c r="AA714" s="200">
        <v>0.13</v>
      </c>
      <c r="AB714" s="200">
        <v>0.3</v>
      </c>
      <c r="AC714" s="200">
        <v>0.85</v>
      </c>
      <c r="AL714"/>
      <c r="AM714"/>
      <c r="AN714"/>
      <c r="AO714"/>
      <c r="AP714"/>
      <c r="AQ714"/>
      <c r="AR714"/>
      <c r="AS714"/>
      <c r="AT714"/>
      <c r="AU714"/>
    </row>
    <row r="715" spans="17:47" x14ac:dyDescent="0.2">
      <c r="Q715" s="142">
        <f>TRUNC('TARIFA ENTREGA A DIRECCION USD'!D716-'TARIFA ENTREGA A DIRECCION USD'!D715,2)</f>
        <v>0.55000000000000004</v>
      </c>
      <c r="R715" s="190">
        <v>708</v>
      </c>
      <c r="S715" s="200">
        <f>TRUNC((('TARIFA ENTREGA A DIRECCION USD'!C715-'TARIFA ENTREGA A DIRECCION USD'!D715)/'TARIFA ENTREGA A DIRECCION USD'!D715)+1,3)</f>
        <v>0.71799999999999997</v>
      </c>
      <c r="T715" s="200">
        <f>TRUNC(('TARIFA ENTREGA A DIRECCION USD'!E715-'TARIFA ENTREGA A DIRECCION USD'!D715)/'TARIFA ENTREGA A DIRECCION USD'!D715,3)</f>
        <v>0.22700000000000001</v>
      </c>
      <c r="U715" s="200">
        <f>TRUNC(('TARIFA ENTREGA A DIRECCION USD'!F715-'TARIFA ENTREGA A DIRECCION USD'!D715)/'TARIFA ENTREGA A DIRECCION USD'!D715,3)</f>
        <v>0.38500000000000001</v>
      </c>
      <c r="V715" s="200">
        <f>TRUNC(('TARIFA ENTREGA A DIRECCION USD'!G715-'TARIFA ENTREGA A DIRECCION USD'!D715)/'TARIFA ENTREGA A DIRECCION USD'!D715,3)</f>
        <v>0.88500000000000001</v>
      </c>
      <c r="X715" s="142">
        <v>16.12</v>
      </c>
      <c r="Y715" s="190">
        <v>708</v>
      </c>
      <c r="Z715" s="200">
        <v>0.55000000000000004</v>
      </c>
      <c r="AA715" s="200">
        <v>0.13</v>
      </c>
      <c r="AB715" s="200">
        <v>0.3</v>
      </c>
      <c r="AC715" s="200">
        <v>0.85</v>
      </c>
      <c r="AL715"/>
      <c r="AM715"/>
      <c r="AN715"/>
      <c r="AO715"/>
      <c r="AP715"/>
      <c r="AQ715"/>
      <c r="AR715"/>
      <c r="AS715"/>
      <c r="AT715"/>
      <c r="AU715"/>
    </row>
    <row r="716" spans="17:47" x14ac:dyDescent="0.2">
      <c r="Q716" s="142">
        <f>TRUNC('TARIFA ENTREGA A DIRECCION USD'!D717-'TARIFA ENTREGA A DIRECCION USD'!D716,2)</f>
        <v>0.55000000000000004</v>
      </c>
      <c r="R716" s="190">
        <v>709</v>
      </c>
      <c r="S716" s="200">
        <f>TRUNC((('TARIFA ENTREGA A DIRECCION USD'!C716-'TARIFA ENTREGA A DIRECCION USD'!D716)/'TARIFA ENTREGA A DIRECCION USD'!D716)+1,3)</f>
        <v>0.71799999999999997</v>
      </c>
      <c r="T716" s="200">
        <f>TRUNC(('TARIFA ENTREGA A DIRECCION USD'!E716-'TARIFA ENTREGA A DIRECCION USD'!D716)/'TARIFA ENTREGA A DIRECCION USD'!D716,3)</f>
        <v>0.22700000000000001</v>
      </c>
      <c r="U716" s="200">
        <f>TRUNC(('TARIFA ENTREGA A DIRECCION USD'!F716-'TARIFA ENTREGA A DIRECCION USD'!D716)/'TARIFA ENTREGA A DIRECCION USD'!D716,3)</f>
        <v>0.38500000000000001</v>
      </c>
      <c r="V716" s="200">
        <f>TRUNC(('TARIFA ENTREGA A DIRECCION USD'!G716-'TARIFA ENTREGA A DIRECCION USD'!D716)/'TARIFA ENTREGA A DIRECCION USD'!D716,3)</f>
        <v>0.88500000000000001</v>
      </c>
      <c r="X716" s="142">
        <v>16.12</v>
      </c>
      <c r="Y716" s="190">
        <v>709</v>
      </c>
      <c r="Z716" s="200">
        <v>0.55000000000000004</v>
      </c>
      <c r="AA716" s="200">
        <v>0.13</v>
      </c>
      <c r="AB716" s="200">
        <v>0.3</v>
      </c>
      <c r="AC716" s="200">
        <v>0.85</v>
      </c>
      <c r="AL716"/>
      <c r="AM716"/>
      <c r="AN716"/>
      <c r="AO716"/>
      <c r="AP716"/>
      <c r="AQ716"/>
      <c r="AR716"/>
      <c r="AS716"/>
      <c r="AT716"/>
      <c r="AU716"/>
    </row>
    <row r="717" spans="17:47" x14ac:dyDescent="0.2">
      <c r="Q717" s="142">
        <f>TRUNC('TARIFA ENTREGA A DIRECCION USD'!D718-'TARIFA ENTREGA A DIRECCION USD'!D717,2)</f>
        <v>0.55000000000000004</v>
      </c>
      <c r="R717" s="190">
        <v>710</v>
      </c>
      <c r="S717" s="200">
        <f>TRUNC((('TARIFA ENTREGA A DIRECCION USD'!C717-'TARIFA ENTREGA A DIRECCION USD'!D717)/'TARIFA ENTREGA A DIRECCION USD'!D717)+1,3)</f>
        <v>0.71799999999999997</v>
      </c>
      <c r="T717" s="200">
        <f>TRUNC(('TARIFA ENTREGA A DIRECCION USD'!E717-'TARIFA ENTREGA A DIRECCION USD'!D717)/'TARIFA ENTREGA A DIRECCION USD'!D717,3)</f>
        <v>0.22800000000000001</v>
      </c>
      <c r="U717" s="200">
        <f>TRUNC(('TARIFA ENTREGA A DIRECCION USD'!F717-'TARIFA ENTREGA A DIRECCION USD'!D717)/'TARIFA ENTREGA A DIRECCION USD'!D717,3)</f>
        <v>0.38500000000000001</v>
      </c>
      <c r="V717" s="200">
        <f>TRUNC(('TARIFA ENTREGA A DIRECCION USD'!G717-'TARIFA ENTREGA A DIRECCION USD'!D717)/'TARIFA ENTREGA A DIRECCION USD'!D717,3)</f>
        <v>0.88500000000000001</v>
      </c>
      <c r="X717" s="142">
        <v>16.12</v>
      </c>
      <c r="Y717" s="190">
        <v>710</v>
      </c>
      <c r="Z717" s="200">
        <v>0.55000000000000004</v>
      </c>
      <c r="AA717" s="200">
        <v>0.13</v>
      </c>
      <c r="AB717" s="200">
        <v>0.3</v>
      </c>
      <c r="AC717" s="200">
        <v>0.85</v>
      </c>
      <c r="AL717"/>
      <c r="AM717"/>
      <c r="AN717"/>
      <c r="AO717"/>
      <c r="AP717"/>
      <c r="AQ717"/>
      <c r="AR717"/>
      <c r="AS717"/>
      <c r="AT717"/>
      <c r="AU717"/>
    </row>
    <row r="718" spans="17:47" x14ac:dyDescent="0.2">
      <c r="Q718" s="142">
        <f>TRUNC('TARIFA ENTREGA A DIRECCION USD'!D719-'TARIFA ENTREGA A DIRECCION USD'!D718,2)</f>
        <v>0.55000000000000004</v>
      </c>
      <c r="R718" s="190">
        <v>711</v>
      </c>
      <c r="S718" s="200">
        <f>TRUNC((('TARIFA ENTREGA A DIRECCION USD'!C718-'TARIFA ENTREGA A DIRECCION USD'!D718)/'TARIFA ENTREGA A DIRECCION USD'!D718)+1,3)</f>
        <v>0.71799999999999997</v>
      </c>
      <c r="T718" s="200">
        <f>TRUNC(('TARIFA ENTREGA A DIRECCION USD'!E718-'TARIFA ENTREGA A DIRECCION USD'!D718)/'TARIFA ENTREGA A DIRECCION USD'!D718,3)</f>
        <v>0.22800000000000001</v>
      </c>
      <c r="U718" s="200">
        <f>TRUNC(('TARIFA ENTREGA A DIRECCION USD'!F718-'TARIFA ENTREGA A DIRECCION USD'!D718)/'TARIFA ENTREGA A DIRECCION USD'!D718,3)</f>
        <v>0.38500000000000001</v>
      </c>
      <c r="V718" s="200">
        <f>TRUNC(('TARIFA ENTREGA A DIRECCION USD'!G718-'TARIFA ENTREGA A DIRECCION USD'!D718)/'TARIFA ENTREGA A DIRECCION USD'!D718,3)</f>
        <v>0.88500000000000001</v>
      </c>
      <c r="X718" s="142">
        <v>16.12</v>
      </c>
      <c r="Y718" s="190">
        <v>711</v>
      </c>
      <c r="Z718" s="200">
        <v>0.55000000000000004</v>
      </c>
      <c r="AA718" s="200">
        <v>0.13</v>
      </c>
      <c r="AB718" s="200">
        <v>0.3</v>
      </c>
      <c r="AC718" s="200">
        <v>0.85</v>
      </c>
      <c r="AL718"/>
      <c r="AM718"/>
      <c r="AN718"/>
      <c r="AO718"/>
      <c r="AP718"/>
      <c r="AQ718"/>
      <c r="AR718"/>
      <c r="AS718"/>
      <c r="AT718"/>
      <c r="AU718"/>
    </row>
    <row r="719" spans="17:47" x14ac:dyDescent="0.2">
      <c r="Q719" s="142">
        <f>TRUNC('TARIFA ENTREGA A DIRECCION USD'!D720-'TARIFA ENTREGA A DIRECCION USD'!D719,2)</f>
        <v>0.55000000000000004</v>
      </c>
      <c r="R719" s="190">
        <v>712</v>
      </c>
      <c r="S719" s="200">
        <f>TRUNC((('TARIFA ENTREGA A DIRECCION USD'!C719-'TARIFA ENTREGA A DIRECCION USD'!D719)/'TARIFA ENTREGA A DIRECCION USD'!D719)+1,3)</f>
        <v>0.71799999999999997</v>
      </c>
      <c r="T719" s="200">
        <f>TRUNC(('TARIFA ENTREGA A DIRECCION USD'!E719-'TARIFA ENTREGA A DIRECCION USD'!D719)/'TARIFA ENTREGA A DIRECCION USD'!D719,3)</f>
        <v>0.22800000000000001</v>
      </c>
      <c r="U719" s="200">
        <f>TRUNC(('TARIFA ENTREGA A DIRECCION USD'!F719-'TARIFA ENTREGA A DIRECCION USD'!D719)/'TARIFA ENTREGA A DIRECCION USD'!D719,3)</f>
        <v>0.38500000000000001</v>
      </c>
      <c r="V719" s="200">
        <f>TRUNC(('TARIFA ENTREGA A DIRECCION USD'!G719-'TARIFA ENTREGA A DIRECCION USD'!D719)/'TARIFA ENTREGA A DIRECCION USD'!D719,3)</f>
        <v>0.88500000000000001</v>
      </c>
      <c r="X719" s="142">
        <v>16.12</v>
      </c>
      <c r="Y719" s="190">
        <v>712</v>
      </c>
      <c r="Z719" s="200">
        <v>0.55000000000000004</v>
      </c>
      <c r="AA719" s="200">
        <v>0.13</v>
      </c>
      <c r="AB719" s="200">
        <v>0.3</v>
      </c>
      <c r="AC719" s="200">
        <v>0.85</v>
      </c>
      <c r="AL719"/>
      <c r="AM719"/>
      <c r="AN719"/>
      <c r="AO719"/>
      <c r="AP719"/>
      <c r="AQ719"/>
      <c r="AR719"/>
      <c r="AS719"/>
      <c r="AT719"/>
      <c r="AU719"/>
    </row>
    <row r="720" spans="17:47" x14ac:dyDescent="0.2">
      <c r="Q720" s="142">
        <f>TRUNC('TARIFA ENTREGA A DIRECCION USD'!D721-'TARIFA ENTREGA A DIRECCION USD'!D720,2)</f>
        <v>0.55000000000000004</v>
      </c>
      <c r="R720" s="190">
        <v>713</v>
      </c>
      <c r="S720" s="200">
        <f>TRUNC((('TARIFA ENTREGA A DIRECCION USD'!C720-'TARIFA ENTREGA A DIRECCION USD'!D720)/'TARIFA ENTREGA A DIRECCION USD'!D720)+1,3)</f>
        <v>0.71799999999999997</v>
      </c>
      <c r="T720" s="200">
        <f>TRUNC(('TARIFA ENTREGA A DIRECCION USD'!E720-'TARIFA ENTREGA A DIRECCION USD'!D720)/'TARIFA ENTREGA A DIRECCION USD'!D720,3)</f>
        <v>0.22800000000000001</v>
      </c>
      <c r="U720" s="200">
        <f>TRUNC(('TARIFA ENTREGA A DIRECCION USD'!F720-'TARIFA ENTREGA A DIRECCION USD'!D720)/'TARIFA ENTREGA A DIRECCION USD'!D720,3)</f>
        <v>0.38600000000000001</v>
      </c>
      <c r="V720" s="200">
        <f>TRUNC(('TARIFA ENTREGA A DIRECCION USD'!G720-'TARIFA ENTREGA A DIRECCION USD'!D720)/'TARIFA ENTREGA A DIRECCION USD'!D720,3)</f>
        <v>0.88500000000000001</v>
      </c>
      <c r="X720" s="142">
        <v>16.12</v>
      </c>
      <c r="Y720" s="190">
        <v>713</v>
      </c>
      <c r="Z720" s="200">
        <v>0.55000000000000004</v>
      </c>
      <c r="AA720" s="200">
        <v>0.13</v>
      </c>
      <c r="AB720" s="200">
        <v>0.3</v>
      </c>
      <c r="AC720" s="200">
        <v>0.85</v>
      </c>
      <c r="AL720"/>
      <c r="AM720"/>
      <c r="AN720"/>
      <c r="AO720"/>
      <c r="AP720"/>
      <c r="AQ720"/>
      <c r="AR720"/>
      <c r="AS720"/>
      <c r="AT720"/>
      <c r="AU720"/>
    </row>
    <row r="721" spans="17:47" x14ac:dyDescent="0.2">
      <c r="Q721" s="142">
        <f>TRUNC('TARIFA ENTREGA A DIRECCION USD'!D722-'TARIFA ENTREGA A DIRECCION USD'!D721,2)</f>
        <v>0.55000000000000004</v>
      </c>
      <c r="R721" s="190">
        <v>714</v>
      </c>
      <c r="S721" s="200">
        <f>TRUNC((('TARIFA ENTREGA A DIRECCION USD'!C721-'TARIFA ENTREGA A DIRECCION USD'!D721)/'TARIFA ENTREGA A DIRECCION USD'!D721)+1,3)</f>
        <v>0.71799999999999997</v>
      </c>
      <c r="T721" s="200">
        <f>TRUNC(('TARIFA ENTREGA A DIRECCION USD'!E721-'TARIFA ENTREGA A DIRECCION USD'!D721)/'TARIFA ENTREGA A DIRECCION USD'!D721,3)</f>
        <v>0.22800000000000001</v>
      </c>
      <c r="U721" s="200">
        <f>TRUNC(('TARIFA ENTREGA A DIRECCION USD'!F721-'TARIFA ENTREGA A DIRECCION USD'!D721)/'TARIFA ENTREGA A DIRECCION USD'!D721,3)</f>
        <v>0.38600000000000001</v>
      </c>
      <c r="V721" s="200">
        <f>TRUNC(('TARIFA ENTREGA A DIRECCION USD'!G721-'TARIFA ENTREGA A DIRECCION USD'!D721)/'TARIFA ENTREGA A DIRECCION USD'!D721,3)</f>
        <v>0.88500000000000001</v>
      </c>
      <c r="X721" s="142">
        <v>16.12</v>
      </c>
      <c r="Y721" s="190">
        <v>714</v>
      </c>
      <c r="Z721" s="200">
        <v>0.55000000000000004</v>
      </c>
      <c r="AA721" s="200">
        <v>0.13</v>
      </c>
      <c r="AB721" s="200">
        <v>0.3</v>
      </c>
      <c r="AC721" s="200">
        <v>0.85</v>
      </c>
      <c r="AL721"/>
      <c r="AM721"/>
      <c r="AN721"/>
      <c r="AO721"/>
      <c r="AP721"/>
      <c r="AQ721"/>
      <c r="AR721"/>
      <c r="AS721"/>
      <c r="AT721"/>
      <c r="AU721"/>
    </row>
    <row r="722" spans="17:47" x14ac:dyDescent="0.2">
      <c r="Q722" s="142">
        <f>TRUNC('TARIFA ENTREGA A DIRECCION USD'!D723-'TARIFA ENTREGA A DIRECCION USD'!D722,2)</f>
        <v>0.55000000000000004</v>
      </c>
      <c r="R722" s="190">
        <v>715</v>
      </c>
      <c r="S722" s="200">
        <f>TRUNC((('TARIFA ENTREGA A DIRECCION USD'!C722-'TARIFA ENTREGA A DIRECCION USD'!D722)/'TARIFA ENTREGA A DIRECCION USD'!D722)+1,3)</f>
        <v>0.71799999999999997</v>
      </c>
      <c r="T722" s="200">
        <f>TRUNC(('TARIFA ENTREGA A DIRECCION USD'!E722-'TARIFA ENTREGA A DIRECCION USD'!D722)/'TARIFA ENTREGA A DIRECCION USD'!D722,3)</f>
        <v>0.22800000000000001</v>
      </c>
      <c r="U722" s="200">
        <f>TRUNC(('TARIFA ENTREGA A DIRECCION USD'!F722-'TARIFA ENTREGA A DIRECCION USD'!D722)/'TARIFA ENTREGA A DIRECCION USD'!D722,3)</f>
        <v>0.38600000000000001</v>
      </c>
      <c r="V722" s="200">
        <f>TRUNC(('TARIFA ENTREGA A DIRECCION USD'!G722-'TARIFA ENTREGA A DIRECCION USD'!D722)/'TARIFA ENTREGA A DIRECCION USD'!D722,3)</f>
        <v>0.88600000000000001</v>
      </c>
      <c r="X722" s="142">
        <v>16.12</v>
      </c>
      <c r="Y722" s="190">
        <v>715</v>
      </c>
      <c r="Z722" s="200">
        <v>0.55000000000000004</v>
      </c>
      <c r="AA722" s="200">
        <v>0.13</v>
      </c>
      <c r="AB722" s="200">
        <v>0.3</v>
      </c>
      <c r="AC722" s="200">
        <v>0.85</v>
      </c>
      <c r="AL722"/>
      <c r="AM722"/>
      <c r="AN722"/>
      <c r="AO722"/>
      <c r="AP722"/>
      <c r="AQ722"/>
      <c r="AR722"/>
      <c r="AS722"/>
      <c r="AT722"/>
      <c r="AU722"/>
    </row>
    <row r="723" spans="17:47" x14ac:dyDescent="0.2">
      <c r="Q723" s="142">
        <f>TRUNC('TARIFA ENTREGA A DIRECCION USD'!D724-'TARIFA ENTREGA A DIRECCION USD'!D723,2)</f>
        <v>0.55000000000000004</v>
      </c>
      <c r="R723" s="190">
        <v>716</v>
      </c>
      <c r="S723" s="200">
        <f>TRUNC((('TARIFA ENTREGA A DIRECCION USD'!C723-'TARIFA ENTREGA A DIRECCION USD'!D723)/'TARIFA ENTREGA A DIRECCION USD'!D723)+1,3)</f>
        <v>0.71799999999999997</v>
      </c>
      <c r="T723" s="200">
        <f>TRUNC(('TARIFA ENTREGA A DIRECCION USD'!E723-'TARIFA ENTREGA A DIRECCION USD'!D723)/'TARIFA ENTREGA A DIRECCION USD'!D723,3)</f>
        <v>0.22800000000000001</v>
      </c>
      <c r="U723" s="200">
        <f>TRUNC(('TARIFA ENTREGA A DIRECCION USD'!F723-'TARIFA ENTREGA A DIRECCION USD'!D723)/'TARIFA ENTREGA A DIRECCION USD'!D723,3)</f>
        <v>0.38600000000000001</v>
      </c>
      <c r="V723" s="200">
        <f>TRUNC(('TARIFA ENTREGA A DIRECCION USD'!G723-'TARIFA ENTREGA A DIRECCION USD'!D723)/'TARIFA ENTREGA A DIRECCION USD'!D723,3)</f>
        <v>0.88600000000000001</v>
      </c>
      <c r="X723" s="142">
        <v>16.12</v>
      </c>
      <c r="Y723" s="190">
        <v>716</v>
      </c>
      <c r="Z723" s="200">
        <v>0.55000000000000004</v>
      </c>
      <c r="AA723" s="200">
        <v>0.13</v>
      </c>
      <c r="AB723" s="200">
        <v>0.3</v>
      </c>
      <c r="AC723" s="200">
        <v>0.85</v>
      </c>
      <c r="AL723"/>
      <c r="AM723"/>
      <c r="AN723"/>
      <c r="AO723"/>
      <c r="AP723"/>
      <c r="AQ723"/>
      <c r="AR723"/>
      <c r="AS723"/>
      <c r="AT723"/>
      <c r="AU723"/>
    </row>
    <row r="724" spans="17:47" x14ac:dyDescent="0.2">
      <c r="Q724" s="142">
        <f>TRUNC('TARIFA ENTREGA A DIRECCION USD'!D725-'TARIFA ENTREGA A DIRECCION USD'!D724,2)</f>
        <v>0.55000000000000004</v>
      </c>
      <c r="R724" s="190">
        <v>717</v>
      </c>
      <c r="S724" s="200">
        <f>TRUNC((('TARIFA ENTREGA A DIRECCION USD'!C724-'TARIFA ENTREGA A DIRECCION USD'!D724)/'TARIFA ENTREGA A DIRECCION USD'!D724)+1,3)</f>
        <v>0.71799999999999997</v>
      </c>
      <c r="T724" s="200">
        <f>TRUNC(('TARIFA ENTREGA A DIRECCION USD'!E724-'TARIFA ENTREGA A DIRECCION USD'!D724)/'TARIFA ENTREGA A DIRECCION USD'!D724,3)</f>
        <v>0.22800000000000001</v>
      </c>
      <c r="U724" s="200">
        <f>TRUNC(('TARIFA ENTREGA A DIRECCION USD'!F724-'TARIFA ENTREGA A DIRECCION USD'!D724)/'TARIFA ENTREGA A DIRECCION USD'!D724,3)</f>
        <v>0.38600000000000001</v>
      </c>
      <c r="V724" s="200">
        <f>TRUNC(('TARIFA ENTREGA A DIRECCION USD'!G724-'TARIFA ENTREGA A DIRECCION USD'!D724)/'TARIFA ENTREGA A DIRECCION USD'!D724,3)</f>
        <v>0.88600000000000001</v>
      </c>
      <c r="X724" s="142">
        <v>16.12</v>
      </c>
      <c r="Y724" s="190">
        <v>717</v>
      </c>
      <c r="Z724" s="200">
        <v>0.55000000000000004</v>
      </c>
      <c r="AA724" s="200">
        <v>0.13</v>
      </c>
      <c r="AB724" s="200">
        <v>0.3</v>
      </c>
      <c r="AC724" s="200">
        <v>0.85</v>
      </c>
      <c r="AL724"/>
      <c r="AM724"/>
      <c r="AN724"/>
      <c r="AO724"/>
      <c r="AP724"/>
      <c r="AQ724"/>
      <c r="AR724"/>
      <c r="AS724"/>
      <c r="AT724"/>
      <c r="AU724"/>
    </row>
    <row r="725" spans="17:47" x14ac:dyDescent="0.2">
      <c r="Q725" s="142">
        <f>TRUNC('TARIFA ENTREGA A DIRECCION USD'!D726-'TARIFA ENTREGA A DIRECCION USD'!D725,2)</f>
        <v>0.55000000000000004</v>
      </c>
      <c r="R725" s="190">
        <v>718</v>
      </c>
      <c r="S725" s="200">
        <f>TRUNC((('TARIFA ENTREGA A DIRECCION USD'!C725-'TARIFA ENTREGA A DIRECCION USD'!D725)/'TARIFA ENTREGA A DIRECCION USD'!D725)+1,3)</f>
        <v>0.71799999999999997</v>
      </c>
      <c r="T725" s="200">
        <f>TRUNC(('TARIFA ENTREGA A DIRECCION USD'!E725-'TARIFA ENTREGA A DIRECCION USD'!D725)/'TARIFA ENTREGA A DIRECCION USD'!D725,3)</f>
        <v>0.22800000000000001</v>
      </c>
      <c r="U725" s="200">
        <f>TRUNC(('TARIFA ENTREGA A DIRECCION USD'!F725-'TARIFA ENTREGA A DIRECCION USD'!D725)/'TARIFA ENTREGA A DIRECCION USD'!D725,3)</f>
        <v>0.38600000000000001</v>
      </c>
      <c r="V725" s="200">
        <f>TRUNC(('TARIFA ENTREGA A DIRECCION USD'!G725-'TARIFA ENTREGA A DIRECCION USD'!D725)/'TARIFA ENTREGA A DIRECCION USD'!D725,3)</f>
        <v>0.88600000000000001</v>
      </c>
      <c r="X725" s="142">
        <v>16.12</v>
      </c>
      <c r="Y725" s="190">
        <v>718</v>
      </c>
      <c r="Z725" s="200">
        <v>0.55000000000000004</v>
      </c>
      <c r="AA725" s="200">
        <v>0.13</v>
      </c>
      <c r="AB725" s="200">
        <v>0.3</v>
      </c>
      <c r="AC725" s="200">
        <v>0.85</v>
      </c>
      <c r="AL725"/>
      <c r="AM725"/>
      <c r="AN725"/>
      <c r="AO725"/>
      <c r="AP725"/>
      <c r="AQ725"/>
      <c r="AR725"/>
      <c r="AS725"/>
      <c r="AT725"/>
      <c r="AU725"/>
    </row>
    <row r="726" spans="17:47" x14ac:dyDescent="0.2">
      <c r="Q726" s="142">
        <f>TRUNC('TARIFA ENTREGA A DIRECCION USD'!D727-'TARIFA ENTREGA A DIRECCION USD'!D726,2)</f>
        <v>0.55000000000000004</v>
      </c>
      <c r="R726" s="190">
        <v>719</v>
      </c>
      <c r="S726" s="200">
        <f>TRUNC((('TARIFA ENTREGA A DIRECCION USD'!C726-'TARIFA ENTREGA A DIRECCION USD'!D726)/'TARIFA ENTREGA A DIRECCION USD'!D726)+1,3)</f>
        <v>0.71799999999999997</v>
      </c>
      <c r="T726" s="200">
        <f>TRUNC(('TARIFA ENTREGA A DIRECCION USD'!E726-'TARIFA ENTREGA A DIRECCION USD'!D726)/'TARIFA ENTREGA A DIRECCION USD'!D726,3)</f>
        <v>0.22800000000000001</v>
      </c>
      <c r="U726" s="200">
        <f>TRUNC(('TARIFA ENTREGA A DIRECCION USD'!F726-'TARIFA ENTREGA A DIRECCION USD'!D726)/'TARIFA ENTREGA A DIRECCION USD'!D726,3)</f>
        <v>0.38600000000000001</v>
      </c>
      <c r="V726" s="200">
        <f>TRUNC(('TARIFA ENTREGA A DIRECCION USD'!G726-'TARIFA ENTREGA A DIRECCION USD'!D726)/'TARIFA ENTREGA A DIRECCION USD'!D726,3)</f>
        <v>0.88600000000000001</v>
      </c>
      <c r="X726" s="142">
        <v>16.12</v>
      </c>
      <c r="Y726" s="190">
        <v>719</v>
      </c>
      <c r="Z726" s="200">
        <v>0.55000000000000004</v>
      </c>
      <c r="AA726" s="200">
        <v>0.13</v>
      </c>
      <c r="AB726" s="200">
        <v>0.3</v>
      </c>
      <c r="AC726" s="200">
        <v>0.85</v>
      </c>
      <c r="AL726"/>
      <c r="AM726"/>
      <c r="AN726"/>
      <c r="AO726"/>
      <c r="AP726"/>
      <c r="AQ726"/>
      <c r="AR726"/>
      <c r="AS726"/>
      <c r="AT726"/>
      <c r="AU726"/>
    </row>
    <row r="727" spans="17:47" x14ac:dyDescent="0.2">
      <c r="Q727" s="142">
        <f>TRUNC('TARIFA ENTREGA A DIRECCION USD'!D728-'TARIFA ENTREGA A DIRECCION USD'!D727,2)</f>
        <v>0.55000000000000004</v>
      </c>
      <c r="R727" s="190">
        <v>720</v>
      </c>
      <c r="S727" s="200">
        <f>TRUNC((('TARIFA ENTREGA A DIRECCION USD'!C727-'TARIFA ENTREGA A DIRECCION USD'!D727)/'TARIFA ENTREGA A DIRECCION USD'!D727)+1,3)</f>
        <v>0.71799999999999997</v>
      </c>
      <c r="T727" s="200">
        <f>TRUNC(('TARIFA ENTREGA A DIRECCION USD'!E727-'TARIFA ENTREGA A DIRECCION USD'!D727)/'TARIFA ENTREGA A DIRECCION USD'!D727,3)</f>
        <v>0.22800000000000001</v>
      </c>
      <c r="U727" s="200">
        <f>TRUNC(('TARIFA ENTREGA A DIRECCION USD'!F727-'TARIFA ENTREGA A DIRECCION USD'!D727)/'TARIFA ENTREGA A DIRECCION USD'!D727,3)</f>
        <v>0.38600000000000001</v>
      </c>
      <c r="V727" s="200">
        <f>TRUNC(('TARIFA ENTREGA A DIRECCION USD'!G727-'TARIFA ENTREGA A DIRECCION USD'!D727)/'TARIFA ENTREGA A DIRECCION USD'!D727,3)</f>
        <v>0.88600000000000001</v>
      </c>
      <c r="X727" s="142">
        <v>16.12</v>
      </c>
      <c r="Y727" s="190">
        <v>720</v>
      </c>
      <c r="Z727" s="200">
        <v>0.55000000000000004</v>
      </c>
      <c r="AA727" s="200">
        <v>0.13</v>
      </c>
      <c r="AB727" s="200">
        <v>0.3</v>
      </c>
      <c r="AC727" s="200">
        <v>0.85</v>
      </c>
      <c r="AL727"/>
      <c r="AM727"/>
      <c r="AN727"/>
      <c r="AO727"/>
      <c r="AP727"/>
      <c r="AQ727"/>
      <c r="AR727"/>
      <c r="AS727"/>
      <c r="AT727"/>
      <c r="AU727"/>
    </row>
    <row r="728" spans="17:47" x14ac:dyDescent="0.2">
      <c r="Q728" s="142">
        <f>TRUNC('TARIFA ENTREGA A DIRECCION USD'!D729-'TARIFA ENTREGA A DIRECCION USD'!D728,2)</f>
        <v>0.54</v>
      </c>
      <c r="R728" s="190">
        <v>721</v>
      </c>
      <c r="S728" s="200">
        <f>TRUNC((('TARIFA ENTREGA A DIRECCION USD'!C728-'TARIFA ENTREGA A DIRECCION USD'!D728)/'TARIFA ENTREGA A DIRECCION USD'!D728)+1,3)</f>
        <v>0.71799999999999997</v>
      </c>
      <c r="T728" s="200">
        <f>TRUNC(('TARIFA ENTREGA A DIRECCION USD'!E728-'TARIFA ENTREGA A DIRECCION USD'!D728)/'TARIFA ENTREGA A DIRECCION USD'!D728,3)</f>
        <v>0.22800000000000001</v>
      </c>
      <c r="U728" s="200">
        <f>TRUNC(('TARIFA ENTREGA A DIRECCION USD'!F728-'TARIFA ENTREGA A DIRECCION USD'!D728)/'TARIFA ENTREGA A DIRECCION USD'!D728,3)</f>
        <v>0.38600000000000001</v>
      </c>
      <c r="V728" s="200">
        <f>TRUNC(('TARIFA ENTREGA A DIRECCION USD'!G728-'TARIFA ENTREGA A DIRECCION USD'!D728)/'TARIFA ENTREGA A DIRECCION USD'!D728,3)</f>
        <v>0.88600000000000001</v>
      </c>
      <c r="X728" s="142">
        <v>16.12</v>
      </c>
      <c r="Y728" s="190">
        <v>721</v>
      </c>
      <c r="Z728" s="200">
        <v>0.55000000000000004</v>
      </c>
      <c r="AA728" s="200">
        <v>0.13</v>
      </c>
      <c r="AB728" s="200">
        <v>0.3</v>
      </c>
      <c r="AC728" s="200">
        <v>0.85</v>
      </c>
      <c r="AL728"/>
      <c r="AM728"/>
      <c r="AN728"/>
      <c r="AO728"/>
      <c r="AP728"/>
      <c r="AQ728"/>
      <c r="AR728"/>
      <c r="AS728"/>
      <c r="AT728"/>
      <c r="AU728"/>
    </row>
    <row r="729" spans="17:47" x14ac:dyDescent="0.2">
      <c r="Q729" s="142">
        <f>TRUNC('TARIFA ENTREGA A DIRECCION USD'!D730-'TARIFA ENTREGA A DIRECCION USD'!D729,2)</f>
        <v>0.54</v>
      </c>
      <c r="R729" s="190">
        <v>722</v>
      </c>
      <c r="S729" s="200">
        <f>TRUNC((('TARIFA ENTREGA A DIRECCION USD'!C729-'TARIFA ENTREGA A DIRECCION USD'!D729)/'TARIFA ENTREGA A DIRECCION USD'!D729)+1,3)</f>
        <v>0.71799999999999997</v>
      </c>
      <c r="T729" s="200">
        <f>TRUNC(('TARIFA ENTREGA A DIRECCION USD'!E729-'TARIFA ENTREGA A DIRECCION USD'!D729)/'TARIFA ENTREGA A DIRECCION USD'!D729,3)</f>
        <v>0.22800000000000001</v>
      </c>
      <c r="U729" s="200">
        <f>TRUNC(('TARIFA ENTREGA A DIRECCION USD'!F729-'TARIFA ENTREGA A DIRECCION USD'!D729)/'TARIFA ENTREGA A DIRECCION USD'!D729,3)</f>
        <v>0.38600000000000001</v>
      </c>
      <c r="V729" s="200">
        <f>TRUNC(('TARIFA ENTREGA A DIRECCION USD'!G729-'TARIFA ENTREGA A DIRECCION USD'!D729)/'TARIFA ENTREGA A DIRECCION USD'!D729,3)</f>
        <v>0.88600000000000001</v>
      </c>
      <c r="X729" s="142">
        <v>16.12</v>
      </c>
      <c r="Y729" s="190">
        <v>722</v>
      </c>
      <c r="Z729" s="200">
        <v>0.55000000000000004</v>
      </c>
      <c r="AA729" s="200">
        <v>0.13</v>
      </c>
      <c r="AB729" s="200">
        <v>0.3</v>
      </c>
      <c r="AC729" s="200">
        <v>0.85</v>
      </c>
      <c r="AL729"/>
      <c r="AM729"/>
      <c r="AN729"/>
      <c r="AO729"/>
      <c r="AP729"/>
      <c r="AQ729"/>
      <c r="AR729"/>
      <c r="AS729"/>
      <c r="AT729"/>
      <c r="AU729"/>
    </row>
    <row r="730" spans="17:47" x14ac:dyDescent="0.2">
      <c r="Q730" s="142">
        <f>TRUNC('TARIFA ENTREGA A DIRECCION USD'!D731-'TARIFA ENTREGA A DIRECCION USD'!D730,2)</f>
        <v>0.54</v>
      </c>
      <c r="R730" s="190">
        <v>723</v>
      </c>
      <c r="S730" s="200">
        <f>TRUNC((('TARIFA ENTREGA A DIRECCION USD'!C730-'TARIFA ENTREGA A DIRECCION USD'!D730)/'TARIFA ENTREGA A DIRECCION USD'!D730)+1,3)</f>
        <v>0.71799999999999997</v>
      </c>
      <c r="T730" s="200">
        <f>TRUNC(('TARIFA ENTREGA A DIRECCION USD'!E730-'TARIFA ENTREGA A DIRECCION USD'!D730)/'TARIFA ENTREGA A DIRECCION USD'!D730,3)</f>
        <v>0.22800000000000001</v>
      </c>
      <c r="U730" s="200">
        <f>TRUNC(('TARIFA ENTREGA A DIRECCION USD'!F730-'TARIFA ENTREGA A DIRECCION USD'!D730)/'TARIFA ENTREGA A DIRECCION USD'!D730,3)</f>
        <v>0.38600000000000001</v>
      </c>
      <c r="V730" s="200">
        <f>TRUNC(('TARIFA ENTREGA A DIRECCION USD'!G730-'TARIFA ENTREGA A DIRECCION USD'!D730)/'TARIFA ENTREGA A DIRECCION USD'!D730,3)</f>
        <v>0.88700000000000001</v>
      </c>
      <c r="X730" s="142">
        <v>16.12</v>
      </c>
      <c r="Y730" s="190">
        <v>723</v>
      </c>
      <c r="Z730" s="200">
        <v>0.55000000000000004</v>
      </c>
      <c r="AA730" s="200">
        <v>0.13</v>
      </c>
      <c r="AB730" s="200">
        <v>0.3</v>
      </c>
      <c r="AC730" s="200">
        <v>0.85</v>
      </c>
      <c r="AL730"/>
      <c r="AM730"/>
      <c r="AN730"/>
      <c r="AO730"/>
      <c r="AP730"/>
      <c r="AQ730"/>
      <c r="AR730"/>
      <c r="AS730"/>
      <c r="AT730"/>
      <c r="AU730"/>
    </row>
    <row r="731" spans="17:47" x14ac:dyDescent="0.2">
      <c r="Q731" s="142">
        <f>TRUNC('TARIFA ENTREGA A DIRECCION USD'!D732-'TARIFA ENTREGA A DIRECCION USD'!D731,2)</f>
        <v>0.54</v>
      </c>
      <c r="R731" s="190">
        <v>724</v>
      </c>
      <c r="S731" s="200">
        <f>TRUNC((('TARIFA ENTREGA A DIRECCION USD'!C731-'TARIFA ENTREGA A DIRECCION USD'!D731)/'TARIFA ENTREGA A DIRECCION USD'!D731)+1,3)</f>
        <v>0.71799999999999997</v>
      </c>
      <c r="T731" s="200">
        <f>TRUNC(('TARIFA ENTREGA A DIRECCION USD'!E731-'TARIFA ENTREGA A DIRECCION USD'!D731)/'TARIFA ENTREGA A DIRECCION USD'!D731,3)</f>
        <v>0.22800000000000001</v>
      </c>
      <c r="U731" s="200">
        <f>TRUNC(('TARIFA ENTREGA A DIRECCION USD'!F731-'TARIFA ENTREGA A DIRECCION USD'!D731)/'TARIFA ENTREGA A DIRECCION USD'!D731,3)</f>
        <v>0.38600000000000001</v>
      </c>
      <c r="V731" s="200">
        <f>TRUNC(('TARIFA ENTREGA A DIRECCION USD'!G731-'TARIFA ENTREGA A DIRECCION USD'!D731)/'TARIFA ENTREGA A DIRECCION USD'!D731,3)</f>
        <v>0.88700000000000001</v>
      </c>
      <c r="X731" s="142">
        <v>16.12</v>
      </c>
      <c r="Y731" s="190">
        <v>724</v>
      </c>
      <c r="Z731" s="200">
        <v>0.55000000000000004</v>
      </c>
      <c r="AA731" s="200">
        <v>0.13</v>
      </c>
      <c r="AB731" s="200">
        <v>0.3</v>
      </c>
      <c r="AC731" s="200">
        <v>0.85</v>
      </c>
      <c r="AL731"/>
      <c r="AM731"/>
      <c r="AN731"/>
      <c r="AO731"/>
      <c r="AP731"/>
      <c r="AQ731"/>
      <c r="AR731"/>
      <c r="AS731"/>
      <c r="AT731"/>
      <c r="AU731"/>
    </row>
    <row r="732" spans="17:47" x14ac:dyDescent="0.2">
      <c r="Q732" s="142">
        <f>TRUNC('TARIFA ENTREGA A DIRECCION USD'!D733-'TARIFA ENTREGA A DIRECCION USD'!D732,2)</f>
        <v>0.54</v>
      </c>
      <c r="R732" s="190">
        <v>725</v>
      </c>
      <c r="S732" s="200">
        <f>TRUNC((('TARIFA ENTREGA A DIRECCION USD'!C732-'TARIFA ENTREGA A DIRECCION USD'!D732)/'TARIFA ENTREGA A DIRECCION USD'!D732)+1,3)</f>
        <v>0.71799999999999997</v>
      </c>
      <c r="T732" s="200">
        <f>TRUNC(('TARIFA ENTREGA A DIRECCION USD'!E732-'TARIFA ENTREGA A DIRECCION USD'!D732)/'TARIFA ENTREGA A DIRECCION USD'!D732,3)</f>
        <v>0.22800000000000001</v>
      </c>
      <c r="U732" s="200">
        <f>TRUNC(('TARIFA ENTREGA A DIRECCION USD'!F732-'TARIFA ENTREGA A DIRECCION USD'!D732)/'TARIFA ENTREGA A DIRECCION USD'!D732,3)</f>
        <v>0.38600000000000001</v>
      </c>
      <c r="V732" s="200">
        <f>TRUNC(('TARIFA ENTREGA A DIRECCION USD'!G732-'TARIFA ENTREGA A DIRECCION USD'!D732)/'TARIFA ENTREGA A DIRECCION USD'!D732,3)</f>
        <v>0.88700000000000001</v>
      </c>
      <c r="X732" s="142">
        <v>16.12</v>
      </c>
      <c r="Y732" s="190">
        <v>725</v>
      </c>
      <c r="Z732" s="200">
        <v>0.55000000000000004</v>
      </c>
      <c r="AA732" s="200">
        <v>0.13</v>
      </c>
      <c r="AB732" s="200">
        <v>0.3</v>
      </c>
      <c r="AC732" s="200">
        <v>0.85</v>
      </c>
      <c r="AL732"/>
      <c r="AM732"/>
      <c r="AN732"/>
      <c r="AO732"/>
      <c r="AP732"/>
      <c r="AQ732"/>
      <c r="AR732"/>
      <c r="AS732"/>
      <c r="AT732"/>
      <c r="AU732"/>
    </row>
    <row r="733" spans="17:47" x14ac:dyDescent="0.2">
      <c r="Q733" s="142">
        <f>TRUNC('TARIFA ENTREGA A DIRECCION USD'!D734-'TARIFA ENTREGA A DIRECCION USD'!D733,2)</f>
        <v>0.54</v>
      </c>
      <c r="R733" s="190">
        <v>726</v>
      </c>
      <c r="S733" s="200">
        <f>TRUNC((('TARIFA ENTREGA A DIRECCION USD'!C733-'TARIFA ENTREGA A DIRECCION USD'!D733)/'TARIFA ENTREGA A DIRECCION USD'!D733)+1,3)</f>
        <v>0.71799999999999997</v>
      </c>
      <c r="T733" s="200">
        <f>TRUNC(('TARIFA ENTREGA A DIRECCION USD'!E733-'TARIFA ENTREGA A DIRECCION USD'!D733)/'TARIFA ENTREGA A DIRECCION USD'!D733,3)</f>
        <v>0.22800000000000001</v>
      </c>
      <c r="U733" s="200">
        <f>TRUNC(('TARIFA ENTREGA A DIRECCION USD'!F733-'TARIFA ENTREGA A DIRECCION USD'!D733)/'TARIFA ENTREGA A DIRECCION USD'!D733,3)</f>
        <v>0.38700000000000001</v>
      </c>
      <c r="V733" s="200">
        <f>TRUNC(('TARIFA ENTREGA A DIRECCION USD'!G733-'TARIFA ENTREGA A DIRECCION USD'!D733)/'TARIFA ENTREGA A DIRECCION USD'!D733,3)</f>
        <v>0.88700000000000001</v>
      </c>
      <c r="X733" s="142">
        <v>16.12</v>
      </c>
      <c r="Y733" s="190">
        <v>726</v>
      </c>
      <c r="Z733" s="200">
        <v>0.55000000000000004</v>
      </c>
      <c r="AA733" s="200">
        <v>0.13</v>
      </c>
      <c r="AB733" s="200">
        <v>0.3</v>
      </c>
      <c r="AC733" s="200">
        <v>0.85</v>
      </c>
      <c r="AL733"/>
      <c r="AM733"/>
      <c r="AN733"/>
      <c r="AO733"/>
      <c r="AP733"/>
      <c r="AQ733"/>
      <c r="AR733"/>
      <c r="AS733"/>
      <c r="AT733"/>
      <c r="AU733"/>
    </row>
    <row r="734" spans="17:47" x14ac:dyDescent="0.2">
      <c r="Q734" s="142">
        <f>TRUNC('TARIFA ENTREGA A DIRECCION USD'!D735-'TARIFA ENTREGA A DIRECCION USD'!D734,2)</f>
        <v>0.54</v>
      </c>
      <c r="R734" s="190">
        <v>727</v>
      </c>
      <c r="S734" s="200">
        <f>TRUNC((('TARIFA ENTREGA A DIRECCION USD'!C734-'TARIFA ENTREGA A DIRECCION USD'!D734)/'TARIFA ENTREGA A DIRECCION USD'!D734)+1,3)</f>
        <v>0.71799999999999997</v>
      </c>
      <c r="T734" s="200">
        <f>TRUNC(('TARIFA ENTREGA A DIRECCION USD'!E734-'TARIFA ENTREGA A DIRECCION USD'!D734)/'TARIFA ENTREGA A DIRECCION USD'!D734,3)</f>
        <v>0.22800000000000001</v>
      </c>
      <c r="U734" s="200">
        <f>TRUNC(('TARIFA ENTREGA A DIRECCION USD'!F734-'TARIFA ENTREGA A DIRECCION USD'!D734)/'TARIFA ENTREGA A DIRECCION USD'!D734,3)</f>
        <v>0.38700000000000001</v>
      </c>
      <c r="V734" s="200">
        <f>TRUNC(('TARIFA ENTREGA A DIRECCION USD'!G734-'TARIFA ENTREGA A DIRECCION USD'!D734)/'TARIFA ENTREGA A DIRECCION USD'!D734,3)</f>
        <v>0.88700000000000001</v>
      </c>
      <c r="X734" s="142">
        <v>16.12</v>
      </c>
      <c r="Y734" s="190">
        <v>727</v>
      </c>
      <c r="Z734" s="200">
        <v>0.55000000000000004</v>
      </c>
      <c r="AA734" s="200">
        <v>0.13</v>
      </c>
      <c r="AB734" s="200">
        <v>0.3</v>
      </c>
      <c r="AC734" s="200">
        <v>0.85</v>
      </c>
      <c r="AL734"/>
      <c r="AM734"/>
      <c r="AN734"/>
      <c r="AO734"/>
      <c r="AP734"/>
      <c r="AQ734"/>
      <c r="AR734"/>
      <c r="AS734"/>
      <c r="AT734"/>
      <c r="AU734"/>
    </row>
    <row r="735" spans="17:47" x14ac:dyDescent="0.2">
      <c r="Q735" s="142">
        <f>TRUNC('TARIFA ENTREGA A DIRECCION USD'!D736-'TARIFA ENTREGA A DIRECCION USD'!D735,2)</f>
        <v>0.54</v>
      </c>
      <c r="R735" s="190">
        <v>728</v>
      </c>
      <c r="S735" s="200">
        <f>TRUNC((('TARIFA ENTREGA A DIRECCION USD'!C735-'TARIFA ENTREGA A DIRECCION USD'!D735)/'TARIFA ENTREGA A DIRECCION USD'!D735)+1,3)</f>
        <v>0.71799999999999997</v>
      </c>
      <c r="T735" s="200">
        <f>TRUNC(('TARIFA ENTREGA A DIRECCION USD'!E735-'TARIFA ENTREGA A DIRECCION USD'!D735)/'TARIFA ENTREGA A DIRECCION USD'!D735,3)</f>
        <v>0.22800000000000001</v>
      </c>
      <c r="U735" s="200">
        <f>TRUNC(('TARIFA ENTREGA A DIRECCION USD'!F735-'TARIFA ENTREGA A DIRECCION USD'!D735)/'TARIFA ENTREGA A DIRECCION USD'!D735,3)</f>
        <v>0.38700000000000001</v>
      </c>
      <c r="V735" s="200">
        <f>TRUNC(('TARIFA ENTREGA A DIRECCION USD'!G735-'TARIFA ENTREGA A DIRECCION USD'!D735)/'TARIFA ENTREGA A DIRECCION USD'!D735,3)</f>
        <v>0.88700000000000001</v>
      </c>
      <c r="X735" s="142">
        <v>16.12</v>
      </c>
      <c r="Y735" s="190">
        <v>728</v>
      </c>
      <c r="Z735" s="200">
        <v>0.55000000000000004</v>
      </c>
      <c r="AA735" s="200">
        <v>0.13</v>
      </c>
      <c r="AB735" s="200">
        <v>0.3</v>
      </c>
      <c r="AC735" s="200">
        <v>0.85</v>
      </c>
      <c r="AL735"/>
      <c r="AM735"/>
      <c r="AN735"/>
      <c r="AO735"/>
      <c r="AP735"/>
      <c r="AQ735"/>
      <c r="AR735"/>
      <c r="AS735"/>
      <c r="AT735"/>
      <c r="AU735"/>
    </row>
    <row r="736" spans="17:47" x14ac:dyDescent="0.2">
      <c r="Q736" s="142">
        <f>TRUNC('TARIFA ENTREGA A DIRECCION USD'!D737-'TARIFA ENTREGA A DIRECCION USD'!D736,2)</f>
        <v>0.54</v>
      </c>
      <c r="R736" s="190">
        <v>729</v>
      </c>
      <c r="S736" s="200">
        <f>TRUNC((('TARIFA ENTREGA A DIRECCION USD'!C736-'TARIFA ENTREGA A DIRECCION USD'!D736)/'TARIFA ENTREGA A DIRECCION USD'!D736)+1,3)</f>
        <v>0.71799999999999997</v>
      </c>
      <c r="T736" s="200">
        <f>TRUNC(('TARIFA ENTREGA A DIRECCION USD'!E736-'TARIFA ENTREGA A DIRECCION USD'!D736)/'TARIFA ENTREGA A DIRECCION USD'!D736,3)</f>
        <v>0.22800000000000001</v>
      </c>
      <c r="U736" s="200">
        <f>TRUNC(('TARIFA ENTREGA A DIRECCION USD'!F736-'TARIFA ENTREGA A DIRECCION USD'!D736)/'TARIFA ENTREGA A DIRECCION USD'!D736,3)</f>
        <v>0.38700000000000001</v>
      </c>
      <c r="V736" s="200">
        <f>TRUNC(('TARIFA ENTREGA A DIRECCION USD'!G736-'TARIFA ENTREGA A DIRECCION USD'!D736)/'TARIFA ENTREGA A DIRECCION USD'!D736,3)</f>
        <v>0.88700000000000001</v>
      </c>
      <c r="X736" s="142">
        <v>16.12</v>
      </c>
      <c r="Y736" s="190">
        <v>729</v>
      </c>
      <c r="Z736" s="200">
        <v>0.55000000000000004</v>
      </c>
      <c r="AA736" s="200">
        <v>0.13</v>
      </c>
      <c r="AB736" s="200">
        <v>0.3</v>
      </c>
      <c r="AC736" s="200">
        <v>0.85</v>
      </c>
      <c r="AL736"/>
      <c r="AM736"/>
      <c r="AN736"/>
      <c r="AO736"/>
      <c r="AP736"/>
      <c r="AQ736"/>
      <c r="AR736"/>
      <c r="AS736"/>
      <c r="AT736"/>
      <c r="AU736"/>
    </row>
    <row r="737" spans="17:47" x14ac:dyDescent="0.2">
      <c r="Q737" s="142">
        <f>TRUNC('TARIFA ENTREGA A DIRECCION USD'!D738-'TARIFA ENTREGA A DIRECCION USD'!D737,2)</f>
        <v>0.54</v>
      </c>
      <c r="R737" s="190">
        <v>730</v>
      </c>
      <c r="S737" s="200">
        <f>TRUNC((('TARIFA ENTREGA A DIRECCION USD'!C737-'TARIFA ENTREGA A DIRECCION USD'!D737)/'TARIFA ENTREGA A DIRECCION USD'!D737)+1,3)</f>
        <v>0.71799999999999997</v>
      </c>
      <c r="T737" s="200">
        <f>TRUNC(('TARIFA ENTREGA A DIRECCION USD'!E737-'TARIFA ENTREGA A DIRECCION USD'!D737)/'TARIFA ENTREGA A DIRECCION USD'!D737,3)</f>
        <v>0.22800000000000001</v>
      </c>
      <c r="U737" s="200">
        <f>TRUNC(('TARIFA ENTREGA A DIRECCION USD'!F737-'TARIFA ENTREGA A DIRECCION USD'!D737)/'TARIFA ENTREGA A DIRECCION USD'!D737,3)</f>
        <v>0.38700000000000001</v>
      </c>
      <c r="V737" s="200">
        <f>TRUNC(('TARIFA ENTREGA A DIRECCION USD'!G737-'TARIFA ENTREGA A DIRECCION USD'!D737)/'TARIFA ENTREGA A DIRECCION USD'!D737,3)</f>
        <v>0.88700000000000001</v>
      </c>
      <c r="X737" s="142">
        <v>16.12</v>
      </c>
      <c r="Y737" s="190">
        <v>730</v>
      </c>
      <c r="Z737" s="200">
        <v>0.55000000000000004</v>
      </c>
      <c r="AA737" s="200">
        <v>0.13</v>
      </c>
      <c r="AB737" s="200">
        <v>0.3</v>
      </c>
      <c r="AC737" s="200">
        <v>0.85</v>
      </c>
      <c r="AL737"/>
      <c r="AM737"/>
      <c r="AN737"/>
      <c r="AO737"/>
      <c r="AP737"/>
      <c r="AQ737"/>
      <c r="AR737"/>
      <c r="AS737"/>
      <c r="AT737"/>
      <c r="AU737"/>
    </row>
    <row r="738" spans="17:47" x14ac:dyDescent="0.2">
      <c r="Q738" s="142">
        <f>TRUNC('TARIFA ENTREGA A DIRECCION USD'!D739-'TARIFA ENTREGA A DIRECCION USD'!D738,2)</f>
        <v>0.54</v>
      </c>
      <c r="R738" s="190">
        <v>731</v>
      </c>
      <c r="S738" s="200">
        <f>TRUNC((('TARIFA ENTREGA A DIRECCION USD'!C738-'TARIFA ENTREGA A DIRECCION USD'!D738)/'TARIFA ENTREGA A DIRECCION USD'!D738)+1,3)</f>
        <v>0.71799999999999997</v>
      </c>
      <c r="T738" s="200">
        <f>TRUNC(('TARIFA ENTREGA A DIRECCION USD'!E738-'TARIFA ENTREGA A DIRECCION USD'!D738)/'TARIFA ENTREGA A DIRECCION USD'!D738,3)</f>
        <v>0.22900000000000001</v>
      </c>
      <c r="U738" s="200">
        <f>TRUNC(('TARIFA ENTREGA A DIRECCION USD'!F738-'TARIFA ENTREGA A DIRECCION USD'!D738)/'TARIFA ENTREGA A DIRECCION USD'!D738,3)</f>
        <v>0.38700000000000001</v>
      </c>
      <c r="V738" s="200">
        <f>TRUNC(('TARIFA ENTREGA A DIRECCION USD'!G738-'TARIFA ENTREGA A DIRECCION USD'!D738)/'TARIFA ENTREGA A DIRECCION USD'!D738,3)</f>
        <v>0.88800000000000001</v>
      </c>
      <c r="X738" s="142">
        <v>16.12</v>
      </c>
      <c r="Y738" s="190">
        <v>731</v>
      </c>
      <c r="Z738" s="200">
        <v>0.55000000000000004</v>
      </c>
      <c r="AA738" s="200">
        <v>0.13</v>
      </c>
      <c r="AB738" s="200">
        <v>0.3</v>
      </c>
      <c r="AC738" s="200">
        <v>0.85</v>
      </c>
      <c r="AL738"/>
      <c r="AM738"/>
      <c r="AN738"/>
      <c r="AO738"/>
      <c r="AP738"/>
      <c r="AQ738"/>
      <c r="AR738"/>
      <c r="AS738"/>
      <c r="AT738"/>
      <c r="AU738"/>
    </row>
    <row r="739" spans="17:47" x14ac:dyDescent="0.2">
      <c r="Q739" s="142">
        <f>TRUNC('TARIFA ENTREGA A DIRECCION USD'!D740-'TARIFA ENTREGA A DIRECCION USD'!D739,2)</f>
        <v>0.54</v>
      </c>
      <c r="R739" s="190">
        <v>732</v>
      </c>
      <c r="S739" s="200">
        <f>TRUNC((('TARIFA ENTREGA A DIRECCION USD'!C739-'TARIFA ENTREGA A DIRECCION USD'!D739)/'TARIFA ENTREGA A DIRECCION USD'!D739)+1,3)</f>
        <v>0.71799999999999997</v>
      </c>
      <c r="T739" s="200">
        <f>TRUNC(('TARIFA ENTREGA A DIRECCION USD'!E739-'TARIFA ENTREGA A DIRECCION USD'!D739)/'TARIFA ENTREGA A DIRECCION USD'!D739,3)</f>
        <v>0.22900000000000001</v>
      </c>
      <c r="U739" s="200">
        <f>TRUNC(('TARIFA ENTREGA A DIRECCION USD'!F739-'TARIFA ENTREGA A DIRECCION USD'!D739)/'TARIFA ENTREGA A DIRECCION USD'!D739,3)</f>
        <v>0.38700000000000001</v>
      </c>
      <c r="V739" s="200">
        <f>TRUNC(('TARIFA ENTREGA A DIRECCION USD'!G739-'TARIFA ENTREGA A DIRECCION USD'!D739)/'TARIFA ENTREGA A DIRECCION USD'!D739,3)</f>
        <v>0.88800000000000001</v>
      </c>
      <c r="X739" s="142">
        <v>16.12</v>
      </c>
      <c r="Y739" s="190">
        <v>732</v>
      </c>
      <c r="Z739" s="200">
        <v>0.55000000000000004</v>
      </c>
      <c r="AA739" s="200">
        <v>0.13</v>
      </c>
      <c r="AB739" s="200">
        <v>0.3</v>
      </c>
      <c r="AC739" s="200">
        <v>0.85</v>
      </c>
      <c r="AL739"/>
      <c r="AM739"/>
      <c r="AN739"/>
      <c r="AO739"/>
      <c r="AP739"/>
      <c r="AQ739"/>
      <c r="AR739"/>
      <c r="AS739"/>
      <c r="AT739"/>
      <c r="AU739"/>
    </row>
    <row r="740" spans="17:47" x14ac:dyDescent="0.2">
      <c r="Q740" s="142">
        <f>TRUNC('TARIFA ENTREGA A DIRECCION USD'!D741-'TARIFA ENTREGA A DIRECCION USD'!D740,2)</f>
        <v>0.54</v>
      </c>
      <c r="R740" s="190">
        <v>733</v>
      </c>
      <c r="S740" s="200">
        <f>TRUNC((('TARIFA ENTREGA A DIRECCION USD'!C740-'TARIFA ENTREGA A DIRECCION USD'!D740)/'TARIFA ENTREGA A DIRECCION USD'!D740)+1,3)</f>
        <v>0.71799999999999997</v>
      </c>
      <c r="T740" s="200">
        <f>TRUNC(('TARIFA ENTREGA A DIRECCION USD'!E740-'TARIFA ENTREGA A DIRECCION USD'!D740)/'TARIFA ENTREGA A DIRECCION USD'!D740,3)</f>
        <v>0.22900000000000001</v>
      </c>
      <c r="U740" s="200">
        <f>TRUNC(('TARIFA ENTREGA A DIRECCION USD'!F740-'TARIFA ENTREGA A DIRECCION USD'!D740)/'TARIFA ENTREGA A DIRECCION USD'!D740,3)</f>
        <v>0.38700000000000001</v>
      </c>
      <c r="V740" s="200">
        <f>TRUNC(('TARIFA ENTREGA A DIRECCION USD'!G740-'TARIFA ENTREGA A DIRECCION USD'!D740)/'TARIFA ENTREGA A DIRECCION USD'!D740,3)</f>
        <v>0.88800000000000001</v>
      </c>
      <c r="X740" s="142">
        <v>16.12</v>
      </c>
      <c r="Y740" s="190">
        <v>733</v>
      </c>
      <c r="Z740" s="200">
        <v>0.55000000000000004</v>
      </c>
      <c r="AA740" s="200">
        <v>0.13</v>
      </c>
      <c r="AB740" s="200">
        <v>0.3</v>
      </c>
      <c r="AC740" s="200">
        <v>0.85</v>
      </c>
      <c r="AL740"/>
      <c r="AM740"/>
      <c r="AN740"/>
      <c r="AO740"/>
      <c r="AP740"/>
      <c r="AQ740"/>
      <c r="AR740"/>
      <c r="AS740"/>
      <c r="AT740"/>
      <c r="AU740"/>
    </row>
    <row r="741" spans="17:47" x14ac:dyDescent="0.2">
      <c r="Q741" s="142">
        <f>TRUNC('TARIFA ENTREGA A DIRECCION USD'!D742-'TARIFA ENTREGA A DIRECCION USD'!D741,2)</f>
        <v>0.54</v>
      </c>
      <c r="R741" s="190">
        <v>734</v>
      </c>
      <c r="S741" s="200">
        <f>TRUNC((('TARIFA ENTREGA A DIRECCION USD'!C741-'TARIFA ENTREGA A DIRECCION USD'!D741)/'TARIFA ENTREGA A DIRECCION USD'!D741)+1,3)</f>
        <v>0.71799999999999997</v>
      </c>
      <c r="T741" s="200">
        <f>TRUNC(('TARIFA ENTREGA A DIRECCION USD'!E741-'TARIFA ENTREGA A DIRECCION USD'!D741)/'TARIFA ENTREGA A DIRECCION USD'!D741,3)</f>
        <v>0.22900000000000001</v>
      </c>
      <c r="U741" s="200">
        <f>TRUNC(('TARIFA ENTREGA A DIRECCION USD'!F741-'TARIFA ENTREGA A DIRECCION USD'!D741)/'TARIFA ENTREGA A DIRECCION USD'!D741,3)</f>
        <v>0.38700000000000001</v>
      </c>
      <c r="V741" s="200">
        <f>TRUNC(('TARIFA ENTREGA A DIRECCION USD'!G741-'TARIFA ENTREGA A DIRECCION USD'!D741)/'TARIFA ENTREGA A DIRECCION USD'!D741,3)</f>
        <v>0.88800000000000001</v>
      </c>
      <c r="X741" s="142">
        <v>16.12</v>
      </c>
      <c r="Y741" s="190">
        <v>734</v>
      </c>
      <c r="Z741" s="200">
        <v>0.55000000000000004</v>
      </c>
      <c r="AA741" s="200">
        <v>0.13</v>
      </c>
      <c r="AB741" s="200">
        <v>0.3</v>
      </c>
      <c r="AC741" s="200">
        <v>0.85</v>
      </c>
      <c r="AL741"/>
      <c r="AM741"/>
      <c r="AN741"/>
      <c r="AO741"/>
      <c r="AP741"/>
      <c r="AQ741"/>
      <c r="AR741"/>
      <c r="AS741"/>
      <c r="AT741"/>
      <c r="AU741"/>
    </row>
    <row r="742" spans="17:47" x14ac:dyDescent="0.2">
      <c r="Q742" s="142">
        <f>TRUNC('TARIFA ENTREGA A DIRECCION USD'!D743-'TARIFA ENTREGA A DIRECCION USD'!D742,2)</f>
        <v>0.54</v>
      </c>
      <c r="R742" s="190">
        <v>735</v>
      </c>
      <c r="S742" s="200">
        <f>TRUNC((('TARIFA ENTREGA A DIRECCION USD'!C742-'TARIFA ENTREGA A DIRECCION USD'!D742)/'TARIFA ENTREGA A DIRECCION USD'!D742)+1,3)</f>
        <v>0.71799999999999997</v>
      </c>
      <c r="T742" s="200">
        <f>TRUNC(('TARIFA ENTREGA A DIRECCION USD'!E742-'TARIFA ENTREGA A DIRECCION USD'!D742)/'TARIFA ENTREGA A DIRECCION USD'!D742,3)</f>
        <v>0.22900000000000001</v>
      </c>
      <c r="U742" s="200">
        <f>TRUNC(('TARIFA ENTREGA A DIRECCION USD'!F742-'TARIFA ENTREGA A DIRECCION USD'!D742)/'TARIFA ENTREGA A DIRECCION USD'!D742,3)</f>
        <v>0.38700000000000001</v>
      </c>
      <c r="V742" s="200">
        <f>TRUNC(('TARIFA ENTREGA A DIRECCION USD'!G742-'TARIFA ENTREGA A DIRECCION USD'!D742)/'TARIFA ENTREGA A DIRECCION USD'!D742,3)</f>
        <v>0.88800000000000001</v>
      </c>
      <c r="X742" s="142">
        <v>16.12</v>
      </c>
      <c r="Y742" s="190">
        <v>735</v>
      </c>
      <c r="Z742" s="200">
        <v>0.55000000000000004</v>
      </c>
      <c r="AA742" s="200">
        <v>0.13</v>
      </c>
      <c r="AB742" s="200">
        <v>0.3</v>
      </c>
      <c r="AC742" s="200">
        <v>0.85</v>
      </c>
      <c r="AL742"/>
      <c r="AM742"/>
      <c r="AN742"/>
      <c r="AO742"/>
      <c r="AP742"/>
      <c r="AQ742"/>
      <c r="AR742"/>
      <c r="AS742"/>
      <c r="AT742"/>
      <c r="AU742"/>
    </row>
    <row r="743" spans="17:47" x14ac:dyDescent="0.2">
      <c r="Q743" s="142">
        <f>TRUNC('TARIFA ENTREGA A DIRECCION USD'!D744-'TARIFA ENTREGA A DIRECCION USD'!D743,2)</f>
        <v>0.54</v>
      </c>
      <c r="R743" s="190">
        <v>736</v>
      </c>
      <c r="S743" s="200">
        <f>TRUNC((('TARIFA ENTREGA A DIRECCION USD'!C743-'TARIFA ENTREGA A DIRECCION USD'!D743)/'TARIFA ENTREGA A DIRECCION USD'!D743)+1,3)</f>
        <v>0.71799999999999997</v>
      </c>
      <c r="T743" s="200">
        <f>TRUNC(('TARIFA ENTREGA A DIRECCION USD'!E743-'TARIFA ENTREGA A DIRECCION USD'!D743)/'TARIFA ENTREGA A DIRECCION USD'!D743,3)</f>
        <v>0.22900000000000001</v>
      </c>
      <c r="U743" s="200">
        <f>TRUNC(('TARIFA ENTREGA A DIRECCION USD'!F743-'TARIFA ENTREGA A DIRECCION USD'!D743)/'TARIFA ENTREGA A DIRECCION USD'!D743,3)</f>
        <v>0.38700000000000001</v>
      </c>
      <c r="V743" s="200">
        <f>TRUNC(('TARIFA ENTREGA A DIRECCION USD'!G743-'TARIFA ENTREGA A DIRECCION USD'!D743)/'TARIFA ENTREGA A DIRECCION USD'!D743,3)</f>
        <v>0.88800000000000001</v>
      </c>
      <c r="X743" s="142">
        <v>16.12</v>
      </c>
      <c r="Y743" s="190">
        <v>736</v>
      </c>
      <c r="Z743" s="200">
        <v>0.55000000000000004</v>
      </c>
      <c r="AA743" s="200">
        <v>0.13</v>
      </c>
      <c r="AB743" s="200">
        <v>0.3</v>
      </c>
      <c r="AC743" s="200">
        <v>0.85</v>
      </c>
      <c r="AL743"/>
      <c r="AM743"/>
      <c r="AN743"/>
      <c r="AO743"/>
      <c r="AP743"/>
      <c r="AQ743"/>
      <c r="AR743"/>
      <c r="AS743"/>
      <c r="AT743"/>
      <c r="AU743"/>
    </row>
    <row r="744" spans="17:47" x14ac:dyDescent="0.2">
      <c r="Q744" s="142">
        <f>TRUNC('TARIFA ENTREGA A DIRECCION USD'!D745-'TARIFA ENTREGA A DIRECCION USD'!D744,2)</f>
        <v>0.54</v>
      </c>
      <c r="R744" s="190">
        <v>737</v>
      </c>
      <c r="S744" s="200">
        <f>TRUNC((('TARIFA ENTREGA A DIRECCION USD'!C744-'TARIFA ENTREGA A DIRECCION USD'!D744)/'TARIFA ENTREGA A DIRECCION USD'!D744)+1,3)</f>
        <v>0.71799999999999997</v>
      </c>
      <c r="T744" s="200">
        <f>TRUNC(('TARIFA ENTREGA A DIRECCION USD'!E744-'TARIFA ENTREGA A DIRECCION USD'!D744)/'TARIFA ENTREGA A DIRECCION USD'!D744,3)</f>
        <v>0.22900000000000001</v>
      </c>
      <c r="U744" s="200">
        <f>TRUNC(('TARIFA ENTREGA A DIRECCION USD'!F744-'TARIFA ENTREGA A DIRECCION USD'!D744)/'TARIFA ENTREGA A DIRECCION USD'!D744,3)</f>
        <v>0.38700000000000001</v>
      </c>
      <c r="V744" s="200">
        <f>TRUNC(('TARIFA ENTREGA A DIRECCION USD'!G744-'TARIFA ENTREGA A DIRECCION USD'!D744)/'TARIFA ENTREGA A DIRECCION USD'!D744,3)</f>
        <v>0.88800000000000001</v>
      </c>
      <c r="X744" s="142">
        <v>16.12</v>
      </c>
      <c r="Y744" s="190">
        <v>737</v>
      </c>
      <c r="Z744" s="200">
        <v>0.55000000000000004</v>
      </c>
      <c r="AA744" s="200">
        <v>0.13</v>
      </c>
      <c r="AB744" s="200">
        <v>0.3</v>
      </c>
      <c r="AC744" s="200">
        <v>0.85</v>
      </c>
      <c r="AL744"/>
      <c r="AM744"/>
      <c r="AN744"/>
      <c r="AO744"/>
      <c r="AP744"/>
      <c r="AQ744"/>
      <c r="AR744"/>
      <c r="AS744"/>
      <c r="AT744"/>
      <c r="AU744"/>
    </row>
    <row r="745" spans="17:47" x14ac:dyDescent="0.2">
      <c r="Q745" s="142">
        <f>TRUNC('TARIFA ENTREGA A DIRECCION USD'!D746-'TARIFA ENTREGA A DIRECCION USD'!D745,2)</f>
        <v>0.54</v>
      </c>
      <c r="R745" s="190">
        <v>738</v>
      </c>
      <c r="S745" s="200">
        <f>TRUNC((('TARIFA ENTREGA A DIRECCION USD'!C745-'TARIFA ENTREGA A DIRECCION USD'!D745)/'TARIFA ENTREGA A DIRECCION USD'!D745)+1,3)</f>
        <v>0.71799999999999997</v>
      </c>
      <c r="T745" s="200">
        <f>TRUNC(('TARIFA ENTREGA A DIRECCION USD'!E745-'TARIFA ENTREGA A DIRECCION USD'!D745)/'TARIFA ENTREGA A DIRECCION USD'!D745,3)</f>
        <v>0.22900000000000001</v>
      </c>
      <c r="U745" s="200">
        <f>TRUNC(('TARIFA ENTREGA A DIRECCION USD'!F745-'TARIFA ENTREGA A DIRECCION USD'!D745)/'TARIFA ENTREGA A DIRECCION USD'!D745,3)</f>
        <v>0.38700000000000001</v>
      </c>
      <c r="V745" s="200">
        <f>TRUNC(('TARIFA ENTREGA A DIRECCION USD'!G745-'TARIFA ENTREGA A DIRECCION USD'!D745)/'TARIFA ENTREGA A DIRECCION USD'!D745,3)</f>
        <v>0.88800000000000001</v>
      </c>
      <c r="X745" s="142">
        <v>16.12</v>
      </c>
      <c r="Y745" s="190">
        <v>738</v>
      </c>
      <c r="Z745" s="200">
        <v>0.55000000000000004</v>
      </c>
      <c r="AA745" s="200">
        <v>0.13</v>
      </c>
      <c r="AB745" s="200">
        <v>0.3</v>
      </c>
      <c r="AC745" s="200">
        <v>0.85</v>
      </c>
      <c r="AL745"/>
      <c r="AM745"/>
      <c r="AN745"/>
      <c r="AO745"/>
      <c r="AP745"/>
      <c r="AQ745"/>
      <c r="AR745"/>
      <c r="AS745"/>
      <c r="AT745"/>
      <c r="AU745"/>
    </row>
    <row r="746" spans="17:47" x14ac:dyDescent="0.2">
      <c r="Q746" s="142">
        <f>TRUNC('TARIFA ENTREGA A DIRECCION USD'!D747-'TARIFA ENTREGA A DIRECCION USD'!D746,2)</f>
        <v>0.54</v>
      </c>
      <c r="R746" s="190">
        <v>739</v>
      </c>
      <c r="S746" s="200">
        <f>TRUNC((('TARIFA ENTREGA A DIRECCION USD'!C746-'TARIFA ENTREGA A DIRECCION USD'!D746)/'TARIFA ENTREGA A DIRECCION USD'!D746)+1,3)</f>
        <v>0.71799999999999997</v>
      </c>
      <c r="T746" s="200">
        <f>TRUNC(('TARIFA ENTREGA A DIRECCION USD'!E746-'TARIFA ENTREGA A DIRECCION USD'!D746)/'TARIFA ENTREGA A DIRECCION USD'!D746,3)</f>
        <v>0.22900000000000001</v>
      </c>
      <c r="U746" s="200">
        <f>TRUNC(('TARIFA ENTREGA A DIRECCION USD'!F746-'TARIFA ENTREGA A DIRECCION USD'!D746)/'TARIFA ENTREGA A DIRECCION USD'!D746,3)</f>
        <v>0.38700000000000001</v>
      </c>
      <c r="V746" s="200">
        <f>TRUNC(('TARIFA ENTREGA A DIRECCION USD'!G746-'TARIFA ENTREGA A DIRECCION USD'!D746)/'TARIFA ENTREGA A DIRECCION USD'!D746,3)</f>
        <v>0.88800000000000001</v>
      </c>
      <c r="X746" s="142">
        <v>16.12</v>
      </c>
      <c r="Y746" s="190">
        <v>739</v>
      </c>
      <c r="Z746" s="200">
        <v>0.55000000000000004</v>
      </c>
      <c r="AA746" s="200">
        <v>0.13</v>
      </c>
      <c r="AB746" s="200">
        <v>0.3</v>
      </c>
      <c r="AC746" s="200">
        <v>0.85</v>
      </c>
      <c r="AL746"/>
      <c r="AM746"/>
      <c r="AN746"/>
      <c r="AO746"/>
      <c r="AP746"/>
      <c r="AQ746"/>
      <c r="AR746"/>
      <c r="AS746"/>
      <c r="AT746"/>
      <c r="AU746"/>
    </row>
    <row r="747" spans="17:47" x14ac:dyDescent="0.2">
      <c r="Q747" s="142">
        <f>TRUNC('TARIFA ENTREGA A DIRECCION USD'!D748-'TARIFA ENTREGA A DIRECCION USD'!D747,2)</f>
        <v>0.54</v>
      </c>
      <c r="R747" s="190">
        <v>740</v>
      </c>
      <c r="S747" s="200">
        <f>TRUNC((('TARIFA ENTREGA A DIRECCION USD'!C747-'TARIFA ENTREGA A DIRECCION USD'!D747)/'TARIFA ENTREGA A DIRECCION USD'!D747)+1,3)</f>
        <v>0.71799999999999997</v>
      </c>
      <c r="T747" s="200">
        <f>TRUNC(('TARIFA ENTREGA A DIRECCION USD'!E747-'TARIFA ENTREGA A DIRECCION USD'!D747)/'TARIFA ENTREGA A DIRECCION USD'!D747,3)</f>
        <v>0.22900000000000001</v>
      </c>
      <c r="U747" s="200">
        <f>TRUNC(('TARIFA ENTREGA A DIRECCION USD'!F747-'TARIFA ENTREGA A DIRECCION USD'!D747)/'TARIFA ENTREGA A DIRECCION USD'!D747,3)</f>
        <v>0.38800000000000001</v>
      </c>
      <c r="V747" s="200">
        <f>TRUNC(('TARIFA ENTREGA A DIRECCION USD'!G747-'TARIFA ENTREGA A DIRECCION USD'!D747)/'TARIFA ENTREGA A DIRECCION USD'!D747,3)</f>
        <v>0.88900000000000001</v>
      </c>
      <c r="X747" s="142">
        <v>16.12</v>
      </c>
      <c r="Y747" s="190">
        <v>740</v>
      </c>
      <c r="Z747" s="200">
        <v>0.55000000000000004</v>
      </c>
      <c r="AA747" s="200">
        <v>0.13</v>
      </c>
      <c r="AB747" s="200">
        <v>0.3</v>
      </c>
      <c r="AC747" s="200">
        <v>0.85</v>
      </c>
      <c r="AL747"/>
      <c r="AM747"/>
      <c r="AN747"/>
      <c r="AO747"/>
      <c r="AP747"/>
      <c r="AQ747"/>
      <c r="AR747"/>
      <c r="AS747"/>
      <c r="AT747"/>
      <c r="AU747"/>
    </row>
    <row r="748" spans="17:47" x14ac:dyDescent="0.2">
      <c r="Q748" s="142">
        <f>TRUNC('TARIFA ENTREGA A DIRECCION USD'!D749-'TARIFA ENTREGA A DIRECCION USD'!D748,2)</f>
        <v>0.54</v>
      </c>
      <c r="R748" s="190">
        <v>741</v>
      </c>
      <c r="S748" s="200">
        <f>TRUNC((('TARIFA ENTREGA A DIRECCION USD'!C748-'TARIFA ENTREGA A DIRECCION USD'!D748)/'TARIFA ENTREGA A DIRECCION USD'!D748)+1,3)</f>
        <v>0.71799999999999997</v>
      </c>
      <c r="T748" s="200">
        <f>TRUNC(('TARIFA ENTREGA A DIRECCION USD'!E748-'TARIFA ENTREGA A DIRECCION USD'!D748)/'TARIFA ENTREGA A DIRECCION USD'!D748,3)</f>
        <v>0.22900000000000001</v>
      </c>
      <c r="U748" s="200">
        <f>TRUNC(('TARIFA ENTREGA A DIRECCION USD'!F748-'TARIFA ENTREGA A DIRECCION USD'!D748)/'TARIFA ENTREGA A DIRECCION USD'!D748,3)</f>
        <v>0.38800000000000001</v>
      </c>
      <c r="V748" s="200">
        <f>TRUNC(('TARIFA ENTREGA A DIRECCION USD'!G748-'TARIFA ENTREGA A DIRECCION USD'!D748)/'TARIFA ENTREGA A DIRECCION USD'!D748,3)</f>
        <v>0.88900000000000001</v>
      </c>
      <c r="X748" s="142">
        <v>16.12</v>
      </c>
      <c r="Y748" s="190">
        <v>741</v>
      </c>
      <c r="Z748" s="200">
        <v>0.55000000000000004</v>
      </c>
      <c r="AA748" s="200">
        <v>0.13</v>
      </c>
      <c r="AB748" s="200">
        <v>0.3</v>
      </c>
      <c r="AC748" s="200">
        <v>0.85</v>
      </c>
      <c r="AL748"/>
      <c r="AM748"/>
      <c r="AN748"/>
      <c r="AO748"/>
      <c r="AP748"/>
      <c r="AQ748"/>
      <c r="AR748"/>
      <c r="AS748"/>
      <c r="AT748"/>
      <c r="AU748"/>
    </row>
    <row r="749" spans="17:47" x14ac:dyDescent="0.2">
      <c r="Q749" s="142">
        <f>TRUNC('TARIFA ENTREGA A DIRECCION USD'!D750-'TARIFA ENTREGA A DIRECCION USD'!D749,2)</f>
        <v>0.54</v>
      </c>
      <c r="R749" s="190">
        <v>742</v>
      </c>
      <c r="S749" s="200">
        <f>TRUNC((('TARIFA ENTREGA A DIRECCION USD'!C749-'TARIFA ENTREGA A DIRECCION USD'!D749)/'TARIFA ENTREGA A DIRECCION USD'!D749)+1,3)</f>
        <v>0.71799999999999997</v>
      </c>
      <c r="T749" s="200">
        <f>TRUNC(('TARIFA ENTREGA A DIRECCION USD'!E749-'TARIFA ENTREGA A DIRECCION USD'!D749)/'TARIFA ENTREGA A DIRECCION USD'!D749,3)</f>
        <v>0.22900000000000001</v>
      </c>
      <c r="U749" s="200">
        <f>TRUNC(('TARIFA ENTREGA A DIRECCION USD'!F749-'TARIFA ENTREGA A DIRECCION USD'!D749)/'TARIFA ENTREGA A DIRECCION USD'!D749,3)</f>
        <v>0.38800000000000001</v>
      </c>
      <c r="V749" s="200">
        <f>TRUNC(('TARIFA ENTREGA A DIRECCION USD'!G749-'TARIFA ENTREGA A DIRECCION USD'!D749)/'TARIFA ENTREGA A DIRECCION USD'!D749,3)</f>
        <v>0.88900000000000001</v>
      </c>
      <c r="X749" s="142">
        <v>16.12</v>
      </c>
      <c r="Y749" s="190">
        <v>742</v>
      </c>
      <c r="Z749" s="200">
        <v>0.55000000000000004</v>
      </c>
      <c r="AA749" s="200">
        <v>0.13</v>
      </c>
      <c r="AB749" s="200">
        <v>0.3</v>
      </c>
      <c r="AC749" s="200">
        <v>0.85</v>
      </c>
      <c r="AL749"/>
      <c r="AM749"/>
      <c r="AN749"/>
      <c r="AO749"/>
      <c r="AP749"/>
      <c r="AQ749"/>
      <c r="AR749"/>
      <c r="AS749"/>
      <c r="AT749"/>
      <c r="AU749"/>
    </row>
    <row r="750" spans="17:47" x14ac:dyDescent="0.2">
      <c r="Q750" s="142">
        <f>TRUNC('TARIFA ENTREGA A DIRECCION USD'!D751-'TARIFA ENTREGA A DIRECCION USD'!D750,2)</f>
        <v>0.54</v>
      </c>
      <c r="R750" s="190">
        <v>743</v>
      </c>
      <c r="S750" s="200">
        <f>TRUNC((('TARIFA ENTREGA A DIRECCION USD'!C750-'TARIFA ENTREGA A DIRECCION USD'!D750)/'TARIFA ENTREGA A DIRECCION USD'!D750)+1,3)</f>
        <v>0.71799999999999997</v>
      </c>
      <c r="T750" s="200">
        <f>TRUNC(('TARIFA ENTREGA A DIRECCION USD'!E750-'TARIFA ENTREGA A DIRECCION USD'!D750)/'TARIFA ENTREGA A DIRECCION USD'!D750,3)</f>
        <v>0.22900000000000001</v>
      </c>
      <c r="U750" s="200">
        <f>TRUNC(('TARIFA ENTREGA A DIRECCION USD'!F750-'TARIFA ENTREGA A DIRECCION USD'!D750)/'TARIFA ENTREGA A DIRECCION USD'!D750,3)</f>
        <v>0.38800000000000001</v>
      </c>
      <c r="V750" s="200">
        <f>TRUNC(('TARIFA ENTREGA A DIRECCION USD'!G750-'TARIFA ENTREGA A DIRECCION USD'!D750)/'TARIFA ENTREGA A DIRECCION USD'!D750,3)</f>
        <v>0.88900000000000001</v>
      </c>
      <c r="X750" s="142">
        <v>16.12</v>
      </c>
      <c r="Y750" s="190">
        <v>743</v>
      </c>
      <c r="Z750" s="200">
        <v>0.55000000000000004</v>
      </c>
      <c r="AA750" s="200">
        <v>0.13</v>
      </c>
      <c r="AB750" s="200">
        <v>0.3</v>
      </c>
      <c r="AC750" s="200">
        <v>0.85</v>
      </c>
      <c r="AL750"/>
      <c r="AM750"/>
      <c r="AN750"/>
      <c r="AO750"/>
      <c r="AP750"/>
      <c r="AQ750"/>
      <c r="AR750"/>
      <c r="AS750"/>
      <c r="AT750"/>
      <c r="AU750"/>
    </row>
    <row r="751" spans="17:47" x14ac:dyDescent="0.2">
      <c r="Q751" s="142">
        <f>TRUNC('TARIFA ENTREGA A DIRECCION USD'!D752-'TARIFA ENTREGA A DIRECCION USD'!D751,2)</f>
        <v>0.54</v>
      </c>
      <c r="R751" s="190">
        <v>744</v>
      </c>
      <c r="S751" s="200">
        <f>TRUNC((('TARIFA ENTREGA A DIRECCION USD'!C751-'TARIFA ENTREGA A DIRECCION USD'!D751)/'TARIFA ENTREGA A DIRECCION USD'!D751)+1,3)</f>
        <v>0.71799999999999997</v>
      </c>
      <c r="T751" s="200">
        <f>TRUNC(('TARIFA ENTREGA A DIRECCION USD'!E751-'TARIFA ENTREGA A DIRECCION USD'!D751)/'TARIFA ENTREGA A DIRECCION USD'!D751,3)</f>
        <v>0.22900000000000001</v>
      </c>
      <c r="U751" s="200">
        <f>TRUNC(('TARIFA ENTREGA A DIRECCION USD'!F751-'TARIFA ENTREGA A DIRECCION USD'!D751)/'TARIFA ENTREGA A DIRECCION USD'!D751,3)</f>
        <v>0.38800000000000001</v>
      </c>
      <c r="V751" s="200">
        <f>TRUNC(('TARIFA ENTREGA A DIRECCION USD'!G751-'TARIFA ENTREGA A DIRECCION USD'!D751)/'TARIFA ENTREGA A DIRECCION USD'!D751,3)</f>
        <v>0.88900000000000001</v>
      </c>
      <c r="X751" s="142">
        <v>16.12</v>
      </c>
      <c r="Y751" s="190">
        <v>744</v>
      </c>
      <c r="Z751" s="200">
        <v>0.55000000000000004</v>
      </c>
      <c r="AA751" s="200">
        <v>0.13</v>
      </c>
      <c r="AB751" s="200">
        <v>0.3</v>
      </c>
      <c r="AC751" s="200">
        <v>0.85</v>
      </c>
      <c r="AL751"/>
      <c r="AM751"/>
      <c r="AN751"/>
      <c r="AO751"/>
      <c r="AP751"/>
      <c r="AQ751"/>
      <c r="AR751"/>
      <c r="AS751"/>
      <c r="AT751"/>
      <c r="AU751"/>
    </row>
    <row r="752" spans="17:47" x14ac:dyDescent="0.2">
      <c r="Q752" s="142">
        <f>TRUNC('TARIFA ENTREGA A DIRECCION USD'!D753-'TARIFA ENTREGA A DIRECCION USD'!D752,2)</f>
        <v>0.54</v>
      </c>
      <c r="R752" s="190">
        <v>745</v>
      </c>
      <c r="S752" s="200">
        <f>TRUNC((('TARIFA ENTREGA A DIRECCION USD'!C752-'TARIFA ENTREGA A DIRECCION USD'!D752)/'TARIFA ENTREGA A DIRECCION USD'!D752)+1,3)</f>
        <v>0.71799999999999997</v>
      </c>
      <c r="T752" s="200">
        <f>TRUNC(('TARIFA ENTREGA A DIRECCION USD'!E752-'TARIFA ENTREGA A DIRECCION USD'!D752)/'TARIFA ENTREGA A DIRECCION USD'!D752,3)</f>
        <v>0.22900000000000001</v>
      </c>
      <c r="U752" s="200">
        <f>TRUNC(('TARIFA ENTREGA A DIRECCION USD'!F752-'TARIFA ENTREGA A DIRECCION USD'!D752)/'TARIFA ENTREGA A DIRECCION USD'!D752,3)</f>
        <v>0.38800000000000001</v>
      </c>
      <c r="V752" s="200">
        <f>TRUNC(('TARIFA ENTREGA A DIRECCION USD'!G752-'TARIFA ENTREGA A DIRECCION USD'!D752)/'TARIFA ENTREGA A DIRECCION USD'!D752,3)</f>
        <v>0.88900000000000001</v>
      </c>
      <c r="X752" s="142">
        <v>16.12</v>
      </c>
      <c r="Y752" s="190">
        <v>745</v>
      </c>
      <c r="Z752" s="200">
        <v>0.55000000000000004</v>
      </c>
      <c r="AA752" s="200">
        <v>0.13</v>
      </c>
      <c r="AB752" s="200">
        <v>0.3</v>
      </c>
      <c r="AC752" s="200">
        <v>0.85</v>
      </c>
      <c r="AL752"/>
      <c r="AM752"/>
      <c r="AN752"/>
      <c r="AO752"/>
      <c r="AP752"/>
      <c r="AQ752"/>
      <c r="AR752"/>
      <c r="AS752"/>
      <c r="AT752"/>
      <c r="AU752"/>
    </row>
    <row r="753" spans="17:47" x14ac:dyDescent="0.2">
      <c r="Q753" s="142">
        <f>TRUNC('TARIFA ENTREGA A DIRECCION USD'!D754-'TARIFA ENTREGA A DIRECCION USD'!D753,2)</f>
        <v>0.54</v>
      </c>
      <c r="R753" s="190">
        <v>746</v>
      </c>
      <c r="S753" s="200">
        <f>TRUNC((('TARIFA ENTREGA A DIRECCION USD'!C753-'TARIFA ENTREGA A DIRECCION USD'!D753)/'TARIFA ENTREGA A DIRECCION USD'!D753)+1,3)</f>
        <v>0.71799999999999997</v>
      </c>
      <c r="T753" s="200">
        <f>TRUNC(('TARIFA ENTREGA A DIRECCION USD'!E753-'TARIFA ENTREGA A DIRECCION USD'!D753)/'TARIFA ENTREGA A DIRECCION USD'!D753,3)</f>
        <v>0.22900000000000001</v>
      </c>
      <c r="U753" s="200">
        <f>TRUNC(('TARIFA ENTREGA A DIRECCION USD'!F753-'TARIFA ENTREGA A DIRECCION USD'!D753)/'TARIFA ENTREGA A DIRECCION USD'!D753,3)</f>
        <v>0.38800000000000001</v>
      </c>
      <c r="V753" s="200">
        <f>TRUNC(('TARIFA ENTREGA A DIRECCION USD'!G753-'TARIFA ENTREGA A DIRECCION USD'!D753)/'TARIFA ENTREGA A DIRECCION USD'!D753,3)</f>
        <v>0.88900000000000001</v>
      </c>
      <c r="X753" s="142">
        <v>16.12</v>
      </c>
      <c r="Y753" s="190">
        <v>746</v>
      </c>
      <c r="Z753" s="200">
        <v>0.55000000000000004</v>
      </c>
      <c r="AA753" s="200">
        <v>0.13</v>
      </c>
      <c r="AB753" s="200">
        <v>0.3</v>
      </c>
      <c r="AC753" s="200">
        <v>0.85</v>
      </c>
      <c r="AL753"/>
      <c r="AM753"/>
      <c r="AN753"/>
      <c r="AO753"/>
      <c r="AP753"/>
      <c r="AQ753"/>
      <c r="AR753"/>
      <c r="AS753"/>
      <c r="AT753"/>
      <c r="AU753"/>
    </row>
    <row r="754" spans="17:47" x14ac:dyDescent="0.2">
      <c r="Q754" s="142">
        <f>TRUNC('TARIFA ENTREGA A DIRECCION USD'!D755-'TARIFA ENTREGA A DIRECCION USD'!D754,2)</f>
        <v>0.54</v>
      </c>
      <c r="R754" s="190">
        <v>747</v>
      </c>
      <c r="S754" s="200">
        <f>TRUNC((('TARIFA ENTREGA A DIRECCION USD'!C754-'TARIFA ENTREGA A DIRECCION USD'!D754)/'TARIFA ENTREGA A DIRECCION USD'!D754)+1,3)</f>
        <v>0.71799999999999997</v>
      </c>
      <c r="T754" s="200">
        <f>TRUNC(('TARIFA ENTREGA A DIRECCION USD'!E754-'TARIFA ENTREGA A DIRECCION USD'!D754)/'TARIFA ENTREGA A DIRECCION USD'!D754,3)</f>
        <v>0.22900000000000001</v>
      </c>
      <c r="U754" s="200">
        <f>TRUNC(('TARIFA ENTREGA A DIRECCION USD'!F754-'TARIFA ENTREGA A DIRECCION USD'!D754)/'TARIFA ENTREGA A DIRECCION USD'!D754,3)</f>
        <v>0.38800000000000001</v>
      </c>
      <c r="V754" s="200">
        <f>TRUNC(('TARIFA ENTREGA A DIRECCION USD'!G754-'TARIFA ENTREGA A DIRECCION USD'!D754)/'TARIFA ENTREGA A DIRECCION USD'!D754,3)</f>
        <v>0.88900000000000001</v>
      </c>
      <c r="X754" s="142">
        <v>16.12</v>
      </c>
      <c r="Y754" s="190">
        <v>747</v>
      </c>
      <c r="Z754" s="200">
        <v>0.55000000000000004</v>
      </c>
      <c r="AA754" s="200">
        <v>0.13</v>
      </c>
      <c r="AB754" s="200">
        <v>0.3</v>
      </c>
      <c r="AC754" s="200">
        <v>0.85</v>
      </c>
      <c r="AL754"/>
      <c r="AM754"/>
      <c r="AN754"/>
      <c r="AO754"/>
      <c r="AP754"/>
      <c r="AQ754"/>
      <c r="AR754"/>
      <c r="AS754"/>
      <c r="AT754"/>
      <c r="AU754"/>
    </row>
    <row r="755" spans="17:47" x14ac:dyDescent="0.2">
      <c r="Q755" s="142">
        <f>TRUNC('TARIFA ENTREGA A DIRECCION USD'!D756-'TARIFA ENTREGA A DIRECCION USD'!D755,2)</f>
        <v>0.54</v>
      </c>
      <c r="R755" s="190">
        <v>748</v>
      </c>
      <c r="S755" s="200">
        <f>TRUNC((('TARIFA ENTREGA A DIRECCION USD'!C755-'TARIFA ENTREGA A DIRECCION USD'!D755)/'TARIFA ENTREGA A DIRECCION USD'!D755)+1,3)</f>
        <v>0.71799999999999997</v>
      </c>
      <c r="T755" s="200">
        <f>TRUNC(('TARIFA ENTREGA A DIRECCION USD'!E755-'TARIFA ENTREGA A DIRECCION USD'!D755)/'TARIFA ENTREGA A DIRECCION USD'!D755,3)</f>
        <v>0.22900000000000001</v>
      </c>
      <c r="U755" s="200">
        <f>TRUNC(('TARIFA ENTREGA A DIRECCION USD'!F755-'TARIFA ENTREGA A DIRECCION USD'!D755)/'TARIFA ENTREGA A DIRECCION USD'!D755,3)</f>
        <v>0.38800000000000001</v>
      </c>
      <c r="V755" s="200">
        <f>TRUNC(('TARIFA ENTREGA A DIRECCION USD'!G755-'TARIFA ENTREGA A DIRECCION USD'!D755)/'TARIFA ENTREGA A DIRECCION USD'!D755,3)</f>
        <v>0.89</v>
      </c>
      <c r="X755" s="142">
        <v>16.12</v>
      </c>
      <c r="Y755" s="190">
        <v>748</v>
      </c>
      <c r="Z755" s="200">
        <v>0.55000000000000004</v>
      </c>
      <c r="AA755" s="200">
        <v>0.13</v>
      </c>
      <c r="AB755" s="200">
        <v>0.3</v>
      </c>
      <c r="AC755" s="200">
        <v>0.85</v>
      </c>
      <c r="AL755"/>
      <c r="AM755"/>
      <c r="AN755"/>
      <c r="AO755"/>
      <c r="AP755"/>
      <c r="AQ755"/>
      <c r="AR755"/>
      <c r="AS755"/>
      <c r="AT755"/>
      <c r="AU755"/>
    </row>
    <row r="756" spans="17:47" x14ac:dyDescent="0.2">
      <c r="Q756" s="142">
        <f>TRUNC('TARIFA ENTREGA A DIRECCION USD'!D757-'TARIFA ENTREGA A DIRECCION USD'!D756,2)</f>
        <v>0.54</v>
      </c>
      <c r="R756" s="190">
        <v>749</v>
      </c>
      <c r="S756" s="200">
        <f>TRUNC((('TARIFA ENTREGA A DIRECCION USD'!C756-'TARIFA ENTREGA A DIRECCION USD'!D756)/'TARIFA ENTREGA A DIRECCION USD'!D756)+1,3)</f>
        <v>0.71799999999999997</v>
      </c>
      <c r="T756" s="200">
        <f>TRUNC(('TARIFA ENTREGA A DIRECCION USD'!E756-'TARIFA ENTREGA A DIRECCION USD'!D756)/'TARIFA ENTREGA A DIRECCION USD'!D756,3)</f>
        <v>0.22900000000000001</v>
      </c>
      <c r="U756" s="200">
        <f>TRUNC(('TARIFA ENTREGA A DIRECCION USD'!F756-'TARIFA ENTREGA A DIRECCION USD'!D756)/'TARIFA ENTREGA A DIRECCION USD'!D756,3)</f>
        <v>0.38800000000000001</v>
      </c>
      <c r="V756" s="200">
        <f>TRUNC(('TARIFA ENTREGA A DIRECCION USD'!G756-'TARIFA ENTREGA A DIRECCION USD'!D756)/'TARIFA ENTREGA A DIRECCION USD'!D756,3)</f>
        <v>0.89</v>
      </c>
      <c r="X756" s="142">
        <v>16.12</v>
      </c>
      <c r="Y756" s="190">
        <v>749</v>
      </c>
      <c r="Z756" s="200">
        <v>0.55000000000000004</v>
      </c>
      <c r="AA756" s="200">
        <v>0.13</v>
      </c>
      <c r="AB756" s="200">
        <v>0.3</v>
      </c>
      <c r="AC756" s="200">
        <v>0.85</v>
      </c>
      <c r="AL756"/>
      <c r="AM756"/>
      <c r="AN756"/>
      <c r="AO756"/>
      <c r="AP756"/>
      <c r="AQ756"/>
      <c r="AR756"/>
      <c r="AS756"/>
      <c r="AT756"/>
      <c r="AU756"/>
    </row>
    <row r="757" spans="17:47" x14ac:dyDescent="0.2">
      <c r="Q757" s="142">
        <f>TRUNC('TARIFA ENTREGA A DIRECCION USD'!D758-'TARIFA ENTREGA A DIRECCION USD'!D757,2)</f>
        <v>0.54</v>
      </c>
      <c r="R757" s="190">
        <v>750</v>
      </c>
      <c r="S757" s="200">
        <f>TRUNC((('TARIFA ENTREGA A DIRECCION USD'!C757-'TARIFA ENTREGA A DIRECCION USD'!D757)/'TARIFA ENTREGA A DIRECCION USD'!D757)+1,3)</f>
        <v>0.71799999999999997</v>
      </c>
      <c r="T757" s="200">
        <f>TRUNC(('TARIFA ENTREGA A DIRECCION USD'!E757-'TARIFA ENTREGA A DIRECCION USD'!D757)/'TARIFA ENTREGA A DIRECCION USD'!D757,3)</f>
        <v>0.22900000000000001</v>
      </c>
      <c r="U757" s="200">
        <f>TRUNC(('TARIFA ENTREGA A DIRECCION USD'!F757-'TARIFA ENTREGA A DIRECCION USD'!D757)/'TARIFA ENTREGA A DIRECCION USD'!D757,3)</f>
        <v>0.38800000000000001</v>
      </c>
      <c r="V757" s="200">
        <f>TRUNC(('TARIFA ENTREGA A DIRECCION USD'!G757-'TARIFA ENTREGA A DIRECCION USD'!D757)/'TARIFA ENTREGA A DIRECCION USD'!D757,3)</f>
        <v>0.89</v>
      </c>
      <c r="X757" s="142">
        <v>16.12</v>
      </c>
      <c r="Y757" s="190">
        <v>750</v>
      </c>
      <c r="Z757" s="200">
        <v>0.55000000000000004</v>
      </c>
      <c r="AA757" s="200">
        <v>0.13</v>
      </c>
      <c r="AB757" s="200">
        <v>0.3</v>
      </c>
      <c r="AC757" s="200">
        <v>0.85</v>
      </c>
      <c r="AL757"/>
      <c r="AM757"/>
      <c r="AN757"/>
      <c r="AO757"/>
      <c r="AP757"/>
      <c r="AQ757"/>
      <c r="AR757"/>
      <c r="AS757"/>
      <c r="AT757"/>
      <c r="AU757"/>
    </row>
    <row r="758" spans="17:47" x14ac:dyDescent="0.2">
      <c r="Q758" s="142">
        <f>TRUNC('TARIFA ENTREGA A DIRECCION USD'!D759-'TARIFA ENTREGA A DIRECCION USD'!D758,2)</f>
        <v>0.54</v>
      </c>
      <c r="R758" s="190">
        <v>751</v>
      </c>
      <c r="S758" s="200">
        <f>TRUNC((('TARIFA ENTREGA A DIRECCION USD'!C758-'TARIFA ENTREGA A DIRECCION USD'!D758)/'TARIFA ENTREGA A DIRECCION USD'!D758)+1,3)</f>
        <v>0.71799999999999997</v>
      </c>
      <c r="T758" s="200">
        <f>TRUNC(('TARIFA ENTREGA A DIRECCION USD'!E758-'TARIFA ENTREGA A DIRECCION USD'!D758)/'TARIFA ENTREGA A DIRECCION USD'!D758,3)</f>
        <v>0.22900000000000001</v>
      </c>
      <c r="U758" s="200">
        <f>TRUNC(('TARIFA ENTREGA A DIRECCION USD'!F758-'TARIFA ENTREGA A DIRECCION USD'!D758)/'TARIFA ENTREGA A DIRECCION USD'!D758,3)</f>
        <v>0.38800000000000001</v>
      </c>
      <c r="V758" s="200">
        <f>TRUNC(('TARIFA ENTREGA A DIRECCION USD'!G758-'TARIFA ENTREGA A DIRECCION USD'!D758)/'TARIFA ENTREGA A DIRECCION USD'!D758,3)</f>
        <v>0.89</v>
      </c>
      <c r="X758" s="142">
        <v>16.12</v>
      </c>
      <c r="Y758" s="190">
        <v>751</v>
      </c>
      <c r="Z758" s="200">
        <v>0.55000000000000004</v>
      </c>
      <c r="AA758" s="200">
        <v>0.13</v>
      </c>
      <c r="AB758" s="200">
        <v>0.3</v>
      </c>
      <c r="AC758" s="200">
        <v>0.85</v>
      </c>
      <c r="AL758"/>
      <c r="AM758"/>
      <c r="AN758"/>
      <c r="AO758"/>
      <c r="AP758"/>
      <c r="AQ758"/>
      <c r="AR758"/>
      <c r="AS758"/>
      <c r="AT758"/>
      <c r="AU758"/>
    </row>
    <row r="759" spans="17:47" x14ac:dyDescent="0.2">
      <c r="Q759" s="142">
        <f>TRUNC('TARIFA ENTREGA A DIRECCION USD'!D760-'TARIFA ENTREGA A DIRECCION USD'!D759,2)</f>
        <v>0.54</v>
      </c>
      <c r="R759" s="190">
        <v>752</v>
      </c>
      <c r="S759" s="200">
        <f>TRUNC((('TARIFA ENTREGA A DIRECCION USD'!C759-'TARIFA ENTREGA A DIRECCION USD'!D759)/'TARIFA ENTREGA A DIRECCION USD'!D759)+1,3)</f>
        <v>0.71799999999999997</v>
      </c>
      <c r="T759" s="200">
        <f>TRUNC(('TARIFA ENTREGA A DIRECCION USD'!E759-'TARIFA ENTREGA A DIRECCION USD'!D759)/'TARIFA ENTREGA A DIRECCION USD'!D759,3)</f>
        <v>0.22900000000000001</v>
      </c>
      <c r="U759" s="200">
        <f>TRUNC(('TARIFA ENTREGA A DIRECCION USD'!F759-'TARIFA ENTREGA A DIRECCION USD'!D759)/'TARIFA ENTREGA A DIRECCION USD'!D759,3)</f>
        <v>0.38800000000000001</v>
      </c>
      <c r="V759" s="200">
        <f>TRUNC(('TARIFA ENTREGA A DIRECCION USD'!G759-'TARIFA ENTREGA A DIRECCION USD'!D759)/'TARIFA ENTREGA A DIRECCION USD'!D759,3)</f>
        <v>0.89</v>
      </c>
      <c r="X759" s="142">
        <v>16.12</v>
      </c>
      <c r="Y759" s="190">
        <v>752</v>
      </c>
      <c r="Z759" s="200">
        <v>0.55000000000000004</v>
      </c>
      <c r="AA759" s="200">
        <v>0.13</v>
      </c>
      <c r="AB759" s="200">
        <v>0.3</v>
      </c>
      <c r="AC759" s="200">
        <v>0.85</v>
      </c>
      <c r="AL759"/>
      <c r="AM759"/>
      <c r="AN759"/>
      <c r="AO759"/>
      <c r="AP759"/>
      <c r="AQ759"/>
      <c r="AR759"/>
      <c r="AS759"/>
      <c r="AT759"/>
      <c r="AU759"/>
    </row>
    <row r="760" spans="17:47" x14ac:dyDescent="0.2">
      <c r="Q760" s="142">
        <f>TRUNC('TARIFA ENTREGA A DIRECCION USD'!D761-'TARIFA ENTREGA A DIRECCION USD'!D760,2)</f>
        <v>0.54</v>
      </c>
      <c r="R760" s="190">
        <v>753</v>
      </c>
      <c r="S760" s="200">
        <f>TRUNC((('TARIFA ENTREGA A DIRECCION USD'!C760-'TARIFA ENTREGA A DIRECCION USD'!D760)/'TARIFA ENTREGA A DIRECCION USD'!D760)+1,3)</f>
        <v>0.71799999999999997</v>
      </c>
      <c r="T760" s="200">
        <f>TRUNC(('TARIFA ENTREGA A DIRECCION USD'!E760-'TARIFA ENTREGA A DIRECCION USD'!D760)/'TARIFA ENTREGA A DIRECCION USD'!D760,3)</f>
        <v>0.23</v>
      </c>
      <c r="U760" s="200">
        <f>TRUNC(('TARIFA ENTREGA A DIRECCION USD'!F760-'TARIFA ENTREGA A DIRECCION USD'!D760)/'TARIFA ENTREGA A DIRECCION USD'!D760,3)</f>
        <v>0.38800000000000001</v>
      </c>
      <c r="V760" s="200">
        <f>TRUNC(('TARIFA ENTREGA A DIRECCION USD'!G760-'TARIFA ENTREGA A DIRECCION USD'!D760)/'TARIFA ENTREGA A DIRECCION USD'!D760,3)</f>
        <v>0.89</v>
      </c>
      <c r="X760" s="142">
        <v>16.12</v>
      </c>
      <c r="Y760" s="190">
        <v>753</v>
      </c>
      <c r="Z760" s="200">
        <v>0.55000000000000004</v>
      </c>
      <c r="AA760" s="200">
        <v>0.13</v>
      </c>
      <c r="AB760" s="200">
        <v>0.3</v>
      </c>
      <c r="AC760" s="200">
        <v>0.85</v>
      </c>
      <c r="AL760"/>
      <c r="AM760"/>
      <c r="AN760"/>
      <c r="AO760"/>
      <c r="AP760"/>
      <c r="AQ760"/>
      <c r="AR760"/>
      <c r="AS760"/>
      <c r="AT760"/>
      <c r="AU760"/>
    </row>
    <row r="761" spans="17:47" x14ac:dyDescent="0.2">
      <c r="Q761" s="142">
        <f>TRUNC('TARIFA ENTREGA A DIRECCION USD'!D762-'TARIFA ENTREGA A DIRECCION USD'!D761,2)</f>
        <v>0.54</v>
      </c>
      <c r="R761" s="190">
        <v>754</v>
      </c>
      <c r="S761" s="200">
        <f>TRUNC((('TARIFA ENTREGA A DIRECCION USD'!C761-'TARIFA ENTREGA A DIRECCION USD'!D761)/'TARIFA ENTREGA A DIRECCION USD'!D761)+1,3)</f>
        <v>0.71799999999999997</v>
      </c>
      <c r="T761" s="200">
        <f>TRUNC(('TARIFA ENTREGA A DIRECCION USD'!E761-'TARIFA ENTREGA A DIRECCION USD'!D761)/'TARIFA ENTREGA A DIRECCION USD'!D761,3)</f>
        <v>0.23</v>
      </c>
      <c r="U761" s="200">
        <f>TRUNC(('TARIFA ENTREGA A DIRECCION USD'!F761-'TARIFA ENTREGA A DIRECCION USD'!D761)/'TARIFA ENTREGA A DIRECCION USD'!D761,3)</f>
        <v>0.38800000000000001</v>
      </c>
      <c r="V761" s="200">
        <f>TRUNC(('TARIFA ENTREGA A DIRECCION USD'!G761-'TARIFA ENTREGA A DIRECCION USD'!D761)/'TARIFA ENTREGA A DIRECCION USD'!D761,3)</f>
        <v>0.89</v>
      </c>
      <c r="X761" s="142">
        <v>16.12</v>
      </c>
      <c r="Y761" s="190">
        <v>754</v>
      </c>
      <c r="Z761" s="200">
        <v>0.55000000000000004</v>
      </c>
      <c r="AA761" s="200">
        <v>0.13</v>
      </c>
      <c r="AB761" s="200">
        <v>0.3</v>
      </c>
      <c r="AC761" s="200">
        <v>0.85</v>
      </c>
      <c r="AL761"/>
      <c r="AM761"/>
      <c r="AN761"/>
      <c r="AO761"/>
      <c r="AP761"/>
      <c r="AQ761"/>
      <c r="AR761"/>
      <c r="AS761"/>
      <c r="AT761"/>
      <c r="AU761"/>
    </row>
    <row r="762" spans="17:47" x14ac:dyDescent="0.2">
      <c r="Q762" s="142">
        <f>TRUNC('TARIFA ENTREGA A DIRECCION USD'!D763-'TARIFA ENTREGA A DIRECCION USD'!D762,2)</f>
        <v>0.54</v>
      </c>
      <c r="R762" s="190">
        <v>755</v>
      </c>
      <c r="S762" s="200">
        <f>TRUNC((('TARIFA ENTREGA A DIRECCION USD'!C762-'TARIFA ENTREGA A DIRECCION USD'!D762)/'TARIFA ENTREGA A DIRECCION USD'!D762)+1,3)</f>
        <v>0.71799999999999997</v>
      </c>
      <c r="T762" s="200">
        <f>TRUNC(('TARIFA ENTREGA A DIRECCION USD'!E762-'TARIFA ENTREGA A DIRECCION USD'!D762)/'TARIFA ENTREGA A DIRECCION USD'!D762,3)</f>
        <v>0.23</v>
      </c>
      <c r="U762" s="200">
        <f>TRUNC(('TARIFA ENTREGA A DIRECCION USD'!F762-'TARIFA ENTREGA A DIRECCION USD'!D762)/'TARIFA ENTREGA A DIRECCION USD'!D762,3)</f>
        <v>0.38900000000000001</v>
      </c>
      <c r="V762" s="200">
        <f>TRUNC(('TARIFA ENTREGA A DIRECCION USD'!G762-'TARIFA ENTREGA A DIRECCION USD'!D762)/'TARIFA ENTREGA A DIRECCION USD'!D762,3)</f>
        <v>0.89</v>
      </c>
      <c r="X762" s="142">
        <v>16.12</v>
      </c>
      <c r="Y762" s="190">
        <v>755</v>
      </c>
      <c r="Z762" s="200">
        <v>0.55000000000000004</v>
      </c>
      <c r="AA762" s="200">
        <v>0.13</v>
      </c>
      <c r="AB762" s="200">
        <v>0.3</v>
      </c>
      <c r="AC762" s="200">
        <v>0.85</v>
      </c>
      <c r="AL762"/>
      <c r="AM762"/>
      <c r="AN762"/>
      <c r="AO762"/>
      <c r="AP762"/>
      <c r="AQ762"/>
      <c r="AR762"/>
      <c r="AS762"/>
      <c r="AT762"/>
      <c r="AU762"/>
    </row>
    <row r="763" spans="17:47" x14ac:dyDescent="0.2">
      <c r="Q763" s="142">
        <f>TRUNC('TARIFA ENTREGA A DIRECCION USD'!D764-'TARIFA ENTREGA A DIRECCION USD'!D763,2)</f>
        <v>0.54</v>
      </c>
      <c r="R763" s="190">
        <v>756</v>
      </c>
      <c r="S763" s="200">
        <f>TRUNC((('TARIFA ENTREGA A DIRECCION USD'!C763-'TARIFA ENTREGA A DIRECCION USD'!D763)/'TARIFA ENTREGA A DIRECCION USD'!D763)+1,3)</f>
        <v>0.71799999999999997</v>
      </c>
      <c r="T763" s="200">
        <f>TRUNC(('TARIFA ENTREGA A DIRECCION USD'!E763-'TARIFA ENTREGA A DIRECCION USD'!D763)/'TARIFA ENTREGA A DIRECCION USD'!D763,3)</f>
        <v>0.23</v>
      </c>
      <c r="U763" s="200">
        <f>TRUNC(('TARIFA ENTREGA A DIRECCION USD'!F763-'TARIFA ENTREGA A DIRECCION USD'!D763)/'TARIFA ENTREGA A DIRECCION USD'!D763,3)</f>
        <v>0.38900000000000001</v>
      </c>
      <c r="V763" s="200">
        <f>TRUNC(('TARIFA ENTREGA A DIRECCION USD'!G763-'TARIFA ENTREGA A DIRECCION USD'!D763)/'TARIFA ENTREGA A DIRECCION USD'!D763,3)</f>
        <v>0.89</v>
      </c>
      <c r="X763" s="142">
        <v>16.12</v>
      </c>
      <c r="Y763" s="190">
        <v>756</v>
      </c>
      <c r="Z763" s="200">
        <v>0.55000000000000004</v>
      </c>
      <c r="AA763" s="200">
        <v>0.13</v>
      </c>
      <c r="AB763" s="200">
        <v>0.3</v>
      </c>
      <c r="AC763" s="200">
        <v>0.85</v>
      </c>
      <c r="AL763"/>
      <c r="AM763"/>
      <c r="AN763"/>
      <c r="AO763"/>
      <c r="AP763"/>
      <c r="AQ763"/>
      <c r="AR763"/>
      <c r="AS763"/>
      <c r="AT763"/>
      <c r="AU763"/>
    </row>
    <row r="764" spans="17:47" x14ac:dyDescent="0.2">
      <c r="Q764" s="142">
        <f>TRUNC('TARIFA ENTREGA A DIRECCION USD'!D765-'TARIFA ENTREGA A DIRECCION USD'!D764,2)</f>
        <v>0.54</v>
      </c>
      <c r="R764" s="190">
        <v>757</v>
      </c>
      <c r="S764" s="200">
        <f>TRUNC((('TARIFA ENTREGA A DIRECCION USD'!C764-'TARIFA ENTREGA A DIRECCION USD'!D764)/'TARIFA ENTREGA A DIRECCION USD'!D764)+1,3)</f>
        <v>0.71799999999999997</v>
      </c>
      <c r="T764" s="200">
        <f>TRUNC(('TARIFA ENTREGA A DIRECCION USD'!E764-'TARIFA ENTREGA A DIRECCION USD'!D764)/'TARIFA ENTREGA A DIRECCION USD'!D764,3)</f>
        <v>0.23</v>
      </c>
      <c r="U764" s="200">
        <f>TRUNC(('TARIFA ENTREGA A DIRECCION USD'!F764-'TARIFA ENTREGA A DIRECCION USD'!D764)/'TARIFA ENTREGA A DIRECCION USD'!D764,3)</f>
        <v>0.38900000000000001</v>
      </c>
      <c r="V764" s="200">
        <f>TRUNC(('TARIFA ENTREGA A DIRECCION USD'!G764-'TARIFA ENTREGA A DIRECCION USD'!D764)/'TARIFA ENTREGA A DIRECCION USD'!D764,3)</f>
        <v>0.89100000000000001</v>
      </c>
      <c r="X764" s="142">
        <v>16.12</v>
      </c>
      <c r="Y764" s="190">
        <v>757</v>
      </c>
      <c r="Z764" s="200">
        <v>0.55000000000000004</v>
      </c>
      <c r="AA764" s="200">
        <v>0.13</v>
      </c>
      <c r="AB764" s="200">
        <v>0.3</v>
      </c>
      <c r="AC764" s="200">
        <v>0.85</v>
      </c>
      <c r="AL764"/>
      <c r="AM764"/>
      <c r="AN764"/>
      <c r="AO764"/>
      <c r="AP764"/>
      <c r="AQ764"/>
      <c r="AR764"/>
      <c r="AS764"/>
      <c r="AT764"/>
      <c r="AU764"/>
    </row>
    <row r="765" spans="17:47" x14ac:dyDescent="0.2">
      <c r="Q765" s="142">
        <f>TRUNC('TARIFA ENTREGA A DIRECCION USD'!D766-'TARIFA ENTREGA A DIRECCION USD'!D765,2)</f>
        <v>0.54</v>
      </c>
      <c r="R765" s="190">
        <v>758</v>
      </c>
      <c r="S765" s="200">
        <f>TRUNC((('TARIFA ENTREGA A DIRECCION USD'!C765-'TARIFA ENTREGA A DIRECCION USD'!D765)/'TARIFA ENTREGA A DIRECCION USD'!D765)+1,3)</f>
        <v>0.71799999999999997</v>
      </c>
      <c r="T765" s="200">
        <f>TRUNC(('TARIFA ENTREGA A DIRECCION USD'!E765-'TARIFA ENTREGA A DIRECCION USD'!D765)/'TARIFA ENTREGA A DIRECCION USD'!D765,3)</f>
        <v>0.23</v>
      </c>
      <c r="U765" s="200">
        <f>TRUNC(('TARIFA ENTREGA A DIRECCION USD'!F765-'TARIFA ENTREGA A DIRECCION USD'!D765)/'TARIFA ENTREGA A DIRECCION USD'!D765,3)</f>
        <v>0.38900000000000001</v>
      </c>
      <c r="V765" s="200">
        <f>TRUNC(('TARIFA ENTREGA A DIRECCION USD'!G765-'TARIFA ENTREGA A DIRECCION USD'!D765)/'TARIFA ENTREGA A DIRECCION USD'!D765,3)</f>
        <v>0.89100000000000001</v>
      </c>
      <c r="X765" s="142">
        <v>16.12</v>
      </c>
      <c r="Y765" s="190">
        <v>758</v>
      </c>
      <c r="Z765" s="200">
        <v>0.55000000000000004</v>
      </c>
      <c r="AA765" s="200">
        <v>0.13</v>
      </c>
      <c r="AB765" s="200">
        <v>0.3</v>
      </c>
      <c r="AC765" s="200">
        <v>0.85</v>
      </c>
      <c r="AL765"/>
      <c r="AM765"/>
      <c r="AN765"/>
      <c r="AO765"/>
      <c r="AP765"/>
      <c r="AQ765"/>
      <c r="AR765"/>
      <c r="AS765"/>
      <c r="AT765"/>
      <c r="AU765"/>
    </row>
    <row r="766" spans="17:47" x14ac:dyDescent="0.2">
      <c r="Q766" s="142">
        <f>TRUNC('TARIFA ENTREGA A DIRECCION USD'!D767-'TARIFA ENTREGA A DIRECCION USD'!D766,2)</f>
        <v>0.54</v>
      </c>
      <c r="R766" s="190">
        <v>759</v>
      </c>
      <c r="S766" s="200">
        <f>TRUNC((('TARIFA ENTREGA A DIRECCION USD'!C766-'TARIFA ENTREGA A DIRECCION USD'!D766)/'TARIFA ENTREGA A DIRECCION USD'!D766)+1,3)</f>
        <v>0.71799999999999997</v>
      </c>
      <c r="T766" s="200">
        <f>TRUNC(('TARIFA ENTREGA A DIRECCION USD'!E766-'TARIFA ENTREGA A DIRECCION USD'!D766)/'TARIFA ENTREGA A DIRECCION USD'!D766,3)</f>
        <v>0.23</v>
      </c>
      <c r="U766" s="200">
        <f>TRUNC(('TARIFA ENTREGA A DIRECCION USD'!F766-'TARIFA ENTREGA A DIRECCION USD'!D766)/'TARIFA ENTREGA A DIRECCION USD'!D766,3)</f>
        <v>0.38900000000000001</v>
      </c>
      <c r="V766" s="200">
        <f>TRUNC(('TARIFA ENTREGA A DIRECCION USD'!G766-'TARIFA ENTREGA A DIRECCION USD'!D766)/'TARIFA ENTREGA A DIRECCION USD'!D766,3)</f>
        <v>0.89100000000000001</v>
      </c>
      <c r="X766" s="142">
        <v>16.12</v>
      </c>
      <c r="Y766" s="190">
        <v>759</v>
      </c>
      <c r="Z766" s="200">
        <v>0.55000000000000004</v>
      </c>
      <c r="AA766" s="200">
        <v>0.13</v>
      </c>
      <c r="AB766" s="200">
        <v>0.3</v>
      </c>
      <c r="AC766" s="200">
        <v>0.85</v>
      </c>
      <c r="AL766"/>
      <c r="AM766"/>
      <c r="AN766"/>
      <c r="AO766"/>
      <c r="AP766"/>
      <c r="AQ766"/>
      <c r="AR766"/>
      <c r="AS766"/>
      <c r="AT766"/>
      <c r="AU766"/>
    </row>
    <row r="767" spans="17:47" x14ac:dyDescent="0.2">
      <c r="Q767" s="142">
        <f>TRUNC('TARIFA ENTREGA A DIRECCION USD'!D768-'TARIFA ENTREGA A DIRECCION USD'!D767,2)</f>
        <v>0.54</v>
      </c>
      <c r="R767" s="190">
        <v>760</v>
      </c>
      <c r="S767" s="200">
        <f>TRUNC((('TARIFA ENTREGA A DIRECCION USD'!C767-'TARIFA ENTREGA A DIRECCION USD'!D767)/'TARIFA ENTREGA A DIRECCION USD'!D767)+1,3)</f>
        <v>0.71799999999999997</v>
      </c>
      <c r="T767" s="200">
        <f>TRUNC(('TARIFA ENTREGA A DIRECCION USD'!E767-'TARIFA ENTREGA A DIRECCION USD'!D767)/'TARIFA ENTREGA A DIRECCION USD'!D767,3)</f>
        <v>0.23</v>
      </c>
      <c r="U767" s="200">
        <f>TRUNC(('TARIFA ENTREGA A DIRECCION USD'!F767-'TARIFA ENTREGA A DIRECCION USD'!D767)/'TARIFA ENTREGA A DIRECCION USD'!D767,3)</f>
        <v>0.38900000000000001</v>
      </c>
      <c r="V767" s="200">
        <f>TRUNC(('TARIFA ENTREGA A DIRECCION USD'!G767-'TARIFA ENTREGA A DIRECCION USD'!D767)/'TARIFA ENTREGA A DIRECCION USD'!D767,3)</f>
        <v>0.89100000000000001</v>
      </c>
      <c r="X767" s="142">
        <v>16.12</v>
      </c>
      <c r="Y767" s="190">
        <v>760</v>
      </c>
      <c r="Z767" s="200">
        <v>0.55000000000000004</v>
      </c>
      <c r="AA767" s="200">
        <v>0.13</v>
      </c>
      <c r="AB767" s="200">
        <v>0.3</v>
      </c>
      <c r="AC767" s="200">
        <v>0.85</v>
      </c>
      <c r="AL767"/>
      <c r="AM767"/>
      <c r="AN767"/>
      <c r="AO767"/>
      <c r="AP767"/>
      <c r="AQ767"/>
      <c r="AR767"/>
      <c r="AS767"/>
      <c r="AT767"/>
      <c r="AU767"/>
    </row>
    <row r="768" spans="17:47" x14ac:dyDescent="0.2">
      <c r="Q768" s="142">
        <f>TRUNC('TARIFA ENTREGA A DIRECCION USD'!D769-'TARIFA ENTREGA A DIRECCION USD'!D768,2)</f>
        <v>0.54</v>
      </c>
      <c r="R768" s="190">
        <v>761</v>
      </c>
      <c r="S768" s="200">
        <f>TRUNC((('TARIFA ENTREGA A DIRECCION USD'!C768-'TARIFA ENTREGA A DIRECCION USD'!D768)/'TARIFA ENTREGA A DIRECCION USD'!D768)+1,3)</f>
        <v>0.71799999999999997</v>
      </c>
      <c r="T768" s="200">
        <f>TRUNC(('TARIFA ENTREGA A DIRECCION USD'!E768-'TARIFA ENTREGA A DIRECCION USD'!D768)/'TARIFA ENTREGA A DIRECCION USD'!D768,3)</f>
        <v>0.23</v>
      </c>
      <c r="U768" s="200">
        <f>TRUNC(('TARIFA ENTREGA A DIRECCION USD'!F768-'TARIFA ENTREGA A DIRECCION USD'!D768)/'TARIFA ENTREGA A DIRECCION USD'!D768,3)</f>
        <v>0.38900000000000001</v>
      </c>
      <c r="V768" s="200">
        <f>TRUNC(('TARIFA ENTREGA A DIRECCION USD'!G768-'TARIFA ENTREGA A DIRECCION USD'!D768)/'TARIFA ENTREGA A DIRECCION USD'!D768,3)</f>
        <v>0.89100000000000001</v>
      </c>
      <c r="X768" s="142">
        <v>16.12</v>
      </c>
      <c r="Y768" s="190">
        <v>761</v>
      </c>
      <c r="Z768" s="200">
        <v>0.55000000000000004</v>
      </c>
      <c r="AA768" s="200">
        <v>0.13</v>
      </c>
      <c r="AB768" s="200">
        <v>0.3</v>
      </c>
      <c r="AC768" s="200">
        <v>0.85</v>
      </c>
      <c r="AL768"/>
      <c r="AM768"/>
      <c r="AN768"/>
      <c r="AO768"/>
      <c r="AP768"/>
      <c r="AQ768"/>
      <c r="AR768"/>
      <c r="AS768"/>
      <c r="AT768"/>
      <c r="AU768"/>
    </row>
    <row r="769" spans="17:47" x14ac:dyDescent="0.2">
      <c r="Q769" s="142">
        <f>TRUNC('TARIFA ENTREGA A DIRECCION USD'!D770-'TARIFA ENTREGA A DIRECCION USD'!D769,2)</f>
        <v>0.54</v>
      </c>
      <c r="R769" s="190">
        <v>762</v>
      </c>
      <c r="S769" s="200">
        <f>TRUNC((('TARIFA ENTREGA A DIRECCION USD'!C769-'TARIFA ENTREGA A DIRECCION USD'!D769)/'TARIFA ENTREGA A DIRECCION USD'!D769)+1,3)</f>
        <v>0.71799999999999997</v>
      </c>
      <c r="T769" s="200">
        <f>TRUNC(('TARIFA ENTREGA A DIRECCION USD'!E769-'TARIFA ENTREGA A DIRECCION USD'!D769)/'TARIFA ENTREGA A DIRECCION USD'!D769,3)</f>
        <v>0.23</v>
      </c>
      <c r="U769" s="200">
        <f>TRUNC(('TARIFA ENTREGA A DIRECCION USD'!F769-'TARIFA ENTREGA A DIRECCION USD'!D769)/'TARIFA ENTREGA A DIRECCION USD'!D769,3)</f>
        <v>0.38900000000000001</v>
      </c>
      <c r="V769" s="200">
        <f>TRUNC(('TARIFA ENTREGA A DIRECCION USD'!G769-'TARIFA ENTREGA A DIRECCION USD'!D769)/'TARIFA ENTREGA A DIRECCION USD'!D769,3)</f>
        <v>0.89100000000000001</v>
      </c>
      <c r="X769" s="142">
        <v>16.12</v>
      </c>
      <c r="Y769" s="190">
        <v>762</v>
      </c>
      <c r="Z769" s="200">
        <v>0.55000000000000004</v>
      </c>
      <c r="AA769" s="200">
        <v>0.13</v>
      </c>
      <c r="AB769" s="200">
        <v>0.3</v>
      </c>
      <c r="AC769" s="200">
        <v>0.85</v>
      </c>
      <c r="AL769"/>
      <c r="AM769"/>
      <c r="AN769"/>
      <c r="AO769"/>
      <c r="AP769"/>
      <c r="AQ769"/>
      <c r="AR769"/>
      <c r="AS769"/>
      <c r="AT769"/>
      <c r="AU769"/>
    </row>
    <row r="770" spans="17:47" x14ac:dyDescent="0.2">
      <c r="Q770" s="142">
        <f>TRUNC('TARIFA ENTREGA A DIRECCION USD'!D771-'TARIFA ENTREGA A DIRECCION USD'!D770,2)</f>
        <v>0.54</v>
      </c>
      <c r="R770" s="190">
        <v>763</v>
      </c>
      <c r="S770" s="200">
        <f>TRUNC((('TARIFA ENTREGA A DIRECCION USD'!C770-'TARIFA ENTREGA A DIRECCION USD'!D770)/'TARIFA ENTREGA A DIRECCION USD'!D770)+1,3)</f>
        <v>0.71799999999999997</v>
      </c>
      <c r="T770" s="200">
        <f>TRUNC(('TARIFA ENTREGA A DIRECCION USD'!E770-'TARIFA ENTREGA A DIRECCION USD'!D770)/'TARIFA ENTREGA A DIRECCION USD'!D770,3)</f>
        <v>0.23</v>
      </c>
      <c r="U770" s="200">
        <f>TRUNC(('TARIFA ENTREGA A DIRECCION USD'!F770-'TARIFA ENTREGA A DIRECCION USD'!D770)/'TARIFA ENTREGA A DIRECCION USD'!D770,3)</f>
        <v>0.38900000000000001</v>
      </c>
      <c r="V770" s="200">
        <f>TRUNC(('TARIFA ENTREGA A DIRECCION USD'!G770-'TARIFA ENTREGA A DIRECCION USD'!D770)/'TARIFA ENTREGA A DIRECCION USD'!D770,3)</f>
        <v>0.89100000000000001</v>
      </c>
      <c r="X770" s="142">
        <v>16.12</v>
      </c>
      <c r="Y770" s="190">
        <v>763</v>
      </c>
      <c r="Z770" s="200">
        <v>0.55000000000000004</v>
      </c>
      <c r="AA770" s="200">
        <v>0.13</v>
      </c>
      <c r="AB770" s="200">
        <v>0.3</v>
      </c>
      <c r="AC770" s="200">
        <v>0.85</v>
      </c>
      <c r="AL770"/>
      <c r="AM770"/>
      <c r="AN770"/>
      <c r="AO770"/>
      <c r="AP770"/>
      <c r="AQ770"/>
      <c r="AR770"/>
      <c r="AS770"/>
      <c r="AT770"/>
      <c r="AU770"/>
    </row>
    <row r="771" spans="17:47" x14ac:dyDescent="0.2">
      <c r="Q771" s="142">
        <f>TRUNC('TARIFA ENTREGA A DIRECCION USD'!D772-'TARIFA ENTREGA A DIRECCION USD'!D771,2)</f>
        <v>0.54</v>
      </c>
      <c r="R771" s="190">
        <v>764</v>
      </c>
      <c r="S771" s="200">
        <f>TRUNC((('TARIFA ENTREGA A DIRECCION USD'!C771-'TARIFA ENTREGA A DIRECCION USD'!D771)/'TARIFA ENTREGA A DIRECCION USD'!D771)+1,3)</f>
        <v>0.71799999999999997</v>
      </c>
      <c r="T771" s="200">
        <f>TRUNC(('TARIFA ENTREGA A DIRECCION USD'!E771-'TARIFA ENTREGA A DIRECCION USD'!D771)/'TARIFA ENTREGA A DIRECCION USD'!D771,3)</f>
        <v>0.23</v>
      </c>
      <c r="U771" s="200">
        <f>TRUNC(('TARIFA ENTREGA A DIRECCION USD'!F771-'TARIFA ENTREGA A DIRECCION USD'!D771)/'TARIFA ENTREGA A DIRECCION USD'!D771,3)</f>
        <v>0.38900000000000001</v>
      </c>
      <c r="V771" s="200">
        <f>TRUNC(('TARIFA ENTREGA A DIRECCION USD'!G771-'TARIFA ENTREGA A DIRECCION USD'!D771)/'TARIFA ENTREGA A DIRECCION USD'!D771,3)</f>
        <v>0.89100000000000001</v>
      </c>
      <c r="X771" s="142">
        <v>16.12</v>
      </c>
      <c r="Y771" s="190">
        <v>764</v>
      </c>
      <c r="Z771" s="200">
        <v>0.55000000000000004</v>
      </c>
      <c r="AA771" s="200">
        <v>0.13</v>
      </c>
      <c r="AB771" s="200">
        <v>0.3</v>
      </c>
      <c r="AC771" s="200">
        <v>0.85</v>
      </c>
      <c r="AL771"/>
      <c r="AM771"/>
      <c r="AN771"/>
      <c r="AO771"/>
      <c r="AP771"/>
      <c r="AQ771"/>
      <c r="AR771"/>
      <c r="AS771"/>
      <c r="AT771"/>
      <c r="AU771"/>
    </row>
    <row r="772" spans="17:47" x14ac:dyDescent="0.2">
      <c r="Q772" s="142">
        <f>TRUNC('TARIFA ENTREGA A DIRECCION USD'!D773-'TARIFA ENTREGA A DIRECCION USD'!D772,2)</f>
        <v>0.54</v>
      </c>
      <c r="R772" s="190">
        <v>765</v>
      </c>
      <c r="S772" s="200">
        <f>TRUNC((('TARIFA ENTREGA A DIRECCION USD'!C772-'TARIFA ENTREGA A DIRECCION USD'!D772)/'TARIFA ENTREGA A DIRECCION USD'!D772)+1,3)</f>
        <v>0.71799999999999997</v>
      </c>
      <c r="T772" s="200">
        <f>TRUNC(('TARIFA ENTREGA A DIRECCION USD'!E772-'TARIFA ENTREGA A DIRECCION USD'!D772)/'TARIFA ENTREGA A DIRECCION USD'!D772,3)</f>
        <v>0.23</v>
      </c>
      <c r="U772" s="200">
        <f>TRUNC(('TARIFA ENTREGA A DIRECCION USD'!F772-'TARIFA ENTREGA A DIRECCION USD'!D772)/'TARIFA ENTREGA A DIRECCION USD'!D772,3)</f>
        <v>0.38900000000000001</v>
      </c>
      <c r="V772" s="200">
        <f>TRUNC(('TARIFA ENTREGA A DIRECCION USD'!G772-'TARIFA ENTREGA A DIRECCION USD'!D772)/'TARIFA ENTREGA A DIRECCION USD'!D772,3)</f>
        <v>0.89100000000000001</v>
      </c>
      <c r="X772" s="142">
        <v>16.12</v>
      </c>
      <c r="Y772" s="190">
        <v>765</v>
      </c>
      <c r="Z772" s="200">
        <v>0.55000000000000004</v>
      </c>
      <c r="AA772" s="200">
        <v>0.13</v>
      </c>
      <c r="AB772" s="200">
        <v>0.3</v>
      </c>
      <c r="AC772" s="200">
        <v>0.85</v>
      </c>
      <c r="AL772"/>
      <c r="AM772"/>
      <c r="AN772"/>
      <c r="AO772"/>
      <c r="AP772"/>
      <c r="AQ772"/>
      <c r="AR772"/>
      <c r="AS772"/>
      <c r="AT772"/>
      <c r="AU772"/>
    </row>
    <row r="773" spans="17:47" x14ac:dyDescent="0.2">
      <c r="Q773" s="142">
        <f>TRUNC('TARIFA ENTREGA A DIRECCION USD'!D774-'TARIFA ENTREGA A DIRECCION USD'!D773,2)</f>
        <v>0.54</v>
      </c>
      <c r="R773" s="190">
        <v>766</v>
      </c>
      <c r="S773" s="200">
        <f>TRUNC((('TARIFA ENTREGA A DIRECCION USD'!C773-'TARIFA ENTREGA A DIRECCION USD'!D773)/'TARIFA ENTREGA A DIRECCION USD'!D773)+1,3)</f>
        <v>0.71799999999999997</v>
      </c>
      <c r="T773" s="200">
        <f>TRUNC(('TARIFA ENTREGA A DIRECCION USD'!E773-'TARIFA ENTREGA A DIRECCION USD'!D773)/'TARIFA ENTREGA A DIRECCION USD'!D773,3)</f>
        <v>0.23</v>
      </c>
      <c r="U773" s="200">
        <f>TRUNC(('TARIFA ENTREGA A DIRECCION USD'!F773-'TARIFA ENTREGA A DIRECCION USD'!D773)/'TARIFA ENTREGA A DIRECCION USD'!D773,3)</f>
        <v>0.38900000000000001</v>
      </c>
      <c r="V773" s="200">
        <f>TRUNC(('TARIFA ENTREGA A DIRECCION USD'!G773-'TARIFA ENTREGA A DIRECCION USD'!D773)/'TARIFA ENTREGA A DIRECCION USD'!D773,3)</f>
        <v>0.89200000000000002</v>
      </c>
      <c r="X773" s="142">
        <v>16.12</v>
      </c>
      <c r="Y773" s="190">
        <v>766</v>
      </c>
      <c r="Z773" s="200">
        <v>0.55000000000000004</v>
      </c>
      <c r="AA773" s="200">
        <v>0.13</v>
      </c>
      <c r="AB773" s="200">
        <v>0.3</v>
      </c>
      <c r="AC773" s="200">
        <v>0.85</v>
      </c>
      <c r="AL773"/>
      <c r="AM773"/>
      <c r="AN773"/>
      <c r="AO773"/>
      <c r="AP773"/>
      <c r="AQ773"/>
      <c r="AR773"/>
      <c r="AS773"/>
      <c r="AT773"/>
      <c r="AU773"/>
    </row>
    <row r="774" spans="17:47" x14ac:dyDescent="0.2">
      <c r="Q774" s="142">
        <f>TRUNC('TARIFA ENTREGA A DIRECCION USD'!D775-'TARIFA ENTREGA A DIRECCION USD'!D774,2)</f>
        <v>0.54</v>
      </c>
      <c r="R774" s="190">
        <v>767</v>
      </c>
      <c r="S774" s="200">
        <f>TRUNC((('TARIFA ENTREGA A DIRECCION USD'!C774-'TARIFA ENTREGA A DIRECCION USD'!D774)/'TARIFA ENTREGA A DIRECCION USD'!D774)+1,3)</f>
        <v>0.71799999999999997</v>
      </c>
      <c r="T774" s="200">
        <f>TRUNC(('TARIFA ENTREGA A DIRECCION USD'!E774-'TARIFA ENTREGA A DIRECCION USD'!D774)/'TARIFA ENTREGA A DIRECCION USD'!D774,3)</f>
        <v>0.23</v>
      </c>
      <c r="U774" s="200">
        <f>TRUNC(('TARIFA ENTREGA A DIRECCION USD'!F774-'TARIFA ENTREGA A DIRECCION USD'!D774)/'TARIFA ENTREGA A DIRECCION USD'!D774,3)</f>
        <v>0.38900000000000001</v>
      </c>
      <c r="V774" s="200">
        <f>TRUNC(('TARIFA ENTREGA A DIRECCION USD'!G774-'TARIFA ENTREGA A DIRECCION USD'!D774)/'TARIFA ENTREGA A DIRECCION USD'!D774,3)</f>
        <v>0.89200000000000002</v>
      </c>
      <c r="X774" s="142">
        <v>16.12</v>
      </c>
      <c r="Y774" s="190">
        <v>767</v>
      </c>
      <c r="Z774" s="200">
        <v>0.55000000000000004</v>
      </c>
      <c r="AA774" s="200">
        <v>0.13</v>
      </c>
      <c r="AB774" s="200">
        <v>0.3</v>
      </c>
      <c r="AC774" s="200">
        <v>0.85</v>
      </c>
      <c r="AL774"/>
      <c r="AM774"/>
      <c r="AN774"/>
      <c r="AO774"/>
      <c r="AP774"/>
      <c r="AQ774"/>
      <c r="AR774"/>
      <c r="AS774"/>
      <c r="AT774"/>
      <c r="AU774"/>
    </row>
    <row r="775" spans="17:47" x14ac:dyDescent="0.2">
      <c r="Q775" s="142">
        <f>TRUNC('TARIFA ENTREGA A DIRECCION USD'!D776-'TARIFA ENTREGA A DIRECCION USD'!D775,2)</f>
        <v>0.54</v>
      </c>
      <c r="R775" s="190">
        <v>768</v>
      </c>
      <c r="S775" s="200">
        <f>TRUNC((('TARIFA ENTREGA A DIRECCION USD'!C775-'TARIFA ENTREGA A DIRECCION USD'!D775)/'TARIFA ENTREGA A DIRECCION USD'!D775)+1,3)</f>
        <v>0.71799999999999997</v>
      </c>
      <c r="T775" s="200">
        <f>TRUNC(('TARIFA ENTREGA A DIRECCION USD'!E775-'TARIFA ENTREGA A DIRECCION USD'!D775)/'TARIFA ENTREGA A DIRECCION USD'!D775,3)</f>
        <v>0.23</v>
      </c>
      <c r="U775" s="200">
        <f>TRUNC(('TARIFA ENTREGA A DIRECCION USD'!F775-'TARIFA ENTREGA A DIRECCION USD'!D775)/'TARIFA ENTREGA A DIRECCION USD'!D775,3)</f>
        <v>0.38900000000000001</v>
      </c>
      <c r="V775" s="200">
        <f>TRUNC(('TARIFA ENTREGA A DIRECCION USD'!G775-'TARIFA ENTREGA A DIRECCION USD'!D775)/'TARIFA ENTREGA A DIRECCION USD'!D775,3)</f>
        <v>0.89200000000000002</v>
      </c>
      <c r="X775" s="142">
        <v>16.12</v>
      </c>
      <c r="Y775" s="190">
        <v>768</v>
      </c>
      <c r="Z775" s="200">
        <v>0.55000000000000004</v>
      </c>
      <c r="AA775" s="200">
        <v>0.13</v>
      </c>
      <c r="AB775" s="200">
        <v>0.3</v>
      </c>
      <c r="AC775" s="200">
        <v>0.85</v>
      </c>
      <c r="AL775"/>
      <c r="AM775"/>
      <c r="AN775"/>
      <c r="AO775"/>
      <c r="AP775"/>
      <c r="AQ775"/>
      <c r="AR775"/>
      <c r="AS775"/>
      <c r="AT775"/>
      <c r="AU775"/>
    </row>
    <row r="776" spans="17:47" x14ac:dyDescent="0.2">
      <c r="Q776" s="142">
        <f>TRUNC('TARIFA ENTREGA A DIRECCION USD'!D777-'TARIFA ENTREGA A DIRECCION USD'!D776,2)</f>
        <v>0.54</v>
      </c>
      <c r="R776" s="190">
        <v>769</v>
      </c>
      <c r="S776" s="200">
        <f>TRUNC((('TARIFA ENTREGA A DIRECCION USD'!C776-'TARIFA ENTREGA A DIRECCION USD'!D776)/'TARIFA ENTREGA A DIRECCION USD'!D776)+1,3)</f>
        <v>0.71799999999999997</v>
      </c>
      <c r="T776" s="200">
        <f>TRUNC(('TARIFA ENTREGA A DIRECCION USD'!E776-'TARIFA ENTREGA A DIRECCION USD'!D776)/'TARIFA ENTREGA A DIRECCION USD'!D776,3)</f>
        <v>0.23</v>
      </c>
      <c r="U776" s="200">
        <f>TRUNC(('TARIFA ENTREGA A DIRECCION USD'!F776-'TARIFA ENTREGA A DIRECCION USD'!D776)/'TARIFA ENTREGA A DIRECCION USD'!D776,3)</f>
        <v>0.38900000000000001</v>
      </c>
      <c r="V776" s="200">
        <f>TRUNC(('TARIFA ENTREGA A DIRECCION USD'!G776-'TARIFA ENTREGA A DIRECCION USD'!D776)/'TARIFA ENTREGA A DIRECCION USD'!D776,3)</f>
        <v>0.89200000000000002</v>
      </c>
      <c r="X776" s="142">
        <v>16.12</v>
      </c>
      <c r="Y776" s="190">
        <v>769</v>
      </c>
      <c r="Z776" s="200">
        <v>0.55000000000000004</v>
      </c>
      <c r="AA776" s="200">
        <v>0.13</v>
      </c>
      <c r="AB776" s="200">
        <v>0.3</v>
      </c>
      <c r="AC776" s="200">
        <v>0.85</v>
      </c>
      <c r="AL776"/>
      <c r="AM776"/>
      <c r="AN776"/>
      <c r="AO776"/>
      <c r="AP776"/>
      <c r="AQ776"/>
      <c r="AR776"/>
      <c r="AS776"/>
      <c r="AT776"/>
      <c r="AU776"/>
    </row>
    <row r="777" spans="17:47" x14ac:dyDescent="0.2">
      <c r="Q777" s="142">
        <f>TRUNC('TARIFA ENTREGA A DIRECCION USD'!D778-'TARIFA ENTREGA A DIRECCION USD'!D777,2)</f>
        <v>0.54</v>
      </c>
      <c r="R777" s="190">
        <v>770</v>
      </c>
      <c r="S777" s="200">
        <f>TRUNC((('TARIFA ENTREGA A DIRECCION USD'!C777-'TARIFA ENTREGA A DIRECCION USD'!D777)/'TARIFA ENTREGA A DIRECCION USD'!D777)+1,3)</f>
        <v>0.71799999999999997</v>
      </c>
      <c r="T777" s="200">
        <f>TRUNC(('TARIFA ENTREGA A DIRECCION USD'!E777-'TARIFA ENTREGA A DIRECCION USD'!D777)/'TARIFA ENTREGA A DIRECCION USD'!D777,3)</f>
        <v>0.23</v>
      </c>
      <c r="U777" s="200">
        <f>TRUNC(('TARIFA ENTREGA A DIRECCION USD'!F777-'TARIFA ENTREGA A DIRECCION USD'!D777)/'TARIFA ENTREGA A DIRECCION USD'!D777,3)</f>
        <v>0.39</v>
      </c>
      <c r="V777" s="200">
        <f>TRUNC(('TARIFA ENTREGA A DIRECCION USD'!G777-'TARIFA ENTREGA A DIRECCION USD'!D777)/'TARIFA ENTREGA A DIRECCION USD'!D777,3)</f>
        <v>0.89200000000000002</v>
      </c>
      <c r="X777" s="142">
        <v>16.12</v>
      </c>
      <c r="Y777" s="190">
        <v>770</v>
      </c>
      <c r="Z777" s="200">
        <v>0.55000000000000004</v>
      </c>
      <c r="AA777" s="200">
        <v>0.13</v>
      </c>
      <c r="AB777" s="200">
        <v>0.3</v>
      </c>
      <c r="AC777" s="200">
        <v>0.85</v>
      </c>
      <c r="AL777"/>
      <c r="AM777"/>
      <c r="AN777"/>
      <c r="AO777"/>
      <c r="AP777"/>
      <c r="AQ777"/>
      <c r="AR777"/>
      <c r="AS777"/>
      <c r="AT777"/>
      <c r="AU777"/>
    </row>
    <row r="778" spans="17:47" x14ac:dyDescent="0.2">
      <c r="Q778" s="142">
        <f>TRUNC('TARIFA ENTREGA A DIRECCION USD'!D779-'TARIFA ENTREGA A DIRECCION USD'!D778,2)</f>
        <v>0.54</v>
      </c>
      <c r="R778" s="190">
        <v>771</v>
      </c>
      <c r="S778" s="200">
        <f>TRUNC((('TARIFA ENTREGA A DIRECCION USD'!C778-'TARIFA ENTREGA A DIRECCION USD'!D778)/'TARIFA ENTREGA A DIRECCION USD'!D778)+1,3)</f>
        <v>0.71799999999999997</v>
      </c>
      <c r="T778" s="200">
        <f>TRUNC(('TARIFA ENTREGA A DIRECCION USD'!E778-'TARIFA ENTREGA A DIRECCION USD'!D778)/'TARIFA ENTREGA A DIRECCION USD'!D778,3)</f>
        <v>0.23</v>
      </c>
      <c r="U778" s="200">
        <f>TRUNC(('TARIFA ENTREGA A DIRECCION USD'!F778-'TARIFA ENTREGA A DIRECCION USD'!D778)/'TARIFA ENTREGA A DIRECCION USD'!D778,3)</f>
        <v>0.39</v>
      </c>
      <c r="V778" s="200">
        <f>TRUNC(('TARIFA ENTREGA A DIRECCION USD'!G778-'TARIFA ENTREGA A DIRECCION USD'!D778)/'TARIFA ENTREGA A DIRECCION USD'!D778,3)</f>
        <v>0.89200000000000002</v>
      </c>
      <c r="X778" s="142">
        <v>16.12</v>
      </c>
      <c r="Y778" s="190">
        <v>771</v>
      </c>
      <c r="Z778" s="200">
        <v>0.55000000000000004</v>
      </c>
      <c r="AA778" s="200">
        <v>0.13</v>
      </c>
      <c r="AB778" s="200">
        <v>0.3</v>
      </c>
      <c r="AC778" s="200">
        <v>0.85</v>
      </c>
      <c r="AL778"/>
      <c r="AM778"/>
      <c r="AN778"/>
      <c r="AO778"/>
      <c r="AP778"/>
      <c r="AQ778"/>
      <c r="AR778"/>
      <c r="AS778"/>
      <c r="AT778"/>
      <c r="AU778"/>
    </row>
    <row r="779" spans="17:47" x14ac:dyDescent="0.2">
      <c r="Q779" s="142">
        <f>TRUNC('TARIFA ENTREGA A DIRECCION USD'!D780-'TARIFA ENTREGA A DIRECCION USD'!D779,2)</f>
        <v>0.54</v>
      </c>
      <c r="R779" s="190">
        <v>772</v>
      </c>
      <c r="S779" s="200">
        <f>TRUNC((('TARIFA ENTREGA A DIRECCION USD'!C779-'TARIFA ENTREGA A DIRECCION USD'!D779)/'TARIFA ENTREGA A DIRECCION USD'!D779)+1,3)</f>
        <v>0.71799999999999997</v>
      </c>
      <c r="T779" s="200">
        <f>TRUNC(('TARIFA ENTREGA A DIRECCION USD'!E779-'TARIFA ENTREGA A DIRECCION USD'!D779)/'TARIFA ENTREGA A DIRECCION USD'!D779,3)</f>
        <v>0.23</v>
      </c>
      <c r="U779" s="200">
        <f>TRUNC(('TARIFA ENTREGA A DIRECCION USD'!F779-'TARIFA ENTREGA A DIRECCION USD'!D779)/'TARIFA ENTREGA A DIRECCION USD'!D779,3)</f>
        <v>0.39</v>
      </c>
      <c r="V779" s="200">
        <f>TRUNC(('TARIFA ENTREGA A DIRECCION USD'!G779-'TARIFA ENTREGA A DIRECCION USD'!D779)/'TARIFA ENTREGA A DIRECCION USD'!D779,3)</f>
        <v>0.89200000000000002</v>
      </c>
      <c r="X779" s="142">
        <v>16.12</v>
      </c>
      <c r="Y779" s="190">
        <v>772</v>
      </c>
      <c r="Z779" s="200">
        <v>0.55000000000000004</v>
      </c>
      <c r="AA779" s="200">
        <v>0.13</v>
      </c>
      <c r="AB779" s="200">
        <v>0.3</v>
      </c>
      <c r="AC779" s="200">
        <v>0.85</v>
      </c>
      <c r="AL779"/>
      <c r="AM779"/>
      <c r="AN779"/>
      <c r="AO779"/>
      <c r="AP779"/>
      <c r="AQ779"/>
      <c r="AR779"/>
      <c r="AS779"/>
      <c r="AT779"/>
      <c r="AU779"/>
    </row>
    <row r="780" spans="17:47" x14ac:dyDescent="0.2">
      <c r="Q780" s="142">
        <f>TRUNC('TARIFA ENTREGA A DIRECCION USD'!D781-'TARIFA ENTREGA A DIRECCION USD'!D780,2)</f>
        <v>0.54</v>
      </c>
      <c r="R780" s="190">
        <v>773</v>
      </c>
      <c r="S780" s="200">
        <f>TRUNC((('TARIFA ENTREGA A DIRECCION USD'!C780-'TARIFA ENTREGA A DIRECCION USD'!D780)/'TARIFA ENTREGA A DIRECCION USD'!D780)+1,3)</f>
        <v>0.71799999999999997</v>
      </c>
      <c r="T780" s="200">
        <f>TRUNC(('TARIFA ENTREGA A DIRECCION USD'!E780-'TARIFA ENTREGA A DIRECCION USD'!D780)/'TARIFA ENTREGA A DIRECCION USD'!D780,3)</f>
        <v>0.23</v>
      </c>
      <c r="U780" s="200">
        <f>TRUNC(('TARIFA ENTREGA A DIRECCION USD'!F780-'TARIFA ENTREGA A DIRECCION USD'!D780)/'TARIFA ENTREGA A DIRECCION USD'!D780,3)</f>
        <v>0.39</v>
      </c>
      <c r="V780" s="200">
        <f>TRUNC(('TARIFA ENTREGA A DIRECCION USD'!G780-'TARIFA ENTREGA A DIRECCION USD'!D780)/'TARIFA ENTREGA A DIRECCION USD'!D780,3)</f>
        <v>0.89200000000000002</v>
      </c>
      <c r="X780" s="142">
        <v>16.12</v>
      </c>
      <c r="Y780" s="190">
        <v>773</v>
      </c>
      <c r="Z780" s="200">
        <v>0.55000000000000004</v>
      </c>
      <c r="AA780" s="200">
        <v>0.13</v>
      </c>
      <c r="AB780" s="200">
        <v>0.3</v>
      </c>
      <c r="AC780" s="200">
        <v>0.85</v>
      </c>
      <c r="AL780"/>
      <c r="AM780"/>
      <c r="AN780"/>
      <c r="AO780"/>
      <c r="AP780"/>
      <c r="AQ780"/>
      <c r="AR780"/>
      <c r="AS780"/>
      <c r="AT780"/>
      <c r="AU780"/>
    </row>
    <row r="781" spans="17:47" x14ac:dyDescent="0.2">
      <c r="Q781" s="142">
        <f>TRUNC('TARIFA ENTREGA A DIRECCION USD'!D782-'TARIFA ENTREGA A DIRECCION USD'!D781,2)</f>
        <v>0.54</v>
      </c>
      <c r="R781" s="190">
        <v>774</v>
      </c>
      <c r="S781" s="200">
        <f>TRUNC((('TARIFA ENTREGA A DIRECCION USD'!C781-'TARIFA ENTREGA A DIRECCION USD'!D781)/'TARIFA ENTREGA A DIRECCION USD'!D781)+1,3)</f>
        <v>0.71799999999999997</v>
      </c>
      <c r="T781" s="200">
        <f>TRUNC(('TARIFA ENTREGA A DIRECCION USD'!E781-'TARIFA ENTREGA A DIRECCION USD'!D781)/'TARIFA ENTREGA A DIRECCION USD'!D781,3)</f>
        <v>0.23</v>
      </c>
      <c r="U781" s="200">
        <f>TRUNC(('TARIFA ENTREGA A DIRECCION USD'!F781-'TARIFA ENTREGA A DIRECCION USD'!D781)/'TARIFA ENTREGA A DIRECCION USD'!D781,3)</f>
        <v>0.39</v>
      </c>
      <c r="V781" s="200">
        <f>TRUNC(('TARIFA ENTREGA A DIRECCION USD'!G781-'TARIFA ENTREGA A DIRECCION USD'!D781)/'TARIFA ENTREGA A DIRECCION USD'!D781,3)</f>
        <v>0.89200000000000002</v>
      </c>
      <c r="X781" s="142">
        <v>16.12</v>
      </c>
      <c r="Y781" s="190">
        <v>774</v>
      </c>
      <c r="Z781" s="200">
        <v>0.55000000000000004</v>
      </c>
      <c r="AA781" s="200">
        <v>0.13</v>
      </c>
      <c r="AB781" s="200">
        <v>0.3</v>
      </c>
      <c r="AC781" s="200">
        <v>0.85</v>
      </c>
      <c r="AL781"/>
      <c r="AM781"/>
      <c r="AN781"/>
      <c r="AO781"/>
      <c r="AP781"/>
      <c r="AQ781"/>
      <c r="AR781"/>
      <c r="AS781"/>
      <c r="AT781"/>
      <c r="AU781"/>
    </row>
    <row r="782" spans="17:47" x14ac:dyDescent="0.2">
      <c r="Q782" s="142">
        <f>TRUNC('TARIFA ENTREGA A DIRECCION USD'!D783-'TARIFA ENTREGA A DIRECCION USD'!D782,2)</f>
        <v>0.54</v>
      </c>
      <c r="R782" s="190">
        <v>775</v>
      </c>
      <c r="S782" s="200">
        <f>TRUNC((('TARIFA ENTREGA A DIRECCION USD'!C782-'TARIFA ENTREGA A DIRECCION USD'!D782)/'TARIFA ENTREGA A DIRECCION USD'!D782)+1,3)</f>
        <v>0.71799999999999997</v>
      </c>
      <c r="T782" s="200">
        <f>TRUNC(('TARIFA ENTREGA A DIRECCION USD'!E782-'TARIFA ENTREGA A DIRECCION USD'!D782)/'TARIFA ENTREGA A DIRECCION USD'!D782,3)</f>
        <v>0.23</v>
      </c>
      <c r="U782" s="200">
        <f>TRUNC(('TARIFA ENTREGA A DIRECCION USD'!F782-'TARIFA ENTREGA A DIRECCION USD'!D782)/'TARIFA ENTREGA A DIRECCION USD'!D782,3)</f>
        <v>0.39</v>
      </c>
      <c r="V782" s="200">
        <f>TRUNC(('TARIFA ENTREGA A DIRECCION USD'!G782-'TARIFA ENTREGA A DIRECCION USD'!D782)/'TARIFA ENTREGA A DIRECCION USD'!D782,3)</f>
        <v>0.89300000000000002</v>
      </c>
      <c r="X782" s="142">
        <v>16.12</v>
      </c>
      <c r="Y782" s="190">
        <v>775</v>
      </c>
      <c r="Z782" s="200">
        <v>0.55000000000000004</v>
      </c>
      <c r="AA782" s="200">
        <v>0.13</v>
      </c>
      <c r="AB782" s="200">
        <v>0.3</v>
      </c>
      <c r="AC782" s="200">
        <v>0.85</v>
      </c>
      <c r="AL782"/>
      <c r="AM782"/>
      <c r="AN782"/>
      <c r="AO782"/>
      <c r="AP782"/>
      <c r="AQ782"/>
      <c r="AR782"/>
      <c r="AS782"/>
      <c r="AT782"/>
      <c r="AU782"/>
    </row>
    <row r="783" spans="17:47" x14ac:dyDescent="0.2">
      <c r="Q783" s="142">
        <f>TRUNC('TARIFA ENTREGA A DIRECCION USD'!D784-'TARIFA ENTREGA A DIRECCION USD'!D783,2)</f>
        <v>0.54</v>
      </c>
      <c r="R783" s="190">
        <v>776</v>
      </c>
      <c r="S783" s="200">
        <f>TRUNC((('TARIFA ENTREGA A DIRECCION USD'!C783-'TARIFA ENTREGA A DIRECCION USD'!D783)/'TARIFA ENTREGA A DIRECCION USD'!D783)+1,3)</f>
        <v>0.71799999999999997</v>
      </c>
      <c r="T783" s="200">
        <f>TRUNC(('TARIFA ENTREGA A DIRECCION USD'!E783-'TARIFA ENTREGA A DIRECCION USD'!D783)/'TARIFA ENTREGA A DIRECCION USD'!D783,3)</f>
        <v>0.23100000000000001</v>
      </c>
      <c r="U783" s="200">
        <f>TRUNC(('TARIFA ENTREGA A DIRECCION USD'!F783-'TARIFA ENTREGA A DIRECCION USD'!D783)/'TARIFA ENTREGA A DIRECCION USD'!D783,3)</f>
        <v>0.39</v>
      </c>
      <c r="V783" s="200">
        <f>TRUNC(('TARIFA ENTREGA A DIRECCION USD'!G783-'TARIFA ENTREGA A DIRECCION USD'!D783)/'TARIFA ENTREGA A DIRECCION USD'!D783,3)</f>
        <v>0.89300000000000002</v>
      </c>
      <c r="X783" s="142">
        <v>16.12</v>
      </c>
      <c r="Y783" s="190">
        <v>776</v>
      </c>
      <c r="Z783" s="200">
        <v>0.55000000000000004</v>
      </c>
      <c r="AA783" s="200">
        <v>0.13</v>
      </c>
      <c r="AB783" s="200">
        <v>0.3</v>
      </c>
      <c r="AC783" s="200">
        <v>0.85</v>
      </c>
      <c r="AL783"/>
      <c r="AM783"/>
      <c r="AN783"/>
      <c r="AO783"/>
      <c r="AP783"/>
      <c r="AQ783"/>
      <c r="AR783"/>
      <c r="AS783"/>
      <c r="AT783"/>
      <c r="AU783"/>
    </row>
    <row r="784" spans="17:47" x14ac:dyDescent="0.2">
      <c r="Q784" s="142">
        <f>TRUNC('TARIFA ENTREGA A DIRECCION USD'!D785-'TARIFA ENTREGA A DIRECCION USD'!D784,2)</f>
        <v>0.54</v>
      </c>
      <c r="R784" s="190">
        <v>777</v>
      </c>
      <c r="S784" s="200">
        <f>TRUNC((('TARIFA ENTREGA A DIRECCION USD'!C784-'TARIFA ENTREGA A DIRECCION USD'!D784)/'TARIFA ENTREGA A DIRECCION USD'!D784)+1,3)</f>
        <v>0.71799999999999997</v>
      </c>
      <c r="T784" s="200">
        <f>TRUNC(('TARIFA ENTREGA A DIRECCION USD'!E784-'TARIFA ENTREGA A DIRECCION USD'!D784)/'TARIFA ENTREGA A DIRECCION USD'!D784,3)</f>
        <v>0.23100000000000001</v>
      </c>
      <c r="U784" s="200">
        <f>TRUNC(('TARIFA ENTREGA A DIRECCION USD'!F784-'TARIFA ENTREGA A DIRECCION USD'!D784)/'TARIFA ENTREGA A DIRECCION USD'!D784,3)</f>
        <v>0.39</v>
      </c>
      <c r="V784" s="200">
        <f>TRUNC(('TARIFA ENTREGA A DIRECCION USD'!G784-'TARIFA ENTREGA A DIRECCION USD'!D784)/'TARIFA ENTREGA A DIRECCION USD'!D784,3)</f>
        <v>0.89300000000000002</v>
      </c>
      <c r="X784" s="142">
        <v>16.12</v>
      </c>
      <c r="Y784" s="190">
        <v>777</v>
      </c>
      <c r="Z784" s="200">
        <v>0.55000000000000004</v>
      </c>
      <c r="AA784" s="200">
        <v>0.13</v>
      </c>
      <c r="AB784" s="200">
        <v>0.3</v>
      </c>
      <c r="AC784" s="200">
        <v>0.85</v>
      </c>
      <c r="AL784"/>
      <c r="AM784"/>
      <c r="AN784"/>
      <c r="AO784"/>
      <c r="AP784"/>
      <c r="AQ784"/>
      <c r="AR784"/>
      <c r="AS784"/>
      <c r="AT784"/>
      <c r="AU784"/>
    </row>
    <row r="785" spans="17:47" x14ac:dyDescent="0.2">
      <c r="Q785" s="142">
        <f>TRUNC('TARIFA ENTREGA A DIRECCION USD'!D786-'TARIFA ENTREGA A DIRECCION USD'!D785,2)</f>
        <v>0.54</v>
      </c>
      <c r="R785" s="190">
        <v>778</v>
      </c>
      <c r="S785" s="200">
        <f>TRUNC((('TARIFA ENTREGA A DIRECCION USD'!C785-'TARIFA ENTREGA A DIRECCION USD'!D785)/'TARIFA ENTREGA A DIRECCION USD'!D785)+1,3)</f>
        <v>0.71799999999999997</v>
      </c>
      <c r="T785" s="200">
        <f>TRUNC(('TARIFA ENTREGA A DIRECCION USD'!E785-'TARIFA ENTREGA A DIRECCION USD'!D785)/'TARIFA ENTREGA A DIRECCION USD'!D785,3)</f>
        <v>0.23100000000000001</v>
      </c>
      <c r="U785" s="200">
        <f>TRUNC(('TARIFA ENTREGA A DIRECCION USD'!F785-'TARIFA ENTREGA A DIRECCION USD'!D785)/'TARIFA ENTREGA A DIRECCION USD'!D785,3)</f>
        <v>0.39</v>
      </c>
      <c r="V785" s="200">
        <f>TRUNC(('TARIFA ENTREGA A DIRECCION USD'!G785-'TARIFA ENTREGA A DIRECCION USD'!D785)/'TARIFA ENTREGA A DIRECCION USD'!D785,3)</f>
        <v>0.89300000000000002</v>
      </c>
      <c r="X785" s="142">
        <v>16.12</v>
      </c>
      <c r="Y785" s="190">
        <v>778</v>
      </c>
      <c r="Z785" s="200">
        <v>0.55000000000000004</v>
      </c>
      <c r="AA785" s="200">
        <v>0.13</v>
      </c>
      <c r="AB785" s="200">
        <v>0.3</v>
      </c>
      <c r="AC785" s="200">
        <v>0.85</v>
      </c>
      <c r="AL785"/>
      <c r="AM785"/>
      <c r="AN785"/>
      <c r="AO785"/>
      <c r="AP785"/>
      <c r="AQ785"/>
      <c r="AR785"/>
      <c r="AS785"/>
      <c r="AT785"/>
      <c r="AU785"/>
    </row>
    <row r="786" spans="17:47" x14ac:dyDescent="0.2">
      <c r="Q786" s="142">
        <f>TRUNC('TARIFA ENTREGA A DIRECCION USD'!D787-'TARIFA ENTREGA A DIRECCION USD'!D786,2)</f>
        <v>0.54</v>
      </c>
      <c r="R786" s="190">
        <v>779</v>
      </c>
      <c r="S786" s="200">
        <f>TRUNC((('TARIFA ENTREGA A DIRECCION USD'!C786-'TARIFA ENTREGA A DIRECCION USD'!D786)/'TARIFA ENTREGA A DIRECCION USD'!D786)+1,3)</f>
        <v>0.71799999999999997</v>
      </c>
      <c r="T786" s="200">
        <f>TRUNC(('TARIFA ENTREGA A DIRECCION USD'!E786-'TARIFA ENTREGA A DIRECCION USD'!D786)/'TARIFA ENTREGA A DIRECCION USD'!D786,3)</f>
        <v>0.23100000000000001</v>
      </c>
      <c r="U786" s="200">
        <f>TRUNC(('TARIFA ENTREGA A DIRECCION USD'!F786-'TARIFA ENTREGA A DIRECCION USD'!D786)/'TARIFA ENTREGA A DIRECCION USD'!D786,3)</f>
        <v>0.39</v>
      </c>
      <c r="V786" s="200">
        <f>TRUNC(('TARIFA ENTREGA A DIRECCION USD'!G786-'TARIFA ENTREGA A DIRECCION USD'!D786)/'TARIFA ENTREGA A DIRECCION USD'!D786,3)</f>
        <v>0.89300000000000002</v>
      </c>
      <c r="X786" s="142">
        <v>16.12</v>
      </c>
      <c r="Y786" s="190">
        <v>779</v>
      </c>
      <c r="Z786" s="200">
        <v>0.55000000000000004</v>
      </c>
      <c r="AA786" s="200">
        <v>0.13</v>
      </c>
      <c r="AB786" s="200">
        <v>0.3</v>
      </c>
      <c r="AC786" s="200">
        <v>0.85</v>
      </c>
      <c r="AL786"/>
      <c r="AM786"/>
      <c r="AN786"/>
      <c r="AO786"/>
      <c r="AP786"/>
      <c r="AQ786"/>
      <c r="AR786"/>
      <c r="AS786"/>
      <c r="AT786"/>
      <c r="AU786"/>
    </row>
    <row r="787" spans="17:47" x14ac:dyDescent="0.2">
      <c r="Q787" s="142">
        <f>TRUNC('TARIFA ENTREGA A DIRECCION USD'!D788-'TARIFA ENTREGA A DIRECCION USD'!D787,2)</f>
        <v>0.54</v>
      </c>
      <c r="R787" s="190">
        <v>780</v>
      </c>
      <c r="S787" s="200">
        <f>TRUNC((('TARIFA ENTREGA A DIRECCION USD'!C787-'TARIFA ENTREGA A DIRECCION USD'!D787)/'TARIFA ENTREGA A DIRECCION USD'!D787)+1,3)</f>
        <v>0.71799999999999997</v>
      </c>
      <c r="T787" s="200">
        <f>TRUNC(('TARIFA ENTREGA A DIRECCION USD'!E787-'TARIFA ENTREGA A DIRECCION USD'!D787)/'TARIFA ENTREGA A DIRECCION USD'!D787,3)</f>
        <v>0.23100000000000001</v>
      </c>
      <c r="U787" s="200">
        <f>TRUNC(('TARIFA ENTREGA A DIRECCION USD'!F787-'TARIFA ENTREGA A DIRECCION USD'!D787)/'TARIFA ENTREGA A DIRECCION USD'!D787,3)</f>
        <v>0.39</v>
      </c>
      <c r="V787" s="200">
        <f>TRUNC(('TARIFA ENTREGA A DIRECCION USD'!G787-'TARIFA ENTREGA A DIRECCION USD'!D787)/'TARIFA ENTREGA A DIRECCION USD'!D787,3)</f>
        <v>0.89300000000000002</v>
      </c>
      <c r="X787" s="142">
        <v>16.12</v>
      </c>
      <c r="Y787" s="190">
        <v>780</v>
      </c>
      <c r="Z787" s="200">
        <v>0.55000000000000004</v>
      </c>
      <c r="AA787" s="200">
        <v>0.13</v>
      </c>
      <c r="AB787" s="200">
        <v>0.3</v>
      </c>
      <c r="AC787" s="200">
        <v>0.85</v>
      </c>
      <c r="AL787"/>
      <c r="AM787"/>
      <c r="AN787"/>
      <c r="AO787"/>
      <c r="AP787"/>
      <c r="AQ787"/>
      <c r="AR787"/>
      <c r="AS787"/>
      <c r="AT787"/>
      <c r="AU787"/>
    </row>
    <row r="788" spans="17:47" x14ac:dyDescent="0.2">
      <c r="Q788" s="142">
        <f>TRUNC('TARIFA ENTREGA A DIRECCION USD'!D789-'TARIFA ENTREGA A DIRECCION USD'!D788,2)</f>
        <v>0.54</v>
      </c>
      <c r="R788" s="190">
        <v>781</v>
      </c>
      <c r="S788" s="200">
        <f>TRUNC((('TARIFA ENTREGA A DIRECCION USD'!C788-'TARIFA ENTREGA A DIRECCION USD'!D788)/'TARIFA ENTREGA A DIRECCION USD'!D788)+1,3)</f>
        <v>0.71799999999999997</v>
      </c>
      <c r="T788" s="200">
        <f>TRUNC(('TARIFA ENTREGA A DIRECCION USD'!E788-'TARIFA ENTREGA A DIRECCION USD'!D788)/'TARIFA ENTREGA A DIRECCION USD'!D788,3)</f>
        <v>0.23100000000000001</v>
      </c>
      <c r="U788" s="200">
        <f>TRUNC(('TARIFA ENTREGA A DIRECCION USD'!F788-'TARIFA ENTREGA A DIRECCION USD'!D788)/'TARIFA ENTREGA A DIRECCION USD'!D788,3)</f>
        <v>0.39</v>
      </c>
      <c r="V788" s="200">
        <f>TRUNC(('TARIFA ENTREGA A DIRECCION USD'!G788-'TARIFA ENTREGA A DIRECCION USD'!D788)/'TARIFA ENTREGA A DIRECCION USD'!D788,3)</f>
        <v>0.89300000000000002</v>
      </c>
      <c r="X788" s="142">
        <v>16.12</v>
      </c>
      <c r="Y788" s="190">
        <v>781</v>
      </c>
      <c r="Z788" s="200">
        <v>0.55000000000000004</v>
      </c>
      <c r="AA788" s="200">
        <v>0.13</v>
      </c>
      <c r="AB788" s="200">
        <v>0.3</v>
      </c>
      <c r="AC788" s="200">
        <v>0.85</v>
      </c>
      <c r="AL788"/>
      <c r="AM788"/>
      <c r="AN788"/>
      <c r="AO788"/>
      <c r="AP788"/>
      <c r="AQ788"/>
      <c r="AR788"/>
      <c r="AS788"/>
      <c r="AT788"/>
      <c r="AU788"/>
    </row>
    <row r="789" spans="17:47" x14ac:dyDescent="0.2">
      <c r="Q789" s="142">
        <f>TRUNC('TARIFA ENTREGA A DIRECCION USD'!D790-'TARIFA ENTREGA A DIRECCION USD'!D789,2)</f>
        <v>0.54</v>
      </c>
      <c r="R789" s="190">
        <v>782</v>
      </c>
      <c r="S789" s="200">
        <f>TRUNC((('TARIFA ENTREGA A DIRECCION USD'!C789-'TARIFA ENTREGA A DIRECCION USD'!D789)/'TARIFA ENTREGA A DIRECCION USD'!D789)+1,3)</f>
        <v>0.71799999999999997</v>
      </c>
      <c r="T789" s="200">
        <f>TRUNC(('TARIFA ENTREGA A DIRECCION USD'!E789-'TARIFA ENTREGA A DIRECCION USD'!D789)/'TARIFA ENTREGA A DIRECCION USD'!D789,3)</f>
        <v>0.23100000000000001</v>
      </c>
      <c r="U789" s="200">
        <f>TRUNC(('TARIFA ENTREGA A DIRECCION USD'!F789-'TARIFA ENTREGA A DIRECCION USD'!D789)/'TARIFA ENTREGA A DIRECCION USD'!D789,3)</f>
        <v>0.39</v>
      </c>
      <c r="V789" s="200">
        <f>TRUNC(('TARIFA ENTREGA A DIRECCION USD'!G789-'TARIFA ENTREGA A DIRECCION USD'!D789)/'TARIFA ENTREGA A DIRECCION USD'!D789,3)</f>
        <v>0.89300000000000002</v>
      </c>
      <c r="X789" s="142">
        <v>16.12</v>
      </c>
      <c r="Y789" s="190">
        <v>782</v>
      </c>
      <c r="Z789" s="200">
        <v>0.55000000000000004</v>
      </c>
      <c r="AA789" s="200">
        <v>0.13</v>
      </c>
      <c r="AB789" s="200">
        <v>0.3</v>
      </c>
      <c r="AC789" s="200">
        <v>0.85</v>
      </c>
      <c r="AL789"/>
      <c r="AM789"/>
      <c r="AN789"/>
      <c r="AO789"/>
      <c r="AP789"/>
      <c r="AQ789"/>
      <c r="AR789"/>
      <c r="AS789"/>
      <c r="AT789"/>
      <c r="AU789"/>
    </row>
    <row r="790" spans="17:47" x14ac:dyDescent="0.2">
      <c r="Q790" s="142">
        <f>TRUNC('TARIFA ENTREGA A DIRECCION USD'!D791-'TARIFA ENTREGA A DIRECCION USD'!D790,2)</f>
        <v>0.54</v>
      </c>
      <c r="R790" s="190">
        <v>783</v>
      </c>
      <c r="S790" s="200">
        <f>TRUNC((('TARIFA ENTREGA A DIRECCION USD'!C790-'TARIFA ENTREGA A DIRECCION USD'!D790)/'TARIFA ENTREGA A DIRECCION USD'!D790)+1,3)</f>
        <v>0.71799999999999997</v>
      </c>
      <c r="T790" s="200">
        <f>TRUNC(('TARIFA ENTREGA A DIRECCION USD'!E790-'TARIFA ENTREGA A DIRECCION USD'!D790)/'TARIFA ENTREGA A DIRECCION USD'!D790,3)</f>
        <v>0.23100000000000001</v>
      </c>
      <c r="U790" s="200">
        <f>TRUNC(('TARIFA ENTREGA A DIRECCION USD'!F790-'TARIFA ENTREGA A DIRECCION USD'!D790)/'TARIFA ENTREGA A DIRECCION USD'!D790,3)</f>
        <v>0.39</v>
      </c>
      <c r="V790" s="200">
        <f>TRUNC(('TARIFA ENTREGA A DIRECCION USD'!G790-'TARIFA ENTREGA A DIRECCION USD'!D790)/'TARIFA ENTREGA A DIRECCION USD'!D790,3)</f>
        <v>0.89300000000000002</v>
      </c>
      <c r="X790" s="142">
        <v>16.12</v>
      </c>
      <c r="Y790" s="190">
        <v>783</v>
      </c>
      <c r="Z790" s="200">
        <v>0.55000000000000004</v>
      </c>
      <c r="AA790" s="200">
        <v>0.13</v>
      </c>
      <c r="AB790" s="200">
        <v>0.3</v>
      </c>
      <c r="AC790" s="200">
        <v>0.85</v>
      </c>
      <c r="AL790"/>
      <c r="AM790"/>
      <c r="AN790"/>
      <c r="AO790"/>
      <c r="AP790"/>
      <c r="AQ790"/>
      <c r="AR790"/>
      <c r="AS790"/>
      <c r="AT790"/>
      <c r="AU790"/>
    </row>
    <row r="791" spans="17:47" x14ac:dyDescent="0.2">
      <c r="Q791" s="142">
        <f>TRUNC('TARIFA ENTREGA A DIRECCION USD'!D792-'TARIFA ENTREGA A DIRECCION USD'!D791,2)</f>
        <v>0.54</v>
      </c>
      <c r="R791" s="190">
        <v>784</v>
      </c>
      <c r="S791" s="200">
        <f>TRUNC((('TARIFA ENTREGA A DIRECCION USD'!C791-'TARIFA ENTREGA A DIRECCION USD'!D791)/'TARIFA ENTREGA A DIRECCION USD'!D791)+1,3)</f>
        <v>0.71799999999999997</v>
      </c>
      <c r="T791" s="200">
        <f>TRUNC(('TARIFA ENTREGA A DIRECCION USD'!E791-'TARIFA ENTREGA A DIRECCION USD'!D791)/'TARIFA ENTREGA A DIRECCION USD'!D791,3)</f>
        <v>0.23100000000000001</v>
      </c>
      <c r="U791" s="200">
        <f>TRUNC(('TARIFA ENTREGA A DIRECCION USD'!F791-'TARIFA ENTREGA A DIRECCION USD'!D791)/'TARIFA ENTREGA A DIRECCION USD'!D791,3)</f>
        <v>0.39</v>
      </c>
      <c r="V791" s="200">
        <f>TRUNC(('TARIFA ENTREGA A DIRECCION USD'!G791-'TARIFA ENTREGA A DIRECCION USD'!D791)/'TARIFA ENTREGA A DIRECCION USD'!D791,3)</f>
        <v>0.89400000000000002</v>
      </c>
      <c r="X791" s="142">
        <v>16.12</v>
      </c>
      <c r="Y791" s="190">
        <v>784</v>
      </c>
      <c r="Z791" s="200">
        <v>0.55000000000000004</v>
      </c>
      <c r="AA791" s="200">
        <v>0.13</v>
      </c>
      <c r="AB791" s="200">
        <v>0.3</v>
      </c>
      <c r="AC791" s="200">
        <v>0.85</v>
      </c>
      <c r="AL791"/>
      <c r="AM791"/>
      <c r="AN791"/>
      <c r="AO791"/>
      <c r="AP791"/>
      <c r="AQ791"/>
      <c r="AR791"/>
      <c r="AS791"/>
      <c r="AT791"/>
      <c r="AU791"/>
    </row>
    <row r="792" spans="17:47" x14ac:dyDescent="0.2">
      <c r="Q792" s="142">
        <f>TRUNC('TARIFA ENTREGA A DIRECCION USD'!D793-'TARIFA ENTREGA A DIRECCION USD'!D792,2)</f>
        <v>0.54</v>
      </c>
      <c r="R792" s="190">
        <v>785</v>
      </c>
      <c r="S792" s="200">
        <f>TRUNC((('TARIFA ENTREGA A DIRECCION USD'!C792-'TARIFA ENTREGA A DIRECCION USD'!D792)/'TARIFA ENTREGA A DIRECCION USD'!D792)+1,3)</f>
        <v>0.71799999999999997</v>
      </c>
      <c r="T792" s="200">
        <f>TRUNC(('TARIFA ENTREGA A DIRECCION USD'!E792-'TARIFA ENTREGA A DIRECCION USD'!D792)/'TARIFA ENTREGA A DIRECCION USD'!D792,3)</f>
        <v>0.23100000000000001</v>
      </c>
      <c r="U792" s="200">
        <f>TRUNC(('TARIFA ENTREGA A DIRECCION USD'!F792-'TARIFA ENTREGA A DIRECCION USD'!D792)/'TARIFA ENTREGA A DIRECCION USD'!D792,3)</f>
        <v>0.39100000000000001</v>
      </c>
      <c r="V792" s="200">
        <f>TRUNC(('TARIFA ENTREGA A DIRECCION USD'!G792-'TARIFA ENTREGA A DIRECCION USD'!D792)/'TARIFA ENTREGA A DIRECCION USD'!D792,3)</f>
        <v>0.89400000000000002</v>
      </c>
      <c r="X792" s="142">
        <v>16.12</v>
      </c>
      <c r="Y792" s="190">
        <v>785</v>
      </c>
      <c r="Z792" s="200">
        <v>0.55000000000000004</v>
      </c>
      <c r="AA792" s="200">
        <v>0.13</v>
      </c>
      <c r="AB792" s="200">
        <v>0.3</v>
      </c>
      <c r="AC792" s="200">
        <v>0.85</v>
      </c>
      <c r="AL792"/>
      <c r="AM792"/>
      <c r="AN792"/>
      <c r="AO792"/>
      <c r="AP792"/>
      <c r="AQ792"/>
      <c r="AR792"/>
      <c r="AS792"/>
      <c r="AT792"/>
      <c r="AU792"/>
    </row>
    <row r="793" spans="17:47" x14ac:dyDescent="0.2">
      <c r="Q793" s="142">
        <f>TRUNC('TARIFA ENTREGA A DIRECCION USD'!D794-'TARIFA ENTREGA A DIRECCION USD'!D793,2)</f>
        <v>0.54</v>
      </c>
      <c r="R793" s="190">
        <v>786</v>
      </c>
      <c r="S793" s="200">
        <f>TRUNC((('TARIFA ENTREGA A DIRECCION USD'!C793-'TARIFA ENTREGA A DIRECCION USD'!D793)/'TARIFA ENTREGA A DIRECCION USD'!D793)+1,3)</f>
        <v>0.71799999999999997</v>
      </c>
      <c r="T793" s="200">
        <f>TRUNC(('TARIFA ENTREGA A DIRECCION USD'!E793-'TARIFA ENTREGA A DIRECCION USD'!D793)/'TARIFA ENTREGA A DIRECCION USD'!D793,3)</f>
        <v>0.23100000000000001</v>
      </c>
      <c r="U793" s="200">
        <f>TRUNC(('TARIFA ENTREGA A DIRECCION USD'!F793-'TARIFA ENTREGA A DIRECCION USD'!D793)/'TARIFA ENTREGA A DIRECCION USD'!D793,3)</f>
        <v>0.39100000000000001</v>
      </c>
      <c r="V793" s="200">
        <f>TRUNC(('TARIFA ENTREGA A DIRECCION USD'!G793-'TARIFA ENTREGA A DIRECCION USD'!D793)/'TARIFA ENTREGA A DIRECCION USD'!D793,3)</f>
        <v>0.89400000000000002</v>
      </c>
      <c r="X793" s="142">
        <v>16.12</v>
      </c>
      <c r="Y793" s="190">
        <v>786</v>
      </c>
      <c r="Z793" s="200">
        <v>0.55000000000000004</v>
      </c>
      <c r="AA793" s="200">
        <v>0.13</v>
      </c>
      <c r="AB793" s="200">
        <v>0.3</v>
      </c>
      <c r="AC793" s="200">
        <v>0.85</v>
      </c>
      <c r="AL793"/>
      <c r="AM793"/>
      <c r="AN793"/>
      <c r="AO793"/>
      <c r="AP793"/>
      <c r="AQ793"/>
      <c r="AR793"/>
      <c r="AS793"/>
      <c r="AT793"/>
      <c r="AU793"/>
    </row>
    <row r="794" spans="17:47" x14ac:dyDescent="0.2">
      <c r="Q794" s="142">
        <f>TRUNC('TARIFA ENTREGA A DIRECCION USD'!D795-'TARIFA ENTREGA A DIRECCION USD'!D794,2)</f>
        <v>0.54</v>
      </c>
      <c r="R794" s="190">
        <v>787</v>
      </c>
      <c r="S794" s="200">
        <f>TRUNC((('TARIFA ENTREGA A DIRECCION USD'!C794-'TARIFA ENTREGA A DIRECCION USD'!D794)/'TARIFA ENTREGA A DIRECCION USD'!D794)+1,3)</f>
        <v>0.71799999999999997</v>
      </c>
      <c r="T794" s="200">
        <f>TRUNC(('TARIFA ENTREGA A DIRECCION USD'!E794-'TARIFA ENTREGA A DIRECCION USD'!D794)/'TARIFA ENTREGA A DIRECCION USD'!D794,3)</f>
        <v>0.23100000000000001</v>
      </c>
      <c r="U794" s="200">
        <f>TRUNC(('TARIFA ENTREGA A DIRECCION USD'!F794-'TARIFA ENTREGA A DIRECCION USD'!D794)/'TARIFA ENTREGA A DIRECCION USD'!D794,3)</f>
        <v>0.39100000000000001</v>
      </c>
      <c r="V794" s="200">
        <f>TRUNC(('TARIFA ENTREGA A DIRECCION USD'!G794-'TARIFA ENTREGA A DIRECCION USD'!D794)/'TARIFA ENTREGA A DIRECCION USD'!D794,3)</f>
        <v>0.89400000000000002</v>
      </c>
      <c r="X794" s="142">
        <v>16.12</v>
      </c>
      <c r="Y794" s="190">
        <v>787</v>
      </c>
      <c r="Z794" s="200">
        <v>0.55000000000000004</v>
      </c>
      <c r="AA794" s="200">
        <v>0.13</v>
      </c>
      <c r="AB794" s="200">
        <v>0.3</v>
      </c>
      <c r="AC794" s="200">
        <v>0.85</v>
      </c>
      <c r="AL794"/>
      <c r="AM794"/>
      <c r="AN794"/>
      <c r="AO794"/>
      <c r="AP794"/>
      <c r="AQ794"/>
      <c r="AR794"/>
      <c r="AS794"/>
      <c r="AT794"/>
      <c r="AU794"/>
    </row>
    <row r="795" spans="17:47" x14ac:dyDescent="0.2">
      <c r="Q795" s="142">
        <f>TRUNC('TARIFA ENTREGA A DIRECCION USD'!D796-'TARIFA ENTREGA A DIRECCION USD'!D795,2)</f>
        <v>0.54</v>
      </c>
      <c r="R795" s="190">
        <v>788</v>
      </c>
      <c r="S795" s="200">
        <f>TRUNC((('TARIFA ENTREGA A DIRECCION USD'!C795-'TARIFA ENTREGA A DIRECCION USD'!D795)/'TARIFA ENTREGA A DIRECCION USD'!D795)+1,3)</f>
        <v>0.71799999999999997</v>
      </c>
      <c r="T795" s="200">
        <f>TRUNC(('TARIFA ENTREGA A DIRECCION USD'!E795-'TARIFA ENTREGA A DIRECCION USD'!D795)/'TARIFA ENTREGA A DIRECCION USD'!D795,3)</f>
        <v>0.23100000000000001</v>
      </c>
      <c r="U795" s="200">
        <f>TRUNC(('TARIFA ENTREGA A DIRECCION USD'!F795-'TARIFA ENTREGA A DIRECCION USD'!D795)/'TARIFA ENTREGA A DIRECCION USD'!D795,3)</f>
        <v>0.39100000000000001</v>
      </c>
      <c r="V795" s="200">
        <f>TRUNC(('TARIFA ENTREGA A DIRECCION USD'!G795-'TARIFA ENTREGA A DIRECCION USD'!D795)/'TARIFA ENTREGA A DIRECCION USD'!D795,3)</f>
        <v>0.89400000000000002</v>
      </c>
      <c r="X795" s="142">
        <v>16.12</v>
      </c>
      <c r="Y795" s="190">
        <v>788</v>
      </c>
      <c r="Z795" s="200">
        <v>0.55000000000000004</v>
      </c>
      <c r="AA795" s="200">
        <v>0.13</v>
      </c>
      <c r="AB795" s="200">
        <v>0.3</v>
      </c>
      <c r="AC795" s="200">
        <v>0.85</v>
      </c>
      <c r="AL795"/>
      <c r="AM795"/>
      <c r="AN795"/>
      <c r="AO795"/>
      <c r="AP795"/>
      <c r="AQ795"/>
      <c r="AR795"/>
      <c r="AS795"/>
      <c r="AT795"/>
      <c r="AU795"/>
    </row>
    <row r="796" spans="17:47" x14ac:dyDescent="0.2">
      <c r="Q796" s="142">
        <f>TRUNC('TARIFA ENTREGA A DIRECCION USD'!D797-'TARIFA ENTREGA A DIRECCION USD'!D796,2)</f>
        <v>0.54</v>
      </c>
      <c r="R796" s="190">
        <v>789</v>
      </c>
      <c r="S796" s="200">
        <f>TRUNC((('TARIFA ENTREGA A DIRECCION USD'!C796-'TARIFA ENTREGA A DIRECCION USD'!D796)/'TARIFA ENTREGA A DIRECCION USD'!D796)+1,3)</f>
        <v>0.71799999999999997</v>
      </c>
      <c r="T796" s="200">
        <f>TRUNC(('TARIFA ENTREGA A DIRECCION USD'!E796-'TARIFA ENTREGA A DIRECCION USD'!D796)/'TARIFA ENTREGA A DIRECCION USD'!D796,3)</f>
        <v>0.23100000000000001</v>
      </c>
      <c r="U796" s="200">
        <f>TRUNC(('TARIFA ENTREGA A DIRECCION USD'!F796-'TARIFA ENTREGA A DIRECCION USD'!D796)/'TARIFA ENTREGA A DIRECCION USD'!D796,3)</f>
        <v>0.39100000000000001</v>
      </c>
      <c r="V796" s="200">
        <f>TRUNC(('TARIFA ENTREGA A DIRECCION USD'!G796-'TARIFA ENTREGA A DIRECCION USD'!D796)/'TARIFA ENTREGA A DIRECCION USD'!D796,3)</f>
        <v>0.89400000000000002</v>
      </c>
      <c r="X796" s="142">
        <v>16.12</v>
      </c>
      <c r="Y796" s="190">
        <v>789</v>
      </c>
      <c r="Z796" s="200">
        <v>0.55000000000000004</v>
      </c>
      <c r="AA796" s="200">
        <v>0.13</v>
      </c>
      <c r="AB796" s="200">
        <v>0.3</v>
      </c>
      <c r="AC796" s="200">
        <v>0.85</v>
      </c>
      <c r="AL796"/>
      <c r="AM796"/>
      <c r="AN796"/>
      <c r="AO796"/>
      <c r="AP796"/>
      <c r="AQ796"/>
      <c r="AR796"/>
      <c r="AS796"/>
      <c r="AT796"/>
      <c r="AU796"/>
    </row>
    <row r="797" spans="17:47" x14ac:dyDescent="0.2">
      <c r="Q797" s="142">
        <f>TRUNC('TARIFA ENTREGA A DIRECCION USD'!D798-'TARIFA ENTREGA A DIRECCION USD'!D797,2)</f>
        <v>0.54</v>
      </c>
      <c r="R797" s="190">
        <v>790</v>
      </c>
      <c r="S797" s="200">
        <f>TRUNC((('TARIFA ENTREGA A DIRECCION USD'!C797-'TARIFA ENTREGA A DIRECCION USD'!D797)/'TARIFA ENTREGA A DIRECCION USD'!D797)+1,3)</f>
        <v>0.71799999999999997</v>
      </c>
      <c r="T797" s="200">
        <f>TRUNC(('TARIFA ENTREGA A DIRECCION USD'!E797-'TARIFA ENTREGA A DIRECCION USD'!D797)/'TARIFA ENTREGA A DIRECCION USD'!D797,3)</f>
        <v>0.23100000000000001</v>
      </c>
      <c r="U797" s="200">
        <f>TRUNC(('TARIFA ENTREGA A DIRECCION USD'!F797-'TARIFA ENTREGA A DIRECCION USD'!D797)/'TARIFA ENTREGA A DIRECCION USD'!D797,3)</f>
        <v>0.39100000000000001</v>
      </c>
      <c r="V797" s="200">
        <f>TRUNC(('TARIFA ENTREGA A DIRECCION USD'!G797-'TARIFA ENTREGA A DIRECCION USD'!D797)/'TARIFA ENTREGA A DIRECCION USD'!D797,3)</f>
        <v>0.89400000000000002</v>
      </c>
      <c r="X797" s="142">
        <v>16.12</v>
      </c>
      <c r="Y797" s="190">
        <v>790</v>
      </c>
      <c r="Z797" s="200">
        <v>0.55000000000000004</v>
      </c>
      <c r="AA797" s="200">
        <v>0.13</v>
      </c>
      <c r="AB797" s="200">
        <v>0.3</v>
      </c>
      <c r="AC797" s="200">
        <v>0.85</v>
      </c>
      <c r="AL797"/>
      <c r="AM797"/>
      <c r="AN797"/>
      <c r="AO797"/>
      <c r="AP797"/>
      <c r="AQ797"/>
      <c r="AR797"/>
      <c r="AS797"/>
      <c r="AT797"/>
      <c r="AU797"/>
    </row>
    <row r="798" spans="17:47" x14ac:dyDescent="0.2">
      <c r="Q798" s="142">
        <f>TRUNC('TARIFA ENTREGA A DIRECCION USD'!D799-'TARIFA ENTREGA A DIRECCION USD'!D798,2)</f>
        <v>0.54</v>
      </c>
      <c r="R798" s="190">
        <v>791</v>
      </c>
      <c r="S798" s="200">
        <f>TRUNC((('TARIFA ENTREGA A DIRECCION USD'!C798-'TARIFA ENTREGA A DIRECCION USD'!D798)/'TARIFA ENTREGA A DIRECCION USD'!D798)+1,3)</f>
        <v>0.71799999999999997</v>
      </c>
      <c r="T798" s="200">
        <f>TRUNC(('TARIFA ENTREGA A DIRECCION USD'!E798-'TARIFA ENTREGA A DIRECCION USD'!D798)/'TARIFA ENTREGA A DIRECCION USD'!D798,3)</f>
        <v>0.23100000000000001</v>
      </c>
      <c r="U798" s="200">
        <f>TRUNC(('TARIFA ENTREGA A DIRECCION USD'!F798-'TARIFA ENTREGA A DIRECCION USD'!D798)/'TARIFA ENTREGA A DIRECCION USD'!D798,3)</f>
        <v>0.39100000000000001</v>
      </c>
      <c r="V798" s="200">
        <f>TRUNC(('TARIFA ENTREGA A DIRECCION USD'!G798-'TARIFA ENTREGA A DIRECCION USD'!D798)/'TARIFA ENTREGA A DIRECCION USD'!D798,3)</f>
        <v>0.89400000000000002</v>
      </c>
      <c r="X798" s="142">
        <v>16.12</v>
      </c>
      <c r="Y798" s="190">
        <v>791</v>
      </c>
      <c r="Z798" s="200">
        <v>0.55000000000000004</v>
      </c>
      <c r="AA798" s="200">
        <v>0.13</v>
      </c>
      <c r="AB798" s="200">
        <v>0.3</v>
      </c>
      <c r="AC798" s="200">
        <v>0.85</v>
      </c>
      <c r="AL798"/>
      <c r="AM798"/>
      <c r="AN798"/>
      <c r="AO798"/>
      <c r="AP798"/>
      <c r="AQ798"/>
      <c r="AR798"/>
      <c r="AS798"/>
      <c r="AT798"/>
      <c r="AU798"/>
    </row>
    <row r="799" spans="17:47" x14ac:dyDescent="0.2">
      <c r="Q799" s="142">
        <f>TRUNC('TARIFA ENTREGA A DIRECCION USD'!D800-'TARIFA ENTREGA A DIRECCION USD'!D799,2)</f>
        <v>0.54</v>
      </c>
      <c r="R799" s="190">
        <v>792</v>
      </c>
      <c r="S799" s="200">
        <f>TRUNC((('TARIFA ENTREGA A DIRECCION USD'!C799-'TARIFA ENTREGA A DIRECCION USD'!D799)/'TARIFA ENTREGA A DIRECCION USD'!D799)+1,3)</f>
        <v>0.71799999999999997</v>
      </c>
      <c r="T799" s="200">
        <f>TRUNC(('TARIFA ENTREGA A DIRECCION USD'!E799-'TARIFA ENTREGA A DIRECCION USD'!D799)/'TARIFA ENTREGA A DIRECCION USD'!D799,3)</f>
        <v>0.23100000000000001</v>
      </c>
      <c r="U799" s="200">
        <f>TRUNC(('TARIFA ENTREGA A DIRECCION USD'!F799-'TARIFA ENTREGA A DIRECCION USD'!D799)/'TARIFA ENTREGA A DIRECCION USD'!D799,3)</f>
        <v>0.39100000000000001</v>
      </c>
      <c r="V799" s="200">
        <f>TRUNC(('TARIFA ENTREGA A DIRECCION USD'!G799-'TARIFA ENTREGA A DIRECCION USD'!D799)/'TARIFA ENTREGA A DIRECCION USD'!D799,3)</f>
        <v>0.89400000000000002</v>
      </c>
      <c r="X799" s="142">
        <v>16.12</v>
      </c>
      <c r="Y799" s="190">
        <v>792</v>
      </c>
      <c r="Z799" s="200">
        <v>0.55000000000000004</v>
      </c>
      <c r="AA799" s="200">
        <v>0.13</v>
      </c>
      <c r="AB799" s="200">
        <v>0.3</v>
      </c>
      <c r="AC799" s="200">
        <v>0.85</v>
      </c>
      <c r="AL799"/>
      <c r="AM799"/>
      <c r="AN799"/>
      <c r="AO799"/>
      <c r="AP799"/>
      <c r="AQ799"/>
      <c r="AR799"/>
      <c r="AS799"/>
      <c r="AT799"/>
      <c r="AU799"/>
    </row>
    <row r="800" spans="17:47" x14ac:dyDescent="0.2">
      <c r="Q800" s="142">
        <f>TRUNC('TARIFA ENTREGA A DIRECCION USD'!D801-'TARIFA ENTREGA A DIRECCION USD'!D800,2)</f>
        <v>0.54</v>
      </c>
      <c r="R800" s="190">
        <v>793</v>
      </c>
      <c r="S800" s="200">
        <f>TRUNC((('TARIFA ENTREGA A DIRECCION USD'!C800-'TARIFA ENTREGA A DIRECCION USD'!D800)/'TARIFA ENTREGA A DIRECCION USD'!D800)+1,3)</f>
        <v>0.71799999999999997</v>
      </c>
      <c r="T800" s="200">
        <f>TRUNC(('TARIFA ENTREGA A DIRECCION USD'!E800-'TARIFA ENTREGA A DIRECCION USD'!D800)/'TARIFA ENTREGA A DIRECCION USD'!D800,3)</f>
        <v>0.23100000000000001</v>
      </c>
      <c r="U800" s="200">
        <f>TRUNC(('TARIFA ENTREGA A DIRECCION USD'!F800-'TARIFA ENTREGA A DIRECCION USD'!D800)/'TARIFA ENTREGA A DIRECCION USD'!D800,3)</f>
        <v>0.39100000000000001</v>
      </c>
      <c r="V800" s="200">
        <f>TRUNC(('TARIFA ENTREGA A DIRECCION USD'!G800-'TARIFA ENTREGA A DIRECCION USD'!D800)/'TARIFA ENTREGA A DIRECCION USD'!D800,3)</f>
        <v>0.89400000000000002</v>
      </c>
      <c r="X800" s="142">
        <v>16.12</v>
      </c>
      <c r="Y800" s="190">
        <v>793</v>
      </c>
      <c r="Z800" s="200">
        <v>0.55000000000000004</v>
      </c>
      <c r="AA800" s="200">
        <v>0.13</v>
      </c>
      <c r="AB800" s="200">
        <v>0.3</v>
      </c>
      <c r="AC800" s="200">
        <v>0.85</v>
      </c>
      <c r="AL800"/>
      <c r="AM800"/>
      <c r="AN800"/>
      <c r="AO800"/>
      <c r="AP800"/>
      <c r="AQ800"/>
      <c r="AR800"/>
      <c r="AS800"/>
      <c r="AT800"/>
      <c r="AU800"/>
    </row>
    <row r="801" spans="17:47" x14ac:dyDescent="0.2">
      <c r="Q801" s="142">
        <f>TRUNC('TARIFA ENTREGA A DIRECCION USD'!D802-'TARIFA ENTREGA A DIRECCION USD'!D801,2)</f>
        <v>0.54</v>
      </c>
      <c r="R801" s="190">
        <v>794</v>
      </c>
      <c r="S801" s="200">
        <f>TRUNC((('TARIFA ENTREGA A DIRECCION USD'!C801-'TARIFA ENTREGA A DIRECCION USD'!D801)/'TARIFA ENTREGA A DIRECCION USD'!D801)+1,3)</f>
        <v>0.71799999999999997</v>
      </c>
      <c r="T801" s="200">
        <f>TRUNC(('TARIFA ENTREGA A DIRECCION USD'!E801-'TARIFA ENTREGA A DIRECCION USD'!D801)/'TARIFA ENTREGA A DIRECCION USD'!D801,3)</f>
        <v>0.23100000000000001</v>
      </c>
      <c r="U801" s="200">
        <f>TRUNC(('TARIFA ENTREGA A DIRECCION USD'!F801-'TARIFA ENTREGA A DIRECCION USD'!D801)/'TARIFA ENTREGA A DIRECCION USD'!D801,3)</f>
        <v>0.39100000000000001</v>
      </c>
      <c r="V801" s="200">
        <f>TRUNC(('TARIFA ENTREGA A DIRECCION USD'!G801-'TARIFA ENTREGA A DIRECCION USD'!D801)/'TARIFA ENTREGA A DIRECCION USD'!D801,3)</f>
        <v>0.89500000000000002</v>
      </c>
      <c r="X801" s="142">
        <v>16.12</v>
      </c>
      <c r="Y801" s="190">
        <v>794</v>
      </c>
      <c r="Z801" s="200">
        <v>0.55000000000000004</v>
      </c>
      <c r="AA801" s="200">
        <v>0.13</v>
      </c>
      <c r="AB801" s="200">
        <v>0.3</v>
      </c>
      <c r="AC801" s="200">
        <v>0.85</v>
      </c>
      <c r="AL801"/>
      <c r="AM801"/>
      <c r="AN801"/>
      <c r="AO801"/>
      <c r="AP801"/>
      <c r="AQ801"/>
      <c r="AR801"/>
      <c r="AS801"/>
      <c r="AT801"/>
      <c r="AU801"/>
    </row>
    <row r="802" spans="17:47" x14ac:dyDescent="0.2">
      <c r="Q802" s="142">
        <f>TRUNC('TARIFA ENTREGA A DIRECCION USD'!D803-'TARIFA ENTREGA A DIRECCION USD'!D802,2)</f>
        <v>0.54</v>
      </c>
      <c r="R802" s="190">
        <v>795</v>
      </c>
      <c r="S802" s="200">
        <f>TRUNC((('TARIFA ENTREGA A DIRECCION USD'!C802-'TARIFA ENTREGA A DIRECCION USD'!D802)/'TARIFA ENTREGA A DIRECCION USD'!D802)+1,3)</f>
        <v>0.71799999999999997</v>
      </c>
      <c r="T802" s="200">
        <f>TRUNC(('TARIFA ENTREGA A DIRECCION USD'!E802-'TARIFA ENTREGA A DIRECCION USD'!D802)/'TARIFA ENTREGA A DIRECCION USD'!D802,3)</f>
        <v>0.23100000000000001</v>
      </c>
      <c r="U802" s="200">
        <f>TRUNC(('TARIFA ENTREGA A DIRECCION USD'!F802-'TARIFA ENTREGA A DIRECCION USD'!D802)/'TARIFA ENTREGA A DIRECCION USD'!D802,3)</f>
        <v>0.39100000000000001</v>
      </c>
      <c r="V802" s="200">
        <f>TRUNC(('TARIFA ENTREGA A DIRECCION USD'!G802-'TARIFA ENTREGA A DIRECCION USD'!D802)/'TARIFA ENTREGA A DIRECCION USD'!D802,3)</f>
        <v>0.89500000000000002</v>
      </c>
      <c r="X802" s="142">
        <v>16.12</v>
      </c>
      <c r="Y802" s="190">
        <v>795</v>
      </c>
      <c r="Z802" s="200">
        <v>0.55000000000000004</v>
      </c>
      <c r="AA802" s="200">
        <v>0.13</v>
      </c>
      <c r="AB802" s="200">
        <v>0.3</v>
      </c>
      <c r="AC802" s="200">
        <v>0.85</v>
      </c>
      <c r="AL802"/>
      <c r="AM802"/>
      <c r="AN802"/>
      <c r="AO802"/>
      <c r="AP802"/>
      <c r="AQ802"/>
      <c r="AR802"/>
      <c r="AS802"/>
      <c r="AT802"/>
      <c r="AU802"/>
    </row>
    <row r="803" spans="17:47" x14ac:dyDescent="0.2">
      <c r="Q803" s="142">
        <f>TRUNC('TARIFA ENTREGA A DIRECCION USD'!D804-'TARIFA ENTREGA A DIRECCION USD'!D803,2)</f>
        <v>0.54</v>
      </c>
      <c r="R803" s="190">
        <v>796</v>
      </c>
      <c r="S803" s="200">
        <f>TRUNC((('TARIFA ENTREGA A DIRECCION USD'!C803-'TARIFA ENTREGA A DIRECCION USD'!D803)/'TARIFA ENTREGA A DIRECCION USD'!D803)+1,3)</f>
        <v>0.71799999999999997</v>
      </c>
      <c r="T803" s="200">
        <f>TRUNC(('TARIFA ENTREGA A DIRECCION USD'!E803-'TARIFA ENTREGA A DIRECCION USD'!D803)/'TARIFA ENTREGA A DIRECCION USD'!D803,3)</f>
        <v>0.23100000000000001</v>
      </c>
      <c r="U803" s="200">
        <f>TRUNC(('TARIFA ENTREGA A DIRECCION USD'!F803-'TARIFA ENTREGA A DIRECCION USD'!D803)/'TARIFA ENTREGA A DIRECCION USD'!D803,3)</f>
        <v>0.39100000000000001</v>
      </c>
      <c r="V803" s="200">
        <f>TRUNC(('TARIFA ENTREGA A DIRECCION USD'!G803-'TARIFA ENTREGA A DIRECCION USD'!D803)/'TARIFA ENTREGA A DIRECCION USD'!D803,3)</f>
        <v>0.89500000000000002</v>
      </c>
      <c r="X803" s="142">
        <v>16.12</v>
      </c>
      <c r="Y803" s="190">
        <v>796</v>
      </c>
      <c r="Z803" s="200">
        <v>0.55000000000000004</v>
      </c>
      <c r="AA803" s="200">
        <v>0.13</v>
      </c>
      <c r="AB803" s="200">
        <v>0.3</v>
      </c>
      <c r="AC803" s="200">
        <v>0.85</v>
      </c>
      <c r="AL803"/>
      <c r="AM803"/>
      <c r="AN803"/>
      <c r="AO803"/>
      <c r="AP803"/>
      <c r="AQ803"/>
      <c r="AR803"/>
      <c r="AS803"/>
      <c r="AT803"/>
      <c r="AU803"/>
    </row>
    <row r="804" spans="17:47" x14ac:dyDescent="0.2">
      <c r="Q804" s="142">
        <f>TRUNC('TARIFA ENTREGA A DIRECCION USD'!D805-'TARIFA ENTREGA A DIRECCION USD'!D804,2)</f>
        <v>0.54</v>
      </c>
      <c r="R804" s="190">
        <v>797</v>
      </c>
      <c r="S804" s="200">
        <f>TRUNC((('TARIFA ENTREGA A DIRECCION USD'!C804-'TARIFA ENTREGA A DIRECCION USD'!D804)/'TARIFA ENTREGA A DIRECCION USD'!D804)+1,3)</f>
        <v>0.71799999999999997</v>
      </c>
      <c r="T804" s="200">
        <f>TRUNC(('TARIFA ENTREGA A DIRECCION USD'!E804-'TARIFA ENTREGA A DIRECCION USD'!D804)/'TARIFA ENTREGA A DIRECCION USD'!D804,3)</f>
        <v>0.23100000000000001</v>
      </c>
      <c r="U804" s="200">
        <f>TRUNC(('TARIFA ENTREGA A DIRECCION USD'!F804-'TARIFA ENTREGA A DIRECCION USD'!D804)/'TARIFA ENTREGA A DIRECCION USD'!D804,3)</f>
        <v>0.39100000000000001</v>
      </c>
      <c r="V804" s="200">
        <f>TRUNC(('TARIFA ENTREGA A DIRECCION USD'!G804-'TARIFA ENTREGA A DIRECCION USD'!D804)/'TARIFA ENTREGA A DIRECCION USD'!D804,3)</f>
        <v>0.89500000000000002</v>
      </c>
      <c r="X804" s="142">
        <v>16.12</v>
      </c>
      <c r="Y804" s="190">
        <v>797</v>
      </c>
      <c r="Z804" s="200">
        <v>0.55000000000000004</v>
      </c>
      <c r="AA804" s="200">
        <v>0.13</v>
      </c>
      <c r="AB804" s="200">
        <v>0.3</v>
      </c>
      <c r="AC804" s="200">
        <v>0.85</v>
      </c>
      <c r="AL804"/>
      <c r="AM804"/>
      <c r="AN804"/>
      <c r="AO804"/>
      <c r="AP804"/>
      <c r="AQ804"/>
      <c r="AR804"/>
      <c r="AS804"/>
      <c r="AT804"/>
      <c r="AU804"/>
    </row>
    <row r="805" spans="17:47" x14ac:dyDescent="0.2">
      <c r="Q805" s="142">
        <f>TRUNC('TARIFA ENTREGA A DIRECCION USD'!D806-'TARIFA ENTREGA A DIRECCION USD'!D805,2)</f>
        <v>0.54</v>
      </c>
      <c r="R805" s="190">
        <v>798</v>
      </c>
      <c r="S805" s="200">
        <f>TRUNC((('TARIFA ENTREGA A DIRECCION USD'!C805-'TARIFA ENTREGA A DIRECCION USD'!D805)/'TARIFA ENTREGA A DIRECCION USD'!D805)+1,3)</f>
        <v>0.71799999999999997</v>
      </c>
      <c r="T805" s="200">
        <f>TRUNC(('TARIFA ENTREGA A DIRECCION USD'!E805-'TARIFA ENTREGA A DIRECCION USD'!D805)/'TARIFA ENTREGA A DIRECCION USD'!D805,3)</f>
        <v>0.23100000000000001</v>
      </c>
      <c r="U805" s="200">
        <f>TRUNC(('TARIFA ENTREGA A DIRECCION USD'!F805-'TARIFA ENTREGA A DIRECCION USD'!D805)/'TARIFA ENTREGA A DIRECCION USD'!D805,3)</f>
        <v>0.39100000000000001</v>
      </c>
      <c r="V805" s="200">
        <f>TRUNC(('TARIFA ENTREGA A DIRECCION USD'!G805-'TARIFA ENTREGA A DIRECCION USD'!D805)/'TARIFA ENTREGA A DIRECCION USD'!D805,3)</f>
        <v>0.89500000000000002</v>
      </c>
      <c r="X805" s="142">
        <v>16.12</v>
      </c>
      <c r="Y805" s="190">
        <v>798</v>
      </c>
      <c r="Z805" s="200">
        <v>0.55000000000000004</v>
      </c>
      <c r="AA805" s="200">
        <v>0.13</v>
      </c>
      <c r="AB805" s="200">
        <v>0.3</v>
      </c>
      <c r="AC805" s="200">
        <v>0.85</v>
      </c>
      <c r="AL805"/>
      <c r="AM805"/>
      <c r="AN805"/>
      <c r="AO805"/>
      <c r="AP805"/>
      <c r="AQ805"/>
      <c r="AR805"/>
      <c r="AS805"/>
      <c r="AT805"/>
      <c r="AU805"/>
    </row>
    <row r="806" spans="17:47" x14ac:dyDescent="0.2">
      <c r="Q806" s="142">
        <f>TRUNC('TARIFA ENTREGA A DIRECCION USD'!D807-'TARIFA ENTREGA A DIRECCION USD'!D806,2)</f>
        <v>0.54</v>
      </c>
      <c r="R806" s="190">
        <v>799</v>
      </c>
      <c r="S806" s="200">
        <f>TRUNC((('TARIFA ENTREGA A DIRECCION USD'!C806-'TARIFA ENTREGA A DIRECCION USD'!D806)/'TARIFA ENTREGA A DIRECCION USD'!D806)+1,3)</f>
        <v>0.71899999999999997</v>
      </c>
      <c r="T806" s="200">
        <f>TRUNC(('TARIFA ENTREGA A DIRECCION USD'!E806-'TARIFA ENTREGA A DIRECCION USD'!D806)/'TARIFA ENTREGA A DIRECCION USD'!D806,3)</f>
        <v>0.23100000000000001</v>
      </c>
      <c r="U806" s="200">
        <f>TRUNC(('TARIFA ENTREGA A DIRECCION USD'!F806-'TARIFA ENTREGA A DIRECCION USD'!D806)/'TARIFA ENTREGA A DIRECCION USD'!D806,3)</f>
        <v>0.39100000000000001</v>
      </c>
      <c r="V806" s="200">
        <f>TRUNC(('TARIFA ENTREGA A DIRECCION USD'!G806-'TARIFA ENTREGA A DIRECCION USD'!D806)/'TARIFA ENTREGA A DIRECCION USD'!D806,3)</f>
        <v>0.89500000000000002</v>
      </c>
      <c r="X806" s="142">
        <v>16.12</v>
      </c>
      <c r="Y806" s="190">
        <v>799</v>
      </c>
      <c r="Z806" s="200">
        <v>0.55000000000000004</v>
      </c>
      <c r="AA806" s="200">
        <v>0.13</v>
      </c>
      <c r="AB806" s="200">
        <v>0.3</v>
      </c>
      <c r="AC806" s="200">
        <v>0.85</v>
      </c>
      <c r="AL806"/>
      <c r="AM806"/>
      <c r="AN806"/>
      <c r="AO806"/>
      <c r="AP806"/>
      <c r="AQ806"/>
      <c r="AR806"/>
      <c r="AS806"/>
      <c r="AT806"/>
      <c r="AU806"/>
    </row>
    <row r="807" spans="17:47" x14ac:dyDescent="0.2">
      <c r="Q807" s="142">
        <f>TRUNC('TARIFA ENTREGA A DIRECCION USD'!D808-'TARIFA ENTREGA A DIRECCION USD'!D807,2)</f>
        <v>0.54</v>
      </c>
      <c r="R807" s="190">
        <v>800</v>
      </c>
      <c r="S807" s="200">
        <f>TRUNC((('TARIFA ENTREGA A DIRECCION USD'!C807-'TARIFA ENTREGA A DIRECCION USD'!D807)/'TARIFA ENTREGA A DIRECCION USD'!D807)+1,3)</f>
        <v>0.71899999999999997</v>
      </c>
      <c r="T807" s="200">
        <f>TRUNC(('TARIFA ENTREGA A DIRECCION USD'!E807-'TARIFA ENTREGA A DIRECCION USD'!D807)/'TARIFA ENTREGA A DIRECCION USD'!D807,3)</f>
        <v>0.23200000000000001</v>
      </c>
      <c r="U807" s="200">
        <f>TRUNC(('TARIFA ENTREGA A DIRECCION USD'!F807-'TARIFA ENTREGA A DIRECCION USD'!D807)/'TARIFA ENTREGA A DIRECCION USD'!D807,3)</f>
        <v>0.39100000000000001</v>
      </c>
      <c r="V807" s="200">
        <f>TRUNC(('TARIFA ENTREGA A DIRECCION USD'!G807-'TARIFA ENTREGA A DIRECCION USD'!D807)/'TARIFA ENTREGA A DIRECCION USD'!D807,3)</f>
        <v>0.89500000000000002</v>
      </c>
      <c r="X807" s="142">
        <v>16.12</v>
      </c>
      <c r="Y807" s="190">
        <v>800</v>
      </c>
      <c r="Z807" s="200">
        <v>0.55000000000000004</v>
      </c>
      <c r="AA807" s="200">
        <v>0.13</v>
      </c>
      <c r="AB807" s="200">
        <v>0.3</v>
      </c>
      <c r="AC807" s="200">
        <v>0.85</v>
      </c>
      <c r="AL807"/>
      <c r="AM807"/>
      <c r="AN807"/>
      <c r="AO807"/>
      <c r="AP807"/>
      <c r="AQ807"/>
      <c r="AR807"/>
      <c r="AS807"/>
      <c r="AT807"/>
      <c r="AU807"/>
    </row>
    <row r="808" spans="17:47" x14ac:dyDescent="0.2">
      <c r="Q808" s="142">
        <f>TRUNC('TARIFA ENTREGA A DIRECCION USD'!D809-'TARIFA ENTREGA A DIRECCION USD'!D808,2)</f>
        <v>0.54</v>
      </c>
      <c r="R808" s="190">
        <v>801</v>
      </c>
      <c r="S808" s="200">
        <f>TRUNC((('TARIFA ENTREGA A DIRECCION USD'!C808-'TARIFA ENTREGA A DIRECCION USD'!D808)/'TARIFA ENTREGA A DIRECCION USD'!D808)+1,3)</f>
        <v>0.71899999999999997</v>
      </c>
      <c r="T808" s="200">
        <f>TRUNC(('TARIFA ENTREGA A DIRECCION USD'!E808-'TARIFA ENTREGA A DIRECCION USD'!D808)/'TARIFA ENTREGA A DIRECCION USD'!D808,3)</f>
        <v>0.23200000000000001</v>
      </c>
      <c r="U808" s="200">
        <f>TRUNC(('TARIFA ENTREGA A DIRECCION USD'!F808-'TARIFA ENTREGA A DIRECCION USD'!D808)/'TARIFA ENTREGA A DIRECCION USD'!D808,3)</f>
        <v>0.39200000000000002</v>
      </c>
      <c r="V808" s="200">
        <f>TRUNC(('TARIFA ENTREGA A DIRECCION USD'!G808-'TARIFA ENTREGA A DIRECCION USD'!D808)/'TARIFA ENTREGA A DIRECCION USD'!D808,3)</f>
        <v>0.89500000000000002</v>
      </c>
      <c r="X808" s="142">
        <v>16.12</v>
      </c>
      <c r="Y808" s="190">
        <v>801</v>
      </c>
      <c r="Z808" s="200">
        <v>0.55000000000000004</v>
      </c>
      <c r="AA808" s="200">
        <v>0.13</v>
      </c>
      <c r="AB808" s="200">
        <v>0.3</v>
      </c>
      <c r="AC808" s="200">
        <v>0.85</v>
      </c>
      <c r="AL808"/>
      <c r="AM808"/>
      <c r="AN808"/>
      <c r="AO808"/>
      <c r="AP808"/>
      <c r="AQ808"/>
      <c r="AR808"/>
      <c r="AS808"/>
      <c r="AT808"/>
      <c r="AU808"/>
    </row>
    <row r="809" spans="17:47" x14ac:dyDescent="0.2">
      <c r="Q809" s="142">
        <f>TRUNC('TARIFA ENTREGA A DIRECCION USD'!D810-'TARIFA ENTREGA A DIRECCION USD'!D809,2)</f>
        <v>0.54</v>
      </c>
      <c r="R809" s="190">
        <v>802</v>
      </c>
      <c r="S809" s="200">
        <f>TRUNC((('TARIFA ENTREGA A DIRECCION USD'!C809-'TARIFA ENTREGA A DIRECCION USD'!D809)/'TARIFA ENTREGA A DIRECCION USD'!D809)+1,3)</f>
        <v>0.71899999999999997</v>
      </c>
      <c r="T809" s="200">
        <f>TRUNC(('TARIFA ENTREGA A DIRECCION USD'!E809-'TARIFA ENTREGA A DIRECCION USD'!D809)/'TARIFA ENTREGA A DIRECCION USD'!D809,3)</f>
        <v>0.23200000000000001</v>
      </c>
      <c r="U809" s="200">
        <f>TRUNC(('TARIFA ENTREGA A DIRECCION USD'!F809-'TARIFA ENTREGA A DIRECCION USD'!D809)/'TARIFA ENTREGA A DIRECCION USD'!D809,3)</f>
        <v>0.39200000000000002</v>
      </c>
      <c r="V809" s="200">
        <f>TRUNC(('TARIFA ENTREGA A DIRECCION USD'!G809-'TARIFA ENTREGA A DIRECCION USD'!D809)/'TARIFA ENTREGA A DIRECCION USD'!D809,3)</f>
        <v>0.89500000000000002</v>
      </c>
      <c r="X809" s="142">
        <v>16.12</v>
      </c>
      <c r="Y809" s="190">
        <v>802</v>
      </c>
      <c r="Z809" s="200">
        <v>0.55000000000000004</v>
      </c>
      <c r="AA809" s="200">
        <v>0.13</v>
      </c>
      <c r="AB809" s="200">
        <v>0.3</v>
      </c>
      <c r="AC809" s="200">
        <v>0.85</v>
      </c>
      <c r="AL809"/>
      <c r="AM809"/>
      <c r="AN809"/>
      <c r="AO809"/>
      <c r="AP809"/>
      <c r="AQ809"/>
      <c r="AR809"/>
      <c r="AS809"/>
      <c r="AT809"/>
      <c r="AU809"/>
    </row>
    <row r="810" spans="17:47" x14ac:dyDescent="0.2">
      <c r="Q810" s="142">
        <f>TRUNC('TARIFA ENTREGA A DIRECCION USD'!D811-'TARIFA ENTREGA A DIRECCION USD'!D810,2)</f>
        <v>0.54</v>
      </c>
      <c r="R810" s="190">
        <v>803</v>
      </c>
      <c r="S810" s="200">
        <f>TRUNC((('TARIFA ENTREGA A DIRECCION USD'!C810-'TARIFA ENTREGA A DIRECCION USD'!D810)/'TARIFA ENTREGA A DIRECCION USD'!D810)+1,3)</f>
        <v>0.71899999999999997</v>
      </c>
      <c r="T810" s="200">
        <f>TRUNC(('TARIFA ENTREGA A DIRECCION USD'!E810-'TARIFA ENTREGA A DIRECCION USD'!D810)/'TARIFA ENTREGA A DIRECCION USD'!D810,3)</f>
        <v>0.23200000000000001</v>
      </c>
      <c r="U810" s="200">
        <f>TRUNC(('TARIFA ENTREGA A DIRECCION USD'!F810-'TARIFA ENTREGA A DIRECCION USD'!D810)/'TARIFA ENTREGA A DIRECCION USD'!D810,3)</f>
        <v>0.39200000000000002</v>
      </c>
      <c r="V810" s="200">
        <f>TRUNC(('TARIFA ENTREGA A DIRECCION USD'!G810-'TARIFA ENTREGA A DIRECCION USD'!D810)/'TARIFA ENTREGA A DIRECCION USD'!D810,3)</f>
        <v>0.89600000000000002</v>
      </c>
      <c r="X810" s="142">
        <v>16.12</v>
      </c>
      <c r="Y810" s="190">
        <v>803</v>
      </c>
      <c r="Z810" s="200">
        <v>0.55000000000000004</v>
      </c>
      <c r="AA810" s="200">
        <v>0.13</v>
      </c>
      <c r="AB810" s="200">
        <v>0.3</v>
      </c>
      <c r="AC810" s="200">
        <v>0.85</v>
      </c>
      <c r="AL810"/>
      <c r="AM810"/>
      <c r="AN810"/>
      <c r="AO810"/>
      <c r="AP810"/>
      <c r="AQ810"/>
      <c r="AR810"/>
      <c r="AS810"/>
      <c r="AT810"/>
      <c r="AU810"/>
    </row>
    <row r="811" spans="17:47" x14ac:dyDescent="0.2">
      <c r="Q811" s="142">
        <f>TRUNC('TARIFA ENTREGA A DIRECCION USD'!D812-'TARIFA ENTREGA A DIRECCION USD'!D811,2)</f>
        <v>0.54</v>
      </c>
      <c r="R811" s="190">
        <v>804</v>
      </c>
      <c r="S811" s="200">
        <f>TRUNC((('TARIFA ENTREGA A DIRECCION USD'!C811-'TARIFA ENTREGA A DIRECCION USD'!D811)/'TARIFA ENTREGA A DIRECCION USD'!D811)+1,3)</f>
        <v>0.71899999999999997</v>
      </c>
      <c r="T811" s="200">
        <f>TRUNC(('TARIFA ENTREGA A DIRECCION USD'!E811-'TARIFA ENTREGA A DIRECCION USD'!D811)/'TARIFA ENTREGA A DIRECCION USD'!D811,3)</f>
        <v>0.23200000000000001</v>
      </c>
      <c r="U811" s="200">
        <f>TRUNC(('TARIFA ENTREGA A DIRECCION USD'!F811-'TARIFA ENTREGA A DIRECCION USD'!D811)/'TARIFA ENTREGA A DIRECCION USD'!D811,3)</f>
        <v>0.39200000000000002</v>
      </c>
      <c r="V811" s="200">
        <f>TRUNC(('TARIFA ENTREGA A DIRECCION USD'!G811-'TARIFA ENTREGA A DIRECCION USD'!D811)/'TARIFA ENTREGA A DIRECCION USD'!D811,3)</f>
        <v>0.89600000000000002</v>
      </c>
      <c r="X811" s="142">
        <v>16.12</v>
      </c>
      <c r="Y811" s="190">
        <v>804</v>
      </c>
      <c r="Z811" s="200">
        <v>0.55000000000000004</v>
      </c>
      <c r="AA811" s="200">
        <v>0.13</v>
      </c>
      <c r="AB811" s="200">
        <v>0.3</v>
      </c>
      <c r="AC811" s="200">
        <v>0.85</v>
      </c>
      <c r="AL811"/>
      <c r="AM811"/>
      <c r="AN811"/>
      <c r="AO811"/>
      <c r="AP811"/>
      <c r="AQ811"/>
      <c r="AR811"/>
      <c r="AS811"/>
      <c r="AT811"/>
      <c r="AU811"/>
    </row>
    <row r="812" spans="17:47" x14ac:dyDescent="0.2">
      <c r="Q812" s="142">
        <f>TRUNC('TARIFA ENTREGA A DIRECCION USD'!D813-'TARIFA ENTREGA A DIRECCION USD'!D812,2)</f>
        <v>0.54</v>
      </c>
      <c r="R812" s="190">
        <v>805</v>
      </c>
      <c r="S812" s="200">
        <f>TRUNC((('TARIFA ENTREGA A DIRECCION USD'!C812-'TARIFA ENTREGA A DIRECCION USD'!D812)/'TARIFA ENTREGA A DIRECCION USD'!D812)+1,3)</f>
        <v>0.71899999999999997</v>
      </c>
      <c r="T812" s="200">
        <f>TRUNC(('TARIFA ENTREGA A DIRECCION USD'!E812-'TARIFA ENTREGA A DIRECCION USD'!D812)/'TARIFA ENTREGA A DIRECCION USD'!D812,3)</f>
        <v>0.23200000000000001</v>
      </c>
      <c r="U812" s="200">
        <f>TRUNC(('TARIFA ENTREGA A DIRECCION USD'!F812-'TARIFA ENTREGA A DIRECCION USD'!D812)/'TARIFA ENTREGA A DIRECCION USD'!D812,3)</f>
        <v>0.39200000000000002</v>
      </c>
      <c r="V812" s="200">
        <f>TRUNC(('TARIFA ENTREGA A DIRECCION USD'!G812-'TARIFA ENTREGA A DIRECCION USD'!D812)/'TARIFA ENTREGA A DIRECCION USD'!D812,3)</f>
        <v>0.89600000000000002</v>
      </c>
      <c r="X812" s="142">
        <v>16.12</v>
      </c>
      <c r="Y812" s="190">
        <v>805</v>
      </c>
      <c r="Z812" s="200">
        <v>0.55000000000000004</v>
      </c>
      <c r="AA812" s="200">
        <v>0.13</v>
      </c>
      <c r="AB812" s="200">
        <v>0.3</v>
      </c>
      <c r="AC812" s="200">
        <v>0.85</v>
      </c>
      <c r="AL812"/>
      <c r="AM812"/>
      <c r="AN812"/>
      <c r="AO812"/>
      <c r="AP812"/>
      <c r="AQ812"/>
      <c r="AR812"/>
      <c r="AS812"/>
      <c r="AT812"/>
      <c r="AU812"/>
    </row>
    <row r="813" spans="17:47" x14ac:dyDescent="0.2">
      <c r="Q813" s="142">
        <f>TRUNC('TARIFA ENTREGA A DIRECCION USD'!D814-'TARIFA ENTREGA A DIRECCION USD'!D813,2)</f>
        <v>0.54</v>
      </c>
      <c r="R813" s="190">
        <v>806</v>
      </c>
      <c r="S813" s="200">
        <f>TRUNC((('TARIFA ENTREGA A DIRECCION USD'!C813-'TARIFA ENTREGA A DIRECCION USD'!D813)/'TARIFA ENTREGA A DIRECCION USD'!D813)+1,3)</f>
        <v>0.71899999999999997</v>
      </c>
      <c r="T813" s="200">
        <f>TRUNC(('TARIFA ENTREGA A DIRECCION USD'!E813-'TARIFA ENTREGA A DIRECCION USD'!D813)/'TARIFA ENTREGA A DIRECCION USD'!D813,3)</f>
        <v>0.23200000000000001</v>
      </c>
      <c r="U813" s="200">
        <f>TRUNC(('TARIFA ENTREGA A DIRECCION USD'!F813-'TARIFA ENTREGA A DIRECCION USD'!D813)/'TARIFA ENTREGA A DIRECCION USD'!D813,3)</f>
        <v>0.39200000000000002</v>
      </c>
      <c r="V813" s="200">
        <f>TRUNC(('TARIFA ENTREGA A DIRECCION USD'!G813-'TARIFA ENTREGA A DIRECCION USD'!D813)/'TARIFA ENTREGA A DIRECCION USD'!D813,3)</f>
        <v>0.89600000000000002</v>
      </c>
      <c r="X813" s="142">
        <v>16.12</v>
      </c>
      <c r="Y813" s="190">
        <v>806</v>
      </c>
      <c r="Z813" s="200">
        <v>0.55000000000000004</v>
      </c>
      <c r="AA813" s="200">
        <v>0.13</v>
      </c>
      <c r="AB813" s="200">
        <v>0.3</v>
      </c>
      <c r="AC813" s="200">
        <v>0.85</v>
      </c>
      <c r="AL813"/>
      <c r="AM813"/>
      <c r="AN813"/>
      <c r="AO813"/>
      <c r="AP813"/>
      <c r="AQ813"/>
      <c r="AR813"/>
      <c r="AS813"/>
      <c r="AT813"/>
      <c r="AU813"/>
    </row>
    <row r="814" spans="17:47" x14ac:dyDescent="0.2">
      <c r="Q814" s="142">
        <f>TRUNC('TARIFA ENTREGA A DIRECCION USD'!D815-'TARIFA ENTREGA A DIRECCION USD'!D814,2)</f>
        <v>0.54</v>
      </c>
      <c r="R814" s="190">
        <v>807</v>
      </c>
      <c r="S814" s="200">
        <f>TRUNC((('TARIFA ENTREGA A DIRECCION USD'!C814-'TARIFA ENTREGA A DIRECCION USD'!D814)/'TARIFA ENTREGA A DIRECCION USD'!D814)+1,3)</f>
        <v>0.71899999999999997</v>
      </c>
      <c r="T814" s="200">
        <f>TRUNC(('TARIFA ENTREGA A DIRECCION USD'!E814-'TARIFA ENTREGA A DIRECCION USD'!D814)/'TARIFA ENTREGA A DIRECCION USD'!D814,3)</f>
        <v>0.23200000000000001</v>
      </c>
      <c r="U814" s="200">
        <f>TRUNC(('TARIFA ENTREGA A DIRECCION USD'!F814-'TARIFA ENTREGA A DIRECCION USD'!D814)/'TARIFA ENTREGA A DIRECCION USD'!D814,3)</f>
        <v>0.39200000000000002</v>
      </c>
      <c r="V814" s="200">
        <f>TRUNC(('TARIFA ENTREGA A DIRECCION USD'!G814-'TARIFA ENTREGA A DIRECCION USD'!D814)/'TARIFA ENTREGA A DIRECCION USD'!D814,3)</f>
        <v>0.89600000000000002</v>
      </c>
      <c r="X814" s="142">
        <v>16.12</v>
      </c>
      <c r="Y814" s="190">
        <v>807</v>
      </c>
      <c r="Z814" s="200">
        <v>0.55000000000000004</v>
      </c>
      <c r="AA814" s="200">
        <v>0.13</v>
      </c>
      <c r="AB814" s="200">
        <v>0.3</v>
      </c>
      <c r="AC814" s="200">
        <v>0.85</v>
      </c>
      <c r="AL814"/>
      <c r="AM814"/>
      <c r="AN814"/>
      <c r="AO814"/>
      <c r="AP814"/>
      <c r="AQ814"/>
      <c r="AR814"/>
      <c r="AS814"/>
      <c r="AT814"/>
      <c r="AU814"/>
    </row>
    <row r="815" spans="17:47" x14ac:dyDescent="0.2">
      <c r="Q815" s="142">
        <f>TRUNC('TARIFA ENTREGA A DIRECCION USD'!D816-'TARIFA ENTREGA A DIRECCION USD'!D815,2)</f>
        <v>0.54</v>
      </c>
      <c r="R815" s="190">
        <v>808</v>
      </c>
      <c r="S815" s="200">
        <f>TRUNC((('TARIFA ENTREGA A DIRECCION USD'!C815-'TARIFA ENTREGA A DIRECCION USD'!D815)/'TARIFA ENTREGA A DIRECCION USD'!D815)+1,3)</f>
        <v>0.71899999999999997</v>
      </c>
      <c r="T815" s="200">
        <f>TRUNC(('TARIFA ENTREGA A DIRECCION USD'!E815-'TARIFA ENTREGA A DIRECCION USD'!D815)/'TARIFA ENTREGA A DIRECCION USD'!D815,3)</f>
        <v>0.23200000000000001</v>
      </c>
      <c r="U815" s="200">
        <f>TRUNC(('TARIFA ENTREGA A DIRECCION USD'!F815-'TARIFA ENTREGA A DIRECCION USD'!D815)/'TARIFA ENTREGA A DIRECCION USD'!D815,3)</f>
        <v>0.39200000000000002</v>
      </c>
      <c r="V815" s="200">
        <f>TRUNC(('TARIFA ENTREGA A DIRECCION USD'!G815-'TARIFA ENTREGA A DIRECCION USD'!D815)/'TARIFA ENTREGA A DIRECCION USD'!D815,3)</f>
        <v>0.89600000000000002</v>
      </c>
      <c r="X815" s="142">
        <v>16.12</v>
      </c>
      <c r="Y815" s="190">
        <v>808</v>
      </c>
      <c r="Z815" s="200">
        <v>0.55000000000000004</v>
      </c>
      <c r="AA815" s="200">
        <v>0.13</v>
      </c>
      <c r="AB815" s="200">
        <v>0.3</v>
      </c>
      <c r="AC815" s="200">
        <v>0.85</v>
      </c>
      <c r="AL815"/>
      <c r="AM815"/>
      <c r="AN815"/>
      <c r="AO815"/>
      <c r="AP815"/>
      <c r="AQ815"/>
      <c r="AR815"/>
      <c r="AS815"/>
      <c r="AT815"/>
      <c r="AU815"/>
    </row>
    <row r="816" spans="17:47" x14ac:dyDescent="0.2">
      <c r="Q816" s="142">
        <f>TRUNC('TARIFA ENTREGA A DIRECCION USD'!D817-'TARIFA ENTREGA A DIRECCION USD'!D816,2)</f>
        <v>0.54</v>
      </c>
      <c r="R816" s="190">
        <v>809</v>
      </c>
      <c r="S816" s="200">
        <f>TRUNC((('TARIFA ENTREGA A DIRECCION USD'!C816-'TARIFA ENTREGA A DIRECCION USD'!D816)/'TARIFA ENTREGA A DIRECCION USD'!D816)+1,3)</f>
        <v>0.71899999999999997</v>
      </c>
      <c r="T816" s="200">
        <f>TRUNC(('TARIFA ENTREGA A DIRECCION USD'!E816-'TARIFA ENTREGA A DIRECCION USD'!D816)/'TARIFA ENTREGA A DIRECCION USD'!D816,3)</f>
        <v>0.23200000000000001</v>
      </c>
      <c r="U816" s="200">
        <f>TRUNC(('TARIFA ENTREGA A DIRECCION USD'!F816-'TARIFA ENTREGA A DIRECCION USD'!D816)/'TARIFA ENTREGA A DIRECCION USD'!D816,3)</f>
        <v>0.39200000000000002</v>
      </c>
      <c r="V816" s="200">
        <f>TRUNC(('TARIFA ENTREGA A DIRECCION USD'!G816-'TARIFA ENTREGA A DIRECCION USD'!D816)/'TARIFA ENTREGA A DIRECCION USD'!D816,3)</f>
        <v>0.89600000000000002</v>
      </c>
      <c r="X816" s="142">
        <v>16.12</v>
      </c>
      <c r="Y816" s="190">
        <v>809</v>
      </c>
      <c r="Z816" s="200">
        <v>0.55000000000000004</v>
      </c>
      <c r="AA816" s="200">
        <v>0.13</v>
      </c>
      <c r="AB816" s="200">
        <v>0.3</v>
      </c>
      <c r="AC816" s="200">
        <v>0.85</v>
      </c>
      <c r="AL816"/>
      <c r="AM816"/>
      <c r="AN816"/>
      <c r="AO816"/>
      <c r="AP816"/>
      <c r="AQ816"/>
      <c r="AR816"/>
      <c r="AS816"/>
      <c r="AT816"/>
      <c r="AU816"/>
    </row>
    <row r="817" spans="17:47" x14ac:dyDescent="0.2">
      <c r="Q817" s="142">
        <f>TRUNC('TARIFA ENTREGA A DIRECCION USD'!D818-'TARIFA ENTREGA A DIRECCION USD'!D817,2)</f>
        <v>0.54</v>
      </c>
      <c r="R817" s="190">
        <v>810</v>
      </c>
      <c r="S817" s="200">
        <f>TRUNC((('TARIFA ENTREGA A DIRECCION USD'!C817-'TARIFA ENTREGA A DIRECCION USD'!D817)/'TARIFA ENTREGA A DIRECCION USD'!D817)+1,3)</f>
        <v>0.71899999999999997</v>
      </c>
      <c r="T817" s="200">
        <f>TRUNC(('TARIFA ENTREGA A DIRECCION USD'!E817-'TARIFA ENTREGA A DIRECCION USD'!D817)/'TARIFA ENTREGA A DIRECCION USD'!D817,3)</f>
        <v>0.23200000000000001</v>
      </c>
      <c r="U817" s="200">
        <f>TRUNC(('TARIFA ENTREGA A DIRECCION USD'!F817-'TARIFA ENTREGA A DIRECCION USD'!D817)/'TARIFA ENTREGA A DIRECCION USD'!D817,3)</f>
        <v>0.39200000000000002</v>
      </c>
      <c r="V817" s="200">
        <f>TRUNC(('TARIFA ENTREGA A DIRECCION USD'!G817-'TARIFA ENTREGA A DIRECCION USD'!D817)/'TARIFA ENTREGA A DIRECCION USD'!D817,3)</f>
        <v>0.89600000000000002</v>
      </c>
      <c r="X817" s="142">
        <v>16.12</v>
      </c>
      <c r="Y817" s="190">
        <v>810</v>
      </c>
      <c r="Z817" s="200">
        <v>0.55000000000000004</v>
      </c>
      <c r="AA817" s="200">
        <v>0.13</v>
      </c>
      <c r="AB817" s="200">
        <v>0.3</v>
      </c>
      <c r="AC817" s="200">
        <v>0.85</v>
      </c>
      <c r="AL817"/>
      <c r="AM817"/>
      <c r="AN817"/>
      <c r="AO817"/>
      <c r="AP817"/>
      <c r="AQ817"/>
      <c r="AR817"/>
      <c r="AS817"/>
      <c r="AT817"/>
      <c r="AU817"/>
    </row>
    <row r="818" spans="17:47" x14ac:dyDescent="0.2">
      <c r="Q818" s="142">
        <f>TRUNC('TARIFA ENTREGA A DIRECCION USD'!D819-'TARIFA ENTREGA A DIRECCION USD'!D818,2)</f>
        <v>0.54</v>
      </c>
      <c r="R818" s="190">
        <v>811</v>
      </c>
      <c r="S818" s="200">
        <f>TRUNC((('TARIFA ENTREGA A DIRECCION USD'!C818-'TARIFA ENTREGA A DIRECCION USD'!D818)/'TARIFA ENTREGA A DIRECCION USD'!D818)+1,3)</f>
        <v>0.71899999999999997</v>
      </c>
      <c r="T818" s="200">
        <f>TRUNC(('TARIFA ENTREGA A DIRECCION USD'!E818-'TARIFA ENTREGA A DIRECCION USD'!D818)/'TARIFA ENTREGA A DIRECCION USD'!D818,3)</f>
        <v>0.23200000000000001</v>
      </c>
      <c r="U818" s="200">
        <f>TRUNC(('TARIFA ENTREGA A DIRECCION USD'!F818-'TARIFA ENTREGA A DIRECCION USD'!D818)/'TARIFA ENTREGA A DIRECCION USD'!D818,3)</f>
        <v>0.39200000000000002</v>
      </c>
      <c r="V818" s="200">
        <f>TRUNC(('TARIFA ENTREGA A DIRECCION USD'!G818-'TARIFA ENTREGA A DIRECCION USD'!D818)/'TARIFA ENTREGA A DIRECCION USD'!D818,3)</f>
        <v>0.89600000000000002</v>
      </c>
      <c r="X818" s="142">
        <v>16.12</v>
      </c>
      <c r="Y818" s="190">
        <v>811</v>
      </c>
      <c r="Z818" s="200">
        <v>0.55000000000000004</v>
      </c>
      <c r="AA818" s="200">
        <v>0.13</v>
      </c>
      <c r="AB818" s="200">
        <v>0.3</v>
      </c>
      <c r="AC818" s="200">
        <v>0.85</v>
      </c>
      <c r="AL818"/>
      <c r="AM818"/>
      <c r="AN818"/>
      <c r="AO818"/>
      <c r="AP818"/>
      <c r="AQ818"/>
      <c r="AR818"/>
      <c r="AS818"/>
      <c r="AT818"/>
      <c r="AU818"/>
    </row>
    <row r="819" spans="17:47" x14ac:dyDescent="0.2">
      <c r="Q819" s="142">
        <f>TRUNC('TARIFA ENTREGA A DIRECCION USD'!D820-'TARIFA ENTREGA A DIRECCION USD'!D819,2)</f>
        <v>0.54</v>
      </c>
      <c r="R819" s="190">
        <v>812</v>
      </c>
      <c r="S819" s="200">
        <f>TRUNC((('TARIFA ENTREGA A DIRECCION USD'!C819-'TARIFA ENTREGA A DIRECCION USD'!D819)/'TARIFA ENTREGA A DIRECCION USD'!D819)+1,3)</f>
        <v>0.71899999999999997</v>
      </c>
      <c r="T819" s="200">
        <f>TRUNC(('TARIFA ENTREGA A DIRECCION USD'!E819-'TARIFA ENTREGA A DIRECCION USD'!D819)/'TARIFA ENTREGA A DIRECCION USD'!D819,3)</f>
        <v>0.23200000000000001</v>
      </c>
      <c r="U819" s="200">
        <f>TRUNC(('TARIFA ENTREGA A DIRECCION USD'!F819-'TARIFA ENTREGA A DIRECCION USD'!D819)/'TARIFA ENTREGA A DIRECCION USD'!D819,3)</f>
        <v>0.39200000000000002</v>
      </c>
      <c r="V819" s="200">
        <f>TRUNC(('TARIFA ENTREGA A DIRECCION USD'!G819-'TARIFA ENTREGA A DIRECCION USD'!D819)/'TARIFA ENTREGA A DIRECCION USD'!D819,3)</f>
        <v>0.89600000000000002</v>
      </c>
      <c r="X819" s="142">
        <v>16.12</v>
      </c>
      <c r="Y819" s="190">
        <v>812</v>
      </c>
      <c r="Z819" s="200">
        <v>0.55000000000000004</v>
      </c>
      <c r="AA819" s="200">
        <v>0.13</v>
      </c>
      <c r="AB819" s="200">
        <v>0.3</v>
      </c>
      <c r="AC819" s="200">
        <v>0.85</v>
      </c>
      <c r="AL819"/>
      <c r="AM819"/>
      <c r="AN819"/>
      <c r="AO819"/>
      <c r="AP819"/>
      <c r="AQ819"/>
      <c r="AR819"/>
      <c r="AS819"/>
      <c r="AT819"/>
      <c r="AU819"/>
    </row>
    <row r="820" spans="17:47" x14ac:dyDescent="0.2">
      <c r="Q820" s="142">
        <f>TRUNC('TARIFA ENTREGA A DIRECCION USD'!D821-'TARIFA ENTREGA A DIRECCION USD'!D820,2)</f>
        <v>0.54</v>
      </c>
      <c r="R820" s="190">
        <v>813</v>
      </c>
      <c r="S820" s="200">
        <f>TRUNC((('TARIFA ENTREGA A DIRECCION USD'!C820-'TARIFA ENTREGA A DIRECCION USD'!D820)/'TARIFA ENTREGA A DIRECCION USD'!D820)+1,3)</f>
        <v>0.71899999999999997</v>
      </c>
      <c r="T820" s="200">
        <f>TRUNC(('TARIFA ENTREGA A DIRECCION USD'!E820-'TARIFA ENTREGA A DIRECCION USD'!D820)/'TARIFA ENTREGA A DIRECCION USD'!D820,3)</f>
        <v>0.23200000000000001</v>
      </c>
      <c r="U820" s="200">
        <f>TRUNC(('TARIFA ENTREGA A DIRECCION USD'!F820-'TARIFA ENTREGA A DIRECCION USD'!D820)/'TARIFA ENTREGA A DIRECCION USD'!D820,3)</f>
        <v>0.39200000000000002</v>
      </c>
      <c r="V820" s="200">
        <f>TRUNC(('TARIFA ENTREGA A DIRECCION USD'!G820-'TARIFA ENTREGA A DIRECCION USD'!D820)/'TARIFA ENTREGA A DIRECCION USD'!D820,3)</f>
        <v>0.89700000000000002</v>
      </c>
      <c r="X820" s="142">
        <v>16.12</v>
      </c>
      <c r="Y820" s="190">
        <v>813</v>
      </c>
      <c r="Z820" s="200">
        <v>0.55000000000000004</v>
      </c>
      <c r="AA820" s="200">
        <v>0.13</v>
      </c>
      <c r="AB820" s="200">
        <v>0.3</v>
      </c>
      <c r="AC820" s="200">
        <v>0.85</v>
      </c>
      <c r="AL820"/>
      <c r="AM820"/>
      <c r="AN820"/>
      <c r="AO820"/>
      <c r="AP820"/>
      <c r="AQ820"/>
      <c r="AR820"/>
      <c r="AS820"/>
      <c r="AT820"/>
      <c r="AU820"/>
    </row>
    <row r="821" spans="17:47" x14ac:dyDescent="0.2">
      <c r="Q821" s="142">
        <f>TRUNC('TARIFA ENTREGA A DIRECCION USD'!D822-'TARIFA ENTREGA A DIRECCION USD'!D821,2)</f>
        <v>0.54</v>
      </c>
      <c r="R821" s="190">
        <v>814</v>
      </c>
      <c r="S821" s="200">
        <f>TRUNC((('TARIFA ENTREGA A DIRECCION USD'!C821-'TARIFA ENTREGA A DIRECCION USD'!D821)/'TARIFA ENTREGA A DIRECCION USD'!D821)+1,3)</f>
        <v>0.71899999999999997</v>
      </c>
      <c r="T821" s="200">
        <f>TRUNC(('TARIFA ENTREGA A DIRECCION USD'!E821-'TARIFA ENTREGA A DIRECCION USD'!D821)/'TARIFA ENTREGA A DIRECCION USD'!D821,3)</f>
        <v>0.23200000000000001</v>
      </c>
      <c r="U821" s="200">
        <f>TRUNC(('TARIFA ENTREGA A DIRECCION USD'!F821-'TARIFA ENTREGA A DIRECCION USD'!D821)/'TARIFA ENTREGA A DIRECCION USD'!D821,3)</f>
        <v>0.39200000000000002</v>
      </c>
      <c r="V821" s="200">
        <f>TRUNC(('TARIFA ENTREGA A DIRECCION USD'!G821-'TARIFA ENTREGA A DIRECCION USD'!D821)/'TARIFA ENTREGA A DIRECCION USD'!D821,3)</f>
        <v>0.89700000000000002</v>
      </c>
      <c r="X821" s="142">
        <v>16.12</v>
      </c>
      <c r="Y821" s="190">
        <v>814</v>
      </c>
      <c r="Z821" s="200">
        <v>0.55000000000000004</v>
      </c>
      <c r="AA821" s="200">
        <v>0.13</v>
      </c>
      <c r="AB821" s="200">
        <v>0.3</v>
      </c>
      <c r="AC821" s="200">
        <v>0.85</v>
      </c>
      <c r="AL821"/>
      <c r="AM821"/>
      <c r="AN821"/>
      <c r="AO821"/>
      <c r="AP821"/>
      <c r="AQ821"/>
      <c r="AR821"/>
      <c r="AS821"/>
      <c r="AT821"/>
      <c r="AU821"/>
    </row>
    <row r="822" spans="17:47" x14ac:dyDescent="0.2">
      <c r="Q822" s="142">
        <f>TRUNC('TARIFA ENTREGA A DIRECCION USD'!D823-'TARIFA ENTREGA A DIRECCION USD'!D822,2)</f>
        <v>0.54</v>
      </c>
      <c r="R822" s="190">
        <v>815</v>
      </c>
      <c r="S822" s="200">
        <f>TRUNC((('TARIFA ENTREGA A DIRECCION USD'!C822-'TARIFA ENTREGA A DIRECCION USD'!D822)/'TARIFA ENTREGA A DIRECCION USD'!D822)+1,3)</f>
        <v>0.71899999999999997</v>
      </c>
      <c r="T822" s="200">
        <f>TRUNC(('TARIFA ENTREGA A DIRECCION USD'!E822-'TARIFA ENTREGA A DIRECCION USD'!D822)/'TARIFA ENTREGA A DIRECCION USD'!D822,3)</f>
        <v>0.23200000000000001</v>
      </c>
      <c r="U822" s="200">
        <f>TRUNC(('TARIFA ENTREGA A DIRECCION USD'!F822-'TARIFA ENTREGA A DIRECCION USD'!D822)/'TARIFA ENTREGA A DIRECCION USD'!D822,3)</f>
        <v>0.39200000000000002</v>
      </c>
      <c r="V822" s="200">
        <f>TRUNC(('TARIFA ENTREGA A DIRECCION USD'!G822-'TARIFA ENTREGA A DIRECCION USD'!D822)/'TARIFA ENTREGA A DIRECCION USD'!D822,3)</f>
        <v>0.89700000000000002</v>
      </c>
      <c r="X822" s="142">
        <v>16.12</v>
      </c>
      <c r="Y822" s="190">
        <v>815</v>
      </c>
      <c r="Z822" s="200">
        <v>0.55000000000000004</v>
      </c>
      <c r="AA822" s="200">
        <v>0.13</v>
      </c>
      <c r="AB822" s="200">
        <v>0.3</v>
      </c>
      <c r="AC822" s="200">
        <v>0.85</v>
      </c>
      <c r="AL822"/>
      <c r="AM822"/>
      <c r="AN822"/>
      <c r="AO822"/>
      <c r="AP822"/>
      <c r="AQ822"/>
      <c r="AR822"/>
      <c r="AS822"/>
      <c r="AT822"/>
      <c r="AU822"/>
    </row>
    <row r="823" spans="17:47" x14ac:dyDescent="0.2">
      <c r="Q823" s="142">
        <f>TRUNC('TARIFA ENTREGA A DIRECCION USD'!D824-'TARIFA ENTREGA A DIRECCION USD'!D823,2)</f>
        <v>0.54</v>
      </c>
      <c r="R823" s="190">
        <v>816</v>
      </c>
      <c r="S823" s="200">
        <f>TRUNC((('TARIFA ENTREGA A DIRECCION USD'!C823-'TARIFA ENTREGA A DIRECCION USD'!D823)/'TARIFA ENTREGA A DIRECCION USD'!D823)+1,3)</f>
        <v>0.71899999999999997</v>
      </c>
      <c r="T823" s="200">
        <f>TRUNC(('TARIFA ENTREGA A DIRECCION USD'!E823-'TARIFA ENTREGA A DIRECCION USD'!D823)/'TARIFA ENTREGA A DIRECCION USD'!D823,3)</f>
        <v>0.23200000000000001</v>
      </c>
      <c r="U823" s="200">
        <f>TRUNC(('TARIFA ENTREGA A DIRECCION USD'!F823-'TARIFA ENTREGA A DIRECCION USD'!D823)/'TARIFA ENTREGA A DIRECCION USD'!D823,3)</f>
        <v>0.39200000000000002</v>
      </c>
      <c r="V823" s="200">
        <f>TRUNC(('TARIFA ENTREGA A DIRECCION USD'!G823-'TARIFA ENTREGA A DIRECCION USD'!D823)/'TARIFA ENTREGA A DIRECCION USD'!D823,3)</f>
        <v>0.89700000000000002</v>
      </c>
      <c r="X823" s="142">
        <v>16.12</v>
      </c>
      <c r="Y823" s="190">
        <v>816</v>
      </c>
      <c r="Z823" s="200">
        <v>0.55000000000000004</v>
      </c>
      <c r="AA823" s="200">
        <v>0.13</v>
      </c>
      <c r="AB823" s="200">
        <v>0.3</v>
      </c>
      <c r="AC823" s="200">
        <v>0.85</v>
      </c>
      <c r="AL823"/>
      <c r="AM823"/>
      <c r="AN823"/>
      <c r="AO823"/>
      <c r="AP823"/>
      <c r="AQ823"/>
      <c r="AR823"/>
      <c r="AS823"/>
      <c r="AT823"/>
      <c r="AU823"/>
    </row>
    <row r="824" spans="17:47" x14ac:dyDescent="0.2">
      <c r="Q824" s="142">
        <f>TRUNC('TARIFA ENTREGA A DIRECCION USD'!D825-'TARIFA ENTREGA A DIRECCION USD'!D824,2)</f>
        <v>0.54</v>
      </c>
      <c r="R824" s="190">
        <v>817</v>
      </c>
      <c r="S824" s="200">
        <f>TRUNC((('TARIFA ENTREGA A DIRECCION USD'!C824-'TARIFA ENTREGA A DIRECCION USD'!D824)/'TARIFA ENTREGA A DIRECCION USD'!D824)+1,3)</f>
        <v>0.71899999999999997</v>
      </c>
      <c r="T824" s="200">
        <f>TRUNC(('TARIFA ENTREGA A DIRECCION USD'!E824-'TARIFA ENTREGA A DIRECCION USD'!D824)/'TARIFA ENTREGA A DIRECCION USD'!D824,3)</f>
        <v>0.23200000000000001</v>
      </c>
      <c r="U824" s="200">
        <f>TRUNC(('TARIFA ENTREGA A DIRECCION USD'!F824-'TARIFA ENTREGA A DIRECCION USD'!D824)/'TARIFA ENTREGA A DIRECCION USD'!D824,3)</f>
        <v>0.39300000000000002</v>
      </c>
      <c r="V824" s="200">
        <f>TRUNC(('TARIFA ENTREGA A DIRECCION USD'!G824-'TARIFA ENTREGA A DIRECCION USD'!D824)/'TARIFA ENTREGA A DIRECCION USD'!D824,3)</f>
        <v>0.89700000000000002</v>
      </c>
      <c r="X824" s="142">
        <v>16.12</v>
      </c>
      <c r="Y824" s="190">
        <v>817</v>
      </c>
      <c r="Z824" s="200">
        <v>0.55000000000000004</v>
      </c>
      <c r="AA824" s="200">
        <v>0.13</v>
      </c>
      <c r="AB824" s="200">
        <v>0.3</v>
      </c>
      <c r="AC824" s="200">
        <v>0.85</v>
      </c>
      <c r="AL824"/>
      <c r="AM824"/>
      <c r="AN824"/>
      <c r="AO824"/>
      <c r="AP824"/>
      <c r="AQ824"/>
      <c r="AR824"/>
      <c r="AS824"/>
      <c r="AT824"/>
      <c r="AU824"/>
    </row>
    <row r="825" spans="17:47" x14ac:dyDescent="0.2">
      <c r="Q825" s="142">
        <f>TRUNC('TARIFA ENTREGA A DIRECCION USD'!D826-'TARIFA ENTREGA A DIRECCION USD'!D825,2)</f>
        <v>0.54</v>
      </c>
      <c r="R825" s="190">
        <v>818</v>
      </c>
      <c r="S825" s="200">
        <f>TRUNC((('TARIFA ENTREGA A DIRECCION USD'!C825-'TARIFA ENTREGA A DIRECCION USD'!D825)/'TARIFA ENTREGA A DIRECCION USD'!D825)+1,3)</f>
        <v>0.71899999999999997</v>
      </c>
      <c r="T825" s="200">
        <f>TRUNC(('TARIFA ENTREGA A DIRECCION USD'!E825-'TARIFA ENTREGA A DIRECCION USD'!D825)/'TARIFA ENTREGA A DIRECCION USD'!D825,3)</f>
        <v>0.23200000000000001</v>
      </c>
      <c r="U825" s="200">
        <f>TRUNC(('TARIFA ENTREGA A DIRECCION USD'!F825-'TARIFA ENTREGA A DIRECCION USD'!D825)/'TARIFA ENTREGA A DIRECCION USD'!D825,3)</f>
        <v>0.39300000000000002</v>
      </c>
      <c r="V825" s="200">
        <f>TRUNC(('TARIFA ENTREGA A DIRECCION USD'!G825-'TARIFA ENTREGA A DIRECCION USD'!D825)/'TARIFA ENTREGA A DIRECCION USD'!D825,3)</f>
        <v>0.89700000000000002</v>
      </c>
      <c r="X825" s="142">
        <v>16.12</v>
      </c>
      <c r="Y825" s="190">
        <v>818</v>
      </c>
      <c r="Z825" s="200">
        <v>0.55000000000000004</v>
      </c>
      <c r="AA825" s="200">
        <v>0.13</v>
      </c>
      <c r="AB825" s="200">
        <v>0.3</v>
      </c>
      <c r="AC825" s="200">
        <v>0.85</v>
      </c>
      <c r="AL825"/>
      <c r="AM825"/>
      <c r="AN825"/>
      <c r="AO825"/>
      <c r="AP825"/>
      <c r="AQ825"/>
      <c r="AR825"/>
      <c r="AS825"/>
      <c r="AT825"/>
      <c r="AU825"/>
    </row>
    <row r="826" spans="17:47" x14ac:dyDescent="0.2">
      <c r="Q826" s="142">
        <f>TRUNC('TARIFA ENTREGA A DIRECCION USD'!D827-'TARIFA ENTREGA A DIRECCION USD'!D826,2)</f>
        <v>0.54</v>
      </c>
      <c r="R826" s="190">
        <v>819</v>
      </c>
      <c r="S826" s="200">
        <f>TRUNC((('TARIFA ENTREGA A DIRECCION USD'!C826-'TARIFA ENTREGA A DIRECCION USD'!D826)/'TARIFA ENTREGA A DIRECCION USD'!D826)+1,3)</f>
        <v>0.71899999999999997</v>
      </c>
      <c r="T826" s="200">
        <f>TRUNC(('TARIFA ENTREGA A DIRECCION USD'!E826-'TARIFA ENTREGA A DIRECCION USD'!D826)/'TARIFA ENTREGA A DIRECCION USD'!D826,3)</f>
        <v>0.23200000000000001</v>
      </c>
      <c r="U826" s="200">
        <f>TRUNC(('TARIFA ENTREGA A DIRECCION USD'!F826-'TARIFA ENTREGA A DIRECCION USD'!D826)/'TARIFA ENTREGA A DIRECCION USD'!D826,3)</f>
        <v>0.39300000000000002</v>
      </c>
      <c r="V826" s="200">
        <f>TRUNC(('TARIFA ENTREGA A DIRECCION USD'!G826-'TARIFA ENTREGA A DIRECCION USD'!D826)/'TARIFA ENTREGA A DIRECCION USD'!D826,3)</f>
        <v>0.89700000000000002</v>
      </c>
      <c r="X826" s="142">
        <v>16.12</v>
      </c>
      <c r="Y826" s="190">
        <v>819</v>
      </c>
      <c r="Z826" s="200">
        <v>0.55000000000000004</v>
      </c>
      <c r="AA826" s="200">
        <v>0.13</v>
      </c>
      <c r="AB826" s="200">
        <v>0.3</v>
      </c>
      <c r="AC826" s="200">
        <v>0.85</v>
      </c>
      <c r="AL826"/>
      <c r="AM826"/>
      <c r="AN826"/>
      <c r="AO826"/>
      <c r="AP826"/>
      <c r="AQ826"/>
      <c r="AR826"/>
      <c r="AS826"/>
      <c r="AT826"/>
      <c r="AU826"/>
    </row>
    <row r="827" spans="17:47" x14ac:dyDescent="0.2">
      <c r="Q827" s="142">
        <f>TRUNC('TARIFA ENTREGA A DIRECCION USD'!D828-'TARIFA ENTREGA A DIRECCION USD'!D827,2)</f>
        <v>0.54</v>
      </c>
      <c r="R827" s="190">
        <v>820</v>
      </c>
      <c r="S827" s="200">
        <f>TRUNC((('TARIFA ENTREGA A DIRECCION USD'!C827-'TARIFA ENTREGA A DIRECCION USD'!D827)/'TARIFA ENTREGA A DIRECCION USD'!D827)+1,3)</f>
        <v>0.71899999999999997</v>
      </c>
      <c r="T827" s="200">
        <f>TRUNC(('TARIFA ENTREGA A DIRECCION USD'!E827-'TARIFA ENTREGA A DIRECCION USD'!D827)/'TARIFA ENTREGA A DIRECCION USD'!D827,3)</f>
        <v>0.23200000000000001</v>
      </c>
      <c r="U827" s="200">
        <f>TRUNC(('TARIFA ENTREGA A DIRECCION USD'!F827-'TARIFA ENTREGA A DIRECCION USD'!D827)/'TARIFA ENTREGA A DIRECCION USD'!D827,3)</f>
        <v>0.39300000000000002</v>
      </c>
      <c r="V827" s="200">
        <f>TRUNC(('TARIFA ENTREGA A DIRECCION USD'!G827-'TARIFA ENTREGA A DIRECCION USD'!D827)/'TARIFA ENTREGA A DIRECCION USD'!D827,3)</f>
        <v>0.89700000000000002</v>
      </c>
      <c r="X827" s="142">
        <v>16.12</v>
      </c>
      <c r="Y827" s="190">
        <v>820</v>
      </c>
      <c r="Z827" s="200">
        <v>0.55000000000000004</v>
      </c>
      <c r="AA827" s="200">
        <v>0.13</v>
      </c>
      <c r="AB827" s="200">
        <v>0.3</v>
      </c>
      <c r="AC827" s="200">
        <v>0.85</v>
      </c>
      <c r="AL827"/>
      <c r="AM827"/>
      <c r="AN827"/>
      <c r="AO827"/>
      <c r="AP827"/>
      <c r="AQ827"/>
      <c r="AR827"/>
      <c r="AS827"/>
      <c r="AT827"/>
      <c r="AU827"/>
    </row>
    <row r="828" spans="17:47" x14ac:dyDescent="0.2">
      <c r="Q828" s="142">
        <f>TRUNC('TARIFA ENTREGA A DIRECCION USD'!D829-'TARIFA ENTREGA A DIRECCION USD'!D828,2)</f>
        <v>0.54</v>
      </c>
      <c r="R828" s="190">
        <v>821</v>
      </c>
      <c r="S828" s="200">
        <f>TRUNC((('TARIFA ENTREGA A DIRECCION USD'!C828-'TARIFA ENTREGA A DIRECCION USD'!D828)/'TARIFA ENTREGA A DIRECCION USD'!D828)+1,3)</f>
        <v>0.71899999999999997</v>
      </c>
      <c r="T828" s="200">
        <f>TRUNC(('TARIFA ENTREGA A DIRECCION USD'!E828-'TARIFA ENTREGA A DIRECCION USD'!D828)/'TARIFA ENTREGA A DIRECCION USD'!D828,3)</f>
        <v>0.23200000000000001</v>
      </c>
      <c r="U828" s="200">
        <f>TRUNC(('TARIFA ENTREGA A DIRECCION USD'!F828-'TARIFA ENTREGA A DIRECCION USD'!D828)/'TARIFA ENTREGA A DIRECCION USD'!D828,3)</f>
        <v>0.39300000000000002</v>
      </c>
      <c r="V828" s="200">
        <f>TRUNC(('TARIFA ENTREGA A DIRECCION USD'!G828-'TARIFA ENTREGA A DIRECCION USD'!D828)/'TARIFA ENTREGA A DIRECCION USD'!D828,3)</f>
        <v>0.89700000000000002</v>
      </c>
      <c r="X828" s="142">
        <v>16.12</v>
      </c>
      <c r="Y828" s="190">
        <v>821</v>
      </c>
      <c r="Z828" s="200">
        <v>0.55000000000000004</v>
      </c>
      <c r="AA828" s="200">
        <v>0.13</v>
      </c>
      <c r="AB828" s="200">
        <v>0.3</v>
      </c>
      <c r="AC828" s="200">
        <v>0.85</v>
      </c>
      <c r="AL828"/>
      <c r="AM828"/>
      <c r="AN828"/>
      <c r="AO828"/>
      <c r="AP828"/>
      <c r="AQ828"/>
      <c r="AR828"/>
      <c r="AS828"/>
      <c r="AT828"/>
      <c r="AU828"/>
    </row>
    <row r="829" spans="17:47" x14ac:dyDescent="0.2">
      <c r="Q829" s="142">
        <f>TRUNC('TARIFA ENTREGA A DIRECCION USD'!D830-'TARIFA ENTREGA A DIRECCION USD'!D829,2)</f>
        <v>0.54</v>
      </c>
      <c r="R829" s="190">
        <v>822</v>
      </c>
      <c r="S829" s="200">
        <f>TRUNC((('TARIFA ENTREGA A DIRECCION USD'!C829-'TARIFA ENTREGA A DIRECCION USD'!D829)/'TARIFA ENTREGA A DIRECCION USD'!D829)+1,3)</f>
        <v>0.71899999999999997</v>
      </c>
      <c r="T829" s="200">
        <f>TRUNC(('TARIFA ENTREGA A DIRECCION USD'!E829-'TARIFA ENTREGA A DIRECCION USD'!D829)/'TARIFA ENTREGA A DIRECCION USD'!D829,3)</f>
        <v>0.23200000000000001</v>
      </c>
      <c r="U829" s="200">
        <f>TRUNC(('TARIFA ENTREGA A DIRECCION USD'!F829-'TARIFA ENTREGA A DIRECCION USD'!D829)/'TARIFA ENTREGA A DIRECCION USD'!D829,3)</f>
        <v>0.39300000000000002</v>
      </c>
      <c r="V829" s="200">
        <f>TRUNC(('TARIFA ENTREGA A DIRECCION USD'!G829-'TARIFA ENTREGA A DIRECCION USD'!D829)/'TARIFA ENTREGA A DIRECCION USD'!D829,3)</f>
        <v>0.89700000000000002</v>
      </c>
      <c r="X829" s="142">
        <v>16.12</v>
      </c>
      <c r="Y829" s="190">
        <v>822</v>
      </c>
      <c r="Z829" s="200">
        <v>0.55000000000000004</v>
      </c>
      <c r="AA829" s="200">
        <v>0.13</v>
      </c>
      <c r="AB829" s="200">
        <v>0.3</v>
      </c>
      <c r="AC829" s="200">
        <v>0.85</v>
      </c>
      <c r="AL829"/>
      <c r="AM829"/>
      <c r="AN829"/>
      <c r="AO829"/>
      <c r="AP829"/>
      <c r="AQ829"/>
      <c r="AR829"/>
      <c r="AS829"/>
      <c r="AT829"/>
      <c r="AU829"/>
    </row>
    <row r="830" spans="17:47" x14ac:dyDescent="0.2">
      <c r="Q830" s="142">
        <f>TRUNC('TARIFA ENTREGA A DIRECCION USD'!D831-'TARIFA ENTREGA A DIRECCION USD'!D830,2)</f>
        <v>0.54</v>
      </c>
      <c r="R830" s="190">
        <v>823</v>
      </c>
      <c r="S830" s="200">
        <f>TRUNC((('TARIFA ENTREGA A DIRECCION USD'!C830-'TARIFA ENTREGA A DIRECCION USD'!D830)/'TARIFA ENTREGA A DIRECCION USD'!D830)+1,3)</f>
        <v>0.71899999999999997</v>
      </c>
      <c r="T830" s="200">
        <f>TRUNC(('TARIFA ENTREGA A DIRECCION USD'!E830-'TARIFA ENTREGA A DIRECCION USD'!D830)/'TARIFA ENTREGA A DIRECCION USD'!D830,3)</f>
        <v>0.23200000000000001</v>
      </c>
      <c r="U830" s="200">
        <f>TRUNC(('TARIFA ENTREGA A DIRECCION USD'!F830-'TARIFA ENTREGA A DIRECCION USD'!D830)/'TARIFA ENTREGA A DIRECCION USD'!D830,3)</f>
        <v>0.39300000000000002</v>
      </c>
      <c r="V830" s="200">
        <f>TRUNC(('TARIFA ENTREGA A DIRECCION USD'!G830-'TARIFA ENTREGA A DIRECCION USD'!D830)/'TARIFA ENTREGA A DIRECCION USD'!D830,3)</f>
        <v>0.89800000000000002</v>
      </c>
      <c r="X830" s="142">
        <v>16.12</v>
      </c>
      <c r="Y830" s="190">
        <v>823</v>
      </c>
      <c r="Z830" s="200">
        <v>0.55000000000000004</v>
      </c>
      <c r="AA830" s="200">
        <v>0.13</v>
      </c>
      <c r="AB830" s="200">
        <v>0.3</v>
      </c>
      <c r="AC830" s="200">
        <v>0.85</v>
      </c>
      <c r="AL830"/>
      <c r="AM830"/>
      <c r="AN830"/>
      <c r="AO830"/>
      <c r="AP830"/>
      <c r="AQ830"/>
      <c r="AR830"/>
      <c r="AS830"/>
      <c r="AT830"/>
      <c r="AU830"/>
    </row>
    <row r="831" spans="17:47" x14ac:dyDescent="0.2">
      <c r="Q831" s="142">
        <f>TRUNC('TARIFA ENTREGA A DIRECCION USD'!D832-'TARIFA ENTREGA A DIRECCION USD'!D831,2)</f>
        <v>0.54</v>
      </c>
      <c r="R831" s="190">
        <v>824</v>
      </c>
      <c r="S831" s="200">
        <f>TRUNC((('TARIFA ENTREGA A DIRECCION USD'!C831-'TARIFA ENTREGA A DIRECCION USD'!D831)/'TARIFA ENTREGA A DIRECCION USD'!D831)+1,3)</f>
        <v>0.71899999999999997</v>
      </c>
      <c r="T831" s="200">
        <f>TRUNC(('TARIFA ENTREGA A DIRECCION USD'!E831-'TARIFA ENTREGA A DIRECCION USD'!D831)/'TARIFA ENTREGA A DIRECCION USD'!D831,3)</f>
        <v>0.23200000000000001</v>
      </c>
      <c r="U831" s="200">
        <f>TRUNC(('TARIFA ENTREGA A DIRECCION USD'!F831-'TARIFA ENTREGA A DIRECCION USD'!D831)/'TARIFA ENTREGA A DIRECCION USD'!D831,3)</f>
        <v>0.39300000000000002</v>
      </c>
      <c r="V831" s="200">
        <f>TRUNC(('TARIFA ENTREGA A DIRECCION USD'!G831-'TARIFA ENTREGA A DIRECCION USD'!D831)/'TARIFA ENTREGA A DIRECCION USD'!D831,3)</f>
        <v>0.89800000000000002</v>
      </c>
      <c r="X831" s="142">
        <v>16.12</v>
      </c>
      <c r="Y831" s="190">
        <v>824</v>
      </c>
      <c r="Z831" s="200">
        <v>0.55000000000000004</v>
      </c>
      <c r="AA831" s="200">
        <v>0.13</v>
      </c>
      <c r="AB831" s="200">
        <v>0.3</v>
      </c>
      <c r="AC831" s="200">
        <v>0.85</v>
      </c>
      <c r="AL831"/>
      <c r="AM831"/>
      <c r="AN831"/>
      <c r="AO831"/>
      <c r="AP831"/>
      <c r="AQ831"/>
      <c r="AR831"/>
      <c r="AS831"/>
      <c r="AT831"/>
      <c r="AU831"/>
    </row>
    <row r="832" spans="17:47" x14ac:dyDescent="0.2">
      <c r="Q832" s="142">
        <f>TRUNC('TARIFA ENTREGA A DIRECCION USD'!D833-'TARIFA ENTREGA A DIRECCION USD'!D832,2)</f>
        <v>0.54</v>
      </c>
      <c r="R832" s="190">
        <v>825</v>
      </c>
      <c r="S832" s="200">
        <f>TRUNC((('TARIFA ENTREGA A DIRECCION USD'!C832-'TARIFA ENTREGA A DIRECCION USD'!D832)/'TARIFA ENTREGA A DIRECCION USD'!D832)+1,3)</f>
        <v>0.71899999999999997</v>
      </c>
      <c r="T832" s="200">
        <f>TRUNC(('TARIFA ENTREGA A DIRECCION USD'!E832-'TARIFA ENTREGA A DIRECCION USD'!D832)/'TARIFA ENTREGA A DIRECCION USD'!D832,3)</f>
        <v>0.23200000000000001</v>
      </c>
      <c r="U832" s="200">
        <f>TRUNC(('TARIFA ENTREGA A DIRECCION USD'!F832-'TARIFA ENTREGA A DIRECCION USD'!D832)/'TARIFA ENTREGA A DIRECCION USD'!D832,3)</f>
        <v>0.39300000000000002</v>
      </c>
      <c r="V832" s="200">
        <f>TRUNC(('TARIFA ENTREGA A DIRECCION USD'!G832-'TARIFA ENTREGA A DIRECCION USD'!D832)/'TARIFA ENTREGA A DIRECCION USD'!D832,3)</f>
        <v>0.89800000000000002</v>
      </c>
      <c r="X832" s="142">
        <v>16.12</v>
      </c>
      <c r="Y832" s="190">
        <v>825</v>
      </c>
      <c r="Z832" s="200">
        <v>0.55000000000000004</v>
      </c>
      <c r="AA832" s="200">
        <v>0.13</v>
      </c>
      <c r="AB832" s="200">
        <v>0.3</v>
      </c>
      <c r="AC832" s="200">
        <v>0.85</v>
      </c>
      <c r="AL832"/>
      <c r="AM832"/>
      <c r="AN832"/>
      <c r="AO832"/>
      <c r="AP832"/>
      <c r="AQ832"/>
      <c r="AR832"/>
      <c r="AS832"/>
      <c r="AT832"/>
      <c r="AU832"/>
    </row>
    <row r="833" spans="17:47" x14ac:dyDescent="0.2">
      <c r="Q833" s="142">
        <f>TRUNC('TARIFA ENTREGA A DIRECCION USD'!D834-'TARIFA ENTREGA A DIRECCION USD'!D833,2)</f>
        <v>0.54</v>
      </c>
      <c r="R833" s="190">
        <v>826</v>
      </c>
      <c r="S833" s="200">
        <f>TRUNC((('TARIFA ENTREGA A DIRECCION USD'!C833-'TARIFA ENTREGA A DIRECCION USD'!D833)/'TARIFA ENTREGA A DIRECCION USD'!D833)+1,3)</f>
        <v>0.71899999999999997</v>
      </c>
      <c r="T833" s="200">
        <f>TRUNC(('TARIFA ENTREGA A DIRECCION USD'!E833-'TARIFA ENTREGA A DIRECCION USD'!D833)/'TARIFA ENTREGA A DIRECCION USD'!D833,3)</f>
        <v>0.23300000000000001</v>
      </c>
      <c r="U833" s="200">
        <f>TRUNC(('TARIFA ENTREGA A DIRECCION USD'!F833-'TARIFA ENTREGA A DIRECCION USD'!D833)/'TARIFA ENTREGA A DIRECCION USD'!D833,3)</f>
        <v>0.39300000000000002</v>
      </c>
      <c r="V833" s="200">
        <f>TRUNC(('TARIFA ENTREGA A DIRECCION USD'!G833-'TARIFA ENTREGA A DIRECCION USD'!D833)/'TARIFA ENTREGA A DIRECCION USD'!D833,3)</f>
        <v>0.89800000000000002</v>
      </c>
      <c r="X833" s="142">
        <v>16.12</v>
      </c>
      <c r="Y833" s="190">
        <v>826</v>
      </c>
      <c r="Z833" s="200">
        <v>0.55000000000000004</v>
      </c>
      <c r="AA833" s="200">
        <v>0.13</v>
      </c>
      <c r="AB833" s="200">
        <v>0.3</v>
      </c>
      <c r="AC833" s="200">
        <v>0.85</v>
      </c>
      <c r="AL833"/>
      <c r="AM833"/>
      <c r="AN833"/>
      <c r="AO833"/>
      <c r="AP833"/>
      <c r="AQ833"/>
      <c r="AR833"/>
      <c r="AS833"/>
      <c r="AT833"/>
      <c r="AU833"/>
    </row>
    <row r="834" spans="17:47" x14ac:dyDescent="0.2">
      <c r="Q834" s="142">
        <f>TRUNC('TARIFA ENTREGA A DIRECCION USD'!D835-'TARIFA ENTREGA A DIRECCION USD'!D834,2)</f>
        <v>0.54</v>
      </c>
      <c r="R834" s="190">
        <v>827</v>
      </c>
      <c r="S834" s="200">
        <f>TRUNC((('TARIFA ENTREGA A DIRECCION USD'!C834-'TARIFA ENTREGA A DIRECCION USD'!D834)/'TARIFA ENTREGA A DIRECCION USD'!D834)+1,3)</f>
        <v>0.71899999999999997</v>
      </c>
      <c r="T834" s="200">
        <f>TRUNC(('TARIFA ENTREGA A DIRECCION USD'!E834-'TARIFA ENTREGA A DIRECCION USD'!D834)/'TARIFA ENTREGA A DIRECCION USD'!D834,3)</f>
        <v>0.23300000000000001</v>
      </c>
      <c r="U834" s="200">
        <f>TRUNC(('TARIFA ENTREGA A DIRECCION USD'!F834-'TARIFA ENTREGA A DIRECCION USD'!D834)/'TARIFA ENTREGA A DIRECCION USD'!D834,3)</f>
        <v>0.39300000000000002</v>
      </c>
      <c r="V834" s="200">
        <f>TRUNC(('TARIFA ENTREGA A DIRECCION USD'!G834-'TARIFA ENTREGA A DIRECCION USD'!D834)/'TARIFA ENTREGA A DIRECCION USD'!D834,3)</f>
        <v>0.89800000000000002</v>
      </c>
      <c r="X834" s="142">
        <v>16.12</v>
      </c>
      <c r="Y834" s="190">
        <v>827</v>
      </c>
      <c r="Z834" s="200">
        <v>0.55000000000000004</v>
      </c>
      <c r="AA834" s="200">
        <v>0.13</v>
      </c>
      <c r="AB834" s="200">
        <v>0.3</v>
      </c>
      <c r="AC834" s="200">
        <v>0.85</v>
      </c>
      <c r="AL834"/>
      <c r="AM834"/>
      <c r="AN834"/>
      <c r="AO834"/>
      <c r="AP834"/>
      <c r="AQ834"/>
      <c r="AR834"/>
      <c r="AS834"/>
      <c r="AT834"/>
      <c r="AU834"/>
    </row>
    <row r="835" spans="17:47" x14ac:dyDescent="0.2">
      <c r="Q835" s="142">
        <f>TRUNC('TARIFA ENTREGA A DIRECCION USD'!D836-'TARIFA ENTREGA A DIRECCION USD'!D835,2)</f>
        <v>0.54</v>
      </c>
      <c r="R835" s="190">
        <v>828</v>
      </c>
      <c r="S835" s="200">
        <f>TRUNC((('TARIFA ENTREGA A DIRECCION USD'!C835-'TARIFA ENTREGA A DIRECCION USD'!D835)/'TARIFA ENTREGA A DIRECCION USD'!D835)+1,3)</f>
        <v>0.71899999999999997</v>
      </c>
      <c r="T835" s="200">
        <f>TRUNC(('TARIFA ENTREGA A DIRECCION USD'!E835-'TARIFA ENTREGA A DIRECCION USD'!D835)/'TARIFA ENTREGA A DIRECCION USD'!D835,3)</f>
        <v>0.23300000000000001</v>
      </c>
      <c r="U835" s="200">
        <f>TRUNC(('TARIFA ENTREGA A DIRECCION USD'!F835-'TARIFA ENTREGA A DIRECCION USD'!D835)/'TARIFA ENTREGA A DIRECCION USD'!D835,3)</f>
        <v>0.39300000000000002</v>
      </c>
      <c r="V835" s="200">
        <f>TRUNC(('TARIFA ENTREGA A DIRECCION USD'!G835-'TARIFA ENTREGA A DIRECCION USD'!D835)/'TARIFA ENTREGA A DIRECCION USD'!D835,3)</f>
        <v>0.89800000000000002</v>
      </c>
      <c r="X835" s="142">
        <v>16.12</v>
      </c>
      <c r="Y835" s="190">
        <v>828</v>
      </c>
      <c r="Z835" s="200">
        <v>0.55000000000000004</v>
      </c>
      <c r="AA835" s="200">
        <v>0.13</v>
      </c>
      <c r="AB835" s="200">
        <v>0.3</v>
      </c>
      <c r="AC835" s="200">
        <v>0.85</v>
      </c>
      <c r="AL835"/>
      <c r="AM835"/>
      <c r="AN835"/>
      <c r="AO835"/>
      <c r="AP835"/>
      <c r="AQ835"/>
      <c r="AR835"/>
      <c r="AS835"/>
      <c r="AT835"/>
      <c r="AU835"/>
    </row>
    <row r="836" spans="17:47" x14ac:dyDescent="0.2">
      <c r="Q836" s="142">
        <f>TRUNC('TARIFA ENTREGA A DIRECCION USD'!D837-'TARIFA ENTREGA A DIRECCION USD'!D836,2)</f>
        <v>0.54</v>
      </c>
      <c r="R836" s="190">
        <v>829</v>
      </c>
      <c r="S836" s="200">
        <f>TRUNC((('TARIFA ENTREGA A DIRECCION USD'!C836-'TARIFA ENTREGA A DIRECCION USD'!D836)/'TARIFA ENTREGA A DIRECCION USD'!D836)+1,3)</f>
        <v>0.71899999999999997</v>
      </c>
      <c r="T836" s="200">
        <f>TRUNC(('TARIFA ENTREGA A DIRECCION USD'!E836-'TARIFA ENTREGA A DIRECCION USD'!D836)/'TARIFA ENTREGA A DIRECCION USD'!D836,3)</f>
        <v>0.23300000000000001</v>
      </c>
      <c r="U836" s="200">
        <f>TRUNC(('TARIFA ENTREGA A DIRECCION USD'!F836-'TARIFA ENTREGA A DIRECCION USD'!D836)/'TARIFA ENTREGA A DIRECCION USD'!D836,3)</f>
        <v>0.39300000000000002</v>
      </c>
      <c r="V836" s="200">
        <f>TRUNC(('TARIFA ENTREGA A DIRECCION USD'!G836-'TARIFA ENTREGA A DIRECCION USD'!D836)/'TARIFA ENTREGA A DIRECCION USD'!D836,3)</f>
        <v>0.89800000000000002</v>
      </c>
      <c r="X836" s="142">
        <v>16.12</v>
      </c>
      <c r="Y836" s="190">
        <v>829</v>
      </c>
      <c r="Z836" s="200">
        <v>0.55000000000000004</v>
      </c>
      <c r="AA836" s="200">
        <v>0.13</v>
      </c>
      <c r="AB836" s="200">
        <v>0.3</v>
      </c>
      <c r="AC836" s="200">
        <v>0.85</v>
      </c>
      <c r="AL836"/>
      <c r="AM836"/>
      <c r="AN836"/>
      <c r="AO836"/>
      <c r="AP836"/>
      <c r="AQ836"/>
      <c r="AR836"/>
      <c r="AS836"/>
      <c r="AT836"/>
      <c r="AU836"/>
    </row>
    <row r="837" spans="17:47" x14ac:dyDescent="0.2">
      <c r="Q837" s="142">
        <f>TRUNC('TARIFA ENTREGA A DIRECCION USD'!D838-'TARIFA ENTREGA A DIRECCION USD'!D837,2)</f>
        <v>0.54</v>
      </c>
      <c r="R837" s="190">
        <v>830</v>
      </c>
      <c r="S837" s="200">
        <f>TRUNC((('TARIFA ENTREGA A DIRECCION USD'!C837-'TARIFA ENTREGA A DIRECCION USD'!D837)/'TARIFA ENTREGA A DIRECCION USD'!D837)+1,3)</f>
        <v>0.71899999999999997</v>
      </c>
      <c r="T837" s="200">
        <f>TRUNC(('TARIFA ENTREGA A DIRECCION USD'!E837-'TARIFA ENTREGA A DIRECCION USD'!D837)/'TARIFA ENTREGA A DIRECCION USD'!D837,3)</f>
        <v>0.23300000000000001</v>
      </c>
      <c r="U837" s="200">
        <f>TRUNC(('TARIFA ENTREGA A DIRECCION USD'!F837-'TARIFA ENTREGA A DIRECCION USD'!D837)/'TARIFA ENTREGA A DIRECCION USD'!D837,3)</f>
        <v>0.39300000000000002</v>
      </c>
      <c r="V837" s="200">
        <f>TRUNC(('TARIFA ENTREGA A DIRECCION USD'!G837-'TARIFA ENTREGA A DIRECCION USD'!D837)/'TARIFA ENTREGA A DIRECCION USD'!D837,3)</f>
        <v>0.89800000000000002</v>
      </c>
      <c r="X837" s="142">
        <v>16.12</v>
      </c>
      <c r="Y837" s="190">
        <v>830</v>
      </c>
      <c r="Z837" s="200">
        <v>0.55000000000000004</v>
      </c>
      <c r="AA837" s="200">
        <v>0.13</v>
      </c>
      <c r="AB837" s="200">
        <v>0.3</v>
      </c>
      <c r="AC837" s="200">
        <v>0.85</v>
      </c>
      <c r="AL837"/>
      <c r="AM837"/>
      <c r="AN837"/>
      <c r="AO837"/>
      <c r="AP837"/>
      <c r="AQ837"/>
      <c r="AR837"/>
      <c r="AS837"/>
      <c r="AT837"/>
      <c r="AU837"/>
    </row>
    <row r="838" spans="17:47" x14ac:dyDescent="0.2">
      <c r="Q838" s="142">
        <f>TRUNC('TARIFA ENTREGA A DIRECCION USD'!D839-'TARIFA ENTREGA A DIRECCION USD'!D838,2)</f>
        <v>0.54</v>
      </c>
      <c r="R838" s="190">
        <v>831</v>
      </c>
      <c r="S838" s="200">
        <f>TRUNC((('TARIFA ENTREGA A DIRECCION USD'!C838-'TARIFA ENTREGA A DIRECCION USD'!D838)/'TARIFA ENTREGA A DIRECCION USD'!D838)+1,3)</f>
        <v>0.71899999999999997</v>
      </c>
      <c r="T838" s="200">
        <f>TRUNC(('TARIFA ENTREGA A DIRECCION USD'!E838-'TARIFA ENTREGA A DIRECCION USD'!D838)/'TARIFA ENTREGA A DIRECCION USD'!D838,3)</f>
        <v>0.23300000000000001</v>
      </c>
      <c r="U838" s="200">
        <f>TRUNC(('TARIFA ENTREGA A DIRECCION USD'!F838-'TARIFA ENTREGA A DIRECCION USD'!D838)/'TARIFA ENTREGA A DIRECCION USD'!D838,3)</f>
        <v>0.39300000000000002</v>
      </c>
      <c r="V838" s="200">
        <f>TRUNC(('TARIFA ENTREGA A DIRECCION USD'!G838-'TARIFA ENTREGA A DIRECCION USD'!D838)/'TARIFA ENTREGA A DIRECCION USD'!D838,3)</f>
        <v>0.89800000000000002</v>
      </c>
      <c r="X838" s="142">
        <v>16.12</v>
      </c>
      <c r="Y838" s="190">
        <v>831</v>
      </c>
      <c r="Z838" s="200">
        <v>0.55000000000000004</v>
      </c>
      <c r="AA838" s="200">
        <v>0.13</v>
      </c>
      <c r="AB838" s="200">
        <v>0.3</v>
      </c>
      <c r="AC838" s="200">
        <v>0.85</v>
      </c>
      <c r="AL838"/>
      <c r="AM838"/>
      <c r="AN838"/>
      <c r="AO838"/>
      <c r="AP838"/>
      <c r="AQ838"/>
      <c r="AR838"/>
      <c r="AS838"/>
      <c r="AT838"/>
      <c r="AU838"/>
    </row>
    <row r="839" spans="17:47" x14ac:dyDescent="0.2">
      <c r="Q839" s="142">
        <f>TRUNC('TARIFA ENTREGA A DIRECCION USD'!D840-'TARIFA ENTREGA A DIRECCION USD'!D839,2)</f>
        <v>0.54</v>
      </c>
      <c r="R839" s="190">
        <v>832</v>
      </c>
      <c r="S839" s="200">
        <f>TRUNC((('TARIFA ENTREGA A DIRECCION USD'!C839-'TARIFA ENTREGA A DIRECCION USD'!D839)/'TARIFA ENTREGA A DIRECCION USD'!D839)+1,3)</f>
        <v>0.71899999999999997</v>
      </c>
      <c r="T839" s="200">
        <f>TRUNC(('TARIFA ENTREGA A DIRECCION USD'!E839-'TARIFA ENTREGA A DIRECCION USD'!D839)/'TARIFA ENTREGA A DIRECCION USD'!D839,3)</f>
        <v>0.23300000000000001</v>
      </c>
      <c r="U839" s="200">
        <f>TRUNC(('TARIFA ENTREGA A DIRECCION USD'!F839-'TARIFA ENTREGA A DIRECCION USD'!D839)/'TARIFA ENTREGA A DIRECCION USD'!D839,3)</f>
        <v>0.39300000000000002</v>
      </c>
      <c r="V839" s="200">
        <f>TRUNC(('TARIFA ENTREGA A DIRECCION USD'!G839-'TARIFA ENTREGA A DIRECCION USD'!D839)/'TARIFA ENTREGA A DIRECCION USD'!D839,3)</f>
        <v>0.89800000000000002</v>
      </c>
      <c r="X839" s="142">
        <v>16.12</v>
      </c>
      <c r="Y839" s="190">
        <v>832</v>
      </c>
      <c r="Z839" s="200">
        <v>0.55000000000000004</v>
      </c>
      <c r="AA839" s="200">
        <v>0.13</v>
      </c>
      <c r="AB839" s="200">
        <v>0.3</v>
      </c>
      <c r="AC839" s="200">
        <v>0.85</v>
      </c>
      <c r="AL839"/>
      <c r="AM839"/>
      <c r="AN839"/>
      <c r="AO839"/>
      <c r="AP839"/>
      <c r="AQ839"/>
      <c r="AR839"/>
      <c r="AS839"/>
      <c r="AT839"/>
      <c r="AU839"/>
    </row>
    <row r="840" spans="17:47" x14ac:dyDescent="0.2">
      <c r="Q840" s="142">
        <f>TRUNC('TARIFA ENTREGA A DIRECCION USD'!D841-'TARIFA ENTREGA A DIRECCION USD'!D840,2)</f>
        <v>0.54</v>
      </c>
      <c r="R840" s="190">
        <v>833</v>
      </c>
      <c r="S840" s="200">
        <f>TRUNC((('TARIFA ENTREGA A DIRECCION USD'!C840-'TARIFA ENTREGA A DIRECCION USD'!D840)/'TARIFA ENTREGA A DIRECCION USD'!D840)+1,3)</f>
        <v>0.71899999999999997</v>
      </c>
      <c r="T840" s="200">
        <f>TRUNC(('TARIFA ENTREGA A DIRECCION USD'!E840-'TARIFA ENTREGA A DIRECCION USD'!D840)/'TARIFA ENTREGA A DIRECCION USD'!D840,3)</f>
        <v>0.23300000000000001</v>
      </c>
      <c r="U840" s="200">
        <f>TRUNC(('TARIFA ENTREGA A DIRECCION USD'!F840-'TARIFA ENTREGA A DIRECCION USD'!D840)/'TARIFA ENTREGA A DIRECCION USD'!D840,3)</f>
        <v>0.39300000000000002</v>
      </c>
      <c r="V840" s="200">
        <f>TRUNC(('TARIFA ENTREGA A DIRECCION USD'!G840-'TARIFA ENTREGA A DIRECCION USD'!D840)/'TARIFA ENTREGA A DIRECCION USD'!D840,3)</f>
        <v>0.89900000000000002</v>
      </c>
      <c r="X840" s="142">
        <v>16.12</v>
      </c>
      <c r="Y840" s="190">
        <v>833</v>
      </c>
      <c r="Z840" s="200">
        <v>0.55000000000000004</v>
      </c>
      <c r="AA840" s="200">
        <v>0.13</v>
      </c>
      <c r="AB840" s="200">
        <v>0.3</v>
      </c>
      <c r="AC840" s="200">
        <v>0.85</v>
      </c>
      <c r="AL840"/>
      <c r="AM840"/>
      <c r="AN840"/>
      <c r="AO840"/>
      <c r="AP840"/>
      <c r="AQ840"/>
      <c r="AR840"/>
      <c r="AS840"/>
      <c r="AT840"/>
      <c r="AU840"/>
    </row>
    <row r="841" spans="17:47" x14ac:dyDescent="0.2">
      <c r="Q841" s="142">
        <f>TRUNC('TARIFA ENTREGA A DIRECCION USD'!D842-'TARIFA ENTREGA A DIRECCION USD'!D841,2)</f>
        <v>0.54</v>
      </c>
      <c r="R841" s="190">
        <v>834</v>
      </c>
      <c r="S841" s="200">
        <f>TRUNC((('TARIFA ENTREGA A DIRECCION USD'!C841-'TARIFA ENTREGA A DIRECCION USD'!D841)/'TARIFA ENTREGA A DIRECCION USD'!D841)+1,3)</f>
        <v>0.71899999999999997</v>
      </c>
      <c r="T841" s="200">
        <f>TRUNC(('TARIFA ENTREGA A DIRECCION USD'!E841-'TARIFA ENTREGA A DIRECCION USD'!D841)/'TARIFA ENTREGA A DIRECCION USD'!D841,3)</f>
        <v>0.23300000000000001</v>
      </c>
      <c r="U841" s="200">
        <f>TRUNC(('TARIFA ENTREGA A DIRECCION USD'!F841-'TARIFA ENTREGA A DIRECCION USD'!D841)/'TARIFA ENTREGA A DIRECCION USD'!D841,3)</f>
        <v>0.39400000000000002</v>
      </c>
      <c r="V841" s="200">
        <f>TRUNC(('TARIFA ENTREGA A DIRECCION USD'!G841-'TARIFA ENTREGA A DIRECCION USD'!D841)/'TARIFA ENTREGA A DIRECCION USD'!D841,3)</f>
        <v>0.89900000000000002</v>
      </c>
      <c r="X841" s="142">
        <v>16.12</v>
      </c>
      <c r="Y841" s="190">
        <v>834</v>
      </c>
      <c r="Z841" s="200">
        <v>0.55000000000000004</v>
      </c>
      <c r="AA841" s="200">
        <v>0.13</v>
      </c>
      <c r="AB841" s="200">
        <v>0.3</v>
      </c>
      <c r="AC841" s="200">
        <v>0.85</v>
      </c>
      <c r="AL841"/>
      <c r="AM841"/>
      <c r="AN841"/>
      <c r="AO841"/>
      <c r="AP841"/>
      <c r="AQ841"/>
      <c r="AR841"/>
      <c r="AS841"/>
      <c r="AT841"/>
      <c r="AU841"/>
    </row>
    <row r="842" spans="17:47" x14ac:dyDescent="0.2">
      <c r="Q842" s="142">
        <f>TRUNC('TARIFA ENTREGA A DIRECCION USD'!D843-'TARIFA ENTREGA A DIRECCION USD'!D842,2)</f>
        <v>0.54</v>
      </c>
      <c r="R842" s="190">
        <v>835</v>
      </c>
      <c r="S842" s="200">
        <f>TRUNC((('TARIFA ENTREGA A DIRECCION USD'!C842-'TARIFA ENTREGA A DIRECCION USD'!D842)/'TARIFA ENTREGA A DIRECCION USD'!D842)+1,3)</f>
        <v>0.71899999999999997</v>
      </c>
      <c r="T842" s="200">
        <f>TRUNC(('TARIFA ENTREGA A DIRECCION USD'!E842-'TARIFA ENTREGA A DIRECCION USD'!D842)/'TARIFA ENTREGA A DIRECCION USD'!D842,3)</f>
        <v>0.23300000000000001</v>
      </c>
      <c r="U842" s="200">
        <f>TRUNC(('TARIFA ENTREGA A DIRECCION USD'!F842-'TARIFA ENTREGA A DIRECCION USD'!D842)/'TARIFA ENTREGA A DIRECCION USD'!D842,3)</f>
        <v>0.39400000000000002</v>
      </c>
      <c r="V842" s="200">
        <f>TRUNC(('TARIFA ENTREGA A DIRECCION USD'!G842-'TARIFA ENTREGA A DIRECCION USD'!D842)/'TARIFA ENTREGA A DIRECCION USD'!D842,3)</f>
        <v>0.89900000000000002</v>
      </c>
      <c r="X842" s="142">
        <v>16.12</v>
      </c>
      <c r="Y842" s="190">
        <v>835</v>
      </c>
      <c r="Z842" s="200">
        <v>0.55000000000000004</v>
      </c>
      <c r="AA842" s="200">
        <v>0.13</v>
      </c>
      <c r="AB842" s="200">
        <v>0.3</v>
      </c>
      <c r="AC842" s="200">
        <v>0.85</v>
      </c>
      <c r="AL842"/>
      <c r="AM842"/>
      <c r="AN842"/>
      <c r="AO842"/>
      <c r="AP842"/>
      <c r="AQ842"/>
      <c r="AR842"/>
      <c r="AS842"/>
      <c r="AT842"/>
      <c r="AU842"/>
    </row>
    <row r="843" spans="17:47" x14ac:dyDescent="0.2">
      <c r="Q843" s="142">
        <f>TRUNC('TARIFA ENTREGA A DIRECCION USD'!D844-'TARIFA ENTREGA A DIRECCION USD'!D843,2)</f>
        <v>0.54</v>
      </c>
      <c r="R843" s="190">
        <v>836</v>
      </c>
      <c r="S843" s="200">
        <f>TRUNC((('TARIFA ENTREGA A DIRECCION USD'!C843-'TARIFA ENTREGA A DIRECCION USD'!D843)/'TARIFA ENTREGA A DIRECCION USD'!D843)+1,3)</f>
        <v>0.71899999999999997</v>
      </c>
      <c r="T843" s="200">
        <f>TRUNC(('TARIFA ENTREGA A DIRECCION USD'!E843-'TARIFA ENTREGA A DIRECCION USD'!D843)/'TARIFA ENTREGA A DIRECCION USD'!D843,3)</f>
        <v>0.23300000000000001</v>
      </c>
      <c r="U843" s="200">
        <f>TRUNC(('TARIFA ENTREGA A DIRECCION USD'!F843-'TARIFA ENTREGA A DIRECCION USD'!D843)/'TARIFA ENTREGA A DIRECCION USD'!D843,3)</f>
        <v>0.39400000000000002</v>
      </c>
      <c r="V843" s="200">
        <f>TRUNC(('TARIFA ENTREGA A DIRECCION USD'!G843-'TARIFA ENTREGA A DIRECCION USD'!D843)/'TARIFA ENTREGA A DIRECCION USD'!D843,3)</f>
        <v>0.89900000000000002</v>
      </c>
      <c r="X843" s="142">
        <v>16.12</v>
      </c>
      <c r="Y843" s="190">
        <v>836</v>
      </c>
      <c r="Z843" s="200">
        <v>0.55000000000000004</v>
      </c>
      <c r="AA843" s="200">
        <v>0.13</v>
      </c>
      <c r="AB843" s="200">
        <v>0.3</v>
      </c>
      <c r="AC843" s="200">
        <v>0.85</v>
      </c>
      <c r="AL843"/>
      <c r="AM843"/>
      <c r="AN843"/>
      <c r="AO843"/>
      <c r="AP843"/>
      <c r="AQ843"/>
      <c r="AR843"/>
      <c r="AS843"/>
      <c r="AT843"/>
      <c r="AU843"/>
    </row>
    <row r="844" spans="17:47" x14ac:dyDescent="0.2">
      <c r="Q844" s="142">
        <f>TRUNC('TARIFA ENTREGA A DIRECCION USD'!D845-'TARIFA ENTREGA A DIRECCION USD'!D844,2)</f>
        <v>0.54</v>
      </c>
      <c r="R844" s="190">
        <v>837</v>
      </c>
      <c r="S844" s="200">
        <f>TRUNC((('TARIFA ENTREGA A DIRECCION USD'!C844-'TARIFA ENTREGA A DIRECCION USD'!D844)/'TARIFA ENTREGA A DIRECCION USD'!D844)+1,3)</f>
        <v>0.71899999999999997</v>
      </c>
      <c r="T844" s="200">
        <f>TRUNC(('TARIFA ENTREGA A DIRECCION USD'!E844-'TARIFA ENTREGA A DIRECCION USD'!D844)/'TARIFA ENTREGA A DIRECCION USD'!D844,3)</f>
        <v>0.23300000000000001</v>
      </c>
      <c r="U844" s="200">
        <f>TRUNC(('TARIFA ENTREGA A DIRECCION USD'!F844-'TARIFA ENTREGA A DIRECCION USD'!D844)/'TARIFA ENTREGA A DIRECCION USD'!D844,3)</f>
        <v>0.39400000000000002</v>
      </c>
      <c r="V844" s="200">
        <f>TRUNC(('TARIFA ENTREGA A DIRECCION USD'!G844-'TARIFA ENTREGA A DIRECCION USD'!D844)/'TARIFA ENTREGA A DIRECCION USD'!D844,3)</f>
        <v>0.89900000000000002</v>
      </c>
      <c r="X844" s="142">
        <v>16.12</v>
      </c>
      <c r="Y844" s="190">
        <v>837</v>
      </c>
      <c r="Z844" s="200">
        <v>0.55000000000000004</v>
      </c>
      <c r="AA844" s="200">
        <v>0.13</v>
      </c>
      <c r="AB844" s="200">
        <v>0.3</v>
      </c>
      <c r="AC844" s="200">
        <v>0.85</v>
      </c>
      <c r="AL844"/>
      <c r="AM844"/>
      <c r="AN844"/>
      <c r="AO844"/>
      <c r="AP844"/>
      <c r="AQ844"/>
      <c r="AR844"/>
      <c r="AS844"/>
      <c r="AT844"/>
      <c r="AU844"/>
    </row>
    <row r="845" spans="17:47" x14ac:dyDescent="0.2">
      <c r="Q845" s="142">
        <f>TRUNC('TARIFA ENTREGA A DIRECCION USD'!D846-'TARIFA ENTREGA A DIRECCION USD'!D845,2)</f>
        <v>0.54</v>
      </c>
      <c r="R845" s="190">
        <v>838</v>
      </c>
      <c r="S845" s="200">
        <f>TRUNC((('TARIFA ENTREGA A DIRECCION USD'!C845-'TARIFA ENTREGA A DIRECCION USD'!D845)/'TARIFA ENTREGA A DIRECCION USD'!D845)+1,3)</f>
        <v>0.71899999999999997</v>
      </c>
      <c r="T845" s="200">
        <f>TRUNC(('TARIFA ENTREGA A DIRECCION USD'!E845-'TARIFA ENTREGA A DIRECCION USD'!D845)/'TARIFA ENTREGA A DIRECCION USD'!D845,3)</f>
        <v>0.23300000000000001</v>
      </c>
      <c r="U845" s="200">
        <f>TRUNC(('TARIFA ENTREGA A DIRECCION USD'!F845-'TARIFA ENTREGA A DIRECCION USD'!D845)/'TARIFA ENTREGA A DIRECCION USD'!D845,3)</f>
        <v>0.39400000000000002</v>
      </c>
      <c r="V845" s="200">
        <f>TRUNC(('TARIFA ENTREGA A DIRECCION USD'!G845-'TARIFA ENTREGA A DIRECCION USD'!D845)/'TARIFA ENTREGA A DIRECCION USD'!D845,3)</f>
        <v>0.89900000000000002</v>
      </c>
      <c r="X845" s="142">
        <v>16.12</v>
      </c>
      <c r="Y845" s="190">
        <v>838</v>
      </c>
      <c r="Z845" s="200">
        <v>0.55000000000000004</v>
      </c>
      <c r="AA845" s="200">
        <v>0.13</v>
      </c>
      <c r="AB845" s="200">
        <v>0.3</v>
      </c>
      <c r="AC845" s="200">
        <v>0.85</v>
      </c>
      <c r="AL845"/>
      <c r="AM845"/>
      <c r="AN845"/>
      <c r="AO845"/>
      <c r="AP845"/>
      <c r="AQ845"/>
      <c r="AR845"/>
      <c r="AS845"/>
      <c r="AT845"/>
      <c r="AU845"/>
    </row>
    <row r="846" spans="17:47" x14ac:dyDescent="0.2">
      <c r="Q846" s="142">
        <f>TRUNC('TARIFA ENTREGA A DIRECCION USD'!D847-'TARIFA ENTREGA A DIRECCION USD'!D846,2)</f>
        <v>0.54</v>
      </c>
      <c r="R846" s="190">
        <v>839</v>
      </c>
      <c r="S846" s="200">
        <f>TRUNC((('TARIFA ENTREGA A DIRECCION USD'!C846-'TARIFA ENTREGA A DIRECCION USD'!D846)/'TARIFA ENTREGA A DIRECCION USD'!D846)+1,3)</f>
        <v>0.71899999999999997</v>
      </c>
      <c r="T846" s="200">
        <f>TRUNC(('TARIFA ENTREGA A DIRECCION USD'!E846-'TARIFA ENTREGA A DIRECCION USD'!D846)/'TARIFA ENTREGA A DIRECCION USD'!D846,3)</f>
        <v>0.23300000000000001</v>
      </c>
      <c r="U846" s="200">
        <f>TRUNC(('TARIFA ENTREGA A DIRECCION USD'!F846-'TARIFA ENTREGA A DIRECCION USD'!D846)/'TARIFA ENTREGA A DIRECCION USD'!D846,3)</f>
        <v>0.39400000000000002</v>
      </c>
      <c r="V846" s="200">
        <f>TRUNC(('TARIFA ENTREGA A DIRECCION USD'!G846-'TARIFA ENTREGA A DIRECCION USD'!D846)/'TARIFA ENTREGA A DIRECCION USD'!D846,3)</f>
        <v>0.89900000000000002</v>
      </c>
      <c r="X846" s="142">
        <v>16.12</v>
      </c>
      <c r="Y846" s="190">
        <v>839</v>
      </c>
      <c r="Z846" s="200">
        <v>0.55000000000000004</v>
      </c>
      <c r="AA846" s="200">
        <v>0.13</v>
      </c>
      <c r="AB846" s="200">
        <v>0.3</v>
      </c>
      <c r="AC846" s="200">
        <v>0.85</v>
      </c>
      <c r="AL846"/>
      <c r="AM846"/>
      <c r="AN846"/>
      <c r="AO846"/>
      <c r="AP846"/>
      <c r="AQ846"/>
      <c r="AR846"/>
      <c r="AS846"/>
      <c r="AT846"/>
      <c r="AU846"/>
    </row>
    <row r="847" spans="17:47" x14ac:dyDescent="0.2">
      <c r="Q847" s="142">
        <f>TRUNC('TARIFA ENTREGA A DIRECCION USD'!D848-'TARIFA ENTREGA A DIRECCION USD'!D847,2)</f>
        <v>0.54</v>
      </c>
      <c r="R847" s="190">
        <v>840</v>
      </c>
      <c r="S847" s="200">
        <f>TRUNC((('TARIFA ENTREGA A DIRECCION USD'!C847-'TARIFA ENTREGA A DIRECCION USD'!D847)/'TARIFA ENTREGA A DIRECCION USD'!D847)+1,3)</f>
        <v>0.71899999999999997</v>
      </c>
      <c r="T847" s="200">
        <f>TRUNC(('TARIFA ENTREGA A DIRECCION USD'!E847-'TARIFA ENTREGA A DIRECCION USD'!D847)/'TARIFA ENTREGA A DIRECCION USD'!D847,3)</f>
        <v>0.23300000000000001</v>
      </c>
      <c r="U847" s="200">
        <f>TRUNC(('TARIFA ENTREGA A DIRECCION USD'!F847-'TARIFA ENTREGA A DIRECCION USD'!D847)/'TARIFA ENTREGA A DIRECCION USD'!D847,3)</f>
        <v>0.39400000000000002</v>
      </c>
      <c r="V847" s="200">
        <f>TRUNC(('TARIFA ENTREGA A DIRECCION USD'!G847-'TARIFA ENTREGA A DIRECCION USD'!D847)/'TARIFA ENTREGA A DIRECCION USD'!D847,3)</f>
        <v>0.89900000000000002</v>
      </c>
      <c r="X847" s="142">
        <v>16.12</v>
      </c>
      <c r="Y847" s="190">
        <v>840</v>
      </c>
      <c r="Z847" s="200">
        <v>0.55000000000000004</v>
      </c>
      <c r="AA847" s="200">
        <v>0.13</v>
      </c>
      <c r="AB847" s="200">
        <v>0.3</v>
      </c>
      <c r="AC847" s="200">
        <v>0.85</v>
      </c>
      <c r="AL847"/>
      <c r="AM847"/>
      <c r="AN847"/>
      <c r="AO847"/>
      <c r="AP847"/>
      <c r="AQ847"/>
      <c r="AR847"/>
      <c r="AS847"/>
      <c r="AT847"/>
      <c r="AU847"/>
    </row>
    <row r="848" spans="17:47" x14ac:dyDescent="0.2">
      <c r="Q848" s="142">
        <f>TRUNC('TARIFA ENTREGA A DIRECCION USD'!D849-'TARIFA ENTREGA A DIRECCION USD'!D848,2)</f>
        <v>0.54</v>
      </c>
      <c r="R848" s="190">
        <v>841</v>
      </c>
      <c r="S848" s="200">
        <f>TRUNC((('TARIFA ENTREGA A DIRECCION USD'!C848-'TARIFA ENTREGA A DIRECCION USD'!D848)/'TARIFA ENTREGA A DIRECCION USD'!D848)+1,3)</f>
        <v>0.71899999999999997</v>
      </c>
      <c r="T848" s="200">
        <f>TRUNC(('TARIFA ENTREGA A DIRECCION USD'!E848-'TARIFA ENTREGA A DIRECCION USD'!D848)/'TARIFA ENTREGA A DIRECCION USD'!D848,3)</f>
        <v>0.23300000000000001</v>
      </c>
      <c r="U848" s="200">
        <f>TRUNC(('TARIFA ENTREGA A DIRECCION USD'!F848-'TARIFA ENTREGA A DIRECCION USD'!D848)/'TARIFA ENTREGA A DIRECCION USD'!D848,3)</f>
        <v>0.39400000000000002</v>
      </c>
      <c r="V848" s="200">
        <f>TRUNC(('TARIFA ENTREGA A DIRECCION USD'!G848-'TARIFA ENTREGA A DIRECCION USD'!D848)/'TARIFA ENTREGA A DIRECCION USD'!D848,3)</f>
        <v>0.89900000000000002</v>
      </c>
      <c r="X848" s="142">
        <v>16.12</v>
      </c>
      <c r="Y848" s="190">
        <v>841</v>
      </c>
      <c r="Z848" s="200">
        <v>0.55000000000000004</v>
      </c>
      <c r="AA848" s="200">
        <v>0.13</v>
      </c>
      <c r="AB848" s="200">
        <v>0.3</v>
      </c>
      <c r="AC848" s="200">
        <v>0.85</v>
      </c>
      <c r="AL848"/>
      <c r="AM848"/>
      <c r="AN848"/>
      <c r="AO848"/>
      <c r="AP848"/>
      <c r="AQ848"/>
      <c r="AR848"/>
      <c r="AS848"/>
      <c r="AT848"/>
      <c r="AU848"/>
    </row>
    <row r="849" spans="17:47" x14ac:dyDescent="0.2">
      <c r="Q849" s="142">
        <f>TRUNC('TARIFA ENTREGA A DIRECCION USD'!D850-'TARIFA ENTREGA A DIRECCION USD'!D849,2)</f>
        <v>0.54</v>
      </c>
      <c r="R849" s="190">
        <v>842</v>
      </c>
      <c r="S849" s="200">
        <f>TRUNC((('TARIFA ENTREGA A DIRECCION USD'!C849-'TARIFA ENTREGA A DIRECCION USD'!D849)/'TARIFA ENTREGA A DIRECCION USD'!D849)+1,3)</f>
        <v>0.71899999999999997</v>
      </c>
      <c r="T849" s="200">
        <f>TRUNC(('TARIFA ENTREGA A DIRECCION USD'!E849-'TARIFA ENTREGA A DIRECCION USD'!D849)/'TARIFA ENTREGA A DIRECCION USD'!D849,3)</f>
        <v>0.23300000000000001</v>
      </c>
      <c r="U849" s="200">
        <f>TRUNC(('TARIFA ENTREGA A DIRECCION USD'!F849-'TARIFA ENTREGA A DIRECCION USD'!D849)/'TARIFA ENTREGA A DIRECCION USD'!D849,3)</f>
        <v>0.39400000000000002</v>
      </c>
      <c r="V849" s="200">
        <f>TRUNC(('TARIFA ENTREGA A DIRECCION USD'!G849-'TARIFA ENTREGA A DIRECCION USD'!D849)/'TARIFA ENTREGA A DIRECCION USD'!D849,3)</f>
        <v>0.89900000000000002</v>
      </c>
      <c r="X849" s="142">
        <v>16.12</v>
      </c>
      <c r="Y849" s="190">
        <v>842</v>
      </c>
      <c r="Z849" s="200">
        <v>0.55000000000000004</v>
      </c>
      <c r="AA849" s="200">
        <v>0.13</v>
      </c>
      <c r="AB849" s="200">
        <v>0.3</v>
      </c>
      <c r="AC849" s="200">
        <v>0.85</v>
      </c>
      <c r="AL849"/>
      <c r="AM849"/>
      <c r="AN849"/>
      <c r="AO849"/>
      <c r="AP849"/>
      <c r="AQ849"/>
      <c r="AR849"/>
      <c r="AS849"/>
      <c r="AT849"/>
      <c r="AU849"/>
    </row>
    <row r="850" spans="17:47" x14ac:dyDescent="0.2">
      <c r="Q850" s="142">
        <f>TRUNC('TARIFA ENTREGA A DIRECCION USD'!D851-'TARIFA ENTREGA A DIRECCION USD'!D850,2)</f>
        <v>0.54</v>
      </c>
      <c r="R850" s="190">
        <v>843</v>
      </c>
      <c r="S850" s="200">
        <f>TRUNC((('TARIFA ENTREGA A DIRECCION USD'!C850-'TARIFA ENTREGA A DIRECCION USD'!D850)/'TARIFA ENTREGA A DIRECCION USD'!D850)+1,3)</f>
        <v>0.71899999999999997</v>
      </c>
      <c r="T850" s="200">
        <f>TRUNC(('TARIFA ENTREGA A DIRECCION USD'!E850-'TARIFA ENTREGA A DIRECCION USD'!D850)/'TARIFA ENTREGA A DIRECCION USD'!D850,3)</f>
        <v>0.23300000000000001</v>
      </c>
      <c r="U850" s="200">
        <f>TRUNC(('TARIFA ENTREGA A DIRECCION USD'!F850-'TARIFA ENTREGA A DIRECCION USD'!D850)/'TARIFA ENTREGA A DIRECCION USD'!D850,3)</f>
        <v>0.39400000000000002</v>
      </c>
      <c r="V850" s="200">
        <f>TRUNC(('TARIFA ENTREGA A DIRECCION USD'!G850-'TARIFA ENTREGA A DIRECCION USD'!D850)/'TARIFA ENTREGA A DIRECCION USD'!D850,3)</f>
        <v>0.89900000000000002</v>
      </c>
      <c r="X850" s="142">
        <v>16.12</v>
      </c>
      <c r="Y850" s="190">
        <v>843</v>
      </c>
      <c r="Z850" s="200">
        <v>0.55000000000000004</v>
      </c>
      <c r="AA850" s="200">
        <v>0.13</v>
      </c>
      <c r="AB850" s="200">
        <v>0.3</v>
      </c>
      <c r="AC850" s="200">
        <v>0.85</v>
      </c>
      <c r="AL850"/>
      <c r="AM850"/>
      <c r="AN850"/>
      <c r="AO850"/>
      <c r="AP850"/>
      <c r="AQ850"/>
      <c r="AR850"/>
      <c r="AS850"/>
      <c r="AT850"/>
      <c r="AU850"/>
    </row>
    <row r="851" spans="17:47" x14ac:dyDescent="0.2">
      <c r="Q851" s="142">
        <f>TRUNC('TARIFA ENTREGA A DIRECCION USD'!D852-'TARIFA ENTREGA A DIRECCION USD'!D851,2)</f>
        <v>0.54</v>
      </c>
      <c r="R851" s="190">
        <v>844</v>
      </c>
      <c r="S851" s="200">
        <f>TRUNC((('TARIFA ENTREGA A DIRECCION USD'!C851-'TARIFA ENTREGA A DIRECCION USD'!D851)/'TARIFA ENTREGA A DIRECCION USD'!D851)+1,3)</f>
        <v>0.71899999999999997</v>
      </c>
      <c r="T851" s="200">
        <f>TRUNC(('TARIFA ENTREGA A DIRECCION USD'!E851-'TARIFA ENTREGA A DIRECCION USD'!D851)/'TARIFA ENTREGA A DIRECCION USD'!D851,3)</f>
        <v>0.23300000000000001</v>
      </c>
      <c r="U851" s="200">
        <f>TRUNC(('TARIFA ENTREGA A DIRECCION USD'!F851-'TARIFA ENTREGA A DIRECCION USD'!D851)/'TARIFA ENTREGA A DIRECCION USD'!D851,3)</f>
        <v>0.39400000000000002</v>
      </c>
      <c r="V851" s="200">
        <f>TRUNC(('TARIFA ENTREGA A DIRECCION USD'!G851-'TARIFA ENTREGA A DIRECCION USD'!D851)/'TARIFA ENTREGA A DIRECCION USD'!D851,3)</f>
        <v>0.9</v>
      </c>
      <c r="X851" s="142">
        <v>16.12</v>
      </c>
      <c r="Y851" s="190">
        <v>844</v>
      </c>
      <c r="Z851" s="200">
        <v>0.55000000000000004</v>
      </c>
      <c r="AA851" s="200">
        <v>0.13</v>
      </c>
      <c r="AB851" s="200">
        <v>0.3</v>
      </c>
      <c r="AC851" s="200">
        <v>0.85</v>
      </c>
      <c r="AL851"/>
      <c r="AM851"/>
      <c r="AN851"/>
      <c r="AO851"/>
      <c r="AP851"/>
      <c r="AQ851"/>
      <c r="AR851"/>
      <c r="AS851"/>
      <c r="AT851"/>
      <c r="AU851"/>
    </row>
    <row r="852" spans="17:47" x14ac:dyDescent="0.2">
      <c r="Q852" s="142">
        <f>TRUNC('TARIFA ENTREGA A DIRECCION USD'!D853-'TARIFA ENTREGA A DIRECCION USD'!D852,2)</f>
        <v>0.54</v>
      </c>
      <c r="R852" s="190">
        <v>845</v>
      </c>
      <c r="S852" s="200">
        <f>TRUNC((('TARIFA ENTREGA A DIRECCION USD'!C852-'TARIFA ENTREGA A DIRECCION USD'!D852)/'TARIFA ENTREGA A DIRECCION USD'!D852)+1,3)</f>
        <v>0.71899999999999997</v>
      </c>
      <c r="T852" s="200">
        <f>TRUNC(('TARIFA ENTREGA A DIRECCION USD'!E852-'TARIFA ENTREGA A DIRECCION USD'!D852)/'TARIFA ENTREGA A DIRECCION USD'!D852,3)</f>
        <v>0.23300000000000001</v>
      </c>
      <c r="U852" s="200">
        <f>TRUNC(('TARIFA ENTREGA A DIRECCION USD'!F852-'TARIFA ENTREGA A DIRECCION USD'!D852)/'TARIFA ENTREGA A DIRECCION USD'!D852,3)</f>
        <v>0.39400000000000002</v>
      </c>
      <c r="V852" s="200">
        <f>TRUNC(('TARIFA ENTREGA A DIRECCION USD'!G852-'TARIFA ENTREGA A DIRECCION USD'!D852)/'TARIFA ENTREGA A DIRECCION USD'!D852,3)</f>
        <v>0.9</v>
      </c>
      <c r="X852" s="142">
        <v>16.12</v>
      </c>
      <c r="Y852" s="190">
        <v>845</v>
      </c>
      <c r="Z852" s="200">
        <v>0.55000000000000004</v>
      </c>
      <c r="AA852" s="200">
        <v>0.13</v>
      </c>
      <c r="AB852" s="200">
        <v>0.3</v>
      </c>
      <c r="AC852" s="200">
        <v>0.85</v>
      </c>
      <c r="AL852"/>
      <c r="AM852"/>
      <c r="AN852"/>
      <c r="AO852"/>
      <c r="AP852"/>
      <c r="AQ852"/>
      <c r="AR852"/>
      <c r="AS852"/>
      <c r="AT852"/>
      <c r="AU852"/>
    </row>
    <row r="853" spans="17:47" x14ac:dyDescent="0.2">
      <c r="Q853" s="142">
        <f>TRUNC('TARIFA ENTREGA A DIRECCION USD'!D854-'TARIFA ENTREGA A DIRECCION USD'!D853,2)</f>
        <v>0.54</v>
      </c>
      <c r="R853" s="190">
        <v>846</v>
      </c>
      <c r="S853" s="200">
        <f>TRUNC((('TARIFA ENTREGA A DIRECCION USD'!C853-'TARIFA ENTREGA A DIRECCION USD'!D853)/'TARIFA ENTREGA A DIRECCION USD'!D853)+1,3)</f>
        <v>0.71899999999999997</v>
      </c>
      <c r="T853" s="200">
        <f>TRUNC(('TARIFA ENTREGA A DIRECCION USD'!E853-'TARIFA ENTREGA A DIRECCION USD'!D853)/'TARIFA ENTREGA A DIRECCION USD'!D853,3)</f>
        <v>0.23300000000000001</v>
      </c>
      <c r="U853" s="200">
        <f>TRUNC(('TARIFA ENTREGA A DIRECCION USD'!F853-'TARIFA ENTREGA A DIRECCION USD'!D853)/'TARIFA ENTREGA A DIRECCION USD'!D853,3)</f>
        <v>0.39400000000000002</v>
      </c>
      <c r="V853" s="200">
        <f>TRUNC(('TARIFA ENTREGA A DIRECCION USD'!G853-'TARIFA ENTREGA A DIRECCION USD'!D853)/'TARIFA ENTREGA A DIRECCION USD'!D853,3)</f>
        <v>0.9</v>
      </c>
      <c r="X853" s="142">
        <v>16.12</v>
      </c>
      <c r="Y853" s="190">
        <v>846</v>
      </c>
      <c r="Z853" s="200">
        <v>0.55000000000000004</v>
      </c>
      <c r="AA853" s="200">
        <v>0.13</v>
      </c>
      <c r="AB853" s="200">
        <v>0.3</v>
      </c>
      <c r="AC853" s="200">
        <v>0.85</v>
      </c>
      <c r="AL853"/>
      <c r="AM853"/>
      <c r="AN853"/>
      <c r="AO853"/>
      <c r="AP853"/>
      <c r="AQ853"/>
      <c r="AR853"/>
      <c r="AS853"/>
      <c r="AT853"/>
      <c r="AU853"/>
    </row>
    <row r="854" spans="17:47" x14ac:dyDescent="0.2">
      <c r="Q854" s="142">
        <f>TRUNC('TARIFA ENTREGA A DIRECCION USD'!D855-'TARIFA ENTREGA A DIRECCION USD'!D854,2)</f>
        <v>0.54</v>
      </c>
      <c r="R854" s="190">
        <v>847</v>
      </c>
      <c r="S854" s="200">
        <f>TRUNC((('TARIFA ENTREGA A DIRECCION USD'!C854-'TARIFA ENTREGA A DIRECCION USD'!D854)/'TARIFA ENTREGA A DIRECCION USD'!D854)+1,3)</f>
        <v>0.71899999999999997</v>
      </c>
      <c r="T854" s="200">
        <f>TRUNC(('TARIFA ENTREGA A DIRECCION USD'!E854-'TARIFA ENTREGA A DIRECCION USD'!D854)/'TARIFA ENTREGA A DIRECCION USD'!D854,3)</f>
        <v>0.23300000000000001</v>
      </c>
      <c r="U854" s="200">
        <f>TRUNC(('TARIFA ENTREGA A DIRECCION USD'!F854-'TARIFA ENTREGA A DIRECCION USD'!D854)/'TARIFA ENTREGA A DIRECCION USD'!D854,3)</f>
        <v>0.39400000000000002</v>
      </c>
      <c r="V854" s="200">
        <f>TRUNC(('TARIFA ENTREGA A DIRECCION USD'!G854-'TARIFA ENTREGA A DIRECCION USD'!D854)/'TARIFA ENTREGA A DIRECCION USD'!D854,3)</f>
        <v>0.9</v>
      </c>
      <c r="X854" s="142">
        <v>16.12</v>
      </c>
      <c r="Y854" s="190">
        <v>847</v>
      </c>
      <c r="Z854" s="200">
        <v>0.55000000000000004</v>
      </c>
      <c r="AA854" s="200">
        <v>0.13</v>
      </c>
      <c r="AB854" s="200">
        <v>0.3</v>
      </c>
      <c r="AC854" s="200">
        <v>0.85</v>
      </c>
      <c r="AL854"/>
      <c r="AM854"/>
      <c r="AN854"/>
      <c r="AO854"/>
      <c r="AP854"/>
      <c r="AQ854"/>
      <c r="AR854"/>
      <c r="AS854"/>
      <c r="AT854"/>
      <c r="AU854"/>
    </row>
    <row r="855" spans="17:47" x14ac:dyDescent="0.2">
      <c r="Q855" s="142">
        <f>TRUNC('TARIFA ENTREGA A DIRECCION USD'!D856-'TARIFA ENTREGA A DIRECCION USD'!D855,2)</f>
        <v>0.54</v>
      </c>
      <c r="R855" s="190">
        <v>848</v>
      </c>
      <c r="S855" s="200">
        <f>TRUNC((('TARIFA ENTREGA A DIRECCION USD'!C855-'TARIFA ENTREGA A DIRECCION USD'!D855)/'TARIFA ENTREGA A DIRECCION USD'!D855)+1,3)</f>
        <v>0.71899999999999997</v>
      </c>
      <c r="T855" s="200">
        <f>TRUNC(('TARIFA ENTREGA A DIRECCION USD'!E855-'TARIFA ENTREGA A DIRECCION USD'!D855)/'TARIFA ENTREGA A DIRECCION USD'!D855,3)</f>
        <v>0.23300000000000001</v>
      </c>
      <c r="U855" s="200">
        <f>TRUNC(('TARIFA ENTREGA A DIRECCION USD'!F855-'TARIFA ENTREGA A DIRECCION USD'!D855)/'TARIFA ENTREGA A DIRECCION USD'!D855,3)</f>
        <v>0.39400000000000002</v>
      </c>
      <c r="V855" s="200">
        <f>TRUNC(('TARIFA ENTREGA A DIRECCION USD'!G855-'TARIFA ENTREGA A DIRECCION USD'!D855)/'TARIFA ENTREGA A DIRECCION USD'!D855,3)</f>
        <v>0.9</v>
      </c>
      <c r="X855" s="142">
        <v>16.12</v>
      </c>
      <c r="Y855" s="190">
        <v>848</v>
      </c>
      <c r="Z855" s="200">
        <v>0.55000000000000004</v>
      </c>
      <c r="AA855" s="200">
        <v>0.13</v>
      </c>
      <c r="AB855" s="200">
        <v>0.3</v>
      </c>
      <c r="AC855" s="200">
        <v>0.85</v>
      </c>
      <c r="AL855"/>
      <c r="AM855"/>
      <c r="AN855"/>
      <c r="AO855"/>
      <c r="AP855"/>
      <c r="AQ855"/>
      <c r="AR855"/>
      <c r="AS855"/>
      <c r="AT855"/>
      <c r="AU855"/>
    </row>
    <row r="856" spans="17:47" x14ac:dyDescent="0.2">
      <c r="Q856" s="142">
        <f>TRUNC('TARIFA ENTREGA A DIRECCION USD'!D857-'TARIFA ENTREGA A DIRECCION USD'!D856,2)</f>
        <v>0.54</v>
      </c>
      <c r="R856" s="190">
        <v>849</v>
      </c>
      <c r="S856" s="200">
        <f>TRUNC((('TARIFA ENTREGA A DIRECCION USD'!C856-'TARIFA ENTREGA A DIRECCION USD'!D856)/'TARIFA ENTREGA A DIRECCION USD'!D856)+1,3)</f>
        <v>0.71899999999999997</v>
      </c>
      <c r="T856" s="200">
        <f>TRUNC(('TARIFA ENTREGA A DIRECCION USD'!E856-'TARIFA ENTREGA A DIRECCION USD'!D856)/'TARIFA ENTREGA A DIRECCION USD'!D856,3)</f>
        <v>0.23300000000000001</v>
      </c>
      <c r="U856" s="200">
        <f>TRUNC(('TARIFA ENTREGA A DIRECCION USD'!F856-'TARIFA ENTREGA A DIRECCION USD'!D856)/'TARIFA ENTREGA A DIRECCION USD'!D856,3)</f>
        <v>0.39400000000000002</v>
      </c>
      <c r="V856" s="200">
        <f>TRUNC(('TARIFA ENTREGA A DIRECCION USD'!G856-'TARIFA ENTREGA A DIRECCION USD'!D856)/'TARIFA ENTREGA A DIRECCION USD'!D856,3)</f>
        <v>0.9</v>
      </c>
      <c r="X856" s="142">
        <v>16.12</v>
      </c>
      <c r="Y856" s="190">
        <v>849</v>
      </c>
      <c r="Z856" s="200">
        <v>0.55000000000000004</v>
      </c>
      <c r="AA856" s="200">
        <v>0.13</v>
      </c>
      <c r="AB856" s="200">
        <v>0.3</v>
      </c>
      <c r="AC856" s="200">
        <v>0.85</v>
      </c>
      <c r="AL856"/>
      <c r="AM856"/>
      <c r="AN856"/>
      <c r="AO856"/>
      <c r="AP856"/>
      <c r="AQ856"/>
      <c r="AR856"/>
      <c r="AS856"/>
      <c r="AT856"/>
      <c r="AU856"/>
    </row>
    <row r="857" spans="17:47" x14ac:dyDescent="0.2">
      <c r="Q857" s="142">
        <f>TRUNC('TARIFA ENTREGA A DIRECCION USD'!D858-'TARIFA ENTREGA A DIRECCION USD'!D857,2)</f>
        <v>0.54</v>
      </c>
      <c r="R857" s="190">
        <v>850</v>
      </c>
      <c r="S857" s="200">
        <f>TRUNC((('TARIFA ENTREGA A DIRECCION USD'!C857-'TARIFA ENTREGA A DIRECCION USD'!D857)/'TARIFA ENTREGA A DIRECCION USD'!D857)+1,3)</f>
        <v>0.71899999999999997</v>
      </c>
      <c r="T857" s="200">
        <f>TRUNC(('TARIFA ENTREGA A DIRECCION USD'!E857-'TARIFA ENTREGA A DIRECCION USD'!D857)/'TARIFA ENTREGA A DIRECCION USD'!D857,3)</f>
        <v>0.23300000000000001</v>
      </c>
      <c r="U857" s="200">
        <f>TRUNC(('TARIFA ENTREGA A DIRECCION USD'!F857-'TARIFA ENTREGA A DIRECCION USD'!D857)/'TARIFA ENTREGA A DIRECCION USD'!D857,3)</f>
        <v>0.39400000000000002</v>
      </c>
      <c r="V857" s="200">
        <f>TRUNC(('TARIFA ENTREGA A DIRECCION USD'!G857-'TARIFA ENTREGA A DIRECCION USD'!D857)/'TARIFA ENTREGA A DIRECCION USD'!D857,3)</f>
        <v>0.9</v>
      </c>
      <c r="X857" s="142">
        <v>16.12</v>
      </c>
      <c r="Y857" s="190">
        <v>850</v>
      </c>
      <c r="Z857" s="200">
        <v>0.55000000000000004</v>
      </c>
      <c r="AA857" s="200">
        <v>0.13</v>
      </c>
      <c r="AB857" s="200">
        <v>0.3</v>
      </c>
      <c r="AC857" s="200">
        <v>0.85</v>
      </c>
      <c r="AL857"/>
      <c r="AM857"/>
      <c r="AN857"/>
      <c r="AO857"/>
      <c r="AP857"/>
      <c r="AQ857"/>
      <c r="AR857"/>
      <c r="AS857"/>
      <c r="AT857"/>
      <c r="AU857"/>
    </row>
    <row r="858" spans="17:47" x14ac:dyDescent="0.2">
      <c r="Q858" s="142">
        <f>TRUNC('TARIFA ENTREGA A DIRECCION USD'!D859-'TARIFA ENTREGA A DIRECCION USD'!D858,2)</f>
        <v>0.54</v>
      </c>
      <c r="R858" s="190">
        <v>851</v>
      </c>
      <c r="S858" s="200">
        <f>TRUNC((('TARIFA ENTREGA A DIRECCION USD'!C858-'TARIFA ENTREGA A DIRECCION USD'!D858)/'TARIFA ENTREGA A DIRECCION USD'!D858)+1,3)</f>
        <v>0.71899999999999997</v>
      </c>
      <c r="T858" s="200">
        <f>TRUNC(('TARIFA ENTREGA A DIRECCION USD'!E858-'TARIFA ENTREGA A DIRECCION USD'!D858)/'TARIFA ENTREGA A DIRECCION USD'!D858,3)</f>
        <v>0.23300000000000001</v>
      </c>
      <c r="U858" s="200">
        <f>TRUNC(('TARIFA ENTREGA A DIRECCION USD'!F858-'TARIFA ENTREGA A DIRECCION USD'!D858)/'TARIFA ENTREGA A DIRECCION USD'!D858,3)</f>
        <v>0.39400000000000002</v>
      </c>
      <c r="V858" s="200">
        <f>TRUNC(('TARIFA ENTREGA A DIRECCION USD'!G858-'TARIFA ENTREGA A DIRECCION USD'!D858)/'TARIFA ENTREGA A DIRECCION USD'!D858,3)</f>
        <v>0.9</v>
      </c>
      <c r="X858" s="142">
        <v>16.12</v>
      </c>
      <c r="Y858" s="190">
        <v>851</v>
      </c>
      <c r="Z858" s="200">
        <v>0.55000000000000004</v>
      </c>
      <c r="AA858" s="200">
        <v>0.13</v>
      </c>
      <c r="AB858" s="200">
        <v>0.3</v>
      </c>
      <c r="AC858" s="200">
        <v>0.85</v>
      </c>
      <c r="AL858"/>
      <c r="AM858"/>
      <c r="AN858"/>
      <c r="AO858"/>
      <c r="AP858"/>
      <c r="AQ858"/>
      <c r="AR858"/>
      <c r="AS858"/>
      <c r="AT858"/>
      <c r="AU858"/>
    </row>
    <row r="859" spans="17:47" x14ac:dyDescent="0.2">
      <c r="Q859" s="142">
        <f>TRUNC('TARIFA ENTREGA A DIRECCION USD'!D860-'TARIFA ENTREGA A DIRECCION USD'!D859,2)</f>
        <v>0.54</v>
      </c>
      <c r="R859" s="190">
        <v>852</v>
      </c>
      <c r="S859" s="200">
        <f>TRUNC((('TARIFA ENTREGA A DIRECCION USD'!C859-'TARIFA ENTREGA A DIRECCION USD'!D859)/'TARIFA ENTREGA A DIRECCION USD'!D859)+1,3)</f>
        <v>0.71899999999999997</v>
      </c>
      <c r="T859" s="200">
        <f>TRUNC(('TARIFA ENTREGA A DIRECCION USD'!E859-'TARIFA ENTREGA A DIRECCION USD'!D859)/'TARIFA ENTREGA A DIRECCION USD'!D859,3)</f>
        <v>0.23400000000000001</v>
      </c>
      <c r="U859" s="200">
        <f>TRUNC(('TARIFA ENTREGA A DIRECCION USD'!F859-'TARIFA ENTREGA A DIRECCION USD'!D859)/'TARIFA ENTREGA A DIRECCION USD'!D859,3)</f>
        <v>0.39500000000000002</v>
      </c>
      <c r="V859" s="200">
        <f>TRUNC(('TARIFA ENTREGA A DIRECCION USD'!G859-'TARIFA ENTREGA A DIRECCION USD'!D859)/'TARIFA ENTREGA A DIRECCION USD'!D859,3)</f>
        <v>0.9</v>
      </c>
      <c r="X859" s="142">
        <v>16.12</v>
      </c>
      <c r="Y859" s="190">
        <v>852</v>
      </c>
      <c r="Z859" s="200">
        <v>0.55000000000000004</v>
      </c>
      <c r="AA859" s="200">
        <v>0.13</v>
      </c>
      <c r="AB859" s="200">
        <v>0.3</v>
      </c>
      <c r="AC859" s="200">
        <v>0.85</v>
      </c>
      <c r="AL859"/>
      <c r="AM859"/>
      <c r="AN859"/>
      <c r="AO859"/>
      <c r="AP859"/>
      <c r="AQ859"/>
      <c r="AR859"/>
      <c r="AS859"/>
      <c r="AT859"/>
      <c r="AU859"/>
    </row>
    <row r="860" spans="17:47" x14ac:dyDescent="0.2">
      <c r="Q860" s="142">
        <f>TRUNC('TARIFA ENTREGA A DIRECCION USD'!D861-'TARIFA ENTREGA A DIRECCION USD'!D860,2)</f>
        <v>0.54</v>
      </c>
      <c r="R860" s="190">
        <v>853</v>
      </c>
      <c r="S860" s="200">
        <f>TRUNC((('TARIFA ENTREGA A DIRECCION USD'!C860-'TARIFA ENTREGA A DIRECCION USD'!D860)/'TARIFA ENTREGA A DIRECCION USD'!D860)+1,3)</f>
        <v>0.71899999999999997</v>
      </c>
      <c r="T860" s="200">
        <f>TRUNC(('TARIFA ENTREGA A DIRECCION USD'!E860-'TARIFA ENTREGA A DIRECCION USD'!D860)/'TARIFA ENTREGA A DIRECCION USD'!D860,3)</f>
        <v>0.23400000000000001</v>
      </c>
      <c r="U860" s="200">
        <f>TRUNC(('TARIFA ENTREGA A DIRECCION USD'!F860-'TARIFA ENTREGA A DIRECCION USD'!D860)/'TARIFA ENTREGA A DIRECCION USD'!D860,3)</f>
        <v>0.39500000000000002</v>
      </c>
      <c r="V860" s="200">
        <f>TRUNC(('TARIFA ENTREGA A DIRECCION USD'!G860-'TARIFA ENTREGA A DIRECCION USD'!D860)/'TARIFA ENTREGA A DIRECCION USD'!D860,3)</f>
        <v>0.9</v>
      </c>
      <c r="X860" s="142">
        <v>16.12</v>
      </c>
      <c r="Y860" s="190">
        <v>853</v>
      </c>
      <c r="Z860" s="200">
        <v>0.55000000000000004</v>
      </c>
      <c r="AA860" s="200">
        <v>0.13</v>
      </c>
      <c r="AB860" s="200">
        <v>0.3</v>
      </c>
      <c r="AC860" s="200">
        <v>0.85</v>
      </c>
      <c r="AL860"/>
      <c r="AM860"/>
      <c r="AN860"/>
      <c r="AO860"/>
      <c r="AP860"/>
      <c r="AQ860"/>
      <c r="AR860"/>
      <c r="AS860"/>
      <c r="AT860"/>
      <c r="AU860"/>
    </row>
    <row r="861" spans="17:47" x14ac:dyDescent="0.2">
      <c r="Q861" s="142">
        <f>TRUNC('TARIFA ENTREGA A DIRECCION USD'!D862-'TARIFA ENTREGA A DIRECCION USD'!D861,2)</f>
        <v>0.54</v>
      </c>
      <c r="R861" s="190">
        <v>854</v>
      </c>
      <c r="S861" s="200">
        <f>TRUNC((('TARIFA ENTREGA A DIRECCION USD'!C861-'TARIFA ENTREGA A DIRECCION USD'!D861)/'TARIFA ENTREGA A DIRECCION USD'!D861)+1,3)</f>
        <v>0.71899999999999997</v>
      </c>
      <c r="T861" s="200">
        <f>TRUNC(('TARIFA ENTREGA A DIRECCION USD'!E861-'TARIFA ENTREGA A DIRECCION USD'!D861)/'TARIFA ENTREGA A DIRECCION USD'!D861,3)</f>
        <v>0.23400000000000001</v>
      </c>
      <c r="U861" s="200">
        <f>TRUNC(('TARIFA ENTREGA A DIRECCION USD'!F861-'TARIFA ENTREGA A DIRECCION USD'!D861)/'TARIFA ENTREGA A DIRECCION USD'!D861,3)</f>
        <v>0.39500000000000002</v>
      </c>
      <c r="V861" s="200">
        <f>TRUNC(('TARIFA ENTREGA A DIRECCION USD'!G861-'TARIFA ENTREGA A DIRECCION USD'!D861)/'TARIFA ENTREGA A DIRECCION USD'!D861,3)</f>
        <v>0.90100000000000002</v>
      </c>
      <c r="X861" s="142">
        <v>16.12</v>
      </c>
      <c r="Y861" s="190">
        <v>854</v>
      </c>
      <c r="Z861" s="200">
        <v>0.55000000000000004</v>
      </c>
      <c r="AA861" s="200">
        <v>0.13</v>
      </c>
      <c r="AB861" s="200">
        <v>0.3</v>
      </c>
      <c r="AC861" s="200">
        <v>0.85</v>
      </c>
      <c r="AL861"/>
      <c r="AM861"/>
      <c r="AN861"/>
      <c r="AO861"/>
      <c r="AP861"/>
      <c r="AQ861"/>
      <c r="AR861"/>
      <c r="AS861"/>
      <c r="AT861"/>
      <c r="AU861"/>
    </row>
    <row r="862" spans="17:47" x14ac:dyDescent="0.2">
      <c r="Q862" s="142">
        <f>TRUNC('TARIFA ENTREGA A DIRECCION USD'!D863-'TARIFA ENTREGA A DIRECCION USD'!D862,2)</f>
        <v>0.54</v>
      </c>
      <c r="R862" s="190">
        <v>855</v>
      </c>
      <c r="S862" s="200">
        <f>TRUNC((('TARIFA ENTREGA A DIRECCION USD'!C862-'TARIFA ENTREGA A DIRECCION USD'!D862)/'TARIFA ENTREGA A DIRECCION USD'!D862)+1,3)</f>
        <v>0.71899999999999997</v>
      </c>
      <c r="T862" s="200">
        <f>TRUNC(('TARIFA ENTREGA A DIRECCION USD'!E862-'TARIFA ENTREGA A DIRECCION USD'!D862)/'TARIFA ENTREGA A DIRECCION USD'!D862,3)</f>
        <v>0.23400000000000001</v>
      </c>
      <c r="U862" s="200">
        <f>TRUNC(('TARIFA ENTREGA A DIRECCION USD'!F862-'TARIFA ENTREGA A DIRECCION USD'!D862)/'TARIFA ENTREGA A DIRECCION USD'!D862,3)</f>
        <v>0.39500000000000002</v>
      </c>
      <c r="V862" s="200">
        <f>TRUNC(('TARIFA ENTREGA A DIRECCION USD'!G862-'TARIFA ENTREGA A DIRECCION USD'!D862)/'TARIFA ENTREGA A DIRECCION USD'!D862,3)</f>
        <v>0.90100000000000002</v>
      </c>
      <c r="X862" s="142">
        <v>16.12</v>
      </c>
      <c r="Y862" s="190">
        <v>855</v>
      </c>
      <c r="Z862" s="200">
        <v>0.55000000000000004</v>
      </c>
      <c r="AA862" s="200">
        <v>0.13</v>
      </c>
      <c r="AB862" s="200">
        <v>0.3</v>
      </c>
      <c r="AC862" s="200">
        <v>0.85</v>
      </c>
      <c r="AL862"/>
      <c r="AM862"/>
      <c r="AN862"/>
      <c r="AO862"/>
      <c r="AP862"/>
      <c r="AQ862"/>
      <c r="AR862"/>
      <c r="AS862"/>
      <c r="AT862"/>
      <c r="AU862"/>
    </row>
    <row r="863" spans="17:47" x14ac:dyDescent="0.2">
      <c r="Q863" s="142">
        <f>TRUNC('TARIFA ENTREGA A DIRECCION USD'!D864-'TARIFA ENTREGA A DIRECCION USD'!D863,2)</f>
        <v>0.54</v>
      </c>
      <c r="R863" s="190">
        <v>856</v>
      </c>
      <c r="S863" s="200">
        <f>TRUNC((('TARIFA ENTREGA A DIRECCION USD'!C863-'TARIFA ENTREGA A DIRECCION USD'!D863)/'TARIFA ENTREGA A DIRECCION USD'!D863)+1,3)</f>
        <v>0.71899999999999997</v>
      </c>
      <c r="T863" s="200">
        <f>TRUNC(('TARIFA ENTREGA A DIRECCION USD'!E863-'TARIFA ENTREGA A DIRECCION USD'!D863)/'TARIFA ENTREGA A DIRECCION USD'!D863,3)</f>
        <v>0.23400000000000001</v>
      </c>
      <c r="U863" s="200">
        <f>TRUNC(('TARIFA ENTREGA A DIRECCION USD'!F863-'TARIFA ENTREGA A DIRECCION USD'!D863)/'TARIFA ENTREGA A DIRECCION USD'!D863,3)</f>
        <v>0.39500000000000002</v>
      </c>
      <c r="V863" s="200">
        <f>TRUNC(('TARIFA ENTREGA A DIRECCION USD'!G863-'TARIFA ENTREGA A DIRECCION USD'!D863)/'TARIFA ENTREGA A DIRECCION USD'!D863,3)</f>
        <v>0.90100000000000002</v>
      </c>
      <c r="X863" s="142">
        <v>16.12</v>
      </c>
      <c r="Y863" s="190">
        <v>856</v>
      </c>
      <c r="Z863" s="200">
        <v>0.55000000000000004</v>
      </c>
      <c r="AA863" s="200">
        <v>0.13</v>
      </c>
      <c r="AB863" s="200">
        <v>0.3</v>
      </c>
      <c r="AC863" s="200">
        <v>0.85</v>
      </c>
      <c r="AL863"/>
      <c r="AM863"/>
      <c r="AN863"/>
      <c r="AO863"/>
      <c r="AP863"/>
      <c r="AQ863"/>
      <c r="AR863"/>
      <c r="AS863"/>
      <c r="AT863"/>
      <c r="AU863"/>
    </row>
    <row r="864" spans="17:47" x14ac:dyDescent="0.2">
      <c r="Q864" s="142">
        <f>TRUNC('TARIFA ENTREGA A DIRECCION USD'!D865-'TARIFA ENTREGA A DIRECCION USD'!D864,2)</f>
        <v>0.54</v>
      </c>
      <c r="R864" s="190">
        <v>857</v>
      </c>
      <c r="S864" s="200">
        <f>TRUNC((('TARIFA ENTREGA A DIRECCION USD'!C864-'TARIFA ENTREGA A DIRECCION USD'!D864)/'TARIFA ENTREGA A DIRECCION USD'!D864)+1,3)</f>
        <v>0.71899999999999997</v>
      </c>
      <c r="T864" s="200">
        <f>TRUNC(('TARIFA ENTREGA A DIRECCION USD'!E864-'TARIFA ENTREGA A DIRECCION USD'!D864)/'TARIFA ENTREGA A DIRECCION USD'!D864,3)</f>
        <v>0.23400000000000001</v>
      </c>
      <c r="U864" s="200">
        <f>TRUNC(('TARIFA ENTREGA A DIRECCION USD'!F864-'TARIFA ENTREGA A DIRECCION USD'!D864)/'TARIFA ENTREGA A DIRECCION USD'!D864,3)</f>
        <v>0.39500000000000002</v>
      </c>
      <c r="V864" s="200">
        <f>TRUNC(('TARIFA ENTREGA A DIRECCION USD'!G864-'TARIFA ENTREGA A DIRECCION USD'!D864)/'TARIFA ENTREGA A DIRECCION USD'!D864,3)</f>
        <v>0.90100000000000002</v>
      </c>
      <c r="X864" s="142">
        <v>16.12</v>
      </c>
      <c r="Y864" s="190">
        <v>857</v>
      </c>
      <c r="Z864" s="200">
        <v>0.55000000000000004</v>
      </c>
      <c r="AA864" s="200">
        <v>0.13</v>
      </c>
      <c r="AB864" s="200">
        <v>0.3</v>
      </c>
      <c r="AC864" s="200">
        <v>0.85</v>
      </c>
      <c r="AL864"/>
      <c r="AM864"/>
      <c r="AN864"/>
      <c r="AO864"/>
      <c r="AP864"/>
      <c r="AQ864"/>
      <c r="AR864"/>
      <c r="AS864"/>
      <c r="AT864"/>
      <c r="AU864"/>
    </row>
    <row r="865" spans="17:47" x14ac:dyDescent="0.2">
      <c r="Q865" s="142">
        <f>TRUNC('TARIFA ENTREGA A DIRECCION USD'!D866-'TARIFA ENTREGA A DIRECCION USD'!D865,2)</f>
        <v>0.54</v>
      </c>
      <c r="R865" s="190">
        <v>858</v>
      </c>
      <c r="S865" s="200">
        <f>TRUNC((('TARIFA ENTREGA A DIRECCION USD'!C865-'TARIFA ENTREGA A DIRECCION USD'!D865)/'TARIFA ENTREGA A DIRECCION USD'!D865)+1,3)</f>
        <v>0.71899999999999997</v>
      </c>
      <c r="T865" s="200">
        <f>TRUNC(('TARIFA ENTREGA A DIRECCION USD'!E865-'TARIFA ENTREGA A DIRECCION USD'!D865)/'TARIFA ENTREGA A DIRECCION USD'!D865,3)</f>
        <v>0.23400000000000001</v>
      </c>
      <c r="U865" s="200">
        <f>TRUNC(('TARIFA ENTREGA A DIRECCION USD'!F865-'TARIFA ENTREGA A DIRECCION USD'!D865)/'TARIFA ENTREGA A DIRECCION USD'!D865,3)</f>
        <v>0.39500000000000002</v>
      </c>
      <c r="V865" s="200">
        <f>TRUNC(('TARIFA ENTREGA A DIRECCION USD'!G865-'TARIFA ENTREGA A DIRECCION USD'!D865)/'TARIFA ENTREGA A DIRECCION USD'!D865,3)</f>
        <v>0.90100000000000002</v>
      </c>
      <c r="X865" s="142">
        <v>16.12</v>
      </c>
      <c r="Y865" s="190">
        <v>858</v>
      </c>
      <c r="Z865" s="200">
        <v>0.55000000000000004</v>
      </c>
      <c r="AA865" s="200">
        <v>0.13</v>
      </c>
      <c r="AB865" s="200">
        <v>0.3</v>
      </c>
      <c r="AC865" s="200">
        <v>0.85</v>
      </c>
      <c r="AL865"/>
      <c r="AM865"/>
      <c r="AN865"/>
      <c r="AO865"/>
      <c r="AP865"/>
      <c r="AQ865"/>
      <c r="AR865"/>
      <c r="AS865"/>
      <c r="AT865"/>
      <c r="AU865"/>
    </row>
    <row r="866" spans="17:47" x14ac:dyDescent="0.2">
      <c r="Q866" s="142">
        <f>TRUNC('TARIFA ENTREGA A DIRECCION USD'!D867-'TARIFA ENTREGA A DIRECCION USD'!D866,2)</f>
        <v>0.54</v>
      </c>
      <c r="R866" s="190">
        <v>859</v>
      </c>
      <c r="S866" s="200">
        <f>TRUNC((('TARIFA ENTREGA A DIRECCION USD'!C866-'TARIFA ENTREGA A DIRECCION USD'!D866)/'TARIFA ENTREGA A DIRECCION USD'!D866)+1,3)</f>
        <v>0.71899999999999997</v>
      </c>
      <c r="T866" s="200">
        <f>TRUNC(('TARIFA ENTREGA A DIRECCION USD'!E866-'TARIFA ENTREGA A DIRECCION USD'!D866)/'TARIFA ENTREGA A DIRECCION USD'!D866,3)</f>
        <v>0.23400000000000001</v>
      </c>
      <c r="U866" s="200">
        <f>TRUNC(('TARIFA ENTREGA A DIRECCION USD'!F866-'TARIFA ENTREGA A DIRECCION USD'!D866)/'TARIFA ENTREGA A DIRECCION USD'!D866,3)</f>
        <v>0.39500000000000002</v>
      </c>
      <c r="V866" s="200">
        <f>TRUNC(('TARIFA ENTREGA A DIRECCION USD'!G866-'TARIFA ENTREGA A DIRECCION USD'!D866)/'TARIFA ENTREGA A DIRECCION USD'!D866,3)</f>
        <v>0.90100000000000002</v>
      </c>
      <c r="X866" s="142">
        <v>16.12</v>
      </c>
      <c r="Y866" s="190">
        <v>859</v>
      </c>
      <c r="Z866" s="200">
        <v>0.55000000000000004</v>
      </c>
      <c r="AA866" s="200">
        <v>0.13</v>
      </c>
      <c r="AB866" s="200">
        <v>0.3</v>
      </c>
      <c r="AC866" s="200">
        <v>0.85</v>
      </c>
      <c r="AL866"/>
      <c r="AM866"/>
      <c r="AN866"/>
      <c r="AO866"/>
      <c r="AP866"/>
      <c r="AQ866"/>
      <c r="AR866"/>
      <c r="AS866"/>
      <c r="AT866"/>
      <c r="AU866"/>
    </row>
    <row r="867" spans="17:47" x14ac:dyDescent="0.2">
      <c r="Q867" s="142">
        <f>TRUNC('TARIFA ENTREGA A DIRECCION USD'!D868-'TARIFA ENTREGA A DIRECCION USD'!D867,2)</f>
        <v>0.54</v>
      </c>
      <c r="R867" s="190">
        <v>860</v>
      </c>
      <c r="S867" s="200">
        <f>TRUNC((('TARIFA ENTREGA A DIRECCION USD'!C867-'TARIFA ENTREGA A DIRECCION USD'!D867)/'TARIFA ENTREGA A DIRECCION USD'!D867)+1,3)</f>
        <v>0.71899999999999997</v>
      </c>
      <c r="T867" s="200">
        <f>TRUNC(('TARIFA ENTREGA A DIRECCION USD'!E867-'TARIFA ENTREGA A DIRECCION USD'!D867)/'TARIFA ENTREGA A DIRECCION USD'!D867,3)</f>
        <v>0.23400000000000001</v>
      </c>
      <c r="U867" s="200">
        <f>TRUNC(('TARIFA ENTREGA A DIRECCION USD'!F867-'TARIFA ENTREGA A DIRECCION USD'!D867)/'TARIFA ENTREGA A DIRECCION USD'!D867,3)</f>
        <v>0.39500000000000002</v>
      </c>
      <c r="V867" s="200">
        <f>TRUNC(('TARIFA ENTREGA A DIRECCION USD'!G867-'TARIFA ENTREGA A DIRECCION USD'!D867)/'TARIFA ENTREGA A DIRECCION USD'!D867,3)</f>
        <v>0.90100000000000002</v>
      </c>
      <c r="X867" s="142">
        <v>16.12</v>
      </c>
      <c r="Y867" s="190">
        <v>860</v>
      </c>
      <c r="Z867" s="200">
        <v>0.55000000000000004</v>
      </c>
      <c r="AA867" s="200">
        <v>0.13</v>
      </c>
      <c r="AB867" s="200">
        <v>0.3</v>
      </c>
      <c r="AC867" s="200">
        <v>0.85</v>
      </c>
      <c r="AL867"/>
      <c r="AM867"/>
      <c r="AN867"/>
      <c r="AO867"/>
      <c r="AP867"/>
      <c r="AQ867"/>
      <c r="AR867"/>
      <c r="AS867"/>
      <c r="AT867"/>
      <c r="AU867"/>
    </row>
    <row r="868" spans="17:47" x14ac:dyDescent="0.2">
      <c r="Q868" s="142">
        <f>TRUNC('TARIFA ENTREGA A DIRECCION USD'!D869-'TARIFA ENTREGA A DIRECCION USD'!D868,2)</f>
        <v>0.54</v>
      </c>
      <c r="R868" s="190">
        <v>861</v>
      </c>
      <c r="S868" s="200">
        <f>TRUNC((('TARIFA ENTREGA A DIRECCION USD'!C868-'TARIFA ENTREGA A DIRECCION USD'!D868)/'TARIFA ENTREGA A DIRECCION USD'!D868)+1,3)</f>
        <v>0.71899999999999997</v>
      </c>
      <c r="T868" s="200">
        <f>TRUNC(('TARIFA ENTREGA A DIRECCION USD'!E868-'TARIFA ENTREGA A DIRECCION USD'!D868)/'TARIFA ENTREGA A DIRECCION USD'!D868,3)</f>
        <v>0.23400000000000001</v>
      </c>
      <c r="U868" s="200">
        <f>TRUNC(('TARIFA ENTREGA A DIRECCION USD'!F868-'TARIFA ENTREGA A DIRECCION USD'!D868)/'TARIFA ENTREGA A DIRECCION USD'!D868,3)</f>
        <v>0.39500000000000002</v>
      </c>
      <c r="V868" s="200">
        <f>TRUNC(('TARIFA ENTREGA A DIRECCION USD'!G868-'TARIFA ENTREGA A DIRECCION USD'!D868)/'TARIFA ENTREGA A DIRECCION USD'!D868,3)</f>
        <v>0.90100000000000002</v>
      </c>
      <c r="X868" s="142">
        <v>16.12</v>
      </c>
      <c r="Y868" s="190">
        <v>861</v>
      </c>
      <c r="Z868" s="200">
        <v>0.55000000000000004</v>
      </c>
      <c r="AA868" s="200">
        <v>0.13</v>
      </c>
      <c r="AB868" s="200">
        <v>0.3</v>
      </c>
      <c r="AC868" s="200">
        <v>0.85</v>
      </c>
      <c r="AL868"/>
      <c r="AM868"/>
      <c r="AN868"/>
      <c r="AO868"/>
      <c r="AP868"/>
      <c r="AQ868"/>
      <c r="AR868"/>
      <c r="AS868"/>
      <c r="AT868"/>
      <c r="AU868"/>
    </row>
    <row r="869" spans="17:47" x14ac:dyDescent="0.2">
      <c r="Q869" s="142">
        <f>TRUNC('TARIFA ENTREGA A DIRECCION USD'!D870-'TARIFA ENTREGA A DIRECCION USD'!D869,2)</f>
        <v>0.54</v>
      </c>
      <c r="R869" s="190">
        <v>862</v>
      </c>
      <c r="S869" s="200">
        <f>TRUNC((('TARIFA ENTREGA A DIRECCION USD'!C869-'TARIFA ENTREGA A DIRECCION USD'!D869)/'TARIFA ENTREGA A DIRECCION USD'!D869)+1,3)</f>
        <v>0.71899999999999997</v>
      </c>
      <c r="T869" s="200">
        <f>TRUNC(('TARIFA ENTREGA A DIRECCION USD'!E869-'TARIFA ENTREGA A DIRECCION USD'!D869)/'TARIFA ENTREGA A DIRECCION USD'!D869,3)</f>
        <v>0.23400000000000001</v>
      </c>
      <c r="U869" s="200">
        <f>TRUNC(('TARIFA ENTREGA A DIRECCION USD'!F869-'TARIFA ENTREGA A DIRECCION USD'!D869)/'TARIFA ENTREGA A DIRECCION USD'!D869,3)</f>
        <v>0.39500000000000002</v>
      </c>
      <c r="V869" s="200">
        <f>TRUNC(('TARIFA ENTREGA A DIRECCION USD'!G869-'TARIFA ENTREGA A DIRECCION USD'!D869)/'TARIFA ENTREGA A DIRECCION USD'!D869,3)</f>
        <v>0.90100000000000002</v>
      </c>
      <c r="X869" s="142">
        <v>16.12</v>
      </c>
      <c r="Y869" s="190">
        <v>862</v>
      </c>
      <c r="Z869" s="200">
        <v>0.55000000000000004</v>
      </c>
      <c r="AA869" s="200">
        <v>0.13</v>
      </c>
      <c r="AB869" s="200">
        <v>0.3</v>
      </c>
      <c r="AC869" s="200">
        <v>0.85</v>
      </c>
      <c r="AL869"/>
      <c r="AM869"/>
      <c r="AN869"/>
      <c r="AO869"/>
      <c r="AP869"/>
      <c r="AQ869"/>
      <c r="AR869"/>
      <c r="AS869"/>
      <c r="AT869"/>
      <c r="AU869"/>
    </row>
    <row r="870" spans="17:47" x14ac:dyDescent="0.2">
      <c r="Q870" s="142">
        <f>TRUNC('TARIFA ENTREGA A DIRECCION USD'!D871-'TARIFA ENTREGA A DIRECCION USD'!D870,2)</f>
        <v>0.54</v>
      </c>
      <c r="R870" s="190">
        <v>863</v>
      </c>
      <c r="S870" s="200">
        <f>TRUNC((('TARIFA ENTREGA A DIRECCION USD'!C870-'TARIFA ENTREGA A DIRECCION USD'!D870)/'TARIFA ENTREGA A DIRECCION USD'!D870)+1,3)</f>
        <v>0.71899999999999997</v>
      </c>
      <c r="T870" s="200">
        <f>TRUNC(('TARIFA ENTREGA A DIRECCION USD'!E870-'TARIFA ENTREGA A DIRECCION USD'!D870)/'TARIFA ENTREGA A DIRECCION USD'!D870,3)</f>
        <v>0.23400000000000001</v>
      </c>
      <c r="U870" s="200">
        <f>TRUNC(('TARIFA ENTREGA A DIRECCION USD'!F870-'TARIFA ENTREGA A DIRECCION USD'!D870)/'TARIFA ENTREGA A DIRECCION USD'!D870,3)</f>
        <v>0.39500000000000002</v>
      </c>
      <c r="V870" s="200">
        <f>TRUNC(('TARIFA ENTREGA A DIRECCION USD'!G870-'TARIFA ENTREGA A DIRECCION USD'!D870)/'TARIFA ENTREGA A DIRECCION USD'!D870,3)</f>
        <v>0.90100000000000002</v>
      </c>
      <c r="X870" s="142">
        <v>16.12</v>
      </c>
      <c r="Y870" s="190">
        <v>863</v>
      </c>
      <c r="Z870" s="200">
        <v>0.55000000000000004</v>
      </c>
      <c r="AA870" s="200">
        <v>0.13</v>
      </c>
      <c r="AB870" s="200">
        <v>0.3</v>
      </c>
      <c r="AC870" s="200">
        <v>0.85</v>
      </c>
      <c r="AL870"/>
      <c r="AM870"/>
      <c r="AN870"/>
      <c r="AO870"/>
      <c r="AP870"/>
      <c r="AQ870"/>
      <c r="AR870"/>
      <c r="AS870"/>
      <c r="AT870"/>
      <c r="AU870"/>
    </row>
    <row r="871" spans="17:47" x14ac:dyDescent="0.2">
      <c r="Q871" s="142">
        <f>TRUNC('TARIFA ENTREGA A DIRECCION USD'!D872-'TARIFA ENTREGA A DIRECCION USD'!D871,2)</f>
        <v>0.54</v>
      </c>
      <c r="R871" s="190">
        <v>864</v>
      </c>
      <c r="S871" s="200">
        <f>TRUNC((('TARIFA ENTREGA A DIRECCION USD'!C871-'TARIFA ENTREGA A DIRECCION USD'!D871)/'TARIFA ENTREGA A DIRECCION USD'!D871)+1,3)</f>
        <v>0.71899999999999997</v>
      </c>
      <c r="T871" s="200">
        <f>TRUNC(('TARIFA ENTREGA A DIRECCION USD'!E871-'TARIFA ENTREGA A DIRECCION USD'!D871)/'TARIFA ENTREGA A DIRECCION USD'!D871,3)</f>
        <v>0.23400000000000001</v>
      </c>
      <c r="U871" s="200">
        <f>TRUNC(('TARIFA ENTREGA A DIRECCION USD'!F871-'TARIFA ENTREGA A DIRECCION USD'!D871)/'TARIFA ENTREGA A DIRECCION USD'!D871,3)</f>
        <v>0.39500000000000002</v>
      </c>
      <c r="V871" s="200">
        <f>TRUNC(('TARIFA ENTREGA A DIRECCION USD'!G871-'TARIFA ENTREGA A DIRECCION USD'!D871)/'TARIFA ENTREGA A DIRECCION USD'!D871,3)</f>
        <v>0.90100000000000002</v>
      </c>
      <c r="X871" s="142">
        <v>16.12</v>
      </c>
      <c r="Y871" s="190">
        <v>864</v>
      </c>
      <c r="Z871" s="200">
        <v>0.55000000000000004</v>
      </c>
      <c r="AA871" s="200">
        <v>0.13</v>
      </c>
      <c r="AB871" s="200">
        <v>0.3</v>
      </c>
      <c r="AC871" s="200">
        <v>0.85</v>
      </c>
      <c r="AL871"/>
      <c r="AM871"/>
      <c r="AN871"/>
      <c r="AO871"/>
      <c r="AP871"/>
      <c r="AQ871"/>
      <c r="AR871"/>
      <c r="AS871"/>
      <c r="AT871"/>
      <c r="AU871"/>
    </row>
    <row r="872" spans="17:47" x14ac:dyDescent="0.2">
      <c r="Q872" s="142">
        <f>TRUNC('TARIFA ENTREGA A DIRECCION USD'!D873-'TARIFA ENTREGA A DIRECCION USD'!D872,2)</f>
        <v>0.54</v>
      </c>
      <c r="R872" s="190">
        <v>865</v>
      </c>
      <c r="S872" s="200">
        <f>TRUNC((('TARIFA ENTREGA A DIRECCION USD'!C872-'TARIFA ENTREGA A DIRECCION USD'!D872)/'TARIFA ENTREGA A DIRECCION USD'!D872)+1,3)</f>
        <v>0.71899999999999997</v>
      </c>
      <c r="T872" s="200">
        <f>TRUNC(('TARIFA ENTREGA A DIRECCION USD'!E872-'TARIFA ENTREGA A DIRECCION USD'!D872)/'TARIFA ENTREGA A DIRECCION USD'!D872,3)</f>
        <v>0.23400000000000001</v>
      </c>
      <c r="U872" s="200">
        <f>TRUNC(('TARIFA ENTREGA A DIRECCION USD'!F872-'TARIFA ENTREGA A DIRECCION USD'!D872)/'TARIFA ENTREGA A DIRECCION USD'!D872,3)</f>
        <v>0.39500000000000002</v>
      </c>
      <c r="V872" s="200">
        <f>TRUNC(('TARIFA ENTREGA A DIRECCION USD'!G872-'TARIFA ENTREGA A DIRECCION USD'!D872)/'TARIFA ENTREGA A DIRECCION USD'!D872,3)</f>
        <v>0.90200000000000002</v>
      </c>
      <c r="X872" s="142">
        <v>16.12</v>
      </c>
      <c r="Y872" s="190">
        <v>865</v>
      </c>
      <c r="Z872" s="200">
        <v>0.55000000000000004</v>
      </c>
      <c r="AA872" s="200">
        <v>0.13</v>
      </c>
      <c r="AB872" s="200">
        <v>0.3</v>
      </c>
      <c r="AC872" s="200">
        <v>0.85</v>
      </c>
      <c r="AL872"/>
      <c r="AM872"/>
      <c r="AN872"/>
      <c r="AO872"/>
      <c r="AP872"/>
      <c r="AQ872"/>
      <c r="AR872"/>
      <c r="AS872"/>
      <c r="AT872"/>
      <c r="AU872"/>
    </row>
    <row r="873" spans="17:47" x14ac:dyDescent="0.2">
      <c r="Q873" s="142">
        <f>TRUNC('TARIFA ENTREGA A DIRECCION USD'!D874-'TARIFA ENTREGA A DIRECCION USD'!D873,2)</f>
        <v>0.54</v>
      </c>
      <c r="R873" s="190">
        <v>866</v>
      </c>
      <c r="S873" s="200">
        <f>TRUNC((('TARIFA ENTREGA A DIRECCION USD'!C873-'TARIFA ENTREGA A DIRECCION USD'!D873)/'TARIFA ENTREGA A DIRECCION USD'!D873)+1,3)</f>
        <v>0.71899999999999997</v>
      </c>
      <c r="T873" s="200">
        <f>TRUNC(('TARIFA ENTREGA A DIRECCION USD'!E873-'TARIFA ENTREGA A DIRECCION USD'!D873)/'TARIFA ENTREGA A DIRECCION USD'!D873,3)</f>
        <v>0.23400000000000001</v>
      </c>
      <c r="U873" s="200">
        <f>TRUNC(('TARIFA ENTREGA A DIRECCION USD'!F873-'TARIFA ENTREGA A DIRECCION USD'!D873)/'TARIFA ENTREGA A DIRECCION USD'!D873,3)</f>
        <v>0.39500000000000002</v>
      </c>
      <c r="V873" s="200">
        <f>TRUNC(('TARIFA ENTREGA A DIRECCION USD'!G873-'TARIFA ENTREGA A DIRECCION USD'!D873)/'TARIFA ENTREGA A DIRECCION USD'!D873,3)</f>
        <v>0.90200000000000002</v>
      </c>
      <c r="X873" s="142">
        <v>16.12</v>
      </c>
      <c r="Y873" s="190">
        <v>866</v>
      </c>
      <c r="Z873" s="200">
        <v>0.55000000000000004</v>
      </c>
      <c r="AA873" s="200">
        <v>0.13</v>
      </c>
      <c r="AB873" s="200">
        <v>0.3</v>
      </c>
      <c r="AC873" s="200">
        <v>0.85</v>
      </c>
      <c r="AL873"/>
      <c r="AM873"/>
      <c r="AN873"/>
      <c r="AO873"/>
      <c r="AP873"/>
      <c r="AQ873"/>
      <c r="AR873"/>
      <c r="AS873"/>
      <c r="AT873"/>
      <c r="AU873"/>
    </row>
    <row r="874" spans="17:47" x14ac:dyDescent="0.2">
      <c r="Q874" s="142">
        <f>TRUNC('TARIFA ENTREGA A DIRECCION USD'!D875-'TARIFA ENTREGA A DIRECCION USD'!D874,2)</f>
        <v>0.54</v>
      </c>
      <c r="R874" s="190">
        <v>867</v>
      </c>
      <c r="S874" s="200">
        <f>TRUNC((('TARIFA ENTREGA A DIRECCION USD'!C874-'TARIFA ENTREGA A DIRECCION USD'!D874)/'TARIFA ENTREGA A DIRECCION USD'!D874)+1,3)</f>
        <v>0.71899999999999997</v>
      </c>
      <c r="T874" s="200">
        <f>TRUNC(('TARIFA ENTREGA A DIRECCION USD'!E874-'TARIFA ENTREGA A DIRECCION USD'!D874)/'TARIFA ENTREGA A DIRECCION USD'!D874,3)</f>
        <v>0.23400000000000001</v>
      </c>
      <c r="U874" s="200">
        <f>TRUNC(('TARIFA ENTREGA A DIRECCION USD'!F874-'TARIFA ENTREGA A DIRECCION USD'!D874)/'TARIFA ENTREGA A DIRECCION USD'!D874,3)</f>
        <v>0.39500000000000002</v>
      </c>
      <c r="V874" s="200">
        <f>TRUNC(('TARIFA ENTREGA A DIRECCION USD'!G874-'TARIFA ENTREGA A DIRECCION USD'!D874)/'TARIFA ENTREGA A DIRECCION USD'!D874,3)</f>
        <v>0.90200000000000002</v>
      </c>
      <c r="X874" s="142">
        <v>16.12</v>
      </c>
      <c r="Y874" s="190">
        <v>867</v>
      </c>
      <c r="Z874" s="200">
        <v>0.55000000000000004</v>
      </c>
      <c r="AA874" s="200">
        <v>0.13</v>
      </c>
      <c r="AB874" s="200">
        <v>0.3</v>
      </c>
      <c r="AC874" s="200">
        <v>0.85</v>
      </c>
      <c r="AL874"/>
      <c r="AM874"/>
      <c r="AN874"/>
      <c r="AO874"/>
      <c r="AP874"/>
      <c r="AQ874"/>
      <c r="AR874"/>
      <c r="AS874"/>
      <c r="AT874"/>
      <c r="AU874"/>
    </row>
    <row r="875" spans="17:47" x14ac:dyDescent="0.2">
      <c r="Q875" s="142">
        <f>TRUNC('TARIFA ENTREGA A DIRECCION USD'!D876-'TARIFA ENTREGA A DIRECCION USD'!D875,2)</f>
        <v>0.54</v>
      </c>
      <c r="R875" s="190">
        <v>868</v>
      </c>
      <c r="S875" s="200">
        <f>TRUNC((('TARIFA ENTREGA A DIRECCION USD'!C875-'TARIFA ENTREGA A DIRECCION USD'!D875)/'TARIFA ENTREGA A DIRECCION USD'!D875)+1,3)</f>
        <v>0.71899999999999997</v>
      </c>
      <c r="T875" s="200">
        <f>TRUNC(('TARIFA ENTREGA A DIRECCION USD'!E875-'TARIFA ENTREGA A DIRECCION USD'!D875)/'TARIFA ENTREGA A DIRECCION USD'!D875,3)</f>
        <v>0.23400000000000001</v>
      </c>
      <c r="U875" s="200">
        <f>TRUNC(('TARIFA ENTREGA A DIRECCION USD'!F875-'TARIFA ENTREGA A DIRECCION USD'!D875)/'TARIFA ENTREGA A DIRECCION USD'!D875,3)</f>
        <v>0.39500000000000002</v>
      </c>
      <c r="V875" s="200">
        <f>TRUNC(('TARIFA ENTREGA A DIRECCION USD'!G875-'TARIFA ENTREGA A DIRECCION USD'!D875)/'TARIFA ENTREGA A DIRECCION USD'!D875,3)</f>
        <v>0.90200000000000002</v>
      </c>
      <c r="X875" s="142">
        <v>16.12</v>
      </c>
      <c r="Y875" s="190">
        <v>868</v>
      </c>
      <c r="Z875" s="200">
        <v>0.55000000000000004</v>
      </c>
      <c r="AA875" s="200">
        <v>0.13</v>
      </c>
      <c r="AB875" s="200">
        <v>0.3</v>
      </c>
      <c r="AC875" s="200">
        <v>0.85</v>
      </c>
      <c r="AL875"/>
      <c r="AM875"/>
      <c r="AN875"/>
      <c r="AO875"/>
      <c r="AP875"/>
      <c r="AQ875"/>
      <c r="AR875"/>
      <c r="AS875"/>
      <c r="AT875"/>
      <c r="AU875"/>
    </row>
    <row r="876" spans="17:47" x14ac:dyDescent="0.2">
      <c r="Q876" s="142">
        <f>TRUNC('TARIFA ENTREGA A DIRECCION USD'!D877-'TARIFA ENTREGA A DIRECCION USD'!D876,2)</f>
        <v>0.54</v>
      </c>
      <c r="R876" s="190">
        <v>869</v>
      </c>
      <c r="S876" s="200">
        <f>TRUNC((('TARIFA ENTREGA A DIRECCION USD'!C876-'TARIFA ENTREGA A DIRECCION USD'!D876)/'TARIFA ENTREGA A DIRECCION USD'!D876)+1,3)</f>
        <v>0.71899999999999997</v>
      </c>
      <c r="T876" s="200">
        <f>TRUNC(('TARIFA ENTREGA A DIRECCION USD'!E876-'TARIFA ENTREGA A DIRECCION USD'!D876)/'TARIFA ENTREGA A DIRECCION USD'!D876,3)</f>
        <v>0.23400000000000001</v>
      </c>
      <c r="U876" s="200">
        <f>TRUNC(('TARIFA ENTREGA A DIRECCION USD'!F876-'TARIFA ENTREGA A DIRECCION USD'!D876)/'TARIFA ENTREGA A DIRECCION USD'!D876,3)</f>
        <v>0.39500000000000002</v>
      </c>
      <c r="V876" s="200">
        <f>TRUNC(('TARIFA ENTREGA A DIRECCION USD'!G876-'TARIFA ENTREGA A DIRECCION USD'!D876)/'TARIFA ENTREGA A DIRECCION USD'!D876,3)</f>
        <v>0.90200000000000002</v>
      </c>
      <c r="X876" s="142">
        <v>16.12</v>
      </c>
      <c r="Y876" s="190">
        <v>869</v>
      </c>
      <c r="Z876" s="200">
        <v>0.55000000000000004</v>
      </c>
      <c r="AA876" s="200">
        <v>0.13</v>
      </c>
      <c r="AB876" s="200">
        <v>0.3</v>
      </c>
      <c r="AC876" s="200">
        <v>0.85</v>
      </c>
      <c r="AL876"/>
      <c r="AM876"/>
      <c r="AN876"/>
      <c r="AO876"/>
      <c r="AP876"/>
      <c r="AQ876"/>
      <c r="AR876"/>
      <c r="AS876"/>
      <c r="AT876"/>
      <c r="AU876"/>
    </row>
    <row r="877" spans="17:47" x14ac:dyDescent="0.2">
      <c r="Q877" s="142">
        <f>TRUNC('TARIFA ENTREGA A DIRECCION USD'!D878-'TARIFA ENTREGA A DIRECCION USD'!D877,2)</f>
        <v>0.54</v>
      </c>
      <c r="R877" s="190">
        <v>870</v>
      </c>
      <c r="S877" s="200">
        <f>TRUNC((('TARIFA ENTREGA A DIRECCION USD'!C877-'TARIFA ENTREGA A DIRECCION USD'!D877)/'TARIFA ENTREGA A DIRECCION USD'!D877)+1,3)</f>
        <v>0.71899999999999997</v>
      </c>
      <c r="T877" s="200">
        <f>TRUNC(('TARIFA ENTREGA A DIRECCION USD'!E877-'TARIFA ENTREGA A DIRECCION USD'!D877)/'TARIFA ENTREGA A DIRECCION USD'!D877,3)</f>
        <v>0.23400000000000001</v>
      </c>
      <c r="U877" s="200">
        <f>TRUNC(('TARIFA ENTREGA A DIRECCION USD'!F877-'TARIFA ENTREGA A DIRECCION USD'!D877)/'TARIFA ENTREGA A DIRECCION USD'!D877,3)</f>
        <v>0.39600000000000002</v>
      </c>
      <c r="V877" s="200">
        <f>TRUNC(('TARIFA ENTREGA A DIRECCION USD'!G877-'TARIFA ENTREGA A DIRECCION USD'!D877)/'TARIFA ENTREGA A DIRECCION USD'!D877,3)</f>
        <v>0.90200000000000002</v>
      </c>
      <c r="X877" s="142">
        <v>16.12</v>
      </c>
      <c r="Y877" s="190">
        <v>870</v>
      </c>
      <c r="Z877" s="200">
        <v>0.55000000000000004</v>
      </c>
      <c r="AA877" s="200">
        <v>0.13</v>
      </c>
      <c r="AB877" s="200">
        <v>0.3</v>
      </c>
      <c r="AC877" s="200">
        <v>0.85</v>
      </c>
      <c r="AL877"/>
      <c r="AM877"/>
      <c r="AN877"/>
      <c r="AO877"/>
      <c r="AP877"/>
      <c r="AQ877"/>
      <c r="AR877"/>
      <c r="AS877"/>
      <c r="AT877"/>
      <c r="AU877"/>
    </row>
    <row r="878" spans="17:47" x14ac:dyDescent="0.2">
      <c r="Q878" s="142">
        <f>TRUNC('TARIFA ENTREGA A DIRECCION USD'!D879-'TARIFA ENTREGA A DIRECCION USD'!D878,2)</f>
        <v>0.54</v>
      </c>
      <c r="R878" s="190">
        <v>871</v>
      </c>
      <c r="S878" s="200">
        <f>TRUNC((('TARIFA ENTREGA A DIRECCION USD'!C878-'TARIFA ENTREGA A DIRECCION USD'!D878)/'TARIFA ENTREGA A DIRECCION USD'!D878)+1,3)</f>
        <v>0.71899999999999997</v>
      </c>
      <c r="T878" s="200">
        <f>TRUNC(('TARIFA ENTREGA A DIRECCION USD'!E878-'TARIFA ENTREGA A DIRECCION USD'!D878)/'TARIFA ENTREGA A DIRECCION USD'!D878,3)</f>
        <v>0.23400000000000001</v>
      </c>
      <c r="U878" s="200">
        <f>TRUNC(('TARIFA ENTREGA A DIRECCION USD'!F878-'TARIFA ENTREGA A DIRECCION USD'!D878)/'TARIFA ENTREGA A DIRECCION USD'!D878,3)</f>
        <v>0.39600000000000002</v>
      </c>
      <c r="V878" s="200">
        <f>TRUNC(('TARIFA ENTREGA A DIRECCION USD'!G878-'TARIFA ENTREGA A DIRECCION USD'!D878)/'TARIFA ENTREGA A DIRECCION USD'!D878,3)</f>
        <v>0.90200000000000002</v>
      </c>
      <c r="X878" s="142">
        <v>16.12</v>
      </c>
      <c r="Y878" s="190">
        <v>871</v>
      </c>
      <c r="Z878" s="200">
        <v>0.55000000000000004</v>
      </c>
      <c r="AA878" s="200">
        <v>0.13</v>
      </c>
      <c r="AB878" s="200">
        <v>0.3</v>
      </c>
      <c r="AC878" s="200">
        <v>0.85</v>
      </c>
      <c r="AL878"/>
      <c r="AM878"/>
      <c r="AN878"/>
      <c r="AO878"/>
      <c r="AP878"/>
      <c r="AQ878"/>
      <c r="AR878"/>
      <c r="AS878"/>
      <c r="AT878"/>
      <c r="AU878"/>
    </row>
    <row r="879" spans="17:47" x14ac:dyDescent="0.2">
      <c r="Q879" s="142">
        <f>TRUNC('TARIFA ENTREGA A DIRECCION USD'!D880-'TARIFA ENTREGA A DIRECCION USD'!D879,2)</f>
        <v>0.54</v>
      </c>
      <c r="R879" s="190">
        <v>872</v>
      </c>
      <c r="S879" s="200">
        <f>TRUNC((('TARIFA ENTREGA A DIRECCION USD'!C879-'TARIFA ENTREGA A DIRECCION USD'!D879)/'TARIFA ENTREGA A DIRECCION USD'!D879)+1,3)</f>
        <v>0.71899999999999997</v>
      </c>
      <c r="T879" s="200">
        <f>TRUNC(('TARIFA ENTREGA A DIRECCION USD'!E879-'TARIFA ENTREGA A DIRECCION USD'!D879)/'TARIFA ENTREGA A DIRECCION USD'!D879,3)</f>
        <v>0.23400000000000001</v>
      </c>
      <c r="U879" s="200">
        <f>TRUNC(('TARIFA ENTREGA A DIRECCION USD'!F879-'TARIFA ENTREGA A DIRECCION USD'!D879)/'TARIFA ENTREGA A DIRECCION USD'!D879,3)</f>
        <v>0.39600000000000002</v>
      </c>
      <c r="V879" s="200">
        <f>TRUNC(('TARIFA ENTREGA A DIRECCION USD'!G879-'TARIFA ENTREGA A DIRECCION USD'!D879)/'TARIFA ENTREGA A DIRECCION USD'!D879,3)</f>
        <v>0.90200000000000002</v>
      </c>
      <c r="X879" s="142">
        <v>16.12</v>
      </c>
      <c r="Y879" s="190">
        <v>872</v>
      </c>
      <c r="Z879" s="200">
        <v>0.55000000000000004</v>
      </c>
      <c r="AA879" s="200">
        <v>0.13</v>
      </c>
      <c r="AB879" s="200">
        <v>0.3</v>
      </c>
      <c r="AC879" s="200">
        <v>0.85</v>
      </c>
      <c r="AL879"/>
      <c r="AM879"/>
      <c r="AN879"/>
      <c r="AO879"/>
      <c r="AP879"/>
      <c r="AQ879"/>
      <c r="AR879"/>
      <c r="AS879"/>
      <c r="AT879"/>
      <c r="AU879"/>
    </row>
    <row r="880" spans="17:47" x14ac:dyDescent="0.2">
      <c r="Q880" s="142">
        <f>TRUNC('TARIFA ENTREGA A DIRECCION USD'!D881-'TARIFA ENTREGA A DIRECCION USD'!D880,2)</f>
        <v>0.54</v>
      </c>
      <c r="R880" s="190">
        <v>873</v>
      </c>
      <c r="S880" s="200">
        <f>TRUNC((('TARIFA ENTREGA A DIRECCION USD'!C880-'TARIFA ENTREGA A DIRECCION USD'!D880)/'TARIFA ENTREGA A DIRECCION USD'!D880)+1,3)</f>
        <v>0.71899999999999997</v>
      </c>
      <c r="T880" s="200">
        <f>TRUNC(('TARIFA ENTREGA A DIRECCION USD'!E880-'TARIFA ENTREGA A DIRECCION USD'!D880)/'TARIFA ENTREGA A DIRECCION USD'!D880,3)</f>
        <v>0.23400000000000001</v>
      </c>
      <c r="U880" s="200">
        <f>TRUNC(('TARIFA ENTREGA A DIRECCION USD'!F880-'TARIFA ENTREGA A DIRECCION USD'!D880)/'TARIFA ENTREGA A DIRECCION USD'!D880,3)</f>
        <v>0.39600000000000002</v>
      </c>
      <c r="V880" s="200">
        <f>TRUNC(('TARIFA ENTREGA A DIRECCION USD'!G880-'TARIFA ENTREGA A DIRECCION USD'!D880)/'TARIFA ENTREGA A DIRECCION USD'!D880,3)</f>
        <v>0.90200000000000002</v>
      </c>
      <c r="X880" s="142">
        <v>16.12</v>
      </c>
      <c r="Y880" s="190">
        <v>873</v>
      </c>
      <c r="Z880" s="200">
        <v>0.55000000000000004</v>
      </c>
      <c r="AA880" s="200">
        <v>0.13</v>
      </c>
      <c r="AB880" s="200">
        <v>0.3</v>
      </c>
      <c r="AC880" s="200">
        <v>0.85</v>
      </c>
      <c r="AL880"/>
      <c r="AM880"/>
      <c r="AN880"/>
      <c r="AO880"/>
      <c r="AP880"/>
      <c r="AQ880"/>
      <c r="AR880"/>
      <c r="AS880"/>
      <c r="AT880"/>
      <c r="AU880"/>
    </row>
    <row r="881" spans="17:47" x14ac:dyDescent="0.2">
      <c r="Q881" s="142">
        <f>TRUNC('TARIFA ENTREGA A DIRECCION USD'!D882-'TARIFA ENTREGA A DIRECCION USD'!D881,2)</f>
        <v>0.54</v>
      </c>
      <c r="R881" s="190">
        <v>874</v>
      </c>
      <c r="S881" s="200">
        <f>TRUNC((('TARIFA ENTREGA A DIRECCION USD'!C881-'TARIFA ENTREGA A DIRECCION USD'!D881)/'TARIFA ENTREGA A DIRECCION USD'!D881)+1,3)</f>
        <v>0.71899999999999997</v>
      </c>
      <c r="T881" s="200">
        <f>TRUNC(('TARIFA ENTREGA A DIRECCION USD'!E881-'TARIFA ENTREGA A DIRECCION USD'!D881)/'TARIFA ENTREGA A DIRECCION USD'!D881,3)</f>
        <v>0.23400000000000001</v>
      </c>
      <c r="U881" s="200">
        <f>TRUNC(('TARIFA ENTREGA A DIRECCION USD'!F881-'TARIFA ENTREGA A DIRECCION USD'!D881)/'TARIFA ENTREGA A DIRECCION USD'!D881,3)</f>
        <v>0.39600000000000002</v>
      </c>
      <c r="V881" s="200">
        <f>TRUNC(('TARIFA ENTREGA A DIRECCION USD'!G881-'TARIFA ENTREGA A DIRECCION USD'!D881)/'TARIFA ENTREGA A DIRECCION USD'!D881,3)</f>
        <v>0.90200000000000002</v>
      </c>
      <c r="X881" s="142">
        <v>16.12</v>
      </c>
      <c r="Y881" s="190">
        <v>874</v>
      </c>
      <c r="Z881" s="200">
        <v>0.55000000000000004</v>
      </c>
      <c r="AA881" s="200">
        <v>0.13</v>
      </c>
      <c r="AB881" s="200">
        <v>0.3</v>
      </c>
      <c r="AC881" s="200">
        <v>0.85</v>
      </c>
      <c r="AL881"/>
      <c r="AM881"/>
      <c r="AN881"/>
      <c r="AO881"/>
      <c r="AP881"/>
      <c r="AQ881"/>
      <c r="AR881"/>
      <c r="AS881"/>
      <c r="AT881"/>
      <c r="AU881"/>
    </row>
    <row r="882" spans="17:47" x14ac:dyDescent="0.2">
      <c r="Q882" s="142">
        <f>TRUNC('TARIFA ENTREGA A DIRECCION USD'!D883-'TARIFA ENTREGA A DIRECCION USD'!D882,2)</f>
        <v>0.54</v>
      </c>
      <c r="R882" s="190">
        <v>875</v>
      </c>
      <c r="S882" s="200">
        <f>TRUNC((('TARIFA ENTREGA A DIRECCION USD'!C882-'TARIFA ENTREGA A DIRECCION USD'!D882)/'TARIFA ENTREGA A DIRECCION USD'!D882)+1,3)</f>
        <v>0.71899999999999997</v>
      </c>
      <c r="T882" s="200">
        <f>TRUNC(('TARIFA ENTREGA A DIRECCION USD'!E882-'TARIFA ENTREGA A DIRECCION USD'!D882)/'TARIFA ENTREGA A DIRECCION USD'!D882,3)</f>
        <v>0.23400000000000001</v>
      </c>
      <c r="U882" s="200">
        <f>TRUNC(('TARIFA ENTREGA A DIRECCION USD'!F882-'TARIFA ENTREGA A DIRECCION USD'!D882)/'TARIFA ENTREGA A DIRECCION USD'!D882,3)</f>
        <v>0.39600000000000002</v>
      </c>
      <c r="V882" s="200">
        <f>TRUNC(('TARIFA ENTREGA A DIRECCION USD'!G882-'TARIFA ENTREGA A DIRECCION USD'!D882)/'TARIFA ENTREGA A DIRECCION USD'!D882,3)</f>
        <v>0.90200000000000002</v>
      </c>
      <c r="X882" s="142">
        <v>16.12</v>
      </c>
      <c r="Y882" s="190">
        <v>875</v>
      </c>
      <c r="Z882" s="200">
        <v>0.55000000000000004</v>
      </c>
      <c r="AA882" s="200">
        <v>0.13</v>
      </c>
      <c r="AB882" s="200">
        <v>0.3</v>
      </c>
      <c r="AC882" s="200">
        <v>0.85</v>
      </c>
      <c r="AL882"/>
      <c r="AM882"/>
      <c r="AN882"/>
      <c r="AO882"/>
      <c r="AP882"/>
      <c r="AQ882"/>
      <c r="AR882"/>
      <c r="AS882"/>
      <c r="AT882"/>
      <c r="AU882"/>
    </row>
    <row r="883" spans="17:47" x14ac:dyDescent="0.2">
      <c r="Q883" s="142">
        <f>TRUNC('TARIFA ENTREGA A DIRECCION USD'!D884-'TARIFA ENTREGA A DIRECCION USD'!D883,2)</f>
        <v>0.54</v>
      </c>
      <c r="R883" s="190">
        <v>876</v>
      </c>
      <c r="S883" s="200">
        <f>TRUNC((('TARIFA ENTREGA A DIRECCION USD'!C883-'TARIFA ENTREGA A DIRECCION USD'!D883)/'TARIFA ENTREGA A DIRECCION USD'!D883)+1,3)</f>
        <v>0.71899999999999997</v>
      </c>
      <c r="T883" s="200">
        <f>TRUNC(('TARIFA ENTREGA A DIRECCION USD'!E883-'TARIFA ENTREGA A DIRECCION USD'!D883)/'TARIFA ENTREGA A DIRECCION USD'!D883,3)</f>
        <v>0.23400000000000001</v>
      </c>
      <c r="U883" s="200">
        <f>TRUNC(('TARIFA ENTREGA A DIRECCION USD'!F883-'TARIFA ENTREGA A DIRECCION USD'!D883)/'TARIFA ENTREGA A DIRECCION USD'!D883,3)</f>
        <v>0.39600000000000002</v>
      </c>
      <c r="V883" s="200">
        <f>TRUNC(('TARIFA ENTREGA A DIRECCION USD'!G883-'TARIFA ENTREGA A DIRECCION USD'!D883)/'TARIFA ENTREGA A DIRECCION USD'!D883,3)</f>
        <v>0.90300000000000002</v>
      </c>
      <c r="X883" s="142">
        <v>16.12</v>
      </c>
      <c r="Y883" s="190">
        <v>876</v>
      </c>
      <c r="Z883" s="200">
        <v>0.55000000000000004</v>
      </c>
      <c r="AA883" s="200">
        <v>0.13</v>
      </c>
      <c r="AB883" s="200">
        <v>0.3</v>
      </c>
      <c r="AC883" s="200">
        <v>0.85</v>
      </c>
      <c r="AL883"/>
      <c r="AM883"/>
      <c r="AN883"/>
      <c r="AO883"/>
      <c r="AP883"/>
      <c r="AQ883"/>
      <c r="AR883"/>
      <c r="AS883"/>
      <c r="AT883"/>
      <c r="AU883"/>
    </row>
    <row r="884" spans="17:47" x14ac:dyDescent="0.2">
      <c r="Q884" s="142">
        <f>TRUNC('TARIFA ENTREGA A DIRECCION USD'!D885-'TARIFA ENTREGA A DIRECCION USD'!D884,2)</f>
        <v>0.54</v>
      </c>
      <c r="R884" s="190">
        <v>877</v>
      </c>
      <c r="S884" s="200">
        <f>TRUNC((('TARIFA ENTREGA A DIRECCION USD'!C884-'TARIFA ENTREGA A DIRECCION USD'!D884)/'TARIFA ENTREGA A DIRECCION USD'!D884)+1,3)</f>
        <v>0.71899999999999997</v>
      </c>
      <c r="T884" s="200">
        <f>TRUNC(('TARIFA ENTREGA A DIRECCION USD'!E884-'TARIFA ENTREGA A DIRECCION USD'!D884)/'TARIFA ENTREGA A DIRECCION USD'!D884,3)</f>
        <v>0.23400000000000001</v>
      </c>
      <c r="U884" s="200">
        <f>TRUNC(('TARIFA ENTREGA A DIRECCION USD'!F884-'TARIFA ENTREGA A DIRECCION USD'!D884)/'TARIFA ENTREGA A DIRECCION USD'!D884,3)</f>
        <v>0.39600000000000002</v>
      </c>
      <c r="V884" s="200">
        <f>TRUNC(('TARIFA ENTREGA A DIRECCION USD'!G884-'TARIFA ENTREGA A DIRECCION USD'!D884)/'TARIFA ENTREGA A DIRECCION USD'!D884,3)</f>
        <v>0.90300000000000002</v>
      </c>
      <c r="X884" s="142">
        <v>16.12</v>
      </c>
      <c r="Y884" s="190">
        <v>877</v>
      </c>
      <c r="Z884" s="200">
        <v>0.55000000000000004</v>
      </c>
      <c r="AA884" s="200">
        <v>0.13</v>
      </c>
      <c r="AB884" s="200">
        <v>0.3</v>
      </c>
      <c r="AC884" s="200">
        <v>0.85</v>
      </c>
      <c r="AL884"/>
      <c r="AM884"/>
      <c r="AN884"/>
      <c r="AO884"/>
      <c r="AP884"/>
      <c r="AQ884"/>
      <c r="AR884"/>
      <c r="AS884"/>
      <c r="AT884"/>
      <c r="AU884"/>
    </row>
    <row r="885" spans="17:47" x14ac:dyDescent="0.2">
      <c r="Q885" s="142">
        <f>TRUNC('TARIFA ENTREGA A DIRECCION USD'!D886-'TARIFA ENTREGA A DIRECCION USD'!D885,2)</f>
        <v>0.54</v>
      </c>
      <c r="R885" s="190">
        <v>878</v>
      </c>
      <c r="S885" s="200">
        <f>TRUNC((('TARIFA ENTREGA A DIRECCION USD'!C885-'TARIFA ENTREGA A DIRECCION USD'!D885)/'TARIFA ENTREGA A DIRECCION USD'!D885)+1,3)</f>
        <v>0.71899999999999997</v>
      </c>
      <c r="T885" s="200">
        <f>TRUNC(('TARIFA ENTREGA A DIRECCION USD'!E885-'TARIFA ENTREGA A DIRECCION USD'!D885)/'TARIFA ENTREGA A DIRECCION USD'!D885,3)</f>
        <v>0.23400000000000001</v>
      </c>
      <c r="U885" s="200">
        <f>TRUNC(('TARIFA ENTREGA A DIRECCION USD'!F885-'TARIFA ENTREGA A DIRECCION USD'!D885)/'TARIFA ENTREGA A DIRECCION USD'!D885,3)</f>
        <v>0.39600000000000002</v>
      </c>
      <c r="V885" s="200">
        <f>TRUNC(('TARIFA ENTREGA A DIRECCION USD'!G885-'TARIFA ENTREGA A DIRECCION USD'!D885)/'TARIFA ENTREGA A DIRECCION USD'!D885,3)</f>
        <v>0.90300000000000002</v>
      </c>
      <c r="X885" s="142">
        <v>16.12</v>
      </c>
      <c r="Y885" s="190">
        <v>878</v>
      </c>
      <c r="Z885" s="200">
        <v>0.55000000000000004</v>
      </c>
      <c r="AA885" s="200">
        <v>0.13</v>
      </c>
      <c r="AB885" s="200">
        <v>0.3</v>
      </c>
      <c r="AC885" s="200">
        <v>0.85</v>
      </c>
      <c r="AL885"/>
      <c r="AM885"/>
      <c r="AN885"/>
      <c r="AO885"/>
      <c r="AP885"/>
      <c r="AQ885"/>
      <c r="AR885"/>
      <c r="AS885"/>
      <c r="AT885"/>
      <c r="AU885"/>
    </row>
    <row r="886" spans="17:47" x14ac:dyDescent="0.2">
      <c r="Q886" s="142">
        <f>TRUNC('TARIFA ENTREGA A DIRECCION USD'!D887-'TARIFA ENTREGA A DIRECCION USD'!D886,2)</f>
        <v>0.54</v>
      </c>
      <c r="R886" s="190">
        <v>879</v>
      </c>
      <c r="S886" s="200">
        <f>TRUNC((('TARIFA ENTREGA A DIRECCION USD'!C886-'TARIFA ENTREGA A DIRECCION USD'!D886)/'TARIFA ENTREGA A DIRECCION USD'!D886)+1,3)</f>
        <v>0.71899999999999997</v>
      </c>
      <c r="T886" s="200">
        <f>TRUNC(('TARIFA ENTREGA A DIRECCION USD'!E886-'TARIFA ENTREGA A DIRECCION USD'!D886)/'TARIFA ENTREGA A DIRECCION USD'!D886,3)</f>
        <v>0.23400000000000001</v>
      </c>
      <c r="U886" s="200">
        <f>TRUNC(('TARIFA ENTREGA A DIRECCION USD'!F886-'TARIFA ENTREGA A DIRECCION USD'!D886)/'TARIFA ENTREGA A DIRECCION USD'!D886,3)</f>
        <v>0.39600000000000002</v>
      </c>
      <c r="V886" s="200">
        <f>TRUNC(('TARIFA ENTREGA A DIRECCION USD'!G886-'TARIFA ENTREGA A DIRECCION USD'!D886)/'TARIFA ENTREGA A DIRECCION USD'!D886,3)</f>
        <v>0.90300000000000002</v>
      </c>
      <c r="X886" s="142">
        <v>16.12</v>
      </c>
      <c r="Y886" s="190">
        <v>879</v>
      </c>
      <c r="Z886" s="200">
        <v>0.55000000000000004</v>
      </c>
      <c r="AA886" s="200">
        <v>0.13</v>
      </c>
      <c r="AB886" s="200">
        <v>0.3</v>
      </c>
      <c r="AC886" s="200">
        <v>0.85</v>
      </c>
      <c r="AL886"/>
      <c r="AM886"/>
      <c r="AN886"/>
      <c r="AO886"/>
      <c r="AP886"/>
      <c r="AQ886"/>
      <c r="AR886"/>
      <c r="AS886"/>
      <c r="AT886"/>
      <c r="AU886"/>
    </row>
    <row r="887" spans="17:47" x14ac:dyDescent="0.2">
      <c r="Q887" s="142">
        <f>TRUNC('TARIFA ENTREGA A DIRECCION USD'!D888-'TARIFA ENTREGA A DIRECCION USD'!D887,2)</f>
        <v>0.54</v>
      </c>
      <c r="R887" s="190">
        <v>880</v>
      </c>
      <c r="S887" s="200">
        <f>TRUNC((('TARIFA ENTREGA A DIRECCION USD'!C887-'TARIFA ENTREGA A DIRECCION USD'!D887)/'TARIFA ENTREGA A DIRECCION USD'!D887)+1,3)</f>
        <v>0.71899999999999997</v>
      </c>
      <c r="T887" s="200">
        <f>TRUNC(('TARIFA ENTREGA A DIRECCION USD'!E887-'TARIFA ENTREGA A DIRECCION USD'!D887)/'TARIFA ENTREGA A DIRECCION USD'!D887,3)</f>
        <v>0.23400000000000001</v>
      </c>
      <c r="U887" s="200">
        <f>TRUNC(('TARIFA ENTREGA A DIRECCION USD'!F887-'TARIFA ENTREGA A DIRECCION USD'!D887)/'TARIFA ENTREGA A DIRECCION USD'!D887,3)</f>
        <v>0.39600000000000002</v>
      </c>
      <c r="V887" s="200">
        <f>TRUNC(('TARIFA ENTREGA A DIRECCION USD'!G887-'TARIFA ENTREGA A DIRECCION USD'!D887)/'TARIFA ENTREGA A DIRECCION USD'!D887,3)</f>
        <v>0.90300000000000002</v>
      </c>
      <c r="X887" s="142">
        <v>16.12</v>
      </c>
      <c r="Y887" s="190">
        <v>880</v>
      </c>
      <c r="Z887" s="200">
        <v>0.55000000000000004</v>
      </c>
      <c r="AA887" s="200">
        <v>0.13</v>
      </c>
      <c r="AB887" s="200">
        <v>0.3</v>
      </c>
      <c r="AC887" s="200">
        <v>0.85</v>
      </c>
      <c r="AL887"/>
      <c r="AM887"/>
      <c r="AN887"/>
      <c r="AO887"/>
      <c r="AP887"/>
      <c r="AQ887"/>
      <c r="AR887"/>
      <c r="AS887"/>
      <c r="AT887"/>
      <c r="AU887"/>
    </row>
    <row r="888" spans="17:47" x14ac:dyDescent="0.2">
      <c r="Q888" s="142">
        <f>TRUNC('TARIFA ENTREGA A DIRECCION USD'!D889-'TARIFA ENTREGA A DIRECCION USD'!D888,2)</f>
        <v>0.54</v>
      </c>
      <c r="R888" s="190">
        <v>881</v>
      </c>
      <c r="S888" s="200">
        <f>TRUNC((('TARIFA ENTREGA A DIRECCION USD'!C888-'TARIFA ENTREGA A DIRECCION USD'!D888)/'TARIFA ENTREGA A DIRECCION USD'!D888)+1,3)</f>
        <v>0.71899999999999997</v>
      </c>
      <c r="T888" s="200">
        <f>TRUNC(('TARIFA ENTREGA A DIRECCION USD'!E888-'TARIFA ENTREGA A DIRECCION USD'!D888)/'TARIFA ENTREGA A DIRECCION USD'!D888,3)</f>
        <v>0.23499999999999999</v>
      </c>
      <c r="U888" s="200">
        <f>TRUNC(('TARIFA ENTREGA A DIRECCION USD'!F888-'TARIFA ENTREGA A DIRECCION USD'!D888)/'TARIFA ENTREGA A DIRECCION USD'!D888,3)</f>
        <v>0.39600000000000002</v>
      </c>
      <c r="V888" s="200">
        <f>TRUNC(('TARIFA ENTREGA A DIRECCION USD'!G888-'TARIFA ENTREGA A DIRECCION USD'!D888)/'TARIFA ENTREGA A DIRECCION USD'!D888,3)</f>
        <v>0.90300000000000002</v>
      </c>
      <c r="X888" s="142">
        <v>16.12</v>
      </c>
      <c r="Y888" s="190">
        <v>881</v>
      </c>
      <c r="Z888" s="200">
        <v>0.55000000000000004</v>
      </c>
      <c r="AA888" s="200">
        <v>0.13</v>
      </c>
      <c r="AB888" s="200">
        <v>0.3</v>
      </c>
      <c r="AC888" s="200">
        <v>0.85</v>
      </c>
      <c r="AL888"/>
      <c r="AM888"/>
      <c r="AN888"/>
      <c r="AO888"/>
      <c r="AP888"/>
      <c r="AQ888"/>
      <c r="AR888"/>
      <c r="AS888"/>
      <c r="AT888"/>
      <c r="AU888"/>
    </row>
    <row r="889" spans="17:47" x14ac:dyDescent="0.2">
      <c r="Q889" s="142">
        <f>TRUNC('TARIFA ENTREGA A DIRECCION USD'!D890-'TARIFA ENTREGA A DIRECCION USD'!D889,2)</f>
        <v>0.54</v>
      </c>
      <c r="R889" s="190">
        <v>882</v>
      </c>
      <c r="S889" s="200">
        <f>TRUNC((('TARIFA ENTREGA A DIRECCION USD'!C889-'TARIFA ENTREGA A DIRECCION USD'!D889)/'TARIFA ENTREGA A DIRECCION USD'!D889)+1,3)</f>
        <v>0.71899999999999997</v>
      </c>
      <c r="T889" s="200">
        <f>TRUNC(('TARIFA ENTREGA A DIRECCION USD'!E889-'TARIFA ENTREGA A DIRECCION USD'!D889)/'TARIFA ENTREGA A DIRECCION USD'!D889,3)</f>
        <v>0.23499999999999999</v>
      </c>
      <c r="U889" s="200">
        <f>TRUNC(('TARIFA ENTREGA A DIRECCION USD'!F889-'TARIFA ENTREGA A DIRECCION USD'!D889)/'TARIFA ENTREGA A DIRECCION USD'!D889,3)</f>
        <v>0.39600000000000002</v>
      </c>
      <c r="V889" s="200">
        <f>TRUNC(('TARIFA ENTREGA A DIRECCION USD'!G889-'TARIFA ENTREGA A DIRECCION USD'!D889)/'TARIFA ENTREGA A DIRECCION USD'!D889,3)</f>
        <v>0.90300000000000002</v>
      </c>
      <c r="X889" s="142">
        <v>16.12</v>
      </c>
      <c r="Y889" s="190">
        <v>882</v>
      </c>
      <c r="Z889" s="200">
        <v>0.55000000000000004</v>
      </c>
      <c r="AA889" s="200">
        <v>0.13</v>
      </c>
      <c r="AB889" s="200">
        <v>0.3</v>
      </c>
      <c r="AC889" s="200">
        <v>0.85</v>
      </c>
      <c r="AL889"/>
      <c r="AM889"/>
      <c r="AN889"/>
      <c r="AO889"/>
      <c r="AP889"/>
      <c r="AQ889"/>
      <c r="AR889"/>
      <c r="AS889"/>
      <c r="AT889"/>
      <c r="AU889"/>
    </row>
    <row r="890" spans="17:47" x14ac:dyDescent="0.2">
      <c r="Q890" s="142">
        <f>TRUNC('TARIFA ENTREGA A DIRECCION USD'!D891-'TARIFA ENTREGA A DIRECCION USD'!D890,2)</f>
        <v>0.54</v>
      </c>
      <c r="R890" s="190">
        <v>883</v>
      </c>
      <c r="S890" s="200">
        <f>TRUNC((('TARIFA ENTREGA A DIRECCION USD'!C890-'TARIFA ENTREGA A DIRECCION USD'!D890)/'TARIFA ENTREGA A DIRECCION USD'!D890)+1,3)</f>
        <v>0.71899999999999997</v>
      </c>
      <c r="T890" s="200">
        <f>TRUNC(('TARIFA ENTREGA A DIRECCION USD'!E890-'TARIFA ENTREGA A DIRECCION USD'!D890)/'TARIFA ENTREGA A DIRECCION USD'!D890,3)</f>
        <v>0.23499999999999999</v>
      </c>
      <c r="U890" s="200">
        <f>TRUNC(('TARIFA ENTREGA A DIRECCION USD'!F890-'TARIFA ENTREGA A DIRECCION USD'!D890)/'TARIFA ENTREGA A DIRECCION USD'!D890,3)</f>
        <v>0.39600000000000002</v>
      </c>
      <c r="V890" s="200">
        <f>TRUNC(('TARIFA ENTREGA A DIRECCION USD'!G890-'TARIFA ENTREGA A DIRECCION USD'!D890)/'TARIFA ENTREGA A DIRECCION USD'!D890,3)</f>
        <v>0.90300000000000002</v>
      </c>
      <c r="X890" s="142">
        <v>16.12</v>
      </c>
      <c r="Y890" s="190">
        <v>883</v>
      </c>
      <c r="Z890" s="200">
        <v>0.55000000000000004</v>
      </c>
      <c r="AA890" s="200">
        <v>0.13</v>
      </c>
      <c r="AB890" s="200">
        <v>0.3</v>
      </c>
      <c r="AC890" s="200">
        <v>0.85</v>
      </c>
      <c r="AL890"/>
      <c r="AM890"/>
      <c r="AN890"/>
      <c r="AO890"/>
      <c r="AP890"/>
      <c r="AQ890"/>
      <c r="AR890"/>
      <c r="AS890"/>
      <c r="AT890"/>
      <c r="AU890"/>
    </row>
    <row r="891" spans="17:47" x14ac:dyDescent="0.2">
      <c r="Q891" s="142">
        <f>TRUNC('TARIFA ENTREGA A DIRECCION USD'!D892-'TARIFA ENTREGA A DIRECCION USD'!D891,2)</f>
        <v>0.54</v>
      </c>
      <c r="R891" s="190">
        <v>884</v>
      </c>
      <c r="S891" s="200">
        <f>TRUNC((('TARIFA ENTREGA A DIRECCION USD'!C891-'TARIFA ENTREGA A DIRECCION USD'!D891)/'TARIFA ENTREGA A DIRECCION USD'!D891)+1,3)</f>
        <v>0.71899999999999997</v>
      </c>
      <c r="T891" s="200">
        <f>TRUNC(('TARIFA ENTREGA A DIRECCION USD'!E891-'TARIFA ENTREGA A DIRECCION USD'!D891)/'TARIFA ENTREGA A DIRECCION USD'!D891,3)</f>
        <v>0.23499999999999999</v>
      </c>
      <c r="U891" s="200">
        <f>TRUNC(('TARIFA ENTREGA A DIRECCION USD'!F891-'TARIFA ENTREGA A DIRECCION USD'!D891)/'TARIFA ENTREGA A DIRECCION USD'!D891,3)</f>
        <v>0.39600000000000002</v>
      </c>
      <c r="V891" s="200">
        <f>TRUNC(('TARIFA ENTREGA A DIRECCION USD'!G891-'TARIFA ENTREGA A DIRECCION USD'!D891)/'TARIFA ENTREGA A DIRECCION USD'!D891,3)</f>
        <v>0.90300000000000002</v>
      </c>
      <c r="X891" s="142">
        <v>16.12</v>
      </c>
      <c r="Y891" s="190">
        <v>884</v>
      </c>
      <c r="Z891" s="200">
        <v>0.55000000000000004</v>
      </c>
      <c r="AA891" s="200">
        <v>0.13</v>
      </c>
      <c r="AB891" s="200">
        <v>0.3</v>
      </c>
      <c r="AC891" s="200">
        <v>0.85</v>
      </c>
      <c r="AL891"/>
      <c r="AM891"/>
      <c r="AN891"/>
      <c r="AO891"/>
      <c r="AP891"/>
      <c r="AQ891"/>
      <c r="AR891"/>
      <c r="AS891"/>
      <c r="AT891"/>
      <c r="AU891"/>
    </row>
    <row r="892" spans="17:47" x14ac:dyDescent="0.2">
      <c r="Q892" s="142">
        <f>TRUNC('TARIFA ENTREGA A DIRECCION USD'!D893-'TARIFA ENTREGA A DIRECCION USD'!D892,2)</f>
        <v>0.54</v>
      </c>
      <c r="R892" s="190">
        <v>885</v>
      </c>
      <c r="S892" s="200">
        <f>TRUNC((('TARIFA ENTREGA A DIRECCION USD'!C892-'TARIFA ENTREGA A DIRECCION USD'!D892)/'TARIFA ENTREGA A DIRECCION USD'!D892)+1,3)</f>
        <v>0.71899999999999997</v>
      </c>
      <c r="T892" s="200">
        <f>TRUNC(('TARIFA ENTREGA A DIRECCION USD'!E892-'TARIFA ENTREGA A DIRECCION USD'!D892)/'TARIFA ENTREGA A DIRECCION USD'!D892,3)</f>
        <v>0.23499999999999999</v>
      </c>
      <c r="U892" s="200">
        <f>TRUNC(('TARIFA ENTREGA A DIRECCION USD'!F892-'TARIFA ENTREGA A DIRECCION USD'!D892)/'TARIFA ENTREGA A DIRECCION USD'!D892,3)</f>
        <v>0.39600000000000002</v>
      </c>
      <c r="V892" s="200">
        <f>TRUNC(('TARIFA ENTREGA A DIRECCION USD'!G892-'TARIFA ENTREGA A DIRECCION USD'!D892)/'TARIFA ENTREGA A DIRECCION USD'!D892,3)</f>
        <v>0.90300000000000002</v>
      </c>
      <c r="X892" s="142">
        <v>16.12</v>
      </c>
      <c r="Y892" s="190">
        <v>885</v>
      </c>
      <c r="Z892" s="200">
        <v>0.55000000000000004</v>
      </c>
      <c r="AA892" s="200">
        <v>0.13</v>
      </c>
      <c r="AB892" s="200">
        <v>0.3</v>
      </c>
      <c r="AC892" s="200">
        <v>0.85</v>
      </c>
      <c r="AL892"/>
      <c r="AM892"/>
      <c r="AN892"/>
      <c r="AO892"/>
      <c r="AP892"/>
      <c r="AQ892"/>
      <c r="AR892"/>
      <c r="AS892"/>
      <c r="AT892"/>
      <c r="AU892"/>
    </row>
    <row r="893" spans="17:47" x14ac:dyDescent="0.2">
      <c r="Q893" s="142">
        <f>TRUNC('TARIFA ENTREGA A DIRECCION USD'!D894-'TARIFA ENTREGA A DIRECCION USD'!D893,2)</f>
        <v>0.54</v>
      </c>
      <c r="R893" s="190">
        <v>886</v>
      </c>
      <c r="S893" s="200">
        <f>TRUNC((('TARIFA ENTREGA A DIRECCION USD'!C893-'TARIFA ENTREGA A DIRECCION USD'!D893)/'TARIFA ENTREGA A DIRECCION USD'!D893)+1,3)</f>
        <v>0.71899999999999997</v>
      </c>
      <c r="T893" s="200">
        <f>TRUNC(('TARIFA ENTREGA A DIRECCION USD'!E893-'TARIFA ENTREGA A DIRECCION USD'!D893)/'TARIFA ENTREGA A DIRECCION USD'!D893,3)</f>
        <v>0.23499999999999999</v>
      </c>
      <c r="U893" s="200">
        <f>TRUNC(('TARIFA ENTREGA A DIRECCION USD'!F893-'TARIFA ENTREGA A DIRECCION USD'!D893)/'TARIFA ENTREGA A DIRECCION USD'!D893,3)</f>
        <v>0.39600000000000002</v>
      </c>
      <c r="V893" s="200">
        <f>TRUNC(('TARIFA ENTREGA A DIRECCION USD'!G893-'TARIFA ENTREGA A DIRECCION USD'!D893)/'TARIFA ENTREGA A DIRECCION USD'!D893,3)</f>
        <v>0.90300000000000002</v>
      </c>
      <c r="X893" s="142">
        <v>16.12</v>
      </c>
      <c r="Y893" s="190">
        <v>886</v>
      </c>
      <c r="Z893" s="200">
        <v>0.55000000000000004</v>
      </c>
      <c r="AA893" s="200">
        <v>0.13</v>
      </c>
      <c r="AB893" s="200">
        <v>0.3</v>
      </c>
      <c r="AC893" s="200">
        <v>0.85</v>
      </c>
      <c r="AL893"/>
      <c r="AM893"/>
      <c r="AN893"/>
      <c r="AO893"/>
      <c r="AP893"/>
      <c r="AQ893"/>
      <c r="AR893"/>
      <c r="AS893"/>
      <c r="AT893"/>
      <c r="AU893"/>
    </row>
    <row r="894" spans="17:47" x14ac:dyDescent="0.2">
      <c r="Q894" s="142">
        <f>TRUNC('TARIFA ENTREGA A DIRECCION USD'!D895-'TARIFA ENTREGA A DIRECCION USD'!D894,2)</f>
        <v>0.54</v>
      </c>
      <c r="R894" s="190">
        <v>887</v>
      </c>
      <c r="S894" s="200">
        <f>TRUNC((('TARIFA ENTREGA A DIRECCION USD'!C894-'TARIFA ENTREGA A DIRECCION USD'!D894)/'TARIFA ENTREGA A DIRECCION USD'!D894)+1,3)</f>
        <v>0.71899999999999997</v>
      </c>
      <c r="T894" s="200">
        <f>TRUNC(('TARIFA ENTREGA A DIRECCION USD'!E894-'TARIFA ENTREGA A DIRECCION USD'!D894)/'TARIFA ENTREGA A DIRECCION USD'!D894,3)</f>
        <v>0.23499999999999999</v>
      </c>
      <c r="U894" s="200">
        <f>TRUNC(('TARIFA ENTREGA A DIRECCION USD'!F894-'TARIFA ENTREGA A DIRECCION USD'!D894)/'TARIFA ENTREGA A DIRECCION USD'!D894,3)</f>
        <v>0.39600000000000002</v>
      </c>
      <c r="V894" s="200">
        <f>TRUNC(('TARIFA ENTREGA A DIRECCION USD'!G894-'TARIFA ENTREGA A DIRECCION USD'!D894)/'TARIFA ENTREGA A DIRECCION USD'!D894,3)</f>
        <v>0.90300000000000002</v>
      </c>
      <c r="X894" s="142">
        <v>16.12</v>
      </c>
      <c r="Y894" s="190">
        <v>887</v>
      </c>
      <c r="Z894" s="200">
        <v>0.55000000000000004</v>
      </c>
      <c r="AA894" s="200">
        <v>0.13</v>
      </c>
      <c r="AB894" s="200">
        <v>0.3</v>
      </c>
      <c r="AC894" s="200">
        <v>0.85</v>
      </c>
      <c r="AL894"/>
      <c r="AM894"/>
      <c r="AN894"/>
      <c r="AO894"/>
      <c r="AP894"/>
      <c r="AQ894"/>
      <c r="AR894"/>
      <c r="AS894"/>
      <c r="AT894"/>
      <c r="AU894"/>
    </row>
    <row r="895" spans="17:47" x14ac:dyDescent="0.2">
      <c r="Q895" s="142">
        <f>TRUNC('TARIFA ENTREGA A DIRECCION USD'!D896-'TARIFA ENTREGA A DIRECCION USD'!D895,2)</f>
        <v>0.54</v>
      </c>
      <c r="R895" s="190">
        <v>888</v>
      </c>
      <c r="S895" s="200">
        <f>TRUNC((('TARIFA ENTREGA A DIRECCION USD'!C895-'TARIFA ENTREGA A DIRECCION USD'!D895)/'TARIFA ENTREGA A DIRECCION USD'!D895)+1,3)</f>
        <v>0.71899999999999997</v>
      </c>
      <c r="T895" s="200">
        <f>TRUNC(('TARIFA ENTREGA A DIRECCION USD'!E895-'TARIFA ENTREGA A DIRECCION USD'!D895)/'TARIFA ENTREGA A DIRECCION USD'!D895,3)</f>
        <v>0.23499999999999999</v>
      </c>
      <c r="U895" s="200">
        <f>TRUNC(('TARIFA ENTREGA A DIRECCION USD'!F895-'TARIFA ENTREGA A DIRECCION USD'!D895)/'TARIFA ENTREGA A DIRECCION USD'!D895,3)</f>
        <v>0.39600000000000002</v>
      </c>
      <c r="V895" s="200">
        <f>TRUNC(('TARIFA ENTREGA A DIRECCION USD'!G895-'TARIFA ENTREGA A DIRECCION USD'!D895)/'TARIFA ENTREGA A DIRECCION USD'!D895,3)</f>
        <v>0.90400000000000003</v>
      </c>
      <c r="X895" s="142">
        <v>16.12</v>
      </c>
      <c r="Y895" s="190">
        <v>888</v>
      </c>
      <c r="Z895" s="200">
        <v>0.55000000000000004</v>
      </c>
      <c r="AA895" s="200">
        <v>0.13</v>
      </c>
      <c r="AB895" s="200">
        <v>0.3</v>
      </c>
      <c r="AC895" s="200">
        <v>0.85</v>
      </c>
      <c r="AL895"/>
      <c r="AM895"/>
      <c r="AN895"/>
      <c r="AO895"/>
      <c r="AP895"/>
      <c r="AQ895"/>
      <c r="AR895"/>
      <c r="AS895"/>
      <c r="AT895"/>
      <c r="AU895"/>
    </row>
    <row r="896" spans="17:47" x14ac:dyDescent="0.2">
      <c r="Q896" s="142">
        <f>TRUNC('TARIFA ENTREGA A DIRECCION USD'!D897-'TARIFA ENTREGA A DIRECCION USD'!D896,2)</f>
        <v>0.54</v>
      </c>
      <c r="R896" s="190">
        <v>889</v>
      </c>
      <c r="S896" s="200">
        <f>TRUNC((('TARIFA ENTREGA A DIRECCION USD'!C896-'TARIFA ENTREGA A DIRECCION USD'!D896)/'TARIFA ENTREGA A DIRECCION USD'!D896)+1,3)</f>
        <v>0.71899999999999997</v>
      </c>
      <c r="T896" s="200">
        <f>TRUNC(('TARIFA ENTREGA A DIRECCION USD'!E896-'TARIFA ENTREGA A DIRECCION USD'!D896)/'TARIFA ENTREGA A DIRECCION USD'!D896,3)</f>
        <v>0.23499999999999999</v>
      </c>
      <c r="U896" s="200">
        <f>TRUNC(('TARIFA ENTREGA A DIRECCION USD'!F896-'TARIFA ENTREGA A DIRECCION USD'!D896)/'TARIFA ENTREGA A DIRECCION USD'!D896,3)</f>
        <v>0.39700000000000002</v>
      </c>
      <c r="V896" s="200">
        <f>TRUNC(('TARIFA ENTREGA A DIRECCION USD'!G896-'TARIFA ENTREGA A DIRECCION USD'!D896)/'TARIFA ENTREGA A DIRECCION USD'!D896,3)</f>
        <v>0.90400000000000003</v>
      </c>
      <c r="X896" s="142">
        <v>16.12</v>
      </c>
      <c r="Y896" s="190">
        <v>889</v>
      </c>
      <c r="Z896" s="200">
        <v>0.55000000000000004</v>
      </c>
      <c r="AA896" s="200">
        <v>0.13</v>
      </c>
      <c r="AB896" s="200">
        <v>0.3</v>
      </c>
      <c r="AC896" s="200">
        <v>0.85</v>
      </c>
      <c r="AL896"/>
      <c r="AM896"/>
      <c r="AN896"/>
      <c r="AO896"/>
      <c r="AP896"/>
      <c r="AQ896"/>
      <c r="AR896"/>
      <c r="AS896"/>
      <c r="AT896"/>
      <c r="AU896"/>
    </row>
    <row r="897" spans="17:47" x14ac:dyDescent="0.2">
      <c r="Q897" s="142">
        <f>TRUNC('TARIFA ENTREGA A DIRECCION USD'!D898-'TARIFA ENTREGA A DIRECCION USD'!D897,2)</f>
        <v>0.54</v>
      </c>
      <c r="R897" s="190">
        <v>890</v>
      </c>
      <c r="S897" s="200">
        <f>TRUNC((('TARIFA ENTREGA A DIRECCION USD'!C897-'TARIFA ENTREGA A DIRECCION USD'!D897)/'TARIFA ENTREGA A DIRECCION USD'!D897)+1,3)</f>
        <v>0.71899999999999997</v>
      </c>
      <c r="T897" s="200">
        <f>TRUNC(('TARIFA ENTREGA A DIRECCION USD'!E897-'TARIFA ENTREGA A DIRECCION USD'!D897)/'TARIFA ENTREGA A DIRECCION USD'!D897,3)</f>
        <v>0.23499999999999999</v>
      </c>
      <c r="U897" s="200">
        <f>TRUNC(('TARIFA ENTREGA A DIRECCION USD'!F897-'TARIFA ENTREGA A DIRECCION USD'!D897)/'TARIFA ENTREGA A DIRECCION USD'!D897,3)</f>
        <v>0.39700000000000002</v>
      </c>
      <c r="V897" s="200">
        <f>TRUNC(('TARIFA ENTREGA A DIRECCION USD'!G897-'TARIFA ENTREGA A DIRECCION USD'!D897)/'TARIFA ENTREGA A DIRECCION USD'!D897,3)</f>
        <v>0.90400000000000003</v>
      </c>
      <c r="X897" s="142">
        <v>16.12</v>
      </c>
      <c r="Y897" s="190">
        <v>890</v>
      </c>
      <c r="Z897" s="200">
        <v>0.55000000000000004</v>
      </c>
      <c r="AA897" s="200">
        <v>0.13</v>
      </c>
      <c r="AB897" s="200">
        <v>0.3</v>
      </c>
      <c r="AC897" s="200">
        <v>0.85</v>
      </c>
      <c r="AL897"/>
      <c r="AM897"/>
      <c r="AN897"/>
      <c r="AO897"/>
      <c r="AP897"/>
      <c r="AQ897"/>
      <c r="AR897"/>
      <c r="AS897"/>
      <c r="AT897"/>
      <c r="AU897"/>
    </row>
    <row r="898" spans="17:47" x14ac:dyDescent="0.2">
      <c r="Q898" s="142">
        <f>TRUNC('TARIFA ENTREGA A DIRECCION USD'!D899-'TARIFA ENTREGA A DIRECCION USD'!D898,2)</f>
        <v>0.54</v>
      </c>
      <c r="R898" s="190">
        <v>891</v>
      </c>
      <c r="S898" s="200">
        <f>TRUNC((('TARIFA ENTREGA A DIRECCION USD'!C898-'TARIFA ENTREGA A DIRECCION USD'!D898)/'TARIFA ENTREGA A DIRECCION USD'!D898)+1,3)</f>
        <v>0.71899999999999997</v>
      </c>
      <c r="T898" s="200">
        <f>TRUNC(('TARIFA ENTREGA A DIRECCION USD'!E898-'TARIFA ENTREGA A DIRECCION USD'!D898)/'TARIFA ENTREGA A DIRECCION USD'!D898,3)</f>
        <v>0.23499999999999999</v>
      </c>
      <c r="U898" s="200">
        <f>TRUNC(('TARIFA ENTREGA A DIRECCION USD'!F898-'TARIFA ENTREGA A DIRECCION USD'!D898)/'TARIFA ENTREGA A DIRECCION USD'!D898,3)</f>
        <v>0.39700000000000002</v>
      </c>
      <c r="V898" s="200">
        <f>TRUNC(('TARIFA ENTREGA A DIRECCION USD'!G898-'TARIFA ENTREGA A DIRECCION USD'!D898)/'TARIFA ENTREGA A DIRECCION USD'!D898,3)</f>
        <v>0.90400000000000003</v>
      </c>
      <c r="X898" s="142">
        <v>16.12</v>
      </c>
      <c r="Y898" s="190">
        <v>891</v>
      </c>
      <c r="Z898" s="200">
        <v>0.55000000000000004</v>
      </c>
      <c r="AA898" s="200">
        <v>0.13</v>
      </c>
      <c r="AB898" s="200">
        <v>0.3</v>
      </c>
      <c r="AC898" s="200">
        <v>0.85</v>
      </c>
      <c r="AL898"/>
      <c r="AM898"/>
      <c r="AN898"/>
      <c r="AO898"/>
      <c r="AP898"/>
      <c r="AQ898"/>
      <c r="AR898"/>
      <c r="AS898"/>
      <c r="AT898"/>
      <c r="AU898"/>
    </row>
    <row r="899" spans="17:47" x14ac:dyDescent="0.2">
      <c r="Q899" s="142">
        <f>TRUNC('TARIFA ENTREGA A DIRECCION USD'!D900-'TARIFA ENTREGA A DIRECCION USD'!D899,2)</f>
        <v>0.54</v>
      </c>
      <c r="R899" s="190">
        <v>892</v>
      </c>
      <c r="S899" s="200">
        <f>TRUNC((('TARIFA ENTREGA A DIRECCION USD'!C899-'TARIFA ENTREGA A DIRECCION USD'!D899)/'TARIFA ENTREGA A DIRECCION USD'!D899)+1,3)</f>
        <v>0.71899999999999997</v>
      </c>
      <c r="T899" s="200">
        <f>TRUNC(('TARIFA ENTREGA A DIRECCION USD'!E899-'TARIFA ENTREGA A DIRECCION USD'!D899)/'TARIFA ENTREGA A DIRECCION USD'!D899,3)</f>
        <v>0.23499999999999999</v>
      </c>
      <c r="U899" s="200">
        <f>TRUNC(('TARIFA ENTREGA A DIRECCION USD'!F899-'TARIFA ENTREGA A DIRECCION USD'!D899)/'TARIFA ENTREGA A DIRECCION USD'!D899,3)</f>
        <v>0.39700000000000002</v>
      </c>
      <c r="V899" s="200">
        <f>TRUNC(('TARIFA ENTREGA A DIRECCION USD'!G899-'TARIFA ENTREGA A DIRECCION USD'!D899)/'TARIFA ENTREGA A DIRECCION USD'!D899,3)</f>
        <v>0.90400000000000003</v>
      </c>
      <c r="X899" s="142">
        <v>16.12</v>
      </c>
      <c r="Y899" s="190">
        <v>892</v>
      </c>
      <c r="Z899" s="200">
        <v>0.55000000000000004</v>
      </c>
      <c r="AA899" s="200">
        <v>0.13</v>
      </c>
      <c r="AB899" s="200">
        <v>0.3</v>
      </c>
      <c r="AC899" s="200">
        <v>0.85</v>
      </c>
      <c r="AL899"/>
      <c r="AM899"/>
      <c r="AN899"/>
      <c r="AO899"/>
      <c r="AP899"/>
      <c r="AQ899"/>
      <c r="AR899"/>
      <c r="AS899"/>
      <c r="AT899"/>
      <c r="AU899"/>
    </row>
    <row r="900" spans="17:47" x14ac:dyDescent="0.2">
      <c r="Q900" s="142">
        <f>TRUNC('TARIFA ENTREGA A DIRECCION USD'!D901-'TARIFA ENTREGA A DIRECCION USD'!D900,2)</f>
        <v>0.54</v>
      </c>
      <c r="R900" s="190">
        <v>893</v>
      </c>
      <c r="S900" s="200">
        <f>TRUNC((('TARIFA ENTREGA A DIRECCION USD'!C900-'TARIFA ENTREGA A DIRECCION USD'!D900)/'TARIFA ENTREGA A DIRECCION USD'!D900)+1,3)</f>
        <v>0.71899999999999997</v>
      </c>
      <c r="T900" s="200">
        <f>TRUNC(('TARIFA ENTREGA A DIRECCION USD'!E900-'TARIFA ENTREGA A DIRECCION USD'!D900)/'TARIFA ENTREGA A DIRECCION USD'!D900,3)</f>
        <v>0.23499999999999999</v>
      </c>
      <c r="U900" s="200">
        <f>TRUNC(('TARIFA ENTREGA A DIRECCION USD'!F900-'TARIFA ENTREGA A DIRECCION USD'!D900)/'TARIFA ENTREGA A DIRECCION USD'!D900,3)</f>
        <v>0.39700000000000002</v>
      </c>
      <c r="V900" s="200">
        <f>TRUNC(('TARIFA ENTREGA A DIRECCION USD'!G900-'TARIFA ENTREGA A DIRECCION USD'!D900)/'TARIFA ENTREGA A DIRECCION USD'!D900,3)</f>
        <v>0.90400000000000003</v>
      </c>
      <c r="X900" s="142">
        <v>16.12</v>
      </c>
      <c r="Y900" s="190">
        <v>893</v>
      </c>
      <c r="Z900" s="200">
        <v>0.55000000000000004</v>
      </c>
      <c r="AA900" s="200">
        <v>0.13</v>
      </c>
      <c r="AB900" s="200">
        <v>0.3</v>
      </c>
      <c r="AC900" s="200">
        <v>0.85</v>
      </c>
      <c r="AL900"/>
      <c r="AM900"/>
      <c r="AN900"/>
      <c r="AO900"/>
      <c r="AP900"/>
      <c r="AQ900"/>
      <c r="AR900"/>
      <c r="AS900"/>
      <c r="AT900"/>
      <c r="AU900"/>
    </row>
    <row r="901" spans="17:47" x14ac:dyDescent="0.2">
      <c r="Q901" s="142">
        <f>TRUNC('TARIFA ENTREGA A DIRECCION USD'!D902-'TARIFA ENTREGA A DIRECCION USD'!D901,2)</f>
        <v>0.54</v>
      </c>
      <c r="R901" s="190">
        <v>894</v>
      </c>
      <c r="S901" s="200">
        <f>TRUNC((('TARIFA ENTREGA A DIRECCION USD'!C901-'TARIFA ENTREGA A DIRECCION USD'!D901)/'TARIFA ENTREGA A DIRECCION USD'!D901)+1,3)</f>
        <v>0.71899999999999997</v>
      </c>
      <c r="T901" s="200">
        <f>TRUNC(('TARIFA ENTREGA A DIRECCION USD'!E901-'TARIFA ENTREGA A DIRECCION USD'!D901)/'TARIFA ENTREGA A DIRECCION USD'!D901,3)</f>
        <v>0.23499999999999999</v>
      </c>
      <c r="U901" s="200">
        <f>TRUNC(('TARIFA ENTREGA A DIRECCION USD'!F901-'TARIFA ENTREGA A DIRECCION USD'!D901)/'TARIFA ENTREGA A DIRECCION USD'!D901,3)</f>
        <v>0.39700000000000002</v>
      </c>
      <c r="V901" s="200">
        <f>TRUNC(('TARIFA ENTREGA A DIRECCION USD'!G901-'TARIFA ENTREGA A DIRECCION USD'!D901)/'TARIFA ENTREGA A DIRECCION USD'!D901,3)</f>
        <v>0.90400000000000003</v>
      </c>
      <c r="X901" s="142">
        <v>16.12</v>
      </c>
      <c r="Y901" s="190">
        <v>894</v>
      </c>
      <c r="Z901" s="200">
        <v>0.55000000000000004</v>
      </c>
      <c r="AA901" s="200">
        <v>0.13</v>
      </c>
      <c r="AB901" s="200">
        <v>0.3</v>
      </c>
      <c r="AC901" s="200">
        <v>0.85</v>
      </c>
      <c r="AL901"/>
      <c r="AM901"/>
      <c r="AN901"/>
      <c r="AO901"/>
      <c r="AP901"/>
      <c r="AQ901"/>
      <c r="AR901"/>
      <c r="AS901"/>
      <c r="AT901"/>
      <c r="AU901"/>
    </row>
    <row r="902" spans="17:47" x14ac:dyDescent="0.2">
      <c r="Q902" s="142">
        <f>TRUNC('TARIFA ENTREGA A DIRECCION USD'!D903-'TARIFA ENTREGA A DIRECCION USD'!D902,2)</f>
        <v>0.54</v>
      </c>
      <c r="R902" s="190">
        <v>895</v>
      </c>
      <c r="S902" s="200">
        <f>TRUNC((('TARIFA ENTREGA A DIRECCION USD'!C902-'TARIFA ENTREGA A DIRECCION USD'!D902)/'TARIFA ENTREGA A DIRECCION USD'!D902)+1,3)</f>
        <v>0.71899999999999997</v>
      </c>
      <c r="T902" s="200">
        <f>TRUNC(('TARIFA ENTREGA A DIRECCION USD'!E902-'TARIFA ENTREGA A DIRECCION USD'!D902)/'TARIFA ENTREGA A DIRECCION USD'!D902,3)</f>
        <v>0.23499999999999999</v>
      </c>
      <c r="U902" s="200">
        <f>TRUNC(('TARIFA ENTREGA A DIRECCION USD'!F902-'TARIFA ENTREGA A DIRECCION USD'!D902)/'TARIFA ENTREGA A DIRECCION USD'!D902,3)</f>
        <v>0.39700000000000002</v>
      </c>
      <c r="V902" s="200">
        <f>TRUNC(('TARIFA ENTREGA A DIRECCION USD'!G902-'TARIFA ENTREGA A DIRECCION USD'!D902)/'TARIFA ENTREGA A DIRECCION USD'!D902,3)</f>
        <v>0.90400000000000003</v>
      </c>
      <c r="X902" s="142">
        <v>16.12</v>
      </c>
      <c r="Y902" s="190">
        <v>895</v>
      </c>
      <c r="Z902" s="200">
        <v>0.55000000000000004</v>
      </c>
      <c r="AA902" s="200">
        <v>0.13</v>
      </c>
      <c r="AB902" s="200">
        <v>0.3</v>
      </c>
      <c r="AC902" s="200">
        <v>0.85</v>
      </c>
      <c r="AL902"/>
      <c r="AM902"/>
      <c r="AN902"/>
      <c r="AO902"/>
      <c r="AP902"/>
      <c r="AQ902"/>
      <c r="AR902"/>
      <c r="AS902"/>
      <c r="AT902"/>
      <c r="AU902"/>
    </row>
    <row r="903" spans="17:47" x14ac:dyDescent="0.2">
      <c r="Q903" s="142">
        <f>TRUNC('TARIFA ENTREGA A DIRECCION USD'!D904-'TARIFA ENTREGA A DIRECCION USD'!D903,2)</f>
        <v>0.54</v>
      </c>
      <c r="R903" s="190">
        <v>896</v>
      </c>
      <c r="S903" s="200">
        <f>TRUNC((('TARIFA ENTREGA A DIRECCION USD'!C903-'TARIFA ENTREGA A DIRECCION USD'!D903)/'TARIFA ENTREGA A DIRECCION USD'!D903)+1,3)</f>
        <v>0.71899999999999997</v>
      </c>
      <c r="T903" s="200">
        <f>TRUNC(('TARIFA ENTREGA A DIRECCION USD'!E903-'TARIFA ENTREGA A DIRECCION USD'!D903)/'TARIFA ENTREGA A DIRECCION USD'!D903,3)</f>
        <v>0.23499999999999999</v>
      </c>
      <c r="U903" s="200">
        <f>TRUNC(('TARIFA ENTREGA A DIRECCION USD'!F903-'TARIFA ENTREGA A DIRECCION USD'!D903)/'TARIFA ENTREGA A DIRECCION USD'!D903,3)</f>
        <v>0.39700000000000002</v>
      </c>
      <c r="V903" s="200">
        <f>TRUNC(('TARIFA ENTREGA A DIRECCION USD'!G903-'TARIFA ENTREGA A DIRECCION USD'!D903)/'TARIFA ENTREGA A DIRECCION USD'!D903,3)</f>
        <v>0.90400000000000003</v>
      </c>
      <c r="X903" s="142">
        <v>16.12</v>
      </c>
      <c r="Y903" s="190">
        <v>896</v>
      </c>
      <c r="Z903" s="200">
        <v>0.55000000000000004</v>
      </c>
      <c r="AA903" s="200">
        <v>0.13</v>
      </c>
      <c r="AB903" s="200">
        <v>0.3</v>
      </c>
      <c r="AC903" s="200">
        <v>0.85</v>
      </c>
      <c r="AL903"/>
      <c r="AM903"/>
      <c r="AN903"/>
      <c r="AO903"/>
      <c r="AP903"/>
      <c r="AQ903"/>
      <c r="AR903"/>
      <c r="AS903"/>
      <c r="AT903"/>
      <c r="AU903"/>
    </row>
    <row r="904" spans="17:47" x14ac:dyDescent="0.2">
      <c r="Q904" s="142">
        <f>TRUNC('TARIFA ENTREGA A DIRECCION USD'!D905-'TARIFA ENTREGA A DIRECCION USD'!D904,2)</f>
        <v>0.54</v>
      </c>
      <c r="R904" s="190">
        <v>897</v>
      </c>
      <c r="S904" s="200">
        <f>TRUNC((('TARIFA ENTREGA A DIRECCION USD'!C904-'TARIFA ENTREGA A DIRECCION USD'!D904)/'TARIFA ENTREGA A DIRECCION USD'!D904)+1,3)</f>
        <v>0.71899999999999997</v>
      </c>
      <c r="T904" s="200">
        <f>TRUNC(('TARIFA ENTREGA A DIRECCION USD'!E904-'TARIFA ENTREGA A DIRECCION USD'!D904)/'TARIFA ENTREGA A DIRECCION USD'!D904,3)</f>
        <v>0.23499999999999999</v>
      </c>
      <c r="U904" s="200">
        <f>TRUNC(('TARIFA ENTREGA A DIRECCION USD'!F904-'TARIFA ENTREGA A DIRECCION USD'!D904)/'TARIFA ENTREGA A DIRECCION USD'!D904,3)</f>
        <v>0.39700000000000002</v>
      </c>
      <c r="V904" s="200">
        <f>TRUNC(('TARIFA ENTREGA A DIRECCION USD'!G904-'TARIFA ENTREGA A DIRECCION USD'!D904)/'TARIFA ENTREGA A DIRECCION USD'!D904,3)</f>
        <v>0.90400000000000003</v>
      </c>
      <c r="X904" s="142">
        <v>16.12</v>
      </c>
      <c r="Y904" s="190">
        <v>897</v>
      </c>
      <c r="Z904" s="200">
        <v>0.55000000000000004</v>
      </c>
      <c r="AA904" s="200">
        <v>0.13</v>
      </c>
      <c r="AB904" s="200">
        <v>0.3</v>
      </c>
      <c r="AC904" s="200">
        <v>0.85</v>
      </c>
      <c r="AL904"/>
      <c r="AM904"/>
      <c r="AN904"/>
      <c r="AO904"/>
      <c r="AP904"/>
      <c r="AQ904"/>
      <c r="AR904"/>
      <c r="AS904"/>
      <c r="AT904"/>
      <c r="AU904"/>
    </row>
    <row r="905" spans="17:47" x14ac:dyDescent="0.2">
      <c r="Q905" s="142">
        <f>TRUNC('TARIFA ENTREGA A DIRECCION USD'!D906-'TARIFA ENTREGA A DIRECCION USD'!D905,2)</f>
        <v>0.54</v>
      </c>
      <c r="R905" s="190">
        <v>898</v>
      </c>
      <c r="S905" s="200">
        <f>TRUNC((('TARIFA ENTREGA A DIRECCION USD'!C905-'TARIFA ENTREGA A DIRECCION USD'!D905)/'TARIFA ENTREGA A DIRECCION USD'!D905)+1,3)</f>
        <v>0.71899999999999997</v>
      </c>
      <c r="T905" s="200">
        <f>TRUNC(('TARIFA ENTREGA A DIRECCION USD'!E905-'TARIFA ENTREGA A DIRECCION USD'!D905)/'TARIFA ENTREGA A DIRECCION USD'!D905,3)</f>
        <v>0.23499999999999999</v>
      </c>
      <c r="U905" s="200">
        <f>TRUNC(('TARIFA ENTREGA A DIRECCION USD'!F905-'TARIFA ENTREGA A DIRECCION USD'!D905)/'TARIFA ENTREGA A DIRECCION USD'!D905,3)</f>
        <v>0.39700000000000002</v>
      </c>
      <c r="V905" s="200">
        <f>TRUNC(('TARIFA ENTREGA A DIRECCION USD'!G905-'TARIFA ENTREGA A DIRECCION USD'!D905)/'TARIFA ENTREGA A DIRECCION USD'!D905,3)</f>
        <v>0.90400000000000003</v>
      </c>
      <c r="X905" s="142">
        <v>16.12</v>
      </c>
      <c r="Y905" s="190">
        <v>898</v>
      </c>
      <c r="Z905" s="200">
        <v>0.55000000000000004</v>
      </c>
      <c r="AA905" s="200">
        <v>0.13</v>
      </c>
      <c r="AB905" s="200">
        <v>0.3</v>
      </c>
      <c r="AC905" s="200">
        <v>0.85</v>
      </c>
      <c r="AL905"/>
      <c r="AM905"/>
      <c r="AN905"/>
      <c r="AO905"/>
      <c r="AP905"/>
      <c r="AQ905"/>
      <c r="AR905"/>
      <c r="AS905"/>
      <c r="AT905"/>
      <c r="AU905"/>
    </row>
    <row r="906" spans="17:47" x14ac:dyDescent="0.2">
      <c r="Q906" s="142">
        <f>TRUNC('TARIFA ENTREGA A DIRECCION USD'!D907-'TARIFA ENTREGA A DIRECCION USD'!D906,2)</f>
        <v>0.54</v>
      </c>
      <c r="R906" s="190">
        <v>899</v>
      </c>
      <c r="S906" s="200">
        <f>TRUNC((('TARIFA ENTREGA A DIRECCION USD'!C906-'TARIFA ENTREGA A DIRECCION USD'!D906)/'TARIFA ENTREGA A DIRECCION USD'!D906)+1,3)</f>
        <v>0.71899999999999997</v>
      </c>
      <c r="T906" s="200">
        <f>TRUNC(('TARIFA ENTREGA A DIRECCION USD'!E906-'TARIFA ENTREGA A DIRECCION USD'!D906)/'TARIFA ENTREGA A DIRECCION USD'!D906,3)</f>
        <v>0.23499999999999999</v>
      </c>
      <c r="U906" s="200">
        <f>TRUNC(('TARIFA ENTREGA A DIRECCION USD'!F906-'TARIFA ENTREGA A DIRECCION USD'!D906)/'TARIFA ENTREGA A DIRECCION USD'!D906,3)</f>
        <v>0.39700000000000002</v>
      </c>
      <c r="V906" s="200">
        <f>TRUNC(('TARIFA ENTREGA A DIRECCION USD'!G906-'TARIFA ENTREGA A DIRECCION USD'!D906)/'TARIFA ENTREGA A DIRECCION USD'!D906,3)</f>
        <v>0.90500000000000003</v>
      </c>
      <c r="X906" s="142">
        <v>16.12</v>
      </c>
      <c r="Y906" s="190">
        <v>899</v>
      </c>
      <c r="Z906" s="200">
        <v>0.55000000000000004</v>
      </c>
      <c r="AA906" s="200">
        <v>0.13</v>
      </c>
      <c r="AB906" s="200">
        <v>0.3</v>
      </c>
      <c r="AC906" s="200">
        <v>0.85</v>
      </c>
      <c r="AL906"/>
      <c r="AM906"/>
      <c r="AN906"/>
      <c r="AO906"/>
      <c r="AP906"/>
      <c r="AQ906"/>
      <c r="AR906"/>
      <c r="AS906"/>
      <c r="AT906"/>
      <c r="AU906"/>
    </row>
    <row r="907" spans="17:47" x14ac:dyDescent="0.2">
      <c r="Q907" s="142">
        <f>TRUNC('TARIFA ENTREGA A DIRECCION USD'!D908-'TARIFA ENTREGA A DIRECCION USD'!D907,2)</f>
        <v>0.54</v>
      </c>
      <c r="R907" s="190">
        <v>900</v>
      </c>
      <c r="S907" s="200">
        <f>TRUNC((('TARIFA ENTREGA A DIRECCION USD'!C907-'TARIFA ENTREGA A DIRECCION USD'!D907)/'TARIFA ENTREGA A DIRECCION USD'!D907)+1,3)</f>
        <v>0.71899999999999997</v>
      </c>
      <c r="T907" s="200">
        <f>TRUNC(('TARIFA ENTREGA A DIRECCION USD'!E907-'TARIFA ENTREGA A DIRECCION USD'!D907)/'TARIFA ENTREGA A DIRECCION USD'!D907,3)</f>
        <v>0.23499999999999999</v>
      </c>
      <c r="U907" s="200">
        <f>TRUNC(('TARIFA ENTREGA A DIRECCION USD'!F907-'TARIFA ENTREGA A DIRECCION USD'!D907)/'TARIFA ENTREGA A DIRECCION USD'!D907,3)</f>
        <v>0.39700000000000002</v>
      </c>
      <c r="V907" s="200">
        <f>TRUNC(('TARIFA ENTREGA A DIRECCION USD'!G907-'TARIFA ENTREGA A DIRECCION USD'!D907)/'TARIFA ENTREGA A DIRECCION USD'!D907,3)</f>
        <v>0.90500000000000003</v>
      </c>
      <c r="X907" s="142">
        <v>16.12</v>
      </c>
      <c r="Y907" s="190">
        <v>900</v>
      </c>
      <c r="Z907" s="200">
        <v>0.55000000000000004</v>
      </c>
      <c r="AA907" s="200">
        <v>0.13</v>
      </c>
      <c r="AB907" s="200">
        <v>0.3</v>
      </c>
      <c r="AC907" s="200">
        <v>0.85</v>
      </c>
      <c r="AL907"/>
      <c r="AM907"/>
      <c r="AN907"/>
      <c r="AO907"/>
      <c r="AP907"/>
      <c r="AQ907"/>
      <c r="AR907"/>
      <c r="AS907"/>
      <c r="AT907"/>
      <c r="AU907"/>
    </row>
    <row r="908" spans="17:47" x14ac:dyDescent="0.2">
      <c r="Q908" s="142">
        <f>TRUNC('TARIFA ENTREGA A DIRECCION USD'!D909-'TARIFA ENTREGA A DIRECCION USD'!D908,2)</f>
        <v>0.54</v>
      </c>
      <c r="R908" s="190">
        <v>901</v>
      </c>
      <c r="S908" s="200">
        <f>TRUNC((('TARIFA ENTREGA A DIRECCION USD'!C908-'TARIFA ENTREGA A DIRECCION USD'!D908)/'TARIFA ENTREGA A DIRECCION USD'!D908)+1,3)</f>
        <v>0.71899999999999997</v>
      </c>
      <c r="T908" s="200">
        <f>TRUNC(('TARIFA ENTREGA A DIRECCION USD'!E908-'TARIFA ENTREGA A DIRECCION USD'!D908)/'TARIFA ENTREGA A DIRECCION USD'!D908,3)</f>
        <v>0.23499999999999999</v>
      </c>
      <c r="U908" s="200">
        <f>TRUNC(('TARIFA ENTREGA A DIRECCION USD'!F908-'TARIFA ENTREGA A DIRECCION USD'!D908)/'TARIFA ENTREGA A DIRECCION USD'!D908,3)</f>
        <v>0.39700000000000002</v>
      </c>
      <c r="V908" s="200">
        <f>TRUNC(('TARIFA ENTREGA A DIRECCION USD'!G908-'TARIFA ENTREGA A DIRECCION USD'!D908)/'TARIFA ENTREGA A DIRECCION USD'!D908,3)</f>
        <v>0.90500000000000003</v>
      </c>
      <c r="X908" s="142">
        <v>16.12</v>
      </c>
      <c r="Y908" s="190">
        <v>901</v>
      </c>
      <c r="Z908" s="200">
        <v>0.55000000000000004</v>
      </c>
      <c r="AA908" s="200">
        <v>0.13</v>
      </c>
      <c r="AB908" s="200">
        <v>0.3</v>
      </c>
      <c r="AC908" s="200">
        <v>0.85</v>
      </c>
      <c r="AL908"/>
      <c r="AM908"/>
      <c r="AN908"/>
      <c r="AO908"/>
      <c r="AP908"/>
      <c r="AQ908"/>
      <c r="AR908"/>
      <c r="AS908"/>
      <c r="AT908"/>
      <c r="AU908"/>
    </row>
    <row r="909" spans="17:47" x14ac:dyDescent="0.2">
      <c r="Q909" s="142">
        <f>TRUNC('TARIFA ENTREGA A DIRECCION USD'!D910-'TARIFA ENTREGA A DIRECCION USD'!D909,2)</f>
        <v>0.54</v>
      </c>
      <c r="R909" s="190">
        <v>902</v>
      </c>
      <c r="S909" s="200">
        <f>TRUNC((('TARIFA ENTREGA A DIRECCION USD'!C909-'TARIFA ENTREGA A DIRECCION USD'!D909)/'TARIFA ENTREGA A DIRECCION USD'!D909)+1,3)</f>
        <v>0.71899999999999997</v>
      </c>
      <c r="T909" s="200">
        <f>TRUNC(('TARIFA ENTREGA A DIRECCION USD'!E909-'TARIFA ENTREGA A DIRECCION USD'!D909)/'TARIFA ENTREGA A DIRECCION USD'!D909,3)</f>
        <v>0.23499999999999999</v>
      </c>
      <c r="U909" s="200">
        <f>TRUNC(('TARIFA ENTREGA A DIRECCION USD'!F909-'TARIFA ENTREGA A DIRECCION USD'!D909)/'TARIFA ENTREGA A DIRECCION USD'!D909,3)</f>
        <v>0.39700000000000002</v>
      </c>
      <c r="V909" s="200">
        <f>TRUNC(('TARIFA ENTREGA A DIRECCION USD'!G909-'TARIFA ENTREGA A DIRECCION USD'!D909)/'TARIFA ENTREGA A DIRECCION USD'!D909,3)</f>
        <v>0.90500000000000003</v>
      </c>
      <c r="X909" s="142">
        <v>16.12</v>
      </c>
      <c r="Y909" s="190">
        <v>902</v>
      </c>
      <c r="Z909" s="200">
        <v>0.55000000000000004</v>
      </c>
      <c r="AA909" s="200">
        <v>0.13</v>
      </c>
      <c r="AB909" s="200">
        <v>0.3</v>
      </c>
      <c r="AC909" s="200">
        <v>0.85</v>
      </c>
      <c r="AL909"/>
      <c r="AM909"/>
      <c r="AN909"/>
      <c r="AO909"/>
      <c r="AP909"/>
      <c r="AQ909"/>
      <c r="AR909"/>
      <c r="AS909"/>
      <c r="AT909"/>
      <c r="AU909"/>
    </row>
    <row r="910" spans="17:47" x14ac:dyDescent="0.2">
      <c r="Q910" s="142">
        <f>TRUNC('TARIFA ENTREGA A DIRECCION USD'!D911-'TARIFA ENTREGA A DIRECCION USD'!D910,2)</f>
        <v>0.54</v>
      </c>
      <c r="R910" s="190">
        <v>903</v>
      </c>
      <c r="S910" s="200">
        <f>TRUNC((('TARIFA ENTREGA A DIRECCION USD'!C910-'TARIFA ENTREGA A DIRECCION USD'!D910)/'TARIFA ENTREGA A DIRECCION USD'!D910)+1,3)</f>
        <v>0.71899999999999997</v>
      </c>
      <c r="T910" s="200">
        <f>TRUNC(('TARIFA ENTREGA A DIRECCION USD'!E910-'TARIFA ENTREGA A DIRECCION USD'!D910)/'TARIFA ENTREGA A DIRECCION USD'!D910,3)</f>
        <v>0.23499999999999999</v>
      </c>
      <c r="U910" s="200">
        <f>TRUNC(('TARIFA ENTREGA A DIRECCION USD'!F910-'TARIFA ENTREGA A DIRECCION USD'!D910)/'TARIFA ENTREGA A DIRECCION USD'!D910,3)</f>
        <v>0.39700000000000002</v>
      </c>
      <c r="V910" s="200">
        <f>TRUNC(('TARIFA ENTREGA A DIRECCION USD'!G910-'TARIFA ENTREGA A DIRECCION USD'!D910)/'TARIFA ENTREGA A DIRECCION USD'!D910,3)</f>
        <v>0.90500000000000003</v>
      </c>
      <c r="X910" s="142">
        <v>16.12</v>
      </c>
      <c r="Y910" s="190">
        <v>903</v>
      </c>
      <c r="Z910" s="200">
        <v>0.55000000000000004</v>
      </c>
      <c r="AA910" s="200">
        <v>0.13</v>
      </c>
      <c r="AB910" s="200">
        <v>0.3</v>
      </c>
      <c r="AC910" s="200">
        <v>0.85</v>
      </c>
      <c r="AL910"/>
      <c r="AM910"/>
      <c r="AN910"/>
      <c r="AO910"/>
      <c r="AP910"/>
      <c r="AQ910"/>
      <c r="AR910"/>
      <c r="AS910"/>
      <c r="AT910"/>
      <c r="AU910"/>
    </row>
    <row r="911" spans="17:47" x14ac:dyDescent="0.2">
      <c r="Q911" s="142">
        <f>TRUNC('TARIFA ENTREGA A DIRECCION USD'!D912-'TARIFA ENTREGA A DIRECCION USD'!D911,2)</f>
        <v>0.54</v>
      </c>
      <c r="R911" s="190">
        <v>904</v>
      </c>
      <c r="S911" s="200">
        <f>TRUNC((('TARIFA ENTREGA A DIRECCION USD'!C911-'TARIFA ENTREGA A DIRECCION USD'!D911)/'TARIFA ENTREGA A DIRECCION USD'!D911)+1,3)</f>
        <v>0.71899999999999997</v>
      </c>
      <c r="T911" s="200">
        <f>TRUNC(('TARIFA ENTREGA A DIRECCION USD'!E911-'TARIFA ENTREGA A DIRECCION USD'!D911)/'TARIFA ENTREGA A DIRECCION USD'!D911,3)</f>
        <v>0.23499999999999999</v>
      </c>
      <c r="U911" s="200">
        <f>TRUNC(('TARIFA ENTREGA A DIRECCION USD'!F911-'TARIFA ENTREGA A DIRECCION USD'!D911)/'TARIFA ENTREGA A DIRECCION USD'!D911,3)</f>
        <v>0.39700000000000002</v>
      </c>
      <c r="V911" s="200">
        <f>TRUNC(('TARIFA ENTREGA A DIRECCION USD'!G911-'TARIFA ENTREGA A DIRECCION USD'!D911)/'TARIFA ENTREGA A DIRECCION USD'!D911,3)</f>
        <v>0.90500000000000003</v>
      </c>
      <c r="X911" s="142">
        <v>16.12</v>
      </c>
      <c r="Y911" s="190">
        <v>904</v>
      </c>
      <c r="Z911" s="200">
        <v>0.55000000000000004</v>
      </c>
      <c r="AA911" s="200">
        <v>0.13</v>
      </c>
      <c r="AB911" s="200">
        <v>0.3</v>
      </c>
      <c r="AC911" s="200">
        <v>0.85</v>
      </c>
      <c r="AL911"/>
      <c r="AM911"/>
      <c r="AN911"/>
      <c r="AO911"/>
      <c r="AP911"/>
      <c r="AQ911"/>
      <c r="AR911"/>
      <c r="AS911"/>
      <c r="AT911"/>
      <c r="AU911"/>
    </row>
    <row r="912" spans="17:47" x14ac:dyDescent="0.2">
      <c r="Q912" s="142">
        <f>TRUNC('TARIFA ENTREGA A DIRECCION USD'!D913-'TARIFA ENTREGA A DIRECCION USD'!D912,2)</f>
        <v>0.54</v>
      </c>
      <c r="R912" s="190">
        <v>905</v>
      </c>
      <c r="S912" s="200">
        <f>TRUNC((('TARIFA ENTREGA A DIRECCION USD'!C912-'TARIFA ENTREGA A DIRECCION USD'!D912)/'TARIFA ENTREGA A DIRECCION USD'!D912)+1,3)</f>
        <v>0.71899999999999997</v>
      </c>
      <c r="T912" s="200">
        <f>TRUNC(('TARIFA ENTREGA A DIRECCION USD'!E912-'TARIFA ENTREGA A DIRECCION USD'!D912)/'TARIFA ENTREGA A DIRECCION USD'!D912,3)</f>
        <v>0.23499999999999999</v>
      </c>
      <c r="U912" s="200">
        <f>TRUNC(('TARIFA ENTREGA A DIRECCION USD'!F912-'TARIFA ENTREGA A DIRECCION USD'!D912)/'TARIFA ENTREGA A DIRECCION USD'!D912,3)</f>
        <v>0.39700000000000002</v>
      </c>
      <c r="V912" s="200">
        <f>TRUNC(('TARIFA ENTREGA A DIRECCION USD'!G912-'TARIFA ENTREGA A DIRECCION USD'!D912)/'TARIFA ENTREGA A DIRECCION USD'!D912,3)</f>
        <v>0.90500000000000003</v>
      </c>
      <c r="X912" s="142">
        <v>16.12</v>
      </c>
      <c r="Y912" s="190">
        <v>905</v>
      </c>
      <c r="Z912" s="200">
        <v>0.55000000000000004</v>
      </c>
      <c r="AA912" s="200">
        <v>0.13</v>
      </c>
      <c r="AB912" s="200">
        <v>0.3</v>
      </c>
      <c r="AC912" s="200">
        <v>0.85</v>
      </c>
      <c r="AL912"/>
      <c r="AM912"/>
      <c r="AN912"/>
      <c r="AO912"/>
      <c r="AP912"/>
      <c r="AQ912"/>
      <c r="AR912"/>
      <c r="AS912"/>
      <c r="AT912"/>
      <c r="AU912"/>
    </row>
    <row r="913" spans="17:47" x14ac:dyDescent="0.2">
      <c r="Q913" s="142">
        <f>TRUNC('TARIFA ENTREGA A DIRECCION USD'!D914-'TARIFA ENTREGA A DIRECCION USD'!D913,2)</f>
        <v>0.54</v>
      </c>
      <c r="R913" s="190">
        <v>906</v>
      </c>
      <c r="S913" s="200">
        <f>TRUNC((('TARIFA ENTREGA A DIRECCION USD'!C913-'TARIFA ENTREGA A DIRECCION USD'!D913)/'TARIFA ENTREGA A DIRECCION USD'!D913)+1,3)</f>
        <v>0.71899999999999997</v>
      </c>
      <c r="T913" s="200">
        <f>TRUNC(('TARIFA ENTREGA A DIRECCION USD'!E913-'TARIFA ENTREGA A DIRECCION USD'!D913)/'TARIFA ENTREGA A DIRECCION USD'!D913,3)</f>
        <v>0.23499999999999999</v>
      </c>
      <c r="U913" s="200">
        <f>TRUNC(('TARIFA ENTREGA A DIRECCION USD'!F913-'TARIFA ENTREGA A DIRECCION USD'!D913)/'TARIFA ENTREGA A DIRECCION USD'!D913,3)</f>
        <v>0.39700000000000002</v>
      </c>
      <c r="V913" s="200">
        <f>TRUNC(('TARIFA ENTREGA A DIRECCION USD'!G913-'TARIFA ENTREGA A DIRECCION USD'!D913)/'TARIFA ENTREGA A DIRECCION USD'!D913,3)</f>
        <v>0.90500000000000003</v>
      </c>
      <c r="X913" s="142">
        <v>16.12</v>
      </c>
      <c r="Y913" s="190">
        <v>906</v>
      </c>
      <c r="Z913" s="200">
        <v>0.55000000000000004</v>
      </c>
      <c r="AA913" s="200">
        <v>0.13</v>
      </c>
      <c r="AB913" s="200">
        <v>0.3</v>
      </c>
      <c r="AC913" s="200">
        <v>0.85</v>
      </c>
      <c r="AL913"/>
      <c r="AM913"/>
      <c r="AN913"/>
      <c r="AO913"/>
      <c r="AP913"/>
      <c r="AQ913"/>
      <c r="AR913"/>
      <c r="AS913"/>
      <c r="AT913"/>
      <c r="AU913"/>
    </row>
    <row r="914" spans="17:47" x14ac:dyDescent="0.2">
      <c r="Q914" s="142">
        <f>TRUNC('TARIFA ENTREGA A DIRECCION USD'!D915-'TARIFA ENTREGA A DIRECCION USD'!D914,2)</f>
        <v>0.54</v>
      </c>
      <c r="R914" s="190">
        <v>907</v>
      </c>
      <c r="S914" s="200">
        <f>TRUNC((('TARIFA ENTREGA A DIRECCION USD'!C914-'TARIFA ENTREGA A DIRECCION USD'!D914)/'TARIFA ENTREGA A DIRECCION USD'!D914)+1,3)</f>
        <v>0.71899999999999997</v>
      </c>
      <c r="T914" s="200">
        <f>TRUNC(('TARIFA ENTREGA A DIRECCION USD'!E914-'TARIFA ENTREGA A DIRECCION USD'!D914)/'TARIFA ENTREGA A DIRECCION USD'!D914,3)</f>
        <v>0.23499999999999999</v>
      </c>
      <c r="U914" s="200">
        <f>TRUNC(('TARIFA ENTREGA A DIRECCION USD'!F914-'TARIFA ENTREGA A DIRECCION USD'!D914)/'TARIFA ENTREGA A DIRECCION USD'!D914,3)</f>
        <v>0.39700000000000002</v>
      </c>
      <c r="V914" s="200">
        <f>TRUNC(('TARIFA ENTREGA A DIRECCION USD'!G914-'TARIFA ENTREGA A DIRECCION USD'!D914)/'TARIFA ENTREGA A DIRECCION USD'!D914,3)</f>
        <v>0.90500000000000003</v>
      </c>
      <c r="X914" s="142">
        <v>16.12</v>
      </c>
      <c r="Y914" s="190">
        <v>907</v>
      </c>
      <c r="Z914" s="200">
        <v>0.55000000000000004</v>
      </c>
      <c r="AA914" s="200">
        <v>0.13</v>
      </c>
      <c r="AB914" s="200">
        <v>0.3</v>
      </c>
      <c r="AC914" s="200">
        <v>0.85</v>
      </c>
      <c r="AL914"/>
      <c r="AM914"/>
      <c r="AN914"/>
      <c r="AO914"/>
      <c r="AP914"/>
      <c r="AQ914"/>
      <c r="AR914"/>
      <c r="AS914"/>
      <c r="AT914"/>
      <c r="AU914"/>
    </row>
    <row r="915" spans="17:47" x14ac:dyDescent="0.2">
      <c r="Q915" s="142">
        <f>TRUNC('TARIFA ENTREGA A DIRECCION USD'!D916-'TARIFA ENTREGA A DIRECCION USD'!D915,2)</f>
        <v>0.54</v>
      </c>
      <c r="R915" s="190">
        <v>908</v>
      </c>
      <c r="S915" s="200">
        <f>TRUNC((('TARIFA ENTREGA A DIRECCION USD'!C915-'TARIFA ENTREGA A DIRECCION USD'!D915)/'TARIFA ENTREGA A DIRECCION USD'!D915)+1,3)</f>
        <v>0.71899999999999997</v>
      </c>
      <c r="T915" s="200">
        <f>TRUNC(('TARIFA ENTREGA A DIRECCION USD'!E915-'TARIFA ENTREGA A DIRECCION USD'!D915)/'TARIFA ENTREGA A DIRECCION USD'!D915,3)</f>
        <v>0.23499999999999999</v>
      </c>
      <c r="U915" s="200">
        <f>TRUNC(('TARIFA ENTREGA A DIRECCION USD'!F915-'TARIFA ENTREGA A DIRECCION USD'!D915)/'TARIFA ENTREGA A DIRECCION USD'!D915,3)</f>
        <v>0.39800000000000002</v>
      </c>
      <c r="V915" s="200">
        <f>TRUNC(('TARIFA ENTREGA A DIRECCION USD'!G915-'TARIFA ENTREGA A DIRECCION USD'!D915)/'TARIFA ENTREGA A DIRECCION USD'!D915,3)</f>
        <v>0.90500000000000003</v>
      </c>
      <c r="X915" s="142">
        <v>16.12</v>
      </c>
      <c r="Y915" s="190">
        <v>908</v>
      </c>
      <c r="Z915" s="200">
        <v>0.55000000000000004</v>
      </c>
      <c r="AA915" s="200">
        <v>0.13</v>
      </c>
      <c r="AB915" s="200">
        <v>0.3</v>
      </c>
      <c r="AC915" s="200">
        <v>0.85</v>
      </c>
      <c r="AL915"/>
      <c r="AM915"/>
      <c r="AN915"/>
      <c r="AO915"/>
      <c r="AP915"/>
      <c r="AQ915"/>
      <c r="AR915"/>
      <c r="AS915"/>
      <c r="AT915"/>
      <c r="AU915"/>
    </row>
    <row r="916" spans="17:47" x14ac:dyDescent="0.2">
      <c r="Q916" s="142">
        <f>TRUNC('TARIFA ENTREGA A DIRECCION USD'!D917-'TARIFA ENTREGA A DIRECCION USD'!D916,2)</f>
        <v>0.54</v>
      </c>
      <c r="R916" s="190">
        <v>909</v>
      </c>
      <c r="S916" s="200">
        <f>TRUNC((('TARIFA ENTREGA A DIRECCION USD'!C916-'TARIFA ENTREGA A DIRECCION USD'!D916)/'TARIFA ENTREGA A DIRECCION USD'!D916)+1,3)</f>
        <v>0.71899999999999997</v>
      </c>
      <c r="T916" s="200">
        <f>TRUNC(('TARIFA ENTREGA A DIRECCION USD'!E916-'TARIFA ENTREGA A DIRECCION USD'!D916)/'TARIFA ENTREGA A DIRECCION USD'!D916,3)</f>
        <v>0.23499999999999999</v>
      </c>
      <c r="U916" s="200">
        <f>TRUNC(('TARIFA ENTREGA A DIRECCION USD'!F916-'TARIFA ENTREGA A DIRECCION USD'!D916)/'TARIFA ENTREGA A DIRECCION USD'!D916,3)</f>
        <v>0.39800000000000002</v>
      </c>
      <c r="V916" s="200">
        <f>TRUNC(('TARIFA ENTREGA A DIRECCION USD'!G916-'TARIFA ENTREGA A DIRECCION USD'!D916)/'TARIFA ENTREGA A DIRECCION USD'!D916,3)</f>
        <v>0.90500000000000003</v>
      </c>
      <c r="X916" s="142">
        <v>16.12</v>
      </c>
      <c r="Y916" s="190">
        <v>909</v>
      </c>
      <c r="Z916" s="200">
        <v>0.55000000000000004</v>
      </c>
      <c r="AA916" s="200">
        <v>0.13</v>
      </c>
      <c r="AB916" s="200">
        <v>0.3</v>
      </c>
      <c r="AC916" s="200">
        <v>0.85</v>
      </c>
      <c r="AL916"/>
      <c r="AM916"/>
      <c r="AN916"/>
      <c r="AO916"/>
      <c r="AP916"/>
      <c r="AQ916"/>
      <c r="AR916"/>
      <c r="AS916"/>
      <c r="AT916"/>
      <c r="AU916"/>
    </row>
    <row r="917" spans="17:47" x14ac:dyDescent="0.2">
      <c r="Q917" s="142">
        <f>TRUNC('TARIFA ENTREGA A DIRECCION USD'!D918-'TARIFA ENTREGA A DIRECCION USD'!D917,2)</f>
        <v>0.54</v>
      </c>
      <c r="R917" s="190">
        <v>910</v>
      </c>
      <c r="S917" s="200">
        <f>TRUNC((('TARIFA ENTREGA A DIRECCION USD'!C917-'TARIFA ENTREGA A DIRECCION USD'!D917)/'TARIFA ENTREGA A DIRECCION USD'!D917)+1,3)</f>
        <v>0.71899999999999997</v>
      </c>
      <c r="T917" s="200">
        <f>TRUNC(('TARIFA ENTREGA A DIRECCION USD'!E917-'TARIFA ENTREGA A DIRECCION USD'!D917)/'TARIFA ENTREGA A DIRECCION USD'!D917,3)</f>
        <v>0.23599999999999999</v>
      </c>
      <c r="U917" s="200">
        <f>TRUNC(('TARIFA ENTREGA A DIRECCION USD'!F917-'TARIFA ENTREGA A DIRECCION USD'!D917)/'TARIFA ENTREGA A DIRECCION USD'!D917,3)</f>
        <v>0.39800000000000002</v>
      </c>
      <c r="V917" s="200">
        <f>TRUNC(('TARIFA ENTREGA A DIRECCION USD'!G917-'TARIFA ENTREGA A DIRECCION USD'!D917)/'TARIFA ENTREGA A DIRECCION USD'!D917,3)</f>
        <v>0.90500000000000003</v>
      </c>
      <c r="X917" s="142">
        <v>16.12</v>
      </c>
      <c r="Y917" s="190">
        <v>910</v>
      </c>
      <c r="Z917" s="200">
        <v>0.55000000000000004</v>
      </c>
      <c r="AA917" s="200">
        <v>0.13</v>
      </c>
      <c r="AB917" s="200">
        <v>0.3</v>
      </c>
      <c r="AC917" s="200">
        <v>0.85</v>
      </c>
      <c r="AL917"/>
      <c r="AM917"/>
      <c r="AN917"/>
      <c r="AO917"/>
      <c r="AP917"/>
      <c r="AQ917"/>
      <c r="AR917"/>
      <c r="AS917"/>
      <c r="AT917"/>
      <c r="AU917"/>
    </row>
    <row r="918" spans="17:47" x14ac:dyDescent="0.2">
      <c r="Q918" s="142">
        <f>TRUNC('TARIFA ENTREGA A DIRECCION USD'!D919-'TARIFA ENTREGA A DIRECCION USD'!D918,2)</f>
        <v>0.54</v>
      </c>
      <c r="R918" s="190">
        <v>911</v>
      </c>
      <c r="S918" s="200">
        <f>TRUNC((('TARIFA ENTREGA A DIRECCION USD'!C918-'TARIFA ENTREGA A DIRECCION USD'!D918)/'TARIFA ENTREGA A DIRECCION USD'!D918)+1,3)</f>
        <v>0.71899999999999997</v>
      </c>
      <c r="T918" s="200">
        <f>TRUNC(('TARIFA ENTREGA A DIRECCION USD'!E918-'TARIFA ENTREGA A DIRECCION USD'!D918)/'TARIFA ENTREGA A DIRECCION USD'!D918,3)</f>
        <v>0.23599999999999999</v>
      </c>
      <c r="U918" s="200">
        <f>TRUNC(('TARIFA ENTREGA A DIRECCION USD'!F918-'TARIFA ENTREGA A DIRECCION USD'!D918)/'TARIFA ENTREGA A DIRECCION USD'!D918,3)</f>
        <v>0.39800000000000002</v>
      </c>
      <c r="V918" s="200">
        <f>TRUNC(('TARIFA ENTREGA A DIRECCION USD'!G918-'TARIFA ENTREGA A DIRECCION USD'!D918)/'TARIFA ENTREGA A DIRECCION USD'!D918,3)</f>
        <v>0.90600000000000003</v>
      </c>
      <c r="X918" s="142">
        <v>16.12</v>
      </c>
      <c r="Y918" s="190">
        <v>911</v>
      </c>
      <c r="Z918" s="200">
        <v>0.55000000000000004</v>
      </c>
      <c r="AA918" s="200">
        <v>0.13</v>
      </c>
      <c r="AB918" s="200">
        <v>0.3</v>
      </c>
      <c r="AC918" s="200">
        <v>0.85</v>
      </c>
      <c r="AL918"/>
      <c r="AM918"/>
      <c r="AN918"/>
      <c r="AO918"/>
      <c r="AP918"/>
      <c r="AQ918"/>
      <c r="AR918"/>
      <c r="AS918"/>
      <c r="AT918"/>
      <c r="AU918"/>
    </row>
    <row r="919" spans="17:47" x14ac:dyDescent="0.2">
      <c r="Q919" s="142">
        <f>TRUNC('TARIFA ENTREGA A DIRECCION USD'!D920-'TARIFA ENTREGA A DIRECCION USD'!D919,2)</f>
        <v>0.54</v>
      </c>
      <c r="R919" s="190">
        <v>912</v>
      </c>
      <c r="S919" s="200">
        <f>TRUNC((('TARIFA ENTREGA A DIRECCION USD'!C919-'TARIFA ENTREGA A DIRECCION USD'!D919)/'TARIFA ENTREGA A DIRECCION USD'!D919)+1,3)</f>
        <v>0.71899999999999997</v>
      </c>
      <c r="T919" s="200">
        <f>TRUNC(('TARIFA ENTREGA A DIRECCION USD'!E919-'TARIFA ENTREGA A DIRECCION USD'!D919)/'TARIFA ENTREGA A DIRECCION USD'!D919,3)</f>
        <v>0.23599999999999999</v>
      </c>
      <c r="U919" s="200">
        <f>TRUNC(('TARIFA ENTREGA A DIRECCION USD'!F919-'TARIFA ENTREGA A DIRECCION USD'!D919)/'TARIFA ENTREGA A DIRECCION USD'!D919,3)</f>
        <v>0.39800000000000002</v>
      </c>
      <c r="V919" s="200">
        <f>TRUNC(('TARIFA ENTREGA A DIRECCION USD'!G919-'TARIFA ENTREGA A DIRECCION USD'!D919)/'TARIFA ENTREGA A DIRECCION USD'!D919,3)</f>
        <v>0.90600000000000003</v>
      </c>
      <c r="X919" s="142">
        <v>16.12</v>
      </c>
      <c r="Y919" s="190">
        <v>912</v>
      </c>
      <c r="Z919" s="200">
        <v>0.55000000000000004</v>
      </c>
      <c r="AA919" s="200">
        <v>0.13</v>
      </c>
      <c r="AB919" s="200">
        <v>0.3</v>
      </c>
      <c r="AC919" s="200">
        <v>0.85</v>
      </c>
      <c r="AL919"/>
      <c r="AM919"/>
      <c r="AN919"/>
      <c r="AO919"/>
      <c r="AP919"/>
      <c r="AQ919"/>
      <c r="AR919"/>
      <c r="AS919"/>
      <c r="AT919"/>
      <c r="AU919"/>
    </row>
    <row r="920" spans="17:47" x14ac:dyDescent="0.2">
      <c r="Q920" s="142">
        <f>TRUNC('TARIFA ENTREGA A DIRECCION USD'!D921-'TARIFA ENTREGA A DIRECCION USD'!D920,2)</f>
        <v>0.54</v>
      </c>
      <c r="R920" s="190">
        <v>913</v>
      </c>
      <c r="S920" s="200">
        <f>TRUNC((('TARIFA ENTREGA A DIRECCION USD'!C920-'TARIFA ENTREGA A DIRECCION USD'!D920)/'TARIFA ENTREGA A DIRECCION USD'!D920)+1,3)</f>
        <v>0.71899999999999997</v>
      </c>
      <c r="T920" s="200">
        <f>TRUNC(('TARIFA ENTREGA A DIRECCION USD'!E920-'TARIFA ENTREGA A DIRECCION USD'!D920)/'TARIFA ENTREGA A DIRECCION USD'!D920,3)</f>
        <v>0.23599999999999999</v>
      </c>
      <c r="U920" s="200">
        <f>TRUNC(('TARIFA ENTREGA A DIRECCION USD'!F920-'TARIFA ENTREGA A DIRECCION USD'!D920)/'TARIFA ENTREGA A DIRECCION USD'!D920,3)</f>
        <v>0.39800000000000002</v>
      </c>
      <c r="V920" s="200">
        <f>TRUNC(('TARIFA ENTREGA A DIRECCION USD'!G920-'TARIFA ENTREGA A DIRECCION USD'!D920)/'TARIFA ENTREGA A DIRECCION USD'!D920,3)</f>
        <v>0.90600000000000003</v>
      </c>
      <c r="X920" s="142">
        <v>16.12</v>
      </c>
      <c r="Y920" s="190">
        <v>913</v>
      </c>
      <c r="Z920" s="200">
        <v>0.55000000000000004</v>
      </c>
      <c r="AA920" s="200">
        <v>0.13</v>
      </c>
      <c r="AB920" s="200">
        <v>0.3</v>
      </c>
      <c r="AC920" s="200">
        <v>0.85</v>
      </c>
      <c r="AL920"/>
      <c r="AM920"/>
      <c r="AN920"/>
      <c r="AO920"/>
      <c r="AP920"/>
      <c r="AQ920"/>
      <c r="AR920"/>
      <c r="AS920"/>
      <c r="AT920"/>
      <c r="AU920"/>
    </row>
    <row r="921" spans="17:47" x14ac:dyDescent="0.2">
      <c r="Q921" s="142">
        <f>TRUNC('TARIFA ENTREGA A DIRECCION USD'!D922-'TARIFA ENTREGA A DIRECCION USD'!D921,2)</f>
        <v>0.54</v>
      </c>
      <c r="R921" s="190">
        <v>914</v>
      </c>
      <c r="S921" s="200">
        <f>TRUNC((('TARIFA ENTREGA A DIRECCION USD'!C921-'TARIFA ENTREGA A DIRECCION USD'!D921)/'TARIFA ENTREGA A DIRECCION USD'!D921)+1,3)</f>
        <v>0.71899999999999997</v>
      </c>
      <c r="T921" s="200">
        <f>TRUNC(('TARIFA ENTREGA A DIRECCION USD'!E921-'TARIFA ENTREGA A DIRECCION USD'!D921)/'TARIFA ENTREGA A DIRECCION USD'!D921,3)</f>
        <v>0.23599999999999999</v>
      </c>
      <c r="U921" s="200">
        <f>TRUNC(('TARIFA ENTREGA A DIRECCION USD'!F921-'TARIFA ENTREGA A DIRECCION USD'!D921)/'TARIFA ENTREGA A DIRECCION USD'!D921,3)</f>
        <v>0.39800000000000002</v>
      </c>
      <c r="V921" s="200">
        <f>TRUNC(('TARIFA ENTREGA A DIRECCION USD'!G921-'TARIFA ENTREGA A DIRECCION USD'!D921)/'TARIFA ENTREGA A DIRECCION USD'!D921,3)</f>
        <v>0.90600000000000003</v>
      </c>
      <c r="X921" s="142">
        <v>16.12</v>
      </c>
      <c r="Y921" s="190">
        <v>914</v>
      </c>
      <c r="Z921" s="200">
        <v>0.55000000000000004</v>
      </c>
      <c r="AA921" s="200">
        <v>0.13</v>
      </c>
      <c r="AB921" s="200">
        <v>0.3</v>
      </c>
      <c r="AC921" s="200">
        <v>0.85</v>
      </c>
      <c r="AL921"/>
      <c r="AM921"/>
      <c r="AN921"/>
      <c r="AO921"/>
      <c r="AP921"/>
      <c r="AQ921"/>
      <c r="AR921"/>
      <c r="AS921"/>
      <c r="AT921"/>
      <c r="AU921"/>
    </row>
    <row r="922" spans="17:47" x14ac:dyDescent="0.2">
      <c r="Q922" s="142">
        <f>TRUNC('TARIFA ENTREGA A DIRECCION USD'!D923-'TARIFA ENTREGA A DIRECCION USD'!D922,2)</f>
        <v>0.54</v>
      </c>
      <c r="R922" s="190">
        <v>915</v>
      </c>
      <c r="S922" s="200">
        <f>TRUNC((('TARIFA ENTREGA A DIRECCION USD'!C922-'TARIFA ENTREGA A DIRECCION USD'!D922)/'TARIFA ENTREGA A DIRECCION USD'!D922)+1,3)</f>
        <v>0.71899999999999997</v>
      </c>
      <c r="T922" s="200">
        <f>TRUNC(('TARIFA ENTREGA A DIRECCION USD'!E922-'TARIFA ENTREGA A DIRECCION USD'!D922)/'TARIFA ENTREGA A DIRECCION USD'!D922,3)</f>
        <v>0.23599999999999999</v>
      </c>
      <c r="U922" s="200">
        <f>TRUNC(('TARIFA ENTREGA A DIRECCION USD'!F922-'TARIFA ENTREGA A DIRECCION USD'!D922)/'TARIFA ENTREGA A DIRECCION USD'!D922,3)</f>
        <v>0.39800000000000002</v>
      </c>
      <c r="V922" s="200">
        <f>TRUNC(('TARIFA ENTREGA A DIRECCION USD'!G922-'TARIFA ENTREGA A DIRECCION USD'!D922)/'TARIFA ENTREGA A DIRECCION USD'!D922,3)</f>
        <v>0.90600000000000003</v>
      </c>
      <c r="X922" s="142">
        <v>16.12</v>
      </c>
      <c r="Y922" s="190">
        <v>915</v>
      </c>
      <c r="Z922" s="200">
        <v>0.55000000000000004</v>
      </c>
      <c r="AA922" s="200">
        <v>0.13</v>
      </c>
      <c r="AB922" s="200">
        <v>0.3</v>
      </c>
      <c r="AC922" s="200">
        <v>0.85</v>
      </c>
      <c r="AL922"/>
      <c r="AM922"/>
      <c r="AN922"/>
      <c r="AO922"/>
      <c r="AP922"/>
      <c r="AQ922"/>
      <c r="AR922"/>
      <c r="AS922"/>
      <c r="AT922"/>
      <c r="AU922"/>
    </row>
    <row r="923" spans="17:47" x14ac:dyDescent="0.2">
      <c r="Q923" s="142">
        <f>TRUNC('TARIFA ENTREGA A DIRECCION USD'!D924-'TARIFA ENTREGA A DIRECCION USD'!D923,2)</f>
        <v>0.54</v>
      </c>
      <c r="R923" s="190">
        <v>916</v>
      </c>
      <c r="S923" s="200">
        <f>TRUNC((('TARIFA ENTREGA A DIRECCION USD'!C923-'TARIFA ENTREGA A DIRECCION USD'!D923)/'TARIFA ENTREGA A DIRECCION USD'!D923)+1,3)</f>
        <v>0.71899999999999997</v>
      </c>
      <c r="T923" s="200">
        <f>TRUNC(('TARIFA ENTREGA A DIRECCION USD'!E923-'TARIFA ENTREGA A DIRECCION USD'!D923)/'TARIFA ENTREGA A DIRECCION USD'!D923,3)</f>
        <v>0.23599999999999999</v>
      </c>
      <c r="U923" s="200">
        <f>TRUNC(('TARIFA ENTREGA A DIRECCION USD'!F923-'TARIFA ENTREGA A DIRECCION USD'!D923)/'TARIFA ENTREGA A DIRECCION USD'!D923,3)</f>
        <v>0.39800000000000002</v>
      </c>
      <c r="V923" s="200">
        <f>TRUNC(('TARIFA ENTREGA A DIRECCION USD'!G923-'TARIFA ENTREGA A DIRECCION USD'!D923)/'TARIFA ENTREGA A DIRECCION USD'!D923,3)</f>
        <v>0.90600000000000003</v>
      </c>
      <c r="X923" s="142">
        <v>16.12</v>
      </c>
      <c r="Y923" s="190">
        <v>916</v>
      </c>
      <c r="Z923" s="200">
        <v>0.55000000000000004</v>
      </c>
      <c r="AA923" s="200">
        <v>0.13</v>
      </c>
      <c r="AB923" s="200">
        <v>0.3</v>
      </c>
      <c r="AC923" s="200">
        <v>0.85</v>
      </c>
      <c r="AL923"/>
      <c r="AM923"/>
      <c r="AN923"/>
      <c r="AO923"/>
      <c r="AP923"/>
      <c r="AQ923"/>
      <c r="AR923"/>
      <c r="AS923"/>
      <c r="AT923"/>
      <c r="AU923"/>
    </row>
    <row r="924" spans="17:47" x14ac:dyDescent="0.2">
      <c r="Q924" s="142">
        <f>TRUNC('TARIFA ENTREGA A DIRECCION USD'!D925-'TARIFA ENTREGA A DIRECCION USD'!D924,2)</f>
        <v>0.54</v>
      </c>
      <c r="R924" s="190">
        <v>917</v>
      </c>
      <c r="S924" s="200">
        <f>TRUNC((('TARIFA ENTREGA A DIRECCION USD'!C924-'TARIFA ENTREGA A DIRECCION USD'!D924)/'TARIFA ENTREGA A DIRECCION USD'!D924)+1,3)</f>
        <v>0.71899999999999997</v>
      </c>
      <c r="T924" s="200">
        <f>TRUNC(('TARIFA ENTREGA A DIRECCION USD'!E924-'TARIFA ENTREGA A DIRECCION USD'!D924)/'TARIFA ENTREGA A DIRECCION USD'!D924,3)</f>
        <v>0.23599999999999999</v>
      </c>
      <c r="U924" s="200">
        <f>TRUNC(('TARIFA ENTREGA A DIRECCION USD'!F924-'TARIFA ENTREGA A DIRECCION USD'!D924)/'TARIFA ENTREGA A DIRECCION USD'!D924,3)</f>
        <v>0.39800000000000002</v>
      </c>
      <c r="V924" s="200">
        <f>TRUNC(('TARIFA ENTREGA A DIRECCION USD'!G924-'TARIFA ENTREGA A DIRECCION USD'!D924)/'TARIFA ENTREGA A DIRECCION USD'!D924,3)</f>
        <v>0.90600000000000003</v>
      </c>
      <c r="X924" s="142">
        <v>16.12</v>
      </c>
      <c r="Y924" s="190">
        <v>917</v>
      </c>
      <c r="Z924" s="200">
        <v>0.55000000000000004</v>
      </c>
      <c r="AA924" s="200">
        <v>0.13</v>
      </c>
      <c r="AB924" s="200">
        <v>0.3</v>
      </c>
      <c r="AC924" s="200">
        <v>0.85</v>
      </c>
      <c r="AL924"/>
      <c r="AM924"/>
      <c r="AN924"/>
      <c r="AO924"/>
      <c r="AP924"/>
      <c r="AQ924"/>
      <c r="AR924"/>
      <c r="AS924"/>
      <c r="AT924"/>
      <c r="AU924"/>
    </row>
    <row r="925" spans="17:47" x14ac:dyDescent="0.2">
      <c r="Q925" s="142">
        <f>TRUNC('TARIFA ENTREGA A DIRECCION USD'!D926-'TARIFA ENTREGA A DIRECCION USD'!D925,2)</f>
        <v>0.54</v>
      </c>
      <c r="R925" s="190">
        <v>918</v>
      </c>
      <c r="S925" s="200">
        <f>TRUNC((('TARIFA ENTREGA A DIRECCION USD'!C925-'TARIFA ENTREGA A DIRECCION USD'!D925)/'TARIFA ENTREGA A DIRECCION USD'!D925)+1,3)</f>
        <v>0.71899999999999997</v>
      </c>
      <c r="T925" s="200">
        <f>TRUNC(('TARIFA ENTREGA A DIRECCION USD'!E925-'TARIFA ENTREGA A DIRECCION USD'!D925)/'TARIFA ENTREGA A DIRECCION USD'!D925,3)</f>
        <v>0.23599999999999999</v>
      </c>
      <c r="U925" s="200">
        <f>TRUNC(('TARIFA ENTREGA A DIRECCION USD'!F925-'TARIFA ENTREGA A DIRECCION USD'!D925)/'TARIFA ENTREGA A DIRECCION USD'!D925,3)</f>
        <v>0.39800000000000002</v>
      </c>
      <c r="V925" s="200">
        <f>TRUNC(('TARIFA ENTREGA A DIRECCION USD'!G925-'TARIFA ENTREGA A DIRECCION USD'!D925)/'TARIFA ENTREGA A DIRECCION USD'!D925,3)</f>
        <v>0.90600000000000003</v>
      </c>
      <c r="X925" s="142">
        <v>16.12</v>
      </c>
      <c r="Y925" s="190">
        <v>918</v>
      </c>
      <c r="Z925" s="200">
        <v>0.55000000000000004</v>
      </c>
      <c r="AA925" s="200">
        <v>0.13</v>
      </c>
      <c r="AB925" s="200">
        <v>0.3</v>
      </c>
      <c r="AC925" s="200">
        <v>0.85</v>
      </c>
      <c r="AL925"/>
      <c r="AM925"/>
      <c r="AN925"/>
      <c r="AO925"/>
      <c r="AP925"/>
      <c r="AQ925"/>
      <c r="AR925"/>
      <c r="AS925"/>
      <c r="AT925"/>
      <c r="AU925"/>
    </row>
    <row r="926" spans="17:47" x14ac:dyDescent="0.2">
      <c r="Q926" s="142">
        <f>TRUNC('TARIFA ENTREGA A DIRECCION USD'!D927-'TARIFA ENTREGA A DIRECCION USD'!D926,2)</f>
        <v>0.54</v>
      </c>
      <c r="R926" s="190">
        <v>919</v>
      </c>
      <c r="S926" s="200">
        <f>TRUNC((('TARIFA ENTREGA A DIRECCION USD'!C926-'TARIFA ENTREGA A DIRECCION USD'!D926)/'TARIFA ENTREGA A DIRECCION USD'!D926)+1,3)</f>
        <v>0.71899999999999997</v>
      </c>
      <c r="T926" s="200">
        <f>TRUNC(('TARIFA ENTREGA A DIRECCION USD'!E926-'TARIFA ENTREGA A DIRECCION USD'!D926)/'TARIFA ENTREGA A DIRECCION USD'!D926,3)</f>
        <v>0.23599999999999999</v>
      </c>
      <c r="U926" s="200">
        <f>TRUNC(('TARIFA ENTREGA A DIRECCION USD'!F926-'TARIFA ENTREGA A DIRECCION USD'!D926)/'TARIFA ENTREGA A DIRECCION USD'!D926,3)</f>
        <v>0.39800000000000002</v>
      </c>
      <c r="V926" s="200">
        <f>TRUNC(('TARIFA ENTREGA A DIRECCION USD'!G926-'TARIFA ENTREGA A DIRECCION USD'!D926)/'TARIFA ENTREGA A DIRECCION USD'!D926,3)</f>
        <v>0.90600000000000003</v>
      </c>
      <c r="X926" s="142">
        <v>16.12</v>
      </c>
      <c r="Y926" s="190">
        <v>919</v>
      </c>
      <c r="Z926" s="200">
        <v>0.55000000000000004</v>
      </c>
      <c r="AA926" s="200">
        <v>0.13</v>
      </c>
      <c r="AB926" s="200">
        <v>0.3</v>
      </c>
      <c r="AC926" s="200">
        <v>0.85</v>
      </c>
      <c r="AL926"/>
      <c r="AM926"/>
      <c r="AN926"/>
      <c r="AO926"/>
      <c r="AP926"/>
      <c r="AQ926"/>
      <c r="AR926"/>
      <c r="AS926"/>
      <c r="AT926"/>
      <c r="AU926"/>
    </row>
    <row r="927" spans="17:47" x14ac:dyDescent="0.2">
      <c r="Q927" s="142">
        <f>TRUNC('TARIFA ENTREGA A DIRECCION USD'!D928-'TARIFA ENTREGA A DIRECCION USD'!D927,2)</f>
        <v>0.54</v>
      </c>
      <c r="R927" s="190">
        <v>920</v>
      </c>
      <c r="S927" s="200">
        <f>TRUNC((('TARIFA ENTREGA A DIRECCION USD'!C927-'TARIFA ENTREGA A DIRECCION USD'!D927)/'TARIFA ENTREGA A DIRECCION USD'!D927)+1,3)</f>
        <v>0.71899999999999997</v>
      </c>
      <c r="T927" s="200">
        <f>TRUNC(('TARIFA ENTREGA A DIRECCION USD'!E927-'TARIFA ENTREGA A DIRECCION USD'!D927)/'TARIFA ENTREGA A DIRECCION USD'!D927,3)</f>
        <v>0.23599999999999999</v>
      </c>
      <c r="U927" s="200">
        <f>TRUNC(('TARIFA ENTREGA A DIRECCION USD'!F927-'TARIFA ENTREGA A DIRECCION USD'!D927)/'TARIFA ENTREGA A DIRECCION USD'!D927,3)</f>
        <v>0.39800000000000002</v>
      </c>
      <c r="V927" s="200">
        <f>TRUNC(('TARIFA ENTREGA A DIRECCION USD'!G927-'TARIFA ENTREGA A DIRECCION USD'!D927)/'TARIFA ENTREGA A DIRECCION USD'!D927,3)</f>
        <v>0.90600000000000003</v>
      </c>
      <c r="X927" s="142">
        <v>16.12</v>
      </c>
      <c r="Y927" s="190">
        <v>920</v>
      </c>
      <c r="Z927" s="200">
        <v>0.55000000000000004</v>
      </c>
      <c r="AA927" s="200">
        <v>0.13</v>
      </c>
      <c r="AB927" s="200">
        <v>0.3</v>
      </c>
      <c r="AC927" s="200">
        <v>0.85</v>
      </c>
      <c r="AL927"/>
      <c r="AM927"/>
      <c r="AN927"/>
      <c r="AO927"/>
      <c r="AP927"/>
      <c r="AQ927"/>
      <c r="AR927"/>
      <c r="AS927"/>
      <c r="AT927"/>
      <c r="AU927"/>
    </row>
    <row r="928" spans="17:47" x14ac:dyDescent="0.2">
      <c r="Q928" s="142">
        <f>TRUNC('TARIFA ENTREGA A DIRECCION USD'!D929-'TARIFA ENTREGA A DIRECCION USD'!D928,2)</f>
        <v>0.54</v>
      </c>
      <c r="R928" s="190">
        <v>921</v>
      </c>
      <c r="S928" s="200">
        <f>TRUNC((('TARIFA ENTREGA A DIRECCION USD'!C928-'TARIFA ENTREGA A DIRECCION USD'!D928)/'TARIFA ENTREGA A DIRECCION USD'!D928)+1,3)</f>
        <v>0.71899999999999997</v>
      </c>
      <c r="T928" s="200">
        <f>TRUNC(('TARIFA ENTREGA A DIRECCION USD'!E928-'TARIFA ENTREGA A DIRECCION USD'!D928)/'TARIFA ENTREGA A DIRECCION USD'!D928,3)</f>
        <v>0.23599999999999999</v>
      </c>
      <c r="U928" s="200">
        <f>TRUNC(('TARIFA ENTREGA A DIRECCION USD'!F928-'TARIFA ENTREGA A DIRECCION USD'!D928)/'TARIFA ENTREGA A DIRECCION USD'!D928,3)</f>
        <v>0.39800000000000002</v>
      </c>
      <c r="V928" s="200">
        <f>TRUNC(('TARIFA ENTREGA A DIRECCION USD'!G928-'TARIFA ENTREGA A DIRECCION USD'!D928)/'TARIFA ENTREGA A DIRECCION USD'!D928,3)</f>
        <v>0.90600000000000003</v>
      </c>
      <c r="X928" s="142">
        <v>16.12</v>
      </c>
      <c r="Y928" s="190">
        <v>921</v>
      </c>
      <c r="Z928" s="200">
        <v>0.55000000000000004</v>
      </c>
      <c r="AA928" s="200">
        <v>0.13</v>
      </c>
      <c r="AB928" s="200">
        <v>0.3</v>
      </c>
      <c r="AC928" s="200">
        <v>0.85</v>
      </c>
      <c r="AL928"/>
      <c r="AM928"/>
      <c r="AN928"/>
      <c r="AO928"/>
      <c r="AP928"/>
      <c r="AQ928"/>
      <c r="AR928"/>
      <c r="AS928"/>
      <c r="AT928"/>
      <c r="AU928"/>
    </row>
    <row r="929" spans="17:47" x14ac:dyDescent="0.2">
      <c r="Q929" s="142">
        <f>TRUNC('TARIFA ENTREGA A DIRECCION USD'!D930-'TARIFA ENTREGA A DIRECCION USD'!D929,2)</f>
        <v>0.54</v>
      </c>
      <c r="R929" s="190">
        <v>922</v>
      </c>
      <c r="S929" s="200">
        <f>TRUNC((('TARIFA ENTREGA A DIRECCION USD'!C929-'TARIFA ENTREGA A DIRECCION USD'!D929)/'TARIFA ENTREGA A DIRECCION USD'!D929)+1,3)</f>
        <v>0.71899999999999997</v>
      </c>
      <c r="T929" s="200">
        <f>TRUNC(('TARIFA ENTREGA A DIRECCION USD'!E929-'TARIFA ENTREGA A DIRECCION USD'!D929)/'TARIFA ENTREGA A DIRECCION USD'!D929,3)</f>
        <v>0.23599999999999999</v>
      </c>
      <c r="U929" s="200">
        <f>TRUNC(('TARIFA ENTREGA A DIRECCION USD'!F929-'TARIFA ENTREGA A DIRECCION USD'!D929)/'TARIFA ENTREGA A DIRECCION USD'!D929,3)</f>
        <v>0.39800000000000002</v>
      </c>
      <c r="V929" s="200">
        <f>TRUNC(('TARIFA ENTREGA A DIRECCION USD'!G929-'TARIFA ENTREGA A DIRECCION USD'!D929)/'TARIFA ENTREGA A DIRECCION USD'!D929,3)</f>
        <v>0.90600000000000003</v>
      </c>
      <c r="X929" s="142">
        <v>16.12</v>
      </c>
      <c r="Y929" s="190">
        <v>922</v>
      </c>
      <c r="Z929" s="200">
        <v>0.55000000000000004</v>
      </c>
      <c r="AA929" s="200">
        <v>0.13</v>
      </c>
      <c r="AB929" s="200">
        <v>0.3</v>
      </c>
      <c r="AC929" s="200">
        <v>0.85</v>
      </c>
      <c r="AL929"/>
      <c r="AM929"/>
      <c r="AN929"/>
      <c r="AO929"/>
      <c r="AP929"/>
      <c r="AQ929"/>
      <c r="AR929"/>
      <c r="AS929"/>
      <c r="AT929"/>
      <c r="AU929"/>
    </row>
    <row r="930" spans="17:47" x14ac:dyDescent="0.2">
      <c r="Q930" s="142">
        <f>TRUNC('TARIFA ENTREGA A DIRECCION USD'!D931-'TARIFA ENTREGA A DIRECCION USD'!D930,2)</f>
        <v>0.54</v>
      </c>
      <c r="R930" s="190">
        <v>923</v>
      </c>
      <c r="S930" s="200">
        <f>TRUNC((('TARIFA ENTREGA A DIRECCION USD'!C930-'TARIFA ENTREGA A DIRECCION USD'!D930)/'TARIFA ENTREGA A DIRECCION USD'!D930)+1,3)</f>
        <v>0.71899999999999997</v>
      </c>
      <c r="T930" s="200">
        <f>TRUNC(('TARIFA ENTREGA A DIRECCION USD'!E930-'TARIFA ENTREGA A DIRECCION USD'!D930)/'TARIFA ENTREGA A DIRECCION USD'!D930,3)</f>
        <v>0.23599999999999999</v>
      </c>
      <c r="U930" s="200">
        <f>TRUNC(('TARIFA ENTREGA A DIRECCION USD'!F930-'TARIFA ENTREGA A DIRECCION USD'!D930)/'TARIFA ENTREGA A DIRECCION USD'!D930,3)</f>
        <v>0.39800000000000002</v>
      </c>
      <c r="V930" s="200">
        <f>TRUNC(('TARIFA ENTREGA A DIRECCION USD'!G930-'TARIFA ENTREGA A DIRECCION USD'!D930)/'TARIFA ENTREGA A DIRECCION USD'!D930,3)</f>
        <v>0.90700000000000003</v>
      </c>
      <c r="X930" s="142">
        <v>16.12</v>
      </c>
      <c r="Y930" s="190">
        <v>923</v>
      </c>
      <c r="Z930" s="200">
        <v>0.55000000000000004</v>
      </c>
      <c r="AA930" s="200">
        <v>0.13</v>
      </c>
      <c r="AB930" s="200">
        <v>0.3</v>
      </c>
      <c r="AC930" s="200">
        <v>0.85</v>
      </c>
      <c r="AL930"/>
      <c r="AM930"/>
      <c r="AN930"/>
      <c r="AO930"/>
      <c r="AP930"/>
      <c r="AQ930"/>
      <c r="AR930"/>
      <c r="AS930"/>
      <c r="AT930"/>
      <c r="AU930"/>
    </row>
    <row r="931" spans="17:47" x14ac:dyDescent="0.2">
      <c r="Q931" s="142">
        <f>TRUNC('TARIFA ENTREGA A DIRECCION USD'!D932-'TARIFA ENTREGA A DIRECCION USD'!D931,2)</f>
        <v>0.54</v>
      </c>
      <c r="R931" s="190">
        <v>924</v>
      </c>
      <c r="S931" s="200">
        <f>TRUNC((('TARIFA ENTREGA A DIRECCION USD'!C931-'TARIFA ENTREGA A DIRECCION USD'!D931)/'TARIFA ENTREGA A DIRECCION USD'!D931)+1,3)</f>
        <v>0.71899999999999997</v>
      </c>
      <c r="T931" s="200">
        <f>TRUNC(('TARIFA ENTREGA A DIRECCION USD'!E931-'TARIFA ENTREGA A DIRECCION USD'!D931)/'TARIFA ENTREGA A DIRECCION USD'!D931,3)</f>
        <v>0.23599999999999999</v>
      </c>
      <c r="U931" s="200">
        <f>TRUNC(('TARIFA ENTREGA A DIRECCION USD'!F931-'TARIFA ENTREGA A DIRECCION USD'!D931)/'TARIFA ENTREGA A DIRECCION USD'!D931,3)</f>
        <v>0.39800000000000002</v>
      </c>
      <c r="V931" s="200">
        <f>TRUNC(('TARIFA ENTREGA A DIRECCION USD'!G931-'TARIFA ENTREGA A DIRECCION USD'!D931)/'TARIFA ENTREGA A DIRECCION USD'!D931,3)</f>
        <v>0.90700000000000003</v>
      </c>
      <c r="X931" s="142">
        <v>16.12</v>
      </c>
      <c r="Y931" s="190">
        <v>924</v>
      </c>
      <c r="Z931" s="200">
        <v>0.55000000000000004</v>
      </c>
      <c r="AA931" s="200">
        <v>0.13</v>
      </c>
      <c r="AB931" s="200">
        <v>0.3</v>
      </c>
      <c r="AC931" s="200">
        <v>0.85</v>
      </c>
      <c r="AL931"/>
      <c r="AM931"/>
      <c r="AN931"/>
      <c r="AO931"/>
      <c r="AP931"/>
      <c r="AQ931"/>
      <c r="AR931"/>
      <c r="AS931"/>
      <c r="AT931"/>
      <c r="AU931"/>
    </row>
    <row r="932" spans="17:47" x14ac:dyDescent="0.2">
      <c r="Q932" s="142">
        <f>TRUNC('TARIFA ENTREGA A DIRECCION USD'!D933-'TARIFA ENTREGA A DIRECCION USD'!D932,2)</f>
        <v>0.54</v>
      </c>
      <c r="R932" s="190">
        <v>925</v>
      </c>
      <c r="S932" s="200">
        <f>TRUNC((('TARIFA ENTREGA A DIRECCION USD'!C932-'TARIFA ENTREGA A DIRECCION USD'!D932)/'TARIFA ENTREGA A DIRECCION USD'!D932)+1,3)</f>
        <v>0.71899999999999997</v>
      </c>
      <c r="T932" s="200">
        <f>TRUNC(('TARIFA ENTREGA A DIRECCION USD'!E932-'TARIFA ENTREGA A DIRECCION USD'!D932)/'TARIFA ENTREGA A DIRECCION USD'!D932,3)</f>
        <v>0.23599999999999999</v>
      </c>
      <c r="U932" s="200">
        <f>TRUNC(('TARIFA ENTREGA A DIRECCION USD'!F932-'TARIFA ENTREGA A DIRECCION USD'!D932)/'TARIFA ENTREGA A DIRECCION USD'!D932,3)</f>
        <v>0.39800000000000002</v>
      </c>
      <c r="V932" s="200">
        <f>TRUNC(('TARIFA ENTREGA A DIRECCION USD'!G932-'TARIFA ENTREGA A DIRECCION USD'!D932)/'TARIFA ENTREGA A DIRECCION USD'!D932,3)</f>
        <v>0.90700000000000003</v>
      </c>
      <c r="X932" s="142">
        <v>16.12</v>
      </c>
      <c r="Y932" s="190">
        <v>925</v>
      </c>
      <c r="Z932" s="200">
        <v>0.55000000000000004</v>
      </c>
      <c r="AA932" s="200">
        <v>0.13</v>
      </c>
      <c r="AB932" s="200">
        <v>0.3</v>
      </c>
      <c r="AC932" s="200">
        <v>0.85</v>
      </c>
      <c r="AL932"/>
      <c r="AM932"/>
      <c r="AN932"/>
      <c r="AO932"/>
      <c r="AP932"/>
      <c r="AQ932"/>
      <c r="AR932"/>
      <c r="AS932"/>
      <c r="AT932"/>
      <c r="AU932"/>
    </row>
    <row r="933" spans="17:47" x14ac:dyDescent="0.2">
      <c r="Q933" s="142">
        <f>TRUNC('TARIFA ENTREGA A DIRECCION USD'!D934-'TARIFA ENTREGA A DIRECCION USD'!D933,2)</f>
        <v>0.54</v>
      </c>
      <c r="R933" s="190">
        <v>926</v>
      </c>
      <c r="S933" s="200">
        <f>TRUNC((('TARIFA ENTREGA A DIRECCION USD'!C933-'TARIFA ENTREGA A DIRECCION USD'!D933)/'TARIFA ENTREGA A DIRECCION USD'!D933)+1,3)</f>
        <v>0.71899999999999997</v>
      </c>
      <c r="T933" s="200">
        <f>TRUNC(('TARIFA ENTREGA A DIRECCION USD'!E933-'TARIFA ENTREGA A DIRECCION USD'!D933)/'TARIFA ENTREGA A DIRECCION USD'!D933,3)</f>
        <v>0.23599999999999999</v>
      </c>
      <c r="U933" s="200">
        <f>TRUNC(('TARIFA ENTREGA A DIRECCION USD'!F933-'TARIFA ENTREGA A DIRECCION USD'!D933)/'TARIFA ENTREGA A DIRECCION USD'!D933,3)</f>
        <v>0.39800000000000002</v>
      </c>
      <c r="V933" s="200">
        <f>TRUNC(('TARIFA ENTREGA A DIRECCION USD'!G933-'TARIFA ENTREGA A DIRECCION USD'!D933)/'TARIFA ENTREGA A DIRECCION USD'!D933,3)</f>
        <v>0.90700000000000003</v>
      </c>
      <c r="X933" s="142">
        <v>16.12</v>
      </c>
      <c r="Y933" s="190">
        <v>926</v>
      </c>
      <c r="Z933" s="200">
        <v>0.55000000000000004</v>
      </c>
      <c r="AA933" s="200">
        <v>0.13</v>
      </c>
      <c r="AB933" s="200">
        <v>0.3</v>
      </c>
      <c r="AC933" s="200">
        <v>0.85</v>
      </c>
      <c r="AL933"/>
      <c r="AM933"/>
      <c r="AN933"/>
      <c r="AO933"/>
      <c r="AP933"/>
      <c r="AQ933"/>
      <c r="AR933"/>
      <c r="AS933"/>
      <c r="AT933"/>
      <c r="AU933"/>
    </row>
    <row r="934" spans="17:47" x14ac:dyDescent="0.2">
      <c r="Q934" s="142">
        <f>TRUNC('TARIFA ENTREGA A DIRECCION USD'!D935-'TARIFA ENTREGA A DIRECCION USD'!D934,2)</f>
        <v>0.54</v>
      </c>
      <c r="R934" s="190">
        <v>927</v>
      </c>
      <c r="S934" s="200">
        <f>TRUNC((('TARIFA ENTREGA A DIRECCION USD'!C934-'TARIFA ENTREGA A DIRECCION USD'!D934)/'TARIFA ENTREGA A DIRECCION USD'!D934)+1,3)</f>
        <v>0.71899999999999997</v>
      </c>
      <c r="T934" s="200">
        <f>TRUNC(('TARIFA ENTREGA A DIRECCION USD'!E934-'TARIFA ENTREGA A DIRECCION USD'!D934)/'TARIFA ENTREGA A DIRECCION USD'!D934,3)</f>
        <v>0.23599999999999999</v>
      </c>
      <c r="U934" s="200">
        <f>TRUNC(('TARIFA ENTREGA A DIRECCION USD'!F934-'TARIFA ENTREGA A DIRECCION USD'!D934)/'TARIFA ENTREGA A DIRECCION USD'!D934,3)</f>
        <v>0.39800000000000002</v>
      </c>
      <c r="V934" s="200">
        <f>TRUNC(('TARIFA ENTREGA A DIRECCION USD'!G934-'TARIFA ENTREGA A DIRECCION USD'!D934)/'TARIFA ENTREGA A DIRECCION USD'!D934,3)</f>
        <v>0.90700000000000003</v>
      </c>
      <c r="X934" s="142">
        <v>16.12</v>
      </c>
      <c r="Y934" s="190">
        <v>927</v>
      </c>
      <c r="Z934" s="200">
        <v>0.55000000000000004</v>
      </c>
      <c r="AA934" s="200">
        <v>0.13</v>
      </c>
      <c r="AB934" s="200">
        <v>0.3</v>
      </c>
      <c r="AC934" s="200">
        <v>0.85</v>
      </c>
      <c r="AL934"/>
      <c r="AM934"/>
      <c r="AN934"/>
      <c r="AO934"/>
      <c r="AP934"/>
      <c r="AQ934"/>
      <c r="AR934"/>
      <c r="AS934"/>
      <c r="AT934"/>
      <c r="AU934"/>
    </row>
    <row r="935" spans="17:47" x14ac:dyDescent="0.2">
      <c r="Q935" s="142">
        <f>TRUNC('TARIFA ENTREGA A DIRECCION USD'!D936-'TARIFA ENTREGA A DIRECCION USD'!D935,2)</f>
        <v>0.54</v>
      </c>
      <c r="R935" s="190">
        <v>928</v>
      </c>
      <c r="S935" s="200">
        <f>TRUNC((('TARIFA ENTREGA A DIRECCION USD'!C935-'TARIFA ENTREGA A DIRECCION USD'!D935)/'TARIFA ENTREGA A DIRECCION USD'!D935)+1,3)</f>
        <v>0.71899999999999997</v>
      </c>
      <c r="T935" s="200">
        <f>TRUNC(('TARIFA ENTREGA A DIRECCION USD'!E935-'TARIFA ENTREGA A DIRECCION USD'!D935)/'TARIFA ENTREGA A DIRECCION USD'!D935,3)</f>
        <v>0.23599999999999999</v>
      </c>
      <c r="U935" s="200">
        <f>TRUNC(('TARIFA ENTREGA A DIRECCION USD'!F935-'TARIFA ENTREGA A DIRECCION USD'!D935)/'TARIFA ENTREGA A DIRECCION USD'!D935,3)</f>
        <v>0.39900000000000002</v>
      </c>
      <c r="V935" s="200">
        <f>TRUNC(('TARIFA ENTREGA A DIRECCION USD'!G935-'TARIFA ENTREGA A DIRECCION USD'!D935)/'TARIFA ENTREGA A DIRECCION USD'!D935,3)</f>
        <v>0.90700000000000003</v>
      </c>
      <c r="X935" s="142">
        <v>16.12</v>
      </c>
      <c r="Y935" s="190">
        <v>928</v>
      </c>
      <c r="Z935" s="200">
        <v>0.55000000000000004</v>
      </c>
      <c r="AA935" s="200">
        <v>0.13</v>
      </c>
      <c r="AB935" s="200">
        <v>0.3</v>
      </c>
      <c r="AC935" s="200">
        <v>0.85</v>
      </c>
      <c r="AL935"/>
      <c r="AM935"/>
      <c r="AN935"/>
      <c r="AO935"/>
      <c r="AP935"/>
      <c r="AQ935"/>
      <c r="AR935"/>
      <c r="AS935"/>
      <c r="AT935"/>
      <c r="AU935"/>
    </row>
    <row r="936" spans="17:47" x14ac:dyDescent="0.2">
      <c r="Q936" s="142">
        <f>TRUNC('TARIFA ENTREGA A DIRECCION USD'!D937-'TARIFA ENTREGA A DIRECCION USD'!D936,2)</f>
        <v>0.54</v>
      </c>
      <c r="R936" s="190">
        <v>929</v>
      </c>
      <c r="S936" s="200">
        <f>TRUNC((('TARIFA ENTREGA A DIRECCION USD'!C936-'TARIFA ENTREGA A DIRECCION USD'!D936)/'TARIFA ENTREGA A DIRECCION USD'!D936)+1,3)</f>
        <v>0.71899999999999997</v>
      </c>
      <c r="T936" s="200">
        <f>TRUNC(('TARIFA ENTREGA A DIRECCION USD'!E936-'TARIFA ENTREGA A DIRECCION USD'!D936)/'TARIFA ENTREGA A DIRECCION USD'!D936,3)</f>
        <v>0.23599999999999999</v>
      </c>
      <c r="U936" s="200">
        <f>TRUNC(('TARIFA ENTREGA A DIRECCION USD'!F936-'TARIFA ENTREGA A DIRECCION USD'!D936)/'TARIFA ENTREGA A DIRECCION USD'!D936,3)</f>
        <v>0.39900000000000002</v>
      </c>
      <c r="V936" s="200">
        <f>TRUNC(('TARIFA ENTREGA A DIRECCION USD'!G936-'TARIFA ENTREGA A DIRECCION USD'!D936)/'TARIFA ENTREGA A DIRECCION USD'!D936,3)</f>
        <v>0.90700000000000003</v>
      </c>
      <c r="X936" s="142">
        <v>16.12</v>
      </c>
      <c r="Y936" s="190">
        <v>929</v>
      </c>
      <c r="Z936" s="200">
        <v>0.55000000000000004</v>
      </c>
      <c r="AA936" s="200">
        <v>0.13</v>
      </c>
      <c r="AB936" s="200">
        <v>0.3</v>
      </c>
      <c r="AC936" s="200">
        <v>0.85</v>
      </c>
      <c r="AL936"/>
      <c r="AM936"/>
      <c r="AN936"/>
      <c r="AO936"/>
      <c r="AP936"/>
      <c r="AQ936"/>
      <c r="AR936"/>
      <c r="AS936"/>
      <c r="AT936"/>
      <c r="AU936"/>
    </row>
    <row r="937" spans="17:47" x14ac:dyDescent="0.2">
      <c r="Q937" s="142">
        <f>TRUNC('TARIFA ENTREGA A DIRECCION USD'!D938-'TARIFA ENTREGA A DIRECCION USD'!D937,2)</f>
        <v>0.54</v>
      </c>
      <c r="R937" s="190">
        <v>930</v>
      </c>
      <c r="S937" s="200">
        <f>TRUNC((('TARIFA ENTREGA A DIRECCION USD'!C937-'TARIFA ENTREGA A DIRECCION USD'!D937)/'TARIFA ENTREGA A DIRECCION USD'!D937)+1,3)</f>
        <v>0.71899999999999997</v>
      </c>
      <c r="T937" s="200">
        <f>TRUNC(('TARIFA ENTREGA A DIRECCION USD'!E937-'TARIFA ENTREGA A DIRECCION USD'!D937)/'TARIFA ENTREGA A DIRECCION USD'!D937,3)</f>
        <v>0.23599999999999999</v>
      </c>
      <c r="U937" s="200">
        <f>TRUNC(('TARIFA ENTREGA A DIRECCION USD'!F937-'TARIFA ENTREGA A DIRECCION USD'!D937)/'TARIFA ENTREGA A DIRECCION USD'!D937,3)</f>
        <v>0.39900000000000002</v>
      </c>
      <c r="V937" s="200">
        <f>TRUNC(('TARIFA ENTREGA A DIRECCION USD'!G937-'TARIFA ENTREGA A DIRECCION USD'!D937)/'TARIFA ENTREGA A DIRECCION USD'!D937,3)</f>
        <v>0.90700000000000003</v>
      </c>
      <c r="X937" s="142">
        <v>16.12</v>
      </c>
      <c r="Y937" s="190">
        <v>930</v>
      </c>
      <c r="Z937" s="200">
        <v>0.55000000000000004</v>
      </c>
      <c r="AA937" s="200">
        <v>0.13</v>
      </c>
      <c r="AB937" s="200">
        <v>0.3</v>
      </c>
      <c r="AC937" s="200">
        <v>0.85</v>
      </c>
      <c r="AL937"/>
      <c r="AM937"/>
      <c r="AN937"/>
      <c r="AO937"/>
      <c r="AP937"/>
      <c r="AQ937"/>
      <c r="AR937"/>
      <c r="AS937"/>
      <c r="AT937"/>
      <c r="AU937"/>
    </row>
    <row r="938" spans="17:47" x14ac:dyDescent="0.2">
      <c r="Q938" s="142">
        <f>TRUNC('TARIFA ENTREGA A DIRECCION USD'!D939-'TARIFA ENTREGA A DIRECCION USD'!D938,2)</f>
        <v>0.54</v>
      </c>
      <c r="R938" s="190">
        <v>931</v>
      </c>
      <c r="S938" s="200">
        <f>TRUNC((('TARIFA ENTREGA A DIRECCION USD'!C938-'TARIFA ENTREGA A DIRECCION USD'!D938)/'TARIFA ENTREGA A DIRECCION USD'!D938)+1,3)</f>
        <v>0.71899999999999997</v>
      </c>
      <c r="T938" s="200">
        <f>TRUNC(('TARIFA ENTREGA A DIRECCION USD'!E938-'TARIFA ENTREGA A DIRECCION USD'!D938)/'TARIFA ENTREGA A DIRECCION USD'!D938,3)</f>
        <v>0.23599999999999999</v>
      </c>
      <c r="U938" s="200">
        <f>TRUNC(('TARIFA ENTREGA A DIRECCION USD'!F938-'TARIFA ENTREGA A DIRECCION USD'!D938)/'TARIFA ENTREGA A DIRECCION USD'!D938,3)</f>
        <v>0.39900000000000002</v>
      </c>
      <c r="V938" s="200">
        <f>TRUNC(('TARIFA ENTREGA A DIRECCION USD'!G938-'TARIFA ENTREGA A DIRECCION USD'!D938)/'TARIFA ENTREGA A DIRECCION USD'!D938,3)</f>
        <v>0.90700000000000003</v>
      </c>
      <c r="X938" s="142">
        <v>16.12</v>
      </c>
      <c r="Y938" s="190">
        <v>931</v>
      </c>
      <c r="Z938" s="200">
        <v>0.55000000000000004</v>
      </c>
      <c r="AA938" s="200">
        <v>0.13</v>
      </c>
      <c r="AB938" s="200">
        <v>0.3</v>
      </c>
      <c r="AC938" s="200">
        <v>0.85</v>
      </c>
      <c r="AL938"/>
      <c r="AM938"/>
      <c r="AN938"/>
      <c r="AO938"/>
      <c r="AP938"/>
      <c r="AQ938"/>
      <c r="AR938"/>
      <c r="AS938"/>
      <c r="AT938"/>
      <c r="AU938"/>
    </row>
    <row r="939" spans="17:47" x14ac:dyDescent="0.2">
      <c r="Q939" s="142">
        <f>TRUNC('TARIFA ENTREGA A DIRECCION USD'!D940-'TARIFA ENTREGA A DIRECCION USD'!D939,2)</f>
        <v>0.54</v>
      </c>
      <c r="R939" s="190">
        <v>932</v>
      </c>
      <c r="S939" s="200">
        <f>TRUNC((('TARIFA ENTREGA A DIRECCION USD'!C939-'TARIFA ENTREGA A DIRECCION USD'!D939)/'TARIFA ENTREGA A DIRECCION USD'!D939)+1,3)</f>
        <v>0.71899999999999997</v>
      </c>
      <c r="T939" s="200">
        <f>TRUNC(('TARIFA ENTREGA A DIRECCION USD'!E939-'TARIFA ENTREGA A DIRECCION USD'!D939)/'TARIFA ENTREGA A DIRECCION USD'!D939,3)</f>
        <v>0.23599999999999999</v>
      </c>
      <c r="U939" s="200">
        <f>TRUNC(('TARIFA ENTREGA A DIRECCION USD'!F939-'TARIFA ENTREGA A DIRECCION USD'!D939)/'TARIFA ENTREGA A DIRECCION USD'!D939,3)</f>
        <v>0.39900000000000002</v>
      </c>
      <c r="V939" s="200">
        <f>TRUNC(('TARIFA ENTREGA A DIRECCION USD'!G939-'TARIFA ENTREGA A DIRECCION USD'!D939)/'TARIFA ENTREGA A DIRECCION USD'!D939,3)</f>
        <v>0.90700000000000003</v>
      </c>
      <c r="X939" s="142">
        <v>16.12</v>
      </c>
      <c r="Y939" s="190">
        <v>932</v>
      </c>
      <c r="Z939" s="200">
        <v>0.55000000000000004</v>
      </c>
      <c r="AA939" s="200">
        <v>0.13</v>
      </c>
      <c r="AB939" s="200">
        <v>0.3</v>
      </c>
      <c r="AC939" s="200">
        <v>0.85</v>
      </c>
      <c r="AL939"/>
      <c r="AM939"/>
      <c r="AN939"/>
      <c r="AO939"/>
      <c r="AP939"/>
      <c r="AQ939"/>
      <c r="AR939"/>
      <c r="AS939"/>
      <c r="AT939"/>
      <c r="AU939"/>
    </row>
    <row r="940" spans="17:47" x14ac:dyDescent="0.2">
      <c r="Q940" s="142">
        <f>TRUNC('TARIFA ENTREGA A DIRECCION USD'!D941-'TARIFA ENTREGA A DIRECCION USD'!D940,2)</f>
        <v>0.54</v>
      </c>
      <c r="R940" s="190">
        <v>933</v>
      </c>
      <c r="S940" s="200">
        <f>TRUNC((('TARIFA ENTREGA A DIRECCION USD'!C940-'TARIFA ENTREGA A DIRECCION USD'!D940)/'TARIFA ENTREGA A DIRECCION USD'!D940)+1,3)</f>
        <v>0.71899999999999997</v>
      </c>
      <c r="T940" s="200">
        <f>TRUNC(('TARIFA ENTREGA A DIRECCION USD'!E940-'TARIFA ENTREGA A DIRECCION USD'!D940)/'TARIFA ENTREGA A DIRECCION USD'!D940,3)</f>
        <v>0.23599999999999999</v>
      </c>
      <c r="U940" s="200">
        <f>TRUNC(('TARIFA ENTREGA A DIRECCION USD'!F940-'TARIFA ENTREGA A DIRECCION USD'!D940)/'TARIFA ENTREGA A DIRECCION USD'!D940,3)</f>
        <v>0.39900000000000002</v>
      </c>
      <c r="V940" s="200">
        <f>TRUNC(('TARIFA ENTREGA A DIRECCION USD'!G940-'TARIFA ENTREGA A DIRECCION USD'!D940)/'TARIFA ENTREGA A DIRECCION USD'!D940,3)</f>
        <v>0.90700000000000003</v>
      </c>
      <c r="X940" s="142">
        <v>16.12</v>
      </c>
      <c r="Y940" s="190">
        <v>933</v>
      </c>
      <c r="Z940" s="200">
        <v>0.55000000000000004</v>
      </c>
      <c r="AA940" s="200">
        <v>0.13</v>
      </c>
      <c r="AB940" s="200">
        <v>0.3</v>
      </c>
      <c r="AC940" s="200">
        <v>0.85</v>
      </c>
      <c r="AL940"/>
      <c r="AM940"/>
      <c r="AN940"/>
      <c r="AO940"/>
      <c r="AP940"/>
      <c r="AQ940"/>
      <c r="AR940"/>
      <c r="AS940"/>
      <c r="AT940"/>
      <c r="AU940"/>
    </row>
    <row r="941" spans="17:47" x14ac:dyDescent="0.2">
      <c r="Q941" s="142">
        <f>TRUNC('TARIFA ENTREGA A DIRECCION USD'!D942-'TARIFA ENTREGA A DIRECCION USD'!D941,2)</f>
        <v>0.54</v>
      </c>
      <c r="R941" s="190">
        <v>934</v>
      </c>
      <c r="S941" s="200">
        <f>TRUNC((('TARIFA ENTREGA A DIRECCION USD'!C941-'TARIFA ENTREGA A DIRECCION USD'!D941)/'TARIFA ENTREGA A DIRECCION USD'!D941)+1,3)</f>
        <v>0.71899999999999997</v>
      </c>
      <c r="T941" s="200">
        <f>TRUNC(('TARIFA ENTREGA A DIRECCION USD'!E941-'TARIFA ENTREGA A DIRECCION USD'!D941)/'TARIFA ENTREGA A DIRECCION USD'!D941,3)</f>
        <v>0.23599999999999999</v>
      </c>
      <c r="U941" s="200">
        <f>TRUNC(('TARIFA ENTREGA A DIRECCION USD'!F941-'TARIFA ENTREGA A DIRECCION USD'!D941)/'TARIFA ENTREGA A DIRECCION USD'!D941,3)</f>
        <v>0.39900000000000002</v>
      </c>
      <c r="V941" s="200">
        <f>TRUNC(('TARIFA ENTREGA A DIRECCION USD'!G941-'TARIFA ENTREGA A DIRECCION USD'!D941)/'TARIFA ENTREGA A DIRECCION USD'!D941,3)</f>
        <v>0.90700000000000003</v>
      </c>
      <c r="X941" s="142">
        <v>16.12</v>
      </c>
      <c r="Y941" s="190">
        <v>934</v>
      </c>
      <c r="Z941" s="200">
        <v>0.55000000000000004</v>
      </c>
      <c r="AA941" s="200">
        <v>0.13</v>
      </c>
      <c r="AB941" s="200">
        <v>0.3</v>
      </c>
      <c r="AC941" s="200">
        <v>0.85</v>
      </c>
      <c r="AL941"/>
      <c r="AM941"/>
      <c r="AN941"/>
      <c r="AO941"/>
      <c r="AP941"/>
      <c r="AQ941"/>
      <c r="AR941"/>
      <c r="AS941"/>
      <c r="AT941"/>
      <c r="AU941"/>
    </row>
    <row r="942" spans="17:47" x14ac:dyDescent="0.2">
      <c r="Q942" s="142">
        <f>TRUNC('TARIFA ENTREGA A DIRECCION USD'!D943-'TARIFA ENTREGA A DIRECCION USD'!D942,2)</f>
        <v>0.54</v>
      </c>
      <c r="R942" s="190">
        <v>935</v>
      </c>
      <c r="S942" s="200">
        <f>TRUNC((('TARIFA ENTREGA A DIRECCION USD'!C942-'TARIFA ENTREGA A DIRECCION USD'!D942)/'TARIFA ENTREGA A DIRECCION USD'!D942)+1,3)</f>
        <v>0.71899999999999997</v>
      </c>
      <c r="T942" s="200">
        <f>TRUNC(('TARIFA ENTREGA A DIRECCION USD'!E942-'TARIFA ENTREGA A DIRECCION USD'!D942)/'TARIFA ENTREGA A DIRECCION USD'!D942,3)</f>
        <v>0.23599999999999999</v>
      </c>
      <c r="U942" s="200">
        <f>TRUNC(('TARIFA ENTREGA A DIRECCION USD'!F942-'TARIFA ENTREGA A DIRECCION USD'!D942)/'TARIFA ENTREGA A DIRECCION USD'!D942,3)</f>
        <v>0.39900000000000002</v>
      </c>
      <c r="V942" s="200">
        <f>TRUNC(('TARIFA ENTREGA A DIRECCION USD'!G942-'TARIFA ENTREGA A DIRECCION USD'!D942)/'TARIFA ENTREGA A DIRECCION USD'!D942,3)</f>
        <v>0.90800000000000003</v>
      </c>
      <c r="X942" s="142">
        <v>16.12</v>
      </c>
      <c r="Y942" s="190">
        <v>935</v>
      </c>
      <c r="Z942" s="200">
        <v>0.55000000000000004</v>
      </c>
      <c r="AA942" s="200">
        <v>0.13</v>
      </c>
      <c r="AB942" s="200">
        <v>0.3</v>
      </c>
      <c r="AC942" s="200">
        <v>0.85</v>
      </c>
      <c r="AL942"/>
      <c r="AM942"/>
      <c r="AN942"/>
      <c r="AO942"/>
      <c r="AP942"/>
      <c r="AQ942"/>
      <c r="AR942"/>
      <c r="AS942"/>
      <c r="AT942"/>
      <c r="AU942"/>
    </row>
    <row r="943" spans="17:47" x14ac:dyDescent="0.2">
      <c r="Q943" s="142">
        <f>TRUNC('TARIFA ENTREGA A DIRECCION USD'!D944-'TARIFA ENTREGA A DIRECCION USD'!D943,2)</f>
        <v>0.54</v>
      </c>
      <c r="R943" s="190">
        <v>936</v>
      </c>
      <c r="S943" s="200">
        <f>TRUNC((('TARIFA ENTREGA A DIRECCION USD'!C943-'TARIFA ENTREGA A DIRECCION USD'!D943)/'TARIFA ENTREGA A DIRECCION USD'!D943)+1,3)</f>
        <v>0.71899999999999997</v>
      </c>
      <c r="T943" s="200">
        <f>TRUNC(('TARIFA ENTREGA A DIRECCION USD'!E943-'TARIFA ENTREGA A DIRECCION USD'!D943)/'TARIFA ENTREGA A DIRECCION USD'!D943,3)</f>
        <v>0.23599999999999999</v>
      </c>
      <c r="U943" s="200">
        <f>TRUNC(('TARIFA ENTREGA A DIRECCION USD'!F943-'TARIFA ENTREGA A DIRECCION USD'!D943)/'TARIFA ENTREGA A DIRECCION USD'!D943,3)</f>
        <v>0.39900000000000002</v>
      </c>
      <c r="V943" s="200">
        <f>TRUNC(('TARIFA ENTREGA A DIRECCION USD'!G943-'TARIFA ENTREGA A DIRECCION USD'!D943)/'TARIFA ENTREGA A DIRECCION USD'!D943,3)</f>
        <v>0.90800000000000003</v>
      </c>
      <c r="X943" s="142">
        <v>16.12</v>
      </c>
      <c r="Y943" s="190">
        <v>936</v>
      </c>
      <c r="Z943" s="200">
        <v>0.55000000000000004</v>
      </c>
      <c r="AA943" s="200">
        <v>0.13</v>
      </c>
      <c r="AB943" s="200">
        <v>0.3</v>
      </c>
      <c r="AC943" s="200">
        <v>0.85</v>
      </c>
      <c r="AL943"/>
      <c r="AM943"/>
      <c r="AN943"/>
      <c r="AO943"/>
      <c r="AP943"/>
      <c r="AQ943"/>
      <c r="AR943"/>
      <c r="AS943"/>
      <c r="AT943"/>
      <c r="AU943"/>
    </row>
    <row r="944" spans="17:47" x14ac:dyDescent="0.2">
      <c r="Q944" s="142">
        <f>TRUNC('TARIFA ENTREGA A DIRECCION USD'!D945-'TARIFA ENTREGA A DIRECCION USD'!D944,2)</f>
        <v>0.54</v>
      </c>
      <c r="R944" s="190">
        <v>937</v>
      </c>
      <c r="S944" s="200">
        <f>TRUNC((('TARIFA ENTREGA A DIRECCION USD'!C944-'TARIFA ENTREGA A DIRECCION USD'!D944)/'TARIFA ENTREGA A DIRECCION USD'!D944)+1,3)</f>
        <v>0.71899999999999997</v>
      </c>
      <c r="T944" s="200">
        <f>TRUNC(('TARIFA ENTREGA A DIRECCION USD'!E944-'TARIFA ENTREGA A DIRECCION USD'!D944)/'TARIFA ENTREGA A DIRECCION USD'!D944,3)</f>
        <v>0.23599999999999999</v>
      </c>
      <c r="U944" s="200">
        <f>TRUNC(('TARIFA ENTREGA A DIRECCION USD'!F944-'TARIFA ENTREGA A DIRECCION USD'!D944)/'TARIFA ENTREGA A DIRECCION USD'!D944,3)</f>
        <v>0.39900000000000002</v>
      </c>
      <c r="V944" s="200">
        <f>TRUNC(('TARIFA ENTREGA A DIRECCION USD'!G944-'TARIFA ENTREGA A DIRECCION USD'!D944)/'TARIFA ENTREGA A DIRECCION USD'!D944,3)</f>
        <v>0.90800000000000003</v>
      </c>
      <c r="X944" s="142">
        <v>16.12</v>
      </c>
      <c r="Y944" s="190">
        <v>937</v>
      </c>
      <c r="Z944" s="200">
        <v>0.55000000000000004</v>
      </c>
      <c r="AA944" s="200">
        <v>0.13</v>
      </c>
      <c r="AB944" s="200">
        <v>0.3</v>
      </c>
      <c r="AC944" s="200">
        <v>0.85</v>
      </c>
      <c r="AL944"/>
      <c r="AM944"/>
      <c r="AN944"/>
      <c r="AO944"/>
      <c r="AP944"/>
      <c r="AQ944"/>
      <c r="AR944"/>
      <c r="AS944"/>
      <c r="AT944"/>
      <c r="AU944"/>
    </row>
    <row r="945" spans="17:47" x14ac:dyDescent="0.2">
      <c r="Q945" s="142">
        <f>TRUNC('TARIFA ENTREGA A DIRECCION USD'!D946-'TARIFA ENTREGA A DIRECCION USD'!D945,2)</f>
        <v>0.54</v>
      </c>
      <c r="R945" s="190">
        <v>938</v>
      </c>
      <c r="S945" s="200">
        <f>TRUNC((('TARIFA ENTREGA A DIRECCION USD'!C945-'TARIFA ENTREGA A DIRECCION USD'!D945)/'TARIFA ENTREGA A DIRECCION USD'!D945)+1,3)</f>
        <v>0.72</v>
      </c>
      <c r="T945" s="200">
        <f>TRUNC(('TARIFA ENTREGA A DIRECCION USD'!E945-'TARIFA ENTREGA A DIRECCION USD'!D945)/'TARIFA ENTREGA A DIRECCION USD'!D945,3)</f>
        <v>0.23599999999999999</v>
      </c>
      <c r="U945" s="200">
        <f>TRUNC(('TARIFA ENTREGA A DIRECCION USD'!F945-'TARIFA ENTREGA A DIRECCION USD'!D945)/'TARIFA ENTREGA A DIRECCION USD'!D945,3)</f>
        <v>0.39900000000000002</v>
      </c>
      <c r="V945" s="200">
        <f>TRUNC(('TARIFA ENTREGA A DIRECCION USD'!G945-'TARIFA ENTREGA A DIRECCION USD'!D945)/'TARIFA ENTREGA A DIRECCION USD'!D945,3)</f>
        <v>0.90800000000000003</v>
      </c>
      <c r="X945" s="142">
        <v>16.12</v>
      </c>
      <c r="Y945" s="190">
        <v>938</v>
      </c>
      <c r="Z945" s="200">
        <v>0.55000000000000004</v>
      </c>
      <c r="AA945" s="200">
        <v>0.13</v>
      </c>
      <c r="AB945" s="200">
        <v>0.3</v>
      </c>
      <c r="AC945" s="200">
        <v>0.85</v>
      </c>
      <c r="AL945"/>
      <c r="AM945"/>
      <c r="AN945"/>
      <c r="AO945"/>
      <c r="AP945"/>
      <c r="AQ945"/>
      <c r="AR945"/>
      <c r="AS945"/>
      <c r="AT945"/>
      <c r="AU945"/>
    </row>
    <row r="946" spans="17:47" x14ac:dyDescent="0.2">
      <c r="Q946" s="142">
        <f>TRUNC('TARIFA ENTREGA A DIRECCION USD'!D947-'TARIFA ENTREGA A DIRECCION USD'!D946,2)</f>
        <v>0.54</v>
      </c>
      <c r="R946" s="190">
        <v>939</v>
      </c>
      <c r="S946" s="200">
        <f>TRUNC((('TARIFA ENTREGA A DIRECCION USD'!C946-'TARIFA ENTREGA A DIRECCION USD'!D946)/'TARIFA ENTREGA A DIRECCION USD'!D946)+1,3)</f>
        <v>0.72</v>
      </c>
      <c r="T946" s="200">
        <f>TRUNC(('TARIFA ENTREGA A DIRECCION USD'!E946-'TARIFA ENTREGA A DIRECCION USD'!D946)/'TARIFA ENTREGA A DIRECCION USD'!D946,3)</f>
        <v>0.23599999999999999</v>
      </c>
      <c r="U946" s="200">
        <f>TRUNC(('TARIFA ENTREGA A DIRECCION USD'!F946-'TARIFA ENTREGA A DIRECCION USD'!D946)/'TARIFA ENTREGA A DIRECCION USD'!D946,3)</f>
        <v>0.39900000000000002</v>
      </c>
      <c r="V946" s="200">
        <f>TRUNC(('TARIFA ENTREGA A DIRECCION USD'!G946-'TARIFA ENTREGA A DIRECCION USD'!D946)/'TARIFA ENTREGA A DIRECCION USD'!D946,3)</f>
        <v>0.90800000000000003</v>
      </c>
      <c r="X946" s="142">
        <v>16.12</v>
      </c>
      <c r="Y946" s="190">
        <v>939</v>
      </c>
      <c r="Z946" s="200">
        <v>0.55000000000000004</v>
      </c>
      <c r="AA946" s="200">
        <v>0.13</v>
      </c>
      <c r="AB946" s="200">
        <v>0.3</v>
      </c>
      <c r="AC946" s="200">
        <v>0.85</v>
      </c>
      <c r="AL946"/>
      <c r="AM946"/>
      <c r="AN946"/>
      <c r="AO946"/>
      <c r="AP946"/>
      <c r="AQ946"/>
      <c r="AR946"/>
      <c r="AS946"/>
      <c r="AT946"/>
      <c r="AU946"/>
    </row>
    <row r="947" spans="17:47" x14ac:dyDescent="0.2">
      <c r="Q947" s="142">
        <f>TRUNC('TARIFA ENTREGA A DIRECCION USD'!D948-'TARIFA ENTREGA A DIRECCION USD'!D947,2)</f>
        <v>0.54</v>
      </c>
      <c r="R947" s="190">
        <v>940</v>
      </c>
      <c r="S947" s="200">
        <f>TRUNC((('TARIFA ENTREGA A DIRECCION USD'!C947-'TARIFA ENTREGA A DIRECCION USD'!D947)/'TARIFA ENTREGA A DIRECCION USD'!D947)+1,3)</f>
        <v>0.72</v>
      </c>
      <c r="T947" s="200">
        <f>TRUNC(('TARIFA ENTREGA A DIRECCION USD'!E947-'TARIFA ENTREGA A DIRECCION USD'!D947)/'TARIFA ENTREGA A DIRECCION USD'!D947,3)</f>
        <v>0.23599999999999999</v>
      </c>
      <c r="U947" s="200">
        <f>TRUNC(('TARIFA ENTREGA A DIRECCION USD'!F947-'TARIFA ENTREGA A DIRECCION USD'!D947)/'TARIFA ENTREGA A DIRECCION USD'!D947,3)</f>
        <v>0.39900000000000002</v>
      </c>
      <c r="V947" s="200">
        <f>TRUNC(('TARIFA ENTREGA A DIRECCION USD'!G947-'TARIFA ENTREGA A DIRECCION USD'!D947)/'TARIFA ENTREGA A DIRECCION USD'!D947,3)</f>
        <v>0.90800000000000003</v>
      </c>
      <c r="X947" s="142">
        <v>16.12</v>
      </c>
      <c r="Y947" s="190">
        <v>940</v>
      </c>
      <c r="Z947" s="200">
        <v>0.55000000000000004</v>
      </c>
      <c r="AA947" s="200">
        <v>0.13</v>
      </c>
      <c r="AB947" s="200">
        <v>0.3</v>
      </c>
      <c r="AC947" s="200">
        <v>0.85</v>
      </c>
      <c r="AL947"/>
      <c r="AM947"/>
      <c r="AN947"/>
      <c r="AO947"/>
      <c r="AP947"/>
      <c r="AQ947"/>
      <c r="AR947"/>
      <c r="AS947"/>
      <c r="AT947"/>
      <c r="AU947"/>
    </row>
    <row r="948" spans="17:47" x14ac:dyDescent="0.2">
      <c r="Q948" s="142">
        <f>TRUNC('TARIFA ENTREGA A DIRECCION USD'!D949-'TARIFA ENTREGA A DIRECCION USD'!D948,2)</f>
        <v>0.54</v>
      </c>
      <c r="R948" s="190">
        <v>941</v>
      </c>
      <c r="S948" s="200">
        <f>TRUNC((('TARIFA ENTREGA A DIRECCION USD'!C948-'TARIFA ENTREGA A DIRECCION USD'!D948)/'TARIFA ENTREGA A DIRECCION USD'!D948)+1,3)</f>
        <v>0.72</v>
      </c>
      <c r="T948" s="200">
        <f>TRUNC(('TARIFA ENTREGA A DIRECCION USD'!E948-'TARIFA ENTREGA A DIRECCION USD'!D948)/'TARIFA ENTREGA A DIRECCION USD'!D948,3)</f>
        <v>0.23699999999999999</v>
      </c>
      <c r="U948" s="200">
        <f>TRUNC(('TARIFA ENTREGA A DIRECCION USD'!F948-'TARIFA ENTREGA A DIRECCION USD'!D948)/'TARIFA ENTREGA A DIRECCION USD'!D948,3)</f>
        <v>0.39900000000000002</v>
      </c>
      <c r="V948" s="200">
        <f>TRUNC(('TARIFA ENTREGA A DIRECCION USD'!G948-'TARIFA ENTREGA A DIRECCION USD'!D948)/'TARIFA ENTREGA A DIRECCION USD'!D948,3)</f>
        <v>0.90800000000000003</v>
      </c>
      <c r="X948" s="142">
        <v>16.12</v>
      </c>
      <c r="Y948" s="190">
        <v>941</v>
      </c>
      <c r="Z948" s="200">
        <v>0.55000000000000004</v>
      </c>
      <c r="AA948" s="200">
        <v>0.13</v>
      </c>
      <c r="AB948" s="200">
        <v>0.3</v>
      </c>
      <c r="AC948" s="200">
        <v>0.85</v>
      </c>
      <c r="AL948"/>
      <c r="AM948"/>
      <c r="AN948"/>
      <c r="AO948"/>
      <c r="AP948"/>
      <c r="AQ948"/>
      <c r="AR948"/>
      <c r="AS948"/>
      <c r="AT948"/>
      <c r="AU948"/>
    </row>
    <row r="949" spans="17:47" x14ac:dyDescent="0.2">
      <c r="Q949" s="142">
        <f>TRUNC('TARIFA ENTREGA A DIRECCION USD'!D950-'TARIFA ENTREGA A DIRECCION USD'!D949,2)</f>
        <v>0.54</v>
      </c>
      <c r="R949" s="190">
        <v>942</v>
      </c>
      <c r="S949" s="200">
        <f>TRUNC((('TARIFA ENTREGA A DIRECCION USD'!C949-'TARIFA ENTREGA A DIRECCION USD'!D949)/'TARIFA ENTREGA A DIRECCION USD'!D949)+1,3)</f>
        <v>0.72</v>
      </c>
      <c r="T949" s="200">
        <f>TRUNC(('TARIFA ENTREGA A DIRECCION USD'!E949-'TARIFA ENTREGA A DIRECCION USD'!D949)/'TARIFA ENTREGA A DIRECCION USD'!D949,3)</f>
        <v>0.23699999999999999</v>
      </c>
      <c r="U949" s="200">
        <f>TRUNC(('TARIFA ENTREGA A DIRECCION USD'!F949-'TARIFA ENTREGA A DIRECCION USD'!D949)/'TARIFA ENTREGA A DIRECCION USD'!D949,3)</f>
        <v>0.39900000000000002</v>
      </c>
      <c r="V949" s="200">
        <f>TRUNC(('TARIFA ENTREGA A DIRECCION USD'!G949-'TARIFA ENTREGA A DIRECCION USD'!D949)/'TARIFA ENTREGA A DIRECCION USD'!D949,3)</f>
        <v>0.90800000000000003</v>
      </c>
      <c r="X949" s="142">
        <v>16.12</v>
      </c>
      <c r="Y949" s="190">
        <v>942</v>
      </c>
      <c r="Z949" s="200">
        <v>0.55000000000000004</v>
      </c>
      <c r="AA949" s="200">
        <v>0.13</v>
      </c>
      <c r="AB949" s="200">
        <v>0.3</v>
      </c>
      <c r="AC949" s="200">
        <v>0.85</v>
      </c>
      <c r="AL949"/>
      <c r="AM949"/>
      <c r="AN949"/>
      <c r="AO949"/>
      <c r="AP949"/>
      <c r="AQ949"/>
      <c r="AR949"/>
      <c r="AS949"/>
      <c r="AT949"/>
      <c r="AU949"/>
    </row>
    <row r="950" spans="17:47" x14ac:dyDescent="0.2">
      <c r="Q950" s="142">
        <f>TRUNC('TARIFA ENTREGA A DIRECCION USD'!D951-'TARIFA ENTREGA A DIRECCION USD'!D950,2)</f>
        <v>0.54</v>
      </c>
      <c r="R950" s="190">
        <v>943</v>
      </c>
      <c r="S950" s="200">
        <f>TRUNC((('TARIFA ENTREGA A DIRECCION USD'!C950-'TARIFA ENTREGA A DIRECCION USD'!D950)/'TARIFA ENTREGA A DIRECCION USD'!D950)+1,3)</f>
        <v>0.72</v>
      </c>
      <c r="T950" s="200">
        <f>TRUNC(('TARIFA ENTREGA A DIRECCION USD'!E950-'TARIFA ENTREGA A DIRECCION USD'!D950)/'TARIFA ENTREGA A DIRECCION USD'!D950,3)</f>
        <v>0.23699999999999999</v>
      </c>
      <c r="U950" s="200">
        <f>TRUNC(('TARIFA ENTREGA A DIRECCION USD'!F950-'TARIFA ENTREGA A DIRECCION USD'!D950)/'TARIFA ENTREGA A DIRECCION USD'!D950,3)</f>
        <v>0.39900000000000002</v>
      </c>
      <c r="V950" s="200">
        <f>TRUNC(('TARIFA ENTREGA A DIRECCION USD'!G950-'TARIFA ENTREGA A DIRECCION USD'!D950)/'TARIFA ENTREGA A DIRECCION USD'!D950,3)</f>
        <v>0.90800000000000003</v>
      </c>
      <c r="X950" s="142">
        <v>16.12</v>
      </c>
      <c r="Y950" s="190">
        <v>943</v>
      </c>
      <c r="Z950" s="200">
        <v>0.55000000000000004</v>
      </c>
      <c r="AA950" s="200">
        <v>0.13</v>
      </c>
      <c r="AB950" s="200">
        <v>0.3</v>
      </c>
      <c r="AC950" s="200">
        <v>0.85</v>
      </c>
      <c r="AL950"/>
      <c r="AM950"/>
      <c r="AN950"/>
      <c r="AO950"/>
      <c r="AP950"/>
      <c r="AQ950"/>
      <c r="AR950"/>
      <c r="AS950"/>
      <c r="AT950"/>
      <c r="AU950"/>
    </row>
    <row r="951" spans="17:47" x14ac:dyDescent="0.2">
      <c r="Q951" s="142">
        <f>TRUNC('TARIFA ENTREGA A DIRECCION USD'!D952-'TARIFA ENTREGA A DIRECCION USD'!D951,2)</f>
        <v>0.54</v>
      </c>
      <c r="R951" s="190">
        <v>944</v>
      </c>
      <c r="S951" s="200">
        <f>TRUNC((('TARIFA ENTREGA A DIRECCION USD'!C951-'TARIFA ENTREGA A DIRECCION USD'!D951)/'TARIFA ENTREGA A DIRECCION USD'!D951)+1,3)</f>
        <v>0.72</v>
      </c>
      <c r="T951" s="200">
        <f>TRUNC(('TARIFA ENTREGA A DIRECCION USD'!E951-'TARIFA ENTREGA A DIRECCION USD'!D951)/'TARIFA ENTREGA A DIRECCION USD'!D951,3)</f>
        <v>0.23699999999999999</v>
      </c>
      <c r="U951" s="200">
        <f>TRUNC(('TARIFA ENTREGA A DIRECCION USD'!F951-'TARIFA ENTREGA A DIRECCION USD'!D951)/'TARIFA ENTREGA A DIRECCION USD'!D951,3)</f>
        <v>0.39900000000000002</v>
      </c>
      <c r="V951" s="200">
        <f>TRUNC(('TARIFA ENTREGA A DIRECCION USD'!G951-'TARIFA ENTREGA A DIRECCION USD'!D951)/'TARIFA ENTREGA A DIRECCION USD'!D951,3)</f>
        <v>0.90800000000000003</v>
      </c>
      <c r="X951" s="142">
        <v>16.12</v>
      </c>
      <c r="Y951" s="190">
        <v>944</v>
      </c>
      <c r="Z951" s="200">
        <v>0.55000000000000004</v>
      </c>
      <c r="AA951" s="200">
        <v>0.13</v>
      </c>
      <c r="AB951" s="200">
        <v>0.3</v>
      </c>
      <c r="AC951" s="200">
        <v>0.85</v>
      </c>
      <c r="AL951"/>
      <c r="AM951"/>
      <c r="AN951"/>
      <c r="AO951"/>
      <c r="AP951"/>
      <c r="AQ951"/>
      <c r="AR951"/>
      <c r="AS951"/>
      <c r="AT951"/>
      <c r="AU951"/>
    </row>
    <row r="952" spans="17:47" x14ac:dyDescent="0.2">
      <c r="Q952" s="142">
        <f>TRUNC('TARIFA ENTREGA A DIRECCION USD'!D953-'TARIFA ENTREGA A DIRECCION USD'!D952,2)</f>
        <v>0.54</v>
      </c>
      <c r="R952" s="190">
        <v>945</v>
      </c>
      <c r="S952" s="200">
        <f>TRUNC((('TARIFA ENTREGA A DIRECCION USD'!C952-'TARIFA ENTREGA A DIRECCION USD'!D952)/'TARIFA ENTREGA A DIRECCION USD'!D952)+1,3)</f>
        <v>0.72</v>
      </c>
      <c r="T952" s="200">
        <f>TRUNC(('TARIFA ENTREGA A DIRECCION USD'!E952-'TARIFA ENTREGA A DIRECCION USD'!D952)/'TARIFA ENTREGA A DIRECCION USD'!D952,3)</f>
        <v>0.23699999999999999</v>
      </c>
      <c r="U952" s="200">
        <f>TRUNC(('TARIFA ENTREGA A DIRECCION USD'!F952-'TARIFA ENTREGA A DIRECCION USD'!D952)/'TARIFA ENTREGA A DIRECCION USD'!D952,3)</f>
        <v>0.39900000000000002</v>
      </c>
      <c r="V952" s="200">
        <f>TRUNC(('TARIFA ENTREGA A DIRECCION USD'!G952-'TARIFA ENTREGA A DIRECCION USD'!D952)/'TARIFA ENTREGA A DIRECCION USD'!D952,3)</f>
        <v>0.90800000000000003</v>
      </c>
      <c r="X952" s="142">
        <v>16.12</v>
      </c>
      <c r="Y952" s="190">
        <v>945</v>
      </c>
      <c r="Z952" s="200">
        <v>0.55000000000000004</v>
      </c>
      <c r="AA952" s="200">
        <v>0.13</v>
      </c>
      <c r="AB952" s="200">
        <v>0.3</v>
      </c>
      <c r="AC952" s="200">
        <v>0.85</v>
      </c>
      <c r="AL952"/>
      <c r="AM952"/>
      <c r="AN952"/>
      <c r="AO952"/>
      <c r="AP952"/>
      <c r="AQ952"/>
      <c r="AR952"/>
      <c r="AS952"/>
      <c r="AT952"/>
      <c r="AU952"/>
    </row>
    <row r="953" spans="17:47" x14ac:dyDescent="0.2">
      <c r="Q953" s="142">
        <f>TRUNC('TARIFA ENTREGA A DIRECCION USD'!D954-'TARIFA ENTREGA A DIRECCION USD'!D953,2)</f>
        <v>0.54</v>
      </c>
      <c r="R953" s="190">
        <v>946</v>
      </c>
      <c r="S953" s="200">
        <f>TRUNC((('TARIFA ENTREGA A DIRECCION USD'!C953-'TARIFA ENTREGA A DIRECCION USD'!D953)/'TARIFA ENTREGA A DIRECCION USD'!D953)+1,3)</f>
        <v>0.72</v>
      </c>
      <c r="T953" s="200">
        <f>TRUNC(('TARIFA ENTREGA A DIRECCION USD'!E953-'TARIFA ENTREGA A DIRECCION USD'!D953)/'TARIFA ENTREGA A DIRECCION USD'!D953,3)</f>
        <v>0.23699999999999999</v>
      </c>
      <c r="U953" s="200">
        <f>TRUNC(('TARIFA ENTREGA A DIRECCION USD'!F953-'TARIFA ENTREGA A DIRECCION USD'!D953)/'TARIFA ENTREGA A DIRECCION USD'!D953,3)</f>
        <v>0.39900000000000002</v>
      </c>
      <c r="V953" s="200">
        <f>TRUNC(('TARIFA ENTREGA A DIRECCION USD'!G953-'TARIFA ENTREGA A DIRECCION USD'!D953)/'TARIFA ENTREGA A DIRECCION USD'!D953,3)</f>
        <v>0.90800000000000003</v>
      </c>
      <c r="X953" s="142">
        <v>16.12</v>
      </c>
      <c r="Y953" s="190">
        <v>946</v>
      </c>
      <c r="Z953" s="200">
        <v>0.55000000000000004</v>
      </c>
      <c r="AA953" s="200">
        <v>0.13</v>
      </c>
      <c r="AB953" s="200">
        <v>0.3</v>
      </c>
      <c r="AC953" s="200">
        <v>0.85</v>
      </c>
      <c r="AL953"/>
      <c r="AM953"/>
      <c r="AN953"/>
      <c r="AO953"/>
      <c r="AP953"/>
      <c r="AQ953"/>
      <c r="AR953"/>
      <c r="AS953"/>
      <c r="AT953"/>
      <c r="AU953"/>
    </row>
    <row r="954" spans="17:47" x14ac:dyDescent="0.2">
      <c r="Q954" s="142">
        <f>TRUNC('TARIFA ENTREGA A DIRECCION USD'!D955-'TARIFA ENTREGA A DIRECCION USD'!D954,2)</f>
        <v>0.54</v>
      </c>
      <c r="R954" s="190">
        <v>947</v>
      </c>
      <c r="S954" s="200">
        <f>TRUNC((('TARIFA ENTREGA A DIRECCION USD'!C954-'TARIFA ENTREGA A DIRECCION USD'!D954)/'TARIFA ENTREGA A DIRECCION USD'!D954)+1,3)</f>
        <v>0.72</v>
      </c>
      <c r="T954" s="200">
        <f>TRUNC(('TARIFA ENTREGA A DIRECCION USD'!E954-'TARIFA ENTREGA A DIRECCION USD'!D954)/'TARIFA ENTREGA A DIRECCION USD'!D954,3)</f>
        <v>0.23699999999999999</v>
      </c>
      <c r="U954" s="200">
        <f>TRUNC(('TARIFA ENTREGA A DIRECCION USD'!F954-'TARIFA ENTREGA A DIRECCION USD'!D954)/'TARIFA ENTREGA A DIRECCION USD'!D954,3)</f>
        <v>0.39900000000000002</v>
      </c>
      <c r="V954" s="200">
        <f>TRUNC(('TARIFA ENTREGA A DIRECCION USD'!G954-'TARIFA ENTREGA A DIRECCION USD'!D954)/'TARIFA ENTREGA A DIRECCION USD'!D954,3)</f>
        <v>0.90800000000000003</v>
      </c>
      <c r="X954" s="142">
        <v>16.12</v>
      </c>
      <c r="Y954" s="190">
        <v>947</v>
      </c>
      <c r="Z954" s="200">
        <v>0.55000000000000004</v>
      </c>
      <c r="AA954" s="200">
        <v>0.13</v>
      </c>
      <c r="AB954" s="200">
        <v>0.3</v>
      </c>
      <c r="AC954" s="200">
        <v>0.85</v>
      </c>
      <c r="AL954"/>
      <c r="AM954"/>
      <c r="AN954"/>
      <c r="AO954"/>
      <c r="AP954"/>
      <c r="AQ954"/>
      <c r="AR954"/>
      <c r="AS954"/>
      <c r="AT954"/>
      <c r="AU954"/>
    </row>
    <row r="955" spans="17:47" x14ac:dyDescent="0.2">
      <c r="Q955" s="142">
        <f>TRUNC('TARIFA ENTREGA A DIRECCION USD'!D956-'TARIFA ENTREGA A DIRECCION USD'!D955,2)</f>
        <v>0.54</v>
      </c>
      <c r="R955" s="190">
        <v>948</v>
      </c>
      <c r="S955" s="200">
        <f>TRUNC((('TARIFA ENTREGA A DIRECCION USD'!C955-'TARIFA ENTREGA A DIRECCION USD'!D955)/'TARIFA ENTREGA A DIRECCION USD'!D955)+1,3)</f>
        <v>0.72</v>
      </c>
      <c r="T955" s="200">
        <f>TRUNC(('TARIFA ENTREGA A DIRECCION USD'!E955-'TARIFA ENTREGA A DIRECCION USD'!D955)/'TARIFA ENTREGA A DIRECCION USD'!D955,3)</f>
        <v>0.23699999999999999</v>
      </c>
      <c r="U955" s="200">
        <f>TRUNC(('TARIFA ENTREGA A DIRECCION USD'!F955-'TARIFA ENTREGA A DIRECCION USD'!D955)/'TARIFA ENTREGA A DIRECCION USD'!D955,3)</f>
        <v>0.39900000000000002</v>
      </c>
      <c r="V955" s="200">
        <f>TRUNC(('TARIFA ENTREGA A DIRECCION USD'!G955-'TARIFA ENTREGA A DIRECCION USD'!D955)/'TARIFA ENTREGA A DIRECCION USD'!D955,3)</f>
        <v>0.90900000000000003</v>
      </c>
      <c r="X955" s="142">
        <v>16.12</v>
      </c>
      <c r="Y955" s="190">
        <v>948</v>
      </c>
      <c r="Z955" s="200">
        <v>0.55000000000000004</v>
      </c>
      <c r="AA955" s="200">
        <v>0.13</v>
      </c>
      <c r="AB955" s="200">
        <v>0.3</v>
      </c>
      <c r="AC955" s="200">
        <v>0.85</v>
      </c>
      <c r="AL955"/>
      <c r="AM955"/>
      <c r="AN955"/>
      <c r="AO955"/>
      <c r="AP955"/>
      <c r="AQ955"/>
      <c r="AR955"/>
      <c r="AS955"/>
      <c r="AT955"/>
      <c r="AU955"/>
    </row>
    <row r="956" spans="17:47" x14ac:dyDescent="0.2">
      <c r="Q956" s="142">
        <f>TRUNC('TARIFA ENTREGA A DIRECCION USD'!D957-'TARIFA ENTREGA A DIRECCION USD'!D956,2)</f>
        <v>0.54</v>
      </c>
      <c r="R956" s="190">
        <v>949</v>
      </c>
      <c r="S956" s="200">
        <f>TRUNC((('TARIFA ENTREGA A DIRECCION USD'!C956-'TARIFA ENTREGA A DIRECCION USD'!D956)/'TARIFA ENTREGA A DIRECCION USD'!D956)+1,3)</f>
        <v>0.72</v>
      </c>
      <c r="T956" s="200">
        <f>TRUNC(('TARIFA ENTREGA A DIRECCION USD'!E956-'TARIFA ENTREGA A DIRECCION USD'!D956)/'TARIFA ENTREGA A DIRECCION USD'!D956,3)</f>
        <v>0.23699999999999999</v>
      </c>
      <c r="U956" s="200">
        <f>TRUNC(('TARIFA ENTREGA A DIRECCION USD'!F956-'TARIFA ENTREGA A DIRECCION USD'!D956)/'TARIFA ENTREGA A DIRECCION USD'!D956,3)</f>
        <v>0.4</v>
      </c>
      <c r="V956" s="200">
        <f>TRUNC(('TARIFA ENTREGA A DIRECCION USD'!G956-'TARIFA ENTREGA A DIRECCION USD'!D956)/'TARIFA ENTREGA A DIRECCION USD'!D956,3)</f>
        <v>0.90900000000000003</v>
      </c>
      <c r="X956" s="142">
        <v>16.12</v>
      </c>
      <c r="Y956" s="190">
        <v>949</v>
      </c>
      <c r="Z956" s="200">
        <v>0.55000000000000004</v>
      </c>
      <c r="AA956" s="200">
        <v>0.13</v>
      </c>
      <c r="AB956" s="200">
        <v>0.3</v>
      </c>
      <c r="AC956" s="200">
        <v>0.85</v>
      </c>
      <c r="AL956"/>
      <c r="AM956"/>
      <c r="AN956"/>
      <c r="AO956"/>
      <c r="AP956"/>
      <c r="AQ956"/>
      <c r="AR956"/>
      <c r="AS956"/>
      <c r="AT956"/>
      <c r="AU956"/>
    </row>
    <row r="957" spans="17:47" x14ac:dyDescent="0.2">
      <c r="Q957" s="142">
        <f>TRUNC('TARIFA ENTREGA A DIRECCION USD'!D958-'TARIFA ENTREGA A DIRECCION USD'!D957,2)</f>
        <v>0.54</v>
      </c>
      <c r="R957" s="190">
        <v>950</v>
      </c>
      <c r="S957" s="200">
        <f>TRUNC((('TARIFA ENTREGA A DIRECCION USD'!C957-'TARIFA ENTREGA A DIRECCION USD'!D957)/'TARIFA ENTREGA A DIRECCION USD'!D957)+1,3)</f>
        <v>0.72</v>
      </c>
      <c r="T957" s="200">
        <f>TRUNC(('TARIFA ENTREGA A DIRECCION USD'!E957-'TARIFA ENTREGA A DIRECCION USD'!D957)/'TARIFA ENTREGA A DIRECCION USD'!D957,3)</f>
        <v>0.23699999999999999</v>
      </c>
      <c r="U957" s="200">
        <f>TRUNC(('TARIFA ENTREGA A DIRECCION USD'!F957-'TARIFA ENTREGA A DIRECCION USD'!D957)/'TARIFA ENTREGA A DIRECCION USD'!D957,3)</f>
        <v>0.4</v>
      </c>
      <c r="V957" s="200">
        <f>TRUNC(('TARIFA ENTREGA A DIRECCION USD'!G957-'TARIFA ENTREGA A DIRECCION USD'!D957)/'TARIFA ENTREGA A DIRECCION USD'!D957,3)</f>
        <v>0.90900000000000003</v>
      </c>
      <c r="X957" s="142">
        <v>16.12</v>
      </c>
      <c r="Y957" s="190">
        <v>950</v>
      </c>
      <c r="Z957" s="200">
        <v>0.55000000000000004</v>
      </c>
      <c r="AA957" s="200">
        <v>0.13</v>
      </c>
      <c r="AB957" s="200">
        <v>0.3</v>
      </c>
      <c r="AC957" s="200">
        <v>0.85</v>
      </c>
      <c r="AL957"/>
      <c r="AM957"/>
      <c r="AN957"/>
      <c r="AO957"/>
      <c r="AP957"/>
      <c r="AQ957"/>
      <c r="AR957"/>
      <c r="AS957"/>
      <c r="AT957"/>
      <c r="AU957"/>
    </row>
    <row r="958" spans="17:47" x14ac:dyDescent="0.2">
      <c r="Q958" s="142">
        <f>TRUNC('TARIFA ENTREGA A DIRECCION USD'!D959-'TARIFA ENTREGA A DIRECCION USD'!D958,2)</f>
        <v>0.54</v>
      </c>
      <c r="R958" s="190">
        <v>951</v>
      </c>
      <c r="S958" s="200">
        <f>TRUNC((('TARIFA ENTREGA A DIRECCION USD'!C958-'TARIFA ENTREGA A DIRECCION USD'!D958)/'TARIFA ENTREGA A DIRECCION USD'!D958)+1,3)</f>
        <v>0.72</v>
      </c>
      <c r="T958" s="200">
        <f>TRUNC(('TARIFA ENTREGA A DIRECCION USD'!E958-'TARIFA ENTREGA A DIRECCION USD'!D958)/'TARIFA ENTREGA A DIRECCION USD'!D958,3)</f>
        <v>0.23699999999999999</v>
      </c>
      <c r="U958" s="200">
        <f>TRUNC(('TARIFA ENTREGA A DIRECCION USD'!F958-'TARIFA ENTREGA A DIRECCION USD'!D958)/'TARIFA ENTREGA A DIRECCION USD'!D958,3)</f>
        <v>0.4</v>
      </c>
      <c r="V958" s="200">
        <f>TRUNC(('TARIFA ENTREGA A DIRECCION USD'!G958-'TARIFA ENTREGA A DIRECCION USD'!D958)/'TARIFA ENTREGA A DIRECCION USD'!D958,3)</f>
        <v>0.90900000000000003</v>
      </c>
      <c r="X958" s="142">
        <v>16.12</v>
      </c>
      <c r="Y958" s="190">
        <v>951</v>
      </c>
      <c r="Z958" s="200">
        <v>0.55000000000000004</v>
      </c>
      <c r="AA958" s="200">
        <v>0.13</v>
      </c>
      <c r="AB958" s="200">
        <v>0.3</v>
      </c>
      <c r="AC958" s="200">
        <v>0.85</v>
      </c>
      <c r="AL958"/>
      <c r="AM958"/>
      <c r="AN958"/>
      <c r="AO958"/>
      <c r="AP958"/>
      <c r="AQ958"/>
      <c r="AR958"/>
      <c r="AS958"/>
      <c r="AT958"/>
      <c r="AU958"/>
    </row>
    <row r="959" spans="17:47" x14ac:dyDescent="0.2">
      <c r="Q959" s="142">
        <f>TRUNC('TARIFA ENTREGA A DIRECCION USD'!D960-'TARIFA ENTREGA A DIRECCION USD'!D959,2)</f>
        <v>0.54</v>
      </c>
      <c r="R959" s="190">
        <v>952</v>
      </c>
      <c r="S959" s="200">
        <f>TRUNC((('TARIFA ENTREGA A DIRECCION USD'!C959-'TARIFA ENTREGA A DIRECCION USD'!D959)/'TARIFA ENTREGA A DIRECCION USD'!D959)+1,3)</f>
        <v>0.72</v>
      </c>
      <c r="T959" s="200">
        <f>TRUNC(('TARIFA ENTREGA A DIRECCION USD'!E959-'TARIFA ENTREGA A DIRECCION USD'!D959)/'TARIFA ENTREGA A DIRECCION USD'!D959,3)</f>
        <v>0.23699999999999999</v>
      </c>
      <c r="U959" s="200">
        <f>TRUNC(('TARIFA ENTREGA A DIRECCION USD'!F959-'TARIFA ENTREGA A DIRECCION USD'!D959)/'TARIFA ENTREGA A DIRECCION USD'!D959,3)</f>
        <v>0.4</v>
      </c>
      <c r="V959" s="200">
        <f>TRUNC(('TARIFA ENTREGA A DIRECCION USD'!G959-'TARIFA ENTREGA A DIRECCION USD'!D959)/'TARIFA ENTREGA A DIRECCION USD'!D959,3)</f>
        <v>0.90900000000000003</v>
      </c>
      <c r="X959" s="142">
        <v>16.12</v>
      </c>
      <c r="Y959" s="190">
        <v>952</v>
      </c>
      <c r="Z959" s="200">
        <v>0.55000000000000004</v>
      </c>
      <c r="AA959" s="200">
        <v>0.13</v>
      </c>
      <c r="AB959" s="200">
        <v>0.3</v>
      </c>
      <c r="AC959" s="200">
        <v>0.85</v>
      </c>
      <c r="AL959"/>
      <c r="AM959"/>
      <c r="AN959"/>
      <c r="AO959"/>
      <c r="AP959"/>
      <c r="AQ959"/>
      <c r="AR959"/>
      <c r="AS959"/>
      <c r="AT959"/>
      <c r="AU959"/>
    </row>
    <row r="960" spans="17:47" x14ac:dyDescent="0.2">
      <c r="Q960" s="142">
        <f>TRUNC('TARIFA ENTREGA A DIRECCION USD'!D961-'TARIFA ENTREGA A DIRECCION USD'!D960,2)</f>
        <v>0.54</v>
      </c>
      <c r="R960" s="190">
        <v>953</v>
      </c>
      <c r="S960" s="200">
        <f>TRUNC((('TARIFA ENTREGA A DIRECCION USD'!C960-'TARIFA ENTREGA A DIRECCION USD'!D960)/'TARIFA ENTREGA A DIRECCION USD'!D960)+1,3)</f>
        <v>0.72</v>
      </c>
      <c r="T960" s="200">
        <f>TRUNC(('TARIFA ENTREGA A DIRECCION USD'!E960-'TARIFA ENTREGA A DIRECCION USD'!D960)/'TARIFA ENTREGA A DIRECCION USD'!D960,3)</f>
        <v>0.23699999999999999</v>
      </c>
      <c r="U960" s="200">
        <f>TRUNC(('TARIFA ENTREGA A DIRECCION USD'!F960-'TARIFA ENTREGA A DIRECCION USD'!D960)/'TARIFA ENTREGA A DIRECCION USD'!D960,3)</f>
        <v>0.4</v>
      </c>
      <c r="V960" s="200">
        <f>TRUNC(('TARIFA ENTREGA A DIRECCION USD'!G960-'TARIFA ENTREGA A DIRECCION USD'!D960)/'TARIFA ENTREGA A DIRECCION USD'!D960,3)</f>
        <v>0.90900000000000003</v>
      </c>
      <c r="X960" s="142">
        <v>16.12</v>
      </c>
      <c r="Y960" s="190">
        <v>953</v>
      </c>
      <c r="Z960" s="200">
        <v>0.55000000000000004</v>
      </c>
      <c r="AA960" s="200">
        <v>0.13</v>
      </c>
      <c r="AB960" s="200">
        <v>0.3</v>
      </c>
      <c r="AC960" s="200">
        <v>0.85</v>
      </c>
      <c r="AL960"/>
      <c r="AM960"/>
      <c r="AN960"/>
      <c r="AO960"/>
      <c r="AP960"/>
      <c r="AQ960"/>
      <c r="AR960"/>
      <c r="AS960"/>
      <c r="AT960"/>
      <c r="AU960"/>
    </row>
    <row r="961" spans="17:47" x14ac:dyDescent="0.2">
      <c r="Q961" s="142">
        <f>TRUNC('TARIFA ENTREGA A DIRECCION USD'!D962-'TARIFA ENTREGA A DIRECCION USD'!D961,2)</f>
        <v>0.54</v>
      </c>
      <c r="R961" s="190">
        <v>954</v>
      </c>
      <c r="S961" s="200">
        <f>TRUNC((('TARIFA ENTREGA A DIRECCION USD'!C961-'TARIFA ENTREGA A DIRECCION USD'!D961)/'TARIFA ENTREGA A DIRECCION USD'!D961)+1,3)</f>
        <v>0.72</v>
      </c>
      <c r="T961" s="200">
        <f>TRUNC(('TARIFA ENTREGA A DIRECCION USD'!E961-'TARIFA ENTREGA A DIRECCION USD'!D961)/'TARIFA ENTREGA A DIRECCION USD'!D961,3)</f>
        <v>0.23699999999999999</v>
      </c>
      <c r="U961" s="200">
        <f>TRUNC(('TARIFA ENTREGA A DIRECCION USD'!F961-'TARIFA ENTREGA A DIRECCION USD'!D961)/'TARIFA ENTREGA A DIRECCION USD'!D961,3)</f>
        <v>0.4</v>
      </c>
      <c r="V961" s="200">
        <f>TRUNC(('TARIFA ENTREGA A DIRECCION USD'!G961-'TARIFA ENTREGA A DIRECCION USD'!D961)/'TARIFA ENTREGA A DIRECCION USD'!D961,3)</f>
        <v>0.90900000000000003</v>
      </c>
      <c r="X961" s="142">
        <v>16.12</v>
      </c>
      <c r="Y961" s="190">
        <v>954</v>
      </c>
      <c r="Z961" s="200">
        <v>0.55000000000000004</v>
      </c>
      <c r="AA961" s="200">
        <v>0.13</v>
      </c>
      <c r="AB961" s="200">
        <v>0.3</v>
      </c>
      <c r="AC961" s="200">
        <v>0.85</v>
      </c>
      <c r="AL961"/>
      <c r="AM961"/>
      <c r="AN961"/>
      <c r="AO961"/>
      <c r="AP961"/>
      <c r="AQ961"/>
      <c r="AR961"/>
      <c r="AS961"/>
      <c r="AT961"/>
      <c r="AU961"/>
    </row>
    <row r="962" spans="17:47" x14ac:dyDescent="0.2">
      <c r="Q962" s="142">
        <f>TRUNC('TARIFA ENTREGA A DIRECCION USD'!D963-'TARIFA ENTREGA A DIRECCION USD'!D962,2)</f>
        <v>0.54</v>
      </c>
      <c r="R962" s="190">
        <v>955</v>
      </c>
      <c r="S962" s="200">
        <f>TRUNC((('TARIFA ENTREGA A DIRECCION USD'!C962-'TARIFA ENTREGA A DIRECCION USD'!D962)/'TARIFA ENTREGA A DIRECCION USD'!D962)+1,3)</f>
        <v>0.72</v>
      </c>
      <c r="T962" s="200">
        <f>TRUNC(('TARIFA ENTREGA A DIRECCION USD'!E962-'TARIFA ENTREGA A DIRECCION USD'!D962)/'TARIFA ENTREGA A DIRECCION USD'!D962,3)</f>
        <v>0.23699999999999999</v>
      </c>
      <c r="U962" s="200">
        <f>TRUNC(('TARIFA ENTREGA A DIRECCION USD'!F962-'TARIFA ENTREGA A DIRECCION USD'!D962)/'TARIFA ENTREGA A DIRECCION USD'!D962,3)</f>
        <v>0.4</v>
      </c>
      <c r="V962" s="200">
        <f>TRUNC(('TARIFA ENTREGA A DIRECCION USD'!G962-'TARIFA ENTREGA A DIRECCION USD'!D962)/'TARIFA ENTREGA A DIRECCION USD'!D962,3)</f>
        <v>0.90900000000000003</v>
      </c>
      <c r="X962" s="142">
        <v>16.12</v>
      </c>
      <c r="Y962" s="190">
        <v>955</v>
      </c>
      <c r="Z962" s="200">
        <v>0.55000000000000004</v>
      </c>
      <c r="AA962" s="200">
        <v>0.13</v>
      </c>
      <c r="AB962" s="200">
        <v>0.3</v>
      </c>
      <c r="AC962" s="200">
        <v>0.85</v>
      </c>
      <c r="AL962"/>
      <c r="AM962"/>
      <c r="AN962"/>
      <c r="AO962"/>
      <c r="AP962"/>
      <c r="AQ962"/>
      <c r="AR962"/>
      <c r="AS962"/>
      <c r="AT962"/>
      <c r="AU962"/>
    </row>
    <row r="963" spans="17:47" x14ac:dyDescent="0.2">
      <c r="Q963" s="142">
        <f>TRUNC('TARIFA ENTREGA A DIRECCION USD'!D964-'TARIFA ENTREGA A DIRECCION USD'!D963,2)</f>
        <v>0.54</v>
      </c>
      <c r="R963" s="190">
        <v>956</v>
      </c>
      <c r="S963" s="200">
        <f>TRUNC((('TARIFA ENTREGA A DIRECCION USD'!C963-'TARIFA ENTREGA A DIRECCION USD'!D963)/'TARIFA ENTREGA A DIRECCION USD'!D963)+1,3)</f>
        <v>0.72</v>
      </c>
      <c r="T963" s="200">
        <f>TRUNC(('TARIFA ENTREGA A DIRECCION USD'!E963-'TARIFA ENTREGA A DIRECCION USD'!D963)/'TARIFA ENTREGA A DIRECCION USD'!D963,3)</f>
        <v>0.23699999999999999</v>
      </c>
      <c r="U963" s="200">
        <f>TRUNC(('TARIFA ENTREGA A DIRECCION USD'!F963-'TARIFA ENTREGA A DIRECCION USD'!D963)/'TARIFA ENTREGA A DIRECCION USD'!D963,3)</f>
        <v>0.4</v>
      </c>
      <c r="V963" s="200">
        <f>TRUNC(('TARIFA ENTREGA A DIRECCION USD'!G963-'TARIFA ENTREGA A DIRECCION USD'!D963)/'TARIFA ENTREGA A DIRECCION USD'!D963,3)</f>
        <v>0.90900000000000003</v>
      </c>
      <c r="X963" s="142">
        <v>16.12</v>
      </c>
      <c r="Y963" s="190">
        <v>956</v>
      </c>
      <c r="Z963" s="200">
        <v>0.55000000000000004</v>
      </c>
      <c r="AA963" s="200">
        <v>0.13</v>
      </c>
      <c r="AB963" s="200">
        <v>0.3</v>
      </c>
      <c r="AC963" s="200">
        <v>0.85</v>
      </c>
      <c r="AL963"/>
      <c r="AM963"/>
      <c r="AN963"/>
      <c r="AO963"/>
      <c r="AP963"/>
      <c r="AQ963"/>
      <c r="AR963"/>
      <c r="AS963"/>
      <c r="AT963"/>
      <c r="AU963"/>
    </row>
    <row r="964" spans="17:47" x14ac:dyDescent="0.2">
      <c r="Q964" s="142">
        <f>TRUNC('TARIFA ENTREGA A DIRECCION USD'!D965-'TARIFA ENTREGA A DIRECCION USD'!D964,2)</f>
        <v>0.54</v>
      </c>
      <c r="R964" s="190">
        <v>957</v>
      </c>
      <c r="S964" s="200">
        <f>TRUNC((('TARIFA ENTREGA A DIRECCION USD'!C964-'TARIFA ENTREGA A DIRECCION USD'!D964)/'TARIFA ENTREGA A DIRECCION USD'!D964)+1,3)</f>
        <v>0.72</v>
      </c>
      <c r="T964" s="200">
        <f>TRUNC(('TARIFA ENTREGA A DIRECCION USD'!E964-'TARIFA ENTREGA A DIRECCION USD'!D964)/'TARIFA ENTREGA A DIRECCION USD'!D964,3)</f>
        <v>0.23699999999999999</v>
      </c>
      <c r="U964" s="200">
        <f>TRUNC(('TARIFA ENTREGA A DIRECCION USD'!F964-'TARIFA ENTREGA A DIRECCION USD'!D964)/'TARIFA ENTREGA A DIRECCION USD'!D964,3)</f>
        <v>0.4</v>
      </c>
      <c r="V964" s="200">
        <f>TRUNC(('TARIFA ENTREGA A DIRECCION USD'!G964-'TARIFA ENTREGA A DIRECCION USD'!D964)/'TARIFA ENTREGA A DIRECCION USD'!D964,3)</f>
        <v>0.90900000000000003</v>
      </c>
      <c r="X964" s="142">
        <v>16.12</v>
      </c>
      <c r="Y964" s="190">
        <v>957</v>
      </c>
      <c r="Z964" s="200">
        <v>0.55000000000000004</v>
      </c>
      <c r="AA964" s="200">
        <v>0.13</v>
      </c>
      <c r="AB964" s="200">
        <v>0.3</v>
      </c>
      <c r="AC964" s="200">
        <v>0.85</v>
      </c>
      <c r="AL964"/>
      <c r="AM964"/>
      <c r="AN964"/>
      <c r="AO964"/>
      <c r="AP964"/>
      <c r="AQ964"/>
      <c r="AR964"/>
      <c r="AS964"/>
      <c r="AT964"/>
      <c r="AU964"/>
    </row>
    <row r="965" spans="17:47" x14ac:dyDescent="0.2">
      <c r="Q965" s="142">
        <f>TRUNC('TARIFA ENTREGA A DIRECCION USD'!D966-'TARIFA ENTREGA A DIRECCION USD'!D965,2)</f>
        <v>0.54</v>
      </c>
      <c r="R965" s="190">
        <v>958</v>
      </c>
      <c r="S965" s="200">
        <f>TRUNC((('TARIFA ENTREGA A DIRECCION USD'!C965-'TARIFA ENTREGA A DIRECCION USD'!D965)/'TARIFA ENTREGA A DIRECCION USD'!D965)+1,3)</f>
        <v>0.72</v>
      </c>
      <c r="T965" s="200">
        <f>TRUNC(('TARIFA ENTREGA A DIRECCION USD'!E965-'TARIFA ENTREGA A DIRECCION USD'!D965)/'TARIFA ENTREGA A DIRECCION USD'!D965,3)</f>
        <v>0.23699999999999999</v>
      </c>
      <c r="U965" s="200">
        <f>TRUNC(('TARIFA ENTREGA A DIRECCION USD'!F965-'TARIFA ENTREGA A DIRECCION USD'!D965)/'TARIFA ENTREGA A DIRECCION USD'!D965,3)</f>
        <v>0.4</v>
      </c>
      <c r="V965" s="200">
        <f>TRUNC(('TARIFA ENTREGA A DIRECCION USD'!G965-'TARIFA ENTREGA A DIRECCION USD'!D965)/'TARIFA ENTREGA A DIRECCION USD'!D965,3)</f>
        <v>0.90900000000000003</v>
      </c>
      <c r="X965" s="142">
        <v>16.12</v>
      </c>
      <c r="Y965" s="190">
        <v>958</v>
      </c>
      <c r="Z965" s="200">
        <v>0.55000000000000004</v>
      </c>
      <c r="AA965" s="200">
        <v>0.13</v>
      </c>
      <c r="AB965" s="200">
        <v>0.3</v>
      </c>
      <c r="AC965" s="200">
        <v>0.85</v>
      </c>
      <c r="AL965"/>
      <c r="AM965"/>
      <c r="AN965"/>
      <c r="AO965"/>
      <c r="AP965"/>
      <c r="AQ965"/>
      <c r="AR965"/>
      <c r="AS965"/>
      <c r="AT965"/>
      <c r="AU965"/>
    </row>
    <row r="966" spans="17:47" x14ac:dyDescent="0.2">
      <c r="Q966" s="142">
        <f>TRUNC('TARIFA ENTREGA A DIRECCION USD'!D967-'TARIFA ENTREGA A DIRECCION USD'!D966,2)</f>
        <v>0.54</v>
      </c>
      <c r="R966" s="190">
        <v>959</v>
      </c>
      <c r="S966" s="200">
        <f>TRUNC((('TARIFA ENTREGA A DIRECCION USD'!C966-'TARIFA ENTREGA A DIRECCION USD'!D966)/'TARIFA ENTREGA A DIRECCION USD'!D966)+1,3)</f>
        <v>0.72</v>
      </c>
      <c r="T966" s="200">
        <f>TRUNC(('TARIFA ENTREGA A DIRECCION USD'!E966-'TARIFA ENTREGA A DIRECCION USD'!D966)/'TARIFA ENTREGA A DIRECCION USD'!D966,3)</f>
        <v>0.23699999999999999</v>
      </c>
      <c r="U966" s="200">
        <f>TRUNC(('TARIFA ENTREGA A DIRECCION USD'!F966-'TARIFA ENTREGA A DIRECCION USD'!D966)/'TARIFA ENTREGA A DIRECCION USD'!D966,3)</f>
        <v>0.4</v>
      </c>
      <c r="V966" s="200">
        <f>TRUNC(('TARIFA ENTREGA A DIRECCION USD'!G966-'TARIFA ENTREGA A DIRECCION USD'!D966)/'TARIFA ENTREGA A DIRECCION USD'!D966,3)</f>
        <v>0.90900000000000003</v>
      </c>
      <c r="X966" s="142">
        <v>16.12</v>
      </c>
      <c r="Y966" s="190">
        <v>959</v>
      </c>
      <c r="Z966" s="200">
        <v>0.55000000000000004</v>
      </c>
      <c r="AA966" s="200">
        <v>0.13</v>
      </c>
      <c r="AB966" s="200">
        <v>0.3</v>
      </c>
      <c r="AC966" s="200">
        <v>0.85</v>
      </c>
      <c r="AL966"/>
      <c r="AM966"/>
      <c r="AN966"/>
      <c r="AO966"/>
      <c r="AP966"/>
      <c r="AQ966"/>
      <c r="AR966"/>
      <c r="AS966"/>
      <c r="AT966"/>
      <c r="AU966"/>
    </row>
    <row r="967" spans="17:47" x14ac:dyDescent="0.2">
      <c r="Q967" s="142">
        <f>TRUNC('TARIFA ENTREGA A DIRECCION USD'!D968-'TARIFA ENTREGA A DIRECCION USD'!D967,2)</f>
        <v>0.54</v>
      </c>
      <c r="R967" s="190">
        <v>960</v>
      </c>
      <c r="S967" s="200">
        <f>TRUNC((('TARIFA ENTREGA A DIRECCION USD'!C967-'TARIFA ENTREGA A DIRECCION USD'!D967)/'TARIFA ENTREGA A DIRECCION USD'!D967)+1,3)</f>
        <v>0.72</v>
      </c>
      <c r="T967" s="200">
        <f>TRUNC(('TARIFA ENTREGA A DIRECCION USD'!E967-'TARIFA ENTREGA A DIRECCION USD'!D967)/'TARIFA ENTREGA A DIRECCION USD'!D967,3)</f>
        <v>0.23699999999999999</v>
      </c>
      <c r="U967" s="200">
        <f>TRUNC(('TARIFA ENTREGA A DIRECCION USD'!F967-'TARIFA ENTREGA A DIRECCION USD'!D967)/'TARIFA ENTREGA A DIRECCION USD'!D967,3)</f>
        <v>0.4</v>
      </c>
      <c r="V967" s="200">
        <f>TRUNC(('TARIFA ENTREGA A DIRECCION USD'!G967-'TARIFA ENTREGA A DIRECCION USD'!D967)/'TARIFA ENTREGA A DIRECCION USD'!D967,3)</f>
        <v>0.90900000000000003</v>
      </c>
      <c r="X967" s="142">
        <v>16.12</v>
      </c>
      <c r="Y967" s="190">
        <v>960</v>
      </c>
      <c r="Z967" s="200">
        <v>0.55000000000000004</v>
      </c>
      <c r="AA967" s="200">
        <v>0.13</v>
      </c>
      <c r="AB967" s="200">
        <v>0.3</v>
      </c>
      <c r="AC967" s="200">
        <v>0.85</v>
      </c>
      <c r="AL967"/>
      <c r="AM967"/>
      <c r="AN967"/>
      <c r="AO967"/>
      <c r="AP967"/>
      <c r="AQ967"/>
      <c r="AR967"/>
      <c r="AS967"/>
      <c r="AT967"/>
      <c r="AU967"/>
    </row>
    <row r="968" spans="17:47" x14ac:dyDescent="0.2">
      <c r="Q968" s="142">
        <f>TRUNC('TARIFA ENTREGA A DIRECCION USD'!D969-'TARIFA ENTREGA A DIRECCION USD'!D968,2)</f>
        <v>0.54</v>
      </c>
      <c r="R968" s="190">
        <v>961</v>
      </c>
      <c r="S968" s="200">
        <f>TRUNC((('TARIFA ENTREGA A DIRECCION USD'!C968-'TARIFA ENTREGA A DIRECCION USD'!D968)/'TARIFA ENTREGA A DIRECCION USD'!D968)+1,3)</f>
        <v>0.72</v>
      </c>
      <c r="T968" s="200">
        <f>TRUNC(('TARIFA ENTREGA A DIRECCION USD'!E968-'TARIFA ENTREGA A DIRECCION USD'!D968)/'TARIFA ENTREGA A DIRECCION USD'!D968,3)</f>
        <v>0.23699999999999999</v>
      </c>
      <c r="U968" s="200">
        <f>TRUNC(('TARIFA ENTREGA A DIRECCION USD'!F968-'TARIFA ENTREGA A DIRECCION USD'!D968)/'TARIFA ENTREGA A DIRECCION USD'!D968,3)</f>
        <v>0.4</v>
      </c>
      <c r="V968" s="200">
        <f>TRUNC(('TARIFA ENTREGA A DIRECCION USD'!G968-'TARIFA ENTREGA A DIRECCION USD'!D968)/'TARIFA ENTREGA A DIRECCION USD'!D968,3)</f>
        <v>0.91</v>
      </c>
      <c r="X968" s="142">
        <v>16.12</v>
      </c>
      <c r="Y968" s="190">
        <v>961</v>
      </c>
      <c r="Z968" s="200">
        <v>0.55000000000000004</v>
      </c>
      <c r="AA968" s="200">
        <v>0.13</v>
      </c>
      <c r="AB968" s="200">
        <v>0.3</v>
      </c>
      <c r="AC968" s="200">
        <v>0.85</v>
      </c>
      <c r="AL968"/>
      <c r="AM968"/>
      <c r="AN968"/>
      <c r="AO968"/>
      <c r="AP968"/>
      <c r="AQ968"/>
      <c r="AR968"/>
      <c r="AS968"/>
      <c r="AT968"/>
      <c r="AU968"/>
    </row>
    <row r="969" spans="17:47" x14ac:dyDescent="0.2">
      <c r="Q969" s="142">
        <f>TRUNC('TARIFA ENTREGA A DIRECCION USD'!D970-'TARIFA ENTREGA A DIRECCION USD'!D969,2)</f>
        <v>0.54</v>
      </c>
      <c r="R969" s="190">
        <v>962</v>
      </c>
      <c r="S969" s="200">
        <f>TRUNC((('TARIFA ENTREGA A DIRECCION USD'!C969-'TARIFA ENTREGA A DIRECCION USD'!D969)/'TARIFA ENTREGA A DIRECCION USD'!D969)+1,3)</f>
        <v>0.72</v>
      </c>
      <c r="T969" s="200">
        <f>TRUNC(('TARIFA ENTREGA A DIRECCION USD'!E969-'TARIFA ENTREGA A DIRECCION USD'!D969)/'TARIFA ENTREGA A DIRECCION USD'!D969,3)</f>
        <v>0.23699999999999999</v>
      </c>
      <c r="U969" s="200">
        <f>TRUNC(('TARIFA ENTREGA A DIRECCION USD'!F969-'TARIFA ENTREGA A DIRECCION USD'!D969)/'TARIFA ENTREGA A DIRECCION USD'!D969,3)</f>
        <v>0.4</v>
      </c>
      <c r="V969" s="200">
        <f>TRUNC(('TARIFA ENTREGA A DIRECCION USD'!G969-'TARIFA ENTREGA A DIRECCION USD'!D969)/'TARIFA ENTREGA A DIRECCION USD'!D969,3)</f>
        <v>0.91</v>
      </c>
      <c r="X969" s="142">
        <v>16.12</v>
      </c>
      <c r="Y969" s="190">
        <v>962</v>
      </c>
      <c r="Z969" s="200">
        <v>0.55000000000000004</v>
      </c>
      <c r="AA969" s="200">
        <v>0.13</v>
      </c>
      <c r="AB969" s="200">
        <v>0.3</v>
      </c>
      <c r="AC969" s="200">
        <v>0.85</v>
      </c>
      <c r="AL969"/>
      <c r="AM969"/>
      <c r="AN969"/>
      <c r="AO969"/>
      <c r="AP969"/>
      <c r="AQ969"/>
      <c r="AR969"/>
      <c r="AS969"/>
      <c r="AT969"/>
      <c r="AU969"/>
    </row>
    <row r="970" spans="17:47" x14ac:dyDescent="0.2">
      <c r="Q970" s="142">
        <f>TRUNC('TARIFA ENTREGA A DIRECCION USD'!D971-'TARIFA ENTREGA A DIRECCION USD'!D970,2)</f>
        <v>0.54</v>
      </c>
      <c r="R970" s="190">
        <v>963</v>
      </c>
      <c r="S970" s="200">
        <f>TRUNC((('TARIFA ENTREGA A DIRECCION USD'!C970-'TARIFA ENTREGA A DIRECCION USD'!D970)/'TARIFA ENTREGA A DIRECCION USD'!D970)+1,3)</f>
        <v>0.72</v>
      </c>
      <c r="T970" s="200">
        <f>TRUNC(('TARIFA ENTREGA A DIRECCION USD'!E970-'TARIFA ENTREGA A DIRECCION USD'!D970)/'TARIFA ENTREGA A DIRECCION USD'!D970,3)</f>
        <v>0.23699999999999999</v>
      </c>
      <c r="U970" s="200">
        <f>TRUNC(('TARIFA ENTREGA A DIRECCION USD'!F970-'TARIFA ENTREGA A DIRECCION USD'!D970)/'TARIFA ENTREGA A DIRECCION USD'!D970,3)</f>
        <v>0.4</v>
      </c>
      <c r="V970" s="200">
        <f>TRUNC(('TARIFA ENTREGA A DIRECCION USD'!G970-'TARIFA ENTREGA A DIRECCION USD'!D970)/'TARIFA ENTREGA A DIRECCION USD'!D970,3)</f>
        <v>0.91</v>
      </c>
      <c r="X970" s="142">
        <v>16.12</v>
      </c>
      <c r="Y970" s="190">
        <v>963</v>
      </c>
      <c r="Z970" s="200">
        <v>0.55000000000000004</v>
      </c>
      <c r="AA970" s="200">
        <v>0.13</v>
      </c>
      <c r="AB970" s="200">
        <v>0.3</v>
      </c>
      <c r="AC970" s="200">
        <v>0.85</v>
      </c>
      <c r="AL970"/>
      <c r="AM970"/>
      <c r="AN970"/>
      <c r="AO970"/>
      <c r="AP970"/>
      <c r="AQ970"/>
      <c r="AR970"/>
      <c r="AS970"/>
      <c r="AT970"/>
      <c r="AU970"/>
    </row>
    <row r="971" spans="17:47" x14ac:dyDescent="0.2">
      <c r="Q971" s="142">
        <f>TRUNC('TARIFA ENTREGA A DIRECCION USD'!D972-'TARIFA ENTREGA A DIRECCION USD'!D971,2)</f>
        <v>0.54</v>
      </c>
      <c r="R971" s="190">
        <v>964</v>
      </c>
      <c r="S971" s="200">
        <f>TRUNC((('TARIFA ENTREGA A DIRECCION USD'!C971-'TARIFA ENTREGA A DIRECCION USD'!D971)/'TARIFA ENTREGA A DIRECCION USD'!D971)+1,3)</f>
        <v>0.72</v>
      </c>
      <c r="T971" s="200">
        <f>TRUNC(('TARIFA ENTREGA A DIRECCION USD'!E971-'TARIFA ENTREGA A DIRECCION USD'!D971)/'TARIFA ENTREGA A DIRECCION USD'!D971,3)</f>
        <v>0.23699999999999999</v>
      </c>
      <c r="U971" s="200">
        <f>TRUNC(('TARIFA ENTREGA A DIRECCION USD'!F971-'TARIFA ENTREGA A DIRECCION USD'!D971)/'TARIFA ENTREGA A DIRECCION USD'!D971,3)</f>
        <v>0.4</v>
      </c>
      <c r="V971" s="200">
        <f>TRUNC(('TARIFA ENTREGA A DIRECCION USD'!G971-'TARIFA ENTREGA A DIRECCION USD'!D971)/'TARIFA ENTREGA A DIRECCION USD'!D971,3)</f>
        <v>0.91</v>
      </c>
      <c r="X971" s="142">
        <v>16.12</v>
      </c>
      <c r="Y971" s="190">
        <v>964</v>
      </c>
      <c r="Z971" s="200">
        <v>0.55000000000000004</v>
      </c>
      <c r="AA971" s="200">
        <v>0.13</v>
      </c>
      <c r="AB971" s="200">
        <v>0.3</v>
      </c>
      <c r="AC971" s="200">
        <v>0.85</v>
      </c>
      <c r="AL971"/>
      <c r="AM971"/>
      <c r="AN971"/>
      <c r="AO971"/>
      <c r="AP971"/>
      <c r="AQ971"/>
      <c r="AR971"/>
      <c r="AS971"/>
      <c r="AT971"/>
      <c r="AU971"/>
    </row>
    <row r="972" spans="17:47" x14ac:dyDescent="0.2">
      <c r="Q972" s="142">
        <f>TRUNC('TARIFA ENTREGA A DIRECCION USD'!D973-'TARIFA ENTREGA A DIRECCION USD'!D972,2)</f>
        <v>0.54</v>
      </c>
      <c r="R972" s="190">
        <v>965</v>
      </c>
      <c r="S972" s="200">
        <f>TRUNC((('TARIFA ENTREGA A DIRECCION USD'!C972-'TARIFA ENTREGA A DIRECCION USD'!D972)/'TARIFA ENTREGA A DIRECCION USD'!D972)+1,3)</f>
        <v>0.72</v>
      </c>
      <c r="T972" s="200">
        <f>TRUNC(('TARIFA ENTREGA A DIRECCION USD'!E972-'TARIFA ENTREGA A DIRECCION USD'!D972)/'TARIFA ENTREGA A DIRECCION USD'!D972,3)</f>
        <v>0.23699999999999999</v>
      </c>
      <c r="U972" s="200">
        <f>TRUNC(('TARIFA ENTREGA A DIRECCION USD'!F972-'TARIFA ENTREGA A DIRECCION USD'!D972)/'TARIFA ENTREGA A DIRECCION USD'!D972,3)</f>
        <v>0.4</v>
      </c>
      <c r="V972" s="200">
        <f>TRUNC(('TARIFA ENTREGA A DIRECCION USD'!G972-'TARIFA ENTREGA A DIRECCION USD'!D972)/'TARIFA ENTREGA A DIRECCION USD'!D972,3)</f>
        <v>0.91</v>
      </c>
      <c r="X972" s="142">
        <v>16.12</v>
      </c>
      <c r="Y972" s="190">
        <v>965</v>
      </c>
      <c r="Z972" s="200">
        <v>0.55000000000000004</v>
      </c>
      <c r="AA972" s="200">
        <v>0.13</v>
      </c>
      <c r="AB972" s="200">
        <v>0.3</v>
      </c>
      <c r="AC972" s="200">
        <v>0.85</v>
      </c>
      <c r="AL972"/>
      <c r="AM972"/>
      <c r="AN972"/>
      <c r="AO972"/>
      <c r="AP972"/>
      <c r="AQ972"/>
      <c r="AR972"/>
      <c r="AS972"/>
      <c r="AT972"/>
      <c r="AU972"/>
    </row>
    <row r="973" spans="17:47" x14ac:dyDescent="0.2">
      <c r="Q973" s="142">
        <f>TRUNC('TARIFA ENTREGA A DIRECCION USD'!D974-'TARIFA ENTREGA A DIRECCION USD'!D973,2)</f>
        <v>0.54</v>
      </c>
      <c r="R973" s="190">
        <v>966</v>
      </c>
      <c r="S973" s="200">
        <f>TRUNC((('TARIFA ENTREGA A DIRECCION USD'!C973-'TARIFA ENTREGA A DIRECCION USD'!D973)/'TARIFA ENTREGA A DIRECCION USD'!D973)+1,3)</f>
        <v>0.72</v>
      </c>
      <c r="T973" s="200">
        <f>TRUNC(('TARIFA ENTREGA A DIRECCION USD'!E973-'TARIFA ENTREGA A DIRECCION USD'!D973)/'TARIFA ENTREGA A DIRECCION USD'!D973,3)</f>
        <v>0.23699999999999999</v>
      </c>
      <c r="U973" s="200">
        <f>TRUNC(('TARIFA ENTREGA A DIRECCION USD'!F973-'TARIFA ENTREGA A DIRECCION USD'!D973)/'TARIFA ENTREGA A DIRECCION USD'!D973,3)</f>
        <v>0.4</v>
      </c>
      <c r="V973" s="200">
        <f>TRUNC(('TARIFA ENTREGA A DIRECCION USD'!G973-'TARIFA ENTREGA A DIRECCION USD'!D973)/'TARIFA ENTREGA A DIRECCION USD'!D973,3)</f>
        <v>0.91</v>
      </c>
      <c r="X973" s="142">
        <v>16.12</v>
      </c>
      <c r="Y973" s="190">
        <v>966</v>
      </c>
      <c r="Z973" s="200">
        <v>0.55000000000000004</v>
      </c>
      <c r="AA973" s="200">
        <v>0.13</v>
      </c>
      <c r="AB973" s="200">
        <v>0.3</v>
      </c>
      <c r="AC973" s="200">
        <v>0.85</v>
      </c>
      <c r="AL973"/>
      <c r="AM973"/>
      <c r="AN973"/>
      <c r="AO973"/>
      <c r="AP973"/>
      <c r="AQ973"/>
      <c r="AR973"/>
      <c r="AS973"/>
      <c r="AT973"/>
      <c r="AU973"/>
    </row>
    <row r="974" spans="17:47" x14ac:dyDescent="0.2">
      <c r="Q974" s="142">
        <f>TRUNC('TARIFA ENTREGA A DIRECCION USD'!D975-'TARIFA ENTREGA A DIRECCION USD'!D974,2)</f>
        <v>0.54</v>
      </c>
      <c r="R974" s="190">
        <v>967</v>
      </c>
      <c r="S974" s="200">
        <f>TRUNC((('TARIFA ENTREGA A DIRECCION USD'!C974-'TARIFA ENTREGA A DIRECCION USD'!D974)/'TARIFA ENTREGA A DIRECCION USD'!D974)+1,3)</f>
        <v>0.72</v>
      </c>
      <c r="T974" s="200">
        <f>TRUNC(('TARIFA ENTREGA A DIRECCION USD'!E974-'TARIFA ENTREGA A DIRECCION USD'!D974)/'TARIFA ENTREGA A DIRECCION USD'!D974,3)</f>
        <v>0.23699999999999999</v>
      </c>
      <c r="U974" s="200">
        <f>TRUNC(('TARIFA ENTREGA A DIRECCION USD'!F974-'TARIFA ENTREGA A DIRECCION USD'!D974)/'TARIFA ENTREGA A DIRECCION USD'!D974,3)</f>
        <v>0.4</v>
      </c>
      <c r="V974" s="200">
        <f>TRUNC(('TARIFA ENTREGA A DIRECCION USD'!G974-'TARIFA ENTREGA A DIRECCION USD'!D974)/'TARIFA ENTREGA A DIRECCION USD'!D974,3)</f>
        <v>0.91</v>
      </c>
      <c r="X974" s="142">
        <v>16.12</v>
      </c>
      <c r="Y974" s="190">
        <v>967</v>
      </c>
      <c r="Z974" s="200">
        <v>0.55000000000000004</v>
      </c>
      <c r="AA974" s="200">
        <v>0.13</v>
      </c>
      <c r="AB974" s="200">
        <v>0.3</v>
      </c>
      <c r="AC974" s="200">
        <v>0.85</v>
      </c>
      <c r="AL974"/>
      <c r="AM974"/>
      <c r="AN974"/>
      <c r="AO974"/>
      <c r="AP974"/>
      <c r="AQ974"/>
      <c r="AR974"/>
      <c r="AS974"/>
      <c r="AT974"/>
      <c r="AU974"/>
    </row>
    <row r="975" spans="17:47" x14ac:dyDescent="0.2">
      <c r="Q975" s="142">
        <f>TRUNC('TARIFA ENTREGA A DIRECCION USD'!D976-'TARIFA ENTREGA A DIRECCION USD'!D975,2)</f>
        <v>0.54</v>
      </c>
      <c r="R975" s="190">
        <v>968</v>
      </c>
      <c r="S975" s="200">
        <f>TRUNC((('TARIFA ENTREGA A DIRECCION USD'!C975-'TARIFA ENTREGA A DIRECCION USD'!D975)/'TARIFA ENTREGA A DIRECCION USD'!D975)+1,3)</f>
        <v>0.72</v>
      </c>
      <c r="T975" s="200">
        <f>TRUNC(('TARIFA ENTREGA A DIRECCION USD'!E975-'TARIFA ENTREGA A DIRECCION USD'!D975)/'TARIFA ENTREGA A DIRECCION USD'!D975,3)</f>
        <v>0.23699999999999999</v>
      </c>
      <c r="U975" s="200">
        <f>TRUNC(('TARIFA ENTREGA A DIRECCION USD'!F975-'TARIFA ENTREGA A DIRECCION USD'!D975)/'TARIFA ENTREGA A DIRECCION USD'!D975,3)</f>
        <v>0.4</v>
      </c>
      <c r="V975" s="200">
        <f>TRUNC(('TARIFA ENTREGA A DIRECCION USD'!G975-'TARIFA ENTREGA A DIRECCION USD'!D975)/'TARIFA ENTREGA A DIRECCION USD'!D975,3)</f>
        <v>0.91</v>
      </c>
      <c r="X975" s="142">
        <v>16.12</v>
      </c>
      <c r="Y975" s="190">
        <v>968</v>
      </c>
      <c r="Z975" s="200">
        <v>0.55000000000000004</v>
      </c>
      <c r="AA975" s="200">
        <v>0.13</v>
      </c>
      <c r="AB975" s="200">
        <v>0.3</v>
      </c>
      <c r="AC975" s="200">
        <v>0.85</v>
      </c>
      <c r="AL975"/>
      <c r="AM975"/>
      <c r="AN975"/>
      <c r="AO975"/>
      <c r="AP975"/>
      <c r="AQ975"/>
      <c r="AR975"/>
      <c r="AS975"/>
      <c r="AT975"/>
      <c r="AU975"/>
    </row>
    <row r="976" spans="17:47" x14ac:dyDescent="0.2">
      <c r="Q976" s="142">
        <f>TRUNC('TARIFA ENTREGA A DIRECCION USD'!D977-'TARIFA ENTREGA A DIRECCION USD'!D976,2)</f>
        <v>0.54</v>
      </c>
      <c r="R976" s="190">
        <v>969</v>
      </c>
      <c r="S976" s="200">
        <f>TRUNC((('TARIFA ENTREGA A DIRECCION USD'!C976-'TARIFA ENTREGA A DIRECCION USD'!D976)/'TARIFA ENTREGA A DIRECCION USD'!D976)+1,3)</f>
        <v>0.72</v>
      </c>
      <c r="T976" s="200">
        <f>TRUNC(('TARIFA ENTREGA A DIRECCION USD'!E976-'TARIFA ENTREGA A DIRECCION USD'!D976)/'TARIFA ENTREGA A DIRECCION USD'!D976,3)</f>
        <v>0.23699999999999999</v>
      </c>
      <c r="U976" s="200">
        <f>TRUNC(('TARIFA ENTREGA A DIRECCION USD'!F976-'TARIFA ENTREGA A DIRECCION USD'!D976)/'TARIFA ENTREGA A DIRECCION USD'!D976,3)</f>
        <v>0.4</v>
      </c>
      <c r="V976" s="200">
        <f>TRUNC(('TARIFA ENTREGA A DIRECCION USD'!G976-'TARIFA ENTREGA A DIRECCION USD'!D976)/'TARIFA ENTREGA A DIRECCION USD'!D976,3)</f>
        <v>0.91</v>
      </c>
      <c r="X976" s="142">
        <v>16.12</v>
      </c>
      <c r="Y976" s="190">
        <v>969</v>
      </c>
      <c r="Z976" s="200">
        <v>0.55000000000000004</v>
      </c>
      <c r="AA976" s="200">
        <v>0.13</v>
      </c>
      <c r="AB976" s="200">
        <v>0.3</v>
      </c>
      <c r="AC976" s="200">
        <v>0.85</v>
      </c>
      <c r="AL976"/>
      <c r="AM976"/>
      <c r="AN976"/>
      <c r="AO976"/>
      <c r="AP976"/>
      <c r="AQ976"/>
      <c r="AR976"/>
      <c r="AS976"/>
      <c r="AT976"/>
      <c r="AU976"/>
    </row>
    <row r="977" spans="17:47" x14ac:dyDescent="0.2">
      <c r="Q977" s="142">
        <f>TRUNC('TARIFA ENTREGA A DIRECCION USD'!D978-'TARIFA ENTREGA A DIRECCION USD'!D977,2)</f>
        <v>0.54</v>
      </c>
      <c r="R977" s="190">
        <v>970</v>
      </c>
      <c r="S977" s="200">
        <f>TRUNC((('TARIFA ENTREGA A DIRECCION USD'!C977-'TARIFA ENTREGA A DIRECCION USD'!D977)/'TARIFA ENTREGA A DIRECCION USD'!D977)+1,3)</f>
        <v>0.72</v>
      </c>
      <c r="T977" s="200">
        <f>TRUNC(('TARIFA ENTREGA A DIRECCION USD'!E977-'TARIFA ENTREGA A DIRECCION USD'!D977)/'TARIFA ENTREGA A DIRECCION USD'!D977,3)</f>
        <v>0.23699999999999999</v>
      </c>
      <c r="U977" s="200">
        <f>TRUNC(('TARIFA ENTREGA A DIRECCION USD'!F977-'TARIFA ENTREGA A DIRECCION USD'!D977)/'TARIFA ENTREGA A DIRECCION USD'!D977,3)</f>
        <v>0.4</v>
      </c>
      <c r="V977" s="200">
        <f>TRUNC(('TARIFA ENTREGA A DIRECCION USD'!G977-'TARIFA ENTREGA A DIRECCION USD'!D977)/'TARIFA ENTREGA A DIRECCION USD'!D977,3)</f>
        <v>0.91</v>
      </c>
      <c r="X977" s="142">
        <v>16.12</v>
      </c>
      <c r="Y977" s="190">
        <v>970</v>
      </c>
      <c r="Z977" s="200">
        <v>0.55000000000000004</v>
      </c>
      <c r="AA977" s="200">
        <v>0.13</v>
      </c>
      <c r="AB977" s="200">
        <v>0.3</v>
      </c>
      <c r="AC977" s="200">
        <v>0.85</v>
      </c>
      <c r="AL977"/>
      <c r="AM977"/>
      <c r="AN977"/>
      <c r="AO977"/>
      <c r="AP977"/>
      <c r="AQ977"/>
      <c r="AR977"/>
      <c r="AS977"/>
      <c r="AT977"/>
      <c r="AU977"/>
    </row>
    <row r="978" spans="17:47" x14ac:dyDescent="0.2">
      <c r="Q978" s="142">
        <f>TRUNC('TARIFA ENTREGA A DIRECCION USD'!D979-'TARIFA ENTREGA A DIRECCION USD'!D978,2)</f>
        <v>0.54</v>
      </c>
      <c r="R978" s="190">
        <v>971</v>
      </c>
      <c r="S978" s="200">
        <f>TRUNC((('TARIFA ENTREGA A DIRECCION USD'!C978-'TARIFA ENTREGA A DIRECCION USD'!D978)/'TARIFA ENTREGA A DIRECCION USD'!D978)+1,3)</f>
        <v>0.72</v>
      </c>
      <c r="T978" s="200">
        <f>TRUNC(('TARIFA ENTREGA A DIRECCION USD'!E978-'TARIFA ENTREGA A DIRECCION USD'!D978)/'TARIFA ENTREGA A DIRECCION USD'!D978,3)</f>
        <v>0.23699999999999999</v>
      </c>
      <c r="U978" s="200">
        <f>TRUNC(('TARIFA ENTREGA A DIRECCION USD'!F978-'TARIFA ENTREGA A DIRECCION USD'!D978)/'TARIFA ENTREGA A DIRECCION USD'!D978,3)</f>
        <v>0.40100000000000002</v>
      </c>
      <c r="V978" s="200">
        <f>TRUNC(('TARIFA ENTREGA A DIRECCION USD'!G978-'TARIFA ENTREGA A DIRECCION USD'!D978)/'TARIFA ENTREGA A DIRECCION USD'!D978,3)</f>
        <v>0.91</v>
      </c>
      <c r="X978" s="142">
        <v>16.12</v>
      </c>
      <c r="Y978" s="190">
        <v>971</v>
      </c>
      <c r="Z978" s="200">
        <v>0.55000000000000004</v>
      </c>
      <c r="AA978" s="200">
        <v>0.13</v>
      </c>
      <c r="AB978" s="200">
        <v>0.3</v>
      </c>
      <c r="AC978" s="200">
        <v>0.85</v>
      </c>
      <c r="AL978"/>
      <c r="AM978"/>
      <c r="AN978"/>
      <c r="AO978"/>
      <c r="AP978"/>
      <c r="AQ978"/>
      <c r="AR978"/>
      <c r="AS978"/>
      <c r="AT978"/>
      <c r="AU978"/>
    </row>
    <row r="979" spans="17:47" x14ac:dyDescent="0.2">
      <c r="Q979" s="142">
        <f>TRUNC('TARIFA ENTREGA A DIRECCION USD'!D980-'TARIFA ENTREGA A DIRECCION USD'!D979,2)</f>
        <v>0.54</v>
      </c>
      <c r="R979" s="190">
        <v>972</v>
      </c>
      <c r="S979" s="200">
        <f>TRUNC((('TARIFA ENTREGA A DIRECCION USD'!C979-'TARIFA ENTREGA A DIRECCION USD'!D979)/'TARIFA ENTREGA A DIRECCION USD'!D979)+1,3)</f>
        <v>0.72</v>
      </c>
      <c r="T979" s="200">
        <f>TRUNC(('TARIFA ENTREGA A DIRECCION USD'!E979-'TARIFA ENTREGA A DIRECCION USD'!D979)/'TARIFA ENTREGA A DIRECCION USD'!D979,3)</f>
        <v>0.23699999999999999</v>
      </c>
      <c r="U979" s="200">
        <f>TRUNC(('TARIFA ENTREGA A DIRECCION USD'!F979-'TARIFA ENTREGA A DIRECCION USD'!D979)/'TARIFA ENTREGA A DIRECCION USD'!D979,3)</f>
        <v>0.40100000000000002</v>
      </c>
      <c r="V979" s="200">
        <f>TRUNC(('TARIFA ENTREGA A DIRECCION USD'!G979-'TARIFA ENTREGA A DIRECCION USD'!D979)/'TARIFA ENTREGA A DIRECCION USD'!D979,3)</f>
        <v>0.91</v>
      </c>
      <c r="X979" s="142">
        <v>16.12</v>
      </c>
      <c r="Y979" s="190">
        <v>972</v>
      </c>
      <c r="Z979" s="200">
        <v>0.55000000000000004</v>
      </c>
      <c r="AA979" s="200">
        <v>0.13</v>
      </c>
      <c r="AB979" s="200">
        <v>0.3</v>
      </c>
      <c r="AC979" s="200">
        <v>0.85</v>
      </c>
      <c r="AL979"/>
      <c r="AM979"/>
      <c r="AN979"/>
      <c r="AO979"/>
      <c r="AP979"/>
      <c r="AQ979"/>
      <c r="AR979"/>
      <c r="AS979"/>
      <c r="AT979"/>
      <c r="AU979"/>
    </row>
    <row r="980" spans="17:47" x14ac:dyDescent="0.2">
      <c r="Q980" s="142">
        <f>TRUNC('TARIFA ENTREGA A DIRECCION USD'!D981-'TARIFA ENTREGA A DIRECCION USD'!D980,2)</f>
        <v>0.54</v>
      </c>
      <c r="R980" s="190">
        <v>973</v>
      </c>
      <c r="S980" s="200">
        <f>TRUNC((('TARIFA ENTREGA A DIRECCION USD'!C980-'TARIFA ENTREGA A DIRECCION USD'!D980)/'TARIFA ENTREGA A DIRECCION USD'!D980)+1,3)</f>
        <v>0.72</v>
      </c>
      <c r="T980" s="200">
        <f>TRUNC(('TARIFA ENTREGA A DIRECCION USD'!E980-'TARIFA ENTREGA A DIRECCION USD'!D980)/'TARIFA ENTREGA A DIRECCION USD'!D980,3)</f>
        <v>0.23699999999999999</v>
      </c>
      <c r="U980" s="200">
        <f>TRUNC(('TARIFA ENTREGA A DIRECCION USD'!F980-'TARIFA ENTREGA A DIRECCION USD'!D980)/'TARIFA ENTREGA A DIRECCION USD'!D980,3)</f>
        <v>0.40100000000000002</v>
      </c>
      <c r="V980" s="200">
        <f>TRUNC(('TARIFA ENTREGA A DIRECCION USD'!G980-'TARIFA ENTREGA A DIRECCION USD'!D980)/'TARIFA ENTREGA A DIRECCION USD'!D980,3)</f>
        <v>0.91</v>
      </c>
      <c r="X980" s="142">
        <v>16.12</v>
      </c>
      <c r="Y980" s="190">
        <v>973</v>
      </c>
      <c r="Z980" s="200">
        <v>0.55000000000000004</v>
      </c>
      <c r="AA980" s="200">
        <v>0.13</v>
      </c>
      <c r="AB980" s="200">
        <v>0.3</v>
      </c>
      <c r="AC980" s="200">
        <v>0.85</v>
      </c>
      <c r="AL980"/>
      <c r="AM980"/>
      <c r="AN980"/>
      <c r="AO980"/>
      <c r="AP980"/>
      <c r="AQ980"/>
      <c r="AR980"/>
      <c r="AS980"/>
      <c r="AT980"/>
      <c r="AU980"/>
    </row>
    <row r="981" spans="17:47" x14ac:dyDescent="0.2">
      <c r="Q981" s="142">
        <f>TRUNC('TARIFA ENTREGA A DIRECCION USD'!D982-'TARIFA ENTREGA A DIRECCION USD'!D981,2)</f>
        <v>0.54</v>
      </c>
      <c r="R981" s="190">
        <v>974</v>
      </c>
      <c r="S981" s="200">
        <f>TRUNC((('TARIFA ENTREGA A DIRECCION USD'!C981-'TARIFA ENTREGA A DIRECCION USD'!D981)/'TARIFA ENTREGA A DIRECCION USD'!D981)+1,3)</f>
        <v>0.72</v>
      </c>
      <c r="T981" s="200">
        <f>TRUNC(('TARIFA ENTREGA A DIRECCION USD'!E981-'TARIFA ENTREGA A DIRECCION USD'!D981)/'TARIFA ENTREGA A DIRECCION USD'!D981,3)</f>
        <v>0.23699999999999999</v>
      </c>
      <c r="U981" s="200">
        <f>TRUNC(('TARIFA ENTREGA A DIRECCION USD'!F981-'TARIFA ENTREGA A DIRECCION USD'!D981)/'TARIFA ENTREGA A DIRECCION USD'!D981,3)</f>
        <v>0.40100000000000002</v>
      </c>
      <c r="V981" s="200">
        <f>TRUNC(('TARIFA ENTREGA A DIRECCION USD'!G981-'TARIFA ENTREGA A DIRECCION USD'!D981)/'TARIFA ENTREGA A DIRECCION USD'!D981,3)</f>
        <v>0.91100000000000003</v>
      </c>
      <c r="X981" s="142">
        <v>16.12</v>
      </c>
      <c r="Y981" s="190">
        <v>974</v>
      </c>
      <c r="Z981" s="200">
        <v>0.55000000000000004</v>
      </c>
      <c r="AA981" s="200">
        <v>0.13</v>
      </c>
      <c r="AB981" s="200">
        <v>0.3</v>
      </c>
      <c r="AC981" s="200">
        <v>0.85</v>
      </c>
      <c r="AL981"/>
      <c r="AM981"/>
      <c r="AN981"/>
      <c r="AO981"/>
      <c r="AP981"/>
      <c r="AQ981"/>
      <c r="AR981"/>
      <c r="AS981"/>
      <c r="AT981"/>
      <c r="AU981"/>
    </row>
    <row r="982" spans="17:47" x14ac:dyDescent="0.2">
      <c r="Q982" s="142">
        <f>TRUNC('TARIFA ENTREGA A DIRECCION USD'!D983-'TARIFA ENTREGA A DIRECCION USD'!D982,2)</f>
        <v>0.54</v>
      </c>
      <c r="R982" s="190">
        <v>975</v>
      </c>
      <c r="S982" s="200">
        <f>TRUNC((('TARIFA ENTREGA A DIRECCION USD'!C982-'TARIFA ENTREGA A DIRECCION USD'!D982)/'TARIFA ENTREGA A DIRECCION USD'!D982)+1,3)</f>
        <v>0.72</v>
      </c>
      <c r="T982" s="200">
        <f>TRUNC(('TARIFA ENTREGA A DIRECCION USD'!E982-'TARIFA ENTREGA A DIRECCION USD'!D982)/'TARIFA ENTREGA A DIRECCION USD'!D982,3)</f>
        <v>0.23799999999999999</v>
      </c>
      <c r="U982" s="200">
        <f>TRUNC(('TARIFA ENTREGA A DIRECCION USD'!F982-'TARIFA ENTREGA A DIRECCION USD'!D982)/'TARIFA ENTREGA A DIRECCION USD'!D982,3)</f>
        <v>0.40100000000000002</v>
      </c>
      <c r="V982" s="200">
        <f>TRUNC(('TARIFA ENTREGA A DIRECCION USD'!G982-'TARIFA ENTREGA A DIRECCION USD'!D982)/'TARIFA ENTREGA A DIRECCION USD'!D982,3)</f>
        <v>0.91100000000000003</v>
      </c>
      <c r="X982" s="142">
        <v>16.12</v>
      </c>
      <c r="Y982" s="190">
        <v>975</v>
      </c>
      <c r="Z982" s="200">
        <v>0.55000000000000004</v>
      </c>
      <c r="AA982" s="200">
        <v>0.13</v>
      </c>
      <c r="AB982" s="200">
        <v>0.3</v>
      </c>
      <c r="AC982" s="200">
        <v>0.85</v>
      </c>
      <c r="AL982"/>
      <c r="AM982"/>
      <c r="AN982"/>
      <c r="AO982"/>
      <c r="AP982"/>
      <c r="AQ982"/>
      <c r="AR982"/>
      <c r="AS982"/>
      <c r="AT982"/>
      <c r="AU982"/>
    </row>
    <row r="983" spans="17:47" x14ac:dyDescent="0.2">
      <c r="Q983" s="142">
        <f>TRUNC('TARIFA ENTREGA A DIRECCION USD'!D984-'TARIFA ENTREGA A DIRECCION USD'!D983,2)</f>
        <v>0.54</v>
      </c>
      <c r="R983" s="190">
        <v>976</v>
      </c>
      <c r="S983" s="200">
        <f>TRUNC((('TARIFA ENTREGA A DIRECCION USD'!C983-'TARIFA ENTREGA A DIRECCION USD'!D983)/'TARIFA ENTREGA A DIRECCION USD'!D983)+1,3)</f>
        <v>0.72</v>
      </c>
      <c r="T983" s="200">
        <f>TRUNC(('TARIFA ENTREGA A DIRECCION USD'!E983-'TARIFA ENTREGA A DIRECCION USD'!D983)/'TARIFA ENTREGA A DIRECCION USD'!D983,3)</f>
        <v>0.23799999999999999</v>
      </c>
      <c r="U983" s="200">
        <f>TRUNC(('TARIFA ENTREGA A DIRECCION USD'!F983-'TARIFA ENTREGA A DIRECCION USD'!D983)/'TARIFA ENTREGA A DIRECCION USD'!D983,3)</f>
        <v>0.40100000000000002</v>
      </c>
      <c r="V983" s="200">
        <f>TRUNC(('TARIFA ENTREGA A DIRECCION USD'!G983-'TARIFA ENTREGA A DIRECCION USD'!D983)/'TARIFA ENTREGA A DIRECCION USD'!D983,3)</f>
        <v>0.91100000000000003</v>
      </c>
      <c r="X983" s="142">
        <v>16.12</v>
      </c>
      <c r="Y983" s="190">
        <v>976</v>
      </c>
      <c r="Z983" s="200">
        <v>0.55000000000000004</v>
      </c>
      <c r="AA983" s="200">
        <v>0.13</v>
      </c>
      <c r="AB983" s="200">
        <v>0.3</v>
      </c>
      <c r="AC983" s="200">
        <v>0.85</v>
      </c>
      <c r="AL983"/>
      <c r="AM983"/>
      <c r="AN983"/>
      <c r="AO983"/>
      <c r="AP983"/>
      <c r="AQ983"/>
      <c r="AR983"/>
      <c r="AS983"/>
      <c r="AT983"/>
      <c r="AU983"/>
    </row>
    <row r="984" spans="17:47" x14ac:dyDescent="0.2">
      <c r="Q984" s="142">
        <f>TRUNC('TARIFA ENTREGA A DIRECCION USD'!D985-'TARIFA ENTREGA A DIRECCION USD'!D984,2)</f>
        <v>0.54</v>
      </c>
      <c r="R984" s="190">
        <v>977</v>
      </c>
      <c r="S984" s="200">
        <f>TRUNC((('TARIFA ENTREGA A DIRECCION USD'!C984-'TARIFA ENTREGA A DIRECCION USD'!D984)/'TARIFA ENTREGA A DIRECCION USD'!D984)+1,3)</f>
        <v>0.72</v>
      </c>
      <c r="T984" s="200">
        <f>TRUNC(('TARIFA ENTREGA A DIRECCION USD'!E984-'TARIFA ENTREGA A DIRECCION USD'!D984)/'TARIFA ENTREGA A DIRECCION USD'!D984,3)</f>
        <v>0.23799999999999999</v>
      </c>
      <c r="U984" s="200">
        <f>TRUNC(('TARIFA ENTREGA A DIRECCION USD'!F984-'TARIFA ENTREGA A DIRECCION USD'!D984)/'TARIFA ENTREGA A DIRECCION USD'!D984,3)</f>
        <v>0.40100000000000002</v>
      </c>
      <c r="V984" s="200">
        <f>TRUNC(('TARIFA ENTREGA A DIRECCION USD'!G984-'TARIFA ENTREGA A DIRECCION USD'!D984)/'TARIFA ENTREGA A DIRECCION USD'!D984,3)</f>
        <v>0.91100000000000003</v>
      </c>
      <c r="X984" s="142">
        <v>16.12</v>
      </c>
      <c r="Y984" s="190">
        <v>977</v>
      </c>
      <c r="Z984" s="200">
        <v>0.55000000000000004</v>
      </c>
      <c r="AA984" s="200">
        <v>0.13</v>
      </c>
      <c r="AB984" s="200">
        <v>0.3</v>
      </c>
      <c r="AC984" s="200">
        <v>0.85</v>
      </c>
      <c r="AL984"/>
      <c r="AM984"/>
      <c r="AN984"/>
      <c r="AO984"/>
      <c r="AP984"/>
      <c r="AQ984"/>
      <c r="AR984"/>
      <c r="AS984"/>
      <c r="AT984"/>
      <c r="AU984"/>
    </row>
    <row r="985" spans="17:47" x14ac:dyDescent="0.2">
      <c r="Q985" s="142">
        <f>TRUNC('TARIFA ENTREGA A DIRECCION USD'!D986-'TARIFA ENTREGA A DIRECCION USD'!D985,2)</f>
        <v>0.54</v>
      </c>
      <c r="R985" s="190">
        <v>978</v>
      </c>
      <c r="S985" s="200">
        <f>TRUNC((('TARIFA ENTREGA A DIRECCION USD'!C985-'TARIFA ENTREGA A DIRECCION USD'!D985)/'TARIFA ENTREGA A DIRECCION USD'!D985)+1,3)</f>
        <v>0.72</v>
      </c>
      <c r="T985" s="200">
        <f>TRUNC(('TARIFA ENTREGA A DIRECCION USD'!E985-'TARIFA ENTREGA A DIRECCION USD'!D985)/'TARIFA ENTREGA A DIRECCION USD'!D985,3)</f>
        <v>0.23799999999999999</v>
      </c>
      <c r="U985" s="200">
        <f>TRUNC(('TARIFA ENTREGA A DIRECCION USD'!F985-'TARIFA ENTREGA A DIRECCION USD'!D985)/'TARIFA ENTREGA A DIRECCION USD'!D985,3)</f>
        <v>0.40100000000000002</v>
      </c>
      <c r="V985" s="200">
        <f>TRUNC(('TARIFA ENTREGA A DIRECCION USD'!G985-'TARIFA ENTREGA A DIRECCION USD'!D985)/'TARIFA ENTREGA A DIRECCION USD'!D985,3)</f>
        <v>0.91100000000000003</v>
      </c>
      <c r="X985" s="142">
        <v>16.12</v>
      </c>
      <c r="Y985" s="190">
        <v>978</v>
      </c>
      <c r="Z985" s="200">
        <v>0.55000000000000004</v>
      </c>
      <c r="AA985" s="200">
        <v>0.13</v>
      </c>
      <c r="AB985" s="200">
        <v>0.3</v>
      </c>
      <c r="AC985" s="200">
        <v>0.85</v>
      </c>
      <c r="AL985"/>
      <c r="AM985"/>
      <c r="AN985"/>
      <c r="AO985"/>
      <c r="AP985"/>
      <c r="AQ985"/>
      <c r="AR985"/>
      <c r="AS985"/>
      <c r="AT985"/>
      <c r="AU985"/>
    </row>
    <row r="986" spans="17:47" x14ac:dyDescent="0.2">
      <c r="Q986" s="142">
        <f>TRUNC('TARIFA ENTREGA A DIRECCION USD'!D987-'TARIFA ENTREGA A DIRECCION USD'!D986,2)</f>
        <v>0.54</v>
      </c>
      <c r="R986" s="190">
        <v>979</v>
      </c>
      <c r="S986" s="200">
        <f>TRUNC((('TARIFA ENTREGA A DIRECCION USD'!C986-'TARIFA ENTREGA A DIRECCION USD'!D986)/'TARIFA ENTREGA A DIRECCION USD'!D986)+1,3)</f>
        <v>0.72</v>
      </c>
      <c r="T986" s="200">
        <f>TRUNC(('TARIFA ENTREGA A DIRECCION USD'!E986-'TARIFA ENTREGA A DIRECCION USD'!D986)/'TARIFA ENTREGA A DIRECCION USD'!D986,3)</f>
        <v>0.23799999999999999</v>
      </c>
      <c r="U986" s="200">
        <f>TRUNC(('TARIFA ENTREGA A DIRECCION USD'!F986-'TARIFA ENTREGA A DIRECCION USD'!D986)/'TARIFA ENTREGA A DIRECCION USD'!D986,3)</f>
        <v>0.40100000000000002</v>
      </c>
      <c r="V986" s="200">
        <f>TRUNC(('TARIFA ENTREGA A DIRECCION USD'!G986-'TARIFA ENTREGA A DIRECCION USD'!D986)/'TARIFA ENTREGA A DIRECCION USD'!D986,3)</f>
        <v>0.91100000000000003</v>
      </c>
      <c r="X986" s="142">
        <v>16.12</v>
      </c>
      <c r="Y986" s="190">
        <v>979</v>
      </c>
      <c r="Z986" s="200">
        <v>0.55000000000000004</v>
      </c>
      <c r="AA986" s="200">
        <v>0.13</v>
      </c>
      <c r="AB986" s="200">
        <v>0.3</v>
      </c>
      <c r="AC986" s="200">
        <v>0.85</v>
      </c>
      <c r="AL986"/>
      <c r="AM986"/>
      <c r="AN986"/>
      <c r="AO986"/>
      <c r="AP986"/>
      <c r="AQ986"/>
      <c r="AR986"/>
      <c r="AS986"/>
      <c r="AT986"/>
      <c r="AU986"/>
    </row>
    <row r="987" spans="17:47" x14ac:dyDescent="0.2">
      <c r="Q987" s="142">
        <f>TRUNC('TARIFA ENTREGA A DIRECCION USD'!D988-'TARIFA ENTREGA A DIRECCION USD'!D987,2)</f>
        <v>0.54</v>
      </c>
      <c r="R987" s="190">
        <v>980</v>
      </c>
      <c r="S987" s="200">
        <f>TRUNC((('TARIFA ENTREGA A DIRECCION USD'!C987-'TARIFA ENTREGA A DIRECCION USD'!D987)/'TARIFA ENTREGA A DIRECCION USD'!D987)+1,3)</f>
        <v>0.72</v>
      </c>
      <c r="T987" s="200">
        <f>TRUNC(('TARIFA ENTREGA A DIRECCION USD'!E987-'TARIFA ENTREGA A DIRECCION USD'!D987)/'TARIFA ENTREGA A DIRECCION USD'!D987,3)</f>
        <v>0.23799999999999999</v>
      </c>
      <c r="U987" s="200">
        <f>TRUNC(('TARIFA ENTREGA A DIRECCION USD'!F987-'TARIFA ENTREGA A DIRECCION USD'!D987)/'TARIFA ENTREGA A DIRECCION USD'!D987,3)</f>
        <v>0.40100000000000002</v>
      </c>
      <c r="V987" s="200">
        <f>TRUNC(('TARIFA ENTREGA A DIRECCION USD'!G987-'TARIFA ENTREGA A DIRECCION USD'!D987)/'TARIFA ENTREGA A DIRECCION USD'!D987,3)</f>
        <v>0.91100000000000003</v>
      </c>
      <c r="X987" s="142">
        <v>16.12</v>
      </c>
      <c r="Y987" s="190">
        <v>980</v>
      </c>
      <c r="Z987" s="200">
        <v>0.55000000000000004</v>
      </c>
      <c r="AA987" s="200">
        <v>0.13</v>
      </c>
      <c r="AB987" s="200">
        <v>0.3</v>
      </c>
      <c r="AC987" s="200">
        <v>0.85</v>
      </c>
      <c r="AL987"/>
      <c r="AM987"/>
      <c r="AN987"/>
      <c r="AO987"/>
      <c r="AP987"/>
      <c r="AQ987"/>
      <c r="AR987"/>
      <c r="AS987"/>
      <c r="AT987"/>
      <c r="AU987"/>
    </row>
    <row r="988" spans="17:47" x14ac:dyDescent="0.2">
      <c r="Q988" s="142">
        <f>TRUNC('TARIFA ENTREGA A DIRECCION USD'!D989-'TARIFA ENTREGA A DIRECCION USD'!D988,2)</f>
        <v>0.54</v>
      </c>
      <c r="R988" s="190">
        <v>981</v>
      </c>
      <c r="S988" s="200">
        <f>TRUNC((('TARIFA ENTREGA A DIRECCION USD'!C988-'TARIFA ENTREGA A DIRECCION USD'!D988)/'TARIFA ENTREGA A DIRECCION USD'!D988)+1,3)</f>
        <v>0.72</v>
      </c>
      <c r="T988" s="200">
        <f>TRUNC(('TARIFA ENTREGA A DIRECCION USD'!E988-'TARIFA ENTREGA A DIRECCION USD'!D988)/'TARIFA ENTREGA A DIRECCION USD'!D988,3)</f>
        <v>0.23799999999999999</v>
      </c>
      <c r="U988" s="200">
        <f>TRUNC(('TARIFA ENTREGA A DIRECCION USD'!F988-'TARIFA ENTREGA A DIRECCION USD'!D988)/'TARIFA ENTREGA A DIRECCION USD'!D988,3)</f>
        <v>0.40100000000000002</v>
      </c>
      <c r="V988" s="200">
        <f>TRUNC(('TARIFA ENTREGA A DIRECCION USD'!G988-'TARIFA ENTREGA A DIRECCION USD'!D988)/'TARIFA ENTREGA A DIRECCION USD'!D988,3)</f>
        <v>0.91100000000000003</v>
      </c>
      <c r="X988" s="142">
        <v>16.12</v>
      </c>
      <c r="Y988" s="190">
        <v>981</v>
      </c>
      <c r="Z988" s="200">
        <v>0.55000000000000004</v>
      </c>
      <c r="AA988" s="200">
        <v>0.13</v>
      </c>
      <c r="AB988" s="200">
        <v>0.3</v>
      </c>
      <c r="AC988" s="200">
        <v>0.85</v>
      </c>
      <c r="AL988"/>
      <c r="AM988"/>
      <c r="AN988"/>
      <c r="AO988"/>
      <c r="AP988"/>
      <c r="AQ988"/>
      <c r="AR988"/>
      <c r="AS988"/>
      <c r="AT988"/>
      <c r="AU988"/>
    </row>
    <row r="989" spans="17:47" x14ac:dyDescent="0.2">
      <c r="Q989" s="142">
        <f>TRUNC('TARIFA ENTREGA A DIRECCION USD'!D990-'TARIFA ENTREGA A DIRECCION USD'!D989,2)</f>
        <v>0.54</v>
      </c>
      <c r="R989" s="190">
        <v>982</v>
      </c>
      <c r="S989" s="200">
        <f>TRUNC((('TARIFA ENTREGA A DIRECCION USD'!C989-'TARIFA ENTREGA A DIRECCION USD'!D989)/'TARIFA ENTREGA A DIRECCION USD'!D989)+1,3)</f>
        <v>0.72</v>
      </c>
      <c r="T989" s="200">
        <f>TRUNC(('TARIFA ENTREGA A DIRECCION USD'!E989-'TARIFA ENTREGA A DIRECCION USD'!D989)/'TARIFA ENTREGA A DIRECCION USD'!D989,3)</f>
        <v>0.23799999999999999</v>
      </c>
      <c r="U989" s="200">
        <f>TRUNC(('TARIFA ENTREGA A DIRECCION USD'!F989-'TARIFA ENTREGA A DIRECCION USD'!D989)/'TARIFA ENTREGA A DIRECCION USD'!D989,3)</f>
        <v>0.40100000000000002</v>
      </c>
      <c r="V989" s="200">
        <f>TRUNC(('TARIFA ENTREGA A DIRECCION USD'!G989-'TARIFA ENTREGA A DIRECCION USD'!D989)/'TARIFA ENTREGA A DIRECCION USD'!D989,3)</f>
        <v>0.91100000000000003</v>
      </c>
      <c r="X989" s="142">
        <v>16.12</v>
      </c>
      <c r="Y989" s="190">
        <v>982</v>
      </c>
      <c r="Z989" s="200">
        <v>0.55000000000000004</v>
      </c>
      <c r="AA989" s="200">
        <v>0.13</v>
      </c>
      <c r="AB989" s="200">
        <v>0.3</v>
      </c>
      <c r="AC989" s="200">
        <v>0.85</v>
      </c>
      <c r="AL989"/>
      <c r="AM989"/>
      <c r="AN989"/>
      <c r="AO989"/>
      <c r="AP989"/>
      <c r="AQ989"/>
      <c r="AR989"/>
      <c r="AS989"/>
      <c r="AT989"/>
      <c r="AU989"/>
    </row>
    <row r="990" spans="17:47" x14ac:dyDescent="0.2">
      <c r="Q990" s="142">
        <f>TRUNC('TARIFA ENTREGA A DIRECCION USD'!D991-'TARIFA ENTREGA A DIRECCION USD'!D990,2)</f>
        <v>0.54</v>
      </c>
      <c r="R990" s="190">
        <v>983</v>
      </c>
      <c r="S990" s="200">
        <f>TRUNC((('TARIFA ENTREGA A DIRECCION USD'!C990-'TARIFA ENTREGA A DIRECCION USD'!D990)/'TARIFA ENTREGA A DIRECCION USD'!D990)+1,3)</f>
        <v>0.72</v>
      </c>
      <c r="T990" s="200">
        <f>TRUNC(('TARIFA ENTREGA A DIRECCION USD'!E990-'TARIFA ENTREGA A DIRECCION USD'!D990)/'TARIFA ENTREGA A DIRECCION USD'!D990,3)</f>
        <v>0.23799999999999999</v>
      </c>
      <c r="U990" s="200">
        <f>TRUNC(('TARIFA ENTREGA A DIRECCION USD'!F990-'TARIFA ENTREGA A DIRECCION USD'!D990)/'TARIFA ENTREGA A DIRECCION USD'!D990,3)</f>
        <v>0.40100000000000002</v>
      </c>
      <c r="V990" s="200">
        <f>TRUNC(('TARIFA ENTREGA A DIRECCION USD'!G990-'TARIFA ENTREGA A DIRECCION USD'!D990)/'TARIFA ENTREGA A DIRECCION USD'!D990,3)</f>
        <v>0.91100000000000003</v>
      </c>
      <c r="X990" s="142">
        <v>16.12</v>
      </c>
      <c r="Y990" s="190">
        <v>983</v>
      </c>
      <c r="Z990" s="200">
        <v>0.55000000000000004</v>
      </c>
      <c r="AA990" s="200">
        <v>0.13</v>
      </c>
      <c r="AB990" s="200">
        <v>0.3</v>
      </c>
      <c r="AC990" s="200">
        <v>0.85</v>
      </c>
      <c r="AL990"/>
      <c r="AM990"/>
      <c r="AN990"/>
      <c r="AO990"/>
      <c r="AP990"/>
      <c r="AQ990"/>
      <c r="AR990"/>
      <c r="AS990"/>
      <c r="AT990"/>
      <c r="AU990"/>
    </row>
    <row r="991" spans="17:47" x14ac:dyDescent="0.2">
      <c r="Q991" s="142">
        <f>TRUNC('TARIFA ENTREGA A DIRECCION USD'!D992-'TARIFA ENTREGA A DIRECCION USD'!D991,2)</f>
        <v>0.54</v>
      </c>
      <c r="R991" s="190">
        <v>984</v>
      </c>
      <c r="S991" s="200">
        <f>TRUNC((('TARIFA ENTREGA A DIRECCION USD'!C991-'TARIFA ENTREGA A DIRECCION USD'!D991)/'TARIFA ENTREGA A DIRECCION USD'!D991)+1,3)</f>
        <v>0.72</v>
      </c>
      <c r="T991" s="200">
        <f>TRUNC(('TARIFA ENTREGA A DIRECCION USD'!E991-'TARIFA ENTREGA A DIRECCION USD'!D991)/'TARIFA ENTREGA A DIRECCION USD'!D991,3)</f>
        <v>0.23799999999999999</v>
      </c>
      <c r="U991" s="200">
        <f>TRUNC(('TARIFA ENTREGA A DIRECCION USD'!F991-'TARIFA ENTREGA A DIRECCION USD'!D991)/'TARIFA ENTREGA A DIRECCION USD'!D991,3)</f>
        <v>0.40100000000000002</v>
      </c>
      <c r="V991" s="200">
        <f>TRUNC(('TARIFA ENTREGA A DIRECCION USD'!G991-'TARIFA ENTREGA A DIRECCION USD'!D991)/'TARIFA ENTREGA A DIRECCION USD'!D991,3)</f>
        <v>0.91100000000000003</v>
      </c>
      <c r="X991" s="142">
        <v>16.12</v>
      </c>
      <c r="Y991" s="190">
        <v>984</v>
      </c>
      <c r="Z991" s="200">
        <v>0.55000000000000004</v>
      </c>
      <c r="AA991" s="200">
        <v>0.13</v>
      </c>
      <c r="AB991" s="200">
        <v>0.3</v>
      </c>
      <c r="AC991" s="200">
        <v>0.85</v>
      </c>
      <c r="AL991"/>
      <c r="AM991"/>
      <c r="AN991"/>
      <c r="AO991"/>
      <c r="AP991"/>
      <c r="AQ991"/>
      <c r="AR991"/>
      <c r="AS991"/>
      <c r="AT991"/>
      <c r="AU991"/>
    </row>
    <row r="992" spans="17:47" x14ac:dyDescent="0.2">
      <c r="Q992" s="142">
        <f>TRUNC('TARIFA ENTREGA A DIRECCION USD'!D993-'TARIFA ENTREGA A DIRECCION USD'!D992,2)</f>
        <v>0.54</v>
      </c>
      <c r="R992" s="190">
        <v>985</v>
      </c>
      <c r="S992" s="200">
        <f>TRUNC((('TARIFA ENTREGA A DIRECCION USD'!C992-'TARIFA ENTREGA A DIRECCION USD'!D992)/'TARIFA ENTREGA A DIRECCION USD'!D992)+1,3)</f>
        <v>0.72</v>
      </c>
      <c r="T992" s="200">
        <f>TRUNC(('TARIFA ENTREGA A DIRECCION USD'!E992-'TARIFA ENTREGA A DIRECCION USD'!D992)/'TARIFA ENTREGA A DIRECCION USD'!D992,3)</f>
        <v>0.23799999999999999</v>
      </c>
      <c r="U992" s="200">
        <f>TRUNC(('TARIFA ENTREGA A DIRECCION USD'!F992-'TARIFA ENTREGA A DIRECCION USD'!D992)/'TARIFA ENTREGA A DIRECCION USD'!D992,3)</f>
        <v>0.40100000000000002</v>
      </c>
      <c r="V992" s="200">
        <f>TRUNC(('TARIFA ENTREGA A DIRECCION USD'!G992-'TARIFA ENTREGA A DIRECCION USD'!D992)/'TARIFA ENTREGA A DIRECCION USD'!D992,3)</f>
        <v>0.91100000000000003</v>
      </c>
      <c r="X992" s="142">
        <v>16.12</v>
      </c>
      <c r="Y992" s="190">
        <v>985</v>
      </c>
      <c r="Z992" s="200">
        <v>0.55000000000000004</v>
      </c>
      <c r="AA992" s="200">
        <v>0.13</v>
      </c>
      <c r="AB992" s="200">
        <v>0.3</v>
      </c>
      <c r="AC992" s="200">
        <v>0.85</v>
      </c>
      <c r="AL992"/>
      <c r="AM992"/>
      <c r="AN992"/>
      <c r="AO992"/>
      <c r="AP992"/>
      <c r="AQ992"/>
      <c r="AR992"/>
      <c r="AS992"/>
      <c r="AT992"/>
      <c r="AU992"/>
    </row>
    <row r="993" spans="17:47" x14ac:dyDescent="0.2">
      <c r="Q993" s="142">
        <f>TRUNC('TARIFA ENTREGA A DIRECCION USD'!D994-'TARIFA ENTREGA A DIRECCION USD'!D993,2)</f>
        <v>0.54</v>
      </c>
      <c r="R993" s="190">
        <v>986</v>
      </c>
      <c r="S993" s="200">
        <f>TRUNC((('TARIFA ENTREGA A DIRECCION USD'!C993-'TARIFA ENTREGA A DIRECCION USD'!D993)/'TARIFA ENTREGA A DIRECCION USD'!D993)+1,3)</f>
        <v>0.72</v>
      </c>
      <c r="T993" s="200">
        <f>TRUNC(('TARIFA ENTREGA A DIRECCION USD'!E993-'TARIFA ENTREGA A DIRECCION USD'!D993)/'TARIFA ENTREGA A DIRECCION USD'!D993,3)</f>
        <v>0.23799999999999999</v>
      </c>
      <c r="U993" s="200">
        <f>TRUNC(('TARIFA ENTREGA A DIRECCION USD'!F993-'TARIFA ENTREGA A DIRECCION USD'!D993)/'TARIFA ENTREGA A DIRECCION USD'!D993,3)</f>
        <v>0.40100000000000002</v>
      </c>
      <c r="V993" s="200">
        <f>TRUNC(('TARIFA ENTREGA A DIRECCION USD'!G993-'TARIFA ENTREGA A DIRECCION USD'!D993)/'TARIFA ENTREGA A DIRECCION USD'!D993,3)</f>
        <v>0.91100000000000003</v>
      </c>
      <c r="X993" s="142">
        <v>16.12</v>
      </c>
      <c r="Y993" s="190">
        <v>986</v>
      </c>
      <c r="Z993" s="200">
        <v>0.55000000000000004</v>
      </c>
      <c r="AA993" s="200">
        <v>0.13</v>
      </c>
      <c r="AB993" s="200">
        <v>0.3</v>
      </c>
      <c r="AC993" s="200">
        <v>0.85</v>
      </c>
      <c r="AL993"/>
      <c r="AM993"/>
      <c r="AN993"/>
      <c r="AO993"/>
      <c r="AP993"/>
      <c r="AQ993"/>
      <c r="AR993"/>
      <c r="AS993"/>
      <c r="AT993"/>
      <c r="AU993"/>
    </row>
    <row r="994" spans="17:47" x14ac:dyDescent="0.2">
      <c r="Q994" s="142">
        <f>TRUNC('TARIFA ENTREGA A DIRECCION USD'!D995-'TARIFA ENTREGA A DIRECCION USD'!D994,2)</f>
        <v>0.54</v>
      </c>
      <c r="R994" s="190">
        <v>987</v>
      </c>
      <c r="S994" s="200">
        <f>TRUNC((('TARIFA ENTREGA A DIRECCION USD'!C994-'TARIFA ENTREGA A DIRECCION USD'!D994)/'TARIFA ENTREGA A DIRECCION USD'!D994)+1,3)</f>
        <v>0.72</v>
      </c>
      <c r="T994" s="200">
        <f>TRUNC(('TARIFA ENTREGA A DIRECCION USD'!E994-'TARIFA ENTREGA A DIRECCION USD'!D994)/'TARIFA ENTREGA A DIRECCION USD'!D994,3)</f>
        <v>0.23799999999999999</v>
      </c>
      <c r="U994" s="200">
        <f>TRUNC(('TARIFA ENTREGA A DIRECCION USD'!F994-'TARIFA ENTREGA A DIRECCION USD'!D994)/'TARIFA ENTREGA A DIRECCION USD'!D994,3)</f>
        <v>0.40100000000000002</v>
      </c>
      <c r="V994" s="200">
        <f>TRUNC(('TARIFA ENTREGA A DIRECCION USD'!G994-'TARIFA ENTREGA A DIRECCION USD'!D994)/'TARIFA ENTREGA A DIRECCION USD'!D994,3)</f>
        <v>0.91200000000000003</v>
      </c>
      <c r="X994" s="142">
        <v>16.12</v>
      </c>
      <c r="Y994" s="190">
        <v>987</v>
      </c>
      <c r="Z994" s="200">
        <v>0.55000000000000004</v>
      </c>
      <c r="AA994" s="200">
        <v>0.13</v>
      </c>
      <c r="AB994" s="200">
        <v>0.3</v>
      </c>
      <c r="AC994" s="200">
        <v>0.85</v>
      </c>
      <c r="AL994"/>
      <c r="AM994"/>
      <c r="AN994"/>
      <c r="AO994"/>
      <c r="AP994"/>
      <c r="AQ994"/>
      <c r="AR994"/>
      <c r="AS994"/>
      <c r="AT994"/>
      <c r="AU994"/>
    </row>
    <row r="995" spans="17:47" x14ac:dyDescent="0.2">
      <c r="Q995" s="142">
        <f>TRUNC('TARIFA ENTREGA A DIRECCION USD'!D996-'TARIFA ENTREGA A DIRECCION USD'!D995,2)</f>
        <v>0.54</v>
      </c>
      <c r="R995" s="190">
        <v>988</v>
      </c>
      <c r="S995" s="200">
        <f>TRUNC((('TARIFA ENTREGA A DIRECCION USD'!C995-'TARIFA ENTREGA A DIRECCION USD'!D995)/'TARIFA ENTREGA A DIRECCION USD'!D995)+1,3)</f>
        <v>0.72</v>
      </c>
      <c r="T995" s="200">
        <f>TRUNC(('TARIFA ENTREGA A DIRECCION USD'!E995-'TARIFA ENTREGA A DIRECCION USD'!D995)/'TARIFA ENTREGA A DIRECCION USD'!D995,3)</f>
        <v>0.23799999999999999</v>
      </c>
      <c r="U995" s="200">
        <f>TRUNC(('TARIFA ENTREGA A DIRECCION USD'!F995-'TARIFA ENTREGA A DIRECCION USD'!D995)/'TARIFA ENTREGA A DIRECCION USD'!D995,3)</f>
        <v>0.40100000000000002</v>
      </c>
      <c r="V995" s="200">
        <f>TRUNC(('TARIFA ENTREGA A DIRECCION USD'!G995-'TARIFA ENTREGA A DIRECCION USD'!D995)/'TARIFA ENTREGA A DIRECCION USD'!D995,3)</f>
        <v>0.91200000000000003</v>
      </c>
      <c r="X995" s="142">
        <v>16.12</v>
      </c>
      <c r="Y995" s="190">
        <v>988</v>
      </c>
      <c r="Z995" s="200">
        <v>0.55000000000000004</v>
      </c>
      <c r="AA995" s="200">
        <v>0.13</v>
      </c>
      <c r="AB995" s="200">
        <v>0.3</v>
      </c>
      <c r="AC995" s="200">
        <v>0.85</v>
      </c>
      <c r="AL995"/>
      <c r="AM995"/>
      <c r="AN995"/>
      <c r="AO995"/>
      <c r="AP995"/>
      <c r="AQ995"/>
      <c r="AR995"/>
      <c r="AS995"/>
      <c r="AT995"/>
      <c r="AU995"/>
    </row>
    <row r="996" spans="17:47" x14ac:dyDescent="0.2">
      <c r="Q996" s="142">
        <f>TRUNC('TARIFA ENTREGA A DIRECCION USD'!D997-'TARIFA ENTREGA A DIRECCION USD'!D996,2)</f>
        <v>0.54</v>
      </c>
      <c r="R996" s="190">
        <v>989</v>
      </c>
      <c r="S996" s="200">
        <f>TRUNC((('TARIFA ENTREGA A DIRECCION USD'!C996-'TARIFA ENTREGA A DIRECCION USD'!D996)/'TARIFA ENTREGA A DIRECCION USD'!D996)+1,3)</f>
        <v>0.72</v>
      </c>
      <c r="T996" s="200">
        <f>TRUNC(('TARIFA ENTREGA A DIRECCION USD'!E996-'TARIFA ENTREGA A DIRECCION USD'!D996)/'TARIFA ENTREGA A DIRECCION USD'!D996,3)</f>
        <v>0.23799999999999999</v>
      </c>
      <c r="U996" s="200">
        <f>TRUNC(('TARIFA ENTREGA A DIRECCION USD'!F996-'TARIFA ENTREGA A DIRECCION USD'!D996)/'TARIFA ENTREGA A DIRECCION USD'!D996,3)</f>
        <v>0.40100000000000002</v>
      </c>
      <c r="V996" s="200">
        <f>TRUNC(('TARIFA ENTREGA A DIRECCION USD'!G996-'TARIFA ENTREGA A DIRECCION USD'!D996)/'TARIFA ENTREGA A DIRECCION USD'!D996,3)</f>
        <v>0.91200000000000003</v>
      </c>
      <c r="X996" s="142">
        <v>16.12</v>
      </c>
      <c r="Y996" s="190">
        <v>989</v>
      </c>
      <c r="Z996" s="200">
        <v>0.55000000000000004</v>
      </c>
      <c r="AA996" s="200">
        <v>0.13</v>
      </c>
      <c r="AB996" s="200">
        <v>0.3</v>
      </c>
      <c r="AC996" s="200">
        <v>0.85</v>
      </c>
      <c r="AL996"/>
      <c r="AM996"/>
      <c r="AN996"/>
      <c r="AO996"/>
      <c r="AP996"/>
      <c r="AQ996"/>
      <c r="AR996"/>
      <c r="AS996"/>
      <c r="AT996"/>
      <c r="AU996"/>
    </row>
    <row r="997" spans="17:47" x14ac:dyDescent="0.2">
      <c r="Q997" s="142">
        <f>TRUNC('TARIFA ENTREGA A DIRECCION USD'!D998-'TARIFA ENTREGA A DIRECCION USD'!D997,2)</f>
        <v>0.54</v>
      </c>
      <c r="R997" s="190">
        <v>990</v>
      </c>
      <c r="S997" s="200">
        <f>TRUNC((('TARIFA ENTREGA A DIRECCION USD'!C997-'TARIFA ENTREGA A DIRECCION USD'!D997)/'TARIFA ENTREGA A DIRECCION USD'!D997)+1,3)</f>
        <v>0.72</v>
      </c>
      <c r="T997" s="200">
        <f>TRUNC(('TARIFA ENTREGA A DIRECCION USD'!E997-'TARIFA ENTREGA A DIRECCION USD'!D997)/'TARIFA ENTREGA A DIRECCION USD'!D997,3)</f>
        <v>0.23799999999999999</v>
      </c>
      <c r="U997" s="200">
        <f>TRUNC(('TARIFA ENTREGA A DIRECCION USD'!F997-'TARIFA ENTREGA A DIRECCION USD'!D997)/'TARIFA ENTREGA A DIRECCION USD'!D997,3)</f>
        <v>0.40100000000000002</v>
      </c>
      <c r="V997" s="200">
        <f>TRUNC(('TARIFA ENTREGA A DIRECCION USD'!G997-'TARIFA ENTREGA A DIRECCION USD'!D997)/'TARIFA ENTREGA A DIRECCION USD'!D997,3)</f>
        <v>0.91200000000000003</v>
      </c>
      <c r="X997" s="142">
        <v>16.12</v>
      </c>
      <c r="Y997" s="190">
        <v>990</v>
      </c>
      <c r="Z997" s="200">
        <v>0.55000000000000004</v>
      </c>
      <c r="AA997" s="200">
        <v>0.13</v>
      </c>
      <c r="AB997" s="200">
        <v>0.3</v>
      </c>
      <c r="AC997" s="200">
        <v>0.85</v>
      </c>
      <c r="AL997"/>
      <c r="AM997"/>
      <c r="AN997"/>
      <c r="AO997"/>
      <c r="AP997"/>
      <c r="AQ997"/>
      <c r="AR997"/>
      <c r="AS997"/>
      <c r="AT997"/>
      <c r="AU997"/>
    </row>
    <row r="998" spans="17:47" x14ac:dyDescent="0.2">
      <c r="Q998" s="142">
        <f>TRUNC('TARIFA ENTREGA A DIRECCION USD'!D999-'TARIFA ENTREGA A DIRECCION USD'!D998,2)</f>
        <v>0.54</v>
      </c>
      <c r="R998" s="190">
        <v>991</v>
      </c>
      <c r="S998" s="200">
        <f>TRUNC((('TARIFA ENTREGA A DIRECCION USD'!C998-'TARIFA ENTREGA A DIRECCION USD'!D998)/'TARIFA ENTREGA A DIRECCION USD'!D998)+1,3)</f>
        <v>0.72</v>
      </c>
      <c r="T998" s="200">
        <f>TRUNC(('TARIFA ENTREGA A DIRECCION USD'!E998-'TARIFA ENTREGA A DIRECCION USD'!D998)/'TARIFA ENTREGA A DIRECCION USD'!D998,3)</f>
        <v>0.23799999999999999</v>
      </c>
      <c r="U998" s="200">
        <f>TRUNC(('TARIFA ENTREGA A DIRECCION USD'!F998-'TARIFA ENTREGA A DIRECCION USD'!D998)/'TARIFA ENTREGA A DIRECCION USD'!D998,3)</f>
        <v>0.40100000000000002</v>
      </c>
      <c r="V998" s="200">
        <f>TRUNC(('TARIFA ENTREGA A DIRECCION USD'!G998-'TARIFA ENTREGA A DIRECCION USD'!D998)/'TARIFA ENTREGA A DIRECCION USD'!D998,3)</f>
        <v>0.91200000000000003</v>
      </c>
      <c r="X998" s="142">
        <v>16.12</v>
      </c>
      <c r="Y998" s="190">
        <v>991</v>
      </c>
      <c r="Z998" s="200">
        <v>0.55000000000000004</v>
      </c>
      <c r="AA998" s="200">
        <v>0.13</v>
      </c>
      <c r="AB998" s="200">
        <v>0.3</v>
      </c>
      <c r="AC998" s="200">
        <v>0.85</v>
      </c>
      <c r="AL998"/>
      <c r="AM998"/>
      <c r="AN998"/>
      <c r="AO998"/>
      <c r="AP998"/>
      <c r="AQ998"/>
      <c r="AR998"/>
      <c r="AS998"/>
      <c r="AT998"/>
      <c r="AU998"/>
    </row>
    <row r="999" spans="17:47" x14ac:dyDescent="0.2">
      <c r="Q999" s="142">
        <f>TRUNC('TARIFA ENTREGA A DIRECCION USD'!D1000-'TARIFA ENTREGA A DIRECCION USD'!D999,2)</f>
        <v>0.54</v>
      </c>
      <c r="R999" s="190">
        <v>992</v>
      </c>
      <c r="S999" s="200">
        <f>TRUNC((('TARIFA ENTREGA A DIRECCION USD'!C999-'TARIFA ENTREGA A DIRECCION USD'!D999)/'TARIFA ENTREGA A DIRECCION USD'!D999)+1,3)</f>
        <v>0.72</v>
      </c>
      <c r="T999" s="200">
        <f>TRUNC(('TARIFA ENTREGA A DIRECCION USD'!E999-'TARIFA ENTREGA A DIRECCION USD'!D999)/'TARIFA ENTREGA A DIRECCION USD'!D999,3)</f>
        <v>0.23799999999999999</v>
      </c>
      <c r="U999" s="200">
        <f>TRUNC(('TARIFA ENTREGA A DIRECCION USD'!F999-'TARIFA ENTREGA A DIRECCION USD'!D999)/'TARIFA ENTREGA A DIRECCION USD'!D999,3)</f>
        <v>0.40100000000000002</v>
      </c>
      <c r="V999" s="200">
        <f>TRUNC(('TARIFA ENTREGA A DIRECCION USD'!G999-'TARIFA ENTREGA A DIRECCION USD'!D999)/'TARIFA ENTREGA A DIRECCION USD'!D999,3)</f>
        <v>0.91200000000000003</v>
      </c>
      <c r="X999" s="142">
        <v>16.12</v>
      </c>
      <c r="Y999" s="190">
        <v>992</v>
      </c>
      <c r="Z999" s="200">
        <v>0.55000000000000004</v>
      </c>
      <c r="AA999" s="200">
        <v>0.13</v>
      </c>
      <c r="AB999" s="200">
        <v>0.3</v>
      </c>
      <c r="AC999" s="200">
        <v>0.85</v>
      </c>
      <c r="AL999"/>
      <c r="AM999"/>
      <c r="AN999"/>
      <c r="AO999"/>
      <c r="AP999"/>
      <c r="AQ999"/>
      <c r="AR999"/>
      <c r="AS999"/>
      <c r="AT999"/>
      <c r="AU999"/>
    </row>
    <row r="1000" spans="17:47" x14ac:dyDescent="0.2">
      <c r="Q1000" s="142">
        <f>TRUNC('TARIFA ENTREGA A DIRECCION USD'!D1001-'TARIFA ENTREGA A DIRECCION USD'!D1000,2)</f>
        <v>0.54</v>
      </c>
      <c r="R1000" s="190">
        <v>993</v>
      </c>
      <c r="S1000" s="200">
        <f>TRUNC((('TARIFA ENTREGA A DIRECCION USD'!C1000-'TARIFA ENTREGA A DIRECCION USD'!D1000)/'TARIFA ENTREGA A DIRECCION USD'!D1000)+1,3)</f>
        <v>0.72</v>
      </c>
      <c r="T1000" s="200">
        <f>TRUNC(('TARIFA ENTREGA A DIRECCION USD'!E1000-'TARIFA ENTREGA A DIRECCION USD'!D1000)/'TARIFA ENTREGA A DIRECCION USD'!D1000,3)</f>
        <v>0.23799999999999999</v>
      </c>
      <c r="U1000" s="200">
        <f>TRUNC(('TARIFA ENTREGA A DIRECCION USD'!F1000-'TARIFA ENTREGA A DIRECCION USD'!D1000)/'TARIFA ENTREGA A DIRECCION USD'!D1000,3)</f>
        <v>0.40200000000000002</v>
      </c>
      <c r="V1000" s="200">
        <f>TRUNC(('TARIFA ENTREGA A DIRECCION USD'!G1000-'TARIFA ENTREGA A DIRECCION USD'!D1000)/'TARIFA ENTREGA A DIRECCION USD'!D1000,3)</f>
        <v>0.91200000000000003</v>
      </c>
      <c r="X1000" s="142">
        <v>16.12</v>
      </c>
      <c r="Y1000" s="190">
        <v>993</v>
      </c>
      <c r="Z1000" s="200">
        <v>0.55000000000000004</v>
      </c>
      <c r="AA1000" s="200">
        <v>0.13</v>
      </c>
      <c r="AB1000" s="200">
        <v>0.3</v>
      </c>
      <c r="AC1000" s="200">
        <v>0.85</v>
      </c>
      <c r="AL1000"/>
      <c r="AM1000"/>
      <c r="AN1000"/>
      <c r="AO1000"/>
      <c r="AP1000"/>
      <c r="AQ1000"/>
      <c r="AR1000"/>
      <c r="AS1000"/>
      <c r="AT1000"/>
      <c r="AU1000"/>
    </row>
    <row r="1001" spans="17:47" x14ac:dyDescent="0.2">
      <c r="Q1001" s="142">
        <f>TRUNC('TARIFA ENTREGA A DIRECCION USD'!D1002-'TARIFA ENTREGA A DIRECCION USD'!D1001,2)</f>
        <v>0.54</v>
      </c>
      <c r="R1001" s="190">
        <v>994</v>
      </c>
      <c r="S1001" s="200">
        <f>TRUNC((('TARIFA ENTREGA A DIRECCION USD'!C1001-'TARIFA ENTREGA A DIRECCION USD'!D1001)/'TARIFA ENTREGA A DIRECCION USD'!D1001)+1,3)</f>
        <v>0.72</v>
      </c>
      <c r="T1001" s="200">
        <f>TRUNC(('TARIFA ENTREGA A DIRECCION USD'!E1001-'TARIFA ENTREGA A DIRECCION USD'!D1001)/'TARIFA ENTREGA A DIRECCION USD'!D1001,3)</f>
        <v>0.23799999999999999</v>
      </c>
      <c r="U1001" s="200">
        <f>TRUNC(('TARIFA ENTREGA A DIRECCION USD'!F1001-'TARIFA ENTREGA A DIRECCION USD'!D1001)/'TARIFA ENTREGA A DIRECCION USD'!D1001,3)</f>
        <v>0.40200000000000002</v>
      </c>
      <c r="V1001" s="200">
        <f>TRUNC(('TARIFA ENTREGA A DIRECCION USD'!G1001-'TARIFA ENTREGA A DIRECCION USD'!D1001)/'TARIFA ENTREGA A DIRECCION USD'!D1001,3)</f>
        <v>0.91200000000000003</v>
      </c>
      <c r="X1001" s="142">
        <v>16.12</v>
      </c>
      <c r="Y1001" s="190">
        <v>994</v>
      </c>
      <c r="Z1001" s="200">
        <v>0.55000000000000004</v>
      </c>
      <c r="AA1001" s="200">
        <v>0.13</v>
      </c>
      <c r="AB1001" s="200">
        <v>0.3</v>
      </c>
      <c r="AC1001" s="200">
        <v>0.85</v>
      </c>
      <c r="AL1001"/>
      <c r="AM1001"/>
      <c r="AN1001"/>
      <c r="AO1001"/>
      <c r="AP1001"/>
      <c r="AQ1001"/>
      <c r="AR1001"/>
      <c r="AS1001"/>
      <c r="AT1001"/>
      <c r="AU1001"/>
    </row>
    <row r="1002" spans="17:47" x14ac:dyDescent="0.2">
      <c r="Q1002" s="142">
        <f>TRUNC('TARIFA ENTREGA A DIRECCION USD'!D1003-'TARIFA ENTREGA A DIRECCION USD'!D1002,2)</f>
        <v>0.54</v>
      </c>
      <c r="R1002" s="190">
        <v>995</v>
      </c>
      <c r="S1002" s="200">
        <f>TRUNC((('TARIFA ENTREGA A DIRECCION USD'!C1002-'TARIFA ENTREGA A DIRECCION USD'!D1002)/'TARIFA ENTREGA A DIRECCION USD'!D1002)+1,3)</f>
        <v>0.72</v>
      </c>
      <c r="T1002" s="200">
        <f>TRUNC(('TARIFA ENTREGA A DIRECCION USD'!E1002-'TARIFA ENTREGA A DIRECCION USD'!D1002)/'TARIFA ENTREGA A DIRECCION USD'!D1002,3)</f>
        <v>0.23799999999999999</v>
      </c>
      <c r="U1002" s="200">
        <f>TRUNC(('TARIFA ENTREGA A DIRECCION USD'!F1002-'TARIFA ENTREGA A DIRECCION USD'!D1002)/'TARIFA ENTREGA A DIRECCION USD'!D1002,3)</f>
        <v>0.40200000000000002</v>
      </c>
      <c r="V1002" s="200">
        <f>TRUNC(('TARIFA ENTREGA A DIRECCION USD'!G1002-'TARIFA ENTREGA A DIRECCION USD'!D1002)/'TARIFA ENTREGA A DIRECCION USD'!D1002,3)</f>
        <v>0.91200000000000003</v>
      </c>
      <c r="X1002" s="142">
        <v>16.12</v>
      </c>
      <c r="Y1002" s="190">
        <v>995</v>
      </c>
      <c r="Z1002" s="200">
        <v>0.55000000000000004</v>
      </c>
      <c r="AA1002" s="200">
        <v>0.13</v>
      </c>
      <c r="AB1002" s="200">
        <v>0.3</v>
      </c>
      <c r="AC1002" s="200">
        <v>0.85</v>
      </c>
      <c r="AL1002"/>
      <c r="AM1002"/>
      <c r="AN1002"/>
      <c r="AO1002"/>
      <c r="AP1002"/>
      <c r="AQ1002"/>
      <c r="AR1002"/>
      <c r="AS1002"/>
      <c r="AT1002"/>
      <c r="AU1002"/>
    </row>
    <row r="1003" spans="17:47" x14ac:dyDescent="0.2">
      <c r="Q1003" s="142">
        <f>TRUNC('TARIFA ENTREGA A DIRECCION USD'!D1004-'TARIFA ENTREGA A DIRECCION USD'!D1003,2)</f>
        <v>0.54</v>
      </c>
      <c r="R1003" s="190">
        <v>996</v>
      </c>
      <c r="S1003" s="200">
        <f>TRUNC((('TARIFA ENTREGA A DIRECCION USD'!C1003-'TARIFA ENTREGA A DIRECCION USD'!D1003)/'TARIFA ENTREGA A DIRECCION USD'!D1003)+1,3)</f>
        <v>0.72</v>
      </c>
      <c r="T1003" s="200">
        <f>TRUNC(('TARIFA ENTREGA A DIRECCION USD'!E1003-'TARIFA ENTREGA A DIRECCION USD'!D1003)/'TARIFA ENTREGA A DIRECCION USD'!D1003,3)</f>
        <v>0.23799999999999999</v>
      </c>
      <c r="U1003" s="200">
        <f>TRUNC(('TARIFA ENTREGA A DIRECCION USD'!F1003-'TARIFA ENTREGA A DIRECCION USD'!D1003)/'TARIFA ENTREGA A DIRECCION USD'!D1003,3)</f>
        <v>0.40200000000000002</v>
      </c>
      <c r="V1003" s="200">
        <f>TRUNC(('TARIFA ENTREGA A DIRECCION USD'!G1003-'TARIFA ENTREGA A DIRECCION USD'!D1003)/'TARIFA ENTREGA A DIRECCION USD'!D1003,3)</f>
        <v>0.91200000000000003</v>
      </c>
      <c r="X1003" s="142">
        <v>16.12</v>
      </c>
      <c r="Y1003" s="190">
        <v>996</v>
      </c>
      <c r="Z1003" s="200">
        <v>0.55000000000000004</v>
      </c>
      <c r="AA1003" s="200">
        <v>0.13</v>
      </c>
      <c r="AB1003" s="200">
        <v>0.3</v>
      </c>
      <c r="AC1003" s="200">
        <v>0.85</v>
      </c>
      <c r="AL1003"/>
      <c r="AM1003"/>
      <c r="AN1003"/>
      <c r="AO1003"/>
      <c r="AP1003"/>
      <c r="AQ1003"/>
      <c r="AR1003"/>
      <c r="AS1003"/>
      <c r="AT1003"/>
      <c r="AU1003"/>
    </row>
    <row r="1004" spans="17:47" x14ac:dyDescent="0.2">
      <c r="Q1004" s="142">
        <f>TRUNC('TARIFA ENTREGA A DIRECCION USD'!D1005-'TARIFA ENTREGA A DIRECCION USD'!D1004,2)</f>
        <v>0.54</v>
      </c>
      <c r="R1004" s="190">
        <v>997</v>
      </c>
      <c r="S1004" s="200">
        <f>TRUNC((('TARIFA ENTREGA A DIRECCION USD'!C1004-'TARIFA ENTREGA A DIRECCION USD'!D1004)/'TARIFA ENTREGA A DIRECCION USD'!D1004)+1,3)</f>
        <v>0.72</v>
      </c>
      <c r="T1004" s="200">
        <f>TRUNC(('TARIFA ENTREGA A DIRECCION USD'!E1004-'TARIFA ENTREGA A DIRECCION USD'!D1004)/'TARIFA ENTREGA A DIRECCION USD'!D1004,3)</f>
        <v>0.23799999999999999</v>
      </c>
      <c r="U1004" s="200">
        <f>TRUNC(('TARIFA ENTREGA A DIRECCION USD'!F1004-'TARIFA ENTREGA A DIRECCION USD'!D1004)/'TARIFA ENTREGA A DIRECCION USD'!D1004,3)</f>
        <v>0.40200000000000002</v>
      </c>
      <c r="V1004" s="200">
        <f>TRUNC(('TARIFA ENTREGA A DIRECCION USD'!G1004-'TARIFA ENTREGA A DIRECCION USD'!D1004)/'TARIFA ENTREGA A DIRECCION USD'!D1004,3)</f>
        <v>0.91200000000000003</v>
      </c>
      <c r="X1004" s="142">
        <v>16.12</v>
      </c>
      <c r="Y1004" s="190">
        <v>997</v>
      </c>
      <c r="Z1004" s="200">
        <v>0.55000000000000004</v>
      </c>
      <c r="AA1004" s="200">
        <v>0.13</v>
      </c>
      <c r="AB1004" s="200">
        <v>0.3</v>
      </c>
      <c r="AC1004" s="200">
        <v>0.85</v>
      </c>
      <c r="AL1004"/>
      <c r="AM1004"/>
      <c r="AN1004"/>
      <c r="AO1004"/>
      <c r="AP1004"/>
      <c r="AQ1004"/>
      <c r="AR1004"/>
      <c r="AS1004"/>
      <c r="AT1004"/>
      <c r="AU1004"/>
    </row>
    <row r="1005" spans="17:47" x14ac:dyDescent="0.2">
      <c r="Q1005" s="142">
        <f>TRUNC('TARIFA ENTREGA A DIRECCION USD'!D1006-'TARIFA ENTREGA A DIRECCION USD'!D1005,2)</f>
        <v>0.54</v>
      </c>
      <c r="R1005" s="190">
        <v>998</v>
      </c>
      <c r="S1005" s="200">
        <f>TRUNC((('TARIFA ENTREGA A DIRECCION USD'!C1005-'TARIFA ENTREGA A DIRECCION USD'!D1005)/'TARIFA ENTREGA A DIRECCION USD'!D1005)+1,3)</f>
        <v>0.72</v>
      </c>
      <c r="T1005" s="200">
        <f>TRUNC(('TARIFA ENTREGA A DIRECCION USD'!E1005-'TARIFA ENTREGA A DIRECCION USD'!D1005)/'TARIFA ENTREGA A DIRECCION USD'!D1005,3)</f>
        <v>0.23799999999999999</v>
      </c>
      <c r="U1005" s="200">
        <f>TRUNC(('TARIFA ENTREGA A DIRECCION USD'!F1005-'TARIFA ENTREGA A DIRECCION USD'!D1005)/'TARIFA ENTREGA A DIRECCION USD'!D1005,3)</f>
        <v>0.40200000000000002</v>
      </c>
      <c r="V1005" s="200">
        <f>TRUNC(('TARIFA ENTREGA A DIRECCION USD'!G1005-'TARIFA ENTREGA A DIRECCION USD'!D1005)/'TARIFA ENTREGA A DIRECCION USD'!D1005,3)</f>
        <v>0.91200000000000003</v>
      </c>
      <c r="X1005" s="142">
        <v>16.12</v>
      </c>
      <c r="Y1005" s="190">
        <v>998</v>
      </c>
      <c r="Z1005" s="200">
        <v>0.55000000000000004</v>
      </c>
      <c r="AA1005" s="200">
        <v>0.13</v>
      </c>
      <c r="AB1005" s="200">
        <v>0.3</v>
      </c>
      <c r="AC1005" s="200">
        <v>0.85</v>
      </c>
      <c r="AL1005"/>
      <c r="AM1005"/>
      <c r="AN1005"/>
      <c r="AO1005"/>
      <c r="AP1005"/>
      <c r="AQ1005"/>
      <c r="AR1005"/>
      <c r="AS1005"/>
      <c r="AT1005"/>
      <c r="AU1005"/>
    </row>
    <row r="1006" spans="17:47" x14ac:dyDescent="0.2">
      <c r="Q1006" s="142">
        <f>TRUNC('TARIFA ENTREGA A DIRECCION USD'!D1007-'TARIFA ENTREGA A DIRECCION USD'!D1006,2)</f>
        <v>0.54</v>
      </c>
      <c r="R1006" s="190">
        <v>999</v>
      </c>
      <c r="S1006" s="200">
        <f>TRUNC((('TARIFA ENTREGA A DIRECCION USD'!C1006-'TARIFA ENTREGA A DIRECCION USD'!D1006)/'TARIFA ENTREGA A DIRECCION USD'!D1006)+1,3)</f>
        <v>0.72</v>
      </c>
      <c r="T1006" s="200">
        <f>TRUNC(('TARIFA ENTREGA A DIRECCION USD'!E1006-'TARIFA ENTREGA A DIRECCION USD'!D1006)/'TARIFA ENTREGA A DIRECCION USD'!D1006,3)</f>
        <v>0.23799999999999999</v>
      </c>
      <c r="U1006" s="200">
        <f>TRUNC(('TARIFA ENTREGA A DIRECCION USD'!F1006-'TARIFA ENTREGA A DIRECCION USD'!D1006)/'TARIFA ENTREGA A DIRECCION USD'!D1006,3)</f>
        <v>0.40200000000000002</v>
      </c>
      <c r="V1006" s="200">
        <f>TRUNC(('TARIFA ENTREGA A DIRECCION USD'!G1006-'TARIFA ENTREGA A DIRECCION USD'!D1006)/'TARIFA ENTREGA A DIRECCION USD'!D1006,3)</f>
        <v>0.91200000000000003</v>
      </c>
      <c r="X1006" s="142">
        <v>16.12</v>
      </c>
      <c r="Y1006" s="190">
        <v>999</v>
      </c>
      <c r="Z1006" s="200">
        <v>0.55000000000000004</v>
      </c>
      <c r="AA1006" s="200">
        <v>0.13</v>
      </c>
      <c r="AB1006" s="200">
        <v>0.3</v>
      </c>
      <c r="AC1006" s="200">
        <v>0.85</v>
      </c>
      <c r="AL1006"/>
      <c r="AM1006"/>
      <c r="AN1006"/>
      <c r="AO1006"/>
      <c r="AP1006"/>
      <c r="AQ1006"/>
      <c r="AR1006"/>
      <c r="AS1006"/>
      <c r="AT1006"/>
      <c r="AU1006"/>
    </row>
    <row r="1007" spans="17:47" x14ac:dyDescent="0.2">
      <c r="Q1007" s="142">
        <f>TRUNC('TARIFA ENTREGA A DIRECCION USD'!D1008-'TARIFA ENTREGA A DIRECCION USD'!D1007,2)</f>
        <v>0.54</v>
      </c>
      <c r="R1007" s="190">
        <v>1000</v>
      </c>
      <c r="S1007" s="200">
        <f>TRUNC((('TARIFA ENTREGA A DIRECCION USD'!C1007-'TARIFA ENTREGA A DIRECCION USD'!D1007)/'TARIFA ENTREGA A DIRECCION USD'!D1007)+1,3)</f>
        <v>0.72</v>
      </c>
      <c r="T1007" s="200">
        <f>TRUNC(('TARIFA ENTREGA A DIRECCION USD'!E1007-'TARIFA ENTREGA A DIRECCION USD'!D1007)/'TARIFA ENTREGA A DIRECCION USD'!D1007,3)</f>
        <v>0.23799999999999999</v>
      </c>
      <c r="U1007" s="200">
        <f>TRUNC(('TARIFA ENTREGA A DIRECCION USD'!F1007-'TARIFA ENTREGA A DIRECCION USD'!D1007)/'TARIFA ENTREGA A DIRECCION USD'!D1007,3)</f>
        <v>0.40200000000000002</v>
      </c>
      <c r="V1007" s="200">
        <f>TRUNC(('TARIFA ENTREGA A DIRECCION USD'!G1007-'TARIFA ENTREGA A DIRECCION USD'!D1007)/'TARIFA ENTREGA A DIRECCION USD'!D1007,3)</f>
        <v>0.91200000000000003</v>
      </c>
      <c r="X1007" s="142">
        <v>16.12</v>
      </c>
      <c r="Y1007" s="190">
        <v>1000</v>
      </c>
      <c r="Z1007" s="200">
        <v>0.55000000000000004</v>
      </c>
      <c r="AA1007" s="200">
        <v>0.13</v>
      </c>
      <c r="AB1007" s="200">
        <v>0.3</v>
      </c>
      <c r="AC1007" s="200">
        <v>0.85</v>
      </c>
      <c r="AL1007"/>
      <c r="AM1007"/>
      <c r="AN1007"/>
      <c r="AO1007"/>
      <c r="AP1007"/>
      <c r="AQ1007"/>
      <c r="AR1007"/>
      <c r="AS1007"/>
      <c r="AT1007"/>
      <c r="AU1007"/>
    </row>
    <row r="1008" spans="17:47" x14ac:dyDescent="0.2">
      <c r="Q1008" s="142">
        <f>TRUNC('TARIFA ENTREGA A DIRECCION USD'!D1009-'TARIFA ENTREGA A DIRECCION USD'!D1008,2)</f>
        <v>0.54</v>
      </c>
      <c r="R1008" s="190">
        <v>1001</v>
      </c>
      <c r="S1008" s="200">
        <f>TRUNC((('TARIFA ENTREGA A DIRECCION USD'!C1008-'TARIFA ENTREGA A DIRECCION USD'!D1008)/'TARIFA ENTREGA A DIRECCION USD'!D1008)+1,3)</f>
        <v>0.72</v>
      </c>
      <c r="T1008" s="200">
        <f>TRUNC(('TARIFA ENTREGA A DIRECCION USD'!E1008-'TARIFA ENTREGA A DIRECCION USD'!D1008)/'TARIFA ENTREGA A DIRECCION USD'!D1008,3)</f>
        <v>0.23799999999999999</v>
      </c>
      <c r="U1008" s="200">
        <f>TRUNC(('TARIFA ENTREGA A DIRECCION USD'!F1008-'TARIFA ENTREGA A DIRECCION USD'!D1008)/'TARIFA ENTREGA A DIRECCION USD'!D1008,3)</f>
        <v>0.40200000000000002</v>
      </c>
      <c r="V1008" s="200">
        <f>TRUNC(('TARIFA ENTREGA A DIRECCION USD'!G1008-'TARIFA ENTREGA A DIRECCION USD'!D1008)/'TARIFA ENTREGA A DIRECCION USD'!D1008,3)</f>
        <v>0.91300000000000003</v>
      </c>
      <c r="X1008" s="142">
        <v>16.12</v>
      </c>
      <c r="Y1008" s="190">
        <v>1001</v>
      </c>
      <c r="Z1008" s="200">
        <v>0.55000000000000004</v>
      </c>
      <c r="AA1008" s="200">
        <v>0.13</v>
      </c>
      <c r="AB1008" s="200">
        <v>0.3</v>
      </c>
      <c r="AC1008" s="200">
        <v>0.85</v>
      </c>
      <c r="AL1008"/>
      <c r="AM1008"/>
      <c r="AN1008"/>
      <c r="AO1008"/>
      <c r="AP1008"/>
      <c r="AQ1008"/>
      <c r="AR1008"/>
      <c r="AS1008"/>
      <c r="AT1008"/>
      <c r="AU1008"/>
    </row>
    <row r="1009" spans="17:47" x14ac:dyDescent="0.2">
      <c r="Q1009" s="142">
        <f>TRUNC('TARIFA ENTREGA A DIRECCION USD'!D1010-'TARIFA ENTREGA A DIRECCION USD'!D1009,2)</f>
        <v>0.54</v>
      </c>
      <c r="R1009" s="190">
        <v>1002</v>
      </c>
      <c r="S1009" s="200">
        <f>TRUNC((('TARIFA ENTREGA A DIRECCION USD'!C1009-'TARIFA ENTREGA A DIRECCION USD'!D1009)/'TARIFA ENTREGA A DIRECCION USD'!D1009)+1,3)</f>
        <v>0.72</v>
      </c>
      <c r="T1009" s="200">
        <f>TRUNC(('TARIFA ENTREGA A DIRECCION USD'!E1009-'TARIFA ENTREGA A DIRECCION USD'!D1009)/'TARIFA ENTREGA A DIRECCION USD'!D1009,3)</f>
        <v>0.23799999999999999</v>
      </c>
      <c r="U1009" s="200">
        <f>TRUNC(('TARIFA ENTREGA A DIRECCION USD'!F1009-'TARIFA ENTREGA A DIRECCION USD'!D1009)/'TARIFA ENTREGA A DIRECCION USD'!D1009,3)</f>
        <v>0.40200000000000002</v>
      </c>
      <c r="V1009" s="200">
        <f>TRUNC(('TARIFA ENTREGA A DIRECCION USD'!G1009-'TARIFA ENTREGA A DIRECCION USD'!D1009)/'TARIFA ENTREGA A DIRECCION USD'!D1009,3)</f>
        <v>0.91300000000000003</v>
      </c>
      <c r="X1009" s="142">
        <v>16.12</v>
      </c>
      <c r="Y1009" s="190">
        <v>1002</v>
      </c>
      <c r="Z1009" s="200">
        <v>0.55000000000000004</v>
      </c>
      <c r="AA1009" s="200">
        <v>0.13</v>
      </c>
      <c r="AB1009" s="200">
        <v>0.3</v>
      </c>
      <c r="AC1009" s="200">
        <v>0.85</v>
      </c>
      <c r="AL1009"/>
      <c r="AM1009"/>
      <c r="AN1009"/>
      <c r="AO1009"/>
      <c r="AP1009"/>
      <c r="AQ1009"/>
      <c r="AR1009"/>
      <c r="AS1009"/>
      <c r="AT1009"/>
      <c r="AU1009"/>
    </row>
    <row r="1010" spans="17:47" x14ac:dyDescent="0.2">
      <c r="Q1010" s="142">
        <f>TRUNC('TARIFA ENTREGA A DIRECCION USD'!D1011-'TARIFA ENTREGA A DIRECCION USD'!D1010,2)</f>
        <v>0.54</v>
      </c>
      <c r="R1010" s="190">
        <v>1003</v>
      </c>
      <c r="S1010" s="200">
        <f>TRUNC((('TARIFA ENTREGA A DIRECCION USD'!C1010-'TARIFA ENTREGA A DIRECCION USD'!D1010)/'TARIFA ENTREGA A DIRECCION USD'!D1010)+1,3)</f>
        <v>0.72</v>
      </c>
      <c r="T1010" s="200">
        <f>TRUNC(('TARIFA ENTREGA A DIRECCION USD'!E1010-'TARIFA ENTREGA A DIRECCION USD'!D1010)/'TARIFA ENTREGA A DIRECCION USD'!D1010,3)</f>
        <v>0.23799999999999999</v>
      </c>
      <c r="U1010" s="200">
        <f>TRUNC(('TARIFA ENTREGA A DIRECCION USD'!F1010-'TARIFA ENTREGA A DIRECCION USD'!D1010)/'TARIFA ENTREGA A DIRECCION USD'!D1010,3)</f>
        <v>0.40200000000000002</v>
      </c>
      <c r="V1010" s="200">
        <f>TRUNC(('TARIFA ENTREGA A DIRECCION USD'!G1010-'TARIFA ENTREGA A DIRECCION USD'!D1010)/'TARIFA ENTREGA A DIRECCION USD'!D1010,3)</f>
        <v>0.91300000000000003</v>
      </c>
      <c r="X1010" s="142">
        <v>16.12</v>
      </c>
      <c r="Y1010" s="190">
        <v>1003</v>
      </c>
      <c r="Z1010" s="200">
        <v>0.55000000000000004</v>
      </c>
      <c r="AA1010" s="200">
        <v>0.13</v>
      </c>
      <c r="AB1010" s="200">
        <v>0.3</v>
      </c>
      <c r="AC1010" s="200">
        <v>0.85</v>
      </c>
      <c r="AL1010"/>
      <c r="AM1010"/>
      <c r="AN1010"/>
      <c r="AO1010"/>
      <c r="AP1010"/>
      <c r="AQ1010"/>
      <c r="AR1010"/>
      <c r="AS1010"/>
      <c r="AT1010"/>
      <c r="AU1010"/>
    </row>
    <row r="1011" spans="17:47" x14ac:dyDescent="0.2">
      <c r="Q1011" s="142">
        <f>TRUNC('TARIFA ENTREGA A DIRECCION USD'!D1012-'TARIFA ENTREGA A DIRECCION USD'!D1011,2)</f>
        <v>0.54</v>
      </c>
      <c r="R1011" s="190">
        <v>1004</v>
      </c>
      <c r="S1011" s="200">
        <f>TRUNC((('TARIFA ENTREGA A DIRECCION USD'!C1011-'TARIFA ENTREGA A DIRECCION USD'!D1011)/'TARIFA ENTREGA A DIRECCION USD'!D1011)+1,3)</f>
        <v>0.72</v>
      </c>
      <c r="T1011" s="200">
        <f>TRUNC(('TARIFA ENTREGA A DIRECCION USD'!E1011-'TARIFA ENTREGA A DIRECCION USD'!D1011)/'TARIFA ENTREGA A DIRECCION USD'!D1011,3)</f>
        <v>0.23799999999999999</v>
      </c>
      <c r="U1011" s="200">
        <f>TRUNC(('TARIFA ENTREGA A DIRECCION USD'!F1011-'TARIFA ENTREGA A DIRECCION USD'!D1011)/'TARIFA ENTREGA A DIRECCION USD'!D1011,3)</f>
        <v>0.40200000000000002</v>
      </c>
      <c r="V1011" s="200">
        <f>TRUNC(('TARIFA ENTREGA A DIRECCION USD'!G1011-'TARIFA ENTREGA A DIRECCION USD'!D1011)/'TARIFA ENTREGA A DIRECCION USD'!D1011,3)</f>
        <v>0.91300000000000003</v>
      </c>
      <c r="X1011" s="142">
        <v>16.12</v>
      </c>
      <c r="Y1011" s="190">
        <v>1004</v>
      </c>
      <c r="Z1011" s="200">
        <v>0.55000000000000004</v>
      </c>
      <c r="AA1011" s="200">
        <v>0.13</v>
      </c>
      <c r="AB1011" s="200">
        <v>0.3</v>
      </c>
      <c r="AC1011" s="200">
        <v>0.85</v>
      </c>
      <c r="AL1011"/>
      <c r="AM1011"/>
      <c r="AN1011"/>
      <c r="AO1011"/>
      <c r="AP1011"/>
      <c r="AQ1011"/>
      <c r="AR1011"/>
      <c r="AS1011"/>
      <c r="AT1011"/>
      <c r="AU1011"/>
    </row>
    <row r="1012" spans="17:47" x14ac:dyDescent="0.2">
      <c r="Q1012" s="142">
        <f>TRUNC('TARIFA ENTREGA A DIRECCION USD'!D1013-'TARIFA ENTREGA A DIRECCION USD'!D1012,2)</f>
        <v>0.54</v>
      </c>
      <c r="R1012" s="190">
        <v>1005</v>
      </c>
      <c r="S1012" s="200">
        <f>TRUNC((('TARIFA ENTREGA A DIRECCION USD'!C1012-'TARIFA ENTREGA A DIRECCION USD'!D1012)/'TARIFA ENTREGA A DIRECCION USD'!D1012)+1,3)</f>
        <v>0.72</v>
      </c>
      <c r="T1012" s="200">
        <f>TRUNC(('TARIFA ENTREGA A DIRECCION USD'!E1012-'TARIFA ENTREGA A DIRECCION USD'!D1012)/'TARIFA ENTREGA A DIRECCION USD'!D1012,3)</f>
        <v>0.23799999999999999</v>
      </c>
      <c r="U1012" s="200">
        <f>TRUNC(('TARIFA ENTREGA A DIRECCION USD'!F1012-'TARIFA ENTREGA A DIRECCION USD'!D1012)/'TARIFA ENTREGA A DIRECCION USD'!D1012,3)</f>
        <v>0.40200000000000002</v>
      </c>
      <c r="V1012" s="200">
        <f>TRUNC(('TARIFA ENTREGA A DIRECCION USD'!G1012-'TARIFA ENTREGA A DIRECCION USD'!D1012)/'TARIFA ENTREGA A DIRECCION USD'!D1012,3)</f>
        <v>0.91300000000000003</v>
      </c>
      <c r="X1012" s="142">
        <v>16.12</v>
      </c>
      <c r="Y1012" s="190">
        <v>1005</v>
      </c>
      <c r="Z1012" s="200">
        <v>0.55000000000000004</v>
      </c>
      <c r="AA1012" s="200">
        <v>0.13</v>
      </c>
      <c r="AB1012" s="200">
        <v>0.3</v>
      </c>
      <c r="AC1012" s="200">
        <v>0.85</v>
      </c>
      <c r="AL1012"/>
      <c r="AM1012"/>
      <c r="AN1012"/>
      <c r="AO1012"/>
      <c r="AP1012"/>
      <c r="AQ1012"/>
      <c r="AR1012"/>
      <c r="AS1012"/>
      <c r="AT1012"/>
      <c r="AU1012"/>
    </row>
    <row r="1013" spans="17:47" x14ac:dyDescent="0.2">
      <c r="Q1013" s="142">
        <f>TRUNC('TARIFA ENTREGA A DIRECCION USD'!D1014-'TARIFA ENTREGA A DIRECCION USD'!D1013,2)</f>
        <v>0.54</v>
      </c>
      <c r="R1013" s="190">
        <v>1006</v>
      </c>
      <c r="S1013" s="200">
        <f>TRUNC((('TARIFA ENTREGA A DIRECCION USD'!C1013-'TARIFA ENTREGA A DIRECCION USD'!D1013)/'TARIFA ENTREGA A DIRECCION USD'!D1013)+1,3)</f>
        <v>0.72</v>
      </c>
      <c r="T1013" s="200">
        <f>TRUNC(('TARIFA ENTREGA A DIRECCION USD'!E1013-'TARIFA ENTREGA A DIRECCION USD'!D1013)/'TARIFA ENTREGA A DIRECCION USD'!D1013,3)</f>
        <v>0.23799999999999999</v>
      </c>
      <c r="U1013" s="200">
        <f>TRUNC(('TARIFA ENTREGA A DIRECCION USD'!F1013-'TARIFA ENTREGA A DIRECCION USD'!D1013)/'TARIFA ENTREGA A DIRECCION USD'!D1013,3)</f>
        <v>0.40200000000000002</v>
      </c>
      <c r="V1013" s="200">
        <f>TRUNC(('TARIFA ENTREGA A DIRECCION USD'!G1013-'TARIFA ENTREGA A DIRECCION USD'!D1013)/'TARIFA ENTREGA A DIRECCION USD'!D1013,3)</f>
        <v>0.91300000000000003</v>
      </c>
      <c r="X1013" s="142">
        <v>16.12</v>
      </c>
      <c r="Y1013" s="190">
        <v>1006</v>
      </c>
      <c r="Z1013" s="200">
        <v>0.55000000000000004</v>
      </c>
      <c r="AA1013" s="200">
        <v>0.13</v>
      </c>
      <c r="AB1013" s="200">
        <v>0.3</v>
      </c>
      <c r="AC1013" s="200">
        <v>0.85</v>
      </c>
      <c r="AL1013"/>
      <c r="AM1013"/>
      <c r="AN1013"/>
      <c r="AO1013"/>
      <c r="AP1013"/>
      <c r="AQ1013"/>
      <c r="AR1013"/>
      <c r="AS1013"/>
      <c r="AT1013"/>
      <c r="AU1013"/>
    </row>
    <row r="1014" spans="17:47" x14ac:dyDescent="0.2">
      <c r="Q1014" s="142">
        <f>TRUNC('TARIFA ENTREGA A DIRECCION USD'!D1015-'TARIFA ENTREGA A DIRECCION USD'!D1014,2)</f>
        <v>0.54</v>
      </c>
      <c r="R1014" s="190">
        <v>1007</v>
      </c>
      <c r="S1014" s="200">
        <f>TRUNC((('TARIFA ENTREGA A DIRECCION USD'!C1014-'TARIFA ENTREGA A DIRECCION USD'!D1014)/'TARIFA ENTREGA A DIRECCION USD'!D1014)+1,3)</f>
        <v>0.72</v>
      </c>
      <c r="T1014" s="200">
        <f>TRUNC(('TARIFA ENTREGA A DIRECCION USD'!E1014-'TARIFA ENTREGA A DIRECCION USD'!D1014)/'TARIFA ENTREGA A DIRECCION USD'!D1014,3)</f>
        <v>0.23799999999999999</v>
      </c>
      <c r="U1014" s="200">
        <f>TRUNC(('TARIFA ENTREGA A DIRECCION USD'!F1014-'TARIFA ENTREGA A DIRECCION USD'!D1014)/'TARIFA ENTREGA A DIRECCION USD'!D1014,3)</f>
        <v>0.40200000000000002</v>
      </c>
      <c r="V1014" s="200">
        <f>TRUNC(('TARIFA ENTREGA A DIRECCION USD'!G1014-'TARIFA ENTREGA A DIRECCION USD'!D1014)/'TARIFA ENTREGA A DIRECCION USD'!D1014,3)</f>
        <v>0.91300000000000003</v>
      </c>
      <c r="X1014" s="142">
        <v>16.12</v>
      </c>
      <c r="Y1014" s="190">
        <v>1007</v>
      </c>
      <c r="Z1014" s="200">
        <v>0.55000000000000004</v>
      </c>
      <c r="AA1014" s="200">
        <v>0.13</v>
      </c>
      <c r="AB1014" s="200">
        <v>0.3</v>
      </c>
      <c r="AC1014" s="200">
        <v>0.85</v>
      </c>
      <c r="AL1014"/>
      <c r="AM1014"/>
      <c r="AN1014"/>
      <c r="AO1014"/>
      <c r="AP1014"/>
      <c r="AQ1014"/>
      <c r="AR1014"/>
      <c r="AS1014"/>
      <c r="AT1014"/>
      <c r="AU1014"/>
    </row>
    <row r="1015" spans="17:47" x14ac:dyDescent="0.2">
      <c r="Q1015" s="142">
        <f>TRUNC('TARIFA ENTREGA A DIRECCION USD'!D1016-'TARIFA ENTREGA A DIRECCION USD'!D1015,2)</f>
        <v>0.54</v>
      </c>
      <c r="R1015" s="190">
        <v>1008</v>
      </c>
      <c r="S1015" s="200">
        <f>TRUNC((('TARIFA ENTREGA A DIRECCION USD'!C1015-'TARIFA ENTREGA A DIRECCION USD'!D1015)/'TARIFA ENTREGA A DIRECCION USD'!D1015)+1,3)</f>
        <v>0.72</v>
      </c>
      <c r="T1015" s="200">
        <f>TRUNC(('TARIFA ENTREGA A DIRECCION USD'!E1015-'TARIFA ENTREGA A DIRECCION USD'!D1015)/'TARIFA ENTREGA A DIRECCION USD'!D1015,3)</f>
        <v>0.23799999999999999</v>
      </c>
      <c r="U1015" s="200">
        <f>TRUNC(('TARIFA ENTREGA A DIRECCION USD'!F1015-'TARIFA ENTREGA A DIRECCION USD'!D1015)/'TARIFA ENTREGA A DIRECCION USD'!D1015,3)</f>
        <v>0.40200000000000002</v>
      </c>
      <c r="V1015" s="200">
        <f>TRUNC(('TARIFA ENTREGA A DIRECCION USD'!G1015-'TARIFA ENTREGA A DIRECCION USD'!D1015)/'TARIFA ENTREGA A DIRECCION USD'!D1015,3)</f>
        <v>0.91300000000000003</v>
      </c>
      <c r="X1015" s="142">
        <v>16.12</v>
      </c>
      <c r="Y1015" s="190">
        <v>1008</v>
      </c>
      <c r="Z1015" s="200">
        <v>0.55000000000000004</v>
      </c>
      <c r="AA1015" s="200">
        <v>0.13</v>
      </c>
      <c r="AB1015" s="200">
        <v>0.3</v>
      </c>
      <c r="AC1015" s="200">
        <v>0.85</v>
      </c>
      <c r="AL1015"/>
      <c r="AM1015"/>
      <c r="AN1015"/>
      <c r="AO1015"/>
      <c r="AP1015"/>
      <c r="AQ1015"/>
      <c r="AR1015"/>
      <c r="AS1015"/>
      <c r="AT1015"/>
      <c r="AU1015"/>
    </row>
    <row r="1016" spans="17:47" x14ac:dyDescent="0.2">
      <c r="Q1016" s="142">
        <f>TRUNC('TARIFA ENTREGA A DIRECCION USD'!D1017-'TARIFA ENTREGA A DIRECCION USD'!D1016,2)</f>
        <v>0.54</v>
      </c>
      <c r="R1016" s="190">
        <v>1009</v>
      </c>
      <c r="S1016" s="200">
        <f>TRUNC((('TARIFA ENTREGA A DIRECCION USD'!C1016-'TARIFA ENTREGA A DIRECCION USD'!D1016)/'TARIFA ENTREGA A DIRECCION USD'!D1016)+1,3)</f>
        <v>0.72</v>
      </c>
      <c r="T1016" s="200">
        <f>TRUNC(('TARIFA ENTREGA A DIRECCION USD'!E1016-'TARIFA ENTREGA A DIRECCION USD'!D1016)/'TARIFA ENTREGA A DIRECCION USD'!D1016,3)</f>
        <v>0.23799999999999999</v>
      </c>
      <c r="U1016" s="200">
        <f>TRUNC(('TARIFA ENTREGA A DIRECCION USD'!F1016-'TARIFA ENTREGA A DIRECCION USD'!D1016)/'TARIFA ENTREGA A DIRECCION USD'!D1016,3)</f>
        <v>0.40200000000000002</v>
      </c>
      <c r="V1016" s="200">
        <f>TRUNC(('TARIFA ENTREGA A DIRECCION USD'!G1016-'TARIFA ENTREGA A DIRECCION USD'!D1016)/'TARIFA ENTREGA A DIRECCION USD'!D1016,3)</f>
        <v>0.91300000000000003</v>
      </c>
      <c r="X1016" s="142">
        <v>16.12</v>
      </c>
      <c r="Y1016" s="190">
        <v>1009</v>
      </c>
      <c r="Z1016" s="200">
        <v>0.55000000000000004</v>
      </c>
      <c r="AA1016" s="200">
        <v>0.13</v>
      </c>
      <c r="AB1016" s="200">
        <v>0.3</v>
      </c>
      <c r="AC1016" s="200">
        <v>0.85</v>
      </c>
      <c r="AL1016"/>
      <c r="AM1016"/>
      <c r="AN1016"/>
      <c r="AO1016"/>
      <c r="AP1016"/>
      <c r="AQ1016"/>
      <c r="AR1016"/>
      <c r="AS1016"/>
      <c r="AT1016"/>
      <c r="AU1016"/>
    </row>
    <row r="1017" spans="17:47" x14ac:dyDescent="0.2">
      <c r="Q1017" s="142">
        <f>TRUNC('TARIFA ENTREGA A DIRECCION USD'!D1018-'TARIFA ENTREGA A DIRECCION USD'!D1017,2)</f>
        <v>0.54</v>
      </c>
      <c r="R1017" s="190">
        <v>1010</v>
      </c>
      <c r="S1017" s="200">
        <f>TRUNC((('TARIFA ENTREGA A DIRECCION USD'!C1017-'TARIFA ENTREGA A DIRECCION USD'!D1017)/'TARIFA ENTREGA A DIRECCION USD'!D1017)+1,3)</f>
        <v>0.72</v>
      </c>
      <c r="T1017" s="200">
        <f>TRUNC(('TARIFA ENTREGA A DIRECCION USD'!E1017-'TARIFA ENTREGA A DIRECCION USD'!D1017)/'TARIFA ENTREGA A DIRECCION USD'!D1017,3)</f>
        <v>0.23899999999999999</v>
      </c>
      <c r="U1017" s="200">
        <f>TRUNC(('TARIFA ENTREGA A DIRECCION USD'!F1017-'TARIFA ENTREGA A DIRECCION USD'!D1017)/'TARIFA ENTREGA A DIRECCION USD'!D1017,3)</f>
        <v>0.40200000000000002</v>
      </c>
      <c r="V1017" s="200">
        <f>TRUNC(('TARIFA ENTREGA A DIRECCION USD'!G1017-'TARIFA ENTREGA A DIRECCION USD'!D1017)/'TARIFA ENTREGA A DIRECCION USD'!D1017,3)</f>
        <v>0.91300000000000003</v>
      </c>
      <c r="X1017" s="142">
        <v>16.12</v>
      </c>
      <c r="Y1017" s="190">
        <v>1010</v>
      </c>
      <c r="Z1017" s="200">
        <v>0.55000000000000004</v>
      </c>
      <c r="AA1017" s="200">
        <v>0.13</v>
      </c>
      <c r="AB1017" s="200">
        <v>0.3</v>
      </c>
      <c r="AC1017" s="200">
        <v>0.85</v>
      </c>
      <c r="AL1017"/>
      <c r="AM1017"/>
      <c r="AN1017"/>
      <c r="AO1017"/>
      <c r="AP1017"/>
      <c r="AQ1017"/>
      <c r="AR1017"/>
      <c r="AS1017"/>
      <c r="AT1017"/>
      <c r="AU1017"/>
    </row>
    <row r="1018" spans="17:47" x14ac:dyDescent="0.2">
      <c r="Q1018" s="142">
        <f>TRUNC('TARIFA ENTREGA A DIRECCION USD'!D1019-'TARIFA ENTREGA A DIRECCION USD'!D1018,2)</f>
        <v>0.54</v>
      </c>
      <c r="R1018" s="190">
        <v>1011</v>
      </c>
      <c r="S1018" s="200">
        <f>TRUNC((('TARIFA ENTREGA A DIRECCION USD'!C1018-'TARIFA ENTREGA A DIRECCION USD'!D1018)/'TARIFA ENTREGA A DIRECCION USD'!D1018)+1,3)</f>
        <v>0.72</v>
      </c>
      <c r="T1018" s="200">
        <f>TRUNC(('TARIFA ENTREGA A DIRECCION USD'!E1018-'TARIFA ENTREGA A DIRECCION USD'!D1018)/'TARIFA ENTREGA A DIRECCION USD'!D1018,3)</f>
        <v>0.23899999999999999</v>
      </c>
      <c r="U1018" s="200">
        <f>TRUNC(('TARIFA ENTREGA A DIRECCION USD'!F1018-'TARIFA ENTREGA A DIRECCION USD'!D1018)/'TARIFA ENTREGA A DIRECCION USD'!D1018,3)</f>
        <v>0.40200000000000002</v>
      </c>
      <c r="V1018" s="200">
        <f>TRUNC(('TARIFA ENTREGA A DIRECCION USD'!G1018-'TARIFA ENTREGA A DIRECCION USD'!D1018)/'TARIFA ENTREGA A DIRECCION USD'!D1018,3)</f>
        <v>0.91300000000000003</v>
      </c>
      <c r="X1018" s="142">
        <v>16.12</v>
      </c>
      <c r="Y1018" s="190">
        <v>1011</v>
      </c>
      <c r="Z1018" s="200">
        <v>0.55000000000000004</v>
      </c>
      <c r="AA1018" s="200">
        <v>0.13</v>
      </c>
      <c r="AB1018" s="200">
        <v>0.3</v>
      </c>
      <c r="AC1018" s="200">
        <v>0.85</v>
      </c>
      <c r="AL1018"/>
      <c r="AM1018"/>
      <c r="AN1018"/>
      <c r="AO1018"/>
      <c r="AP1018"/>
      <c r="AQ1018"/>
      <c r="AR1018"/>
      <c r="AS1018"/>
      <c r="AT1018"/>
      <c r="AU1018"/>
    </row>
    <row r="1019" spans="17:47" x14ac:dyDescent="0.2">
      <c r="Q1019" s="142">
        <f>TRUNC('TARIFA ENTREGA A DIRECCION USD'!D1020-'TARIFA ENTREGA A DIRECCION USD'!D1019,2)</f>
        <v>0.54</v>
      </c>
      <c r="R1019" s="190">
        <v>1012</v>
      </c>
      <c r="S1019" s="200">
        <f>TRUNC((('TARIFA ENTREGA A DIRECCION USD'!C1019-'TARIFA ENTREGA A DIRECCION USD'!D1019)/'TARIFA ENTREGA A DIRECCION USD'!D1019)+1,3)</f>
        <v>0.72</v>
      </c>
      <c r="T1019" s="200">
        <f>TRUNC(('TARIFA ENTREGA A DIRECCION USD'!E1019-'TARIFA ENTREGA A DIRECCION USD'!D1019)/'TARIFA ENTREGA A DIRECCION USD'!D1019,3)</f>
        <v>0.23899999999999999</v>
      </c>
      <c r="U1019" s="200">
        <f>TRUNC(('TARIFA ENTREGA A DIRECCION USD'!F1019-'TARIFA ENTREGA A DIRECCION USD'!D1019)/'TARIFA ENTREGA A DIRECCION USD'!D1019,3)</f>
        <v>0.40200000000000002</v>
      </c>
      <c r="V1019" s="200">
        <f>TRUNC(('TARIFA ENTREGA A DIRECCION USD'!G1019-'TARIFA ENTREGA A DIRECCION USD'!D1019)/'TARIFA ENTREGA A DIRECCION USD'!D1019,3)</f>
        <v>0.91300000000000003</v>
      </c>
      <c r="X1019" s="142">
        <v>16.12</v>
      </c>
      <c r="Y1019" s="190">
        <v>1012</v>
      </c>
      <c r="Z1019" s="200">
        <v>0.55000000000000004</v>
      </c>
      <c r="AA1019" s="200">
        <v>0.13</v>
      </c>
      <c r="AB1019" s="200">
        <v>0.3</v>
      </c>
      <c r="AC1019" s="200">
        <v>0.85</v>
      </c>
      <c r="AL1019"/>
      <c r="AM1019"/>
      <c r="AN1019"/>
      <c r="AO1019"/>
      <c r="AP1019"/>
      <c r="AQ1019"/>
      <c r="AR1019"/>
      <c r="AS1019"/>
      <c r="AT1019"/>
      <c r="AU1019"/>
    </row>
    <row r="1020" spans="17:47" x14ac:dyDescent="0.2">
      <c r="Q1020" s="142">
        <f>TRUNC('TARIFA ENTREGA A DIRECCION USD'!D1021-'TARIFA ENTREGA A DIRECCION USD'!D1020,2)</f>
        <v>0.54</v>
      </c>
      <c r="R1020" s="190">
        <v>1013</v>
      </c>
      <c r="S1020" s="200">
        <f>TRUNC((('TARIFA ENTREGA A DIRECCION USD'!C1020-'TARIFA ENTREGA A DIRECCION USD'!D1020)/'TARIFA ENTREGA A DIRECCION USD'!D1020)+1,3)</f>
        <v>0.72</v>
      </c>
      <c r="T1020" s="200">
        <f>TRUNC(('TARIFA ENTREGA A DIRECCION USD'!E1020-'TARIFA ENTREGA A DIRECCION USD'!D1020)/'TARIFA ENTREGA A DIRECCION USD'!D1020,3)</f>
        <v>0.23899999999999999</v>
      </c>
      <c r="U1020" s="200">
        <f>TRUNC(('TARIFA ENTREGA A DIRECCION USD'!F1020-'TARIFA ENTREGA A DIRECCION USD'!D1020)/'TARIFA ENTREGA A DIRECCION USD'!D1020,3)</f>
        <v>0.40200000000000002</v>
      </c>
      <c r="V1020" s="200">
        <f>TRUNC(('TARIFA ENTREGA A DIRECCION USD'!G1020-'TARIFA ENTREGA A DIRECCION USD'!D1020)/'TARIFA ENTREGA A DIRECCION USD'!D1020,3)</f>
        <v>0.91300000000000003</v>
      </c>
      <c r="X1020" s="142">
        <v>16.12</v>
      </c>
      <c r="Y1020" s="190">
        <v>1013</v>
      </c>
      <c r="Z1020" s="200">
        <v>0.55000000000000004</v>
      </c>
      <c r="AA1020" s="200">
        <v>0.13</v>
      </c>
      <c r="AB1020" s="200">
        <v>0.3</v>
      </c>
      <c r="AC1020" s="200">
        <v>0.85</v>
      </c>
      <c r="AL1020"/>
      <c r="AM1020"/>
      <c r="AN1020"/>
      <c r="AO1020"/>
      <c r="AP1020"/>
      <c r="AQ1020"/>
      <c r="AR1020"/>
      <c r="AS1020"/>
      <c r="AT1020"/>
      <c r="AU1020"/>
    </row>
    <row r="1021" spans="17:47" x14ac:dyDescent="0.2">
      <c r="Q1021" s="142">
        <f>TRUNC('TARIFA ENTREGA A DIRECCION USD'!D1022-'TARIFA ENTREGA A DIRECCION USD'!D1021,2)</f>
        <v>0.54</v>
      </c>
      <c r="R1021" s="190">
        <v>1014</v>
      </c>
      <c r="S1021" s="200">
        <f>TRUNC((('TARIFA ENTREGA A DIRECCION USD'!C1021-'TARIFA ENTREGA A DIRECCION USD'!D1021)/'TARIFA ENTREGA A DIRECCION USD'!D1021)+1,3)</f>
        <v>0.72</v>
      </c>
      <c r="T1021" s="200">
        <f>TRUNC(('TARIFA ENTREGA A DIRECCION USD'!E1021-'TARIFA ENTREGA A DIRECCION USD'!D1021)/'TARIFA ENTREGA A DIRECCION USD'!D1021,3)</f>
        <v>0.23899999999999999</v>
      </c>
      <c r="U1021" s="200">
        <f>TRUNC(('TARIFA ENTREGA A DIRECCION USD'!F1021-'TARIFA ENTREGA A DIRECCION USD'!D1021)/'TARIFA ENTREGA A DIRECCION USD'!D1021,3)</f>
        <v>0.40200000000000002</v>
      </c>
      <c r="V1021" s="200">
        <f>TRUNC(('TARIFA ENTREGA A DIRECCION USD'!G1021-'TARIFA ENTREGA A DIRECCION USD'!D1021)/'TARIFA ENTREGA A DIRECCION USD'!D1021,3)</f>
        <v>0.91300000000000003</v>
      </c>
      <c r="X1021" s="142">
        <v>16.12</v>
      </c>
      <c r="Y1021" s="190">
        <v>1014</v>
      </c>
      <c r="Z1021" s="200">
        <v>0.55000000000000004</v>
      </c>
      <c r="AA1021" s="200">
        <v>0.13</v>
      </c>
      <c r="AB1021" s="200">
        <v>0.3</v>
      </c>
      <c r="AC1021" s="200">
        <v>0.85</v>
      </c>
      <c r="AL1021"/>
      <c r="AM1021"/>
      <c r="AN1021"/>
      <c r="AO1021"/>
      <c r="AP1021"/>
      <c r="AQ1021"/>
      <c r="AR1021"/>
      <c r="AS1021"/>
      <c r="AT1021"/>
      <c r="AU1021"/>
    </row>
    <row r="1022" spans="17:47" x14ac:dyDescent="0.2">
      <c r="Q1022" s="142">
        <f>TRUNC('TARIFA ENTREGA A DIRECCION USD'!D1023-'TARIFA ENTREGA A DIRECCION USD'!D1022,2)</f>
        <v>0.54</v>
      </c>
      <c r="R1022" s="190">
        <v>1015</v>
      </c>
      <c r="S1022" s="200">
        <f>TRUNC((('TARIFA ENTREGA A DIRECCION USD'!C1022-'TARIFA ENTREGA A DIRECCION USD'!D1022)/'TARIFA ENTREGA A DIRECCION USD'!D1022)+1,3)</f>
        <v>0.72</v>
      </c>
      <c r="T1022" s="200">
        <f>TRUNC(('TARIFA ENTREGA A DIRECCION USD'!E1022-'TARIFA ENTREGA A DIRECCION USD'!D1022)/'TARIFA ENTREGA A DIRECCION USD'!D1022,3)</f>
        <v>0.23899999999999999</v>
      </c>
      <c r="U1022" s="200">
        <f>TRUNC(('TARIFA ENTREGA A DIRECCION USD'!F1022-'TARIFA ENTREGA A DIRECCION USD'!D1022)/'TARIFA ENTREGA A DIRECCION USD'!D1022,3)</f>
        <v>0.40200000000000002</v>
      </c>
      <c r="V1022" s="200">
        <f>TRUNC(('TARIFA ENTREGA A DIRECCION USD'!G1022-'TARIFA ENTREGA A DIRECCION USD'!D1022)/'TARIFA ENTREGA A DIRECCION USD'!D1022,3)</f>
        <v>0.91400000000000003</v>
      </c>
      <c r="X1022" s="142">
        <v>16.12</v>
      </c>
      <c r="Y1022" s="190">
        <v>1015</v>
      </c>
      <c r="Z1022" s="200">
        <v>0.55000000000000004</v>
      </c>
      <c r="AA1022" s="200">
        <v>0.13</v>
      </c>
      <c r="AB1022" s="200">
        <v>0.3</v>
      </c>
      <c r="AC1022" s="200">
        <v>0.85</v>
      </c>
      <c r="AL1022"/>
      <c r="AM1022"/>
      <c r="AN1022"/>
      <c r="AO1022"/>
      <c r="AP1022"/>
      <c r="AQ1022"/>
      <c r="AR1022"/>
      <c r="AS1022"/>
      <c r="AT1022"/>
      <c r="AU1022"/>
    </row>
    <row r="1023" spans="17:47" x14ac:dyDescent="0.2">
      <c r="Q1023" s="142">
        <f>TRUNC('TARIFA ENTREGA A DIRECCION USD'!D1024-'TARIFA ENTREGA A DIRECCION USD'!D1023,2)</f>
        <v>0.54</v>
      </c>
      <c r="R1023" s="190">
        <v>1016</v>
      </c>
      <c r="S1023" s="200">
        <f>TRUNC((('TARIFA ENTREGA A DIRECCION USD'!C1023-'TARIFA ENTREGA A DIRECCION USD'!D1023)/'TARIFA ENTREGA A DIRECCION USD'!D1023)+1,3)</f>
        <v>0.72</v>
      </c>
      <c r="T1023" s="200">
        <f>TRUNC(('TARIFA ENTREGA A DIRECCION USD'!E1023-'TARIFA ENTREGA A DIRECCION USD'!D1023)/'TARIFA ENTREGA A DIRECCION USD'!D1023,3)</f>
        <v>0.23899999999999999</v>
      </c>
      <c r="U1023" s="200">
        <f>TRUNC(('TARIFA ENTREGA A DIRECCION USD'!F1023-'TARIFA ENTREGA A DIRECCION USD'!D1023)/'TARIFA ENTREGA A DIRECCION USD'!D1023,3)</f>
        <v>0.40200000000000002</v>
      </c>
      <c r="V1023" s="200">
        <f>TRUNC(('TARIFA ENTREGA A DIRECCION USD'!G1023-'TARIFA ENTREGA A DIRECCION USD'!D1023)/'TARIFA ENTREGA A DIRECCION USD'!D1023,3)</f>
        <v>0.91400000000000003</v>
      </c>
      <c r="X1023" s="142">
        <v>16.12</v>
      </c>
      <c r="Y1023" s="190">
        <v>1016</v>
      </c>
      <c r="Z1023" s="200">
        <v>0.55000000000000004</v>
      </c>
      <c r="AA1023" s="200">
        <v>0.13</v>
      </c>
      <c r="AB1023" s="200">
        <v>0.3</v>
      </c>
      <c r="AC1023" s="200">
        <v>0.85</v>
      </c>
      <c r="AL1023"/>
      <c r="AM1023"/>
      <c r="AN1023"/>
      <c r="AO1023"/>
      <c r="AP1023"/>
      <c r="AQ1023"/>
      <c r="AR1023"/>
      <c r="AS1023"/>
      <c r="AT1023"/>
      <c r="AU1023"/>
    </row>
    <row r="1024" spans="17:47" x14ac:dyDescent="0.2">
      <c r="Q1024" s="142">
        <f>TRUNC('TARIFA ENTREGA A DIRECCION USD'!D1025-'TARIFA ENTREGA A DIRECCION USD'!D1024,2)</f>
        <v>0.54</v>
      </c>
      <c r="R1024" s="190">
        <v>1017</v>
      </c>
      <c r="S1024" s="200">
        <f>TRUNC((('TARIFA ENTREGA A DIRECCION USD'!C1024-'TARIFA ENTREGA A DIRECCION USD'!D1024)/'TARIFA ENTREGA A DIRECCION USD'!D1024)+1,3)</f>
        <v>0.72</v>
      </c>
      <c r="T1024" s="200">
        <f>TRUNC(('TARIFA ENTREGA A DIRECCION USD'!E1024-'TARIFA ENTREGA A DIRECCION USD'!D1024)/'TARIFA ENTREGA A DIRECCION USD'!D1024,3)</f>
        <v>0.23899999999999999</v>
      </c>
      <c r="U1024" s="200">
        <f>TRUNC(('TARIFA ENTREGA A DIRECCION USD'!F1024-'TARIFA ENTREGA A DIRECCION USD'!D1024)/'TARIFA ENTREGA A DIRECCION USD'!D1024,3)</f>
        <v>0.40300000000000002</v>
      </c>
      <c r="V1024" s="200">
        <f>TRUNC(('TARIFA ENTREGA A DIRECCION USD'!G1024-'TARIFA ENTREGA A DIRECCION USD'!D1024)/'TARIFA ENTREGA A DIRECCION USD'!D1024,3)</f>
        <v>0.91400000000000003</v>
      </c>
      <c r="X1024" s="142">
        <v>16.12</v>
      </c>
      <c r="Y1024" s="190">
        <v>1017</v>
      </c>
      <c r="Z1024" s="200">
        <v>0.55000000000000004</v>
      </c>
      <c r="AA1024" s="200">
        <v>0.13</v>
      </c>
      <c r="AB1024" s="200">
        <v>0.3</v>
      </c>
      <c r="AC1024" s="200">
        <v>0.85</v>
      </c>
      <c r="AL1024"/>
      <c r="AM1024"/>
      <c r="AN1024"/>
      <c r="AO1024"/>
      <c r="AP1024"/>
      <c r="AQ1024"/>
      <c r="AR1024"/>
      <c r="AS1024"/>
      <c r="AT1024"/>
      <c r="AU1024"/>
    </row>
    <row r="1025" spans="17:47" x14ac:dyDescent="0.2">
      <c r="Q1025" s="142">
        <f>TRUNC('TARIFA ENTREGA A DIRECCION USD'!D1026-'TARIFA ENTREGA A DIRECCION USD'!D1025,2)</f>
        <v>0.54</v>
      </c>
      <c r="R1025" s="190">
        <v>1018</v>
      </c>
      <c r="S1025" s="200">
        <f>TRUNC((('TARIFA ENTREGA A DIRECCION USD'!C1025-'TARIFA ENTREGA A DIRECCION USD'!D1025)/'TARIFA ENTREGA A DIRECCION USD'!D1025)+1,3)</f>
        <v>0.72</v>
      </c>
      <c r="T1025" s="200">
        <f>TRUNC(('TARIFA ENTREGA A DIRECCION USD'!E1025-'TARIFA ENTREGA A DIRECCION USD'!D1025)/'TARIFA ENTREGA A DIRECCION USD'!D1025,3)</f>
        <v>0.23899999999999999</v>
      </c>
      <c r="U1025" s="200">
        <f>TRUNC(('TARIFA ENTREGA A DIRECCION USD'!F1025-'TARIFA ENTREGA A DIRECCION USD'!D1025)/'TARIFA ENTREGA A DIRECCION USD'!D1025,3)</f>
        <v>0.40300000000000002</v>
      </c>
      <c r="V1025" s="200">
        <f>TRUNC(('TARIFA ENTREGA A DIRECCION USD'!G1025-'TARIFA ENTREGA A DIRECCION USD'!D1025)/'TARIFA ENTREGA A DIRECCION USD'!D1025,3)</f>
        <v>0.91400000000000003</v>
      </c>
      <c r="X1025" s="142">
        <v>16.12</v>
      </c>
      <c r="Y1025" s="190">
        <v>1018</v>
      </c>
      <c r="Z1025" s="200">
        <v>0.55000000000000004</v>
      </c>
      <c r="AA1025" s="200">
        <v>0.13</v>
      </c>
      <c r="AB1025" s="200">
        <v>0.3</v>
      </c>
      <c r="AC1025" s="200">
        <v>0.85</v>
      </c>
      <c r="AL1025"/>
      <c r="AM1025"/>
      <c r="AN1025"/>
      <c r="AO1025"/>
      <c r="AP1025"/>
      <c r="AQ1025"/>
      <c r="AR1025"/>
      <c r="AS1025"/>
      <c r="AT1025"/>
      <c r="AU1025"/>
    </row>
    <row r="1026" spans="17:47" x14ac:dyDescent="0.2">
      <c r="Q1026" s="142">
        <f>TRUNC('TARIFA ENTREGA A DIRECCION USD'!D1027-'TARIFA ENTREGA A DIRECCION USD'!D1026,2)</f>
        <v>0.54</v>
      </c>
      <c r="R1026" s="190">
        <v>1019</v>
      </c>
      <c r="S1026" s="200">
        <f>TRUNC((('TARIFA ENTREGA A DIRECCION USD'!C1026-'TARIFA ENTREGA A DIRECCION USD'!D1026)/'TARIFA ENTREGA A DIRECCION USD'!D1026)+1,3)</f>
        <v>0.72</v>
      </c>
      <c r="T1026" s="200">
        <f>TRUNC(('TARIFA ENTREGA A DIRECCION USD'!E1026-'TARIFA ENTREGA A DIRECCION USD'!D1026)/'TARIFA ENTREGA A DIRECCION USD'!D1026,3)</f>
        <v>0.23899999999999999</v>
      </c>
      <c r="U1026" s="200">
        <f>TRUNC(('TARIFA ENTREGA A DIRECCION USD'!F1026-'TARIFA ENTREGA A DIRECCION USD'!D1026)/'TARIFA ENTREGA A DIRECCION USD'!D1026,3)</f>
        <v>0.40300000000000002</v>
      </c>
      <c r="V1026" s="200">
        <f>TRUNC(('TARIFA ENTREGA A DIRECCION USD'!G1026-'TARIFA ENTREGA A DIRECCION USD'!D1026)/'TARIFA ENTREGA A DIRECCION USD'!D1026,3)</f>
        <v>0.91400000000000003</v>
      </c>
      <c r="X1026" s="142">
        <v>16.12</v>
      </c>
      <c r="Y1026" s="190">
        <v>1019</v>
      </c>
      <c r="Z1026" s="200">
        <v>0.55000000000000004</v>
      </c>
      <c r="AA1026" s="200">
        <v>0.13</v>
      </c>
      <c r="AB1026" s="200">
        <v>0.3</v>
      </c>
      <c r="AC1026" s="200">
        <v>0.85</v>
      </c>
      <c r="AL1026"/>
      <c r="AM1026"/>
      <c r="AN1026"/>
      <c r="AO1026"/>
      <c r="AP1026"/>
      <c r="AQ1026"/>
      <c r="AR1026"/>
      <c r="AS1026"/>
      <c r="AT1026"/>
      <c r="AU1026"/>
    </row>
    <row r="1027" spans="17:47" x14ac:dyDescent="0.2">
      <c r="Q1027" s="142">
        <f>TRUNC('TARIFA ENTREGA A DIRECCION USD'!D1028-'TARIFA ENTREGA A DIRECCION USD'!D1027,2)</f>
        <v>0.54</v>
      </c>
      <c r="R1027" s="190">
        <v>1020</v>
      </c>
      <c r="S1027" s="200">
        <f>TRUNC((('TARIFA ENTREGA A DIRECCION USD'!C1027-'TARIFA ENTREGA A DIRECCION USD'!D1027)/'TARIFA ENTREGA A DIRECCION USD'!D1027)+1,3)</f>
        <v>0.72</v>
      </c>
      <c r="T1027" s="200">
        <f>TRUNC(('TARIFA ENTREGA A DIRECCION USD'!E1027-'TARIFA ENTREGA A DIRECCION USD'!D1027)/'TARIFA ENTREGA A DIRECCION USD'!D1027,3)</f>
        <v>0.23899999999999999</v>
      </c>
      <c r="U1027" s="200">
        <f>TRUNC(('TARIFA ENTREGA A DIRECCION USD'!F1027-'TARIFA ENTREGA A DIRECCION USD'!D1027)/'TARIFA ENTREGA A DIRECCION USD'!D1027,3)</f>
        <v>0.40300000000000002</v>
      </c>
      <c r="V1027" s="200">
        <f>TRUNC(('TARIFA ENTREGA A DIRECCION USD'!G1027-'TARIFA ENTREGA A DIRECCION USD'!D1027)/'TARIFA ENTREGA A DIRECCION USD'!D1027,3)</f>
        <v>0.91400000000000003</v>
      </c>
      <c r="X1027" s="142">
        <v>16.12</v>
      </c>
      <c r="Y1027" s="190">
        <v>1020</v>
      </c>
      <c r="Z1027" s="200">
        <v>0.55000000000000004</v>
      </c>
      <c r="AA1027" s="200">
        <v>0.13</v>
      </c>
      <c r="AB1027" s="200">
        <v>0.3</v>
      </c>
      <c r="AC1027" s="200">
        <v>0.85</v>
      </c>
      <c r="AL1027"/>
      <c r="AM1027"/>
      <c r="AN1027"/>
      <c r="AO1027"/>
      <c r="AP1027"/>
      <c r="AQ1027"/>
      <c r="AR1027"/>
      <c r="AS1027"/>
      <c r="AT1027"/>
      <c r="AU1027"/>
    </row>
    <row r="1028" spans="17:47" x14ac:dyDescent="0.2">
      <c r="Q1028" s="142">
        <f>TRUNC('TARIFA ENTREGA A DIRECCION USD'!D1029-'TARIFA ENTREGA A DIRECCION USD'!D1028,2)</f>
        <v>0.54</v>
      </c>
      <c r="R1028" s="190">
        <v>1021</v>
      </c>
      <c r="S1028" s="200">
        <f>TRUNC((('TARIFA ENTREGA A DIRECCION USD'!C1028-'TARIFA ENTREGA A DIRECCION USD'!D1028)/'TARIFA ENTREGA A DIRECCION USD'!D1028)+1,3)</f>
        <v>0.72</v>
      </c>
      <c r="T1028" s="200">
        <f>TRUNC(('TARIFA ENTREGA A DIRECCION USD'!E1028-'TARIFA ENTREGA A DIRECCION USD'!D1028)/'TARIFA ENTREGA A DIRECCION USD'!D1028,3)</f>
        <v>0.23899999999999999</v>
      </c>
      <c r="U1028" s="200">
        <f>TRUNC(('TARIFA ENTREGA A DIRECCION USD'!F1028-'TARIFA ENTREGA A DIRECCION USD'!D1028)/'TARIFA ENTREGA A DIRECCION USD'!D1028,3)</f>
        <v>0.40300000000000002</v>
      </c>
      <c r="V1028" s="200">
        <f>TRUNC(('TARIFA ENTREGA A DIRECCION USD'!G1028-'TARIFA ENTREGA A DIRECCION USD'!D1028)/'TARIFA ENTREGA A DIRECCION USD'!D1028,3)</f>
        <v>0.91400000000000003</v>
      </c>
      <c r="X1028" s="142">
        <v>16.12</v>
      </c>
      <c r="Y1028" s="190">
        <v>1021</v>
      </c>
      <c r="Z1028" s="200">
        <v>0.55000000000000004</v>
      </c>
      <c r="AA1028" s="200">
        <v>0.13</v>
      </c>
      <c r="AB1028" s="200">
        <v>0.3</v>
      </c>
      <c r="AC1028" s="200">
        <v>0.85</v>
      </c>
      <c r="AL1028"/>
      <c r="AM1028"/>
      <c r="AN1028"/>
      <c r="AO1028"/>
      <c r="AP1028"/>
      <c r="AQ1028"/>
      <c r="AR1028"/>
      <c r="AS1028"/>
      <c r="AT1028"/>
      <c r="AU1028"/>
    </row>
    <row r="1029" spans="17:47" x14ac:dyDescent="0.2">
      <c r="Q1029" s="142">
        <f>TRUNC('TARIFA ENTREGA A DIRECCION USD'!D1030-'TARIFA ENTREGA A DIRECCION USD'!D1029,2)</f>
        <v>0.54</v>
      </c>
      <c r="R1029" s="190">
        <v>1022</v>
      </c>
      <c r="S1029" s="200">
        <f>TRUNC((('TARIFA ENTREGA A DIRECCION USD'!C1029-'TARIFA ENTREGA A DIRECCION USD'!D1029)/'TARIFA ENTREGA A DIRECCION USD'!D1029)+1,3)</f>
        <v>0.72</v>
      </c>
      <c r="T1029" s="200">
        <f>TRUNC(('TARIFA ENTREGA A DIRECCION USD'!E1029-'TARIFA ENTREGA A DIRECCION USD'!D1029)/'TARIFA ENTREGA A DIRECCION USD'!D1029,3)</f>
        <v>0.23899999999999999</v>
      </c>
      <c r="U1029" s="200">
        <f>TRUNC(('TARIFA ENTREGA A DIRECCION USD'!F1029-'TARIFA ENTREGA A DIRECCION USD'!D1029)/'TARIFA ENTREGA A DIRECCION USD'!D1029,3)</f>
        <v>0.40300000000000002</v>
      </c>
      <c r="V1029" s="200">
        <f>TRUNC(('TARIFA ENTREGA A DIRECCION USD'!G1029-'TARIFA ENTREGA A DIRECCION USD'!D1029)/'TARIFA ENTREGA A DIRECCION USD'!D1029,3)</f>
        <v>0.91400000000000003</v>
      </c>
      <c r="X1029" s="142">
        <v>16.12</v>
      </c>
      <c r="Y1029" s="190">
        <v>1022</v>
      </c>
      <c r="Z1029" s="200">
        <v>0.55000000000000004</v>
      </c>
      <c r="AA1029" s="200">
        <v>0.13</v>
      </c>
      <c r="AB1029" s="200">
        <v>0.3</v>
      </c>
      <c r="AC1029" s="200">
        <v>0.85</v>
      </c>
      <c r="AL1029"/>
      <c r="AM1029"/>
      <c r="AN1029"/>
      <c r="AO1029"/>
      <c r="AP1029"/>
      <c r="AQ1029"/>
      <c r="AR1029"/>
      <c r="AS1029"/>
      <c r="AT1029"/>
      <c r="AU1029"/>
    </row>
    <row r="1030" spans="17:47" x14ac:dyDescent="0.2">
      <c r="Q1030" s="142">
        <f>TRUNC('TARIFA ENTREGA A DIRECCION USD'!D1031-'TARIFA ENTREGA A DIRECCION USD'!D1030,2)</f>
        <v>0.54</v>
      </c>
      <c r="R1030" s="190">
        <v>1023</v>
      </c>
      <c r="S1030" s="200">
        <f>TRUNC((('TARIFA ENTREGA A DIRECCION USD'!C1030-'TARIFA ENTREGA A DIRECCION USD'!D1030)/'TARIFA ENTREGA A DIRECCION USD'!D1030)+1,3)</f>
        <v>0.72</v>
      </c>
      <c r="T1030" s="200">
        <f>TRUNC(('TARIFA ENTREGA A DIRECCION USD'!E1030-'TARIFA ENTREGA A DIRECCION USD'!D1030)/'TARIFA ENTREGA A DIRECCION USD'!D1030,3)</f>
        <v>0.23899999999999999</v>
      </c>
      <c r="U1030" s="200">
        <f>TRUNC(('TARIFA ENTREGA A DIRECCION USD'!F1030-'TARIFA ENTREGA A DIRECCION USD'!D1030)/'TARIFA ENTREGA A DIRECCION USD'!D1030,3)</f>
        <v>0.40300000000000002</v>
      </c>
      <c r="V1030" s="200">
        <f>TRUNC(('TARIFA ENTREGA A DIRECCION USD'!G1030-'TARIFA ENTREGA A DIRECCION USD'!D1030)/'TARIFA ENTREGA A DIRECCION USD'!D1030,3)</f>
        <v>0.91400000000000003</v>
      </c>
      <c r="X1030" s="142">
        <v>16.12</v>
      </c>
      <c r="Y1030" s="190">
        <v>1023</v>
      </c>
      <c r="Z1030" s="200">
        <v>0.55000000000000004</v>
      </c>
      <c r="AA1030" s="200">
        <v>0.13</v>
      </c>
      <c r="AB1030" s="200">
        <v>0.3</v>
      </c>
      <c r="AC1030" s="200">
        <v>0.85</v>
      </c>
      <c r="AL1030"/>
      <c r="AM1030"/>
      <c r="AN1030"/>
      <c r="AO1030"/>
      <c r="AP1030"/>
      <c r="AQ1030"/>
      <c r="AR1030"/>
      <c r="AS1030"/>
      <c r="AT1030"/>
      <c r="AU1030"/>
    </row>
    <row r="1031" spans="17:47" x14ac:dyDescent="0.2">
      <c r="Q1031" s="142">
        <f>TRUNC('TARIFA ENTREGA A DIRECCION USD'!D1032-'TARIFA ENTREGA A DIRECCION USD'!D1031,2)</f>
        <v>0.54</v>
      </c>
      <c r="R1031" s="190">
        <v>1024</v>
      </c>
      <c r="S1031" s="200">
        <f>TRUNC((('TARIFA ENTREGA A DIRECCION USD'!C1031-'TARIFA ENTREGA A DIRECCION USD'!D1031)/'TARIFA ENTREGA A DIRECCION USD'!D1031)+1,3)</f>
        <v>0.72</v>
      </c>
      <c r="T1031" s="200">
        <f>TRUNC(('TARIFA ENTREGA A DIRECCION USD'!E1031-'TARIFA ENTREGA A DIRECCION USD'!D1031)/'TARIFA ENTREGA A DIRECCION USD'!D1031,3)</f>
        <v>0.23899999999999999</v>
      </c>
      <c r="U1031" s="200">
        <f>TRUNC(('TARIFA ENTREGA A DIRECCION USD'!F1031-'TARIFA ENTREGA A DIRECCION USD'!D1031)/'TARIFA ENTREGA A DIRECCION USD'!D1031,3)</f>
        <v>0.40300000000000002</v>
      </c>
      <c r="V1031" s="200">
        <f>TRUNC(('TARIFA ENTREGA A DIRECCION USD'!G1031-'TARIFA ENTREGA A DIRECCION USD'!D1031)/'TARIFA ENTREGA A DIRECCION USD'!D1031,3)</f>
        <v>0.91400000000000003</v>
      </c>
      <c r="X1031" s="142">
        <v>16.12</v>
      </c>
      <c r="Y1031" s="190">
        <v>1024</v>
      </c>
      <c r="Z1031" s="200">
        <v>0.55000000000000004</v>
      </c>
      <c r="AA1031" s="200">
        <v>0.13</v>
      </c>
      <c r="AB1031" s="200">
        <v>0.3</v>
      </c>
      <c r="AC1031" s="200">
        <v>0.85</v>
      </c>
      <c r="AL1031"/>
      <c r="AM1031"/>
      <c r="AN1031"/>
      <c r="AO1031"/>
      <c r="AP1031"/>
      <c r="AQ1031"/>
      <c r="AR1031"/>
      <c r="AS1031"/>
      <c r="AT1031"/>
      <c r="AU1031"/>
    </row>
    <row r="1032" spans="17:47" x14ac:dyDescent="0.2">
      <c r="Q1032" s="142">
        <f>TRUNC('TARIFA ENTREGA A DIRECCION USD'!D1033-'TARIFA ENTREGA A DIRECCION USD'!D1032,2)</f>
        <v>0.54</v>
      </c>
      <c r="R1032" s="190">
        <v>1025</v>
      </c>
      <c r="S1032" s="200">
        <f>TRUNC((('TARIFA ENTREGA A DIRECCION USD'!C1032-'TARIFA ENTREGA A DIRECCION USD'!D1032)/'TARIFA ENTREGA A DIRECCION USD'!D1032)+1,3)</f>
        <v>0.72</v>
      </c>
      <c r="T1032" s="200">
        <f>TRUNC(('TARIFA ENTREGA A DIRECCION USD'!E1032-'TARIFA ENTREGA A DIRECCION USD'!D1032)/'TARIFA ENTREGA A DIRECCION USD'!D1032,3)</f>
        <v>0.23899999999999999</v>
      </c>
      <c r="U1032" s="200">
        <f>TRUNC(('TARIFA ENTREGA A DIRECCION USD'!F1032-'TARIFA ENTREGA A DIRECCION USD'!D1032)/'TARIFA ENTREGA A DIRECCION USD'!D1032,3)</f>
        <v>0.40300000000000002</v>
      </c>
      <c r="V1032" s="200">
        <f>TRUNC(('TARIFA ENTREGA A DIRECCION USD'!G1032-'TARIFA ENTREGA A DIRECCION USD'!D1032)/'TARIFA ENTREGA A DIRECCION USD'!D1032,3)</f>
        <v>0.91400000000000003</v>
      </c>
      <c r="X1032" s="142">
        <v>16.12</v>
      </c>
      <c r="Y1032" s="190">
        <v>1025</v>
      </c>
      <c r="Z1032" s="200">
        <v>0.55000000000000004</v>
      </c>
      <c r="AA1032" s="200">
        <v>0.13</v>
      </c>
      <c r="AB1032" s="200">
        <v>0.3</v>
      </c>
      <c r="AC1032" s="200">
        <v>0.85</v>
      </c>
      <c r="AL1032"/>
      <c r="AM1032"/>
      <c r="AN1032"/>
      <c r="AO1032"/>
      <c r="AP1032"/>
      <c r="AQ1032"/>
      <c r="AR1032"/>
      <c r="AS1032"/>
      <c r="AT1032"/>
      <c r="AU1032"/>
    </row>
    <row r="1033" spans="17:47" x14ac:dyDescent="0.2">
      <c r="Q1033" s="142">
        <f>TRUNC('TARIFA ENTREGA A DIRECCION USD'!D1034-'TARIFA ENTREGA A DIRECCION USD'!D1033,2)</f>
        <v>0.54</v>
      </c>
      <c r="R1033" s="190">
        <v>1026</v>
      </c>
      <c r="S1033" s="200">
        <f>TRUNC((('TARIFA ENTREGA A DIRECCION USD'!C1033-'TARIFA ENTREGA A DIRECCION USD'!D1033)/'TARIFA ENTREGA A DIRECCION USD'!D1033)+1,3)</f>
        <v>0.72</v>
      </c>
      <c r="T1033" s="200">
        <f>TRUNC(('TARIFA ENTREGA A DIRECCION USD'!E1033-'TARIFA ENTREGA A DIRECCION USD'!D1033)/'TARIFA ENTREGA A DIRECCION USD'!D1033,3)</f>
        <v>0.23899999999999999</v>
      </c>
      <c r="U1033" s="200">
        <f>TRUNC(('TARIFA ENTREGA A DIRECCION USD'!F1033-'TARIFA ENTREGA A DIRECCION USD'!D1033)/'TARIFA ENTREGA A DIRECCION USD'!D1033,3)</f>
        <v>0.40300000000000002</v>
      </c>
      <c r="V1033" s="200">
        <f>TRUNC(('TARIFA ENTREGA A DIRECCION USD'!G1033-'TARIFA ENTREGA A DIRECCION USD'!D1033)/'TARIFA ENTREGA A DIRECCION USD'!D1033,3)</f>
        <v>0.91400000000000003</v>
      </c>
      <c r="X1033" s="142">
        <v>16.12</v>
      </c>
      <c r="Y1033" s="190">
        <v>1026</v>
      </c>
      <c r="Z1033" s="200">
        <v>0.55000000000000004</v>
      </c>
      <c r="AA1033" s="200">
        <v>0.13</v>
      </c>
      <c r="AB1033" s="200">
        <v>0.3</v>
      </c>
      <c r="AC1033" s="200">
        <v>0.85</v>
      </c>
      <c r="AL1033"/>
      <c r="AM1033"/>
      <c r="AN1033"/>
      <c r="AO1033"/>
      <c r="AP1033"/>
      <c r="AQ1033"/>
      <c r="AR1033"/>
      <c r="AS1033"/>
      <c r="AT1033"/>
      <c r="AU1033"/>
    </row>
    <row r="1034" spans="17:47" x14ac:dyDescent="0.2">
      <c r="Q1034" s="142">
        <f>TRUNC('TARIFA ENTREGA A DIRECCION USD'!D1035-'TARIFA ENTREGA A DIRECCION USD'!D1034,2)</f>
        <v>0.54</v>
      </c>
      <c r="R1034" s="190">
        <v>1027</v>
      </c>
      <c r="S1034" s="200">
        <f>TRUNC((('TARIFA ENTREGA A DIRECCION USD'!C1034-'TARIFA ENTREGA A DIRECCION USD'!D1034)/'TARIFA ENTREGA A DIRECCION USD'!D1034)+1,3)</f>
        <v>0.72</v>
      </c>
      <c r="T1034" s="200">
        <f>TRUNC(('TARIFA ENTREGA A DIRECCION USD'!E1034-'TARIFA ENTREGA A DIRECCION USD'!D1034)/'TARIFA ENTREGA A DIRECCION USD'!D1034,3)</f>
        <v>0.23899999999999999</v>
      </c>
      <c r="U1034" s="200">
        <f>TRUNC(('TARIFA ENTREGA A DIRECCION USD'!F1034-'TARIFA ENTREGA A DIRECCION USD'!D1034)/'TARIFA ENTREGA A DIRECCION USD'!D1034,3)</f>
        <v>0.40300000000000002</v>
      </c>
      <c r="V1034" s="200">
        <f>TRUNC(('TARIFA ENTREGA A DIRECCION USD'!G1034-'TARIFA ENTREGA A DIRECCION USD'!D1034)/'TARIFA ENTREGA A DIRECCION USD'!D1034,3)</f>
        <v>0.91400000000000003</v>
      </c>
      <c r="X1034" s="142">
        <v>16.12</v>
      </c>
      <c r="Y1034" s="190">
        <v>1027</v>
      </c>
      <c r="Z1034" s="200">
        <v>0.55000000000000004</v>
      </c>
      <c r="AA1034" s="200">
        <v>0.13</v>
      </c>
      <c r="AB1034" s="200">
        <v>0.3</v>
      </c>
      <c r="AC1034" s="200">
        <v>0.85</v>
      </c>
      <c r="AL1034"/>
      <c r="AM1034"/>
      <c r="AN1034"/>
      <c r="AO1034"/>
      <c r="AP1034"/>
      <c r="AQ1034"/>
      <c r="AR1034"/>
      <c r="AS1034"/>
      <c r="AT1034"/>
      <c r="AU1034"/>
    </row>
    <row r="1035" spans="17:47" x14ac:dyDescent="0.2">
      <c r="Q1035" s="142">
        <f>TRUNC('TARIFA ENTREGA A DIRECCION USD'!D1036-'TARIFA ENTREGA A DIRECCION USD'!D1035,2)</f>
        <v>0.54</v>
      </c>
      <c r="R1035" s="190">
        <v>1028</v>
      </c>
      <c r="S1035" s="200">
        <f>TRUNC((('TARIFA ENTREGA A DIRECCION USD'!C1035-'TARIFA ENTREGA A DIRECCION USD'!D1035)/'TARIFA ENTREGA A DIRECCION USD'!D1035)+1,3)</f>
        <v>0.72</v>
      </c>
      <c r="T1035" s="200">
        <f>TRUNC(('TARIFA ENTREGA A DIRECCION USD'!E1035-'TARIFA ENTREGA A DIRECCION USD'!D1035)/'TARIFA ENTREGA A DIRECCION USD'!D1035,3)</f>
        <v>0.23899999999999999</v>
      </c>
      <c r="U1035" s="200">
        <f>TRUNC(('TARIFA ENTREGA A DIRECCION USD'!F1035-'TARIFA ENTREGA A DIRECCION USD'!D1035)/'TARIFA ENTREGA A DIRECCION USD'!D1035,3)</f>
        <v>0.40300000000000002</v>
      </c>
      <c r="V1035" s="200">
        <f>TRUNC(('TARIFA ENTREGA A DIRECCION USD'!G1035-'TARIFA ENTREGA A DIRECCION USD'!D1035)/'TARIFA ENTREGA A DIRECCION USD'!D1035,3)</f>
        <v>0.91400000000000003</v>
      </c>
      <c r="X1035" s="142">
        <v>16.12</v>
      </c>
      <c r="Y1035" s="190">
        <v>1028</v>
      </c>
      <c r="Z1035" s="200">
        <v>0.55000000000000004</v>
      </c>
      <c r="AA1035" s="200">
        <v>0.13</v>
      </c>
      <c r="AB1035" s="200">
        <v>0.3</v>
      </c>
      <c r="AC1035" s="200">
        <v>0.85</v>
      </c>
      <c r="AL1035"/>
      <c r="AM1035"/>
      <c r="AN1035"/>
      <c r="AO1035"/>
      <c r="AP1035"/>
      <c r="AQ1035"/>
      <c r="AR1035"/>
      <c r="AS1035"/>
      <c r="AT1035"/>
      <c r="AU1035"/>
    </row>
    <row r="1036" spans="17:47" x14ac:dyDescent="0.2">
      <c r="Q1036" s="142">
        <f>TRUNC('TARIFA ENTREGA A DIRECCION USD'!D1037-'TARIFA ENTREGA A DIRECCION USD'!D1036,2)</f>
        <v>0.54</v>
      </c>
      <c r="R1036" s="190">
        <v>1029</v>
      </c>
      <c r="S1036" s="200">
        <f>TRUNC((('TARIFA ENTREGA A DIRECCION USD'!C1036-'TARIFA ENTREGA A DIRECCION USD'!D1036)/'TARIFA ENTREGA A DIRECCION USD'!D1036)+1,3)</f>
        <v>0.72</v>
      </c>
      <c r="T1036" s="200">
        <f>TRUNC(('TARIFA ENTREGA A DIRECCION USD'!E1036-'TARIFA ENTREGA A DIRECCION USD'!D1036)/'TARIFA ENTREGA A DIRECCION USD'!D1036,3)</f>
        <v>0.23899999999999999</v>
      </c>
      <c r="U1036" s="200">
        <f>TRUNC(('TARIFA ENTREGA A DIRECCION USD'!F1036-'TARIFA ENTREGA A DIRECCION USD'!D1036)/'TARIFA ENTREGA A DIRECCION USD'!D1036,3)</f>
        <v>0.40300000000000002</v>
      </c>
      <c r="V1036" s="200">
        <f>TRUNC(('TARIFA ENTREGA A DIRECCION USD'!G1036-'TARIFA ENTREGA A DIRECCION USD'!D1036)/'TARIFA ENTREGA A DIRECCION USD'!D1036,3)</f>
        <v>0.91400000000000003</v>
      </c>
      <c r="X1036" s="142">
        <v>16.12</v>
      </c>
      <c r="Y1036" s="190">
        <v>1029</v>
      </c>
      <c r="Z1036" s="200">
        <v>0.55000000000000004</v>
      </c>
      <c r="AA1036" s="200">
        <v>0.13</v>
      </c>
      <c r="AB1036" s="200">
        <v>0.3</v>
      </c>
      <c r="AC1036" s="200">
        <v>0.85</v>
      </c>
      <c r="AL1036"/>
      <c r="AM1036"/>
      <c r="AN1036"/>
      <c r="AO1036"/>
      <c r="AP1036"/>
      <c r="AQ1036"/>
      <c r="AR1036"/>
      <c r="AS1036"/>
      <c r="AT1036"/>
      <c r="AU1036"/>
    </row>
    <row r="1037" spans="17:47" x14ac:dyDescent="0.2">
      <c r="Q1037" s="142">
        <f>TRUNC('TARIFA ENTREGA A DIRECCION USD'!D1038-'TARIFA ENTREGA A DIRECCION USD'!D1037,2)</f>
        <v>0.54</v>
      </c>
      <c r="R1037" s="190">
        <v>1030</v>
      </c>
      <c r="S1037" s="200">
        <f>TRUNC((('TARIFA ENTREGA A DIRECCION USD'!C1037-'TARIFA ENTREGA A DIRECCION USD'!D1037)/'TARIFA ENTREGA A DIRECCION USD'!D1037)+1,3)</f>
        <v>0.72</v>
      </c>
      <c r="T1037" s="200">
        <f>TRUNC(('TARIFA ENTREGA A DIRECCION USD'!E1037-'TARIFA ENTREGA A DIRECCION USD'!D1037)/'TARIFA ENTREGA A DIRECCION USD'!D1037,3)</f>
        <v>0.23899999999999999</v>
      </c>
      <c r="U1037" s="200">
        <f>TRUNC(('TARIFA ENTREGA A DIRECCION USD'!F1037-'TARIFA ENTREGA A DIRECCION USD'!D1037)/'TARIFA ENTREGA A DIRECCION USD'!D1037,3)</f>
        <v>0.40300000000000002</v>
      </c>
      <c r="V1037" s="200">
        <f>TRUNC(('TARIFA ENTREGA A DIRECCION USD'!G1037-'TARIFA ENTREGA A DIRECCION USD'!D1037)/'TARIFA ENTREGA A DIRECCION USD'!D1037,3)</f>
        <v>0.91500000000000004</v>
      </c>
      <c r="X1037" s="142">
        <v>16.12</v>
      </c>
      <c r="Y1037" s="190">
        <v>1030</v>
      </c>
      <c r="Z1037" s="200">
        <v>0.55000000000000004</v>
      </c>
      <c r="AA1037" s="200">
        <v>0.13</v>
      </c>
      <c r="AB1037" s="200">
        <v>0.3</v>
      </c>
      <c r="AC1037" s="200">
        <v>0.85</v>
      </c>
      <c r="AL1037"/>
      <c r="AM1037"/>
      <c r="AN1037"/>
      <c r="AO1037"/>
      <c r="AP1037"/>
      <c r="AQ1037"/>
      <c r="AR1037"/>
      <c r="AS1037"/>
      <c r="AT1037"/>
      <c r="AU1037"/>
    </row>
    <row r="1038" spans="17:47" x14ac:dyDescent="0.2">
      <c r="Q1038" s="142">
        <f>TRUNC('TARIFA ENTREGA A DIRECCION USD'!D1039-'TARIFA ENTREGA A DIRECCION USD'!D1038,2)</f>
        <v>0.54</v>
      </c>
      <c r="R1038" s="190">
        <v>1031</v>
      </c>
      <c r="S1038" s="200">
        <f>TRUNC((('TARIFA ENTREGA A DIRECCION USD'!C1038-'TARIFA ENTREGA A DIRECCION USD'!D1038)/'TARIFA ENTREGA A DIRECCION USD'!D1038)+1,3)</f>
        <v>0.72</v>
      </c>
      <c r="T1038" s="200">
        <f>TRUNC(('TARIFA ENTREGA A DIRECCION USD'!E1038-'TARIFA ENTREGA A DIRECCION USD'!D1038)/'TARIFA ENTREGA A DIRECCION USD'!D1038,3)</f>
        <v>0.23899999999999999</v>
      </c>
      <c r="U1038" s="200">
        <f>TRUNC(('TARIFA ENTREGA A DIRECCION USD'!F1038-'TARIFA ENTREGA A DIRECCION USD'!D1038)/'TARIFA ENTREGA A DIRECCION USD'!D1038,3)</f>
        <v>0.40300000000000002</v>
      </c>
      <c r="V1038" s="200">
        <f>TRUNC(('TARIFA ENTREGA A DIRECCION USD'!G1038-'TARIFA ENTREGA A DIRECCION USD'!D1038)/'TARIFA ENTREGA A DIRECCION USD'!D1038,3)</f>
        <v>0.91500000000000004</v>
      </c>
      <c r="X1038" s="142">
        <v>16.12</v>
      </c>
      <c r="Y1038" s="190">
        <v>1031</v>
      </c>
      <c r="Z1038" s="200">
        <v>0.55000000000000004</v>
      </c>
      <c r="AA1038" s="200">
        <v>0.13</v>
      </c>
      <c r="AB1038" s="200">
        <v>0.3</v>
      </c>
      <c r="AC1038" s="200">
        <v>0.85</v>
      </c>
      <c r="AL1038"/>
      <c r="AM1038"/>
      <c r="AN1038"/>
      <c r="AO1038"/>
      <c r="AP1038"/>
      <c r="AQ1038"/>
      <c r="AR1038"/>
      <c r="AS1038"/>
      <c r="AT1038"/>
      <c r="AU1038"/>
    </row>
    <row r="1039" spans="17:47" x14ac:dyDescent="0.2">
      <c r="Q1039" s="142">
        <f>TRUNC('TARIFA ENTREGA A DIRECCION USD'!D1040-'TARIFA ENTREGA A DIRECCION USD'!D1039,2)</f>
        <v>0.54</v>
      </c>
      <c r="R1039" s="190">
        <v>1032</v>
      </c>
      <c r="S1039" s="200">
        <f>TRUNC((('TARIFA ENTREGA A DIRECCION USD'!C1039-'TARIFA ENTREGA A DIRECCION USD'!D1039)/'TARIFA ENTREGA A DIRECCION USD'!D1039)+1,3)</f>
        <v>0.72</v>
      </c>
      <c r="T1039" s="200">
        <f>TRUNC(('TARIFA ENTREGA A DIRECCION USD'!E1039-'TARIFA ENTREGA A DIRECCION USD'!D1039)/'TARIFA ENTREGA A DIRECCION USD'!D1039,3)</f>
        <v>0.23899999999999999</v>
      </c>
      <c r="U1039" s="200">
        <f>TRUNC(('TARIFA ENTREGA A DIRECCION USD'!F1039-'TARIFA ENTREGA A DIRECCION USD'!D1039)/'TARIFA ENTREGA A DIRECCION USD'!D1039,3)</f>
        <v>0.40300000000000002</v>
      </c>
      <c r="V1039" s="200">
        <f>TRUNC(('TARIFA ENTREGA A DIRECCION USD'!G1039-'TARIFA ENTREGA A DIRECCION USD'!D1039)/'TARIFA ENTREGA A DIRECCION USD'!D1039,3)</f>
        <v>0.91500000000000004</v>
      </c>
      <c r="X1039" s="142">
        <v>16.12</v>
      </c>
      <c r="Y1039" s="190">
        <v>1032</v>
      </c>
      <c r="Z1039" s="200">
        <v>0.55000000000000004</v>
      </c>
      <c r="AA1039" s="200">
        <v>0.13</v>
      </c>
      <c r="AB1039" s="200">
        <v>0.3</v>
      </c>
      <c r="AC1039" s="200">
        <v>0.85</v>
      </c>
      <c r="AL1039"/>
      <c r="AM1039"/>
      <c r="AN1039"/>
      <c r="AO1039"/>
      <c r="AP1039"/>
      <c r="AQ1039"/>
      <c r="AR1039"/>
      <c r="AS1039"/>
      <c r="AT1039"/>
      <c r="AU1039"/>
    </row>
    <row r="1040" spans="17:47" x14ac:dyDescent="0.2">
      <c r="Q1040" s="142">
        <f>TRUNC('TARIFA ENTREGA A DIRECCION USD'!D1041-'TARIFA ENTREGA A DIRECCION USD'!D1040,2)</f>
        <v>0.54</v>
      </c>
      <c r="R1040" s="190">
        <v>1033</v>
      </c>
      <c r="S1040" s="200">
        <f>TRUNC((('TARIFA ENTREGA A DIRECCION USD'!C1040-'TARIFA ENTREGA A DIRECCION USD'!D1040)/'TARIFA ENTREGA A DIRECCION USD'!D1040)+1,3)</f>
        <v>0.72</v>
      </c>
      <c r="T1040" s="200">
        <f>TRUNC(('TARIFA ENTREGA A DIRECCION USD'!E1040-'TARIFA ENTREGA A DIRECCION USD'!D1040)/'TARIFA ENTREGA A DIRECCION USD'!D1040,3)</f>
        <v>0.23899999999999999</v>
      </c>
      <c r="U1040" s="200">
        <f>TRUNC(('TARIFA ENTREGA A DIRECCION USD'!F1040-'TARIFA ENTREGA A DIRECCION USD'!D1040)/'TARIFA ENTREGA A DIRECCION USD'!D1040,3)</f>
        <v>0.40300000000000002</v>
      </c>
      <c r="V1040" s="200">
        <f>TRUNC(('TARIFA ENTREGA A DIRECCION USD'!G1040-'TARIFA ENTREGA A DIRECCION USD'!D1040)/'TARIFA ENTREGA A DIRECCION USD'!D1040,3)</f>
        <v>0.91500000000000004</v>
      </c>
      <c r="X1040" s="142">
        <v>16.12</v>
      </c>
      <c r="Y1040" s="190">
        <v>1033</v>
      </c>
      <c r="Z1040" s="200">
        <v>0.55000000000000004</v>
      </c>
      <c r="AA1040" s="200">
        <v>0.13</v>
      </c>
      <c r="AB1040" s="200">
        <v>0.3</v>
      </c>
      <c r="AC1040" s="200">
        <v>0.85</v>
      </c>
      <c r="AL1040"/>
      <c r="AM1040"/>
      <c r="AN1040"/>
      <c r="AO1040"/>
      <c r="AP1040"/>
      <c r="AQ1040"/>
      <c r="AR1040"/>
      <c r="AS1040"/>
      <c r="AT1040"/>
      <c r="AU1040"/>
    </row>
    <row r="1041" spans="17:47" x14ac:dyDescent="0.2">
      <c r="Q1041" s="142">
        <f>TRUNC('TARIFA ENTREGA A DIRECCION USD'!D1042-'TARIFA ENTREGA A DIRECCION USD'!D1041,2)</f>
        <v>0.54</v>
      </c>
      <c r="R1041" s="190">
        <v>1034</v>
      </c>
      <c r="S1041" s="200">
        <f>TRUNC((('TARIFA ENTREGA A DIRECCION USD'!C1041-'TARIFA ENTREGA A DIRECCION USD'!D1041)/'TARIFA ENTREGA A DIRECCION USD'!D1041)+1,3)</f>
        <v>0.72</v>
      </c>
      <c r="T1041" s="200">
        <f>TRUNC(('TARIFA ENTREGA A DIRECCION USD'!E1041-'TARIFA ENTREGA A DIRECCION USD'!D1041)/'TARIFA ENTREGA A DIRECCION USD'!D1041,3)</f>
        <v>0.23899999999999999</v>
      </c>
      <c r="U1041" s="200">
        <f>TRUNC(('TARIFA ENTREGA A DIRECCION USD'!F1041-'TARIFA ENTREGA A DIRECCION USD'!D1041)/'TARIFA ENTREGA A DIRECCION USD'!D1041,3)</f>
        <v>0.40300000000000002</v>
      </c>
      <c r="V1041" s="200">
        <f>TRUNC(('TARIFA ENTREGA A DIRECCION USD'!G1041-'TARIFA ENTREGA A DIRECCION USD'!D1041)/'TARIFA ENTREGA A DIRECCION USD'!D1041,3)</f>
        <v>0.91500000000000004</v>
      </c>
      <c r="X1041" s="142">
        <v>16.12</v>
      </c>
      <c r="Y1041" s="190">
        <v>1034</v>
      </c>
      <c r="Z1041" s="200">
        <v>0.55000000000000004</v>
      </c>
      <c r="AA1041" s="200">
        <v>0.13</v>
      </c>
      <c r="AB1041" s="200">
        <v>0.3</v>
      </c>
      <c r="AC1041" s="200">
        <v>0.85</v>
      </c>
      <c r="AL1041"/>
      <c r="AM1041"/>
      <c r="AN1041"/>
      <c r="AO1041"/>
      <c r="AP1041"/>
      <c r="AQ1041"/>
      <c r="AR1041"/>
      <c r="AS1041"/>
      <c r="AT1041"/>
      <c r="AU1041"/>
    </row>
    <row r="1042" spans="17:47" x14ac:dyDescent="0.2">
      <c r="Q1042" s="142">
        <f>TRUNC('TARIFA ENTREGA A DIRECCION USD'!D1043-'TARIFA ENTREGA A DIRECCION USD'!D1042,2)</f>
        <v>0.54</v>
      </c>
      <c r="R1042" s="190">
        <v>1035</v>
      </c>
      <c r="S1042" s="200">
        <f>TRUNC((('TARIFA ENTREGA A DIRECCION USD'!C1042-'TARIFA ENTREGA A DIRECCION USD'!D1042)/'TARIFA ENTREGA A DIRECCION USD'!D1042)+1,3)</f>
        <v>0.72</v>
      </c>
      <c r="T1042" s="200">
        <f>TRUNC(('TARIFA ENTREGA A DIRECCION USD'!E1042-'TARIFA ENTREGA A DIRECCION USD'!D1042)/'TARIFA ENTREGA A DIRECCION USD'!D1042,3)</f>
        <v>0.23899999999999999</v>
      </c>
      <c r="U1042" s="200">
        <f>TRUNC(('TARIFA ENTREGA A DIRECCION USD'!F1042-'TARIFA ENTREGA A DIRECCION USD'!D1042)/'TARIFA ENTREGA A DIRECCION USD'!D1042,3)</f>
        <v>0.40300000000000002</v>
      </c>
      <c r="V1042" s="200">
        <f>TRUNC(('TARIFA ENTREGA A DIRECCION USD'!G1042-'TARIFA ENTREGA A DIRECCION USD'!D1042)/'TARIFA ENTREGA A DIRECCION USD'!D1042,3)</f>
        <v>0.91500000000000004</v>
      </c>
      <c r="X1042" s="142">
        <v>16.12</v>
      </c>
      <c r="Y1042" s="190">
        <v>1035</v>
      </c>
      <c r="Z1042" s="200">
        <v>0.55000000000000004</v>
      </c>
      <c r="AA1042" s="200">
        <v>0.13</v>
      </c>
      <c r="AB1042" s="200">
        <v>0.3</v>
      </c>
      <c r="AC1042" s="200">
        <v>0.85</v>
      </c>
      <c r="AL1042"/>
      <c r="AM1042"/>
      <c r="AN1042"/>
      <c r="AO1042"/>
      <c r="AP1042"/>
      <c r="AQ1042"/>
      <c r="AR1042"/>
      <c r="AS1042"/>
      <c r="AT1042"/>
      <c r="AU1042"/>
    </row>
    <row r="1043" spans="17:47" x14ac:dyDescent="0.2">
      <c r="Q1043" s="142">
        <f>TRUNC('TARIFA ENTREGA A DIRECCION USD'!D1044-'TARIFA ENTREGA A DIRECCION USD'!D1043,2)</f>
        <v>0.54</v>
      </c>
      <c r="R1043" s="190">
        <v>1036</v>
      </c>
      <c r="S1043" s="200">
        <f>TRUNC((('TARIFA ENTREGA A DIRECCION USD'!C1043-'TARIFA ENTREGA A DIRECCION USD'!D1043)/'TARIFA ENTREGA A DIRECCION USD'!D1043)+1,3)</f>
        <v>0.72</v>
      </c>
      <c r="T1043" s="200">
        <f>TRUNC(('TARIFA ENTREGA A DIRECCION USD'!E1043-'TARIFA ENTREGA A DIRECCION USD'!D1043)/'TARIFA ENTREGA A DIRECCION USD'!D1043,3)</f>
        <v>0.23899999999999999</v>
      </c>
      <c r="U1043" s="200">
        <f>TRUNC(('TARIFA ENTREGA A DIRECCION USD'!F1043-'TARIFA ENTREGA A DIRECCION USD'!D1043)/'TARIFA ENTREGA A DIRECCION USD'!D1043,3)</f>
        <v>0.40300000000000002</v>
      </c>
      <c r="V1043" s="200">
        <f>TRUNC(('TARIFA ENTREGA A DIRECCION USD'!G1043-'TARIFA ENTREGA A DIRECCION USD'!D1043)/'TARIFA ENTREGA A DIRECCION USD'!D1043,3)</f>
        <v>0.91500000000000004</v>
      </c>
      <c r="X1043" s="142">
        <v>16.12</v>
      </c>
      <c r="Y1043" s="190">
        <v>1036</v>
      </c>
      <c r="Z1043" s="200">
        <v>0.55000000000000004</v>
      </c>
      <c r="AA1043" s="200">
        <v>0.13</v>
      </c>
      <c r="AB1043" s="200">
        <v>0.3</v>
      </c>
      <c r="AC1043" s="200">
        <v>0.85</v>
      </c>
      <c r="AL1043"/>
      <c r="AM1043"/>
      <c r="AN1043"/>
      <c r="AO1043"/>
      <c r="AP1043"/>
      <c r="AQ1043"/>
      <c r="AR1043"/>
      <c r="AS1043"/>
      <c r="AT1043"/>
      <c r="AU1043"/>
    </row>
    <row r="1044" spans="17:47" x14ac:dyDescent="0.2">
      <c r="Q1044" s="142">
        <f>TRUNC('TARIFA ENTREGA A DIRECCION USD'!D1045-'TARIFA ENTREGA A DIRECCION USD'!D1044,2)</f>
        <v>0.54</v>
      </c>
      <c r="R1044" s="190">
        <v>1037</v>
      </c>
      <c r="S1044" s="200">
        <f>TRUNC((('TARIFA ENTREGA A DIRECCION USD'!C1044-'TARIFA ENTREGA A DIRECCION USD'!D1044)/'TARIFA ENTREGA A DIRECCION USD'!D1044)+1,3)</f>
        <v>0.72</v>
      </c>
      <c r="T1044" s="200">
        <f>TRUNC(('TARIFA ENTREGA A DIRECCION USD'!E1044-'TARIFA ENTREGA A DIRECCION USD'!D1044)/'TARIFA ENTREGA A DIRECCION USD'!D1044,3)</f>
        <v>0.23899999999999999</v>
      </c>
      <c r="U1044" s="200">
        <f>TRUNC(('TARIFA ENTREGA A DIRECCION USD'!F1044-'TARIFA ENTREGA A DIRECCION USD'!D1044)/'TARIFA ENTREGA A DIRECCION USD'!D1044,3)</f>
        <v>0.40300000000000002</v>
      </c>
      <c r="V1044" s="200">
        <f>TRUNC(('TARIFA ENTREGA A DIRECCION USD'!G1044-'TARIFA ENTREGA A DIRECCION USD'!D1044)/'TARIFA ENTREGA A DIRECCION USD'!D1044,3)</f>
        <v>0.91500000000000004</v>
      </c>
      <c r="X1044" s="142">
        <v>16.12</v>
      </c>
      <c r="Y1044" s="190">
        <v>1037</v>
      </c>
      <c r="Z1044" s="200">
        <v>0.55000000000000004</v>
      </c>
      <c r="AA1044" s="200">
        <v>0.13</v>
      </c>
      <c r="AB1044" s="200">
        <v>0.3</v>
      </c>
      <c r="AC1044" s="200">
        <v>0.85</v>
      </c>
      <c r="AL1044"/>
      <c r="AM1044"/>
      <c r="AN1044"/>
      <c r="AO1044"/>
      <c r="AP1044"/>
      <c r="AQ1044"/>
      <c r="AR1044"/>
      <c r="AS1044"/>
      <c r="AT1044"/>
      <c r="AU1044"/>
    </row>
    <row r="1045" spans="17:47" x14ac:dyDescent="0.2">
      <c r="Q1045" s="142">
        <f>TRUNC('TARIFA ENTREGA A DIRECCION USD'!D1046-'TARIFA ENTREGA A DIRECCION USD'!D1045,2)</f>
        <v>0.54</v>
      </c>
      <c r="R1045" s="190">
        <v>1038</v>
      </c>
      <c r="S1045" s="200">
        <f>TRUNC((('TARIFA ENTREGA A DIRECCION USD'!C1045-'TARIFA ENTREGA A DIRECCION USD'!D1045)/'TARIFA ENTREGA A DIRECCION USD'!D1045)+1,3)</f>
        <v>0.72</v>
      </c>
      <c r="T1045" s="200">
        <f>TRUNC(('TARIFA ENTREGA A DIRECCION USD'!E1045-'TARIFA ENTREGA A DIRECCION USD'!D1045)/'TARIFA ENTREGA A DIRECCION USD'!D1045,3)</f>
        <v>0.23899999999999999</v>
      </c>
      <c r="U1045" s="200">
        <f>TRUNC(('TARIFA ENTREGA A DIRECCION USD'!F1045-'TARIFA ENTREGA A DIRECCION USD'!D1045)/'TARIFA ENTREGA A DIRECCION USD'!D1045,3)</f>
        <v>0.40300000000000002</v>
      </c>
      <c r="V1045" s="200">
        <f>TRUNC(('TARIFA ENTREGA A DIRECCION USD'!G1045-'TARIFA ENTREGA A DIRECCION USD'!D1045)/'TARIFA ENTREGA A DIRECCION USD'!D1045,3)</f>
        <v>0.91500000000000004</v>
      </c>
      <c r="X1045" s="142">
        <v>16.12</v>
      </c>
      <c r="Y1045" s="190">
        <v>1038</v>
      </c>
      <c r="Z1045" s="200">
        <v>0.55000000000000004</v>
      </c>
      <c r="AA1045" s="200">
        <v>0.13</v>
      </c>
      <c r="AB1045" s="200">
        <v>0.3</v>
      </c>
      <c r="AC1045" s="200">
        <v>0.85</v>
      </c>
      <c r="AL1045"/>
      <c r="AM1045"/>
      <c r="AN1045"/>
      <c r="AO1045"/>
      <c r="AP1045"/>
      <c r="AQ1045"/>
      <c r="AR1045"/>
      <c r="AS1045"/>
      <c r="AT1045"/>
      <c r="AU1045"/>
    </row>
    <row r="1046" spans="17:47" x14ac:dyDescent="0.2">
      <c r="Q1046" s="142">
        <f>TRUNC('TARIFA ENTREGA A DIRECCION USD'!D1047-'TARIFA ENTREGA A DIRECCION USD'!D1046,2)</f>
        <v>0.54</v>
      </c>
      <c r="R1046" s="190">
        <v>1039</v>
      </c>
      <c r="S1046" s="200">
        <f>TRUNC((('TARIFA ENTREGA A DIRECCION USD'!C1046-'TARIFA ENTREGA A DIRECCION USD'!D1046)/'TARIFA ENTREGA A DIRECCION USD'!D1046)+1,3)</f>
        <v>0.72</v>
      </c>
      <c r="T1046" s="200">
        <f>TRUNC(('TARIFA ENTREGA A DIRECCION USD'!E1046-'TARIFA ENTREGA A DIRECCION USD'!D1046)/'TARIFA ENTREGA A DIRECCION USD'!D1046,3)</f>
        <v>0.23899999999999999</v>
      </c>
      <c r="U1046" s="200">
        <f>TRUNC(('TARIFA ENTREGA A DIRECCION USD'!F1046-'TARIFA ENTREGA A DIRECCION USD'!D1046)/'TARIFA ENTREGA A DIRECCION USD'!D1046,3)</f>
        <v>0.40300000000000002</v>
      </c>
      <c r="V1046" s="200">
        <f>TRUNC(('TARIFA ENTREGA A DIRECCION USD'!G1046-'TARIFA ENTREGA A DIRECCION USD'!D1046)/'TARIFA ENTREGA A DIRECCION USD'!D1046,3)</f>
        <v>0.91500000000000004</v>
      </c>
      <c r="X1046" s="142">
        <v>16.12</v>
      </c>
      <c r="Y1046" s="190">
        <v>1039</v>
      </c>
      <c r="Z1046" s="200">
        <v>0.55000000000000004</v>
      </c>
      <c r="AA1046" s="200">
        <v>0.13</v>
      </c>
      <c r="AB1046" s="200">
        <v>0.3</v>
      </c>
      <c r="AC1046" s="200">
        <v>0.85</v>
      </c>
      <c r="AL1046"/>
      <c r="AM1046"/>
      <c r="AN1046"/>
      <c r="AO1046"/>
      <c r="AP1046"/>
      <c r="AQ1046"/>
      <c r="AR1046"/>
      <c r="AS1046"/>
      <c r="AT1046"/>
      <c r="AU1046"/>
    </row>
    <row r="1047" spans="17:47" x14ac:dyDescent="0.2">
      <c r="Q1047" s="142">
        <f>TRUNC('TARIFA ENTREGA A DIRECCION USD'!D1048-'TARIFA ENTREGA A DIRECCION USD'!D1047,2)</f>
        <v>0.54</v>
      </c>
      <c r="R1047" s="190">
        <v>1040</v>
      </c>
      <c r="S1047" s="200">
        <f>TRUNC((('TARIFA ENTREGA A DIRECCION USD'!C1047-'TARIFA ENTREGA A DIRECCION USD'!D1047)/'TARIFA ENTREGA A DIRECCION USD'!D1047)+1,3)</f>
        <v>0.72</v>
      </c>
      <c r="T1047" s="200">
        <f>TRUNC(('TARIFA ENTREGA A DIRECCION USD'!E1047-'TARIFA ENTREGA A DIRECCION USD'!D1047)/'TARIFA ENTREGA A DIRECCION USD'!D1047,3)</f>
        <v>0.23899999999999999</v>
      </c>
      <c r="U1047" s="200">
        <f>TRUNC(('TARIFA ENTREGA A DIRECCION USD'!F1047-'TARIFA ENTREGA A DIRECCION USD'!D1047)/'TARIFA ENTREGA A DIRECCION USD'!D1047,3)</f>
        <v>0.40300000000000002</v>
      </c>
      <c r="V1047" s="200">
        <f>TRUNC(('TARIFA ENTREGA A DIRECCION USD'!G1047-'TARIFA ENTREGA A DIRECCION USD'!D1047)/'TARIFA ENTREGA A DIRECCION USD'!D1047,3)</f>
        <v>0.91500000000000004</v>
      </c>
      <c r="X1047" s="142">
        <v>16.12</v>
      </c>
      <c r="Y1047" s="190">
        <v>1040</v>
      </c>
      <c r="Z1047" s="200">
        <v>0.55000000000000004</v>
      </c>
      <c r="AA1047" s="200">
        <v>0.13</v>
      </c>
      <c r="AB1047" s="200">
        <v>0.3</v>
      </c>
      <c r="AC1047" s="200">
        <v>0.85</v>
      </c>
      <c r="AL1047"/>
      <c r="AM1047"/>
      <c r="AN1047"/>
      <c r="AO1047"/>
      <c r="AP1047"/>
      <c r="AQ1047"/>
      <c r="AR1047"/>
      <c r="AS1047"/>
      <c r="AT1047"/>
      <c r="AU1047"/>
    </row>
    <row r="1048" spans="17:47" x14ac:dyDescent="0.2">
      <c r="Q1048" s="142">
        <f>TRUNC('TARIFA ENTREGA A DIRECCION USD'!D1049-'TARIFA ENTREGA A DIRECCION USD'!D1048,2)</f>
        <v>0.54</v>
      </c>
      <c r="R1048" s="190">
        <v>1041</v>
      </c>
      <c r="S1048" s="200">
        <f>TRUNC((('TARIFA ENTREGA A DIRECCION USD'!C1048-'TARIFA ENTREGA A DIRECCION USD'!D1048)/'TARIFA ENTREGA A DIRECCION USD'!D1048)+1,3)</f>
        <v>0.72</v>
      </c>
      <c r="T1048" s="200">
        <f>TRUNC(('TARIFA ENTREGA A DIRECCION USD'!E1048-'TARIFA ENTREGA A DIRECCION USD'!D1048)/'TARIFA ENTREGA A DIRECCION USD'!D1048,3)</f>
        <v>0.23899999999999999</v>
      </c>
      <c r="U1048" s="200">
        <f>TRUNC(('TARIFA ENTREGA A DIRECCION USD'!F1048-'TARIFA ENTREGA A DIRECCION USD'!D1048)/'TARIFA ENTREGA A DIRECCION USD'!D1048,3)</f>
        <v>0.40400000000000003</v>
      </c>
      <c r="V1048" s="200">
        <f>TRUNC(('TARIFA ENTREGA A DIRECCION USD'!G1048-'TARIFA ENTREGA A DIRECCION USD'!D1048)/'TARIFA ENTREGA A DIRECCION USD'!D1048,3)</f>
        <v>0.91500000000000004</v>
      </c>
      <c r="X1048" s="142">
        <v>16.12</v>
      </c>
      <c r="Y1048" s="190">
        <v>1041</v>
      </c>
      <c r="Z1048" s="200">
        <v>0.55000000000000004</v>
      </c>
      <c r="AA1048" s="200">
        <v>0.13</v>
      </c>
      <c r="AB1048" s="200">
        <v>0.3</v>
      </c>
      <c r="AC1048" s="200">
        <v>0.85</v>
      </c>
      <c r="AL1048"/>
      <c r="AM1048"/>
      <c r="AN1048"/>
      <c r="AO1048"/>
      <c r="AP1048"/>
      <c r="AQ1048"/>
      <c r="AR1048"/>
      <c r="AS1048"/>
      <c r="AT1048"/>
      <c r="AU1048"/>
    </row>
    <row r="1049" spans="17:47" x14ac:dyDescent="0.2">
      <c r="Q1049" s="142">
        <f>TRUNC('TARIFA ENTREGA A DIRECCION USD'!D1050-'TARIFA ENTREGA A DIRECCION USD'!D1049,2)</f>
        <v>0.54</v>
      </c>
      <c r="R1049" s="190">
        <v>1042</v>
      </c>
      <c r="S1049" s="200">
        <f>TRUNC((('TARIFA ENTREGA A DIRECCION USD'!C1049-'TARIFA ENTREGA A DIRECCION USD'!D1049)/'TARIFA ENTREGA A DIRECCION USD'!D1049)+1,3)</f>
        <v>0.72</v>
      </c>
      <c r="T1049" s="200">
        <f>TRUNC(('TARIFA ENTREGA A DIRECCION USD'!E1049-'TARIFA ENTREGA A DIRECCION USD'!D1049)/'TARIFA ENTREGA A DIRECCION USD'!D1049,3)</f>
        <v>0.23899999999999999</v>
      </c>
      <c r="U1049" s="200">
        <f>TRUNC(('TARIFA ENTREGA A DIRECCION USD'!F1049-'TARIFA ENTREGA A DIRECCION USD'!D1049)/'TARIFA ENTREGA A DIRECCION USD'!D1049,3)</f>
        <v>0.40400000000000003</v>
      </c>
      <c r="V1049" s="200">
        <f>TRUNC(('TARIFA ENTREGA A DIRECCION USD'!G1049-'TARIFA ENTREGA A DIRECCION USD'!D1049)/'TARIFA ENTREGA A DIRECCION USD'!D1049,3)</f>
        <v>0.91500000000000004</v>
      </c>
      <c r="X1049" s="142">
        <v>16.12</v>
      </c>
      <c r="Y1049" s="190">
        <v>1042</v>
      </c>
      <c r="Z1049" s="200">
        <v>0.55000000000000004</v>
      </c>
      <c r="AA1049" s="200">
        <v>0.13</v>
      </c>
      <c r="AB1049" s="200">
        <v>0.3</v>
      </c>
      <c r="AC1049" s="200">
        <v>0.85</v>
      </c>
      <c r="AL1049"/>
      <c r="AM1049"/>
      <c r="AN1049"/>
      <c r="AO1049"/>
      <c r="AP1049"/>
      <c r="AQ1049"/>
      <c r="AR1049"/>
      <c r="AS1049"/>
      <c r="AT1049"/>
      <c r="AU1049"/>
    </row>
    <row r="1050" spans="17:47" x14ac:dyDescent="0.2">
      <c r="Q1050" s="142">
        <f>TRUNC('TARIFA ENTREGA A DIRECCION USD'!D1051-'TARIFA ENTREGA A DIRECCION USD'!D1050,2)</f>
        <v>0.54</v>
      </c>
      <c r="R1050" s="190">
        <v>1043</v>
      </c>
      <c r="S1050" s="200">
        <f>TRUNC((('TARIFA ENTREGA A DIRECCION USD'!C1050-'TARIFA ENTREGA A DIRECCION USD'!D1050)/'TARIFA ENTREGA A DIRECCION USD'!D1050)+1,3)</f>
        <v>0.72</v>
      </c>
      <c r="T1050" s="200">
        <f>TRUNC(('TARIFA ENTREGA A DIRECCION USD'!E1050-'TARIFA ENTREGA A DIRECCION USD'!D1050)/'TARIFA ENTREGA A DIRECCION USD'!D1050,3)</f>
        <v>0.23899999999999999</v>
      </c>
      <c r="U1050" s="200">
        <f>TRUNC(('TARIFA ENTREGA A DIRECCION USD'!F1050-'TARIFA ENTREGA A DIRECCION USD'!D1050)/'TARIFA ENTREGA A DIRECCION USD'!D1050,3)</f>
        <v>0.40400000000000003</v>
      </c>
      <c r="V1050" s="200">
        <f>TRUNC(('TARIFA ENTREGA A DIRECCION USD'!G1050-'TARIFA ENTREGA A DIRECCION USD'!D1050)/'TARIFA ENTREGA A DIRECCION USD'!D1050,3)</f>
        <v>0.91500000000000004</v>
      </c>
      <c r="X1050" s="142">
        <v>16.12</v>
      </c>
      <c r="Y1050" s="190">
        <v>1043</v>
      </c>
      <c r="Z1050" s="200">
        <v>0.55000000000000004</v>
      </c>
      <c r="AA1050" s="200">
        <v>0.13</v>
      </c>
      <c r="AB1050" s="200">
        <v>0.3</v>
      </c>
      <c r="AC1050" s="200">
        <v>0.85</v>
      </c>
      <c r="AL1050"/>
      <c r="AM1050"/>
      <c r="AN1050"/>
      <c r="AO1050"/>
      <c r="AP1050"/>
      <c r="AQ1050"/>
      <c r="AR1050"/>
      <c r="AS1050"/>
      <c r="AT1050"/>
      <c r="AU1050"/>
    </row>
    <row r="1051" spans="17:47" x14ac:dyDescent="0.2">
      <c r="Q1051" s="142">
        <f>TRUNC('TARIFA ENTREGA A DIRECCION USD'!D1052-'TARIFA ENTREGA A DIRECCION USD'!D1051,2)</f>
        <v>0.54</v>
      </c>
      <c r="R1051" s="190">
        <v>1044</v>
      </c>
      <c r="S1051" s="200">
        <f>TRUNC((('TARIFA ENTREGA A DIRECCION USD'!C1051-'TARIFA ENTREGA A DIRECCION USD'!D1051)/'TARIFA ENTREGA A DIRECCION USD'!D1051)+1,3)</f>
        <v>0.72</v>
      </c>
      <c r="T1051" s="200">
        <f>TRUNC(('TARIFA ENTREGA A DIRECCION USD'!E1051-'TARIFA ENTREGA A DIRECCION USD'!D1051)/'TARIFA ENTREGA A DIRECCION USD'!D1051,3)</f>
        <v>0.23899999999999999</v>
      </c>
      <c r="U1051" s="200">
        <f>TRUNC(('TARIFA ENTREGA A DIRECCION USD'!F1051-'TARIFA ENTREGA A DIRECCION USD'!D1051)/'TARIFA ENTREGA A DIRECCION USD'!D1051,3)</f>
        <v>0.40400000000000003</v>
      </c>
      <c r="V1051" s="200">
        <f>TRUNC(('TARIFA ENTREGA A DIRECCION USD'!G1051-'TARIFA ENTREGA A DIRECCION USD'!D1051)/'TARIFA ENTREGA A DIRECCION USD'!D1051,3)</f>
        <v>0.91600000000000004</v>
      </c>
      <c r="X1051" s="142">
        <v>16.12</v>
      </c>
      <c r="Y1051" s="190">
        <v>1044</v>
      </c>
      <c r="Z1051" s="200">
        <v>0.55000000000000004</v>
      </c>
      <c r="AA1051" s="200">
        <v>0.13</v>
      </c>
      <c r="AB1051" s="200">
        <v>0.3</v>
      </c>
      <c r="AC1051" s="200">
        <v>0.85</v>
      </c>
      <c r="AL1051"/>
      <c r="AM1051"/>
      <c r="AN1051"/>
      <c r="AO1051"/>
      <c r="AP1051"/>
      <c r="AQ1051"/>
      <c r="AR1051"/>
      <c r="AS1051"/>
      <c r="AT1051"/>
      <c r="AU1051"/>
    </row>
    <row r="1052" spans="17:47" x14ac:dyDescent="0.2">
      <c r="Q1052" s="142">
        <f>TRUNC('TARIFA ENTREGA A DIRECCION USD'!D1053-'TARIFA ENTREGA A DIRECCION USD'!D1052,2)</f>
        <v>0.54</v>
      </c>
      <c r="R1052" s="190">
        <v>1045</v>
      </c>
      <c r="S1052" s="200">
        <f>TRUNC((('TARIFA ENTREGA A DIRECCION USD'!C1052-'TARIFA ENTREGA A DIRECCION USD'!D1052)/'TARIFA ENTREGA A DIRECCION USD'!D1052)+1,3)</f>
        <v>0.72</v>
      </c>
      <c r="T1052" s="200">
        <f>TRUNC(('TARIFA ENTREGA A DIRECCION USD'!E1052-'TARIFA ENTREGA A DIRECCION USD'!D1052)/'TARIFA ENTREGA A DIRECCION USD'!D1052,3)</f>
        <v>0.23899999999999999</v>
      </c>
      <c r="U1052" s="200">
        <f>TRUNC(('TARIFA ENTREGA A DIRECCION USD'!F1052-'TARIFA ENTREGA A DIRECCION USD'!D1052)/'TARIFA ENTREGA A DIRECCION USD'!D1052,3)</f>
        <v>0.40400000000000003</v>
      </c>
      <c r="V1052" s="200">
        <f>TRUNC(('TARIFA ENTREGA A DIRECCION USD'!G1052-'TARIFA ENTREGA A DIRECCION USD'!D1052)/'TARIFA ENTREGA A DIRECCION USD'!D1052,3)</f>
        <v>0.91600000000000004</v>
      </c>
      <c r="X1052" s="142">
        <v>16.12</v>
      </c>
      <c r="Y1052" s="190">
        <v>1045</v>
      </c>
      <c r="Z1052" s="200">
        <v>0.55000000000000004</v>
      </c>
      <c r="AA1052" s="200">
        <v>0.13</v>
      </c>
      <c r="AB1052" s="200">
        <v>0.3</v>
      </c>
      <c r="AC1052" s="200">
        <v>0.85</v>
      </c>
      <c r="AL1052"/>
      <c r="AM1052"/>
      <c r="AN1052"/>
      <c r="AO1052"/>
      <c r="AP1052"/>
      <c r="AQ1052"/>
      <c r="AR1052"/>
      <c r="AS1052"/>
      <c r="AT1052"/>
      <c r="AU1052"/>
    </row>
    <row r="1053" spans="17:47" x14ac:dyDescent="0.2">
      <c r="Q1053" s="142">
        <f>TRUNC('TARIFA ENTREGA A DIRECCION USD'!D1054-'TARIFA ENTREGA A DIRECCION USD'!D1053,2)</f>
        <v>0.54</v>
      </c>
      <c r="R1053" s="190">
        <v>1046</v>
      </c>
      <c r="S1053" s="200">
        <f>TRUNC((('TARIFA ENTREGA A DIRECCION USD'!C1053-'TARIFA ENTREGA A DIRECCION USD'!D1053)/'TARIFA ENTREGA A DIRECCION USD'!D1053)+1,3)</f>
        <v>0.72</v>
      </c>
      <c r="T1053" s="200">
        <f>TRUNC(('TARIFA ENTREGA A DIRECCION USD'!E1053-'TARIFA ENTREGA A DIRECCION USD'!D1053)/'TARIFA ENTREGA A DIRECCION USD'!D1053,3)</f>
        <v>0.23899999999999999</v>
      </c>
      <c r="U1053" s="200">
        <f>TRUNC(('TARIFA ENTREGA A DIRECCION USD'!F1053-'TARIFA ENTREGA A DIRECCION USD'!D1053)/'TARIFA ENTREGA A DIRECCION USD'!D1053,3)</f>
        <v>0.40400000000000003</v>
      </c>
      <c r="V1053" s="200">
        <f>TRUNC(('TARIFA ENTREGA A DIRECCION USD'!G1053-'TARIFA ENTREGA A DIRECCION USD'!D1053)/'TARIFA ENTREGA A DIRECCION USD'!D1053,3)</f>
        <v>0.91600000000000004</v>
      </c>
      <c r="X1053" s="142">
        <v>16.12</v>
      </c>
      <c r="Y1053" s="190">
        <v>1046</v>
      </c>
      <c r="Z1053" s="200">
        <v>0.55000000000000004</v>
      </c>
      <c r="AA1053" s="200">
        <v>0.13</v>
      </c>
      <c r="AB1053" s="200">
        <v>0.3</v>
      </c>
      <c r="AC1053" s="200">
        <v>0.85</v>
      </c>
      <c r="AL1053"/>
      <c r="AM1053"/>
      <c r="AN1053"/>
      <c r="AO1053"/>
      <c r="AP1053"/>
      <c r="AQ1053"/>
      <c r="AR1053"/>
      <c r="AS1053"/>
      <c r="AT1053"/>
      <c r="AU1053"/>
    </row>
    <row r="1054" spans="17:47" x14ac:dyDescent="0.2">
      <c r="Q1054" s="142">
        <f>TRUNC('TARIFA ENTREGA A DIRECCION USD'!D1055-'TARIFA ENTREGA A DIRECCION USD'!D1054,2)</f>
        <v>0.54</v>
      </c>
      <c r="R1054" s="190">
        <v>1047</v>
      </c>
      <c r="S1054" s="200">
        <f>TRUNC((('TARIFA ENTREGA A DIRECCION USD'!C1054-'TARIFA ENTREGA A DIRECCION USD'!D1054)/'TARIFA ENTREGA A DIRECCION USD'!D1054)+1,3)</f>
        <v>0.72</v>
      </c>
      <c r="T1054" s="200">
        <f>TRUNC(('TARIFA ENTREGA A DIRECCION USD'!E1054-'TARIFA ENTREGA A DIRECCION USD'!D1054)/'TARIFA ENTREGA A DIRECCION USD'!D1054,3)</f>
        <v>0.24</v>
      </c>
      <c r="U1054" s="200">
        <f>TRUNC(('TARIFA ENTREGA A DIRECCION USD'!F1054-'TARIFA ENTREGA A DIRECCION USD'!D1054)/'TARIFA ENTREGA A DIRECCION USD'!D1054,3)</f>
        <v>0.40400000000000003</v>
      </c>
      <c r="V1054" s="200">
        <f>TRUNC(('TARIFA ENTREGA A DIRECCION USD'!G1054-'TARIFA ENTREGA A DIRECCION USD'!D1054)/'TARIFA ENTREGA A DIRECCION USD'!D1054,3)</f>
        <v>0.91600000000000004</v>
      </c>
      <c r="X1054" s="142">
        <v>16.12</v>
      </c>
      <c r="Y1054" s="190">
        <v>1047</v>
      </c>
      <c r="Z1054" s="200">
        <v>0.55000000000000004</v>
      </c>
      <c r="AA1054" s="200">
        <v>0.13</v>
      </c>
      <c r="AB1054" s="200">
        <v>0.3</v>
      </c>
      <c r="AC1054" s="200">
        <v>0.85</v>
      </c>
      <c r="AL1054"/>
      <c r="AM1054"/>
      <c r="AN1054"/>
      <c r="AO1054"/>
      <c r="AP1054"/>
      <c r="AQ1054"/>
      <c r="AR1054"/>
      <c r="AS1054"/>
      <c r="AT1054"/>
      <c r="AU1054"/>
    </row>
    <row r="1055" spans="17:47" x14ac:dyDescent="0.2">
      <c r="Q1055" s="142">
        <f>TRUNC('TARIFA ENTREGA A DIRECCION USD'!D1056-'TARIFA ENTREGA A DIRECCION USD'!D1055,2)</f>
        <v>0.54</v>
      </c>
      <c r="R1055" s="190">
        <v>1048</v>
      </c>
      <c r="S1055" s="200">
        <f>TRUNC((('TARIFA ENTREGA A DIRECCION USD'!C1055-'TARIFA ENTREGA A DIRECCION USD'!D1055)/'TARIFA ENTREGA A DIRECCION USD'!D1055)+1,3)</f>
        <v>0.72</v>
      </c>
      <c r="T1055" s="200">
        <f>TRUNC(('TARIFA ENTREGA A DIRECCION USD'!E1055-'TARIFA ENTREGA A DIRECCION USD'!D1055)/'TARIFA ENTREGA A DIRECCION USD'!D1055,3)</f>
        <v>0.24</v>
      </c>
      <c r="U1055" s="200">
        <f>TRUNC(('TARIFA ENTREGA A DIRECCION USD'!F1055-'TARIFA ENTREGA A DIRECCION USD'!D1055)/'TARIFA ENTREGA A DIRECCION USD'!D1055,3)</f>
        <v>0.40400000000000003</v>
      </c>
      <c r="V1055" s="200">
        <f>TRUNC(('TARIFA ENTREGA A DIRECCION USD'!G1055-'TARIFA ENTREGA A DIRECCION USD'!D1055)/'TARIFA ENTREGA A DIRECCION USD'!D1055,3)</f>
        <v>0.91600000000000004</v>
      </c>
      <c r="X1055" s="142">
        <v>16.12</v>
      </c>
      <c r="Y1055" s="190">
        <v>1048</v>
      </c>
      <c r="Z1055" s="200">
        <v>0.55000000000000004</v>
      </c>
      <c r="AA1055" s="200">
        <v>0.13</v>
      </c>
      <c r="AB1055" s="200">
        <v>0.3</v>
      </c>
      <c r="AC1055" s="200">
        <v>0.85</v>
      </c>
      <c r="AL1055"/>
      <c r="AM1055"/>
      <c r="AN1055"/>
      <c r="AO1055"/>
      <c r="AP1055"/>
      <c r="AQ1055"/>
      <c r="AR1055"/>
      <c r="AS1055"/>
      <c r="AT1055"/>
      <c r="AU1055"/>
    </row>
    <row r="1056" spans="17:47" x14ac:dyDescent="0.2">
      <c r="Q1056" s="142">
        <f>TRUNC('TARIFA ENTREGA A DIRECCION USD'!D1057-'TARIFA ENTREGA A DIRECCION USD'!D1056,2)</f>
        <v>0.54</v>
      </c>
      <c r="R1056" s="190">
        <v>1049</v>
      </c>
      <c r="S1056" s="200">
        <f>TRUNC((('TARIFA ENTREGA A DIRECCION USD'!C1056-'TARIFA ENTREGA A DIRECCION USD'!D1056)/'TARIFA ENTREGA A DIRECCION USD'!D1056)+1,3)</f>
        <v>0.72</v>
      </c>
      <c r="T1056" s="200">
        <f>TRUNC(('TARIFA ENTREGA A DIRECCION USD'!E1056-'TARIFA ENTREGA A DIRECCION USD'!D1056)/'TARIFA ENTREGA A DIRECCION USD'!D1056,3)</f>
        <v>0.24</v>
      </c>
      <c r="U1056" s="200">
        <f>TRUNC(('TARIFA ENTREGA A DIRECCION USD'!F1056-'TARIFA ENTREGA A DIRECCION USD'!D1056)/'TARIFA ENTREGA A DIRECCION USD'!D1056,3)</f>
        <v>0.40400000000000003</v>
      </c>
      <c r="V1056" s="200">
        <f>TRUNC(('TARIFA ENTREGA A DIRECCION USD'!G1056-'TARIFA ENTREGA A DIRECCION USD'!D1056)/'TARIFA ENTREGA A DIRECCION USD'!D1056,3)</f>
        <v>0.91600000000000004</v>
      </c>
      <c r="X1056" s="142">
        <v>16.12</v>
      </c>
      <c r="Y1056" s="190">
        <v>1049</v>
      </c>
      <c r="Z1056" s="200">
        <v>0.55000000000000004</v>
      </c>
      <c r="AA1056" s="200">
        <v>0.13</v>
      </c>
      <c r="AB1056" s="200">
        <v>0.3</v>
      </c>
      <c r="AC1056" s="200">
        <v>0.85</v>
      </c>
      <c r="AL1056"/>
      <c r="AM1056"/>
      <c r="AN1056"/>
      <c r="AO1056"/>
      <c r="AP1056"/>
      <c r="AQ1056"/>
      <c r="AR1056"/>
      <c r="AS1056"/>
      <c r="AT1056"/>
      <c r="AU1056"/>
    </row>
    <row r="1057" spans="17:47" x14ac:dyDescent="0.2">
      <c r="Q1057" s="142">
        <f>TRUNC('TARIFA ENTREGA A DIRECCION USD'!D1058-'TARIFA ENTREGA A DIRECCION USD'!D1057,2)</f>
        <v>0.54</v>
      </c>
      <c r="R1057" s="190">
        <v>1050</v>
      </c>
      <c r="S1057" s="200">
        <f>TRUNC((('TARIFA ENTREGA A DIRECCION USD'!C1057-'TARIFA ENTREGA A DIRECCION USD'!D1057)/'TARIFA ENTREGA A DIRECCION USD'!D1057)+1,3)</f>
        <v>0.72</v>
      </c>
      <c r="T1057" s="200">
        <f>TRUNC(('TARIFA ENTREGA A DIRECCION USD'!E1057-'TARIFA ENTREGA A DIRECCION USD'!D1057)/'TARIFA ENTREGA A DIRECCION USD'!D1057,3)</f>
        <v>0.24</v>
      </c>
      <c r="U1057" s="200">
        <f>TRUNC(('TARIFA ENTREGA A DIRECCION USD'!F1057-'TARIFA ENTREGA A DIRECCION USD'!D1057)/'TARIFA ENTREGA A DIRECCION USD'!D1057,3)</f>
        <v>0.40400000000000003</v>
      </c>
      <c r="V1057" s="200">
        <f>TRUNC(('TARIFA ENTREGA A DIRECCION USD'!G1057-'TARIFA ENTREGA A DIRECCION USD'!D1057)/'TARIFA ENTREGA A DIRECCION USD'!D1057,3)</f>
        <v>0.91600000000000004</v>
      </c>
      <c r="X1057" s="142">
        <v>16.12</v>
      </c>
      <c r="Y1057" s="190">
        <v>1050</v>
      </c>
      <c r="Z1057" s="200">
        <v>0.55000000000000004</v>
      </c>
      <c r="AA1057" s="200">
        <v>0.13</v>
      </c>
      <c r="AB1057" s="200">
        <v>0.3</v>
      </c>
      <c r="AC1057" s="200">
        <v>0.85</v>
      </c>
      <c r="AL1057"/>
      <c r="AM1057"/>
      <c r="AN1057"/>
      <c r="AO1057"/>
      <c r="AP1057"/>
      <c r="AQ1057"/>
      <c r="AR1057"/>
      <c r="AS1057"/>
      <c r="AT1057"/>
      <c r="AU1057"/>
    </row>
    <row r="1058" spans="17:47" x14ac:dyDescent="0.2">
      <c r="Q1058" s="142">
        <f>TRUNC('TARIFA ENTREGA A DIRECCION USD'!D1059-'TARIFA ENTREGA A DIRECCION USD'!D1058,2)</f>
        <v>0.54</v>
      </c>
      <c r="R1058" s="190">
        <v>1051</v>
      </c>
      <c r="S1058" s="200">
        <f>TRUNC((('TARIFA ENTREGA A DIRECCION USD'!C1058-'TARIFA ENTREGA A DIRECCION USD'!D1058)/'TARIFA ENTREGA A DIRECCION USD'!D1058)+1,3)</f>
        <v>0.72</v>
      </c>
      <c r="T1058" s="200">
        <f>TRUNC(('TARIFA ENTREGA A DIRECCION USD'!E1058-'TARIFA ENTREGA A DIRECCION USD'!D1058)/'TARIFA ENTREGA A DIRECCION USD'!D1058,3)</f>
        <v>0.24</v>
      </c>
      <c r="U1058" s="200">
        <f>TRUNC(('TARIFA ENTREGA A DIRECCION USD'!F1058-'TARIFA ENTREGA A DIRECCION USD'!D1058)/'TARIFA ENTREGA A DIRECCION USD'!D1058,3)</f>
        <v>0.40400000000000003</v>
      </c>
      <c r="V1058" s="200">
        <f>TRUNC(('TARIFA ENTREGA A DIRECCION USD'!G1058-'TARIFA ENTREGA A DIRECCION USD'!D1058)/'TARIFA ENTREGA A DIRECCION USD'!D1058,3)</f>
        <v>0.91600000000000004</v>
      </c>
      <c r="X1058" s="142">
        <v>16.12</v>
      </c>
      <c r="Y1058" s="190">
        <v>1051</v>
      </c>
      <c r="Z1058" s="200">
        <v>0.55000000000000004</v>
      </c>
      <c r="AA1058" s="200">
        <v>0.13</v>
      </c>
      <c r="AB1058" s="200">
        <v>0.3</v>
      </c>
      <c r="AC1058" s="200">
        <v>0.85</v>
      </c>
      <c r="AL1058"/>
      <c r="AM1058"/>
      <c r="AN1058"/>
      <c r="AO1058"/>
      <c r="AP1058"/>
      <c r="AQ1058"/>
      <c r="AR1058"/>
      <c r="AS1058"/>
      <c r="AT1058"/>
      <c r="AU1058"/>
    </row>
    <row r="1059" spans="17:47" x14ac:dyDescent="0.2">
      <c r="Q1059" s="142">
        <f>TRUNC('TARIFA ENTREGA A DIRECCION USD'!D1060-'TARIFA ENTREGA A DIRECCION USD'!D1059,2)</f>
        <v>0.54</v>
      </c>
      <c r="R1059" s="190">
        <v>1052</v>
      </c>
      <c r="S1059" s="200">
        <f>TRUNC((('TARIFA ENTREGA A DIRECCION USD'!C1059-'TARIFA ENTREGA A DIRECCION USD'!D1059)/'TARIFA ENTREGA A DIRECCION USD'!D1059)+1,3)</f>
        <v>0.72</v>
      </c>
      <c r="T1059" s="200">
        <f>TRUNC(('TARIFA ENTREGA A DIRECCION USD'!E1059-'TARIFA ENTREGA A DIRECCION USD'!D1059)/'TARIFA ENTREGA A DIRECCION USD'!D1059,3)</f>
        <v>0.24</v>
      </c>
      <c r="U1059" s="200">
        <f>TRUNC(('TARIFA ENTREGA A DIRECCION USD'!F1059-'TARIFA ENTREGA A DIRECCION USD'!D1059)/'TARIFA ENTREGA A DIRECCION USD'!D1059,3)</f>
        <v>0.40400000000000003</v>
      </c>
      <c r="V1059" s="200">
        <f>TRUNC(('TARIFA ENTREGA A DIRECCION USD'!G1059-'TARIFA ENTREGA A DIRECCION USD'!D1059)/'TARIFA ENTREGA A DIRECCION USD'!D1059,3)</f>
        <v>0.91600000000000004</v>
      </c>
      <c r="X1059" s="142">
        <v>16.12</v>
      </c>
      <c r="Y1059" s="190">
        <v>1052</v>
      </c>
      <c r="Z1059" s="200">
        <v>0.55000000000000004</v>
      </c>
      <c r="AA1059" s="200">
        <v>0.13</v>
      </c>
      <c r="AB1059" s="200">
        <v>0.3</v>
      </c>
      <c r="AC1059" s="200">
        <v>0.85</v>
      </c>
      <c r="AL1059"/>
      <c r="AM1059"/>
      <c r="AN1059"/>
      <c r="AO1059"/>
      <c r="AP1059"/>
      <c r="AQ1059"/>
      <c r="AR1059"/>
      <c r="AS1059"/>
      <c r="AT1059"/>
      <c r="AU1059"/>
    </row>
    <row r="1060" spans="17:47" x14ac:dyDescent="0.2">
      <c r="Q1060" s="142">
        <f>TRUNC('TARIFA ENTREGA A DIRECCION USD'!D1061-'TARIFA ENTREGA A DIRECCION USD'!D1060,2)</f>
        <v>0.54</v>
      </c>
      <c r="R1060" s="190">
        <v>1053</v>
      </c>
      <c r="S1060" s="200">
        <f>TRUNC((('TARIFA ENTREGA A DIRECCION USD'!C1060-'TARIFA ENTREGA A DIRECCION USD'!D1060)/'TARIFA ENTREGA A DIRECCION USD'!D1060)+1,3)</f>
        <v>0.72</v>
      </c>
      <c r="T1060" s="200">
        <f>TRUNC(('TARIFA ENTREGA A DIRECCION USD'!E1060-'TARIFA ENTREGA A DIRECCION USD'!D1060)/'TARIFA ENTREGA A DIRECCION USD'!D1060,3)</f>
        <v>0.24</v>
      </c>
      <c r="U1060" s="200">
        <f>TRUNC(('TARIFA ENTREGA A DIRECCION USD'!F1060-'TARIFA ENTREGA A DIRECCION USD'!D1060)/'TARIFA ENTREGA A DIRECCION USD'!D1060,3)</f>
        <v>0.40400000000000003</v>
      </c>
      <c r="V1060" s="200">
        <f>TRUNC(('TARIFA ENTREGA A DIRECCION USD'!G1060-'TARIFA ENTREGA A DIRECCION USD'!D1060)/'TARIFA ENTREGA A DIRECCION USD'!D1060,3)</f>
        <v>0.91600000000000004</v>
      </c>
      <c r="X1060" s="142">
        <v>16.12</v>
      </c>
      <c r="Y1060" s="190">
        <v>1053</v>
      </c>
      <c r="Z1060" s="200">
        <v>0.55000000000000004</v>
      </c>
      <c r="AA1060" s="200">
        <v>0.13</v>
      </c>
      <c r="AB1060" s="200">
        <v>0.3</v>
      </c>
      <c r="AC1060" s="200">
        <v>0.85</v>
      </c>
      <c r="AL1060"/>
      <c r="AM1060"/>
      <c r="AN1060"/>
      <c r="AO1060"/>
      <c r="AP1060"/>
      <c r="AQ1060"/>
      <c r="AR1060"/>
      <c r="AS1060"/>
      <c r="AT1060"/>
      <c r="AU1060"/>
    </row>
    <row r="1061" spans="17:47" x14ac:dyDescent="0.2">
      <c r="Q1061" s="142">
        <f>TRUNC('TARIFA ENTREGA A DIRECCION USD'!D1062-'TARIFA ENTREGA A DIRECCION USD'!D1061,2)</f>
        <v>0.54</v>
      </c>
      <c r="R1061" s="190">
        <v>1054</v>
      </c>
      <c r="S1061" s="200">
        <f>TRUNC((('TARIFA ENTREGA A DIRECCION USD'!C1061-'TARIFA ENTREGA A DIRECCION USD'!D1061)/'TARIFA ENTREGA A DIRECCION USD'!D1061)+1,3)</f>
        <v>0.72</v>
      </c>
      <c r="T1061" s="200">
        <f>TRUNC(('TARIFA ENTREGA A DIRECCION USD'!E1061-'TARIFA ENTREGA A DIRECCION USD'!D1061)/'TARIFA ENTREGA A DIRECCION USD'!D1061,3)</f>
        <v>0.24</v>
      </c>
      <c r="U1061" s="200">
        <f>TRUNC(('TARIFA ENTREGA A DIRECCION USD'!F1061-'TARIFA ENTREGA A DIRECCION USD'!D1061)/'TARIFA ENTREGA A DIRECCION USD'!D1061,3)</f>
        <v>0.40400000000000003</v>
      </c>
      <c r="V1061" s="200">
        <f>TRUNC(('TARIFA ENTREGA A DIRECCION USD'!G1061-'TARIFA ENTREGA A DIRECCION USD'!D1061)/'TARIFA ENTREGA A DIRECCION USD'!D1061,3)</f>
        <v>0.91600000000000004</v>
      </c>
      <c r="X1061" s="142">
        <v>16.12</v>
      </c>
      <c r="Y1061" s="190">
        <v>1054</v>
      </c>
      <c r="Z1061" s="200">
        <v>0.55000000000000004</v>
      </c>
      <c r="AA1061" s="200">
        <v>0.13</v>
      </c>
      <c r="AB1061" s="200">
        <v>0.3</v>
      </c>
      <c r="AC1061" s="200">
        <v>0.85</v>
      </c>
      <c r="AL1061"/>
      <c r="AM1061"/>
      <c r="AN1061"/>
      <c r="AO1061"/>
      <c r="AP1061"/>
      <c r="AQ1061"/>
      <c r="AR1061"/>
      <c r="AS1061"/>
      <c r="AT1061"/>
      <c r="AU1061"/>
    </row>
    <row r="1062" spans="17:47" x14ac:dyDescent="0.2">
      <c r="Q1062" s="142">
        <f>TRUNC('TARIFA ENTREGA A DIRECCION USD'!D1063-'TARIFA ENTREGA A DIRECCION USD'!D1062,2)</f>
        <v>0.54</v>
      </c>
      <c r="R1062" s="190">
        <v>1055</v>
      </c>
      <c r="S1062" s="200">
        <f>TRUNC((('TARIFA ENTREGA A DIRECCION USD'!C1062-'TARIFA ENTREGA A DIRECCION USD'!D1062)/'TARIFA ENTREGA A DIRECCION USD'!D1062)+1,3)</f>
        <v>0.72</v>
      </c>
      <c r="T1062" s="200">
        <f>TRUNC(('TARIFA ENTREGA A DIRECCION USD'!E1062-'TARIFA ENTREGA A DIRECCION USD'!D1062)/'TARIFA ENTREGA A DIRECCION USD'!D1062,3)</f>
        <v>0.24</v>
      </c>
      <c r="U1062" s="200">
        <f>TRUNC(('TARIFA ENTREGA A DIRECCION USD'!F1062-'TARIFA ENTREGA A DIRECCION USD'!D1062)/'TARIFA ENTREGA A DIRECCION USD'!D1062,3)</f>
        <v>0.40400000000000003</v>
      </c>
      <c r="V1062" s="200">
        <f>TRUNC(('TARIFA ENTREGA A DIRECCION USD'!G1062-'TARIFA ENTREGA A DIRECCION USD'!D1062)/'TARIFA ENTREGA A DIRECCION USD'!D1062,3)</f>
        <v>0.91600000000000004</v>
      </c>
      <c r="X1062" s="142">
        <v>16.12</v>
      </c>
      <c r="Y1062" s="190">
        <v>1055</v>
      </c>
      <c r="Z1062" s="200">
        <v>0.55000000000000004</v>
      </c>
      <c r="AA1062" s="200">
        <v>0.13</v>
      </c>
      <c r="AB1062" s="200">
        <v>0.3</v>
      </c>
      <c r="AC1062" s="200">
        <v>0.85</v>
      </c>
      <c r="AL1062"/>
      <c r="AM1062"/>
      <c r="AN1062"/>
      <c r="AO1062"/>
      <c r="AP1062"/>
      <c r="AQ1062"/>
      <c r="AR1062"/>
      <c r="AS1062"/>
      <c r="AT1062"/>
      <c r="AU1062"/>
    </row>
    <row r="1063" spans="17:47" x14ac:dyDescent="0.2">
      <c r="Q1063" s="142">
        <f>TRUNC('TARIFA ENTREGA A DIRECCION USD'!D1064-'TARIFA ENTREGA A DIRECCION USD'!D1063,2)</f>
        <v>0.54</v>
      </c>
      <c r="R1063" s="190">
        <v>1056</v>
      </c>
      <c r="S1063" s="200">
        <f>TRUNC((('TARIFA ENTREGA A DIRECCION USD'!C1063-'TARIFA ENTREGA A DIRECCION USD'!D1063)/'TARIFA ENTREGA A DIRECCION USD'!D1063)+1,3)</f>
        <v>0.72</v>
      </c>
      <c r="T1063" s="200">
        <f>TRUNC(('TARIFA ENTREGA A DIRECCION USD'!E1063-'TARIFA ENTREGA A DIRECCION USD'!D1063)/'TARIFA ENTREGA A DIRECCION USD'!D1063,3)</f>
        <v>0.24</v>
      </c>
      <c r="U1063" s="200">
        <f>TRUNC(('TARIFA ENTREGA A DIRECCION USD'!F1063-'TARIFA ENTREGA A DIRECCION USD'!D1063)/'TARIFA ENTREGA A DIRECCION USD'!D1063,3)</f>
        <v>0.40400000000000003</v>
      </c>
      <c r="V1063" s="200">
        <f>TRUNC(('TARIFA ENTREGA A DIRECCION USD'!G1063-'TARIFA ENTREGA A DIRECCION USD'!D1063)/'TARIFA ENTREGA A DIRECCION USD'!D1063,3)</f>
        <v>0.91600000000000004</v>
      </c>
      <c r="X1063" s="142">
        <v>16.12</v>
      </c>
      <c r="Y1063" s="190">
        <v>1056</v>
      </c>
      <c r="Z1063" s="200">
        <v>0.55000000000000004</v>
      </c>
      <c r="AA1063" s="200">
        <v>0.13</v>
      </c>
      <c r="AB1063" s="200">
        <v>0.3</v>
      </c>
      <c r="AC1063" s="200">
        <v>0.85</v>
      </c>
      <c r="AL1063"/>
      <c r="AM1063"/>
      <c r="AN1063"/>
      <c r="AO1063"/>
      <c r="AP1063"/>
      <c r="AQ1063"/>
      <c r="AR1063"/>
      <c r="AS1063"/>
      <c r="AT1063"/>
      <c r="AU1063"/>
    </row>
    <row r="1064" spans="17:47" x14ac:dyDescent="0.2">
      <c r="Q1064" s="142">
        <f>TRUNC('TARIFA ENTREGA A DIRECCION USD'!D1065-'TARIFA ENTREGA A DIRECCION USD'!D1064,2)</f>
        <v>0.54</v>
      </c>
      <c r="R1064" s="190">
        <v>1057</v>
      </c>
      <c r="S1064" s="200">
        <f>TRUNC((('TARIFA ENTREGA A DIRECCION USD'!C1064-'TARIFA ENTREGA A DIRECCION USD'!D1064)/'TARIFA ENTREGA A DIRECCION USD'!D1064)+1,3)</f>
        <v>0.72</v>
      </c>
      <c r="T1064" s="200">
        <f>TRUNC(('TARIFA ENTREGA A DIRECCION USD'!E1064-'TARIFA ENTREGA A DIRECCION USD'!D1064)/'TARIFA ENTREGA A DIRECCION USD'!D1064,3)</f>
        <v>0.24</v>
      </c>
      <c r="U1064" s="200">
        <f>TRUNC(('TARIFA ENTREGA A DIRECCION USD'!F1064-'TARIFA ENTREGA A DIRECCION USD'!D1064)/'TARIFA ENTREGA A DIRECCION USD'!D1064,3)</f>
        <v>0.40400000000000003</v>
      </c>
      <c r="V1064" s="200">
        <f>TRUNC(('TARIFA ENTREGA A DIRECCION USD'!G1064-'TARIFA ENTREGA A DIRECCION USD'!D1064)/'TARIFA ENTREGA A DIRECCION USD'!D1064,3)</f>
        <v>0.91600000000000004</v>
      </c>
      <c r="X1064" s="142">
        <v>16.12</v>
      </c>
      <c r="Y1064" s="190">
        <v>1057</v>
      </c>
      <c r="Z1064" s="200">
        <v>0.55000000000000004</v>
      </c>
      <c r="AA1064" s="200">
        <v>0.13</v>
      </c>
      <c r="AB1064" s="200">
        <v>0.3</v>
      </c>
      <c r="AC1064" s="200">
        <v>0.85</v>
      </c>
      <c r="AL1064"/>
      <c r="AM1064"/>
      <c r="AN1064"/>
      <c r="AO1064"/>
      <c r="AP1064"/>
      <c r="AQ1064"/>
      <c r="AR1064"/>
      <c r="AS1064"/>
      <c r="AT1064"/>
      <c r="AU1064"/>
    </row>
    <row r="1065" spans="17:47" x14ac:dyDescent="0.2">
      <c r="Q1065" s="142">
        <f>TRUNC('TARIFA ENTREGA A DIRECCION USD'!D1066-'TARIFA ENTREGA A DIRECCION USD'!D1065,2)</f>
        <v>0.54</v>
      </c>
      <c r="R1065" s="190">
        <v>1058</v>
      </c>
      <c r="S1065" s="200">
        <f>TRUNC((('TARIFA ENTREGA A DIRECCION USD'!C1065-'TARIFA ENTREGA A DIRECCION USD'!D1065)/'TARIFA ENTREGA A DIRECCION USD'!D1065)+1,3)</f>
        <v>0.72</v>
      </c>
      <c r="T1065" s="200">
        <f>TRUNC(('TARIFA ENTREGA A DIRECCION USD'!E1065-'TARIFA ENTREGA A DIRECCION USD'!D1065)/'TARIFA ENTREGA A DIRECCION USD'!D1065,3)</f>
        <v>0.24</v>
      </c>
      <c r="U1065" s="200">
        <f>TRUNC(('TARIFA ENTREGA A DIRECCION USD'!F1065-'TARIFA ENTREGA A DIRECCION USD'!D1065)/'TARIFA ENTREGA A DIRECCION USD'!D1065,3)</f>
        <v>0.40400000000000003</v>
      </c>
      <c r="V1065" s="200">
        <f>TRUNC(('TARIFA ENTREGA A DIRECCION USD'!G1065-'TARIFA ENTREGA A DIRECCION USD'!D1065)/'TARIFA ENTREGA A DIRECCION USD'!D1065,3)</f>
        <v>0.91600000000000004</v>
      </c>
      <c r="X1065" s="142">
        <v>16.12</v>
      </c>
      <c r="Y1065" s="190">
        <v>1058</v>
      </c>
      <c r="Z1065" s="200">
        <v>0.55000000000000004</v>
      </c>
      <c r="AA1065" s="200">
        <v>0.13</v>
      </c>
      <c r="AB1065" s="200">
        <v>0.3</v>
      </c>
      <c r="AC1065" s="200">
        <v>0.85</v>
      </c>
      <c r="AL1065"/>
      <c r="AM1065"/>
      <c r="AN1065"/>
      <c r="AO1065"/>
      <c r="AP1065"/>
      <c r="AQ1065"/>
      <c r="AR1065"/>
      <c r="AS1065"/>
      <c r="AT1065"/>
      <c r="AU1065"/>
    </row>
    <row r="1066" spans="17:47" x14ac:dyDescent="0.2">
      <c r="Q1066" s="142">
        <f>TRUNC('TARIFA ENTREGA A DIRECCION USD'!D1067-'TARIFA ENTREGA A DIRECCION USD'!D1066,2)</f>
        <v>0.54</v>
      </c>
      <c r="R1066" s="190">
        <v>1059</v>
      </c>
      <c r="S1066" s="200">
        <f>TRUNC((('TARIFA ENTREGA A DIRECCION USD'!C1066-'TARIFA ENTREGA A DIRECCION USD'!D1066)/'TARIFA ENTREGA A DIRECCION USD'!D1066)+1,3)</f>
        <v>0.72</v>
      </c>
      <c r="T1066" s="200">
        <f>TRUNC(('TARIFA ENTREGA A DIRECCION USD'!E1066-'TARIFA ENTREGA A DIRECCION USD'!D1066)/'TARIFA ENTREGA A DIRECCION USD'!D1066,3)</f>
        <v>0.24</v>
      </c>
      <c r="U1066" s="200">
        <f>TRUNC(('TARIFA ENTREGA A DIRECCION USD'!F1066-'TARIFA ENTREGA A DIRECCION USD'!D1066)/'TARIFA ENTREGA A DIRECCION USD'!D1066,3)</f>
        <v>0.40400000000000003</v>
      </c>
      <c r="V1066" s="200">
        <f>TRUNC(('TARIFA ENTREGA A DIRECCION USD'!G1066-'TARIFA ENTREGA A DIRECCION USD'!D1066)/'TARIFA ENTREGA A DIRECCION USD'!D1066,3)</f>
        <v>0.91700000000000004</v>
      </c>
      <c r="X1066" s="142">
        <v>16.12</v>
      </c>
      <c r="Y1066" s="190">
        <v>1059</v>
      </c>
      <c r="Z1066" s="200">
        <v>0.55000000000000004</v>
      </c>
      <c r="AA1066" s="200">
        <v>0.13</v>
      </c>
      <c r="AB1066" s="200">
        <v>0.3</v>
      </c>
      <c r="AC1066" s="200">
        <v>0.85</v>
      </c>
      <c r="AL1066"/>
      <c r="AM1066"/>
      <c r="AN1066"/>
      <c r="AO1066"/>
      <c r="AP1066"/>
      <c r="AQ1066"/>
      <c r="AR1066"/>
      <c r="AS1066"/>
      <c r="AT1066"/>
      <c r="AU1066"/>
    </row>
    <row r="1067" spans="17:47" x14ac:dyDescent="0.2">
      <c r="Q1067" s="142">
        <f>TRUNC('TARIFA ENTREGA A DIRECCION USD'!D1068-'TARIFA ENTREGA A DIRECCION USD'!D1067,2)</f>
        <v>0.54</v>
      </c>
      <c r="R1067" s="190">
        <v>1060</v>
      </c>
      <c r="S1067" s="200">
        <f>TRUNC((('TARIFA ENTREGA A DIRECCION USD'!C1067-'TARIFA ENTREGA A DIRECCION USD'!D1067)/'TARIFA ENTREGA A DIRECCION USD'!D1067)+1,3)</f>
        <v>0.72</v>
      </c>
      <c r="T1067" s="200">
        <f>TRUNC(('TARIFA ENTREGA A DIRECCION USD'!E1067-'TARIFA ENTREGA A DIRECCION USD'!D1067)/'TARIFA ENTREGA A DIRECCION USD'!D1067,3)</f>
        <v>0.24</v>
      </c>
      <c r="U1067" s="200">
        <f>TRUNC(('TARIFA ENTREGA A DIRECCION USD'!F1067-'TARIFA ENTREGA A DIRECCION USD'!D1067)/'TARIFA ENTREGA A DIRECCION USD'!D1067,3)</f>
        <v>0.40400000000000003</v>
      </c>
      <c r="V1067" s="200">
        <f>TRUNC(('TARIFA ENTREGA A DIRECCION USD'!G1067-'TARIFA ENTREGA A DIRECCION USD'!D1067)/'TARIFA ENTREGA A DIRECCION USD'!D1067,3)</f>
        <v>0.91700000000000004</v>
      </c>
      <c r="X1067" s="142">
        <v>16.12</v>
      </c>
      <c r="Y1067" s="190">
        <v>1060</v>
      </c>
      <c r="Z1067" s="200">
        <v>0.55000000000000004</v>
      </c>
      <c r="AA1067" s="200">
        <v>0.13</v>
      </c>
      <c r="AB1067" s="200">
        <v>0.3</v>
      </c>
      <c r="AC1067" s="200">
        <v>0.85</v>
      </c>
      <c r="AL1067"/>
      <c r="AM1067"/>
      <c r="AN1067"/>
      <c r="AO1067"/>
      <c r="AP1067"/>
      <c r="AQ1067"/>
      <c r="AR1067"/>
      <c r="AS1067"/>
      <c r="AT1067"/>
      <c r="AU1067"/>
    </row>
    <row r="1068" spans="17:47" x14ac:dyDescent="0.2">
      <c r="Q1068" s="142">
        <f>TRUNC('TARIFA ENTREGA A DIRECCION USD'!D1069-'TARIFA ENTREGA A DIRECCION USD'!D1068,2)</f>
        <v>0.54</v>
      </c>
      <c r="R1068" s="190">
        <v>1061</v>
      </c>
      <c r="S1068" s="200">
        <f>TRUNC((('TARIFA ENTREGA A DIRECCION USD'!C1068-'TARIFA ENTREGA A DIRECCION USD'!D1068)/'TARIFA ENTREGA A DIRECCION USD'!D1068)+1,3)</f>
        <v>0.72</v>
      </c>
      <c r="T1068" s="200">
        <f>TRUNC(('TARIFA ENTREGA A DIRECCION USD'!E1068-'TARIFA ENTREGA A DIRECCION USD'!D1068)/'TARIFA ENTREGA A DIRECCION USD'!D1068,3)</f>
        <v>0.24</v>
      </c>
      <c r="U1068" s="200">
        <f>TRUNC(('TARIFA ENTREGA A DIRECCION USD'!F1068-'TARIFA ENTREGA A DIRECCION USD'!D1068)/'TARIFA ENTREGA A DIRECCION USD'!D1068,3)</f>
        <v>0.40400000000000003</v>
      </c>
      <c r="V1068" s="200">
        <f>TRUNC(('TARIFA ENTREGA A DIRECCION USD'!G1068-'TARIFA ENTREGA A DIRECCION USD'!D1068)/'TARIFA ENTREGA A DIRECCION USD'!D1068,3)</f>
        <v>0.91700000000000004</v>
      </c>
      <c r="X1068" s="142">
        <v>16.12</v>
      </c>
      <c r="Y1068" s="190">
        <v>1061</v>
      </c>
      <c r="Z1068" s="200">
        <v>0.55000000000000004</v>
      </c>
      <c r="AA1068" s="200">
        <v>0.13</v>
      </c>
      <c r="AB1068" s="200">
        <v>0.3</v>
      </c>
      <c r="AC1068" s="200">
        <v>0.85</v>
      </c>
      <c r="AL1068"/>
      <c r="AM1068"/>
      <c r="AN1068"/>
      <c r="AO1068"/>
      <c r="AP1068"/>
      <c r="AQ1068"/>
      <c r="AR1068"/>
      <c r="AS1068"/>
      <c r="AT1068"/>
      <c r="AU1068"/>
    </row>
    <row r="1069" spans="17:47" x14ac:dyDescent="0.2">
      <c r="Q1069" s="142">
        <f>TRUNC('TARIFA ENTREGA A DIRECCION USD'!D1070-'TARIFA ENTREGA A DIRECCION USD'!D1069,2)</f>
        <v>0.54</v>
      </c>
      <c r="R1069" s="190">
        <v>1062</v>
      </c>
      <c r="S1069" s="200">
        <f>TRUNC((('TARIFA ENTREGA A DIRECCION USD'!C1069-'TARIFA ENTREGA A DIRECCION USD'!D1069)/'TARIFA ENTREGA A DIRECCION USD'!D1069)+1,3)</f>
        <v>0.72</v>
      </c>
      <c r="T1069" s="200">
        <f>TRUNC(('TARIFA ENTREGA A DIRECCION USD'!E1069-'TARIFA ENTREGA A DIRECCION USD'!D1069)/'TARIFA ENTREGA A DIRECCION USD'!D1069,3)</f>
        <v>0.24</v>
      </c>
      <c r="U1069" s="200">
        <f>TRUNC(('TARIFA ENTREGA A DIRECCION USD'!F1069-'TARIFA ENTREGA A DIRECCION USD'!D1069)/'TARIFA ENTREGA A DIRECCION USD'!D1069,3)</f>
        <v>0.40400000000000003</v>
      </c>
      <c r="V1069" s="200">
        <f>TRUNC(('TARIFA ENTREGA A DIRECCION USD'!G1069-'TARIFA ENTREGA A DIRECCION USD'!D1069)/'TARIFA ENTREGA A DIRECCION USD'!D1069,3)</f>
        <v>0.91700000000000004</v>
      </c>
      <c r="X1069" s="142">
        <v>16.12</v>
      </c>
      <c r="Y1069" s="190">
        <v>1062</v>
      </c>
      <c r="Z1069" s="200">
        <v>0.55000000000000004</v>
      </c>
      <c r="AA1069" s="200">
        <v>0.13</v>
      </c>
      <c r="AB1069" s="200">
        <v>0.3</v>
      </c>
      <c r="AC1069" s="200">
        <v>0.85</v>
      </c>
      <c r="AL1069"/>
      <c r="AM1069"/>
      <c r="AN1069"/>
      <c r="AO1069"/>
      <c r="AP1069"/>
      <c r="AQ1069"/>
      <c r="AR1069"/>
      <c r="AS1069"/>
      <c r="AT1069"/>
      <c r="AU1069"/>
    </row>
    <row r="1070" spans="17:47" x14ac:dyDescent="0.2">
      <c r="Q1070" s="142">
        <f>TRUNC('TARIFA ENTREGA A DIRECCION USD'!D1071-'TARIFA ENTREGA A DIRECCION USD'!D1070,2)</f>
        <v>0.54</v>
      </c>
      <c r="R1070" s="190">
        <v>1063</v>
      </c>
      <c r="S1070" s="200">
        <f>TRUNC((('TARIFA ENTREGA A DIRECCION USD'!C1070-'TARIFA ENTREGA A DIRECCION USD'!D1070)/'TARIFA ENTREGA A DIRECCION USD'!D1070)+1,3)</f>
        <v>0.72</v>
      </c>
      <c r="T1070" s="200">
        <f>TRUNC(('TARIFA ENTREGA A DIRECCION USD'!E1070-'TARIFA ENTREGA A DIRECCION USD'!D1070)/'TARIFA ENTREGA A DIRECCION USD'!D1070,3)</f>
        <v>0.24</v>
      </c>
      <c r="U1070" s="200">
        <f>TRUNC(('TARIFA ENTREGA A DIRECCION USD'!F1070-'TARIFA ENTREGA A DIRECCION USD'!D1070)/'TARIFA ENTREGA A DIRECCION USD'!D1070,3)</f>
        <v>0.40400000000000003</v>
      </c>
      <c r="V1070" s="200">
        <f>TRUNC(('TARIFA ENTREGA A DIRECCION USD'!G1070-'TARIFA ENTREGA A DIRECCION USD'!D1070)/'TARIFA ENTREGA A DIRECCION USD'!D1070,3)</f>
        <v>0.91700000000000004</v>
      </c>
      <c r="X1070" s="142">
        <v>16.12</v>
      </c>
      <c r="Y1070" s="190">
        <v>1063</v>
      </c>
      <c r="Z1070" s="200">
        <v>0.55000000000000004</v>
      </c>
      <c r="AA1070" s="200">
        <v>0.13</v>
      </c>
      <c r="AB1070" s="200">
        <v>0.3</v>
      </c>
      <c r="AC1070" s="200">
        <v>0.85</v>
      </c>
      <c r="AL1070"/>
      <c r="AM1070"/>
      <c r="AN1070"/>
      <c r="AO1070"/>
      <c r="AP1070"/>
      <c r="AQ1070"/>
      <c r="AR1070"/>
      <c r="AS1070"/>
      <c r="AT1070"/>
      <c r="AU1070"/>
    </row>
    <row r="1071" spans="17:47" x14ac:dyDescent="0.2">
      <c r="Q1071" s="142">
        <f>TRUNC('TARIFA ENTREGA A DIRECCION USD'!D1072-'TARIFA ENTREGA A DIRECCION USD'!D1071,2)</f>
        <v>0.54</v>
      </c>
      <c r="R1071" s="190">
        <v>1064</v>
      </c>
      <c r="S1071" s="200">
        <f>TRUNC((('TARIFA ENTREGA A DIRECCION USD'!C1071-'TARIFA ENTREGA A DIRECCION USD'!D1071)/'TARIFA ENTREGA A DIRECCION USD'!D1071)+1,3)</f>
        <v>0.72</v>
      </c>
      <c r="T1071" s="200">
        <f>TRUNC(('TARIFA ENTREGA A DIRECCION USD'!E1071-'TARIFA ENTREGA A DIRECCION USD'!D1071)/'TARIFA ENTREGA A DIRECCION USD'!D1071,3)</f>
        <v>0.24</v>
      </c>
      <c r="U1071" s="200">
        <f>TRUNC(('TARIFA ENTREGA A DIRECCION USD'!F1071-'TARIFA ENTREGA A DIRECCION USD'!D1071)/'TARIFA ENTREGA A DIRECCION USD'!D1071,3)</f>
        <v>0.40400000000000003</v>
      </c>
      <c r="V1071" s="200">
        <f>TRUNC(('TARIFA ENTREGA A DIRECCION USD'!G1071-'TARIFA ENTREGA A DIRECCION USD'!D1071)/'TARIFA ENTREGA A DIRECCION USD'!D1071,3)</f>
        <v>0.91700000000000004</v>
      </c>
      <c r="X1071" s="142">
        <v>16.12</v>
      </c>
      <c r="Y1071" s="190">
        <v>1064</v>
      </c>
      <c r="Z1071" s="200">
        <v>0.55000000000000004</v>
      </c>
      <c r="AA1071" s="200">
        <v>0.13</v>
      </c>
      <c r="AB1071" s="200">
        <v>0.3</v>
      </c>
      <c r="AC1071" s="200">
        <v>0.85</v>
      </c>
      <c r="AL1071"/>
      <c r="AM1071"/>
      <c r="AN1071"/>
      <c r="AO1071"/>
      <c r="AP1071"/>
      <c r="AQ1071"/>
      <c r="AR1071"/>
      <c r="AS1071"/>
      <c r="AT1071"/>
      <c r="AU1071"/>
    </row>
    <row r="1072" spans="17:47" x14ac:dyDescent="0.2">
      <c r="Q1072" s="142">
        <f>TRUNC('TARIFA ENTREGA A DIRECCION USD'!D1073-'TARIFA ENTREGA A DIRECCION USD'!D1072,2)</f>
        <v>0.54</v>
      </c>
      <c r="R1072" s="190">
        <v>1065</v>
      </c>
      <c r="S1072" s="200">
        <f>TRUNC((('TARIFA ENTREGA A DIRECCION USD'!C1072-'TARIFA ENTREGA A DIRECCION USD'!D1072)/'TARIFA ENTREGA A DIRECCION USD'!D1072)+1,3)</f>
        <v>0.72</v>
      </c>
      <c r="T1072" s="200">
        <f>TRUNC(('TARIFA ENTREGA A DIRECCION USD'!E1072-'TARIFA ENTREGA A DIRECCION USD'!D1072)/'TARIFA ENTREGA A DIRECCION USD'!D1072,3)</f>
        <v>0.24</v>
      </c>
      <c r="U1072" s="200">
        <f>TRUNC(('TARIFA ENTREGA A DIRECCION USD'!F1072-'TARIFA ENTREGA A DIRECCION USD'!D1072)/'TARIFA ENTREGA A DIRECCION USD'!D1072,3)</f>
        <v>0.40400000000000003</v>
      </c>
      <c r="V1072" s="200">
        <f>TRUNC(('TARIFA ENTREGA A DIRECCION USD'!G1072-'TARIFA ENTREGA A DIRECCION USD'!D1072)/'TARIFA ENTREGA A DIRECCION USD'!D1072,3)</f>
        <v>0.91700000000000004</v>
      </c>
      <c r="X1072" s="142">
        <v>16.12</v>
      </c>
      <c r="Y1072" s="190">
        <v>1065</v>
      </c>
      <c r="Z1072" s="200">
        <v>0.55000000000000004</v>
      </c>
      <c r="AA1072" s="200">
        <v>0.13</v>
      </c>
      <c r="AB1072" s="200">
        <v>0.3</v>
      </c>
      <c r="AC1072" s="200">
        <v>0.85</v>
      </c>
      <c r="AL1072"/>
      <c r="AM1072"/>
      <c r="AN1072"/>
      <c r="AO1072"/>
      <c r="AP1072"/>
      <c r="AQ1072"/>
      <c r="AR1072"/>
      <c r="AS1072"/>
      <c r="AT1072"/>
      <c r="AU1072"/>
    </row>
    <row r="1073" spans="17:47" x14ac:dyDescent="0.2">
      <c r="Q1073" s="142">
        <f>TRUNC('TARIFA ENTREGA A DIRECCION USD'!D1074-'TARIFA ENTREGA A DIRECCION USD'!D1073,2)</f>
        <v>0.54</v>
      </c>
      <c r="R1073" s="190">
        <v>1066</v>
      </c>
      <c r="S1073" s="200">
        <f>TRUNC((('TARIFA ENTREGA A DIRECCION USD'!C1073-'TARIFA ENTREGA A DIRECCION USD'!D1073)/'TARIFA ENTREGA A DIRECCION USD'!D1073)+1,3)</f>
        <v>0.72</v>
      </c>
      <c r="T1073" s="200">
        <f>TRUNC(('TARIFA ENTREGA A DIRECCION USD'!E1073-'TARIFA ENTREGA A DIRECCION USD'!D1073)/'TARIFA ENTREGA A DIRECCION USD'!D1073,3)</f>
        <v>0.24</v>
      </c>
      <c r="U1073" s="200">
        <f>TRUNC(('TARIFA ENTREGA A DIRECCION USD'!F1073-'TARIFA ENTREGA A DIRECCION USD'!D1073)/'TARIFA ENTREGA A DIRECCION USD'!D1073,3)</f>
        <v>0.40500000000000003</v>
      </c>
      <c r="V1073" s="200">
        <f>TRUNC(('TARIFA ENTREGA A DIRECCION USD'!G1073-'TARIFA ENTREGA A DIRECCION USD'!D1073)/'TARIFA ENTREGA A DIRECCION USD'!D1073,3)</f>
        <v>0.91700000000000004</v>
      </c>
      <c r="X1073" s="142">
        <v>16.12</v>
      </c>
      <c r="Y1073" s="190">
        <v>1066</v>
      </c>
      <c r="Z1073" s="200">
        <v>0.55000000000000004</v>
      </c>
      <c r="AA1073" s="200">
        <v>0.13</v>
      </c>
      <c r="AB1073" s="200">
        <v>0.3</v>
      </c>
      <c r="AC1073" s="200">
        <v>0.85</v>
      </c>
      <c r="AL1073"/>
      <c r="AM1073"/>
      <c r="AN1073"/>
      <c r="AO1073"/>
      <c r="AP1073"/>
      <c r="AQ1073"/>
      <c r="AR1073"/>
      <c r="AS1073"/>
      <c r="AT1073"/>
      <c r="AU1073"/>
    </row>
    <row r="1074" spans="17:47" x14ac:dyDescent="0.2">
      <c r="Q1074" s="142">
        <f>TRUNC('TARIFA ENTREGA A DIRECCION USD'!D1075-'TARIFA ENTREGA A DIRECCION USD'!D1074,2)</f>
        <v>0.54</v>
      </c>
      <c r="R1074" s="190">
        <v>1067</v>
      </c>
      <c r="S1074" s="200">
        <f>TRUNC((('TARIFA ENTREGA A DIRECCION USD'!C1074-'TARIFA ENTREGA A DIRECCION USD'!D1074)/'TARIFA ENTREGA A DIRECCION USD'!D1074)+1,3)</f>
        <v>0.72</v>
      </c>
      <c r="T1074" s="200">
        <f>TRUNC(('TARIFA ENTREGA A DIRECCION USD'!E1074-'TARIFA ENTREGA A DIRECCION USD'!D1074)/'TARIFA ENTREGA A DIRECCION USD'!D1074,3)</f>
        <v>0.24</v>
      </c>
      <c r="U1074" s="200">
        <f>TRUNC(('TARIFA ENTREGA A DIRECCION USD'!F1074-'TARIFA ENTREGA A DIRECCION USD'!D1074)/'TARIFA ENTREGA A DIRECCION USD'!D1074,3)</f>
        <v>0.40500000000000003</v>
      </c>
      <c r="V1074" s="200">
        <f>TRUNC(('TARIFA ENTREGA A DIRECCION USD'!G1074-'TARIFA ENTREGA A DIRECCION USD'!D1074)/'TARIFA ENTREGA A DIRECCION USD'!D1074,3)</f>
        <v>0.91700000000000004</v>
      </c>
      <c r="X1074" s="142">
        <v>16.12</v>
      </c>
      <c r="Y1074" s="190">
        <v>1067</v>
      </c>
      <c r="Z1074" s="200">
        <v>0.55000000000000004</v>
      </c>
      <c r="AA1074" s="200">
        <v>0.13</v>
      </c>
      <c r="AB1074" s="200">
        <v>0.3</v>
      </c>
      <c r="AC1074" s="200">
        <v>0.85</v>
      </c>
      <c r="AL1074"/>
      <c r="AM1074"/>
      <c r="AN1074"/>
      <c r="AO1074"/>
      <c r="AP1074"/>
      <c r="AQ1074"/>
      <c r="AR1074"/>
      <c r="AS1074"/>
      <c r="AT1074"/>
      <c r="AU1074"/>
    </row>
    <row r="1075" spans="17:47" x14ac:dyDescent="0.2">
      <c r="Q1075" s="142">
        <f>TRUNC('TARIFA ENTREGA A DIRECCION USD'!D1076-'TARIFA ENTREGA A DIRECCION USD'!D1075,2)</f>
        <v>0.54</v>
      </c>
      <c r="R1075" s="190">
        <v>1068</v>
      </c>
      <c r="S1075" s="200">
        <f>TRUNC((('TARIFA ENTREGA A DIRECCION USD'!C1075-'TARIFA ENTREGA A DIRECCION USD'!D1075)/'TARIFA ENTREGA A DIRECCION USD'!D1075)+1,3)</f>
        <v>0.72</v>
      </c>
      <c r="T1075" s="200">
        <f>TRUNC(('TARIFA ENTREGA A DIRECCION USD'!E1075-'TARIFA ENTREGA A DIRECCION USD'!D1075)/'TARIFA ENTREGA A DIRECCION USD'!D1075,3)</f>
        <v>0.24</v>
      </c>
      <c r="U1075" s="200">
        <f>TRUNC(('TARIFA ENTREGA A DIRECCION USD'!F1075-'TARIFA ENTREGA A DIRECCION USD'!D1075)/'TARIFA ENTREGA A DIRECCION USD'!D1075,3)</f>
        <v>0.40500000000000003</v>
      </c>
      <c r="V1075" s="200">
        <f>TRUNC(('TARIFA ENTREGA A DIRECCION USD'!G1075-'TARIFA ENTREGA A DIRECCION USD'!D1075)/'TARIFA ENTREGA A DIRECCION USD'!D1075,3)</f>
        <v>0.91700000000000004</v>
      </c>
      <c r="X1075" s="142">
        <v>16.12</v>
      </c>
      <c r="Y1075" s="190">
        <v>1068</v>
      </c>
      <c r="Z1075" s="200">
        <v>0.55000000000000004</v>
      </c>
      <c r="AA1075" s="200">
        <v>0.13</v>
      </c>
      <c r="AB1075" s="200">
        <v>0.3</v>
      </c>
      <c r="AC1075" s="200">
        <v>0.85</v>
      </c>
      <c r="AL1075"/>
      <c r="AM1075"/>
      <c r="AN1075"/>
      <c r="AO1075"/>
      <c r="AP1075"/>
      <c r="AQ1075"/>
      <c r="AR1075"/>
      <c r="AS1075"/>
      <c r="AT1075"/>
      <c r="AU1075"/>
    </row>
    <row r="1076" spans="17:47" x14ac:dyDescent="0.2">
      <c r="Q1076" s="142">
        <f>TRUNC('TARIFA ENTREGA A DIRECCION USD'!D1077-'TARIFA ENTREGA A DIRECCION USD'!D1076,2)</f>
        <v>0.54</v>
      </c>
      <c r="R1076" s="190">
        <v>1069</v>
      </c>
      <c r="S1076" s="200">
        <f>TRUNC((('TARIFA ENTREGA A DIRECCION USD'!C1076-'TARIFA ENTREGA A DIRECCION USD'!D1076)/'TARIFA ENTREGA A DIRECCION USD'!D1076)+1,3)</f>
        <v>0.72</v>
      </c>
      <c r="T1076" s="200">
        <f>TRUNC(('TARIFA ENTREGA A DIRECCION USD'!E1076-'TARIFA ENTREGA A DIRECCION USD'!D1076)/'TARIFA ENTREGA A DIRECCION USD'!D1076,3)</f>
        <v>0.24</v>
      </c>
      <c r="U1076" s="200">
        <f>TRUNC(('TARIFA ENTREGA A DIRECCION USD'!F1076-'TARIFA ENTREGA A DIRECCION USD'!D1076)/'TARIFA ENTREGA A DIRECCION USD'!D1076,3)</f>
        <v>0.40500000000000003</v>
      </c>
      <c r="V1076" s="200">
        <f>TRUNC(('TARIFA ENTREGA A DIRECCION USD'!G1076-'TARIFA ENTREGA A DIRECCION USD'!D1076)/'TARIFA ENTREGA A DIRECCION USD'!D1076,3)</f>
        <v>0.91700000000000004</v>
      </c>
      <c r="X1076" s="142">
        <v>16.12</v>
      </c>
      <c r="Y1076" s="190">
        <v>1069</v>
      </c>
      <c r="Z1076" s="200">
        <v>0.55000000000000004</v>
      </c>
      <c r="AA1076" s="200">
        <v>0.13</v>
      </c>
      <c r="AB1076" s="200">
        <v>0.3</v>
      </c>
      <c r="AC1076" s="200">
        <v>0.85</v>
      </c>
      <c r="AL1076"/>
      <c r="AM1076"/>
      <c r="AN1076"/>
      <c r="AO1076"/>
      <c r="AP1076"/>
      <c r="AQ1076"/>
      <c r="AR1076"/>
      <c r="AS1076"/>
      <c r="AT1076"/>
      <c r="AU1076"/>
    </row>
    <row r="1077" spans="17:47" x14ac:dyDescent="0.2">
      <c r="Q1077" s="142">
        <f>TRUNC('TARIFA ENTREGA A DIRECCION USD'!D1078-'TARIFA ENTREGA A DIRECCION USD'!D1077,2)</f>
        <v>0.54</v>
      </c>
      <c r="R1077" s="190">
        <v>1070</v>
      </c>
      <c r="S1077" s="200">
        <f>TRUNC((('TARIFA ENTREGA A DIRECCION USD'!C1077-'TARIFA ENTREGA A DIRECCION USD'!D1077)/'TARIFA ENTREGA A DIRECCION USD'!D1077)+1,3)</f>
        <v>0.72</v>
      </c>
      <c r="T1077" s="200">
        <f>TRUNC(('TARIFA ENTREGA A DIRECCION USD'!E1077-'TARIFA ENTREGA A DIRECCION USD'!D1077)/'TARIFA ENTREGA A DIRECCION USD'!D1077,3)</f>
        <v>0.24</v>
      </c>
      <c r="U1077" s="200">
        <f>TRUNC(('TARIFA ENTREGA A DIRECCION USD'!F1077-'TARIFA ENTREGA A DIRECCION USD'!D1077)/'TARIFA ENTREGA A DIRECCION USD'!D1077,3)</f>
        <v>0.40500000000000003</v>
      </c>
      <c r="V1077" s="200">
        <f>TRUNC(('TARIFA ENTREGA A DIRECCION USD'!G1077-'TARIFA ENTREGA A DIRECCION USD'!D1077)/'TARIFA ENTREGA A DIRECCION USD'!D1077,3)</f>
        <v>0.91700000000000004</v>
      </c>
      <c r="X1077" s="142">
        <v>16.12</v>
      </c>
      <c r="Y1077" s="190">
        <v>1070</v>
      </c>
      <c r="Z1077" s="200">
        <v>0.55000000000000004</v>
      </c>
      <c r="AA1077" s="200">
        <v>0.13</v>
      </c>
      <c r="AB1077" s="200">
        <v>0.3</v>
      </c>
      <c r="AC1077" s="200">
        <v>0.85</v>
      </c>
      <c r="AL1077"/>
      <c r="AM1077"/>
      <c r="AN1077"/>
      <c r="AO1077"/>
      <c r="AP1077"/>
      <c r="AQ1077"/>
      <c r="AR1077"/>
      <c r="AS1077"/>
      <c r="AT1077"/>
      <c r="AU1077"/>
    </row>
    <row r="1078" spans="17:47" x14ac:dyDescent="0.2">
      <c r="Q1078" s="142">
        <f>TRUNC('TARIFA ENTREGA A DIRECCION USD'!D1079-'TARIFA ENTREGA A DIRECCION USD'!D1078,2)</f>
        <v>0.54</v>
      </c>
      <c r="R1078" s="190">
        <v>1071</v>
      </c>
      <c r="S1078" s="200">
        <f>TRUNC((('TARIFA ENTREGA A DIRECCION USD'!C1078-'TARIFA ENTREGA A DIRECCION USD'!D1078)/'TARIFA ENTREGA A DIRECCION USD'!D1078)+1,3)</f>
        <v>0.72</v>
      </c>
      <c r="T1078" s="200">
        <f>TRUNC(('TARIFA ENTREGA A DIRECCION USD'!E1078-'TARIFA ENTREGA A DIRECCION USD'!D1078)/'TARIFA ENTREGA A DIRECCION USD'!D1078,3)</f>
        <v>0.24</v>
      </c>
      <c r="U1078" s="200">
        <f>TRUNC(('TARIFA ENTREGA A DIRECCION USD'!F1078-'TARIFA ENTREGA A DIRECCION USD'!D1078)/'TARIFA ENTREGA A DIRECCION USD'!D1078,3)</f>
        <v>0.40500000000000003</v>
      </c>
      <c r="V1078" s="200">
        <f>TRUNC(('TARIFA ENTREGA A DIRECCION USD'!G1078-'TARIFA ENTREGA A DIRECCION USD'!D1078)/'TARIFA ENTREGA A DIRECCION USD'!D1078,3)</f>
        <v>0.91700000000000004</v>
      </c>
      <c r="X1078" s="142">
        <v>16.12</v>
      </c>
      <c r="Y1078" s="190">
        <v>1071</v>
      </c>
      <c r="Z1078" s="200">
        <v>0.55000000000000004</v>
      </c>
      <c r="AA1078" s="200">
        <v>0.13</v>
      </c>
      <c r="AB1078" s="200">
        <v>0.3</v>
      </c>
      <c r="AC1078" s="200">
        <v>0.85</v>
      </c>
      <c r="AL1078"/>
      <c r="AM1078"/>
      <c r="AN1078"/>
      <c r="AO1078"/>
      <c r="AP1078"/>
      <c r="AQ1078"/>
      <c r="AR1078"/>
      <c r="AS1078"/>
      <c r="AT1078"/>
      <c r="AU1078"/>
    </row>
    <row r="1079" spans="17:47" x14ac:dyDescent="0.2">
      <c r="Q1079" s="142">
        <f>TRUNC('TARIFA ENTREGA A DIRECCION USD'!D1080-'TARIFA ENTREGA A DIRECCION USD'!D1079,2)</f>
        <v>0.54</v>
      </c>
      <c r="R1079" s="190">
        <v>1072</v>
      </c>
      <c r="S1079" s="200">
        <f>TRUNC((('TARIFA ENTREGA A DIRECCION USD'!C1079-'TARIFA ENTREGA A DIRECCION USD'!D1079)/'TARIFA ENTREGA A DIRECCION USD'!D1079)+1,3)</f>
        <v>0.72</v>
      </c>
      <c r="T1079" s="200">
        <f>TRUNC(('TARIFA ENTREGA A DIRECCION USD'!E1079-'TARIFA ENTREGA A DIRECCION USD'!D1079)/'TARIFA ENTREGA A DIRECCION USD'!D1079,3)</f>
        <v>0.24</v>
      </c>
      <c r="U1079" s="200">
        <f>TRUNC(('TARIFA ENTREGA A DIRECCION USD'!F1079-'TARIFA ENTREGA A DIRECCION USD'!D1079)/'TARIFA ENTREGA A DIRECCION USD'!D1079,3)</f>
        <v>0.40500000000000003</v>
      </c>
      <c r="V1079" s="200">
        <f>TRUNC(('TARIFA ENTREGA A DIRECCION USD'!G1079-'TARIFA ENTREGA A DIRECCION USD'!D1079)/'TARIFA ENTREGA A DIRECCION USD'!D1079,3)</f>
        <v>0.91700000000000004</v>
      </c>
      <c r="X1079" s="142">
        <v>16.12</v>
      </c>
      <c r="Y1079" s="190">
        <v>1072</v>
      </c>
      <c r="Z1079" s="200">
        <v>0.55000000000000004</v>
      </c>
      <c r="AA1079" s="200">
        <v>0.13</v>
      </c>
      <c r="AB1079" s="200">
        <v>0.3</v>
      </c>
      <c r="AC1079" s="200">
        <v>0.85</v>
      </c>
      <c r="AL1079"/>
      <c r="AM1079"/>
      <c r="AN1079"/>
      <c r="AO1079"/>
      <c r="AP1079"/>
      <c r="AQ1079"/>
      <c r="AR1079"/>
      <c r="AS1079"/>
      <c r="AT1079"/>
      <c r="AU1079"/>
    </row>
    <row r="1080" spans="17:47" x14ac:dyDescent="0.2">
      <c r="Q1080" s="142">
        <f>TRUNC('TARIFA ENTREGA A DIRECCION USD'!D1081-'TARIFA ENTREGA A DIRECCION USD'!D1080,2)</f>
        <v>0.54</v>
      </c>
      <c r="R1080" s="190">
        <v>1073</v>
      </c>
      <c r="S1080" s="200">
        <f>TRUNC((('TARIFA ENTREGA A DIRECCION USD'!C1080-'TARIFA ENTREGA A DIRECCION USD'!D1080)/'TARIFA ENTREGA A DIRECCION USD'!D1080)+1,3)</f>
        <v>0.72</v>
      </c>
      <c r="T1080" s="200">
        <f>TRUNC(('TARIFA ENTREGA A DIRECCION USD'!E1080-'TARIFA ENTREGA A DIRECCION USD'!D1080)/'TARIFA ENTREGA A DIRECCION USD'!D1080,3)</f>
        <v>0.24</v>
      </c>
      <c r="U1080" s="200">
        <f>TRUNC(('TARIFA ENTREGA A DIRECCION USD'!F1080-'TARIFA ENTREGA A DIRECCION USD'!D1080)/'TARIFA ENTREGA A DIRECCION USD'!D1080,3)</f>
        <v>0.40500000000000003</v>
      </c>
      <c r="V1080" s="200">
        <f>TRUNC(('TARIFA ENTREGA A DIRECCION USD'!G1080-'TARIFA ENTREGA A DIRECCION USD'!D1080)/'TARIFA ENTREGA A DIRECCION USD'!D1080,3)</f>
        <v>0.91700000000000004</v>
      </c>
      <c r="X1080" s="142">
        <v>16.12</v>
      </c>
      <c r="Y1080" s="190">
        <v>1073</v>
      </c>
      <c r="Z1080" s="200">
        <v>0.55000000000000004</v>
      </c>
      <c r="AA1080" s="200">
        <v>0.13</v>
      </c>
      <c r="AB1080" s="200">
        <v>0.3</v>
      </c>
      <c r="AC1080" s="200">
        <v>0.85</v>
      </c>
      <c r="AL1080"/>
      <c r="AM1080"/>
      <c r="AN1080"/>
      <c r="AO1080"/>
      <c r="AP1080"/>
      <c r="AQ1080"/>
      <c r="AR1080"/>
      <c r="AS1080"/>
      <c r="AT1080"/>
      <c r="AU1080"/>
    </row>
    <row r="1081" spans="17:47" x14ac:dyDescent="0.2">
      <c r="Q1081" s="142">
        <f>TRUNC('TARIFA ENTREGA A DIRECCION USD'!D1082-'TARIFA ENTREGA A DIRECCION USD'!D1081,2)</f>
        <v>0.54</v>
      </c>
      <c r="R1081" s="190">
        <v>1074</v>
      </c>
      <c r="S1081" s="200">
        <f>TRUNC((('TARIFA ENTREGA A DIRECCION USD'!C1081-'TARIFA ENTREGA A DIRECCION USD'!D1081)/'TARIFA ENTREGA A DIRECCION USD'!D1081)+1,3)</f>
        <v>0.72</v>
      </c>
      <c r="T1081" s="200">
        <f>TRUNC(('TARIFA ENTREGA A DIRECCION USD'!E1081-'TARIFA ENTREGA A DIRECCION USD'!D1081)/'TARIFA ENTREGA A DIRECCION USD'!D1081,3)</f>
        <v>0.24</v>
      </c>
      <c r="U1081" s="200">
        <f>TRUNC(('TARIFA ENTREGA A DIRECCION USD'!F1081-'TARIFA ENTREGA A DIRECCION USD'!D1081)/'TARIFA ENTREGA A DIRECCION USD'!D1081,3)</f>
        <v>0.40500000000000003</v>
      </c>
      <c r="V1081" s="200">
        <f>TRUNC(('TARIFA ENTREGA A DIRECCION USD'!G1081-'TARIFA ENTREGA A DIRECCION USD'!D1081)/'TARIFA ENTREGA A DIRECCION USD'!D1081,3)</f>
        <v>0.91700000000000004</v>
      </c>
      <c r="X1081" s="142">
        <v>16.12</v>
      </c>
      <c r="Y1081" s="190">
        <v>1074</v>
      </c>
      <c r="Z1081" s="200">
        <v>0.55000000000000004</v>
      </c>
      <c r="AA1081" s="200">
        <v>0.13</v>
      </c>
      <c r="AB1081" s="200">
        <v>0.3</v>
      </c>
      <c r="AC1081" s="200">
        <v>0.85</v>
      </c>
      <c r="AL1081"/>
      <c r="AM1081"/>
      <c r="AN1081"/>
      <c r="AO1081"/>
      <c r="AP1081"/>
      <c r="AQ1081"/>
      <c r="AR1081"/>
      <c r="AS1081"/>
      <c r="AT1081"/>
      <c r="AU1081"/>
    </row>
    <row r="1082" spans="17:47" x14ac:dyDescent="0.2">
      <c r="Q1082" s="142">
        <f>TRUNC('TARIFA ENTREGA A DIRECCION USD'!D1083-'TARIFA ENTREGA A DIRECCION USD'!D1082,2)</f>
        <v>0.54</v>
      </c>
      <c r="R1082" s="190">
        <v>1075</v>
      </c>
      <c r="S1082" s="200">
        <f>TRUNC((('TARIFA ENTREGA A DIRECCION USD'!C1082-'TARIFA ENTREGA A DIRECCION USD'!D1082)/'TARIFA ENTREGA A DIRECCION USD'!D1082)+1,3)</f>
        <v>0.72</v>
      </c>
      <c r="T1082" s="200">
        <f>TRUNC(('TARIFA ENTREGA A DIRECCION USD'!E1082-'TARIFA ENTREGA A DIRECCION USD'!D1082)/'TARIFA ENTREGA A DIRECCION USD'!D1082,3)</f>
        <v>0.24</v>
      </c>
      <c r="U1082" s="200">
        <f>TRUNC(('TARIFA ENTREGA A DIRECCION USD'!F1082-'TARIFA ENTREGA A DIRECCION USD'!D1082)/'TARIFA ENTREGA A DIRECCION USD'!D1082,3)</f>
        <v>0.40500000000000003</v>
      </c>
      <c r="V1082" s="200">
        <f>TRUNC(('TARIFA ENTREGA A DIRECCION USD'!G1082-'TARIFA ENTREGA A DIRECCION USD'!D1082)/'TARIFA ENTREGA A DIRECCION USD'!D1082,3)</f>
        <v>0.91800000000000004</v>
      </c>
      <c r="X1082" s="142">
        <v>16.12</v>
      </c>
      <c r="Y1082" s="190">
        <v>1075</v>
      </c>
      <c r="Z1082" s="200">
        <v>0.55000000000000004</v>
      </c>
      <c r="AA1082" s="200">
        <v>0.13</v>
      </c>
      <c r="AB1082" s="200">
        <v>0.3</v>
      </c>
      <c r="AC1082" s="200">
        <v>0.85</v>
      </c>
      <c r="AL1082"/>
      <c r="AM1082"/>
      <c r="AN1082"/>
      <c r="AO1082"/>
      <c r="AP1082"/>
      <c r="AQ1082"/>
      <c r="AR1082"/>
      <c r="AS1082"/>
      <c r="AT1082"/>
      <c r="AU1082"/>
    </row>
    <row r="1083" spans="17:47" x14ac:dyDescent="0.2">
      <c r="Q1083" s="142">
        <f>TRUNC('TARIFA ENTREGA A DIRECCION USD'!D1084-'TARIFA ENTREGA A DIRECCION USD'!D1083,2)</f>
        <v>0.54</v>
      </c>
      <c r="R1083" s="190">
        <v>1076</v>
      </c>
      <c r="S1083" s="200">
        <f>TRUNC((('TARIFA ENTREGA A DIRECCION USD'!C1083-'TARIFA ENTREGA A DIRECCION USD'!D1083)/'TARIFA ENTREGA A DIRECCION USD'!D1083)+1,3)</f>
        <v>0.72</v>
      </c>
      <c r="T1083" s="200">
        <f>TRUNC(('TARIFA ENTREGA A DIRECCION USD'!E1083-'TARIFA ENTREGA A DIRECCION USD'!D1083)/'TARIFA ENTREGA A DIRECCION USD'!D1083,3)</f>
        <v>0.24</v>
      </c>
      <c r="U1083" s="200">
        <f>TRUNC(('TARIFA ENTREGA A DIRECCION USD'!F1083-'TARIFA ENTREGA A DIRECCION USD'!D1083)/'TARIFA ENTREGA A DIRECCION USD'!D1083,3)</f>
        <v>0.40500000000000003</v>
      </c>
      <c r="V1083" s="200">
        <f>TRUNC(('TARIFA ENTREGA A DIRECCION USD'!G1083-'TARIFA ENTREGA A DIRECCION USD'!D1083)/'TARIFA ENTREGA A DIRECCION USD'!D1083,3)</f>
        <v>0.91800000000000004</v>
      </c>
      <c r="X1083" s="142">
        <v>16.12</v>
      </c>
      <c r="Y1083" s="190">
        <v>1076</v>
      </c>
      <c r="Z1083" s="200">
        <v>0.55000000000000004</v>
      </c>
      <c r="AA1083" s="200">
        <v>0.13</v>
      </c>
      <c r="AB1083" s="200">
        <v>0.3</v>
      </c>
      <c r="AC1083" s="200">
        <v>0.85</v>
      </c>
      <c r="AL1083"/>
      <c r="AM1083"/>
      <c r="AN1083"/>
      <c r="AO1083"/>
      <c r="AP1083"/>
      <c r="AQ1083"/>
      <c r="AR1083"/>
      <c r="AS1083"/>
      <c r="AT1083"/>
      <c r="AU1083"/>
    </row>
    <row r="1084" spans="17:47" x14ac:dyDescent="0.2">
      <c r="Q1084" s="142">
        <f>TRUNC('TARIFA ENTREGA A DIRECCION USD'!D1085-'TARIFA ENTREGA A DIRECCION USD'!D1084,2)</f>
        <v>0.54</v>
      </c>
      <c r="R1084" s="190">
        <v>1077</v>
      </c>
      <c r="S1084" s="200">
        <f>TRUNC((('TARIFA ENTREGA A DIRECCION USD'!C1084-'TARIFA ENTREGA A DIRECCION USD'!D1084)/'TARIFA ENTREGA A DIRECCION USD'!D1084)+1,3)</f>
        <v>0.72</v>
      </c>
      <c r="T1084" s="200">
        <f>TRUNC(('TARIFA ENTREGA A DIRECCION USD'!E1084-'TARIFA ENTREGA A DIRECCION USD'!D1084)/'TARIFA ENTREGA A DIRECCION USD'!D1084,3)</f>
        <v>0.24</v>
      </c>
      <c r="U1084" s="200">
        <f>TRUNC(('TARIFA ENTREGA A DIRECCION USD'!F1084-'TARIFA ENTREGA A DIRECCION USD'!D1084)/'TARIFA ENTREGA A DIRECCION USD'!D1084,3)</f>
        <v>0.40500000000000003</v>
      </c>
      <c r="V1084" s="200">
        <f>TRUNC(('TARIFA ENTREGA A DIRECCION USD'!G1084-'TARIFA ENTREGA A DIRECCION USD'!D1084)/'TARIFA ENTREGA A DIRECCION USD'!D1084,3)</f>
        <v>0.91800000000000004</v>
      </c>
      <c r="X1084" s="142">
        <v>16.12</v>
      </c>
      <c r="Y1084" s="190">
        <v>1077</v>
      </c>
      <c r="Z1084" s="200">
        <v>0.55000000000000004</v>
      </c>
      <c r="AA1084" s="200">
        <v>0.13</v>
      </c>
      <c r="AB1084" s="200">
        <v>0.3</v>
      </c>
      <c r="AC1084" s="200">
        <v>0.85</v>
      </c>
      <c r="AL1084"/>
      <c r="AM1084"/>
      <c r="AN1084"/>
      <c r="AO1084"/>
      <c r="AP1084"/>
      <c r="AQ1084"/>
      <c r="AR1084"/>
      <c r="AS1084"/>
      <c r="AT1084"/>
      <c r="AU1084"/>
    </row>
    <row r="1085" spans="17:47" x14ac:dyDescent="0.2">
      <c r="Q1085" s="142">
        <f>TRUNC('TARIFA ENTREGA A DIRECCION USD'!D1086-'TARIFA ENTREGA A DIRECCION USD'!D1085,2)</f>
        <v>0.54</v>
      </c>
      <c r="R1085" s="190">
        <v>1078</v>
      </c>
      <c r="S1085" s="200">
        <f>TRUNC((('TARIFA ENTREGA A DIRECCION USD'!C1085-'TARIFA ENTREGA A DIRECCION USD'!D1085)/'TARIFA ENTREGA A DIRECCION USD'!D1085)+1,3)</f>
        <v>0.72</v>
      </c>
      <c r="T1085" s="200">
        <f>TRUNC(('TARIFA ENTREGA A DIRECCION USD'!E1085-'TARIFA ENTREGA A DIRECCION USD'!D1085)/'TARIFA ENTREGA A DIRECCION USD'!D1085,3)</f>
        <v>0.24</v>
      </c>
      <c r="U1085" s="200">
        <f>TRUNC(('TARIFA ENTREGA A DIRECCION USD'!F1085-'TARIFA ENTREGA A DIRECCION USD'!D1085)/'TARIFA ENTREGA A DIRECCION USD'!D1085,3)</f>
        <v>0.40500000000000003</v>
      </c>
      <c r="V1085" s="200">
        <f>TRUNC(('TARIFA ENTREGA A DIRECCION USD'!G1085-'TARIFA ENTREGA A DIRECCION USD'!D1085)/'TARIFA ENTREGA A DIRECCION USD'!D1085,3)</f>
        <v>0.91800000000000004</v>
      </c>
      <c r="X1085" s="142">
        <v>16.12</v>
      </c>
      <c r="Y1085" s="190">
        <v>1078</v>
      </c>
      <c r="Z1085" s="200">
        <v>0.55000000000000004</v>
      </c>
      <c r="AA1085" s="200">
        <v>0.13</v>
      </c>
      <c r="AB1085" s="200">
        <v>0.3</v>
      </c>
      <c r="AC1085" s="200">
        <v>0.85</v>
      </c>
      <c r="AL1085"/>
      <c r="AM1085"/>
      <c r="AN1085"/>
      <c r="AO1085"/>
      <c r="AP1085"/>
      <c r="AQ1085"/>
      <c r="AR1085"/>
      <c r="AS1085"/>
      <c r="AT1085"/>
      <c r="AU1085"/>
    </row>
    <row r="1086" spans="17:47" x14ac:dyDescent="0.2">
      <c r="Q1086" s="142">
        <f>TRUNC('TARIFA ENTREGA A DIRECCION USD'!D1087-'TARIFA ENTREGA A DIRECCION USD'!D1086,2)</f>
        <v>0.54</v>
      </c>
      <c r="R1086" s="190">
        <v>1079</v>
      </c>
      <c r="S1086" s="200">
        <f>TRUNC((('TARIFA ENTREGA A DIRECCION USD'!C1086-'TARIFA ENTREGA A DIRECCION USD'!D1086)/'TARIFA ENTREGA A DIRECCION USD'!D1086)+1,3)</f>
        <v>0.72</v>
      </c>
      <c r="T1086" s="200">
        <f>TRUNC(('TARIFA ENTREGA A DIRECCION USD'!E1086-'TARIFA ENTREGA A DIRECCION USD'!D1086)/'TARIFA ENTREGA A DIRECCION USD'!D1086,3)</f>
        <v>0.24</v>
      </c>
      <c r="U1086" s="200">
        <f>TRUNC(('TARIFA ENTREGA A DIRECCION USD'!F1086-'TARIFA ENTREGA A DIRECCION USD'!D1086)/'TARIFA ENTREGA A DIRECCION USD'!D1086,3)</f>
        <v>0.40500000000000003</v>
      </c>
      <c r="V1086" s="200">
        <f>TRUNC(('TARIFA ENTREGA A DIRECCION USD'!G1086-'TARIFA ENTREGA A DIRECCION USD'!D1086)/'TARIFA ENTREGA A DIRECCION USD'!D1086,3)</f>
        <v>0.91800000000000004</v>
      </c>
      <c r="X1086" s="142">
        <v>16.12</v>
      </c>
      <c r="Y1086" s="190">
        <v>1079</v>
      </c>
      <c r="Z1086" s="200">
        <v>0.55000000000000004</v>
      </c>
      <c r="AA1086" s="200">
        <v>0.13</v>
      </c>
      <c r="AB1086" s="200">
        <v>0.3</v>
      </c>
      <c r="AC1086" s="200">
        <v>0.85</v>
      </c>
      <c r="AL1086"/>
      <c r="AM1086"/>
      <c r="AN1086"/>
      <c r="AO1086"/>
      <c r="AP1086"/>
      <c r="AQ1086"/>
      <c r="AR1086"/>
      <c r="AS1086"/>
      <c r="AT1086"/>
      <c r="AU1086"/>
    </row>
    <row r="1087" spans="17:47" x14ac:dyDescent="0.2">
      <c r="Q1087" s="142">
        <f>TRUNC('TARIFA ENTREGA A DIRECCION USD'!D1088-'TARIFA ENTREGA A DIRECCION USD'!D1087,2)</f>
        <v>0.54</v>
      </c>
      <c r="R1087" s="190">
        <v>1080</v>
      </c>
      <c r="S1087" s="200">
        <f>TRUNC((('TARIFA ENTREGA A DIRECCION USD'!C1087-'TARIFA ENTREGA A DIRECCION USD'!D1087)/'TARIFA ENTREGA A DIRECCION USD'!D1087)+1,3)</f>
        <v>0.72</v>
      </c>
      <c r="T1087" s="200">
        <f>TRUNC(('TARIFA ENTREGA A DIRECCION USD'!E1087-'TARIFA ENTREGA A DIRECCION USD'!D1087)/'TARIFA ENTREGA A DIRECCION USD'!D1087,3)</f>
        <v>0.24</v>
      </c>
      <c r="U1087" s="200">
        <f>TRUNC(('TARIFA ENTREGA A DIRECCION USD'!F1087-'TARIFA ENTREGA A DIRECCION USD'!D1087)/'TARIFA ENTREGA A DIRECCION USD'!D1087,3)</f>
        <v>0.40500000000000003</v>
      </c>
      <c r="V1087" s="200">
        <f>TRUNC(('TARIFA ENTREGA A DIRECCION USD'!G1087-'TARIFA ENTREGA A DIRECCION USD'!D1087)/'TARIFA ENTREGA A DIRECCION USD'!D1087,3)</f>
        <v>0.91800000000000004</v>
      </c>
      <c r="X1087" s="142">
        <v>16.12</v>
      </c>
      <c r="Y1087" s="190">
        <v>1080</v>
      </c>
      <c r="Z1087" s="200">
        <v>0.55000000000000004</v>
      </c>
      <c r="AA1087" s="200">
        <v>0.13</v>
      </c>
      <c r="AB1087" s="200">
        <v>0.3</v>
      </c>
      <c r="AC1087" s="200">
        <v>0.85</v>
      </c>
      <c r="AL1087"/>
      <c r="AM1087"/>
      <c r="AN1087"/>
      <c r="AO1087"/>
      <c r="AP1087"/>
      <c r="AQ1087"/>
      <c r="AR1087"/>
      <c r="AS1087"/>
      <c r="AT1087"/>
      <c r="AU1087"/>
    </row>
    <row r="1088" spans="17:47" x14ac:dyDescent="0.2">
      <c r="Q1088" s="142">
        <f>TRUNC('TARIFA ENTREGA A DIRECCION USD'!D1089-'TARIFA ENTREGA A DIRECCION USD'!D1088,2)</f>
        <v>0.54</v>
      </c>
      <c r="R1088" s="190">
        <v>1081</v>
      </c>
      <c r="S1088" s="200">
        <f>TRUNC((('TARIFA ENTREGA A DIRECCION USD'!C1088-'TARIFA ENTREGA A DIRECCION USD'!D1088)/'TARIFA ENTREGA A DIRECCION USD'!D1088)+1,3)</f>
        <v>0.72</v>
      </c>
      <c r="T1088" s="200">
        <f>TRUNC(('TARIFA ENTREGA A DIRECCION USD'!E1088-'TARIFA ENTREGA A DIRECCION USD'!D1088)/'TARIFA ENTREGA A DIRECCION USD'!D1088,3)</f>
        <v>0.24</v>
      </c>
      <c r="U1088" s="200">
        <f>TRUNC(('TARIFA ENTREGA A DIRECCION USD'!F1088-'TARIFA ENTREGA A DIRECCION USD'!D1088)/'TARIFA ENTREGA A DIRECCION USD'!D1088,3)</f>
        <v>0.40500000000000003</v>
      </c>
      <c r="V1088" s="200">
        <f>TRUNC(('TARIFA ENTREGA A DIRECCION USD'!G1088-'TARIFA ENTREGA A DIRECCION USD'!D1088)/'TARIFA ENTREGA A DIRECCION USD'!D1088,3)</f>
        <v>0.91800000000000004</v>
      </c>
      <c r="X1088" s="142">
        <v>16.12</v>
      </c>
      <c r="Y1088" s="190">
        <v>1081</v>
      </c>
      <c r="Z1088" s="200">
        <v>0.55000000000000004</v>
      </c>
      <c r="AA1088" s="200">
        <v>0.13</v>
      </c>
      <c r="AB1088" s="200">
        <v>0.3</v>
      </c>
      <c r="AC1088" s="200">
        <v>0.85</v>
      </c>
      <c r="AL1088"/>
      <c r="AM1088"/>
      <c r="AN1088"/>
      <c r="AO1088"/>
      <c r="AP1088"/>
      <c r="AQ1088"/>
      <c r="AR1088"/>
      <c r="AS1088"/>
      <c r="AT1088"/>
      <c r="AU1088"/>
    </row>
    <row r="1089" spans="17:47" x14ac:dyDescent="0.2">
      <c r="Q1089" s="142">
        <f>TRUNC('TARIFA ENTREGA A DIRECCION USD'!D1090-'TARIFA ENTREGA A DIRECCION USD'!D1089,2)</f>
        <v>0.54</v>
      </c>
      <c r="R1089" s="190">
        <v>1082</v>
      </c>
      <c r="S1089" s="200">
        <f>TRUNC((('TARIFA ENTREGA A DIRECCION USD'!C1089-'TARIFA ENTREGA A DIRECCION USD'!D1089)/'TARIFA ENTREGA A DIRECCION USD'!D1089)+1,3)</f>
        <v>0.72</v>
      </c>
      <c r="T1089" s="200">
        <f>TRUNC(('TARIFA ENTREGA A DIRECCION USD'!E1089-'TARIFA ENTREGA A DIRECCION USD'!D1089)/'TARIFA ENTREGA A DIRECCION USD'!D1089,3)</f>
        <v>0.24</v>
      </c>
      <c r="U1089" s="200">
        <f>TRUNC(('TARIFA ENTREGA A DIRECCION USD'!F1089-'TARIFA ENTREGA A DIRECCION USD'!D1089)/'TARIFA ENTREGA A DIRECCION USD'!D1089,3)</f>
        <v>0.40500000000000003</v>
      </c>
      <c r="V1089" s="200">
        <f>TRUNC(('TARIFA ENTREGA A DIRECCION USD'!G1089-'TARIFA ENTREGA A DIRECCION USD'!D1089)/'TARIFA ENTREGA A DIRECCION USD'!D1089,3)</f>
        <v>0.91800000000000004</v>
      </c>
      <c r="X1089" s="142">
        <v>16.12</v>
      </c>
      <c r="Y1089" s="190">
        <v>1082</v>
      </c>
      <c r="Z1089" s="200">
        <v>0.55000000000000004</v>
      </c>
      <c r="AA1089" s="200">
        <v>0.13</v>
      </c>
      <c r="AB1089" s="200">
        <v>0.3</v>
      </c>
      <c r="AC1089" s="200">
        <v>0.85</v>
      </c>
      <c r="AL1089"/>
      <c r="AM1089"/>
      <c r="AN1089"/>
      <c r="AO1089"/>
      <c r="AP1089"/>
      <c r="AQ1089"/>
      <c r="AR1089"/>
      <c r="AS1089"/>
      <c r="AT1089"/>
      <c r="AU1089"/>
    </row>
    <row r="1090" spans="17:47" x14ac:dyDescent="0.2">
      <c r="Q1090" s="142">
        <f>TRUNC('TARIFA ENTREGA A DIRECCION USD'!D1091-'TARIFA ENTREGA A DIRECCION USD'!D1090,2)</f>
        <v>0.54</v>
      </c>
      <c r="R1090" s="190">
        <v>1083</v>
      </c>
      <c r="S1090" s="200">
        <f>TRUNC((('TARIFA ENTREGA A DIRECCION USD'!C1090-'TARIFA ENTREGA A DIRECCION USD'!D1090)/'TARIFA ENTREGA A DIRECCION USD'!D1090)+1,3)</f>
        <v>0.72</v>
      </c>
      <c r="T1090" s="200">
        <f>TRUNC(('TARIFA ENTREGA A DIRECCION USD'!E1090-'TARIFA ENTREGA A DIRECCION USD'!D1090)/'TARIFA ENTREGA A DIRECCION USD'!D1090,3)</f>
        <v>0.24</v>
      </c>
      <c r="U1090" s="200">
        <f>TRUNC(('TARIFA ENTREGA A DIRECCION USD'!F1090-'TARIFA ENTREGA A DIRECCION USD'!D1090)/'TARIFA ENTREGA A DIRECCION USD'!D1090,3)</f>
        <v>0.40500000000000003</v>
      </c>
      <c r="V1090" s="200">
        <f>TRUNC(('TARIFA ENTREGA A DIRECCION USD'!G1090-'TARIFA ENTREGA A DIRECCION USD'!D1090)/'TARIFA ENTREGA A DIRECCION USD'!D1090,3)</f>
        <v>0.91800000000000004</v>
      </c>
      <c r="X1090" s="142">
        <v>16.12</v>
      </c>
      <c r="Y1090" s="190">
        <v>1083</v>
      </c>
      <c r="Z1090" s="200">
        <v>0.55000000000000004</v>
      </c>
      <c r="AA1090" s="200">
        <v>0.13</v>
      </c>
      <c r="AB1090" s="200">
        <v>0.3</v>
      </c>
      <c r="AC1090" s="200">
        <v>0.85</v>
      </c>
      <c r="AL1090"/>
      <c r="AM1090"/>
      <c r="AN1090"/>
      <c r="AO1090"/>
      <c r="AP1090"/>
      <c r="AQ1090"/>
      <c r="AR1090"/>
      <c r="AS1090"/>
      <c r="AT1090"/>
      <c r="AU1090"/>
    </row>
    <row r="1091" spans="17:47" x14ac:dyDescent="0.2">
      <c r="Q1091" s="142">
        <f>TRUNC('TARIFA ENTREGA A DIRECCION USD'!D1092-'TARIFA ENTREGA A DIRECCION USD'!D1091,2)</f>
        <v>0.54</v>
      </c>
      <c r="R1091" s="190">
        <v>1084</v>
      </c>
      <c r="S1091" s="200">
        <f>TRUNC((('TARIFA ENTREGA A DIRECCION USD'!C1091-'TARIFA ENTREGA A DIRECCION USD'!D1091)/'TARIFA ENTREGA A DIRECCION USD'!D1091)+1,3)</f>
        <v>0.72</v>
      </c>
      <c r="T1091" s="200">
        <f>TRUNC(('TARIFA ENTREGA A DIRECCION USD'!E1091-'TARIFA ENTREGA A DIRECCION USD'!D1091)/'TARIFA ENTREGA A DIRECCION USD'!D1091,3)</f>
        <v>0.24</v>
      </c>
      <c r="U1091" s="200">
        <f>TRUNC(('TARIFA ENTREGA A DIRECCION USD'!F1091-'TARIFA ENTREGA A DIRECCION USD'!D1091)/'TARIFA ENTREGA A DIRECCION USD'!D1091,3)</f>
        <v>0.40500000000000003</v>
      </c>
      <c r="V1091" s="200">
        <f>TRUNC(('TARIFA ENTREGA A DIRECCION USD'!G1091-'TARIFA ENTREGA A DIRECCION USD'!D1091)/'TARIFA ENTREGA A DIRECCION USD'!D1091,3)</f>
        <v>0.91800000000000004</v>
      </c>
      <c r="X1091" s="142">
        <v>16.12</v>
      </c>
      <c r="Y1091" s="190">
        <v>1084</v>
      </c>
      <c r="Z1091" s="200">
        <v>0.55000000000000004</v>
      </c>
      <c r="AA1091" s="200">
        <v>0.13</v>
      </c>
      <c r="AB1091" s="200">
        <v>0.3</v>
      </c>
      <c r="AC1091" s="200">
        <v>0.85</v>
      </c>
      <c r="AL1091"/>
      <c r="AM1091"/>
      <c r="AN1091"/>
      <c r="AO1091"/>
      <c r="AP1091"/>
      <c r="AQ1091"/>
      <c r="AR1091"/>
      <c r="AS1091"/>
      <c r="AT1091"/>
      <c r="AU1091"/>
    </row>
    <row r="1092" spans="17:47" x14ac:dyDescent="0.2">
      <c r="Q1092" s="142">
        <f>TRUNC('TARIFA ENTREGA A DIRECCION USD'!D1093-'TARIFA ENTREGA A DIRECCION USD'!D1092,2)</f>
        <v>0.54</v>
      </c>
      <c r="R1092" s="190">
        <v>1085</v>
      </c>
      <c r="S1092" s="200">
        <f>TRUNC((('TARIFA ENTREGA A DIRECCION USD'!C1092-'TARIFA ENTREGA A DIRECCION USD'!D1092)/'TARIFA ENTREGA A DIRECCION USD'!D1092)+1,3)</f>
        <v>0.72</v>
      </c>
      <c r="T1092" s="200">
        <f>TRUNC(('TARIFA ENTREGA A DIRECCION USD'!E1092-'TARIFA ENTREGA A DIRECCION USD'!D1092)/'TARIFA ENTREGA A DIRECCION USD'!D1092,3)</f>
        <v>0.24</v>
      </c>
      <c r="U1092" s="200">
        <f>TRUNC(('TARIFA ENTREGA A DIRECCION USD'!F1092-'TARIFA ENTREGA A DIRECCION USD'!D1092)/'TARIFA ENTREGA A DIRECCION USD'!D1092,3)</f>
        <v>0.40500000000000003</v>
      </c>
      <c r="V1092" s="200">
        <f>TRUNC(('TARIFA ENTREGA A DIRECCION USD'!G1092-'TARIFA ENTREGA A DIRECCION USD'!D1092)/'TARIFA ENTREGA A DIRECCION USD'!D1092,3)</f>
        <v>0.91800000000000004</v>
      </c>
      <c r="X1092" s="142">
        <v>16.12</v>
      </c>
      <c r="Y1092" s="190">
        <v>1085</v>
      </c>
      <c r="Z1092" s="200">
        <v>0.55000000000000004</v>
      </c>
      <c r="AA1092" s="200">
        <v>0.13</v>
      </c>
      <c r="AB1092" s="200">
        <v>0.3</v>
      </c>
      <c r="AC1092" s="200">
        <v>0.85</v>
      </c>
      <c r="AL1092"/>
      <c r="AM1092"/>
      <c r="AN1092"/>
      <c r="AO1092"/>
      <c r="AP1092"/>
      <c r="AQ1092"/>
      <c r="AR1092"/>
      <c r="AS1092"/>
      <c r="AT1092"/>
      <c r="AU1092"/>
    </row>
    <row r="1093" spans="17:47" x14ac:dyDescent="0.2">
      <c r="Q1093" s="142">
        <f>TRUNC('TARIFA ENTREGA A DIRECCION USD'!D1094-'TARIFA ENTREGA A DIRECCION USD'!D1093,2)</f>
        <v>0.54</v>
      </c>
      <c r="R1093" s="190">
        <v>1086</v>
      </c>
      <c r="S1093" s="200">
        <f>TRUNC((('TARIFA ENTREGA A DIRECCION USD'!C1093-'TARIFA ENTREGA A DIRECCION USD'!D1093)/'TARIFA ENTREGA A DIRECCION USD'!D1093)+1,3)</f>
        <v>0.72</v>
      </c>
      <c r="T1093" s="200">
        <f>TRUNC(('TARIFA ENTREGA A DIRECCION USD'!E1093-'TARIFA ENTREGA A DIRECCION USD'!D1093)/'TARIFA ENTREGA A DIRECCION USD'!D1093,3)</f>
        <v>0.24</v>
      </c>
      <c r="U1093" s="200">
        <f>TRUNC(('TARIFA ENTREGA A DIRECCION USD'!F1093-'TARIFA ENTREGA A DIRECCION USD'!D1093)/'TARIFA ENTREGA A DIRECCION USD'!D1093,3)</f>
        <v>0.40500000000000003</v>
      </c>
      <c r="V1093" s="200">
        <f>TRUNC(('TARIFA ENTREGA A DIRECCION USD'!G1093-'TARIFA ENTREGA A DIRECCION USD'!D1093)/'TARIFA ENTREGA A DIRECCION USD'!D1093,3)</f>
        <v>0.91800000000000004</v>
      </c>
      <c r="X1093" s="142">
        <v>16.12</v>
      </c>
      <c r="Y1093" s="190">
        <v>1086</v>
      </c>
      <c r="Z1093" s="200">
        <v>0.55000000000000004</v>
      </c>
      <c r="AA1093" s="200">
        <v>0.13</v>
      </c>
      <c r="AB1093" s="200">
        <v>0.3</v>
      </c>
      <c r="AC1093" s="200">
        <v>0.85</v>
      </c>
      <c r="AL1093"/>
      <c r="AM1093"/>
      <c r="AN1093"/>
      <c r="AO1093"/>
      <c r="AP1093"/>
      <c r="AQ1093"/>
      <c r="AR1093"/>
      <c r="AS1093"/>
      <c r="AT1093"/>
      <c r="AU1093"/>
    </row>
    <row r="1094" spans="17:47" x14ac:dyDescent="0.2">
      <c r="Q1094" s="142">
        <f>TRUNC('TARIFA ENTREGA A DIRECCION USD'!D1095-'TARIFA ENTREGA A DIRECCION USD'!D1094,2)</f>
        <v>0.54</v>
      </c>
      <c r="R1094" s="190">
        <v>1087</v>
      </c>
      <c r="S1094" s="200">
        <f>TRUNC((('TARIFA ENTREGA A DIRECCION USD'!C1094-'TARIFA ENTREGA A DIRECCION USD'!D1094)/'TARIFA ENTREGA A DIRECCION USD'!D1094)+1,3)</f>
        <v>0.72</v>
      </c>
      <c r="T1094" s="200">
        <f>TRUNC(('TARIFA ENTREGA A DIRECCION USD'!E1094-'TARIFA ENTREGA A DIRECCION USD'!D1094)/'TARIFA ENTREGA A DIRECCION USD'!D1094,3)</f>
        <v>0.24099999999999999</v>
      </c>
      <c r="U1094" s="200">
        <f>TRUNC(('TARIFA ENTREGA A DIRECCION USD'!F1094-'TARIFA ENTREGA A DIRECCION USD'!D1094)/'TARIFA ENTREGA A DIRECCION USD'!D1094,3)</f>
        <v>0.40500000000000003</v>
      </c>
      <c r="V1094" s="200">
        <f>TRUNC(('TARIFA ENTREGA A DIRECCION USD'!G1094-'TARIFA ENTREGA A DIRECCION USD'!D1094)/'TARIFA ENTREGA A DIRECCION USD'!D1094,3)</f>
        <v>0.91800000000000004</v>
      </c>
      <c r="X1094" s="142">
        <v>16.12</v>
      </c>
      <c r="Y1094" s="190">
        <v>1087</v>
      </c>
      <c r="Z1094" s="200">
        <v>0.55000000000000004</v>
      </c>
      <c r="AA1094" s="200">
        <v>0.13</v>
      </c>
      <c r="AB1094" s="200">
        <v>0.3</v>
      </c>
      <c r="AC1094" s="200">
        <v>0.85</v>
      </c>
      <c r="AL1094"/>
      <c r="AM1094"/>
      <c r="AN1094"/>
      <c r="AO1094"/>
      <c r="AP1094"/>
      <c r="AQ1094"/>
      <c r="AR1094"/>
      <c r="AS1094"/>
      <c r="AT1094"/>
      <c r="AU1094"/>
    </row>
    <row r="1095" spans="17:47" x14ac:dyDescent="0.2">
      <c r="Q1095" s="142">
        <f>TRUNC('TARIFA ENTREGA A DIRECCION USD'!D1096-'TARIFA ENTREGA A DIRECCION USD'!D1095,2)</f>
        <v>0.54</v>
      </c>
      <c r="R1095" s="190">
        <v>1088</v>
      </c>
      <c r="S1095" s="200">
        <f>TRUNC((('TARIFA ENTREGA A DIRECCION USD'!C1095-'TARIFA ENTREGA A DIRECCION USD'!D1095)/'TARIFA ENTREGA A DIRECCION USD'!D1095)+1,3)</f>
        <v>0.72</v>
      </c>
      <c r="T1095" s="200">
        <f>TRUNC(('TARIFA ENTREGA A DIRECCION USD'!E1095-'TARIFA ENTREGA A DIRECCION USD'!D1095)/'TARIFA ENTREGA A DIRECCION USD'!D1095,3)</f>
        <v>0.24099999999999999</v>
      </c>
      <c r="U1095" s="200">
        <f>TRUNC(('TARIFA ENTREGA A DIRECCION USD'!F1095-'TARIFA ENTREGA A DIRECCION USD'!D1095)/'TARIFA ENTREGA A DIRECCION USD'!D1095,3)</f>
        <v>0.40500000000000003</v>
      </c>
      <c r="V1095" s="200">
        <f>TRUNC(('TARIFA ENTREGA A DIRECCION USD'!G1095-'TARIFA ENTREGA A DIRECCION USD'!D1095)/'TARIFA ENTREGA A DIRECCION USD'!D1095,3)</f>
        <v>0.91800000000000004</v>
      </c>
      <c r="X1095" s="142">
        <v>16.12</v>
      </c>
      <c r="Y1095" s="190">
        <v>1088</v>
      </c>
      <c r="Z1095" s="200">
        <v>0.55000000000000004</v>
      </c>
      <c r="AA1095" s="200">
        <v>0.13</v>
      </c>
      <c r="AB1095" s="200">
        <v>0.3</v>
      </c>
      <c r="AC1095" s="200">
        <v>0.85</v>
      </c>
      <c r="AL1095"/>
      <c r="AM1095"/>
      <c r="AN1095"/>
      <c r="AO1095"/>
      <c r="AP1095"/>
      <c r="AQ1095"/>
      <c r="AR1095"/>
      <c r="AS1095"/>
      <c r="AT1095"/>
      <c r="AU1095"/>
    </row>
    <row r="1096" spans="17:47" x14ac:dyDescent="0.2">
      <c r="Q1096" s="142">
        <f>TRUNC('TARIFA ENTREGA A DIRECCION USD'!D1097-'TARIFA ENTREGA A DIRECCION USD'!D1096,2)</f>
        <v>0.54</v>
      </c>
      <c r="R1096" s="190">
        <v>1089</v>
      </c>
      <c r="S1096" s="200">
        <f>TRUNC((('TARIFA ENTREGA A DIRECCION USD'!C1096-'TARIFA ENTREGA A DIRECCION USD'!D1096)/'TARIFA ENTREGA A DIRECCION USD'!D1096)+1,3)</f>
        <v>0.72</v>
      </c>
      <c r="T1096" s="200">
        <f>TRUNC(('TARIFA ENTREGA A DIRECCION USD'!E1096-'TARIFA ENTREGA A DIRECCION USD'!D1096)/'TARIFA ENTREGA A DIRECCION USD'!D1096,3)</f>
        <v>0.24099999999999999</v>
      </c>
      <c r="U1096" s="200">
        <f>TRUNC(('TARIFA ENTREGA A DIRECCION USD'!F1096-'TARIFA ENTREGA A DIRECCION USD'!D1096)/'TARIFA ENTREGA A DIRECCION USD'!D1096,3)</f>
        <v>0.40500000000000003</v>
      </c>
      <c r="V1096" s="200">
        <f>TRUNC(('TARIFA ENTREGA A DIRECCION USD'!G1096-'TARIFA ENTREGA A DIRECCION USD'!D1096)/'TARIFA ENTREGA A DIRECCION USD'!D1096,3)</f>
        <v>0.91800000000000004</v>
      </c>
      <c r="X1096" s="142">
        <v>16.12</v>
      </c>
      <c r="Y1096" s="190">
        <v>1089</v>
      </c>
      <c r="Z1096" s="200">
        <v>0.55000000000000004</v>
      </c>
      <c r="AA1096" s="200">
        <v>0.13</v>
      </c>
      <c r="AB1096" s="200">
        <v>0.3</v>
      </c>
      <c r="AC1096" s="200">
        <v>0.85</v>
      </c>
      <c r="AL1096"/>
      <c r="AM1096"/>
      <c r="AN1096"/>
      <c r="AO1096"/>
      <c r="AP1096"/>
      <c r="AQ1096"/>
      <c r="AR1096"/>
      <c r="AS1096"/>
      <c r="AT1096"/>
      <c r="AU1096"/>
    </row>
    <row r="1097" spans="17:47" x14ac:dyDescent="0.2">
      <c r="Q1097" s="142">
        <f>TRUNC('TARIFA ENTREGA A DIRECCION USD'!D1098-'TARIFA ENTREGA A DIRECCION USD'!D1097,2)</f>
        <v>0.54</v>
      </c>
      <c r="R1097" s="190">
        <v>1090</v>
      </c>
      <c r="S1097" s="200">
        <f>TRUNC((('TARIFA ENTREGA A DIRECCION USD'!C1097-'TARIFA ENTREGA A DIRECCION USD'!D1097)/'TARIFA ENTREGA A DIRECCION USD'!D1097)+1,3)</f>
        <v>0.72</v>
      </c>
      <c r="T1097" s="200">
        <f>TRUNC(('TARIFA ENTREGA A DIRECCION USD'!E1097-'TARIFA ENTREGA A DIRECCION USD'!D1097)/'TARIFA ENTREGA A DIRECCION USD'!D1097,3)</f>
        <v>0.24099999999999999</v>
      </c>
      <c r="U1097" s="200">
        <f>TRUNC(('TARIFA ENTREGA A DIRECCION USD'!F1097-'TARIFA ENTREGA A DIRECCION USD'!D1097)/'TARIFA ENTREGA A DIRECCION USD'!D1097,3)</f>
        <v>0.40500000000000003</v>
      </c>
      <c r="V1097" s="200">
        <f>TRUNC(('TARIFA ENTREGA A DIRECCION USD'!G1097-'TARIFA ENTREGA A DIRECCION USD'!D1097)/'TARIFA ENTREGA A DIRECCION USD'!D1097,3)</f>
        <v>0.91800000000000004</v>
      </c>
      <c r="X1097" s="142">
        <v>16.12</v>
      </c>
      <c r="Y1097" s="190">
        <v>1090</v>
      </c>
      <c r="Z1097" s="200">
        <v>0.55000000000000004</v>
      </c>
      <c r="AA1097" s="200">
        <v>0.13</v>
      </c>
      <c r="AB1097" s="200">
        <v>0.3</v>
      </c>
      <c r="AC1097" s="200">
        <v>0.85</v>
      </c>
      <c r="AL1097"/>
      <c r="AM1097"/>
      <c r="AN1097"/>
      <c r="AO1097"/>
      <c r="AP1097"/>
      <c r="AQ1097"/>
      <c r="AR1097"/>
      <c r="AS1097"/>
      <c r="AT1097"/>
      <c r="AU1097"/>
    </row>
    <row r="1098" spans="17:47" x14ac:dyDescent="0.2">
      <c r="Q1098" s="142">
        <f>TRUNC('TARIFA ENTREGA A DIRECCION USD'!D1099-'TARIFA ENTREGA A DIRECCION USD'!D1098,2)</f>
        <v>0.54</v>
      </c>
      <c r="R1098" s="190">
        <v>1091</v>
      </c>
      <c r="S1098" s="200">
        <f>TRUNC((('TARIFA ENTREGA A DIRECCION USD'!C1098-'TARIFA ENTREGA A DIRECCION USD'!D1098)/'TARIFA ENTREGA A DIRECCION USD'!D1098)+1,3)</f>
        <v>0.72</v>
      </c>
      <c r="T1098" s="200">
        <f>TRUNC(('TARIFA ENTREGA A DIRECCION USD'!E1098-'TARIFA ENTREGA A DIRECCION USD'!D1098)/'TARIFA ENTREGA A DIRECCION USD'!D1098,3)</f>
        <v>0.24099999999999999</v>
      </c>
      <c r="U1098" s="200">
        <f>TRUNC(('TARIFA ENTREGA A DIRECCION USD'!F1098-'TARIFA ENTREGA A DIRECCION USD'!D1098)/'TARIFA ENTREGA A DIRECCION USD'!D1098,3)</f>
        <v>0.40500000000000003</v>
      </c>
      <c r="V1098" s="200">
        <f>TRUNC(('TARIFA ENTREGA A DIRECCION USD'!G1098-'TARIFA ENTREGA A DIRECCION USD'!D1098)/'TARIFA ENTREGA A DIRECCION USD'!D1098,3)</f>
        <v>0.91900000000000004</v>
      </c>
      <c r="X1098" s="142">
        <v>16.12</v>
      </c>
      <c r="Y1098" s="190">
        <v>1091</v>
      </c>
      <c r="Z1098" s="200">
        <v>0.55000000000000004</v>
      </c>
      <c r="AA1098" s="200">
        <v>0.13</v>
      </c>
      <c r="AB1098" s="200">
        <v>0.3</v>
      </c>
      <c r="AC1098" s="200">
        <v>0.85</v>
      </c>
      <c r="AL1098"/>
      <c r="AM1098"/>
      <c r="AN1098"/>
      <c r="AO1098"/>
      <c r="AP1098"/>
      <c r="AQ1098"/>
      <c r="AR1098"/>
      <c r="AS1098"/>
      <c r="AT1098"/>
      <c r="AU1098"/>
    </row>
    <row r="1099" spans="17:47" x14ac:dyDescent="0.2">
      <c r="Q1099" s="142">
        <f>TRUNC('TARIFA ENTREGA A DIRECCION USD'!D1100-'TARIFA ENTREGA A DIRECCION USD'!D1099,2)</f>
        <v>0.54</v>
      </c>
      <c r="R1099" s="190">
        <v>1092</v>
      </c>
      <c r="S1099" s="200">
        <f>TRUNC((('TARIFA ENTREGA A DIRECCION USD'!C1099-'TARIFA ENTREGA A DIRECCION USD'!D1099)/'TARIFA ENTREGA A DIRECCION USD'!D1099)+1,3)</f>
        <v>0.72</v>
      </c>
      <c r="T1099" s="200">
        <f>TRUNC(('TARIFA ENTREGA A DIRECCION USD'!E1099-'TARIFA ENTREGA A DIRECCION USD'!D1099)/'TARIFA ENTREGA A DIRECCION USD'!D1099,3)</f>
        <v>0.24099999999999999</v>
      </c>
      <c r="U1099" s="200">
        <f>TRUNC(('TARIFA ENTREGA A DIRECCION USD'!F1099-'TARIFA ENTREGA A DIRECCION USD'!D1099)/'TARIFA ENTREGA A DIRECCION USD'!D1099,3)</f>
        <v>0.40600000000000003</v>
      </c>
      <c r="V1099" s="200">
        <f>TRUNC(('TARIFA ENTREGA A DIRECCION USD'!G1099-'TARIFA ENTREGA A DIRECCION USD'!D1099)/'TARIFA ENTREGA A DIRECCION USD'!D1099,3)</f>
        <v>0.91900000000000004</v>
      </c>
      <c r="X1099" s="142">
        <v>16.12</v>
      </c>
      <c r="Y1099" s="190">
        <v>1092</v>
      </c>
      <c r="Z1099" s="200">
        <v>0.55000000000000004</v>
      </c>
      <c r="AA1099" s="200">
        <v>0.13</v>
      </c>
      <c r="AB1099" s="200">
        <v>0.3</v>
      </c>
      <c r="AC1099" s="200">
        <v>0.85</v>
      </c>
      <c r="AL1099"/>
      <c r="AM1099"/>
      <c r="AN1099"/>
      <c r="AO1099"/>
      <c r="AP1099"/>
      <c r="AQ1099"/>
      <c r="AR1099"/>
      <c r="AS1099"/>
      <c r="AT1099"/>
      <c r="AU1099"/>
    </row>
    <row r="1100" spans="17:47" x14ac:dyDescent="0.2">
      <c r="Q1100" s="142">
        <f>TRUNC('TARIFA ENTREGA A DIRECCION USD'!D1101-'TARIFA ENTREGA A DIRECCION USD'!D1100,2)</f>
        <v>0.54</v>
      </c>
      <c r="R1100" s="190">
        <v>1093</v>
      </c>
      <c r="S1100" s="200">
        <f>TRUNC((('TARIFA ENTREGA A DIRECCION USD'!C1100-'TARIFA ENTREGA A DIRECCION USD'!D1100)/'TARIFA ENTREGA A DIRECCION USD'!D1100)+1,3)</f>
        <v>0.72</v>
      </c>
      <c r="T1100" s="200">
        <f>TRUNC(('TARIFA ENTREGA A DIRECCION USD'!E1100-'TARIFA ENTREGA A DIRECCION USD'!D1100)/'TARIFA ENTREGA A DIRECCION USD'!D1100,3)</f>
        <v>0.24099999999999999</v>
      </c>
      <c r="U1100" s="200">
        <f>TRUNC(('TARIFA ENTREGA A DIRECCION USD'!F1100-'TARIFA ENTREGA A DIRECCION USD'!D1100)/'TARIFA ENTREGA A DIRECCION USD'!D1100,3)</f>
        <v>0.40600000000000003</v>
      </c>
      <c r="V1100" s="200">
        <f>TRUNC(('TARIFA ENTREGA A DIRECCION USD'!G1100-'TARIFA ENTREGA A DIRECCION USD'!D1100)/'TARIFA ENTREGA A DIRECCION USD'!D1100,3)</f>
        <v>0.91900000000000004</v>
      </c>
      <c r="X1100" s="142">
        <v>16.12</v>
      </c>
      <c r="Y1100" s="190">
        <v>1093</v>
      </c>
      <c r="Z1100" s="200">
        <v>0.55000000000000004</v>
      </c>
      <c r="AA1100" s="200">
        <v>0.13</v>
      </c>
      <c r="AB1100" s="200">
        <v>0.3</v>
      </c>
      <c r="AC1100" s="200">
        <v>0.85</v>
      </c>
      <c r="AL1100"/>
      <c r="AM1100"/>
      <c r="AN1100"/>
      <c r="AO1100"/>
      <c r="AP1100"/>
      <c r="AQ1100"/>
      <c r="AR1100"/>
      <c r="AS1100"/>
      <c r="AT1100"/>
      <c r="AU1100"/>
    </row>
    <row r="1101" spans="17:47" x14ac:dyDescent="0.2">
      <c r="Q1101" s="142">
        <f>TRUNC('TARIFA ENTREGA A DIRECCION USD'!D1102-'TARIFA ENTREGA A DIRECCION USD'!D1101,2)</f>
        <v>0.54</v>
      </c>
      <c r="R1101" s="190">
        <v>1094</v>
      </c>
      <c r="S1101" s="200">
        <f>TRUNC((('TARIFA ENTREGA A DIRECCION USD'!C1101-'TARIFA ENTREGA A DIRECCION USD'!D1101)/'TARIFA ENTREGA A DIRECCION USD'!D1101)+1,3)</f>
        <v>0.72</v>
      </c>
      <c r="T1101" s="200">
        <f>TRUNC(('TARIFA ENTREGA A DIRECCION USD'!E1101-'TARIFA ENTREGA A DIRECCION USD'!D1101)/'TARIFA ENTREGA A DIRECCION USD'!D1101,3)</f>
        <v>0.24099999999999999</v>
      </c>
      <c r="U1101" s="200">
        <f>TRUNC(('TARIFA ENTREGA A DIRECCION USD'!F1101-'TARIFA ENTREGA A DIRECCION USD'!D1101)/'TARIFA ENTREGA A DIRECCION USD'!D1101,3)</f>
        <v>0.40600000000000003</v>
      </c>
      <c r="V1101" s="200">
        <f>TRUNC(('TARIFA ENTREGA A DIRECCION USD'!G1101-'TARIFA ENTREGA A DIRECCION USD'!D1101)/'TARIFA ENTREGA A DIRECCION USD'!D1101,3)</f>
        <v>0.91900000000000004</v>
      </c>
      <c r="X1101" s="142">
        <v>16.12</v>
      </c>
      <c r="Y1101" s="190">
        <v>1094</v>
      </c>
      <c r="Z1101" s="200">
        <v>0.55000000000000004</v>
      </c>
      <c r="AA1101" s="200">
        <v>0.13</v>
      </c>
      <c r="AB1101" s="200">
        <v>0.3</v>
      </c>
      <c r="AC1101" s="200">
        <v>0.85</v>
      </c>
      <c r="AL1101"/>
      <c r="AM1101"/>
      <c r="AN1101"/>
      <c r="AO1101"/>
      <c r="AP1101"/>
      <c r="AQ1101"/>
      <c r="AR1101"/>
      <c r="AS1101"/>
      <c r="AT1101"/>
      <c r="AU1101"/>
    </row>
    <row r="1102" spans="17:47" x14ac:dyDescent="0.2">
      <c r="Q1102" s="142">
        <f>TRUNC('TARIFA ENTREGA A DIRECCION USD'!D1103-'TARIFA ENTREGA A DIRECCION USD'!D1102,2)</f>
        <v>0.54</v>
      </c>
      <c r="R1102" s="190">
        <v>1095</v>
      </c>
      <c r="S1102" s="200">
        <f>TRUNC((('TARIFA ENTREGA A DIRECCION USD'!C1102-'TARIFA ENTREGA A DIRECCION USD'!D1102)/'TARIFA ENTREGA A DIRECCION USD'!D1102)+1,3)</f>
        <v>0.72</v>
      </c>
      <c r="T1102" s="200">
        <f>TRUNC(('TARIFA ENTREGA A DIRECCION USD'!E1102-'TARIFA ENTREGA A DIRECCION USD'!D1102)/'TARIFA ENTREGA A DIRECCION USD'!D1102,3)</f>
        <v>0.24099999999999999</v>
      </c>
      <c r="U1102" s="200">
        <f>TRUNC(('TARIFA ENTREGA A DIRECCION USD'!F1102-'TARIFA ENTREGA A DIRECCION USD'!D1102)/'TARIFA ENTREGA A DIRECCION USD'!D1102,3)</f>
        <v>0.40600000000000003</v>
      </c>
      <c r="V1102" s="200">
        <f>TRUNC(('TARIFA ENTREGA A DIRECCION USD'!G1102-'TARIFA ENTREGA A DIRECCION USD'!D1102)/'TARIFA ENTREGA A DIRECCION USD'!D1102,3)</f>
        <v>0.91900000000000004</v>
      </c>
      <c r="X1102" s="142">
        <v>16.12</v>
      </c>
      <c r="Y1102" s="190">
        <v>1095</v>
      </c>
      <c r="Z1102" s="200">
        <v>0.55000000000000004</v>
      </c>
      <c r="AA1102" s="200">
        <v>0.13</v>
      </c>
      <c r="AB1102" s="200">
        <v>0.3</v>
      </c>
      <c r="AC1102" s="200">
        <v>0.85</v>
      </c>
      <c r="AL1102"/>
      <c r="AM1102"/>
      <c r="AN1102"/>
      <c r="AO1102"/>
      <c r="AP1102"/>
      <c r="AQ1102"/>
      <c r="AR1102"/>
      <c r="AS1102"/>
      <c r="AT1102"/>
      <c r="AU1102"/>
    </row>
    <row r="1103" spans="17:47" x14ac:dyDescent="0.2">
      <c r="Q1103" s="142">
        <f>TRUNC('TARIFA ENTREGA A DIRECCION USD'!D1104-'TARIFA ENTREGA A DIRECCION USD'!D1103,2)</f>
        <v>0.54</v>
      </c>
      <c r="R1103" s="190">
        <v>1096</v>
      </c>
      <c r="S1103" s="200">
        <f>TRUNC((('TARIFA ENTREGA A DIRECCION USD'!C1103-'TARIFA ENTREGA A DIRECCION USD'!D1103)/'TARIFA ENTREGA A DIRECCION USD'!D1103)+1,3)</f>
        <v>0.72</v>
      </c>
      <c r="T1103" s="200">
        <f>TRUNC(('TARIFA ENTREGA A DIRECCION USD'!E1103-'TARIFA ENTREGA A DIRECCION USD'!D1103)/'TARIFA ENTREGA A DIRECCION USD'!D1103,3)</f>
        <v>0.24099999999999999</v>
      </c>
      <c r="U1103" s="200">
        <f>TRUNC(('TARIFA ENTREGA A DIRECCION USD'!F1103-'TARIFA ENTREGA A DIRECCION USD'!D1103)/'TARIFA ENTREGA A DIRECCION USD'!D1103,3)</f>
        <v>0.40600000000000003</v>
      </c>
      <c r="V1103" s="200">
        <f>TRUNC(('TARIFA ENTREGA A DIRECCION USD'!G1103-'TARIFA ENTREGA A DIRECCION USD'!D1103)/'TARIFA ENTREGA A DIRECCION USD'!D1103,3)</f>
        <v>0.91900000000000004</v>
      </c>
      <c r="X1103" s="142">
        <v>16.12</v>
      </c>
      <c r="Y1103" s="190">
        <v>1096</v>
      </c>
      <c r="Z1103" s="200">
        <v>0.55000000000000004</v>
      </c>
      <c r="AA1103" s="200">
        <v>0.13</v>
      </c>
      <c r="AB1103" s="200">
        <v>0.3</v>
      </c>
      <c r="AC1103" s="200">
        <v>0.85</v>
      </c>
      <c r="AL1103"/>
      <c r="AM1103"/>
      <c r="AN1103"/>
      <c r="AO1103"/>
      <c r="AP1103"/>
      <c r="AQ1103"/>
      <c r="AR1103"/>
      <c r="AS1103"/>
      <c r="AT1103"/>
      <c r="AU1103"/>
    </row>
    <row r="1104" spans="17:47" x14ac:dyDescent="0.2">
      <c r="Q1104" s="142">
        <f>TRUNC('TARIFA ENTREGA A DIRECCION USD'!D1105-'TARIFA ENTREGA A DIRECCION USD'!D1104,2)</f>
        <v>0.54</v>
      </c>
      <c r="R1104" s="190">
        <v>1097</v>
      </c>
      <c r="S1104" s="200">
        <f>TRUNC((('TARIFA ENTREGA A DIRECCION USD'!C1104-'TARIFA ENTREGA A DIRECCION USD'!D1104)/'TARIFA ENTREGA A DIRECCION USD'!D1104)+1,3)</f>
        <v>0.72</v>
      </c>
      <c r="T1104" s="200">
        <f>TRUNC(('TARIFA ENTREGA A DIRECCION USD'!E1104-'TARIFA ENTREGA A DIRECCION USD'!D1104)/'TARIFA ENTREGA A DIRECCION USD'!D1104,3)</f>
        <v>0.24099999999999999</v>
      </c>
      <c r="U1104" s="200">
        <f>TRUNC(('TARIFA ENTREGA A DIRECCION USD'!F1104-'TARIFA ENTREGA A DIRECCION USD'!D1104)/'TARIFA ENTREGA A DIRECCION USD'!D1104,3)</f>
        <v>0.40600000000000003</v>
      </c>
      <c r="V1104" s="200">
        <f>TRUNC(('TARIFA ENTREGA A DIRECCION USD'!G1104-'TARIFA ENTREGA A DIRECCION USD'!D1104)/'TARIFA ENTREGA A DIRECCION USD'!D1104,3)</f>
        <v>0.91900000000000004</v>
      </c>
      <c r="X1104" s="142">
        <v>16.12</v>
      </c>
      <c r="Y1104" s="190">
        <v>1097</v>
      </c>
      <c r="Z1104" s="200">
        <v>0.55000000000000004</v>
      </c>
      <c r="AA1104" s="200">
        <v>0.13</v>
      </c>
      <c r="AB1104" s="200">
        <v>0.3</v>
      </c>
      <c r="AC1104" s="200">
        <v>0.85</v>
      </c>
      <c r="AL1104"/>
      <c r="AM1104"/>
      <c r="AN1104"/>
      <c r="AO1104"/>
      <c r="AP1104"/>
      <c r="AQ1104"/>
      <c r="AR1104"/>
      <c r="AS1104"/>
      <c r="AT1104"/>
      <c r="AU1104"/>
    </row>
    <row r="1105" spans="17:47" x14ac:dyDescent="0.2">
      <c r="Q1105" s="142">
        <f>TRUNC('TARIFA ENTREGA A DIRECCION USD'!D1106-'TARIFA ENTREGA A DIRECCION USD'!D1105,2)</f>
        <v>0.54</v>
      </c>
      <c r="R1105" s="190">
        <v>1098</v>
      </c>
      <c r="S1105" s="200">
        <f>TRUNC((('TARIFA ENTREGA A DIRECCION USD'!C1105-'TARIFA ENTREGA A DIRECCION USD'!D1105)/'TARIFA ENTREGA A DIRECCION USD'!D1105)+1,3)</f>
        <v>0.72</v>
      </c>
      <c r="T1105" s="200">
        <f>TRUNC(('TARIFA ENTREGA A DIRECCION USD'!E1105-'TARIFA ENTREGA A DIRECCION USD'!D1105)/'TARIFA ENTREGA A DIRECCION USD'!D1105,3)</f>
        <v>0.24099999999999999</v>
      </c>
      <c r="U1105" s="200">
        <f>TRUNC(('TARIFA ENTREGA A DIRECCION USD'!F1105-'TARIFA ENTREGA A DIRECCION USD'!D1105)/'TARIFA ENTREGA A DIRECCION USD'!D1105,3)</f>
        <v>0.40600000000000003</v>
      </c>
      <c r="V1105" s="200">
        <f>TRUNC(('TARIFA ENTREGA A DIRECCION USD'!G1105-'TARIFA ENTREGA A DIRECCION USD'!D1105)/'TARIFA ENTREGA A DIRECCION USD'!D1105,3)</f>
        <v>0.91900000000000004</v>
      </c>
      <c r="X1105" s="142">
        <v>16.12</v>
      </c>
      <c r="Y1105" s="190">
        <v>1098</v>
      </c>
      <c r="Z1105" s="200">
        <v>0.55000000000000004</v>
      </c>
      <c r="AA1105" s="200">
        <v>0.13</v>
      </c>
      <c r="AB1105" s="200">
        <v>0.3</v>
      </c>
      <c r="AC1105" s="200">
        <v>0.85</v>
      </c>
      <c r="AL1105"/>
      <c r="AM1105"/>
      <c r="AN1105"/>
      <c r="AO1105"/>
      <c r="AP1105"/>
      <c r="AQ1105"/>
      <c r="AR1105"/>
      <c r="AS1105"/>
      <c r="AT1105"/>
      <c r="AU1105"/>
    </row>
    <row r="1106" spans="17:47" x14ac:dyDescent="0.2">
      <c r="Q1106" s="142">
        <f>TRUNC('TARIFA ENTREGA A DIRECCION USD'!D1107-'TARIFA ENTREGA A DIRECCION USD'!D1106,2)</f>
        <v>0.54</v>
      </c>
      <c r="R1106" s="190">
        <v>1099</v>
      </c>
      <c r="S1106" s="200">
        <f>TRUNC((('TARIFA ENTREGA A DIRECCION USD'!C1106-'TARIFA ENTREGA A DIRECCION USD'!D1106)/'TARIFA ENTREGA A DIRECCION USD'!D1106)+1,3)</f>
        <v>0.72</v>
      </c>
      <c r="T1106" s="200">
        <f>TRUNC(('TARIFA ENTREGA A DIRECCION USD'!E1106-'TARIFA ENTREGA A DIRECCION USD'!D1106)/'TARIFA ENTREGA A DIRECCION USD'!D1106,3)</f>
        <v>0.24099999999999999</v>
      </c>
      <c r="U1106" s="200">
        <f>TRUNC(('TARIFA ENTREGA A DIRECCION USD'!F1106-'TARIFA ENTREGA A DIRECCION USD'!D1106)/'TARIFA ENTREGA A DIRECCION USD'!D1106,3)</f>
        <v>0.40600000000000003</v>
      </c>
      <c r="V1106" s="200">
        <f>TRUNC(('TARIFA ENTREGA A DIRECCION USD'!G1106-'TARIFA ENTREGA A DIRECCION USD'!D1106)/'TARIFA ENTREGA A DIRECCION USD'!D1106,3)</f>
        <v>0.91900000000000004</v>
      </c>
      <c r="X1106" s="142">
        <v>16.12</v>
      </c>
      <c r="Y1106" s="190">
        <v>1099</v>
      </c>
      <c r="Z1106" s="200">
        <v>0.55000000000000004</v>
      </c>
      <c r="AA1106" s="200">
        <v>0.13</v>
      </c>
      <c r="AB1106" s="200">
        <v>0.3</v>
      </c>
      <c r="AC1106" s="200">
        <v>0.85</v>
      </c>
      <c r="AL1106"/>
      <c r="AM1106"/>
      <c r="AN1106"/>
      <c r="AO1106"/>
      <c r="AP1106"/>
      <c r="AQ1106"/>
      <c r="AR1106"/>
      <c r="AS1106"/>
      <c r="AT1106"/>
      <c r="AU1106"/>
    </row>
    <row r="1107" spans="17:47" x14ac:dyDescent="0.2">
      <c r="Q1107" s="142">
        <f>TRUNC('TARIFA ENTREGA A DIRECCION USD'!D1108-'TARIFA ENTREGA A DIRECCION USD'!D1107,2)</f>
        <v>0.54</v>
      </c>
      <c r="R1107" s="190">
        <v>1100</v>
      </c>
      <c r="S1107" s="200">
        <f>TRUNC((('TARIFA ENTREGA A DIRECCION USD'!C1107-'TARIFA ENTREGA A DIRECCION USD'!D1107)/'TARIFA ENTREGA A DIRECCION USD'!D1107)+1,3)</f>
        <v>0.72</v>
      </c>
      <c r="T1107" s="200">
        <f>TRUNC(('TARIFA ENTREGA A DIRECCION USD'!E1107-'TARIFA ENTREGA A DIRECCION USD'!D1107)/'TARIFA ENTREGA A DIRECCION USD'!D1107,3)</f>
        <v>0.24099999999999999</v>
      </c>
      <c r="U1107" s="200">
        <f>TRUNC(('TARIFA ENTREGA A DIRECCION USD'!F1107-'TARIFA ENTREGA A DIRECCION USD'!D1107)/'TARIFA ENTREGA A DIRECCION USD'!D1107,3)</f>
        <v>0.40600000000000003</v>
      </c>
      <c r="V1107" s="200">
        <f>TRUNC(('TARIFA ENTREGA A DIRECCION USD'!G1107-'TARIFA ENTREGA A DIRECCION USD'!D1107)/'TARIFA ENTREGA A DIRECCION USD'!D1107,3)</f>
        <v>0.91900000000000004</v>
      </c>
      <c r="X1107" s="142">
        <v>16.12</v>
      </c>
      <c r="Y1107" s="190">
        <v>1100</v>
      </c>
      <c r="Z1107" s="200">
        <v>0.55000000000000004</v>
      </c>
      <c r="AA1107" s="200">
        <v>0.13</v>
      </c>
      <c r="AB1107" s="200">
        <v>0.3</v>
      </c>
      <c r="AC1107" s="200">
        <v>0.85</v>
      </c>
      <c r="AL1107"/>
      <c r="AM1107"/>
      <c r="AN1107"/>
      <c r="AO1107"/>
      <c r="AP1107"/>
      <c r="AQ1107"/>
      <c r="AR1107"/>
      <c r="AS1107"/>
      <c r="AT1107"/>
      <c r="AU1107"/>
    </row>
    <row r="1108" spans="17:47" x14ac:dyDescent="0.2">
      <c r="Q1108" s="142">
        <f>TRUNC('TARIFA ENTREGA A DIRECCION USD'!D1109-'TARIFA ENTREGA A DIRECCION USD'!D1108,2)</f>
        <v>0.54</v>
      </c>
      <c r="R1108" s="190">
        <v>1101</v>
      </c>
      <c r="S1108" s="200">
        <f>TRUNC((('TARIFA ENTREGA A DIRECCION USD'!C1108-'TARIFA ENTREGA A DIRECCION USD'!D1108)/'TARIFA ENTREGA A DIRECCION USD'!D1108)+1,3)</f>
        <v>0.72</v>
      </c>
      <c r="T1108" s="200">
        <f>TRUNC(('TARIFA ENTREGA A DIRECCION USD'!E1108-'TARIFA ENTREGA A DIRECCION USD'!D1108)/'TARIFA ENTREGA A DIRECCION USD'!D1108,3)</f>
        <v>0.24099999999999999</v>
      </c>
      <c r="U1108" s="200">
        <f>TRUNC(('TARIFA ENTREGA A DIRECCION USD'!F1108-'TARIFA ENTREGA A DIRECCION USD'!D1108)/'TARIFA ENTREGA A DIRECCION USD'!D1108,3)</f>
        <v>0.40600000000000003</v>
      </c>
      <c r="V1108" s="200">
        <f>TRUNC(('TARIFA ENTREGA A DIRECCION USD'!G1108-'TARIFA ENTREGA A DIRECCION USD'!D1108)/'TARIFA ENTREGA A DIRECCION USD'!D1108,3)</f>
        <v>0.91900000000000004</v>
      </c>
      <c r="X1108" s="142">
        <v>16.12</v>
      </c>
      <c r="Y1108" s="190">
        <v>1101</v>
      </c>
      <c r="Z1108" s="200">
        <v>0.55000000000000004</v>
      </c>
      <c r="AA1108" s="200">
        <v>0.13</v>
      </c>
      <c r="AB1108" s="200">
        <v>0.3</v>
      </c>
      <c r="AC1108" s="200">
        <v>0.85</v>
      </c>
      <c r="AL1108"/>
      <c r="AM1108"/>
      <c r="AN1108"/>
      <c r="AO1108"/>
      <c r="AP1108"/>
      <c r="AQ1108"/>
      <c r="AR1108"/>
      <c r="AS1108"/>
      <c r="AT1108"/>
      <c r="AU1108"/>
    </row>
    <row r="1109" spans="17:47" x14ac:dyDescent="0.2">
      <c r="Q1109" s="142">
        <f>TRUNC('TARIFA ENTREGA A DIRECCION USD'!D1110-'TARIFA ENTREGA A DIRECCION USD'!D1109,2)</f>
        <v>0.54</v>
      </c>
      <c r="R1109" s="190">
        <v>1102</v>
      </c>
      <c r="S1109" s="200">
        <f>TRUNC((('TARIFA ENTREGA A DIRECCION USD'!C1109-'TARIFA ENTREGA A DIRECCION USD'!D1109)/'TARIFA ENTREGA A DIRECCION USD'!D1109)+1,3)</f>
        <v>0.72</v>
      </c>
      <c r="T1109" s="200">
        <f>TRUNC(('TARIFA ENTREGA A DIRECCION USD'!E1109-'TARIFA ENTREGA A DIRECCION USD'!D1109)/'TARIFA ENTREGA A DIRECCION USD'!D1109,3)</f>
        <v>0.24099999999999999</v>
      </c>
      <c r="U1109" s="200">
        <f>TRUNC(('TARIFA ENTREGA A DIRECCION USD'!F1109-'TARIFA ENTREGA A DIRECCION USD'!D1109)/'TARIFA ENTREGA A DIRECCION USD'!D1109,3)</f>
        <v>0.40600000000000003</v>
      </c>
      <c r="V1109" s="200">
        <f>TRUNC(('TARIFA ENTREGA A DIRECCION USD'!G1109-'TARIFA ENTREGA A DIRECCION USD'!D1109)/'TARIFA ENTREGA A DIRECCION USD'!D1109,3)</f>
        <v>0.91900000000000004</v>
      </c>
      <c r="X1109" s="142">
        <v>16.12</v>
      </c>
      <c r="Y1109" s="190">
        <v>1102</v>
      </c>
      <c r="Z1109" s="200">
        <v>0.55000000000000004</v>
      </c>
      <c r="AA1109" s="200">
        <v>0.13</v>
      </c>
      <c r="AB1109" s="200">
        <v>0.3</v>
      </c>
      <c r="AC1109" s="200">
        <v>0.85</v>
      </c>
      <c r="AL1109"/>
      <c r="AM1109"/>
      <c r="AN1109"/>
      <c r="AO1109"/>
      <c r="AP1109"/>
      <c r="AQ1109"/>
      <c r="AR1109"/>
      <c r="AS1109"/>
      <c r="AT1109"/>
      <c r="AU1109"/>
    </row>
    <row r="1110" spans="17:47" x14ac:dyDescent="0.2">
      <c r="Q1110" s="142">
        <f>TRUNC('TARIFA ENTREGA A DIRECCION USD'!D1111-'TARIFA ENTREGA A DIRECCION USD'!D1110,2)</f>
        <v>0.54</v>
      </c>
      <c r="R1110" s="190">
        <v>1103</v>
      </c>
      <c r="S1110" s="200">
        <f>TRUNC((('TARIFA ENTREGA A DIRECCION USD'!C1110-'TARIFA ENTREGA A DIRECCION USD'!D1110)/'TARIFA ENTREGA A DIRECCION USD'!D1110)+1,3)</f>
        <v>0.72</v>
      </c>
      <c r="T1110" s="200">
        <f>TRUNC(('TARIFA ENTREGA A DIRECCION USD'!E1110-'TARIFA ENTREGA A DIRECCION USD'!D1110)/'TARIFA ENTREGA A DIRECCION USD'!D1110,3)</f>
        <v>0.24099999999999999</v>
      </c>
      <c r="U1110" s="200">
        <f>TRUNC(('TARIFA ENTREGA A DIRECCION USD'!F1110-'TARIFA ENTREGA A DIRECCION USD'!D1110)/'TARIFA ENTREGA A DIRECCION USD'!D1110,3)</f>
        <v>0.40600000000000003</v>
      </c>
      <c r="V1110" s="200">
        <f>TRUNC(('TARIFA ENTREGA A DIRECCION USD'!G1110-'TARIFA ENTREGA A DIRECCION USD'!D1110)/'TARIFA ENTREGA A DIRECCION USD'!D1110,3)</f>
        <v>0.91900000000000004</v>
      </c>
      <c r="X1110" s="142">
        <v>16.12</v>
      </c>
      <c r="Y1110" s="190">
        <v>1103</v>
      </c>
      <c r="Z1110" s="200">
        <v>0.55000000000000004</v>
      </c>
      <c r="AA1110" s="200">
        <v>0.13</v>
      </c>
      <c r="AB1110" s="200">
        <v>0.3</v>
      </c>
      <c r="AC1110" s="200">
        <v>0.85</v>
      </c>
      <c r="AL1110"/>
      <c r="AM1110"/>
      <c r="AN1110"/>
      <c r="AO1110"/>
      <c r="AP1110"/>
      <c r="AQ1110"/>
      <c r="AR1110"/>
      <c r="AS1110"/>
      <c r="AT1110"/>
      <c r="AU1110"/>
    </row>
    <row r="1111" spans="17:47" x14ac:dyDescent="0.2">
      <c r="Q1111" s="142">
        <f>TRUNC('TARIFA ENTREGA A DIRECCION USD'!D1112-'TARIFA ENTREGA A DIRECCION USD'!D1111,2)</f>
        <v>0.54</v>
      </c>
      <c r="R1111" s="190">
        <v>1104</v>
      </c>
      <c r="S1111" s="200">
        <f>TRUNC((('TARIFA ENTREGA A DIRECCION USD'!C1111-'TARIFA ENTREGA A DIRECCION USD'!D1111)/'TARIFA ENTREGA A DIRECCION USD'!D1111)+1,3)</f>
        <v>0.72</v>
      </c>
      <c r="T1111" s="200">
        <f>TRUNC(('TARIFA ENTREGA A DIRECCION USD'!E1111-'TARIFA ENTREGA A DIRECCION USD'!D1111)/'TARIFA ENTREGA A DIRECCION USD'!D1111,3)</f>
        <v>0.24099999999999999</v>
      </c>
      <c r="U1111" s="200">
        <f>TRUNC(('TARIFA ENTREGA A DIRECCION USD'!F1111-'TARIFA ENTREGA A DIRECCION USD'!D1111)/'TARIFA ENTREGA A DIRECCION USD'!D1111,3)</f>
        <v>0.40600000000000003</v>
      </c>
      <c r="V1111" s="200">
        <f>TRUNC(('TARIFA ENTREGA A DIRECCION USD'!G1111-'TARIFA ENTREGA A DIRECCION USD'!D1111)/'TARIFA ENTREGA A DIRECCION USD'!D1111,3)</f>
        <v>0.91900000000000004</v>
      </c>
      <c r="X1111" s="142">
        <v>16.12</v>
      </c>
      <c r="Y1111" s="190">
        <v>1104</v>
      </c>
      <c r="Z1111" s="200">
        <v>0.55000000000000004</v>
      </c>
      <c r="AA1111" s="200">
        <v>0.13</v>
      </c>
      <c r="AB1111" s="200">
        <v>0.3</v>
      </c>
      <c r="AC1111" s="200">
        <v>0.85</v>
      </c>
      <c r="AL1111"/>
      <c r="AM1111"/>
      <c r="AN1111"/>
      <c r="AO1111"/>
      <c r="AP1111"/>
      <c r="AQ1111"/>
      <c r="AR1111"/>
      <c r="AS1111"/>
      <c r="AT1111"/>
      <c r="AU1111"/>
    </row>
    <row r="1112" spans="17:47" x14ac:dyDescent="0.2">
      <c r="Q1112" s="142">
        <f>TRUNC('TARIFA ENTREGA A DIRECCION USD'!D1113-'TARIFA ENTREGA A DIRECCION USD'!D1112,2)</f>
        <v>0.54</v>
      </c>
      <c r="R1112" s="190">
        <v>1105</v>
      </c>
      <c r="S1112" s="200">
        <f>TRUNC((('TARIFA ENTREGA A DIRECCION USD'!C1112-'TARIFA ENTREGA A DIRECCION USD'!D1112)/'TARIFA ENTREGA A DIRECCION USD'!D1112)+1,3)</f>
        <v>0.72</v>
      </c>
      <c r="T1112" s="200">
        <f>TRUNC(('TARIFA ENTREGA A DIRECCION USD'!E1112-'TARIFA ENTREGA A DIRECCION USD'!D1112)/'TARIFA ENTREGA A DIRECCION USD'!D1112,3)</f>
        <v>0.24099999999999999</v>
      </c>
      <c r="U1112" s="200">
        <f>TRUNC(('TARIFA ENTREGA A DIRECCION USD'!F1112-'TARIFA ENTREGA A DIRECCION USD'!D1112)/'TARIFA ENTREGA A DIRECCION USD'!D1112,3)</f>
        <v>0.40600000000000003</v>
      </c>
      <c r="V1112" s="200">
        <f>TRUNC(('TARIFA ENTREGA A DIRECCION USD'!G1112-'TARIFA ENTREGA A DIRECCION USD'!D1112)/'TARIFA ENTREGA A DIRECCION USD'!D1112,3)</f>
        <v>0.91900000000000004</v>
      </c>
      <c r="X1112" s="142">
        <v>16.12</v>
      </c>
      <c r="Y1112" s="190">
        <v>1105</v>
      </c>
      <c r="Z1112" s="200">
        <v>0.55000000000000004</v>
      </c>
      <c r="AA1112" s="200">
        <v>0.13</v>
      </c>
      <c r="AB1112" s="200">
        <v>0.3</v>
      </c>
      <c r="AC1112" s="200">
        <v>0.85</v>
      </c>
      <c r="AL1112"/>
      <c r="AM1112"/>
      <c r="AN1112"/>
      <c r="AO1112"/>
      <c r="AP1112"/>
      <c r="AQ1112"/>
      <c r="AR1112"/>
      <c r="AS1112"/>
      <c r="AT1112"/>
      <c r="AU1112"/>
    </row>
    <row r="1113" spans="17:47" x14ac:dyDescent="0.2">
      <c r="Q1113" s="142">
        <f>TRUNC('TARIFA ENTREGA A DIRECCION USD'!D1114-'TARIFA ENTREGA A DIRECCION USD'!D1113,2)</f>
        <v>0.54</v>
      </c>
      <c r="R1113" s="190">
        <v>1106</v>
      </c>
      <c r="S1113" s="200">
        <f>TRUNC((('TARIFA ENTREGA A DIRECCION USD'!C1113-'TARIFA ENTREGA A DIRECCION USD'!D1113)/'TARIFA ENTREGA A DIRECCION USD'!D1113)+1,3)</f>
        <v>0.72</v>
      </c>
      <c r="T1113" s="200">
        <f>TRUNC(('TARIFA ENTREGA A DIRECCION USD'!E1113-'TARIFA ENTREGA A DIRECCION USD'!D1113)/'TARIFA ENTREGA A DIRECCION USD'!D1113,3)</f>
        <v>0.24099999999999999</v>
      </c>
      <c r="U1113" s="200">
        <f>TRUNC(('TARIFA ENTREGA A DIRECCION USD'!F1113-'TARIFA ENTREGA A DIRECCION USD'!D1113)/'TARIFA ENTREGA A DIRECCION USD'!D1113,3)</f>
        <v>0.40600000000000003</v>
      </c>
      <c r="V1113" s="200">
        <f>TRUNC(('TARIFA ENTREGA A DIRECCION USD'!G1113-'TARIFA ENTREGA A DIRECCION USD'!D1113)/'TARIFA ENTREGA A DIRECCION USD'!D1113,3)</f>
        <v>0.91900000000000004</v>
      </c>
      <c r="X1113" s="142">
        <v>16.12</v>
      </c>
      <c r="Y1113" s="190">
        <v>1106</v>
      </c>
      <c r="Z1113" s="200">
        <v>0.55000000000000004</v>
      </c>
      <c r="AA1113" s="200">
        <v>0.13</v>
      </c>
      <c r="AB1113" s="200">
        <v>0.3</v>
      </c>
      <c r="AC1113" s="200">
        <v>0.85</v>
      </c>
      <c r="AL1113"/>
      <c r="AM1113"/>
      <c r="AN1113"/>
      <c r="AO1113"/>
      <c r="AP1113"/>
      <c r="AQ1113"/>
      <c r="AR1113"/>
      <c r="AS1113"/>
      <c r="AT1113"/>
      <c r="AU1113"/>
    </row>
    <row r="1114" spans="17:47" x14ac:dyDescent="0.2">
      <c r="Q1114" s="142">
        <f>TRUNC('TARIFA ENTREGA A DIRECCION USD'!D1115-'TARIFA ENTREGA A DIRECCION USD'!D1114,2)</f>
        <v>0.54</v>
      </c>
      <c r="R1114" s="190">
        <v>1107</v>
      </c>
      <c r="S1114" s="200">
        <f>TRUNC((('TARIFA ENTREGA A DIRECCION USD'!C1114-'TARIFA ENTREGA A DIRECCION USD'!D1114)/'TARIFA ENTREGA A DIRECCION USD'!D1114)+1,3)</f>
        <v>0.72</v>
      </c>
      <c r="T1114" s="200">
        <f>TRUNC(('TARIFA ENTREGA A DIRECCION USD'!E1114-'TARIFA ENTREGA A DIRECCION USD'!D1114)/'TARIFA ENTREGA A DIRECCION USD'!D1114,3)</f>
        <v>0.24099999999999999</v>
      </c>
      <c r="U1114" s="200">
        <f>TRUNC(('TARIFA ENTREGA A DIRECCION USD'!F1114-'TARIFA ENTREGA A DIRECCION USD'!D1114)/'TARIFA ENTREGA A DIRECCION USD'!D1114,3)</f>
        <v>0.40600000000000003</v>
      </c>
      <c r="V1114" s="200">
        <f>TRUNC(('TARIFA ENTREGA A DIRECCION USD'!G1114-'TARIFA ENTREGA A DIRECCION USD'!D1114)/'TARIFA ENTREGA A DIRECCION USD'!D1114,3)</f>
        <v>0.92</v>
      </c>
      <c r="X1114" s="142">
        <v>16.12</v>
      </c>
      <c r="Y1114" s="190">
        <v>1107</v>
      </c>
      <c r="Z1114" s="200">
        <v>0.55000000000000004</v>
      </c>
      <c r="AA1114" s="200">
        <v>0.13</v>
      </c>
      <c r="AB1114" s="200">
        <v>0.3</v>
      </c>
      <c r="AC1114" s="200">
        <v>0.85</v>
      </c>
      <c r="AL1114"/>
      <c r="AM1114"/>
      <c r="AN1114"/>
      <c r="AO1114"/>
      <c r="AP1114"/>
      <c r="AQ1114"/>
      <c r="AR1114"/>
      <c r="AS1114"/>
      <c r="AT1114"/>
      <c r="AU1114"/>
    </row>
    <row r="1115" spans="17:47" x14ac:dyDescent="0.2">
      <c r="Q1115" s="142">
        <f>TRUNC('TARIFA ENTREGA A DIRECCION USD'!D1116-'TARIFA ENTREGA A DIRECCION USD'!D1115,2)</f>
        <v>0.54</v>
      </c>
      <c r="R1115" s="190">
        <v>1108</v>
      </c>
      <c r="S1115" s="200">
        <f>TRUNC((('TARIFA ENTREGA A DIRECCION USD'!C1115-'TARIFA ENTREGA A DIRECCION USD'!D1115)/'TARIFA ENTREGA A DIRECCION USD'!D1115)+1,3)</f>
        <v>0.72</v>
      </c>
      <c r="T1115" s="200">
        <f>TRUNC(('TARIFA ENTREGA A DIRECCION USD'!E1115-'TARIFA ENTREGA A DIRECCION USD'!D1115)/'TARIFA ENTREGA A DIRECCION USD'!D1115,3)</f>
        <v>0.24099999999999999</v>
      </c>
      <c r="U1115" s="200">
        <f>TRUNC(('TARIFA ENTREGA A DIRECCION USD'!F1115-'TARIFA ENTREGA A DIRECCION USD'!D1115)/'TARIFA ENTREGA A DIRECCION USD'!D1115,3)</f>
        <v>0.40600000000000003</v>
      </c>
      <c r="V1115" s="200">
        <f>TRUNC(('TARIFA ENTREGA A DIRECCION USD'!G1115-'TARIFA ENTREGA A DIRECCION USD'!D1115)/'TARIFA ENTREGA A DIRECCION USD'!D1115,3)</f>
        <v>0.92</v>
      </c>
      <c r="X1115" s="142">
        <v>16.12</v>
      </c>
      <c r="Y1115" s="190">
        <v>1108</v>
      </c>
      <c r="Z1115" s="200">
        <v>0.55000000000000004</v>
      </c>
      <c r="AA1115" s="200">
        <v>0.13</v>
      </c>
      <c r="AB1115" s="200">
        <v>0.3</v>
      </c>
      <c r="AC1115" s="200">
        <v>0.85</v>
      </c>
      <c r="AL1115"/>
      <c r="AM1115"/>
      <c r="AN1115"/>
      <c r="AO1115"/>
      <c r="AP1115"/>
      <c r="AQ1115"/>
      <c r="AR1115"/>
      <c r="AS1115"/>
      <c r="AT1115"/>
      <c r="AU1115"/>
    </row>
    <row r="1116" spans="17:47" x14ac:dyDescent="0.2">
      <c r="Q1116" s="142">
        <f>TRUNC('TARIFA ENTREGA A DIRECCION USD'!D1117-'TARIFA ENTREGA A DIRECCION USD'!D1116,2)</f>
        <v>0.54</v>
      </c>
      <c r="R1116" s="190">
        <v>1109</v>
      </c>
      <c r="S1116" s="200">
        <f>TRUNC((('TARIFA ENTREGA A DIRECCION USD'!C1116-'TARIFA ENTREGA A DIRECCION USD'!D1116)/'TARIFA ENTREGA A DIRECCION USD'!D1116)+1,3)</f>
        <v>0.72</v>
      </c>
      <c r="T1116" s="200">
        <f>TRUNC(('TARIFA ENTREGA A DIRECCION USD'!E1116-'TARIFA ENTREGA A DIRECCION USD'!D1116)/'TARIFA ENTREGA A DIRECCION USD'!D1116,3)</f>
        <v>0.24099999999999999</v>
      </c>
      <c r="U1116" s="200">
        <f>TRUNC(('TARIFA ENTREGA A DIRECCION USD'!F1116-'TARIFA ENTREGA A DIRECCION USD'!D1116)/'TARIFA ENTREGA A DIRECCION USD'!D1116,3)</f>
        <v>0.40600000000000003</v>
      </c>
      <c r="V1116" s="200">
        <f>TRUNC(('TARIFA ENTREGA A DIRECCION USD'!G1116-'TARIFA ENTREGA A DIRECCION USD'!D1116)/'TARIFA ENTREGA A DIRECCION USD'!D1116,3)</f>
        <v>0.92</v>
      </c>
      <c r="X1116" s="142">
        <v>16.12</v>
      </c>
      <c r="Y1116" s="190">
        <v>1109</v>
      </c>
      <c r="Z1116" s="200">
        <v>0.55000000000000004</v>
      </c>
      <c r="AA1116" s="200">
        <v>0.13</v>
      </c>
      <c r="AB1116" s="200">
        <v>0.3</v>
      </c>
      <c r="AC1116" s="200">
        <v>0.85</v>
      </c>
      <c r="AL1116"/>
      <c r="AM1116"/>
      <c r="AN1116"/>
      <c r="AO1116"/>
      <c r="AP1116"/>
      <c r="AQ1116"/>
      <c r="AR1116"/>
      <c r="AS1116"/>
      <c r="AT1116"/>
      <c r="AU1116"/>
    </row>
    <row r="1117" spans="17:47" x14ac:dyDescent="0.2">
      <c r="Q1117" s="142">
        <f>TRUNC('TARIFA ENTREGA A DIRECCION USD'!D1118-'TARIFA ENTREGA A DIRECCION USD'!D1117,2)</f>
        <v>0.54</v>
      </c>
      <c r="R1117" s="190">
        <v>1110</v>
      </c>
      <c r="S1117" s="200">
        <f>TRUNC((('TARIFA ENTREGA A DIRECCION USD'!C1117-'TARIFA ENTREGA A DIRECCION USD'!D1117)/'TARIFA ENTREGA A DIRECCION USD'!D1117)+1,3)</f>
        <v>0.72</v>
      </c>
      <c r="T1117" s="200">
        <f>TRUNC(('TARIFA ENTREGA A DIRECCION USD'!E1117-'TARIFA ENTREGA A DIRECCION USD'!D1117)/'TARIFA ENTREGA A DIRECCION USD'!D1117,3)</f>
        <v>0.24099999999999999</v>
      </c>
      <c r="U1117" s="200">
        <f>TRUNC(('TARIFA ENTREGA A DIRECCION USD'!F1117-'TARIFA ENTREGA A DIRECCION USD'!D1117)/'TARIFA ENTREGA A DIRECCION USD'!D1117,3)</f>
        <v>0.40600000000000003</v>
      </c>
      <c r="V1117" s="200">
        <f>TRUNC(('TARIFA ENTREGA A DIRECCION USD'!G1117-'TARIFA ENTREGA A DIRECCION USD'!D1117)/'TARIFA ENTREGA A DIRECCION USD'!D1117,3)</f>
        <v>0.92</v>
      </c>
      <c r="X1117" s="142">
        <v>16.12</v>
      </c>
      <c r="Y1117" s="190">
        <v>1110</v>
      </c>
      <c r="Z1117" s="200">
        <v>0.55000000000000004</v>
      </c>
      <c r="AA1117" s="200">
        <v>0.13</v>
      </c>
      <c r="AB1117" s="200">
        <v>0.3</v>
      </c>
      <c r="AC1117" s="200">
        <v>0.85</v>
      </c>
      <c r="AL1117"/>
      <c r="AM1117"/>
      <c r="AN1117"/>
      <c r="AO1117"/>
      <c r="AP1117"/>
      <c r="AQ1117"/>
      <c r="AR1117"/>
      <c r="AS1117"/>
      <c r="AT1117"/>
      <c r="AU1117"/>
    </row>
    <row r="1118" spans="17:47" x14ac:dyDescent="0.2">
      <c r="Q1118" s="142">
        <f>TRUNC('TARIFA ENTREGA A DIRECCION USD'!D1119-'TARIFA ENTREGA A DIRECCION USD'!D1118,2)</f>
        <v>0.54</v>
      </c>
      <c r="R1118" s="190">
        <v>1111</v>
      </c>
      <c r="S1118" s="200">
        <f>TRUNC((('TARIFA ENTREGA A DIRECCION USD'!C1118-'TARIFA ENTREGA A DIRECCION USD'!D1118)/'TARIFA ENTREGA A DIRECCION USD'!D1118)+1,3)</f>
        <v>0.72</v>
      </c>
      <c r="T1118" s="200">
        <f>TRUNC(('TARIFA ENTREGA A DIRECCION USD'!E1118-'TARIFA ENTREGA A DIRECCION USD'!D1118)/'TARIFA ENTREGA A DIRECCION USD'!D1118,3)</f>
        <v>0.24099999999999999</v>
      </c>
      <c r="U1118" s="200">
        <f>TRUNC(('TARIFA ENTREGA A DIRECCION USD'!F1118-'TARIFA ENTREGA A DIRECCION USD'!D1118)/'TARIFA ENTREGA A DIRECCION USD'!D1118,3)</f>
        <v>0.40600000000000003</v>
      </c>
      <c r="V1118" s="200">
        <f>TRUNC(('TARIFA ENTREGA A DIRECCION USD'!G1118-'TARIFA ENTREGA A DIRECCION USD'!D1118)/'TARIFA ENTREGA A DIRECCION USD'!D1118,3)</f>
        <v>0.92</v>
      </c>
      <c r="X1118" s="142">
        <v>16.12</v>
      </c>
      <c r="Y1118" s="190">
        <v>1111</v>
      </c>
      <c r="Z1118" s="200">
        <v>0.55000000000000004</v>
      </c>
      <c r="AA1118" s="200">
        <v>0.13</v>
      </c>
      <c r="AB1118" s="200">
        <v>0.3</v>
      </c>
      <c r="AC1118" s="200">
        <v>0.85</v>
      </c>
      <c r="AL1118"/>
      <c r="AM1118"/>
      <c r="AN1118"/>
      <c r="AO1118"/>
      <c r="AP1118"/>
      <c r="AQ1118"/>
      <c r="AR1118"/>
      <c r="AS1118"/>
      <c r="AT1118"/>
      <c r="AU1118"/>
    </row>
    <row r="1119" spans="17:47" x14ac:dyDescent="0.2">
      <c r="Q1119" s="142">
        <f>TRUNC('TARIFA ENTREGA A DIRECCION USD'!D1120-'TARIFA ENTREGA A DIRECCION USD'!D1119,2)</f>
        <v>0.54</v>
      </c>
      <c r="R1119" s="190">
        <v>1112</v>
      </c>
      <c r="S1119" s="200">
        <f>TRUNC((('TARIFA ENTREGA A DIRECCION USD'!C1119-'TARIFA ENTREGA A DIRECCION USD'!D1119)/'TARIFA ENTREGA A DIRECCION USD'!D1119)+1,3)</f>
        <v>0.72</v>
      </c>
      <c r="T1119" s="200">
        <f>TRUNC(('TARIFA ENTREGA A DIRECCION USD'!E1119-'TARIFA ENTREGA A DIRECCION USD'!D1119)/'TARIFA ENTREGA A DIRECCION USD'!D1119,3)</f>
        <v>0.24099999999999999</v>
      </c>
      <c r="U1119" s="200">
        <f>TRUNC(('TARIFA ENTREGA A DIRECCION USD'!F1119-'TARIFA ENTREGA A DIRECCION USD'!D1119)/'TARIFA ENTREGA A DIRECCION USD'!D1119,3)</f>
        <v>0.40600000000000003</v>
      </c>
      <c r="V1119" s="200">
        <f>TRUNC(('TARIFA ENTREGA A DIRECCION USD'!G1119-'TARIFA ENTREGA A DIRECCION USD'!D1119)/'TARIFA ENTREGA A DIRECCION USD'!D1119,3)</f>
        <v>0.92</v>
      </c>
      <c r="X1119" s="142">
        <v>16.12</v>
      </c>
      <c r="Y1119" s="190">
        <v>1112</v>
      </c>
      <c r="Z1119" s="200">
        <v>0.55000000000000004</v>
      </c>
      <c r="AA1119" s="200">
        <v>0.13</v>
      </c>
      <c r="AB1119" s="200">
        <v>0.3</v>
      </c>
      <c r="AC1119" s="200">
        <v>0.85</v>
      </c>
      <c r="AL1119"/>
      <c r="AM1119"/>
      <c r="AN1119"/>
      <c r="AO1119"/>
      <c r="AP1119"/>
      <c r="AQ1119"/>
      <c r="AR1119"/>
      <c r="AS1119"/>
      <c r="AT1119"/>
      <c r="AU1119"/>
    </row>
    <row r="1120" spans="17:47" x14ac:dyDescent="0.2">
      <c r="Q1120" s="142">
        <f>TRUNC('TARIFA ENTREGA A DIRECCION USD'!D1121-'TARIFA ENTREGA A DIRECCION USD'!D1120,2)</f>
        <v>0.54</v>
      </c>
      <c r="R1120" s="190">
        <v>1113</v>
      </c>
      <c r="S1120" s="200">
        <f>TRUNC((('TARIFA ENTREGA A DIRECCION USD'!C1120-'TARIFA ENTREGA A DIRECCION USD'!D1120)/'TARIFA ENTREGA A DIRECCION USD'!D1120)+1,3)</f>
        <v>0.72</v>
      </c>
      <c r="T1120" s="200">
        <f>TRUNC(('TARIFA ENTREGA A DIRECCION USD'!E1120-'TARIFA ENTREGA A DIRECCION USD'!D1120)/'TARIFA ENTREGA A DIRECCION USD'!D1120,3)</f>
        <v>0.24099999999999999</v>
      </c>
      <c r="U1120" s="200">
        <f>TRUNC(('TARIFA ENTREGA A DIRECCION USD'!F1120-'TARIFA ENTREGA A DIRECCION USD'!D1120)/'TARIFA ENTREGA A DIRECCION USD'!D1120,3)</f>
        <v>0.40600000000000003</v>
      </c>
      <c r="V1120" s="200">
        <f>TRUNC(('TARIFA ENTREGA A DIRECCION USD'!G1120-'TARIFA ENTREGA A DIRECCION USD'!D1120)/'TARIFA ENTREGA A DIRECCION USD'!D1120,3)</f>
        <v>0.92</v>
      </c>
      <c r="X1120" s="142">
        <v>16.12</v>
      </c>
      <c r="Y1120" s="190">
        <v>1113</v>
      </c>
      <c r="Z1120" s="200">
        <v>0.55000000000000004</v>
      </c>
      <c r="AA1120" s="200">
        <v>0.13</v>
      </c>
      <c r="AB1120" s="200">
        <v>0.3</v>
      </c>
      <c r="AC1120" s="200">
        <v>0.85</v>
      </c>
      <c r="AL1120"/>
      <c r="AM1120"/>
      <c r="AN1120"/>
      <c r="AO1120"/>
      <c r="AP1120"/>
      <c r="AQ1120"/>
      <c r="AR1120"/>
      <c r="AS1120"/>
      <c r="AT1120"/>
      <c r="AU1120"/>
    </row>
    <row r="1121" spans="17:47" x14ac:dyDescent="0.2">
      <c r="Q1121" s="142">
        <f>TRUNC('TARIFA ENTREGA A DIRECCION USD'!D1122-'TARIFA ENTREGA A DIRECCION USD'!D1121,2)</f>
        <v>0.54</v>
      </c>
      <c r="R1121" s="190">
        <v>1114</v>
      </c>
      <c r="S1121" s="200">
        <f>TRUNC((('TARIFA ENTREGA A DIRECCION USD'!C1121-'TARIFA ENTREGA A DIRECCION USD'!D1121)/'TARIFA ENTREGA A DIRECCION USD'!D1121)+1,3)</f>
        <v>0.72</v>
      </c>
      <c r="T1121" s="200">
        <f>TRUNC(('TARIFA ENTREGA A DIRECCION USD'!E1121-'TARIFA ENTREGA A DIRECCION USD'!D1121)/'TARIFA ENTREGA A DIRECCION USD'!D1121,3)</f>
        <v>0.24099999999999999</v>
      </c>
      <c r="U1121" s="200">
        <f>TRUNC(('TARIFA ENTREGA A DIRECCION USD'!F1121-'TARIFA ENTREGA A DIRECCION USD'!D1121)/'TARIFA ENTREGA A DIRECCION USD'!D1121,3)</f>
        <v>0.40600000000000003</v>
      </c>
      <c r="V1121" s="200">
        <f>TRUNC(('TARIFA ENTREGA A DIRECCION USD'!G1121-'TARIFA ENTREGA A DIRECCION USD'!D1121)/'TARIFA ENTREGA A DIRECCION USD'!D1121,3)</f>
        <v>0.92</v>
      </c>
      <c r="X1121" s="142">
        <v>16.12</v>
      </c>
      <c r="Y1121" s="190">
        <v>1114</v>
      </c>
      <c r="Z1121" s="200">
        <v>0.55000000000000004</v>
      </c>
      <c r="AA1121" s="200">
        <v>0.13</v>
      </c>
      <c r="AB1121" s="200">
        <v>0.3</v>
      </c>
      <c r="AC1121" s="200">
        <v>0.85</v>
      </c>
      <c r="AL1121"/>
      <c r="AM1121"/>
      <c r="AN1121"/>
      <c r="AO1121"/>
      <c r="AP1121"/>
      <c r="AQ1121"/>
      <c r="AR1121"/>
      <c r="AS1121"/>
      <c r="AT1121"/>
      <c r="AU1121"/>
    </row>
    <row r="1122" spans="17:47" x14ac:dyDescent="0.2">
      <c r="Q1122" s="142">
        <f>TRUNC('TARIFA ENTREGA A DIRECCION USD'!D1123-'TARIFA ENTREGA A DIRECCION USD'!D1122,2)</f>
        <v>0.54</v>
      </c>
      <c r="R1122" s="190">
        <v>1115</v>
      </c>
      <c r="S1122" s="200">
        <f>TRUNC((('TARIFA ENTREGA A DIRECCION USD'!C1122-'TARIFA ENTREGA A DIRECCION USD'!D1122)/'TARIFA ENTREGA A DIRECCION USD'!D1122)+1,3)</f>
        <v>0.72</v>
      </c>
      <c r="T1122" s="200">
        <f>TRUNC(('TARIFA ENTREGA A DIRECCION USD'!E1122-'TARIFA ENTREGA A DIRECCION USD'!D1122)/'TARIFA ENTREGA A DIRECCION USD'!D1122,3)</f>
        <v>0.24099999999999999</v>
      </c>
      <c r="U1122" s="200">
        <f>TRUNC(('TARIFA ENTREGA A DIRECCION USD'!F1122-'TARIFA ENTREGA A DIRECCION USD'!D1122)/'TARIFA ENTREGA A DIRECCION USD'!D1122,3)</f>
        <v>0.40600000000000003</v>
      </c>
      <c r="V1122" s="200">
        <f>TRUNC(('TARIFA ENTREGA A DIRECCION USD'!G1122-'TARIFA ENTREGA A DIRECCION USD'!D1122)/'TARIFA ENTREGA A DIRECCION USD'!D1122,3)</f>
        <v>0.92</v>
      </c>
      <c r="X1122" s="142">
        <v>16.12</v>
      </c>
      <c r="Y1122" s="190">
        <v>1115</v>
      </c>
      <c r="Z1122" s="200">
        <v>0.55000000000000004</v>
      </c>
      <c r="AA1122" s="200">
        <v>0.13</v>
      </c>
      <c r="AB1122" s="200">
        <v>0.3</v>
      </c>
      <c r="AC1122" s="200">
        <v>0.85</v>
      </c>
      <c r="AL1122"/>
      <c r="AM1122"/>
      <c r="AN1122"/>
      <c r="AO1122"/>
      <c r="AP1122"/>
      <c r="AQ1122"/>
      <c r="AR1122"/>
      <c r="AS1122"/>
      <c r="AT1122"/>
      <c r="AU1122"/>
    </row>
    <row r="1123" spans="17:47" x14ac:dyDescent="0.2">
      <c r="Q1123" s="142">
        <f>TRUNC('TARIFA ENTREGA A DIRECCION USD'!D1124-'TARIFA ENTREGA A DIRECCION USD'!D1123,2)</f>
        <v>0.54</v>
      </c>
      <c r="R1123" s="190">
        <v>1116</v>
      </c>
      <c r="S1123" s="200">
        <f>TRUNC((('TARIFA ENTREGA A DIRECCION USD'!C1123-'TARIFA ENTREGA A DIRECCION USD'!D1123)/'TARIFA ENTREGA A DIRECCION USD'!D1123)+1,3)</f>
        <v>0.72</v>
      </c>
      <c r="T1123" s="200">
        <f>TRUNC(('TARIFA ENTREGA A DIRECCION USD'!E1123-'TARIFA ENTREGA A DIRECCION USD'!D1123)/'TARIFA ENTREGA A DIRECCION USD'!D1123,3)</f>
        <v>0.24099999999999999</v>
      </c>
      <c r="U1123" s="200">
        <f>TRUNC(('TARIFA ENTREGA A DIRECCION USD'!F1123-'TARIFA ENTREGA A DIRECCION USD'!D1123)/'TARIFA ENTREGA A DIRECCION USD'!D1123,3)</f>
        <v>0.40600000000000003</v>
      </c>
      <c r="V1123" s="200">
        <f>TRUNC(('TARIFA ENTREGA A DIRECCION USD'!G1123-'TARIFA ENTREGA A DIRECCION USD'!D1123)/'TARIFA ENTREGA A DIRECCION USD'!D1123,3)</f>
        <v>0.92</v>
      </c>
      <c r="X1123" s="142">
        <v>16.12</v>
      </c>
      <c r="Y1123" s="190">
        <v>1116</v>
      </c>
      <c r="Z1123" s="200">
        <v>0.55000000000000004</v>
      </c>
      <c r="AA1123" s="200">
        <v>0.13</v>
      </c>
      <c r="AB1123" s="200">
        <v>0.3</v>
      </c>
      <c r="AC1123" s="200">
        <v>0.85</v>
      </c>
      <c r="AL1123"/>
      <c r="AM1123"/>
      <c r="AN1123"/>
      <c r="AO1123"/>
      <c r="AP1123"/>
      <c r="AQ1123"/>
      <c r="AR1123"/>
      <c r="AS1123"/>
      <c r="AT1123"/>
      <c r="AU1123"/>
    </row>
    <row r="1124" spans="17:47" x14ac:dyDescent="0.2">
      <c r="Q1124" s="142">
        <f>TRUNC('TARIFA ENTREGA A DIRECCION USD'!D1125-'TARIFA ENTREGA A DIRECCION USD'!D1124,2)</f>
        <v>0.54</v>
      </c>
      <c r="R1124" s="190">
        <v>1117</v>
      </c>
      <c r="S1124" s="200">
        <f>TRUNC((('TARIFA ENTREGA A DIRECCION USD'!C1124-'TARIFA ENTREGA A DIRECCION USD'!D1124)/'TARIFA ENTREGA A DIRECCION USD'!D1124)+1,3)</f>
        <v>0.72</v>
      </c>
      <c r="T1124" s="200">
        <f>TRUNC(('TARIFA ENTREGA A DIRECCION USD'!E1124-'TARIFA ENTREGA A DIRECCION USD'!D1124)/'TARIFA ENTREGA A DIRECCION USD'!D1124,3)</f>
        <v>0.24099999999999999</v>
      </c>
      <c r="U1124" s="200">
        <f>TRUNC(('TARIFA ENTREGA A DIRECCION USD'!F1124-'TARIFA ENTREGA A DIRECCION USD'!D1124)/'TARIFA ENTREGA A DIRECCION USD'!D1124,3)</f>
        <v>0.40600000000000003</v>
      </c>
      <c r="V1124" s="200">
        <f>TRUNC(('TARIFA ENTREGA A DIRECCION USD'!G1124-'TARIFA ENTREGA A DIRECCION USD'!D1124)/'TARIFA ENTREGA A DIRECCION USD'!D1124,3)</f>
        <v>0.92</v>
      </c>
      <c r="X1124" s="142">
        <v>16.12</v>
      </c>
      <c r="Y1124" s="190">
        <v>1117</v>
      </c>
      <c r="Z1124" s="200">
        <v>0.55000000000000004</v>
      </c>
      <c r="AA1124" s="200">
        <v>0.13</v>
      </c>
      <c r="AB1124" s="200">
        <v>0.3</v>
      </c>
      <c r="AC1124" s="200">
        <v>0.85</v>
      </c>
      <c r="AL1124"/>
      <c r="AM1124"/>
      <c r="AN1124"/>
      <c r="AO1124"/>
      <c r="AP1124"/>
      <c r="AQ1124"/>
      <c r="AR1124"/>
      <c r="AS1124"/>
      <c r="AT1124"/>
      <c r="AU1124"/>
    </row>
    <row r="1125" spans="17:47" x14ac:dyDescent="0.2">
      <c r="Q1125" s="142">
        <f>TRUNC('TARIFA ENTREGA A DIRECCION USD'!D1126-'TARIFA ENTREGA A DIRECCION USD'!D1125,2)</f>
        <v>0.54</v>
      </c>
      <c r="R1125" s="190">
        <v>1118</v>
      </c>
      <c r="S1125" s="200">
        <f>TRUNC((('TARIFA ENTREGA A DIRECCION USD'!C1125-'TARIFA ENTREGA A DIRECCION USD'!D1125)/'TARIFA ENTREGA A DIRECCION USD'!D1125)+1,3)</f>
        <v>0.72</v>
      </c>
      <c r="T1125" s="200">
        <f>TRUNC(('TARIFA ENTREGA A DIRECCION USD'!E1125-'TARIFA ENTREGA A DIRECCION USD'!D1125)/'TARIFA ENTREGA A DIRECCION USD'!D1125,3)</f>
        <v>0.24099999999999999</v>
      </c>
      <c r="U1125" s="200">
        <f>TRUNC(('TARIFA ENTREGA A DIRECCION USD'!F1125-'TARIFA ENTREGA A DIRECCION USD'!D1125)/'TARIFA ENTREGA A DIRECCION USD'!D1125,3)</f>
        <v>0.40600000000000003</v>
      </c>
      <c r="V1125" s="200">
        <f>TRUNC(('TARIFA ENTREGA A DIRECCION USD'!G1125-'TARIFA ENTREGA A DIRECCION USD'!D1125)/'TARIFA ENTREGA A DIRECCION USD'!D1125,3)</f>
        <v>0.92</v>
      </c>
      <c r="X1125" s="142">
        <v>16.12</v>
      </c>
      <c r="Y1125" s="190">
        <v>1118</v>
      </c>
      <c r="Z1125" s="200">
        <v>0.55000000000000004</v>
      </c>
      <c r="AA1125" s="200">
        <v>0.13</v>
      </c>
      <c r="AB1125" s="200">
        <v>0.3</v>
      </c>
      <c r="AC1125" s="200">
        <v>0.85</v>
      </c>
      <c r="AL1125"/>
      <c r="AM1125"/>
      <c r="AN1125"/>
      <c r="AO1125"/>
      <c r="AP1125"/>
      <c r="AQ1125"/>
      <c r="AR1125"/>
      <c r="AS1125"/>
      <c r="AT1125"/>
      <c r="AU1125"/>
    </row>
    <row r="1126" spans="17:47" x14ac:dyDescent="0.2">
      <c r="Q1126" s="142">
        <f>TRUNC('TARIFA ENTREGA A DIRECCION USD'!D1127-'TARIFA ENTREGA A DIRECCION USD'!D1126,2)</f>
        <v>0.54</v>
      </c>
      <c r="R1126" s="190">
        <v>1119</v>
      </c>
      <c r="S1126" s="200">
        <f>TRUNC((('TARIFA ENTREGA A DIRECCION USD'!C1126-'TARIFA ENTREGA A DIRECCION USD'!D1126)/'TARIFA ENTREGA A DIRECCION USD'!D1126)+1,3)</f>
        <v>0.72</v>
      </c>
      <c r="T1126" s="200">
        <f>TRUNC(('TARIFA ENTREGA A DIRECCION USD'!E1126-'TARIFA ENTREGA A DIRECCION USD'!D1126)/'TARIFA ENTREGA A DIRECCION USD'!D1126,3)</f>
        <v>0.24099999999999999</v>
      </c>
      <c r="U1126" s="200">
        <f>TRUNC(('TARIFA ENTREGA A DIRECCION USD'!F1126-'TARIFA ENTREGA A DIRECCION USD'!D1126)/'TARIFA ENTREGA A DIRECCION USD'!D1126,3)</f>
        <v>0.40600000000000003</v>
      </c>
      <c r="V1126" s="200">
        <f>TRUNC(('TARIFA ENTREGA A DIRECCION USD'!G1126-'TARIFA ENTREGA A DIRECCION USD'!D1126)/'TARIFA ENTREGA A DIRECCION USD'!D1126,3)</f>
        <v>0.92</v>
      </c>
      <c r="X1126" s="142">
        <v>16.12</v>
      </c>
      <c r="Y1126" s="190">
        <v>1119</v>
      </c>
      <c r="Z1126" s="200">
        <v>0.55000000000000004</v>
      </c>
      <c r="AA1126" s="200">
        <v>0.13</v>
      </c>
      <c r="AB1126" s="200">
        <v>0.3</v>
      </c>
      <c r="AC1126" s="200">
        <v>0.85</v>
      </c>
      <c r="AL1126"/>
      <c r="AM1126"/>
      <c r="AN1126"/>
      <c r="AO1126"/>
      <c r="AP1126"/>
      <c r="AQ1126"/>
      <c r="AR1126"/>
      <c r="AS1126"/>
      <c r="AT1126"/>
      <c r="AU1126"/>
    </row>
    <row r="1127" spans="17:47" x14ac:dyDescent="0.2">
      <c r="Q1127" s="142">
        <f>TRUNC('TARIFA ENTREGA A DIRECCION USD'!D1128-'TARIFA ENTREGA A DIRECCION USD'!D1127,2)</f>
        <v>0.54</v>
      </c>
      <c r="R1127" s="190">
        <v>1120</v>
      </c>
      <c r="S1127" s="200">
        <f>TRUNC((('TARIFA ENTREGA A DIRECCION USD'!C1127-'TARIFA ENTREGA A DIRECCION USD'!D1127)/'TARIFA ENTREGA A DIRECCION USD'!D1127)+1,3)</f>
        <v>0.72099999999999997</v>
      </c>
      <c r="T1127" s="200">
        <f>TRUNC(('TARIFA ENTREGA A DIRECCION USD'!E1127-'TARIFA ENTREGA A DIRECCION USD'!D1127)/'TARIFA ENTREGA A DIRECCION USD'!D1127,3)</f>
        <v>0.24099999999999999</v>
      </c>
      <c r="U1127" s="200">
        <f>TRUNC(('TARIFA ENTREGA A DIRECCION USD'!F1127-'TARIFA ENTREGA A DIRECCION USD'!D1127)/'TARIFA ENTREGA A DIRECCION USD'!D1127,3)</f>
        <v>0.40699999999999997</v>
      </c>
      <c r="V1127" s="200">
        <f>TRUNC(('TARIFA ENTREGA A DIRECCION USD'!G1127-'TARIFA ENTREGA A DIRECCION USD'!D1127)/'TARIFA ENTREGA A DIRECCION USD'!D1127,3)</f>
        <v>0.92</v>
      </c>
      <c r="X1127" s="142">
        <v>16.12</v>
      </c>
      <c r="Y1127" s="190">
        <v>1120</v>
      </c>
      <c r="Z1127" s="200">
        <v>0.55000000000000004</v>
      </c>
      <c r="AA1127" s="200">
        <v>0.13</v>
      </c>
      <c r="AB1127" s="200">
        <v>0.3</v>
      </c>
      <c r="AC1127" s="200">
        <v>0.85</v>
      </c>
      <c r="AL1127"/>
      <c r="AM1127"/>
      <c r="AN1127"/>
      <c r="AO1127"/>
      <c r="AP1127"/>
      <c r="AQ1127"/>
      <c r="AR1127"/>
      <c r="AS1127"/>
      <c r="AT1127"/>
      <c r="AU1127"/>
    </row>
    <row r="1128" spans="17:47" x14ac:dyDescent="0.2">
      <c r="Q1128" s="142">
        <f>TRUNC('TARIFA ENTREGA A DIRECCION USD'!D1129-'TARIFA ENTREGA A DIRECCION USD'!D1128,2)</f>
        <v>0.54</v>
      </c>
      <c r="R1128" s="190">
        <v>1121</v>
      </c>
      <c r="S1128" s="200">
        <f>TRUNC((('TARIFA ENTREGA A DIRECCION USD'!C1128-'TARIFA ENTREGA A DIRECCION USD'!D1128)/'TARIFA ENTREGA A DIRECCION USD'!D1128)+1,3)</f>
        <v>0.72099999999999997</v>
      </c>
      <c r="T1128" s="200">
        <f>TRUNC(('TARIFA ENTREGA A DIRECCION USD'!E1128-'TARIFA ENTREGA A DIRECCION USD'!D1128)/'TARIFA ENTREGA A DIRECCION USD'!D1128,3)</f>
        <v>0.24099999999999999</v>
      </c>
      <c r="U1128" s="200">
        <f>TRUNC(('TARIFA ENTREGA A DIRECCION USD'!F1128-'TARIFA ENTREGA A DIRECCION USD'!D1128)/'TARIFA ENTREGA A DIRECCION USD'!D1128,3)</f>
        <v>0.40699999999999997</v>
      </c>
      <c r="V1128" s="200">
        <f>TRUNC(('TARIFA ENTREGA A DIRECCION USD'!G1128-'TARIFA ENTREGA A DIRECCION USD'!D1128)/'TARIFA ENTREGA A DIRECCION USD'!D1128,3)</f>
        <v>0.92</v>
      </c>
      <c r="X1128" s="142">
        <v>16.12</v>
      </c>
      <c r="Y1128" s="190">
        <v>1121</v>
      </c>
      <c r="Z1128" s="200">
        <v>0.55000000000000004</v>
      </c>
      <c r="AA1128" s="200">
        <v>0.13</v>
      </c>
      <c r="AB1128" s="200">
        <v>0.3</v>
      </c>
      <c r="AC1128" s="200">
        <v>0.85</v>
      </c>
      <c r="AL1128"/>
      <c r="AM1128"/>
      <c r="AN1128"/>
      <c r="AO1128"/>
      <c r="AP1128"/>
      <c r="AQ1128"/>
      <c r="AR1128"/>
      <c r="AS1128"/>
      <c r="AT1128"/>
      <c r="AU1128"/>
    </row>
    <row r="1129" spans="17:47" x14ac:dyDescent="0.2">
      <c r="Q1129" s="142">
        <f>TRUNC('TARIFA ENTREGA A DIRECCION USD'!D1130-'TARIFA ENTREGA A DIRECCION USD'!D1129,2)</f>
        <v>0.54</v>
      </c>
      <c r="R1129" s="190">
        <v>1122</v>
      </c>
      <c r="S1129" s="200">
        <f>TRUNC((('TARIFA ENTREGA A DIRECCION USD'!C1129-'TARIFA ENTREGA A DIRECCION USD'!D1129)/'TARIFA ENTREGA A DIRECCION USD'!D1129)+1,3)</f>
        <v>0.72099999999999997</v>
      </c>
      <c r="T1129" s="200">
        <f>TRUNC(('TARIFA ENTREGA A DIRECCION USD'!E1129-'TARIFA ENTREGA A DIRECCION USD'!D1129)/'TARIFA ENTREGA A DIRECCION USD'!D1129,3)</f>
        <v>0.24099999999999999</v>
      </c>
      <c r="U1129" s="200">
        <f>TRUNC(('TARIFA ENTREGA A DIRECCION USD'!F1129-'TARIFA ENTREGA A DIRECCION USD'!D1129)/'TARIFA ENTREGA A DIRECCION USD'!D1129,3)</f>
        <v>0.40699999999999997</v>
      </c>
      <c r="V1129" s="200">
        <f>TRUNC(('TARIFA ENTREGA A DIRECCION USD'!G1129-'TARIFA ENTREGA A DIRECCION USD'!D1129)/'TARIFA ENTREGA A DIRECCION USD'!D1129,3)</f>
        <v>0.92</v>
      </c>
      <c r="X1129" s="142">
        <v>16.12</v>
      </c>
      <c r="Y1129" s="190">
        <v>1122</v>
      </c>
      <c r="Z1129" s="200">
        <v>0.55000000000000004</v>
      </c>
      <c r="AA1129" s="200">
        <v>0.13</v>
      </c>
      <c r="AB1129" s="200">
        <v>0.3</v>
      </c>
      <c r="AC1129" s="200">
        <v>0.85</v>
      </c>
      <c r="AL1129"/>
      <c r="AM1129"/>
      <c r="AN1129"/>
      <c r="AO1129"/>
      <c r="AP1129"/>
      <c r="AQ1129"/>
      <c r="AR1129"/>
      <c r="AS1129"/>
      <c r="AT1129"/>
      <c r="AU1129"/>
    </row>
    <row r="1130" spans="17:47" x14ac:dyDescent="0.2">
      <c r="Q1130" s="142">
        <f>TRUNC('TARIFA ENTREGA A DIRECCION USD'!D1131-'TARIFA ENTREGA A DIRECCION USD'!D1130,2)</f>
        <v>0.54</v>
      </c>
      <c r="R1130" s="190">
        <v>1123</v>
      </c>
      <c r="S1130" s="200">
        <f>TRUNC((('TARIFA ENTREGA A DIRECCION USD'!C1130-'TARIFA ENTREGA A DIRECCION USD'!D1130)/'TARIFA ENTREGA A DIRECCION USD'!D1130)+1,3)</f>
        <v>0.72099999999999997</v>
      </c>
      <c r="T1130" s="200">
        <f>TRUNC(('TARIFA ENTREGA A DIRECCION USD'!E1130-'TARIFA ENTREGA A DIRECCION USD'!D1130)/'TARIFA ENTREGA A DIRECCION USD'!D1130,3)</f>
        <v>0.24099999999999999</v>
      </c>
      <c r="U1130" s="200">
        <f>TRUNC(('TARIFA ENTREGA A DIRECCION USD'!F1130-'TARIFA ENTREGA A DIRECCION USD'!D1130)/'TARIFA ENTREGA A DIRECCION USD'!D1130,3)</f>
        <v>0.40699999999999997</v>
      </c>
      <c r="V1130" s="200">
        <f>TRUNC(('TARIFA ENTREGA A DIRECCION USD'!G1130-'TARIFA ENTREGA A DIRECCION USD'!D1130)/'TARIFA ENTREGA A DIRECCION USD'!D1130,3)</f>
        <v>0.92</v>
      </c>
      <c r="X1130" s="142">
        <v>16.12</v>
      </c>
      <c r="Y1130" s="190">
        <v>1123</v>
      </c>
      <c r="Z1130" s="200">
        <v>0.55000000000000004</v>
      </c>
      <c r="AA1130" s="200">
        <v>0.13</v>
      </c>
      <c r="AB1130" s="200">
        <v>0.3</v>
      </c>
      <c r="AC1130" s="200">
        <v>0.85</v>
      </c>
      <c r="AL1130"/>
      <c r="AM1130"/>
      <c r="AN1130"/>
      <c r="AO1130"/>
      <c r="AP1130"/>
      <c r="AQ1130"/>
      <c r="AR1130"/>
      <c r="AS1130"/>
      <c r="AT1130"/>
      <c r="AU1130"/>
    </row>
    <row r="1131" spans="17:47" x14ac:dyDescent="0.2">
      <c r="Q1131" s="142">
        <f>TRUNC('TARIFA ENTREGA A DIRECCION USD'!D1132-'TARIFA ENTREGA A DIRECCION USD'!D1131,2)</f>
        <v>0.54</v>
      </c>
      <c r="R1131" s="190">
        <v>1124</v>
      </c>
      <c r="S1131" s="200">
        <f>TRUNC((('TARIFA ENTREGA A DIRECCION USD'!C1131-'TARIFA ENTREGA A DIRECCION USD'!D1131)/'TARIFA ENTREGA A DIRECCION USD'!D1131)+1,3)</f>
        <v>0.72099999999999997</v>
      </c>
      <c r="T1131" s="200">
        <f>TRUNC(('TARIFA ENTREGA A DIRECCION USD'!E1131-'TARIFA ENTREGA A DIRECCION USD'!D1131)/'TARIFA ENTREGA A DIRECCION USD'!D1131,3)</f>
        <v>0.24099999999999999</v>
      </c>
      <c r="U1131" s="200">
        <f>TRUNC(('TARIFA ENTREGA A DIRECCION USD'!F1131-'TARIFA ENTREGA A DIRECCION USD'!D1131)/'TARIFA ENTREGA A DIRECCION USD'!D1131,3)</f>
        <v>0.40699999999999997</v>
      </c>
      <c r="V1131" s="200">
        <f>TRUNC(('TARIFA ENTREGA A DIRECCION USD'!G1131-'TARIFA ENTREGA A DIRECCION USD'!D1131)/'TARIFA ENTREGA A DIRECCION USD'!D1131,3)</f>
        <v>0.92100000000000004</v>
      </c>
      <c r="X1131" s="142">
        <v>16.12</v>
      </c>
      <c r="Y1131" s="190">
        <v>1124</v>
      </c>
      <c r="Z1131" s="200">
        <v>0.55000000000000004</v>
      </c>
      <c r="AA1131" s="200">
        <v>0.13</v>
      </c>
      <c r="AB1131" s="200">
        <v>0.3</v>
      </c>
      <c r="AC1131" s="200">
        <v>0.85</v>
      </c>
      <c r="AL1131"/>
      <c r="AM1131"/>
      <c r="AN1131"/>
      <c r="AO1131"/>
      <c r="AP1131"/>
      <c r="AQ1131"/>
      <c r="AR1131"/>
      <c r="AS1131"/>
      <c r="AT1131"/>
      <c r="AU1131"/>
    </row>
    <row r="1132" spans="17:47" x14ac:dyDescent="0.2">
      <c r="Q1132" s="142">
        <f>TRUNC('TARIFA ENTREGA A DIRECCION USD'!D1133-'TARIFA ENTREGA A DIRECCION USD'!D1132,2)</f>
        <v>0.54</v>
      </c>
      <c r="R1132" s="190">
        <v>1125</v>
      </c>
      <c r="S1132" s="200">
        <f>TRUNC((('TARIFA ENTREGA A DIRECCION USD'!C1132-'TARIFA ENTREGA A DIRECCION USD'!D1132)/'TARIFA ENTREGA A DIRECCION USD'!D1132)+1,3)</f>
        <v>0.72099999999999997</v>
      </c>
      <c r="T1132" s="200">
        <f>TRUNC(('TARIFA ENTREGA A DIRECCION USD'!E1132-'TARIFA ENTREGA A DIRECCION USD'!D1132)/'TARIFA ENTREGA A DIRECCION USD'!D1132,3)</f>
        <v>0.24099999999999999</v>
      </c>
      <c r="U1132" s="200">
        <f>TRUNC(('TARIFA ENTREGA A DIRECCION USD'!F1132-'TARIFA ENTREGA A DIRECCION USD'!D1132)/'TARIFA ENTREGA A DIRECCION USD'!D1132,3)</f>
        <v>0.40699999999999997</v>
      </c>
      <c r="V1132" s="200">
        <f>TRUNC(('TARIFA ENTREGA A DIRECCION USD'!G1132-'TARIFA ENTREGA A DIRECCION USD'!D1132)/'TARIFA ENTREGA A DIRECCION USD'!D1132,3)</f>
        <v>0.92100000000000004</v>
      </c>
      <c r="X1132" s="142">
        <v>16.12</v>
      </c>
      <c r="Y1132" s="190">
        <v>1125</v>
      </c>
      <c r="Z1132" s="200">
        <v>0.55000000000000004</v>
      </c>
      <c r="AA1132" s="200">
        <v>0.13</v>
      </c>
      <c r="AB1132" s="200">
        <v>0.3</v>
      </c>
      <c r="AC1132" s="200">
        <v>0.85</v>
      </c>
      <c r="AL1132"/>
      <c r="AM1132"/>
      <c r="AN1132"/>
      <c r="AO1132"/>
      <c r="AP1132"/>
      <c r="AQ1132"/>
      <c r="AR1132"/>
      <c r="AS1132"/>
      <c r="AT1132"/>
      <c r="AU1132"/>
    </row>
    <row r="1133" spans="17:47" x14ac:dyDescent="0.2">
      <c r="Q1133" s="142">
        <f>TRUNC('TARIFA ENTREGA A DIRECCION USD'!D1134-'TARIFA ENTREGA A DIRECCION USD'!D1133,2)</f>
        <v>0.54</v>
      </c>
      <c r="R1133" s="190">
        <v>1126</v>
      </c>
      <c r="S1133" s="200">
        <f>TRUNC((('TARIFA ENTREGA A DIRECCION USD'!C1133-'TARIFA ENTREGA A DIRECCION USD'!D1133)/'TARIFA ENTREGA A DIRECCION USD'!D1133)+1,3)</f>
        <v>0.72099999999999997</v>
      </c>
      <c r="T1133" s="200">
        <f>TRUNC(('TARIFA ENTREGA A DIRECCION USD'!E1133-'TARIFA ENTREGA A DIRECCION USD'!D1133)/'TARIFA ENTREGA A DIRECCION USD'!D1133,3)</f>
        <v>0.24099999999999999</v>
      </c>
      <c r="U1133" s="200">
        <f>TRUNC(('TARIFA ENTREGA A DIRECCION USD'!F1133-'TARIFA ENTREGA A DIRECCION USD'!D1133)/'TARIFA ENTREGA A DIRECCION USD'!D1133,3)</f>
        <v>0.40699999999999997</v>
      </c>
      <c r="V1133" s="200">
        <f>TRUNC(('TARIFA ENTREGA A DIRECCION USD'!G1133-'TARIFA ENTREGA A DIRECCION USD'!D1133)/'TARIFA ENTREGA A DIRECCION USD'!D1133,3)</f>
        <v>0.92100000000000004</v>
      </c>
      <c r="X1133" s="142">
        <v>16.12</v>
      </c>
      <c r="Y1133" s="190">
        <v>1126</v>
      </c>
      <c r="Z1133" s="200">
        <v>0.55000000000000004</v>
      </c>
      <c r="AA1133" s="200">
        <v>0.13</v>
      </c>
      <c r="AB1133" s="200">
        <v>0.3</v>
      </c>
      <c r="AC1133" s="200">
        <v>0.85</v>
      </c>
      <c r="AL1133"/>
      <c r="AM1133"/>
      <c r="AN1133"/>
      <c r="AO1133"/>
      <c r="AP1133"/>
      <c r="AQ1133"/>
      <c r="AR1133"/>
      <c r="AS1133"/>
      <c r="AT1133"/>
      <c r="AU1133"/>
    </row>
    <row r="1134" spans="17:47" x14ac:dyDescent="0.2">
      <c r="Q1134" s="142">
        <f>TRUNC('TARIFA ENTREGA A DIRECCION USD'!D1135-'TARIFA ENTREGA A DIRECCION USD'!D1134,2)</f>
        <v>0.54</v>
      </c>
      <c r="R1134" s="190">
        <v>1127</v>
      </c>
      <c r="S1134" s="200">
        <f>TRUNC((('TARIFA ENTREGA A DIRECCION USD'!C1134-'TARIFA ENTREGA A DIRECCION USD'!D1134)/'TARIFA ENTREGA A DIRECCION USD'!D1134)+1,3)</f>
        <v>0.72099999999999997</v>
      </c>
      <c r="T1134" s="200">
        <f>TRUNC(('TARIFA ENTREGA A DIRECCION USD'!E1134-'TARIFA ENTREGA A DIRECCION USD'!D1134)/'TARIFA ENTREGA A DIRECCION USD'!D1134,3)</f>
        <v>0.24099999999999999</v>
      </c>
      <c r="U1134" s="200">
        <f>TRUNC(('TARIFA ENTREGA A DIRECCION USD'!F1134-'TARIFA ENTREGA A DIRECCION USD'!D1134)/'TARIFA ENTREGA A DIRECCION USD'!D1134,3)</f>
        <v>0.40699999999999997</v>
      </c>
      <c r="V1134" s="200">
        <f>TRUNC(('TARIFA ENTREGA A DIRECCION USD'!G1134-'TARIFA ENTREGA A DIRECCION USD'!D1134)/'TARIFA ENTREGA A DIRECCION USD'!D1134,3)</f>
        <v>0.92100000000000004</v>
      </c>
      <c r="X1134" s="142">
        <v>16.12</v>
      </c>
      <c r="Y1134" s="190">
        <v>1127</v>
      </c>
      <c r="Z1134" s="200">
        <v>0.55000000000000004</v>
      </c>
      <c r="AA1134" s="200">
        <v>0.13</v>
      </c>
      <c r="AB1134" s="200">
        <v>0.3</v>
      </c>
      <c r="AC1134" s="200">
        <v>0.85</v>
      </c>
      <c r="AL1134"/>
      <c r="AM1134"/>
      <c r="AN1134"/>
      <c r="AO1134"/>
      <c r="AP1134"/>
      <c r="AQ1134"/>
      <c r="AR1134"/>
      <c r="AS1134"/>
      <c r="AT1134"/>
      <c r="AU1134"/>
    </row>
    <row r="1135" spans="17:47" x14ac:dyDescent="0.2">
      <c r="Q1135" s="142">
        <f>TRUNC('TARIFA ENTREGA A DIRECCION USD'!D1136-'TARIFA ENTREGA A DIRECCION USD'!D1135,2)</f>
        <v>0.54</v>
      </c>
      <c r="R1135" s="190">
        <v>1128</v>
      </c>
      <c r="S1135" s="200">
        <f>TRUNC((('TARIFA ENTREGA A DIRECCION USD'!C1135-'TARIFA ENTREGA A DIRECCION USD'!D1135)/'TARIFA ENTREGA A DIRECCION USD'!D1135)+1,3)</f>
        <v>0.72099999999999997</v>
      </c>
      <c r="T1135" s="200">
        <f>TRUNC(('TARIFA ENTREGA A DIRECCION USD'!E1135-'TARIFA ENTREGA A DIRECCION USD'!D1135)/'TARIFA ENTREGA A DIRECCION USD'!D1135,3)</f>
        <v>0.24099999999999999</v>
      </c>
      <c r="U1135" s="200">
        <f>TRUNC(('TARIFA ENTREGA A DIRECCION USD'!F1135-'TARIFA ENTREGA A DIRECCION USD'!D1135)/'TARIFA ENTREGA A DIRECCION USD'!D1135,3)</f>
        <v>0.40699999999999997</v>
      </c>
      <c r="V1135" s="200">
        <f>TRUNC(('TARIFA ENTREGA A DIRECCION USD'!G1135-'TARIFA ENTREGA A DIRECCION USD'!D1135)/'TARIFA ENTREGA A DIRECCION USD'!D1135,3)</f>
        <v>0.92100000000000004</v>
      </c>
      <c r="X1135" s="142">
        <v>16.12</v>
      </c>
      <c r="Y1135" s="190">
        <v>1128</v>
      </c>
      <c r="Z1135" s="200">
        <v>0.55000000000000004</v>
      </c>
      <c r="AA1135" s="200">
        <v>0.13</v>
      </c>
      <c r="AB1135" s="200">
        <v>0.3</v>
      </c>
      <c r="AC1135" s="200">
        <v>0.85</v>
      </c>
      <c r="AL1135"/>
      <c r="AM1135"/>
      <c r="AN1135"/>
      <c r="AO1135"/>
      <c r="AP1135"/>
      <c r="AQ1135"/>
      <c r="AR1135"/>
      <c r="AS1135"/>
      <c r="AT1135"/>
      <c r="AU1135"/>
    </row>
    <row r="1136" spans="17:47" x14ac:dyDescent="0.2">
      <c r="Q1136" s="142">
        <f>TRUNC('TARIFA ENTREGA A DIRECCION USD'!D1137-'TARIFA ENTREGA A DIRECCION USD'!D1136,2)</f>
        <v>0.54</v>
      </c>
      <c r="R1136" s="190">
        <v>1129</v>
      </c>
      <c r="S1136" s="200">
        <f>TRUNC((('TARIFA ENTREGA A DIRECCION USD'!C1136-'TARIFA ENTREGA A DIRECCION USD'!D1136)/'TARIFA ENTREGA A DIRECCION USD'!D1136)+1,3)</f>
        <v>0.72099999999999997</v>
      </c>
      <c r="T1136" s="200">
        <f>TRUNC(('TARIFA ENTREGA A DIRECCION USD'!E1136-'TARIFA ENTREGA A DIRECCION USD'!D1136)/'TARIFA ENTREGA A DIRECCION USD'!D1136,3)</f>
        <v>0.24199999999999999</v>
      </c>
      <c r="U1136" s="200">
        <f>TRUNC(('TARIFA ENTREGA A DIRECCION USD'!F1136-'TARIFA ENTREGA A DIRECCION USD'!D1136)/'TARIFA ENTREGA A DIRECCION USD'!D1136,3)</f>
        <v>0.40699999999999997</v>
      </c>
      <c r="V1136" s="200">
        <f>TRUNC(('TARIFA ENTREGA A DIRECCION USD'!G1136-'TARIFA ENTREGA A DIRECCION USD'!D1136)/'TARIFA ENTREGA A DIRECCION USD'!D1136,3)</f>
        <v>0.92100000000000004</v>
      </c>
      <c r="X1136" s="142">
        <v>16.12</v>
      </c>
      <c r="Y1136" s="190">
        <v>1129</v>
      </c>
      <c r="Z1136" s="200">
        <v>0.55000000000000004</v>
      </c>
      <c r="AA1136" s="200">
        <v>0.13</v>
      </c>
      <c r="AB1136" s="200">
        <v>0.3</v>
      </c>
      <c r="AC1136" s="200">
        <v>0.85</v>
      </c>
      <c r="AL1136"/>
      <c r="AM1136"/>
      <c r="AN1136"/>
      <c r="AO1136"/>
      <c r="AP1136"/>
      <c r="AQ1136"/>
      <c r="AR1136"/>
      <c r="AS1136"/>
      <c r="AT1136"/>
      <c r="AU1136"/>
    </row>
    <row r="1137" spans="17:47" x14ac:dyDescent="0.2">
      <c r="Q1137" s="142">
        <f>TRUNC('TARIFA ENTREGA A DIRECCION USD'!D1138-'TARIFA ENTREGA A DIRECCION USD'!D1137,2)</f>
        <v>0.54</v>
      </c>
      <c r="R1137" s="190">
        <v>1130</v>
      </c>
      <c r="S1137" s="200">
        <f>TRUNC((('TARIFA ENTREGA A DIRECCION USD'!C1137-'TARIFA ENTREGA A DIRECCION USD'!D1137)/'TARIFA ENTREGA A DIRECCION USD'!D1137)+1,3)</f>
        <v>0.72099999999999997</v>
      </c>
      <c r="T1137" s="200">
        <f>TRUNC(('TARIFA ENTREGA A DIRECCION USD'!E1137-'TARIFA ENTREGA A DIRECCION USD'!D1137)/'TARIFA ENTREGA A DIRECCION USD'!D1137,3)</f>
        <v>0.24199999999999999</v>
      </c>
      <c r="U1137" s="200">
        <f>TRUNC(('TARIFA ENTREGA A DIRECCION USD'!F1137-'TARIFA ENTREGA A DIRECCION USD'!D1137)/'TARIFA ENTREGA A DIRECCION USD'!D1137,3)</f>
        <v>0.40699999999999997</v>
      </c>
      <c r="V1137" s="200">
        <f>TRUNC(('TARIFA ENTREGA A DIRECCION USD'!G1137-'TARIFA ENTREGA A DIRECCION USD'!D1137)/'TARIFA ENTREGA A DIRECCION USD'!D1137,3)</f>
        <v>0.92100000000000004</v>
      </c>
      <c r="X1137" s="142">
        <v>16.12</v>
      </c>
      <c r="Y1137" s="190">
        <v>1130</v>
      </c>
      <c r="Z1137" s="200">
        <v>0.55000000000000004</v>
      </c>
      <c r="AA1137" s="200">
        <v>0.13</v>
      </c>
      <c r="AB1137" s="200">
        <v>0.3</v>
      </c>
      <c r="AC1137" s="200">
        <v>0.85</v>
      </c>
      <c r="AL1137"/>
      <c r="AM1137"/>
      <c r="AN1137"/>
      <c r="AO1137"/>
      <c r="AP1137"/>
      <c r="AQ1137"/>
      <c r="AR1137"/>
      <c r="AS1137"/>
      <c r="AT1137"/>
      <c r="AU1137"/>
    </row>
    <row r="1138" spans="17:47" x14ac:dyDescent="0.2">
      <c r="Q1138" s="142">
        <f>TRUNC('TARIFA ENTREGA A DIRECCION USD'!D1139-'TARIFA ENTREGA A DIRECCION USD'!D1138,2)</f>
        <v>0.54</v>
      </c>
      <c r="R1138" s="190">
        <v>1131</v>
      </c>
      <c r="S1138" s="200">
        <f>TRUNC((('TARIFA ENTREGA A DIRECCION USD'!C1138-'TARIFA ENTREGA A DIRECCION USD'!D1138)/'TARIFA ENTREGA A DIRECCION USD'!D1138)+1,3)</f>
        <v>0.72099999999999997</v>
      </c>
      <c r="T1138" s="200">
        <f>TRUNC(('TARIFA ENTREGA A DIRECCION USD'!E1138-'TARIFA ENTREGA A DIRECCION USD'!D1138)/'TARIFA ENTREGA A DIRECCION USD'!D1138,3)</f>
        <v>0.24199999999999999</v>
      </c>
      <c r="U1138" s="200">
        <f>TRUNC(('TARIFA ENTREGA A DIRECCION USD'!F1138-'TARIFA ENTREGA A DIRECCION USD'!D1138)/'TARIFA ENTREGA A DIRECCION USD'!D1138,3)</f>
        <v>0.40699999999999997</v>
      </c>
      <c r="V1138" s="200">
        <f>TRUNC(('TARIFA ENTREGA A DIRECCION USD'!G1138-'TARIFA ENTREGA A DIRECCION USD'!D1138)/'TARIFA ENTREGA A DIRECCION USD'!D1138,3)</f>
        <v>0.92100000000000004</v>
      </c>
      <c r="X1138" s="142">
        <v>16.12</v>
      </c>
      <c r="Y1138" s="190">
        <v>1131</v>
      </c>
      <c r="Z1138" s="200">
        <v>0.55000000000000004</v>
      </c>
      <c r="AA1138" s="200">
        <v>0.13</v>
      </c>
      <c r="AB1138" s="200">
        <v>0.3</v>
      </c>
      <c r="AC1138" s="200">
        <v>0.85</v>
      </c>
      <c r="AL1138"/>
      <c r="AM1138"/>
      <c r="AN1138"/>
      <c r="AO1138"/>
      <c r="AP1138"/>
      <c r="AQ1138"/>
      <c r="AR1138"/>
      <c r="AS1138"/>
      <c r="AT1138"/>
      <c r="AU1138"/>
    </row>
    <row r="1139" spans="17:47" x14ac:dyDescent="0.2">
      <c r="Q1139" s="142">
        <f>TRUNC('TARIFA ENTREGA A DIRECCION USD'!D1140-'TARIFA ENTREGA A DIRECCION USD'!D1139,2)</f>
        <v>0.54</v>
      </c>
      <c r="R1139" s="190">
        <v>1132</v>
      </c>
      <c r="S1139" s="200">
        <f>TRUNC((('TARIFA ENTREGA A DIRECCION USD'!C1139-'TARIFA ENTREGA A DIRECCION USD'!D1139)/'TARIFA ENTREGA A DIRECCION USD'!D1139)+1,3)</f>
        <v>0.72099999999999997</v>
      </c>
      <c r="T1139" s="200">
        <f>TRUNC(('TARIFA ENTREGA A DIRECCION USD'!E1139-'TARIFA ENTREGA A DIRECCION USD'!D1139)/'TARIFA ENTREGA A DIRECCION USD'!D1139,3)</f>
        <v>0.24199999999999999</v>
      </c>
      <c r="U1139" s="200">
        <f>TRUNC(('TARIFA ENTREGA A DIRECCION USD'!F1139-'TARIFA ENTREGA A DIRECCION USD'!D1139)/'TARIFA ENTREGA A DIRECCION USD'!D1139,3)</f>
        <v>0.40699999999999997</v>
      </c>
      <c r="V1139" s="200">
        <f>TRUNC(('TARIFA ENTREGA A DIRECCION USD'!G1139-'TARIFA ENTREGA A DIRECCION USD'!D1139)/'TARIFA ENTREGA A DIRECCION USD'!D1139,3)</f>
        <v>0.92100000000000004</v>
      </c>
      <c r="X1139" s="142">
        <v>16.12</v>
      </c>
      <c r="Y1139" s="190">
        <v>1132</v>
      </c>
      <c r="Z1139" s="200">
        <v>0.55000000000000004</v>
      </c>
      <c r="AA1139" s="200">
        <v>0.13</v>
      </c>
      <c r="AB1139" s="200">
        <v>0.3</v>
      </c>
      <c r="AC1139" s="200">
        <v>0.85</v>
      </c>
      <c r="AL1139"/>
      <c r="AM1139"/>
      <c r="AN1139"/>
      <c r="AO1139"/>
      <c r="AP1139"/>
      <c r="AQ1139"/>
      <c r="AR1139"/>
      <c r="AS1139"/>
      <c r="AT1139"/>
      <c r="AU1139"/>
    </row>
    <row r="1140" spans="17:47" x14ac:dyDescent="0.2">
      <c r="Q1140" s="142">
        <f>TRUNC('TARIFA ENTREGA A DIRECCION USD'!D1141-'TARIFA ENTREGA A DIRECCION USD'!D1140,2)</f>
        <v>0.54</v>
      </c>
      <c r="R1140" s="190">
        <v>1133</v>
      </c>
      <c r="S1140" s="200">
        <f>TRUNC((('TARIFA ENTREGA A DIRECCION USD'!C1140-'TARIFA ENTREGA A DIRECCION USD'!D1140)/'TARIFA ENTREGA A DIRECCION USD'!D1140)+1,3)</f>
        <v>0.72099999999999997</v>
      </c>
      <c r="T1140" s="200">
        <f>TRUNC(('TARIFA ENTREGA A DIRECCION USD'!E1140-'TARIFA ENTREGA A DIRECCION USD'!D1140)/'TARIFA ENTREGA A DIRECCION USD'!D1140,3)</f>
        <v>0.24199999999999999</v>
      </c>
      <c r="U1140" s="200">
        <f>TRUNC(('TARIFA ENTREGA A DIRECCION USD'!F1140-'TARIFA ENTREGA A DIRECCION USD'!D1140)/'TARIFA ENTREGA A DIRECCION USD'!D1140,3)</f>
        <v>0.40699999999999997</v>
      </c>
      <c r="V1140" s="200">
        <f>TRUNC(('TARIFA ENTREGA A DIRECCION USD'!G1140-'TARIFA ENTREGA A DIRECCION USD'!D1140)/'TARIFA ENTREGA A DIRECCION USD'!D1140,3)</f>
        <v>0.92100000000000004</v>
      </c>
      <c r="X1140" s="142">
        <v>16.12</v>
      </c>
      <c r="Y1140" s="190">
        <v>1133</v>
      </c>
      <c r="Z1140" s="200">
        <v>0.55000000000000004</v>
      </c>
      <c r="AA1140" s="200">
        <v>0.13</v>
      </c>
      <c r="AB1140" s="200">
        <v>0.3</v>
      </c>
      <c r="AC1140" s="200">
        <v>0.85</v>
      </c>
      <c r="AL1140"/>
      <c r="AM1140"/>
      <c r="AN1140"/>
      <c r="AO1140"/>
      <c r="AP1140"/>
      <c r="AQ1140"/>
      <c r="AR1140"/>
      <c r="AS1140"/>
      <c r="AT1140"/>
      <c r="AU1140"/>
    </row>
    <row r="1141" spans="17:47" x14ac:dyDescent="0.2">
      <c r="Q1141" s="142">
        <f>TRUNC('TARIFA ENTREGA A DIRECCION USD'!D1142-'TARIFA ENTREGA A DIRECCION USD'!D1141,2)</f>
        <v>0.54</v>
      </c>
      <c r="R1141" s="190">
        <v>1134</v>
      </c>
      <c r="S1141" s="200">
        <f>TRUNC((('TARIFA ENTREGA A DIRECCION USD'!C1141-'TARIFA ENTREGA A DIRECCION USD'!D1141)/'TARIFA ENTREGA A DIRECCION USD'!D1141)+1,3)</f>
        <v>0.72099999999999997</v>
      </c>
      <c r="T1141" s="200">
        <f>TRUNC(('TARIFA ENTREGA A DIRECCION USD'!E1141-'TARIFA ENTREGA A DIRECCION USD'!D1141)/'TARIFA ENTREGA A DIRECCION USD'!D1141,3)</f>
        <v>0.24199999999999999</v>
      </c>
      <c r="U1141" s="200">
        <f>TRUNC(('TARIFA ENTREGA A DIRECCION USD'!F1141-'TARIFA ENTREGA A DIRECCION USD'!D1141)/'TARIFA ENTREGA A DIRECCION USD'!D1141,3)</f>
        <v>0.40699999999999997</v>
      </c>
      <c r="V1141" s="200">
        <f>TRUNC(('TARIFA ENTREGA A DIRECCION USD'!G1141-'TARIFA ENTREGA A DIRECCION USD'!D1141)/'TARIFA ENTREGA A DIRECCION USD'!D1141,3)</f>
        <v>0.92100000000000004</v>
      </c>
      <c r="X1141" s="142">
        <v>16.12</v>
      </c>
      <c r="Y1141" s="190">
        <v>1134</v>
      </c>
      <c r="Z1141" s="200">
        <v>0.55000000000000004</v>
      </c>
      <c r="AA1141" s="200">
        <v>0.13</v>
      </c>
      <c r="AB1141" s="200">
        <v>0.3</v>
      </c>
      <c r="AC1141" s="200">
        <v>0.85</v>
      </c>
      <c r="AL1141"/>
      <c r="AM1141"/>
      <c r="AN1141"/>
      <c r="AO1141"/>
      <c r="AP1141"/>
      <c r="AQ1141"/>
      <c r="AR1141"/>
      <c r="AS1141"/>
      <c r="AT1141"/>
      <c r="AU1141"/>
    </row>
    <row r="1142" spans="17:47" x14ac:dyDescent="0.2">
      <c r="Q1142" s="142">
        <f>TRUNC('TARIFA ENTREGA A DIRECCION USD'!D1143-'TARIFA ENTREGA A DIRECCION USD'!D1142,2)</f>
        <v>0.54</v>
      </c>
      <c r="R1142" s="190">
        <v>1135</v>
      </c>
      <c r="S1142" s="200">
        <f>TRUNC((('TARIFA ENTREGA A DIRECCION USD'!C1142-'TARIFA ENTREGA A DIRECCION USD'!D1142)/'TARIFA ENTREGA A DIRECCION USD'!D1142)+1,3)</f>
        <v>0.72099999999999997</v>
      </c>
      <c r="T1142" s="200">
        <f>TRUNC(('TARIFA ENTREGA A DIRECCION USD'!E1142-'TARIFA ENTREGA A DIRECCION USD'!D1142)/'TARIFA ENTREGA A DIRECCION USD'!D1142,3)</f>
        <v>0.24199999999999999</v>
      </c>
      <c r="U1142" s="200">
        <f>TRUNC(('TARIFA ENTREGA A DIRECCION USD'!F1142-'TARIFA ENTREGA A DIRECCION USD'!D1142)/'TARIFA ENTREGA A DIRECCION USD'!D1142,3)</f>
        <v>0.40699999999999997</v>
      </c>
      <c r="V1142" s="200">
        <f>TRUNC(('TARIFA ENTREGA A DIRECCION USD'!G1142-'TARIFA ENTREGA A DIRECCION USD'!D1142)/'TARIFA ENTREGA A DIRECCION USD'!D1142,3)</f>
        <v>0.92100000000000004</v>
      </c>
      <c r="X1142" s="142">
        <v>16.12</v>
      </c>
      <c r="Y1142" s="190">
        <v>1135</v>
      </c>
      <c r="Z1142" s="200">
        <v>0.55000000000000004</v>
      </c>
      <c r="AA1142" s="200">
        <v>0.13</v>
      </c>
      <c r="AB1142" s="200">
        <v>0.3</v>
      </c>
      <c r="AC1142" s="200">
        <v>0.85</v>
      </c>
      <c r="AL1142"/>
      <c r="AM1142"/>
      <c r="AN1142"/>
      <c r="AO1142"/>
      <c r="AP1142"/>
      <c r="AQ1142"/>
      <c r="AR1142"/>
      <c r="AS1142"/>
      <c r="AT1142"/>
      <c r="AU1142"/>
    </row>
    <row r="1143" spans="17:47" x14ac:dyDescent="0.2">
      <c r="Q1143" s="142">
        <f>TRUNC('TARIFA ENTREGA A DIRECCION USD'!D1144-'TARIFA ENTREGA A DIRECCION USD'!D1143,2)</f>
        <v>0.54</v>
      </c>
      <c r="R1143" s="190">
        <v>1136</v>
      </c>
      <c r="S1143" s="200">
        <f>TRUNC((('TARIFA ENTREGA A DIRECCION USD'!C1143-'TARIFA ENTREGA A DIRECCION USD'!D1143)/'TARIFA ENTREGA A DIRECCION USD'!D1143)+1,3)</f>
        <v>0.72099999999999997</v>
      </c>
      <c r="T1143" s="200">
        <f>TRUNC(('TARIFA ENTREGA A DIRECCION USD'!E1143-'TARIFA ENTREGA A DIRECCION USD'!D1143)/'TARIFA ENTREGA A DIRECCION USD'!D1143,3)</f>
        <v>0.24199999999999999</v>
      </c>
      <c r="U1143" s="200">
        <f>TRUNC(('TARIFA ENTREGA A DIRECCION USD'!F1143-'TARIFA ENTREGA A DIRECCION USD'!D1143)/'TARIFA ENTREGA A DIRECCION USD'!D1143,3)</f>
        <v>0.40699999999999997</v>
      </c>
      <c r="V1143" s="200">
        <f>TRUNC(('TARIFA ENTREGA A DIRECCION USD'!G1143-'TARIFA ENTREGA A DIRECCION USD'!D1143)/'TARIFA ENTREGA A DIRECCION USD'!D1143,3)</f>
        <v>0.92100000000000004</v>
      </c>
      <c r="X1143" s="142">
        <v>16.12</v>
      </c>
      <c r="Y1143" s="190">
        <v>1136</v>
      </c>
      <c r="Z1143" s="200">
        <v>0.55000000000000004</v>
      </c>
      <c r="AA1143" s="200">
        <v>0.13</v>
      </c>
      <c r="AB1143" s="200">
        <v>0.3</v>
      </c>
      <c r="AC1143" s="200">
        <v>0.85</v>
      </c>
      <c r="AL1143"/>
      <c r="AM1143"/>
      <c r="AN1143"/>
      <c r="AO1143"/>
      <c r="AP1143"/>
      <c r="AQ1143"/>
      <c r="AR1143"/>
      <c r="AS1143"/>
      <c r="AT1143"/>
      <c r="AU1143"/>
    </row>
    <row r="1144" spans="17:47" x14ac:dyDescent="0.2">
      <c r="Q1144" s="142">
        <f>TRUNC('TARIFA ENTREGA A DIRECCION USD'!D1145-'TARIFA ENTREGA A DIRECCION USD'!D1144,2)</f>
        <v>0.54</v>
      </c>
      <c r="R1144" s="190">
        <v>1137</v>
      </c>
      <c r="S1144" s="200">
        <f>TRUNC((('TARIFA ENTREGA A DIRECCION USD'!C1144-'TARIFA ENTREGA A DIRECCION USD'!D1144)/'TARIFA ENTREGA A DIRECCION USD'!D1144)+1,3)</f>
        <v>0.72099999999999997</v>
      </c>
      <c r="T1144" s="200">
        <f>TRUNC(('TARIFA ENTREGA A DIRECCION USD'!E1144-'TARIFA ENTREGA A DIRECCION USD'!D1144)/'TARIFA ENTREGA A DIRECCION USD'!D1144,3)</f>
        <v>0.24199999999999999</v>
      </c>
      <c r="U1144" s="200">
        <f>TRUNC(('TARIFA ENTREGA A DIRECCION USD'!F1144-'TARIFA ENTREGA A DIRECCION USD'!D1144)/'TARIFA ENTREGA A DIRECCION USD'!D1144,3)</f>
        <v>0.40699999999999997</v>
      </c>
      <c r="V1144" s="200">
        <f>TRUNC(('TARIFA ENTREGA A DIRECCION USD'!G1144-'TARIFA ENTREGA A DIRECCION USD'!D1144)/'TARIFA ENTREGA A DIRECCION USD'!D1144,3)</f>
        <v>0.92100000000000004</v>
      </c>
      <c r="X1144" s="142">
        <v>16.12</v>
      </c>
      <c r="Y1144" s="190">
        <v>1137</v>
      </c>
      <c r="Z1144" s="200">
        <v>0.55000000000000004</v>
      </c>
      <c r="AA1144" s="200">
        <v>0.13</v>
      </c>
      <c r="AB1144" s="200">
        <v>0.3</v>
      </c>
      <c r="AC1144" s="200">
        <v>0.85</v>
      </c>
      <c r="AL1144"/>
      <c r="AM1144"/>
      <c r="AN1144"/>
      <c r="AO1144"/>
      <c r="AP1144"/>
      <c r="AQ1144"/>
      <c r="AR1144"/>
      <c r="AS1144"/>
      <c r="AT1144"/>
      <c r="AU1144"/>
    </row>
    <row r="1145" spans="17:47" x14ac:dyDescent="0.2">
      <c r="Q1145" s="142">
        <f>TRUNC('TARIFA ENTREGA A DIRECCION USD'!D1146-'TARIFA ENTREGA A DIRECCION USD'!D1145,2)</f>
        <v>0.54</v>
      </c>
      <c r="R1145" s="190">
        <v>1138</v>
      </c>
      <c r="S1145" s="200">
        <f>TRUNC((('TARIFA ENTREGA A DIRECCION USD'!C1145-'TARIFA ENTREGA A DIRECCION USD'!D1145)/'TARIFA ENTREGA A DIRECCION USD'!D1145)+1,3)</f>
        <v>0.72099999999999997</v>
      </c>
      <c r="T1145" s="200">
        <f>TRUNC(('TARIFA ENTREGA A DIRECCION USD'!E1145-'TARIFA ENTREGA A DIRECCION USD'!D1145)/'TARIFA ENTREGA A DIRECCION USD'!D1145,3)</f>
        <v>0.24199999999999999</v>
      </c>
      <c r="U1145" s="200">
        <f>TRUNC(('TARIFA ENTREGA A DIRECCION USD'!F1145-'TARIFA ENTREGA A DIRECCION USD'!D1145)/'TARIFA ENTREGA A DIRECCION USD'!D1145,3)</f>
        <v>0.40699999999999997</v>
      </c>
      <c r="V1145" s="200">
        <f>TRUNC(('TARIFA ENTREGA A DIRECCION USD'!G1145-'TARIFA ENTREGA A DIRECCION USD'!D1145)/'TARIFA ENTREGA A DIRECCION USD'!D1145,3)</f>
        <v>0.92100000000000004</v>
      </c>
      <c r="X1145" s="142">
        <v>16.12</v>
      </c>
      <c r="Y1145" s="190">
        <v>1138</v>
      </c>
      <c r="Z1145" s="200">
        <v>0.55000000000000004</v>
      </c>
      <c r="AA1145" s="200">
        <v>0.13</v>
      </c>
      <c r="AB1145" s="200">
        <v>0.3</v>
      </c>
      <c r="AC1145" s="200">
        <v>0.85</v>
      </c>
      <c r="AL1145"/>
      <c r="AM1145"/>
      <c r="AN1145"/>
      <c r="AO1145"/>
      <c r="AP1145"/>
      <c r="AQ1145"/>
      <c r="AR1145"/>
      <c r="AS1145"/>
      <c r="AT1145"/>
      <c r="AU1145"/>
    </row>
    <row r="1146" spans="17:47" x14ac:dyDescent="0.2">
      <c r="Q1146" s="142">
        <f>TRUNC('TARIFA ENTREGA A DIRECCION USD'!D1147-'TARIFA ENTREGA A DIRECCION USD'!D1146,2)</f>
        <v>0.54</v>
      </c>
      <c r="R1146" s="190">
        <v>1139</v>
      </c>
      <c r="S1146" s="200">
        <f>TRUNC((('TARIFA ENTREGA A DIRECCION USD'!C1146-'TARIFA ENTREGA A DIRECCION USD'!D1146)/'TARIFA ENTREGA A DIRECCION USD'!D1146)+1,3)</f>
        <v>0.72099999999999997</v>
      </c>
      <c r="T1146" s="200">
        <f>TRUNC(('TARIFA ENTREGA A DIRECCION USD'!E1146-'TARIFA ENTREGA A DIRECCION USD'!D1146)/'TARIFA ENTREGA A DIRECCION USD'!D1146,3)</f>
        <v>0.24199999999999999</v>
      </c>
      <c r="U1146" s="200">
        <f>TRUNC(('TARIFA ENTREGA A DIRECCION USD'!F1146-'TARIFA ENTREGA A DIRECCION USD'!D1146)/'TARIFA ENTREGA A DIRECCION USD'!D1146,3)</f>
        <v>0.40699999999999997</v>
      </c>
      <c r="V1146" s="200">
        <f>TRUNC(('TARIFA ENTREGA A DIRECCION USD'!G1146-'TARIFA ENTREGA A DIRECCION USD'!D1146)/'TARIFA ENTREGA A DIRECCION USD'!D1146,3)</f>
        <v>0.92100000000000004</v>
      </c>
      <c r="X1146" s="142">
        <v>16.12</v>
      </c>
      <c r="Y1146" s="190">
        <v>1139</v>
      </c>
      <c r="Z1146" s="200">
        <v>0.55000000000000004</v>
      </c>
      <c r="AA1146" s="200">
        <v>0.13</v>
      </c>
      <c r="AB1146" s="200">
        <v>0.3</v>
      </c>
      <c r="AC1146" s="200">
        <v>0.85</v>
      </c>
      <c r="AL1146"/>
      <c r="AM1146"/>
      <c r="AN1146"/>
      <c r="AO1146"/>
      <c r="AP1146"/>
      <c r="AQ1146"/>
      <c r="AR1146"/>
      <c r="AS1146"/>
      <c r="AT1146"/>
      <c r="AU1146"/>
    </row>
    <row r="1147" spans="17:47" x14ac:dyDescent="0.2">
      <c r="Q1147" s="142">
        <f>TRUNC('TARIFA ENTREGA A DIRECCION USD'!D1148-'TARIFA ENTREGA A DIRECCION USD'!D1147,2)</f>
        <v>0.54</v>
      </c>
      <c r="R1147" s="190">
        <v>1140</v>
      </c>
      <c r="S1147" s="200">
        <f>TRUNC((('TARIFA ENTREGA A DIRECCION USD'!C1147-'TARIFA ENTREGA A DIRECCION USD'!D1147)/'TARIFA ENTREGA A DIRECCION USD'!D1147)+1,3)</f>
        <v>0.72099999999999997</v>
      </c>
      <c r="T1147" s="200">
        <f>TRUNC(('TARIFA ENTREGA A DIRECCION USD'!E1147-'TARIFA ENTREGA A DIRECCION USD'!D1147)/'TARIFA ENTREGA A DIRECCION USD'!D1147,3)</f>
        <v>0.24199999999999999</v>
      </c>
      <c r="U1147" s="200">
        <f>TRUNC(('TARIFA ENTREGA A DIRECCION USD'!F1147-'TARIFA ENTREGA A DIRECCION USD'!D1147)/'TARIFA ENTREGA A DIRECCION USD'!D1147,3)</f>
        <v>0.40699999999999997</v>
      </c>
      <c r="V1147" s="200">
        <f>TRUNC(('TARIFA ENTREGA A DIRECCION USD'!G1147-'TARIFA ENTREGA A DIRECCION USD'!D1147)/'TARIFA ENTREGA A DIRECCION USD'!D1147,3)</f>
        <v>0.92100000000000004</v>
      </c>
      <c r="X1147" s="142">
        <v>16.12</v>
      </c>
      <c r="Y1147" s="190">
        <v>1140</v>
      </c>
      <c r="Z1147" s="200">
        <v>0.55000000000000004</v>
      </c>
      <c r="AA1147" s="200">
        <v>0.13</v>
      </c>
      <c r="AB1147" s="200">
        <v>0.3</v>
      </c>
      <c r="AC1147" s="200">
        <v>0.85</v>
      </c>
      <c r="AL1147"/>
      <c r="AM1147"/>
      <c r="AN1147"/>
      <c r="AO1147"/>
      <c r="AP1147"/>
      <c r="AQ1147"/>
      <c r="AR1147"/>
      <c r="AS1147"/>
      <c r="AT1147"/>
      <c r="AU1147"/>
    </row>
    <row r="1148" spans="17:47" x14ac:dyDescent="0.2">
      <c r="Q1148" s="142">
        <f>TRUNC('TARIFA ENTREGA A DIRECCION USD'!D1149-'TARIFA ENTREGA A DIRECCION USD'!D1148,2)</f>
        <v>0.54</v>
      </c>
      <c r="R1148" s="190">
        <v>1141</v>
      </c>
      <c r="S1148" s="200">
        <f>TRUNC((('TARIFA ENTREGA A DIRECCION USD'!C1148-'TARIFA ENTREGA A DIRECCION USD'!D1148)/'TARIFA ENTREGA A DIRECCION USD'!D1148)+1,3)</f>
        <v>0.72099999999999997</v>
      </c>
      <c r="T1148" s="200">
        <f>TRUNC(('TARIFA ENTREGA A DIRECCION USD'!E1148-'TARIFA ENTREGA A DIRECCION USD'!D1148)/'TARIFA ENTREGA A DIRECCION USD'!D1148,3)</f>
        <v>0.24199999999999999</v>
      </c>
      <c r="U1148" s="200">
        <f>TRUNC(('TARIFA ENTREGA A DIRECCION USD'!F1148-'TARIFA ENTREGA A DIRECCION USD'!D1148)/'TARIFA ENTREGA A DIRECCION USD'!D1148,3)</f>
        <v>0.40699999999999997</v>
      </c>
      <c r="V1148" s="200">
        <f>TRUNC(('TARIFA ENTREGA A DIRECCION USD'!G1148-'TARIFA ENTREGA A DIRECCION USD'!D1148)/'TARIFA ENTREGA A DIRECCION USD'!D1148,3)</f>
        <v>0.92200000000000004</v>
      </c>
      <c r="X1148" s="142">
        <v>16.12</v>
      </c>
      <c r="Y1148" s="190">
        <v>1141</v>
      </c>
      <c r="Z1148" s="200">
        <v>0.55000000000000004</v>
      </c>
      <c r="AA1148" s="200">
        <v>0.13</v>
      </c>
      <c r="AB1148" s="200">
        <v>0.3</v>
      </c>
      <c r="AC1148" s="200">
        <v>0.85</v>
      </c>
      <c r="AL1148"/>
      <c r="AM1148"/>
      <c r="AN1148"/>
      <c r="AO1148"/>
      <c r="AP1148"/>
      <c r="AQ1148"/>
      <c r="AR1148"/>
      <c r="AS1148"/>
      <c r="AT1148"/>
      <c r="AU1148"/>
    </row>
    <row r="1149" spans="17:47" x14ac:dyDescent="0.2">
      <c r="Q1149" s="142">
        <f>TRUNC('TARIFA ENTREGA A DIRECCION USD'!D1150-'TARIFA ENTREGA A DIRECCION USD'!D1149,2)</f>
        <v>0.54</v>
      </c>
      <c r="R1149" s="190">
        <v>1142</v>
      </c>
      <c r="S1149" s="200">
        <f>TRUNC((('TARIFA ENTREGA A DIRECCION USD'!C1149-'TARIFA ENTREGA A DIRECCION USD'!D1149)/'TARIFA ENTREGA A DIRECCION USD'!D1149)+1,3)</f>
        <v>0.72099999999999997</v>
      </c>
      <c r="T1149" s="200">
        <f>TRUNC(('TARIFA ENTREGA A DIRECCION USD'!E1149-'TARIFA ENTREGA A DIRECCION USD'!D1149)/'TARIFA ENTREGA A DIRECCION USD'!D1149,3)</f>
        <v>0.24199999999999999</v>
      </c>
      <c r="U1149" s="200">
        <f>TRUNC(('TARIFA ENTREGA A DIRECCION USD'!F1149-'TARIFA ENTREGA A DIRECCION USD'!D1149)/'TARIFA ENTREGA A DIRECCION USD'!D1149,3)</f>
        <v>0.40699999999999997</v>
      </c>
      <c r="V1149" s="200">
        <f>TRUNC(('TARIFA ENTREGA A DIRECCION USD'!G1149-'TARIFA ENTREGA A DIRECCION USD'!D1149)/'TARIFA ENTREGA A DIRECCION USD'!D1149,3)</f>
        <v>0.92200000000000004</v>
      </c>
      <c r="X1149" s="142">
        <v>16.12</v>
      </c>
      <c r="Y1149" s="190">
        <v>1142</v>
      </c>
      <c r="Z1149" s="200">
        <v>0.55000000000000004</v>
      </c>
      <c r="AA1149" s="200">
        <v>0.13</v>
      </c>
      <c r="AB1149" s="200">
        <v>0.3</v>
      </c>
      <c r="AC1149" s="200">
        <v>0.85</v>
      </c>
      <c r="AL1149"/>
      <c r="AM1149"/>
      <c r="AN1149"/>
      <c r="AO1149"/>
      <c r="AP1149"/>
      <c r="AQ1149"/>
      <c r="AR1149"/>
      <c r="AS1149"/>
      <c r="AT1149"/>
      <c r="AU1149"/>
    </row>
    <row r="1150" spans="17:47" x14ac:dyDescent="0.2">
      <c r="Q1150" s="142">
        <f>TRUNC('TARIFA ENTREGA A DIRECCION USD'!D1151-'TARIFA ENTREGA A DIRECCION USD'!D1150,2)</f>
        <v>0.54</v>
      </c>
      <c r="R1150" s="190">
        <v>1143</v>
      </c>
      <c r="S1150" s="200">
        <f>TRUNC((('TARIFA ENTREGA A DIRECCION USD'!C1150-'TARIFA ENTREGA A DIRECCION USD'!D1150)/'TARIFA ENTREGA A DIRECCION USD'!D1150)+1,3)</f>
        <v>0.72099999999999997</v>
      </c>
      <c r="T1150" s="200">
        <f>TRUNC(('TARIFA ENTREGA A DIRECCION USD'!E1150-'TARIFA ENTREGA A DIRECCION USD'!D1150)/'TARIFA ENTREGA A DIRECCION USD'!D1150,3)</f>
        <v>0.24199999999999999</v>
      </c>
      <c r="U1150" s="200">
        <f>TRUNC(('TARIFA ENTREGA A DIRECCION USD'!F1150-'TARIFA ENTREGA A DIRECCION USD'!D1150)/'TARIFA ENTREGA A DIRECCION USD'!D1150,3)</f>
        <v>0.40699999999999997</v>
      </c>
      <c r="V1150" s="200">
        <f>TRUNC(('TARIFA ENTREGA A DIRECCION USD'!G1150-'TARIFA ENTREGA A DIRECCION USD'!D1150)/'TARIFA ENTREGA A DIRECCION USD'!D1150,3)</f>
        <v>0.92200000000000004</v>
      </c>
      <c r="X1150" s="142">
        <v>16.12</v>
      </c>
      <c r="Y1150" s="190">
        <v>1143</v>
      </c>
      <c r="Z1150" s="200">
        <v>0.55000000000000004</v>
      </c>
      <c r="AA1150" s="200">
        <v>0.13</v>
      </c>
      <c r="AB1150" s="200">
        <v>0.3</v>
      </c>
      <c r="AC1150" s="200">
        <v>0.85</v>
      </c>
      <c r="AL1150"/>
      <c r="AM1150"/>
      <c r="AN1150"/>
      <c r="AO1150"/>
      <c r="AP1150"/>
      <c r="AQ1150"/>
      <c r="AR1150"/>
      <c r="AS1150"/>
      <c r="AT1150"/>
      <c r="AU1150"/>
    </row>
    <row r="1151" spans="17:47" x14ac:dyDescent="0.2">
      <c r="Q1151" s="142">
        <f>TRUNC('TARIFA ENTREGA A DIRECCION USD'!D1152-'TARIFA ENTREGA A DIRECCION USD'!D1151,2)</f>
        <v>0.54</v>
      </c>
      <c r="R1151" s="190">
        <v>1144</v>
      </c>
      <c r="S1151" s="200">
        <f>TRUNC((('TARIFA ENTREGA A DIRECCION USD'!C1151-'TARIFA ENTREGA A DIRECCION USD'!D1151)/'TARIFA ENTREGA A DIRECCION USD'!D1151)+1,3)</f>
        <v>0.72099999999999997</v>
      </c>
      <c r="T1151" s="200">
        <f>TRUNC(('TARIFA ENTREGA A DIRECCION USD'!E1151-'TARIFA ENTREGA A DIRECCION USD'!D1151)/'TARIFA ENTREGA A DIRECCION USD'!D1151,3)</f>
        <v>0.24199999999999999</v>
      </c>
      <c r="U1151" s="200">
        <f>TRUNC(('TARIFA ENTREGA A DIRECCION USD'!F1151-'TARIFA ENTREGA A DIRECCION USD'!D1151)/'TARIFA ENTREGA A DIRECCION USD'!D1151,3)</f>
        <v>0.40699999999999997</v>
      </c>
      <c r="V1151" s="200">
        <f>TRUNC(('TARIFA ENTREGA A DIRECCION USD'!G1151-'TARIFA ENTREGA A DIRECCION USD'!D1151)/'TARIFA ENTREGA A DIRECCION USD'!D1151,3)</f>
        <v>0.92200000000000004</v>
      </c>
      <c r="X1151" s="142">
        <v>16.12</v>
      </c>
      <c r="Y1151" s="190">
        <v>1144</v>
      </c>
      <c r="Z1151" s="200">
        <v>0.55000000000000004</v>
      </c>
      <c r="AA1151" s="200">
        <v>0.13</v>
      </c>
      <c r="AB1151" s="200">
        <v>0.3</v>
      </c>
      <c r="AC1151" s="200">
        <v>0.85</v>
      </c>
      <c r="AL1151"/>
      <c r="AM1151"/>
      <c r="AN1151"/>
      <c r="AO1151"/>
      <c r="AP1151"/>
      <c r="AQ1151"/>
      <c r="AR1151"/>
      <c r="AS1151"/>
      <c r="AT1151"/>
      <c r="AU1151"/>
    </row>
    <row r="1152" spans="17:47" x14ac:dyDescent="0.2">
      <c r="Q1152" s="142">
        <f>TRUNC('TARIFA ENTREGA A DIRECCION USD'!D1153-'TARIFA ENTREGA A DIRECCION USD'!D1152,2)</f>
        <v>0.54</v>
      </c>
      <c r="R1152" s="190">
        <v>1145</v>
      </c>
      <c r="S1152" s="200">
        <f>TRUNC((('TARIFA ENTREGA A DIRECCION USD'!C1152-'TARIFA ENTREGA A DIRECCION USD'!D1152)/'TARIFA ENTREGA A DIRECCION USD'!D1152)+1,3)</f>
        <v>0.72099999999999997</v>
      </c>
      <c r="T1152" s="200">
        <f>TRUNC(('TARIFA ENTREGA A DIRECCION USD'!E1152-'TARIFA ENTREGA A DIRECCION USD'!D1152)/'TARIFA ENTREGA A DIRECCION USD'!D1152,3)</f>
        <v>0.24199999999999999</v>
      </c>
      <c r="U1152" s="200">
        <f>TRUNC(('TARIFA ENTREGA A DIRECCION USD'!F1152-'TARIFA ENTREGA A DIRECCION USD'!D1152)/'TARIFA ENTREGA A DIRECCION USD'!D1152,3)</f>
        <v>0.40699999999999997</v>
      </c>
      <c r="V1152" s="200">
        <f>TRUNC(('TARIFA ENTREGA A DIRECCION USD'!G1152-'TARIFA ENTREGA A DIRECCION USD'!D1152)/'TARIFA ENTREGA A DIRECCION USD'!D1152,3)</f>
        <v>0.92200000000000004</v>
      </c>
      <c r="X1152" s="142">
        <v>16.12</v>
      </c>
      <c r="Y1152" s="190">
        <v>1145</v>
      </c>
      <c r="Z1152" s="200">
        <v>0.55000000000000004</v>
      </c>
      <c r="AA1152" s="200">
        <v>0.13</v>
      </c>
      <c r="AB1152" s="200">
        <v>0.3</v>
      </c>
      <c r="AC1152" s="200">
        <v>0.85</v>
      </c>
      <c r="AL1152"/>
      <c r="AM1152"/>
      <c r="AN1152"/>
      <c r="AO1152"/>
      <c r="AP1152"/>
      <c r="AQ1152"/>
      <c r="AR1152"/>
      <c r="AS1152"/>
      <c r="AT1152"/>
      <c r="AU1152"/>
    </row>
    <row r="1153" spans="17:47" x14ac:dyDescent="0.2">
      <c r="Q1153" s="142">
        <f>TRUNC('TARIFA ENTREGA A DIRECCION USD'!D1154-'TARIFA ENTREGA A DIRECCION USD'!D1153,2)</f>
        <v>0.54</v>
      </c>
      <c r="R1153" s="190">
        <v>1146</v>
      </c>
      <c r="S1153" s="200">
        <f>TRUNC((('TARIFA ENTREGA A DIRECCION USD'!C1153-'TARIFA ENTREGA A DIRECCION USD'!D1153)/'TARIFA ENTREGA A DIRECCION USD'!D1153)+1,3)</f>
        <v>0.72099999999999997</v>
      </c>
      <c r="T1153" s="200">
        <f>TRUNC(('TARIFA ENTREGA A DIRECCION USD'!E1153-'TARIFA ENTREGA A DIRECCION USD'!D1153)/'TARIFA ENTREGA A DIRECCION USD'!D1153,3)</f>
        <v>0.24199999999999999</v>
      </c>
      <c r="U1153" s="200">
        <f>TRUNC(('TARIFA ENTREGA A DIRECCION USD'!F1153-'TARIFA ENTREGA A DIRECCION USD'!D1153)/'TARIFA ENTREGA A DIRECCION USD'!D1153,3)</f>
        <v>0.40699999999999997</v>
      </c>
      <c r="V1153" s="200">
        <f>TRUNC(('TARIFA ENTREGA A DIRECCION USD'!G1153-'TARIFA ENTREGA A DIRECCION USD'!D1153)/'TARIFA ENTREGA A DIRECCION USD'!D1153,3)</f>
        <v>0.92200000000000004</v>
      </c>
      <c r="X1153" s="142">
        <v>16.12</v>
      </c>
      <c r="Y1153" s="190">
        <v>1146</v>
      </c>
      <c r="Z1153" s="200">
        <v>0.55000000000000004</v>
      </c>
      <c r="AA1153" s="200">
        <v>0.13</v>
      </c>
      <c r="AB1153" s="200">
        <v>0.3</v>
      </c>
      <c r="AC1153" s="200">
        <v>0.85</v>
      </c>
      <c r="AL1153"/>
      <c r="AM1153"/>
      <c r="AN1153"/>
      <c r="AO1153"/>
      <c r="AP1153"/>
      <c r="AQ1153"/>
      <c r="AR1153"/>
      <c r="AS1153"/>
      <c r="AT1153"/>
      <c r="AU1153"/>
    </row>
    <row r="1154" spans="17:47" x14ac:dyDescent="0.2">
      <c r="Q1154" s="142">
        <f>TRUNC('TARIFA ENTREGA A DIRECCION USD'!D1155-'TARIFA ENTREGA A DIRECCION USD'!D1154,2)</f>
        <v>0.54</v>
      </c>
      <c r="R1154" s="190">
        <v>1147</v>
      </c>
      <c r="S1154" s="200">
        <f>TRUNC((('TARIFA ENTREGA A DIRECCION USD'!C1154-'TARIFA ENTREGA A DIRECCION USD'!D1154)/'TARIFA ENTREGA A DIRECCION USD'!D1154)+1,3)</f>
        <v>0.72099999999999997</v>
      </c>
      <c r="T1154" s="200">
        <f>TRUNC(('TARIFA ENTREGA A DIRECCION USD'!E1154-'TARIFA ENTREGA A DIRECCION USD'!D1154)/'TARIFA ENTREGA A DIRECCION USD'!D1154,3)</f>
        <v>0.24199999999999999</v>
      </c>
      <c r="U1154" s="200">
        <f>TRUNC(('TARIFA ENTREGA A DIRECCION USD'!F1154-'TARIFA ENTREGA A DIRECCION USD'!D1154)/'TARIFA ENTREGA A DIRECCION USD'!D1154,3)</f>
        <v>0.40699999999999997</v>
      </c>
      <c r="V1154" s="200">
        <f>TRUNC(('TARIFA ENTREGA A DIRECCION USD'!G1154-'TARIFA ENTREGA A DIRECCION USD'!D1154)/'TARIFA ENTREGA A DIRECCION USD'!D1154,3)</f>
        <v>0.92200000000000004</v>
      </c>
      <c r="X1154" s="142">
        <v>16.12</v>
      </c>
      <c r="Y1154" s="190">
        <v>1147</v>
      </c>
      <c r="Z1154" s="200">
        <v>0.55000000000000004</v>
      </c>
      <c r="AA1154" s="200">
        <v>0.13</v>
      </c>
      <c r="AB1154" s="200">
        <v>0.3</v>
      </c>
      <c r="AC1154" s="200">
        <v>0.85</v>
      </c>
      <c r="AL1154"/>
      <c r="AM1154"/>
      <c r="AN1154"/>
      <c r="AO1154"/>
      <c r="AP1154"/>
      <c r="AQ1154"/>
      <c r="AR1154"/>
      <c r="AS1154"/>
      <c r="AT1154"/>
      <c r="AU1154"/>
    </row>
    <row r="1155" spans="17:47" x14ac:dyDescent="0.2">
      <c r="Q1155" s="142">
        <f>TRUNC('TARIFA ENTREGA A DIRECCION USD'!D1156-'TARIFA ENTREGA A DIRECCION USD'!D1155,2)</f>
        <v>0.54</v>
      </c>
      <c r="R1155" s="190">
        <v>1148</v>
      </c>
      <c r="S1155" s="200">
        <f>TRUNC((('TARIFA ENTREGA A DIRECCION USD'!C1155-'TARIFA ENTREGA A DIRECCION USD'!D1155)/'TARIFA ENTREGA A DIRECCION USD'!D1155)+1,3)</f>
        <v>0.72099999999999997</v>
      </c>
      <c r="T1155" s="200">
        <f>TRUNC(('TARIFA ENTREGA A DIRECCION USD'!E1155-'TARIFA ENTREGA A DIRECCION USD'!D1155)/'TARIFA ENTREGA A DIRECCION USD'!D1155,3)</f>
        <v>0.24199999999999999</v>
      </c>
      <c r="U1155" s="200">
        <f>TRUNC(('TARIFA ENTREGA A DIRECCION USD'!F1155-'TARIFA ENTREGA A DIRECCION USD'!D1155)/'TARIFA ENTREGA A DIRECCION USD'!D1155,3)</f>
        <v>0.40799999999999997</v>
      </c>
      <c r="V1155" s="200">
        <f>TRUNC(('TARIFA ENTREGA A DIRECCION USD'!G1155-'TARIFA ENTREGA A DIRECCION USD'!D1155)/'TARIFA ENTREGA A DIRECCION USD'!D1155,3)</f>
        <v>0.92200000000000004</v>
      </c>
      <c r="X1155" s="142">
        <v>16.12</v>
      </c>
      <c r="Y1155" s="190">
        <v>1148</v>
      </c>
      <c r="Z1155" s="200">
        <v>0.55000000000000004</v>
      </c>
      <c r="AA1155" s="200">
        <v>0.13</v>
      </c>
      <c r="AB1155" s="200">
        <v>0.3</v>
      </c>
      <c r="AC1155" s="200">
        <v>0.85</v>
      </c>
      <c r="AL1155"/>
      <c r="AM1155"/>
      <c r="AN1155"/>
      <c r="AO1155"/>
      <c r="AP1155"/>
      <c r="AQ1155"/>
      <c r="AR1155"/>
      <c r="AS1155"/>
      <c r="AT1155"/>
      <c r="AU1155"/>
    </row>
    <row r="1156" spans="17:47" x14ac:dyDescent="0.2">
      <c r="Q1156" s="142">
        <f>TRUNC('TARIFA ENTREGA A DIRECCION USD'!D1157-'TARIFA ENTREGA A DIRECCION USD'!D1156,2)</f>
        <v>0.54</v>
      </c>
      <c r="R1156" s="190">
        <v>1149</v>
      </c>
      <c r="S1156" s="200">
        <f>TRUNC((('TARIFA ENTREGA A DIRECCION USD'!C1156-'TARIFA ENTREGA A DIRECCION USD'!D1156)/'TARIFA ENTREGA A DIRECCION USD'!D1156)+1,3)</f>
        <v>0.72099999999999997</v>
      </c>
      <c r="T1156" s="200">
        <f>TRUNC(('TARIFA ENTREGA A DIRECCION USD'!E1156-'TARIFA ENTREGA A DIRECCION USD'!D1156)/'TARIFA ENTREGA A DIRECCION USD'!D1156,3)</f>
        <v>0.24199999999999999</v>
      </c>
      <c r="U1156" s="200">
        <f>TRUNC(('TARIFA ENTREGA A DIRECCION USD'!F1156-'TARIFA ENTREGA A DIRECCION USD'!D1156)/'TARIFA ENTREGA A DIRECCION USD'!D1156,3)</f>
        <v>0.40799999999999997</v>
      </c>
      <c r="V1156" s="200">
        <f>TRUNC(('TARIFA ENTREGA A DIRECCION USD'!G1156-'TARIFA ENTREGA A DIRECCION USD'!D1156)/'TARIFA ENTREGA A DIRECCION USD'!D1156,3)</f>
        <v>0.92200000000000004</v>
      </c>
      <c r="X1156" s="142">
        <v>16.12</v>
      </c>
      <c r="Y1156" s="190">
        <v>1149</v>
      </c>
      <c r="Z1156" s="200">
        <v>0.55000000000000004</v>
      </c>
      <c r="AA1156" s="200">
        <v>0.13</v>
      </c>
      <c r="AB1156" s="200">
        <v>0.3</v>
      </c>
      <c r="AC1156" s="200">
        <v>0.85</v>
      </c>
      <c r="AL1156"/>
      <c r="AM1156"/>
      <c r="AN1156"/>
      <c r="AO1156"/>
      <c r="AP1156"/>
      <c r="AQ1156"/>
      <c r="AR1156"/>
      <c r="AS1156"/>
      <c r="AT1156"/>
      <c r="AU1156"/>
    </row>
    <row r="1157" spans="17:47" x14ac:dyDescent="0.2">
      <c r="Q1157" s="142">
        <f>TRUNC('TARIFA ENTREGA A DIRECCION USD'!D1158-'TARIFA ENTREGA A DIRECCION USD'!D1157,2)</f>
        <v>0.54</v>
      </c>
      <c r="R1157" s="190">
        <v>1150</v>
      </c>
      <c r="S1157" s="200">
        <f>TRUNC((('TARIFA ENTREGA A DIRECCION USD'!C1157-'TARIFA ENTREGA A DIRECCION USD'!D1157)/'TARIFA ENTREGA A DIRECCION USD'!D1157)+1,3)</f>
        <v>0.72099999999999997</v>
      </c>
      <c r="T1157" s="200">
        <f>TRUNC(('TARIFA ENTREGA A DIRECCION USD'!E1157-'TARIFA ENTREGA A DIRECCION USD'!D1157)/'TARIFA ENTREGA A DIRECCION USD'!D1157,3)</f>
        <v>0.24199999999999999</v>
      </c>
      <c r="U1157" s="200">
        <f>TRUNC(('TARIFA ENTREGA A DIRECCION USD'!F1157-'TARIFA ENTREGA A DIRECCION USD'!D1157)/'TARIFA ENTREGA A DIRECCION USD'!D1157,3)</f>
        <v>0.40799999999999997</v>
      </c>
      <c r="V1157" s="200">
        <f>TRUNC(('TARIFA ENTREGA A DIRECCION USD'!G1157-'TARIFA ENTREGA A DIRECCION USD'!D1157)/'TARIFA ENTREGA A DIRECCION USD'!D1157,3)</f>
        <v>0.92200000000000004</v>
      </c>
      <c r="X1157" s="142">
        <v>16.12</v>
      </c>
      <c r="Y1157" s="190">
        <v>1150</v>
      </c>
      <c r="Z1157" s="200">
        <v>0.55000000000000004</v>
      </c>
      <c r="AA1157" s="200">
        <v>0.13</v>
      </c>
      <c r="AB1157" s="200">
        <v>0.3</v>
      </c>
      <c r="AC1157" s="200">
        <v>0.85</v>
      </c>
      <c r="AL1157"/>
      <c r="AM1157"/>
      <c r="AN1157"/>
      <c r="AO1157"/>
      <c r="AP1157"/>
      <c r="AQ1157"/>
      <c r="AR1157"/>
      <c r="AS1157"/>
      <c r="AT1157"/>
      <c r="AU1157"/>
    </row>
    <row r="1158" spans="17:47" x14ac:dyDescent="0.2">
      <c r="Q1158" s="142">
        <f>TRUNC('TARIFA ENTREGA A DIRECCION USD'!D1159-'TARIFA ENTREGA A DIRECCION USD'!D1158,2)</f>
        <v>0.54</v>
      </c>
      <c r="R1158" s="190">
        <v>1151</v>
      </c>
      <c r="S1158" s="200">
        <f>TRUNC((('TARIFA ENTREGA A DIRECCION USD'!C1158-'TARIFA ENTREGA A DIRECCION USD'!D1158)/'TARIFA ENTREGA A DIRECCION USD'!D1158)+1,3)</f>
        <v>0.72099999999999997</v>
      </c>
      <c r="T1158" s="200">
        <f>TRUNC(('TARIFA ENTREGA A DIRECCION USD'!E1158-'TARIFA ENTREGA A DIRECCION USD'!D1158)/'TARIFA ENTREGA A DIRECCION USD'!D1158,3)</f>
        <v>0.24199999999999999</v>
      </c>
      <c r="U1158" s="200">
        <f>TRUNC(('TARIFA ENTREGA A DIRECCION USD'!F1158-'TARIFA ENTREGA A DIRECCION USD'!D1158)/'TARIFA ENTREGA A DIRECCION USD'!D1158,3)</f>
        <v>0.40799999999999997</v>
      </c>
      <c r="V1158" s="200">
        <f>TRUNC(('TARIFA ENTREGA A DIRECCION USD'!G1158-'TARIFA ENTREGA A DIRECCION USD'!D1158)/'TARIFA ENTREGA A DIRECCION USD'!D1158,3)</f>
        <v>0.92200000000000004</v>
      </c>
      <c r="X1158" s="142">
        <v>16.12</v>
      </c>
      <c r="Y1158" s="190">
        <v>1151</v>
      </c>
      <c r="Z1158" s="200">
        <v>0.55000000000000004</v>
      </c>
      <c r="AA1158" s="200">
        <v>0.13</v>
      </c>
      <c r="AB1158" s="200">
        <v>0.3</v>
      </c>
      <c r="AC1158" s="200">
        <v>0.85</v>
      </c>
      <c r="AL1158"/>
      <c r="AM1158"/>
      <c r="AN1158"/>
      <c r="AO1158"/>
      <c r="AP1158"/>
      <c r="AQ1158"/>
      <c r="AR1158"/>
      <c r="AS1158"/>
      <c r="AT1158"/>
      <c r="AU1158"/>
    </row>
    <row r="1159" spans="17:47" x14ac:dyDescent="0.2">
      <c r="Q1159" s="142">
        <f>TRUNC('TARIFA ENTREGA A DIRECCION USD'!D1160-'TARIFA ENTREGA A DIRECCION USD'!D1159,2)</f>
        <v>0.54</v>
      </c>
      <c r="R1159" s="190">
        <v>1152</v>
      </c>
      <c r="S1159" s="200">
        <f>TRUNC((('TARIFA ENTREGA A DIRECCION USD'!C1159-'TARIFA ENTREGA A DIRECCION USD'!D1159)/'TARIFA ENTREGA A DIRECCION USD'!D1159)+1,3)</f>
        <v>0.72099999999999997</v>
      </c>
      <c r="T1159" s="200">
        <f>TRUNC(('TARIFA ENTREGA A DIRECCION USD'!E1159-'TARIFA ENTREGA A DIRECCION USD'!D1159)/'TARIFA ENTREGA A DIRECCION USD'!D1159,3)</f>
        <v>0.24199999999999999</v>
      </c>
      <c r="U1159" s="200">
        <f>TRUNC(('TARIFA ENTREGA A DIRECCION USD'!F1159-'TARIFA ENTREGA A DIRECCION USD'!D1159)/'TARIFA ENTREGA A DIRECCION USD'!D1159,3)</f>
        <v>0.40799999999999997</v>
      </c>
      <c r="V1159" s="200">
        <f>TRUNC(('TARIFA ENTREGA A DIRECCION USD'!G1159-'TARIFA ENTREGA A DIRECCION USD'!D1159)/'TARIFA ENTREGA A DIRECCION USD'!D1159,3)</f>
        <v>0.92200000000000004</v>
      </c>
      <c r="X1159" s="142">
        <v>16.12</v>
      </c>
      <c r="Y1159" s="190">
        <v>1152</v>
      </c>
      <c r="Z1159" s="200">
        <v>0.55000000000000004</v>
      </c>
      <c r="AA1159" s="200">
        <v>0.13</v>
      </c>
      <c r="AB1159" s="200">
        <v>0.3</v>
      </c>
      <c r="AC1159" s="200">
        <v>0.85</v>
      </c>
      <c r="AL1159"/>
      <c r="AM1159"/>
      <c r="AN1159"/>
      <c r="AO1159"/>
      <c r="AP1159"/>
      <c r="AQ1159"/>
      <c r="AR1159"/>
      <c r="AS1159"/>
      <c r="AT1159"/>
      <c r="AU1159"/>
    </row>
    <row r="1160" spans="17:47" x14ac:dyDescent="0.2">
      <c r="Q1160" s="142">
        <f>TRUNC('TARIFA ENTREGA A DIRECCION USD'!D1161-'TARIFA ENTREGA A DIRECCION USD'!D1160,2)</f>
        <v>0.54</v>
      </c>
      <c r="R1160" s="190">
        <v>1153</v>
      </c>
      <c r="S1160" s="200">
        <f>TRUNC((('TARIFA ENTREGA A DIRECCION USD'!C1160-'TARIFA ENTREGA A DIRECCION USD'!D1160)/'TARIFA ENTREGA A DIRECCION USD'!D1160)+1,3)</f>
        <v>0.72099999999999997</v>
      </c>
      <c r="T1160" s="200">
        <f>TRUNC(('TARIFA ENTREGA A DIRECCION USD'!E1160-'TARIFA ENTREGA A DIRECCION USD'!D1160)/'TARIFA ENTREGA A DIRECCION USD'!D1160,3)</f>
        <v>0.24199999999999999</v>
      </c>
      <c r="U1160" s="200">
        <f>TRUNC(('TARIFA ENTREGA A DIRECCION USD'!F1160-'TARIFA ENTREGA A DIRECCION USD'!D1160)/'TARIFA ENTREGA A DIRECCION USD'!D1160,3)</f>
        <v>0.40799999999999997</v>
      </c>
      <c r="V1160" s="200">
        <f>TRUNC(('TARIFA ENTREGA A DIRECCION USD'!G1160-'TARIFA ENTREGA A DIRECCION USD'!D1160)/'TARIFA ENTREGA A DIRECCION USD'!D1160,3)</f>
        <v>0.92200000000000004</v>
      </c>
      <c r="X1160" s="142">
        <v>16.12</v>
      </c>
      <c r="Y1160" s="190">
        <v>1153</v>
      </c>
      <c r="Z1160" s="200">
        <v>0.55000000000000004</v>
      </c>
      <c r="AA1160" s="200">
        <v>0.13</v>
      </c>
      <c r="AB1160" s="200">
        <v>0.3</v>
      </c>
      <c r="AC1160" s="200">
        <v>0.85</v>
      </c>
      <c r="AL1160"/>
      <c r="AM1160"/>
      <c r="AN1160"/>
      <c r="AO1160"/>
      <c r="AP1160"/>
      <c r="AQ1160"/>
      <c r="AR1160"/>
      <c r="AS1160"/>
      <c r="AT1160"/>
      <c r="AU1160"/>
    </row>
    <row r="1161" spans="17:47" x14ac:dyDescent="0.2">
      <c r="Q1161" s="142">
        <f>TRUNC('TARIFA ENTREGA A DIRECCION USD'!D1162-'TARIFA ENTREGA A DIRECCION USD'!D1161,2)</f>
        <v>0.54</v>
      </c>
      <c r="R1161" s="190">
        <v>1154</v>
      </c>
      <c r="S1161" s="200">
        <f>TRUNC((('TARIFA ENTREGA A DIRECCION USD'!C1161-'TARIFA ENTREGA A DIRECCION USD'!D1161)/'TARIFA ENTREGA A DIRECCION USD'!D1161)+1,3)</f>
        <v>0.72099999999999997</v>
      </c>
      <c r="T1161" s="200">
        <f>TRUNC(('TARIFA ENTREGA A DIRECCION USD'!E1161-'TARIFA ENTREGA A DIRECCION USD'!D1161)/'TARIFA ENTREGA A DIRECCION USD'!D1161,3)</f>
        <v>0.24199999999999999</v>
      </c>
      <c r="U1161" s="200">
        <f>TRUNC(('TARIFA ENTREGA A DIRECCION USD'!F1161-'TARIFA ENTREGA A DIRECCION USD'!D1161)/'TARIFA ENTREGA A DIRECCION USD'!D1161,3)</f>
        <v>0.40799999999999997</v>
      </c>
      <c r="V1161" s="200">
        <f>TRUNC(('TARIFA ENTREGA A DIRECCION USD'!G1161-'TARIFA ENTREGA A DIRECCION USD'!D1161)/'TARIFA ENTREGA A DIRECCION USD'!D1161,3)</f>
        <v>0.92200000000000004</v>
      </c>
      <c r="X1161" s="142">
        <v>16.12</v>
      </c>
      <c r="Y1161" s="190">
        <v>1154</v>
      </c>
      <c r="Z1161" s="200">
        <v>0.55000000000000004</v>
      </c>
      <c r="AA1161" s="200">
        <v>0.13</v>
      </c>
      <c r="AB1161" s="200">
        <v>0.3</v>
      </c>
      <c r="AC1161" s="200">
        <v>0.85</v>
      </c>
      <c r="AL1161"/>
      <c r="AM1161"/>
      <c r="AN1161"/>
      <c r="AO1161"/>
      <c r="AP1161"/>
      <c r="AQ1161"/>
      <c r="AR1161"/>
      <c r="AS1161"/>
      <c r="AT1161"/>
      <c r="AU1161"/>
    </row>
    <row r="1162" spans="17:47" x14ac:dyDescent="0.2">
      <c r="Q1162" s="142">
        <f>TRUNC('TARIFA ENTREGA A DIRECCION USD'!D1163-'TARIFA ENTREGA A DIRECCION USD'!D1162,2)</f>
        <v>0.54</v>
      </c>
      <c r="R1162" s="190">
        <v>1155</v>
      </c>
      <c r="S1162" s="200">
        <f>TRUNC((('TARIFA ENTREGA A DIRECCION USD'!C1162-'TARIFA ENTREGA A DIRECCION USD'!D1162)/'TARIFA ENTREGA A DIRECCION USD'!D1162)+1,3)</f>
        <v>0.72099999999999997</v>
      </c>
      <c r="T1162" s="200">
        <f>TRUNC(('TARIFA ENTREGA A DIRECCION USD'!E1162-'TARIFA ENTREGA A DIRECCION USD'!D1162)/'TARIFA ENTREGA A DIRECCION USD'!D1162,3)</f>
        <v>0.24199999999999999</v>
      </c>
      <c r="U1162" s="200">
        <f>TRUNC(('TARIFA ENTREGA A DIRECCION USD'!F1162-'TARIFA ENTREGA A DIRECCION USD'!D1162)/'TARIFA ENTREGA A DIRECCION USD'!D1162,3)</f>
        <v>0.40799999999999997</v>
      </c>
      <c r="V1162" s="200">
        <f>TRUNC(('TARIFA ENTREGA A DIRECCION USD'!G1162-'TARIFA ENTREGA A DIRECCION USD'!D1162)/'TARIFA ENTREGA A DIRECCION USD'!D1162,3)</f>
        <v>0.92200000000000004</v>
      </c>
      <c r="X1162" s="142">
        <v>16.12</v>
      </c>
      <c r="Y1162" s="190">
        <v>1155</v>
      </c>
      <c r="Z1162" s="200">
        <v>0.55000000000000004</v>
      </c>
      <c r="AA1162" s="200">
        <v>0.13</v>
      </c>
      <c r="AB1162" s="200">
        <v>0.3</v>
      </c>
      <c r="AC1162" s="200">
        <v>0.85</v>
      </c>
      <c r="AL1162"/>
      <c r="AM1162"/>
      <c r="AN1162"/>
      <c r="AO1162"/>
      <c r="AP1162"/>
      <c r="AQ1162"/>
      <c r="AR1162"/>
      <c r="AS1162"/>
      <c r="AT1162"/>
      <c r="AU1162"/>
    </row>
    <row r="1163" spans="17:47" x14ac:dyDescent="0.2">
      <c r="Q1163" s="142">
        <f>TRUNC('TARIFA ENTREGA A DIRECCION USD'!D1164-'TARIFA ENTREGA A DIRECCION USD'!D1163,2)</f>
        <v>0.54</v>
      </c>
      <c r="R1163" s="190">
        <v>1156</v>
      </c>
      <c r="S1163" s="200">
        <f>TRUNC((('TARIFA ENTREGA A DIRECCION USD'!C1163-'TARIFA ENTREGA A DIRECCION USD'!D1163)/'TARIFA ENTREGA A DIRECCION USD'!D1163)+1,3)</f>
        <v>0.72099999999999997</v>
      </c>
      <c r="T1163" s="200">
        <f>TRUNC(('TARIFA ENTREGA A DIRECCION USD'!E1163-'TARIFA ENTREGA A DIRECCION USD'!D1163)/'TARIFA ENTREGA A DIRECCION USD'!D1163,3)</f>
        <v>0.24199999999999999</v>
      </c>
      <c r="U1163" s="200">
        <f>TRUNC(('TARIFA ENTREGA A DIRECCION USD'!F1163-'TARIFA ENTREGA A DIRECCION USD'!D1163)/'TARIFA ENTREGA A DIRECCION USD'!D1163,3)</f>
        <v>0.40799999999999997</v>
      </c>
      <c r="V1163" s="200">
        <f>TRUNC(('TARIFA ENTREGA A DIRECCION USD'!G1163-'TARIFA ENTREGA A DIRECCION USD'!D1163)/'TARIFA ENTREGA A DIRECCION USD'!D1163,3)</f>
        <v>0.92200000000000004</v>
      </c>
      <c r="X1163" s="142">
        <v>16.12</v>
      </c>
      <c r="Y1163" s="190">
        <v>1156</v>
      </c>
      <c r="Z1163" s="200">
        <v>0.55000000000000004</v>
      </c>
      <c r="AA1163" s="200">
        <v>0.13</v>
      </c>
      <c r="AB1163" s="200">
        <v>0.3</v>
      </c>
      <c r="AC1163" s="200">
        <v>0.85</v>
      </c>
      <c r="AL1163"/>
      <c r="AM1163"/>
      <c r="AN1163"/>
      <c r="AO1163"/>
      <c r="AP1163"/>
      <c r="AQ1163"/>
      <c r="AR1163"/>
      <c r="AS1163"/>
      <c r="AT1163"/>
      <c r="AU1163"/>
    </row>
    <row r="1164" spans="17:47" x14ac:dyDescent="0.2">
      <c r="Q1164" s="142">
        <f>TRUNC('TARIFA ENTREGA A DIRECCION USD'!D1165-'TARIFA ENTREGA A DIRECCION USD'!D1164,2)</f>
        <v>0.54</v>
      </c>
      <c r="R1164" s="190">
        <v>1157</v>
      </c>
      <c r="S1164" s="200">
        <f>TRUNC((('TARIFA ENTREGA A DIRECCION USD'!C1164-'TARIFA ENTREGA A DIRECCION USD'!D1164)/'TARIFA ENTREGA A DIRECCION USD'!D1164)+1,3)</f>
        <v>0.72099999999999997</v>
      </c>
      <c r="T1164" s="200">
        <f>TRUNC(('TARIFA ENTREGA A DIRECCION USD'!E1164-'TARIFA ENTREGA A DIRECCION USD'!D1164)/'TARIFA ENTREGA A DIRECCION USD'!D1164,3)</f>
        <v>0.24199999999999999</v>
      </c>
      <c r="U1164" s="200">
        <f>TRUNC(('TARIFA ENTREGA A DIRECCION USD'!F1164-'TARIFA ENTREGA A DIRECCION USD'!D1164)/'TARIFA ENTREGA A DIRECCION USD'!D1164,3)</f>
        <v>0.40799999999999997</v>
      </c>
      <c r="V1164" s="200">
        <f>TRUNC(('TARIFA ENTREGA A DIRECCION USD'!G1164-'TARIFA ENTREGA A DIRECCION USD'!D1164)/'TARIFA ENTREGA A DIRECCION USD'!D1164,3)</f>
        <v>0.92200000000000004</v>
      </c>
      <c r="X1164" s="142">
        <v>16.12</v>
      </c>
      <c r="Y1164" s="190">
        <v>1157</v>
      </c>
      <c r="Z1164" s="200">
        <v>0.55000000000000004</v>
      </c>
      <c r="AA1164" s="200">
        <v>0.13</v>
      </c>
      <c r="AB1164" s="200">
        <v>0.3</v>
      </c>
      <c r="AC1164" s="200">
        <v>0.85</v>
      </c>
      <c r="AL1164"/>
      <c r="AM1164"/>
      <c r="AN1164"/>
      <c r="AO1164"/>
      <c r="AP1164"/>
      <c r="AQ1164"/>
      <c r="AR1164"/>
      <c r="AS1164"/>
      <c r="AT1164"/>
      <c r="AU1164"/>
    </row>
    <row r="1165" spans="17:47" x14ac:dyDescent="0.2">
      <c r="Q1165" s="142">
        <f>TRUNC('TARIFA ENTREGA A DIRECCION USD'!D1166-'TARIFA ENTREGA A DIRECCION USD'!D1165,2)</f>
        <v>0.54</v>
      </c>
      <c r="R1165" s="190">
        <v>1158</v>
      </c>
      <c r="S1165" s="200">
        <f>TRUNC((('TARIFA ENTREGA A DIRECCION USD'!C1165-'TARIFA ENTREGA A DIRECCION USD'!D1165)/'TARIFA ENTREGA A DIRECCION USD'!D1165)+1,3)</f>
        <v>0.72099999999999997</v>
      </c>
      <c r="T1165" s="200">
        <f>TRUNC(('TARIFA ENTREGA A DIRECCION USD'!E1165-'TARIFA ENTREGA A DIRECCION USD'!D1165)/'TARIFA ENTREGA A DIRECCION USD'!D1165,3)</f>
        <v>0.24199999999999999</v>
      </c>
      <c r="U1165" s="200">
        <f>TRUNC(('TARIFA ENTREGA A DIRECCION USD'!F1165-'TARIFA ENTREGA A DIRECCION USD'!D1165)/'TARIFA ENTREGA A DIRECCION USD'!D1165,3)</f>
        <v>0.40799999999999997</v>
      </c>
      <c r="V1165" s="200">
        <f>TRUNC(('TARIFA ENTREGA A DIRECCION USD'!G1165-'TARIFA ENTREGA A DIRECCION USD'!D1165)/'TARIFA ENTREGA A DIRECCION USD'!D1165,3)</f>
        <v>0.92300000000000004</v>
      </c>
      <c r="X1165" s="142">
        <v>16.12</v>
      </c>
      <c r="Y1165" s="190">
        <v>1158</v>
      </c>
      <c r="Z1165" s="200">
        <v>0.55000000000000004</v>
      </c>
      <c r="AA1165" s="200">
        <v>0.13</v>
      </c>
      <c r="AB1165" s="200">
        <v>0.3</v>
      </c>
      <c r="AC1165" s="200">
        <v>0.85</v>
      </c>
      <c r="AL1165"/>
      <c r="AM1165"/>
      <c r="AN1165"/>
      <c r="AO1165"/>
      <c r="AP1165"/>
      <c r="AQ1165"/>
      <c r="AR1165"/>
      <c r="AS1165"/>
      <c r="AT1165"/>
      <c r="AU1165"/>
    </row>
    <row r="1166" spans="17:47" x14ac:dyDescent="0.2">
      <c r="Q1166" s="142">
        <f>TRUNC('TARIFA ENTREGA A DIRECCION USD'!D1167-'TARIFA ENTREGA A DIRECCION USD'!D1166,2)</f>
        <v>0.54</v>
      </c>
      <c r="R1166" s="190">
        <v>1159</v>
      </c>
      <c r="S1166" s="200">
        <f>TRUNC((('TARIFA ENTREGA A DIRECCION USD'!C1166-'TARIFA ENTREGA A DIRECCION USD'!D1166)/'TARIFA ENTREGA A DIRECCION USD'!D1166)+1,3)</f>
        <v>0.72099999999999997</v>
      </c>
      <c r="T1166" s="200">
        <f>TRUNC(('TARIFA ENTREGA A DIRECCION USD'!E1166-'TARIFA ENTREGA A DIRECCION USD'!D1166)/'TARIFA ENTREGA A DIRECCION USD'!D1166,3)</f>
        <v>0.24199999999999999</v>
      </c>
      <c r="U1166" s="200">
        <f>TRUNC(('TARIFA ENTREGA A DIRECCION USD'!F1166-'TARIFA ENTREGA A DIRECCION USD'!D1166)/'TARIFA ENTREGA A DIRECCION USD'!D1166,3)</f>
        <v>0.40799999999999997</v>
      </c>
      <c r="V1166" s="200">
        <f>TRUNC(('TARIFA ENTREGA A DIRECCION USD'!G1166-'TARIFA ENTREGA A DIRECCION USD'!D1166)/'TARIFA ENTREGA A DIRECCION USD'!D1166,3)</f>
        <v>0.92300000000000004</v>
      </c>
      <c r="X1166" s="142">
        <v>16.12</v>
      </c>
      <c r="Y1166" s="190">
        <v>1159</v>
      </c>
      <c r="Z1166" s="200">
        <v>0.55000000000000004</v>
      </c>
      <c r="AA1166" s="200">
        <v>0.13</v>
      </c>
      <c r="AB1166" s="200">
        <v>0.3</v>
      </c>
      <c r="AC1166" s="200">
        <v>0.85</v>
      </c>
      <c r="AL1166"/>
      <c r="AM1166"/>
      <c r="AN1166"/>
      <c r="AO1166"/>
      <c r="AP1166"/>
      <c r="AQ1166"/>
      <c r="AR1166"/>
      <c r="AS1166"/>
      <c r="AT1166"/>
      <c r="AU1166"/>
    </row>
    <row r="1167" spans="17:47" x14ac:dyDescent="0.2">
      <c r="Q1167" s="142">
        <f>TRUNC('TARIFA ENTREGA A DIRECCION USD'!D1168-'TARIFA ENTREGA A DIRECCION USD'!D1167,2)</f>
        <v>0.54</v>
      </c>
      <c r="R1167" s="190">
        <v>1160</v>
      </c>
      <c r="S1167" s="200">
        <f>TRUNC((('TARIFA ENTREGA A DIRECCION USD'!C1167-'TARIFA ENTREGA A DIRECCION USD'!D1167)/'TARIFA ENTREGA A DIRECCION USD'!D1167)+1,3)</f>
        <v>0.72099999999999997</v>
      </c>
      <c r="T1167" s="200">
        <f>TRUNC(('TARIFA ENTREGA A DIRECCION USD'!E1167-'TARIFA ENTREGA A DIRECCION USD'!D1167)/'TARIFA ENTREGA A DIRECCION USD'!D1167,3)</f>
        <v>0.24199999999999999</v>
      </c>
      <c r="U1167" s="200">
        <f>TRUNC(('TARIFA ENTREGA A DIRECCION USD'!F1167-'TARIFA ENTREGA A DIRECCION USD'!D1167)/'TARIFA ENTREGA A DIRECCION USD'!D1167,3)</f>
        <v>0.40799999999999997</v>
      </c>
      <c r="V1167" s="200">
        <f>TRUNC(('TARIFA ENTREGA A DIRECCION USD'!G1167-'TARIFA ENTREGA A DIRECCION USD'!D1167)/'TARIFA ENTREGA A DIRECCION USD'!D1167,3)</f>
        <v>0.92300000000000004</v>
      </c>
      <c r="X1167" s="142">
        <v>16.12</v>
      </c>
      <c r="Y1167" s="190">
        <v>1160</v>
      </c>
      <c r="Z1167" s="200">
        <v>0.55000000000000004</v>
      </c>
      <c r="AA1167" s="200">
        <v>0.13</v>
      </c>
      <c r="AB1167" s="200">
        <v>0.3</v>
      </c>
      <c r="AC1167" s="200">
        <v>0.85</v>
      </c>
      <c r="AL1167"/>
      <c r="AM1167"/>
      <c r="AN1167"/>
      <c r="AO1167"/>
      <c r="AP1167"/>
      <c r="AQ1167"/>
      <c r="AR1167"/>
      <c r="AS1167"/>
      <c r="AT1167"/>
      <c r="AU1167"/>
    </row>
    <row r="1168" spans="17:47" x14ac:dyDescent="0.2">
      <c r="Q1168" s="142">
        <f>TRUNC('TARIFA ENTREGA A DIRECCION USD'!D1169-'TARIFA ENTREGA A DIRECCION USD'!D1168,2)</f>
        <v>0.54</v>
      </c>
      <c r="R1168" s="190">
        <v>1161</v>
      </c>
      <c r="S1168" s="200">
        <f>TRUNC((('TARIFA ENTREGA A DIRECCION USD'!C1168-'TARIFA ENTREGA A DIRECCION USD'!D1168)/'TARIFA ENTREGA A DIRECCION USD'!D1168)+1,3)</f>
        <v>0.72099999999999997</v>
      </c>
      <c r="T1168" s="200">
        <f>TRUNC(('TARIFA ENTREGA A DIRECCION USD'!E1168-'TARIFA ENTREGA A DIRECCION USD'!D1168)/'TARIFA ENTREGA A DIRECCION USD'!D1168,3)</f>
        <v>0.24199999999999999</v>
      </c>
      <c r="U1168" s="200">
        <f>TRUNC(('TARIFA ENTREGA A DIRECCION USD'!F1168-'TARIFA ENTREGA A DIRECCION USD'!D1168)/'TARIFA ENTREGA A DIRECCION USD'!D1168,3)</f>
        <v>0.40799999999999997</v>
      </c>
      <c r="V1168" s="200">
        <f>TRUNC(('TARIFA ENTREGA A DIRECCION USD'!G1168-'TARIFA ENTREGA A DIRECCION USD'!D1168)/'TARIFA ENTREGA A DIRECCION USD'!D1168,3)</f>
        <v>0.92300000000000004</v>
      </c>
      <c r="X1168" s="142">
        <v>16.12</v>
      </c>
      <c r="Y1168" s="190">
        <v>1161</v>
      </c>
      <c r="Z1168" s="200">
        <v>0.55000000000000004</v>
      </c>
      <c r="AA1168" s="200">
        <v>0.13</v>
      </c>
      <c r="AB1168" s="200">
        <v>0.3</v>
      </c>
      <c r="AC1168" s="200">
        <v>0.85</v>
      </c>
      <c r="AL1168"/>
      <c r="AM1168"/>
      <c r="AN1168"/>
      <c r="AO1168"/>
      <c r="AP1168"/>
      <c r="AQ1168"/>
      <c r="AR1168"/>
      <c r="AS1168"/>
      <c r="AT1168"/>
      <c r="AU1168"/>
    </row>
    <row r="1169" spans="17:47" x14ac:dyDescent="0.2">
      <c r="Q1169" s="142">
        <f>TRUNC('TARIFA ENTREGA A DIRECCION USD'!D1170-'TARIFA ENTREGA A DIRECCION USD'!D1169,2)</f>
        <v>0.54</v>
      </c>
      <c r="R1169" s="190">
        <v>1162</v>
      </c>
      <c r="S1169" s="200">
        <f>TRUNC((('TARIFA ENTREGA A DIRECCION USD'!C1169-'TARIFA ENTREGA A DIRECCION USD'!D1169)/'TARIFA ENTREGA A DIRECCION USD'!D1169)+1,3)</f>
        <v>0.72099999999999997</v>
      </c>
      <c r="T1169" s="200">
        <f>TRUNC(('TARIFA ENTREGA A DIRECCION USD'!E1169-'TARIFA ENTREGA A DIRECCION USD'!D1169)/'TARIFA ENTREGA A DIRECCION USD'!D1169,3)</f>
        <v>0.24199999999999999</v>
      </c>
      <c r="U1169" s="200">
        <f>TRUNC(('TARIFA ENTREGA A DIRECCION USD'!F1169-'TARIFA ENTREGA A DIRECCION USD'!D1169)/'TARIFA ENTREGA A DIRECCION USD'!D1169,3)</f>
        <v>0.40799999999999997</v>
      </c>
      <c r="V1169" s="200">
        <f>TRUNC(('TARIFA ENTREGA A DIRECCION USD'!G1169-'TARIFA ENTREGA A DIRECCION USD'!D1169)/'TARIFA ENTREGA A DIRECCION USD'!D1169,3)</f>
        <v>0.92300000000000004</v>
      </c>
      <c r="X1169" s="142">
        <v>16.12</v>
      </c>
      <c r="Y1169" s="190">
        <v>1162</v>
      </c>
      <c r="Z1169" s="200">
        <v>0.55000000000000004</v>
      </c>
      <c r="AA1169" s="200">
        <v>0.13</v>
      </c>
      <c r="AB1169" s="200">
        <v>0.3</v>
      </c>
      <c r="AC1169" s="200">
        <v>0.85</v>
      </c>
      <c r="AL1169"/>
      <c r="AM1169"/>
      <c r="AN1169"/>
      <c r="AO1169"/>
      <c r="AP1169"/>
      <c r="AQ1169"/>
      <c r="AR1169"/>
      <c r="AS1169"/>
      <c r="AT1169"/>
      <c r="AU1169"/>
    </row>
    <row r="1170" spans="17:47" x14ac:dyDescent="0.2">
      <c r="Q1170" s="142">
        <f>TRUNC('TARIFA ENTREGA A DIRECCION USD'!D1171-'TARIFA ENTREGA A DIRECCION USD'!D1170,2)</f>
        <v>0.54</v>
      </c>
      <c r="R1170" s="190">
        <v>1163</v>
      </c>
      <c r="S1170" s="200">
        <f>TRUNC((('TARIFA ENTREGA A DIRECCION USD'!C1170-'TARIFA ENTREGA A DIRECCION USD'!D1170)/'TARIFA ENTREGA A DIRECCION USD'!D1170)+1,3)</f>
        <v>0.72099999999999997</v>
      </c>
      <c r="T1170" s="200">
        <f>TRUNC(('TARIFA ENTREGA A DIRECCION USD'!E1170-'TARIFA ENTREGA A DIRECCION USD'!D1170)/'TARIFA ENTREGA A DIRECCION USD'!D1170,3)</f>
        <v>0.24199999999999999</v>
      </c>
      <c r="U1170" s="200">
        <f>TRUNC(('TARIFA ENTREGA A DIRECCION USD'!F1170-'TARIFA ENTREGA A DIRECCION USD'!D1170)/'TARIFA ENTREGA A DIRECCION USD'!D1170,3)</f>
        <v>0.40799999999999997</v>
      </c>
      <c r="V1170" s="200">
        <f>TRUNC(('TARIFA ENTREGA A DIRECCION USD'!G1170-'TARIFA ENTREGA A DIRECCION USD'!D1170)/'TARIFA ENTREGA A DIRECCION USD'!D1170,3)</f>
        <v>0.92300000000000004</v>
      </c>
      <c r="X1170" s="142">
        <v>16.12</v>
      </c>
      <c r="Y1170" s="190">
        <v>1163</v>
      </c>
      <c r="Z1170" s="200">
        <v>0.55000000000000004</v>
      </c>
      <c r="AA1170" s="200">
        <v>0.13</v>
      </c>
      <c r="AB1170" s="200">
        <v>0.3</v>
      </c>
      <c r="AC1170" s="200">
        <v>0.85</v>
      </c>
      <c r="AL1170"/>
      <c r="AM1170"/>
      <c r="AN1170"/>
      <c r="AO1170"/>
      <c r="AP1170"/>
      <c r="AQ1170"/>
      <c r="AR1170"/>
      <c r="AS1170"/>
      <c r="AT1170"/>
      <c r="AU1170"/>
    </row>
    <row r="1171" spans="17:47" x14ac:dyDescent="0.2">
      <c r="Q1171" s="142">
        <f>TRUNC('TARIFA ENTREGA A DIRECCION USD'!D1172-'TARIFA ENTREGA A DIRECCION USD'!D1171,2)</f>
        <v>0.54</v>
      </c>
      <c r="R1171" s="190">
        <v>1164</v>
      </c>
      <c r="S1171" s="200">
        <f>TRUNC((('TARIFA ENTREGA A DIRECCION USD'!C1171-'TARIFA ENTREGA A DIRECCION USD'!D1171)/'TARIFA ENTREGA A DIRECCION USD'!D1171)+1,3)</f>
        <v>0.72099999999999997</v>
      </c>
      <c r="T1171" s="200">
        <f>TRUNC(('TARIFA ENTREGA A DIRECCION USD'!E1171-'TARIFA ENTREGA A DIRECCION USD'!D1171)/'TARIFA ENTREGA A DIRECCION USD'!D1171,3)</f>
        <v>0.24199999999999999</v>
      </c>
      <c r="U1171" s="200">
        <f>TRUNC(('TARIFA ENTREGA A DIRECCION USD'!F1171-'TARIFA ENTREGA A DIRECCION USD'!D1171)/'TARIFA ENTREGA A DIRECCION USD'!D1171,3)</f>
        <v>0.40799999999999997</v>
      </c>
      <c r="V1171" s="200">
        <f>TRUNC(('TARIFA ENTREGA A DIRECCION USD'!G1171-'TARIFA ENTREGA A DIRECCION USD'!D1171)/'TARIFA ENTREGA A DIRECCION USD'!D1171,3)</f>
        <v>0.92300000000000004</v>
      </c>
      <c r="X1171" s="142">
        <v>16.12</v>
      </c>
      <c r="Y1171" s="190">
        <v>1164</v>
      </c>
      <c r="Z1171" s="200">
        <v>0.55000000000000004</v>
      </c>
      <c r="AA1171" s="200">
        <v>0.13</v>
      </c>
      <c r="AB1171" s="200">
        <v>0.3</v>
      </c>
      <c r="AC1171" s="200">
        <v>0.85</v>
      </c>
      <c r="AL1171"/>
      <c r="AM1171"/>
      <c r="AN1171"/>
      <c r="AO1171"/>
      <c r="AP1171"/>
      <c r="AQ1171"/>
      <c r="AR1171"/>
      <c r="AS1171"/>
      <c r="AT1171"/>
      <c r="AU1171"/>
    </row>
    <row r="1172" spans="17:47" x14ac:dyDescent="0.2">
      <c r="Q1172" s="142">
        <f>TRUNC('TARIFA ENTREGA A DIRECCION USD'!D1173-'TARIFA ENTREGA A DIRECCION USD'!D1172,2)</f>
        <v>0.54</v>
      </c>
      <c r="R1172" s="190">
        <v>1165</v>
      </c>
      <c r="S1172" s="200">
        <f>TRUNC((('TARIFA ENTREGA A DIRECCION USD'!C1172-'TARIFA ENTREGA A DIRECCION USD'!D1172)/'TARIFA ENTREGA A DIRECCION USD'!D1172)+1,3)</f>
        <v>0.72099999999999997</v>
      </c>
      <c r="T1172" s="200">
        <f>TRUNC(('TARIFA ENTREGA A DIRECCION USD'!E1172-'TARIFA ENTREGA A DIRECCION USD'!D1172)/'TARIFA ENTREGA A DIRECCION USD'!D1172,3)</f>
        <v>0.24199999999999999</v>
      </c>
      <c r="U1172" s="200">
        <f>TRUNC(('TARIFA ENTREGA A DIRECCION USD'!F1172-'TARIFA ENTREGA A DIRECCION USD'!D1172)/'TARIFA ENTREGA A DIRECCION USD'!D1172,3)</f>
        <v>0.40799999999999997</v>
      </c>
      <c r="V1172" s="200">
        <f>TRUNC(('TARIFA ENTREGA A DIRECCION USD'!G1172-'TARIFA ENTREGA A DIRECCION USD'!D1172)/'TARIFA ENTREGA A DIRECCION USD'!D1172,3)</f>
        <v>0.92300000000000004</v>
      </c>
      <c r="X1172" s="142">
        <v>16.12</v>
      </c>
      <c r="Y1172" s="190">
        <v>1165</v>
      </c>
      <c r="Z1172" s="200">
        <v>0.55000000000000004</v>
      </c>
      <c r="AA1172" s="200">
        <v>0.13</v>
      </c>
      <c r="AB1172" s="200">
        <v>0.3</v>
      </c>
      <c r="AC1172" s="200">
        <v>0.85</v>
      </c>
      <c r="AL1172"/>
      <c r="AM1172"/>
      <c r="AN1172"/>
      <c r="AO1172"/>
      <c r="AP1172"/>
      <c r="AQ1172"/>
      <c r="AR1172"/>
      <c r="AS1172"/>
      <c r="AT1172"/>
      <c r="AU1172"/>
    </row>
    <row r="1173" spans="17:47" x14ac:dyDescent="0.2">
      <c r="Q1173" s="142">
        <f>TRUNC('TARIFA ENTREGA A DIRECCION USD'!D1174-'TARIFA ENTREGA A DIRECCION USD'!D1173,2)</f>
        <v>0.54</v>
      </c>
      <c r="R1173" s="190">
        <v>1166</v>
      </c>
      <c r="S1173" s="200">
        <f>TRUNC((('TARIFA ENTREGA A DIRECCION USD'!C1173-'TARIFA ENTREGA A DIRECCION USD'!D1173)/'TARIFA ENTREGA A DIRECCION USD'!D1173)+1,3)</f>
        <v>0.72099999999999997</v>
      </c>
      <c r="T1173" s="200">
        <f>TRUNC(('TARIFA ENTREGA A DIRECCION USD'!E1173-'TARIFA ENTREGA A DIRECCION USD'!D1173)/'TARIFA ENTREGA A DIRECCION USD'!D1173,3)</f>
        <v>0.24199999999999999</v>
      </c>
      <c r="U1173" s="200">
        <f>TRUNC(('TARIFA ENTREGA A DIRECCION USD'!F1173-'TARIFA ENTREGA A DIRECCION USD'!D1173)/'TARIFA ENTREGA A DIRECCION USD'!D1173,3)</f>
        <v>0.40799999999999997</v>
      </c>
      <c r="V1173" s="200">
        <f>TRUNC(('TARIFA ENTREGA A DIRECCION USD'!G1173-'TARIFA ENTREGA A DIRECCION USD'!D1173)/'TARIFA ENTREGA A DIRECCION USD'!D1173,3)</f>
        <v>0.92300000000000004</v>
      </c>
      <c r="X1173" s="142">
        <v>16.12</v>
      </c>
      <c r="Y1173" s="190">
        <v>1166</v>
      </c>
      <c r="Z1173" s="200">
        <v>0.55000000000000004</v>
      </c>
      <c r="AA1173" s="200">
        <v>0.13</v>
      </c>
      <c r="AB1173" s="200">
        <v>0.3</v>
      </c>
      <c r="AC1173" s="200">
        <v>0.85</v>
      </c>
      <c r="AL1173"/>
      <c r="AM1173"/>
      <c r="AN1173"/>
      <c r="AO1173"/>
      <c r="AP1173"/>
      <c r="AQ1173"/>
      <c r="AR1173"/>
      <c r="AS1173"/>
      <c r="AT1173"/>
      <c r="AU1173"/>
    </row>
    <row r="1174" spans="17:47" x14ac:dyDescent="0.2">
      <c r="Q1174" s="142">
        <f>TRUNC('TARIFA ENTREGA A DIRECCION USD'!D1175-'TARIFA ENTREGA A DIRECCION USD'!D1174,2)</f>
        <v>0.54</v>
      </c>
      <c r="R1174" s="190">
        <v>1167</v>
      </c>
      <c r="S1174" s="200">
        <f>TRUNC((('TARIFA ENTREGA A DIRECCION USD'!C1174-'TARIFA ENTREGA A DIRECCION USD'!D1174)/'TARIFA ENTREGA A DIRECCION USD'!D1174)+1,3)</f>
        <v>0.72099999999999997</v>
      </c>
      <c r="T1174" s="200">
        <f>TRUNC(('TARIFA ENTREGA A DIRECCION USD'!E1174-'TARIFA ENTREGA A DIRECCION USD'!D1174)/'TARIFA ENTREGA A DIRECCION USD'!D1174,3)</f>
        <v>0.24199999999999999</v>
      </c>
      <c r="U1174" s="200">
        <f>TRUNC(('TARIFA ENTREGA A DIRECCION USD'!F1174-'TARIFA ENTREGA A DIRECCION USD'!D1174)/'TARIFA ENTREGA A DIRECCION USD'!D1174,3)</f>
        <v>0.40799999999999997</v>
      </c>
      <c r="V1174" s="200">
        <f>TRUNC(('TARIFA ENTREGA A DIRECCION USD'!G1174-'TARIFA ENTREGA A DIRECCION USD'!D1174)/'TARIFA ENTREGA A DIRECCION USD'!D1174,3)</f>
        <v>0.92300000000000004</v>
      </c>
      <c r="X1174" s="142">
        <v>16.12</v>
      </c>
      <c r="Y1174" s="190">
        <v>1167</v>
      </c>
      <c r="Z1174" s="200">
        <v>0.55000000000000004</v>
      </c>
      <c r="AA1174" s="200">
        <v>0.13</v>
      </c>
      <c r="AB1174" s="200">
        <v>0.3</v>
      </c>
      <c r="AC1174" s="200">
        <v>0.85</v>
      </c>
      <c r="AL1174"/>
      <c r="AM1174"/>
      <c r="AN1174"/>
      <c r="AO1174"/>
      <c r="AP1174"/>
      <c r="AQ1174"/>
      <c r="AR1174"/>
      <c r="AS1174"/>
      <c r="AT1174"/>
      <c r="AU1174"/>
    </row>
    <row r="1175" spans="17:47" x14ac:dyDescent="0.2">
      <c r="Q1175" s="142">
        <f>TRUNC('TARIFA ENTREGA A DIRECCION USD'!D1176-'TARIFA ENTREGA A DIRECCION USD'!D1175,2)</f>
        <v>0.54</v>
      </c>
      <c r="R1175" s="190">
        <v>1168</v>
      </c>
      <c r="S1175" s="200">
        <f>TRUNC((('TARIFA ENTREGA A DIRECCION USD'!C1175-'TARIFA ENTREGA A DIRECCION USD'!D1175)/'TARIFA ENTREGA A DIRECCION USD'!D1175)+1,3)</f>
        <v>0.72099999999999997</v>
      </c>
      <c r="T1175" s="200">
        <f>TRUNC(('TARIFA ENTREGA A DIRECCION USD'!E1175-'TARIFA ENTREGA A DIRECCION USD'!D1175)/'TARIFA ENTREGA A DIRECCION USD'!D1175,3)</f>
        <v>0.24199999999999999</v>
      </c>
      <c r="U1175" s="200">
        <f>TRUNC(('TARIFA ENTREGA A DIRECCION USD'!F1175-'TARIFA ENTREGA A DIRECCION USD'!D1175)/'TARIFA ENTREGA A DIRECCION USD'!D1175,3)</f>
        <v>0.40799999999999997</v>
      </c>
      <c r="V1175" s="200">
        <f>TRUNC(('TARIFA ENTREGA A DIRECCION USD'!G1175-'TARIFA ENTREGA A DIRECCION USD'!D1175)/'TARIFA ENTREGA A DIRECCION USD'!D1175,3)</f>
        <v>0.92300000000000004</v>
      </c>
      <c r="X1175" s="142">
        <v>16.12</v>
      </c>
      <c r="Y1175" s="190">
        <v>1168</v>
      </c>
      <c r="Z1175" s="200">
        <v>0.55000000000000004</v>
      </c>
      <c r="AA1175" s="200">
        <v>0.13</v>
      </c>
      <c r="AB1175" s="200">
        <v>0.3</v>
      </c>
      <c r="AC1175" s="200">
        <v>0.85</v>
      </c>
      <c r="AL1175"/>
      <c r="AM1175"/>
      <c r="AN1175"/>
      <c r="AO1175"/>
      <c r="AP1175"/>
      <c r="AQ1175"/>
      <c r="AR1175"/>
      <c r="AS1175"/>
      <c r="AT1175"/>
      <c r="AU1175"/>
    </row>
    <row r="1176" spans="17:47" x14ac:dyDescent="0.2">
      <c r="Q1176" s="142">
        <f>TRUNC('TARIFA ENTREGA A DIRECCION USD'!D1177-'TARIFA ENTREGA A DIRECCION USD'!D1176,2)</f>
        <v>0.54</v>
      </c>
      <c r="R1176" s="190">
        <v>1169</v>
      </c>
      <c r="S1176" s="200">
        <f>TRUNC((('TARIFA ENTREGA A DIRECCION USD'!C1176-'TARIFA ENTREGA A DIRECCION USD'!D1176)/'TARIFA ENTREGA A DIRECCION USD'!D1176)+1,3)</f>
        <v>0.72099999999999997</v>
      </c>
      <c r="T1176" s="200">
        <f>TRUNC(('TARIFA ENTREGA A DIRECCION USD'!E1176-'TARIFA ENTREGA A DIRECCION USD'!D1176)/'TARIFA ENTREGA A DIRECCION USD'!D1176,3)</f>
        <v>0.24199999999999999</v>
      </c>
      <c r="U1176" s="200">
        <f>TRUNC(('TARIFA ENTREGA A DIRECCION USD'!F1176-'TARIFA ENTREGA A DIRECCION USD'!D1176)/'TARIFA ENTREGA A DIRECCION USD'!D1176,3)</f>
        <v>0.40799999999999997</v>
      </c>
      <c r="V1176" s="200">
        <f>TRUNC(('TARIFA ENTREGA A DIRECCION USD'!G1176-'TARIFA ENTREGA A DIRECCION USD'!D1176)/'TARIFA ENTREGA A DIRECCION USD'!D1176,3)</f>
        <v>0.92300000000000004</v>
      </c>
      <c r="X1176" s="142">
        <v>16.12</v>
      </c>
      <c r="Y1176" s="190">
        <v>1169</v>
      </c>
      <c r="Z1176" s="200">
        <v>0.55000000000000004</v>
      </c>
      <c r="AA1176" s="200">
        <v>0.13</v>
      </c>
      <c r="AB1176" s="200">
        <v>0.3</v>
      </c>
      <c r="AC1176" s="200">
        <v>0.85</v>
      </c>
      <c r="AL1176"/>
      <c r="AM1176"/>
      <c r="AN1176"/>
      <c r="AO1176"/>
      <c r="AP1176"/>
      <c r="AQ1176"/>
      <c r="AR1176"/>
      <c r="AS1176"/>
      <c r="AT1176"/>
      <c r="AU1176"/>
    </row>
    <row r="1177" spans="17:47" x14ac:dyDescent="0.2">
      <c r="Q1177" s="142">
        <f>TRUNC('TARIFA ENTREGA A DIRECCION USD'!D1178-'TARIFA ENTREGA A DIRECCION USD'!D1177,2)</f>
        <v>0.54</v>
      </c>
      <c r="R1177" s="190">
        <v>1170</v>
      </c>
      <c r="S1177" s="200">
        <f>TRUNC((('TARIFA ENTREGA A DIRECCION USD'!C1177-'TARIFA ENTREGA A DIRECCION USD'!D1177)/'TARIFA ENTREGA A DIRECCION USD'!D1177)+1,3)</f>
        <v>0.72099999999999997</v>
      </c>
      <c r="T1177" s="200">
        <f>TRUNC(('TARIFA ENTREGA A DIRECCION USD'!E1177-'TARIFA ENTREGA A DIRECCION USD'!D1177)/'TARIFA ENTREGA A DIRECCION USD'!D1177,3)</f>
        <v>0.24199999999999999</v>
      </c>
      <c r="U1177" s="200">
        <f>TRUNC(('TARIFA ENTREGA A DIRECCION USD'!F1177-'TARIFA ENTREGA A DIRECCION USD'!D1177)/'TARIFA ENTREGA A DIRECCION USD'!D1177,3)</f>
        <v>0.40799999999999997</v>
      </c>
      <c r="V1177" s="200">
        <f>TRUNC(('TARIFA ENTREGA A DIRECCION USD'!G1177-'TARIFA ENTREGA A DIRECCION USD'!D1177)/'TARIFA ENTREGA A DIRECCION USD'!D1177,3)</f>
        <v>0.92300000000000004</v>
      </c>
      <c r="X1177" s="142">
        <v>16.12</v>
      </c>
      <c r="Y1177" s="190">
        <v>1170</v>
      </c>
      <c r="Z1177" s="200">
        <v>0.55000000000000004</v>
      </c>
      <c r="AA1177" s="200">
        <v>0.13</v>
      </c>
      <c r="AB1177" s="200">
        <v>0.3</v>
      </c>
      <c r="AC1177" s="200">
        <v>0.85</v>
      </c>
      <c r="AL1177"/>
      <c r="AM1177"/>
      <c r="AN1177"/>
      <c r="AO1177"/>
      <c r="AP1177"/>
      <c r="AQ1177"/>
      <c r="AR1177"/>
      <c r="AS1177"/>
      <c r="AT1177"/>
      <c r="AU1177"/>
    </row>
    <row r="1178" spans="17:47" x14ac:dyDescent="0.2">
      <c r="Q1178" s="142">
        <f>TRUNC('TARIFA ENTREGA A DIRECCION USD'!D1179-'TARIFA ENTREGA A DIRECCION USD'!D1178,2)</f>
        <v>0.54</v>
      </c>
      <c r="R1178" s="190">
        <v>1171</v>
      </c>
      <c r="S1178" s="200">
        <f>TRUNC((('TARIFA ENTREGA A DIRECCION USD'!C1178-'TARIFA ENTREGA A DIRECCION USD'!D1178)/'TARIFA ENTREGA A DIRECCION USD'!D1178)+1,3)</f>
        <v>0.72099999999999997</v>
      </c>
      <c r="T1178" s="200">
        <f>TRUNC(('TARIFA ENTREGA A DIRECCION USD'!E1178-'TARIFA ENTREGA A DIRECCION USD'!D1178)/'TARIFA ENTREGA A DIRECCION USD'!D1178,3)</f>
        <v>0.24199999999999999</v>
      </c>
      <c r="U1178" s="200">
        <f>TRUNC(('TARIFA ENTREGA A DIRECCION USD'!F1178-'TARIFA ENTREGA A DIRECCION USD'!D1178)/'TARIFA ENTREGA A DIRECCION USD'!D1178,3)</f>
        <v>0.40799999999999997</v>
      </c>
      <c r="V1178" s="200">
        <f>TRUNC(('TARIFA ENTREGA A DIRECCION USD'!G1178-'TARIFA ENTREGA A DIRECCION USD'!D1178)/'TARIFA ENTREGA A DIRECCION USD'!D1178,3)</f>
        <v>0.92300000000000004</v>
      </c>
      <c r="X1178" s="142">
        <v>16.12</v>
      </c>
      <c r="Y1178" s="190">
        <v>1171</v>
      </c>
      <c r="Z1178" s="200">
        <v>0.55000000000000004</v>
      </c>
      <c r="AA1178" s="200">
        <v>0.13</v>
      </c>
      <c r="AB1178" s="200">
        <v>0.3</v>
      </c>
      <c r="AC1178" s="200">
        <v>0.85</v>
      </c>
      <c r="AL1178"/>
      <c r="AM1178"/>
      <c r="AN1178"/>
      <c r="AO1178"/>
      <c r="AP1178"/>
      <c r="AQ1178"/>
      <c r="AR1178"/>
      <c r="AS1178"/>
      <c r="AT1178"/>
      <c r="AU1178"/>
    </row>
    <row r="1179" spans="17:47" x14ac:dyDescent="0.2">
      <c r="Q1179" s="142">
        <f>TRUNC('TARIFA ENTREGA A DIRECCION USD'!D1180-'TARIFA ENTREGA A DIRECCION USD'!D1179,2)</f>
        <v>0.54</v>
      </c>
      <c r="R1179" s="190">
        <v>1172</v>
      </c>
      <c r="S1179" s="200">
        <f>TRUNC((('TARIFA ENTREGA A DIRECCION USD'!C1179-'TARIFA ENTREGA A DIRECCION USD'!D1179)/'TARIFA ENTREGA A DIRECCION USD'!D1179)+1,3)</f>
        <v>0.72099999999999997</v>
      </c>
      <c r="T1179" s="200">
        <f>TRUNC(('TARIFA ENTREGA A DIRECCION USD'!E1179-'TARIFA ENTREGA A DIRECCION USD'!D1179)/'TARIFA ENTREGA A DIRECCION USD'!D1179,3)</f>
        <v>0.24199999999999999</v>
      </c>
      <c r="U1179" s="200">
        <f>TRUNC(('TARIFA ENTREGA A DIRECCION USD'!F1179-'TARIFA ENTREGA A DIRECCION USD'!D1179)/'TARIFA ENTREGA A DIRECCION USD'!D1179,3)</f>
        <v>0.40799999999999997</v>
      </c>
      <c r="V1179" s="200">
        <f>TRUNC(('TARIFA ENTREGA A DIRECCION USD'!G1179-'TARIFA ENTREGA A DIRECCION USD'!D1179)/'TARIFA ENTREGA A DIRECCION USD'!D1179,3)</f>
        <v>0.92300000000000004</v>
      </c>
      <c r="X1179" s="142">
        <v>16.12</v>
      </c>
      <c r="Y1179" s="190">
        <v>1172</v>
      </c>
      <c r="Z1179" s="200">
        <v>0.55000000000000004</v>
      </c>
      <c r="AA1179" s="200">
        <v>0.13</v>
      </c>
      <c r="AB1179" s="200">
        <v>0.3</v>
      </c>
      <c r="AC1179" s="200">
        <v>0.85</v>
      </c>
      <c r="AL1179"/>
      <c r="AM1179"/>
      <c r="AN1179"/>
      <c r="AO1179"/>
      <c r="AP1179"/>
      <c r="AQ1179"/>
      <c r="AR1179"/>
      <c r="AS1179"/>
      <c r="AT1179"/>
      <c r="AU1179"/>
    </row>
    <row r="1180" spans="17:47" x14ac:dyDescent="0.2">
      <c r="Q1180" s="142">
        <f>TRUNC('TARIFA ENTREGA A DIRECCION USD'!D1181-'TARIFA ENTREGA A DIRECCION USD'!D1180,2)</f>
        <v>0.54</v>
      </c>
      <c r="R1180" s="190">
        <v>1173</v>
      </c>
      <c r="S1180" s="200">
        <f>TRUNC((('TARIFA ENTREGA A DIRECCION USD'!C1180-'TARIFA ENTREGA A DIRECCION USD'!D1180)/'TARIFA ENTREGA A DIRECCION USD'!D1180)+1,3)</f>
        <v>0.72099999999999997</v>
      </c>
      <c r="T1180" s="200">
        <f>TRUNC(('TARIFA ENTREGA A DIRECCION USD'!E1180-'TARIFA ENTREGA A DIRECCION USD'!D1180)/'TARIFA ENTREGA A DIRECCION USD'!D1180,3)</f>
        <v>0.24199999999999999</v>
      </c>
      <c r="U1180" s="200">
        <f>TRUNC(('TARIFA ENTREGA A DIRECCION USD'!F1180-'TARIFA ENTREGA A DIRECCION USD'!D1180)/'TARIFA ENTREGA A DIRECCION USD'!D1180,3)</f>
        <v>0.40799999999999997</v>
      </c>
      <c r="V1180" s="200">
        <f>TRUNC(('TARIFA ENTREGA A DIRECCION USD'!G1180-'TARIFA ENTREGA A DIRECCION USD'!D1180)/'TARIFA ENTREGA A DIRECCION USD'!D1180,3)</f>
        <v>0.92300000000000004</v>
      </c>
      <c r="X1180" s="142">
        <v>16.12</v>
      </c>
      <c r="Y1180" s="190">
        <v>1173</v>
      </c>
      <c r="Z1180" s="200">
        <v>0.55000000000000004</v>
      </c>
      <c r="AA1180" s="200">
        <v>0.13</v>
      </c>
      <c r="AB1180" s="200">
        <v>0.3</v>
      </c>
      <c r="AC1180" s="200">
        <v>0.85</v>
      </c>
      <c r="AL1180"/>
      <c r="AM1180"/>
      <c r="AN1180"/>
      <c r="AO1180"/>
      <c r="AP1180"/>
      <c r="AQ1180"/>
      <c r="AR1180"/>
      <c r="AS1180"/>
      <c r="AT1180"/>
      <c r="AU1180"/>
    </row>
    <row r="1181" spans="17:47" x14ac:dyDescent="0.2">
      <c r="Q1181" s="142">
        <f>TRUNC('TARIFA ENTREGA A DIRECCION USD'!D1182-'TARIFA ENTREGA A DIRECCION USD'!D1181,2)</f>
        <v>0.54</v>
      </c>
      <c r="R1181" s="190">
        <v>1174</v>
      </c>
      <c r="S1181" s="200">
        <f>TRUNC((('TARIFA ENTREGA A DIRECCION USD'!C1181-'TARIFA ENTREGA A DIRECCION USD'!D1181)/'TARIFA ENTREGA A DIRECCION USD'!D1181)+1,3)</f>
        <v>0.72099999999999997</v>
      </c>
      <c r="T1181" s="200">
        <f>TRUNC(('TARIFA ENTREGA A DIRECCION USD'!E1181-'TARIFA ENTREGA A DIRECCION USD'!D1181)/'TARIFA ENTREGA A DIRECCION USD'!D1181,3)</f>
        <v>0.24299999999999999</v>
      </c>
      <c r="U1181" s="200">
        <f>TRUNC(('TARIFA ENTREGA A DIRECCION USD'!F1181-'TARIFA ENTREGA A DIRECCION USD'!D1181)/'TARIFA ENTREGA A DIRECCION USD'!D1181,3)</f>
        <v>0.40799999999999997</v>
      </c>
      <c r="V1181" s="200">
        <f>TRUNC(('TARIFA ENTREGA A DIRECCION USD'!G1181-'TARIFA ENTREGA A DIRECCION USD'!D1181)/'TARIFA ENTREGA A DIRECCION USD'!D1181,3)</f>
        <v>0.92300000000000004</v>
      </c>
      <c r="X1181" s="142">
        <v>16.12</v>
      </c>
      <c r="Y1181" s="190">
        <v>1174</v>
      </c>
      <c r="Z1181" s="200">
        <v>0.55000000000000004</v>
      </c>
      <c r="AA1181" s="200">
        <v>0.13</v>
      </c>
      <c r="AB1181" s="200">
        <v>0.3</v>
      </c>
      <c r="AC1181" s="200">
        <v>0.85</v>
      </c>
      <c r="AL1181"/>
      <c r="AM1181"/>
      <c r="AN1181"/>
      <c r="AO1181"/>
      <c r="AP1181"/>
      <c r="AQ1181"/>
      <c r="AR1181"/>
      <c r="AS1181"/>
      <c r="AT1181"/>
      <c r="AU1181"/>
    </row>
    <row r="1182" spans="17:47" x14ac:dyDescent="0.2">
      <c r="Q1182" s="142">
        <f>TRUNC('TARIFA ENTREGA A DIRECCION USD'!D1183-'TARIFA ENTREGA A DIRECCION USD'!D1182,2)</f>
        <v>0.54</v>
      </c>
      <c r="R1182" s="190">
        <v>1175</v>
      </c>
      <c r="S1182" s="200">
        <f>TRUNC((('TARIFA ENTREGA A DIRECCION USD'!C1182-'TARIFA ENTREGA A DIRECCION USD'!D1182)/'TARIFA ENTREGA A DIRECCION USD'!D1182)+1,3)</f>
        <v>0.72099999999999997</v>
      </c>
      <c r="T1182" s="200">
        <f>TRUNC(('TARIFA ENTREGA A DIRECCION USD'!E1182-'TARIFA ENTREGA A DIRECCION USD'!D1182)/'TARIFA ENTREGA A DIRECCION USD'!D1182,3)</f>
        <v>0.24299999999999999</v>
      </c>
      <c r="U1182" s="200">
        <f>TRUNC(('TARIFA ENTREGA A DIRECCION USD'!F1182-'TARIFA ENTREGA A DIRECCION USD'!D1182)/'TARIFA ENTREGA A DIRECCION USD'!D1182,3)</f>
        <v>0.40799999999999997</v>
      </c>
      <c r="V1182" s="200">
        <f>TRUNC(('TARIFA ENTREGA A DIRECCION USD'!G1182-'TARIFA ENTREGA A DIRECCION USD'!D1182)/'TARIFA ENTREGA A DIRECCION USD'!D1182,3)</f>
        <v>0.92300000000000004</v>
      </c>
      <c r="X1182" s="142">
        <v>16.12</v>
      </c>
      <c r="Y1182" s="190">
        <v>1175</v>
      </c>
      <c r="Z1182" s="200">
        <v>0.55000000000000004</v>
      </c>
      <c r="AA1182" s="200">
        <v>0.13</v>
      </c>
      <c r="AB1182" s="200">
        <v>0.3</v>
      </c>
      <c r="AC1182" s="200">
        <v>0.85</v>
      </c>
      <c r="AL1182"/>
      <c r="AM1182"/>
      <c r="AN1182"/>
      <c r="AO1182"/>
      <c r="AP1182"/>
      <c r="AQ1182"/>
      <c r="AR1182"/>
      <c r="AS1182"/>
      <c r="AT1182"/>
      <c r="AU1182"/>
    </row>
    <row r="1183" spans="17:47" x14ac:dyDescent="0.2">
      <c r="Q1183" s="142">
        <f>TRUNC('TARIFA ENTREGA A DIRECCION USD'!D1184-'TARIFA ENTREGA A DIRECCION USD'!D1183,2)</f>
        <v>0.54</v>
      </c>
      <c r="R1183" s="190">
        <v>1176</v>
      </c>
      <c r="S1183" s="200">
        <f>TRUNC((('TARIFA ENTREGA A DIRECCION USD'!C1183-'TARIFA ENTREGA A DIRECCION USD'!D1183)/'TARIFA ENTREGA A DIRECCION USD'!D1183)+1,3)</f>
        <v>0.72099999999999997</v>
      </c>
      <c r="T1183" s="200">
        <f>TRUNC(('TARIFA ENTREGA A DIRECCION USD'!E1183-'TARIFA ENTREGA A DIRECCION USD'!D1183)/'TARIFA ENTREGA A DIRECCION USD'!D1183,3)</f>
        <v>0.24299999999999999</v>
      </c>
      <c r="U1183" s="200">
        <f>TRUNC(('TARIFA ENTREGA A DIRECCION USD'!F1183-'TARIFA ENTREGA A DIRECCION USD'!D1183)/'TARIFA ENTREGA A DIRECCION USD'!D1183,3)</f>
        <v>0.40799999999999997</v>
      </c>
      <c r="V1183" s="200">
        <f>TRUNC(('TARIFA ENTREGA A DIRECCION USD'!G1183-'TARIFA ENTREGA A DIRECCION USD'!D1183)/'TARIFA ENTREGA A DIRECCION USD'!D1183,3)</f>
        <v>0.92400000000000004</v>
      </c>
      <c r="X1183" s="142">
        <v>16.12</v>
      </c>
      <c r="Y1183" s="190">
        <v>1176</v>
      </c>
      <c r="Z1183" s="200">
        <v>0.55000000000000004</v>
      </c>
      <c r="AA1183" s="200">
        <v>0.13</v>
      </c>
      <c r="AB1183" s="200">
        <v>0.3</v>
      </c>
      <c r="AC1183" s="200">
        <v>0.85</v>
      </c>
      <c r="AL1183"/>
      <c r="AM1183"/>
      <c r="AN1183"/>
      <c r="AO1183"/>
      <c r="AP1183"/>
      <c r="AQ1183"/>
      <c r="AR1183"/>
      <c r="AS1183"/>
      <c r="AT1183"/>
      <c r="AU1183"/>
    </row>
    <row r="1184" spans="17:47" x14ac:dyDescent="0.2">
      <c r="Q1184" s="142">
        <f>TRUNC('TARIFA ENTREGA A DIRECCION USD'!D1185-'TARIFA ENTREGA A DIRECCION USD'!D1184,2)</f>
        <v>0.54</v>
      </c>
      <c r="R1184" s="190">
        <v>1177</v>
      </c>
      <c r="S1184" s="200">
        <f>TRUNC((('TARIFA ENTREGA A DIRECCION USD'!C1184-'TARIFA ENTREGA A DIRECCION USD'!D1184)/'TARIFA ENTREGA A DIRECCION USD'!D1184)+1,3)</f>
        <v>0.72099999999999997</v>
      </c>
      <c r="T1184" s="200">
        <f>TRUNC(('TARIFA ENTREGA A DIRECCION USD'!E1184-'TARIFA ENTREGA A DIRECCION USD'!D1184)/'TARIFA ENTREGA A DIRECCION USD'!D1184,3)</f>
        <v>0.24299999999999999</v>
      </c>
      <c r="U1184" s="200">
        <f>TRUNC(('TARIFA ENTREGA A DIRECCION USD'!F1184-'TARIFA ENTREGA A DIRECCION USD'!D1184)/'TARIFA ENTREGA A DIRECCION USD'!D1184,3)</f>
        <v>0.40799999999999997</v>
      </c>
      <c r="V1184" s="200">
        <f>TRUNC(('TARIFA ENTREGA A DIRECCION USD'!G1184-'TARIFA ENTREGA A DIRECCION USD'!D1184)/'TARIFA ENTREGA A DIRECCION USD'!D1184,3)</f>
        <v>0.92400000000000004</v>
      </c>
      <c r="X1184" s="142">
        <v>16.12</v>
      </c>
      <c r="Y1184" s="190">
        <v>1177</v>
      </c>
      <c r="Z1184" s="200">
        <v>0.55000000000000004</v>
      </c>
      <c r="AA1184" s="200">
        <v>0.13</v>
      </c>
      <c r="AB1184" s="200">
        <v>0.3</v>
      </c>
      <c r="AC1184" s="200">
        <v>0.85</v>
      </c>
      <c r="AL1184"/>
      <c r="AM1184"/>
      <c r="AN1184"/>
      <c r="AO1184"/>
      <c r="AP1184"/>
      <c r="AQ1184"/>
      <c r="AR1184"/>
      <c r="AS1184"/>
      <c r="AT1184"/>
      <c r="AU1184"/>
    </row>
    <row r="1185" spans="17:47" x14ac:dyDescent="0.2">
      <c r="Q1185" s="142">
        <f>TRUNC('TARIFA ENTREGA A DIRECCION USD'!D1186-'TARIFA ENTREGA A DIRECCION USD'!D1185,2)</f>
        <v>0.54</v>
      </c>
      <c r="R1185" s="190">
        <v>1178</v>
      </c>
      <c r="S1185" s="200">
        <f>TRUNC((('TARIFA ENTREGA A DIRECCION USD'!C1185-'TARIFA ENTREGA A DIRECCION USD'!D1185)/'TARIFA ENTREGA A DIRECCION USD'!D1185)+1,3)</f>
        <v>0.72099999999999997</v>
      </c>
      <c r="T1185" s="200">
        <f>TRUNC(('TARIFA ENTREGA A DIRECCION USD'!E1185-'TARIFA ENTREGA A DIRECCION USD'!D1185)/'TARIFA ENTREGA A DIRECCION USD'!D1185,3)</f>
        <v>0.24299999999999999</v>
      </c>
      <c r="U1185" s="200">
        <f>TRUNC(('TARIFA ENTREGA A DIRECCION USD'!F1185-'TARIFA ENTREGA A DIRECCION USD'!D1185)/'TARIFA ENTREGA A DIRECCION USD'!D1185,3)</f>
        <v>0.40899999999999997</v>
      </c>
      <c r="V1185" s="200">
        <f>TRUNC(('TARIFA ENTREGA A DIRECCION USD'!G1185-'TARIFA ENTREGA A DIRECCION USD'!D1185)/'TARIFA ENTREGA A DIRECCION USD'!D1185,3)</f>
        <v>0.92400000000000004</v>
      </c>
      <c r="X1185" s="142">
        <v>16.12</v>
      </c>
      <c r="Y1185" s="190">
        <v>1178</v>
      </c>
      <c r="Z1185" s="200">
        <v>0.55000000000000004</v>
      </c>
      <c r="AA1185" s="200">
        <v>0.13</v>
      </c>
      <c r="AB1185" s="200">
        <v>0.3</v>
      </c>
      <c r="AC1185" s="200">
        <v>0.85</v>
      </c>
      <c r="AL1185"/>
      <c r="AM1185"/>
      <c r="AN1185"/>
      <c r="AO1185"/>
      <c r="AP1185"/>
      <c r="AQ1185"/>
      <c r="AR1185"/>
      <c r="AS1185"/>
      <c r="AT1185"/>
      <c r="AU1185"/>
    </row>
    <row r="1186" spans="17:47" x14ac:dyDescent="0.2">
      <c r="Q1186" s="142">
        <f>TRUNC('TARIFA ENTREGA A DIRECCION USD'!D1187-'TARIFA ENTREGA A DIRECCION USD'!D1186,2)</f>
        <v>0.54</v>
      </c>
      <c r="R1186" s="190">
        <v>1179</v>
      </c>
      <c r="S1186" s="200">
        <f>TRUNC((('TARIFA ENTREGA A DIRECCION USD'!C1186-'TARIFA ENTREGA A DIRECCION USD'!D1186)/'TARIFA ENTREGA A DIRECCION USD'!D1186)+1,3)</f>
        <v>0.72099999999999997</v>
      </c>
      <c r="T1186" s="200">
        <f>TRUNC(('TARIFA ENTREGA A DIRECCION USD'!E1186-'TARIFA ENTREGA A DIRECCION USD'!D1186)/'TARIFA ENTREGA A DIRECCION USD'!D1186,3)</f>
        <v>0.24299999999999999</v>
      </c>
      <c r="U1186" s="200">
        <f>TRUNC(('TARIFA ENTREGA A DIRECCION USD'!F1186-'TARIFA ENTREGA A DIRECCION USD'!D1186)/'TARIFA ENTREGA A DIRECCION USD'!D1186,3)</f>
        <v>0.40899999999999997</v>
      </c>
      <c r="V1186" s="200">
        <f>TRUNC(('TARIFA ENTREGA A DIRECCION USD'!G1186-'TARIFA ENTREGA A DIRECCION USD'!D1186)/'TARIFA ENTREGA A DIRECCION USD'!D1186,3)</f>
        <v>0.92400000000000004</v>
      </c>
      <c r="X1186" s="142">
        <v>16.12</v>
      </c>
      <c r="Y1186" s="190">
        <v>1179</v>
      </c>
      <c r="Z1186" s="200">
        <v>0.55000000000000004</v>
      </c>
      <c r="AA1186" s="200">
        <v>0.13</v>
      </c>
      <c r="AB1186" s="200">
        <v>0.3</v>
      </c>
      <c r="AC1186" s="200">
        <v>0.85</v>
      </c>
      <c r="AL1186"/>
      <c r="AM1186"/>
      <c r="AN1186"/>
      <c r="AO1186"/>
      <c r="AP1186"/>
      <c r="AQ1186"/>
      <c r="AR1186"/>
      <c r="AS1186"/>
      <c r="AT1186"/>
      <c r="AU1186"/>
    </row>
    <row r="1187" spans="17:47" x14ac:dyDescent="0.2">
      <c r="Q1187" s="142">
        <f>TRUNC('TARIFA ENTREGA A DIRECCION USD'!D1188-'TARIFA ENTREGA A DIRECCION USD'!D1187,2)</f>
        <v>0.54</v>
      </c>
      <c r="R1187" s="190">
        <v>1180</v>
      </c>
      <c r="S1187" s="200">
        <f>TRUNC((('TARIFA ENTREGA A DIRECCION USD'!C1187-'TARIFA ENTREGA A DIRECCION USD'!D1187)/'TARIFA ENTREGA A DIRECCION USD'!D1187)+1,3)</f>
        <v>0.72099999999999997</v>
      </c>
      <c r="T1187" s="200">
        <f>TRUNC(('TARIFA ENTREGA A DIRECCION USD'!E1187-'TARIFA ENTREGA A DIRECCION USD'!D1187)/'TARIFA ENTREGA A DIRECCION USD'!D1187,3)</f>
        <v>0.24299999999999999</v>
      </c>
      <c r="U1187" s="200">
        <f>TRUNC(('TARIFA ENTREGA A DIRECCION USD'!F1187-'TARIFA ENTREGA A DIRECCION USD'!D1187)/'TARIFA ENTREGA A DIRECCION USD'!D1187,3)</f>
        <v>0.40899999999999997</v>
      </c>
      <c r="V1187" s="200">
        <f>TRUNC(('TARIFA ENTREGA A DIRECCION USD'!G1187-'TARIFA ENTREGA A DIRECCION USD'!D1187)/'TARIFA ENTREGA A DIRECCION USD'!D1187,3)</f>
        <v>0.92400000000000004</v>
      </c>
      <c r="X1187" s="142">
        <v>16.12</v>
      </c>
      <c r="Y1187" s="190">
        <v>1180</v>
      </c>
      <c r="Z1187" s="200">
        <v>0.55000000000000004</v>
      </c>
      <c r="AA1187" s="200">
        <v>0.13</v>
      </c>
      <c r="AB1187" s="200">
        <v>0.3</v>
      </c>
      <c r="AC1187" s="200">
        <v>0.85</v>
      </c>
      <c r="AL1187"/>
      <c r="AM1187"/>
      <c r="AN1187"/>
      <c r="AO1187"/>
      <c r="AP1187"/>
      <c r="AQ1187"/>
      <c r="AR1187"/>
      <c r="AS1187"/>
      <c r="AT1187"/>
      <c r="AU1187"/>
    </row>
    <row r="1188" spans="17:47" x14ac:dyDescent="0.2">
      <c r="Q1188" s="142">
        <f>TRUNC('TARIFA ENTREGA A DIRECCION USD'!D1189-'TARIFA ENTREGA A DIRECCION USD'!D1188,2)</f>
        <v>0.54</v>
      </c>
      <c r="R1188" s="190">
        <v>1181</v>
      </c>
      <c r="S1188" s="200">
        <f>TRUNC((('TARIFA ENTREGA A DIRECCION USD'!C1188-'TARIFA ENTREGA A DIRECCION USD'!D1188)/'TARIFA ENTREGA A DIRECCION USD'!D1188)+1,3)</f>
        <v>0.72099999999999997</v>
      </c>
      <c r="T1188" s="200">
        <f>TRUNC(('TARIFA ENTREGA A DIRECCION USD'!E1188-'TARIFA ENTREGA A DIRECCION USD'!D1188)/'TARIFA ENTREGA A DIRECCION USD'!D1188,3)</f>
        <v>0.24299999999999999</v>
      </c>
      <c r="U1188" s="200">
        <f>TRUNC(('TARIFA ENTREGA A DIRECCION USD'!F1188-'TARIFA ENTREGA A DIRECCION USD'!D1188)/'TARIFA ENTREGA A DIRECCION USD'!D1188,3)</f>
        <v>0.40899999999999997</v>
      </c>
      <c r="V1188" s="200">
        <f>TRUNC(('TARIFA ENTREGA A DIRECCION USD'!G1188-'TARIFA ENTREGA A DIRECCION USD'!D1188)/'TARIFA ENTREGA A DIRECCION USD'!D1188,3)</f>
        <v>0.92400000000000004</v>
      </c>
      <c r="X1188" s="142">
        <v>16.12</v>
      </c>
      <c r="Y1188" s="190">
        <v>1181</v>
      </c>
      <c r="Z1188" s="200">
        <v>0.55000000000000004</v>
      </c>
      <c r="AA1188" s="200">
        <v>0.13</v>
      </c>
      <c r="AB1188" s="200">
        <v>0.3</v>
      </c>
      <c r="AC1188" s="200">
        <v>0.85</v>
      </c>
      <c r="AL1188"/>
      <c r="AM1188"/>
      <c r="AN1188"/>
      <c r="AO1188"/>
      <c r="AP1188"/>
      <c r="AQ1188"/>
      <c r="AR1188"/>
      <c r="AS1188"/>
      <c r="AT1188"/>
      <c r="AU1188"/>
    </row>
    <row r="1189" spans="17:47" x14ac:dyDescent="0.2">
      <c r="Q1189" s="142">
        <f>TRUNC('TARIFA ENTREGA A DIRECCION USD'!D1190-'TARIFA ENTREGA A DIRECCION USD'!D1189,2)</f>
        <v>0.54</v>
      </c>
      <c r="R1189" s="190">
        <v>1182</v>
      </c>
      <c r="S1189" s="200">
        <f>TRUNC((('TARIFA ENTREGA A DIRECCION USD'!C1189-'TARIFA ENTREGA A DIRECCION USD'!D1189)/'TARIFA ENTREGA A DIRECCION USD'!D1189)+1,3)</f>
        <v>0.72099999999999997</v>
      </c>
      <c r="T1189" s="200">
        <f>TRUNC(('TARIFA ENTREGA A DIRECCION USD'!E1189-'TARIFA ENTREGA A DIRECCION USD'!D1189)/'TARIFA ENTREGA A DIRECCION USD'!D1189,3)</f>
        <v>0.24299999999999999</v>
      </c>
      <c r="U1189" s="200">
        <f>TRUNC(('TARIFA ENTREGA A DIRECCION USD'!F1189-'TARIFA ENTREGA A DIRECCION USD'!D1189)/'TARIFA ENTREGA A DIRECCION USD'!D1189,3)</f>
        <v>0.40899999999999997</v>
      </c>
      <c r="V1189" s="200">
        <f>TRUNC(('TARIFA ENTREGA A DIRECCION USD'!G1189-'TARIFA ENTREGA A DIRECCION USD'!D1189)/'TARIFA ENTREGA A DIRECCION USD'!D1189,3)</f>
        <v>0.92400000000000004</v>
      </c>
      <c r="X1189" s="142">
        <v>16.12</v>
      </c>
      <c r="Y1189" s="190">
        <v>1182</v>
      </c>
      <c r="Z1189" s="200">
        <v>0.55000000000000004</v>
      </c>
      <c r="AA1189" s="200">
        <v>0.13</v>
      </c>
      <c r="AB1189" s="200">
        <v>0.3</v>
      </c>
      <c r="AC1189" s="200">
        <v>0.85</v>
      </c>
      <c r="AL1189"/>
      <c r="AM1189"/>
      <c r="AN1189"/>
      <c r="AO1189"/>
      <c r="AP1189"/>
      <c r="AQ1189"/>
      <c r="AR1189"/>
      <c r="AS1189"/>
      <c r="AT1189"/>
      <c r="AU1189"/>
    </row>
    <row r="1190" spans="17:47" x14ac:dyDescent="0.2">
      <c r="Q1190" s="142">
        <f>TRUNC('TARIFA ENTREGA A DIRECCION USD'!D1191-'TARIFA ENTREGA A DIRECCION USD'!D1190,2)</f>
        <v>0.54</v>
      </c>
      <c r="R1190" s="190">
        <v>1183</v>
      </c>
      <c r="S1190" s="200">
        <f>TRUNC((('TARIFA ENTREGA A DIRECCION USD'!C1190-'TARIFA ENTREGA A DIRECCION USD'!D1190)/'TARIFA ENTREGA A DIRECCION USD'!D1190)+1,3)</f>
        <v>0.72099999999999997</v>
      </c>
      <c r="T1190" s="200">
        <f>TRUNC(('TARIFA ENTREGA A DIRECCION USD'!E1190-'TARIFA ENTREGA A DIRECCION USD'!D1190)/'TARIFA ENTREGA A DIRECCION USD'!D1190,3)</f>
        <v>0.24299999999999999</v>
      </c>
      <c r="U1190" s="200">
        <f>TRUNC(('TARIFA ENTREGA A DIRECCION USD'!F1190-'TARIFA ENTREGA A DIRECCION USD'!D1190)/'TARIFA ENTREGA A DIRECCION USD'!D1190,3)</f>
        <v>0.40899999999999997</v>
      </c>
      <c r="V1190" s="200">
        <f>TRUNC(('TARIFA ENTREGA A DIRECCION USD'!G1190-'TARIFA ENTREGA A DIRECCION USD'!D1190)/'TARIFA ENTREGA A DIRECCION USD'!D1190,3)</f>
        <v>0.92400000000000004</v>
      </c>
      <c r="X1190" s="142">
        <v>16.12</v>
      </c>
      <c r="Y1190" s="190">
        <v>1183</v>
      </c>
      <c r="Z1190" s="200">
        <v>0.55000000000000004</v>
      </c>
      <c r="AA1190" s="200">
        <v>0.13</v>
      </c>
      <c r="AB1190" s="200">
        <v>0.3</v>
      </c>
      <c r="AC1190" s="200">
        <v>0.85</v>
      </c>
      <c r="AL1190"/>
      <c r="AM1190"/>
      <c r="AN1190"/>
      <c r="AO1190"/>
      <c r="AP1190"/>
      <c r="AQ1190"/>
      <c r="AR1190"/>
      <c r="AS1190"/>
      <c r="AT1190"/>
      <c r="AU1190"/>
    </row>
    <row r="1191" spans="17:47" x14ac:dyDescent="0.2">
      <c r="Q1191" s="142">
        <f>TRUNC('TARIFA ENTREGA A DIRECCION USD'!D1192-'TARIFA ENTREGA A DIRECCION USD'!D1191,2)</f>
        <v>0.54</v>
      </c>
      <c r="R1191" s="190">
        <v>1184</v>
      </c>
      <c r="S1191" s="200">
        <f>TRUNC((('TARIFA ENTREGA A DIRECCION USD'!C1191-'TARIFA ENTREGA A DIRECCION USD'!D1191)/'TARIFA ENTREGA A DIRECCION USD'!D1191)+1,3)</f>
        <v>0.72099999999999997</v>
      </c>
      <c r="T1191" s="200">
        <f>TRUNC(('TARIFA ENTREGA A DIRECCION USD'!E1191-'TARIFA ENTREGA A DIRECCION USD'!D1191)/'TARIFA ENTREGA A DIRECCION USD'!D1191,3)</f>
        <v>0.24299999999999999</v>
      </c>
      <c r="U1191" s="200">
        <f>TRUNC(('TARIFA ENTREGA A DIRECCION USD'!F1191-'TARIFA ENTREGA A DIRECCION USD'!D1191)/'TARIFA ENTREGA A DIRECCION USD'!D1191,3)</f>
        <v>0.40899999999999997</v>
      </c>
      <c r="V1191" s="200">
        <f>TRUNC(('TARIFA ENTREGA A DIRECCION USD'!G1191-'TARIFA ENTREGA A DIRECCION USD'!D1191)/'TARIFA ENTREGA A DIRECCION USD'!D1191,3)</f>
        <v>0.92400000000000004</v>
      </c>
      <c r="X1191" s="142">
        <v>16.12</v>
      </c>
      <c r="Y1191" s="190">
        <v>1184</v>
      </c>
      <c r="Z1191" s="200">
        <v>0.55000000000000004</v>
      </c>
      <c r="AA1191" s="200">
        <v>0.13</v>
      </c>
      <c r="AB1191" s="200">
        <v>0.3</v>
      </c>
      <c r="AC1191" s="200">
        <v>0.85</v>
      </c>
      <c r="AL1191"/>
      <c r="AM1191"/>
      <c r="AN1191"/>
      <c r="AO1191"/>
      <c r="AP1191"/>
      <c r="AQ1191"/>
      <c r="AR1191"/>
      <c r="AS1191"/>
      <c r="AT1191"/>
      <c r="AU1191"/>
    </row>
    <row r="1192" spans="17:47" x14ac:dyDescent="0.2">
      <c r="Q1192" s="142">
        <f>TRUNC('TARIFA ENTREGA A DIRECCION USD'!D1193-'TARIFA ENTREGA A DIRECCION USD'!D1192,2)</f>
        <v>0.54</v>
      </c>
      <c r="R1192" s="190">
        <v>1185</v>
      </c>
      <c r="S1192" s="200">
        <f>TRUNC((('TARIFA ENTREGA A DIRECCION USD'!C1192-'TARIFA ENTREGA A DIRECCION USD'!D1192)/'TARIFA ENTREGA A DIRECCION USD'!D1192)+1,3)</f>
        <v>0.72099999999999997</v>
      </c>
      <c r="T1192" s="200">
        <f>TRUNC(('TARIFA ENTREGA A DIRECCION USD'!E1192-'TARIFA ENTREGA A DIRECCION USD'!D1192)/'TARIFA ENTREGA A DIRECCION USD'!D1192,3)</f>
        <v>0.24299999999999999</v>
      </c>
      <c r="U1192" s="200">
        <f>TRUNC(('TARIFA ENTREGA A DIRECCION USD'!F1192-'TARIFA ENTREGA A DIRECCION USD'!D1192)/'TARIFA ENTREGA A DIRECCION USD'!D1192,3)</f>
        <v>0.40899999999999997</v>
      </c>
      <c r="V1192" s="200">
        <f>TRUNC(('TARIFA ENTREGA A DIRECCION USD'!G1192-'TARIFA ENTREGA A DIRECCION USD'!D1192)/'TARIFA ENTREGA A DIRECCION USD'!D1192,3)</f>
        <v>0.92400000000000004</v>
      </c>
      <c r="X1192" s="142">
        <v>16.12</v>
      </c>
      <c r="Y1192" s="190">
        <v>1185</v>
      </c>
      <c r="Z1192" s="200">
        <v>0.55000000000000004</v>
      </c>
      <c r="AA1192" s="200">
        <v>0.13</v>
      </c>
      <c r="AB1192" s="200">
        <v>0.3</v>
      </c>
      <c r="AC1192" s="200">
        <v>0.85</v>
      </c>
      <c r="AL1192"/>
      <c r="AM1192"/>
      <c r="AN1192"/>
      <c r="AO1192"/>
      <c r="AP1192"/>
      <c r="AQ1192"/>
      <c r="AR1192"/>
      <c r="AS1192"/>
      <c r="AT1192"/>
      <c r="AU1192"/>
    </row>
    <row r="1193" spans="17:47" x14ac:dyDescent="0.2">
      <c r="Q1193" s="142">
        <f>TRUNC('TARIFA ENTREGA A DIRECCION USD'!D1194-'TARIFA ENTREGA A DIRECCION USD'!D1193,2)</f>
        <v>0.54</v>
      </c>
      <c r="R1193" s="190">
        <v>1186</v>
      </c>
      <c r="S1193" s="200">
        <f>TRUNC((('TARIFA ENTREGA A DIRECCION USD'!C1193-'TARIFA ENTREGA A DIRECCION USD'!D1193)/'TARIFA ENTREGA A DIRECCION USD'!D1193)+1,3)</f>
        <v>0.72099999999999997</v>
      </c>
      <c r="T1193" s="200">
        <f>TRUNC(('TARIFA ENTREGA A DIRECCION USD'!E1193-'TARIFA ENTREGA A DIRECCION USD'!D1193)/'TARIFA ENTREGA A DIRECCION USD'!D1193,3)</f>
        <v>0.24299999999999999</v>
      </c>
      <c r="U1193" s="200">
        <f>TRUNC(('TARIFA ENTREGA A DIRECCION USD'!F1193-'TARIFA ENTREGA A DIRECCION USD'!D1193)/'TARIFA ENTREGA A DIRECCION USD'!D1193,3)</f>
        <v>0.40899999999999997</v>
      </c>
      <c r="V1193" s="200">
        <f>TRUNC(('TARIFA ENTREGA A DIRECCION USD'!G1193-'TARIFA ENTREGA A DIRECCION USD'!D1193)/'TARIFA ENTREGA A DIRECCION USD'!D1193,3)</f>
        <v>0.92400000000000004</v>
      </c>
      <c r="X1193" s="142">
        <v>16.12</v>
      </c>
      <c r="Y1193" s="190">
        <v>1186</v>
      </c>
      <c r="Z1193" s="200">
        <v>0.55000000000000004</v>
      </c>
      <c r="AA1193" s="200">
        <v>0.13</v>
      </c>
      <c r="AB1193" s="200">
        <v>0.3</v>
      </c>
      <c r="AC1193" s="200">
        <v>0.85</v>
      </c>
      <c r="AL1193"/>
      <c r="AM1193"/>
      <c r="AN1193"/>
      <c r="AO1193"/>
      <c r="AP1193"/>
      <c r="AQ1193"/>
      <c r="AR1193"/>
      <c r="AS1193"/>
      <c r="AT1193"/>
      <c r="AU1193"/>
    </row>
    <row r="1194" spans="17:47" x14ac:dyDescent="0.2">
      <c r="Q1194" s="142">
        <f>TRUNC('TARIFA ENTREGA A DIRECCION USD'!D1195-'TARIFA ENTREGA A DIRECCION USD'!D1194,2)</f>
        <v>0.54</v>
      </c>
      <c r="R1194" s="190">
        <v>1187</v>
      </c>
      <c r="S1194" s="200">
        <f>TRUNC((('TARIFA ENTREGA A DIRECCION USD'!C1194-'TARIFA ENTREGA A DIRECCION USD'!D1194)/'TARIFA ENTREGA A DIRECCION USD'!D1194)+1,3)</f>
        <v>0.72099999999999997</v>
      </c>
      <c r="T1194" s="200">
        <f>TRUNC(('TARIFA ENTREGA A DIRECCION USD'!E1194-'TARIFA ENTREGA A DIRECCION USD'!D1194)/'TARIFA ENTREGA A DIRECCION USD'!D1194,3)</f>
        <v>0.24299999999999999</v>
      </c>
      <c r="U1194" s="200">
        <f>TRUNC(('TARIFA ENTREGA A DIRECCION USD'!F1194-'TARIFA ENTREGA A DIRECCION USD'!D1194)/'TARIFA ENTREGA A DIRECCION USD'!D1194,3)</f>
        <v>0.40899999999999997</v>
      </c>
      <c r="V1194" s="200">
        <f>TRUNC(('TARIFA ENTREGA A DIRECCION USD'!G1194-'TARIFA ENTREGA A DIRECCION USD'!D1194)/'TARIFA ENTREGA A DIRECCION USD'!D1194,3)</f>
        <v>0.92400000000000004</v>
      </c>
      <c r="X1194" s="142">
        <v>16.12</v>
      </c>
      <c r="Y1194" s="190">
        <v>1187</v>
      </c>
      <c r="Z1194" s="200">
        <v>0.55000000000000004</v>
      </c>
      <c r="AA1194" s="200">
        <v>0.13</v>
      </c>
      <c r="AB1194" s="200">
        <v>0.3</v>
      </c>
      <c r="AC1194" s="200">
        <v>0.85</v>
      </c>
      <c r="AL1194"/>
      <c r="AM1194"/>
      <c r="AN1194"/>
      <c r="AO1194"/>
      <c r="AP1194"/>
      <c r="AQ1194"/>
      <c r="AR1194"/>
      <c r="AS1194"/>
      <c r="AT1194"/>
      <c r="AU1194"/>
    </row>
    <row r="1195" spans="17:47" x14ac:dyDescent="0.2">
      <c r="Q1195" s="142">
        <f>TRUNC('TARIFA ENTREGA A DIRECCION USD'!D1196-'TARIFA ENTREGA A DIRECCION USD'!D1195,2)</f>
        <v>0.54</v>
      </c>
      <c r="R1195" s="190">
        <v>1188</v>
      </c>
      <c r="S1195" s="200">
        <f>TRUNC((('TARIFA ENTREGA A DIRECCION USD'!C1195-'TARIFA ENTREGA A DIRECCION USD'!D1195)/'TARIFA ENTREGA A DIRECCION USD'!D1195)+1,3)</f>
        <v>0.72099999999999997</v>
      </c>
      <c r="T1195" s="200">
        <f>TRUNC(('TARIFA ENTREGA A DIRECCION USD'!E1195-'TARIFA ENTREGA A DIRECCION USD'!D1195)/'TARIFA ENTREGA A DIRECCION USD'!D1195,3)</f>
        <v>0.24299999999999999</v>
      </c>
      <c r="U1195" s="200">
        <f>TRUNC(('TARIFA ENTREGA A DIRECCION USD'!F1195-'TARIFA ENTREGA A DIRECCION USD'!D1195)/'TARIFA ENTREGA A DIRECCION USD'!D1195,3)</f>
        <v>0.40899999999999997</v>
      </c>
      <c r="V1195" s="200">
        <f>TRUNC(('TARIFA ENTREGA A DIRECCION USD'!G1195-'TARIFA ENTREGA A DIRECCION USD'!D1195)/'TARIFA ENTREGA A DIRECCION USD'!D1195,3)</f>
        <v>0.92400000000000004</v>
      </c>
      <c r="X1195" s="142">
        <v>16.12</v>
      </c>
      <c r="Y1195" s="190">
        <v>1188</v>
      </c>
      <c r="Z1195" s="200">
        <v>0.55000000000000004</v>
      </c>
      <c r="AA1195" s="200">
        <v>0.13</v>
      </c>
      <c r="AB1195" s="200">
        <v>0.3</v>
      </c>
      <c r="AC1195" s="200">
        <v>0.85</v>
      </c>
      <c r="AL1195"/>
      <c r="AM1195"/>
      <c r="AN1195"/>
      <c r="AO1195"/>
      <c r="AP1195"/>
      <c r="AQ1195"/>
      <c r="AR1195"/>
      <c r="AS1195"/>
      <c r="AT1195"/>
      <c r="AU1195"/>
    </row>
    <row r="1196" spans="17:47" x14ac:dyDescent="0.2">
      <c r="Q1196" s="142">
        <f>TRUNC('TARIFA ENTREGA A DIRECCION USD'!D1197-'TARIFA ENTREGA A DIRECCION USD'!D1196,2)</f>
        <v>0.54</v>
      </c>
      <c r="R1196" s="190">
        <v>1189</v>
      </c>
      <c r="S1196" s="200">
        <f>TRUNC((('TARIFA ENTREGA A DIRECCION USD'!C1196-'TARIFA ENTREGA A DIRECCION USD'!D1196)/'TARIFA ENTREGA A DIRECCION USD'!D1196)+1,3)</f>
        <v>0.72099999999999997</v>
      </c>
      <c r="T1196" s="200">
        <f>TRUNC(('TARIFA ENTREGA A DIRECCION USD'!E1196-'TARIFA ENTREGA A DIRECCION USD'!D1196)/'TARIFA ENTREGA A DIRECCION USD'!D1196,3)</f>
        <v>0.24299999999999999</v>
      </c>
      <c r="U1196" s="200">
        <f>TRUNC(('TARIFA ENTREGA A DIRECCION USD'!F1196-'TARIFA ENTREGA A DIRECCION USD'!D1196)/'TARIFA ENTREGA A DIRECCION USD'!D1196,3)</f>
        <v>0.40899999999999997</v>
      </c>
      <c r="V1196" s="200">
        <f>TRUNC(('TARIFA ENTREGA A DIRECCION USD'!G1196-'TARIFA ENTREGA A DIRECCION USD'!D1196)/'TARIFA ENTREGA A DIRECCION USD'!D1196,3)</f>
        <v>0.92400000000000004</v>
      </c>
      <c r="X1196" s="142">
        <v>16.12</v>
      </c>
      <c r="Y1196" s="190">
        <v>1189</v>
      </c>
      <c r="Z1196" s="200">
        <v>0.55000000000000004</v>
      </c>
      <c r="AA1196" s="200">
        <v>0.13</v>
      </c>
      <c r="AB1196" s="200">
        <v>0.3</v>
      </c>
      <c r="AC1196" s="200">
        <v>0.85</v>
      </c>
      <c r="AL1196"/>
      <c r="AM1196"/>
      <c r="AN1196"/>
      <c r="AO1196"/>
      <c r="AP1196"/>
      <c r="AQ1196"/>
      <c r="AR1196"/>
      <c r="AS1196"/>
      <c r="AT1196"/>
      <c r="AU1196"/>
    </row>
    <row r="1197" spans="17:47" x14ac:dyDescent="0.2">
      <c r="Q1197" s="142">
        <f>TRUNC('TARIFA ENTREGA A DIRECCION USD'!D1198-'TARIFA ENTREGA A DIRECCION USD'!D1197,2)</f>
        <v>0.54</v>
      </c>
      <c r="R1197" s="190">
        <v>1190</v>
      </c>
      <c r="S1197" s="200">
        <f>TRUNC((('TARIFA ENTREGA A DIRECCION USD'!C1197-'TARIFA ENTREGA A DIRECCION USD'!D1197)/'TARIFA ENTREGA A DIRECCION USD'!D1197)+1,3)</f>
        <v>0.72099999999999997</v>
      </c>
      <c r="T1197" s="200">
        <f>TRUNC(('TARIFA ENTREGA A DIRECCION USD'!E1197-'TARIFA ENTREGA A DIRECCION USD'!D1197)/'TARIFA ENTREGA A DIRECCION USD'!D1197,3)</f>
        <v>0.24299999999999999</v>
      </c>
      <c r="U1197" s="200">
        <f>TRUNC(('TARIFA ENTREGA A DIRECCION USD'!F1197-'TARIFA ENTREGA A DIRECCION USD'!D1197)/'TARIFA ENTREGA A DIRECCION USD'!D1197,3)</f>
        <v>0.40899999999999997</v>
      </c>
      <c r="V1197" s="200">
        <f>TRUNC(('TARIFA ENTREGA A DIRECCION USD'!G1197-'TARIFA ENTREGA A DIRECCION USD'!D1197)/'TARIFA ENTREGA A DIRECCION USD'!D1197,3)</f>
        <v>0.92400000000000004</v>
      </c>
      <c r="X1197" s="142">
        <v>16.12</v>
      </c>
      <c r="Y1197" s="190">
        <v>1190</v>
      </c>
      <c r="Z1197" s="200">
        <v>0.55000000000000004</v>
      </c>
      <c r="AA1197" s="200">
        <v>0.13</v>
      </c>
      <c r="AB1197" s="200">
        <v>0.3</v>
      </c>
      <c r="AC1197" s="200">
        <v>0.85</v>
      </c>
      <c r="AL1197"/>
      <c r="AM1197"/>
      <c r="AN1197"/>
      <c r="AO1197"/>
      <c r="AP1197"/>
      <c r="AQ1197"/>
      <c r="AR1197"/>
      <c r="AS1197"/>
      <c r="AT1197"/>
      <c r="AU1197"/>
    </row>
    <row r="1198" spans="17:47" x14ac:dyDescent="0.2">
      <c r="Q1198" s="142">
        <f>TRUNC('TARIFA ENTREGA A DIRECCION USD'!D1199-'TARIFA ENTREGA A DIRECCION USD'!D1198,2)</f>
        <v>0.54</v>
      </c>
      <c r="R1198" s="190">
        <v>1191</v>
      </c>
      <c r="S1198" s="200">
        <f>TRUNC((('TARIFA ENTREGA A DIRECCION USD'!C1198-'TARIFA ENTREGA A DIRECCION USD'!D1198)/'TARIFA ENTREGA A DIRECCION USD'!D1198)+1,3)</f>
        <v>0.72099999999999997</v>
      </c>
      <c r="T1198" s="200">
        <f>TRUNC(('TARIFA ENTREGA A DIRECCION USD'!E1198-'TARIFA ENTREGA A DIRECCION USD'!D1198)/'TARIFA ENTREGA A DIRECCION USD'!D1198,3)</f>
        <v>0.24299999999999999</v>
      </c>
      <c r="U1198" s="200">
        <f>TRUNC(('TARIFA ENTREGA A DIRECCION USD'!F1198-'TARIFA ENTREGA A DIRECCION USD'!D1198)/'TARIFA ENTREGA A DIRECCION USD'!D1198,3)</f>
        <v>0.40899999999999997</v>
      </c>
      <c r="V1198" s="200">
        <f>TRUNC(('TARIFA ENTREGA A DIRECCION USD'!G1198-'TARIFA ENTREGA A DIRECCION USD'!D1198)/'TARIFA ENTREGA A DIRECCION USD'!D1198,3)</f>
        <v>0.92400000000000004</v>
      </c>
      <c r="X1198" s="142">
        <v>16.12</v>
      </c>
      <c r="Y1198" s="190">
        <v>1191</v>
      </c>
      <c r="Z1198" s="200">
        <v>0.55000000000000004</v>
      </c>
      <c r="AA1198" s="200">
        <v>0.13</v>
      </c>
      <c r="AB1198" s="200">
        <v>0.3</v>
      </c>
      <c r="AC1198" s="200">
        <v>0.85</v>
      </c>
      <c r="AL1198"/>
      <c r="AM1198"/>
      <c r="AN1198"/>
      <c r="AO1198"/>
      <c r="AP1198"/>
      <c r="AQ1198"/>
      <c r="AR1198"/>
      <c r="AS1198"/>
      <c r="AT1198"/>
      <c r="AU1198"/>
    </row>
    <row r="1199" spans="17:47" x14ac:dyDescent="0.2">
      <c r="Q1199" s="142">
        <f>TRUNC('TARIFA ENTREGA A DIRECCION USD'!D1200-'TARIFA ENTREGA A DIRECCION USD'!D1199,2)</f>
        <v>0.54</v>
      </c>
      <c r="R1199" s="190">
        <v>1192</v>
      </c>
      <c r="S1199" s="200">
        <f>TRUNC((('TARIFA ENTREGA A DIRECCION USD'!C1199-'TARIFA ENTREGA A DIRECCION USD'!D1199)/'TARIFA ENTREGA A DIRECCION USD'!D1199)+1,3)</f>
        <v>0.72099999999999997</v>
      </c>
      <c r="T1199" s="200">
        <f>TRUNC(('TARIFA ENTREGA A DIRECCION USD'!E1199-'TARIFA ENTREGA A DIRECCION USD'!D1199)/'TARIFA ENTREGA A DIRECCION USD'!D1199,3)</f>
        <v>0.24299999999999999</v>
      </c>
      <c r="U1199" s="200">
        <f>TRUNC(('TARIFA ENTREGA A DIRECCION USD'!F1199-'TARIFA ENTREGA A DIRECCION USD'!D1199)/'TARIFA ENTREGA A DIRECCION USD'!D1199,3)</f>
        <v>0.40899999999999997</v>
      </c>
      <c r="V1199" s="200">
        <f>TRUNC(('TARIFA ENTREGA A DIRECCION USD'!G1199-'TARIFA ENTREGA A DIRECCION USD'!D1199)/'TARIFA ENTREGA A DIRECCION USD'!D1199,3)</f>
        <v>0.92400000000000004</v>
      </c>
      <c r="X1199" s="142">
        <v>16.12</v>
      </c>
      <c r="Y1199" s="190">
        <v>1192</v>
      </c>
      <c r="Z1199" s="200">
        <v>0.55000000000000004</v>
      </c>
      <c r="AA1199" s="200">
        <v>0.13</v>
      </c>
      <c r="AB1199" s="200">
        <v>0.3</v>
      </c>
      <c r="AC1199" s="200">
        <v>0.85</v>
      </c>
      <c r="AL1199"/>
      <c r="AM1199"/>
      <c r="AN1199"/>
      <c r="AO1199"/>
      <c r="AP1199"/>
      <c r="AQ1199"/>
      <c r="AR1199"/>
      <c r="AS1199"/>
      <c r="AT1199"/>
      <c r="AU1199"/>
    </row>
    <row r="1200" spans="17:47" x14ac:dyDescent="0.2">
      <c r="Q1200" s="142">
        <f>TRUNC('TARIFA ENTREGA A DIRECCION USD'!D1201-'TARIFA ENTREGA A DIRECCION USD'!D1200,2)</f>
        <v>0.54</v>
      </c>
      <c r="R1200" s="190">
        <v>1193</v>
      </c>
      <c r="S1200" s="200">
        <f>TRUNC((('TARIFA ENTREGA A DIRECCION USD'!C1200-'TARIFA ENTREGA A DIRECCION USD'!D1200)/'TARIFA ENTREGA A DIRECCION USD'!D1200)+1,3)</f>
        <v>0.72099999999999997</v>
      </c>
      <c r="T1200" s="200">
        <f>TRUNC(('TARIFA ENTREGA A DIRECCION USD'!E1200-'TARIFA ENTREGA A DIRECCION USD'!D1200)/'TARIFA ENTREGA A DIRECCION USD'!D1200,3)</f>
        <v>0.24299999999999999</v>
      </c>
      <c r="U1200" s="200">
        <f>TRUNC(('TARIFA ENTREGA A DIRECCION USD'!F1200-'TARIFA ENTREGA A DIRECCION USD'!D1200)/'TARIFA ENTREGA A DIRECCION USD'!D1200,3)</f>
        <v>0.40899999999999997</v>
      </c>
      <c r="V1200" s="200">
        <f>TRUNC(('TARIFA ENTREGA A DIRECCION USD'!G1200-'TARIFA ENTREGA A DIRECCION USD'!D1200)/'TARIFA ENTREGA A DIRECCION USD'!D1200,3)</f>
        <v>0.92400000000000004</v>
      </c>
      <c r="X1200" s="142">
        <v>16.12</v>
      </c>
      <c r="Y1200" s="190">
        <v>1193</v>
      </c>
      <c r="Z1200" s="200">
        <v>0.55000000000000004</v>
      </c>
      <c r="AA1200" s="200">
        <v>0.13</v>
      </c>
      <c r="AB1200" s="200">
        <v>0.3</v>
      </c>
      <c r="AC1200" s="200">
        <v>0.85</v>
      </c>
      <c r="AL1200"/>
      <c r="AM1200"/>
      <c r="AN1200"/>
      <c r="AO1200"/>
      <c r="AP1200"/>
      <c r="AQ1200"/>
      <c r="AR1200"/>
      <c r="AS1200"/>
      <c r="AT1200"/>
      <c r="AU1200"/>
    </row>
    <row r="1201" spans="17:47" x14ac:dyDescent="0.2">
      <c r="Q1201" s="142">
        <f>TRUNC('TARIFA ENTREGA A DIRECCION USD'!D1202-'TARIFA ENTREGA A DIRECCION USD'!D1201,2)</f>
        <v>0.54</v>
      </c>
      <c r="R1201" s="190">
        <v>1194</v>
      </c>
      <c r="S1201" s="200">
        <f>TRUNC((('TARIFA ENTREGA A DIRECCION USD'!C1201-'TARIFA ENTREGA A DIRECCION USD'!D1201)/'TARIFA ENTREGA A DIRECCION USD'!D1201)+1,3)</f>
        <v>0.72099999999999997</v>
      </c>
      <c r="T1201" s="200">
        <f>TRUNC(('TARIFA ENTREGA A DIRECCION USD'!E1201-'TARIFA ENTREGA A DIRECCION USD'!D1201)/'TARIFA ENTREGA A DIRECCION USD'!D1201,3)</f>
        <v>0.24299999999999999</v>
      </c>
      <c r="U1201" s="200">
        <f>TRUNC(('TARIFA ENTREGA A DIRECCION USD'!F1201-'TARIFA ENTREGA A DIRECCION USD'!D1201)/'TARIFA ENTREGA A DIRECCION USD'!D1201,3)</f>
        <v>0.40899999999999997</v>
      </c>
      <c r="V1201" s="200">
        <f>TRUNC(('TARIFA ENTREGA A DIRECCION USD'!G1201-'TARIFA ENTREGA A DIRECCION USD'!D1201)/'TARIFA ENTREGA A DIRECCION USD'!D1201,3)</f>
        <v>0.92400000000000004</v>
      </c>
      <c r="X1201" s="142">
        <v>16.12</v>
      </c>
      <c r="Y1201" s="190">
        <v>1194</v>
      </c>
      <c r="Z1201" s="200">
        <v>0.55000000000000004</v>
      </c>
      <c r="AA1201" s="200">
        <v>0.13</v>
      </c>
      <c r="AB1201" s="200">
        <v>0.3</v>
      </c>
      <c r="AC1201" s="200">
        <v>0.85</v>
      </c>
      <c r="AL1201"/>
      <c r="AM1201"/>
      <c r="AN1201"/>
      <c r="AO1201"/>
      <c r="AP1201"/>
      <c r="AQ1201"/>
      <c r="AR1201"/>
      <c r="AS1201"/>
      <c r="AT1201"/>
      <c r="AU1201"/>
    </row>
    <row r="1202" spans="17:47" x14ac:dyDescent="0.2">
      <c r="Q1202" s="142">
        <f>TRUNC('TARIFA ENTREGA A DIRECCION USD'!D1203-'TARIFA ENTREGA A DIRECCION USD'!D1202,2)</f>
        <v>0.54</v>
      </c>
      <c r="R1202" s="190">
        <v>1195</v>
      </c>
      <c r="S1202" s="200">
        <f>TRUNC((('TARIFA ENTREGA A DIRECCION USD'!C1202-'TARIFA ENTREGA A DIRECCION USD'!D1202)/'TARIFA ENTREGA A DIRECCION USD'!D1202)+1,3)</f>
        <v>0.72099999999999997</v>
      </c>
      <c r="T1202" s="200">
        <f>TRUNC(('TARIFA ENTREGA A DIRECCION USD'!E1202-'TARIFA ENTREGA A DIRECCION USD'!D1202)/'TARIFA ENTREGA A DIRECCION USD'!D1202,3)</f>
        <v>0.24299999999999999</v>
      </c>
      <c r="U1202" s="200">
        <f>TRUNC(('TARIFA ENTREGA A DIRECCION USD'!F1202-'TARIFA ENTREGA A DIRECCION USD'!D1202)/'TARIFA ENTREGA A DIRECCION USD'!D1202,3)</f>
        <v>0.40899999999999997</v>
      </c>
      <c r="V1202" s="200">
        <f>TRUNC(('TARIFA ENTREGA A DIRECCION USD'!G1202-'TARIFA ENTREGA A DIRECCION USD'!D1202)/'TARIFA ENTREGA A DIRECCION USD'!D1202,3)</f>
        <v>0.92500000000000004</v>
      </c>
      <c r="X1202" s="142">
        <v>16.12</v>
      </c>
      <c r="Y1202" s="190">
        <v>1195</v>
      </c>
      <c r="Z1202" s="200">
        <v>0.55000000000000004</v>
      </c>
      <c r="AA1202" s="200">
        <v>0.13</v>
      </c>
      <c r="AB1202" s="200">
        <v>0.3</v>
      </c>
      <c r="AC1202" s="200">
        <v>0.85</v>
      </c>
      <c r="AL1202"/>
      <c r="AM1202"/>
      <c r="AN1202"/>
      <c r="AO1202"/>
      <c r="AP1202"/>
      <c r="AQ1202"/>
      <c r="AR1202"/>
      <c r="AS1202"/>
      <c r="AT1202"/>
      <c r="AU1202"/>
    </row>
    <row r="1203" spans="17:47" x14ac:dyDescent="0.2">
      <c r="Q1203" s="142">
        <f>TRUNC('TARIFA ENTREGA A DIRECCION USD'!D1204-'TARIFA ENTREGA A DIRECCION USD'!D1203,2)</f>
        <v>0.54</v>
      </c>
      <c r="R1203" s="190">
        <v>1196</v>
      </c>
      <c r="S1203" s="200">
        <f>TRUNC((('TARIFA ENTREGA A DIRECCION USD'!C1203-'TARIFA ENTREGA A DIRECCION USD'!D1203)/'TARIFA ENTREGA A DIRECCION USD'!D1203)+1,3)</f>
        <v>0.72099999999999997</v>
      </c>
      <c r="T1203" s="200">
        <f>TRUNC(('TARIFA ENTREGA A DIRECCION USD'!E1203-'TARIFA ENTREGA A DIRECCION USD'!D1203)/'TARIFA ENTREGA A DIRECCION USD'!D1203,3)</f>
        <v>0.24299999999999999</v>
      </c>
      <c r="U1203" s="200">
        <f>TRUNC(('TARIFA ENTREGA A DIRECCION USD'!F1203-'TARIFA ENTREGA A DIRECCION USD'!D1203)/'TARIFA ENTREGA A DIRECCION USD'!D1203,3)</f>
        <v>0.40899999999999997</v>
      </c>
      <c r="V1203" s="200">
        <f>TRUNC(('TARIFA ENTREGA A DIRECCION USD'!G1203-'TARIFA ENTREGA A DIRECCION USD'!D1203)/'TARIFA ENTREGA A DIRECCION USD'!D1203,3)</f>
        <v>0.92500000000000004</v>
      </c>
      <c r="X1203" s="142">
        <v>16.12</v>
      </c>
      <c r="Y1203" s="190">
        <v>1196</v>
      </c>
      <c r="Z1203" s="200">
        <v>0.55000000000000004</v>
      </c>
      <c r="AA1203" s="200">
        <v>0.13</v>
      </c>
      <c r="AB1203" s="200">
        <v>0.3</v>
      </c>
      <c r="AC1203" s="200">
        <v>0.85</v>
      </c>
      <c r="AL1203"/>
      <c r="AM1203"/>
      <c r="AN1203"/>
      <c r="AO1203"/>
      <c r="AP1203"/>
      <c r="AQ1203"/>
      <c r="AR1203"/>
      <c r="AS1203"/>
      <c r="AT1203"/>
      <c r="AU1203"/>
    </row>
    <row r="1204" spans="17:47" x14ac:dyDescent="0.2">
      <c r="Q1204" s="142">
        <f>TRUNC('TARIFA ENTREGA A DIRECCION USD'!D1205-'TARIFA ENTREGA A DIRECCION USD'!D1204,2)</f>
        <v>0.54</v>
      </c>
      <c r="R1204" s="190">
        <v>1197</v>
      </c>
      <c r="S1204" s="200">
        <f>TRUNC((('TARIFA ENTREGA A DIRECCION USD'!C1204-'TARIFA ENTREGA A DIRECCION USD'!D1204)/'TARIFA ENTREGA A DIRECCION USD'!D1204)+1,3)</f>
        <v>0.72099999999999997</v>
      </c>
      <c r="T1204" s="200">
        <f>TRUNC(('TARIFA ENTREGA A DIRECCION USD'!E1204-'TARIFA ENTREGA A DIRECCION USD'!D1204)/'TARIFA ENTREGA A DIRECCION USD'!D1204,3)</f>
        <v>0.24299999999999999</v>
      </c>
      <c r="U1204" s="200">
        <f>TRUNC(('TARIFA ENTREGA A DIRECCION USD'!F1204-'TARIFA ENTREGA A DIRECCION USD'!D1204)/'TARIFA ENTREGA A DIRECCION USD'!D1204,3)</f>
        <v>0.40899999999999997</v>
      </c>
      <c r="V1204" s="200">
        <f>TRUNC(('TARIFA ENTREGA A DIRECCION USD'!G1204-'TARIFA ENTREGA A DIRECCION USD'!D1204)/'TARIFA ENTREGA A DIRECCION USD'!D1204,3)</f>
        <v>0.92500000000000004</v>
      </c>
      <c r="X1204" s="142">
        <v>16.12</v>
      </c>
      <c r="Y1204" s="190">
        <v>1197</v>
      </c>
      <c r="Z1204" s="200">
        <v>0.55000000000000004</v>
      </c>
      <c r="AA1204" s="200">
        <v>0.13</v>
      </c>
      <c r="AB1204" s="200">
        <v>0.3</v>
      </c>
      <c r="AC1204" s="200">
        <v>0.85</v>
      </c>
      <c r="AL1204"/>
      <c r="AM1204"/>
      <c r="AN1204"/>
      <c r="AO1204"/>
      <c r="AP1204"/>
      <c r="AQ1204"/>
      <c r="AR1204"/>
      <c r="AS1204"/>
      <c r="AT1204"/>
      <c r="AU1204"/>
    </row>
    <row r="1205" spans="17:47" x14ac:dyDescent="0.2">
      <c r="Q1205" s="142">
        <f>TRUNC('TARIFA ENTREGA A DIRECCION USD'!D1206-'TARIFA ENTREGA A DIRECCION USD'!D1205,2)</f>
        <v>0.54</v>
      </c>
      <c r="R1205" s="190">
        <v>1198</v>
      </c>
      <c r="S1205" s="200">
        <f>TRUNC((('TARIFA ENTREGA A DIRECCION USD'!C1205-'TARIFA ENTREGA A DIRECCION USD'!D1205)/'TARIFA ENTREGA A DIRECCION USD'!D1205)+1,3)</f>
        <v>0.72099999999999997</v>
      </c>
      <c r="T1205" s="200">
        <f>TRUNC(('TARIFA ENTREGA A DIRECCION USD'!E1205-'TARIFA ENTREGA A DIRECCION USD'!D1205)/'TARIFA ENTREGA A DIRECCION USD'!D1205,3)</f>
        <v>0.24299999999999999</v>
      </c>
      <c r="U1205" s="200">
        <f>TRUNC(('TARIFA ENTREGA A DIRECCION USD'!F1205-'TARIFA ENTREGA A DIRECCION USD'!D1205)/'TARIFA ENTREGA A DIRECCION USD'!D1205,3)</f>
        <v>0.40899999999999997</v>
      </c>
      <c r="V1205" s="200">
        <f>TRUNC(('TARIFA ENTREGA A DIRECCION USD'!G1205-'TARIFA ENTREGA A DIRECCION USD'!D1205)/'TARIFA ENTREGA A DIRECCION USD'!D1205,3)</f>
        <v>0.92500000000000004</v>
      </c>
      <c r="X1205" s="142">
        <v>16.12</v>
      </c>
      <c r="Y1205" s="190">
        <v>1198</v>
      </c>
      <c r="Z1205" s="200">
        <v>0.55000000000000004</v>
      </c>
      <c r="AA1205" s="200">
        <v>0.13</v>
      </c>
      <c r="AB1205" s="200">
        <v>0.3</v>
      </c>
      <c r="AC1205" s="200">
        <v>0.85</v>
      </c>
      <c r="AL1205"/>
      <c r="AM1205"/>
      <c r="AN1205"/>
      <c r="AO1205"/>
      <c r="AP1205"/>
      <c r="AQ1205"/>
      <c r="AR1205"/>
      <c r="AS1205"/>
      <c r="AT1205"/>
      <c r="AU1205"/>
    </row>
    <row r="1206" spans="17:47" x14ac:dyDescent="0.2">
      <c r="Q1206" s="142">
        <f>TRUNC('TARIFA ENTREGA A DIRECCION USD'!D1207-'TARIFA ENTREGA A DIRECCION USD'!D1206,2)</f>
        <v>0.54</v>
      </c>
      <c r="R1206" s="190">
        <v>1199</v>
      </c>
      <c r="S1206" s="200">
        <f>TRUNC((('TARIFA ENTREGA A DIRECCION USD'!C1206-'TARIFA ENTREGA A DIRECCION USD'!D1206)/'TARIFA ENTREGA A DIRECCION USD'!D1206)+1,3)</f>
        <v>0.72099999999999997</v>
      </c>
      <c r="T1206" s="200">
        <f>TRUNC(('TARIFA ENTREGA A DIRECCION USD'!E1206-'TARIFA ENTREGA A DIRECCION USD'!D1206)/'TARIFA ENTREGA A DIRECCION USD'!D1206,3)</f>
        <v>0.24299999999999999</v>
      </c>
      <c r="U1206" s="200">
        <f>TRUNC(('TARIFA ENTREGA A DIRECCION USD'!F1206-'TARIFA ENTREGA A DIRECCION USD'!D1206)/'TARIFA ENTREGA A DIRECCION USD'!D1206,3)</f>
        <v>0.40899999999999997</v>
      </c>
      <c r="V1206" s="200">
        <f>TRUNC(('TARIFA ENTREGA A DIRECCION USD'!G1206-'TARIFA ENTREGA A DIRECCION USD'!D1206)/'TARIFA ENTREGA A DIRECCION USD'!D1206,3)</f>
        <v>0.92500000000000004</v>
      </c>
      <c r="X1206" s="142">
        <v>16.12</v>
      </c>
      <c r="Y1206" s="190">
        <v>1199</v>
      </c>
      <c r="Z1206" s="200">
        <v>0.55000000000000004</v>
      </c>
      <c r="AA1206" s="200">
        <v>0.13</v>
      </c>
      <c r="AB1206" s="200">
        <v>0.3</v>
      </c>
      <c r="AC1206" s="200">
        <v>0.85</v>
      </c>
      <c r="AL1206"/>
      <c r="AM1206"/>
      <c r="AN1206"/>
      <c r="AO1206"/>
      <c r="AP1206"/>
      <c r="AQ1206"/>
      <c r="AR1206"/>
      <c r="AS1206"/>
      <c r="AT1206"/>
      <c r="AU1206"/>
    </row>
    <row r="1207" spans="17:47" x14ac:dyDescent="0.2">
      <c r="Q1207" s="142">
        <f>TRUNC('TARIFA ENTREGA A DIRECCION USD'!D1208-'TARIFA ENTREGA A DIRECCION USD'!D1207,2)</f>
        <v>0.54</v>
      </c>
      <c r="R1207" s="190">
        <v>1200</v>
      </c>
      <c r="S1207" s="200">
        <f>TRUNC((('TARIFA ENTREGA A DIRECCION USD'!C1207-'TARIFA ENTREGA A DIRECCION USD'!D1207)/'TARIFA ENTREGA A DIRECCION USD'!D1207)+1,3)</f>
        <v>0.72099999999999997</v>
      </c>
      <c r="T1207" s="200">
        <f>TRUNC(('TARIFA ENTREGA A DIRECCION USD'!E1207-'TARIFA ENTREGA A DIRECCION USD'!D1207)/'TARIFA ENTREGA A DIRECCION USD'!D1207,3)</f>
        <v>0.24299999999999999</v>
      </c>
      <c r="U1207" s="200">
        <f>TRUNC(('TARIFA ENTREGA A DIRECCION USD'!F1207-'TARIFA ENTREGA A DIRECCION USD'!D1207)/'TARIFA ENTREGA A DIRECCION USD'!D1207,3)</f>
        <v>0.40899999999999997</v>
      </c>
      <c r="V1207" s="200">
        <f>TRUNC(('TARIFA ENTREGA A DIRECCION USD'!G1207-'TARIFA ENTREGA A DIRECCION USD'!D1207)/'TARIFA ENTREGA A DIRECCION USD'!D1207,3)</f>
        <v>0.92500000000000004</v>
      </c>
      <c r="X1207" s="142">
        <v>16.12</v>
      </c>
      <c r="Y1207" s="190">
        <v>1200</v>
      </c>
      <c r="Z1207" s="200">
        <v>0.55000000000000004</v>
      </c>
      <c r="AA1207" s="200">
        <v>0.13</v>
      </c>
      <c r="AB1207" s="200">
        <v>0.3</v>
      </c>
      <c r="AC1207" s="200">
        <v>0.85</v>
      </c>
      <c r="AL1207"/>
      <c r="AM1207"/>
      <c r="AN1207"/>
      <c r="AO1207"/>
      <c r="AP1207"/>
      <c r="AQ1207"/>
      <c r="AR1207"/>
      <c r="AS1207"/>
      <c r="AT1207"/>
      <c r="AU1207"/>
    </row>
    <row r="1208" spans="17:47" x14ac:dyDescent="0.2">
      <c r="Q1208" s="142">
        <f>TRUNC('TARIFA ENTREGA A DIRECCION USD'!D1209-'TARIFA ENTREGA A DIRECCION USD'!D1208,2)</f>
        <v>0.54</v>
      </c>
      <c r="R1208" s="190">
        <v>1201</v>
      </c>
      <c r="S1208" s="200">
        <f>TRUNC((('TARIFA ENTREGA A DIRECCION USD'!C1208-'TARIFA ENTREGA A DIRECCION USD'!D1208)/'TARIFA ENTREGA A DIRECCION USD'!D1208)+1,3)</f>
        <v>0.72099999999999997</v>
      </c>
      <c r="T1208" s="200">
        <f>TRUNC(('TARIFA ENTREGA A DIRECCION USD'!E1208-'TARIFA ENTREGA A DIRECCION USD'!D1208)/'TARIFA ENTREGA A DIRECCION USD'!D1208,3)</f>
        <v>0.24299999999999999</v>
      </c>
      <c r="U1208" s="200">
        <f>TRUNC(('TARIFA ENTREGA A DIRECCION USD'!F1208-'TARIFA ENTREGA A DIRECCION USD'!D1208)/'TARIFA ENTREGA A DIRECCION USD'!D1208,3)</f>
        <v>0.40899999999999997</v>
      </c>
      <c r="V1208" s="200">
        <f>TRUNC(('TARIFA ENTREGA A DIRECCION USD'!G1208-'TARIFA ENTREGA A DIRECCION USD'!D1208)/'TARIFA ENTREGA A DIRECCION USD'!D1208,3)</f>
        <v>0.92500000000000004</v>
      </c>
      <c r="X1208" s="142">
        <v>16.12</v>
      </c>
      <c r="Y1208" s="190">
        <v>1201</v>
      </c>
      <c r="Z1208" s="200">
        <v>0.55000000000000004</v>
      </c>
      <c r="AA1208" s="200">
        <v>0.13</v>
      </c>
      <c r="AB1208" s="200">
        <v>0.3</v>
      </c>
      <c r="AC1208" s="200">
        <v>0.85</v>
      </c>
      <c r="AL1208"/>
      <c r="AM1208"/>
      <c r="AN1208"/>
      <c r="AO1208"/>
      <c r="AP1208"/>
      <c r="AQ1208"/>
      <c r="AR1208"/>
      <c r="AS1208"/>
      <c r="AT1208"/>
      <c r="AU1208"/>
    </row>
    <row r="1209" spans="17:47" x14ac:dyDescent="0.2">
      <c r="Q1209" s="142">
        <f>TRUNC('TARIFA ENTREGA A DIRECCION USD'!D1210-'TARIFA ENTREGA A DIRECCION USD'!D1209,2)</f>
        <v>0.54</v>
      </c>
      <c r="R1209" s="190">
        <v>1202</v>
      </c>
      <c r="S1209" s="200">
        <f>TRUNC((('TARIFA ENTREGA A DIRECCION USD'!C1209-'TARIFA ENTREGA A DIRECCION USD'!D1209)/'TARIFA ENTREGA A DIRECCION USD'!D1209)+1,3)</f>
        <v>0.72099999999999997</v>
      </c>
      <c r="T1209" s="200">
        <f>TRUNC(('TARIFA ENTREGA A DIRECCION USD'!E1209-'TARIFA ENTREGA A DIRECCION USD'!D1209)/'TARIFA ENTREGA A DIRECCION USD'!D1209,3)</f>
        <v>0.24299999999999999</v>
      </c>
      <c r="U1209" s="200">
        <f>TRUNC(('TARIFA ENTREGA A DIRECCION USD'!F1209-'TARIFA ENTREGA A DIRECCION USD'!D1209)/'TARIFA ENTREGA A DIRECCION USD'!D1209,3)</f>
        <v>0.40899999999999997</v>
      </c>
      <c r="V1209" s="200">
        <f>TRUNC(('TARIFA ENTREGA A DIRECCION USD'!G1209-'TARIFA ENTREGA A DIRECCION USD'!D1209)/'TARIFA ENTREGA A DIRECCION USD'!D1209,3)</f>
        <v>0.92500000000000004</v>
      </c>
      <c r="X1209" s="142">
        <v>16.12</v>
      </c>
      <c r="Y1209" s="190">
        <v>1202</v>
      </c>
      <c r="Z1209" s="200">
        <v>0.55000000000000004</v>
      </c>
      <c r="AA1209" s="200">
        <v>0.13</v>
      </c>
      <c r="AB1209" s="200">
        <v>0.3</v>
      </c>
      <c r="AC1209" s="200">
        <v>0.85</v>
      </c>
      <c r="AL1209"/>
      <c r="AM1209"/>
      <c r="AN1209"/>
      <c r="AO1209"/>
      <c r="AP1209"/>
      <c r="AQ1209"/>
      <c r="AR1209"/>
      <c r="AS1209"/>
      <c r="AT1209"/>
      <c r="AU1209"/>
    </row>
    <row r="1210" spans="17:47" x14ac:dyDescent="0.2">
      <c r="Q1210" s="142">
        <f>TRUNC('TARIFA ENTREGA A DIRECCION USD'!D1211-'TARIFA ENTREGA A DIRECCION USD'!D1210,2)</f>
        <v>0.54</v>
      </c>
      <c r="R1210" s="190">
        <v>1203</v>
      </c>
      <c r="S1210" s="200">
        <f>TRUNC((('TARIFA ENTREGA A DIRECCION USD'!C1210-'TARIFA ENTREGA A DIRECCION USD'!D1210)/'TARIFA ENTREGA A DIRECCION USD'!D1210)+1,3)</f>
        <v>0.72099999999999997</v>
      </c>
      <c r="T1210" s="200">
        <f>TRUNC(('TARIFA ENTREGA A DIRECCION USD'!E1210-'TARIFA ENTREGA A DIRECCION USD'!D1210)/'TARIFA ENTREGA A DIRECCION USD'!D1210,3)</f>
        <v>0.24299999999999999</v>
      </c>
      <c r="U1210" s="200">
        <f>TRUNC(('TARIFA ENTREGA A DIRECCION USD'!F1210-'TARIFA ENTREGA A DIRECCION USD'!D1210)/'TARIFA ENTREGA A DIRECCION USD'!D1210,3)</f>
        <v>0.40899999999999997</v>
      </c>
      <c r="V1210" s="200">
        <f>TRUNC(('TARIFA ENTREGA A DIRECCION USD'!G1210-'TARIFA ENTREGA A DIRECCION USD'!D1210)/'TARIFA ENTREGA A DIRECCION USD'!D1210,3)</f>
        <v>0.92500000000000004</v>
      </c>
      <c r="X1210" s="142">
        <v>16.12</v>
      </c>
      <c r="Y1210" s="190">
        <v>1203</v>
      </c>
      <c r="Z1210" s="200">
        <v>0.55000000000000004</v>
      </c>
      <c r="AA1210" s="200">
        <v>0.13</v>
      </c>
      <c r="AB1210" s="200">
        <v>0.3</v>
      </c>
      <c r="AC1210" s="200">
        <v>0.85</v>
      </c>
      <c r="AL1210"/>
      <c r="AM1210"/>
      <c r="AN1210"/>
      <c r="AO1210"/>
      <c r="AP1210"/>
      <c r="AQ1210"/>
      <c r="AR1210"/>
      <c r="AS1210"/>
      <c r="AT1210"/>
      <c r="AU1210"/>
    </row>
    <row r="1211" spans="17:47" x14ac:dyDescent="0.2">
      <c r="Q1211" s="142">
        <f>TRUNC('TARIFA ENTREGA A DIRECCION USD'!D1212-'TARIFA ENTREGA A DIRECCION USD'!D1211,2)</f>
        <v>0.54</v>
      </c>
      <c r="R1211" s="190">
        <v>1204</v>
      </c>
      <c r="S1211" s="200">
        <f>TRUNC((('TARIFA ENTREGA A DIRECCION USD'!C1211-'TARIFA ENTREGA A DIRECCION USD'!D1211)/'TARIFA ENTREGA A DIRECCION USD'!D1211)+1,3)</f>
        <v>0.72099999999999997</v>
      </c>
      <c r="T1211" s="200">
        <f>TRUNC(('TARIFA ENTREGA A DIRECCION USD'!E1211-'TARIFA ENTREGA A DIRECCION USD'!D1211)/'TARIFA ENTREGA A DIRECCION USD'!D1211,3)</f>
        <v>0.24299999999999999</v>
      </c>
      <c r="U1211" s="200">
        <f>TRUNC(('TARIFA ENTREGA A DIRECCION USD'!F1211-'TARIFA ENTREGA A DIRECCION USD'!D1211)/'TARIFA ENTREGA A DIRECCION USD'!D1211,3)</f>
        <v>0.40899999999999997</v>
      </c>
      <c r="V1211" s="200">
        <f>TRUNC(('TARIFA ENTREGA A DIRECCION USD'!G1211-'TARIFA ENTREGA A DIRECCION USD'!D1211)/'TARIFA ENTREGA A DIRECCION USD'!D1211,3)</f>
        <v>0.92500000000000004</v>
      </c>
      <c r="X1211" s="142">
        <v>16.12</v>
      </c>
      <c r="Y1211" s="190">
        <v>1204</v>
      </c>
      <c r="Z1211" s="200">
        <v>0.55000000000000004</v>
      </c>
      <c r="AA1211" s="200">
        <v>0.13</v>
      </c>
      <c r="AB1211" s="200">
        <v>0.3</v>
      </c>
      <c r="AC1211" s="200">
        <v>0.85</v>
      </c>
      <c r="AL1211"/>
      <c r="AM1211"/>
      <c r="AN1211"/>
      <c r="AO1211"/>
      <c r="AP1211"/>
      <c r="AQ1211"/>
      <c r="AR1211"/>
      <c r="AS1211"/>
      <c r="AT1211"/>
      <c r="AU1211"/>
    </row>
    <row r="1212" spans="17:47" x14ac:dyDescent="0.2">
      <c r="Q1212" s="142">
        <f>TRUNC('TARIFA ENTREGA A DIRECCION USD'!D1213-'TARIFA ENTREGA A DIRECCION USD'!D1212,2)</f>
        <v>0.54</v>
      </c>
      <c r="R1212" s="190">
        <v>1205</v>
      </c>
      <c r="S1212" s="200">
        <f>TRUNC((('TARIFA ENTREGA A DIRECCION USD'!C1212-'TARIFA ENTREGA A DIRECCION USD'!D1212)/'TARIFA ENTREGA A DIRECCION USD'!D1212)+1,3)</f>
        <v>0.72099999999999997</v>
      </c>
      <c r="T1212" s="200">
        <f>TRUNC(('TARIFA ENTREGA A DIRECCION USD'!E1212-'TARIFA ENTREGA A DIRECCION USD'!D1212)/'TARIFA ENTREGA A DIRECCION USD'!D1212,3)</f>
        <v>0.24299999999999999</v>
      </c>
      <c r="U1212" s="200">
        <f>TRUNC(('TARIFA ENTREGA A DIRECCION USD'!F1212-'TARIFA ENTREGA A DIRECCION USD'!D1212)/'TARIFA ENTREGA A DIRECCION USD'!D1212,3)</f>
        <v>0.40899999999999997</v>
      </c>
      <c r="V1212" s="200">
        <f>TRUNC(('TARIFA ENTREGA A DIRECCION USD'!G1212-'TARIFA ENTREGA A DIRECCION USD'!D1212)/'TARIFA ENTREGA A DIRECCION USD'!D1212,3)</f>
        <v>0.92500000000000004</v>
      </c>
      <c r="X1212" s="142">
        <v>16.12</v>
      </c>
      <c r="Y1212" s="190">
        <v>1205</v>
      </c>
      <c r="Z1212" s="200">
        <v>0.55000000000000004</v>
      </c>
      <c r="AA1212" s="200">
        <v>0.13</v>
      </c>
      <c r="AB1212" s="200">
        <v>0.3</v>
      </c>
      <c r="AC1212" s="200">
        <v>0.85</v>
      </c>
      <c r="AL1212"/>
      <c r="AM1212"/>
      <c r="AN1212"/>
      <c r="AO1212"/>
      <c r="AP1212"/>
      <c r="AQ1212"/>
      <c r="AR1212"/>
      <c r="AS1212"/>
      <c r="AT1212"/>
      <c r="AU1212"/>
    </row>
    <row r="1213" spans="17:47" x14ac:dyDescent="0.2">
      <c r="Q1213" s="142">
        <f>TRUNC('TARIFA ENTREGA A DIRECCION USD'!D1214-'TARIFA ENTREGA A DIRECCION USD'!D1213,2)</f>
        <v>0.54</v>
      </c>
      <c r="R1213" s="190">
        <v>1206</v>
      </c>
      <c r="S1213" s="200">
        <f>TRUNC((('TARIFA ENTREGA A DIRECCION USD'!C1213-'TARIFA ENTREGA A DIRECCION USD'!D1213)/'TARIFA ENTREGA A DIRECCION USD'!D1213)+1,3)</f>
        <v>0.72099999999999997</v>
      </c>
      <c r="T1213" s="200">
        <f>TRUNC(('TARIFA ENTREGA A DIRECCION USD'!E1213-'TARIFA ENTREGA A DIRECCION USD'!D1213)/'TARIFA ENTREGA A DIRECCION USD'!D1213,3)</f>
        <v>0.24299999999999999</v>
      </c>
      <c r="U1213" s="200">
        <f>TRUNC(('TARIFA ENTREGA A DIRECCION USD'!F1213-'TARIFA ENTREGA A DIRECCION USD'!D1213)/'TARIFA ENTREGA A DIRECCION USD'!D1213,3)</f>
        <v>0.40899999999999997</v>
      </c>
      <c r="V1213" s="200">
        <f>TRUNC(('TARIFA ENTREGA A DIRECCION USD'!G1213-'TARIFA ENTREGA A DIRECCION USD'!D1213)/'TARIFA ENTREGA A DIRECCION USD'!D1213,3)</f>
        <v>0.92500000000000004</v>
      </c>
      <c r="X1213" s="142">
        <v>16.12</v>
      </c>
      <c r="Y1213" s="190">
        <v>1206</v>
      </c>
      <c r="Z1213" s="200">
        <v>0.55000000000000004</v>
      </c>
      <c r="AA1213" s="200">
        <v>0.13</v>
      </c>
      <c r="AB1213" s="200">
        <v>0.3</v>
      </c>
      <c r="AC1213" s="200">
        <v>0.85</v>
      </c>
      <c r="AL1213"/>
      <c r="AM1213"/>
      <c r="AN1213"/>
      <c r="AO1213"/>
      <c r="AP1213"/>
      <c r="AQ1213"/>
      <c r="AR1213"/>
      <c r="AS1213"/>
      <c r="AT1213"/>
      <c r="AU1213"/>
    </row>
    <row r="1214" spans="17:47" x14ac:dyDescent="0.2">
      <c r="Q1214" s="142">
        <f>TRUNC('TARIFA ENTREGA A DIRECCION USD'!D1215-'TARIFA ENTREGA A DIRECCION USD'!D1214,2)</f>
        <v>0.54</v>
      </c>
      <c r="R1214" s="190">
        <v>1207</v>
      </c>
      <c r="S1214" s="200">
        <f>TRUNC((('TARIFA ENTREGA A DIRECCION USD'!C1214-'TARIFA ENTREGA A DIRECCION USD'!D1214)/'TARIFA ENTREGA A DIRECCION USD'!D1214)+1,3)</f>
        <v>0.72099999999999997</v>
      </c>
      <c r="T1214" s="200">
        <f>TRUNC(('TARIFA ENTREGA A DIRECCION USD'!E1214-'TARIFA ENTREGA A DIRECCION USD'!D1214)/'TARIFA ENTREGA A DIRECCION USD'!D1214,3)</f>
        <v>0.24299999999999999</v>
      </c>
      <c r="U1214" s="200">
        <f>TRUNC(('TARIFA ENTREGA A DIRECCION USD'!F1214-'TARIFA ENTREGA A DIRECCION USD'!D1214)/'TARIFA ENTREGA A DIRECCION USD'!D1214,3)</f>
        <v>0.40899999999999997</v>
      </c>
      <c r="V1214" s="200">
        <f>TRUNC(('TARIFA ENTREGA A DIRECCION USD'!G1214-'TARIFA ENTREGA A DIRECCION USD'!D1214)/'TARIFA ENTREGA A DIRECCION USD'!D1214,3)</f>
        <v>0.92500000000000004</v>
      </c>
      <c r="X1214" s="142">
        <v>16.12</v>
      </c>
      <c r="Y1214" s="190">
        <v>1207</v>
      </c>
      <c r="Z1214" s="200">
        <v>0.55000000000000004</v>
      </c>
      <c r="AA1214" s="200">
        <v>0.13</v>
      </c>
      <c r="AB1214" s="200">
        <v>0.3</v>
      </c>
      <c r="AC1214" s="200">
        <v>0.85</v>
      </c>
      <c r="AL1214"/>
      <c r="AM1214"/>
      <c r="AN1214"/>
      <c r="AO1214"/>
      <c r="AP1214"/>
      <c r="AQ1214"/>
      <c r="AR1214"/>
      <c r="AS1214"/>
      <c r="AT1214"/>
      <c r="AU1214"/>
    </row>
    <row r="1215" spans="17:47" x14ac:dyDescent="0.2">
      <c r="Q1215" s="142">
        <f>TRUNC('TARIFA ENTREGA A DIRECCION USD'!D1216-'TARIFA ENTREGA A DIRECCION USD'!D1215,2)</f>
        <v>0.54</v>
      </c>
      <c r="R1215" s="190">
        <v>1208</v>
      </c>
      <c r="S1215" s="200">
        <f>TRUNC((('TARIFA ENTREGA A DIRECCION USD'!C1215-'TARIFA ENTREGA A DIRECCION USD'!D1215)/'TARIFA ENTREGA A DIRECCION USD'!D1215)+1,3)</f>
        <v>0.72099999999999997</v>
      </c>
      <c r="T1215" s="200">
        <f>TRUNC(('TARIFA ENTREGA A DIRECCION USD'!E1215-'TARIFA ENTREGA A DIRECCION USD'!D1215)/'TARIFA ENTREGA A DIRECCION USD'!D1215,3)</f>
        <v>0.24299999999999999</v>
      </c>
      <c r="U1215" s="200">
        <f>TRUNC(('TARIFA ENTREGA A DIRECCION USD'!F1215-'TARIFA ENTREGA A DIRECCION USD'!D1215)/'TARIFA ENTREGA A DIRECCION USD'!D1215,3)</f>
        <v>0.40899999999999997</v>
      </c>
      <c r="V1215" s="200">
        <f>TRUNC(('TARIFA ENTREGA A DIRECCION USD'!G1215-'TARIFA ENTREGA A DIRECCION USD'!D1215)/'TARIFA ENTREGA A DIRECCION USD'!D1215,3)</f>
        <v>0.92500000000000004</v>
      </c>
      <c r="X1215" s="142">
        <v>16.12</v>
      </c>
      <c r="Y1215" s="190">
        <v>1208</v>
      </c>
      <c r="Z1215" s="200">
        <v>0.55000000000000004</v>
      </c>
      <c r="AA1215" s="200">
        <v>0.13</v>
      </c>
      <c r="AB1215" s="200">
        <v>0.3</v>
      </c>
      <c r="AC1215" s="200">
        <v>0.85</v>
      </c>
      <c r="AL1215"/>
      <c r="AM1215"/>
      <c r="AN1215"/>
      <c r="AO1215"/>
      <c r="AP1215"/>
      <c r="AQ1215"/>
      <c r="AR1215"/>
      <c r="AS1215"/>
      <c r="AT1215"/>
      <c r="AU1215"/>
    </row>
    <row r="1216" spans="17:47" x14ac:dyDescent="0.2">
      <c r="Q1216" s="142">
        <f>TRUNC('TARIFA ENTREGA A DIRECCION USD'!D1217-'TARIFA ENTREGA A DIRECCION USD'!D1216,2)</f>
        <v>0.54</v>
      </c>
      <c r="R1216" s="190">
        <v>1209</v>
      </c>
      <c r="S1216" s="200">
        <f>TRUNC((('TARIFA ENTREGA A DIRECCION USD'!C1216-'TARIFA ENTREGA A DIRECCION USD'!D1216)/'TARIFA ENTREGA A DIRECCION USD'!D1216)+1,3)</f>
        <v>0.72099999999999997</v>
      </c>
      <c r="T1216" s="200">
        <f>TRUNC(('TARIFA ENTREGA A DIRECCION USD'!E1216-'TARIFA ENTREGA A DIRECCION USD'!D1216)/'TARIFA ENTREGA A DIRECCION USD'!D1216,3)</f>
        <v>0.24299999999999999</v>
      </c>
      <c r="U1216" s="200">
        <f>TRUNC(('TARIFA ENTREGA A DIRECCION USD'!F1216-'TARIFA ENTREGA A DIRECCION USD'!D1216)/'TARIFA ENTREGA A DIRECCION USD'!D1216,3)</f>
        <v>0.41</v>
      </c>
      <c r="V1216" s="200">
        <f>TRUNC(('TARIFA ENTREGA A DIRECCION USD'!G1216-'TARIFA ENTREGA A DIRECCION USD'!D1216)/'TARIFA ENTREGA A DIRECCION USD'!D1216,3)</f>
        <v>0.92500000000000004</v>
      </c>
      <c r="X1216" s="142">
        <v>16.12</v>
      </c>
      <c r="Y1216" s="190">
        <v>1209</v>
      </c>
      <c r="Z1216" s="200">
        <v>0.55000000000000004</v>
      </c>
      <c r="AA1216" s="200">
        <v>0.13</v>
      </c>
      <c r="AB1216" s="200">
        <v>0.3</v>
      </c>
      <c r="AC1216" s="200">
        <v>0.85</v>
      </c>
      <c r="AL1216"/>
      <c r="AM1216"/>
      <c r="AN1216"/>
      <c r="AO1216"/>
      <c r="AP1216"/>
      <c r="AQ1216"/>
      <c r="AR1216"/>
      <c r="AS1216"/>
      <c r="AT1216"/>
      <c r="AU1216"/>
    </row>
    <row r="1217" spans="17:47" x14ac:dyDescent="0.2">
      <c r="Q1217" s="142">
        <f>TRUNC('TARIFA ENTREGA A DIRECCION USD'!D1218-'TARIFA ENTREGA A DIRECCION USD'!D1217,2)</f>
        <v>0.54</v>
      </c>
      <c r="R1217" s="190">
        <v>1210</v>
      </c>
      <c r="S1217" s="200">
        <f>TRUNC((('TARIFA ENTREGA A DIRECCION USD'!C1217-'TARIFA ENTREGA A DIRECCION USD'!D1217)/'TARIFA ENTREGA A DIRECCION USD'!D1217)+1,3)</f>
        <v>0.72099999999999997</v>
      </c>
      <c r="T1217" s="200">
        <f>TRUNC(('TARIFA ENTREGA A DIRECCION USD'!E1217-'TARIFA ENTREGA A DIRECCION USD'!D1217)/'TARIFA ENTREGA A DIRECCION USD'!D1217,3)</f>
        <v>0.24299999999999999</v>
      </c>
      <c r="U1217" s="200">
        <f>TRUNC(('TARIFA ENTREGA A DIRECCION USD'!F1217-'TARIFA ENTREGA A DIRECCION USD'!D1217)/'TARIFA ENTREGA A DIRECCION USD'!D1217,3)</f>
        <v>0.41</v>
      </c>
      <c r="V1217" s="200">
        <f>TRUNC(('TARIFA ENTREGA A DIRECCION USD'!G1217-'TARIFA ENTREGA A DIRECCION USD'!D1217)/'TARIFA ENTREGA A DIRECCION USD'!D1217,3)</f>
        <v>0.92500000000000004</v>
      </c>
      <c r="X1217" s="142">
        <v>16.12</v>
      </c>
      <c r="Y1217" s="190">
        <v>1210</v>
      </c>
      <c r="Z1217" s="200">
        <v>0.55000000000000004</v>
      </c>
      <c r="AA1217" s="200">
        <v>0.13</v>
      </c>
      <c r="AB1217" s="200">
        <v>0.3</v>
      </c>
      <c r="AC1217" s="200">
        <v>0.85</v>
      </c>
      <c r="AL1217"/>
      <c r="AM1217"/>
      <c r="AN1217"/>
      <c r="AO1217"/>
      <c r="AP1217"/>
      <c r="AQ1217"/>
      <c r="AR1217"/>
      <c r="AS1217"/>
      <c r="AT1217"/>
      <c r="AU1217"/>
    </row>
    <row r="1218" spans="17:47" x14ac:dyDescent="0.2">
      <c r="Q1218" s="142">
        <f>TRUNC('TARIFA ENTREGA A DIRECCION USD'!D1219-'TARIFA ENTREGA A DIRECCION USD'!D1218,2)</f>
        <v>0.54</v>
      </c>
      <c r="R1218" s="190">
        <v>1211</v>
      </c>
      <c r="S1218" s="200">
        <f>TRUNC((('TARIFA ENTREGA A DIRECCION USD'!C1218-'TARIFA ENTREGA A DIRECCION USD'!D1218)/'TARIFA ENTREGA A DIRECCION USD'!D1218)+1,3)</f>
        <v>0.72099999999999997</v>
      </c>
      <c r="T1218" s="200">
        <f>TRUNC(('TARIFA ENTREGA A DIRECCION USD'!E1218-'TARIFA ENTREGA A DIRECCION USD'!D1218)/'TARIFA ENTREGA A DIRECCION USD'!D1218,3)</f>
        <v>0.24299999999999999</v>
      </c>
      <c r="U1218" s="200">
        <f>TRUNC(('TARIFA ENTREGA A DIRECCION USD'!F1218-'TARIFA ENTREGA A DIRECCION USD'!D1218)/'TARIFA ENTREGA A DIRECCION USD'!D1218,3)</f>
        <v>0.41</v>
      </c>
      <c r="V1218" s="200">
        <f>TRUNC(('TARIFA ENTREGA A DIRECCION USD'!G1218-'TARIFA ENTREGA A DIRECCION USD'!D1218)/'TARIFA ENTREGA A DIRECCION USD'!D1218,3)</f>
        <v>0.92500000000000004</v>
      </c>
      <c r="X1218" s="142">
        <v>16.12</v>
      </c>
      <c r="Y1218" s="190">
        <v>1211</v>
      </c>
      <c r="Z1218" s="200">
        <v>0.55000000000000004</v>
      </c>
      <c r="AA1218" s="200">
        <v>0.13</v>
      </c>
      <c r="AB1218" s="200">
        <v>0.3</v>
      </c>
      <c r="AC1218" s="200">
        <v>0.85</v>
      </c>
      <c r="AL1218"/>
      <c r="AM1218"/>
      <c r="AN1218"/>
      <c r="AO1218"/>
      <c r="AP1218"/>
      <c r="AQ1218"/>
      <c r="AR1218"/>
      <c r="AS1218"/>
      <c r="AT1218"/>
      <c r="AU1218"/>
    </row>
    <row r="1219" spans="17:47" x14ac:dyDescent="0.2">
      <c r="Q1219" s="142">
        <f>TRUNC('TARIFA ENTREGA A DIRECCION USD'!D1220-'TARIFA ENTREGA A DIRECCION USD'!D1219,2)</f>
        <v>0.54</v>
      </c>
      <c r="R1219" s="190">
        <v>1212</v>
      </c>
      <c r="S1219" s="200">
        <f>TRUNC((('TARIFA ENTREGA A DIRECCION USD'!C1219-'TARIFA ENTREGA A DIRECCION USD'!D1219)/'TARIFA ENTREGA A DIRECCION USD'!D1219)+1,3)</f>
        <v>0.72099999999999997</v>
      </c>
      <c r="T1219" s="200">
        <f>TRUNC(('TARIFA ENTREGA A DIRECCION USD'!E1219-'TARIFA ENTREGA A DIRECCION USD'!D1219)/'TARIFA ENTREGA A DIRECCION USD'!D1219,3)</f>
        <v>0.24299999999999999</v>
      </c>
      <c r="U1219" s="200">
        <f>TRUNC(('TARIFA ENTREGA A DIRECCION USD'!F1219-'TARIFA ENTREGA A DIRECCION USD'!D1219)/'TARIFA ENTREGA A DIRECCION USD'!D1219,3)</f>
        <v>0.41</v>
      </c>
      <c r="V1219" s="200">
        <f>TRUNC(('TARIFA ENTREGA A DIRECCION USD'!G1219-'TARIFA ENTREGA A DIRECCION USD'!D1219)/'TARIFA ENTREGA A DIRECCION USD'!D1219,3)</f>
        <v>0.92500000000000004</v>
      </c>
      <c r="X1219" s="142">
        <v>16.12</v>
      </c>
      <c r="Y1219" s="190">
        <v>1212</v>
      </c>
      <c r="Z1219" s="200">
        <v>0.55000000000000004</v>
      </c>
      <c r="AA1219" s="200">
        <v>0.13</v>
      </c>
      <c r="AB1219" s="200">
        <v>0.3</v>
      </c>
      <c r="AC1219" s="200">
        <v>0.85</v>
      </c>
      <c r="AL1219"/>
      <c r="AM1219"/>
      <c r="AN1219"/>
      <c r="AO1219"/>
      <c r="AP1219"/>
      <c r="AQ1219"/>
      <c r="AR1219"/>
      <c r="AS1219"/>
      <c r="AT1219"/>
      <c r="AU1219"/>
    </row>
    <row r="1220" spans="17:47" x14ac:dyDescent="0.2">
      <c r="Q1220" s="142">
        <f>TRUNC('TARIFA ENTREGA A DIRECCION USD'!D1221-'TARIFA ENTREGA A DIRECCION USD'!D1220,2)</f>
        <v>0.54</v>
      </c>
      <c r="R1220" s="190">
        <v>1213</v>
      </c>
      <c r="S1220" s="200">
        <f>TRUNC((('TARIFA ENTREGA A DIRECCION USD'!C1220-'TARIFA ENTREGA A DIRECCION USD'!D1220)/'TARIFA ENTREGA A DIRECCION USD'!D1220)+1,3)</f>
        <v>0.72099999999999997</v>
      </c>
      <c r="T1220" s="200">
        <f>TRUNC(('TARIFA ENTREGA A DIRECCION USD'!E1220-'TARIFA ENTREGA A DIRECCION USD'!D1220)/'TARIFA ENTREGA A DIRECCION USD'!D1220,3)</f>
        <v>0.24299999999999999</v>
      </c>
      <c r="U1220" s="200">
        <f>TRUNC(('TARIFA ENTREGA A DIRECCION USD'!F1220-'TARIFA ENTREGA A DIRECCION USD'!D1220)/'TARIFA ENTREGA A DIRECCION USD'!D1220,3)</f>
        <v>0.41</v>
      </c>
      <c r="V1220" s="200">
        <f>TRUNC(('TARIFA ENTREGA A DIRECCION USD'!G1220-'TARIFA ENTREGA A DIRECCION USD'!D1220)/'TARIFA ENTREGA A DIRECCION USD'!D1220,3)</f>
        <v>0.92500000000000004</v>
      </c>
      <c r="X1220" s="142">
        <v>16.12</v>
      </c>
      <c r="Y1220" s="190">
        <v>1213</v>
      </c>
      <c r="Z1220" s="200">
        <v>0.55000000000000004</v>
      </c>
      <c r="AA1220" s="200">
        <v>0.13</v>
      </c>
      <c r="AB1220" s="200">
        <v>0.3</v>
      </c>
      <c r="AC1220" s="200">
        <v>0.85</v>
      </c>
      <c r="AL1220"/>
      <c r="AM1220"/>
      <c r="AN1220"/>
      <c r="AO1220"/>
      <c r="AP1220"/>
      <c r="AQ1220"/>
      <c r="AR1220"/>
      <c r="AS1220"/>
      <c r="AT1220"/>
      <c r="AU1220"/>
    </row>
    <row r="1221" spans="17:47" x14ac:dyDescent="0.2">
      <c r="Q1221" s="142">
        <f>TRUNC('TARIFA ENTREGA A DIRECCION USD'!D1222-'TARIFA ENTREGA A DIRECCION USD'!D1221,2)</f>
        <v>0.54</v>
      </c>
      <c r="R1221" s="190">
        <v>1214</v>
      </c>
      <c r="S1221" s="200">
        <f>TRUNC((('TARIFA ENTREGA A DIRECCION USD'!C1221-'TARIFA ENTREGA A DIRECCION USD'!D1221)/'TARIFA ENTREGA A DIRECCION USD'!D1221)+1,3)</f>
        <v>0.72099999999999997</v>
      </c>
      <c r="T1221" s="200">
        <f>TRUNC(('TARIFA ENTREGA A DIRECCION USD'!E1221-'TARIFA ENTREGA A DIRECCION USD'!D1221)/'TARIFA ENTREGA A DIRECCION USD'!D1221,3)</f>
        <v>0.24299999999999999</v>
      </c>
      <c r="U1221" s="200">
        <f>TRUNC(('TARIFA ENTREGA A DIRECCION USD'!F1221-'TARIFA ENTREGA A DIRECCION USD'!D1221)/'TARIFA ENTREGA A DIRECCION USD'!D1221,3)</f>
        <v>0.41</v>
      </c>
      <c r="V1221" s="200">
        <f>TRUNC(('TARIFA ENTREGA A DIRECCION USD'!G1221-'TARIFA ENTREGA A DIRECCION USD'!D1221)/'TARIFA ENTREGA A DIRECCION USD'!D1221,3)</f>
        <v>0.92600000000000005</v>
      </c>
      <c r="X1221" s="142">
        <v>16.12</v>
      </c>
      <c r="Y1221" s="190">
        <v>1214</v>
      </c>
      <c r="Z1221" s="200">
        <v>0.55000000000000004</v>
      </c>
      <c r="AA1221" s="200">
        <v>0.13</v>
      </c>
      <c r="AB1221" s="200">
        <v>0.3</v>
      </c>
      <c r="AC1221" s="200">
        <v>0.85</v>
      </c>
      <c r="AL1221"/>
      <c r="AM1221"/>
      <c r="AN1221"/>
      <c r="AO1221"/>
      <c r="AP1221"/>
      <c r="AQ1221"/>
      <c r="AR1221"/>
      <c r="AS1221"/>
      <c r="AT1221"/>
      <c r="AU1221"/>
    </row>
    <row r="1222" spans="17:47" x14ac:dyDescent="0.2">
      <c r="Q1222" s="142">
        <f>TRUNC('TARIFA ENTREGA A DIRECCION USD'!D1223-'TARIFA ENTREGA A DIRECCION USD'!D1222,2)</f>
        <v>0.54</v>
      </c>
      <c r="R1222" s="190">
        <v>1215</v>
      </c>
      <c r="S1222" s="200">
        <f>TRUNC((('TARIFA ENTREGA A DIRECCION USD'!C1222-'TARIFA ENTREGA A DIRECCION USD'!D1222)/'TARIFA ENTREGA A DIRECCION USD'!D1222)+1,3)</f>
        <v>0.72099999999999997</v>
      </c>
      <c r="T1222" s="200">
        <f>TRUNC(('TARIFA ENTREGA A DIRECCION USD'!E1222-'TARIFA ENTREGA A DIRECCION USD'!D1222)/'TARIFA ENTREGA A DIRECCION USD'!D1222,3)</f>
        <v>0.24299999999999999</v>
      </c>
      <c r="U1222" s="200">
        <f>TRUNC(('TARIFA ENTREGA A DIRECCION USD'!F1222-'TARIFA ENTREGA A DIRECCION USD'!D1222)/'TARIFA ENTREGA A DIRECCION USD'!D1222,3)</f>
        <v>0.41</v>
      </c>
      <c r="V1222" s="200">
        <f>TRUNC(('TARIFA ENTREGA A DIRECCION USD'!G1222-'TARIFA ENTREGA A DIRECCION USD'!D1222)/'TARIFA ENTREGA A DIRECCION USD'!D1222,3)</f>
        <v>0.92600000000000005</v>
      </c>
      <c r="X1222" s="142">
        <v>16.12</v>
      </c>
      <c r="Y1222" s="190">
        <v>1215</v>
      </c>
      <c r="Z1222" s="200">
        <v>0.55000000000000004</v>
      </c>
      <c r="AA1222" s="200">
        <v>0.13</v>
      </c>
      <c r="AB1222" s="200">
        <v>0.3</v>
      </c>
      <c r="AC1222" s="200">
        <v>0.85</v>
      </c>
      <c r="AL1222"/>
      <c r="AM1222"/>
      <c r="AN1222"/>
      <c r="AO1222"/>
      <c r="AP1222"/>
      <c r="AQ1222"/>
      <c r="AR1222"/>
      <c r="AS1222"/>
      <c r="AT1222"/>
      <c r="AU1222"/>
    </row>
    <row r="1223" spans="17:47" x14ac:dyDescent="0.2">
      <c r="Q1223" s="142">
        <f>TRUNC('TARIFA ENTREGA A DIRECCION USD'!D1224-'TARIFA ENTREGA A DIRECCION USD'!D1223,2)</f>
        <v>0.54</v>
      </c>
      <c r="R1223" s="190">
        <v>1216</v>
      </c>
      <c r="S1223" s="200">
        <f>TRUNC((('TARIFA ENTREGA A DIRECCION USD'!C1223-'TARIFA ENTREGA A DIRECCION USD'!D1223)/'TARIFA ENTREGA A DIRECCION USD'!D1223)+1,3)</f>
        <v>0.72099999999999997</v>
      </c>
      <c r="T1223" s="200">
        <f>TRUNC(('TARIFA ENTREGA A DIRECCION USD'!E1223-'TARIFA ENTREGA A DIRECCION USD'!D1223)/'TARIFA ENTREGA A DIRECCION USD'!D1223,3)</f>
        <v>0.24299999999999999</v>
      </c>
      <c r="U1223" s="200">
        <f>TRUNC(('TARIFA ENTREGA A DIRECCION USD'!F1223-'TARIFA ENTREGA A DIRECCION USD'!D1223)/'TARIFA ENTREGA A DIRECCION USD'!D1223,3)</f>
        <v>0.41</v>
      </c>
      <c r="V1223" s="200">
        <f>TRUNC(('TARIFA ENTREGA A DIRECCION USD'!G1223-'TARIFA ENTREGA A DIRECCION USD'!D1223)/'TARIFA ENTREGA A DIRECCION USD'!D1223,3)</f>
        <v>0.92600000000000005</v>
      </c>
      <c r="X1223" s="142">
        <v>16.12</v>
      </c>
      <c r="Y1223" s="190">
        <v>1216</v>
      </c>
      <c r="Z1223" s="200">
        <v>0.55000000000000004</v>
      </c>
      <c r="AA1223" s="200">
        <v>0.13</v>
      </c>
      <c r="AB1223" s="200">
        <v>0.3</v>
      </c>
      <c r="AC1223" s="200">
        <v>0.85</v>
      </c>
      <c r="AL1223"/>
      <c r="AM1223"/>
      <c r="AN1223"/>
      <c r="AO1223"/>
      <c r="AP1223"/>
      <c r="AQ1223"/>
      <c r="AR1223"/>
      <c r="AS1223"/>
      <c r="AT1223"/>
      <c r="AU1223"/>
    </row>
    <row r="1224" spans="17:47" x14ac:dyDescent="0.2">
      <c r="Q1224" s="142">
        <f>TRUNC('TARIFA ENTREGA A DIRECCION USD'!D1225-'TARIFA ENTREGA A DIRECCION USD'!D1224,2)</f>
        <v>0.54</v>
      </c>
      <c r="R1224" s="190">
        <v>1217</v>
      </c>
      <c r="S1224" s="200">
        <f>TRUNC((('TARIFA ENTREGA A DIRECCION USD'!C1224-'TARIFA ENTREGA A DIRECCION USD'!D1224)/'TARIFA ENTREGA A DIRECCION USD'!D1224)+1,3)</f>
        <v>0.72099999999999997</v>
      </c>
      <c r="T1224" s="200">
        <f>TRUNC(('TARIFA ENTREGA A DIRECCION USD'!E1224-'TARIFA ENTREGA A DIRECCION USD'!D1224)/'TARIFA ENTREGA A DIRECCION USD'!D1224,3)</f>
        <v>0.24299999999999999</v>
      </c>
      <c r="U1224" s="200">
        <f>TRUNC(('TARIFA ENTREGA A DIRECCION USD'!F1224-'TARIFA ENTREGA A DIRECCION USD'!D1224)/'TARIFA ENTREGA A DIRECCION USD'!D1224,3)</f>
        <v>0.41</v>
      </c>
      <c r="V1224" s="200">
        <f>TRUNC(('TARIFA ENTREGA A DIRECCION USD'!G1224-'TARIFA ENTREGA A DIRECCION USD'!D1224)/'TARIFA ENTREGA A DIRECCION USD'!D1224,3)</f>
        <v>0.92600000000000005</v>
      </c>
      <c r="X1224" s="142">
        <v>16.12</v>
      </c>
      <c r="Y1224" s="190">
        <v>1217</v>
      </c>
      <c r="Z1224" s="200">
        <v>0.55000000000000004</v>
      </c>
      <c r="AA1224" s="200">
        <v>0.13</v>
      </c>
      <c r="AB1224" s="200">
        <v>0.3</v>
      </c>
      <c r="AC1224" s="200">
        <v>0.85</v>
      </c>
      <c r="AL1224"/>
      <c r="AM1224"/>
      <c r="AN1224"/>
      <c r="AO1224"/>
      <c r="AP1224"/>
      <c r="AQ1224"/>
      <c r="AR1224"/>
      <c r="AS1224"/>
      <c r="AT1224"/>
      <c r="AU1224"/>
    </row>
    <row r="1225" spans="17:47" x14ac:dyDescent="0.2">
      <c r="Q1225" s="142">
        <f>TRUNC('TARIFA ENTREGA A DIRECCION USD'!D1226-'TARIFA ENTREGA A DIRECCION USD'!D1225,2)</f>
        <v>0.54</v>
      </c>
      <c r="R1225" s="190">
        <v>1218</v>
      </c>
      <c r="S1225" s="200">
        <f>TRUNC((('TARIFA ENTREGA A DIRECCION USD'!C1225-'TARIFA ENTREGA A DIRECCION USD'!D1225)/'TARIFA ENTREGA A DIRECCION USD'!D1225)+1,3)</f>
        <v>0.72099999999999997</v>
      </c>
      <c r="T1225" s="200">
        <f>TRUNC(('TARIFA ENTREGA A DIRECCION USD'!E1225-'TARIFA ENTREGA A DIRECCION USD'!D1225)/'TARIFA ENTREGA A DIRECCION USD'!D1225,3)</f>
        <v>0.24299999999999999</v>
      </c>
      <c r="U1225" s="200">
        <f>TRUNC(('TARIFA ENTREGA A DIRECCION USD'!F1225-'TARIFA ENTREGA A DIRECCION USD'!D1225)/'TARIFA ENTREGA A DIRECCION USD'!D1225,3)</f>
        <v>0.41</v>
      </c>
      <c r="V1225" s="200">
        <f>TRUNC(('TARIFA ENTREGA A DIRECCION USD'!G1225-'TARIFA ENTREGA A DIRECCION USD'!D1225)/'TARIFA ENTREGA A DIRECCION USD'!D1225,3)</f>
        <v>0.92600000000000005</v>
      </c>
      <c r="X1225" s="142">
        <v>16.12</v>
      </c>
      <c r="Y1225" s="190">
        <v>1218</v>
      </c>
      <c r="Z1225" s="200">
        <v>0.55000000000000004</v>
      </c>
      <c r="AA1225" s="200">
        <v>0.13</v>
      </c>
      <c r="AB1225" s="200">
        <v>0.3</v>
      </c>
      <c r="AC1225" s="200">
        <v>0.85</v>
      </c>
      <c r="AL1225"/>
      <c r="AM1225"/>
      <c r="AN1225"/>
      <c r="AO1225"/>
      <c r="AP1225"/>
      <c r="AQ1225"/>
      <c r="AR1225"/>
      <c r="AS1225"/>
      <c r="AT1225"/>
      <c r="AU1225"/>
    </row>
    <row r="1226" spans="17:47" x14ac:dyDescent="0.2">
      <c r="Q1226" s="142">
        <f>TRUNC('TARIFA ENTREGA A DIRECCION USD'!D1227-'TARIFA ENTREGA A DIRECCION USD'!D1226,2)</f>
        <v>0.54</v>
      </c>
      <c r="R1226" s="190">
        <v>1219</v>
      </c>
      <c r="S1226" s="200">
        <f>TRUNC((('TARIFA ENTREGA A DIRECCION USD'!C1226-'TARIFA ENTREGA A DIRECCION USD'!D1226)/'TARIFA ENTREGA A DIRECCION USD'!D1226)+1,3)</f>
        <v>0.72099999999999997</v>
      </c>
      <c r="T1226" s="200">
        <f>TRUNC(('TARIFA ENTREGA A DIRECCION USD'!E1226-'TARIFA ENTREGA A DIRECCION USD'!D1226)/'TARIFA ENTREGA A DIRECCION USD'!D1226,3)</f>
        <v>0.24299999999999999</v>
      </c>
      <c r="U1226" s="200">
        <f>TRUNC(('TARIFA ENTREGA A DIRECCION USD'!F1226-'TARIFA ENTREGA A DIRECCION USD'!D1226)/'TARIFA ENTREGA A DIRECCION USD'!D1226,3)</f>
        <v>0.41</v>
      </c>
      <c r="V1226" s="200">
        <f>TRUNC(('TARIFA ENTREGA A DIRECCION USD'!G1226-'TARIFA ENTREGA A DIRECCION USD'!D1226)/'TARIFA ENTREGA A DIRECCION USD'!D1226,3)</f>
        <v>0.92600000000000005</v>
      </c>
      <c r="X1226" s="142">
        <v>16.12</v>
      </c>
      <c r="Y1226" s="190">
        <v>1219</v>
      </c>
      <c r="Z1226" s="200">
        <v>0.55000000000000004</v>
      </c>
      <c r="AA1226" s="200">
        <v>0.13</v>
      </c>
      <c r="AB1226" s="200">
        <v>0.3</v>
      </c>
      <c r="AC1226" s="200">
        <v>0.85</v>
      </c>
      <c r="AL1226"/>
      <c r="AM1226"/>
      <c r="AN1226"/>
      <c r="AO1226"/>
      <c r="AP1226"/>
      <c r="AQ1226"/>
      <c r="AR1226"/>
      <c r="AS1226"/>
      <c r="AT1226"/>
      <c r="AU1226"/>
    </row>
    <row r="1227" spans="17:47" x14ac:dyDescent="0.2">
      <c r="Q1227" s="142">
        <f>TRUNC('TARIFA ENTREGA A DIRECCION USD'!D1228-'TARIFA ENTREGA A DIRECCION USD'!D1227,2)</f>
        <v>0.54</v>
      </c>
      <c r="R1227" s="190">
        <v>1220</v>
      </c>
      <c r="S1227" s="200">
        <f>TRUNC((('TARIFA ENTREGA A DIRECCION USD'!C1227-'TARIFA ENTREGA A DIRECCION USD'!D1227)/'TARIFA ENTREGA A DIRECCION USD'!D1227)+1,3)</f>
        <v>0.72099999999999997</v>
      </c>
      <c r="T1227" s="200">
        <f>TRUNC(('TARIFA ENTREGA A DIRECCION USD'!E1227-'TARIFA ENTREGA A DIRECCION USD'!D1227)/'TARIFA ENTREGA A DIRECCION USD'!D1227,3)</f>
        <v>0.24299999999999999</v>
      </c>
      <c r="U1227" s="200">
        <f>TRUNC(('TARIFA ENTREGA A DIRECCION USD'!F1227-'TARIFA ENTREGA A DIRECCION USD'!D1227)/'TARIFA ENTREGA A DIRECCION USD'!D1227,3)</f>
        <v>0.41</v>
      </c>
      <c r="V1227" s="200">
        <f>TRUNC(('TARIFA ENTREGA A DIRECCION USD'!G1227-'TARIFA ENTREGA A DIRECCION USD'!D1227)/'TARIFA ENTREGA A DIRECCION USD'!D1227,3)</f>
        <v>0.92600000000000005</v>
      </c>
      <c r="X1227" s="142">
        <v>16.12</v>
      </c>
      <c r="Y1227" s="190">
        <v>1220</v>
      </c>
      <c r="Z1227" s="200">
        <v>0.55000000000000004</v>
      </c>
      <c r="AA1227" s="200">
        <v>0.13</v>
      </c>
      <c r="AB1227" s="200">
        <v>0.3</v>
      </c>
      <c r="AC1227" s="200">
        <v>0.85</v>
      </c>
      <c r="AL1227"/>
      <c r="AM1227"/>
      <c r="AN1227"/>
      <c r="AO1227"/>
      <c r="AP1227"/>
      <c r="AQ1227"/>
      <c r="AR1227"/>
      <c r="AS1227"/>
      <c r="AT1227"/>
      <c r="AU1227"/>
    </row>
    <row r="1228" spans="17:47" x14ac:dyDescent="0.2">
      <c r="Q1228" s="142">
        <f>TRUNC('TARIFA ENTREGA A DIRECCION USD'!D1229-'TARIFA ENTREGA A DIRECCION USD'!D1228,2)</f>
        <v>0.54</v>
      </c>
      <c r="R1228" s="190">
        <v>1221</v>
      </c>
      <c r="S1228" s="200">
        <f>TRUNC((('TARIFA ENTREGA A DIRECCION USD'!C1228-'TARIFA ENTREGA A DIRECCION USD'!D1228)/'TARIFA ENTREGA A DIRECCION USD'!D1228)+1,3)</f>
        <v>0.72099999999999997</v>
      </c>
      <c r="T1228" s="200">
        <f>TRUNC(('TARIFA ENTREGA A DIRECCION USD'!E1228-'TARIFA ENTREGA A DIRECCION USD'!D1228)/'TARIFA ENTREGA A DIRECCION USD'!D1228,3)</f>
        <v>0.24299999999999999</v>
      </c>
      <c r="U1228" s="200">
        <f>TRUNC(('TARIFA ENTREGA A DIRECCION USD'!F1228-'TARIFA ENTREGA A DIRECCION USD'!D1228)/'TARIFA ENTREGA A DIRECCION USD'!D1228,3)</f>
        <v>0.41</v>
      </c>
      <c r="V1228" s="200">
        <f>TRUNC(('TARIFA ENTREGA A DIRECCION USD'!G1228-'TARIFA ENTREGA A DIRECCION USD'!D1228)/'TARIFA ENTREGA A DIRECCION USD'!D1228,3)</f>
        <v>0.92600000000000005</v>
      </c>
      <c r="X1228" s="142">
        <v>16.12</v>
      </c>
      <c r="Y1228" s="190">
        <v>1221</v>
      </c>
      <c r="Z1228" s="200">
        <v>0.55000000000000004</v>
      </c>
      <c r="AA1228" s="200">
        <v>0.13</v>
      </c>
      <c r="AB1228" s="200">
        <v>0.3</v>
      </c>
      <c r="AC1228" s="200">
        <v>0.85</v>
      </c>
      <c r="AL1228"/>
      <c r="AM1228"/>
      <c r="AN1228"/>
      <c r="AO1228"/>
      <c r="AP1228"/>
      <c r="AQ1228"/>
      <c r="AR1228"/>
      <c r="AS1228"/>
      <c r="AT1228"/>
      <c r="AU1228"/>
    </row>
    <row r="1229" spans="17:47" x14ac:dyDescent="0.2">
      <c r="Q1229" s="142">
        <f>TRUNC('TARIFA ENTREGA A DIRECCION USD'!D1230-'TARIFA ENTREGA A DIRECCION USD'!D1229,2)</f>
        <v>0.54</v>
      </c>
      <c r="R1229" s="190">
        <v>1222</v>
      </c>
      <c r="S1229" s="200">
        <f>TRUNC((('TARIFA ENTREGA A DIRECCION USD'!C1229-'TARIFA ENTREGA A DIRECCION USD'!D1229)/'TARIFA ENTREGA A DIRECCION USD'!D1229)+1,3)</f>
        <v>0.72099999999999997</v>
      </c>
      <c r="T1229" s="200">
        <f>TRUNC(('TARIFA ENTREGA A DIRECCION USD'!E1229-'TARIFA ENTREGA A DIRECCION USD'!D1229)/'TARIFA ENTREGA A DIRECCION USD'!D1229,3)</f>
        <v>0.24399999999999999</v>
      </c>
      <c r="U1229" s="200">
        <f>TRUNC(('TARIFA ENTREGA A DIRECCION USD'!F1229-'TARIFA ENTREGA A DIRECCION USD'!D1229)/'TARIFA ENTREGA A DIRECCION USD'!D1229,3)</f>
        <v>0.41</v>
      </c>
      <c r="V1229" s="200">
        <f>TRUNC(('TARIFA ENTREGA A DIRECCION USD'!G1229-'TARIFA ENTREGA A DIRECCION USD'!D1229)/'TARIFA ENTREGA A DIRECCION USD'!D1229,3)</f>
        <v>0.92600000000000005</v>
      </c>
      <c r="X1229" s="142">
        <v>16.12</v>
      </c>
      <c r="Y1229" s="190">
        <v>1222</v>
      </c>
      <c r="Z1229" s="200">
        <v>0.55000000000000004</v>
      </c>
      <c r="AA1229" s="200">
        <v>0.13</v>
      </c>
      <c r="AB1229" s="200">
        <v>0.3</v>
      </c>
      <c r="AC1229" s="200">
        <v>0.85</v>
      </c>
      <c r="AL1229"/>
      <c r="AM1229"/>
      <c r="AN1229"/>
      <c r="AO1229"/>
      <c r="AP1229"/>
      <c r="AQ1229"/>
      <c r="AR1229"/>
      <c r="AS1229"/>
      <c r="AT1229"/>
      <c r="AU1229"/>
    </row>
    <row r="1230" spans="17:47" x14ac:dyDescent="0.2">
      <c r="Q1230" s="142">
        <f>TRUNC('TARIFA ENTREGA A DIRECCION USD'!D1231-'TARIFA ENTREGA A DIRECCION USD'!D1230,2)</f>
        <v>0.54</v>
      </c>
      <c r="R1230" s="190">
        <v>1223</v>
      </c>
      <c r="S1230" s="200">
        <f>TRUNC((('TARIFA ENTREGA A DIRECCION USD'!C1230-'TARIFA ENTREGA A DIRECCION USD'!D1230)/'TARIFA ENTREGA A DIRECCION USD'!D1230)+1,3)</f>
        <v>0.72099999999999997</v>
      </c>
      <c r="T1230" s="200">
        <f>TRUNC(('TARIFA ENTREGA A DIRECCION USD'!E1230-'TARIFA ENTREGA A DIRECCION USD'!D1230)/'TARIFA ENTREGA A DIRECCION USD'!D1230,3)</f>
        <v>0.24399999999999999</v>
      </c>
      <c r="U1230" s="200">
        <f>TRUNC(('TARIFA ENTREGA A DIRECCION USD'!F1230-'TARIFA ENTREGA A DIRECCION USD'!D1230)/'TARIFA ENTREGA A DIRECCION USD'!D1230,3)</f>
        <v>0.41</v>
      </c>
      <c r="V1230" s="200">
        <f>TRUNC(('TARIFA ENTREGA A DIRECCION USD'!G1230-'TARIFA ENTREGA A DIRECCION USD'!D1230)/'TARIFA ENTREGA A DIRECCION USD'!D1230,3)</f>
        <v>0.92600000000000005</v>
      </c>
      <c r="X1230" s="142">
        <v>16.12</v>
      </c>
      <c r="Y1230" s="190">
        <v>1223</v>
      </c>
      <c r="Z1230" s="200">
        <v>0.55000000000000004</v>
      </c>
      <c r="AA1230" s="200">
        <v>0.13</v>
      </c>
      <c r="AB1230" s="200">
        <v>0.3</v>
      </c>
      <c r="AC1230" s="200">
        <v>0.85</v>
      </c>
      <c r="AL1230"/>
      <c r="AM1230"/>
      <c r="AN1230"/>
      <c r="AO1230"/>
      <c r="AP1230"/>
      <c r="AQ1230"/>
      <c r="AR1230"/>
      <c r="AS1230"/>
      <c r="AT1230"/>
      <c r="AU1230"/>
    </row>
    <row r="1231" spans="17:47" x14ac:dyDescent="0.2">
      <c r="Q1231" s="142">
        <f>TRUNC('TARIFA ENTREGA A DIRECCION USD'!D1232-'TARIFA ENTREGA A DIRECCION USD'!D1231,2)</f>
        <v>0.54</v>
      </c>
      <c r="R1231" s="190">
        <v>1224</v>
      </c>
      <c r="S1231" s="200">
        <f>TRUNC((('TARIFA ENTREGA A DIRECCION USD'!C1231-'TARIFA ENTREGA A DIRECCION USD'!D1231)/'TARIFA ENTREGA A DIRECCION USD'!D1231)+1,3)</f>
        <v>0.72099999999999997</v>
      </c>
      <c r="T1231" s="200">
        <f>TRUNC(('TARIFA ENTREGA A DIRECCION USD'!E1231-'TARIFA ENTREGA A DIRECCION USD'!D1231)/'TARIFA ENTREGA A DIRECCION USD'!D1231,3)</f>
        <v>0.24399999999999999</v>
      </c>
      <c r="U1231" s="200">
        <f>TRUNC(('TARIFA ENTREGA A DIRECCION USD'!F1231-'TARIFA ENTREGA A DIRECCION USD'!D1231)/'TARIFA ENTREGA A DIRECCION USD'!D1231,3)</f>
        <v>0.41</v>
      </c>
      <c r="V1231" s="200">
        <f>TRUNC(('TARIFA ENTREGA A DIRECCION USD'!G1231-'TARIFA ENTREGA A DIRECCION USD'!D1231)/'TARIFA ENTREGA A DIRECCION USD'!D1231,3)</f>
        <v>0.92600000000000005</v>
      </c>
      <c r="X1231" s="142">
        <v>16.12</v>
      </c>
      <c r="Y1231" s="190">
        <v>1224</v>
      </c>
      <c r="Z1231" s="200">
        <v>0.55000000000000004</v>
      </c>
      <c r="AA1231" s="200">
        <v>0.13</v>
      </c>
      <c r="AB1231" s="200">
        <v>0.3</v>
      </c>
      <c r="AC1231" s="200">
        <v>0.85</v>
      </c>
      <c r="AL1231"/>
      <c r="AM1231"/>
      <c r="AN1231"/>
      <c r="AO1231"/>
      <c r="AP1231"/>
      <c r="AQ1231"/>
      <c r="AR1231"/>
      <c r="AS1231"/>
      <c r="AT1231"/>
      <c r="AU1231"/>
    </row>
    <row r="1232" spans="17:47" x14ac:dyDescent="0.2">
      <c r="Q1232" s="142">
        <f>TRUNC('TARIFA ENTREGA A DIRECCION USD'!D1233-'TARIFA ENTREGA A DIRECCION USD'!D1232,2)</f>
        <v>0.54</v>
      </c>
      <c r="R1232" s="190">
        <v>1225</v>
      </c>
      <c r="S1232" s="200">
        <f>TRUNC((('TARIFA ENTREGA A DIRECCION USD'!C1232-'TARIFA ENTREGA A DIRECCION USD'!D1232)/'TARIFA ENTREGA A DIRECCION USD'!D1232)+1,3)</f>
        <v>0.72099999999999997</v>
      </c>
      <c r="T1232" s="200">
        <f>TRUNC(('TARIFA ENTREGA A DIRECCION USD'!E1232-'TARIFA ENTREGA A DIRECCION USD'!D1232)/'TARIFA ENTREGA A DIRECCION USD'!D1232,3)</f>
        <v>0.24399999999999999</v>
      </c>
      <c r="U1232" s="200">
        <f>TRUNC(('TARIFA ENTREGA A DIRECCION USD'!F1232-'TARIFA ENTREGA A DIRECCION USD'!D1232)/'TARIFA ENTREGA A DIRECCION USD'!D1232,3)</f>
        <v>0.41</v>
      </c>
      <c r="V1232" s="200">
        <f>TRUNC(('TARIFA ENTREGA A DIRECCION USD'!G1232-'TARIFA ENTREGA A DIRECCION USD'!D1232)/'TARIFA ENTREGA A DIRECCION USD'!D1232,3)</f>
        <v>0.92600000000000005</v>
      </c>
      <c r="X1232" s="142">
        <v>16.12</v>
      </c>
      <c r="Y1232" s="190">
        <v>1225</v>
      </c>
      <c r="Z1232" s="200">
        <v>0.55000000000000004</v>
      </c>
      <c r="AA1232" s="200">
        <v>0.13</v>
      </c>
      <c r="AB1232" s="200">
        <v>0.3</v>
      </c>
      <c r="AC1232" s="200">
        <v>0.85</v>
      </c>
      <c r="AL1232"/>
      <c r="AM1232"/>
      <c r="AN1232"/>
      <c r="AO1232"/>
      <c r="AP1232"/>
      <c r="AQ1232"/>
      <c r="AR1232"/>
      <c r="AS1232"/>
      <c r="AT1232"/>
      <c r="AU1232"/>
    </row>
    <row r="1233" spans="17:47" x14ac:dyDescent="0.2">
      <c r="Q1233" s="142">
        <f>TRUNC('TARIFA ENTREGA A DIRECCION USD'!D1234-'TARIFA ENTREGA A DIRECCION USD'!D1233,2)</f>
        <v>0.54</v>
      </c>
      <c r="R1233" s="190">
        <v>1226</v>
      </c>
      <c r="S1233" s="200">
        <f>TRUNC((('TARIFA ENTREGA A DIRECCION USD'!C1233-'TARIFA ENTREGA A DIRECCION USD'!D1233)/'TARIFA ENTREGA A DIRECCION USD'!D1233)+1,3)</f>
        <v>0.72099999999999997</v>
      </c>
      <c r="T1233" s="200">
        <f>TRUNC(('TARIFA ENTREGA A DIRECCION USD'!E1233-'TARIFA ENTREGA A DIRECCION USD'!D1233)/'TARIFA ENTREGA A DIRECCION USD'!D1233,3)</f>
        <v>0.24399999999999999</v>
      </c>
      <c r="U1233" s="200">
        <f>TRUNC(('TARIFA ENTREGA A DIRECCION USD'!F1233-'TARIFA ENTREGA A DIRECCION USD'!D1233)/'TARIFA ENTREGA A DIRECCION USD'!D1233,3)</f>
        <v>0.41</v>
      </c>
      <c r="V1233" s="200">
        <f>TRUNC(('TARIFA ENTREGA A DIRECCION USD'!G1233-'TARIFA ENTREGA A DIRECCION USD'!D1233)/'TARIFA ENTREGA A DIRECCION USD'!D1233,3)</f>
        <v>0.92600000000000005</v>
      </c>
      <c r="X1233" s="142">
        <v>16.12</v>
      </c>
      <c r="Y1233" s="190">
        <v>1226</v>
      </c>
      <c r="Z1233" s="200">
        <v>0.55000000000000004</v>
      </c>
      <c r="AA1233" s="200">
        <v>0.13</v>
      </c>
      <c r="AB1233" s="200">
        <v>0.3</v>
      </c>
      <c r="AC1233" s="200">
        <v>0.85</v>
      </c>
      <c r="AL1233"/>
      <c r="AM1233"/>
      <c r="AN1233"/>
      <c r="AO1233"/>
      <c r="AP1233"/>
      <c r="AQ1233"/>
      <c r="AR1233"/>
      <c r="AS1233"/>
      <c r="AT1233"/>
      <c r="AU1233"/>
    </row>
    <row r="1234" spans="17:47" x14ac:dyDescent="0.2">
      <c r="Q1234" s="142">
        <f>TRUNC('TARIFA ENTREGA A DIRECCION USD'!D1235-'TARIFA ENTREGA A DIRECCION USD'!D1234,2)</f>
        <v>0.54</v>
      </c>
      <c r="R1234" s="190">
        <v>1227</v>
      </c>
      <c r="S1234" s="200">
        <f>TRUNC((('TARIFA ENTREGA A DIRECCION USD'!C1234-'TARIFA ENTREGA A DIRECCION USD'!D1234)/'TARIFA ENTREGA A DIRECCION USD'!D1234)+1,3)</f>
        <v>0.72099999999999997</v>
      </c>
      <c r="T1234" s="200">
        <f>TRUNC(('TARIFA ENTREGA A DIRECCION USD'!E1234-'TARIFA ENTREGA A DIRECCION USD'!D1234)/'TARIFA ENTREGA A DIRECCION USD'!D1234,3)</f>
        <v>0.24399999999999999</v>
      </c>
      <c r="U1234" s="200">
        <f>TRUNC(('TARIFA ENTREGA A DIRECCION USD'!F1234-'TARIFA ENTREGA A DIRECCION USD'!D1234)/'TARIFA ENTREGA A DIRECCION USD'!D1234,3)</f>
        <v>0.41</v>
      </c>
      <c r="V1234" s="200">
        <f>TRUNC(('TARIFA ENTREGA A DIRECCION USD'!G1234-'TARIFA ENTREGA A DIRECCION USD'!D1234)/'TARIFA ENTREGA A DIRECCION USD'!D1234,3)</f>
        <v>0.92600000000000005</v>
      </c>
      <c r="X1234" s="142">
        <v>16.12</v>
      </c>
      <c r="Y1234" s="190">
        <v>1227</v>
      </c>
      <c r="Z1234" s="200">
        <v>0.55000000000000004</v>
      </c>
      <c r="AA1234" s="200">
        <v>0.13</v>
      </c>
      <c r="AB1234" s="200">
        <v>0.3</v>
      </c>
      <c r="AC1234" s="200">
        <v>0.85</v>
      </c>
      <c r="AL1234"/>
      <c r="AM1234"/>
      <c r="AN1234"/>
      <c r="AO1234"/>
      <c r="AP1234"/>
      <c r="AQ1234"/>
      <c r="AR1234"/>
      <c r="AS1234"/>
      <c r="AT1234"/>
      <c r="AU1234"/>
    </row>
    <row r="1235" spans="17:47" x14ac:dyDescent="0.2">
      <c r="Q1235" s="142">
        <f>TRUNC('TARIFA ENTREGA A DIRECCION USD'!D1236-'TARIFA ENTREGA A DIRECCION USD'!D1235,2)</f>
        <v>0.54</v>
      </c>
      <c r="R1235" s="190">
        <v>1228</v>
      </c>
      <c r="S1235" s="200">
        <f>TRUNC((('TARIFA ENTREGA A DIRECCION USD'!C1235-'TARIFA ENTREGA A DIRECCION USD'!D1235)/'TARIFA ENTREGA A DIRECCION USD'!D1235)+1,3)</f>
        <v>0.72099999999999997</v>
      </c>
      <c r="T1235" s="200">
        <f>TRUNC(('TARIFA ENTREGA A DIRECCION USD'!E1235-'TARIFA ENTREGA A DIRECCION USD'!D1235)/'TARIFA ENTREGA A DIRECCION USD'!D1235,3)</f>
        <v>0.24399999999999999</v>
      </c>
      <c r="U1235" s="200">
        <f>TRUNC(('TARIFA ENTREGA A DIRECCION USD'!F1235-'TARIFA ENTREGA A DIRECCION USD'!D1235)/'TARIFA ENTREGA A DIRECCION USD'!D1235,3)</f>
        <v>0.41</v>
      </c>
      <c r="V1235" s="200">
        <f>TRUNC(('TARIFA ENTREGA A DIRECCION USD'!G1235-'TARIFA ENTREGA A DIRECCION USD'!D1235)/'TARIFA ENTREGA A DIRECCION USD'!D1235,3)</f>
        <v>0.92600000000000005</v>
      </c>
      <c r="X1235" s="142">
        <v>16.12</v>
      </c>
      <c r="Y1235" s="190">
        <v>1228</v>
      </c>
      <c r="Z1235" s="200">
        <v>0.55000000000000004</v>
      </c>
      <c r="AA1235" s="200">
        <v>0.13</v>
      </c>
      <c r="AB1235" s="200">
        <v>0.3</v>
      </c>
      <c r="AC1235" s="200">
        <v>0.85</v>
      </c>
      <c r="AL1235"/>
      <c r="AM1235"/>
      <c r="AN1235"/>
      <c r="AO1235"/>
      <c r="AP1235"/>
      <c r="AQ1235"/>
      <c r="AR1235"/>
      <c r="AS1235"/>
      <c r="AT1235"/>
      <c r="AU1235"/>
    </row>
    <row r="1236" spans="17:47" x14ac:dyDescent="0.2">
      <c r="Q1236" s="142">
        <f>TRUNC('TARIFA ENTREGA A DIRECCION USD'!D1237-'TARIFA ENTREGA A DIRECCION USD'!D1236,2)</f>
        <v>0.54</v>
      </c>
      <c r="R1236" s="190">
        <v>1229</v>
      </c>
      <c r="S1236" s="200">
        <f>TRUNC((('TARIFA ENTREGA A DIRECCION USD'!C1236-'TARIFA ENTREGA A DIRECCION USD'!D1236)/'TARIFA ENTREGA A DIRECCION USD'!D1236)+1,3)</f>
        <v>0.72099999999999997</v>
      </c>
      <c r="T1236" s="200">
        <f>TRUNC(('TARIFA ENTREGA A DIRECCION USD'!E1236-'TARIFA ENTREGA A DIRECCION USD'!D1236)/'TARIFA ENTREGA A DIRECCION USD'!D1236,3)</f>
        <v>0.24399999999999999</v>
      </c>
      <c r="U1236" s="200">
        <f>TRUNC(('TARIFA ENTREGA A DIRECCION USD'!F1236-'TARIFA ENTREGA A DIRECCION USD'!D1236)/'TARIFA ENTREGA A DIRECCION USD'!D1236,3)</f>
        <v>0.41</v>
      </c>
      <c r="V1236" s="200">
        <f>TRUNC(('TARIFA ENTREGA A DIRECCION USD'!G1236-'TARIFA ENTREGA A DIRECCION USD'!D1236)/'TARIFA ENTREGA A DIRECCION USD'!D1236,3)</f>
        <v>0.92600000000000005</v>
      </c>
      <c r="X1236" s="142">
        <v>16.12</v>
      </c>
      <c r="Y1236" s="190">
        <v>1229</v>
      </c>
      <c r="Z1236" s="200">
        <v>0.55000000000000004</v>
      </c>
      <c r="AA1236" s="200">
        <v>0.13</v>
      </c>
      <c r="AB1236" s="200">
        <v>0.3</v>
      </c>
      <c r="AC1236" s="200">
        <v>0.85</v>
      </c>
      <c r="AL1236"/>
      <c r="AM1236"/>
      <c r="AN1236"/>
      <c r="AO1236"/>
      <c r="AP1236"/>
      <c r="AQ1236"/>
      <c r="AR1236"/>
      <c r="AS1236"/>
      <c r="AT1236"/>
      <c r="AU1236"/>
    </row>
    <row r="1237" spans="17:47" x14ac:dyDescent="0.2">
      <c r="Q1237" s="142">
        <f>TRUNC('TARIFA ENTREGA A DIRECCION USD'!D1238-'TARIFA ENTREGA A DIRECCION USD'!D1237,2)</f>
        <v>0.54</v>
      </c>
      <c r="R1237" s="190">
        <v>1230</v>
      </c>
      <c r="S1237" s="200">
        <f>TRUNC((('TARIFA ENTREGA A DIRECCION USD'!C1237-'TARIFA ENTREGA A DIRECCION USD'!D1237)/'TARIFA ENTREGA A DIRECCION USD'!D1237)+1,3)</f>
        <v>0.72099999999999997</v>
      </c>
      <c r="T1237" s="200">
        <f>TRUNC(('TARIFA ENTREGA A DIRECCION USD'!E1237-'TARIFA ENTREGA A DIRECCION USD'!D1237)/'TARIFA ENTREGA A DIRECCION USD'!D1237,3)</f>
        <v>0.24399999999999999</v>
      </c>
      <c r="U1237" s="200">
        <f>TRUNC(('TARIFA ENTREGA A DIRECCION USD'!F1237-'TARIFA ENTREGA A DIRECCION USD'!D1237)/'TARIFA ENTREGA A DIRECCION USD'!D1237,3)</f>
        <v>0.41</v>
      </c>
      <c r="V1237" s="200">
        <f>TRUNC(('TARIFA ENTREGA A DIRECCION USD'!G1237-'TARIFA ENTREGA A DIRECCION USD'!D1237)/'TARIFA ENTREGA A DIRECCION USD'!D1237,3)</f>
        <v>0.92600000000000005</v>
      </c>
      <c r="X1237" s="142">
        <v>16.12</v>
      </c>
      <c r="Y1237" s="190">
        <v>1230</v>
      </c>
      <c r="Z1237" s="200">
        <v>0.55000000000000004</v>
      </c>
      <c r="AA1237" s="200">
        <v>0.13</v>
      </c>
      <c r="AB1237" s="200">
        <v>0.3</v>
      </c>
      <c r="AC1237" s="200">
        <v>0.85</v>
      </c>
      <c r="AL1237"/>
      <c r="AM1237"/>
      <c r="AN1237"/>
      <c r="AO1237"/>
      <c r="AP1237"/>
      <c r="AQ1237"/>
      <c r="AR1237"/>
      <c r="AS1237"/>
      <c r="AT1237"/>
      <c r="AU1237"/>
    </row>
    <row r="1238" spans="17:47" x14ac:dyDescent="0.2">
      <c r="Q1238" s="142">
        <f>TRUNC('TARIFA ENTREGA A DIRECCION USD'!D1239-'TARIFA ENTREGA A DIRECCION USD'!D1238,2)</f>
        <v>0.54</v>
      </c>
      <c r="R1238" s="190">
        <v>1231</v>
      </c>
      <c r="S1238" s="200">
        <f>TRUNC((('TARIFA ENTREGA A DIRECCION USD'!C1238-'TARIFA ENTREGA A DIRECCION USD'!D1238)/'TARIFA ENTREGA A DIRECCION USD'!D1238)+1,3)</f>
        <v>0.72099999999999997</v>
      </c>
      <c r="T1238" s="200">
        <f>TRUNC(('TARIFA ENTREGA A DIRECCION USD'!E1238-'TARIFA ENTREGA A DIRECCION USD'!D1238)/'TARIFA ENTREGA A DIRECCION USD'!D1238,3)</f>
        <v>0.24399999999999999</v>
      </c>
      <c r="U1238" s="200">
        <f>TRUNC(('TARIFA ENTREGA A DIRECCION USD'!F1238-'TARIFA ENTREGA A DIRECCION USD'!D1238)/'TARIFA ENTREGA A DIRECCION USD'!D1238,3)</f>
        <v>0.41</v>
      </c>
      <c r="V1238" s="200">
        <f>TRUNC(('TARIFA ENTREGA A DIRECCION USD'!G1238-'TARIFA ENTREGA A DIRECCION USD'!D1238)/'TARIFA ENTREGA A DIRECCION USD'!D1238,3)</f>
        <v>0.92600000000000005</v>
      </c>
      <c r="X1238" s="142">
        <v>16.12</v>
      </c>
      <c r="Y1238" s="190">
        <v>1231</v>
      </c>
      <c r="Z1238" s="200">
        <v>0.55000000000000004</v>
      </c>
      <c r="AA1238" s="200">
        <v>0.13</v>
      </c>
      <c r="AB1238" s="200">
        <v>0.3</v>
      </c>
      <c r="AC1238" s="200">
        <v>0.85</v>
      </c>
      <c r="AL1238"/>
      <c r="AM1238"/>
      <c r="AN1238"/>
      <c r="AO1238"/>
      <c r="AP1238"/>
      <c r="AQ1238"/>
      <c r="AR1238"/>
      <c r="AS1238"/>
      <c r="AT1238"/>
      <c r="AU1238"/>
    </row>
    <row r="1239" spans="17:47" x14ac:dyDescent="0.2">
      <c r="Q1239" s="142">
        <f>TRUNC('TARIFA ENTREGA A DIRECCION USD'!D1240-'TARIFA ENTREGA A DIRECCION USD'!D1239,2)</f>
        <v>0.54</v>
      </c>
      <c r="R1239" s="190">
        <v>1232</v>
      </c>
      <c r="S1239" s="200">
        <f>TRUNC((('TARIFA ENTREGA A DIRECCION USD'!C1239-'TARIFA ENTREGA A DIRECCION USD'!D1239)/'TARIFA ENTREGA A DIRECCION USD'!D1239)+1,3)</f>
        <v>0.72099999999999997</v>
      </c>
      <c r="T1239" s="200">
        <f>TRUNC(('TARIFA ENTREGA A DIRECCION USD'!E1239-'TARIFA ENTREGA A DIRECCION USD'!D1239)/'TARIFA ENTREGA A DIRECCION USD'!D1239,3)</f>
        <v>0.24399999999999999</v>
      </c>
      <c r="U1239" s="200">
        <f>TRUNC(('TARIFA ENTREGA A DIRECCION USD'!F1239-'TARIFA ENTREGA A DIRECCION USD'!D1239)/'TARIFA ENTREGA A DIRECCION USD'!D1239,3)</f>
        <v>0.41</v>
      </c>
      <c r="V1239" s="200">
        <f>TRUNC(('TARIFA ENTREGA A DIRECCION USD'!G1239-'TARIFA ENTREGA A DIRECCION USD'!D1239)/'TARIFA ENTREGA A DIRECCION USD'!D1239,3)</f>
        <v>0.92600000000000005</v>
      </c>
      <c r="X1239" s="142">
        <v>16.12</v>
      </c>
      <c r="Y1239" s="190">
        <v>1232</v>
      </c>
      <c r="Z1239" s="200">
        <v>0.55000000000000004</v>
      </c>
      <c r="AA1239" s="200">
        <v>0.13</v>
      </c>
      <c r="AB1239" s="200">
        <v>0.3</v>
      </c>
      <c r="AC1239" s="200">
        <v>0.85</v>
      </c>
      <c r="AL1239"/>
      <c r="AM1239"/>
      <c r="AN1239"/>
      <c r="AO1239"/>
      <c r="AP1239"/>
      <c r="AQ1239"/>
      <c r="AR1239"/>
      <c r="AS1239"/>
      <c r="AT1239"/>
      <c r="AU1239"/>
    </row>
    <row r="1240" spans="17:47" x14ac:dyDescent="0.2">
      <c r="Q1240" s="142">
        <f>TRUNC('TARIFA ENTREGA A DIRECCION USD'!D1241-'TARIFA ENTREGA A DIRECCION USD'!D1240,2)</f>
        <v>0.54</v>
      </c>
      <c r="R1240" s="190">
        <v>1233</v>
      </c>
      <c r="S1240" s="200">
        <f>TRUNC((('TARIFA ENTREGA A DIRECCION USD'!C1240-'TARIFA ENTREGA A DIRECCION USD'!D1240)/'TARIFA ENTREGA A DIRECCION USD'!D1240)+1,3)</f>
        <v>0.72099999999999997</v>
      </c>
      <c r="T1240" s="200">
        <f>TRUNC(('TARIFA ENTREGA A DIRECCION USD'!E1240-'TARIFA ENTREGA A DIRECCION USD'!D1240)/'TARIFA ENTREGA A DIRECCION USD'!D1240,3)</f>
        <v>0.24399999999999999</v>
      </c>
      <c r="U1240" s="200">
        <f>TRUNC(('TARIFA ENTREGA A DIRECCION USD'!F1240-'TARIFA ENTREGA A DIRECCION USD'!D1240)/'TARIFA ENTREGA A DIRECCION USD'!D1240,3)</f>
        <v>0.41</v>
      </c>
      <c r="V1240" s="200">
        <f>TRUNC(('TARIFA ENTREGA A DIRECCION USD'!G1240-'TARIFA ENTREGA A DIRECCION USD'!D1240)/'TARIFA ENTREGA A DIRECCION USD'!D1240,3)</f>
        <v>0.92700000000000005</v>
      </c>
      <c r="X1240" s="142">
        <v>16.12</v>
      </c>
      <c r="Y1240" s="190">
        <v>1233</v>
      </c>
      <c r="Z1240" s="200">
        <v>0.55000000000000004</v>
      </c>
      <c r="AA1240" s="200">
        <v>0.13</v>
      </c>
      <c r="AB1240" s="200">
        <v>0.3</v>
      </c>
      <c r="AC1240" s="200">
        <v>0.85</v>
      </c>
      <c r="AL1240"/>
      <c r="AM1240"/>
      <c r="AN1240"/>
      <c r="AO1240"/>
      <c r="AP1240"/>
      <c r="AQ1240"/>
      <c r="AR1240"/>
      <c r="AS1240"/>
      <c r="AT1240"/>
      <c r="AU1240"/>
    </row>
    <row r="1241" spans="17:47" x14ac:dyDescent="0.2">
      <c r="Q1241" s="142">
        <f>TRUNC('TARIFA ENTREGA A DIRECCION USD'!D1242-'TARIFA ENTREGA A DIRECCION USD'!D1241,2)</f>
        <v>0.54</v>
      </c>
      <c r="R1241" s="190">
        <v>1234</v>
      </c>
      <c r="S1241" s="200">
        <f>TRUNC((('TARIFA ENTREGA A DIRECCION USD'!C1241-'TARIFA ENTREGA A DIRECCION USD'!D1241)/'TARIFA ENTREGA A DIRECCION USD'!D1241)+1,3)</f>
        <v>0.72099999999999997</v>
      </c>
      <c r="T1241" s="200">
        <f>TRUNC(('TARIFA ENTREGA A DIRECCION USD'!E1241-'TARIFA ENTREGA A DIRECCION USD'!D1241)/'TARIFA ENTREGA A DIRECCION USD'!D1241,3)</f>
        <v>0.24399999999999999</v>
      </c>
      <c r="U1241" s="200">
        <f>TRUNC(('TARIFA ENTREGA A DIRECCION USD'!F1241-'TARIFA ENTREGA A DIRECCION USD'!D1241)/'TARIFA ENTREGA A DIRECCION USD'!D1241,3)</f>
        <v>0.41</v>
      </c>
      <c r="V1241" s="200">
        <f>TRUNC(('TARIFA ENTREGA A DIRECCION USD'!G1241-'TARIFA ENTREGA A DIRECCION USD'!D1241)/'TARIFA ENTREGA A DIRECCION USD'!D1241,3)</f>
        <v>0.92700000000000005</v>
      </c>
      <c r="X1241" s="142">
        <v>16.12</v>
      </c>
      <c r="Y1241" s="190">
        <v>1234</v>
      </c>
      <c r="Z1241" s="200">
        <v>0.55000000000000004</v>
      </c>
      <c r="AA1241" s="200">
        <v>0.13</v>
      </c>
      <c r="AB1241" s="200">
        <v>0.3</v>
      </c>
      <c r="AC1241" s="200">
        <v>0.85</v>
      </c>
      <c r="AL1241"/>
      <c r="AM1241"/>
      <c r="AN1241"/>
      <c r="AO1241"/>
      <c r="AP1241"/>
      <c r="AQ1241"/>
      <c r="AR1241"/>
      <c r="AS1241"/>
      <c r="AT1241"/>
      <c r="AU1241"/>
    </row>
    <row r="1242" spans="17:47" x14ac:dyDescent="0.2">
      <c r="Q1242" s="142">
        <f>TRUNC('TARIFA ENTREGA A DIRECCION USD'!D1243-'TARIFA ENTREGA A DIRECCION USD'!D1242,2)</f>
        <v>0.54</v>
      </c>
      <c r="R1242" s="190">
        <v>1235</v>
      </c>
      <c r="S1242" s="200">
        <f>TRUNC((('TARIFA ENTREGA A DIRECCION USD'!C1242-'TARIFA ENTREGA A DIRECCION USD'!D1242)/'TARIFA ENTREGA A DIRECCION USD'!D1242)+1,3)</f>
        <v>0.72099999999999997</v>
      </c>
      <c r="T1242" s="200">
        <f>TRUNC(('TARIFA ENTREGA A DIRECCION USD'!E1242-'TARIFA ENTREGA A DIRECCION USD'!D1242)/'TARIFA ENTREGA A DIRECCION USD'!D1242,3)</f>
        <v>0.24399999999999999</v>
      </c>
      <c r="U1242" s="200">
        <f>TRUNC(('TARIFA ENTREGA A DIRECCION USD'!F1242-'TARIFA ENTREGA A DIRECCION USD'!D1242)/'TARIFA ENTREGA A DIRECCION USD'!D1242,3)</f>
        <v>0.41</v>
      </c>
      <c r="V1242" s="200">
        <f>TRUNC(('TARIFA ENTREGA A DIRECCION USD'!G1242-'TARIFA ENTREGA A DIRECCION USD'!D1242)/'TARIFA ENTREGA A DIRECCION USD'!D1242,3)</f>
        <v>0.92700000000000005</v>
      </c>
      <c r="X1242" s="142">
        <v>16.12</v>
      </c>
      <c r="Y1242" s="190">
        <v>1235</v>
      </c>
      <c r="Z1242" s="200">
        <v>0.55000000000000004</v>
      </c>
      <c r="AA1242" s="200">
        <v>0.13</v>
      </c>
      <c r="AB1242" s="200">
        <v>0.3</v>
      </c>
      <c r="AC1242" s="200">
        <v>0.85</v>
      </c>
      <c r="AL1242"/>
      <c r="AM1242"/>
      <c r="AN1242"/>
      <c r="AO1242"/>
      <c r="AP1242"/>
      <c r="AQ1242"/>
      <c r="AR1242"/>
      <c r="AS1242"/>
      <c r="AT1242"/>
      <c r="AU1242"/>
    </row>
    <row r="1243" spans="17:47" x14ac:dyDescent="0.2">
      <c r="Q1243" s="142">
        <f>TRUNC('TARIFA ENTREGA A DIRECCION USD'!D1244-'TARIFA ENTREGA A DIRECCION USD'!D1243,2)</f>
        <v>0.54</v>
      </c>
      <c r="R1243" s="190">
        <v>1236</v>
      </c>
      <c r="S1243" s="200">
        <f>TRUNC((('TARIFA ENTREGA A DIRECCION USD'!C1243-'TARIFA ENTREGA A DIRECCION USD'!D1243)/'TARIFA ENTREGA A DIRECCION USD'!D1243)+1,3)</f>
        <v>0.72099999999999997</v>
      </c>
      <c r="T1243" s="200">
        <f>TRUNC(('TARIFA ENTREGA A DIRECCION USD'!E1243-'TARIFA ENTREGA A DIRECCION USD'!D1243)/'TARIFA ENTREGA A DIRECCION USD'!D1243,3)</f>
        <v>0.24399999999999999</v>
      </c>
      <c r="U1243" s="200">
        <f>TRUNC(('TARIFA ENTREGA A DIRECCION USD'!F1243-'TARIFA ENTREGA A DIRECCION USD'!D1243)/'TARIFA ENTREGA A DIRECCION USD'!D1243,3)</f>
        <v>0.41</v>
      </c>
      <c r="V1243" s="200">
        <f>TRUNC(('TARIFA ENTREGA A DIRECCION USD'!G1243-'TARIFA ENTREGA A DIRECCION USD'!D1243)/'TARIFA ENTREGA A DIRECCION USD'!D1243,3)</f>
        <v>0.92700000000000005</v>
      </c>
      <c r="X1243" s="142">
        <v>16.12</v>
      </c>
      <c r="Y1243" s="190">
        <v>1236</v>
      </c>
      <c r="Z1243" s="200">
        <v>0.55000000000000004</v>
      </c>
      <c r="AA1243" s="200">
        <v>0.13</v>
      </c>
      <c r="AB1243" s="200">
        <v>0.3</v>
      </c>
      <c r="AC1243" s="200">
        <v>0.85</v>
      </c>
      <c r="AL1243"/>
      <c r="AM1243"/>
      <c r="AN1243"/>
      <c r="AO1243"/>
      <c r="AP1243"/>
      <c r="AQ1243"/>
      <c r="AR1243"/>
      <c r="AS1243"/>
      <c r="AT1243"/>
      <c r="AU1243"/>
    </row>
    <row r="1244" spans="17:47" x14ac:dyDescent="0.2">
      <c r="Q1244" s="142">
        <f>TRUNC('TARIFA ENTREGA A DIRECCION USD'!D1245-'TARIFA ENTREGA A DIRECCION USD'!D1244,2)</f>
        <v>0.54</v>
      </c>
      <c r="R1244" s="190">
        <v>1237</v>
      </c>
      <c r="S1244" s="200">
        <f>TRUNC((('TARIFA ENTREGA A DIRECCION USD'!C1244-'TARIFA ENTREGA A DIRECCION USD'!D1244)/'TARIFA ENTREGA A DIRECCION USD'!D1244)+1,3)</f>
        <v>0.72099999999999997</v>
      </c>
      <c r="T1244" s="200">
        <f>TRUNC(('TARIFA ENTREGA A DIRECCION USD'!E1244-'TARIFA ENTREGA A DIRECCION USD'!D1244)/'TARIFA ENTREGA A DIRECCION USD'!D1244,3)</f>
        <v>0.24399999999999999</v>
      </c>
      <c r="U1244" s="200">
        <f>TRUNC(('TARIFA ENTREGA A DIRECCION USD'!F1244-'TARIFA ENTREGA A DIRECCION USD'!D1244)/'TARIFA ENTREGA A DIRECCION USD'!D1244,3)</f>
        <v>0.41</v>
      </c>
      <c r="V1244" s="200">
        <f>TRUNC(('TARIFA ENTREGA A DIRECCION USD'!G1244-'TARIFA ENTREGA A DIRECCION USD'!D1244)/'TARIFA ENTREGA A DIRECCION USD'!D1244,3)</f>
        <v>0.92700000000000005</v>
      </c>
      <c r="X1244" s="142">
        <v>16.12</v>
      </c>
      <c r="Y1244" s="190">
        <v>1237</v>
      </c>
      <c r="Z1244" s="200">
        <v>0.55000000000000004</v>
      </c>
      <c r="AA1244" s="200">
        <v>0.13</v>
      </c>
      <c r="AB1244" s="200">
        <v>0.3</v>
      </c>
      <c r="AC1244" s="200">
        <v>0.85</v>
      </c>
      <c r="AL1244"/>
      <c r="AM1244"/>
      <c r="AN1244"/>
      <c r="AO1244"/>
      <c r="AP1244"/>
      <c r="AQ1244"/>
      <c r="AR1244"/>
      <c r="AS1244"/>
      <c r="AT1244"/>
      <c r="AU1244"/>
    </row>
    <row r="1245" spans="17:47" x14ac:dyDescent="0.2">
      <c r="Q1245" s="142">
        <f>TRUNC('TARIFA ENTREGA A DIRECCION USD'!D1246-'TARIFA ENTREGA A DIRECCION USD'!D1245,2)</f>
        <v>0.54</v>
      </c>
      <c r="R1245" s="190">
        <v>1238</v>
      </c>
      <c r="S1245" s="200">
        <f>TRUNC((('TARIFA ENTREGA A DIRECCION USD'!C1245-'TARIFA ENTREGA A DIRECCION USD'!D1245)/'TARIFA ENTREGA A DIRECCION USD'!D1245)+1,3)</f>
        <v>0.72099999999999997</v>
      </c>
      <c r="T1245" s="200">
        <f>TRUNC(('TARIFA ENTREGA A DIRECCION USD'!E1245-'TARIFA ENTREGA A DIRECCION USD'!D1245)/'TARIFA ENTREGA A DIRECCION USD'!D1245,3)</f>
        <v>0.24399999999999999</v>
      </c>
      <c r="U1245" s="200">
        <f>TRUNC(('TARIFA ENTREGA A DIRECCION USD'!F1245-'TARIFA ENTREGA A DIRECCION USD'!D1245)/'TARIFA ENTREGA A DIRECCION USD'!D1245,3)</f>
        <v>0.41</v>
      </c>
      <c r="V1245" s="200">
        <f>TRUNC(('TARIFA ENTREGA A DIRECCION USD'!G1245-'TARIFA ENTREGA A DIRECCION USD'!D1245)/'TARIFA ENTREGA A DIRECCION USD'!D1245,3)</f>
        <v>0.92700000000000005</v>
      </c>
      <c r="X1245" s="142">
        <v>16.12</v>
      </c>
      <c r="Y1245" s="190">
        <v>1238</v>
      </c>
      <c r="Z1245" s="200">
        <v>0.55000000000000004</v>
      </c>
      <c r="AA1245" s="200">
        <v>0.13</v>
      </c>
      <c r="AB1245" s="200">
        <v>0.3</v>
      </c>
      <c r="AC1245" s="200">
        <v>0.85</v>
      </c>
      <c r="AL1245"/>
      <c r="AM1245"/>
      <c r="AN1245"/>
      <c r="AO1245"/>
      <c r="AP1245"/>
      <c r="AQ1245"/>
      <c r="AR1245"/>
      <c r="AS1245"/>
      <c r="AT1245"/>
      <c r="AU1245"/>
    </row>
    <row r="1246" spans="17:47" x14ac:dyDescent="0.2">
      <c r="Q1246" s="142">
        <f>TRUNC('TARIFA ENTREGA A DIRECCION USD'!D1247-'TARIFA ENTREGA A DIRECCION USD'!D1246,2)</f>
        <v>0.54</v>
      </c>
      <c r="R1246" s="190">
        <v>1239</v>
      </c>
      <c r="S1246" s="200">
        <f>TRUNC((('TARIFA ENTREGA A DIRECCION USD'!C1246-'TARIFA ENTREGA A DIRECCION USD'!D1246)/'TARIFA ENTREGA A DIRECCION USD'!D1246)+1,3)</f>
        <v>0.72099999999999997</v>
      </c>
      <c r="T1246" s="200">
        <f>TRUNC(('TARIFA ENTREGA A DIRECCION USD'!E1246-'TARIFA ENTREGA A DIRECCION USD'!D1246)/'TARIFA ENTREGA A DIRECCION USD'!D1246,3)</f>
        <v>0.24399999999999999</v>
      </c>
      <c r="U1246" s="200">
        <f>TRUNC(('TARIFA ENTREGA A DIRECCION USD'!F1246-'TARIFA ENTREGA A DIRECCION USD'!D1246)/'TARIFA ENTREGA A DIRECCION USD'!D1246,3)</f>
        <v>0.41</v>
      </c>
      <c r="V1246" s="200">
        <f>TRUNC(('TARIFA ENTREGA A DIRECCION USD'!G1246-'TARIFA ENTREGA A DIRECCION USD'!D1246)/'TARIFA ENTREGA A DIRECCION USD'!D1246,3)</f>
        <v>0.92700000000000005</v>
      </c>
      <c r="X1246" s="142">
        <v>16.12</v>
      </c>
      <c r="Y1246" s="190">
        <v>1239</v>
      </c>
      <c r="Z1246" s="200">
        <v>0.55000000000000004</v>
      </c>
      <c r="AA1246" s="200">
        <v>0.13</v>
      </c>
      <c r="AB1246" s="200">
        <v>0.3</v>
      </c>
      <c r="AC1246" s="200">
        <v>0.85</v>
      </c>
      <c r="AL1246"/>
      <c r="AM1246"/>
      <c r="AN1246"/>
      <c r="AO1246"/>
      <c r="AP1246"/>
      <c r="AQ1246"/>
      <c r="AR1246"/>
      <c r="AS1246"/>
      <c r="AT1246"/>
      <c r="AU1246"/>
    </row>
    <row r="1247" spans="17:47" x14ac:dyDescent="0.2">
      <c r="Q1247" s="142">
        <f>TRUNC('TARIFA ENTREGA A DIRECCION USD'!D1248-'TARIFA ENTREGA A DIRECCION USD'!D1247,2)</f>
        <v>0.54</v>
      </c>
      <c r="R1247" s="190">
        <v>1240</v>
      </c>
      <c r="S1247" s="200">
        <f>TRUNC((('TARIFA ENTREGA A DIRECCION USD'!C1247-'TARIFA ENTREGA A DIRECCION USD'!D1247)/'TARIFA ENTREGA A DIRECCION USD'!D1247)+1,3)</f>
        <v>0.72099999999999997</v>
      </c>
      <c r="T1247" s="200">
        <f>TRUNC(('TARIFA ENTREGA A DIRECCION USD'!E1247-'TARIFA ENTREGA A DIRECCION USD'!D1247)/'TARIFA ENTREGA A DIRECCION USD'!D1247,3)</f>
        <v>0.24399999999999999</v>
      </c>
      <c r="U1247" s="200">
        <f>TRUNC(('TARIFA ENTREGA A DIRECCION USD'!F1247-'TARIFA ENTREGA A DIRECCION USD'!D1247)/'TARIFA ENTREGA A DIRECCION USD'!D1247,3)</f>
        <v>0.41</v>
      </c>
      <c r="V1247" s="200">
        <f>TRUNC(('TARIFA ENTREGA A DIRECCION USD'!G1247-'TARIFA ENTREGA A DIRECCION USD'!D1247)/'TARIFA ENTREGA A DIRECCION USD'!D1247,3)</f>
        <v>0.92700000000000005</v>
      </c>
      <c r="X1247" s="142">
        <v>16.12</v>
      </c>
      <c r="Y1247" s="190">
        <v>1240</v>
      </c>
      <c r="Z1247" s="200">
        <v>0.55000000000000004</v>
      </c>
      <c r="AA1247" s="200">
        <v>0.13</v>
      </c>
      <c r="AB1247" s="200">
        <v>0.3</v>
      </c>
      <c r="AC1247" s="200">
        <v>0.85</v>
      </c>
      <c r="AL1247"/>
      <c r="AM1247"/>
      <c r="AN1247"/>
      <c r="AO1247"/>
      <c r="AP1247"/>
      <c r="AQ1247"/>
      <c r="AR1247"/>
      <c r="AS1247"/>
      <c r="AT1247"/>
      <c r="AU1247"/>
    </row>
    <row r="1248" spans="17:47" x14ac:dyDescent="0.2">
      <c r="Q1248" s="142">
        <f>TRUNC('TARIFA ENTREGA A DIRECCION USD'!D1249-'TARIFA ENTREGA A DIRECCION USD'!D1248,2)</f>
        <v>0.54</v>
      </c>
      <c r="R1248" s="190">
        <v>1241</v>
      </c>
      <c r="S1248" s="200">
        <f>TRUNC((('TARIFA ENTREGA A DIRECCION USD'!C1248-'TARIFA ENTREGA A DIRECCION USD'!D1248)/'TARIFA ENTREGA A DIRECCION USD'!D1248)+1,3)</f>
        <v>0.72099999999999997</v>
      </c>
      <c r="T1248" s="200">
        <f>TRUNC(('TARIFA ENTREGA A DIRECCION USD'!E1248-'TARIFA ENTREGA A DIRECCION USD'!D1248)/'TARIFA ENTREGA A DIRECCION USD'!D1248,3)</f>
        <v>0.24399999999999999</v>
      </c>
      <c r="U1248" s="200">
        <f>TRUNC(('TARIFA ENTREGA A DIRECCION USD'!F1248-'TARIFA ENTREGA A DIRECCION USD'!D1248)/'TARIFA ENTREGA A DIRECCION USD'!D1248,3)</f>
        <v>0.41</v>
      </c>
      <c r="V1248" s="200">
        <f>TRUNC(('TARIFA ENTREGA A DIRECCION USD'!G1248-'TARIFA ENTREGA A DIRECCION USD'!D1248)/'TARIFA ENTREGA A DIRECCION USD'!D1248,3)</f>
        <v>0.92700000000000005</v>
      </c>
      <c r="X1248" s="142">
        <v>16.12</v>
      </c>
      <c r="Y1248" s="190">
        <v>1241</v>
      </c>
      <c r="Z1248" s="200">
        <v>0.55000000000000004</v>
      </c>
      <c r="AA1248" s="200">
        <v>0.13</v>
      </c>
      <c r="AB1248" s="200">
        <v>0.3</v>
      </c>
      <c r="AC1248" s="200">
        <v>0.85</v>
      </c>
      <c r="AL1248"/>
      <c r="AM1248"/>
      <c r="AN1248"/>
      <c r="AO1248"/>
      <c r="AP1248"/>
      <c r="AQ1248"/>
      <c r="AR1248"/>
      <c r="AS1248"/>
      <c r="AT1248"/>
      <c r="AU1248"/>
    </row>
    <row r="1249" spans="17:47" x14ac:dyDescent="0.2">
      <c r="Q1249" s="142">
        <f>TRUNC('TARIFA ENTREGA A DIRECCION USD'!D1250-'TARIFA ENTREGA A DIRECCION USD'!D1249,2)</f>
        <v>0.54</v>
      </c>
      <c r="R1249" s="190">
        <v>1242</v>
      </c>
      <c r="S1249" s="200">
        <f>TRUNC((('TARIFA ENTREGA A DIRECCION USD'!C1249-'TARIFA ENTREGA A DIRECCION USD'!D1249)/'TARIFA ENTREGA A DIRECCION USD'!D1249)+1,3)</f>
        <v>0.72099999999999997</v>
      </c>
      <c r="T1249" s="200">
        <f>TRUNC(('TARIFA ENTREGA A DIRECCION USD'!E1249-'TARIFA ENTREGA A DIRECCION USD'!D1249)/'TARIFA ENTREGA A DIRECCION USD'!D1249,3)</f>
        <v>0.24399999999999999</v>
      </c>
      <c r="U1249" s="200">
        <f>TRUNC(('TARIFA ENTREGA A DIRECCION USD'!F1249-'TARIFA ENTREGA A DIRECCION USD'!D1249)/'TARIFA ENTREGA A DIRECCION USD'!D1249,3)</f>
        <v>0.41099999999999998</v>
      </c>
      <c r="V1249" s="200">
        <f>TRUNC(('TARIFA ENTREGA A DIRECCION USD'!G1249-'TARIFA ENTREGA A DIRECCION USD'!D1249)/'TARIFA ENTREGA A DIRECCION USD'!D1249,3)</f>
        <v>0.92700000000000005</v>
      </c>
      <c r="X1249" s="142">
        <v>16.12</v>
      </c>
      <c r="Y1249" s="190">
        <v>1242</v>
      </c>
      <c r="Z1249" s="200">
        <v>0.55000000000000004</v>
      </c>
      <c r="AA1249" s="200">
        <v>0.13</v>
      </c>
      <c r="AB1249" s="200">
        <v>0.3</v>
      </c>
      <c r="AC1249" s="200">
        <v>0.85</v>
      </c>
      <c r="AL1249"/>
      <c r="AM1249"/>
      <c r="AN1249"/>
      <c r="AO1249"/>
      <c r="AP1249"/>
      <c r="AQ1249"/>
      <c r="AR1249"/>
      <c r="AS1249"/>
      <c r="AT1249"/>
      <c r="AU1249"/>
    </row>
    <row r="1250" spans="17:47" x14ac:dyDescent="0.2">
      <c r="Q1250" s="142">
        <f>TRUNC('TARIFA ENTREGA A DIRECCION USD'!D1251-'TARIFA ENTREGA A DIRECCION USD'!D1250,2)</f>
        <v>0.54</v>
      </c>
      <c r="R1250" s="190">
        <v>1243</v>
      </c>
      <c r="S1250" s="200">
        <f>TRUNC((('TARIFA ENTREGA A DIRECCION USD'!C1250-'TARIFA ENTREGA A DIRECCION USD'!D1250)/'TARIFA ENTREGA A DIRECCION USD'!D1250)+1,3)</f>
        <v>0.72099999999999997</v>
      </c>
      <c r="T1250" s="200">
        <f>TRUNC(('TARIFA ENTREGA A DIRECCION USD'!E1250-'TARIFA ENTREGA A DIRECCION USD'!D1250)/'TARIFA ENTREGA A DIRECCION USD'!D1250,3)</f>
        <v>0.24399999999999999</v>
      </c>
      <c r="U1250" s="200">
        <f>TRUNC(('TARIFA ENTREGA A DIRECCION USD'!F1250-'TARIFA ENTREGA A DIRECCION USD'!D1250)/'TARIFA ENTREGA A DIRECCION USD'!D1250,3)</f>
        <v>0.41099999999999998</v>
      </c>
      <c r="V1250" s="200">
        <f>TRUNC(('TARIFA ENTREGA A DIRECCION USD'!G1250-'TARIFA ENTREGA A DIRECCION USD'!D1250)/'TARIFA ENTREGA A DIRECCION USD'!D1250,3)</f>
        <v>0.92700000000000005</v>
      </c>
      <c r="X1250" s="142">
        <v>16.12</v>
      </c>
      <c r="Y1250" s="190">
        <v>1243</v>
      </c>
      <c r="Z1250" s="200">
        <v>0.55000000000000004</v>
      </c>
      <c r="AA1250" s="200">
        <v>0.13</v>
      </c>
      <c r="AB1250" s="200">
        <v>0.3</v>
      </c>
      <c r="AC1250" s="200">
        <v>0.85</v>
      </c>
      <c r="AL1250"/>
      <c r="AM1250"/>
      <c r="AN1250"/>
      <c r="AO1250"/>
      <c r="AP1250"/>
      <c r="AQ1250"/>
      <c r="AR1250"/>
      <c r="AS1250"/>
      <c r="AT1250"/>
      <c r="AU1250"/>
    </row>
    <row r="1251" spans="17:47" x14ac:dyDescent="0.2">
      <c r="Q1251" s="142">
        <f>TRUNC('TARIFA ENTREGA A DIRECCION USD'!D1252-'TARIFA ENTREGA A DIRECCION USD'!D1251,2)</f>
        <v>0.54</v>
      </c>
      <c r="R1251" s="190">
        <v>1244</v>
      </c>
      <c r="S1251" s="200">
        <f>TRUNC((('TARIFA ENTREGA A DIRECCION USD'!C1251-'TARIFA ENTREGA A DIRECCION USD'!D1251)/'TARIFA ENTREGA A DIRECCION USD'!D1251)+1,3)</f>
        <v>0.72099999999999997</v>
      </c>
      <c r="T1251" s="200">
        <f>TRUNC(('TARIFA ENTREGA A DIRECCION USD'!E1251-'TARIFA ENTREGA A DIRECCION USD'!D1251)/'TARIFA ENTREGA A DIRECCION USD'!D1251,3)</f>
        <v>0.24399999999999999</v>
      </c>
      <c r="U1251" s="200">
        <f>TRUNC(('TARIFA ENTREGA A DIRECCION USD'!F1251-'TARIFA ENTREGA A DIRECCION USD'!D1251)/'TARIFA ENTREGA A DIRECCION USD'!D1251,3)</f>
        <v>0.41099999999999998</v>
      </c>
      <c r="V1251" s="200">
        <f>TRUNC(('TARIFA ENTREGA A DIRECCION USD'!G1251-'TARIFA ENTREGA A DIRECCION USD'!D1251)/'TARIFA ENTREGA A DIRECCION USD'!D1251,3)</f>
        <v>0.92700000000000005</v>
      </c>
      <c r="X1251" s="142">
        <v>16.12</v>
      </c>
      <c r="Y1251" s="190">
        <v>1244</v>
      </c>
      <c r="Z1251" s="200">
        <v>0.55000000000000004</v>
      </c>
      <c r="AA1251" s="200">
        <v>0.13</v>
      </c>
      <c r="AB1251" s="200">
        <v>0.3</v>
      </c>
      <c r="AC1251" s="200">
        <v>0.85</v>
      </c>
      <c r="AL1251"/>
      <c r="AM1251"/>
      <c r="AN1251"/>
      <c r="AO1251"/>
      <c r="AP1251"/>
      <c r="AQ1251"/>
      <c r="AR1251"/>
      <c r="AS1251"/>
      <c r="AT1251"/>
      <c r="AU1251"/>
    </row>
    <row r="1252" spans="17:47" x14ac:dyDescent="0.2">
      <c r="Q1252" s="142">
        <f>TRUNC('TARIFA ENTREGA A DIRECCION USD'!D1253-'TARIFA ENTREGA A DIRECCION USD'!D1252,2)</f>
        <v>0.54</v>
      </c>
      <c r="R1252" s="190">
        <v>1245</v>
      </c>
      <c r="S1252" s="200">
        <f>TRUNC((('TARIFA ENTREGA A DIRECCION USD'!C1252-'TARIFA ENTREGA A DIRECCION USD'!D1252)/'TARIFA ENTREGA A DIRECCION USD'!D1252)+1,3)</f>
        <v>0.72099999999999997</v>
      </c>
      <c r="T1252" s="200">
        <f>TRUNC(('TARIFA ENTREGA A DIRECCION USD'!E1252-'TARIFA ENTREGA A DIRECCION USD'!D1252)/'TARIFA ENTREGA A DIRECCION USD'!D1252,3)</f>
        <v>0.24399999999999999</v>
      </c>
      <c r="U1252" s="200">
        <f>TRUNC(('TARIFA ENTREGA A DIRECCION USD'!F1252-'TARIFA ENTREGA A DIRECCION USD'!D1252)/'TARIFA ENTREGA A DIRECCION USD'!D1252,3)</f>
        <v>0.41099999999999998</v>
      </c>
      <c r="V1252" s="200">
        <f>TRUNC(('TARIFA ENTREGA A DIRECCION USD'!G1252-'TARIFA ENTREGA A DIRECCION USD'!D1252)/'TARIFA ENTREGA A DIRECCION USD'!D1252,3)</f>
        <v>0.92700000000000005</v>
      </c>
      <c r="X1252" s="142">
        <v>16.12</v>
      </c>
      <c r="Y1252" s="190">
        <v>1245</v>
      </c>
      <c r="Z1252" s="200">
        <v>0.55000000000000004</v>
      </c>
      <c r="AA1252" s="200">
        <v>0.13</v>
      </c>
      <c r="AB1252" s="200">
        <v>0.3</v>
      </c>
      <c r="AC1252" s="200">
        <v>0.85</v>
      </c>
      <c r="AL1252"/>
      <c r="AM1252"/>
      <c r="AN1252"/>
      <c r="AO1252"/>
      <c r="AP1252"/>
      <c r="AQ1252"/>
      <c r="AR1252"/>
      <c r="AS1252"/>
      <c r="AT1252"/>
      <c r="AU1252"/>
    </row>
    <row r="1253" spans="17:47" x14ac:dyDescent="0.2">
      <c r="Q1253" s="142">
        <f>TRUNC('TARIFA ENTREGA A DIRECCION USD'!D1254-'TARIFA ENTREGA A DIRECCION USD'!D1253,2)</f>
        <v>0.54</v>
      </c>
      <c r="R1253" s="190">
        <v>1246</v>
      </c>
      <c r="S1253" s="200">
        <f>TRUNC((('TARIFA ENTREGA A DIRECCION USD'!C1253-'TARIFA ENTREGA A DIRECCION USD'!D1253)/'TARIFA ENTREGA A DIRECCION USD'!D1253)+1,3)</f>
        <v>0.72099999999999997</v>
      </c>
      <c r="T1253" s="200">
        <f>TRUNC(('TARIFA ENTREGA A DIRECCION USD'!E1253-'TARIFA ENTREGA A DIRECCION USD'!D1253)/'TARIFA ENTREGA A DIRECCION USD'!D1253,3)</f>
        <v>0.24399999999999999</v>
      </c>
      <c r="U1253" s="200">
        <f>TRUNC(('TARIFA ENTREGA A DIRECCION USD'!F1253-'TARIFA ENTREGA A DIRECCION USD'!D1253)/'TARIFA ENTREGA A DIRECCION USD'!D1253,3)</f>
        <v>0.41099999999999998</v>
      </c>
      <c r="V1253" s="200">
        <f>TRUNC(('TARIFA ENTREGA A DIRECCION USD'!G1253-'TARIFA ENTREGA A DIRECCION USD'!D1253)/'TARIFA ENTREGA A DIRECCION USD'!D1253,3)</f>
        <v>0.92700000000000005</v>
      </c>
      <c r="X1253" s="142">
        <v>16.12</v>
      </c>
      <c r="Y1253" s="190">
        <v>1246</v>
      </c>
      <c r="Z1253" s="200">
        <v>0.55000000000000004</v>
      </c>
      <c r="AA1253" s="200">
        <v>0.13</v>
      </c>
      <c r="AB1253" s="200">
        <v>0.3</v>
      </c>
      <c r="AC1253" s="200">
        <v>0.85</v>
      </c>
      <c r="AL1253"/>
      <c r="AM1253"/>
      <c r="AN1253"/>
      <c r="AO1253"/>
      <c r="AP1253"/>
      <c r="AQ1253"/>
      <c r="AR1253"/>
      <c r="AS1253"/>
      <c r="AT1253"/>
      <c r="AU1253"/>
    </row>
    <row r="1254" spans="17:47" x14ac:dyDescent="0.2">
      <c r="Q1254" s="142">
        <f>TRUNC('TARIFA ENTREGA A DIRECCION USD'!D1255-'TARIFA ENTREGA A DIRECCION USD'!D1254,2)</f>
        <v>0.54</v>
      </c>
      <c r="R1254" s="190">
        <v>1247</v>
      </c>
      <c r="S1254" s="200">
        <f>TRUNC((('TARIFA ENTREGA A DIRECCION USD'!C1254-'TARIFA ENTREGA A DIRECCION USD'!D1254)/'TARIFA ENTREGA A DIRECCION USD'!D1254)+1,3)</f>
        <v>0.72099999999999997</v>
      </c>
      <c r="T1254" s="200">
        <f>TRUNC(('TARIFA ENTREGA A DIRECCION USD'!E1254-'TARIFA ENTREGA A DIRECCION USD'!D1254)/'TARIFA ENTREGA A DIRECCION USD'!D1254,3)</f>
        <v>0.24399999999999999</v>
      </c>
      <c r="U1254" s="200">
        <f>TRUNC(('TARIFA ENTREGA A DIRECCION USD'!F1254-'TARIFA ENTREGA A DIRECCION USD'!D1254)/'TARIFA ENTREGA A DIRECCION USD'!D1254,3)</f>
        <v>0.41099999999999998</v>
      </c>
      <c r="V1254" s="200">
        <f>TRUNC(('TARIFA ENTREGA A DIRECCION USD'!G1254-'TARIFA ENTREGA A DIRECCION USD'!D1254)/'TARIFA ENTREGA A DIRECCION USD'!D1254,3)</f>
        <v>0.92700000000000005</v>
      </c>
      <c r="X1254" s="142">
        <v>16.12</v>
      </c>
      <c r="Y1254" s="190">
        <v>1247</v>
      </c>
      <c r="Z1254" s="200">
        <v>0.55000000000000004</v>
      </c>
      <c r="AA1254" s="200">
        <v>0.13</v>
      </c>
      <c r="AB1254" s="200">
        <v>0.3</v>
      </c>
      <c r="AC1254" s="200">
        <v>0.85</v>
      </c>
      <c r="AL1254"/>
      <c r="AM1254"/>
      <c r="AN1254"/>
      <c r="AO1254"/>
      <c r="AP1254"/>
      <c r="AQ1254"/>
      <c r="AR1254"/>
      <c r="AS1254"/>
      <c r="AT1254"/>
      <c r="AU1254"/>
    </row>
    <row r="1255" spans="17:47" x14ac:dyDescent="0.2">
      <c r="Q1255" s="142">
        <f>TRUNC('TARIFA ENTREGA A DIRECCION USD'!D1256-'TARIFA ENTREGA A DIRECCION USD'!D1255,2)</f>
        <v>0.54</v>
      </c>
      <c r="R1255" s="190">
        <v>1248</v>
      </c>
      <c r="S1255" s="200">
        <f>TRUNC((('TARIFA ENTREGA A DIRECCION USD'!C1255-'TARIFA ENTREGA A DIRECCION USD'!D1255)/'TARIFA ENTREGA A DIRECCION USD'!D1255)+1,3)</f>
        <v>0.72099999999999997</v>
      </c>
      <c r="T1255" s="200">
        <f>TRUNC(('TARIFA ENTREGA A DIRECCION USD'!E1255-'TARIFA ENTREGA A DIRECCION USD'!D1255)/'TARIFA ENTREGA A DIRECCION USD'!D1255,3)</f>
        <v>0.24399999999999999</v>
      </c>
      <c r="U1255" s="200">
        <f>TRUNC(('TARIFA ENTREGA A DIRECCION USD'!F1255-'TARIFA ENTREGA A DIRECCION USD'!D1255)/'TARIFA ENTREGA A DIRECCION USD'!D1255,3)</f>
        <v>0.41099999999999998</v>
      </c>
      <c r="V1255" s="200">
        <f>TRUNC(('TARIFA ENTREGA A DIRECCION USD'!G1255-'TARIFA ENTREGA A DIRECCION USD'!D1255)/'TARIFA ENTREGA A DIRECCION USD'!D1255,3)</f>
        <v>0.92700000000000005</v>
      </c>
      <c r="X1255" s="142">
        <v>16.12</v>
      </c>
      <c r="Y1255" s="190">
        <v>1248</v>
      </c>
      <c r="Z1255" s="200">
        <v>0.55000000000000004</v>
      </c>
      <c r="AA1255" s="200">
        <v>0.13</v>
      </c>
      <c r="AB1255" s="200">
        <v>0.3</v>
      </c>
      <c r="AC1255" s="200">
        <v>0.85</v>
      </c>
      <c r="AL1255"/>
      <c r="AM1255"/>
      <c r="AN1255"/>
      <c r="AO1255"/>
      <c r="AP1255"/>
      <c r="AQ1255"/>
      <c r="AR1255"/>
      <c r="AS1255"/>
      <c r="AT1255"/>
      <c r="AU1255"/>
    </row>
    <row r="1256" spans="17:47" x14ac:dyDescent="0.2">
      <c r="Q1256" s="142">
        <f>TRUNC('TARIFA ENTREGA A DIRECCION USD'!D1257-'TARIFA ENTREGA A DIRECCION USD'!D1256,2)</f>
        <v>0.54</v>
      </c>
      <c r="R1256" s="190">
        <v>1249</v>
      </c>
      <c r="S1256" s="200">
        <f>TRUNC((('TARIFA ENTREGA A DIRECCION USD'!C1256-'TARIFA ENTREGA A DIRECCION USD'!D1256)/'TARIFA ENTREGA A DIRECCION USD'!D1256)+1,3)</f>
        <v>0.72099999999999997</v>
      </c>
      <c r="T1256" s="200">
        <f>TRUNC(('TARIFA ENTREGA A DIRECCION USD'!E1256-'TARIFA ENTREGA A DIRECCION USD'!D1256)/'TARIFA ENTREGA A DIRECCION USD'!D1256,3)</f>
        <v>0.24399999999999999</v>
      </c>
      <c r="U1256" s="200">
        <f>TRUNC(('TARIFA ENTREGA A DIRECCION USD'!F1256-'TARIFA ENTREGA A DIRECCION USD'!D1256)/'TARIFA ENTREGA A DIRECCION USD'!D1256,3)</f>
        <v>0.41099999999999998</v>
      </c>
      <c r="V1256" s="200">
        <f>TRUNC(('TARIFA ENTREGA A DIRECCION USD'!G1256-'TARIFA ENTREGA A DIRECCION USD'!D1256)/'TARIFA ENTREGA A DIRECCION USD'!D1256,3)</f>
        <v>0.92700000000000005</v>
      </c>
      <c r="X1256" s="142">
        <v>16.12</v>
      </c>
      <c r="Y1256" s="190">
        <v>1249</v>
      </c>
      <c r="Z1256" s="200">
        <v>0.55000000000000004</v>
      </c>
      <c r="AA1256" s="200">
        <v>0.13</v>
      </c>
      <c r="AB1256" s="200">
        <v>0.3</v>
      </c>
      <c r="AC1256" s="200">
        <v>0.85</v>
      </c>
      <c r="AL1256"/>
      <c r="AM1256"/>
      <c r="AN1256"/>
      <c r="AO1256"/>
      <c r="AP1256"/>
      <c r="AQ1256"/>
      <c r="AR1256"/>
      <c r="AS1256"/>
      <c r="AT1256"/>
      <c r="AU1256"/>
    </row>
    <row r="1257" spans="17:47" x14ac:dyDescent="0.2">
      <c r="Q1257" s="142">
        <f>TRUNC('TARIFA ENTREGA A DIRECCION USD'!D1258-'TARIFA ENTREGA A DIRECCION USD'!D1257,2)</f>
        <v>0.54</v>
      </c>
      <c r="R1257" s="190">
        <v>1250</v>
      </c>
      <c r="S1257" s="200">
        <f>TRUNC((('TARIFA ENTREGA A DIRECCION USD'!C1257-'TARIFA ENTREGA A DIRECCION USD'!D1257)/'TARIFA ENTREGA A DIRECCION USD'!D1257)+1,3)</f>
        <v>0.72099999999999997</v>
      </c>
      <c r="T1257" s="200">
        <f>TRUNC(('TARIFA ENTREGA A DIRECCION USD'!E1257-'TARIFA ENTREGA A DIRECCION USD'!D1257)/'TARIFA ENTREGA A DIRECCION USD'!D1257,3)</f>
        <v>0.24399999999999999</v>
      </c>
      <c r="U1257" s="200">
        <f>TRUNC(('TARIFA ENTREGA A DIRECCION USD'!F1257-'TARIFA ENTREGA A DIRECCION USD'!D1257)/'TARIFA ENTREGA A DIRECCION USD'!D1257,3)</f>
        <v>0.41099999999999998</v>
      </c>
      <c r="V1257" s="200">
        <f>TRUNC(('TARIFA ENTREGA A DIRECCION USD'!G1257-'TARIFA ENTREGA A DIRECCION USD'!D1257)/'TARIFA ENTREGA A DIRECCION USD'!D1257,3)</f>
        <v>0.92700000000000005</v>
      </c>
      <c r="X1257" s="142">
        <v>16.12</v>
      </c>
      <c r="Y1257" s="190">
        <v>1250</v>
      </c>
      <c r="Z1257" s="200">
        <v>0.55000000000000004</v>
      </c>
      <c r="AA1257" s="200">
        <v>0.13</v>
      </c>
      <c r="AB1257" s="200">
        <v>0.3</v>
      </c>
      <c r="AC1257" s="200">
        <v>0.85</v>
      </c>
      <c r="AL1257"/>
      <c r="AM1257"/>
      <c r="AN1257"/>
      <c r="AO1257"/>
      <c r="AP1257"/>
      <c r="AQ1257"/>
      <c r="AR1257"/>
      <c r="AS1257"/>
      <c r="AT1257"/>
      <c r="AU1257"/>
    </row>
    <row r="1258" spans="17:47" x14ac:dyDescent="0.2">
      <c r="Q1258" s="142">
        <f>TRUNC('TARIFA ENTREGA A DIRECCION USD'!D1259-'TARIFA ENTREGA A DIRECCION USD'!D1258,2)</f>
        <v>0.54</v>
      </c>
      <c r="R1258" s="190">
        <v>1251</v>
      </c>
      <c r="S1258" s="200">
        <f>TRUNC((('TARIFA ENTREGA A DIRECCION USD'!C1258-'TARIFA ENTREGA A DIRECCION USD'!D1258)/'TARIFA ENTREGA A DIRECCION USD'!D1258)+1,3)</f>
        <v>0.72099999999999997</v>
      </c>
      <c r="T1258" s="200">
        <f>TRUNC(('TARIFA ENTREGA A DIRECCION USD'!E1258-'TARIFA ENTREGA A DIRECCION USD'!D1258)/'TARIFA ENTREGA A DIRECCION USD'!D1258,3)</f>
        <v>0.24399999999999999</v>
      </c>
      <c r="U1258" s="200">
        <f>TRUNC(('TARIFA ENTREGA A DIRECCION USD'!F1258-'TARIFA ENTREGA A DIRECCION USD'!D1258)/'TARIFA ENTREGA A DIRECCION USD'!D1258,3)</f>
        <v>0.41099999999999998</v>
      </c>
      <c r="V1258" s="200">
        <f>TRUNC(('TARIFA ENTREGA A DIRECCION USD'!G1258-'TARIFA ENTREGA A DIRECCION USD'!D1258)/'TARIFA ENTREGA A DIRECCION USD'!D1258,3)</f>
        <v>0.92700000000000005</v>
      </c>
      <c r="X1258" s="142">
        <v>16.12</v>
      </c>
      <c r="Y1258" s="190">
        <v>1251</v>
      </c>
      <c r="Z1258" s="200">
        <v>0.55000000000000004</v>
      </c>
      <c r="AA1258" s="200">
        <v>0.13</v>
      </c>
      <c r="AB1258" s="200">
        <v>0.3</v>
      </c>
      <c r="AC1258" s="200">
        <v>0.85</v>
      </c>
      <c r="AL1258"/>
      <c r="AM1258"/>
      <c r="AN1258"/>
      <c r="AO1258"/>
      <c r="AP1258"/>
      <c r="AQ1258"/>
      <c r="AR1258"/>
      <c r="AS1258"/>
      <c r="AT1258"/>
      <c r="AU1258"/>
    </row>
    <row r="1259" spans="17:47" x14ac:dyDescent="0.2">
      <c r="Q1259" s="142">
        <f>TRUNC('TARIFA ENTREGA A DIRECCION USD'!D1260-'TARIFA ENTREGA A DIRECCION USD'!D1259,2)</f>
        <v>0.54</v>
      </c>
      <c r="R1259" s="190">
        <v>1252</v>
      </c>
      <c r="S1259" s="200">
        <f>TRUNC((('TARIFA ENTREGA A DIRECCION USD'!C1259-'TARIFA ENTREGA A DIRECCION USD'!D1259)/'TARIFA ENTREGA A DIRECCION USD'!D1259)+1,3)</f>
        <v>0.72099999999999997</v>
      </c>
      <c r="T1259" s="200">
        <f>TRUNC(('TARIFA ENTREGA A DIRECCION USD'!E1259-'TARIFA ENTREGA A DIRECCION USD'!D1259)/'TARIFA ENTREGA A DIRECCION USD'!D1259,3)</f>
        <v>0.24399999999999999</v>
      </c>
      <c r="U1259" s="200">
        <f>TRUNC(('TARIFA ENTREGA A DIRECCION USD'!F1259-'TARIFA ENTREGA A DIRECCION USD'!D1259)/'TARIFA ENTREGA A DIRECCION USD'!D1259,3)</f>
        <v>0.41099999999999998</v>
      </c>
      <c r="V1259" s="200">
        <f>TRUNC(('TARIFA ENTREGA A DIRECCION USD'!G1259-'TARIFA ENTREGA A DIRECCION USD'!D1259)/'TARIFA ENTREGA A DIRECCION USD'!D1259,3)</f>
        <v>0.92700000000000005</v>
      </c>
      <c r="X1259" s="142">
        <v>16.12</v>
      </c>
      <c r="Y1259" s="190">
        <v>1252</v>
      </c>
      <c r="Z1259" s="200">
        <v>0.55000000000000004</v>
      </c>
      <c r="AA1259" s="200">
        <v>0.13</v>
      </c>
      <c r="AB1259" s="200">
        <v>0.3</v>
      </c>
      <c r="AC1259" s="200">
        <v>0.85</v>
      </c>
      <c r="AL1259"/>
      <c r="AM1259"/>
      <c r="AN1259"/>
      <c r="AO1259"/>
      <c r="AP1259"/>
      <c r="AQ1259"/>
      <c r="AR1259"/>
      <c r="AS1259"/>
      <c r="AT1259"/>
      <c r="AU1259"/>
    </row>
    <row r="1260" spans="17:47" x14ac:dyDescent="0.2">
      <c r="Q1260" s="142">
        <f>TRUNC('TARIFA ENTREGA A DIRECCION USD'!D1261-'TARIFA ENTREGA A DIRECCION USD'!D1260,2)</f>
        <v>0.54</v>
      </c>
      <c r="R1260" s="190">
        <v>1253</v>
      </c>
      <c r="S1260" s="200">
        <f>TRUNC((('TARIFA ENTREGA A DIRECCION USD'!C1260-'TARIFA ENTREGA A DIRECCION USD'!D1260)/'TARIFA ENTREGA A DIRECCION USD'!D1260)+1,3)</f>
        <v>0.72099999999999997</v>
      </c>
      <c r="T1260" s="200">
        <f>TRUNC(('TARIFA ENTREGA A DIRECCION USD'!E1260-'TARIFA ENTREGA A DIRECCION USD'!D1260)/'TARIFA ENTREGA A DIRECCION USD'!D1260,3)</f>
        <v>0.24399999999999999</v>
      </c>
      <c r="U1260" s="200">
        <f>TRUNC(('TARIFA ENTREGA A DIRECCION USD'!F1260-'TARIFA ENTREGA A DIRECCION USD'!D1260)/'TARIFA ENTREGA A DIRECCION USD'!D1260,3)</f>
        <v>0.41099999999999998</v>
      </c>
      <c r="V1260" s="200">
        <f>TRUNC(('TARIFA ENTREGA A DIRECCION USD'!G1260-'TARIFA ENTREGA A DIRECCION USD'!D1260)/'TARIFA ENTREGA A DIRECCION USD'!D1260,3)</f>
        <v>0.92800000000000005</v>
      </c>
      <c r="X1260" s="142">
        <v>16.12</v>
      </c>
      <c r="Y1260" s="190">
        <v>1253</v>
      </c>
      <c r="Z1260" s="200">
        <v>0.55000000000000004</v>
      </c>
      <c r="AA1260" s="200">
        <v>0.13</v>
      </c>
      <c r="AB1260" s="200">
        <v>0.3</v>
      </c>
      <c r="AC1260" s="200">
        <v>0.85</v>
      </c>
      <c r="AL1260"/>
      <c r="AM1260"/>
      <c r="AN1260"/>
      <c r="AO1260"/>
      <c r="AP1260"/>
      <c r="AQ1260"/>
      <c r="AR1260"/>
      <c r="AS1260"/>
      <c r="AT1260"/>
      <c r="AU1260"/>
    </row>
    <row r="1261" spans="17:47" x14ac:dyDescent="0.2">
      <c r="Q1261" s="142">
        <f>TRUNC('TARIFA ENTREGA A DIRECCION USD'!D1262-'TARIFA ENTREGA A DIRECCION USD'!D1261,2)</f>
        <v>0.54</v>
      </c>
      <c r="R1261" s="190">
        <v>1254</v>
      </c>
      <c r="S1261" s="200">
        <f>TRUNC((('TARIFA ENTREGA A DIRECCION USD'!C1261-'TARIFA ENTREGA A DIRECCION USD'!D1261)/'TARIFA ENTREGA A DIRECCION USD'!D1261)+1,3)</f>
        <v>0.72099999999999997</v>
      </c>
      <c r="T1261" s="200">
        <f>TRUNC(('TARIFA ENTREGA A DIRECCION USD'!E1261-'TARIFA ENTREGA A DIRECCION USD'!D1261)/'TARIFA ENTREGA A DIRECCION USD'!D1261,3)</f>
        <v>0.24399999999999999</v>
      </c>
      <c r="U1261" s="200">
        <f>TRUNC(('TARIFA ENTREGA A DIRECCION USD'!F1261-'TARIFA ENTREGA A DIRECCION USD'!D1261)/'TARIFA ENTREGA A DIRECCION USD'!D1261,3)</f>
        <v>0.41099999999999998</v>
      </c>
      <c r="V1261" s="200">
        <f>TRUNC(('TARIFA ENTREGA A DIRECCION USD'!G1261-'TARIFA ENTREGA A DIRECCION USD'!D1261)/'TARIFA ENTREGA A DIRECCION USD'!D1261,3)</f>
        <v>0.92800000000000005</v>
      </c>
      <c r="X1261" s="142">
        <v>16.12</v>
      </c>
      <c r="Y1261" s="190">
        <v>1254</v>
      </c>
      <c r="Z1261" s="200">
        <v>0.55000000000000004</v>
      </c>
      <c r="AA1261" s="200">
        <v>0.13</v>
      </c>
      <c r="AB1261" s="200">
        <v>0.3</v>
      </c>
      <c r="AC1261" s="200">
        <v>0.85</v>
      </c>
      <c r="AL1261"/>
      <c r="AM1261"/>
      <c r="AN1261"/>
      <c r="AO1261"/>
      <c r="AP1261"/>
      <c r="AQ1261"/>
      <c r="AR1261"/>
      <c r="AS1261"/>
      <c r="AT1261"/>
      <c r="AU1261"/>
    </row>
    <row r="1262" spans="17:47" x14ac:dyDescent="0.2">
      <c r="Q1262" s="142">
        <f>TRUNC('TARIFA ENTREGA A DIRECCION USD'!D1263-'TARIFA ENTREGA A DIRECCION USD'!D1262,2)</f>
        <v>0.54</v>
      </c>
      <c r="R1262" s="190">
        <v>1255</v>
      </c>
      <c r="S1262" s="200">
        <f>TRUNC((('TARIFA ENTREGA A DIRECCION USD'!C1262-'TARIFA ENTREGA A DIRECCION USD'!D1262)/'TARIFA ENTREGA A DIRECCION USD'!D1262)+1,3)</f>
        <v>0.72099999999999997</v>
      </c>
      <c r="T1262" s="200">
        <f>TRUNC(('TARIFA ENTREGA A DIRECCION USD'!E1262-'TARIFA ENTREGA A DIRECCION USD'!D1262)/'TARIFA ENTREGA A DIRECCION USD'!D1262,3)</f>
        <v>0.24399999999999999</v>
      </c>
      <c r="U1262" s="200">
        <f>TRUNC(('TARIFA ENTREGA A DIRECCION USD'!F1262-'TARIFA ENTREGA A DIRECCION USD'!D1262)/'TARIFA ENTREGA A DIRECCION USD'!D1262,3)</f>
        <v>0.41099999999999998</v>
      </c>
      <c r="V1262" s="200">
        <f>TRUNC(('TARIFA ENTREGA A DIRECCION USD'!G1262-'TARIFA ENTREGA A DIRECCION USD'!D1262)/'TARIFA ENTREGA A DIRECCION USD'!D1262,3)</f>
        <v>0.92800000000000005</v>
      </c>
      <c r="X1262" s="142">
        <v>16.12</v>
      </c>
      <c r="Y1262" s="190">
        <v>1255</v>
      </c>
      <c r="Z1262" s="200">
        <v>0.55000000000000004</v>
      </c>
      <c r="AA1262" s="200">
        <v>0.13</v>
      </c>
      <c r="AB1262" s="200">
        <v>0.3</v>
      </c>
      <c r="AC1262" s="200">
        <v>0.85</v>
      </c>
      <c r="AL1262"/>
      <c r="AM1262"/>
      <c r="AN1262"/>
      <c r="AO1262"/>
      <c r="AP1262"/>
      <c r="AQ1262"/>
      <c r="AR1262"/>
      <c r="AS1262"/>
      <c r="AT1262"/>
      <c r="AU1262"/>
    </row>
    <row r="1263" spans="17:47" x14ac:dyDescent="0.2">
      <c r="Q1263" s="142">
        <f>TRUNC('TARIFA ENTREGA A DIRECCION USD'!D1264-'TARIFA ENTREGA A DIRECCION USD'!D1263,2)</f>
        <v>0.54</v>
      </c>
      <c r="R1263" s="190">
        <v>1256</v>
      </c>
      <c r="S1263" s="200">
        <f>TRUNC((('TARIFA ENTREGA A DIRECCION USD'!C1263-'TARIFA ENTREGA A DIRECCION USD'!D1263)/'TARIFA ENTREGA A DIRECCION USD'!D1263)+1,3)</f>
        <v>0.72099999999999997</v>
      </c>
      <c r="T1263" s="200">
        <f>TRUNC(('TARIFA ENTREGA A DIRECCION USD'!E1263-'TARIFA ENTREGA A DIRECCION USD'!D1263)/'TARIFA ENTREGA A DIRECCION USD'!D1263,3)</f>
        <v>0.24399999999999999</v>
      </c>
      <c r="U1263" s="200">
        <f>TRUNC(('TARIFA ENTREGA A DIRECCION USD'!F1263-'TARIFA ENTREGA A DIRECCION USD'!D1263)/'TARIFA ENTREGA A DIRECCION USD'!D1263,3)</f>
        <v>0.41099999999999998</v>
      </c>
      <c r="V1263" s="200">
        <f>TRUNC(('TARIFA ENTREGA A DIRECCION USD'!G1263-'TARIFA ENTREGA A DIRECCION USD'!D1263)/'TARIFA ENTREGA A DIRECCION USD'!D1263,3)</f>
        <v>0.92800000000000005</v>
      </c>
      <c r="X1263" s="142">
        <v>16.12</v>
      </c>
      <c r="Y1263" s="190">
        <v>1256</v>
      </c>
      <c r="Z1263" s="200">
        <v>0.55000000000000004</v>
      </c>
      <c r="AA1263" s="200">
        <v>0.13</v>
      </c>
      <c r="AB1263" s="200">
        <v>0.3</v>
      </c>
      <c r="AC1263" s="200">
        <v>0.85</v>
      </c>
      <c r="AL1263"/>
      <c r="AM1263"/>
      <c r="AN1263"/>
      <c r="AO1263"/>
      <c r="AP1263"/>
      <c r="AQ1263"/>
      <c r="AR1263"/>
      <c r="AS1263"/>
      <c r="AT1263"/>
      <c r="AU1263"/>
    </row>
    <row r="1264" spans="17:47" x14ac:dyDescent="0.2">
      <c r="Q1264" s="142">
        <f>TRUNC('TARIFA ENTREGA A DIRECCION USD'!D1265-'TARIFA ENTREGA A DIRECCION USD'!D1264,2)</f>
        <v>0.54</v>
      </c>
      <c r="R1264" s="190">
        <v>1257</v>
      </c>
      <c r="S1264" s="200">
        <f>TRUNC((('TARIFA ENTREGA A DIRECCION USD'!C1264-'TARIFA ENTREGA A DIRECCION USD'!D1264)/'TARIFA ENTREGA A DIRECCION USD'!D1264)+1,3)</f>
        <v>0.72099999999999997</v>
      </c>
      <c r="T1264" s="200">
        <f>TRUNC(('TARIFA ENTREGA A DIRECCION USD'!E1264-'TARIFA ENTREGA A DIRECCION USD'!D1264)/'TARIFA ENTREGA A DIRECCION USD'!D1264,3)</f>
        <v>0.24399999999999999</v>
      </c>
      <c r="U1264" s="200">
        <f>TRUNC(('TARIFA ENTREGA A DIRECCION USD'!F1264-'TARIFA ENTREGA A DIRECCION USD'!D1264)/'TARIFA ENTREGA A DIRECCION USD'!D1264,3)</f>
        <v>0.41099999999999998</v>
      </c>
      <c r="V1264" s="200">
        <f>TRUNC(('TARIFA ENTREGA A DIRECCION USD'!G1264-'TARIFA ENTREGA A DIRECCION USD'!D1264)/'TARIFA ENTREGA A DIRECCION USD'!D1264,3)</f>
        <v>0.92800000000000005</v>
      </c>
      <c r="X1264" s="142">
        <v>16.12</v>
      </c>
      <c r="Y1264" s="190">
        <v>1257</v>
      </c>
      <c r="Z1264" s="200">
        <v>0.55000000000000004</v>
      </c>
      <c r="AA1264" s="200">
        <v>0.13</v>
      </c>
      <c r="AB1264" s="200">
        <v>0.3</v>
      </c>
      <c r="AC1264" s="200">
        <v>0.85</v>
      </c>
      <c r="AL1264"/>
      <c r="AM1264"/>
      <c r="AN1264"/>
      <c r="AO1264"/>
      <c r="AP1264"/>
      <c r="AQ1264"/>
      <c r="AR1264"/>
      <c r="AS1264"/>
      <c r="AT1264"/>
      <c r="AU1264"/>
    </row>
    <row r="1265" spans="17:47" x14ac:dyDescent="0.2">
      <c r="Q1265" s="142">
        <f>TRUNC('TARIFA ENTREGA A DIRECCION USD'!D1266-'TARIFA ENTREGA A DIRECCION USD'!D1265,2)</f>
        <v>0.54</v>
      </c>
      <c r="R1265" s="190">
        <v>1258</v>
      </c>
      <c r="S1265" s="200">
        <f>TRUNC((('TARIFA ENTREGA A DIRECCION USD'!C1265-'TARIFA ENTREGA A DIRECCION USD'!D1265)/'TARIFA ENTREGA A DIRECCION USD'!D1265)+1,3)</f>
        <v>0.72099999999999997</v>
      </c>
      <c r="T1265" s="200">
        <f>TRUNC(('TARIFA ENTREGA A DIRECCION USD'!E1265-'TARIFA ENTREGA A DIRECCION USD'!D1265)/'TARIFA ENTREGA A DIRECCION USD'!D1265,3)</f>
        <v>0.24399999999999999</v>
      </c>
      <c r="U1265" s="200">
        <f>TRUNC(('TARIFA ENTREGA A DIRECCION USD'!F1265-'TARIFA ENTREGA A DIRECCION USD'!D1265)/'TARIFA ENTREGA A DIRECCION USD'!D1265,3)</f>
        <v>0.41099999999999998</v>
      </c>
      <c r="V1265" s="200">
        <f>TRUNC(('TARIFA ENTREGA A DIRECCION USD'!G1265-'TARIFA ENTREGA A DIRECCION USD'!D1265)/'TARIFA ENTREGA A DIRECCION USD'!D1265,3)</f>
        <v>0.92800000000000005</v>
      </c>
      <c r="X1265" s="142">
        <v>16.12</v>
      </c>
      <c r="Y1265" s="190">
        <v>1258</v>
      </c>
      <c r="Z1265" s="200">
        <v>0.55000000000000004</v>
      </c>
      <c r="AA1265" s="200">
        <v>0.13</v>
      </c>
      <c r="AB1265" s="200">
        <v>0.3</v>
      </c>
      <c r="AC1265" s="200">
        <v>0.85</v>
      </c>
      <c r="AL1265"/>
      <c r="AM1265"/>
      <c r="AN1265"/>
      <c r="AO1265"/>
      <c r="AP1265"/>
      <c r="AQ1265"/>
      <c r="AR1265"/>
      <c r="AS1265"/>
      <c r="AT1265"/>
      <c r="AU1265"/>
    </row>
    <row r="1266" spans="17:47" x14ac:dyDescent="0.2">
      <c r="Q1266" s="142">
        <f>TRUNC('TARIFA ENTREGA A DIRECCION USD'!D1267-'TARIFA ENTREGA A DIRECCION USD'!D1266,2)</f>
        <v>0.54</v>
      </c>
      <c r="R1266" s="190">
        <v>1259</v>
      </c>
      <c r="S1266" s="200">
        <f>TRUNC((('TARIFA ENTREGA A DIRECCION USD'!C1266-'TARIFA ENTREGA A DIRECCION USD'!D1266)/'TARIFA ENTREGA A DIRECCION USD'!D1266)+1,3)</f>
        <v>0.72099999999999997</v>
      </c>
      <c r="T1266" s="200">
        <f>TRUNC(('TARIFA ENTREGA A DIRECCION USD'!E1266-'TARIFA ENTREGA A DIRECCION USD'!D1266)/'TARIFA ENTREGA A DIRECCION USD'!D1266,3)</f>
        <v>0.24399999999999999</v>
      </c>
      <c r="U1266" s="200">
        <f>TRUNC(('TARIFA ENTREGA A DIRECCION USD'!F1266-'TARIFA ENTREGA A DIRECCION USD'!D1266)/'TARIFA ENTREGA A DIRECCION USD'!D1266,3)</f>
        <v>0.41099999999999998</v>
      </c>
      <c r="V1266" s="200">
        <f>TRUNC(('TARIFA ENTREGA A DIRECCION USD'!G1266-'TARIFA ENTREGA A DIRECCION USD'!D1266)/'TARIFA ENTREGA A DIRECCION USD'!D1266,3)</f>
        <v>0.92800000000000005</v>
      </c>
      <c r="X1266" s="142">
        <v>16.12</v>
      </c>
      <c r="Y1266" s="190">
        <v>1259</v>
      </c>
      <c r="Z1266" s="200">
        <v>0.55000000000000004</v>
      </c>
      <c r="AA1266" s="200">
        <v>0.13</v>
      </c>
      <c r="AB1266" s="200">
        <v>0.3</v>
      </c>
      <c r="AC1266" s="200">
        <v>0.85</v>
      </c>
      <c r="AL1266"/>
      <c r="AM1266"/>
      <c r="AN1266"/>
      <c r="AO1266"/>
      <c r="AP1266"/>
      <c r="AQ1266"/>
      <c r="AR1266"/>
      <c r="AS1266"/>
      <c r="AT1266"/>
      <c r="AU1266"/>
    </row>
    <row r="1267" spans="17:47" x14ac:dyDescent="0.2">
      <c r="Q1267" s="142">
        <f>TRUNC('TARIFA ENTREGA A DIRECCION USD'!D1268-'TARIFA ENTREGA A DIRECCION USD'!D1267,2)</f>
        <v>0.54</v>
      </c>
      <c r="R1267" s="190">
        <v>1260</v>
      </c>
      <c r="S1267" s="200">
        <f>TRUNC((('TARIFA ENTREGA A DIRECCION USD'!C1267-'TARIFA ENTREGA A DIRECCION USD'!D1267)/'TARIFA ENTREGA A DIRECCION USD'!D1267)+1,3)</f>
        <v>0.72099999999999997</v>
      </c>
      <c r="T1267" s="200">
        <f>TRUNC(('TARIFA ENTREGA A DIRECCION USD'!E1267-'TARIFA ENTREGA A DIRECCION USD'!D1267)/'TARIFA ENTREGA A DIRECCION USD'!D1267,3)</f>
        <v>0.24399999999999999</v>
      </c>
      <c r="U1267" s="200">
        <f>TRUNC(('TARIFA ENTREGA A DIRECCION USD'!F1267-'TARIFA ENTREGA A DIRECCION USD'!D1267)/'TARIFA ENTREGA A DIRECCION USD'!D1267,3)</f>
        <v>0.41099999999999998</v>
      </c>
      <c r="V1267" s="200">
        <f>TRUNC(('TARIFA ENTREGA A DIRECCION USD'!G1267-'TARIFA ENTREGA A DIRECCION USD'!D1267)/'TARIFA ENTREGA A DIRECCION USD'!D1267,3)</f>
        <v>0.92800000000000005</v>
      </c>
      <c r="X1267" s="142">
        <v>16.12</v>
      </c>
      <c r="Y1267" s="190">
        <v>1260</v>
      </c>
      <c r="Z1267" s="200">
        <v>0.55000000000000004</v>
      </c>
      <c r="AA1267" s="200">
        <v>0.13</v>
      </c>
      <c r="AB1267" s="200">
        <v>0.3</v>
      </c>
      <c r="AC1267" s="200">
        <v>0.85</v>
      </c>
      <c r="AL1267"/>
      <c r="AM1267"/>
      <c r="AN1267"/>
      <c r="AO1267"/>
      <c r="AP1267"/>
      <c r="AQ1267"/>
      <c r="AR1267"/>
      <c r="AS1267"/>
      <c r="AT1267"/>
      <c r="AU1267"/>
    </row>
    <row r="1268" spans="17:47" x14ac:dyDescent="0.2">
      <c r="Q1268" s="142">
        <f>TRUNC('TARIFA ENTREGA A DIRECCION USD'!D1269-'TARIFA ENTREGA A DIRECCION USD'!D1268,2)</f>
        <v>0.54</v>
      </c>
      <c r="R1268" s="190">
        <v>1261</v>
      </c>
      <c r="S1268" s="200">
        <f>TRUNC((('TARIFA ENTREGA A DIRECCION USD'!C1268-'TARIFA ENTREGA A DIRECCION USD'!D1268)/'TARIFA ENTREGA A DIRECCION USD'!D1268)+1,3)</f>
        <v>0.72099999999999997</v>
      </c>
      <c r="T1268" s="200">
        <f>TRUNC(('TARIFA ENTREGA A DIRECCION USD'!E1268-'TARIFA ENTREGA A DIRECCION USD'!D1268)/'TARIFA ENTREGA A DIRECCION USD'!D1268,3)</f>
        <v>0.24399999999999999</v>
      </c>
      <c r="U1268" s="200">
        <f>TRUNC(('TARIFA ENTREGA A DIRECCION USD'!F1268-'TARIFA ENTREGA A DIRECCION USD'!D1268)/'TARIFA ENTREGA A DIRECCION USD'!D1268,3)</f>
        <v>0.41099999999999998</v>
      </c>
      <c r="V1268" s="200">
        <f>TRUNC(('TARIFA ENTREGA A DIRECCION USD'!G1268-'TARIFA ENTREGA A DIRECCION USD'!D1268)/'TARIFA ENTREGA A DIRECCION USD'!D1268,3)</f>
        <v>0.92800000000000005</v>
      </c>
      <c r="X1268" s="142">
        <v>16.12</v>
      </c>
      <c r="Y1268" s="190">
        <v>1261</v>
      </c>
      <c r="Z1268" s="200">
        <v>0.55000000000000004</v>
      </c>
      <c r="AA1268" s="200">
        <v>0.13</v>
      </c>
      <c r="AB1268" s="200">
        <v>0.3</v>
      </c>
      <c r="AC1268" s="200">
        <v>0.85</v>
      </c>
      <c r="AL1268"/>
      <c r="AM1268"/>
      <c r="AN1268"/>
      <c r="AO1268"/>
      <c r="AP1268"/>
      <c r="AQ1268"/>
      <c r="AR1268"/>
      <c r="AS1268"/>
      <c r="AT1268"/>
      <c r="AU1268"/>
    </row>
    <row r="1269" spans="17:47" x14ac:dyDescent="0.2">
      <c r="Q1269" s="142">
        <f>TRUNC('TARIFA ENTREGA A DIRECCION USD'!D1270-'TARIFA ENTREGA A DIRECCION USD'!D1269,2)</f>
        <v>0.54</v>
      </c>
      <c r="R1269" s="190">
        <v>1262</v>
      </c>
      <c r="S1269" s="200">
        <f>TRUNC((('TARIFA ENTREGA A DIRECCION USD'!C1269-'TARIFA ENTREGA A DIRECCION USD'!D1269)/'TARIFA ENTREGA A DIRECCION USD'!D1269)+1,3)</f>
        <v>0.72099999999999997</v>
      </c>
      <c r="T1269" s="200">
        <f>TRUNC(('TARIFA ENTREGA A DIRECCION USD'!E1269-'TARIFA ENTREGA A DIRECCION USD'!D1269)/'TARIFA ENTREGA A DIRECCION USD'!D1269,3)</f>
        <v>0.24399999999999999</v>
      </c>
      <c r="U1269" s="200">
        <f>TRUNC(('TARIFA ENTREGA A DIRECCION USD'!F1269-'TARIFA ENTREGA A DIRECCION USD'!D1269)/'TARIFA ENTREGA A DIRECCION USD'!D1269,3)</f>
        <v>0.41099999999999998</v>
      </c>
      <c r="V1269" s="200">
        <f>TRUNC(('TARIFA ENTREGA A DIRECCION USD'!G1269-'TARIFA ENTREGA A DIRECCION USD'!D1269)/'TARIFA ENTREGA A DIRECCION USD'!D1269,3)</f>
        <v>0.92800000000000005</v>
      </c>
      <c r="X1269" s="142">
        <v>16.12</v>
      </c>
      <c r="Y1269" s="190">
        <v>1262</v>
      </c>
      <c r="Z1269" s="200">
        <v>0.55000000000000004</v>
      </c>
      <c r="AA1269" s="200">
        <v>0.13</v>
      </c>
      <c r="AB1269" s="200">
        <v>0.3</v>
      </c>
      <c r="AC1269" s="200">
        <v>0.85</v>
      </c>
      <c r="AL1269"/>
      <c r="AM1269"/>
      <c r="AN1269"/>
      <c r="AO1269"/>
      <c r="AP1269"/>
      <c r="AQ1269"/>
      <c r="AR1269"/>
      <c r="AS1269"/>
      <c r="AT1269"/>
      <c r="AU1269"/>
    </row>
    <row r="1270" spans="17:47" x14ac:dyDescent="0.2">
      <c r="Q1270" s="142">
        <f>TRUNC('TARIFA ENTREGA A DIRECCION USD'!D1271-'TARIFA ENTREGA A DIRECCION USD'!D1270,2)</f>
        <v>0.54</v>
      </c>
      <c r="R1270" s="190">
        <v>1263</v>
      </c>
      <c r="S1270" s="200">
        <f>TRUNC((('TARIFA ENTREGA A DIRECCION USD'!C1270-'TARIFA ENTREGA A DIRECCION USD'!D1270)/'TARIFA ENTREGA A DIRECCION USD'!D1270)+1,3)</f>
        <v>0.72099999999999997</v>
      </c>
      <c r="T1270" s="200">
        <f>TRUNC(('TARIFA ENTREGA A DIRECCION USD'!E1270-'TARIFA ENTREGA A DIRECCION USD'!D1270)/'TARIFA ENTREGA A DIRECCION USD'!D1270,3)</f>
        <v>0.24399999999999999</v>
      </c>
      <c r="U1270" s="200">
        <f>TRUNC(('TARIFA ENTREGA A DIRECCION USD'!F1270-'TARIFA ENTREGA A DIRECCION USD'!D1270)/'TARIFA ENTREGA A DIRECCION USD'!D1270,3)</f>
        <v>0.41099999999999998</v>
      </c>
      <c r="V1270" s="200">
        <f>TRUNC(('TARIFA ENTREGA A DIRECCION USD'!G1270-'TARIFA ENTREGA A DIRECCION USD'!D1270)/'TARIFA ENTREGA A DIRECCION USD'!D1270,3)</f>
        <v>0.92800000000000005</v>
      </c>
      <c r="X1270" s="142">
        <v>16.12</v>
      </c>
      <c r="Y1270" s="190">
        <v>1263</v>
      </c>
      <c r="Z1270" s="200">
        <v>0.55000000000000004</v>
      </c>
      <c r="AA1270" s="200">
        <v>0.13</v>
      </c>
      <c r="AB1270" s="200">
        <v>0.3</v>
      </c>
      <c r="AC1270" s="200">
        <v>0.85</v>
      </c>
      <c r="AL1270"/>
      <c r="AM1270"/>
      <c r="AN1270"/>
      <c r="AO1270"/>
      <c r="AP1270"/>
      <c r="AQ1270"/>
      <c r="AR1270"/>
      <c r="AS1270"/>
      <c r="AT1270"/>
      <c r="AU1270"/>
    </row>
    <row r="1271" spans="17:47" x14ac:dyDescent="0.2">
      <c r="Q1271" s="142">
        <f>TRUNC('TARIFA ENTREGA A DIRECCION USD'!D1272-'TARIFA ENTREGA A DIRECCION USD'!D1271,2)</f>
        <v>0.54</v>
      </c>
      <c r="R1271" s="190">
        <v>1264</v>
      </c>
      <c r="S1271" s="200">
        <f>TRUNC((('TARIFA ENTREGA A DIRECCION USD'!C1271-'TARIFA ENTREGA A DIRECCION USD'!D1271)/'TARIFA ENTREGA A DIRECCION USD'!D1271)+1,3)</f>
        <v>0.72099999999999997</v>
      </c>
      <c r="T1271" s="200">
        <f>TRUNC(('TARIFA ENTREGA A DIRECCION USD'!E1271-'TARIFA ENTREGA A DIRECCION USD'!D1271)/'TARIFA ENTREGA A DIRECCION USD'!D1271,3)</f>
        <v>0.24399999999999999</v>
      </c>
      <c r="U1271" s="200">
        <f>TRUNC(('TARIFA ENTREGA A DIRECCION USD'!F1271-'TARIFA ENTREGA A DIRECCION USD'!D1271)/'TARIFA ENTREGA A DIRECCION USD'!D1271,3)</f>
        <v>0.41099999999999998</v>
      </c>
      <c r="V1271" s="200">
        <f>TRUNC(('TARIFA ENTREGA A DIRECCION USD'!G1271-'TARIFA ENTREGA A DIRECCION USD'!D1271)/'TARIFA ENTREGA A DIRECCION USD'!D1271,3)</f>
        <v>0.92800000000000005</v>
      </c>
      <c r="X1271" s="142">
        <v>16.12</v>
      </c>
      <c r="Y1271" s="190">
        <v>1264</v>
      </c>
      <c r="Z1271" s="200">
        <v>0.55000000000000004</v>
      </c>
      <c r="AA1271" s="200">
        <v>0.13</v>
      </c>
      <c r="AB1271" s="200">
        <v>0.3</v>
      </c>
      <c r="AC1271" s="200">
        <v>0.85</v>
      </c>
      <c r="AL1271"/>
      <c r="AM1271"/>
      <c r="AN1271"/>
      <c r="AO1271"/>
      <c r="AP1271"/>
      <c r="AQ1271"/>
      <c r="AR1271"/>
      <c r="AS1271"/>
      <c r="AT1271"/>
      <c r="AU1271"/>
    </row>
    <row r="1272" spans="17:47" x14ac:dyDescent="0.2">
      <c r="Q1272" s="142">
        <f>TRUNC('TARIFA ENTREGA A DIRECCION USD'!D1273-'TARIFA ENTREGA A DIRECCION USD'!D1272,2)</f>
        <v>0.54</v>
      </c>
      <c r="R1272" s="190">
        <v>1265</v>
      </c>
      <c r="S1272" s="200">
        <f>TRUNC((('TARIFA ENTREGA A DIRECCION USD'!C1272-'TARIFA ENTREGA A DIRECCION USD'!D1272)/'TARIFA ENTREGA A DIRECCION USD'!D1272)+1,3)</f>
        <v>0.72099999999999997</v>
      </c>
      <c r="T1272" s="200">
        <f>TRUNC(('TARIFA ENTREGA A DIRECCION USD'!E1272-'TARIFA ENTREGA A DIRECCION USD'!D1272)/'TARIFA ENTREGA A DIRECCION USD'!D1272,3)</f>
        <v>0.24399999999999999</v>
      </c>
      <c r="U1272" s="200">
        <f>TRUNC(('TARIFA ENTREGA A DIRECCION USD'!F1272-'TARIFA ENTREGA A DIRECCION USD'!D1272)/'TARIFA ENTREGA A DIRECCION USD'!D1272,3)</f>
        <v>0.41099999999999998</v>
      </c>
      <c r="V1272" s="200">
        <f>TRUNC(('TARIFA ENTREGA A DIRECCION USD'!G1272-'TARIFA ENTREGA A DIRECCION USD'!D1272)/'TARIFA ENTREGA A DIRECCION USD'!D1272,3)</f>
        <v>0.92800000000000005</v>
      </c>
      <c r="X1272" s="142">
        <v>16.12</v>
      </c>
      <c r="Y1272" s="190">
        <v>1265</v>
      </c>
      <c r="Z1272" s="200">
        <v>0.55000000000000004</v>
      </c>
      <c r="AA1272" s="200">
        <v>0.13</v>
      </c>
      <c r="AB1272" s="200">
        <v>0.3</v>
      </c>
      <c r="AC1272" s="200">
        <v>0.85</v>
      </c>
      <c r="AL1272"/>
      <c r="AM1272"/>
      <c r="AN1272"/>
      <c r="AO1272"/>
      <c r="AP1272"/>
      <c r="AQ1272"/>
      <c r="AR1272"/>
      <c r="AS1272"/>
      <c r="AT1272"/>
      <c r="AU1272"/>
    </row>
    <row r="1273" spans="17:47" x14ac:dyDescent="0.2">
      <c r="Q1273" s="142">
        <f>TRUNC('TARIFA ENTREGA A DIRECCION USD'!D1274-'TARIFA ENTREGA A DIRECCION USD'!D1273,2)</f>
        <v>0.54</v>
      </c>
      <c r="R1273" s="190">
        <v>1266</v>
      </c>
      <c r="S1273" s="200">
        <f>TRUNC((('TARIFA ENTREGA A DIRECCION USD'!C1273-'TARIFA ENTREGA A DIRECCION USD'!D1273)/'TARIFA ENTREGA A DIRECCION USD'!D1273)+1,3)</f>
        <v>0.72099999999999997</v>
      </c>
      <c r="T1273" s="200">
        <f>TRUNC(('TARIFA ENTREGA A DIRECCION USD'!E1273-'TARIFA ENTREGA A DIRECCION USD'!D1273)/'TARIFA ENTREGA A DIRECCION USD'!D1273,3)</f>
        <v>0.24399999999999999</v>
      </c>
      <c r="U1273" s="200">
        <f>TRUNC(('TARIFA ENTREGA A DIRECCION USD'!F1273-'TARIFA ENTREGA A DIRECCION USD'!D1273)/'TARIFA ENTREGA A DIRECCION USD'!D1273,3)</f>
        <v>0.41099999999999998</v>
      </c>
      <c r="V1273" s="200">
        <f>TRUNC(('TARIFA ENTREGA A DIRECCION USD'!G1273-'TARIFA ENTREGA A DIRECCION USD'!D1273)/'TARIFA ENTREGA A DIRECCION USD'!D1273,3)</f>
        <v>0.92800000000000005</v>
      </c>
      <c r="X1273" s="142">
        <v>16.12</v>
      </c>
      <c r="Y1273" s="190">
        <v>1266</v>
      </c>
      <c r="Z1273" s="200">
        <v>0.55000000000000004</v>
      </c>
      <c r="AA1273" s="200">
        <v>0.13</v>
      </c>
      <c r="AB1273" s="200">
        <v>0.3</v>
      </c>
      <c r="AC1273" s="200">
        <v>0.85</v>
      </c>
      <c r="AL1273"/>
      <c r="AM1273"/>
      <c r="AN1273"/>
      <c r="AO1273"/>
      <c r="AP1273"/>
      <c r="AQ1273"/>
      <c r="AR1273"/>
      <c r="AS1273"/>
      <c r="AT1273"/>
      <c r="AU1273"/>
    </row>
    <row r="1274" spans="17:47" x14ac:dyDescent="0.2">
      <c r="Q1274" s="142">
        <f>TRUNC('TARIFA ENTREGA A DIRECCION USD'!D1275-'TARIFA ENTREGA A DIRECCION USD'!D1274,2)</f>
        <v>0.54</v>
      </c>
      <c r="R1274" s="190">
        <v>1267</v>
      </c>
      <c r="S1274" s="200">
        <f>TRUNC((('TARIFA ENTREGA A DIRECCION USD'!C1274-'TARIFA ENTREGA A DIRECCION USD'!D1274)/'TARIFA ENTREGA A DIRECCION USD'!D1274)+1,3)</f>
        <v>0.72099999999999997</v>
      </c>
      <c r="T1274" s="200">
        <f>TRUNC(('TARIFA ENTREGA A DIRECCION USD'!E1274-'TARIFA ENTREGA A DIRECCION USD'!D1274)/'TARIFA ENTREGA A DIRECCION USD'!D1274,3)</f>
        <v>0.24399999999999999</v>
      </c>
      <c r="U1274" s="200">
        <f>TRUNC(('TARIFA ENTREGA A DIRECCION USD'!F1274-'TARIFA ENTREGA A DIRECCION USD'!D1274)/'TARIFA ENTREGA A DIRECCION USD'!D1274,3)</f>
        <v>0.41099999999999998</v>
      </c>
      <c r="V1274" s="200">
        <f>TRUNC(('TARIFA ENTREGA A DIRECCION USD'!G1274-'TARIFA ENTREGA A DIRECCION USD'!D1274)/'TARIFA ENTREGA A DIRECCION USD'!D1274,3)</f>
        <v>0.92800000000000005</v>
      </c>
      <c r="X1274" s="142">
        <v>16.12</v>
      </c>
      <c r="Y1274" s="190">
        <v>1267</v>
      </c>
      <c r="Z1274" s="200">
        <v>0.55000000000000004</v>
      </c>
      <c r="AA1274" s="200">
        <v>0.13</v>
      </c>
      <c r="AB1274" s="200">
        <v>0.3</v>
      </c>
      <c r="AC1274" s="200">
        <v>0.85</v>
      </c>
      <c r="AL1274"/>
      <c r="AM1274"/>
      <c r="AN1274"/>
      <c r="AO1274"/>
      <c r="AP1274"/>
      <c r="AQ1274"/>
      <c r="AR1274"/>
      <c r="AS1274"/>
      <c r="AT1274"/>
      <c r="AU1274"/>
    </row>
    <row r="1275" spans="17:47" x14ac:dyDescent="0.2">
      <c r="Q1275" s="142">
        <f>TRUNC('TARIFA ENTREGA A DIRECCION USD'!D1276-'TARIFA ENTREGA A DIRECCION USD'!D1275,2)</f>
        <v>0.54</v>
      </c>
      <c r="R1275" s="190">
        <v>1268</v>
      </c>
      <c r="S1275" s="200">
        <f>TRUNC((('TARIFA ENTREGA A DIRECCION USD'!C1275-'TARIFA ENTREGA A DIRECCION USD'!D1275)/'TARIFA ENTREGA A DIRECCION USD'!D1275)+1,3)</f>
        <v>0.72099999999999997</v>
      </c>
      <c r="T1275" s="200">
        <f>TRUNC(('TARIFA ENTREGA A DIRECCION USD'!E1275-'TARIFA ENTREGA A DIRECCION USD'!D1275)/'TARIFA ENTREGA A DIRECCION USD'!D1275,3)</f>
        <v>0.24399999999999999</v>
      </c>
      <c r="U1275" s="200">
        <f>TRUNC(('TARIFA ENTREGA A DIRECCION USD'!F1275-'TARIFA ENTREGA A DIRECCION USD'!D1275)/'TARIFA ENTREGA A DIRECCION USD'!D1275,3)</f>
        <v>0.41099999999999998</v>
      </c>
      <c r="V1275" s="200">
        <f>TRUNC(('TARIFA ENTREGA A DIRECCION USD'!G1275-'TARIFA ENTREGA A DIRECCION USD'!D1275)/'TARIFA ENTREGA A DIRECCION USD'!D1275,3)</f>
        <v>0.92800000000000005</v>
      </c>
      <c r="X1275" s="142">
        <v>16.12</v>
      </c>
      <c r="Y1275" s="190">
        <v>1268</v>
      </c>
      <c r="Z1275" s="200">
        <v>0.55000000000000004</v>
      </c>
      <c r="AA1275" s="200">
        <v>0.13</v>
      </c>
      <c r="AB1275" s="200">
        <v>0.3</v>
      </c>
      <c r="AC1275" s="200">
        <v>0.85</v>
      </c>
      <c r="AL1275"/>
      <c r="AM1275"/>
      <c r="AN1275"/>
      <c r="AO1275"/>
      <c r="AP1275"/>
      <c r="AQ1275"/>
      <c r="AR1275"/>
      <c r="AS1275"/>
      <c r="AT1275"/>
      <c r="AU1275"/>
    </row>
    <row r="1276" spans="17:47" x14ac:dyDescent="0.2">
      <c r="Q1276" s="142">
        <f>TRUNC('TARIFA ENTREGA A DIRECCION USD'!D1277-'TARIFA ENTREGA A DIRECCION USD'!D1276,2)</f>
        <v>0.54</v>
      </c>
      <c r="R1276" s="190">
        <v>1269</v>
      </c>
      <c r="S1276" s="200">
        <f>TRUNC((('TARIFA ENTREGA A DIRECCION USD'!C1276-'TARIFA ENTREGA A DIRECCION USD'!D1276)/'TARIFA ENTREGA A DIRECCION USD'!D1276)+1,3)</f>
        <v>0.72099999999999997</v>
      </c>
      <c r="T1276" s="200">
        <f>TRUNC(('TARIFA ENTREGA A DIRECCION USD'!E1276-'TARIFA ENTREGA A DIRECCION USD'!D1276)/'TARIFA ENTREGA A DIRECCION USD'!D1276,3)</f>
        <v>0.24399999999999999</v>
      </c>
      <c r="U1276" s="200">
        <f>TRUNC(('TARIFA ENTREGA A DIRECCION USD'!F1276-'TARIFA ENTREGA A DIRECCION USD'!D1276)/'TARIFA ENTREGA A DIRECCION USD'!D1276,3)</f>
        <v>0.41099999999999998</v>
      </c>
      <c r="V1276" s="200">
        <f>TRUNC(('TARIFA ENTREGA A DIRECCION USD'!G1276-'TARIFA ENTREGA A DIRECCION USD'!D1276)/'TARIFA ENTREGA A DIRECCION USD'!D1276,3)</f>
        <v>0.92800000000000005</v>
      </c>
      <c r="X1276" s="142">
        <v>16.12</v>
      </c>
      <c r="Y1276" s="190">
        <v>1269</v>
      </c>
      <c r="Z1276" s="200">
        <v>0.55000000000000004</v>
      </c>
      <c r="AA1276" s="200">
        <v>0.13</v>
      </c>
      <c r="AB1276" s="200">
        <v>0.3</v>
      </c>
      <c r="AC1276" s="200">
        <v>0.85</v>
      </c>
      <c r="AL1276"/>
      <c r="AM1276"/>
      <c r="AN1276"/>
      <c r="AO1276"/>
      <c r="AP1276"/>
      <c r="AQ1276"/>
      <c r="AR1276"/>
      <c r="AS1276"/>
      <c r="AT1276"/>
      <c r="AU1276"/>
    </row>
    <row r="1277" spans="17:47" x14ac:dyDescent="0.2">
      <c r="Q1277" s="142">
        <f>TRUNC('TARIFA ENTREGA A DIRECCION USD'!D1278-'TARIFA ENTREGA A DIRECCION USD'!D1277,2)</f>
        <v>0.54</v>
      </c>
      <c r="R1277" s="190">
        <v>1270</v>
      </c>
      <c r="S1277" s="200">
        <f>TRUNC((('TARIFA ENTREGA A DIRECCION USD'!C1277-'TARIFA ENTREGA A DIRECCION USD'!D1277)/'TARIFA ENTREGA A DIRECCION USD'!D1277)+1,3)</f>
        <v>0.72099999999999997</v>
      </c>
      <c r="T1277" s="200">
        <f>TRUNC(('TARIFA ENTREGA A DIRECCION USD'!E1277-'TARIFA ENTREGA A DIRECCION USD'!D1277)/'TARIFA ENTREGA A DIRECCION USD'!D1277,3)</f>
        <v>0.24399999999999999</v>
      </c>
      <c r="U1277" s="200">
        <f>TRUNC(('TARIFA ENTREGA A DIRECCION USD'!F1277-'TARIFA ENTREGA A DIRECCION USD'!D1277)/'TARIFA ENTREGA A DIRECCION USD'!D1277,3)</f>
        <v>0.41099999999999998</v>
      </c>
      <c r="V1277" s="200">
        <f>TRUNC(('TARIFA ENTREGA A DIRECCION USD'!G1277-'TARIFA ENTREGA A DIRECCION USD'!D1277)/'TARIFA ENTREGA A DIRECCION USD'!D1277,3)</f>
        <v>0.92800000000000005</v>
      </c>
      <c r="X1277" s="142">
        <v>16.12</v>
      </c>
      <c r="Y1277" s="190">
        <v>1270</v>
      </c>
      <c r="Z1277" s="200">
        <v>0.55000000000000004</v>
      </c>
      <c r="AA1277" s="200">
        <v>0.13</v>
      </c>
      <c r="AB1277" s="200">
        <v>0.3</v>
      </c>
      <c r="AC1277" s="200">
        <v>0.85</v>
      </c>
      <c r="AL1277"/>
      <c r="AM1277"/>
      <c r="AN1277"/>
      <c r="AO1277"/>
      <c r="AP1277"/>
      <c r="AQ1277"/>
      <c r="AR1277"/>
      <c r="AS1277"/>
      <c r="AT1277"/>
      <c r="AU1277"/>
    </row>
    <row r="1278" spans="17:47" x14ac:dyDescent="0.2">
      <c r="Q1278" s="142">
        <f>TRUNC('TARIFA ENTREGA A DIRECCION USD'!D1279-'TARIFA ENTREGA A DIRECCION USD'!D1278,2)</f>
        <v>0.54</v>
      </c>
      <c r="R1278" s="190">
        <v>1271</v>
      </c>
      <c r="S1278" s="200">
        <f>TRUNC((('TARIFA ENTREGA A DIRECCION USD'!C1278-'TARIFA ENTREGA A DIRECCION USD'!D1278)/'TARIFA ENTREGA A DIRECCION USD'!D1278)+1,3)</f>
        <v>0.72099999999999997</v>
      </c>
      <c r="T1278" s="200">
        <f>TRUNC(('TARIFA ENTREGA A DIRECCION USD'!E1278-'TARIFA ENTREGA A DIRECCION USD'!D1278)/'TARIFA ENTREGA A DIRECCION USD'!D1278,3)</f>
        <v>0.24399999999999999</v>
      </c>
      <c r="U1278" s="200">
        <f>TRUNC(('TARIFA ENTREGA A DIRECCION USD'!F1278-'TARIFA ENTREGA A DIRECCION USD'!D1278)/'TARIFA ENTREGA A DIRECCION USD'!D1278,3)</f>
        <v>0.41099999999999998</v>
      </c>
      <c r="V1278" s="200">
        <f>TRUNC(('TARIFA ENTREGA A DIRECCION USD'!G1278-'TARIFA ENTREGA A DIRECCION USD'!D1278)/'TARIFA ENTREGA A DIRECCION USD'!D1278,3)</f>
        <v>0.92800000000000005</v>
      </c>
      <c r="X1278" s="142">
        <v>16.12</v>
      </c>
      <c r="Y1278" s="190">
        <v>1271</v>
      </c>
      <c r="Z1278" s="200">
        <v>0.55000000000000004</v>
      </c>
      <c r="AA1278" s="200">
        <v>0.13</v>
      </c>
      <c r="AB1278" s="200">
        <v>0.3</v>
      </c>
      <c r="AC1278" s="200">
        <v>0.85</v>
      </c>
      <c r="AL1278"/>
      <c r="AM1278"/>
      <c r="AN1278"/>
      <c r="AO1278"/>
      <c r="AP1278"/>
      <c r="AQ1278"/>
      <c r="AR1278"/>
      <c r="AS1278"/>
      <c r="AT1278"/>
      <c r="AU1278"/>
    </row>
    <row r="1279" spans="17:47" x14ac:dyDescent="0.2">
      <c r="Q1279" s="142">
        <f>TRUNC('TARIFA ENTREGA A DIRECCION USD'!D1280-'TARIFA ENTREGA A DIRECCION USD'!D1279,2)</f>
        <v>0.54</v>
      </c>
      <c r="R1279" s="190">
        <v>1272</v>
      </c>
      <c r="S1279" s="200">
        <f>TRUNC((('TARIFA ENTREGA A DIRECCION USD'!C1279-'TARIFA ENTREGA A DIRECCION USD'!D1279)/'TARIFA ENTREGA A DIRECCION USD'!D1279)+1,3)</f>
        <v>0.72099999999999997</v>
      </c>
      <c r="T1279" s="200">
        <f>TRUNC(('TARIFA ENTREGA A DIRECCION USD'!E1279-'TARIFA ENTREGA A DIRECCION USD'!D1279)/'TARIFA ENTREGA A DIRECCION USD'!D1279,3)</f>
        <v>0.24399999999999999</v>
      </c>
      <c r="U1279" s="200">
        <f>TRUNC(('TARIFA ENTREGA A DIRECCION USD'!F1279-'TARIFA ENTREGA A DIRECCION USD'!D1279)/'TARIFA ENTREGA A DIRECCION USD'!D1279,3)</f>
        <v>0.41099999999999998</v>
      </c>
      <c r="V1279" s="200">
        <f>TRUNC(('TARIFA ENTREGA A DIRECCION USD'!G1279-'TARIFA ENTREGA A DIRECCION USD'!D1279)/'TARIFA ENTREGA A DIRECCION USD'!D1279,3)</f>
        <v>0.92800000000000005</v>
      </c>
      <c r="X1279" s="142">
        <v>16.12</v>
      </c>
      <c r="Y1279" s="190">
        <v>1272</v>
      </c>
      <c r="Z1279" s="200">
        <v>0.55000000000000004</v>
      </c>
      <c r="AA1279" s="200">
        <v>0.13</v>
      </c>
      <c r="AB1279" s="200">
        <v>0.3</v>
      </c>
      <c r="AC1279" s="200">
        <v>0.85</v>
      </c>
      <c r="AL1279"/>
      <c r="AM1279"/>
      <c r="AN1279"/>
      <c r="AO1279"/>
      <c r="AP1279"/>
      <c r="AQ1279"/>
      <c r="AR1279"/>
      <c r="AS1279"/>
      <c r="AT1279"/>
      <c r="AU1279"/>
    </row>
    <row r="1280" spans="17:47" x14ac:dyDescent="0.2">
      <c r="Q1280" s="142">
        <f>TRUNC('TARIFA ENTREGA A DIRECCION USD'!D1281-'TARIFA ENTREGA A DIRECCION USD'!D1280,2)</f>
        <v>0.54</v>
      </c>
      <c r="R1280" s="190">
        <v>1273</v>
      </c>
      <c r="S1280" s="200">
        <f>TRUNC((('TARIFA ENTREGA A DIRECCION USD'!C1280-'TARIFA ENTREGA A DIRECCION USD'!D1280)/'TARIFA ENTREGA A DIRECCION USD'!D1280)+1,3)</f>
        <v>0.72099999999999997</v>
      </c>
      <c r="T1280" s="200">
        <f>TRUNC(('TARIFA ENTREGA A DIRECCION USD'!E1280-'TARIFA ENTREGA A DIRECCION USD'!D1280)/'TARIFA ENTREGA A DIRECCION USD'!D1280,3)</f>
        <v>0.245</v>
      </c>
      <c r="U1280" s="200">
        <f>TRUNC(('TARIFA ENTREGA A DIRECCION USD'!F1280-'TARIFA ENTREGA A DIRECCION USD'!D1280)/'TARIFA ENTREGA A DIRECCION USD'!D1280,3)</f>
        <v>0.41099999999999998</v>
      </c>
      <c r="V1280" s="200">
        <f>TRUNC(('TARIFA ENTREGA A DIRECCION USD'!G1280-'TARIFA ENTREGA A DIRECCION USD'!D1280)/'TARIFA ENTREGA A DIRECCION USD'!D1280,3)</f>
        <v>0.92800000000000005</v>
      </c>
      <c r="X1280" s="142">
        <v>16.12</v>
      </c>
      <c r="Y1280" s="190">
        <v>1273</v>
      </c>
      <c r="Z1280" s="200">
        <v>0.55000000000000004</v>
      </c>
      <c r="AA1280" s="200">
        <v>0.13</v>
      </c>
      <c r="AB1280" s="200">
        <v>0.3</v>
      </c>
      <c r="AC1280" s="200">
        <v>0.85</v>
      </c>
      <c r="AL1280"/>
      <c r="AM1280"/>
      <c r="AN1280"/>
      <c r="AO1280"/>
      <c r="AP1280"/>
      <c r="AQ1280"/>
      <c r="AR1280"/>
      <c r="AS1280"/>
      <c r="AT1280"/>
      <c r="AU1280"/>
    </row>
    <row r="1281" spans="17:47" x14ac:dyDescent="0.2">
      <c r="Q1281" s="142">
        <f>TRUNC('TARIFA ENTREGA A DIRECCION USD'!D1282-'TARIFA ENTREGA A DIRECCION USD'!D1281,2)</f>
        <v>0.54</v>
      </c>
      <c r="R1281" s="190">
        <v>1274</v>
      </c>
      <c r="S1281" s="200">
        <f>TRUNC((('TARIFA ENTREGA A DIRECCION USD'!C1281-'TARIFA ENTREGA A DIRECCION USD'!D1281)/'TARIFA ENTREGA A DIRECCION USD'!D1281)+1,3)</f>
        <v>0.72099999999999997</v>
      </c>
      <c r="T1281" s="200">
        <f>TRUNC(('TARIFA ENTREGA A DIRECCION USD'!E1281-'TARIFA ENTREGA A DIRECCION USD'!D1281)/'TARIFA ENTREGA A DIRECCION USD'!D1281,3)</f>
        <v>0.245</v>
      </c>
      <c r="U1281" s="200">
        <f>TRUNC(('TARIFA ENTREGA A DIRECCION USD'!F1281-'TARIFA ENTREGA A DIRECCION USD'!D1281)/'TARIFA ENTREGA A DIRECCION USD'!D1281,3)</f>
        <v>0.41099999999999998</v>
      </c>
      <c r="V1281" s="200">
        <f>TRUNC(('TARIFA ENTREGA A DIRECCION USD'!G1281-'TARIFA ENTREGA A DIRECCION USD'!D1281)/'TARIFA ENTREGA A DIRECCION USD'!D1281,3)</f>
        <v>0.92900000000000005</v>
      </c>
      <c r="X1281" s="142">
        <v>16.12</v>
      </c>
      <c r="Y1281" s="190">
        <v>1274</v>
      </c>
      <c r="Z1281" s="200">
        <v>0.55000000000000004</v>
      </c>
      <c r="AA1281" s="200">
        <v>0.13</v>
      </c>
      <c r="AB1281" s="200">
        <v>0.3</v>
      </c>
      <c r="AC1281" s="200">
        <v>0.85</v>
      </c>
      <c r="AL1281"/>
      <c r="AM1281"/>
      <c r="AN1281"/>
      <c r="AO1281"/>
      <c r="AP1281"/>
      <c r="AQ1281"/>
      <c r="AR1281"/>
      <c r="AS1281"/>
      <c r="AT1281"/>
      <c r="AU1281"/>
    </row>
    <row r="1282" spans="17:47" x14ac:dyDescent="0.2">
      <c r="Q1282" s="142">
        <f>TRUNC('TARIFA ENTREGA A DIRECCION USD'!D1283-'TARIFA ENTREGA A DIRECCION USD'!D1282,2)</f>
        <v>0.54</v>
      </c>
      <c r="R1282" s="190">
        <v>1275</v>
      </c>
      <c r="S1282" s="200">
        <f>TRUNC((('TARIFA ENTREGA A DIRECCION USD'!C1282-'TARIFA ENTREGA A DIRECCION USD'!D1282)/'TARIFA ENTREGA A DIRECCION USD'!D1282)+1,3)</f>
        <v>0.72099999999999997</v>
      </c>
      <c r="T1282" s="200">
        <f>TRUNC(('TARIFA ENTREGA A DIRECCION USD'!E1282-'TARIFA ENTREGA A DIRECCION USD'!D1282)/'TARIFA ENTREGA A DIRECCION USD'!D1282,3)</f>
        <v>0.245</v>
      </c>
      <c r="U1282" s="200">
        <f>TRUNC(('TARIFA ENTREGA A DIRECCION USD'!F1282-'TARIFA ENTREGA A DIRECCION USD'!D1282)/'TARIFA ENTREGA A DIRECCION USD'!D1282,3)</f>
        <v>0.41099999999999998</v>
      </c>
      <c r="V1282" s="200">
        <f>TRUNC(('TARIFA ENTREGA A DIRECCION USD'!G1282-'TARIFA ENTREGA A DIRECCION USD'!D1282)/'TARIFA ENTREGA A DIRECCION USD'!D1282,3)</f>
        <v>0.92900000000000005</v>
      </c>
      <c r="X1282" s="142">
        <v>16.12</v>
      </c>
      <c r="Y1282" s="190">
        <v>1275</v>
      </c>
      <c r="Z1282" s="200">
        <v>0.55000000000000004</v>
      </c>
      <c r="AA1282" s="200">
        <v>0.13</v>
      </c>
      <c r="AB1282" s="200">
        <v>0.3</v>
      </c>
      <c r="AC1282" s="200">
        <v>0.85</v>
      </c>
      <c r="AL1282"/>
      <c r="AM1282"/>
      <c r="AN1282"/>
      <c r="AO1282"/>
      <c r="AP1282"/>
      <c r="AQ1282"/>
      <c r="AR1282"/>
      <c r="AS1282"/>
      <c r="AT1282"/>
      <c r="AU1282"/>
    </row>
    <row r="1283" spans="17:47" x14ac:dyDescent="0.2">
      <c r="Q1283" s="142">
        <f>TRUNC('TARIFA ENTREGA A DIRECCION USD'!D1284-'TARIFA ENTREGA A DIRECCION USD'!D1283,2)</f>
        <v>0.54</v>
      </c>
      <c r="R1283" s="190">
        <v>1276</v>
      </c>
      <c r="S1283" s="200">
        <f>TRUNC((('TARIFA ENTREGA A DIRECCION USD'!C1283-'TARIFA ENTREGA A DIRECCION USD'!D1283)/'TARIFA ENTREGA A DIRECCION USD'!D1283)+1,3)</f>
        <v>0.72099999999999997</v>
      </c>
      <c r="T1283" s="200">
        <f>TRUNC(('TARIFA ENTREGA A DIRECCION USD'!E1283-'TARIFA ENTREGA A DIRECCION USD'!D1283)/'TARIFA ENTREGA A DIRECCION USD'!D1283,3)</f>
        <v>0.245</v>
      </c>
      <c r="U1283" s="200">
        <f>TRUNC(('TARIFA ENTREGA A DIRECCION USD'!F1283-'TARIFA ENTREGA A DIRECCION USD'!D1283)/'TARIFA ENTREGA A DIRECCION USD'!D1283,3)</f>
        <v>0.41199999999999998</v>
      </c>
      <c r="V1283" s="200">
        <f>TRUNC(('TARIFA ENTREGA A DIRECCION USD'!G1283-'TARIFA ENTREGA A DIRECCION USD'!D1283)/'TARIFA ENTREGA A DIRECCION USD'!D1283,3)</f>
        <v>0.92900000000000005</v>
      </c>
      <c r="X1283" s="142">
        <v>16.12</v>
      </c>
      <c r="Y1283" s="190">
        <v>1276</v>
      </c>
      <c r="Z1283" s="200">
        <v>0.55000000000000004</v>
      </c>
      <c r="AA1283" s="200">
        <v>0.13</v>
      </c>
      <c r="AB1283" s="200">
        <v>0.3</v>
      </c>
      <c r="AC1283" s="200">
        <v>0.85</v>
      </c>
      <c r="AL1283"/>
      <c r="AM1283"/>
      <c r="AN1283"/>
      <c r="AO1283"/>
      <c r="AP1283"/>
      <c r="AQ1283"/>
      <c r="AR1283"/>
      <c r="AS1283"/>
      <c r="AT1283"/>
      <c r="AU1283"/>
    </row>
    <row r="1284" spans="17:47" x14ac:dyDescent="0.2">
      <c r="Q1284" s="142">
        <f>TRUNC('TARIFA ENTREGA A DIRECCION USD'!D1285-'TARIFA ENTREGA A DIRECCION USD'!D1284,2)</f>
        <v>0.54</v>
      </c>
      <c r="R1284" s="190">
        <v>1277</v>
      </c>
      <c r="S1284" s="200">
        <f>TRUNC((('TARIFA ENTREGA A DIRECCION USD'!C1284-'TARIFA ENTREGA A DIRECCION USD'!D1284)/'TARIFA ENTREGA A DIRECCION USD'!D1284)+1,3)</f>
        <v>0.72099999999999997</v>
      </c>
      <c r="T1284" s="200">
        <f>TRUNC(('TARIFA ENTREGA A DIRECCION USD'!E1284-'TARIFA ENTREGA A DIRECCION USD'!D1284)/'TARIFA ENTREGA A DIRECCION USD'!D1284,3)</f>
        <v>0.245</v>
      </c>
      <c r="U1284" s="200">
        <f>TRUNC(('TARIFA ENTREGA A DIRECCION USD'!F1284-'TARIFA ENTREGA A DIRECCION USD'!D1284)/'TARIFA ENTREGA A DIRECCION USD'!D1284,3)</f>
        <v>0.41199999999999998</v>
      </c>
      <c r="V1284" s="200">
        <f>TRUNC(('TARIFA ENTREGA A DIRECCION USD'!G1284-'TARIFA ENTREGA A DIRECCION USD'!D1284)/'TARIFA ENTREGA A DIRECCION USD'!D1284,3)</f>
        <v>0.92900000000000005</v>
      </c>
      <c r="X1284" s="142">
        <v>16.12</v>
      </c>
      <c r="Y1284" s="190">
        <v>1277</v>
      </c>
      <c r="Z1284" s="200">
        <v>0.55000000000000004</v>
      </c>
      <c r="AA1284" s="200">
        <v>0.13</v>
      </c>
      <c r="AB1284" s="200">
        <v>0.3</v>
      </c>
      <c r="AC1284" s="200">
        <v>0.85</v>
      </c>
      <c r="AL1284"/>
      <c r="AM1284"/>
      <c r="AN1284"/>
      <c r="AO1284"/>
      <c r="AP1284"/>
      <c r="AQ1284"/>
      <c r="AR1284"/>
      <c r="AS1284"/>
      <c r="AT1284"/>
      <c r="AU1284"/>
    </row>
    <row r="1285" spans="17:47" x14ac:dyDescent="0.2">
      <c r="Q1285" s="142">
        <f>TRUNC('TARIFA ENTREGA A DIRECCION USD'!D1286-'TARIFA ENTREGA A DIRECCION USD'!D1285,2)</f>
        <v>0.54</v>
      </c>
      <c r="R1285" s="190">
        <v>1278</v>
      </c>
      <c r="S1285" s="200">
        <f>TRUNC((('TARIFA ENTREGA A DIRECCION USD'!C1285-'TARIFA ENTREGA A DIRECCION USD'!D1285)/'TARIFA ENTREGA A DIRECCION USD'!D1285)+1,3)</f>
        <v>0.72099999999999997</v>
      </c>
      <c r="T1285" s="200">
        <f>TRUNC(('TARIFA ENTREGA A DIRECCION USD'!E1285-'TARIFA ENTREGA A DIRECCION USD'!D1285)/'TARIFA ENTREGA A DIRECCION USD'!D1285,3)</f>
        <v>0.245</v>
      </c>
      <c r="U1285" s="200">
        <f>TRUNC(('TARIFA ENTREGA A DIRECCION USD'!F1285-'TARIFA ENTREGA A DIRECCION USD'!D1285)/'TARIFA ENTREGA A DIRECCION USD'!D1285,3)</f>
        <v>0.41199999999999998</v>
      </c>
      <c r="V1285" s="200">
        <f>TRUNC(('TARIFA ENTREGA A DIRECCION USD'!G1285-'TARIFA ENTREGA A DIRECCION USD'!D1285)/'TARIFA ENTREGA A DIRECCION USD'!D1285,3)</f>
        <v>0.92900000000000005</v>
      </c>
      <c r="X1285" s="142">
        <v>16.12</v>
      </c>
      <c r="Y1285" s="190">
        <v>1278</v>
      </c>
      <c r="Z1285" s="200">
        <v>0.55000000000000004</v>
      </c>
      <c r="AA1285" s="200">
        <v>0.13</v>
      </c>
      <c r="AB1285" s="200">
        <v>0.3</v>
      </c>
      <c r="AC1285" s="200">
        <v>0.85</v>
      </c>
      <c r="AL1285"/>
      <c r="AM1285"/>
      <c r="AN1285"/>
      <c r="AO1285"/>
      <c r="AP1285"/>
      <c r="AQ1285"/>
      <c r="AR1285"/>
      <c r="AS1285"/>
      <c r="AT1285"/>
      <c r="AU1285"/>
    </row>
    <row r="1286" spans="17:47" x14ac:dyDescent="0.2">
      <c r="Q1286" s="142">
        <f>TRUNC('TARIFA ENTREGA A DIRECCION USD'!D1287-'TARIFA ENTREGA A DIRECCION USD'!D1286,2)</f>
        <v>0.54</v>
      </c>
      <c r="R1286" s="190">
        <v>1279</v>
      </c>
      <c r="S1286" s="200">
        <f>TRUNC((('TARIFA ENTREGA A DIRECCION USD'!C1286-'TARIFA ENTREGA A DIRECCION USD'!D1286)/'TARIFA ENTREGA A DIRECCION USD'!D1286)+1,3)</f>
        <v>0.72099999999999997</v>
      </c>
      <c r="T1286" s="200">
        <f>TRUNC(('TARIFA ENTREGA A DIRECCION USD'!E1286-'TARIFA ENTREGA A DIRECCION USD'!D1286)/'TARIFA ENTREGA A DIRECCION USD'!D1286,3)</f>
        <v>0.245</v>
      </c>
      <c r="U1286" s="200">
        <f>TRUNC(('TARIFA ENTREGA A DIRECCION USD'!F1286-'TARIFA ENTREGA A DIRECCION USD'!D1286)/'TARIFA ENTREGA A DIRECCION USD'!D1286,3)</f>
        <v>0.41199999999999998</v>
      </c>
      <c r="V1286" s="200">
        <f>TRUNC(('TARIFA ENTREGA A DIRECCION USD'!G1286-'TARIFA ENTREGA A DIRECCION USD'!D1286)/'TARIFA ENTREGA A DIRECCION USD'!D1286,3)</f>
        <v>0.92900000000000005</v>
      </c>
      <c r="X1286" s="142">
        <v>16.12</v>
      </c>
      <c r="Y1286" s="190">
        <v>1279</v>
      </c>
      <c r="Z1286" s="200">
        <v>0.55000000000000004</v>
      </c>
      <c r="AA1286" s="200">
        <v>0.13</v>
      </c>
      <c r="AB1286" s="200">
        <v>0.3</v>
      </c>
      <c r="AC1286" s="200">
        <v>0.85</v>
      </c>
      <c r="AL1286"/>
      <c r="AM1286"/>
      <c r="AN1286"/>
      <c r="AO1286"/>
      <c r="AP1286"/>
      <c r="AQ1286"/>
      <c r="AR1286"/>
      <c r="AS1286"/>
      <c r="AT1286"/>
      <c r="AU1286"/>
    </row>
    <row r="1287" spans="17:47" x14ac:dyDescent="0.2">
      <c r="Q1287" s="142">
        <f>TRUNC('TARIFA ENTREGA A DIRECCION USD'!D1288-'TARIFA ENTREGA A DIRECCION USD'!D1287,2)</f>
        <v>0.54</v>
      </c>
      <c r="R1287" s="190">
        <v>1280</v>
      </c>
      <c r="S1287" s="200">
        <f>TRUNC((('TARIFA ENTREGA A DIRECCION USD'!C1287-'TARIFA ENTREGA A DIRECCION USD'!D1287)/'TARIFA ENTREGA A DIRECCION USD'!D1287)+1,3)</f>
        <v>0.72099999999999997</v>
      </c>
      <c r="T1287" s="200">
        <f>TRUNC(('TARIFA ENTREGA A DIRECCION USD'!E1287-'TARIFA ENTREGA A DIRECCION USD'!D1287)/'TARIFA ENTREGA A DIRECCION USD'!D1287,3)</f>
        <v>0.245</v>
      </c>
      <c r="U1287" s="200">
        <f>TRUNC(('TARIFA ENTREGA A DIRECCION USD'!F1287-'TARIFA ENTREGA A DIRECCION USD'!D1287)/'TARIFA ENTREGA A DIRECCION USD'!D1287,3)</f>
        <v>0.41199999999999998</v>
      </c>
      <c r="V1287" s="200">
        <f>TRUNC(('TARIFA ENTREGA A DIRECCION USD'!G1287-'TARIFA ENTREGA A DIRECCION USD'!D1287)/'TARIFA ENTREGA A DIRECCION USD'!D1287,3)</f>
        <v>0.92900000000000005</v>
      </c>
      <c r="X1287" s="142">
        <v>16.12</v>
      </c>
      <c r="Y1287" s="190">
        <v>1280</v>
      </c>
      <c r="Z1287" s="200">
        <v>0.55000000000000004</v>
      </c>
      <c r="AA1287" s="200">
        <v>0.13</v>
      </c>
      <c r="AB1287" s="200">
        <v>0.3</v>
      </c>
      <c r="AC1287" s="200">
        <v>0.85</v>
      </c>
      <c r="AL1287"/>
      <c r="AM1287"/>
      <c r="AN1287"/>
      <c r="AO1287"/>
      <c r="AP1287"/>
      <c r="AQ1287"/>
      <c r="AR1287"/>
      <c r="AS1287"/>
      <c r="AT1287"/>
      <c r="AU1287"/>
    </row>
    <row r="1288" spans="17:47" x14ac:dyDescent="0.2">
      <c r="Q1288" s="142">
        <f>TRUNC('TARIFA ENTREGA A DIRECCION USD'!D1289-'TARIFA ENTREGA A DIRECCION USD'!D1288,2)</f>
        <v>0.54</v>
      </c>
      <c r="R1288" s="190">
        <v>1281</v>
      </c>
      <c r="S1288" s="200">
        <f>TRUNC((('TARIFA ENTREGA A DIRECCION USD'!C1288-'TARIFA ENTREGA A DIRECCION USD'!D1288)/'TARIFA ENTREGA A DIRECCION USD'!D1288)+1,3)</f>
        <v>0.72099999999999997</v>
      </c>
      <c r="T1288" s="200">
        <f>TRUNC(('TARIFA ENTREGA A DIRECCION USD'!E1288-'TARIFA ENTREGA A DIRECCION USD'!D1288)/'TARIFA ENTREGA A DIRECCION USD'!D1288,3)</f>
        <v>0.245</v>
      </c>
      <c r="U1288" s="200">
        <f>TRUNC(('TARIFA ENTREGA A DIRECCION USD'!F1288-'TARIFA ENTREGA A DIRECCION USD'!D1288)/'TARIFA ENTREGA A DIRECCION USD'!D1288,3)</f>
        <v>0.41199999999999998</v>
      </c>
      <c r="V1288" s="200">
        <f>TRUNC(('TARIFA ENTREGA A DIRECCION USD'!G1288-'TARIFA ENTREGA A DIRECCION USD'!D1288)/'TARIFA ENTREGA A DIRECCION USD'!D1288,3)</f>
        <v>0.92900000000000005</v>
      </c>
      <c r="X1288" s="142">
        <v>16.12</v>
      </c>
      <c r="Y1288" s="190">
        <v>1281</v>
      </c>
      <c r="Z1288" s="200">
        <v>0.55000000000000004</v>
      </c>
      <c r="AA1288" s="200">
        <v>0.13</v>
      </c>
      <c r="AB1288" s="200">
        <v>0.3</v>
      </c>
      <c r="AC1288" s="200">
        <v>0.85</v>
      </c>
      <c r="AL1288"/>
      <c r="AM1288"/>
      <c r="AN1288"/>
      <c r="AO1288"/>
      <c r="AP1288"/>
      <c r="AQ1288"/>
      <c r="AR1288"/>
      <c r="AS1288"/>
      <c r="AT1288"/>
      <c r="AU1288"/>
    </row>
    <row r="1289" spans="17:47" x14ac:dyDescent="0.2">
      <c r="Q1289" s="142">
        <f>TRUNC('TARIFA ENTREGA A DIRECCION USD'!D1290-'TARIFA ENTREGA A DIRECCION USD'!D1289,2)</f>
        <v>0.54</v>
      </c>
      <c r="R1289" s="190">
        <v>1282</v>
      </c>
      <c r="S1289" s="200">
        <f>TRUNC((('TARIFA ENTREGA A DIRECCION USD'!C1289-'TARIFA ENTREGA A DIRECCION USD'!D1289)/'TARIFA ENTREGA A DIRECCION USD'!D1289)+1,3)</f>
        <v>0.72099999999999997</v>
      </c>
      <c r="T1289" s="200">
        <f>TRUNC(('TARIFA ENTREGA A DIRECCION USD'!E1289-'TARIFA ENTREGA A DIRECCION USD'!D1289)/'TARIFA ENTREGA A DIRECCION USD'!D1289,3)</f>
        <v>0.245</v>
      </c>
      <c r="U1289" s="200">
        <f>TRUNC(('TARIFA ENTREGA A DIRECCION USD'!F1289-'TARIFA ENTREGA A DIRECCION USD'!D1289)/'TARIFA ENTREGA A DIRECCION USD'!D1289,3)</f>
        <v>0.41199999999999998</v>
      </c>
      <c r="V1289" s="200">
        <f>TRUNC(('TARIFA ENTREGA A DIRECCION USD'!G1289-'TARIFA ENTREGA A DIRECCION USD'!D1289)/'TARIFA ENTREGA A DIRECCION USD'!D1289,3)</f>
        <v>0.92900000000000005</v>
      </c>
      <c r="X1289" s="142">
        <v>16.12</v>
      </c>
      <c r="Y1289" s="190">
        <v>1282</v>
      </c>
      <c r="Z1289" s="200">
        <v>0.55000000000000004</v>
      </c>
      <c r="AA1289" s="200">
        <v>0.13</v>
      </c>
      <c r="AB1289" s="200">
        <v>0.3</v>
      </c>
      <c r="AC1289" s="200">
        <v>0.85</v>
      </c>
      <c r="AL1289"/>
      <c r="AM1289"/>
      <c r="AN1289"/>
      <c r="AO1289"/>
      <c r="AP1289"/>
      <c r="AQ1289"/>
      <c r="AR1289"/>
      <c r="AS1289"/>
      <c r="AT1289"/>
      <c r="AU1289"/>
    </row>
    <row r="1290" spans="17:47" x14ac:dyDescent="0.2">
      <c r="Q1290" s="142">
        <f>TRUNC('TARIFA ENTREGA A DIRECCION USD'!D1291-'TARIFA ENTREGA A DIRECCION USD'!D1290,2)</f>
        <v>0.54</v>
      </c>
      <c r="R1290" s="190">
        <v>1283</v>
      </c>
      <c r="S1290" s="200">
        <f>TRUNC((('TARIFA ENTREGA A DIRECCION USD'!C1290-'TARIFA ENTREGA A DIRECCION USD'!D1290)/'TARIFA ENTREGA A DIRECCION USD'!D1290)+1,3)</f>
        <v>0.72099999999999997</v>
      </c>
      <c r="T1290" s="200">
        <f>TRUNC(('TARIFA ENTREGA A DIRECCION USD'!E1290-'TARIFA ENTREGA A DIRECCION USD'!D1290)/'TARIFA ENTREGA A DIRECCION USD'!D1290,3)</f>
        <v>0.245</v>
      </c>
      <c r="U1290" s="200">
        <f>TRUNC(('TARIFA ENTREGA A DIRECCION USD'!F1290-'TARIFA ENTREGA A DIRECCION USD'!D1290)/'TARIFA ENTREGA A DIRECCION USD'!D1290,3)</f>
        <v>0.41199999999999998</v>
      </c>
      <c r="V1290" s="200">
        <f>TRUNC(('TARIFA ENTREGA A DIRECCION USD'!G1290-'TARIFA ENTREGA A DIRECCION USD'!D1290)/'TARIFA ENTREGA A DIRECCION USD'!D1290,3)</f>
        <v>0.92900000000000005</v>
      </c>
      <c r="X1290" s="142">
        <v>16.12</v>
      </c>
      <c r="Y1290" s="190">
        <v>1283</v>
      </c>
      <c r="Z1290" s="200">
        <v>0.55000000000000004</v>
      </c>
      <c r="AA1290" s="200">
        <v>0.13</v>
      </c>
      <c r="AB1290" s="200">
        <v>0.3</v>
      </c>
      <c r="AC1290" s="200">
        <v>0.85</v>
      </c>
      <c r="AL1290"/>
      <c r="AM1290"/>
      <c r="AN1290"/>
      <c r="AO1290"/>
      <c r="AP1290"/>
      <c r="AQ1290"/>
      <c r="AR1290"/>
      <c r="AS1290"/>
      <c r="AT1290"/>
      <c r="AU1290"/>
    </row>
    <row r="1291" spans="17:47" x14ac:dyDescent="0.2">
      <c r="Q1291" s="142">
        <f>TRUNC('TARIFA ENTREGA A DIRECCION USD'!D1292-'TARIFA ENTREGA A DIRECCION USD'!D1291,2)</f>
        <v>0.54</v>
      </c>
      <c r="R1291" s="190">
        <v>1284</v>
      </c>
      <c r="S1291" s="200">
        <f>TRUNC((('TARIFA ENTREGA A DIRECCION USD'!C1291-'TARIFA ENTREGA A DIRECCION USD'!D1291)/'TARIFA ENTREGA A DIRECCION USD'!D1291)+1,3)</f>
        <v>0.72099999999999997</v>
      </c>
      <c r="T1291" s="200">
        <f>TRUNC(('TARIFA ENTREGA A DIRECCION USD'!E1291-'TARIFA ENTREGA A DIRECCION USD'!D1291)/'TARIFA ENTREGA A DIRECCION USD'!D1291,3)</f>
        <v>0.245</v>
      </c>
      <c r="U1291" s="200">
        <f>TRUNC(('TARIFA ENTREGA A DIRECCION USD'!F1291-'TARIFA ENTREGA A DIRECCION USD'!D1291)/'TARIFA ENTREGA A DIRECCION USD'!D1291,3)</f>
        <v>0.41199999999999998</v>
      </c>
      <c r="V1291" s="200">
        <f>TRUNC(('TARIFA ENTREGA A DIRECCION USD'!G1291-'TARIFA ENTREGA A DIRECCION USD'!D1291)/'TARIFA ENTREGA A DIRECCION USD'!D1291,3)</f>
        <v>0.92900000000000005</v>
      </c>
      <c r="X1291" s="142">
        <v>16.12</v>
      </c>
      <c r="Y1291" s="190">
        <v>1284</v>
      </c>
      <c r="Z1291" s="200">
        <v>0.55000000000000004</v>
      </c>
      <c r="AA1291" s="200">
        <v>0.13</v>
      </c>
      <c r="AB1291" s="200">
        <v>0.3</v>
      </c>
      <c r="AC1291" s="200">
        <v>0.85</v>
      </c>
      <c r="AL1291"/>
      <c r="AM1291"/>
      <c r="AN1291"/>
      <c r="AO1291"/>
      <c r="AP1291"/>
      <c r="AQ1291"/>
      <c r="AR1291"/>
      <c r="AS1291"/>
      <c r="AT1291"/>
      <c r="AU1291"/>
    </row>
    <row r="1292" spans="17:47" x14ac:dyDescent="0.2">
      <c r="Q1292" s="142">
        <f>TRUNC('TARIFA ENTREGA A DIRECCION USD'!D1293-'TARIFA ENTREGA A DIRECCION USD'!D1292,2)</f>
        <v>0.54</v>
      </c>
      <c r="R1292" s="190">
        <v>1285</v>
      </c>
      <c r="S1292" s="200">
        <f>TRUNC((('TARIFA ENTREGA A DIRECCION USD'!C1292-'TARIFA ENTREGA A DIRECCION USD'!D1292)/'TARIFA ENTREGA A DIRECCION USD'!D1292)+1,3)</f>
        <v>0.72099999999999997</v>
      </c>
      <c r="T1292" s="200">
        <f>TRUNC(('TARIFA ENTREGA A DIRECCION USD'!E1292-'TARIFA ENTREGA A DIRECCION USD'!D1292)/'TARIFA ENTREGA A DIRECCION USD'!D1292,3)</f>
        <v>0.245</v>
      </c>
      <c r="U1292" s="200">
        <f>TRUNC(('TARIFA ENTREGA A DIRECCION USD'!F1292-'TARIFA ENTREGA A DIRECCION USD'!D1292)/'TARIFA ENTREGA A DIRECCION USD'!D1292,3)</f>
        <v>0.41199999999999998</v>
      </c>
      <c r="V1292" s="200">
        <f>TRUNC(('TARIFA ENTREGA A DIRECCION USD'!G1292-'TARIFA ENTREGA A DIRECCION USD'!D1292)/'TARIFA ENTREGA A DIRECCION USD'!D1292,3)</f>
        <v>0.92900000000000005</v>
      </c>
      <c r="X1292" s="142">
        <v>16.12</v>
      </c>
      <c r="Y1292" s="190">
        <v>1285</v>
      </c>
      <c r="Z1292" s="200">
        <v>0.55000000000000004</v>
      </c>
      <c r="AA1292" s="200">
        <v>0.13</v>
      </c>
      <c r="AB1292" s="200">
        <v>0.3</v>
      </c>
      <c r="AC1292" s="200">
        <v>0.85</v>
      </c>
      <c r="AL1292"/>
      <c r="AM1292"/>
      <c r="AN1292"/>
      <c r="AO1292"/>
      <c r="AP1292"/>
      <c r="AQ1292"/>
      <c r="AR1292"/>
      <c r="AS1292"/>
      <c r="AT1292"/>
      <c r="AU1292"/>
    </row>
    <row r="1293" spans="17:47" x14ac:dyDescent="0.2">
      <c r="Q1293" s="142">
        <f>TRUNC('TARIFA ENTREGA A DIRECCION USD'!D1294-'TARIFA ENTREGA A DIRECCION USD'!D1293,2)</f>
        <v>0.54</v>
      </c>
      <c r="R1293" s="190">
        <v>1286</v>
      </c>
      <c r="S1293" s="200">
        <f>TRUNC((('TARIFA ENTREGA A DIRECCION USD'!C1293-'TARIFA ENTREGA A DIRECCION USD'!D1293)/'TARIFA ENTREGA A DIRECCION USD'!D1293)+1,3)</f>
        <v>0.72099999999999997</v>
      </c>
      <c r="T1293" s="200">
        <f>TRUNC(('TARIFA ENTREGA A DIRECCION USD'!E1293-'TARIFA ENTREGA A DIRECCION USD'!D1293)/'TARIFA ENTREGA A DIRECCION USD'!D1293,3)</f>
        <v>0.245</v>
      </c>
      <c r="U1293" s="200">
        <f>TRUNC(('TARIFA ENTREGA A DIRECCION USD'!F1293-'TARIFA ENTREGA A DIRECCION USD'!D1293)/'TARIFA ENTREGA A DIRECCION USD'!D1293,3)</f>
        <v>0.41199999999999998</v>
      </c>
      <c r="V1293" s="200">
        <f>TRUNC(('TARIFA ENTREGA A DIRECCION USD'!G1293-'TARIFA ENTREGA A DIRECCION USD'!D1293)/'TARIFA ENTREGA A DIRECCION USD'!D1293,3)</f>
        <v>0.92900000000000005</v>
      </c>
      <c r="X1293" s="142">
        <v>16.12</v>
      </c>
      <c r="Y1293" s="190">
        <v>1286</v>
      </c>
      <c r="Z1293" s="200">
        <v>0.55000000000000004</v>
      </c>
      <c r="AA1293" s="200">
        <v>0.13</v>
      </c>
      <c r="AB1293" s="200">
        <v>0.3</v>
      </c>
      <c r="AC1293" s="200">
        <v>0.85</v>
      </c>
      <c r="AL1293"/>
      <c r="AM1293"/>
      <c r="AN1293"/>
      <c r="AO1293"/>
      <c r="AP1293"/>
      <c r="AQ1293"/>
      <c r="AR1293"/>
      <c r="AS1293"/>
      <c r="AT1293"/>
      <c r="AU1293"/>
    </row>
    <row r="1294" spans="17:47" x14ac:dyDescent="0.2">
      <c r="Q1294" s="142">
        <f>TRUNC('TARIFA ENTREGA A DIRECCION USD'!D1295-'TARIFA ENTREGA A DIRECCION USD'!D1294,2)</f>
        <v>0.54</v>
      </c>
      <c r="R1294" s="190">
        <v>1287</v>
      </c>
      <c r="S1294" s="200">
        <f>TRUNC((('TARIFA ENTREGA A DIRECCION USD'!C1294-'TARIFA ENTREGA A DIRECCION USD'!D1294)/'TARIFA ENTREGA A DIRECCION USD'!D1294)+1,3)</f>
        <v>0.72099999999999997</v>
      </c>
      <c r="T1294" s="200">
        <f>TRUNC(('TARIFA ENTREGA A DIRECCION USD'!E1294-'TARIFA ENTREGA A DIRECCION USD'!D1294)/'TARIFA ENTREGA A DIRECCION USD'!D1294,3)</f>
        <v>0.245</v>
      </c>
      <c r="U1294" s="200">
        <f>TRUNC(('TARIFA ENTREGA A DIRECCION USD'!F1294-'TARIFA ENTREGA A DIRECCION USD'!D1294)/'TARIFA ENTREGA A DIRECCION USD'!D1294,3)</f>
        <v>0.41199999999999998</v>
      </c>
      <c r="V1294" s="200">
        <f>TRUNC(('TARIFA ENTREGA A DIRECCION USD'!G1294-'TARIFA ENTREGA A DIRECCION USD'!D1294)/'TARIFA ENTREGA A DIRECCION USD'!D1294,3)</f>
        <v>0.92900000000000005</v>
      </c>
      <c r="X1294" s="142">
        <v>16.12</v>
      </c>
      <c r="Y1294" s="190">
        <v>1287</v>
      </c>
      <c r="Z1294" s="200">
        <v>0.55000000000000004</v>
      </c>
      <c r="AA1294" s="200">
        <v>0.13</v>
      </c>
      <c r="AB1294" s="200">
        <v>0.3</v>
      </c>
      <c r="AC1294" s="200">
        <v>0.85</v>
      </c>
      <c r="AL1294"/>
      <c r="AM1294"/>
      <c r="AN1294"/>
      <c r="AO1294"/>
      <c r="AP1294"/>
      <c r="AQ1294"/>
      <c r="AR1294"/>
      <c r="AS1294"/>
      <c r="AT1294"/>
      <c r="AU1294"/>
    </row>
    <row r="1295" spans="17:47" x14ac:dyDescent="0.2">
      <c r="Q1295" s="142">
        <f>TRUNC('TARIFA ENTREGA A DIRECCION USD'!D1296-'TARIFA ENTREGA A DIRECCION USD'!D1295,2)</f>
        <v>0.54</v>
      </c>
      <c r="R1295" s="190">
        <v>1288</v>
      </c>
      <c r="S1295" s="200">
        <f>TRUNC((('TARIFA ENTREGA A DIRECCION USD'!C1295-'TARIFA ENTREGA A DIRECCION USD'!D1295)/'TARIFA ENTREGA A DIRECCION USD'!D1295)+1,3)</f>
        <v>0.72099999999999997</v>
      </c>
      <c r="T1295" s="200">
        <f>TRUNC(('TARIFA ENTREGA A DIRECCION USD'!E1295-'TARIFA ENTREGA A DIRECCION USD'!D1295)/'TARIFA ENTREGA A DIRECCION USD'!D1295,3)</f>
        <v>0.245</v>
      </c>
      <c r="U1295" s="200">
        <f>TRUNC(('TARIFA ENTREGA A DIRECCION USD'!F1295-'TARIFA ENTREGA A DIRECCION USD'!D1295)/'TARIFA ENTREGA A DIRECCION USD'!D1295,3)</f>
        <v>0.41199999999999998</v>
      </c>
      <c r="V1295" s="200">
        <f>TRUNC(('TARIFA ENTREGA A DIRECCION USD'!G1295-'TARIFA ENTREGA A DIRECCION USD'!D1295)/'TARIFA ENTREGA A DIRECCION USD'!D1295,3)</f>
        <v>0.92900000000000005</v>
      </c>
      <c r="X1295" s="142">
        <v>16.12</v>
      </c>
      <c r="Y1295" s="190">
        <v>1288</v>
      </c>
      <c r="Z1295" s="200">
        <v>0.55000000000000004</v>
      </c>
      <c r="AA1295" s="200">
        <v>0.13</v>
      </c>
      <c r="AB1295" s="200">
        <v>0.3</v>
      </c>
      <c r="AC1295" s="200">
        <v>0.85</v>
      </c>
      <c r="AL1295"/>
      <c r="AM1295"/>
      <c r="AN1295"/>
      <c r="AO1295"/>
      <c r="AP1295"/>
      <c r="AQ1295"/>
      <c r="AR1295"/>
      <c r="AS1295"/>
      <c r="AT1295"/>
      <c r="AU1295"/>
    </row>
    <row r="1296" spans="17:47" x14ac:dyDescent="0.2">
      <c r="Q1296" s="142">
        <f>TRUNC('TARIFA ENTREGA A DIRECCION USD'!D1297-'TARIFA ENTREGA A DIRECCION USD'!D1296,2)</f>
        <v>0.54</v>
      </c>
      <c r="R1296" s="190">
        <v>1289</v>
      </c>
      <c r="S1296" s="200">
        <f>TRUNC((('TARIFA ENTREGA A DIRECCION USD'!C1296-'TARIFA ENTREGA A DIRECCION USD'!D1296)/'TARIFA ENTREGA A DIRECCION USD'!D1296)+1,3)</f>
        <v>0.72099999999999997</v>
      </c>
      <c r="T1296" s="200">
        <f>TRUNC(('TARIFA ENTREGA A DIRECCION USD'!E1296-'TARIFA ENTREGA A DIRECCION USD'!D1296)/'TARIFA ENTREGA A DIRECCION USD'!D1296,3)</f>
        <v>0.245</v>
      </c>
      <c r="U1296" s="200">
        <f>TRUNC(('TARIFA ENTREGA A DIRECCION USD'!F1296-'TARIFA ENTREGA A DIRECCION USD'!D1296)/'TARIFA ENTREGA A DIRECCION USD'!D1296,3)</f>
        <v>0.41199999999999998</v>
      </c>
      <c r="V1296" s="200">
        <f>TRUNC(('TARIFA ENTREGA A DIRECCION USD'!G1296-'TARIFA ENTREGA A DIRECCION USD'!D1296)/'TARIFA ENTREGA A DIRECCION USD'!D1296,3)</f>
        <v>0.92900000000000005</v>
      </c>
      <c r="X1296" s="142">
        <v>16.12</v>
      </c>
      <c r="Y1296" s="190">
        <v>1289</v>
      </c>
      <c r="Z1296" s="200">
        <v>0.55000000000000004</v>
      </c>
      <c r="AA1296" s="200">
        <v>0.13</v>
      </c>
      <c r="AB1296" s="200">
        <v>0.3</v>
      </c>
      <c r="AC1296" s="200">
        <v>0.85</v>
      </c>
      <c r="AL1296"/>
      <c r="AM1296"/>
      <c r="AN1296"/>
      <c r="AO1296"/>
      <c r="AP1296"/>
      <c r="AQ1296"/>
      <c r="AR1296"/>
      <c r="AS1296"/>
      <c r="AT1296"/>
      <c r="AU1296"/>
    </row>
    <row r="1297" spans="17:47" x14ac:dyDescent="0.2">
      <c r="Q1297" s="142">
        <f>TRUNC('TARIFA ENTREGA A DIRECCION USD'!D1298-'TARIFA ENTREGA A DIRECCION USD'!D1297,2)</f>
        <v>0.54</v>
      </c>
      <c r="R1297" s="190">
        <v>1290</v>
      </c>
      <c r="S1297" s="200">
        <f>TRUNC((('TARIFA ENTREGA A DIRECCION USD'!C1297-'TARIFA ENTREGA A DIRECCION USD'!D1297)/'TARIFA ENTREGA A DIRECCION USD'!D1297)+1,3)</f>
        <v>0.72099999999999997</v>
      </c>
      <c r="T1297" s="200">
        <f>TRUNC(('TARIFA ENTREGA A DIRECCION USD'!E1297-'TARIFA ENTREGA A DIRECCION USD'!D1297)/'TARIFA ENTREGA A DIRECCION USD'!D1297,3)</f>
        <v>0.245</v>
      </c>
      <c r="U1297" s="200">
        <f>TRUNC(('TARIFA ENTREGA A DIRECCION USD'!F1297-'TARIFA ENTREGA A DIRECCION USD'!D1297)/'TARIFA ENTREGA A DIRECCION USD'!D1297,3)</f>
        <v>0.41199999999999998</v>
      </c>
      <c r="V1297" s="200">
        <f>TRUNC(('TARIFA ENTREGA A DIRECCION USD'!G1297-'TARIFA ENTREGA A DIRECCION USD'!D1297)/'TARIFA ENTREGA A DIRECCION USD'!D1297,3)</f>
        <v>0.92900000000000005</v>
      </c>
      <c r="X1297" s="142">
        <v>16.12</v>
      </c>
      <c r="Y1297" s="190">
        <v>1290</v>
      </c>
      <c r="Z1297" s="200">
        <v>0.55000000000000004</v>
      </c>
      <c r="AA1297" s="200">
        <v>0.13</v>
      </c>
      <c r="AB1297" s="200">
        <v>0.3</v>
      </c>
      <c r="AC1297" s="200">
        <v>0.85</v>
      </c>
      <c r="AL1297"/>
      <c r="AM1297"/>
      <c r="AN1297"/>
      <c r="AO1297"/>
      <c r="AP1297"/>
      <c r="AQ1297"/>
      <c r="AR1297"/>
      <c r="AS1297"/>
      <c r="AT1297"/>
      <c r="AU1297"/>
    </row>
    <row r="1298" spans="17:47" x14ac:dyDescent="0.2">
      <c r="Q1298" s="142">
        <f>TRUNC('TARIFA ENTREGA A DIRECCION USD'!D1299-'TARIFA ENTREGA A DIRECCION USD'!D1298,2)</f>
        <v>0.54</v>
      </c>
      <c r="R1298" s="190">
        <v>1291</v>
      </c>
      <c r="S1298" s="200">
        <f>TRUNC((('TARIFA ENTREGA A DIRECCION USD'!C1298-'TARIFA ENTREGA A DIRECCION USD'!D1298)/'TARIFA ENTREGA A DIRECCION USD'!D1298)+1,3)</f>
        <v>0.72099999999999997</v>
      </c>
      <c r="T1298" s="200">
        <f>TRUNC(('TARIFA ENTREGA A DIRECCION USD'!E1298-'TARIFA ENTREGA A DIRECCION USD'!D1298)/'TARIFA ENTREGA A DIRECCION USD'!D1298,3)</f>
        <v>0.245</v>
      </c>
      <c r="U1298" s="200">
        <f>TRUNC(('TARIFA ENTREGA A DIRECCION USD'!F1298-'TARIFA ENTREGA A DIRECCION USD'!D1298)/'TARIFA ENTREGA A DIRECCION USD'!D1298,3)</f>
        <v>0.41199999999999998</v>
      </c>
      <c r="V1298" s="200">
        <f>TRUNC(('TARIFA ENTREGA A DIRECCION USD'!G1298-'TARIFA ENTREGA A DIRECCION USD'!D1298)/'TARIFA ENTREGA A DIRECCION USD'!D1298,3)</f>
        <v>0.92900000000000005</v>
      </c>
      <c r="X1298" s="142">
        <v>16.12</v>
      </c>
      <c r="Y1298" s="190">
        <v>1291</v>
      </c>
      <c r="Z1298" s="200">
        <v>0.55000000000000004</v>
      </c>
      <c r="AA1298" s="200">
        <v>0.13</v>
      </c>
      <c r="AB1298" s="200">
        <v>0.3</v>
      </c>
      <c r="AC1298" s="200">
        <v>0.85</v>
      </c>
      <c r="AL1298"/>
      <c r="AM1298"/>
      <c r="AN1298"/>
      <c r="AO1298"/>
      <c r="AP1298"/>
      <c r="AQ1298"/>
      <c r="AR1298"/>
      <c r="AS1298"/>
      <c r="AT1298"/>
      <c r="AU1298"/>
    </row>
    <row r="1299" spans="17:47" x14ac:dyDescent="0.2">
      <c r="Q1299" s="142">
        <f>TRUNC('TARIFA ENTREGA A DIRECCION USD'!D1300-'TARIFA ENTREGA A DIRECCION USD'!D1299,2)</f>
        <v>0.54</v>
      </c>
      <c r="R1299" s="190">
        <v>1292</v>
      </c>
      <c r="S1299" s="200">
        <f>TRUNC((('TARIFA ENTREGA A DIRECCION USD'!C1299-'TARIFA ENTREGA A DIRECCION USD'!D1299)/'TARIFA ENTREGA A DIRECCION USD'!D1299)+1,3)</f>
        <v>0.72099999999999997</v>
      </c>
      <c r="T1299" s="200">
        <f>TRUNC(('TARIFA ENTREGA A DIRECCION USD'!E1299-'TARIFA ENTREGA A DIRECCION USD'!D1299)/'TARIFA ENTREGA A DIRECCION USD'!D1299,3)</f>
        <v>0.245</v>
      </c>
      <c r="U1299" s="200">
        <f>TRUNC(('TARIFA ENTREGA A DIRECCION USD'!F1299-'TARIFA ENTREGA A DIRECCION USD'!D1299)/'TARIFA ENTREGA A DIRECCION USD'!D1299,3)</f>
        <v>0.41199999999999998</v>
      </c>
      <c r="V1299" s="200">
        <f>TRUNC(('TARIFA ENTREGA A DIRECCION USD'!G1299-'TARIFA ENTREGA A DIRECCION USD'!D1299)/'TARIFA ENTREGA A DIRECCION USD'!D1299,3)</f>
        <v>0.92900000000000005</v>
      </c>
      <c r="X1299" s="142">
        <v>16.12</v>
      </c>
      <c r="Y1299" s="190">
        <v>1292</v>
      </c>
      <c r="Z1299" s="200">
        <v>0.55000000000000004</v>
      </c>
      <c r="AA1299" s="200">
        <v>0.13</v>
      </c>
      <c r="AB1299" s="200">
        <v>0.3</v>
      </c>
      <c r="AC1299" s="200">
        <v>0.85</v>
      </c>
      <c r="AL1299"/>
      <c r="AM1299"/>
      <c r="AN1299"/>
      <c r="AO1299"/>
      <c r="AP1299"/>
      <c r="AQ1299"/>
      <c r="AR1299"/>
      <c r="AS1299"/>
      <c r="AT1299"/>
      <c r="AU1299"/>
    </row>
    <row r="1300" spans="17:47" x14ac:dyDescent="0.2">
      <c r="Q1300" s="142">
        <f>TRUNC('TARIFA ENTREGA A DIRECCION USD'!D1301-'TARIFA ENTREGA A DIRECCION USD'!D1300,2)</f>
        <v>0.54</v>
      </c>
      <c r="R1300" s="190">
        <v>1293</v>
      </c>
      <c r="S1300" s="200">
        <f>TRUNC((('TARIFA ENTREGA A DIRECCION USD'!C1300-'TARIFA ENTREGA A DIRECCION USD'!D1300)/'TARIFA ENTREGA A DIRECCION USD'!D1300)+1,3)</f>
        <v>0.72099999999999997</v>
      </c>
      <c r="T1300" s="200">
        <f>TRUNC(('TARIFA ENTREGA A DIRECCION USD'!E1300-'TARIFA ENTREGA A DIRECCION USD'!D1300)/'TARIFA ENTREGA A DIRECCION USD'!D1300,3)</f>
        <v>0.245</v>
      </c>
      <c r="U1300" s="200">
        <f>TRUNC(('TARIFA ENTREGA A DIRECCION USD'!F1300-'TARIFA ENTREGA A DIRECCION USD'!D1300)/'TARIFA ENTREGA A DIRECCION USD'!D1300,3)</f>
        <v>0.41199999999999998</v>
      </c>
      <c r="V1300" s="200">
        <f>TRUNC(('TARIFA ENTREGA A DIRECCION USD'!G1300-'TARIFA ENTREGA A DIRECCION USD'!D1300)/'TARIFA ENTREGA A DIRECCION USD'!D1300,3)</f>
        <v>0.92900000000000005</v>
      </c>
      <c r="X1300" s="142">
        <v>16.12</v>
      </c>
      <c r="Y1300" s="190">
        <v>1293</v>
      </c>
      <c r="Z1300" s="200">
        <v>0.55000000000000004</v>
      </c>
      <c r="AA1300" s="200">
        <v>0.13</v>
      </c>
      <c r="AB1300" s="200">
        <v>0.3</v>
      </c>
      <c r="AC1300" s="200">
        <v>0.85</v>
      </c>
      <c r="AL1300"/>
      <c r="AM1300"/>
      <c r="AN1300"/>
      <c r="AO1300"/>
      <c r="AP1300"/>
      <c r="AQ1300"/>
      <c r="AR1300"/>
      <c r="AS1300"/>
      <c r="AT1300"/>
      <c r="AU1300"/>
    </row>
    <row r="1301" spans="17:47" x14ac:dyDescent="0.2">
      <c r="Q1301" s="142">
        <f>TRUNC('TARIFA ENTREGA A DIRECCION USD'!D1302-'TARIFA ENTREGA A DIRECCION USD'!D1301,2)</f>
        <v>0.54</v>
      </c>
      <c r="R1301" s="190">
        <v>1294</v>
      </c>
      <c r="S1301" s="200">
        <f>TRUNC((('TARIFA ENTREGA A DIRECCION USD'!C1301-'TARIFA ENTREGA A DIRECCION USD'!D1301)/'TARIFA ENTREGA A DIRECCION USD'!D1301)+1,3)</f>
        <v>0.72099999999999997</v>
      </c>
      <c r="T1301" s="200">
        <f>TRUNC(('TARIFA ENTREGA A DIRECCION USD'!E1301-'TARIFA ENTREGA A DIRECCION USD'!D1301)/'TARIFA ENTREGA A DIRECCION USD'!D1301,3)</f>
        <v>0.245</v>
      </c>
      <c r="U1301" s="200">
        <f>TRUNC(('TARIFA ENTREGA A DIRECCION USD'!F1301-'TARIFA ENTREGA A DIRECCION USD'!D1301)/'TARIFA ENTREGA A DIRECCION USD'!D1301,3)</f>
        <v>0.41199999999999998</v>
      </c>
      <c r="V1301" s="200">
        <f>TRUNC(('TARIFA ENTREGA A DIRECCION USD'!G1301-'TARIFA ENTREGA A DIRECCION USD'!D1301)/'TARIFA ENTREGA A DIRECCION USD'!D1301,3)</f>
        <v>0.92900000000000005</v>
      </c>
      <c r="X1301" s="142">
        <v>16.12</v>
      </c>
      <c r="Y1301" s="190">
        <v>1294</v>
      </c>
      <c r="Z1301" s="200">
        <v>0.55000000000000004</v>
      </c>
      <c r="AA1301" s="200">
        <v>0.13</v>
      </c>
      <c r="AB1301" s="200">
        <v>0.3</v>
      </c>
      <c r="AC1301" s="200">
        <v>0.85</v>
      </c>
      <c r="AL1301"/>
      <c r="AM1301"/>
      <c r="AN1301"/>
      <c r="AO1301"/>
      <c r="AP1301"/>
      <c r="AQ1301"/>
      <c r="AR1301"/>
      <c r="AS1301"/>
      <c r="AT1301"/>
      <c r="AU1301"/>
    </row>
    <row r="1302" spans="17:47" x14ac:dyDescent="0.2">
      <c r="Q1302" s="142">
        <f>TRUNC('TARIFA ENTREGA A DIRECCION USD'!D1303-'TARIFA ENTREGA A DIRECCION USD'!D1302,2)</f>
        <v>0.54</v>
      </c>
      <c r="R1302" s="190">
        <v>1295</v>
      </c>
      <c r="S1302" s="200">
        <f>TRUNC((('TARIFA ENTREGA A DIRECCION USD'!C1302-'TARIFA ENTREGA A DIRECCION USD'!D1302)/'TARIFA ENTREGA A DIRECCION USD'!D1302)+1,3)</f>
        <v>0.72099999999999997</v>
      </c>
      <c r="T1302" s="200">
        <f>TRUNC(('TARIFA ENTREGA A DIRECCION USD'!E1302-'TARIFA ENTREGA A DIRECCION USD'!D1302)/'TARIFA ENTREGA A DIRECCION USD'!D1302,3)</f>
        <v>0.245</v>
      </c>
      <c r="U1302" s="200">
        <f>TRUNC(('TARIFA ENTREGA A DIRECCION USD'!F1302-'TARIFA ENTREGA A DIRECCION USD'!D1302)/'TARIFA ENTREGA A DIRECCION USD'!D1302,3)</f>
        <v>0.41199999999999998</v>
      </c>
      <c r="V1302" s="200">
        <f>TRUNC(('TARIFA ENTREGA A DIRECCION USD'!G1302-'TARIFA ENTREGA A DIRECCION USD'!D1302)/'TARIFA ENTREGA A DIRECCION USD'!D1302,3)</f>
        <v>0.93</v>
      </c>
      <c r="X1302" s="142">
        <v>16.12</v>
      </c>
      <c r="Y1302" s="190">
        <v>1295</v>
      </c>
      <c r="Z1302" s="200">
        <v>0.55000000000000004</v>
      </c>
      <c r="AA1302" s="200">
        <v>0.13</v>
      </c>
      <c r="AB1302" s="200">
        <v>0.3</v>
      </c>
      <c r="AC1302" s="200">
        <v>0.85</v>
      </c>
      <c r="AL1302"/>
      <c r="AM1302"/>
      <c r="AN1302"/>
      <c r="AO1302"/>
      <c r="AP1302"/>
      <c r="AQ1302"/>
      <c r="AR1302"/>
      <c r="AS1302"/>
      <c r="AT1302"/>
      <c r="AU1302"/>
    </row>
    <row r="1303" spans="17:47" x14ac:dyDescent="0.2">
      <c r="Q1303" s="142">
        <f>TRUNC('TARIFA ENTREGA A DIRECCION USD'!D1304-'TARIFA ENTREGA A DIRECCION USD'!D1303,2)</f>
        <v>0.54</v>
      </c>
      <c r="R1303" s="190">
        <v>1296</v>
      </c>
      <c r="S1303" s="200">
        <f>TRUNC((('TARIFA ENTREGA A DIRECCION USD'!C1303-'TARIFA ENTREGA A DIRECCION USD'!D1303)/'TARIFA ENTREGA A DIRECCION USD'!D1303)+1,3)</f>
        <v>0.72099999999999997</v>
      </c>
      <c r="T1303" s="200">
        <f>TRUNC(('TARIFA ENTREGA A DIRECCION USD'!E1303-'TARIFA ENTREGA A DIRECCION USD'!D1303)/'TARIFA ENTREGA A DIRECCION USD'!D1303,3)</f>
        <v>0.245</v>
      </c>
      <c r="U1303" s="200">
        <f>TRUNC(('TARIFA ENTREGA A DIRECCION USD'!F1303-'TARIFA ENTREGA A DIRECCION USD'!D1303)/'TARIFA ENTREGA A DIRECCION USD'!D1303,3)</f>
        <v>0.41199999999999998</v>
      </c>
      <c r="V1303" s="200">
        <f>TRUNC(('TARIFA ENTREGA A DIRECCION USD'!G1303-'TARIFA ENTREGA A DIRECCION USD'!D1303)/'TARIFA ENTREGA A DIRECCION USD'!D1303,3)</f>
        <v>0.93</v>
      </c>
      <c r="X1303" s="142">
        <v>16.12</v>
      </c>
      <c r="Y1303" s="190">
        <v>1296</v>
      </c>
      <c r="Z1303" s="200">
        <v>0.55000000000000004</v>
      </c>
      <c r="AA1303" s="200">
        <v>0.13</v>
      </c>
      <c r="AB1303" s="200">
        <v>0.3</v>
      </c>
      <c r="AC1303" s="200">
        <v>0.85</v>
      </c>
      <c r="AL1303"/>
      <c r="AM1303"/>
      <c r="AN1303"/>
      <c r="AO1303"/>
      <c r="AP1303"/>
      <c r="AQ1303"/>
      <c r="AR1303"/>
      <c r="AS1303"/>
      <c r="AT1303"/>
      <c r="AU1303"/>
    </row>
    <row r="1304" spans="17:47" x14ac:dyDescent="0.2">
      <c r="Q1304" s="142">
        <f>TRUNC('TARIFA ENTREGA A DIRECCION USD'!D1305-'TARIFA ENTREGA A DIRECCION USD'!D1304,2)</f>
        <v>0.54</v>
      </c>
      <c r="R1304" s="190">
        <v>1297</v>
      </c>
      <c r="S1304" s="200">
        <f>TRUNC((('TARIFA ENTREGA A DIRECCION USD'!C1304-'TARIFA ENTREGA A DIRECCION USD'!D1304)/'TARIFA ENTREGA A DIRECCION USD'!D1304)+1,3)</f>
        <v>0.72099999999999997</v>
      </c>
      <c r="T1304" s="200">
        <f>TRUNC(('TARIFA ENTREGA A DIRECCION USD'!E1304-'TARIFA ENTREGA A DIRECCION USD'!D1304)/'TARIFA ENTREGA A DIRECCION USD'!D1304,3)</f>
        <v>0.245</v>
      </c>
      <c r="U1304" s="200">
        <f>TRUNC(('TARIFA ENTREGA A DIRECCION USD'!F1304-'TARIFA ENTREGA A DIRECCION USD'!D1304)/'TARIFA ENTREGA A DIRECCION USD'!D1304,3)</f>
        <v>0.41199999999999998</v>
      </c>
      <c r="V1304" s="200">
        <f>TRUNC(('TARIFA ENTREGA A DIRECCION USD'!G1304-'TARIFA ENTREGA A DIRECCION USD'!D1304)/'TARIFA ENTREGA A DIRECCION USD'!D1304,3)</f>
        <v>0.93</v>
      </c>
      <c r="X1304" s="142">
        <v>16.12</v>
      </c>
      <c r="Y1304" s="190">
        <v>1297</v>
      </c>
      <c r="Z1304" s="200">
        <v>0.55000000000000004</v>
      </c>
      <c r="AA1304" s="200">
        <v>0.13</v>
      </c>
      <c r="AB1304" s="200">
        <v>0.3</v>
      </c>
      <c r="AC1304" s="200">
        <v>0.85</v>
      </c>
      <c r="AL1304"/>
      <c r="AM1304"/>
      <c r="AN1304"/>
      <c r="AO1304"/>
      <c r="AP1304"/>
      <c r="AQ1304"/>
      <c r="AR1304"/>
      <c r="AS1304"/>
      <c r="AT1304"/>
      <c r="AU1304"/>
    </row>
    <row r="1305" spans="17:47" x14ac:dyDescent="0.2">
      <c r="Q1305" s="142">
        <f>TRUNC('TARIFA ENTREGA A DIRECCION USD'!D1306-'TARIFA ENTREGA A DIRECCION USD'!D1305,2)</f>
        <v>0.54</v>
      </c>
      <c r="R1305" s="190">
        <v>1298</v>
      </c>
      <c r="S1305" s="200">
        <f>TRUNC((('TARIFA ENTREGA A DIRECCION USD'!C1305-'TARIFA ENTREGA A DIRECCION USD'!D1305)/'TARIFA ENTREGA A DIRECCION USD'!D1305)+1,3)</f>
        <v>0.72099999999999997</v>
      </c>
      <c r="T1305" s="200">
        <f>TRUNC(('TARIFA ENTREGA A DIRECCION USD'!E1305-'TARIFA ENTREGA A DIRECCION USD'!D1305)/'TARIFA ENTREGA A DIRECCION USD'!D1305,3)</f>
        <v>0.245</v>
      </c>
      <c r="U1305" s="200">
        <f>TRUNC(('TARIFA ENTREGA A DIRECCION USD'!F1305-'TARIFA ENTREGA A DIRECCION USD'!D1305)/'TARIFA ENTREGA A DIRECCION USD'!D1305,3)</f>
        <v>0.41199999999999998</v>
      </c>
      <c r="V1305" s="200">
        <f>TRUNC(('TARIFA ENTREGA A DIRECCION USD'!G1305-'TARIFA ENTREGA A DIRECCION USD'!D1305)/'TARIFA ENTREGA A DIRECCION USD'!D1305,3)</f>
        <v>0.93</v>
      </c>
      <c r="X1305" s="142">
        <v>16.12</v>
      </c>
      <c r="Y1305" s="190">
        <v>1298</v>
      </c>
      <c r="Z1305" s="200">
        <v>0.55000000000000004</v>
      </c>
      <c r="AA1305" s="200">
        <v>0.13</v>
      </c>
      <c r="AB1305" s="200">
        <v>0.3</v>
      </c>
      <c r="AC1305" s="200">
        <v>0.85</v>
      </c>
      <c r="AL1305"/>
      <c r="AM1305"/>
      <c r="AN1305"/>
      <c r="AO1305"/>
      <c r="AP1305"/>
      <c r="AQ1305"/>
      <c r="AR1305"/>
      <c r="AS1305"/>
      <c r="AT1305"/>
      <c r="AU1305"/>
    </row>
    <row r="1306" spans="17:47" x14ac:dyDescent="0.2">
      <c r="Q1306" s="142">
        <f>TRUNC('TARIFA ENTREGA A DIRECCION USD'!D1307-'TARIFA ENTREGA A DIRECCION USD'!D1306,2)</f>
        <v>0.54</v>
      </c>
      <c r="R1306" s="190">
        <v>1299</v>
      </c>
      <c r="S1306" s="200">
        <f>TRUNC((('TARIFA ENTREGA A DIRECCION USD'!C1306-'TARIFA ENTREGA A DIRECCION USD'!D1306)/'TARIFA ENTREGA A DIRECCION USD'!D1306)+1,3)</f>
        <v>0.72099999999999997</v>
      </c>
      <c r="T1306" s="200">
        <f>TRUNC(('TARIFA ENTREGA A DIRECCION USD'!E1306-'TARIFA ENTREGA A DIRECCION USD'!D1306)/'TARIFA ENTREGA A DIRECCION USD'!D1306,3)</f>
        <v>0.245</v>
      </c>
      <c r="U1306" s="200">
        <f>TRUNC(('TARIFA ENTREGA A DIRECCION USD'!F1306-'TARIFA ENTREGA A DIRECCION USD'!D1306)/'TARIFA ENTREGA A DIRECCION USD'!D1306,3)</f>
        <v>0.41199999999999998</v>
      </c>
      <c r="V1306" s="200">
        <f>TRUNC(('TARIFA ENTREGA A DIRECCION USD'!G1306-'TARIFA ENTREGA A DIRECCION USD'!D1306)/'TARIFA ENTREGA A DIRECCION USD'!D1306,3)</f>
        <v>0.93</v>
      </c>
      <c r="X1306" s="142">
        <v>16.12</v>
      </c>
      <c r="Y1306" s="190">
        <v>1299</v>
      </c>
      <c r="Z1306" s="200">
        <v>0.55000000000000004</v>
      </c>
      <c r="AA1306" s="200">
        <v>0.13</v>
      </c>
      <c r="AB1306" s="200">
        <v>0.3</v>
      </c>
      <c r="AC1306" s="200">
        <v>0.85</v>
      </c>
      <c r="AL1306"/>
      <c r="AM1306"/>
      <c r="AN1306"/>
      <c r="AO1306"/>
      <c r="AP1306"/>
      <c r="AQ1306"/>
      <c r="AR1306"/>
      <c r="AS1306"/>
      <c r="AT1306"/>
      <c r="AU1306"/>
    </row>
    <row r="1307" spans="17:47" x14ac:dyDescent="0.2">
      <c r="Q1307" s="142">
        <f>TRUNC('TARIFA ENTREGA A DIRECCION USD'!D1308-'TARIFA ENTREGA A DIRECCION USD'!D1307,2)</f>
        <v>0.54</v>
      </c>
      <c r="R1307" s="190">
        <v>1300</v>
      </c>
      <c r="S1307" s="200">
        <f>TRUNC((('TARIFA ENTREGA A DIRECCION USD'!C1307-'TARIFA ENTREGA A DIRECCION USD'!D1307)/'TARIFA ENTREGA A DIRECCION USD'!D1307)+1,3)</f>
        <v>0.72099999999999997</v>
      </c>
      <c r="T1307" s="200">
        <f>TRUNC(('TARIFA ENTREGA A DIRECCION USD'!E1307-'TARIFA ENTREGA A DIRECCION USD'!D1307)/'TARIFA ENTREGA A DIRECCION USD'!D1307,3)</f>
        <v>0.245</v>
      </c>
      <c r="U1307" s="200">
        <f>TRUNC(('TARIFA ENTREGA A DIRECCION USD'!F1307-'TARIFA ENTREGA A DIRECCION USD'!D1307)/'TARIFA ENTREGA A DIRECCION USD'!D1307,3)</f>
        <v>0.41199999999999998</v>
      </c>
      <c r="V1307" s="200">
        <f>TRUNC(('TARIFA ENTREGA A DIRECCION USD'!G1307-'TARIFA ENTREGA A DIRECCION USD'!D1307)/'TARIFA ENTREGA A DIRECCION USD'!D1307,3)</f>
        <v>0.93</v>
      </c>
      <c r="X1307" s="142">
        <v>16.12</v>
      </c>
      <c r="Y1307" s="190">
        <v>1300</v>
      </c>
      <c r="Z1307" s="200">
        <v>0.55000000000000004</v>
      </c>
      <c r="AA1307" s="200">
        <v>0.13</v>
      </c>
      <c r="AB1307" s="200">
        <v>0.3</v>
      </c>
      <c r="AC1307" s="200">
        <v>0.85</v>
      </c>
      <c r="AL1307"/>
      <c r="AM1307"/>
      <c r="AN1307"/>
      <c r="AO1307"/>
      <c r="AP1307"/>
      <c r="AQ1307"/>
      <c r="AR1307"/>
      <c r="AS1307"/>
      <c r="AT1307"/>
      <c r="AU1307"/>
    </row>
    <row r="1308" spans="17:47" x14ac:dyDescent="0.2">
      <c r="Q1308" s="142">
        <f>TRUNC('TARIFA ENTREGA A DIRECCION USD'!D1309-'TARIFA ENTREGA A DIRECCION USD'!D1308,2)</f>
        <v>0.54</v>
      </c>
      <c r="R1308" s="190">
        <v>1301</v>
      </c>
      <c r="S1308" s="200">
        <f>TRUNC((('TARIFA ENTREGA A DIRECCION USD'!C1308-'TARIFA ENTREGA A DIRECCION USD'!D1308)/'TARIFA ENTREGA A DIRECCION USD'!D1308)+1,3)</f>
        <v>0.72099999999999997</v>
      </c>
      <c r="T1308" s="200">
        <f>TRUNC(('TARIFA ENTREGA A DIRECCION USD'!E1308-'TARIFA ENTREGA A DIRECCION USD'!D1308)/'TARIFA ENTREGA A DIRECCION USD'!D1308,3)</f>
        <v>0.245</v>
      </c>
      <c r="U1308" s="200">
        <f>TRUNC(('TARIFA ENTREGA A DIRECCION USD'!F1308-'TARIFA ENTREGA A DIRECCION USD'!D1308)/'TARIFA ENTREGA A DIRECCION USD'!D1308,3)</f>
        <v>0.41199999999999998</v>
      </c>
      <c r="V1308" s="200">
        <f>TRUNC(('TARIFA ENTREGA A DIRECCION USD'!G1308-'TARIFA ENTREGA A DIRECCION USD'!D1308)/'TARIFA ENTREGA A DIRECCION USD'!D1308,3)</f>
        <v>0.93</v>
      </c>
      <c r="X1308" s="142">
        <v>16.12</v>
      </c>
      <c r="Y1308" s="190">
        <v>1301</v>
      </c>
      <c r="Z1308" s="200">
        <v>0.55000000000000004</v>
      </c>
      <c r="AA1308" s="200">
        <v>0.13</v>
      </c>
      <c r="AB1308" s="200">
        <v>0.3</v>
      </c>
      <c r="AC1308" s="200">
        <v>0.85</v>
      </c>
      <c r="AL1308"/>
      <c r="AM1308"/>
      <c r="AN1308"/>
      <c r="AO1308"/>
      <c r="AP1308"/>
      <c r="AQ1308"/>
      <c r="AR1308"/>
      <c r="AS1308"/>
      <c r="AT1308"/>
      <c r="AU1308"/>
    </row>
    <row r="1309" spans="17:47" x14ac:dyDescent="0.2">
      <c r="Q1309" s="142">
        <f>TRUNC('TARIFA ENTREGA A DIRECCION USD'!D1310-'TARIFA ENTREGA A DIRECCION USD'!D1309,2)</f>
        <v>0.54</v>
      </c>
      <c r="R1309" s="190">
        <v>1302</v>
      </c>
      <c r="S1309" s="200">
        <f>TRUNC((('TARIFA ENTREGA A DIRECCION USD'!C1309-'TARIFA ENTREGA A DIRECCION USD'!D1309)/'TARIFA ENTREGA A DIRECCION USD'!D1309)+1,3)</f>
        <v>0.72099999999999997</v>
      </c>
      <c r="T1309" s="200">
        <f>TRUNC(('TARIFA ENTREGA A DIRECCION USD'!E1309-'TARIFA ENTREGA A DIRECCION USD'!D1309)/'TARIFA ENTREGA A DIRECCION USD'!D1309,3)</f>
        <v>0.245</v>
      </c>
      <c r="U1309" s="200">
        <f>TRUNC(('TARIFA ENTREGA A DIRECCION USD'!F1309-'TARIFA ENTREGA A DIRECCION USD'!D1309)/'TARIFA ENTREGA A DIRECCION USD'!D1309,3)</f>
        <v>0.41199999999999998</v>
      </c>
      <c r="V1309" s="200">
        <f>TRUNC(('TARIFA ENTREGA A DIRECCION USD'!G1309-'TARIFA ENTREGA A DIRECCION USD'!D1309)/'TARIFA ENTREGA A DIRECCION USD'!D1309,3)</f>
        <v>0.93</v>
      </c>
      <c r="X1309" s="142">
        <v>16.12</v>
      </c>
      <c r="Y1309" s="190">
        <v>1302</v>
      </c>
      <c r="Z1309" s="200">
        <v>0.55000000000000004</v>
      </c>
      <c r="AA1309" s="200">
        <v>0.13</v>
      </c>
      <c r="AB1309" s="200">
        <v>0.3</v>
      </c>
      <c r="AC1309" s="200">
        <v>0.85</v>
      </c>
      <c r="AL1309"/>
      <c r="AM1309"/>
      <c r="AN1309"/>
      <c r="AO1309"/>
      <c r="AP1309"/>
      <c r="AQ1309"/>
      <c r="AR1309"/>
      <c r="AS1309"/>
      <c r="AT1309"/>
      <c r="AU1309"/>
    </row>
    <row r="1310" spans="17:47" x14ac:dyDescent="0.2">
      <c r="Q1310" s="142">
        <f>TRUNC('TARIFA ENTREGA A DIRECCION USD'!D1311-'TARIFA ENTREGA A DIRECCION USD'!D1310,2)</f>
        <v>0.54</v>
      </c>
      <c r="R1310" s="190">
        <v>1303</v>
      </c>
      <c r="S1310" s="200">
        <f>TRUNC((('TARIFA ENTREGA A DIRECCION USD'!C1310-'TARIFA ENTREGA A DIRECCION USD'!D1310)/'TARIFA ENTREGA A DIRECCION USD'!D1310)+1,3)</f>
        <v>0.72099999999999997</v>
      </c>
      <c r="T1310" s="200">
        <f>TRUNC(('TARIFA ENTREGA A DIRECCION USD'!E1310-'TARIFA ENTREGA A DIRECCION USD'!D1310)/'TARIFA ENTREGA A DIRECCION USD'!D1310,3)</f>
        <v>0.245</v>
      </c>
      <c r="U1310" s="200">
        <f>TRUNC(('TARIFA ENTREGA A DIRECCION USD'!F1310-'TARIFA ENTREGA A DIRECCION USD'!D1310)/'TARIFA ENTREGA A DIRECCION USD'!D1310,3)</f>
        <v>0.41199999999999998</v>
      </c>
      <c r="V1310" s="200">
        <f>TRUNC(('TARIFA ENTREGA A DIRECCION USD'!G1310-'TARIFA ENTREGA A DIRECCION USD'!D1310)/'TARIFA ENTREGA A DIRECCION USD'!D1310,3)</f>
        <v>0.93</v>
      </c>
      <c r="X1310" s="142">
        <v>16.12</v>
      </c>
      <c r="Y1310" s="190">
        <v>1303</v>
      </c>
      <c r="Z1310" s="200">
        <v>0.55000000000000004</v>
      </c>
      <c r="AA1310" s="200">
        <v>0.13</v>
      </c>
      <c r="AB1310" s="200">
        <v>0.3</v>
      </c>
      <c r="AC1310" s="200">
        <v>0.85</v>
      </c>
      <c r="AL1310"/>
      <c r="AM1310"/>
      <c r="AN1310"/>
      <c r="AO1310"/>
      <c r="AP1310"/>
      <c r="AQ1310"/>
      <c r="AR1310"/>
      <c r="AS1310"/>
      <c r="AT1310"/>
      <c r="AU1310"/>
    </row>
    <row r="1311" spans="17:47" x14ac:dyDescent="0.2">
      <c r="Q1311" s="142">
        <f>TRUNC('TARIFA ENTREGA A DIRECCION USD'!D1312-'TARIFA ENTREGA A DIRECCION USD'!D1311,2)</f>
        <v>0.54</v>
      </c>
      <c r="R1311" s="190">
        <v>1304</v>
      </c>
      <c r="S1311" s="200">
        <f>TRUNC((('TARIFA ENTREGA A DIRECCION USD'!C1311-'TARIFA ENTREGA A DIRECCION USD'!D1311)/'TARIFA ENTREGA A DIRECCION USD'!D1311)+1,3)</f>
        <v>0.72099999999999997</v>
      </c>
      <c r="T1311" s="200">
        <f>TRUNC(('TARIFA ENTREGA A DIRECCION USD'!E1311-'TARIFA ENTREGA A DIRECCION USD'!D1311)/'TARIFA ENTREGA A DIRECCION USD'!D1311,3)</f>
        <v>0.245</v>
      </c>
      <c r="U1311" s="200">
        <f>TRUNC(('TARIFA ENTREGA A DIRECCION USD'!F1311-'TARIFA ENTREGA A DIRECCION USD'!D1311)/'TARIFA ENTREGA A DIRECCION USD'!D1311,3)</f>
        <v>0.41199999999999998</v>
      </c>
      <c r="V1311" s="200">
        <f>TRUNC(('TARIFA ENTREGA A DIRECCION USD'!G1311-'TARIFA ENTREGA A DIRECCION USD'!D1311)/'TARIFA ENTREGA A DIRECCION USD'!D1311,3)</f>
        <v>0.93</v>
      </c>
      <c r="X1311" s="142">
        <v>16.12</v>
      </c>
      <c r="Y1311" s="190">
        <v>1304</v>
      </c>
      <c r="Z1311" s="200">
        <v>0.55000000000000004</v>
      </c>
      <c r="AA1311" s="200">
        <v>0.13</v>
      </c>
      <c r="AB1311" s="200">
        <v>0.3</v>
      </c>
      <c r="AC1311" s="200">
        <v>0.85</v>
      </c>
      <c r="AL1311"/>
      <c r="AM1311"/>
      <c r="AN1311"/>
      <c r="AO1311"/>
      <c r="AP1311"/>
      <c r="AQ1311"/>
      <c r="AR1311"/>
      <c r="AS1311"/>
      <c r="AT1311"/>
      <c r="AU1311"/>
    </row>
    <row r="1312" spans="17:47" x14ac:dyDescent="0.2">
      <c r="Q1312" s="142">
        <f>TRUNC('TARIFA ENTREGA A DIRECCION USD'!D1313-'TARIFA ENTREGA A DIRECCION USD'!D1312,2)</f>
        <v>0.54</v>
      </c>
      <c r="R1312" s="190">
        <v>1305</v>
      </c>
      <c r="S1312" s="200">
        <f>TRUNC((('TARIFA ENTREGA A DIRECCION USD'!C1312-'TARIFA ENTREGA A DIRECCION USD'!D1312)/'TARIFA ENTREGA A DIRECCION USD'!D1312)+1,3)</f>
        <v>0.72099999999999997</v>
      </c>
      <c r="T1312" s="200">
        <f>TRUNC(('TARIFA ENTREGA A DIRECCION USD'!E1312-'TARIFA ENTREGA A DIRECCION USD'!D1312)/'TARIFA ENTREGA A DIRECCION USD'!D1312,3)</f>
        <v>0.245</v>
      </c>
      <c r="U1312" s="200">
        <f>TRUNC(('TARIFA ENTREGA A DIRECCION USD'!F1312-'TARIFA ENTREGA A DIRECCION USD'!D1312)/'TARIFA ENTREGA A DIRECCION USD'!D1312,3)</f>
        <v>0.41199999999999998</v>
      </c>
      <c r="V1312" s="200">
        <f>TRUNC(('TARIFA ENTREGA A DIRECCION USD'!G1312-'TARIFA ENTREGA A DIRECCION USD'!D1312)/'TARIFA ENTREGA A DIRECCION USD'!D1312,3)</f>
        <v>0.93</v>
      </c>
      <c r="X1312" s="142">
        <v>16.12</v>
      </c>
      <c r="Y1312" s="190">
        <v>1305</v>
      </c>
      <c r="Z1312" s="200">
        <v>0.55000000000000004</v>
      </c>
      <c r="AA1312" s="200">
        <v>0.13</v>
      </c>
      <c r="AB1312" s="200">
        <v>0.3</v>
      </c>
      <c r="AC1312" s="200">
        <v>0.85</v>
      </c>
      <c r="AL1312"/>
      <c r="AM1312"/>
      <c r="AN1312"/>
      <c r="AO1312"/>
      <c r="AP1312"/>
      <c r="AQ1312"/>
      <c r="AR1312"/>
      <c r="AS1312"/>
      <c r="AT1312"/>
      <c r="AU1312"/>
    </row>
    <row r="1313" spans="17:47" x14ac:dyDescent="0.2">
      <c r="Q1313" s="142">
        <f>TRUNC('TARIFA ENTREGA A DIRECCION USD'!D1314-'TARIFA ENTREGA A DIRECCION USD'!D1313,2)</f>
        <v>0.54</v>
      </c>
      <c r="R1313" s="190">
        <v>1306</v>
      </c>
      <c r="S1313" s="200">
        <f>TRUNC((('TARIFA ENTREGA A DIRECCION USD'!C1313-'TARIFA ENTREGA A DIRECCION USD'!D1313)/'TARIFA ENTREGA A DIRECCION USD'!D1313)+1,3)</f>
        <v>0.72099999999999997</v>
      </c>
      <c r="T1313" s="200">
        <f>TRUNC(('TARIFA ENTREGA A DIRECCION USD'!E1313-'TARIFA ENTREGA A DIRECCION USD'!D1313)/'TARIFA ENTREGA A DIRECCION USD'!D1313,3)</f>
        <v>0.245</v>
      </c>
      <c r="U1313" s="200">
        <f>TRUNC(('TARIFA ENTREGA A DIRECCION USD'!F1313-'TARIFA ENTREGA A DIRECCION USD'!D1313)/'TARIFA ENTREGA A DIRECCION USD'!D1313,3)</f>
        <v>0.41199999999999998</v>
      </c>
      <c r="V1313" s="200">
        <f>TRUNC(('TARIFA ENTREGA A DIRECCION USD'!G1313-'TARIFA ENTREGA A DIRECCION USD'!D1313)/'TARIFA ENTREGA A DIRECCION USD'!D1313,3)</f>
        <v>0.93</v>
      </c>
      <c r="X1313" s="142">
        <v>16.12</v>
      </c>
      <c r="Y1313" s="190">
        <v>1306</v>
      </c>
      <c r="Z1313" s="200">
        <v>0.55000000000000004</v>
      </c>
      <c r="AA1313" s="200">
        <v>0.13</v>
      </c>
      <c r="AB1313" s="200">
        <v>0.3</v>
      </c>
      <c r="AC1313" s="200">
        <v>0.85</v>
      </c>
      <c r="AL1313"/>
      <c r="AM1313"/>
      <c r="AN1313"/>
      <c r="AO1313"/>
      <c r="AP1313"/>
      <c r="AQ1313"/>
      <c r="AR1313"/>
      <c r="AS1313"/>
      <c r="AT1313"/>
      <c r="AU1313"/>
    </row>
    <row r="1314" spans="17:47" x14ac:dyDescent="0.2">
      <c r="Q1314" s="142">
        <f>TRUNC('TARIFA ENTREGA A DIRECCION USD'!D1315-'TARIFA ENTREGA A DIRECCION USD'!D1314,2)</f>
        <v>0.54</v>
      </c>
      <c r="R1314" s="190">
        <v>1307</v>
      </c>
      <c r="S1314" s="200">
        <f>TRUNC((('TARIFA ENTREGA A DIRECCION USD'!C1314-'TARIFA ENTREGA A DIRECCION USD'!D1314)/'TARIFA ENTREGA A DIRECCION USD'!D1314)+1,3)</f>
        <v>0.72099999999999997</v>
      </c>
      <c r="T1314" s="200">
        <f>TRUNC(('TARIFA ENTREGA A DIRECCION USD'!E1314-'TARIFA ENTREGA A DIRECCION USD'!D1314)/'TARIFA ENTREGA A DIRECCION USD'!D1314,3)</f>
        <v>0.245</v>
      </c>
      <c r="U1314" s="200">
        <f>TRUNC(('TARIFA ENTREGA A DIRECCION USD'!F1314-'TARIFA ENTREGA A DIRECCION USD'!D1314)/'TARIFA ENTREGA A DIRECCION USD'!D1314,3)</f>
        <v>0.41199999999999998</v>
      </c>
      <c r="V1314" s="200">
        <f>TRUNC(('TARIFA ENTREGA A DIRECCION USD'!G1314-'TARIFA ENTREGA A DIRECCION USD'!D1314)/'TARIFA ENTREGA A DIRECCION USD'!D1314,3)</f>
        <v>0.93</v>
      </c>
      <c r="X1314" s="142">
        <v>16.12</v>
      </c>
      <c r="Y1314" s="190">
        <v>1307</v>
      </c>
      <c r="Z1314" s="200">
        <v>0.55000000000000004</v>
      </c>
      <c r="AA1314" s="200">
        <v>0.13</v>
      </c>
      <c r="AB1314" s="200">
        <v>0.3</v>
      </c>
      <c r="AC1314" s="200">
        <v>0.85</v>
      </c>
      <c r="AL1314"/>
      <c r="AM1314"/>
      <c r="AN1314"/>
      <c r="AO1314"/>
      <c r="AP1314"/>
      <c r="AQ1314"/>
      <c r="AR1314"/>
      <c r="AS1314"/>
      <c r="AT1314"/>
      <c r="AU1314"/>
    </row>
    <row r="1315" spans="17:47" x14ac:dyDescent="0.2">
      <c r="Q1315" s="142">
        <f>TRUNC('TARIFA ENTREGA A DIRECCION USD'!D1316-'TARIFA ENTREGA A DIRECCION USD'!D1315,2)</f>
        <v>0.54</v>
      </c>
      <c r="R1315" s="190">
        <v>1308</v>
      </c>
      <c r="S1315" s="200">
        <f>TRUNC((('TARIFA ENTREGA A DIRECCION USD'!C1315-'TARIFA ENTREGA A DIRECCION USD'!D1315)/'TARIFA ENTREGA A DIRECCION USD'!D1315)+1,3)</f>
        <v>0.72099999999999997</v>
      </c>
      <c r="T1315" s="200">
        <f>TRUNC(('TARIFA ENTREGA A DIRECCION USD'!E1315-'TARIFA ENTREGA A DIRECCION USD'!D1315)/'TARIFA ENTREGA A DIRECCION USD'!D1315,3)</f>
        <v>0.245</v>
      </c>
      <c r="U1315" s="200">
        <f>TRUNC(('TARIFA ENTREGA A DIRECCION USD'!F1315-'TARIFA ENTREGA A DIRECCION USD'!D1315)/'TARIFA ENTREGA A DIRECCION USD'!D1315,3)</f>
        <v>0.41199999999999998</v>
      </c>
      <c r="V1315" s="200">
        <f>TRUNC(('TARIFA ENTREGA A DIRECCION USD'!G1315-'TARIFA ENTREGA A DIRECCION USD'!D1315)/'TARIFA ENTREGA A DIRECCION USD'!D1315,3)</f>
        <v>0.93</v>
      </c>
      <c r="X1315" s="142">
        <v>16.12</v>
      </c>
      <c r="Y1315" s="190">
        <v>1308</v>
      </c>
      <c r="Z1315" s="200">
        <v>0.55000000000000004</v>
      </c>
      <c r="AA1315" s="200">
        <v>0.13</v>
      </c>
      <c r="AB1315" s="200">
        <v>0.3</v>
      </c>
      <c r="AC1315" s="200">
        <v>0.85</v>
      </c>
      <c r="AL1315"/>
      <c r="AM1315"/>
      <c r="AN1315"/>
      <c r="AO1315"/>
      <c r="AP1315"/>
      <c r="AQ1315"/>
      <c r="AR1315"/>
      <c r="AS1315"/>
      <c r="AT1315"/>
      <c r="AU1315"/>
    </row>
    <row r="1316" spans="17:47" x14ac:dyDescent="0.2">
      <c r="Q1316" s="142">
        <f>TRUNC('TARIFA ENTREGA A DIRECCION USD'!D1317-'TARIFA ENTREGA A DIRECCION USD'!D1316,2)</f>
        <v>0.54</v>
      </c>
      <c r="R1316" s="190">
        <v>1309</v>
      </c>
      <c r="S1316" s="200">
        <f>TRUNC((('TARIFA ENTREGA A DIRECCION USD'!C1316-'TARIFA ENTREGA A DIRECCION USD'!D1316)/'TARIFA ENTREGA A DIRECCION USD'!D1316)+1,3)</f>
        <v>0.72099999999999997</v>
      </c>
      <c r="T1316" s="200">
        <f>TRUNC(('TARIFA ENTREGA A DIRECCION USD'!E1316-'TARIFA ENTREGA A DIRECCION USD'!D1316)/'TARIFA ENTREGA A DIRECCION USD'!D1316,3)</f>
        <v>0.245</v>
      </c>
      <c r="U1316" s="200">
        <f>TRUNC(('TARIFA ENTREGA A DIRECCION USD'!F1316-'TARIFA ENTREGA A DIRECCION USD'!D1316)/'TARIFA ENTREGA A DIRECCION USD'!D1316,3)</f>
        <v>0.41199999999999998</v>
      </c>
      <c r="V1316" s="200">
        <f>TRUNC(('TARIFA ENTREGA A DIRECCION USD'!G1316-'TARIFA ENTREGA A DIRECCION USD'!D1316)/'TARIFA ENTREGA A DIRECCION USD'!D1316,3)</f>
        <v>0.93</v>
      </c>
      <c r="X1316" s="142">
        <v>16.12</v>
      </c>
      <c r="Y1316" s="190">
        <v>1309</v>
      </c>
      <c r="Z1316" s="200">
        <v>0.55000000000000004</v>
      </c>
      <c r="AA1316" s="200">
        <v>0.13</v>
      </c>
      <c r="AB1316" s="200">
        <v>0.3</v>
      </c>
      <c r="AC1316" s="200">
        <v>0.85</v>
      </c>
      <c r="AL1316"/>
      <c r="AM1316"/>
      <c r="AN1316"/>
      <c r="AO1316"/>
      <c r="AP1316"/>
      <c r="AQ1316"/>
      <c r="AR1316"/>
      <c r="AS1316"/>
      <c r="AT1316"/>
      <c r="AU1316"/>
    </row>
    <row r="1317" spans="17:47" x14ac:dyDescent="0.2">
      <c r="Q1317" s="142">
        <f>TRUNC('TARIFA ENTREGA A DIRECCION USD'!D1318-'TARIFA ENTREGA A DIRECCION USD'!D1317,2)</f>
        <v>0.54</v>
      </c>
      <c r="R1317" s="190">
        <v>1310</v>
      </c>
      <c r="S1317" s="200">
        <f>TRUNC((('TARIFA ENTREGA A DIRECCION USD'!C1317-'TARIFA ENTREGA A DIRECCION USD'!D1317)/'TARIFA ENTREGA A DIRECCION USD'!D1317)+1,3)</f>
        <v>0.72099999999999997</v>
      </c>
      <c r="T1317" s="200">
        <f>TRUNC(('TARIFA ENTREGA A DIRECCION USD'!E1317-'TARIFA ENTREGA A DIRECCION USD'!D1317)/'TARIFA ENTREGA A DIRECCION USD'!D1317,3)</f>
        <v>0.245</v>
      </c>
      <c r="U1317" s="200">
        <f>TRUNC(('TARIFA ENTREGA A DIRECCION USD'!F1317-'TARIFA ENTREGA A DIRECCION USD'!D1317)/'TARIFA ENTREGA A DIRECCION USD'!D1317,3)</f>
        <v>0.41199999999999998</v>
      </c>
      <c r="V1317" s="200">
        <f>TRUNC(('TARIFA ENTREGA A DIRECCION USD'!G1317-'TARIFA ENTREGA A DIRECCION USD'!D1317)/'TARIFA ENTREGA A DIRECCION USD'!D1317,3)</f>
        <v>0.93</v>
      </c>
      <c r="X1317" s="142">
        <v>16.12</v>
      </c>
      <c r="Y1317" s="190">
        <v>1310</v>
      </c>
      <c r="Z1317" s="200">
        <v>0.55000000000000004</v>
      </c>
      <c r="AA1317" s="200">
        <v>0.13</v>
      </c>
      <c r="AB1317" s="200">
        <v>0.3</v>
      </c>
      <c r="AC1317" s="200">
        <v>0.85</v>
      </c>
      <c r="AL1317"/>
      <c r="AM1317"/>
      <c r="AN1317"/>
      <c r="AO1317"/>
      <c r="AP1317"/>
      <c r="AQ1317"/>
      <c r="AR1317"/>
      <c r="AS1317"/>
      <c r="AT1317"/>
      <c r="AU1317"/>
    </row>
    <row r="1318" spans="17:47" x14ac:dyDescent="0.2">
      <c r="Q1318" s="142">
        <f>TRUNC('TARIFA ENTREGA A DIRECCION USD'!D1319-'TARIFA ENTREGA A DIRECCION USD'!D1318,2)</f>
        <v>0.54</v>
      </c>
      <c r="R1318" s="190">
        <v>1311</v>
      </c>
      <c r="S1318" s="200">
        <f>TRUNC((('TARIFA ENTREGA A DIRECCION USD'!C1318-'TARIFA ENTREGA A DIRECCION USD'!D1318)/'TARIFA ENTREGA A DIRECCION USD'!D1318)+1,3)</f>
        <v>0.72099999999999997</v>
      </c>
      <c r="T1318" s="200">
        <f>TRUNC(('TARIFA ENTREGA A DIRECCION USD'!E1318-'TARIFA ENTREGA A DIRECCION USD'!D1318)/'TARIFA ENTREGA A DIRECCION USD'!D1318,3)</f>
        <v>0.245</v>
      </c>
      <c r="U1318" s="200">
        <f>TRUNC(('TARIFA ENTREGA A DIRECCION USD'!F1318-'TARIFA ENTREGA A DIRECCION USD'!D1318)/'TARIFA ENTREGA A DIRECCION USD'!D1318,3)</f>
        <v>0.41199999999999998</v>
      </c>
      <c r="V1318" s="200">
        <f>TRUNC(('TARIFA ENTREGA A DIRECCION USD'!G1318-'TARIFA ENTREGA A DIRECCION USD'!D1318)/'TARIFA ENTREGA A DIRECCION USD'!D1318,3)</f>
        <v>0.93</v>
      </c>
      <c r="X1318" s="142">
        <v>16.12</v>
      </c>
      <c r="Y1318" s="190">
        <v>1311</v>
      </c>
      <c r="Z1318" s="200">
        <v>0.55000000000000004</v>
      </c>
      <c r="AA1318" s="200">
        <v>0.13</v>
      </c>
      <c r="AB1318" s="200">
        <v>0.3</v>
      </c>
      <c r="AC1318" s="200">
        <v>0.85</v>
      </c>
      <c r="AL1318"/>
      <c r="AM1318"/>
      <c r="AN1318"/>
      <c r="AO1318"/>
      <c r="AP1318"/>
      <c r="AQ1318"/>
      <c r="AR1318"/>
      <c r="AS1318"/>
      <c r="AT1318"/>
      <c r="AU1318"/>
    </row>
    <row r="1319" spans="17:47" x14ac:dyDescent="0.2">
      <c r="Q1319" s="142">
        <f>TRUNC('TARIFA ENTREGA A DIRECCION USD'!D1320-'TARIFA ENTREGA A DIRECCION USD'!D1319,2)</f>
        <v>0.54</v>
      </c>
      <c r="R1319" s="190">
        <v>1312</v>
      </c>
      <c r="S1319" s="200">
        <f>TRUNC((('TARIFA ENTREGA A DIRECCION USD'!C1319-'TARIFA ENTREGA A DIRECCION USD'!D1319)/'TARIFA ENTREGA A DIRECCION USD'!D1319)+1,3)</f>
        <v>0.72099999999999997</v>
      </c>
      <c r="T1319" s="200">
        <f>TRUNC(('TARIFA ENTREGA A DIRECCION USD'!E1319-'TARIFA ENTREGA A DIRECCION USD'!D1319)/'TARIFA ENTREGA A DIRECCION USD'!D1319,3)</f>
        <v>0.245</v>
      </c>
      <c r="U1319" s="200">
        <f>TRUNC(('TARIFA ENTREGA A DIRECCION USD'!F1319-'TARIFA ENTREGA A DIRECCION USD'!D1319)/'TARIFA ENTREGA A DIRECCION USD'!D1319,3)</f>
        <v>0.41299999999999998</v>
      </c>
      <c r="V1319" s="200">
        <f>TRUNC(('TARIFA ENTREGA A DIRECCION USD'!G1319-'TARIFA ENTREGA A DIRECCION USD'!D1319)/'TARIFA ENTREGA A DIRECCION USD'!D1319,3)</f>
        <v>0.93</v>
      </c>
      <c r="X1319" s="142">
        <v>16.12</v>
      </c>
      <c r="Y1319" s="190">
        <v>1312</v>
      </c>
      <c r="Z1319" s="200">
        <v>0.55000000000000004</v>
      </c>
      <c r="AA1319" s="200">
        <v>0.13</v>
      </c>
      <c r="AB1319" s="200">
        <v>0.3</v>
      </c>
      <c r="AC1319" s="200">
        <v>0.85</v>
      </c>
      <c r="AL1319"/>
      <c r="AM1319"/>
      <c r="AN1319"/>
      <c r="AO1319"/>
      <c r="AP1319"/>
      <c r="AQ1319"/>
      <c r="AR1319"/>
      <c r="AS1319"/>
      <c r="AT1319"/>
      <c r="AU1319"/>
    </row>
    <row r="1320" spans="17:47" x14ac:dyDescent="0.2">
      <c r="Q1320" s="142">
        <f>TRUNC('TARIFA ENTREGA A DIRECCION USD'!D1321-'TARIFA ENTREGA A DIRECCION USD'!D1320,2)</f>
        <v>0.54</v>
      </c>
      <c r="R1320" s="190">
        <v>1313</v>
      </c>
      <c r="S1320" s="200">
        <f>TRUNC((('TARIFA ENTREGA A DIRECCION USD'!C1320-'TARIFA ENTREGA A DIRECCION USD'!D1320)/'TARIFA ENTREGA A DIRECCION USD'!D1320)+1,3)</f>
        <v>0.72099999999999997</v>
      </c>
      <c r="T1320" s="200">
        <f>TRUNC(('TARIFA ENTREGA A DIRECCION USD'!E1320-'TARIFA ENTREGA A DIRECCION USD'!D1320)/'TARIFA ENTREGA A DIRECCION USD'!D1320,3)</f>
        <v>0.245</v>
      </c>
      <c r="U1320" s="200">
        <f>TRUNC(('TARIFA ENTREGA A DIRECCION USD'!F1320-'TARIFA ENTREGA A DIRECCION USD'!D1320)/'TARIFA ENTREGA A DIRECCION USD'!D1320,3)</f>
        <v>0.41299999999999998</v>
      </c>
      <c r="V1320" s="200">
        <f>TRUNC(('TARIFA ENTREGA A DIRECCION USD'!G1320-'TARIFA ENTREGA A DIRECCION USD'!D1320)/'TARIFA ENTREGA A DIRECCION USD'!D1320,3)</f>
        <v>0.93</v>
      </c>
      <c r="X1320" s="142">
        <v>16.12</v>
      </c>
      <c r="Y1320" s="190">
        <v>1313</v>
      </c>
      <c r="Z1320" s="200">
        <v>0.55000000000000004</v>
      </c>
      <c r="AA1320" s="200">
        <v>0.13</v>
      </c>
      <c r="AB1320" s="200">
        <v>0.3</v>
      </c>
      <c r="AC1320" s="200">
        <v>0.85</v>
      </c>
      <c r="AL1320"/>
      <c r="AM1320"/>
      <c r="AN1320"/>
      <c r="AO1320"/>
      <c r="AP1320"/>
      <c r="AQ1320"/>
      <c r="AR1320"/>
      <c r="AS1320"/>
      <c r="AT1320"/>
      <c r="AU1320"/>
    </row>
    <row r="1321" spans="17:47" x14ac:dyDescent="0.2">
      <c r="Q1321" s="142">
        <f>TRUNC('TARIFA ENTREGA A DIRECCION USD'!D1322-'TARIFA ENTREGA A DIRECCION USD'!D1321,2)</f>
        <v>0.54</v>
      </c>
      <c r="R1321" s="190">
        <v>1314</v>
      </c>
      <c r="S1321" s="200">
        <f>TRUNC((('TARIFA ENTREGA A DIRECCION USD'!C1321-'TARIFA ENTREGA A DIRECCION USD'!D1321)/'TARIFA ENTREGA A DIRECCION USD'!D1321)+1,3)</f>
        <v>0.72099999999999997</v>
      </c>
      <c r="T1321" s="200">
        <f>TRUNC(('TARIFA ENTREGA A DIRECCION USD'!E1321-'TARIFA ENTREGA A DIRECCION USD'!D1321)/'TARIFA ENTREGA A DIRECCION USD'!D1321,3)</f>
        <v>0.245</v>
      </c>
      <c r="U1321" s="200">
        <f>TRUNC(('TARIFA ENTREGA A DIRECCION USD'!F1321-'TARIFA ENTREGA A DIRECCION USD'!D1321)/'TARIFA ENTREGA A DIRECCION USD'!D1321,3)</f>
        <v>0.41299999999999998</v>
      </c>
      <c r="V1321" s="200">
        <f>TRUNC(('TARIFA ENTREGA A DIRECCION USD'!G1321-'TARIFA ENTREGA A DIRECCION USD'!D1321)/'TARIFA ENTREGA A DIRECCION USD'!D1321,3)</f>
        <v>0.93</v>
      </c>
      <c r="X1321" s="142">
        <v>16.12</v>
      </c>
      <c r="Y1321" s="190">
        <v>1314</v>
      </c>
      <c r="Z1321" s="200">
        <v>0.55000000000000004</v>
      </c>
      <c r="AA1321" s="200">
        <v>0.13</v>
      </c>
      <c r="AB1321" s="200">
        <v>0.3</v>
      </c>
      <c r="AC1321" s="200">
        <v>0.85</v>
      </c>
      <c r="AL1321"/>
      <c r="AM1321"/>
      <c r="AN1321"/>
      <c r="AO1321"/>
      <c r="AP1321"/>
      <c r="AQ1321"/>
      <c r="AR1321"/>
      <c r="AS1321"/>
      <c r="AT1321"/>
      <c r="AU1321"/>
    </row>
    <row r="1322" spans="17:47" x14ac:dyDescent="0.2">
      <c r="Q1322" s="142">
        <f>TRUNC('TARIFA ENTREGA A DIRECCION USD'!D1323-'TARIFA ENTREGA A DIRECCION USD'!D1322,2)</f>
        <v>0.54</v>
      </c>
      <c r="R1322" s="190">
        <v>1315</v>
      </c>
      <c r="S1322" s="200">
        <f>TRUNC((('TARIFA ENTREGA A DIRECCION USD'!C1322-'TARIFA ENTREGA A DIRECCION USD'!D1322)/'TARIFA ENTREGA A DIRECCION USD'!D1322)+1,3)</f>
        <v>0.72099999999999997</v>
      </c>
      <c r="T1322" s="200">
        <f>TRUNC(('TARIFA ENTREGA A DIRECCION USD'!E1322-'TARIFA ENTREGA A DIRECCION USD'!D1322)/'TARIFA ENTREGA A DIRECCION USD'!D1322,3)</f>
        <v>0.245</v>
      </c>
      <c r="U1322" s="200">
        <f>TRUNC(('TARIFA ENTREGA A DIRECCION USD'!F1322-'TARIFA ENTREGA A DIRECCION USD'!D1322)/'TARIFA ENTREGA A DIRECCION USD'!D1322,3)</f>
        <v>0.41299999999999998</v>
      </c>
      <c r="V1322" s="200">
        <f>TRUNC(('TARIFA ENTREGA A DIRECCION USD'!G1322-'TARIFA ENTREGA A DIRECCION USD'!D1322)/'TARIFA ENTREGA A DIRECCION USD'!D1322,3)</f>
        <v>0.93</v>
      </c>
      <c r="X1322" s="142">
        <v>16.12</v>
      </c>
      <c r="Y1322" s="190">
        <v>1315</v>
      </c>
      <c r="Z1322" s="200">
        <v>0.55000000000000004</v>
      </c>
      <c r="AA1322" s="200">
        <v>0.13</v>
      </c>
      <c r="AB1322" s="200">
        <v>0.3</v>
      </c>
      <c r="AC1322" s="200">
        <v>0.85</v>
      </c>
      <c r="AL1322"/>
      <c r="AM1322"/>
      <c r="AN1322"/>
      <c r="AO1322"/>
      <c r="AP1322"/>
      <c r="AQ1322"/>
      <c r="AR1322"/>
      <c r="AS1322"/>
      <c r="AT1322"/>
      <c r="AU1322"/>
    </row>
    <row r="1323" spans="17:47" x14ac:dyDescent="0.2">
      <c r="Q1323" s="142">
        <f>TRUNC('TARIFA ENTREGA A DIRECCION USD'!D1324-'TARIFA ENTREGA A DIRECCION USD'!D1323,2)</f>
        <v>0.54</v>
      </c>
      <c r="R1323" s="190">
        <v>1316</v>
      </c>
      <c r="S1323" s="200">
        <f>TRUNC((('TARIFA ENTREGA A DIRECCION USD'!C1323-'TARIFA ENTREGA A DIRECCION USD'!D1323)/'TARIFA ENTREGA A DIRECCION USD'!D1323)+1,3)</f>
        <v>0.72099999999999997</v>
      </c>
      <c r="T1323" s="200">
        <f>TRUNC(('TARIFA ENTREGA A DIRECCION USD'!E1323-'TARIFA ENTREGA A DIRECCION USD'!D1323)/'TARIFA ENTREGA A DIRECCION USD'!D1323,3)</f>
        <v>0.245</v>
      </c>
      <c r="U1323" s="200">
        <f>TRUNC(('TARIFA ENTREGA A DIRECCION USD'!F1323-'TARIFA ENTREGA A DIRECCION USD'!D1323)/'TARIFA ENTREGA A DIRECCION USD'!D1323,3)</f>
        <v>0.41299999999999998</v>
      </c>
      <c r="V1323" s="200">
        <f>TRUNC(('TARIFA ENTREGA A DIRECCION USD'!G1323-'TARIFA ENTREGA A DIRECCION USD'!D1323)/'TARIFA ENTREGA A DIRECCION USD'!D1323,3)</f>
        <v>0.93</v>
      </c>
      <c r="X1323" s="142">
        <v>16.12</v>
      </c>
      <c r="Y1323" s="190">
        <v>1316</v>
      </c>
      <c r="Z1323" s="200">
        <v>0.55000000000000004</v>
      </c>
      <c r="AA1323" s="200">
        <v>0.13</v>
      </c>
      <c r="AB1323" s="200">
        <v>0.3</v>
      </c>
      <c r="AC1323" s="200">
        <v>0.85</v>
      </c>
      <c r="AL1323"/>
      <c r="AM1323"/>
      <c r="AN1323"/>
      <c r="AO1323"/>
      <c r="AP1323"/>
      <c r="AQ1323"/>
      <c r="AR1323"/>
      <c r="AS1323"/>
      <c r="AT1323"/>
      <c r="AU1323"/>
    </row>
    <row r="1324" spans="17:47" x14ac:dyDescent="0.2">
      <c r="Q1324" s="142">
        <f>TRUNC('TARIFA ENTREGA A DIRECCION USD'!D1325-'TARIFA ENTREGA A DIRECCION USD'!D1324,2)</f>
        <v>0.54</v>
      </c>
      <c r="R1324" s="190">
        <v>1317</v>
      </c>
      <c r="S1324" s="200">
        <f>TRUNC((('TARIFA ENTREGA A DIRECCION USD'!C1324-'TARIFA ENTREGA A DIRECCION USD'!D1324)/'TARIFA ENTREGA A DIRECCION USD'!D1324)+1,3)</f>
        <v>0.72099999999999997</v>
      </c>
      <c r="T1324" s="200">
        <f>TRUNC(('TARIFA ENTREGA A DIRECCION USD'!E1324-'TARIFA ENTREGA A DIRECCION USD'!D1324)/'TARIFA ENTREGA A DIRECCION USD'!D1324,3)</f>
        <v>0.245</v>
      </c>
      <c r="U1324" s="200">
        <f>TRUNC(('TARIFA ENTREGA A DIRECCION USD'!F1324-'TARIFA ENTREGA A DIRECCION USD'!D1324)/'TARIFA ENTREGA A DIRECCION USD'!D1324,3)</f>
        <v>0.41299999999999998</v>
      </c>
      <c r="V1324" s="200">
        <f>TRUNC(('TARIFA ENTREGA A DIRECCION USD'!G1324-'TARIFA ENTREGA A DIRECCION USD'!D1324)/'TARIFA ENTREGA A DIRECCION USD'!D1324,3)</f>
        <v>0.93100000000000005</v>
      </c>
      <c r="X1324" s="142">
        <v>16.12</v>
      </c>
      <c r="Y1324" s="190">
        <v>1317</v>
      </c>
      <c r="Z1324" s="200">
        <v>0.55000000000000004</v>
      </c>
      <c r="AA1324" s="200">
        <v>0.13</v>
      </c>
      <c r="AB1324" s="200">
        <v>0.3</v>
      </c>
      <c r="AC1324" s="200">
        <v>0.85</v>
      </c>
      <c r="AL1324"/>
      <c r="AM1324"/>
      <c r="AN1324"/>
      <c r="AO1324"/>
      <c r="AP1324"/>
      <c r="AQ1324"/>
      <c r="AR1324"/>
      <c r="AS1324"/>
      <c r="AT1324"/>
      <c r="AU1324"/>
    </row>
    <row r="1325" spans="17:47" x14ac:dyDescent="0.2">
      <c r="Q1325" s="142">
        <f>TRUNC('TARIFA ENTREGA A DIRECCION USD'!D1326-'TARIFA ENTREGA A DIRECCION USD'!D1325,2)</f>
        <v>0.54</v>
      </c>
      <c r="R1325" s="190">
        <v>1318</v>
      </c>
      <c r="S1325" s="200">
        <f>TRUNC((('TARIFA ENTREGA A DIRECCION USD'!C1325-'TARIFA ENTREGA A DIRECCION USD'!D1325)/'TARIFA ENTREGA A DIRECCION USD'!D1325)+1,3)</f>
        <v>0.72099999999999997</v>
      </c>
      <c r="T1325" s="200">
        <f>TRUNC(('TARIFA ENTREGA A DIRECCION USD'!E1325-'TARIFA ENTREGA A DIRECCION USD'!D1325)/'TARIFA ENTREGA A DIRECCION USD'!D1325,3)</f>
        <v>0.245</v>
      </c>
      <c r="U1325" s="200">
        <f>TRUNC(('TARIFA ENTREGA A DIRECCION USD'!F1325-'TARIFA ENTREGA A DIRECCION USD'!D1325)/'TARIFA ENTREGA A DIRECCION USD'!D1325,3)</f>
        <v>0.41299999999999998</v>
      </c>
      <c r="V1325" s="200">
        <f>TRUNC(('TARIFA ENTREGA A DIRECCION USD'!G1325-'TARIFA ENTREGA A DIRECCION USD'!D1325)/'TARIFA ENTREGA A DIRECCION USD'!D1325,3)</f>
        <v>0.93100000000000005</v>
      </c>
      <c r="X1325" s="142">
        <v>16.12</v>
      </c>
      <c r="Y1325" s="190">
        <v>1318</v>
      </c>
      <c r="Z1325" s="200">
        <v>0.55000000000000004</v>
      </c>
      <c r="AA1325" s="200">
        <v>0.13</v>
      </c>
      <c r="AB1325" s="200">
        <v>0.3</v>
      </c>
      <c r="AC1325" s="200">
        <v>0.85</v>
      </c>
      <c r="AL1325"/>
      <c r="AM1325"/>
      <c r="AN1325"/>
      <c r="AO1325"/>
      <c r="AP1325"/>
      <c r="AQ1325"/>
      <c r="AR1325"/>
      <c r="AS1325"/>
      <c r="AT1325"/>
      <c r="AU1325"/>
    </row>
    <row r="1326" spans="17:47" x14ac:dyDescent="0.2">
      <c r="Q1326" s="142">
        <f>TRUNC('TARIFA ENTREGA A DIRECCION USD'!D1327-'TARIFA ENTREGA A DIRECCION USD'!D1326,2)</f>
        <v>0.54</v>
      </c>
      <c r="R1326" s="190">
        <v>1319</v>
      </c>
      <c r="S1326" s="200">
        <f>TRUNC((('TARIFA ENTREGA A DIRECCION USD'!C1326-'TARIFA ENTREGA A DIRECCION USD'!D1326)/'TARIFA ENTREGA A DIRECCION USD'!D1326)+1,3)</f>
        <v>0.72099999999999997</v>
      </c>
      <c r="T1326" s="200">
        <f>TRUNC(('TARIFA ENTREGA A DIRECCION USD'!E1326-'TARIFA ENTREGA A DIRECCION USD'!D1326)/'TARIFA ENTREGA A DIRECCION USD'!D1326,3)</f>
        <v>0.245</v>
      </c>
      <c r="U1326" s="200">
        <f>TRUNC(('TARIFA ENTREGA A DIRECCION USD'!F1326-'TARIFA ENTREGA A DIRECCION USD'!D1326)/'TARIFA ENTREGA A DIRECCION USD'!D1326,3)</f>
        <v>0.41299999999999998</v>
      </c>
      <c r="V1326" s="200">
        <f>TRUNC(('TARIFA ENTREGA A DIRECCION USD'!G1326-'TARIFA ENTREGA A DIRECCION USD'!D1326)/'TARIFA ENTREGA A DIRECCION USD'!D1326,3)</f>
        <v>0.93100000000000005</v>
      </c>
      <c r="X1326" s="142">
        <v>16.12</v>
      </c>
      <c r="Y1326" s="190">
        <v>1319</v>
      </c>
      <c r="Z1326" s="200">
        <v>0.55000000000000004</v>
      </c>
      <c r="AA1326" s="200">
        <v>0.13</v>
      </c>
      <c r="AB1326" s="200">
        <v>0.3</v>
      </c>
      <c r="AC1326" s="200">
        <v>0.85</v>
      </c>
      <c r="AL1326"/>
      <c r="AM1326"/>
      <c r="AN1326"/>
      <c r="AO1326"/>
      <c r="AP1326"/>
      <c r="AQ1326"/>
      <c r="AR1326"/>
      <c r="AS1326"/>
      <c r="AT1326"/>
      <c r="AU1326"/>
    </row>
    <row r="1327" spans="17:47" x14ac:dyDescent="0.2">
      <c r="Q1327" s="142">
        <f>TRUNC('TARIFA ENTREGA A DIRECCION USD'!D1328-'TARIFA ENTREGA A DIRECCION USD'!D1327,2)</f>
        <v>0.54</v>
      </c>
      <c r="R1327" s="190">
        <v>1320</v>
      </c>
      <c r="S1327" s="200">
        <f>TRUNC((('TARIFA ENTREGA A DIRECCION USD'!C1327-'TARIFA ENTREGA A DIRECCION USD'!D1327)/'TARIFA ENTREGA A DIRECCION USD'!D1327)+1,3)</f>
        <v>0.72099999999999997</v>
      </c>
      <c r="T1327" s="200">
        <f>TRUNC(('TARIFA ENTREGA A DIRECCION USD'!E1327-'TARIFA ENTREGA A DIRECCION USD'!D1327)/'TARIFA ENTREGA A DIRECCION USD'!D1327,3)</f>
        <v>0.245</v>
      </c>
      <c r="U1327" s="200">
        <f>TRUNC(('TARIFA ENTREGA A DIRECCION USD'!F1327-'TARIFA ENTREGA A DIRECCION USD'!D1327)/'TARIFA ENTREGA A DIRECCION USD'!D1327,3)</f>
        <v>0.41299999999999998</v>
      </c>
      <c r="V1327" s="200">
        <f>TRUNC(('TARIFA ENTREGA A DIRECCION USD'!G1327-'TARIFA ENTREGA A DIRECCION USD'!D1327)/'TARIFA ENTREGA A DIRECCION USD'!D1327,3)</f>
        <v>0.93100000000000005</v>
      </c>
      <c r="X1327" s="142">
        <v>16.12</v>
      </c>
      <c r="Y1327" s="190">
        <v>1320</v>
      </c>
      <c r="Z1327" s="200">
        <v>0.55000000000000004</v>
      </c>
      <c r="AA1327" s="200">
        <v>0.13</v>
      </c>
      <c r="AB1327" s="200">
        <v>0.3</v>
      </c>
      <c r="AC1327" s="200">
        <v>0.85</v>
      </c>
      <c r="AL1327"/>
      <c r="AM1327"/>
      <c r="AN1327"/>
      <c r="AO1327"/>
      <c r="AP1327"/>
      <c r="AQ1327"/>
      <c r="AR1327"/>
      <c r="AS1327"/>
      <c r="AT1327"/>
      <c r="AU1327"/>
    </row>
    <row r="1328" spans="17:47" x14ac:dyDescent="0.2">
      <c r="Q1328" s="142">
        <f>TRUNC('TARIFA ENTREGA A DIRECCION USD'!D1329-'TARIFA ENTREGA A DIRECCION USD'!D1328,2)</f>
        <v>0.54</v>
      </c>
      <c r="R1328" s="190">
        <v>1321</v>
      </c>
      <c r="S1328" s="200">
        <f>TRUNC((('TARIFA ENTREGA A DIRECCION USD'!C1328-'TARIFA ENTREGA A DIRECCION USD'!D1328)/'TARIFA ENTREGA A DIRECCION USD'!D1328)+1,3)</f>
        <v>0.72099999999999997</v>
      </c>
      <c r="T1328" s="200">
        <f>TRUNC(('TARIFA ENTREGA A DIRECCION USD'!E1328-'TARIFA ENTREGA A DIRECCION USD'!D1328)/'TARIFA ENTREGA A DIRECCION USD'!D1328,3)</f>
        <v>0.245</v>
      </c>
      <c r="U1328" s="200">
        <f>TRUNC(('TARIFA ENTREGA A DIRECCION USD'!F1328-'TARIFA ENTREGA A DIRECCION USD'!D1328)/'TARIFA ENTREGA A DIRECCION USD'!D1328,3)</f>
        <v>0.41299999999999998</v>
      </c>
      <c r="V1328" s="200">
        <f>TRUNC(('TARIFA ENTREGA A DIRECCION USD'!G1328-'TARIFA ENTREGA A DIRECCION USD'!D1328)/'TARIFA ENTREGA A DIRECCION USD'!D1328,3)</f>
        <v>0.93100000000000005</v>
      </c>
      <c r="X1328" s="142">
        <v>16.12</v>
      </c>
      <c r="Y1328" s="190">
        <v>1321</v>
      </c>
      <c r="Z1328" s="200">
        <v>0.55000000000000004</v>
      </c>
      <c r="AA1328" s="200">
        <v>0.13</v>
      </c>
      <c r="AB1328" s="200">
        <v>0.3</v>
      </c>
      <c r="AC1328" s="200">
        <v>0.85</v>
      </c>
      <c r="AL1328"/>
      <c r="AM1328"/>
      <c r="AN1328"/>
      <c r="AO1328"/>
      <c r="AP1328"/>
      <c r="AQ1328"/>
      <c r="AR1328"/>
      <c r="AS1328"/>
      <c r="AT1328"/>
      <c r="AU1328"/>
    </row>
    <row r="1329" spans="17:47" x14ac:dyDescent="0.2">
      <c r="Q1329" s="142">
        <f>TRUNC('TARIFA ENTREGA A DIRECCION USD'!D1330-'TARIFA ENTREGA A DIRECCION USD'!D1329,2)</f>
        <v>0.54</v>
      </c>
      <c r="R1329" s="190">
        <v>1322</v>
      </c>
      <c r="S1329" s="200">
        <f>TRUNC((('TARIFA ENTREGA A DIRECCION USD'!C1329-'TARIFA ENTREGA A DIRECCION USD'!D1329)/'TARIFA ENTREGA A DIRECCION USD'!D1329)+1,3)</f>
        <v>0.72099999999999997</v>
      </c>
      <c r="T1329" s="200">
        <f>TRUNC(('TARIFA ENTREGA A DIRECCION USD'!E1329-'TARIFA ENTREGA A DIRECCION USD'!D1329)/'TARIFA ENTREGA A DIRECCION USD'!D1329,3)</f>
        <v>0.245</v>
      </c>
      <c r="U1329" s="200">
        <f>TRUNC(('TARIFA ENTREGA A DIRECCION USD'!F1329-'TARIFA ENTREGA A DIRECCION USD'!D1329)/'TARIFA ENTREGA A DIRECCION USD'!D1329,3)</f>
        <v>0.41299999999999998</v>
      </c>
      <c r="V1329" s="200">
        <f>TRUNC(('TARIFA ENTREGA A DIRECCION USD'!G1329-'TARIFA ENTREGA A DIRECCION USD'!D1329)/'TARIFA ENTREGA A DIRECCION USD'!D1329,3)</f>
        <v>0.93100000000000005</v>
      </c>
      <c r="X1329" s="142">
        <v>16.12</v>
      </c>
      <c r="Y1329" s="190">
        <v>1322</v>
      </c>
      <c r="Z1329" s="200">
        <v>0.55000000000000004</v>
      </c>
      <c r="AA1329" s="200">
        <v>0.13</v>
      </c>
      <c r="AB1329" s="200">
        <v>0.3</v>
      </c>
      <c r="AC1329" s="200">
        <v>0.85</v>
      </c>
      <c r="AL1329"/>
      <c r="AM1329"/>
      <c r="AN1329"/>
      <c r="AO1329"/>
      <c r="AP1329"/>
      <c r="AQ1329"/>
      <c r="AR1329"/>
      <c r="AS1329"/>
      <c r="AT1329"/>
      <c r="AU1329"/>
    </row>
    <row r="1330" spans="17:47" x14ac:dyDescent="0.2">
      <c r="Q1330" s="142">
        <f>TRUNC('TARIFA ENTREGA A DIRECCION USD'!D1331-'TARIFA ENTREGA A DIRECCION USD'!D1330,2)</f>
        <v>0.54</v>
      </c>
      <c r="R1330" s="190">
        <v>1323</v>
      </c>
      <c r="S1330" s="200">
        <f>TRUNC((('TARIFA ENTREGA A DIRECCION USD'!C1330-'TARIFA ENTREGA A DIRECCION USD'!D1330)/'TARIFA ENTREGA A DIRECCION USD'!D1330)+1,3)</f>
        <v>0.72099999999999997</v>
      </c>
      <c r="T1330" s="200">
        <f>TRUNC(('TARIFA ENTREGA A DIRECCION USD'!E1330-'TARIFA ENTREGA A DIRECCION USD'!D1330)/'TARIFA ENTREGA A DIRECCION USD'!D1330,3)</f>
        <v>0.245</v>
      </c>
      <c r="U1330" s="200">
        <f>TRUNC(('TARIFA ENTREGA A DIRECCION USD'!F1330-'TARIFA ENTREGA A DIRECCION USD'!D1330)/'TARIFA ENTREGA A DIRECCION USD'!D1330,3)</f>
        <v>0.41299999999999998</v>
      </c>
      <c r="V1330" s="200">
        <f>TRUNC(('TARIFA ENTREGA A DIRECCION USD'!G1330-'TARIFA ENTREGA A DIRECCION USD'!D1330)/'TARIFA ENTREGA A DIRECCION USD'!D1330,3)</f>
        <v>0.93100000000000005</v>
      </c>
      <c r="X1330" s="142">
        <v>16.12</v>
      </c>
      <c r="Y1330" s="190">
        <v>1323</v>
      </c>
      <c r="Z1330" s="200">
        <v>0.55000000000000004</v>
      </c>
      <c r="AA1330" s="200">
        <v>0.13</v>
      </c>
      <c r="AB1330" s="200">
        <v>0.3</v>
      </c>
      <c r="AC1330" s="200">
        <v>0.85</v>
      </c>
      <c r="AL1330"/>
      <c r="AM1330"/>
      <c r="AN1330"/>
      <c r="AO1330"/>
      <c r="AP1330"/>
      <c r="AQ1330"/>
      <c r="AR1330"/>
      <c r="AS1330"/>
      <c r="AT1330"/>
      <c r="AU1330"/>
    </row>
    <row r="1331" spans="17:47" x14ac:dyDescent="0.2">
      <c r="Q1331" s="142">
        <f>TRUNC('TARIFA ENTREGA A DIRECCION USD'!D1332-'TARIFA ENTREGA A DIRECCION USD'!D1331,2)</f>
        <v>0.54</v>
      </c>
      <c r="R1331" s="190">
        <v>1324</v>
      </c>
      <c r="S1331" s="200">
        <f>TRUNC((('TARIFA ENTREGA A DIRECCION USD'!C1331-'TARIFA ENTREGA A DIRECCION USD'!D1331)/'TARIFA ENTREGA A DIRECCION USD'!D1331)+1,3)</f>
        <v>0.72099999999999997</v>
      </c>
      <c r="T1331" s="200">
        <f>TRUNC(('TARIFA ENTREGA A DIRECCION USD'!E1331-'TARIFA ENTREGA A DIRECCION USD'!D1331)/'TARIFA ENTREGA A DIRECCION USD'!D1331,3)</f>
        <v>0.245</v>
      </c>
      <c r="U1331" s="200">
        <f>TRUNC(('TARIFA ENTREGA A DIRECCION USD'!F1331-'TARIFA ENTREGA A DIRECCION USD'!D1331)/'TARIFA ENTREGA A DIRECCION USD'!D1331,3)</f>
        <v>0.41299999999999998</v>
      </c>
      <c r="V1331" s="200">
        <f>TRUNC(('TARIFA ENTREGA A DIRECCION USD'!G1331-'TARIFA ENTREGA A DIRECCION USD'!D1331)/'TARIFA ENTREGA A DIRECCION USD'!D1331,3)</f>
        <v>0.93100000000000005</v>
      </c>
      <c r="X1331" s="142">
        <v>16.12</v>
      </c>
      <c r="Y1331" s="190">
        <v>1324</v>
      </c>
      <c r="Z1331" s="200">
        <v>0.55000000000000004</v>
      </c>
      <c r="AA1331" s="200">
        <v>0.13</v>
      </c>
      <c r="AB1331" s="200">
        <v>0.3</v>
      </c>
      <c r="AC1331" s="200">
        <v>0.85</v>
      </c>
      <c r="AL1331"/>
      <c r="AM1331"/>
      <c r="AN1331"/>
      <c r="AO1331"/>
      <c r="AP1331"/>
      <c r="AQ1331"/>
      <c r="AR1331"/>
      <c r="AS1331"/>
      <c r="AT1331"/>
      <c r="AU1331"/>
    </row>
    <row r="1332" spans="17:47" x14ac:dyDescent="0.2">
      <c r="Q1332" s="142">
        <f>TRUNC('TARIFA ENTREGA A DIRECCION USD'!D1333-'TARIFA ENTREGA A DIRECCION USD'!D1332,2)</f>
        <v>0.54</v>
      </c>
      <c r="R1332" s="190">
        <v>1325</v>
      </c>
      <c r="S1332" s="200">
        <f>TRUNC((('TARIFA ENTREGA A DIRECCION USD'!C1332-'TARIFA ENTREGA A DIRECCION USD'!D1332)/'TARIFA ENTREGA A DIRECCION USD'!D1332)+1,3)</f>
        <v>0.72099999999999997</v>
      </c>
      <c r="T1332" s="200">
        <f>TRUNC(('TARIFA ENTREGA A DIRECCION USD'!E1332-'TARIFA ENTREGA A DIRECCION USD'!D1332)/'TARIFA ENTREGA A DIRECCION USD'!D1332,3)</f>
        <v>0.245</v>
      </c>
      <c r="U1332" s="200">
        <f>TRUNC(('TARIFA ENTREGA A DIRECCION USD'!F1332-'TARIFA ENTREGA A DIRECCION USD'!D1332)/'TARIFA ENTREGA A DIRECCION USD'!D1332,3)</f>
        <v>0.41299999999999998</v>
      </c>
      <c r="V1332" s="200">
        <f>TRUNC(('TARIFA ENTREGA A DIRECCION USD'!G1332-'TARIFA ENTREGA A DIRECCION USD'!D1332)/'TARIFA ENTREGA A DIRECCION USD'!D1332,3)</f>
        <v>0.93100000000000005</v>
      </c>
      <c r="X1332" s="142">
        <v>16.12</v>
      </c>
      <c r="Y1332" s="190">
        <v>1325</v>
      </c>
      <c r="Z1332" s="200">
        <v>0.55000000000000004</v>
      </c>
      <c r="AA1332" s="200">
        <v>0.13</v>
      </c>
      <c r="AB1332" s="200">
        <v>0.3</v>
      </c>
      <c r="AC1332" s="200">
        <v>0.85</v>
      </c>
      <c r="AL1332"/>
      <c r="AM1332"/>
      <c r="AN1332"/>
      <c r="AO1332"/>
      <c r="AP1332"/>
      <c r="AQ1332"/>
      <c r="AR1332"/>
      <c r="AS1332"/>
      <c r="AT1332"/>
      <c r="AU1332"/>
    </row>
    <row r="1333" spans="17:47" x14ac:dyDescent="0.2">
      <c r="Q1333" s="142">
        <f>TRUNC('TARIFA ENTREGA A DIRECCION USD'!D1334-'TARIFA ENTREGA A DIRECCION USD'!D1333,2)</f>
        <v>0.54</v>
      </c>
      <c r="R1333" s="190">
        <v>1326</v>
      </c>
      <c r="S1333" s="200">
        <f>TRUNC((('TARIFA ENTREGA A DIRECCION USD'!C1333-'TARIFA ENTREGA A DIRECCION USD'!D1333)/'TARIFA ENTREGA A DIRECCION USD'!D1333)+1,3)</f>
        <v>0.72099999999999997</v>
      </c>
      <c r="T1333" s="200">
        <f>TRUNC(('TARIFA ENTREGA A DIRECCION USD'!E1333-'TARIFA ENTREGA A DIRECCION USD'!D1333)/'TARIFA ENTREGA A DIRECCION USD'!D1333,3)</f>
        <v>0.245</v>
      </c>
      <c r="U1333" s="200">
        <f>TRUNC(('TARIFA ENTREGA A DIRECCION USD'!F1333-'TARIFA ENTREGA A DIRECCION USD'!D1333)/'TARIFA ENTREGA A DIRECCION USD'!D1333,3)</f>
        <v>0.41299999999999998</v>
      </c>
      <c r="V1333" s="200">
        <f>TRUNC(('TARIFA ENTREGA A DIRECCION USD'!G1333-'TARIFA ENTREGA A DIRECCION USD'!D1333)/'TARIFA ENTREGA A DIRECCION USD'!D1333,3)</f>
        <v>0.93100000000000005</v>
      </c>
      <c r="X1333" s="142">
        <v>16.12</v>
      </c>
      <c r="Y1333" s="190">
        <v>1326</v>
      </c>
      <c r="Z1333" s="200">
        <v>0.55000000000000004</v>
      </c>
      <c r="AA1333" s="200">
        <v>0.13</v>
      </c>
      <c r="AB1333" s="200">
        <v>0.3</v>
      </c>
      <c r="AC1333" s="200">
        <v>0.85</v>
      </c>
      <c r="AL1333"/>
      <c r="AM1333"/>
      <c r="AN1333"/>
      <c r="AO1333"/>
      <c r="AP1333"/>
      <c r="AQ1333"/>
      <c r="AR1333"/>
      <c r="AS1333"/>
      <c r="AT1333"/>
      <c r="AU1333"/>
    </row>
    <row r="1334" spans="17:47" x14ac:dyDescent="0.2">
      <c r="Q1334" s="142">
        <f>TRUNC('TARIFA ENTREGA A DIRECCION USD'!D1335-'TARIFA ENTREGA A DIRECCION USD'!D1334,2)</f>
        <v>0.54</v>
      </c>
      <c r="R1334" s="190">
        <v>1327</v>
      </c>
      <c r="S1334" s="200">
        <f>TRUNC((('TARIFA ENTREGA A DIRECCION USD'!C1334-'TARIFA ENTREGA A DIRECCION USD'!D1334)/'TARIFA ENTREGA A DIRECCION USD'!D1334)+1,3)</f>
        <v>0.72099999999999997</v>
      </c>
      <c r="T1334" s="200">
        <f>TRUNC(('TARIFA ENTREGA A DIRECCION USD'!E1334-'TARIFA ENTREGA A DIRECCION USD'!D1334)/'TARIFA ENTREGA A DIRECCION USD'!D1334,3)</f>
        <v>0.245</v>
      </c>
      <c r="U1334" s="200">
        <f>TRUNC(('TARIFA ENTREGA A DIRECCION USD'!F1334-'TARIFA ENTREGA A DIRECCION USD'!D1334)/'TARIFA ENTREGA A DIRECCION USD'!D1334,3)</f>
        <v>0.41299999999999998</v>
      </c>
      <c r="V1334" s="200">
        <f>TRUNC(('TARIFA ENTREGA A DIRECCION USD'!G1334-'TARIFA ENTREGA A DIRECCION USD'!D1334)/'TARIFA ENTREGA A DIRECCION USD'!D1334,3)</f>
        <v>0.93100000000000005</v>
      </c>
      <c r="X1334" s="142">
        <v>16.12</v>
      </c>
      <c r="Y1334" s="190">
        <v>1327</v>
      </c>
      <c r="Z1334" s="200">
        <v>0.55000000000000004</v>
      </c>
      <c r="AA1334" s="200">
        <v>0.13</v>
      </c>
      <c r="AB1334" s="200">
        <v>0.3</v>
      </c>
      <c r="AC1334" s="200">
        <v>0.85</v>
      </c>
      <c r="AL1334"/>
      <c r="AM1334"/>
      <c r="AN1334"/>
      <c r="AO1334"/>
      <c r="AP1334"/>
      <c r="AQ1334"/>
      <c r="AR1334"/>
      <c r="AS1334"/>
      <c r="AT1334"/>
      <c r="AU1334"/>
    </row>
    <row r="1335" spans="17:47" x14ac:dyDescent="0.2">
      <c r="Q1335" s="142">
        <f>TRUNC('TARIFA ENTREGA A DIRECCION USD'!D1336-'TARIFA ENTREGA A DIRECCION USD'!D1335,2)</f>
        <v>0.54</v>
      </c>
      <c r="R1335" s="190">
        <v>1328</v>
      </c>
      <c r="S1335" s="200">
        <f>TRUNC((('TARIFA ENTREGA A DIRECCION USD'!C1335-'TARIFA ENTREGA A DIRECCION USD'!D1335)/'TARIFA ENTREGA A DIRECCION USD'!D1335)+1,3)</f>
        <v>0.72099999999999997</v>
      </c>
      <c r="T1335" s="200">
        <f>TRUNC(('TARIFA ENTREGA A DIRECCION USD'!E1335-'TARIFA ENTREGA A DIRECCION USD'!D1335)/'TARIFA ENTREGA A DIRECCION USD'!D1335,3)</f>
        <v>0.245</v>
      </c>
      <c r="U1335" s="200">
        <f>TRUNC(('TARIFA ENTREGA A DIRECCION USD'!F1335-'TARIFA ENTREGA A DIRECCION USD'!D1335)/'TARIFA ENTREGA A DIRECCION USD'!D1335,3)</f>
        <v>0.41299999999999998</v>
      </c>
      <c r="V1335" s="200">
        <f>TRUNC(('TARIFA ENTREGA A DIRECCION USD'!G1335-'TARIFA ENTREGA A DIRECCION USD'!D1335)/'TARIFA ENTREGA A DIRECCION USD'!D1335,3)</f>
        <v>0.93100000000000005</v>
      </c>
      <c r="X1335" s="142">
        <v>16.12</v>
      </c>
      <c r="Y1335" s="190">
        <v>1328</v>
      </c>
      <c r="Z1335" s="200">
        <v>0.55000000000000004</v>
      </c>
      <c r="AA1335" s="200">
        <v>0.13</v>
      </c>
      <c r="AB1335" s="200">
        <v>0.3</v>
      </c>
      <c r="AC1335" s="200">
        <v>0.85</v>
      </c>
      <c r="AL1335"/>
      <c r="AM1335"/>
      <c r="AN1335"/>
      <c r="AO1335"/>
      <c r="AP1335"/>
      <c r="AQ1335"/>
      <c r="AR1335"/>
      <c r="AS1335"/>
      <c r="AT1335"/>
      <c r="AU1335"/>
    </row>
    <row r="1336" spans="17:47" x14ac:dyDescent="0.2">
      <c r="Q1336" s="142">
        <f>TRUNC('TARIFA ENTREGA A DIRECCION USD'!D1337-'TARIFA ENTREGA A DIRECCION USD'!D1336,2)</f>
        <v>0.54</v>
      </c>
      <c r="R1336" s="190">
        <v>1329</v>
      </c>
      <c r="S1336" s="200">
        <f>TRUNC((('TARIFA ENTREGA A DIRECCION USD'!C1336-'TARIFA ENTREGA A DIRECCION USD'!D1336)/'TARIFA ENTREGA A DIRECCION USD'!D1336)+1,3)</f>
        <v>0.72099999999999997</v>
      </c>
      <c r="T1336" s="200">
        <f>TRUNC(('TARIFA ENTREGA A DIRECCION USD'!E1336-'TARIFA ENTREGA A DIRECCION USD'!D1336)/'TARIFA ENTREGA A DIRECCION USD'!D1336,3)</f>
        <v>0.246</v>
      </c>
      <c r="U1336" s="200">
        <f>TRUNC(('TARIFA ENTREGA A DIRECCION USD'!F1336-'TARIFA ENTREGA A DIRECCION USD'!D1336)/'TARIFA ENTREGA A DIRECCION USD'!D1336,3)</f>
        <v>0.41299999999999998</v>
      </c>
      <c r="V1336" s="200">
        <f>TRUNC(('TARIFA ENTREGA A DIRECCION USD'!G1336-'TARIFA ENTREGA A DIRECCION USD'!D1336)/'TARIFA ENTREGA A DIRECCION USD'!D1336,3)</f>
        <v>0.93100000000000005</v>
      </c>
      <c r="X1336" s="142">
        <v>16.12</v>
      </c>
      <c r="Y1336" s="190">
        <v>1329</v>
      </c>
      <c r="Z1336" s="200">
        <v>0.55000000000000004</v>
      </c>
      <c r="AA1336" s="200">
        <v>0.13</v>
      </c>
      <c r="AB1336" s="200">
        <v>0.3</v>
      </c>
      <c r="AC1336" s="200">
        <v>0.85</v>
      </c>
      <c r="AL1336"/>
      <c r="AM1336"/>
      <c r="AN1336"/>
      <c r="AO1336"/>
      <c r="AP1336"/>
      <c r="AQ1336"/>
      <c r="AR1336"/>
      <c r="AS1336"/>
      <c r="AT1336"/>
      <c r="AU1336"/>
    </row>
    <row r="1337" spans="17:47" x14ac:dyDescent="0.2">
      <c r="Q1337" s="142">
        <f>TRUNC('TARIFA ENTREGA A DIRECCION USD'!D1338-'TARIFA ENTREGA A DIRECCION USD'!D1337,2)</f>
        <v>0.54</v>
      </c>
      <c r="R1337" s="190">
        <v>1330</v>
      </c>
      <c r="S1337" s="200">
        <f>TRUNC((('TARIFA ENTREGA A DIRECCION USD'!C1337-'TARIFA ENTREGA A DIRECCION USD'!D1337)/'TARIFA ENTREGA A DIRECCION USD'!D1337)+1,3)</f>
        <v>0.72099999999999997</v>
      </c>
      <c r="T1337" s="200">
        <f>TRUNC(('TARIFA ENTREGA A DIRECCION USD'!E1337-'TARIFA ENTREGA A DIRECCION USD'!D1337)/'TARIFA ENTREGA A DIRECCION USD'!D1337,3)</f>
        <v>0.246</v>
      </c>
      <c r="U1337" s="200">
        <f>TRUNC(('TARIFA ENTREGA A DIRECCION USD'!F1337-'TARIFA ENTREGA A DIRECCION USD'!D1337)/'TARIFA ENTREGA A DIRECCION USD'!D1337,3)</f>
        <v>0.41299999999999998</v>
      </c>
      <c r="V1337" s="200">
        <f>TRUNC(('TARIFA ENTREGA A DIRECCION USD'!G1337-'TARIFA ENTREGA A DIRECCION USD'!D1337)/'TARIFA ENTREGA A DIRECCION USD'!D1337,3)</f>
        <v>0.93100000000000005</v>
      </c>
      <c r="X1337" s="142">
        <v>16.12</v>
      </c>
      <c r="Y1337" s="190">
        <v>1330</v>
      </c>
      <c r="Z1337" s="200">
        <v>0.55000000000000004</v>
      </c>
      <c r="AA1337" s="200">
        <v>0.13</v>
      </c>
      <c r="AB1337" s="200">
        <v>0.3</v>
      </c>
      <c r="AC1337" s="200">
        <v>0.85</v>
      </c>
      <c r="AL1337"/>
      <c r="AM1337"/>
      <c r="AN1337"/>
      <c r="AO1337"/>
      <c r="AP1337"/>
      <c r="AQ1337"/>
      <c r="AR1337"/>
      <c r="AS1337"/>
      <c r="AT1337"/>
      <c r="AU1337"/>
    </row>
    <row r="1338" spans="17:47" x14ac:dyDescent="0.2">
      <c r="Q1338" s="142">
        <f>TRUNC('TARIFA ENTREGA A DIRECCION USD'!D1339-'TARIFA ENTREGA A DIRECCION USD'!D1338,2)</f>
        <v>0.54</v>
      </c>
      <c r="R1338" s="190">
        <v>1331</v>
      </c>
      <c r="S1338" s="200">
        <f>TRUNC((('TARIFA ENTREGA A DIRECCION USD'!C1338-'TARIFA ENTREGA A DIRECCION USD'!D1338)/'TARIFA ENTREGA A DIRECCION USD'!D1338)+1,3)</f>
        <v>0.72099999999999997</v>
      </c>
      <c r="T1338" s="200">
        <f>TRUNC(('TARIFA ENTREGA A DIRECCION USD'!E1338-'TARIFA ENTREGA A DIRECCION USD'!D1338)/'TARIFA ENTREGA A DIRECCION USD'!D1338,3)</f>
        <v>0.246</v>
      </c>
      <c r="U1338" s="200">
        <f>TRUNC(('TARIFA ENTREGA A DIRECCION USD'!F1338-'TARIFA ENTREGA A DIRECCION USD'!D1338)/'TARIFA ENTREGA A DIRECCION USD'!D1338,3)</f>
        <v>0.41299999999999998</v>
      </c>
      <c r="V1338" s="200">
        <f>TRUNC(('TARIFA ENTREGA A DIRECCION USD'!G1338-'TARIFA ENTREGA A DIRECCION USD'!D1338)/'TARIFA ENTREGA A DIRECCION USD'!D1338,3)</f>
        <v>0.93100000000000005</v>
      </c>
      <c r="X1338" s="142">
        <v>16.12</v>
      </c>
      <c r="Y1338" s="190">
        <v>1331</v>
      </c>
      <c r="Z1338" s="200">
        <v>0.55000000000000004</v>
      </c>
      <c r="AA1338" s="200">
        <v>0.13</v>
      </c>
      <c r="AB1338" s="200">
        <v>0.3</v>
      </c>
      <c r="AC1338" s="200">
        <v>0.85</v>
      </c>
      <c r="AL1338"/>
      <c r="AM1338"/>
      <c r="AN1338"/>
      <c r="AO1338"/>
      <c r="AP1338"/>
      <c r="AQ1338"/>
      <c r="AR1338"/>
      <c r="AS1338"/>
      <c r="AT1338"/>
      <c r="AU1338"/>
    </row>
    <row r="1339" spans="17:47" x14ac:dyDescent="0.2">
      <c r="Q1339" s="142">
        <f>TRUNC('TARIFA ENTREGA A DIRECCION USD'!D1340-'TARIFA ENTREGA A DIRECCION USD'!D1339,2)</f>
        <v>0.54</v>
      </c>
      <c r="R1339" s="190">
        <v>1332</v>
      </c>
      <c r="S1339" s="200">
        <f>TRUNC((('TARIFA ENTREGA A DIRECCION USD'!C1339-'TARIFA ENTREGA A DIRECCION USD'!D1339)/'TARIFA ENTREGA A DIRECCION USD'!D1339)+1,3)</f>
        <v>0.72099999999999997</v>
      </c>
      <c r="T1339" s="200">
        <f>TRUNC(('TARIFA ENTREGA A DIRECCION USD'!E1339-'TARIFA ENTREGA A DIRECCION USD'!D1339)/'TARIFA ENTREGA A DIRECCION USD'!D1339,3)</f>
        <v>0.246</v>
      </c>
      <c r="U1339" s="200">
        <f>TRUNC(('TARIFA ENTREGA A DIRECCION USD'!F1339-'TARIFA ENTREGA A DIRECCION USD'!D1339)/'TARIFA ENTREGA A DIRECCION USD'!D1339,3)</f>
        <v>0.41299999999999998</v>
      </c>
      <c r="V1339" s="200">
        <f>TRUNC(('TARIFA ENTREGA A DIRECCION USD'!G1339-'TARIFA ENTREGA A DIRECCION USD'!D1339)/'TARIFA ENTREGA A DIRECCION USD'!D1339,3)</f>
        <v>0.93100000000000005</v>
      </c>
      <c r="X1339" s="142">
        <v>16.12</v>
      </c>
      <c r="Y1339" s="190">
        <v>1332</v>
      </c>
      <c r="Z1339" s="200">
        <v>0.55000000000000004</v>
      </c>
      <c r="AA1339" s="200">
        <v>0.13</v>
      </c>
      <c r="AB1339" s="200">
        <v>0.3</v>
      </c>
      <c r="AC1339" s="200">
        <v>0.85</v>
      </c>
      <c r="AL1339"/>
      <c r="AM1339"/>
      <c r="AN1339"/>
      <c r="AO1339"/>
      <c r="AP1339"/>
      <c r="AQ1339"/>
      <c r="AR1339"/>
      <c r="AS1339"/>
      <c r="AT1339"/>
      <c r="AU1339"/>
    </row>
    <row r="1340" spans="17:47" x14ac:dyDescent="0.2">
      <c r="Q1340" s="142">
        <f>TRUNC('TARIFA ENTREGA A DIRECCION USD'!D1341-'TARIFA ENTREGA A DIRECCION USD'!D1340,2)</f>
        <v>0.54</v>
      </c>
      <c r="R1340" s="190">
        <v>1333</v>
      </c>
      <c r="S1340" s="200">
        <f>TRUNC((('TARIFA ENTREGA A DIRECCION USD'!C1340-'TARIFA ENTREGA A DIRECCION USD'!D1340)/'TARIFA ENTREGA A DIRECCION USD'!D1340)+1,3)</f>
        <v>0.72099999999999997</v>
      </c>
      <c r="T1340" s="200">
        <f>TRUNC(('TARIFA ENTREGA A DIRECCION USD'!E1340-'TARIFA ENTREGA A DIRECCION USD'!D1340)/'TARIFA ENTREGA A DIRECCION USD'!D1340,3)</f>
        <v>0.246</v>
      </c>
      <c r="U1340" s="200">
        <f>TRUNC(('TARIFA ENTREGA A DIRECCION USD'!F1340-'TARIFA ENTREGA A DIRECCION USD'!D1340)/'TARIFA ENTREGA A DIRECCION USD'!D1340,3)</f>
        <v>0.41299999999999998</v>
      </c>
      <c r="V1340" s="200">
        <f>TRUNC(('TARIFA ENTREGA A DIRECCION USD'!G1340-'TARIFA ENTREGA A DIRECCION USD'!D1340)/'TARIFA ENTREGA A DIRECCION USD'!D1340,3)</f>
        <v>0.93100000000000005</v>
      </c>
      <c r="X1340" s="142">
        <v>16.12</v>
      </c>
      <c r="Y1340" s="190">
        <v>1333</v>
      </c>
      <c r="Z1340" s="200">
        <v>0.55000000000000004</v>
      </c>
      <c r="AA1340" s="200">
        <v>0.13</v>
      </c>
      <c r="AB1340" s="200">
        <v>0.3</v>
      </c>
      <c r="AC1340" s="200">
        <v>0.85</v>
      </c>
      <c r="AL1340"/>
      <c r="AM1340"/>
      <c r="AN1340"/>
      <c r="AO1340"/>
      <c r="AP1340"/>
      <c r="AQ1340"/>
      <c r="AR1340"/>
      <c r="AS1340"/>
      <c r="AT1340"/>
      <c r="AU1340"/>
    </row>
    <row r="1341" spans="17:47" x14ac:dyDescent="0.2">
      <c r="Q1341" s="142">
        <f>TRUNC('TARIFA ENTREGA A DIRECCION USD'!D1342-'TARIFA ENTREGA A DIRECCION USD'!D1341,2)</f>
        <v>0.54</v>
      </c>
      <c r="R1341" s="190">
        <v>1334</v>
      </c>
      <c r="S1341" s="200">
        <f>TRUNC((('TARIFA ENTREGA A DIRECCION USD'!C1341-'TARIFA ENTREGA A DIRECCION USD'!D1341)/'TARIFA ENTREGA A DIRECCION USD'!D1341)+1,3)</f>
        <v>0.72099999999999997</v>
      </c>
      <c r="T1341" s="200">
        <f>TRUNC(('TARIFA ENTREGA A DIRECCION USD'!E1341-'TARIFA ENTREGA A DIRECCION USD'!D1341)/'TARIFA ENTREGA A DIRECCION USD'!D1341,3)</f>
        <v>0.246</v>
      </c>
      <c r="U1341" s="200">
        <f>TRUNC(('TARIFA ENTREGA A DIRECCION USD'!F1341-'TARIFA ENTREGA A DIRECCION USD'!D1341)/'TARIFA ENTREGA A DIRECCION USD'!D1341,3)</f>
        <v>0.41299999999999998</v>
      </c>
      <c r="V1341" s="200">
        <f>TRUNC(('TARIFA ENTREGA A DIRECCION USD'!G1341-'TARIFA ENTREGA A DIRECCION USD'!D1341)/'TARIFA ENTREGA A DIRECCION USD'!D1341,3)</f>
        <v>0.93100000000000005</v>
      </c>
      <c r="X1341" s="142">
        <v>16.12</v>
      </c>
      <c r="Y1341" s="190">
        <v>1334</v>
      </c>
      <c r="Z1341" s="200">
        <v>0.55000000000000004</v>
      </c>
      <c r="AA1341" s="200">
        <v>0.13</v>
      </c>
      <c r="AB1341" s="200">
        <v>0.3</v>
      </c>
      <c r="AC1341" s="200">
        <v>0.85</v>
      </c>
      <c r="AL1341"/>
      <c r="AM1341"/>
      <c r="AN1341"/>
      <c r="AO1341"/>
      <c r="AP1341"/>
      <c r="AQ1341"/>
      <c r="AR1341"/>
      <c r="AS1341"/>
      <c r="AT1341"/>
      <c r="AU1341"/>
    </row>
    <row r="1342" spans="17:47" x14ac:dyDescent="0.2">
      <c r="Q1342" s="142">
        <f>TRUNC('TARIFA ENTREGA A DIRECCION USD'!D1343-'TARIFA ENTREGA A DIRECCION USD'!D1342,2)</f>
        <v>0.54</v>
      </c>
      <c r="R1342" s="190">
        <v>1335</v>
      </c>
      <c r="S1342" s="200">
        <f>TRUNC((('TARIFA ENTREGA A DIRECCION USD'!C1342-'TARIFA ENTREGA A DIRECCION USD'!D1342)/'TARIFA ENTREGA A DIRECCION USD'!D1342)+1,3)</f>
        <v>0.72099999999999997</v>
      </c>
      <c r="T1342" s="200">
        <f>TRUNC(('TARIFA ENTREGA A DIRECCION USD'!E1342-'TARIFA ENTREGA A DIRECCION USD'!D1342)/'TARIFA ENTREGA A DIRECCION USD'!D1342,3)</f>
        <v>0.246</v>
      </c>
      <c r="U1342" s="200">
        <f>TRUNC(('TARIFA ENTREGA A DIRECCION USD'!F1342-'TARIFA ENTREGA A DIRECCION USD'!D1342)/'TARIFA ENTREGA A DIRECCION USD'!D1342,3)</f>
        <v>0.41299999999999998</v>
      </c>
      <c r="V1342" s="200">
        <f>TRUNC(('TARIFA ENTREGA A DIRECCION USD'!G1342-'TARIFA ENTREGA A DIRECCION USD'!D1342)/'TARIFA ENTREGA A DIRECCION USD'!D1342,3)</f>
        <v>0.93100000000000005</v>
      </c>
      <c r="X1342" s="142">
        <v>16.12</v>
      </c>
      <c r="Y1342" s="190">
        <v>1335</v>
      </c>
      <c r="Z1342" s="200">
        <v>0.55000000000000004</v>
      </c>
      <c r="AA1342" s="200">
        <v>0.13</v>
      </c>
      <c r="AB1342" s="200">
        <v>0.3</v>
      </c>
      <c r="AC1342" s="200">
        <v>0.85</v>
      </c>
      <c r="AL1342"/>
      <c r="AM1342"/>
      <c r="AN1342"/>
      <c r="AO1342"/>
      <c r="AP1342"/>
      <c r="AQ1342"/>
      <c r="AR1342"/>
      <c r="AS1342"/>
      <c r="AT1342"/>
      <c r="AU1342"/>
    </row>
    <row r="1343" spans="17:47" x14ac:dyDescent="0.2">
      <c r="Q1343" s="142">
        <f>TRUNC('TARIFA ENTREGA A DIRECCION USD'!D1344-'TARIFA ENTREGA A DIRECCION USD'!D1343,2)</f>
        <v>0.54</v>
      </c>
      <c r="R1343" s="190">
        <v>1336</v>
      </c>
      <c r="S1343" s="200">
        <f>TRUNC((('TARIFA ENTREGA A DIRECCION USD'!C1343-'TARIFA ENTREGA A DIRECCION USD'!D1343)/'TARIFA ENTREGA A DIRECCION USD'!D1343)+1,3)</f>
        <v>0.72099999999999997</v>
      </c>
      <c r="T1343" s="200">
        <f>TRUNC(('TARIFA ENTREGA A DIRECCION USD'!E1343-'TARIFA ENTREGA A DIRECCION USD'!D1343)/'TARIFA ENTREGA A DIRECCION USD'!D1343,3)</f>
        <v>0.246</v>
      </c>
      <c r="U1343" s="200">
        <f>TRUNC(('TARIFA ENTREGA A DIRECCION USD'!F1343-'TARIFA ENTREGA A DIRECCION USD'!D1343)/'TARIFA ENTREGA A DIRECCION USD'!D1343,3)</f>
        <v>0.41299999999999998</v>
      </c>
      <c r="V1343" s="200">
        <f>TRUNC(('TARIFA ENTREGA A DIRECCION USD'!G1343-'TARIFA ENTREGA A DIRECCION USD'!D1343)/'TARIFA ENTREGA A DIRECCION USD'!D1343,3)</f>
        <v>0.93100000000000005</v>
      </c>
      <c r="X1343" s="142">
        <v>16.12</v>
      </c>
      <c r="Y1343" s="190">
        <v>1336</v>
      </c>
      <c r="Z1343" s="200">
        <v>0.55000000000000004</v>
      </c>
      <c r="AA1343" s="200">
        <v>0.13</v>
      </c>
      <c r="AB1343" s="200">
        <v>0.3</v>
      </c>
      <c r="AC1343" s="200">
        <v>0.85</v>
      </c>
      <c r="AL1343"/>
      <c r="AM1343"/>
      <c r="AN1343"/>
      <c r="AO1343"/>
      <c r="AP1343"/>
      <c r="AQ1343"/>
      <c r="AR1343"/>
      <c r="AS1343"/>
      <c r="AT1343"/>
      <c r="AU1343"/>
    </row>
    <row r="1344" spans="17:47" x14ac:dyDescent="0.2">
      <c r="Q1344" s="142">
        <f>TRUNC('TARIFA ENTREGA A DIRECCION USD'!D1345-'TARIFA ENTREGA A DIRECCION USD'!D1344,2)</f>
        <v>0.54</v>
      </c>
      <c r="R1344" s="190">
        <v>1337</v>
      </c>
      <c r="S1344" s="200">
        <f>TRUNC((('TARIFA ENTREGA A DIRECCION USD'!C1344-'TARIFA ENTREGA A DIRECCION USD'!D1344)/'TARIFA ENTREGA A DIRECCION USD'!D1344)+1,3)</f>
        <v>0.72099999999999997</v>
      </c>
      <c r="T1344" s="200">
        <f>TRUNC(('TARIFA ENTREGA A DIRECCION USD'!E1344-'TARIFA ENTREGA A DIRECCION USD'!D1344)/'TARIFA ENTREGA A DIRECCION USD'!D1344,3)</f>
        <v>0.246</v>
      </c>
      <c r="U1344" s="200">
        <f>TRUNC(('TARIFA ENTREGA A DIRECCION USD'!F1344-'TARIFA ENTREGA A DIRECCION USD'!D1344)/'TARIFA ENTREGA A DIRECCION USD'!D1344,3)</f>
        <v>0.41299999999999998</v>
      </c>
      <c r="V1344" s="200">
        <f>TRUNC(('TARIFA ENTREGA A DIRECCION USD'!G1344-'TARIFA ENTREGA A DIRECCION USD'!D1344)/'TARIFA ENTREGA A DIRECCION USD'!D1344,3)</f>
        <v>0.93100000000000005</v>
      </c>
      <c r="X1344" s="142">
        <v>16.12</v>
      </c>
      <c r="Y1344" s="190">
        <v>1337</v>
      </c>
      <c r="Z1344" s="200">
        <v>0.55000000000000004</v>
      </c>
      <c r="AA1344" s="200">
        <v>0.13</v>
      </c>
      <c r="AB1344" s="200">
        <v>0.3</v>
      </c>
      <c r="AC1344" s="200">
        <v>0.85</v>
      </c>
      <c r="AL1344"/>
      <c r="AM1344"/>
      <c r="AN1344"/>
      <c r="AO1344"/>
      <c r="AP1344"/>
      <c r="AQ1344"/>
      <c r="AR1344"/>
      <c r="AS1344"/>
      <c r="AT1344"/>
      <c r="AU1344"/>
    </row>
    <row r="1345" spans="17:47" x14ac:dyDescent="0.2">
      <c r="Q1345" s="142">
        <f>TRUNC('TARIFA ENTREGA A DIRECCION USD'!D1346-'TARIFA ENTREGA A DIRECCION USD'!D1345,2)</f>
        <v>0.54</v>
      </c>
      <c r="R1345" s="190">
        <v>1338</v>
      </c>
      <c r="S1345" s="200">
        <f>TRUNC((('TARIFA ENTREGA A DIRECCION USD'!C1345-'TARIFA ENTREGA A DIRECCION USD'!D1345)/'TARIFA ENTREGA A DIRECCION USD'!D1345)+1,3)</f>
        <v>0.72099999999999997</v>
      </c>
      <c r="T1345" s="200">
        <f>TRUNC(('TARIFA ENTREGA A DIRECCION USD'!E1345-'TARIFA ENTREGA A DIRECCION USD'!D1345)/'TARIFA ENTREGA A DIRECCION USD'!D1345,3)</f>
        <v>0.246</v>
      </c>
      <c r="U1345" s="200">
        <f>TRUNC(('TARIFA ENTREGA A DIRECCION USD'!F1345-'TARIFA ENTREGA A DIRECCION USD'!D1345)/'TARIFA ENTREGA A DIRECCION USD'!D1345,3)</f>
        <v>0.41299999999999998</v>
      </c>
      <c r="V1345" s="200">
        <f>TRUNC(('TARIFA ENTREGA A DIRECCION USD'!G1345-'TARIFA ENTREGA A DIRECCION USD'!D1345)/'TARIFA ENTREGA A DIRECCION USD'!D1345,3)</f>
        <v>0.93100000000000005</v>
      </c>
      <c r="X1345" s="142">
        <v>16.12</v>
      </c>
      <c r="Y1345" s="190">
        <v>1338</v>
      </c>
      <c r="Z1345" s="200">
        <v>0.55000000000000004</v>
      </c>
      <c r="AA1345" s="200">
        <v>0.13</v>
      </c>
      <c r="AB1345" s="200">
        <v>0.3</v>
      </c>
      <c r="AC1345" s="200">
        <v>0.85</v>
      </c>
      <c r="AL1345"/>
      <c r="AM1345"/>
      <c r="AN1345"/>
      <c r="AO1345"/>
      <c r="AP1345"/>
      <c r="AQ1345"/>
      <c r="AR1345"/>
      <c r="AS1345"/>
      <c r="AT1345"/>
      <c r="AU1345"/>
    </row>
    <row r="1346" spans="17:47" x14ac:dyDescent="0.2">
      <c r="Q1346" s="142">
        <f>TRUNC('TARIFA ENTREGA A DIRECCION USD'!D1347-'TARIFA ENTREGA A DIRECCION USD'!D1346,2)</f>
        <v>0.54</v>
      </c>
      <c r="R1346" s="190">
        <v>1339</v>
      </c>
      <c r="S1346" s="200">
        <f>TRUNC((('TARIFA ENTREGA A DIRECCION USD'!C1346-'TARIFA ENTREGA A DIRECCION USD'!D1346)/'TARIFA ENTREGA A DIRECCION USD'!D1346)+1,3)</f>
        <v>0.72099999999999997</v>
      </c>
      <c r="T1346" s="200">
        <f>TRUNC(('TARIFA ENTREGA A DIRECCION USD'!E1346-'TARIFA ENTREGA A DIRECCION USD'!D1346)/'TARIFA ENTREGA A DIRECCION USD'!D1346,3)</f>
        <v>0.246</v>
      </c>
      <c r="U1346" s="200">
        <f>TRUNC(('TARIFA ENTREGA A DIRECCION USD'!F1346-'TARIFA ENTREGA A DIRECCION USD'!D1346)/'TARIFA ENTREGA A DIRECCION USD'!D1346,3)</f>
        <v>0.41299999999999998</v>
      </c>
      <c r="V1346" s="200">
        <f>TRUNC(('TARIFA ENTREGA A DIRECCION USD'!G1346-'TARIFA ENTREGA A DIRECCION USD'!D1346)/'TARIFA ENTREGA A DIRECCION USD'!D1346,3)</f>
        <v>0.93200000000000005</v>
      </c>
      <c r="X1346" s="142">
        <v>16.12</v>
      </c>
      <c r="Y1346" s="190">
        <v>1339</v>
      </c>
      <c r="Z1346" s="200">
        <v>0.55000000000000004</v>
      </c>
      <c r="AA1346" s="200">
        <v>0.13</v>
      </c>
      <c r="AB1346" s="200">
        <v>0.3</v>
      </c>
      <c r="AC1346" s="200">
        <v>0.85</v>
      </c>
      <c r="AL1346"/>
      <c r="AM1346"/>
      <c r="AN1346"/>
      <c r="AO1346"/>
      <c r="AP1346"/>
      <c r="AQ1346"/>
      <c r="AR1346"/>
      <c r="AS1346"/>
      <c r="AT1346"/>
      <c r="AU1346"/>
    </row>
    <row r="1347" spans="17:47" x14ac:dyDescent="0.2">
      <c r="Q1347" s="142">
        <f>TRUNC('TARIFA ENTREGA A DIRECCION USD'!D1348-'TARIFA ENTREGA A DIRECCION USD'!D1347,2)</f>
        <v>0.54</v>
      </c>
      <c r="R1347" s="190">
        <v>1340</v>
      </c>
      <c r="S1347" s="200">
        <f>TRUNC((('TARIFA ENTREGA A DIRECCION USD'!C1347-'TARIFA ENTREGA A DIRECCION USD'!D1347)/'TARIFA ENTREGA A DIRECCION USD'!D1347)+1,3)</f>
        <v>0.72099999999999997</v>
      </c>
      <c r="T1347" s="200">
        <f>TRUNC(('TARIFA ENTREGA A DIRECCION USD'!E1347-'TARIFA ENTREGA A DIRECCION USD'!D1347)/'TARIFA ENTREGA A DIRECCION USD'!D1347,3)</f>
        <v>0.246</v>
      </c>
      <c r="U1347" s="200">
        <f>TRUNC(('TARIFA ENTREGA A DIRECCION USD'!F1347-'TARIFA ENTREGA A DIRECCION USD'!D1347)/'TARIFA ENTREGA A DIRECCION USD'!D1347,3)</f>
        <v>0.41299999999999998</v>
      </c>
      <c r="V1347" s="200">
        <f>TRUNC(('TARIFA ENTREGA A DIRECCION USD'!G1347-'TARIFA ENTREGA A DIRECCION USD'!D1347)/'TARIFA ENTREGA A DIRECCION USD'!D1347,3)</f>
        <v>0.93200000000000005</v>
      </c>
      <c r="X1347" s="142">
        <v>16.12</v>
      </c>
      <c r="Y1347" s="190">
        <v>1340</v>
      </c>
      <c r="Z1347" s="200">
        <v>0.55000000000000004</v>
      </c>
      <c r="AA1347" s="200">
        <v>0.13</v>
      </c>
      <c r="AB1347" s="200">
        <v>0.3</v>
      </c>
      <c r="AC1347" s="200">
        <v>0.85</v>
      </c>
      <c r="AL1347"/>
      <c r="AM1347"/>
      <c r="AN1347"/>
      <c r="AO1347"/>
      <c r="AP1347"/>
      <c r="AQ1347"/>
      <c r="AR1347"/>
      <c r="AS1347"/>
      <c r="AT1347"/>
      <c r="AU1347"/>
    </row>
    <row r="1348" spans="17:47" x14ac:dyDescent="0.2">
      <c r="Q1348" s="142">
        <f>TRUNC('TARIFA ENTREGA A DIRECCION USD'!D1349-'TARIFA ENTREGA A DIRECCION USD'!D1348,2)</f>
        <v>0.54</v>
      </c>
      <c r="R1348" s="190">
        <v>1341</v>
      </c>
      <c r="S1348" s="200">
        <f>TRUNC((('TARIFA ENTREGA A DIRECCION USD'!C1348-'TARIFA ENTREGA A DIRECCION USD'!D1348)/'TARIFA ENTREGA A DIRECCION USD'!D1348)+1,3)</f>
        <v>0.72099999999999997</v>
      </c>
      <c r="T1348" s="200">
        <f>TRUNC(('TARIFA ENTREGA A DIRECCION USD'!E1348-'TARIFA ENTREGA A DIRECCION USD'!D1348)/'TARIFA ENTREGA A DIRECCION USD'!D1348,3)</f>
        <v>0.246</v>
      </c>
      <c r="U1348" s="200">
        <f>TRUNC(('TARIFA ENTREGA A DIRECCION USD'!F1348-'TARIFA ENTREGA A DIRECCION USD'!D1348)/'TARIFA ENTREGA A DIRECCION USD'!D1348,3)</f>
        <v>0.41299999999999998</v>
      </c>
      <c r="V1348" s="200">
        <f>TRUNC(('TARIFA ENTREGA A DIRECCION USD'!G1348-'TARIFA ENTREGA A DIRECCION USD'!D1348)/'TARIFA ENTREGA A DIRECCION USD'!D1348,3)</f>
        <v>0.93200000000000005</v>
      </c>
      <c r="X1348" s="142">
        <v>16.12</v>
      </c>
      <c r="Y1348" s="190">
        <v>1341</v>
      </c>
      <c r="Z1348" s="200">
        <v>0.55000000000000004</v>
      </c>
      <c r="AA1348" s="200">
        <v>0.13</v>
      </c>
      <c r="AB1348" s="200">
        <v>0.3</v>
      </c>
      <c r="AC1348" s="200">
        <v>0.85</v>
      </c>
      <c r="AL1348"/>
      <c r="AM1348"/>
      <c r="AN1348"/>
      <c r="AO1348"/>
      <c r="AP1348"/>
      <c r="AQ1348"/>
      <c r="AR1348"/>
      <c r="AS1348"/>
      <c r="AT1348"/>
      <c r="AU1348"/>
    </row>
    <row r="1349" spans="17:47" x14ac:dyDescent="0.2">
      <c r="Q1349" s="142">
        <f>TRUNC('TARIFA ENTREGA A DIRECCION USD'!D1350-'TARIFA ENTREGA A DIRECCION USD'!D1349,2)</f>
        <v>0.54</v>
      </c>
      <c r="R1349" s="190">
        <v>1342</v>
      </c>
      <c r="S1349" s="200">
        <f>TRUNC((('TARIFA ENTREGA A DIRECCION USD'!C1349-'TARIFA ENTREGA A DIRECCION USD'!D1349)/'TARIFA ENTREGA A DIRECCION USD'!D1349)+1,3)</f>
        <v>0.72099999999999997</v>
      </c>
      <c r="T1349" s="200">
        <f>TRUNC(('TARIFA ENTREGA A DIRECCION USD'!E1349-'TARIFA ENTREGA A DIRECCION USD'!D1349)/'TARIFA ENTREGA A DIRECCION USD'!D1349,3)</f>
        <v>0.246</v>
      </c>
      <c r="U1349" s="200">
        <f>TRUNC(('TARIFA ENTREGA A DIRECCION USD'!F1349-'TARIFA ENTREGA A DIRECCION USD'!D1349)/'TARIFA ENTREGA A DIRECCION USD'!D1349,3)</f>
        <v>0.41299999999999998</v>
      </c>
      <c r="V1349" s="200">
        <f>TRUNC(('TARIFA ENTREGA A DIRECCION USD'!G1349-'TARIFA ENTREGA A DIRECCION USD'!D1349)/'TARIFA ENTREGA A DIRECCION USD'!D1349,3)</f>
        <v>0.93200000000000005</v>
      </c>
      <c r="X1349" s="142">
        <v>16.12</v>
      </c>
      <c r="Y1349" s="190">
        <v>1342</v>
      </c>
      <c r="Z1349" s="200">
        <v>0.55000000000000004</v>
      </c>
      <c r="AA1349" s="200">
        <v>0.13</v>
      </c>
      <c r="AB1349" s="200">
        <v>0.3</v>
      </c>
      <c r="AC1349" s="200">
        <v>0.85</v>
      </c>
      <c r="AL1349"/>
      <c r="AM1349"/>
      <c r="AN1349"/>
      <c r="AO1349"/>
      <c r="AP1349"/>
      <c r="AQ1349"/>
      <c r="AR1349"/>
      <c r="AS1349"/>
      <c r="AT1349"/>
      <c r="AU1349"/>
    </row>
    <row r="1350" spans="17:47" x14ac:dyDescent="0.2">
      <c r="Q1350" s="142">
        <f>TRUNC('TARIFA ENTREGA A DIRECCION USD'!D1351-'TARIFA ENTREGA A DIRECCION USD'!D1350,2)</f>
        <v>0.54</v>
      </c>
      <c r="R1350" s="190">
        <v>1343</v>
      </c>
      <c r="S1350" s="200">
        <f>TRUNC((('TARIFA ENTREGA A DIRECCION USD'!C1350-'TARIFA ENTREGA A DIRECCION USD'!D1350)/'TARIFA ENTREGA A DIRECCION USD'!D1350)+1,3)</f>
        <v>0.72099999999999997</v>
      </c>
      <c r="T1350" s="200">
        <f>TRUNC(('TARIFA ENTREGA A DIRECCION USD'!E1350-'TARIFA ENTREGA A DIRECCION USD'!D1350)/'TARIFA ENTREGA A DIRECCION USD'!D1350,3)</f>
        <v>0.246</v>
      </c>
      <c r="U1350" s="200">
        <f>TRUNC(('TARIFA ENTREGA A DIRECCION USD'!F1350-'TARIFA ENTREGA A DIRECCION USD'!D1350)/'TARIFA ENTREGA A DIRECCION USD'!D1350,3)</f>
        <v>0.41299999999999998</v>
      </c>
      <c r="V1350" s="200">
        <f>TRUNC(('TARIFA ENTREGA A DIRECCION USD'!G1350-'TARIFA ENTREGA A DIRECCION USD'!D1350)/'TARIFA ENTREGA A DIRECCION USD'!D1350,3)</f>
        <v>0.93200000000000005</v>
      </c>
      <c r="X1350" s="142">
        <v>16.12</v>
      </c>
      <c r="Y1350" s="190">
        <v>1343</v>
      </c>
      <c r="Z1350" s="200">
        <v>0.55000000000000004</v>
      </c>
      <c r="AA1350" s="200">
        <v>0.13</v>
      </c>
      <c r="AB1350" s="200">
        <v>0.3</v>
      </c>
      <c r="AC1350" s="200">
        <v>0.85</v>
      </c>
      <c r="AL1350"/>
      <c r="AM1350"/>
      <c r="AN1350"/>
      <c r="AO1350"/>
      <c r="AP1350"/>
      <c r="AQ1350"/>
      <c r="AR1350"/>
      <c r="AS1350"/>
      <c r="AT1350"/>
      <c r="AU1350"/>
    </row>
    <row r="1351" spans="17:47" x14ac:dyDescent="0.2">
      <c r="Q1351" s="142">
        <f>TRUNC('TARIFA ENTREGA A DIRECCION USD'!D1352-'TARIFA ENTREGA A DIRECCION USD'!D1351,2)</f>
        <v>0.54</v>
      </c>
      <c r="R1351" s="190">
        <v>1344</v>
      </c>
      <c r="S1351" s="200">
        <f>TRUNC((('TARIFA ENTREGA A DIRECCION USD'!C1351-'TARIFA ENTREGA A DIRECCION USD'!D1351)/'TARIFA ENTREGA A DIRECCION USD'!D1351)+1,3)</f>
        <v>0.72099999999999997</v>
      </c>
      <c r="T1351" s="200">
        <f>TRUNC(('TARIFA ENTREGA A DIRECCION USD'!E1351-'TARIFA ENTREGA A DIRECCION USD'!D1351)/'TARIFA ENTREGA A DIRECCION USD'!D1351,3)</f>
        <v>0.246</v>
      </c>
      <c r="U1351" s="200">
        <f>TRUNC(('TARIFA ENTREGA A DIRECCION USD'!F1351-'TARIFA ENTREGA A DIRECCION USD'!D1351)/'TARIFA ENTREGA A DIRECCION USD'!D1351,3)</f>
        <v>0.41299999999999998</v>
      </c>
      <c r="V1351" s="200">
        <f>TRUNC(('TARIFA ENTREGA A DIRECCION USD'!G1351-'TARIFA ENTREGA A DIRECCION USD'!D1351)/'TARIFA ENTREGA A DIRECCION USD'!D1351,3)</f>
        <v>0.93200000000000005</v>
      </c>
      <c r="X1351" s="142">
        <v>16.12</v>
      </c>
      <c r="Y1351" s="190">
        <v>1344</v>
      </c>
      <c r="Z1351" s="200">
        <v>0.55000000000000004</v>
      </c>
      <c r="AA1351" s="200">
        <v>0.13</v>
      </c>
      <c r="AB1351" s="200">
        <v>0.3</v>
      </c>
      <c r="AC1351" s="200">
        <v>0.85</v>
      </c>
      <c r="AL1351"/>
      <c r="AM1351"/>
      <c r="AN1351"/>
      <c r="AO1351"/>
      <c r="AP1351"/>
      <c r="AQ1351"/>
      <c r="AR1351"/>
      <c r="AS1351"/>
      <c r="AT1351"/>
      <c r="AU1351"/>
    </row>
    <row r="1352" spans="17:47" x14ac:dyDescent="0.2">
      <c r="Q1352" s="142">
        <f>TRUNC('TARIFA ENTREGA A DIRECCION USD'!D1353-'TARIFA ENTREGA A DIRECCION USD'!D1352,2)</f>
        <v>0.54</v>
      </c>
      <c r="R1352" s="190">
        <v>1345</v>
      </c>
      <c r="S1352" s="200">
        <f>TRUNC((('TARIFA ENTREGA A DIRECCION USD'!C1352-'TARIFA ENTREGA A DIRECCION USD'!D1352)/'TARIFA ENTREGA A DIRECCION USD'!D1352)+1,3)</f>
        <v>0.72099999999999997</v>
      </c>
      <c r="T1352" s="200">
        <f>TRUNC(('TARIFA ENTREGA A DIRECCION USD'!E1352-'TARIFA ENTREGA A DIRECCION USD'!D1352)/'TARIFA ENTREGA A DIRECCION USD'!D1352,3)</f>
        <v>0.246</v>
      </c>
      <c r="U1352" s="200">
        <f>TRUNC(('TARIFA ENTREGA A DIRECCION USD'!F1352-'TARIFA ENTREGA A DIRECCION USD'!D1352)/'TARIFA ENTREGA A DIRECCION USD'!D1352,3)</f>
        <v>0.41299999999999998</v>
      </c>
      <c r="V1352" s="200">
        <f>TRUNC(('TARIFA ENTREGA A DIRECCION USD'!G1352-'TARIFA ENTREGA A DIRECCION USD'!D1352)/'TARIFA ENTREGA A DIRECCION USD'!D1352,3)</f>
        <v>0.93200000000000005</v>
      </c>
      <c r="X1352" s="142">
        <v>16.12</v>
      </c>
      <c r="Y1352" s="190">
        <v>1345</v>
      </c>
      <c r="Z1352" s="200">
        <v>0.55000000000000004</v>
      </c>
      <c r="AA1352" s="200">
        <v>0.13</v>
      </c>
      <c r="AB1352" s="200">
        <v>0.3</v>
      </c>
      <c r="AC1352" s="200">
        <v>0.85</v>
      </c>
      <c r="AL1352"/>
      <c r="AM1352"/>
      <c r="AN1352"/>
      <c r="AO1352"/>
      <c r="AP1352"/>
      <c r="AQ1352"/>
      <c r="AR1352"/>
      <c r="AS1352"/>
      <c r="AT1352"/>
      <c r="AU1352"/>
    </row>
    <row r="1353" spans="17:47" x14ac:dyDescent="0.2">
      <c r="Q1353" s="142">
        <f>TRUNC('TARIFA ENTREGA A DIRECCION USD'!D1354-'TARIFA ENTREGA A DIRECCION USD'!D1353,2)</f>
        <v>0.54</v>
      </c>
      <c r="R1353" s="190">
        <v>1346</v>
      </c>
      <c r="S1353" s="200">
        <f>TRUNC((('TARIFA ENTREGA A DIRECCION USD'!C1353-'TARIFA ENTREGA A DIRECCION USD'!D1353)/'TARIFA ENTREGA A DIRECCION USD'!D1353)+1,3)</f>
        <v>0.72099999999999997</v>
      </c>
      <c r="T1353" s="200">
        <f>TRUNC(('TARIFA ENTREGA A DIRECCION USD'!E1353-'TARIFA ENTREGA A DIRECCION USD'!D1353)/'TARIFA ENTREGA A DIRECCION USD'!D1353,3)</f>
        <v>0.246</v>
      </c>
      <c r="U1353" s="200">
        <f>TRUNC(('TARIFA ENTREGA A DIRECCION USD'!F1353-'TARIFA ENTREGA A DIRECCION USD'!D1353)/'TARIFA ENTREGA A DIRECCION USD'!D1353,3)</f>
        <v>0.41299999999999998</v>
      </c>
      <c r="V1353" s="200">
        <f>TRUNC(('TARIFA ENTREGA A DIRECCION USD'!G1353-'TARIFA ENTREGA A DIRECCION USD'!D1353)/'TARIFA ENTREGA A DIRECCION USD'!D1353,3)</f>
        <v>0.93200000000000005</v>
      </c>
      <c r="X1353" s="142">
        <v>16.12</v>
      </c>
      <c r="Y1353" s="190">
        <v>1346</v>
      </c>
      <c r="Z1353" s="200">
        <v>0.55000000000000004</v>
      </c>
      <c r="AA1353" s="200">
        <v>0.13</v>
      </c>
      <c r="AB1353" s="200">
        <v>0.3</v>
      </c>
      <c r="AC1353" s="200">
        <v>0.85</v>
      </c>
      <c r="AL1353"/>
      <c r="AM1353"/>
      <c r="AN1353"/>
      <c r="AO1353"/>
      <c r="AP1353"/>
      <c r="AQ1353"/>
      <c r="AR1353"/>
      <c r="AS1353"/>
      <c r="AT1353"/>
      <c r="AU1353"/>
    </row>
    <row r="1354" spans="17:47" x14ac:dyDescent="0.2">
      <c r="Q1354" s="142">
        <f>TRUNC('TARIFA ENTREGA A DIRECCION USD'!D1355-'TARIFA ENTREGA A DIRECCION USD'!D1354,2)</f>
        <v>0.54</v>
      </c>
      <c r="R1354" s="190">
        <v>1347</v>
      </c>
      <c r="S1354" s="200">
        <f>TRUNC((('TARIFA ENTREGA A DIRECCION USD'!C1354-'TARIFA ENTREGA A DIRECCION USD'!D1354)/'TARIFA ENTREGA A DIRECCION USD'!D1354)+1,3)</f>
        <v>0.72099999999999997</v>
      </c>
      <c r="T1354" s="200">
        <f>TRUNC(('TARIFA ENTREGA A DIRECCION USD'!E1354-'TARIFA ENTREGA A DIRECCION USD'!D1354)/'TARIFA ENTREGA A DIRECCION USD'!D1354,3)</f>
        <v>0.246</v>
      </c>
      <c r="U1354" s="200">
        <f>TRUNC(('TARIFA ENTREGA A DIRECCION USD'!F1354-'TARIFA ENTREGA A DIRECCION USD'!D1354)/'TARIFA ENTREGA A DIRECCION USD'!D1354,3)</f>
        <v>0.41299999999999998</v>
      </c>
      <c r="V1354" s="200">
        <f>TRUNC(('TARIFA ENTREGA A DIRECCION USD'!G1354-'TARIFA ENTREGA A DIRECCION USD'!D1354)/'TARIFA ENTREGA A DIRECCION USD'!D1354,3)</f>
        <v>0.93200000000000005</v>
      </c>
      <c r="X1354" s="142">
        <v>16.12</v>
      </c>
      <c r="Y1354" s="190">
        <v>1347</v>
      </c>
      <c r="Z1354" s="200">
        <v>0.55000000000000004</v>
      </c>
      <c r="AA1354" s="200">
        <v>0.13</v>
      </c>
      <c r="AB1354" s="200">
        <v>0.3</v>
      </c>
      <c r="AC1354" s="200">
        <v>0.85</v>
      </c>
      <c r="AL1354"/>
      <c r="AM1354"/>
      <c r="AN1354"/>
      <c r="AO1354"/>
      <c r="AP1354"/>
      <c r="AQ1354"/>
      <c r="AR1354"/>
      <c r="AS1354"/>
      <c r="AT1354"/>
      <c r="AU1354"/>
    </row>
    <row r="1355" spans="17:47" x14ac:dyDescent="0.2">
      <c r="Q1355" s="142">
        <f>TRUNC('TARIFA ENTREGA A DIRECCION USD'!D1356-'TARIFA ENTREGA A DIRECCION USD'!D1355,2)</f>
        <v>0.54</v>
      </c>
      <c r="R1355" s="190">
        <v>1348</v>
      </c>
      <c r="S1355" s="200">
        <f>TRUNC((('TARIFA ENTREGA A DIRECCION USD'!C1355-'TARIFA ENTREGA A DIRECCION USD'!D1355)/'TARIFA ENTREGA A DIRECCION USD'!D1355)+1,3)</f>
        <v>0.72099999999999997</v>
      </c>
      <c r="T1355" s="200">
        <f>TRUNC(('TARIFA ENTREGA A DIRECCION USD'!E1355-'TARIFA ENTREGA A DIRECCION USD'!D1355)/'TARIFA ENTREGA A DIRECCION USD'!D1355,3)</f>
        <v>0.246</v>
      </c>
      <c r="U1355" s="200">
        <f>TRUNC(('TARIFA ENTREGA A DIRECCION USD'!F1355-'TARIFA ENTREGA A DIRECCION USD'!D1355)/'TARIFA ENTREGA A DIRECCION USD'!D1355,3)</f>
        <v>0.41299999999999998</v>
      </c>
      <c r="V1355" s="200">
        <f>TRUNC(('TARIFA ENTREGA A DIRECCION USD'!G1355-'TARIFA ENTREGA A DIRECCION USD'!D1355)/'TARIFA ENTREGA A DIRECCION USD'!D1355,3)</f>
        <v>0.93200000000000005</v>
      </c>
      <c r="X1355" s="142">
        <v>16.12</v>
      </c>
      <c r="Y1355" s="190">
        <v>1348</v>
      </c>
      <c r="Z1355" s="200">
        <v>0.55000000000000004</v>
      </c>
      <c r="AA1355" s="200">
        <v>0.13</v>
      </c>
      <c r="AB1355" s="200">
        <v>0.3</v>
      </c>
      <c r="AC1355" s="200">
        <v>0.85</v>
      </c>
      <c r="AL1355"/>
      <c r="AM1355"/>
      <c r="AN1355"/>
      <c r="AO1355"/>
      <c r="AP1355"/>
      <c r="AQ1355"/>
      <c r="AR1355"/>
      <c r="AS1355"/>
      <c r="AT1355"/>
      <c r="AU1355"/>
    </row>
    <row r="1356" spans="17:47" x14ac:dyDescent="0.2">
      <c r="Q1356" s="142">
        <f>TRUNC('TARIFA ENTREGA A DIRECCION USD'!D1357-'TARIFA ENTREGA A DIRECCION USD'!D1356,2)</f>
        <v>0.54</v>
      </c>
      <c r="R1356" s="190">
        <v>1349</v>
      </c>
      <c r="S1356" s="200">
        <f>TRUNC((('TARIFA ENTREGA A DIRECCION USD'!C1356-'TARIFA ENTREGA A DIRECCION USD'!D1356)/'TARIFA ENTREGA A DIRECCION USD'!D1356)+1,3)</f>
        <v>0.72099999999999997</v>
      </c>
      <c r="T1356" s="200">
        <f>TRUNC(('TARIFA ENTREGA A DIRECCION USD'!E1356-'TARIFA ENTREGA A DIRECCION USD'!D1356)/'TARIFA ENTREGA A DIRECCION USD'!D1356,3)</f>
        <v>0.246</v>
      </c>
      <c r="U1356" s="200">
        <f>TRUNC(('TARIFA ENTREGA A DIRECCION USD'!F1356-'TARIFA ENTREGA A DIRECCION USD'!D1356)/'TARIFA ENTREGA A DIRECCION USD'!D1356,3)</f>
        <v>0.41399999999999998</v>
      </c>
      <c r="V1356" s="200">
        <f>TRUNC(('TARIFA ENTREGA A DIRECCION USD'!G1356-'TARIFA ENTREGA A DIRECCION USD'!D1356)/'TARIFA ENTREGA A DIRECCION USD'!D1356,3)</f>
        <v>0.93200000000000005</v>
      </c>
      <c r="X1356" s="142">
        <v>16.12</v>
      </c>
      <c r="Y1356" s="190">
        <v>1349</v>
      </c>
      <c r="Z1356" s="200">
        <v>0.55000000000000004</v>
      </c>
      <c r="AA1356" s="200">
        <v>0.13</v>
      </c>
      <c r="AB1356" s="200">
        <v>0.3</v>
      </c>
      <c r="AC1356" s="200">
        <v>0.85</v>
      </c>
      <c r="AL1356"/>
      <c r="AM1356"/>
      <c r="AN1356"/>
      <c r="AO1356"/>
      <c r="AP1356"/>
      <c r="AQ1356"/>
      <c r="AR1356"/>
      <c r="AS1356"/>
      <c r="AT1356"/>
      <c r="AU1356"/>
    </row>
    <row r="1357" spans="17:47" x14ac:dyDescent="0.2">
      <c r="Q1357" s="142">
        <f>TRUNC('TARIFA ENTREGA A DIRECCION USD'!D1358-'TARIFA ENTREGA A DIRECCION USD'!D1357,2)</f>
        <v>0.54</v>
      </c>
      <c r="R1357" s="190">
        <v>1350</v>
      </c>
      <c r="S1357" s="200">
        <f>TRUNC((('TARIFA ENTREGA A DIRECCION USD'!C1357-'TARIFA ENTREGA A DIRECCION USD'!D1357)/'TARIFA ENTREGA A DIRECCION USD'!D1357)+1,3)</f>
        <v>0.72099999999999997</v>
      </c>
      <c r="T1357" s="200">
        <f>TRUNC(('TARIFA ENTREGA A DIRECCION USD'!E1357-'TARIFA ENTREGA A DIRECCION USD'!D1357)/'TARIFA ENTREGA A DIRECCION USD'!D1357,3)</f>
        <v>0.246</v>
      </c>
      <c r="U1357" s="200">
        <f>TRUNC(('TARIFA ENTREGA A DIRECCION USD'!F1357-'TARIFA ENTREGA A DIRECCION USD'!D1357)/'TARIFA ENTREGA A DIRECCION USD'!D1357,3)</f>
        <v>0.41399999999999998</v>
      </c>
      <c r="V1357" s="200">
        <f>TRUNC(('TARIFA ENTREGA A DIRECCION USD'!G1357-'TARIFA ENTREGA A DIRECCION USD'!D1357)/'TARIFA ENTREGA A DIRECCION USD'!D1357,3)</f>
        <v>0.93200000000000005</v>
      </c>
      <c r="X1357" s="142">
        <v>16.12</v>
      </c>
      <c r="Y1357" s="190">
        <v>1350</v>
      </c>
      <c r="Z1357" s="200">
        <v>0.55000000000000004</v>
      </c>
      <c r="AA1357" s="200">
        <v>0.13</v>
      </c>
      <c r="AB1357" s="200">
        <v>0.3</v>
      </c>
      <c r="AC1357" s="200">
        <v>0.85</v>
      </c>
      <c r="AL1357"/>
      <c r="AM1357"/>
      <c r="AN1357"/>
      <c r="AO1357"/>
      <c r="AP1357"/>
      <c r="AQ1357"/>
      <c r="AR1357"/>
      <c r="AS1357"/>
      <c r="AT1357"/>
      <c r="AU1357"/>
    </row>
    <row r="1358" spans="17:47" x14ac:dyDescent="0.2">
      <c r="Q1358" s="142">
        <f>TRUNC('TARIFA ENTREGA A DIRECCION USD'!D1359-'TARIFA ENTREGA A DIRECCION USD'!D1358,2)</f>
        <v>0.54</v>
      </c>
      <c r="R1358" s="190">
        <v>1351</v>
      </c>
      <c r="S1358" s="200">
        <f>TRUNC((('TARIFA ENTREGA A DIRECCION USD'!C1358-'TARIFA ENTREGA A DIRECCION USD'!D1358)/'TARIFA ENTREGA A DIRECCION USD'!D1358)+1,3)</f>
        <v>0.72099999999999997</v>
      </c>
      <c r="T1358" s="200">
        <f>TRUNC(('TARIFA ENTREGA A DIRECCION USD'!E1358-'TARIFA ENTREGA A DIRECCION USD'!D1358)/'TARIFA ENTREGA A DIRECCION USD'!D1358,3)</f>
        <v>0.246</v>
      </c>
      <c r="U1358" s="200">
        <f>TRUNC(('TARIFA ENTREGA A DIRECCION USD'!F1358-'TARIFA ENTREGA A DIRECCION USD'!D1358)/'TARIFA ENTREGA A DIRECCION USD'!D1358,3)</f>
        <v>0.41399999999999998</v>
      </c>
      <c r="V1358" s="200">
        <f>TRUNC(('TARIFA ENTREGA A DIRECCION USD'!G1358-'TARIFA ENTREGA A DIRECCION USD'!D1358)/'TARIFA ENTREGA A DIRECCION USD'!D1358,3)</f>
        <v>0.93200000000000005</v>
      </c>
      <c r="X1358" s="142">
        <v>16.12</v>
      </c>
      <c r="Y1358" s="190">
        <v>1351</v>
      </c>
      <c r="Z1358" s="200">
        <v>0.55000000000000004</v>
      </c>
      <c r="AA1358" s="200">
        <v>0.13</v>
      </c>
      <c r="AB1358" s="200">
        <v>0.3</v>
      </c>
      <c r="AC1358" s="200">
        <v>0.85</v>
      </c>
      <c r="AL1358"/>
      <c r="AM1358"/>
      <c r="AN1358"/>
      <c r="AO1358"/>
      <c r="AP1358"/>
      <c r="AQ1358"/>
      <c r="AR1358"/>
      <c r="AS1358"/>
      <c r="AT1358"/>
      <c r="AU1358"/>
    </row>
    <row r="1359" spans="17:47" x14ac:dyDescent="0.2">
      <c r="Q1359" s="142">
        <f>TRUNC('TARIFA ENTREGA A DIRECCION USD'!D1360-'TARIFA ENTREGA A DIRECCION USD'!D1359,2)</f>
        <v>0.54</v>
      </c>
      <c r="R1359" s="190">
        <v>1352</v>
      </c>
      <c r="S1359" s="200">
        <f>TRUNC((('TARIFA ENTREGA A DIRECCION USD'!C1359-'TARIFA ENTREGA A DIRECCION USD'!D1359)/'TARIFA ENTREGA A DIRECCION USD'!D1359)+1,3)</f>
        <v>0.72099999999999997</v>
      </c>
      <c r="T1359" s="200">
        <f>TRUNC(('TARIFA ENTREGA A DIRECCION USD'!E1359-'TARIFA ENTREGA A DIRECCION USD'!D1359)/'TARIFA ENTREGA A DIRECCION USD'!D1359,3)</f>
        <v>0.246</v>
      </c>
      <c r="U1359" s="200">
        <f>TRUNC(('TARIFA ENTREGA A DIRECCION USD'!F1359-'TARIFA ENTREGA A DIRECCION USD'!D1359)/'TARIFA ENTREGA A DIRECCION USD'!D1359,3)</f>
        <v>0.41399999999999998</v>
      </c>
      <c r="V1359" s="200">
        <f>TRUNC(('TARIFA ENTREGA A DIRECCION USD'!G1359-'TARIFA ENTREGA A DIRECCION USD'!D1359)/'TARIFA ENTREGA A DIRECCION USD'!D1359,3)</f>
        <v>0.93200000000000005</v>
      </c>
      <c r="X1359" s="142">
        <v>16.12</v>
      </c>
      <c r="Y1359" s="190">
        <v>1352</v>
      </c>
      <c r="Z1359" s="200">
        <v>0.55000000000000004</v>
      </c>
      <c r="AA1359" s="200">
        <v>0.13</v>
      </c>
      <c r="AB1359" s="200">
        <v>0.3</v>
      </c>
      <c r="AC1359" s="200">
        <v>0.85</v>
      </c>
      <c r="AL1359"/>
      <c r="AM1359"/>
      <c r="AN1359"/>
      <c r="AO1359"/>
      <c r="AP1359"/>
      <c r="AQ1359"/>
      <c r="AR1359"/>
      <c r="AS1359"/>
      <c r="AT1359"/>
      <c r="AU1359"/>
    </row>
    <row r="1360" spans="17:47" x14ac:dyDescent="0.2">
      <c r="Q1360" s="142">
        <f>TRUNC('TARIFA ENTREGA A DIRECCION USD'!D1361-'TARIFA ENTREGA A DIRECCION USD'!D1360,2)</f>
        <v>0.54</v>
      </c>
      <c r="R1360" s="190">
        <v>1353</v>
      </c>
      <c r="S1360" s="200">
        <f>TRUNC((('TARIFA ENTREGA A DIRECCION USD'!C1360-'TARIFA ENTREGA A DIRECCION USD'!D1360)/'TARIFA ENTREGA A DIRECCION USD'!D1360)+1,3)</f>
        <v>0.72099999999999997</v>
      </c>
      <c r="T1360" s="200">
        <f>TRUNC(('TARIFA ENTREGA A DIRECCION USD'!E1360-'TARIFA ENTREGA A DIRECCION USD'!D1360)/'TARIFA ENTREGA A DIRECCION USD'!D1360,3)</f>
        <v>0.246</v>
      </c>
      <c r="U1360" s="200">
        <f>TRUNC(('TARIFA ENTREGA A DIRECCION USD'!F1360-'TARIFA ENTREGA A DIRECCION USD'!D1360)/'TARIFA ENTREGA A DIRECCION USD'!D1360,3)</f>
        <v>0.41399999999999998</v>
      </c>
      <c r="V1360" s="200">
        <f>TRUNC(('TARIFA ENTREGA A DIRECCION USD'!G1360-'TARIFA ENTREGA A DIRECCION USD'!D1360)/'TARIFA ENTREGA A DIRECCION USD'!D1360,3)</f>
        <v>0.93200000000000005</v>
      </c>
      <c r="X1360" s="142">
        <v>16.12</v>
      </c>
      <c r="Y1360" s="190">
        <v>1353</v>
      </c>
      <c r="Z1360" s="200">
        <v>0.55000000000000004</v>
      </c>
      <c r="AA1360" s="200">
        <v>0.13</v>
      </c>
      <c r="AB1360" s="200">
        <v>0.3</v>
      </c>
      <c r="AC1360" s="200">
        <v>0.85</v>
      </c>
      <c r="AL1360"/>
      <c r="AM1360"/>
      <c r="AN1360"/>
      <c r="AO1360"/>
      <c r="AP1360"/>
      <c r="AQ1360"/>
      <c r="AR1360"/>
      <c r="AS1360"/>
      <c r="AT1360"/>
      <c r="AU1360"/>
    </row>
    <row r="1361" spans="17:47" x14ac:dyDescent="0.2">
      <c r="Q1361" s="142">
        <f>TRUNC('TARIFA ENTREGA A DIRECCION USD'!D1362-'TARIFA ENTREGA A DIRECCION USD'!D1361,2)</f>
        <v>0.54</v>
      </c>
      <c r="R1361" s="190">
        <v>1354</v>
      </c>
      <c r="S1361" s="200">
        <f>TRUNC((('TARIFA ENTREGA A DIRECCION USD'!C1361-'TARIFA ENTREGA A DIRECCION USD'!D1361)/'TARIFA ENTREGA A DIRECCION USD'!D1361)+1,3)</f>
        <v>0.72099999999999997</v>
      </c>
      <c r="T1361" s="200">
        <f>TRUNC(('TARIFA ENTREGA A DIRECCION USD'!E1361-'TARIFA ENTREGA A DIRECCION USD'!D1361)/'TARIFA ENTREGA A DIRECCION USD'!D1361,3)</f>
        <v>0.246</v>
      </c>
      <c r="U1361" s="200">
        <f>TRUNC(('TARIFA ENTREGA A DIRECCION USD'!F1361-'TARIFA ENTREGA A DIRECCION USD'!D1361)/'TARIFA ENTREGA A DIRECCION USD'!D1361,3)</f>
        <v>0.41399999999999998</v>
      </c>
      <c r="V1361" s="200">
        <f>TRUNC(('TARIFA ENTREGA A DIRECCION USD'!G1361-'TARIFA ENTREGA A DIRECCION USD'!D1361)/'TARIFA ENTREGA A DIRECCION USD'!D1361,3)</f>
        <v>0.93200000000000005</v>
      </c>
      <c r="X1361" s="142">
        <v>16.12</v>
      </c>
      <c r="Y1361" s="190">
        <v>1354</v>
      </c>
      <c r="Z1361" s="200">
        <v>0.55000000000000004</v>
      </c>
      <c r="AA1361" s="200">
        <v>0.13</v>
      </c>
      <c r="AB1361" s="200">
        <v>0.3</v>
      </c>
      <c r="AC1361" s="200">
        <v>0.85</v>
      </c>
      <c r="AL1361"/>
      <c r="AM1361"/>
      <c r="AN1361"/>
      <c r="AO1361"/>
      <c r="AP1361"/>
      <c r="AQ1361"/>
      <c r="AR1361"/>
      <c r="AS1361"/>
      <c r="AT1361"/>
      <c r="AU1361"/>
    </row>
    <row r="1362" spans="17:47" x14ac:dyDescent="0.2">
      <c r="Q1362" s="142">
        <f>TRUNC('TARIFA ENTREGA A DIRECCION USD'!D1363-'TARIFA ENTREGA A DIRECCION USD'!D1362,2)</f>
        <v>0.54</v>
      </c>
      <c r="R1362" s="190">
        <v>1355</v>
      </c>
      <c r="S1362" s="200">
        <f>TRUNC((('TARIFA ENTREGA A DIRECCION USD'!C1362-'TARIFA ENTREGA A DIRECCION USD'!D1362)/'TARIFA ENTREGA A DIRECCION USD'!D1362)+1,3)</f>
        <v>0.72099999999999997</v>
      </c>
      <c r="T1362" s="200">
        <f>TRUNC(('TARIFA ENTREGA A DIRECCION USD'!E1362-'TARIFA ENTREGA A DIRECCION USD'!D1362)/'TARIFA ENTREGA A DIRECCION USD'!D1362,3)</f>
        <v>0.246</v>
      </c>
      <c r="U1362" s="200">
        <f>TRUNC(('TARIFA ENTREGA A DIRECCION USD'!F1362-'TARIFA ENTREGA A DIRECCION USD'!D1362)/'TARIFA ENTREGA A DIRECCION USD'!D1362,3)</f>
        <v>0.41399999999999998</v>
      </c>
      <c r="V1362" s="200">
        <f>TRUNC(('TARIFA ENTREGA A DIRECCION USD'!G1362-'TARIFA ENTREGA A DIRECCION USD'!D1362)/'TARIFA ENTREGA A DIRECCION USD'!D1362,3)</f>
        <v>0.93200000000000005</v>
      </c>
      <c r="X1362" s="142">
        <v>16.12</v>
      </c>
      <c r="Y1362" s="190">
        <v>1355</v>
      </c>
      <c r="Z1362" s="200">
        <v>0.55000000000000004</v>
      </c>
      <c r="AA1362" s="200">
        <v>0.13</v>
      </c>
      <c r="AB1362" s="200">
        <v>0.3</v>
      </c>
      <c r="AC1362" s="200">
        <v>0.85</v>
      </c>
      <c r="AL1362"/>
      <c r="AM1362"/>
      <c r="AN1362"/>
      <c r="AO1362"/>
      <c r="AP1362"/>
      <c r="AQ1362"/>
      <c r="AR1362"/>
      <c r="AS1362"/>
      <c r="AT1362"/>
      <c r="AU1362"/>
    </row>
    <row r="1363" spans="17:47" x14ac:dyDescent="0.2">
      <c r="Q1363" s="142">
        <f>TRUNC('TARIFA ENTREGA A DIRECCION USD'!D1364-'TARIFA ENTREGA A DIRECCION USD'!D1363,2)</f>
        <v>0.54</v>
      </c>
      <c r="R1363" s="190">
        <v>1356</v>
      </c>
      <c r="S1363" s="200">
        <f>TRUNC((('TARIFA ENTREGA A DIRECCION USD'!C1363-'TARIFA ENTREGA A DIRECCION USD'!D1363)/'TARIFA ENTREGA A DIRECCION USD'!D1363)+1,3)</f>
        <v>0.72099999999999997</v>
      </c>
      <c r="T1363" s="200">
        <f>TRUNC(('TARIFA ENTREGA A DIRECCION USD'!E1363-'TARIFA ENTREGA A DIRECCION USD'!D1363)/'TARIFA ENTREGA A DIRECCION USD'!D1363,3)</f>
        <v>0.246</v>
      </c>
      <c r="U1363" s="200">
        <f>TRUNC(('TARIFA ENTREGA A DIRECCION USD'!F1363-'TARIFA ENTREGA A DIRECCION USD'!D1363)/'TARIFA ENTREGA A DIRECCION USD'!D1363,3)</f>
        <v>0.41399999999999998</v>
      </c>
      <c r="V1363" s="200">
        <f>TRUNC(('TARIFA ENTREGA A DIRECCION USD'!G1363-'TARIFA ENTREGA A DIRECCION USD'!D1363)/'TARIFA ENTREGA A DIRECCION USD'!D1363,3)</f>
        <v>0.93200000000000005</v>
      </c>
      <c r="X1363" s="142">
        <v>16.12</v>
      </c>
      <c r="Y1363" s="190">
        <v>1356</v>
      </c>
      <c r="Z1363" s="200">
        <v>0.55000000000000004</v>
      </c>
      <c r="AA1363" s="200">
        <v>0.13</v>
      </c>
      <c r="AB1363" s="200">
        <v>0.3</v>
      </c>
      <c r="AC1363" s="200">
        <v>0.85</v>
      </c>
      <c r="AL1363"/>
      <c r="AM1363"/>
      <c r="AN1363"/>
      <c r="AO1363"/>
      <c r="AP1363"/>
      <c r="AQ1363"/>
      <c r="AR1363"/>
      <c r="AS1363"/>
      <c r="AT1363"/>
      <c r="AU1363"/>
    </row>
    <row r="1364" spans="17:47" x14ac:dyDescent="0.2">
      <c r="Q1364" s="142">
        <f>TRUNC('TARIFA ENTREGA A DIRECCION USD'!D1365-'TARIFA ENTREGA A DIRECCION USD'!D1364,2)</f>
        <v>0.54</v>
      </c>
      <c r="R1364" s="190">
        <v>1357</v>
      </c>
      <c r="S1364" s="200">
        <f>TRUNC((('TARIFA ENTREGA A DIRECCION USD'!C1364-'TARIFA ENTREGA A DIRECCION USD'!D1364)/'TARIFA ENTREGA A DIRECCION USD'!D1364)+1,3)</f>
        <v>0.72099999999999997</v>
      </c>
      <c r="T1364" s="200">
        <f>TRUNC(('TARIFA ENTREGA A DIRECCION USD'!E1364-'TARIFA ENTREGA A DIRECCION USD'!D1364)/'TARIFA ENTREGA A DIRECCION USD'!D1364,3)</f>
        <v>0.246</v>
      </c>
      <c r="U1364" s="200">
        <f>TRUNC(('TARIFA ENTREGA A DIRECCION USD'!F1364-'TARIFA ENTREGA A DIRECCION USD'!D1364)/'TARIFA ENTREGA A DIRECCION USD'!D1364,3)</f>
        <v>0.41399999999999998</v>
      </c>
      <c r="V1364" s="200">
        <f>TRUNC(('TARIFA ENTREGA A DIRECCION USD'!G1364-'TARIFA ENTREGA A DIRECCION USD'!D1364)/'TARIFA ENTREGA A DIRECCION USD'!D1364,3)</f>
        <v>0.93200000000000005</v>
      </c>
      <c r="X1364" s="142">
        <v>16.12</v>
      </c>
      <c r="Y1364" s="190">
        <v>1357</v>
      </c>
      <c r="Z1364" s="200">
        <v>0.55000000000000004</v>
      </c>
      <c r="AA1364" s="200">
        <v>0.13</v>
      </c>
      <c r="AB1364" s="200">
        <v>0.3</v>
      </c>
      <c r="AC1364" s="200">
        <v>0.85</v>
      </c>
      <c r="AL1364"/>
      <c r="AM1364"/>
      <c r="AN1364"/>
      <c r="AO1364"/>
      <c r="AP1364"/>
      <c r="AQ1364"/>
      <c r="AR1364"/>
      <c r="AS1364"/>
      <c r="AT1364"/>
      <c r="AU1364"/>
    </row>
    <row r="1365" spans="17:47" x14ac:dyDescent="0.2">
      <c r="Q1365" s="142">
        <f>TRUNC('TARIFA ENTREGA A DIRECCION USD'!D1366-'TARIFA ENTREGA A DIRECCION USD'!D1365,2)</f>
        <v>0.54</v>
      </c>
      <c r="R1365" s="190">
        <v>1358</v>
      </c>
      <c r="S1365" s="200">
        <f>TRUNC((('TARIFA ENTREGA A DIRECCION USD'!C1365-'TARIFA ENTREGA A DIRECCION USD'!D1365)/'TARIFA ENTREGA A DIRECCION USD'!D1365)+1,3)</f>
        <v>0.72099999999999997</v>
      </c>
      <c r="T1365" s="200">
        <f>TRUNC(('TARIFA ENTREGA A DIRECCION USD'!E1365-'TARIFA ENTREGA A DIRECCION USD'!D1365)/'TARIFA ENTREGA A DIRECCION USD'!D1365,3)</f>
        <v>0.246</v>
      </c>
      <c r="U1365" s="200">
        <f>TRUNC(('TARIFA ENTREGA A DIRECCION USD'!F1365-'TARIFA ENTREGA A DIRECCION USD'!D1365)/'TARIFA ENTREGA A DIRECCION USD'!D1365,3)</f>
        <v>0.41399999999999998</v>
      </c>
      <c r="V1365" s="200">
        <f>TRUNC(('TARIFA ENTREGA A DIRECCION USD'!G1365-'TARIFA ENTREGA A DIRECCION USD'!D1365)/'TARIFA ENTREGA A DIRECCION USD'!D1365,3)</f>
        <v>0.93200000000000005</v>
      </c>
      <c r="X1365" s="142">
        <v>16.12</v>
      </c>
      <c r="Y1365" s="190">
        <v>1358</v>
      </c>
      <c r="Z1365" s="200">
        <v>0.55000000000000004</v>
      </c>
      <c r="AA1365" s="200">
        <v>0.13</v>
      </c>
      <c r="AB1365" s="200">
        <v>0.3</v>
      </c>
      <c r="AC1365" s="200">
        <v>0.85</v>
      </c>
      <c r="AL1365"/>
      <c r="AM1365"/>
      <c r="AN1365"/>
      <c r="AO1365"/>
      <c r="AP1365"/>
      <c r="AQ1365"/>
      <c r="AR1365"/>
      <c r="AS1365"/>
      <c r="AT1365"/>
      <c r="AU1365"/>
    </row>
    <row r="1366" spans="17:47" x14ac:dyDescent="0.2">
      <c r="Q1366" s="142">
        <f>TRUNC('TARIFA ENTREGA A DIRECCION USD'!D1367-'TARIFA ENTREGA A DIRECCION USD'!D1366,2)</f>
        <v>0.54</v>
      </c>
      <c r="R1366" s="190">
        <v>1359</v>
      </c>
      <c r="S1366" s="200">
        <f>TRUNC((('TARIFA ENTREGA A DIRECCION USD'!C1366-'TARIFA ENTREGA A DIRECCION USD'!D1366)/'TARIFA ENTREGA A DIRECCION USD'!D1366)+1,3)</f>
        <v>0.72099999999999997</v>
      </c>
      <c r="T1366" s="200">
        <f>TRUNC(('TARIFA ENTREGA A DIRECCION USD'!E1366-'TARIFA ENTREGA A DIRECCION USD'!D1366)/'TARIFA ENTREGA A DIRECCION USD'!D1366,3)</f>
        <v>0.246</v>
      </c>
      <c r="U1366" s="200">
        <f>TRUNC(('TARIFA ENTREGA A DIRECCION USD'!F1366-'TARIFA ENTREGA A DIRECCION USD'!D1366)/'TARIFA ENTREGA A DIRECCION USD'!D1366,3)</f>
        <v>0.41399999999999998</v>
      </c>
      <c r="V1366" s="200">
        <f>TRUNC(('TARIFA ENTREGA A DIRECCION USD'!G1366-'TARIFA ENTREGA A DIRECCION USD'!D1366)/'TARIFA ENTREGA A DIRECCION USD'!D1366,3)</f>
        <v>0.93200000000000005</v>
      </c>
      <c r="X1366" s="142">
        <v>16.12</v>
      </c>
      <c r="Y1366" s="190">
        <v>1359</v>
      </c>
      <c r="Z1366" s="200">
        <v>0.55000000000000004</v>
      </c>
      <c r="AA1366" s="200">
        <v>0.13</v>
      </c>
      <c r="AB1366" s="200">
        <v>0.3</v>
      </c>
      <c r="AC1366" s="200">
        <v>0.85</v>
      </c>
      <c r="AL1366"/>
      <c r="AM1366"/>
      <c r="AN1366"/>
      <c r="AO1366"/>
      <c r="AP1366"/>
      <c r="AQ1366"/>
      <c r="AR1366"/>
      <c r="AS1366"/>
      <c r="AT1366"/>
      <c r="AU1366"/>
    </row>
    <row r="1367" spans="17:47" x14ac:dyDescent="0.2">
      <c r="Q1367" s="142">
        <f>TRUNC('TARIFA ENTREGA A DIRECCION USD'!D1368-'TARIFA ENTREGA A DIRECCION USD'!D1367,2)</f>
        <v>0.54</v>
      </c>
      <c r="R1367" s="190">
        <v>1360</v>
      </c>
      <c r="S1367" s="200">
        <f>TRUNC((('TARIFA ENTREGA A DIRECCION USD'!C1367-'TARIFA ENTREGA A DIRECCION USD'!D1367)/'TARIFA ENTREGA A DIRECCION USD'!D1367)+1,3)</f>
        <v>0.72099999999999997</v>
      </c>
      <c r="T1367" s="200">
        <f>TRUNC(('TARIFA ENTREGA A DIRECCION USD'!E1367-'TARIFA ENTREGA A DIRECCION USD'!D1367)/'TARIFA ENTREGA A DIRECCION USD'!D1367,3)</f>
        <v>0.246</v>
      </c>
      <c r="U1367" s="200">
        <f>TRUNC(('TARIFA ENTREGA A DIRECCION USD'!F1367-'TARIFA ENTREGA A DIRECCION USD'!D1367)/'TARIFA ENTREGA A DIRECCION USD'!D1367,3)</f>
        <v>0.41399999999999998</v>
      </c>
      <c r="V1367" s="200">
        <f>TRUNC(('TARIFA ENTREGA A DIRECCION USD'!G1367-'TARIFA ENTREGA A DIRECCION USD'!D1367)/'TARIFA ENTREGA A DIRECCION USD'!D1367,3)</f>
        <v>0.93200000000000005</v>
      </c>
      <c r="X1367" s="142">
        <v>16.12</v>
      </c>
      <c r="Y1367" s="190">
        <v>1360</v>
      </c>
      <c r="Z1367" s="200">
        <v>0.55000000000000004</v>
      </c>
      <c r="AA1367" s="200">
        <v>0.13</v>
      </c>
      <c r="AB1367" s="200">
        <v>0.3</v>
      </c>
      <c r="AC1367" s="200">
        <v>0.85</v>
      </c>
      <c r="AL1367"/>
      <c r="AM1367"/>
      <c r="AN1367"/>
      <c r="AO1367"/>
      <c r="AP1367"/>
      <c r="AQ1367"/>
      <c r="AR1367"/>
      <c r="AS1367"/>
      <c r="AT1367"/>
      <c r="AU1367"/>
    </row>
    <row r="1368" spans="17:47" x14ac:dyDescent="0.2">
      <c r="Q1368" s="142">
        <f>TRUNC('TARIFA ENTREGA A DIRECCION USD'!D1369-'TARIFA ENTREGA A DIRECCION USD'!D1368,2)</f>
        <v>0.54</v>
      </c>
      <c r="R1368" s="190">
        <v>1361</v>
      </c>
      <c r="S1368" s="200">
        <f>TRUNC((('TARIFA ENTREGA A DIRECCION USD'!C1368-'TARIFA ENTREGA A DIRECCION USD'!D1368)/'TARIFA ENTREGA A DIRECCION USD'!D1368)+1,3)</f>
        <v>0.72099999999999997</v>
      </c>
      <c r="T1368" s="200">
        <f>TRUNC(('TARIFA ENTREGA A DIRECCION USD'!E1368-'TARIFA ENTREGA A DIRECCION USD'!D1368)/'TARIFA ENTREGA A DIRECCION USD'!D1368,3)</f>
        <v>0.246</v>
      </c>
      <c r="U1368" s="200">
        <f>TRUNC(('TARIFA ENTREGA A DIRECCION USD'!F1368-'TARIFA ENTREGA A DIRECCION USD'!D1368)/'TARIFA ENTREGA A DIRECCION USD'!D1368,3)</f>
        <v>0.41399999999999998</v>
      </c>
      <c r="V1368" s="200">
        <f>TRUNC(('TARIFA ENTREGA A DIRECCION USD'!G1368-'TARIFA ENTREGA A DIRECCION USD'!D1368)/'TARIFA ENTREGA A DIRECCION USD'!D1368,3)</f>
        <v>0.93200000000000005</v>
      </c>
      <c r="X1368" s="142">
        <v>16.12</v>
      </c>
      <c r="Y1368" s="190">
        <v>1361</v>
      </c>
      <c r="Z1368" s="200">
        <v>0.55000000000000004</v>
      </c>
      <c r="AA1368" s="200">
        <v>0.13</v>
      </c>
      <c r="AB1368" s="200">
        <v>0.3</v>
      </c>
      <c r="AC1368" s="200">
        <v>0.85</v>
      </c>
      <c r="AL1368"/>
      <c r="AM1368"/>
      <c r="AN1368"/>
      <c r="AO1368"/>
      <c r="AP1368"/>
      <c r="AQ1368"/>
      <c r="AR1368"/>
      <c r="AS1368"/>
      <c r="AT1368"/>
      <c r="AU1368"/>
    </row>
    <row r="1369" spans="17:47" x14ac:dyDescent="0.2">
      <c r="Q1369" s="142">
        <f>TRUNC('TARIFA ENTREGA A DIRECCION USD'!D1370-'TARIFA ENTREGA A DIRECCION USD'!D1369,2)</f>
        <v>0.54</v>
      </c>
      <c r="R1369" s="190">
        <v>1362</v>
      </c>
      <c r="S1369" s="200">
        <f>TRUNC((('TARIFA ENTREGA A DIRECCION USD'!C1369-'TARIFA ENTREGA A DIRECCION USD'!D1369)/'TARIFA ENTREGA A DIRECCION USD'!D1369)+1,3)</f>
        <v>0.72099999999999997</v>
      </c>
      <c r="T1369" s="200">
        <f>TRUNC(('TARIFA ENTREGA A DIRECCION USD'!E1369-'TARIFA ENTREGA A DIRECCION USD'!D1369)/'TARIFA ENTREGA A DIRECCION USD'!D1369,3)</f>
        <v>0.246</v>
      </c>
      <c r="U1369" s="200">
        <f>TRUNC(('TARIFA ENTREGA A DIRECCION USD'!F1369-'TARIFA ENTREGA A DIRECCION USD'!D1369)/'TARIFA ENTREGA A DIRECCION USD'!D1369,3)</f>
        <v>0.41399999999999998</v>
      </c>
      <c r="V1369" s="200">
        <f>TRUNC(('TARIFA ENTREGA A DIRECCION USD'!G1369-'TARIFA ENTREGA A DIRECCION USD'!D1369)/'TARIFA ENTREGA A DIRECCION USD'!D1369,3)</f>
        <v>0.93300000000000005</v>
      </c>
      <c r="X1369" s="142">
        <v>16.12</v>
      </c>
      <c r="Y1369" s="190">
        <v>1362</v>
      </c>
      <c r="Z1369" s="200">
        <v>0.55000000000000004</v>
      </c>
      <c r="AA1369" s="200">
        <v>0.13</v>
      </c>
      <c r="AB1369" s="200">
        <v>0.3</v>
      </c>
      <c r="AC1369" s="200">
        <v>0.85</v>
      </c>
      <c r="AL1369"/>
      <c r="AM1369"/>
      <c r="AN1369"/>
      <c r="AO1369"/>
      <c r="AP1369"/>
      <c r="AQ1369"/>
      <c r="AR1369"/>
      <c r="AS1369"/>
      <c r="AT1369"/>
      <c r="AU1369"/>
    </row>
    <row r="1370" spans="17:47" x14ac:dyDescent="0.2">
      <c r="Q1370" s="142">
        <f>TRUNC('TARIFA ENTREGA A DIRECCION USD'!D1371-'TARIFA ENTREGA A DIRECCION USD'!D1370,2)</f>
        <v>0.54</v>
      </c>
      <c r="R1370" s="190">
        <v>1363</v>
      </c>
      <c r="S1370" s="200">
        <f>TRUNC((('TARIFA ENTREGA A DIRECCION USD'!C1370-'TARIFA ENTREGA A DIRECCION USD'!D1370)/'TARIFA ENTREGA A DIRECCION USD'!D1370)+1,3)</f>
        <v>0.72099999999999997</v>
      </c>
      <c r="T1370" s="200">
        <f>TRUNC(('TARIFA ENTREGA A DIRECCION USD'!E1370-'TARIFA ENTREGA A DIRECCION USD'!D1370)/'TARIFA ENTREGA A DIRECCION USD'!D1370,3)</f>
        <v>0.246</v>
      </c>
      <c r="U1370" s="200">
        <f>TRUNC(('TARIFA ENTREGA A DIRECCION USD'!F1370-'TARIFA ENTREGA A DIRECCION USD'!D1370)/'TARIFA ENTREGA A DIRECCION USD'!D1370,3)</f>
        <v>0.41399999999999998</v>
      </c>
      <c r="V1370" s="200">
        <f>TRUNC(('TARIFA ENTREGA A DIRECCION USD'!G1370-'TARIFA ENTREGA A DIRECCION USD'!D1370)/'TARIFA ENTREGA A DIRECCION USD'!D1370,3)</f>
        <v>0.93300000000000005</v>
      </c>
      <c r="X1370" s="142">
        <v>16.12</v>
      </c>
      <c r="Y1370" s="190">
        <v>1363</v>
      </c>
      <c r="Z1370" s="200">
        <v>0.55000000000000004</v>
      </c>
      <c r="AA1370" s="200">
        <v>0.13</v>
      </c>
      <c r="AB1370" s="200">
        <v>0.3</v>
      </c>
      <c r="AC1370" s="200">
        <v>0.85</v>
      </c>
      <c r="AL1370"/>
      <c r="AM1370"/>
      <c r="AN1370"/>
      <c r="AO1370"/>
      <c r="AP1370"/>
      <c r="AQ1370"/>
      <c r="AR1370"/>
      <c r="AS1370"/>
      <c r="AT1370"/>
      <c r="AU1370"/>
    </row>
    <row r="1371" spans="17:47" x14ac:dyDescent="0.2">
      <c r="Q1371" s="142">
        <f>TRUNC('TARIFA ENTREGA A DIRECCION USD'!D1372-'TARIFA ENTREGA A DIRECCION USD'!D1371,2)</f>
        <v>0.54</v>
      </c>
      <c r="R1371" s="190">
        <v>1364</v>
      </c>
      <c r="S1371" s="200">
        <f>TRUNC((('TARIFA ENTREGA A DIRECCION USD'!C1371-'TARIFA ENTREGA A DIRECCION USD'!D1371)/'TARIFA ENTREGA A DIRECCION USD'!D1371)+1,3)</f>
        <v>0.72099999999999997</v>
      </c>
      <c r="T1371" s="200">
        <f>TRUNC(('TARIFA ENTREGA A DIRECCION USD'!E1371-'TARIFA ENTREGA A DIRECCION USD'!D1371)/'TARIFA ENTREGA A DIRECCION USD'!D1371,3)</f>
        <v>0.246</v>
      </c>
      <c r="U1371" s="200">
        <f>TRUNC(('TARIFA ENTREGA A DIRECCION USD'!F1371-'TARIFA ENTREGA A DIRECCION USD'!D1371)/'TARIFA ENTREGA A DIRECCION USD'!D1371,3)</f>
        <v>0.41399999999999998</v>
      </c>
      <c r="V1371" s="200">
        <f>TRUNC(('TARIFA ENTREGA A DIRECCION USD'!G1371-'TARIFA ENTREGA A DIRECCION USD'!D1371)/'TARIFA ENTREGA A DIRECCION USD'!D1371,3)</f>
        <v>0.93300000000000005</v>
      </c>
      <c r="X1371" s="142">
        <v>16.12</v>
      </c>
      <c r="Y1371" s="190">
        <v>1364</v>
      </c>
      <c r="Z1371" s="200">
        <v>0.55000000000000004</v>
      </c>
      <c r="AA1371" s="200">
        <v>0.13</v>
      </c>
      <c r="AB1371" s="200">
        <v>0.3</v>
      </c>
      <c r="AC1371" s="200">
        <v>0.85</v>
      </c>
      <c r="AL1371"/>
      <c r="AM1371"/>
      <c r="AN1371"/>
      <c r="AO1371"/>
      <c r="AP1371"/>
      <c r="AQ1371"/>
      <c r="AR1371"/>
      <c r="AS1371"/>
      <c r="AT1371"/>
      <c r="AU1371"/>
    </row>
    <row r="1372" spans="17:47" x14ac:dyDescent="0.2">
      <c r="Q1372" s="142">
        <f>TRUNC('TARIFA ENTREGA A DIRECCION USD'!D1373-'TARIFA ENTREGA A DIRECCION USD'!D1372,2)</f>
        <v>0.54</v>
      </c>
      <c r="R1372" s="190">
        <v>1365</v>
      </c>
      <c r="S1372" s="200">
        <f>TRUNC((('TARIFA ENTREGA A DIRECCION USD'!C1372-'TARIFA ENTREGA A DIRECCION USD'!D1372)/'TARIFA ENTREGA A DIRECCION USD'!D1372)+1,3)</f>
        <v>0.72099999999999997</v>
      </c>
      <c r="T1372" s="200">
        <f>TRUNC(('TARIFA ENTREGA A DIRECCION USD'!E1372-'TARIFA ENTREGA A DIRECCION USD'!D1372)/'TARIFA ENTREGA A DIRECCION USD'!D1372,3)</f>
        <v>0.246</v>
      </c>
      <c r="U1372" s="200">
        <f>TRUNC(('TARIFA ENTREGA A DIRECCION USD'!F1372-'TARIFA ENTREGA A DIRECCION USD'!D1372)/'TARIFA ENTREGA A DIRECCION USD'!D1372,3)</f>
        <v>0.41399999999999998</v>
      </c>
      <c r="V1372" s="200">
        <f>TRUNC(('TARIFA ENTREGA A DIRECCION USD'!G1372-'TARIFA ENTREGA A DIRECCION USD'!D1372)/'TARIFA ENTREGA A DIRECCION USD'!D1372,3)</f>
        <v>0.93300000000000005</v>
      </c>
      <c r="X1372" s="142">
        <v>16.12</v>
      </c>
      <c r="Y1372" s="190">
        <v>1365</v>
      </c>
      <c r="Z1372" s="200">
        <v>0.55000000000000004</v>
      </c>
      <c r="AA1372" s="200">
        <v>0.13</v>
      </c>
      <c r="AB1372" s="200">
        <v>0.3</v>
      </c>
      <c r="AC1372" s="200">
        <v>0.85</v>
      </c>
      <c r="AL1372"/>
      <c r="AM1372"/>
      <c r="AN1372"/>
      <c r="AO1372"/>
      <c r="AP1372"/>
      <c r="AQ1372"/>
      <c r="AR1372"/>
      <c r="AS1372"/>
      <c r="AT1372"/>
      <c r="AU1372"/>
    </row>
    <row r="1373" spans="17:47" x14ac:dyDescent="0.2">
      <c r="Q1373" s="142">
        <f>TRUNC('TARIFA ENTREGA A DIRECCION USD'!D1374-'TARIFA ENTREGA A DIRECCION USD'!D1373,2)</f>
        <v>0.54</v>
      </c>
      <c r="R1373" s="190">
        <v>1366</v>
      </c>
      <c r="S1373" s="200">
        <f>TRUNC((('TARIFA ENTREGA A DIRECCION USD'!C1373-'TARIFA ENTREGA A DIRECCION USD'!D1373)/'TARIFA ENTREGA A DIRECCION USD'!D1373)+1,3)</f>
        <v>0.72099999999999997</v>
      </c>
      <c r="T1373" s="200">
        <f>TRUNC(('TARIFA ENTREGA A DIRECCION USD'!E1373-'TARIFA ENTREGA A DIRECCION USD'!D1373)/'TARIFA ENTREGA A DIRECCION USD'!D1373,3)</f>
        <v>0.246</v>
      </c>
      <c r="U1373" s="200">
        <f>TRUNC(('TARIFA ENTREGA A DIRECCION USD'!F1373-'TARIFA ENTREGA A DIRECCION USD'!D1373)/'TARIFA ENTREGA A DIRECCION USD'!D1373,3)</f>
        <v>0.41399999999999998</v>
      </c>
      <c r="V1373" s="200">
        <f>TRUNC(('TARIFA ENTREGA A DIRECCION USD'!G1373-'TARIFA ENTREGA A DIRECCION USD'!D1373)/'TARIFA ENTREGA A DIRECCION USD'!D1373,3)</f>
        <v>0.93300000000000005</v>
      </c>
      <c r="X1373" s="142">
        <v>16.12</v>
      </c>
      <c r="Y1373" s="190">
        <v>1366</v>
      </c>
      <c r="Z1373" s="200">
        <v>0.55000000000000004</v>
      </c>
      <c r="AA1373" s="200">
        <v>0.13</v>
      </c>
      <c r="AB1373" s="200">
        <v>0.3</v>
      </c>
      <c r="AC1373" s="200">
        <v>0.85</v>
      </c>
      <c r="AL1373"/>
      <c r="AM1373"/>
      <c r="AN1373"/>
      <c r="AO1373"/>
      <c r="AP1373"/>
      <c r="AQ1373"/>
      <c r="AR1373"/>
      <c r="AS1373"/>
      <c r="AT1373"/>
      <c r="AU1373"/>
    </row>
    <row r="1374" spans="17:47" x14ac:dyDescent="0.2">
      <c r="Q1374" s="142">
        <f>TRUNC('TARIFA ENTREGA A DIRECCION USD'!D1375-'TARIFA ENTREGA A DIRECCION USD'!D1374,2)</f>
        <v>0.54</v>
      </c>
      <c r="R1374" s="190">
        <v>1367</v>
      </c>
      <c r="S1374" s="200">
        <f>TRUNC((('TARIFA ENTREGA A DIRECCION USD'!C1374-'TARIFA ENTREGA A DIRECCION USD'!D1374)/'TARIFA ENTREGA A DIRECCION USD'!D1374)+1,3)</f>
        <v>0.72099999999999997</v>
      </c>
      <c r="T1374" s="200">
        <f>TRUNC(('TARIFA ENTREGA A DIRECCION USD'!E1374-'TARIFA ENTREGA A DIRECCION USD'!D1374)/'TARIFA ENTREGA A DIRECCION USD'!D1374,3)</f>
        <v>0.246</v>
      </c>
      <c r="U1374" s="200">
        <f>TRUNC(('TARIFA ENTREGA A DIRECCION USD'!F1374-'TARIFA ENTREGA A DIRECCION USD'!D1374)/'TARIFA ENTREGA A DIRECCION USD'!D1374,3)</f>
        <v>0.41399999999999998</v>
      </c>
      <c r="V1374" s="200">
        <f>TRUNC(('TARIFA ENTREGA A DIRECCION USD'!G1374-'TARIFA ENTREGA A DIRECCION USD'!D1374)/'TARIFA ENTREGA A DIRECCION USD'!D1374,3)</f>
        <v>0.93300000000000005</v>
      </c>
      <c r="X1374" s="142">
        <v>16.12</v>
      </c>
      <c r="Y1374" s="190">
        <v>1367</v>
      </c>
      <c r="Z1374" s="200">
        <v>0.55000000000000004</v>
      </c>
      <c r="AA1374" s="200">
        <v>0.13</v>
      </c>
      <c r="AB1374" s="200">
        <v>0.3</v>
      </c>
      <c r="AC1374" s="200">
        <v>0.85</v>
      </c>
      <c r="AL1374"/>
      <c r="AM1374"/>
      <c r="AN1374"/>
      <c r="AO1374"/>
      <c r="AP1374"/>
      <c r="AQ1374"/>
      <c r="AR1374"/>
      <c r="AS1374"/>
      <c r="AT1374"/>
      <c r="AU1374"/>
    </row>
    <row r="1375" spans="17:47" x14ac:dyDescent="0.2">
      <c r="Q1375" s="142">
        <f>TRUNC('TARIFA ENTREGA A DIRECCION USD'!D1376-'TARIFA ENTREGA A DIRECCION USD'!D1375,2)</f>
        <v>0.54</v>
      </c>
      <c r="R1375" s="190">
        <v>1368</v>
      </c>
      <c r="S1375" s="200">
        <f>TRUNC((('TARIFA ENTREGA A DIRECCION USD'!C1375-'TARIFA ENTREGA A DIRECCION USD'!D1375)/'TARIFA ENTREGA A DIRECCION USD'!D1375)+1,3)</f>
        <v>0.72099999999999997</v>
      </c>
      <c r="T1375" s="200">
        <f>TRUNC(('TARIFA ENTREGA A DIRECCION USD'!E1375-'TARIFA ENTREGA A DIRECCION USD'!D1375)/'TARIFA ENTREGA A DIRECCION USD'!D1375,3)</f>
        <v>0.246</v>
      </c>
      <c r="U1375" s="200">
        <f>TRUNC(('TARIFA ENTREGA A DIRECCION USD'!F1375-'TARIFA ENTREGA A DIRECCION USD'!D1375)/'TARIFA ENTREGA A DIRECCION USD'!D1375,3)</f>
        <v>0.41399999999999998</v>
      </c>
      <c r="V1375" s="200">
        <f>TRUNC(('TARIFA ENTREGA A DIRECCION USD'!G1375-'TARIFA ENTREGA A DIRECCION USD'!D1375)/'TARIFA ENTREGA A DIRECCION USD'!D1375,3)</f>
        <v>0.93300000000000005</v>
      </c>
      <c r="X1375" s="142">
        <v>16.12</v>
      </c>
      <c r="Y1375" s="190">
        <v>1368</v>
      </c>
      <c r="Z1375" s="200">
        <v>0.55000000000000004</v>
      </c>
      <c r="AA1375" s="200">
        <v>0.13</v>
      </c>
      <c r="AB1375" s="200">
        <v>0.3</v>
      </c>
      <c r="AC1375" s="200">
        <v>0.85</v>
      </c>
      <c r="AL1375"/>
      <c r="AM1375"/>
      <c r="AN1375"/>
      <c r="AO1375"/>
      <c r="AP1375"/>
      <c r="AQ1375"/>
      <c r="AR1375"/>
      <c r="AS1375"/>
      <c r="AT1375"/>
      <c r="AU1375"/>
    </row>
    <row r="1376" spans="17:47" x14ac:dyDescent="0.2">
      <c r="Q1376" s="142">
        <f>TRUNC('TARIFA ENTREGA A DIRECCION USD'!D1377-'TARIFA ENTREGA A DIRECCION USD'!D1376,2)</f>
        <v>0.54</v>
      </c>
      <c r="R1376" s="190">
        <v>1369</v>
      </c>
      <c r="S1376" s="200">
        <f>TRUNC((('TARIFA ENTREGA A DIRECCION USD'!C1376-'TARIFA ENTREGA A DIRECCION USD'!D1376)/'TARIFA ENTREGA A DIRECCION USD'!D1376)+1,3)</f>
        <v>0.72099999999999997</v>
      </c>
      <c r="T1376" s="200">
        <f>TRUNC(('TARIFA ENTREGA A DIRECCION USD'!E1376-'TARIFA ENTREGA A DIRECCION USD'!D1376)/'TARIFA ENTREGA A DIRECCION USD'!D1376,3)</f>
        <v>0.246</v>
      </c>
      <c r="U1376" s="200">
        <f>TRUNC(('TARIFA ENTREGA A DIRECCION USD'!F1376-'TARIFA ENTREGA A DIRECCION USD'!D1376)/'TARIFA ENTREGA A DIRECCION USD'!D1376,3)</f>
        <v>0.41399999999999998</v>
      </c>
      <c r="V1376" s="200">
        <f>TRUNC(('TARIFA ENTREGA A DIRECCION USD'!G1376-'TARIFA ENTREGA A DIRECCION USD'!D1376)/'TARIFA ENTREGA A DIRECCION USD'!D1376,3)</f>
        <v>0.93300000000000005</v>
      </c>
      <c r="X1376" s="142">
        <v>16.12</v>
      </c>
      <c r="Y1376" s="190">
        <v>1369</v>
      </c>
      <c r="Z1376" s="200">
        <v>0.55000000000000004</v>
      </c>
      <c r="AA1376" s="200">
        <v>0.13</v>
      </c>
      <c r="AB1376" s="200">
        <v>0.3</v>
      </c>
      <c r="AC1376" s="200">
        <v>0.85</v>
      </c>
      <c r="AL1376"/>
      <c r="AM1376"/>
      <c r="AN1376"/>
      <c r="AO1376"/>
      <c r="AP1376"/>
      <c r="AQ1376"/>
      <c r="AR1376"/>
      <c r="AS1376"/>
      <c r="AT1376"/>
      <c r="AU1376"/>
    </row>
    <row r="1377" spans="17:47" x14ac:dyDescent="0.2">
      <c r="Q1377" s="142">
        <f>TRUNC('TARIFA ENTREGA A DIRECCION USD'!D1378-'TARIFA ENTREGA A DIRECCION USD'!D1377,2)</f>
        <v>0.54</v>
      </c>
      <c r="R1377" s="190">
        <v>1370</v>
      </c>
      <c r="S1377" s="200">
        <f>TRUNC((('TARIFA ENTREGA A DIRECCION USD'!C1377-'TARIFA ENTREGA A DIRECCION USD'!D1377)/'TARIFA ENTREGA A DIRECCION USD'!D1377)+1,3)</f>
        <v>0.72099999999999997</v>
      </c>
      <c r="T1377" s="200">
        <f>TRUNC(('TARIFA ENTREGA A DIRECCION USD'!E1377-'TARIFA ENTREGA A DIRECCION USD'!D1377)/'TARIFA ENTREGA A DIRECCION USD'!D1377,3)</f>
        <v>0.246</v>
      </c>
      <c r="U1377" s="200">
        <f>TRUNC(('TARIFA ENTREGA A DIRECCION USD'!F1377-'TARIFA ENTREGA A DIRECCION USD'!D1377)/'TARIFA ENTREGA A DIRECCION USD'!D1377,3)</f>
        <v>0.41399999999999998</v>
      </c>
      <c r="V1377" s="200">
        <f>TRUNC(('TARIFA ENTREGA A DIRECCION USD'!G1377-'TARIFA ENTREGA A DIRECCION USD'!D1377)/'TARIFA ENTREGA A DIRECCION USD'!D1377,3)</f>
        <v>0.93300000000000005</v>
      </c>
      <c r="X1377" s="142">
        <v>16.12</v>
      </c>
      <c r="Y1377" s="190">
        <v>1370</v>
      </c>
      <c r="Z1377" s="200">
        <v>0.55000000000000004</v>
      </c>
      <c r="AA1377" s="200">
        <v>0.13</v>
      </c>
      <c r="AB1377" s="200">
        <v>0.3</v>
      </c>
      <c r="AC1377" s="200">
        <v>0.85</v>
      </c>
      <c r="AL1377"/>
      <c r="AM1377"/>
      <c r="AN1377"/>
      <c r="AO1377"/>
      <c r="AP1377"/>
      <c r="AQ1377"/>
      <c r="AR1377"/>
      <c r="AS1377"/>
      <c r="AT1377"/>
      <c r="AU1377"/>
    </row>
    <row r="1378" spans="17:47" x14ac:dyDescent="0.2">
      <c r="Q1378" s="142">
        <f>TRUNC('TARIFA ENTREGA A DIRECCION USD'!D1379-'TARIFA ENTREGA A DIRECCION USD'!D1378,2)</f>
        <v>0.54</v>
      </c>
      <c r="R1378" s="190">
        <v>1371</v>
      </c>
      <c r="S1378" s="200">
        <f>TRUNC((('TARIFA ENTREGA A DIRECCION USD'!C1378-'TARIFA ENTREGA A DIRECCION USD'!D1378)/'TARIFA ENTREGA A DIRECCION USD'!D1378)+1,3)</f>
        <v>0.72099999999999997</v>
      </c>
      <c r="T1378" s="200">
        <f>TRUNC(('TARIFA ENTREGA A DIRECCION USD'!E1378-'TARIFA ENTREGA A DIRECCION USD'!D1378)/'TARIFA ENTREGA A DIRECCION USD'!D1378,3)</f>
        <v>0.246</v>
      </c>
      <c r="U1378" s="200">
        <f>TRUNC(('TARIFA ENTREGA A DIRECCION USD'!F1378-'TARIFA ENTREGA A DIRECCION USD'!D1378)/'TARIFA ENTREGA A DIRECCION USD'!D1378,3)</f>
        <v>0.41399999999999998</v>
      </c>
      <c r="V1378" s="200">
        <f>TRUNC(('TARIFA ENTREGA A DIRECCION USD'!G1378-'TARIFA ENTREGA A DIRECCION USD'!D1378)/'TARIFA ENTREGA A DIRECCION USD'!D1378,3)</f>
        <v>0.93300000000000005</v>
      </c>
      <c r="X1378" s="142">
        <v>16.12</v>
      </c>
      <c r="Y1378" s="190">
        <v>1371</v>
      </c>
      <c r="Z1378" s="200">
        <v>0.55000000000000004</v>
      </c>
      <c r="AA1378" s="200">
        <v>0.13</v>
      </c>
      <c r="AB1378" s="200">
        <v>0.3</v>
      </c>
      <c r="AC1378" s="200">
        <v>0.85</v>
      </c>
      <c r="AL1378"/>
      <c r="AM1378"/>
      <c r="AN1378"/>
      <c r="AO1378"/>
      <c r="AP1378"/>
      <c r="AQ1378"/>
      <c r="AR1378"/>
      <c r="AS1378"/>
      <c r="AT1378"/>
      <c r="AU1378"/>
    </row>
    <row r="1379" spans="17:47" x14ac:dyDescent="0.2">
      <c r="Q1379" s="142">
        <f>TRUNC('TARIFA ENTREGA A DIRECCION USD'!D1380-'TARIFA ENTREGA A DIRECCION USD'!D1379,2)</f>
        <v>0.54</v>
      </c>
      <c r="R1379" s="190">
        <v>1372</v>
      </c>
      <c r="S1379" s="200">
        <f>TRUNC((('TARIFA ENTREGA A DIRECCION USD'!C1379-'TARIFA ENTREGA A DIRECCION USD'!D1379)/'TARIFA ENTREGA A DIRECCION USD'!D1379)+1,3)</f>
        <v>0.72199999999999998</v>
      </c>
      <c r="T1379" s="200">
        <f>TRUNC(('TARIFA ENTREGA A DIRECCION USD'!E1379-'TARIFA ENTREGA A DIRECCION USD'!D1379)/'TARIFA ENTREGA A DIRECCION USD'!D1379,3)</f>
        <v>0.246</v>
      </c>
      <c r="U1379" s="200">
        <f>TRUNC(('TARIFA ENTREGA A DIRECCION USD'!F1379-'TARIFA ENTREGA A DIRECCION USD'!D1379)/'TARIFA ENTREGA A DIRECCION USD'!D1379,3)</f>
        <v>0.41399999999999998</v>
      </c>
      <c r="V1379" s="200">
        <f>TRUNC(('TARIFA ENTREGA A DIRECCION USD'!G1379-'TARIFA ENTREGA A DIRECCION USD'!D1379)/'TARIFA ENTREGA A DIRECCION USD'!D1379,3)</f>
        <v>0.93300000000000005</v>
      </c>
      <c r="X1379" s="142">
        <v>16.12</v>
      </c>
      <c r="Y1379" s="190">
        <v>1372</v>
      </c>
      <c r="Z1379" s="200">
        <v>0.55000000000000004</v>
      </c>
      <c r="AA1379" s="200">
        <v>0.13</v>
      </c>
      <c r="AB1379" s="200">
        <v>0.3</v>
      </c>
      <c r="AC1379" s="200">
        <v>0.85</v>
      </c>
      <c r="AL1379"/>
      <c r="AM1379"/>
      <c r="AN1379"/>
      <c r="AO1379"/>
      <c r="AP1379"/>
      <c r="AQ1379"/>
      <c r="AR1379"/>
      <c r="AS1379"/>
      <c r="AT1379"/>
      <c r="AU1379"/>
    </row>
    <row r="1380" spans="17:47" x14ac:dyDescent="0.2">
      <c r="Q1380" s="142">
        <f>TRUNC('TARIFA ENTREGA A DIRECCION USD'!D1381-'TARIFA ENTREGA A DIRECCION USD'!D1380,2)</f>
        <v>0.54</v>
      </c>
      <c r="R1380" s="190">
        <v>1373</v>
      </c>
      <c r="S1380" s="200">
        <f>TRUNC((('TARIFA ENTREGA A DIRECCION USD'!C1380-'TARIFA ENTREGA A DIRECCION USD'!D1380)/'TARIFA ENTREGA A DIRECCION USD'!D1380)+1,3)</f>
        <v>0.72199999999999998</v>
      </c>
      <c r="T1380" s="200">
        <f>TRUNC(('TARIFA ENTREGA A DIRECCION USD'!E1380-'TARIFA ENTREGA A DIRECCION USD'!D1380)/'TARIFA ENTREGA A DIRECCION USD'!D1380,3)</f>
        <v>0.246</v>
      </c>
      <c r="U1380" s="200">
        <f>TRUNC(('TARIFA ENTREGA A DIRECCION USD'!F1380-'TARIFA ENTREGA A DIRECCION USD'!D1380)/'TARIFA ENTREGA A DIRECCION USD'!D1380,3)</f>
        <v>0.41399999999999998</v>
      </c>
      <c r="V1380" s="200">
        <f>TRUNC(('TARIFA ENTREGA A DIRECCION USD'!G1380-'TARIFA ENTREGA A DIRECCION USD'!D1380)/'TARIFA ENTREGA A DIRECCION USD'!D1380,3)</f>
        <v>0.93300000000000005</v>
      </c>
      <c r="X1380" s="142">
        <v>16.12</v>
      </c>
      <c r="Y1380" s="190">
        <v>1373</v>
      </c>
      <c r="Z1380" s="200">
        <v>0.55000000000000004</v>
      </c>
      <c r="AA1380" s="200">
        <v>0.13</v>
      </c>
      <c r="AB1380" s="200">
        <v>0.3</v>
      </c>
      <c r="AC1380" s="200">
        <v>0.85</v>
      </c>
      <c r="AL1380"/>
      <c r="AM1380"/>
      <c r="AN1380"/>
      <c r="AO1380"/>
      <c r="AP1380"/>
      <c r="AQ1380"/>
      <c r="AR1380"/>
      <c r="AS1380"/>
      <c r="AT1380"/>
      <c r="AU1380"/>
    </row>
    <row r="1381" spans="17:47" x14ac:dyDescent="0.2">
      <c r="Q1381" s="142">
        <f>TRUNC('TARIFA ENTREGA A DIRECCION USD'!D1382-'TARIFA ENTREGA A DIRECCION USD'!D1381,2)</f>
        <v>0.54</v>
      </c>
      <c r="R1381" s="190">
        <v>1374</v>
      </c>
      <c r="S1381" s="200">
        <f>TRUNC((('TARIFA ENTREGA A DIRECCION USD'!C1381-'TARIFA ENTREGA A DIRECCION USD'!D1381)/'TARIFA ENTREGA A DIRECCION USD'!D1381)+1,3)</f>
        <v>0.72199999999999998</v>
      </c>
      <c r="T1381" s="200">
        <f>TRUNC(('TARIFA ENTREGA A DIRECCION USD'!E1381-'TARIFA ENTREGA A DIRECCION USD'!D1381)/'TARIFA ENTREGA A DIRECCION USD'!D1381,3)</f>
        <v>0.246</v>
      </c>
      <c r="U1381" s="200">
        <f>TRUNC(('TARIFA ENTREGA A DIRECCION USD'!F1381-'TARIFA ENTREGA A DIRECCION USD'!D1381)/'TARIFA ENTREGA A DIRECCION USD'!D1381,3)</f>
        <v>0.41399999999999998</v>
      </c>
      <c r="V1381" s="200">
        <f>TRUNC(('TARIFA ENTREGA A DIRECCION USD'!G1381-'TARIFA ENTREGA A DIRECCION USD'!D1381)/'TARIFA ENTREGA A DIRECCION USD'!D1381,3)</f>
        <v>0.93300000000000005</v>
      </c>
      <c r="X1381" s="142">
        <v>16.12</v>
      </c>
      <c r="Y1381" s="190">
        <v>1374</v>
      </c>
      <c r="Z1381" s="200">
        <v>0.55000000000000004</v>
      </c>
      <c r="AA1381" s="200">
        <v>0.13</v>
      </c>
      <c r="AB1381" s="200">
        <v>0.3</v>
      </c>
      <c r="AC1381" s="200">
        <v>0.85</v>
      </c>
      <c r="AL1381"/>
      <c r="AM1381"/>
      <c r="AN1381"/>
      <c r="AO1381"/>
      <c r="AP1381"/>
      <c r="AQ1381"/>
      <c r="AR1381"/>
      <c r="AS1381"/>
      <c r="AT1381"/>
      <c r="AU1381"/>
    </row>
    <row r="1382" spans="17:47" x14ac:dyDescent="0.2">
      <c r="Q1382" s="142">
        <f>TRUNC('TARIFA ENTREGA A DIRECCION USD'!D1383-'TARIFA ENTREGA A DIRECCION USD'!D1382,2)</f>
        <v>0.54</v>
      </c>
      <c r="R1382" s="190">
        <v>1375</v>
      </c>
      <c r="S1382" s="200">
        <f>TRUNC((('TARIFA ENTREGA A DIRECCION USD'!C1382-'TARIFA ENTREGA A DIRECCION USD'!D1382)/'TARIFA ENTREGA A DIRECCION USD'!D1382)+1,3)</f>
        <v>0.72199999999999998</v>
      </c>
      <c r="T1382" s="200">
        <f>TRUNC(('TARIFA ENTREGA A DIRECCION USD'!E1382-'TARIFA ENTREGA A DIRECCION USD'!D1382)/'TARIFA ENTREGA A DIRECCION USD'!D1382,3)</f>
        <v>0.246</v>
      </c>
      <c r="U1382" s="200">
        <f>TRUNC(('TARIFA ENTREGA A DIRECCION USD'!F1382-'TARIFA ENTREGA A DIRECCION USD'!D1382)/'TARIFA ENTREGA A DIRECCION USD'!D1382,3)</f>
        <v>0.41399999999999998</v>
      </c>
      <c r="V1382" s="200">
        <f>TRUNC(('TARIFA ENTREGA A DIRECCION USD'!G1382-'TARIFA ENTREGA A DIRECCION USD'!D1382)/'TARIFA ENTREGA A DIRECCION USD'!D1382,3)</f>
        <v>0.93300000000000005</v>
      </c>
      <c r="X1382" s="142">
        <v>16.12</v>
      </c>
      <c r="Y1382" s="190">
        <v>1375</v>
      </c>
      <c r="Z1382" s="200">
        <v>0.55000000000000004</v>
      </c>
      <c r="AA1382" s="200">
        <v>0.13</v>
      </c>
      <c r="AB1382" s="200">
        <v>0.3</v>
      </c>
      <c r="AC1382" s="200">
        <v>0.85</v>
      </c>
      <c r="AL1382"/>
      <c r="AM1382"/>
      <c r="AN1382"/>
      <c r="AO1382"/>
      <c r="AP1382"/>
      <c r="AQ1382"/>
      <c r="AR1382"/>
      <c r="AS1382"/>
      <c r="AT1382"/>
      <c r="AU1382"/>
    </row>
    <row r="1383" spans="17:47" x14ac:dyDescent="0.2">
      <c r="Q1383" s="142">
        <f>TRUNC('TARIFA ENTREGA A DIRECCION USD'!D1384-'TARIFA ENTREGA A DIRECCION USD'!D1383,2)</f>
        <v>0.54</v>
      </c>
      <c r="R1383" s="190">
        <v>1376</v>
      </c>
      <c r="S1383" s="200">
        <f>TRUNC((('TARIFA ENTREGA A DIRECCION USD'!C1383-'TARIFA ENTREGA A DIRECCION USD'!D1383)/'TARIFA ENTREGA A DIRECCION USD'!D1383)+1,3)</f>
        <v>0.72199999999999998</v>
      </c>
      <c r="T1383" s="200">
        <f>TRUNC(('TARIFA ENTREGA A DIRECCION USD'!E1383-'TARIFA ENTREGA A DIRECCION USD'!D1383)/'TARIFA ENTREGA A DIRECCION USD'!D1383,3)</f>
        <v>0.246</v>
      </c>
      <c r="U1383" s="200">
        <f>TRUNC(('TARIFA ENTREGA A DIRECCION USD'!F1383-'TARIFA ENTREGA A DIRECCION USD'!D1383)/'TARIFA ENTREGA A DIRECCION USD'!D1383,3)</f>
        <v>0.41399999999999998</v>
      </c>
      <c r="V1383" s="200">
        <f>TRUNC(('TARIFA ENTREGA A DIRECCION USD'!G1383-'TARIFA ENTREGA A DIRECCION USD'!D1383)/'TARIFA ENTREGA A DIRECCION USD'!D1383,3)</f>
        <v>0.93300000000000005</v>
      </c>
      <c r="X1383" s="142">
        <v>16.12</v>
      </c>
      <c r="Y1383" s="190">
        <v>1376</v>
      </c>
      <c r="Z1383" s="200">
        <v>0.55000000000000004</v>
      </c>
      <c r="AA1383" s="200">
        <v>0.13</v>
      </c>
      <c r="AB1383" s="200">
        <v>0.3</v>
      </c>
      <c r="AC1383" s="200">
        <v>0.85</v>
      </c>
      <c r="AL1383"/>
      <c r="AM1383"/>
      <c r="AN1383"/>
      <c r="AO1383"/>
      <c r="AP1383"/>
      <c r="AQ1383"/>
      <c r="AR1383"/>
      <c r="AS1383"/>
      <c r="AT1383"/>
      <c r="AU1383"/>
    </row>
    <row r="1384" spans="17:47" x14ac:dyDescent="0.2">
      <c r="Q1384" s="142">
        <f>TRUNC('TARIFA ENTREGA A DIRECCION USD'!D1385-'TARIFA ENTREGA A DIRECCION USD'!D1384,2)</f>
        <v>0.54</v>
      </c>
      <c r="R1384" s="190">
        <v>1377</v>
      </c>
      <c r="S1384" s="200">
        <f>TRUNC((('TARIFA ENTREGA A DIRECCION USD'!C1384-'TARIFA ENTREGA A DIRECCION USD'!D1384)/'TARIFA ENTREGA A DIRECCION USD'!D1384)+1,3)</f>
        <v>0.72199999999999998</v>
      </c>
      <c r="T1384" s="200">
        <f>TRUNC(('TARIFA ENTREGA A DIRECCION USD'!E1384-'TARIFA ENTREGA A DIRECCION USD'!D1384)/'TARIFA ENTREGA A DIRECCION USD'!D1384,3)</f>
        <v>0.246</v>
      </c>
      <c r="U1384" s="200">
        <f>TRUNC(('TARIFA ENTREGA A DIRECCION USD'!F1384-'TARIFA ENTREGA A DIRECCION USD'!D1384)/'TARIFA ENTREGA A DIRECCION USD'!D1384,3)</f>
        <v>0.41399999999999998</v>
      </c>
      <c r="V1384" s="200">
        <f>TRUNC(('TARIFA ENTREGA A DIRECCION USD'!G1384-'TARIFA ENTREGA A DIRECCION USD'!D1384)/'TARIFA ENTREGA A DIRECCION USD'!D1384,3)</f>
        <v>0.93300000000000005</v>
      </c>
      <c r="X1384" s="142">
        <v>16.12</v>
      </c>
      <c r="Y1384" s="190">
        <v>1377</v>
      </c>
      <c r="Z1384" s="200">
        <v>0.55000000000000004</v>
      </c>
      <c r="AA1384" s="200">
        <v>0.13</v>
      </c>
      <c r="AB1384" s="200">
        <v>0.3</v>
      </c>
      <c r="AC1384" s="200">
        <v>0.85</v>
      </c>
      <c r="AL1384"/>
      <c r="AM1384"/>
      <c r="AN1384"/>
      <c r="AO1384"/>
      <c r="AP1384"/>
      <c r="AQ1384"/>
      <c r="AR1384"/>
      <c r="AS1384"/>
      <c r="AT1384"/>
      <c r="AU1384"/>
    </row>
    <row r="1385" spans="17:47" x14ac:dyDescent="0.2">
      <c r="Q1385" s="142">
        <f>TRUNC('TARIFA ENTREGA A DIRECCION USD'!D1386-'TARIFA ENTREGA A DIRECCION USD'!D1385,2)</f>
        <v>0.54</v>
      </c>
      <c r="R1385" s="190">
        <v>1378</v>
      </c>
      <c r="S1385" s="200">
        <f>TRUNC((('TARIFA ENTREGA A DIRECCION USD'!C1385-'TARIFA ENTREGA A DIRECCION USD'!D1385)/'TARIFA ENTREGA A DIRECCION USD'!D1385)+1,3)</f>
        <v>0.72199999999999998</v>
      </c>
      <c r="T1385" s="200">
        <f>TRUNC(('TARIFA ENTREGA A DIRECCION USD'!E1385-'TARIFA ENTREGA A DIRECCION USD'!D1385)/'TARIFA ENTREGA A DIRECCION USD'!D1385,3)</f>
        <v>0.246</v>
      </c>
      <c r="U1385" s="200">
        <f>TRUNC(('TARIFA ENTREGA A DIRECCION USD'!F1385-'TARIFA ENTREGA A DIRECCION USD'!D1385)/'TARIFA ENTREGA A DIRECCION USD'!D1385,3)</f>
        <v>0.41399999999999998</v>
      </c>
      <c r="V1385" s="200">
        <f>TRUNC(('TARIFA ENTREGA A DIRECCION USD'!G1385-'TARIFA ENTREGA A DIRECCION USD'!D1385)/'TARIFA ENTREGA A DIRECCION USD'!D1385,3)</f>
        <v>0.93300000000000005</v>
      </c>
      <c r="X1385" s="142">
        <v>16.12</v>
      </c>
      <c r="Y1385" s="190">
        <v>1378</v>
      </c>
      <c r="Z1385" s="200">
        <v>0.55000000000000004</v>
      </c>
      <c r="AA1385" s="200">
        <v>0.13</v>
      </c>
      <c r="AB1385" s="200">
        <v>0.3</v>
      </c>
      <c r="AC1385" s="200">
        <v>0.85</v>
      </c>
      <c r="AL1385"/>
      <c r="AM1385"/>
      <c r="AN1385"/>
      <c r="AO1385"/>
      <c r="AP1385"/>
      <c r="AQ1385"/>
      <c r="AR1385"/>
      <c r="AS1385"/>
      <c r="AT1385"/>
      <c r="AU1385"/>
    </row>
    <row r="1386" spans="17:47" x14ac:dyDescent="0.2">
      <c r="Q1386" s="142">
        <f>TRUNC('TARIFA ENTREGA A DIRECCION USD'!D1387-'TARIFA ENTREGA A DIRECCION USD'!D1386,2)</f>
        <v>0.54</v>
      </c>
      <c r="R1386" s="190">
        <v>1379</v>
      </c>
      <c r="S1386" s="200">
        <f>TRUNC((('TARIFA ENTREGA A DIRECCION USD'!C1386-'TARIFA ENTREGA A DIRECCION USD'!D1386)/'TARIFA ENTREGA A DIRECCION USD'!D1386)+1,3)</f>
        <v>0.72199999999999998</v>
      </c>
      <c r="T1386" s="200">
        <f>TRUNC(('TARIFA ENTREGA A DIRECCION USD'!E1386-'TARIFA ENTREGA A DIRECCION USD'!D1386)/'TARIFA ENTREGA A DIRECCION USD'!D1386,3)</f>
        <v>0.246</v>
      </c>
      <c r="U1386" s="200">
        <f>TRUNC(('TARIFA ENTREGA A DIRECCION USD'!F1386-'TARIFA ENTREGA A DIRECCION USD'!D1386)/'TARIFA ENTREGA A DIRECCION USD'!D1386,3)</f>
        <v>0.41399999999999998</v>
      </c>
      <c r="V1386" s="200">
        <f>TRUNC(('TARIFA ENTREGA A DIRECCION USD'!G1386-'TARIFA ENTREGA A DIRECCION USD'!D1386)/'TARIFA ENTREGA A DIRECCION USD'!D1386,3)</f>
        <v>0.93300000000000005</v>
      </c>
      <c r="X1386" s="142">
        <v>16.12</v>
      </c>
      <c r="Y1386" s="190">
        <v>1379</v>
      </c>
      <c r="Z1386" s="200">
        <v>0.55000000000000004</v>
      </c>
      <c r="AA1386" s="200">
        <v>0.13</v>
      </c>
      <c r="AB1386" s="200">
        <v>0.3</v>
      </c>
      <c r="AC1386" s="200">
        <v>0.85</v>
      </c>
      <c r="AL1386"/>
      <c r="AM1386"/>
      <c r="AN1386"/>
      <c r="AO1386"/>
      <c r="AP1386"/>
      <c r="AQ1386"/>
      <c r="AR1386"/>
      <c r="AS1386"/>
      <c r="AT1386"/>
      <c r="AU1386"/>
    </row>
    <row r="1387" spans="17:47" x14ac:dyDescent="0.2">
      <c r="Q1387" s="142">
        <f>TRUNC('TARIFA ENTREGA A DIRECCION USD'!D1388-'TARIFA ENTREGA A DIRECCION USD'!D1387,2)</f>
        <v>0.54</v>
      </c>
      <c r="R1387" s="190">
        <v>1380</v>
      </c>
      <c r="S1387" s="200">
        <f>TRUNC((('TARIFA ENTREGA A DIRECCION USD'!C1387-'TARIFA ENTREGA A DIRECCION USD'!D1387)/'TARIFA ENTREGA A DIRECCION USD'!D1387)+1,3)</f>
        <v>0.72199999999999998</v>
      </c>
      <c r="T1387" s="200">
        <f>TRUNC(('TARIFA ENTREGA A DIRECCION USD'!E1387-'TARIFA ENTREGA A DIRECCION USD'!D1387)/'TARIFA ENTREGA A DIRECCION USD'!D1387,3)</f>
        <v>0.246</v>
      </c>
      <c r="U1387" s="200">
        <f>TRUNC(('TARIFA ENTREGA A DIRECCION USD'!F1387-'TARIFA ENTREGA A DIRECCION USD'!D1387)/'TARIFA ENTREGA A DIRECCION USD'!D1387,3)</f>
        <v>0.41399999999999998</v>
      </c>
      <c r="V1387" s="200">
        <f>TRUNC(('TARIFA ENTREGA A DIRECCION USD'!G1387-'TARIFA ENTREGA A DIRECCION USD'!D1387)/'TARIFA ENTREGA A DIRECCION USD'!D1387,3)</f>
        <v>0.93300000000000005</v>
      </c>
      <c r="X1387" s="142">
        <v>16.12</v>
      </c>
      <c r="Y1387" s="190">
        <v>1380</v>
      </c>
      <c r="Z1387" s="200">
        <v>0.55000000000000004</v>
      </c>
      <c r="AA1387" s="200">
        <v>0.13</v>
      </c>
      <c r="AB1387" s="200">
        <v>0.3</v>
      </c>
      <c r="AC1387" s="200">
        <v>0.85</v>
      </c>
      <c r="AL1387"/>
      <c r="AM1387"/>
      <c r="AN1387"/>
      <c r="AO1387"/>
      <c r="AP1387"/>
      <c r="AQ1387"/>
      <c r="AR1387"/>
      <c r="AS1387"/>
      <c r="AT1387"/>
      <c r="AU1387"/>
    </row>
    <row r="1388" spans="17:47" x14ac:dyDescent="0.2">
      <c r="Q1388" s="142">
        <f>TRUNC('TARIFA ENTREGA A DIRECCION USD'!D1389-'TARIFA ENTREGA A DIRECCION USD'!D1388,2)</f>
        <v>0.54</v>
      </c>
      <c r="R1388" s="190">
        <v>1381</v>
      </c>
      <c r="S1388" s="200">
        <f>TRUNC((('TARIFA ENTREGA A DIRECCION USD'!C1388-'TARIFA ENTREGA A DIRECCION USD'!D1388)/'TARIFA ENTREGA A DIRECCION USD'!D1388)+1,3)</f>
        <v>0.72199999999999998</v>
      </c>
      <c r="T1388" s="200">
        <f>TRUNC(('TARIFA ENTREGA A DIRECCION USD'!E1388-'TARIFA ENTREGA A DIRECCION USD'!D1388)/'TARIFA ENTREGA A DIRECCION USD'!D1388,3)</f>
        <v>0.246</v>
      </c>
      <c r="U1388" s="200">
        <f>TRUNC(('TARIFA ENTREGA A DIRECCION USD'!F1388-'TARIFA ENTREGA A DIRECCION USD'!D1388)/'TARIFA ENTREGA A DIRECCION USD'!D1388,3)</f>
        <v>0.41399999999999998</v>
      </c>
      <c r="V1388" s="200">
        <f>TRUNC(('TARIFA ENTREGA A DIRECCION USD'!G1388-'TARIFA ENTREGA A DIRECCION USD'!D1388)/'TARIFA ENTREGA A DIRECCION USD'!D1388,3)</f>
        <v>0.93300000000000005</v>
      </c>
      <c r="X1388" s="142">
        <v>16.12</v>
      </c>
      <c r="Y1388" s="190">
        <v>1381</v>
      </c>
      <c r="Z1388" s="200">
        <v>0.55000000000000004</v>
      </c>
      <c r="AA1388" s="200">
        <v>0.13</v>
      </c>
      <c r="AB1388" s="200">
        <v>0.3</v>
      </c>
      <c r="AC1388" s="200">
        <v>0.85</v>
      </c>
      <c r="AL1388"/>
      <c r="AM1388"/>
      <c r="AN1388"/>
      <c r="AO1388"/>
      <c r="AP1388"/>
      <c r="AQ1388"/>
      <c r="AR1388"/>
      <c r="AS1388"/>
      <c r="AT1388"/>
      <c r="AU1388"/>
    </row>
    <row r="1389" spans="17:47" x14ac:dyDescent="0.2">
      <c r="Q1389" s="142">
        <f>TRUNC('TARIFA ENTREGA A DIRECCION USD'!D1390-'TARIFA ENTREGA A DIRECCION USD'!D1389,2)</f>
        <v>0.54</v>
      </c>
      <c r="R1389" s="190">
        <v>1382</v>
      </c>
      <c r="S1389" s="200">
        <f>TRUNC((('TARIFA ENTREGA A DIRECCION USD'!C1389-'TARIFA ENTREGA A DIRECCION USD'!D1389)/'TARIFA ENTREGA A DIRECCION USD'!D1389)+1,3)</f>
        <v>0.72199999999999998</v>
      </c>
      <c r="T1389" s="200">
        <f>TRUNC(('TARIFA ENTREGA A DIRECCION USD'!E1389-'TARIFA ENTREGA A DIRECCION USD'!D1389)/'TARIFA ENTREGA A DIRECCION USD'!D1389,3)</f>
        <v>0.246</v>
      </c>
      <c r="U1389" s="200">
        <f>TRUNC(('TARIFA ENTREGA A DIRECCION USD'!F1389-'TARIFA ENTREGA A DIRECCION USD'!D1389)/'TARIFA ENTREGA A DIRECCION USD'!D1389,3)</f>
        <v>0.41399999999999998</v>
      </c>
      <c r="V1389" s="200">
        <f>TRUNC(('TARIFA ENTREGA A DIRECCION USD'!G1389-'TARIFA ENTREGA A DIRECCION USD'!D1389)/'TARIFA ENTREGA A DIRECCION USD'!D1389,3)</f>
        <v>0.93300000000000005</v>
      </c>
      <c r="X1389" s="142">
        <v>16.12</v>
      </c>
      <c r="Y1389" s="190">
        <v>1382</v>
      </c>
      <c r="Z1389" s="200">
        <v>0.55000000000000004</v>
      </c>
      <c r="AA1389" s="200">
        <v>0.13</v>
      </c>
      <c r="AB1389" s="200">
        <v>0.3</v>
      </c>
      <c r="AC1389" s="200">
        <v>0.85</v>
      </c>
      <c r="AL1389"/>
      <c r="AM1389"/>
      <c r="AN1389"/>
      <c r="AO1389"/>
      <c r="AP1389"/>
      <c r="AQ1389"/>
      <c r="AR1389"/>
      <c r="AS1389"/>
      <c r="AT1389"/>
      <c r="AU1389"/>
    </row>
    <row r="1390" spans="17:47" x14ac:dyDescent="0.2">
      <c r="Q1390" s="142">
        <f>TRUNC('TARIFA ENTREGA A DIRECCION USD'!D1391-'TARIFA ENTREGA A DIRECCION USD'!D1390,2)</f>
        <v>0.54</v>
      </c>
      <c r="R1390" s="190">
        <v>1383</v>
      </c>
      <c r="S1390" s="200">
        <f>TRUNC((('TARIFA ENTREGA A DIRECCION USD'!C1390-'TARIFA ENTREGA A DIRECCION USD'!D1390)/'TARIFA ENTREGA A DIRECCION USD'!D1390)+1,3)</f>
        <v>0.72199999999999998</v>
      </c>
      <c r="T1390" s="200">
        <f>TRUNC(('TARIFA ENTREGA A DIRECCION USD'!E1390-'TARIFA ENTREGA A DIRECCION USD'!D1390)/'TARIFA ENTREGA A DIRECCION USD'!D1390,3)</f>
        <v>0.246</v>
      </c>
      <c r="U1390" s="200">
        <f>TRUNC(('TARIFA ENTREGA A DIRECCION USD'!F1390-'TARIFA ENTREGA A DIRECCION USD'!D1390)/'TARIFA ENTREGA A DIRECCION USD'!D1390,3)</f>
        <v>0.41399999999999998</v>
      </c>
      <c r="V1390" s="200">
        <f>TRUNC(('TARIFA ENTREGA A DIRECCION USD'!G1390-'TARIFA ENTREGA A DIRECCION USD'!D1390)/'TARIFA ENTREGA A DIRECCION USD'!D1390,3)</f>
        <v>0.93300000000000005</v>
      </c>
      <c r="X1390" s="142">
        <v>16.12</v>
      </c>
      <c r="Y1390" s="190">
        <v>1383</v>
      </c>
      <c r="Z1390" s="200">
        <v>0.55000000000000004</v>
      </c>
      <c r="AA1390" s="200">
        <v>0.13</v>
      </c>
      <c r="AB1390" s="200">
        <v>0.3</v>
      </c>
      <c r="AC1390" s="200">
        <v>0.85</v>
      </c>
      <c r="AL1390"/>
      <c r="AM1390"/>
      <c r="AN1390"/>
      <c r="AO1390"/>
      <c r="AP1390"/>
      <c r="AQ1390"/>
      <c r="AR1390"/>
      <c r="AS1390"/>
      <c r="AT1390"/>
      <c r="AU1390"/>
    </row>
    <row r="1391" spans="17:47" x14ac:dyDescent="0.2">
      <c r="Q1391" s="142">
        <f>TRUNC('TARIFA ENTREGA A DIRECCION USD'!D1392-'TARIFA ENTREGA A DIRECCION USD'!D1391,2)</f>
        <v>0.54</v>
      </c>
      <c r="R1391" s="190">
        <v>1384</v>
      </c>
      <c r="S1391" s="200">
        <f>TRUNC((('TARIFA ENTREGA A DIRECCION USD'!C1391-'TARIFA ENTREGA A DIRECCION USD'!D1391)/'TARIFA ENTREGA A DIRECCION USD'!D1391)+1,3)</f>
        <v>0.72199999999999998</v>
      </c>
      <c r="T1391" s="200">
        <f>TRUNC(('TARIFA ENTREGA A DIRECCION USD'!E1391-'TARIFA ENTREGA A DIRECCION USD'!D1391)/'TARIFA ENTREGA A DIRECCION USD'!D1391,3)</f>
        <v>0.246</v>
      </c>
      <c r="U1391" s="200">
        <f>TRUNC(('TARIFA ENTREGA A DIRECCION USD'!F1391-'TARIFA ENTREGA A DIRECCION USD'!D1391)/'TARIFA ENTREGA A DIRECCION USD'!D1391,3)</f>
        <v>0.41399999999999998</v>
      </c>
      <c r="V1391" s="200">
        <f>TRUNC(('TARIFA ENTREGA A DIRECCION USD'!G1391-'TARIFA ENTREGA A DIRECCION USD'!D1391)/'TARIFA ENTREGA A DIRECCION USD'!D1391,3)</f>
        <v>0.93300000000000005</v>
      </c>
      <c r="X1391" s="142">
        <v>16.12</v>
      </c>
      <c r="Y1391" s="190">
        <v>1384</v>
      </c>
      <c r="Z1391" s="200">
        <v>0.55000000000000004</v>
      </c>
      <c r="AA1391" s="200">
        <v>0.13</v>
      </c>
      <c r="AB1391" s="200">
        <v>0.3</v>
      </c>
      <c r="AC1391" s="200">
        <v>0.85</v>
      </c>
      <c r="AL1391"/>
      <c r="AM1391"/>
      <c r="AN1391"/>
      <c r="AO1391"/>
      <c r="AP1391"/>
      <c r="AQ1391"/>
      <c r="AR1391"/>
      <c r="AS1391"/>
      <c r="AT1391"/>
      <c r="AU1391"/>
    </row>
    <row r="1392" spans="17:47" x14ac:dyDescent="0.2">
      <c r="Q1392" s="142">
        <f>TRUNC('TARIFA ENTREGA A DIRECCION USD'!D1393-'TARIFA ENTREGA A DIRECCION USD'!D1392,2)</f>
        <v>0.54</v>
      </c>
      <c r="R1392" s="190">
        <v>1385</v>
      </c>
      <c r="S1392" s="200">
        <f>TRUNC((('TARIFA ENTREGA A DIRECCION USD'!C1392-'TARIFA ENTREGA A DIRECCION USD'!D1392)/'TARIFA ENTREGA A DIRECCION USD'!D1392)+1,3)</f>
        <v>0.72199999999999998</v>
      </c>
      <c r="T1392" s="200">
        <f>TRUNC(('TARIFA ENTREGA A DIRECCION USD'!E1392-'TARIFA ENTREGA A DIRECCION USD'!D1392)/'TARIFA ENTREGA A DIRECCION USD'!D1392,3)</f>
        <v>0.246</v>
      </c>
      <c r="U1392" s="200">
        <f>TRUNC(('TARIFA ENTREGA A DIRECCION USD'!F1392-'TARIFA ENTREGA A DIRECCION USD'!D1392)/'TARIFA ENTREGA A DIRECCION USD'!D1392,3)</f>
        <v>0.41399999999999998</v>
      </c>
      <c r="V1392" s="200">
        <f>TRUNC(('TARIFA ENTREGA A DIRECCION USD'!G1392-'TARIFA ENTREGA A DIRECCION USD'!D1392)/'TARIFA ENTREGA A DIRECCION USD'!D1392,3)</f>
        <v>0.93300000000000005</v>
      </c>
      <c r="X1392" s="142">
        <v>16.12</v>
      </c>
      <c r="Y1392" s="190">
        <v>1385</v>
      </c>
      <c r="Z1392" s="200">
        <v>0.55000000000000004</v>
      </c>
      <c r="AA1392" s="200">
        <v>0.13</v>
      </c>
      <c r="AB1392" s="200">
        <v>0.3</v>
      </c>
      <c r="AC1392" s="200">
        <v>0.85</v>
      </c>
      <c r="AL1392"/>
      <c r="AM1392"/>
      <c r="AN1392"/>
      <c r="AO1392"/>
      <c r="AP1392"/>
      <c r="AQ1392"/>
      <c r="AR1392"/>
      <c r="AS1392"/>
      <c r="AT1392"/>
      <c r="AU1392"/>
    </row>
    <row r="1393" spans="17:47" x14ac:dyDescent="0.2">
      <c r="Q1393" s="142">
        <f>TRUNC('TARIFA ENTREGA A DIRECCION USD'!D1394-'TARIFA ENTREGA A DIRECCION USD'!D1393,2)</f>
        <v>0.54</v>
      </c>
      <c r="R1393" s="190">
        <v>1386</v>
      </c>
      <c r="S1393" s="200">
        <f>TRUNC((('TARIFA ENTREGA A DIRECCION USD'!C1393-'TARIFA ENTREGA A DIRECCION USD'!D1393)/'TARIFA ENTREGA A DIRECCION USD'!D1393)+1,3)</f>
        <v>0.72199999999999998</v>
      </c>
      <c r="T1393" s="200">
        <f>TRUNC(('TARIFA ENTREGA A DIRECCION USD'!E1393-'TARIFA ENTREGA A DIRECCION USD'!D1393)/'TARIFA ENTREGA A DIRECCION USD'!D1393,3)</f>
        <v>0.246</v>
      </c>
      <c r="U1393" s="200">
        <f>TRUNC(('TARIFA ENTREGA A DIRECCION USD'!F1393-'TARIFA ENTREGA A DIRECCION USD'!D1393)/'TARIFA ENTREGA A DIRECCION USD'!D1393,3)</f>
        <v>0.41399999999999998</v>
      </c>
      <c r="V1393" s="200">
        <f>TRUNC(('TARIFA ENTREGA A DIRECCION USD'!G1393-'TARIFA ENTREGA A DIRECCION USD'!D1393)/'TARIFA ENTREGA A DIRECCION USD'!D1393,3)</f>
        <v>0.93400000000000005</v>
      </c>
      <c r="X1393" s="142">
        <v>16.12</v>
      </c>
      <c r="Y1393" s="190">
        <v>1386</v>
      </c>
      <c r="Z1393" s="200">
        <v>0.55000000000000004</v>
      </c>
      <c r="AA1393" s="200">
        <v>0.13</v>
      </c>
      <c r="AB1393" s="200">
        <v>0.3</v>
      </c>
      <c r="AC1393" s="200">
        <v>0.85</v>
      </c>
      <c r="AL1393"/>
      <c r="AM1393"/>
      <c r="AN1393"/>
      <c r="AO1393"/>
      <c r="AP1393"/>
      <c r="AQ1393"/>
      <c r="AR1393"/>
      <c r="AS1393"/>
      <c r="AT1393"/>
      <c r="AU1393"/>
    </row>
    <row r="1394" spans="17:47" x14ac:dyDescent="0.2">
      <c r="Q1394" s="142">
        <f>TRUNC('TARIFA ENTREGA A DIRECCION USD'!D1395-'TARIFA ENTREGA A DIRECCION USD'!D1394,2)</f>
        <v>0.54</v>
      </c>
      <c r="R1394" s="190">
        <v>1387</v>
      </c>
      <c r="S1394" s="200">
        <f>TRUNC((('TARIFA ENTREGA A DIRECCION USD'!C1394-'TARIFA ENTREGA A DIRECCION USD'!D1394)/'TARIFA ENTREGA A DIRECCION USD'!D1394)+1,3)</f>
        <v>0.72199999999999998</v>
      </c>
      <c r="T1394" s="200">
        <f>TRUNC(('TARIFA ENTREGA A DIRECCION USD'!E1394-'TARIFA ENTREGA A DIRECCION USD'!D1394)/'TARIFA ENTREGA A DIRECCION USD'!D1394,3)</f>
        <v>0.246</v>
      </c>
      <c r="U1394" s="200">
        <f>TRUNC(('TARIFA ENTREGA A DIRECCION USD'!F1394-'TARIFA ENTREGA A DIRECCION USD'!D1394)/'TARIFA ENTREGA A DIRECCION USD'!D1394,3)</f>
        <v>0.41399999999999998</v>
      </c>
      <c r="V1394" s="200">
        <f>TRUNC(('TARIFA ENTREGA A DIRECCION USD'!G1394-'TARIFA ENTREGA A DIRECCION USD'!D1394)/'TARIFA ENTREGA A DIRECCION USD'!D1394,3)</f>
        <v>0.93400000000000005</v>
      </c>
      <c r="X1394" s="142">
        <v>16.12</v>
      </c>
      <c r="Y1394" s="190">
        <v>1387</v>
      </c>
      <c r="Z1394" s="200">
        <v>0.55000000000000004</v>
      </c>
      <c r="AA1394" s="200">
        <v>0.13</v>
      </c>
      <c r="AB1394" s="200">
        <v>0.3</v>
      </c>
      <c r="AC1394" s="200">
        <v>0.85</v>
      </c>
      <c r="AL1394"/>
      <c r="AM1394"/>
      <c r="AN1394"/>
      <c r="AO1394"/>
      <c r="AP1394"/>
      <c r="AQ1394"/>
      <c r="AR1394"/>
      <c r="AS1394"/>
      <c r="AT1394"/>
      <c r="AU1394"/>
    </row>
    <row r="1395" spans="17:47" x14ac:dyDescent="0.2">
      <c r="Q1395" s="142">
        <f>TRUNC('TARIFA ENTREGA A DIRECCION USD'!D1396-'TARIFA ENTREGA A DIRECCION USD'!D1395,2)</f>
        <v>0.54</v>
      </c>
      <c r="R1395" s="190">
        <v>1388</v>
      </c>
      <c r="S1395" s="200">
        <f>TRUNC((('TARIFA ENTREGA A DIRECCION USD'!C1395-'TARIFA ENTREGA A DIRECCION USD'!D1395)/'TARIFA ENTREGA A DIRECCION USD'!D1395)+1,3)</f>
        <v>0.72199999999999998</v>
      </c>
      <c r="T1395" s="200">
        <f>TRUNC(('TARIFA ENTREGA A DIRECCION USD'!E1395-'TARIFA ENTREGA A DIRECCION USD'!D1395)/'TARIFA ENTREGA A DIRECCION USD'!D1395,3)</f>
        <v>0.246</v>
      </c>
      <c r="U1395" s="200">
        <f>TRUNC(('TARIFA ENTREGA A DIRECCION USD'!F1395-'TARIFA ENTREGA A DIRECCION USD'!D1395)/'TARIFA ENTREGA A DIRECCION USD'!D1395,3)</f>
        <v>0.41499999999999998</v>
      </c>
      <c r="V1395" s="200">
        <f>TRUNC(('TARIFA ENTREGA A DIRECCION USD'!G1395-'TARIFA ENTREGA A DIRECCION USD'!D1395)/'TARIFA ENTREGA A DIRECCION USD'!D1395,3)</f>
        <v>0.93400000000000005</v>
      </c>
      <c r="X1395" s="142">
        <v>16.12</v>
      </c>
      <c r="Y1395" s="190">
        <v>1388</v>
      </c>
      <c r="Z1395" s="200">
        <v>0.55000000000000004</v>
      </c>
      <c r="AA1395" s="200">
        <v>0.13</v>
      </c>
      <c r="AB1395" s="200">
        <v>0.3</v>
      </c>
      <c r="AC1395" s="200">
        <v>0.85</v>
      </c>
      <c r="AL1395"/>
      <c r="AM1395"/>
      <c r="AN1395"/>
      <c r="AO1395"/>
      <c r="AP1395"/>
      <c r="AQ1395"/>
      <c r="AR1395"/>
      <c r="AS1395"/>
      <c r="AT1395"/>
      <c r="AU1395"/>
    </row>
    <row r="1396" spans="17:47" x14ac:dyDescent="0.2">
      <c r="Q1396" s="142">
        <f>TRUNC('TARIFA ENTREGA A DIRECCION USD'!D1397-'TARIFA ENTREGA A DIRECCION USD'!D1396,2)</f>
        <v>0.54</v>
      </c>
      <c r="R1396" s="190">
        <v>1389</v>
      </c>
      <c r="S1396" s="200">
        <f>TRUNC((('TARIFA ENTREGA A DIRECCION USD'!C1396-'TARIFA ENTREGA A DIRECCION USD'!D1396)/'TARIFA ENTREGA A DIRECCION USD'!D1396)+1,3)</f>
        <v>0.72199999999999998</v>
      </c>
      <c r="T1396" s="200">
        <f>TRUNC(('TARIFA ENTREGA A DIRECCION USD'!E1396-'TARIFA ENTREGA A DIRECCION USD'!D1396)/'TARIFA ENTREGA A DIRECCION USD'!D1396,3)</f>
        <v>0.247</v>
      </c>
      <c r="U1396" s="200">
        <f>TRUNC(('TARIFA ENTREGA A DIRECCION USD'!F1396-'TARIFA ENTREGA A DIRECCION USD'!D1396)/'TARIFA ENTREGA A DIRECCION USD'!D1396,3)</f>
        <v>0.41499999999999998</v>
      </c>
      <c r="V1396" s="200">
        <f>TRUNC(('TARIFA ENTREGA A DIRECCION USD'!G1396-'TARIFA ENTREGA A DIRECCION USD'!D1396)/'TARIFA ENTREGA A DIRECCION USD'!D1396,3)</f>
        <v>0.93400000000000005</v>
      </c>
      <c r="X1396" s="142">
        <v>16.12</v>
      </c>
      <c r="Y1396" s="190">
        <v>1389</v>
      </c>
      <c r="Z1396" s="200">
        <v>0.55000000000000004</v>
      </c>
      <c r="AA1396" s="200">
        <v>0.13</v>
      </c>
      <c r="AB1396" s="200">
        <v>0.3</v>
      </c>
      <c r="AC1396" s="200">
        <v>0.85</v>
      </c>
      <c r="AL1396"/>
      <c r="AM1396"/>
      <c r="AN1396"/>
      <c r="AO1396"/>
      <c r="AP1396"/>
      <c r="AQ1396"/>
      <c r="AR1396"/>
      <c r="AS1396"/>
      <c r="AT1396"/>
      <c r="AU1396"/>
    </row>
    <row r="1397" spans="17:47" x14ac:dyDescent="0.2">
      <c r="Q1397" s="142">
        <f>TRUNC('TARIFA ENTREGA A DIRECCION USD'!D1398-'TARIFA ENTREGA A DIRECCION USD'!D1397,2)</f>
        <v>0.54</v>
      </c>
      <c r="R1397" s="190">
        <v>1390</v>
      </c>
      <c r="S1397" s="200">
        <f>TRUNC((('TARIFA ENTREGA A DIRECCION USD'!C1397-'TARIFA ENTREGA A DIRECCION USD'!D1397)/'TARIFA ENTREGA A DIRECCION USD'!D1397)+1,3)</f>
        <v>0.72199999999999998</v>
      </c>
      <c r="T1397" s="200">
        <f>TRUNC(('TARIFA ENTREGA A DIRECCION USD'!E1397-'TARIFA ENTREGA A DIRECCION USD'!D1397)/'TARIFA ENTREGA A DIRECCION USD'!D1397,3)</f>
        <v>0.247</v>
      </c>
      <c r="U1397" s="200">
        <f>TRUNC(('TARIFA ENTREGA A DIRECCION USD'!F1397-'TARIFA ENTREGA A DIRECCION USD'!D1397)/'TARIFA ENTREGA A DIRECCION USD'!D1397,3)</f>
        <v>0.41499999999999998</v>
      </c>
      <c r="V1397" s="200">
        <f>TRUNC(('TARIFA ENTREGA A DIRECCION USD'!G1397-'TARIFA ENTREGA A DIRECCION USD'!D1397)/'TARIFA ENTREGA A DIRECCION USD'!D1397,3)</f>
        <v>0.93400000000000005</v>
      </c>
      <c r="X1397" s="142">
        <v>16.12</v>
      </c>
      <c r="Y1397" s="190">
        <v>1390</v>
      </c>
      <c r="Z1397" s="200">
        <v>0.55000000000000004</v>
      </c>
      <c r="AA1397" s="200">
        <v>0.13</v>
      </c>
      <c r="AB1397" s="200">
        <v>0.3</v>
      </c>
      <c r="AC1397" s="200">
        <v>0.85</v>
      </c>
      <c r="AL1397"/>
      <c r="AM1397"/>
      <c r="AN1397"/>
      <c r="AO1397"/>
      <c r="AP1397"/>
      <c r="AQ1397"/>
      <c r="AR1397"/>
      <c r="AS1397"/>
      <c r="AT1397"/>
      <c r="AU1397"/>
    </row>
    <row r="1398" spans="17:47" x14ac:dyDescent="0.2">
      <c r="Q1398" s="142">
        <f>TRUNC('TARIFA ENTREGA A DIRECCION USD'!D1399-'TARIFA ENTREGA A DIRECCION USD'!D1398,2)</f>
        <v>0.54</v>
      </c>
      <c r="R1398" s="190">
        <v>1391</v>
      </c>
      <c r="S1398" s="200">
        <f>TRUNC((('TARIFA ENTREGA A DIRECCION USD'!C1398-'TARIFA ENTREGA A DIRECCION USD'!D1398)/'TARIFA ENTREGA A DIRECCION USD'!D1398)+1,3)</f>
        <v>0.72199999999999998</v>
      </c>
      <c r="T1398" s="200">
        <f>TRUNC(('TARIFA ENTREGA A DIRECCION USD'!E1398-'TARIFA ENTREGA A DIRECCION USD'!D1398)/'TARIFA ENTREGA A DIRECCION USD'!D1398,3)</f>
        <v>0.247</v>
      </c>
      <c r="U1398" s="200">
        <f>TRUNC(('TARIFA ENTREGA A DIRECCION USD'!F1398-'TARIFA ENTREGA A DIRECCION USD'!D1398)/'TARIFA ENTREGA A DIRECCION USD'!D1398,3)</f>
        <v>0.41499999999999998</v>
      </c>
      <c r="V1398" s="200">
        <f>TRUNC(('TARIFA ENTREGA A DIRECCION USD'!G1398-'TARIFA ENTREGA A DIRECCION USD'!D1398)/'TARIFA ENTREGA A DIRECCION USD'!D1398,3)</f>
        <v>0.93400000000000005</v>
      </c>
      <c r="X1398" s="142">
        <v>16.12</v>
      </c>
      <c r="Y1398" s="190">
        <v>1391</v>
      </c>
      <c r="Z1398" s="200">
        <v>0.55000000000000004</v>
      </c>
      <c r="AA1398" s="200">
        <v>0.13</v>
      </c>
      <c r="AB1398" s="200">
        <v>0.3</v>
      </c>
      <c r="AC1398" s="200">
        <v>0.85</v>
      </c>
      <c r="AL1398"/>
      <c r="AM1398"/>
      <c r="AN1398"/>
      <c r="AO1398"/>
      <c r="AP1398"/>
      <c r="AQ1398"/>
      <c r="AR1398"/>
      <c r="AS1398"/>
      <c r="AT1398"/>
      <c r="AU1398"/>
    </row>
    <row r="1399" spans="17:47" x14ac:dyDescent="0.2">
      <c r="Q1399" s="142">
        <f>TRUNC('TARIFA ENTREGA A DIRECCION USD'!D1400-'TARIFA ENTREGA A DIRECCION USD'!D1399,2)</f>
        <v>0.54</v>
      </c>
      <c r="R1399" s="190">
        <v>1392</v>
      </c>
      <c r="S1399" s="200">
        <f>TRUNC((('TARIFA ENTREGA A DIRECCION USD'!C1399-'TARIFA ENTREGA A DIRECCION USD'!D1399)/'TARIFA ENTREGA A DIRECCION USD'!D1399)+1,3)</f>
        <v>0.72199999999999998</v>
      </c>
      <c r="T1399" s="200">
        <f>TRUNC(('TARIFA ENTREGA A DIRECCION USD'!E1399-'TARIFA ENTREGA A DIRECCION USD'!D1399)/'TARIFA ENTREGA A DIRECCION USD'!D1399,3)</f>
        <v>0.247</v>
      </c>
      <c r="U1399" s="200">
        <f>TRUNC(('TARIFA ENTREGA A DIRECCION USD'!F1399-'TARIFA ENTREGA A DIRECCION USD'!D1399)/'TARIFA ENTREGA A DIRECCION USD'!D1399,3)</f>
        <v>0.41499999999999998</v>
      </c>
      <c r="V1399" s="200">
        <f>TRUNC(('TARIFA ENTREGA A DIRECCION USD'!G1399-'TARIFA ENTREGA A DIRECCION USD'!D1399)/'TARIFA ENTREGA A DIRECCION USD'!D1399,3)</f>
        <v>0.93400000000000005</v>
      </c>
      <c r="X1399" s="142">
        <v>16.12</v>
      </c>
      <c r="Y1399" s="190">
        <v>1392</v>
      </c>
      <c r="Z1399" s="200">
        <v>0.55000000000000004</v>
      </c>
      <c r="AA1399" s="200">
        <v>0.13</v>
      </c>
      <c r="AB1399" s="200">
        <v>0.3</v>
      </c>
      <c r="AC1399" s="200">
        <v>0.85</v>
      </c>
      <c r="AL1399"/>
      <c r="AM1399"/>
      <c r="AN1399"/>
      <c r="AO1399"/>
      <c r="AP1399"/>
      <c r="AQ1399"/>
      <c r="AR1399"/>
      <c r="AS1399"/>
      <c r="AT1399"/>
      <c r="AU1399"/>
    </row>
    <row r="1400" spans="17:47" x14ac:dyDescent="0.2">
      <c r="Q1400" s="142">
        <f>TRUNC('TARIFA ENTREGA A DIRECCION USD'!D1401-'TARIFA ENTREGA A DIRECCION USD'!D1400,2)</f>
        <v>0.54</v>
      </c>
      <c r="R1400" s="190">
        <v>1393</v>
      </c>
      <c r="S1400" s="200">
        <f>TRUNC((('TARIFA ENTREGA A DIRECCION USD'!C1400-'TARIFA ENTREGA A DIRECCION USD'!D1400)/'TARIFA ENTREGA A DIRECCION USD'!D1400)+1,3)</f>
        <v>0.72199999999999998</v>
      </c>
      <c r="T1400" s="200">
        <f>TRUNC(('TARIFA ENTREGA A DIRECCION USD'!E1400-'TARIFA ENTREGA A DIRECCION USD'!D1400)/'TARIFA ENTREGA A DIRECCION USD'!D1400,3)</f>
        <v>0.247</v>
      </c>
      <c r="U1400" s="200">
        <f>TRUNC(('TARIFA ENTREGA A DIRECCION USD'!F1400-'TARIFA ENTREGA A DIRECCION USD'!D1400)/'TARIFA ENTREGA A DIRECCION USD'!D1400,3)</f>
        <v>0.41499999999999998</v>
      </c>
      <c r="V1400" s="200">
        <f>TRUNC(('TARIFA ENTREGA A DIRECCION USD'!G1400-'TARIFA ENTREGA A DIRECCION USD'!D1400)/'TARIFA ENTREGA A DIRECCION USD'!D1400,3)</f>
        <v>0.93400000000000005</v>
      </c>
      <c r="X1400" s="142">
        <v>16.12</v>
      </c>
      <c r="Y1400" s="190">
        <v>1393</v>
      </c>
      <c r="Z1400" s="200">
        <v>0.55000000000000004</v>
      </c>
      <c r="AA1400" s="200">
        <v>0.13</v>
      </c>
      <c r="AB1400" s="200">
        <v>0.3</v>
      </c>
      <c r="AC1400" s="200">
        <v>0.85</v>
      </c>
      <c r="AL1400"/>
      <c r="AM1400"/>
      <c r="AN1400"/>
      <c r="AO1400"/>
      <c r="AP1400"/>
      <c r="AQ1400"/>
      <c r="AR1400"/>
      <c r="AS1400"/>
      <c r="AT1400"/>
      <c r="AU1400"/>
    </row>
    <row r="1401" spans="17:47" x14ac:dyDescent="0.2">
      <c r="Q1401" s="142">
        <f>TRUNC('TARIFA ENTREGA A DIRECCION USD'!D1402-'TARIFA ENTREGA A DIRECCION USD'!D1401,2)</f>
        <v>0.54</v>
      </c>
      <c r="R1401" s="190">
        <v>1394</v>
      </c>
      <c r="S1401" s="200">
        <f>TRUNC((('TARIFA ENTREGA A DIRECCION USD'!C1401-'TARIFA ENTREGA A DIRECCION USD'!D1401)/'TARIFA ENTREGA A DIRECCION USD'!D1401)+1,3)</f>
        <v>0.72199999999999998</v>
      </c>
      <c r="T1401" s="200">
        <f>TRUNC(('TARIFA ENTREGA A DIRECCION USD'!E1401-'TARIFA ENTREGA A DIRECCION USD'!D1401)/'TARIFA ENTREGA A DIRECCION USD'!D1401,3)</f>
        <v>0.247</v>
      </c>
      <c r="U1401" s="200">
        <f>TRUNC(('TARIFA ENTREGA A DIRECCION USD'!F1401-'TARIFA ENTREGA A DIRECCION USD'!D1401)/'TARIFA ENTREGA A DIRECCION USD'!D1401,3)</f>
        <v>0.41499999999999998</v>
      </c>
      <c r="V1401" s="200">
        <f>TRUNC(('TARIFA ENTREGA A DIRECCION USD'!G1401-'TARIFA ENTREGA A DIRECCION USD'!D1401)/'TARIFA ENTREGA A DIRECCION USD'!D1401,3)</f>
        <v>0.93400000000000005</v>
      </c>
      <c r="X1401" s="142">
        <v>16.12</v>
      </c>
      <c r="Y1401" s="190">
        <v>1394</v>
      </c>
      <c r="Z1401" s="200">
        <v>0.55000000000000004</v>
      </c>
      <c r="AA1401" s="200">
        <v>0.13</v>
      </c>
      <c r="AB1401" s="200">
        <v>0.3</v>
      </c>
      <c r="AC1401" s="200">
        <v>0.85</v>
      </c>
      <c r="AL1401"/>
      <c r="AM1401"/>
      <c r="AN1401"/>
      <c r="AO1401"/>
      <c r="AP1401"/>
      <c r="AQ1401"/>
      <c r="AR1401"/>
      <c r="AS1401"/>
      <c r="AT1401"/>
      <c r="AU1401"/>
    </row>
    <row r="1402" spans="17:47" x14ac:dyDescent="0.2">
      <c r="Q1402" s="142">
        <f>TRUNC('TARIFA ENTREGA A DIRECCION USD'!D1403-'TARIFA ENTREGA A DIRECCION USD'!D1402,2)</f>
        <v>0.54</v>
      </c>
      <c r="R1402" s="190">
        <v>1395</v>
      </c>
      <c r="S1402" s="200">
        <f>TRUNC((('TARIFA ENTREGA A DIRECCION USD'!C1402-'TARIFA ENTREGA A DIRECCION USD'!D1402)/'TARIFA ENTREGA A DIRECCION USD'!D1402)+1,3)</f>
        <v>0.72199999999999998</v>
      </c>
      <c r="T1402" s="200">
        <f>TRUNC(('TARIFA ENTREGA A DIRECCION USD'!E1402-'TARIFA ENTREGA A DIRECCION USD'!D1402)/'TARIFA ENTREGA A DIRECCION USD'!D1402,3)</f>
        <v>0.247</v>
      </c>
      <c r="U1402" s="200">
        <f>TRUNC(('TARIFA ENTREGA A DIRECCION USD'!F1402-'TARIFA ENTREGA A DIRECCION USD'!D1402)/'TARIFA ENTREGA A DIRECCION USD'!D1402,3)</f>
        <v>0.41499999999999998</v>
      </c>
      <c r="V1402" s="200">
        <f>TRUNC(('TARIFA ENTREGA A DIRECCION USD'!G1402-'TARIFA ENTREGA A DIRECCION USD'!D1402)/'TARIFA ENTREGA A DIRECCION USD'!D1402,3)</f>
        <v>0.93400000000000005</v>
      </c>
      <c r="X1402" s="142">
        <v>16.12</v>
      </c>
      <c r="Y1402" s="190">
        <v>1395</v>
      </c>
      <c r="Z1402" s="200">
        <v>0.55000000000000004</v>
      </c>
      <c r="AA1402" s="200">
        <v>0.13</v>
      </c>
      <c r="AB1402" s="200">
        <v>0.3</v>
      </c>
      <c r="AC1402" s="200">
        <v>0.85</v>
      </c>
      <c r="AL1402"/>
      <c r="AM1402"/>
      <c r="AN1402"/>
      <c r="AO1402"/>
      <c r="AP1402"/>
      <c r="AQ1402"/>
      <c r="AR1402"/>
      <c r="AS1402"/>
      <c r="AT1402"/>
      <c r="AU1402"/>
    </row>
    <row r="1403" spans="17:47" x14ac:dyDescent="0.2">
      <c r="Q1403" s="142">
        <f>TRUNC('TARIFA ENTREGA A DIRECCION USD'!D1404-'TARIFA ENTREGA A DIRECCION USD'!D1403,2)</f>
        <v>0.54</v>
      </c>
      <c r="R1403" s="190">
        <v>1396</v>
      </c>
      <c r="S1403" s="200">
        <f>TRUNC((('TARIFA ENTREGA A DIRECCION USD'!C1403-'TARIFA ENTREGA A DIRECCION USD'!D1403)/'TARIFA ENTREGA A DIRECCION USD'!D1403)+1,3)</f>
        <v>0.72199999999999998</v>
      </c>
      <c r="T1403" s="200">
        <f>TRUNC(('TARIFA ENTREGA A DIRECCION USD'!E1403-'TARIFA ENTREGA A DIRECCION USD'!D1403)/'TARIFA ENTREGA A DIRECCION USD'!D1403,3)</f>
        <v>0.247</v>
      </c>
      <c r="U1403" s="200">
        <f>TRUNC(('TARIFA ENTREGA A DIRECCION USD'!F1403-'TARIFA ENTREGA A DIRECCION USD'!D1403)/'TARIFA ENTREGA A DIRECCION USD'!D1403,3)</f>
        <v>0.41499999999999998</v>
      </c>
      <c r="V1403" s="200">
        <f>TRUNC(('TARIFA ENTREGA A DIRECCION USD'!G1403-'TARIFA ENTREGA A DIRECCION USD'!D1403)/'TARIFA ENTREGA A DIRECCION USD'!D1403,3)</f>
        <v>0.93400000000000005</v>
      </c>
      <c r="X1403" s="142">
        <v>16.12</v>
      </c>
      <c r="Y1403" s="190">
        <v>1396</v>
      </c>
      <c r="Z1403" s="200">
        <v>0.55000000000000004</v>
      </c>
      <c r="AA1403" s="200">
        <v>0.13</v>
      </c>
      <c r="AB1403" s="200">
        <v>0.3</v>
      </c>
      <c r="AC1403" s="200">
        <v>0.85</v>
      </c>
      <c r="AL1403"/>
      <c r="AM1403"/>
      <c r="AN1403"/>
      <c r="AO1403"/>
      <c r="AP1403"/>
      <c r="AQ1403"/>
      <c r="AR1403"/>
      <c r="AS1403"/>
      <c r="AT1403"/>
      <c r="AU1403"/>
    </row>
    <row r="1404" spans="17:47" x14ac:dyDescent="0.2">
      <c r="Q1404" s="142">
        <f>TRUNC('TARIFA ENTREGA A DIRECCION USD'!D1405-'TARIFA ENTREGA A DIRECCION USD'!D1404,2)</f>
        <v>0.54</v>
      </c>
      <c r="R1404" s="190">
        <v>1397</v>
      </c>
      <c r="S1404" s="200">
        <f>TRUNC((('TARIFA ENTREGA A DIRECCION USD'!C1404-'TARIFA ENTREGA A DIRECCION USD'!D1404)/'TARIFA ENTREGA A DIRECCION USD'!D1404)+1,3)</f>
        <v>0.72199999999999998</v>
      </c>
      <c r="T1404" s="200">
        <f>TRUNC(('TARIFA ENTREGA A DIRECCION USD'!E1404-'TARIFA ENTREGA A DIRECCION USD'!D1404)/'TARIFA ENTREGA A DIRECCION USD'!D1404,3)</f>
        <v>0.247</v>
      </c>
      <c r="U1404" s="200">
        <f>TRUNC(('TARIFA ENTREGA A DIRECCION USD'!F1404-'TARIFA ENTREGA A DIRECCION USD'!D1404)/'TARIFA ENTREGA A DIRECCION USD'!D1404,3)</f>
        <v>0.41499999999999998</v>
      </c>
      <c r="V1404" s="200">
        <f>TRUNC(('TARIFA ENTREGA A DIRECCION USD'!G1404-'TARIFA ENTREGA A DIRECCION USD'!D1404)/'TARIFA ENTREGA A DIRECCION USD'!D1404,3)</f>
        <v>0.93400000000000005</v>
      </c>
      <c r="X1404" s="142">
        <v>16.12</v>
      </c>
      <c r="Y1404" s="190">
        <v>1397</v>
      </c>
      <c r="Z1404" s="200">
        <v>0.55000000000000004</v>
      </c>
      <c r="AA1404" s="200">
        <v>0.13</v>
      </c>
      <c r="AB1404" s="200">
        <v>0.3</v>
      </c>
      <c r="AC1404" s="200">
        <v>0.85</v>
      </c>
      <c r="AL1404"/>
      <c r="AM1404"/>
      <c r="AN1404"/>
      <c r="AO1404"/>
      <c r="AP1404"/>
      <c r="AQ1404"/>
      <c r="AR1404"/>
      <c r="AS1404"/>
      <c r="AT1404"/>
      <c r="AU1404"/>
    </row>
    <row r="1405" spans="17:47" x14ac:dyDescent="0.2">
      <c r="Q1405" s="142">
        <f>TRUNC('TARIFA ENTREGA A DIRECCION USD'!D1406-'TARIFA ENTREGA A DIRECCION USD'!D1405,2)</f>
        <v>0.54</v>
      </c>
      <c r="R1405" s="190">
        <v>1398</v>
      </c>
      <c r="S1405" s="200">
        <f>TRUNC((('TARIFA ENTREGA A DIRECCION USD'!C1405-'TARIFA ENTREGA A DIRECCION USD'!D1405)/'TARIFA ENTREGA A DIRECCION USD'!D1405)+1,3)</f>
        <v>0.72199999999999998</v>
      </c>
      <c r="T1405" s="200">
        <f>TRUNC(('TARIFA ENTREGA A DIRECCION USD'!E1405-'TARIFA ENTREGA A DIRECCION USD'!D1405)/'TARIFA ENTREGA A DIRECCION USD'!D1405,3)</f>
        <v>0.247</v>
      </c>
      <c r="U1405" s="200">
        <f>TRUNC(('TARIFA ENTREGA A DIRECCION USD'!F1405-'TARIFA ENTREGA A DIRECCION USD'!D1405)/'TARIFA ENTREGA A DIRECCION USD'!D1405,3)</f>
        <v>0.41499999999999998</v>
      </c>
      <c r="V1405" s="200">
        <f>TRUNC(('TARIFA ENTREGA A DIRECCION USD'!G1405-'TARIFA ENTREGA A DIRECCION USD'!D1405)/'TARIFA ENTREGA A DIRECCION USD'!D1405,3)</f>
        <v>0.93400000000000005</v>
      </c>
      <c r="X1405" s="142">
        <v>16.12</v>
      </c>
      <c r="Y1405" s="190">
        <v>1398</v>
      </c>
      <c r="Z1405" s="200">
        <v>0.55000000000000004</v>
      </c>
      <c r="AA1405" s="200">
        <v>0.13</v>
      </c>
      <c r="AB1405" s="200">
        <v>0.3</v>
      </c>
      <c r="AC1405" s="200">
        <v>0.85</v>
      </c>
      <c r="AL1405"/>
      <c r="AM1405"/>
      <c r="AN1405"/>
      <c r="AO1405"/>
      <c r="AP1405"/>
      <c r="AQ1405"/>
      <c r="AR1405"/>
      <c r="AS1405"/>
      <c r="AT1405"/>
      <c r="AU1405"/>
    </row>
    <row r="1406" spans="17:47" x14ac:dyDescent="0.2">
      <c r="Q1406" s="142">
        <f>TRUNC('TARIFA ENTREGA A DIRECCION USD'!D1407-'TARIFA ENTREGA A DIRECCION USD'!D1406,2)</f>
        <v>0.54</v>
      </c>
      <c r="R1406" s="190">
        <v>1399</v>
      </c>
      <c r="S1406" s="200">
        <f>TRUNC((('TARIFA ENTREGA A DIRECCION USD'!C1406-'TARIFA ENTREGA A DIRECCION USD'!D1406)/'TARIFA ENTREGA A DIRECCION USD'!D1406)+1,3)</f>
        <v>0.72199999999999998</v>
      </c>
      <c r="T1406" s="200">
        <f>TRUNC(('TARIFA ENTREGA A DIRECCION USD'!E1406-'TARIFA ENTREGA A DIRECCION USD'!D1406)/'TARIFA ENTREGA A DIRECCION USD'!D1406,3)</f>
        <v>0.247</v>
      </c>
      <c r="U1406" s="200">
        <f>TRUNC(('TARIFA ENTREGA A DIRECCION USD'!F1406-'TARIFA ENTREGA A DIRECCION USD'!D1406)/'TARIFA ENTREGA A DIRECCION USD'!D1406,3)</f>
        <v>0.41499999999999998</v>
      </c>
      <c r="V1406" s="200">
        <f>TRUNC(('TARIFA ENTREGA A DIRECCION USD'!G1406-'TARIFA ENTREGA A DIRECCION USD'!D1406)/'TARIFA ENTREGA A DIRECCION USD'!D1406,3)</f>
        <v>0.93400000000000005</v>
      </c>
      <c r="X1406" s="142">
        <v>16.12</v>
      </c>
      <c r="Y1406" s="190">
        <v>1399</v>
      </c>
      <c r="Z1406" s="200">
        <v>0.55000000000000004</v>
      </c>
      <c r="AA1406" s="200">
        <v>0.13</v>
      </c>
      <c r="AB1406" s="200">
        <v>0.3</v>
      </c>
      <c r="AC1406" s="200">
        <v>0.85</v>
      </c>
      <c r="AL1406"/>
      <c r="AM1406"/>
      <c r="AN1406"/>
      <c r="AO1406"/>
      <c r="AP1406"/>
      <c r="AQ1406"/>
      <c r="AR1406"/>
      <c r="AS1406"/>
      <c r="AT1406"/>
      <c r="AU1406"/>
    </row>
    <row r="1407" spans="17:47" x14ac:dyDescent="0.2">
      <c r="Q1407" s="142">
        <f>TRUNC('TARIFA ENTREGA A DIRECCION USD'!D1408-'TARIFA ENTREGA A DIRECCION USD'!D1407,2)</f>
        <v>0.54</v>
      </c>
      <c r="R1407" s="190">
        <v>1400</v>
      </c>
      <c r="S1407" s="200">
        <f>TRUNC((('TARIFA ENTREGA A DIRECCION USD'!C1407-'TARIFA ENTREGA A DIRECCION USD'!D1407)/'TARIFA ENTREGA A DIRECCION USD'!D1407)+1,3)</f>
        <v>0.72199999999999998</v>
      </c>
      <c r="T1407" s="200">
        <f>TRUNC(('TARIFA ENTREGA A DIRECCION USD'!E1407-'TARIFA ENTREGA A DIRECCION USD'!D1407)/'TARIFA ENTREGA A DIRECCION USD'!D1407,3)</f>
        <v>0.247</v>
      </c>
      <c r="U1407" s="200">
        <f>TRUNC(('TARIFA ENTREGA A DIRECCION USD'!F1407-'TARIFA ENTREGA A DIRECCION USD'!D1407)/'TARIFA ENTREGA A DIRECCION USD'!D1407,3)</f>
        <v>0.41499999999999998</v>
      </c>
      <c r="V1407" s="200">
        <f>TRUNC(('TARIFA ENTREGA A DIRECCION USD'!G1407-'TARIFA ENTREGA A DIRECCION USD'!D1407)/'TARIFA ENTREGA A DIRECCION USD'!D1407,3)</f>
        <v>0.93400000000000005</v>
      </c>
      <c r="X1407" s="142">
        <v>16.12</v>
      </c>
      <c r="Y1407" s="190">
        <v>1400</v>
      </c>
      <c r="Z1407" s="200">
        <v>0.55000000000000004</v>
      </c>
      <c r="AA1407" s="200">
        <v>0.13</v>
      </c>
      <c r="AB1407" s="200">
        <v>0.3</v>
      </c>
      <c r="AC1407" s="200">
        <v>0.85</v>
      </c>
      <c r="AL1407"/>
      <c r="AM1407"/>
      <c r="AN1407"/>
      <c r="AO1407"/>
      <c r="AP1407"/>
      <c r="AQ1407"/>
      <c r="AR1407"/>
      <c r="AS1407"/>
      <c r="AT1407"/>
      <c r="AU1407"/>
    </row>
    <row r="1408" spans="17:47" x14ac:dyDescent="0.2">
      <c r="Q1408" s="142">
        <f>TRUNC('TARIFA ENTREGA A DIRECCION USD'!D1409-'TARIFA ENTREGA A DIRECCION USD'!D1408,2)</f>
        <v>0.54</v>
      </c>
      <c r="R1408" s="190">
        <v>1401</v>
      </c>
      <c r="S1408" s="200">
        <f>TRUNC((('TARIFA ENTREGA A DIRECCION USD'!C1408-'TARIFA ENTREGA A DIRECCION USD'!D1408)/'TARIFA ENTREGA A DIRECCION USD'!D1408)+1,3)</f>
        <v>0.72199999999999998</v>
      </c>
      <c r="T1408" s="200">
        <f>TRUNC(('TARIFA ENTREGA A DIRECCION USD'!E1408-'TARIFA ENTREGA A DIRECCION USD'!D1408)/'TARIFA ENTREGA A DIRECCION USD'!D1408,3)</f>
        <v>0.247</v>
      </c>
      <c r="U1408" s="200">
        <f>TRUNC(('TARIFA ENTREGA A DIRECCION USD'!F1408-'TARIFA ENTREGA A DIRECCION USD'!D1408)/'TARIFA ENTREGA A DIRECCION USD'!D1408,3)</f>
        <v>0.41499999999999998</v>
      </c>
      <c r="V1408" s="200">
        <f>TRUNC(('TARIFA ENTREGA A DIRECCION USD'!G1408-'TARIFA ENTREGA A DIRECCION USD'!D1408)/'TARIFA ENTREGA A DIRECCION USD'!D1408,3)</f>
        <v>0.93400000000000005</v>
      </c>
      <c r="X1408" s="142">
        <v>16.12</v>
      </c>
      <c r="Y1408" s="190">
        <v>1401</v>
      </c>
      <c r="Z1408" s="200">
        <v>0.55000000000000004</v>
      </c>
      <c r="AA1408" s="200">
        <v>0.13</v>
      </c>
      <c r="AB1408" s="200">
        <v>0.3</v>
      </c>
      <c r="AC1408" s="200">
        <v>0.85</v>
      </c>
      <c r="AL1408"/>
      <c r="AM1408"/>
      <c r="AN1408"/>
      <c r="AO1408"/>
      <c r="AP1408"/>
      <c r="AQ1408"/>
      <c r="AR1408"/>
      <c r="AS1408"/>
      <c r="AT1408"/>
      <c r="AU1408"/>
    </row>
    <row r="1409" spans="17:47" x14ac:dyDescent="0.2">
      <c r="Q1409" s="142">
        <f>TRUNC('TARIFA ENTREGA A DIRECCION USD'!D1410-'TARIFA ENTREGA A DIRECCION USD'!D1409,2)</f>
        <v>0.54</v>
      </c>
      <c r="R1409" s="190">
        <v>1402</v>
      </c>
      <c r="S1409" s="200">
        <f>TRUNC((('TARIFA ENTREGA A DIRECCION USD'!C1409-'TARIFA ENTREGA A DIRECCION USD'!D1409)/'TARIFA ENTREGA A DIRECCION USD'!D1409)+1,3)</f>
        <v>0.72199999999999998</v>
      </c>
      <c r="T1409" s="200">
        <f>TRUNC(('TARIFA ENTREGA A DIRECCION USD'!E1409-'TARIFA ENTREGA A DIRECCION USD'!D1409)/'TARIFA ENTREGA A DIRECCION USD'!D1409,3)</f>
        <v>0.247</v>
      </c>
      <c r="U1409" s="200">
        <f>TRUNC(('TARIFA ENTREGA A DIRECCION USD'!F1409-'TARIFA ENTREGA A DIRECCION USD'!D1409)/'TARIFA ENTREGA A DIRECCION USD'!D1409,3)</f>
        <v>0.41499999999999998</v>
      </c>
      <c r="V1409" s="200">
        <f>TRUNC(('TARIFA ENTREGA A DIRECCION USD'!G1409-'TARIFA ENTREGA A DIRECCION USD'!D1409)/'TARIFA ENTREGA A DIRECCION USD'!D1409,3)</f>
        <v>0.93400000000000005</v>
      </c>
      <c r="X1409" s="142">
        <v>16.12</v>
      </c>
      <c r="Y1409" s="190">
        <v>1402</v>
      </c>
      <c r="Z1409" s="200">
        <v>0.55000000000000004</v>
      </c>
      <c r="AA1409" s="200">
        <v>0.13</v>
      </c>
      <c r="AB1409" s="200">
        <v>0.3</v>
      </c>
      <c r="AC1409" s="200">
        <v>0.85</v>
      </c>
      <c r="AL1409"/>
      <c r="AM1409"/>
      <c r="AN1409"/>
      <c r="AO1409"/>
      <c r="AP1409"/>
      <c r="AQ1409"/>
      <c r="AR1409"/>
      <c r="AS1409"/>
      <c r="AT1409"/>
      <c r="AU1409"/>
    </row>
    <row r="1410" spans="17:47" x14ac:dyDescent="0.2">
      <c r="Q1410" s="142">
        <f>TRUNC('TARIFA ENTREGA A DIRECCION USD'!D1411-'TARIFA ENTREGA A DIRECCION USD'!D1410,2)</f>
        <v>0.54</v>
      </c>
      <c r="R1410" s="190">
        <v>1403</v>
      </c>
      <c r="S1410" s="200">
        <f>TRUNC((('TARIFA ENTREGA A DIRECCION USD'!C1410-'TARIFA ENTREGA A DIRECCION USD'!D1410)/'TARIFA ENTREGA A DIRECCION USD'!D1410)+1,3)</f>
        <v>0.72199999999999998</v>
      </c>
      <c r="T1410" s="200">
        <f>TRUNC(('TARIFA ENTREGA A DIRECCION USD'!E1410-'TARIFA ENTREGA A DIRECCION USD'!D1410)/'TARIFA ENTREGA A DIRECCION USD'!D1410,3)</f>
        <v>0.247</v>
      </c>
      <c r="U1410" s="200">
        <f>TRUNC(('TARIFA ENTREGA A DIRECCION USD'!F1410-'TARIFA ENTREGA A DIRECCION USD'!D1410)/'TARIFA ENTREGA A DIRECCION USD'!D1410,3)</f>
        <v>0.41499999999999998</v>
      </c>
      <c r="V1410" s="200">
        <f>TRUNC(('TARIFA ENTREGA A DIRECCION USD'!G1410-'TARIFA ENTREGA A DIRECCION USD'!D1410)/'TARIFA ENTREGA A DIRECCION USD'!D1410,3)</f>
        <v>0.93400000000000005</v>
      </c>
      <c r="X1410" s="142">
        <v>16.12</v>
      </c>
      <c r="Y1410" s="190">
        <v>1403</v>
      </c>
      <c r="Z1410" s="200">
        <v>0.55000000000000004</v>
      </c>
      <c r="AA1410" s="200">
        <v>0.13</v>
      </c>
      <c r="AB1410" s="200">
        <v>0.3</v>
      </c>
      <c r="AC1410" s="200">
        <v>0.85</v>
      </c>
      <c r="AL1410"/>
      <c r="AM1410"/>
      <c r="AN1410"/>
      <c r="AO1410"/>
      <c r="AP1410"/>
      <c r="AQ1410"/>
      <c r="AR1410"/>
      <c r="AS1410"/>
      <c r="AT1410"/>
      <c r="AU1410"/>
    </row>
    <row r="1411" spans="17:47" x14ac:dyDescent="0.2">
      <c r="Q1411" s="142">
        <f>TRUNC('TARIFA ENTREGA A DIRECCION USD'!D1412-'TARIFA ENTREGA A DIRECCION USD'!D1411,2)</f>
        <v>0.54</v>
      </c>
      <c r="R1411" s="190">
        <v>1404</v>
      </c>
      <c r="S1411" s="200">
        <f>TRUNC((('TARIFA ENTREGA A DIRECCION USD'!C1411-'TARIFA ENTREGA A DIRECCION USD'!D1411)/'TARIFA ENTREGA A DIRECCION USD'!D1411)+1,3)</f>
        <v>0.72199999999999998</v>
      </c>
      <c r="T1411" s="200">
        <f>TRUNC(('TARIFA ENTREGA A DIRECCION USD'!E1411-'TARIFA ENTREGA A DIRECCION USD'!D1411)/'TARIFA ENTREGA A DIRECCION USD'!D1411,3)</f>
        <v>0.247</v>
      </c>
      <c r="U1411" s="200">
        <f>TRUNC(('TARIFA ENTREGA A DIRECCION USD'!F1411-'TARIFA ENTREGA A DIRECCION USD'!D1411)/'TARIFA ENTREGA A DIRECCION USD'!D1411,3)</f>
        <v>0.41499999999999998</v>
      </c>
      <c r="V1411" s="200">
        <f>TRUNC(('TARIFA ENTREGA A DIRECCION USD'!G1411-'TARIFA ENTREGA A DIRECCION USD'!D1411)/'TARIFA ENTREGA A DIRECCION USD'!D1411,3)</f>
        <v>0.93400000000000005</v>
      </c>
      <c r="X1411" s="142">
        <v>16.12</v>
      </c>
      <c r="Y1411" s="190">
        <v>1404</v>
      </c>
      <c r="Z1411" s="200">
        <v>0.55000000000000004</v>
      </c>
      <c r="AA1411" s="200">
        <v>0.13</v>
      </c>
      <c r="AB1411" s="200">
        <v>0.3</v>
      </c>
      <c r="AC1411" s="200">
        <v>0.85</v>
      </c>
      <c r="AL1411"/>
      <c r="AM1411"/>
      <c r="AN1411"/>
      <c r="AO1411"/>
      <c r="AP1411"/>
      <c r="AQ1411"/>
      <c r="AR1411"/>
      <c r="AS1411"/>
      <c r="AT1411"/>
      <c r="AU1411"/>
    </row>
    <row r="1412" spans="17:47" x14ac:dyDescent="0.2">
      <c r="Q1412" s="142">
        <f>TRUNC('TARIFA ENTREGA A DIRECCION USD'!D1413-'TARIFA ENTREGA A DIRECCION USD'!D1412,2)</f>
        <v>0.54</v>
      </c>
      <c r="R1412" s="190">
        <v>1405</v>
      </c>
      <c r="S1412" s="200">
        <f>TRUNC((('TARIFA ENTREGA A DIRECCION USD'!C1412-'TARIFA ENTREGA A DIRECCION USD'!D1412)/'TARIFA ENTREGA A DIRECCION USD'!D1412)+1,3)</f>
        <v>0.72199999999999998</v>
      </c>
      <c r="T1412" s="200">
        <f>TRUNC(('TARIFA ENTREGA A DIRECCION USD'!E1412-'TARIFA ENTREGA A DIRECCION USD'!D1412)/'TARIFA ENTREGA A DIRECCION USD'!D1412,3)</f>
        <v>0.247</v>
      </c>
      <c r="U1412" s="200">
        <f>TRUNC(('TARIFA ENTREGA A DIRECCION USD'!F1412-'TARIFA ENTREGA A DIRECCION USD'!D1412)/'TARIFA ENTREGA A DIRECCION USD'!D1412,3)</f>
        <v>0.41499999999999998</v>
      </c>
      <c r="V1412" s="200">
        <f>TRUNC(('TARIFA ENTREGA A DIRECCION USD'!G1412-'TARIFA ENTREGA A DIRECCION USD'!D1412)/'TARIFA ENTREGA A DIRECCION USD'!D1412,3)</f>
        <v>0.93400000000000005</v>
      </c>
      <c r="X1412" s="142">
        <v>16.12</v>
      </c>
      <c r="Y1412" s="190">
        <v>1405</v>
      </c>
      <c r="Z1412" s="200">
        <v>0.55000000000000004</v>
      </c>
      <c r="AA1412" s="200">
        <v>0.13</v>
      </c>
      <c r="AB1412" s="200">
        <v>0.3</v>
      </c>
      <c r="AC1412" s="200">
        <v>0.85</v>
      </c>
      <c r="AL1412"/>
      <c r="AM1412"/>
      <c r="AN1412"/>
      <c r="AO1412"/>
      <c r="AP1412"/>
      <c r="AQ1412"/>
      <c r="AR1412"/>
      <c r="AS1412"/>
      <c r="AT1412"/>
      <c r="AU1412"/>
    </row>
    <row r="1413" spans="17:47" x14ac:dyDescent="0.2">
      <c r="Q1413" s="142">
        <f>TRUNC('TARIFA ENTREGA A DIRECCION USD'!D1414-'TARIFA ENTREGA A DIRECCION USD'!D1413,2)</f>
        <v>0.54</v>
      </c>
      <c r="R1413" s="190">
        <v>1406</v>
      </c>
      <c r="S1413" s="200">
        <f>TRUNC((('TARIFA ENTREGA A DIRECCION USD'!C1413-'TARIFA ENTREGA A DIRECCION USD'!D1413)/'TARIFA ENTREGA A DIRECCION USD'!D1413)+1,3)</f>
        <v>0.72199999999999998</v>
      </c>
      <c r="T1413" s="200">
        <f>TRUNC(('TARIFA ENTREGA A DIRECCION USD'!E1413-'TARIFA ENTREGA A DIRECCION USD'!D1413)/'TARIFA ENTREGA A DIRECCION USD'!D1413,3)</f>
        <v>0.247</v>
      </c>
      <c r="U1413" s="200">
        <f>TRUNC(('TARIFA ENTREGA A DIRECCION USD'!F1413-'TARIFA ENTREGA A DIRECCION USD'!D1413)/'TARIFA ENTREGA A DIRECCION USD'!D1413,3)</f>
        <v>0.41499999999999998</v>
      </c>
      <c r="V1413" s="200">
        <f>TRUNC(('TARIFA ENTREGA A DIRECCION USD'!G1413-'TARIFA ENTREGA A DIRECCION USD'!D1413)/'TARIFA ENTREGA A DIRECCION USD'!D1413,3)</f>
        <v>0.93400000000000005</v>
      </c>
      <c r="X1413" s="142">
        <v>16.12</v>
      </c>
      <c r="Y1413" s="190">
        <v>1406</v>
      </c>
      <c r="Z1413" s="200">
        <v>0.55000000000000004</v>
      </c>
      <c r="AA1413" s="200">
        <v>0.13</v>
      </c>
      <c r="AB1413" s="200">
        <v>0.3</v>
      </c>
      <c r="AC1413" s="200">
        <v>0.85</v>
      </c>
      <c r="AL1413"/>
      <c r="AM1413"/>
      <c r="AN1413"/>
      <c r="AO1413"/>
      <c r="AP1413"/>
      <c r="AQ1413"/>
      <c r="AR1413"/>
      <c r="AS1413"/>
      <c r="AT1413"/>
      <c r="AU1413"/>
    </row>
    <row r="1414" spans="17:47" x14ac:dyDescent="0.2">
      <c r="Q1414" s="142">
        <f>TRUNC('TARIFA ENTREGA A DIRECCION USD'!D1415-'TARIFA ENTREGA A DIRECCION USD'!D1414,2)</f>
        <v>0.54</v>
      </c>
      <c r="R1414" s="190">
        <v>1407</v>
      </c>
      <c r="S1414" s="200">
        <f>TRUNC((('TARIFA ENTREGA A DIRECCION USD'!C1414-'TARIFA ENTREGA A DIRECCION USD'!D1414)/'TARIFA ENTREGA A DIRECCION USD'!D1414)+1,3)</f>
        <v>0.72199999999999998</v>
      </c>
      <c r="T1414" s="200">
        <f>TRUNC(('TARIFA ENTREGA A DIRECCION USD'!E1414-'TARIFA ENTREGA A DIRECCION USD'!D1414)/'TARIFA ENTREGA A DIRECCION USD'!D1414,3)</f>
        <v>0.247</v>
      </c>
      <c r="U1414" s="200">
        <f>TRUNC(('TARIFA ENTREGA A DIRECCION USD'!F1414-'TARIFA ENTREGA A DIRECCION USD'!D1414)/'TARIFA ENTREGA A DIRECCION USD'!D1414,3)</f>
        <v>0.41499999999999998</v>
      </c>
      <c r="V1414" s="200">
        <f>TRUNC(('TARIFA ENTREGA A DIRECCION USD'!G1414-'TARIFA ENTREGA A DIRECCION USD'!D1414)/'TARIFA ENTREGA A DIRECCION USD'!D1414,3)</f>
        <v>0.93400000000000005</v>
      </c>
      <c r="X1414" s="142">
        <v>16.12</v>
      </c>
      <c r="Y1414" s="190">
        <v>1407</v>
      </c>
      <c r="Z1414" s="200">
        <v>0.55000000000000004</v>
      </c>
      <c r="AA1414" s="200">
        <v>0.13</v>
      </c>
      <c r="AB1414" s="200">
        <v>0.3</v>
      </c>
      <c r="AC1414" s="200">
        <v>0.85</v>
      </c>
      <c r="AL1414"/>
      <c r="AM1414"/>
      <c r="AN1414"/>
      <c r="AO1414"/>
      <c r="AP1414"/>
      <c r="AQ1414"/>
      <c r="AR1414"/>
      <c r="AS1414"/>
      <c r="AT1414"/>
      <c r="AU1414"/>
    </row>
    <row r="1415" spans="17:47" x14ac:dyDescent="0.2">
      <c r="Q1415" s="142">
        <f>TRUNC('TARIFA ENTREGA A DIRECCION USD'!D1416-'TARIFA ENTREGA A DIRECCION USD'!D1415,2)</f>
        <v>0.54</v>
      </c>
      <c r="R1415" s="190">
        <v>1408</v>
      </c>
      <c r="S1415" s="200">
        <f>TRUNC((('TARIFA ENTREGA A DIRECCION USD'!C1415-'TARIFA ENTREGA A DIRECCION USD'!D1415)/'TARIFA ENTREGA A DIRECCION USD'!D1415)+1,3)</f>
        <v>0.72199999999999998</v>
      </c>
      <c r="T1415" s="200">
        <f>TRUNC(('TARIFA ENTREGA A DIRECCION USD'!E1415-'TARIFA ENTREGA A DIRECCION USD'!D1415)/'TARIFA ENTREGA A DIRECCION USD'!D1415,3)</f>
        <v>0.247</v>
      </c>
      <c r="U1415" s="200">
        <f>TRUNC(('TARIFA ENTREGA A DIRECCION USD'!F1415-'TARIFA ENTREGA A DIRECCION USD'!D1415)/'TARIFA ENTREGA A DIRECCION USD'!D1415,3)</f>
        <v>0.41499999999999998</v>
      </c>
      <c r="V1415" s="200">
        <f>TRUNC(('TARIFA ENTREGA A DIRECCION USD'!G1415-'TARIFA ENTREGA A DIRECCION USD'!D1415)/'TARIFA ENTREGA A DIRECCION USD'!D1415,3)</f>
        <v>0.93400000000000005</v>
      </c>
      <c r="X1415" s="142">
        <v>16.12</v>
      </c>
      <c r="Y1415" s="190">
        <v>1408</v>
      </c>
      <c r="Z1415" s="200">
        <v>0.55000000000000004</v>
      </c>
      <c r="AA1415" s="200">
        <v>0.13</v>
      </c>
      <c r="AB1415" s="200">
        <v>0.3</v>
      </c>
      <c r="AC1415" s="200">
        <v>0.85</v>
      </c>
      <c r="AL1415"/>
      <c r="AM1415"/>
      <c r="AN1415"/>
      <c r="AO1415"/>
      <c r="AP1415"/>
      <c r="AQ1415"/>
      <c r="AR1415"/>
      <c r="AS1415"/>
      <c r="AT1415"/>
      <c r="AU1415"/>
    </row>
    <row r="1416" spans="17:47" x14ac:dyDescent="0.2">
      <c r="Q1416" s="142">
        <f>TRUNC('TARIFA ENTREGA A DIRECCION USD'!D1417-'TARIFA ENTREGA A DIRECCION USD'!D1416,2)</f>
        <v>0.54</v>
      </c>
      <c r="R1416" s="190">
        <v>1409</v>
      </c>
      <c r="S1416" s="200">
        <f>TRUNC((('TARIFA ENTREGA A DIRECCION USD'!C1416-'TARIFA ENTREGA A DIRECCION USD'!D1416)/'TARIFA ENTREGA A DIRECCION USD'!D1416)+1,3)</f>
        <v>0.72199999999999998</v>
      </c>
      <c r="T1416" s="200">
        <f>TRUNC(('TARIFA ENTREGA A DIRECCION USD'!E1416-'TARIFA ENTREGA A DIRECCION USD'!D1416)/'TARIFA ENTREGA A DIRECCION USD'!D1416,3)</f>
        <v>0.247</v>
      </c>
      <c r="U1416" s="200">
        <f>TRUNC(('TARIFA ENTREGA A DIRECCION USD'!F1416-'TARIFA ENTREGA A DIRECCION USD'!D1416)/'TARIFA ENTREGA A DIRECCION USD'!D1416,3)</f>
        <v>0.41499999999999998</v>
      </c>
      <c r="V1416" s="200">
        <f>TRUNC(('TARIFA ENTREGA A DIRECCION USD'!G1416-'TARIFA ENTREGA A DIRECCION USD'!D1416)/'TARIFA ENTREGA A DIRECCION USD'!D1416,3)</f>
        <v>0.93400000000000005</v>
      </c>
      <c r="X1416" s="142">
        <v>16.12</v>
      </c>
      <c r="Y1416" s="190">
        <v>1409</v>
      </c>
      <c r="Z1416" s="200">
        <v>0.55000000000000004</v>
      </c>
      <c r="AA1416" s="200">
        <v>0.13</v>
      </c>
      <c r="AB1416" s="200">
        <v>0.3</v>
      </c>
      <c r="AC1416" s="200">
        <v>0.85</v>
      </c>
      <c r="AL1416"/>
      <c r="AM1416"/>
      <c r="AN1416"/>
      <c r="AO1416"/>
      <c r="AP1416"/>
      <c r="AQ1416"/>
      <c r="AR1416"/>
      <c r="AS1416"/>
      <c r="AT1416"/>
      <c r="AU1416"/>
    </row>
    <row r="1417" spans="17:47" x14ac:dyDescent="0.2">
      <c r="Q1417" s="142">
        <f>TRUNC('TARIFA ENTREGA A DIRECCION USD'!D1418-'TARIFA ENTREGA A DIRECCION USD'!D1417,2)</f>
        <v>0.54</v>
      </c>
      <c r="R1417" s="190">
        <v>1410</v>
      </c>
      <c r="S1417" s="200">
        <f>TRUNC((('TARIFA ENTREGA A DIRECCION USD'!C1417-'TARIFA ENTREGA A DIRECCION USD'!D1417)/'TARIFA ENTREGA A DIRECCION USD'!D1417)+1,3)</f>
        <v>0.72199999999999998</v>
      </c>
      <c r="T1417" s="200">
        <f>TRUNC(('TARIFA ENTREGA A DIRECCION USD'!E1417-'TARIFA ENTREGA A DIRECCION USD'!D1417)/'TARIFA ENTREGA A DIRECCION USD'!D1417,3)</f>
        <v>0.247</v>
      </c>
      <c r="U1417" s="200">
        <f>TRUNC(('TARIFA ENTREGA A DIRECCION USD'!F1417-'TARIFA ENTREGA A DIRECCION USD'!D1417)/'TARIFA ENTREGA A DIRECCION USD'!D1417,3)</f>
        <v>0.41499999999999998</v>
      </c>
      <c r="V1417" s="200">
        <f>TRUNC(('TARIFA ENTREGA A DIRECCION USD'!G1417-'TARIFA ENTREGA A DIRECCION USD'!D1417)/'TARIFA ENTREGA A DIRECCION USD'!D1417,3)</f>
        <v>0.93400000000000005</v>
      </c>
      <c r="X1417" s="142">
        <v>16.12</v>
      </c>
      <c r="Y1417" s="190">
        <v>1410</v>
      </c>
      <c r="Z1417" s="200">
        <v>0.55000000000000004</v>
      </c>
      <c r="AA1417" s="200">
        <v>0.13</v>
      </c>
      <c r="AB1417" s="200">
        <v>0.3</v>
      </c>
      <c r="AC1417" s="200">
        <v>0.85</v>
      </c>
      <c r="AL1417"/>
      <c r="AM1417"/>
      <c r="AN1417"/>
      <c r="AO1417"/>
      <c r="AP1417"/>
      <c r="AQ1417"/>
      <c r="AR1417"/>
      <c r="AS1417"/>
      <c r="AT1417"/>
      <c r="AU1417"/>
    </row>
    <row r="1418" spans="17:47" x14ac:dyDescent="0.2">
      <c r="Q1418" s="142">
        <f>TRUNC('TARIFA ENTREGA A DIRECCION USD'!D1419-'TARIFA ENTREGA A DIRECCION USD'!D1418,2)</f>
        <v>0.54</v>
      </c>
      <c r="R1418" s="190">
        <v>1411</v>
      </c>
      <c r="S1418" s="200">
        <f>TRUNC((('TARIFA ENTREGA A DIRECCION USD'!C1418-'TARIFA ENTREGA A DIRECCION USD'!D1418)/'TARIFA ENTREGA A DIRECCION USD'!D1418)+1,3)</f>
        <v>0.72199999999999998</v>
      </c>
      <c r="T1418" s="200">
        <f>TRUNC(('TARIFA ENTREGA A DIRECCION USD'!E1418-'TARIFA ENTREGA A DIRECCION USD'!D1418)/'TARIFA ENTREGA A DIRECCION USD'!D1418,3)</f>
        <v>0.247</v>
      </c>
      <c r="U1418" s="200">
        <f>TRUNC(('TARIFA ENTREGA A DIRECCION USD'!F1418-'TARIFA ENTREGA A DIRECCION USD'!D1418)/'TARIFA ENTREGA A DIRECCION USD'!D1418,3)</f>
        <v>0.41499999999999998</v>
      </c>
      <c r="V1418" s="200">
        <f>TRUNC(('TARIFA ENTREGA A DIRECCION USD'!G1418-'TARIFA ENTREGA A DIRECCION USD'!D1418)/'TARIFA ENTREGA A DIRECCION USD'!D1418,3)</f>
        <v>0.93500000000000005</v>
      </c>
      <c r="X1418" s="142">
        <v>16.12</v>
      </c>
      <c r="Y1418" s="190">
        <v>1411</v>
      </c>
      <c r="Z1418" s="200">
        <v>0.55000000000000004</v>
      </c>
      <c r="AA1418" s="200">
        <v>0.13</v>
      </c>
      <c r="AB1418" s="200">
        <v>0.3</v>
      </c>
      <c r="AC1418" s="200">
        <v>0.85</v>
      </c>
      <c r="AL1418"/>
      <c r="AM1418"/>
      <c r="AN1418"/>
      <c r="AO1418"/>
      <c r="AP1418"/>
      <c r="AQ1418"/>
      <c r="AR1418"/>
      <c r="AS1418"/>
      <c r="AT1418"/>
      <c r="AU1418"/>
    </row>
    <row r="1419" spans="17:47" x14ac:dyDescent="0.2">
      <c r="Q1419" s="142">
        <f>TRUNC('TARIFA ENTREGA A DIRECCION USD'!D1420-'TARIFA ENTREGA A DIRECCION USD'!D1419,2)</f>
        <v>0.54</v>
      </c>
      <c r="R1419" s="190">
        <v>1412</v>
      </c>
      <c r="S1419" s="200">
        <f>TRUNC((('TARIFA ENTREGA A DIRECCION USD'!C1419-'TARIFA ENTREGA A DIRECCION USD'!D1419)/'TARIFA ENTREGA A DIRECCION USD'!D1419)+1,3)</f>
        <v>0.72199999999999998</v>
      </c>
      <c r="T1419" s="200">
        <f>TRUNC(('TARIFA ENTREGA A DIRECCION USD'!E1419-'TARIFA ENTREGA A DIRECCION USD'!D1419)/'TARIFA ENTREGA A DIRECCION USD'!D1419,3)</f>
        <v>0.247</v>
      </c>
      <c r="U1419" s="200">
        <f>TRUNC(('TARIFA ENTREGA A DIRECCION USD'!F1419-'TARIFA ENTREGA A DIRECCION USD'!D1419)/'TARIFA ENTREGA A DIRECCION USD'!D1419,3)</f>
        <v>0.41499999999999998</v>
      </c>
      <c r="V1419" s="200">
        <f>TRUNC(('TARIFA ENTREGA A DIRECCION USD'!G1419-'TARIFA ENTREGA A DIRECCION USD'!D1419)/'TARIFA ENTREGA A DIRECCION USD'!D1419,3)</f>
        <v>0.93500000000000005</v>
      </c>
      <c r="X1419" s="142">
        <v>16.12</v>
      </c>
      <c r="Y1419" s="190">
        <v>1412</v>
      </c>
      <c r="Z1419" s="200">
        <v>0.55000000000000004</v>
      </c>
      <c r="AA1419" s="200">
        <v>0.13</v>
      </c>
      <c r="AB1419" s="200">
        <v>0.3</v>
      </c>
      <c r="AC1419" s="200">
        <v>0.85</v>
      </c>
      <c r="AL1419"/>
      <c r="AM1419"/>
      <c r="AN1419"/>
      <c r="AO1419"/>
      <c r="AP1419"/>
      <c r="AQ1419"/>
      <c r="AR1419"/>
      <c r="AS1419"/>
      <c r="AT1419"/>
      <c r="AU1419"/>
    </row>
    <row r="1420" spans="17:47" x14ac:dyDescent="0.2">
      <c r="Q1420" s="142">
        <f>TRUNC('TARIFA ENTREGA A DIRECCION USD'!D1421-'TARIFA ENTREGA A DIRECCION USD'!D1420,2)</f>
        <v>0.54</v>
      </c>
      <c r="R1420" s="190">
        <v>1413</v>
      </c>
      <c r="S1420" s="200">
        <f>TRUNC((('TARIFA ENTREGA A DIRECCION USD'!C1420-'TARIFA ENTREGA A DIRECCION USD'!D1420)/'TARIFA ENTREGA A DIRECCION USD'!D1420)+1,3)</f>
        <v>0.72199999999999998</v>
      </c>
      <c r="T1420" s="200">
        <f>TRUNC(('TARIFA ENTREGA A DIRECCION USD'!E1420-'TARIFA ENTREGA A DIRECCION USD'!D1420)/'TARIFA ENTREGA A DIRECCION USD'!D1420,3)</f>
        <v>0.247</v>
      </c>
      <c r="U1420" s="200">
        <f>TRUNC(('TARIFA ENTREGA A DIRECCION USD'!F1420-'TARIFA ENTREGA A DIRECCION USD'!D1420)/'TARIFA ENTREGA A DIRECCION USD'!D1420,3)</f>
        <v>0.41499999999999998</v>
      </c>
      <c r="V1420" s="200">
        <f>TRUNC(('TARIFA ENTREGA A DIRECCION USD'!G1420-'TARIFA ENTREGA A DIRECCION USD'!D1420)/'TARIFA ENTREGA A DIRECCION USD'!D1420,3)</f>
        <v>0.93500000000000005</v>
      </c>
      <c r="X1420" s="142">
        <v>16.12</v>
      </c>
      <c r="Y1420" s="190">
        <v>1413</v>
      </c>
      <c r="Z1420" s="200">
        <v>0.55000000000000004</v>
      </c>
      <c r="AA1420" s="200">
        <v>0.13</v>
      </c>
      <c r="AB1420" s="200">
        <v>0.3</v>
      </c>
      <c r="AC1420" s="200">
        <v>0.85</v>
      </c>
      <c r="AL1420"/>
      <c r="AM1420"/>
      <c r="AN1420"/>
      <c r="AO1420"/>
      <c r="AP1420"/>
      <c r="AQ1420"/>
      <c r="AR1420"/>
      <c r="AS1420"/>
      <c r="AT1420"/>
      <c r="AU1420"/>
    </row>
    <row r="1421" spans="17:47" x14ac:dyDescent="0.2">
      <c r="Q1421" s="142">
        <f>TRUNC('TARIFA ENTREGA A DIRECCION USD'!D1422-'TARIFA ENTREGA A DIRECCION USD'!D1421,2)</f>
        <v>0.54</v>
      </c>
      <c r="R1421" s="190">
        <v>1414</v>
      </c>
      <c r="S1421" s="200">
        <f>TRUNC((('TARIFA ENTREGA A DIRECCION USD'!C1421-'TARIFA ENTREGA A DIRECCION USD'!D1421)/'TARIFA ENTREGA A DIRECCION USD'!D1421)+1,3)</f>
        <v>0.72199999999999998</v>
      </c>
      <c r="T1421" s="200">
        <f>TRUNC(('TARIFA ENTREGA A DIRECCION USD'!E1421-'TARIFA ENTREGA A DIRECCION USD'!D1421)/'TARIFA ENTREGA A DIRECCION USD'!D1421,3)</f>
        <v>0.247</v>
      </c>
      <c r="U1421" s="200">
        <f>TRUNC(('TARIFA ENTREGA A DIRECCION USD'!F1421-'TARIFA ENTREGA A DIRECCION USD'!D1421)/'TARIFA ENTREGA A DIRECCION USD'!D1421,3)</f>
        <v>0.41499999999999998</v>
      </c>
      <c r="V1421" s="200">
        <f>TRUNC(('TARIFA ENTREGA A DIRECCION USD'!G1421-'TARIFA ENTREGA A DIRECCION USD'!D1421)/'TARIFA ENTREGA A DIRECCION USD'!D1421,3)</f>
        <v>0.93500000000000005</v>
      </c>
      <c r="X1421" s="142">
        <v>16.12</v>
      </c>
      <c r="Y1421" s="190">
        <v>1414</v>
      </c>
      <c r="Z1421" s="200">
        <v>0.55000000000000004</v>
      </c>
      <c r="AA1421" s="200">
        <v>0.13</v>
      </c>
      <c r="AB1421" s="200">
        <v>0.3</v>
      </c>
      <c r="AC1421" s="200">
        <v>0.85</v>
      </c>
      <c r="AL1421"/>
      <c r="AM1421"/>
      <c r="AN1421"/>
      <c r="AO1421"/>
      <c r="AP1421"/>
      <c r="AQ1421"/>
      <c r="AR1421"/>
      <c r="AS1421"/>
      <c r="AT1421"/>
      <c r="AU1421"/>
    </row>
    <row r="1422" spans="17:47" x14ac:dyDescent="0.2">
      <c r="Q1422" s="142">
        <f>TRUNC('TARIFA ENTREGA A DIRECCION USD'!D1423-'TARIFA ENTREGA A DIRECCION USD'!D1422,2)</f>
        <v>0.54</v>
      </c>
      <c r="R1422" s="190">
        <v>1415</v>
      </c>
      <c r="S1422" s="200">
        <f>TRUNC((('TARIFA ENTREGA A DIRECCION USD'!C1422-'TARIFA ENTREGA A DIRECCION USD'!D1422)/'TARIFA ENTREGA A DIRECCION USD'!D1422)+1,3)</f>
        <v>0.72199999999999998</v>
      </c>
      <c r="T1422" s="200">
        <f>TRUNC(('TARIFA ENTREGA A DIRECCION USD'!E1422-'TARIFA ENTREGA A DIRECCION USD'!D1422)/'TARIFA ENTREGA A DIRECCION USD'!D1422,3)</f>
        <v>0.247</v>
      </c>
      <c r="U1422" s="200">
        <f>TRUNC(('TARIFA ENTREGA A DIRECCION USD'!F1422-'TARIFA ENTREGA A DIRECCION USD'!D1422)/'TARIFA ENTREGA A DIRECCION USD'!D1422,3)</f>
        <v>0.41499999999999998</v>
      </c>
      <c r="V1422" s="200">
        <f>TRUNC(('TARIFA ENTREGA A DIRECCION USD'!G1422-'TARIFA ENTREGA A DIRECCION USD'!D1422)/'TARIFA ENTREGA A DIRECCION USD'!D1422,3)</f>
        <v>0.93500000000000005</v>
      </c>
      <c r="X1422" s="142">
        <v>16.12</v>
      </c>
      <c r="Y1422" s="190">
        <v>1415</v>
      </c>
      <c r="Z1422" s="200">
        <v>0.55000000000000004</v>
      </c>
      <c r="AA1422" s="200">
        <v>0.13</v>
      </c>
      <c r="AB1422" s="200">
        <v>0.3</v>
      </c>
      <c r="AC1422" s="200">
        <v>0.85</v>
      </c>
      <c r="AL1422"/>
      <c r="AM1422"/>
      <c r="AN1422"/>
      <c r="AO1422"/>
      <c r="AP1422"/>
      <c r="AQ1422"/>
      <c r="AR1422"/>
      <c r="AS1422"/>
      <c r="AT1422"/>
      <c r="AU1422"/>
    </row>
    <row r="1423" spans="17:47" x14ac:dyDescent="0.2">
      <c r="Q1423" s="142">
        <f>TRUNC('TARIFA ENTREGA A DIRECCION USD'!D1424-'TARIFA ENTREGA A DIRECCION USD'!D1423,2)</f>
        <v>0.54</v>
      </c>
      <c r="R1423" s="190">
        <v>1416</v>
      </c>
      <c r="S1423" s="200">
        <f>TRUNC((('TARIFA ENTREGA A DIRECCION USD'!C1423-'TARIFA ENTREGA A DIRECCION USD'!D1423)/'TARIFA ENTREGA A DIRECCION USD'!D1423)+1,3)</f>
        <v>0.72199999999999998</v>
      </c>
      <c r="T1423" s="200">
        <f>TRUNC(('TARIFA ENTREGA A DIRECCION USD'!E1423-'TARIFA ENTREGA A DIRECCION USD'!D1423)/'TARIFA ENTREGA A DIRECCION USD'!D1423,3)</f>
        <v>0.247</v>
      </c>
      <c r="U1423" s="200">
        <f>TRUNC(('TARIFA ENTREGA A DIRECCION USD'!F1423-'TARIFA ENTREGA A DIRECCION USD'!D1423)/'TARIFA ENTREGA A DIRECCION USD'!D1423,3)</f>
        <v>0.41499999999999998</v>
      </c>
      <c r="V1423" s="200">
        <f>TRUNC(('TARIFA ENTREGA A DIRECCION USD'!G1423-'TARIFA ENTREGA A DIRECCION USD'!D1423)/'TARIFA ENTREGA A DIRECCION USD'!D1423,3)</f>
        <v>0.93500000000000005</v>
      </c>
      <c r="X1423" s="142">
        <v>16.12</v>
      </c>
      <c r="Y1423" s="190">
        <v>1416</v>
      </c>
      <c r="Z1423" s="200">
        <v>0.55000000000000004</v>
      </c>
      <c r="AA1423" s="200">
        <v>0.13</v>
      </c>
      <c r="AB1423" s="200">
        <v>0.3</v>
      </c>
      <c r="AC1423" s="200">
        <v>0.85</v>
      </c>
      <c r="AL1423"/>
      <c r="AM1423"/>
      <c r="AN1423"/>
      <c r="AO1423"/>
      <c r="AP1423"/>
      <c r="AQ1423"/>
      <c r="AR1423"/>
      <c r="AS1423"/>
      <c r="AT1423"/>
      <c r="AU1423"/>
    </row>
    <row r="1424" spans="17:47" x14ac:dyDescent="0.2">
      <c r="Q1424" s="142">
        <f>TRUNC('TARIFA ENTREGA A DIRECCION USD'!D1425-'TARIFA ENTREGA A DIRECCION USD'!D1424,2)</f>
        <v>0.54</v>
      </c>
      <c r="R1424" s="190">
        <v>1417</v>
      </c>
      <c r="S1424" s="200">
        <f>TRUNC((('TARIFA ENTREGA A DIRECCION USD'!C1424-'TARIFA ENTREGA A DIRECCION USD'!D1424)/'TARIFA ENTREGA A DIRECCION USD'!D1424)+1,3)</f>
        <v>0.72199999999999998</v>
      </c>
      <c r="T1424" s="200">
        <f>TRUNC(('TARIFA ENTREGA A DIRECCION USD'!E1424-'TARIFA ENTREGA A DIRECCION USD'!D1424)/'TARIFA ENTREGA A DIRECCION USD'!D1424,3)</f>
        <v>0.247</v>
      </c>
      <c r="U1424" s="200">
        <f>TRUNC(('TARIFA ENTREGA A DIRECCION USD'!F1424-'TARIFA ENTREGA A DIRECCION USD'!D1424)/'TARIFA ENTREGA A DIRECCION USD'!D1424,3)</f>
        <v>0.41499999999999998</v>
      </c>
      <c r="V1424" s="200">
        <f>TRUNC(('TARIFA ENTREGA A DIRECCION USD'!G1424-'TARIFA ENTREGA A DIRECCION USD'!D1424)/'TARIFA ENTREGA A DIRECCION USD'!D1424,3)</f>
        <v>0.93500000000000005</v>
      </c>
      <c r="X1424" s="142">
        <v>16.12</v>
      </c>
      <c r="Y1424" s="190">
        <v>1417</v>
      </c>
      <c r="Z1424" s="200">
        <v>0.55000000000000004</v>
      </c>
      <c r="AA1424" s="200">
        <v>0.13</v>
      </c>
      <c r="AB1424" s="200">
        <v>0.3</v>
      </c>
      <c r="AC1424" s="200">
        <v>0.85</v>
      </c>
      <c r="AL1424"/>
      <c r="AM1424"/>
      <c r="AN1424"/>
      <c r="AO1424"/>
      <c r="AP1424"/>
      <c r="AQ1424"/>
      <c r="AR1424"/>
      <c r="AS1424"/>
      <c r="AT1424"/>
      <c r="AU1424"/>
    </row>
    <row r="1425" spans="17:47" x14ac:dyDescent="0.2">
      <c r="Q1425" s="142">
        <f>TRUNC('TARIFA ENTREGA A DIRECCION USD'!D1426-'TARIFA ENTREGA A DIRECCION USD'!D1425,2)</f>
        <v>0.54</v>
      </c>
      <c r="R1425" s="190">
        <v>1418</v>
      </c>
      <c r="S1425" s="200">
        <f>TRUNC((('TARIFA ENTREGA A DIRECCION USD'!C1425-'TARIFA ENTREGA A DIRECCION USD'!D1425)/'TARIFA ENTREGA A DIRECCION USD'!D1425)+1,3)</f>
        <v>0.72199999999999998</v>
      </c>
      <c r="T1425" s="200">
        <f>TRUNC(('TARIFA ENTREGA A DIRECCION USD'!E1425-'TARIFA ENTREGA A DIRECCION USD'!D1425)/'TARIFA ENTREGA A DIRECCION USD'!D1425,3)</f>
        <v>0.247</v>
      </c>
      <c r="U1425" s="200">
        <f>TRUNC(('TARIFA ENTREGA A DIRECCION USD'!F1425-'TARIFA ENTREGA A DIRECCION USD'!D1425)/'TARIFA ENTREGA A DIRECCION USD'!D1425,3)</f>
        <v>0.41499999999999998</v>
      </c>
      <c r="V1425" s="200">
        <f>TRUNC(('TARIFA ENTREGA A DIRECCION USD'!G1425-'TARIFA ENTREGA A DIRECCION USD'!D1425)/'TARIFA ENTREGA A DIRECCION USD'!D1425,3)</f>
        <v>0.93500000000000005</v>
      </c>
      <c r="X1425" s="142">
        <v>16.12</v>
      </c>
      <c r="Y1425" s="190">
        <v>1418</v>
      </c>
      <c r="Z1425" s="200">
        <v>0.55000000000000004</v>
      </c>
      <c r="AA1425" s="200">
        <v>0.13</v>
      </c>
      <c r="AB1425" s="200">
        <v>0.3</v>
      </c>
      <c r="AC1425" s="200">
        <v>0.85</v>
      </c>
      <c r="AL1425"/>
      <c r="AM1425"/>
      <c r="AN1425"/>
      <c r="AO1425"/>
      <c r="AP1425"/>
      <c r="AQ1425"/>
      <c r="AR1425"/>
      <c r="AS1425"/>
      <c r="AT1425"/>
      <c r="AU1425"/>
    </row>
    <row r="1426" spans="17:47" x14ac:dyDescent="0.2">
      <c r="Q1426" s="142">
        <f>TRUNC('TARIFA ENTREGA A DIRECCION USD'!D1427-'TARIFA ENTREGA A DIRECCION USD'!D1426,2)</f>
        <v>0.54</v>
      </c>
      <c r="R1426" s="190">
        <v>1419</v>
      </c>
      <c r="S1426" s="200">
        <f>TRUNC((('TARIFA ENTREGA A DIRECCION USD'!C1426-'TARIFA ENTREGA A DIRECCION USD'!D1426)/'TARIFA ENTREGA A DIRECCION USD'!D1426)+1,3)</f>
        <v>0.72199999999999998</v>
      </c>
      <c r="T1426" s="200">
        <f>TRUNC(('TARIFA ENTREGA A DIRECCION USD'!E1426-'TARIFA ENTREGA A DIRECCION USD'!D1426)/'TARIFA ENTREGA A DIRECCION USD'!D1426,3)</f>
        <v>0.247</v>
      </c>
      <c r="U1426" s="200">
        <f>TRUNC(('TARIFA ENTREGA A DIRECCION USD'!F1426-'TARIFA ENTREGA A DIRECCION USD'!D1426)/'TARIFA ENTREGA A DIRECCION USD'!D1426,3)</f>
        <v>0.41499999999999998</v>
      </c>
      <c r="V1426" s="200">
        <f>TRUNC(('TARIFA ENTREGA A DIRECCION USD'!G1426-'TARIFA ENTREGA A DIRECCION USD'!D1426)/'TARIFA ENTREGA A DIRECCION USD'!D1426,3)</f>
        <v>0.93500000000000005</v>
      </c>
      <c r="X1426" s="142">
        <v>16.12</v>
      </c>
      <c r="Y1426" s="190">
        <v>1419</v>
      </c>
      <c r="Z1426" s="200">
        <v>0.55000000000000004</v>
      </c>
      <c r="AA1426" s="200">
        <v>0.13</v>
      </c>
      <c r="AB1426" s="200">
        <v>0.3</v>
      </c>
      <c r="AC1426" s="200">
        <v>0.85</v>
      </c>
      <c r="AL1426"/>
      <c r="AM1426"/>
      <c r="AN1426"/>
      <c r="AO1426"/>
      <c r="AP1426"/>
      <c r="AQ1426"/>
      <c r="AR1426"/>
      <c r="AS1426"/>
      <c r="AT1426"/>
      <c r="AU1426"/>
    </row>
    <row r="1427" spans="17:47" x14ac:dyDescent="0.2">
      <c r="Q1427" s="142">
        <f>TRUNC('TARIFA ENTREGA A DIRECCION USD'!D1428-'TARIFA ENTREGA A DIRECCION USD'!D1427,2)</f>
        <v>0.54</v>
      </c>
      <c r="R1427" s="190">
        <v>1420</v>
      </c>
      <c r="S1427" s="200">
        <f>TRUNC((('TARIFA ENTREGA A DIRECCION USD'!C1427-'TARIFA ENTREGA A DIRECCION USD'!D1427)/'TARIFA ENTREGA A DIRECCION USD'!D1427)+1,3)</f>
        <v>0.72199999999999998</v>
      </c>
      <c r="T1427" s="200">
        <f>TRUNC(('TARIFA ENTREGA A DIRECCION USD'!E1427-'TARIFA ENTREGA A DIRECCION USD'!D1427)/'TARIFA ENTREGA A DIRECCION USD'!D1427,3)</f>
        <v>0.247</v>
      </c>
      <c r="U1427" s="200">
        <f>TRUNC(('TARIFA ENTREGA A DIRECCION USD'!F1427-'TARIFA ENTREGA A DIRECCION USD'!D1427)/'TARIFA ENTREGA A DIRECCION USD'!D1427,3)</f>
        <v>0.41499999999999998</v>
      </c>
      <c r="V1427" s="200">
        <f>TRUNC(('TARIFA ENTREGA A DIRECCION USD'!G1427-'TARIFA ENTREGA A DIRECCION USD'!D1427)/'TARIFA ENTREGA A DIRECCION USD'!D1427,3)</f>
        <v>0.93500000000000005</v>
      </c>
      <c r="X1427" s="142">
        <v>16.12</v>
      </c>
      <c r="Y1427" s="190">
        <v>1420</v>
      </c>
      <c r="Z1427" s="200">
        <v>0.55000000000000004</v>
      </c>
      <c r="AA1427" s="200">
        <v>0.13</v>
      </c>
      <c r="AB1427" s="200">
        <v>0.3</v>
      </c>
      <c r="AC1427" s="200">
        <v>0.85</v>
      </c>
      <c r="AL1427"/>
      <c r="AM1427"/>
      <c r="AN1427"/>
      <c r="AO1427"/>
      <c r="AP1427"/>
      <c r="AQ1427"/>
      <c r="AR1427"/>
      <c r="AS1427"/>
      <c r="AT1427"/>
      <c r="AU1427"/>
    </row>
    <row r="1428" spans="17:47" x14ac:dyDescent="0.2">
      <c r="Q1428" s="142">
        <f>TRUNC('TARIFA ENTREGA A DIRECCION USD'!D1429-'TARIFA ENTREGA A DIRECCION USD'!D1428,2)</f>
        <v>0.54</v>
      </c>
      <c r="R1428" s="190">
        <v>1421</v>
      </c>
      <c r="S1428" s="200">
        <f>TRUNC((('TARIFA ENTREGA A DIRECCION USD'!C1428-'TARIFA ENTREGA A DIRECCION USD'!D1428)/'TARIFA ENTREGA A DIRECCION USD'!D1428)+1,3)</f>
        <v>0.72199999999999998</v>
      </c>
      <c r="T1428" s="200">
        <f>TRUNC(('TARIFA ENTREGA A DIRECCION USD'!E1428-'TARIFA ENTREGA A DIRECCION USD'!D1428)/'TARIFA ENTREGA A DIRECCION USD'!D1428,3)</f>
        <v>0.247</v>
      </c>
      <c r="U1428" s="200">
        <f>TRUNC(('TARIFA ENTREGA A DIRECCION USD'!F1428-'TARIFA ENTREGA A DIRECCION USD'!D1428)/'TARIFA ENTREGA A DIRECCION USD'!D1428,3)</f>
        <v>0.41499999999999998</v>
      </c>
      <c r="V1428" s="200">
        <f>TRUNC(('TARIFA ENTREGA A DIRECCION USD'!G1428-'TARIFA ENTREGA A DIRECCION USD'!D1428)/'TARIFA ENTREGA A DIRECCION USD'!D1428,3)</f>
        <v>0.93500000000000005</v>
      </c>
      <c r="X1428" s="142">
        <v>16.12</v>
      </c>
      <c r="Y1428" s="190">
        <v>1421</v>
      </c>
      <c r="Z1428" s="200">
        <v>0.55000000000000004</v>
      </c>
      <c r="AA1428" s="200">
        <v>0.13</v>
      </c>
      <c r="AB1428" s="200">
        <v>0.3</v>
      </c>
      <c r="AC1428" s="200">
        <v>0.85</v>
      </c>
      <c r="AL1428"/>
      <c r="AM1428"/>
      <c r="AN1428"/>
      <c r="AO1428"/>
      <c r="AP1428"/>
      <c r="AQ1428"/>
      <c r="AR1428"/>
      <c r="AS1428"/>
      <c r="AT1428"/>
      <c r="AU1428"/>
    </row>
    <row r="1429" spans="17:47" x14ac:dyDescent="0.2">
      <c r="Q1429" s="142">
        <f>TRUNC('TARIFA ENTREGA A DIRECCION USD'!D1430-'TARIFA ENTREGA A DIRECCION USD'!D1429,2)</f>
        <v>0.54</v>
      </c>
      <c r="R1429" s="190">
        <v>1422</v>
      </c>
      <c r="S1429" s="200">
        <f>TRUNC((('TARIFA ENTREGA A DIRECCION USD'!C1429-'TARIFA ENTREGA A DIRECCION USD'!D1429)/'TARIFA ENTREGA A DIRECCION USD'!D1429)+1,3)</f>
        <v>0.72199999999999998</v>
      </c>
      <c r="T1429" s="200">
        <f>TRUNC(('TARIFA ENTREGA A DIRECCION USD'!E1429-'TARIFA ENTREGA A DIRECCION USD'!D1429)/'TARIFA ENTREGA A DIRECCION USD'!D1429,3)</f>
        <v>0.247</v>
      </c>
      <c r="U1429" s="200">
        <f>TRUNC(('TARIFA ENTREGA A DIRECCION USD'!F1429-'TARIFA ENTREGA A DIRECCION USD'!D1429)/'TARIFA ENTREGA A DIRECCION USD'!D1429,3)</f>
        <v>0.41499999999999998</v>
      </c>
      <c r="V1429" s="200">
        <f>TRUNC(('TARIFA ENTREGA A DIRECCION USD'!G1429-'TARIFA ENTREGA A DIRECCION USD'!D1429)/'TARIFA ENTREGA A DIRECCION USD'!D1429,3)</f>
        <v>0.93500000000000005</v>
      </c>
      <c r="X1429" s="142">
        <v>16.12</v>
      </c>
      <c r="Y1429" s="190">
        <v>1422</v>
      </c>
      <c r="Z1429" s="200">
        <v>0.55000000000000004</v>
      </c>
      <c r="AA1429" s="200">
        <v>0.13</v>
      </c>
      <c r="AB1429" s="200">
        <v>0.3</v>
      </c>
      <c r="AC1429" s="200">
        <v>0.85</v>
      </c>
      <c r="AL1429"/>
      <c r="AM1429"/>
      <c r="AN1429"/>
      <c r="AO1429"/>
      <c r="AP1429"/>
      <c r="AQ1429"/>
      <c r="AR1429"/>
      <c r="AS1429"/>
      <c r="AT1429"/>
      <c r="AU1429"/>
    </row>
    <row r="1430" spans="17:47" x14ac:dyDescent="0.2">
      <c r="Q1430" s="142">
        <f>TRUNC('TARIFA ENTREGA A DIRECCION USD'!D1431-'TARIFA ENTREGA A DIRECCION USD'!D1430,2)</f>
        <v>0.54</v>
      </c>
      <c r="R1430" s="190">
        <v>1423</v>
      </c>
      <c r="S1430" s="200">
        <f>TRUNC((('TARIFA ENTREGA A DIRECCION USD'!C1430-'TARIFA ENTREGA A DIRECCION USD'!D1430)/'TARIFA ENTREGA A DIRECCION USD'!D1430)+1,3)</f>
        <v>0.72199999999999998</v>
      </c>
      <c r="T1430" s="200">
        <f>TRUNC(('TARIFA ENTREGA A DIRECCION USD'!E1430-'TARIFA ENTREGA A DIRECCION USD'!D1430)/'TARIFA ENTREGA A DIRECCION USD'!D1430,3)</f>
        <v>0.247</v>
      </c>
      <c r="U1430" s="200">
        <f>TRUNC(('TARIFA ENTREGA A DIRECCION USD'!F1430-'TARIFA ENTREGA A DIRECCION USD'!D1430)/'TARIFA ENTREGA A DIRECCION USD'!D1430,3)</f>
        <v>0.41499999999999998</v>
      </c>
      <c r="V1430" s="200">
        <f>TRUNC(('TARIFA ENTREGA A DIRECCION USD'!G1430-'TARIFA ENTREGA A DIRECCION USD'!D1430)/'TARIFA ENTREGA A DIRECCION USD'!D1430,3)</f>
        <v>0.93500000000000005</v>
      </c>
      <c r="X1430" s="142">
        <v>16.12</v>
      </c>
      <c r="Y1430" s="190">
        <v>1423</v>
      </c>
      <c r="Z1430" s="200">
        <v>0.55000000000000004</v>
      </c>
      <c r="AA1430" s="200">
        <v>0.13</v>
      </c>
      <c r="AB1430" s="200">
        <v>0.3</v>
      </c>
      <c r="AC1430" s="200">
        <v>0.85</v>
      </c>
      <c r="AL1430"/>
      <c r="AM1430"/>
      <c r="AN1430"/>
      <c r="AO1430"/>
      <c r="AP1430"/>
      <c r="AQ1430"/>
      <c r="AR1430"/>
      <c r="AS1430"/>
      <c r="AT1430"/>
      <c r="AU1430"/>
    </row>
    <row r="1431" spans="17:47" x14ac:dyDescent="0.2">
      <c r="Q1431" s="142">
        <f>TRUNC('TARIFA ENTREGA A DIRECCION USD'!D1432-'TARIFA ENTREGA A DIRECCION USD'!D1431,2)</f>
        <v>0.54</v>
      </c>
      <c r="R1431" s="190">
        <v>1424</v>
      </c>
      <c r="S1431" s="200">
        <f>TRUNC((('TARIFA ENTREGA A DIRECCION USD'!C1431-'TARIFA ENTREGA A DIRECCION USD'!D1431)/'TARIFA ENTREGA A DIRECCION USD'!D1431)+1,3)</f>
        <v>0.72199999999999998</v>
      </c>
      <c r="T1431" s="200">
        <f>TRUNC(('TARIFA ENTREGA A DIRECCION USD'!E1431-'TARIFA ENTREGA A DIRECCION USD'!D1431)/'TARIFA ENTREGA A DIRECCION USD'!D1431,3)</f>
        <v>0.247</v>
      </c>
      <c r="U1431" s="200">
        <f>TRUNC(('TARIFA ENTREGA A DIRECCION USD'!F1431-'TARIFA ENTREGA A DIRECCION USD'!D1431)/'TARIFA ENTREGA A DIRECCION USD'!D1431,3)</f>
        <v>0.41499999999999998</v>
      </c>
      <c r="V1431" s="200">
        <f>TRUNC(('TARIFA ENTREGA A DIRECCION USD'!G1431-'TARIFA ENTREGA A DIRECCION USD'!D1431)/'TARIFA ENTREGA A DIRECCION USD'!D1431,3)</f>
        <v>0.93500000000000005</v>
      </c>
      <c r="X1431" s="142">
        <v>16.12</v>
      </c>
      <c r="Y1431" s="190">
        <v>1424</v>
      </c>
      <c r="Z1431" s="200">
        <v>0.55000000000000004</v>
      </c>
      <c r="AA1431" s="200">
        <v>0.13</v>
      </c>
      <c r="AB1431" s="200">
        <v>0.3</v>
      </c>
      <c r="AC1431" s="200">
        <v>0.85</v>
      </c>
      <c r="AL1431"/>
      <c r="AM1431"/>
      <c r="AN1431"/>
      <c r="AO1431"/>
      <c r="AP1431"/>
      <c r="AQ1431"/>
      <c r="AR1431"/>
      <c r="AS1431"/>
      <c r="AT1431"/>
      <c r="AU1431"/>
    </row>
    <row r="1432" spans="17:47" x14ac:dyDescent="0.2">
      <c r="Q1432" s="142">
        <f>TRUNC('TARIFA ENTREGA A DIRECCION USD'!D1433-'TARIFA ENTREGA A DIRECCION USD'!D1432,2)</f>
        <v>0.54</v>
      </c>
      <c r="R1432" s="190">
        <v>1425</v>
      </c>
      <c r="S1432" s="200">
        <f>TRUNC((('TARIFA ENTREGA A DIRECCION USD'!C1432-'TARIFA ENTREGA A DIRECCION USD'!D1432)/'TARIFA ENTREGA A DIRECCION USD'!D1432)+1,3)</f>
        <v>0.72199999999999998</v>
      </c>
      <c r="T1432" s="200">
        <f>TRUNC(('TARIFA ENTREGA A DIRECCION USD'!E1432-'TARIFA ENTREGA A DIRECCION USD'!D1432)/'TARIFA ENTREGA A DIRECCION USD'!D1432,3)</f>
        <v>0.247</v>
      </c>
      <c r="U1432" s="200">
        <f>TRUNC(('TARIFA ENTREGA A DIRECCION USD'!F1432-'TARIFA ENTREGA A DIRECCION USD'!D1432)/'TARIFA ENTREGA A DIRECCION USD'!D1432,3)</f>
        <v>0.41499999999999998</v>
      </c>
      <c r="V1432" s="200">
        <f>TRUNC(('TARIFA ENTREGA A DIRECCION USD'!G1432-'TARIFA ENTREGA A DIRECCION USD'!D1432)/'TARIFA ENTREGA A DIRECCION USD'!D1432,3)</f>
        <v>0.93500000000000005</v>
      </c>
      <c r="X1432" s="142">
        <v>16.12</v>
      </c>
      <c r="Y1432" s="190">
        <v>1425</v>
      </c>
      <c r="Z1432" s="200">
        <v>0.55000000000000004</v>
      </c>
      <c r="AA1432" s="200">
        <v>0.13</v>
      </c>
      <c r="AB1432" s="200">
        <v>0.3</v>
      </c>
      <c r="AC1432" s="200">
        <v>0.85</v>
      </c>
      <c r="AL1432"/>
      <c r="AM1432"/>
      <c r="AN1432"/>
      <c r="AO1432"/>
      <c r="AP1432"/>
      <c r="AQ1432"/>
      <c r="AR1432"/>
      <c r="AS1432"/>
      <c r="AT1432"/>
      <c r="AU1432"/>
    </row>
    <row r="1433" spans="17:47" x14ac:dyDescent="0.2">
      <c r="Q1433" s="142">
        <f>TRUNC('TARIFA ENTREGA A DIRECCION USD'!D1434-'TARIFA ENTREGA A DIRECCION USD'!D1433,2)</f>
        <v>0.54</v>
      </c>
      <c r="R1433" s="190">
        <v>1426</v>
      </c>
      <c r="S1433" s="200">
        <f>TRUNC((('TARIFA ENTREGA A DIRECCION USD'!C1433-'TARIFA ENTREGA A DIRECCION USD'!D1433)/'TARIFA ENTREGA A DIRECCION USD'!D1433)+1,3)</f>
        <v>0.72199999999999998</v>
      </c>
      <c r="T1433" s="200">
        <f>TRUNC(('TARIFA ENTREGA A DIRECCION USD'!E1433-'TARIFA ENTREGA A DIRECCION USD'!D1433)/'TARIFA ENTREGA A DIRECCION USD'!D1433,3)</f>
        <v>0.247</v>
      </c>
      <c r="U1433" s="200">
        <f>TRUNC(('TARIFA ENTREGA A DIRECCION USD'!F1433-'TARIFA ENTREGA A DIRECCION USD'!D1433)/'TARIFA ENTREGA A DIRECCION USD'!D1433,3)</f>
        <v>0.41499999999999998</v>
      </c>
      <c r="V1433" s="200">
        <f>TRUNC(('TARIFA ENTREGA A DIRECCION USD'!G1433-'TARIFA ENTREGA A DIRECCION USD'!D1433)/'TARIFA ENTREGA A DIRECCION USD'!D1433,3)</f>
        <v>0.93500000000000005</v>
      </c>
      <c r="X1433" s="142">
        <v>16.12</v>
      </c>
      <c r="Y1433" s="190">
        <v>1426</v>
      </c>
      <c r="Z1433" s="200">
        <v>0.55000000000000004</v>
      </c>
      <c r="AA1433" s="200">
        <v>0.13</v>
      </c>
      <c r="AB1433" s="200">
        <v>0.3</v>
      </c>
      <c r="AC1433" s="200">
        <v>0.85</v>
      </c>
      <c r="AL1433"/>
      <c r="AM1433"/>
      <c r="AN1433"/>
      <c r="AO1433"/>
      <c r="AP1433"/>
      <c r="AQ1433"/>
      <c r="AR1433"/>
      <c r="AS1433"/>
      <c r="AT1433"/>
      <c r="AU1433"/>
    </row>
    <row r="1434" spans="17:47" x14ac:dyDescent="0.2">
      <c r="Q1434" s="142">
        <f>TRUNC('TARIFA ENTREGA A DIRECCION USD'!D1435-'TARIFA ENTREGA A DIRECCION USD'!D1434,2)</f>
        <v>0.54</v>
      </c>
      <c r="R1434" s="190">
        <v>1427</v>
      </c>
      <c r="S1434" s="200">
        <f>TRUNC((('TARIFA ENTREGA A DIRECCION USD'!C1434-'TARIFA ENTREGA A DIRECCION USD'!D1434)/'TARIFA ENTREGA A DIRECCION USD'!D1434)+1,3)</f>
        <v>0.72199999999999998</v>
      </c>
      <c r="T1434" s="200">
        <f>TRUNC(('TARIFA ENTREGA A DIRECCION USD'!E1434-'TARIFA ENTREGA A DIRECCION USD'!D1434)/'TARIFA ENTREGA A DIRECCION USD'!D1434,3)</f>
        <v>0.247</v>
      </c>
      <c r="U1434" s="200">
        <f>TRUNC(('TARIFA ENTREGA A DIRECCION USD'!F1434-'TARIFA ENTREGA A DIRECCION USD'!D1434)/'TARIFA ENTREGA A DIRECCION USD'!D1434,3)</f>
        <v>0.41499999999999998</v>
      </c>
      <c r="V1434" s="200">
        <f>TRUNC(('TARIFA ENTREGA A DIRECCION USD'!G1434-'TARIFA ENTREGA A DIRECCION USD'!D1434)/'TARIFA ENTREGA A DIRECCION USD'!D1434,3)</f>
        <v>0.93500000000000005</v>
      </c>
      <c r="X1434" s="142">
        <v>16.12</v>
      </c>
      <c r="Y1434" s="190">
        <v>1427</v>
      </c>
      <c r="Z1434" s="200">
        <v>0.55000000000000004</v>
      </c>
      <c r="AA1434" s="200">
        <v>0.13</v>
      </c>
      <c r="AB1434" s="200">
        <v>0.3</v>
      </c>
      <c r="AC1434" s="200">
        <v>0.85</v>
      </c>
      <c r="AL1434"/>
      <c r="AM1434"/>
      <c r="AN1434"/>
      <c r="AO1434"/>
      <c r="AP1434"/>
      <c r="AQ1434"/>
      <c r="AR1434"/>
      <c r="AS1434"/>
      <c r="AT1434"/>
      <c r="AU1434"/>
    </row>
    <row r="1435" spans="17:47" x14ac:dyDescent="0.2">
      <c r="Q1435" s="142">
        <f>TRUNC('TARIFA ENTREGA A DIRECCION USD'!D1436-'TARIFA ENTREGA A DIRECCION USD'!D1435,2)</f>
        <v>0.54</v>
      </c>
      <c r="R1435" s="190">
        <v>1428</v>
      </c>
      <c r="S1435" s="200">
        <f>TRUNC((('TARIFA ENTREGA A DIRECCION USD'!C1435-'TARIFA ENTREGA A DIRECCION USD'!D1435)/'TARIFA ENTREGA A DIRECCION USD'!D1435)+1,3)</f>
        <v>0.72199999999999998</v>
      </c>
      <c r="T1435" s="200">
        <f>TRUNC(('TARIFA ENTREGA A DIRECCION USD'!E1435-'TARIFA ENTREGA A DIRECCION USD'!D1435)/'TARIFA ENTREGA A DIRECCION USD'!D1435,3)</f>
        <v>0.247</v>
      </c>
      <c r="U1435" s="200">
        <f>TRUNC(('TARIFA ENTREGA A DIRECCION USD'!F1435-'TARIFA ENTREGA A DIRECCION USD'!D1435)/'TARIFA ENTREGA A DIRECCION USD'!D1435,3)</f>
        <v>0.41499999999999998</v>
      </c>
      <c r="V1435" s="200">
        <f>TRUNC(('TARIFA ENTREGA A DIRECCION USD'!G1435-'TARIFA ENTREGA A DIRECCION USD'!D1435)/'TARIFA ENTREGA A DIRECCION USD'!D1435,3)</f>
        <v>0.93500000000000005</v>
      </c>
      <c r="X1435" s="142">
        <v>16.12</v>
      </c>
      <c r="Y1435" s="190">
        <v>1428</v>
      </c>
      <c r="Z1435" s="200">
        <v>0.55000000000000004</v>
      </c>
      <c r="AA1435" s="200">
        <v>0.13</v>
      </c>
      <c r="AB1435" s="200">
        <v>0.3</v>
      </c>
      <c r="AC1435" s="200">
        <v>0.85</v>
      </c>
      <c r="AL1435"/>
      <c r="AM1435"/>
      <c r="AN1435"/>
      <c r="AO1435"/>
      <c r="AP1435"/>
      <c r="AQ1435"/>
      <c r="AR1435"/>
      <c r="AS1435"/>
      <c r="AT1435"/>
      <c r="AU1435"/>
    </row>
    <row r="1436" spans="17:47" x14ac:dyDescent="0.2">
      <c r="Q1436" s="142">
        <f>TRUNC('TARIFA ENTREGA A DIRECCION USD'!D1437-'TARIFA ENTREGA A DIRECCION USD'!D1436,2)</f>
        <v>0.54</v>
      </c>
      <c r="R1436" s="190">
        <v>1429</v>
      </c>
      <c r="S1436" s="200">
        <f>TRUNC((('TARIFA ENTREGA A DIRECCION USD'!C1436-'TARIFA ENTREGA A DIRECCION USD'!D1436)/'TARIFA ENTREGA A DIRECCION USD'!D1436)+1,3)</f>
        <v>0.72199999999999998</v>
      </c>
      <c r="T1436" s="200">
        <f>TRUNC(('TARIFA ENTREGA A DIRECCION USD'!E1436-'TARIFA ENTREGA A DIRECCION USD'!D1436)/'TARIFA ENTREGA A DIRECCION USD'!D1436,3)</f>
        <v>0.247</v>
      </c>
      <c r="U1436" s="200">
        <f>TRUNC(('TARIFA ENTREGA A DIRECCION USD'!F1436-'TARIFA ENTREGA A DIRECCION USD'!D1436)/'TARIFA ENTREGA A DIRECCION USD'!D1436,3)</f>
        <v>0.41499999999999998</v>
      </c>
      <c r="V1436" s="200">
        <f>TRUNC(('TARIFA ENTREGA A DIRECCION USD'!G1436-'TARIFA ENTREGA A DIRECCION USD'!D1436)/'TARIFA ENTREGA A DIRECCION USD'!D1436,3)</f>
        <v>0.93500000000000005</v>
      </c>
      <c r="X1436" s="142">
        <v>16.12</v>
      </c>
      <c r="Y1436" s="190">
        <v>1429</v>
      </c>
      <c r="Z1436" s="200">
        <v>0.55000000000000004</v>
      </c>
      <c r="AA1436" s="200">
        <v>0.13</v>
      </c>
      <c r="AB1436" s="200">
        <v>0.3</v>
      </c>
      <c r="AC1436" s="200">
        <v>0.85</v>
      </c>
      <c r="AL1436"/>
      <c r="AM1436"/>
      <c r="AN1436"/>
      <c r="AO1436"/>
      <c r="AP1436"/>
      <c r="AQ1436"/>
      <c r="AR1436"/>
      <c r="AS1436"/>
      <c r="AT1436"/>
      <c r="AU1436"/>
    </row>
    <row r="1437" spans="17:47" x14ac:dyDescent="0.2">
      <c r="Q1437" s="142">
        <f>TRUNC('TARIFA ENTREGA A DIRECCION USD'!D1438-'TARIFA ENTREGA A DIRECCION USD'!D1437,2)</f>
        <v>0.54</v>
      </c>
      <c r="R1437" s="190">
        <v>1430</v>
      </c>
      <c r="S1437" s="200">
        <f>TRUNC((('TARIFA ENTREGA A DIRECCION USD'!C1437-'TARIFA ENTREGA A DIRECCION USD'!D1437)/'TARIFA ENTREGA A DIRECCION USD'!D1437)+1,3)</f>
        <v>0.72199999999999998</v>
      </c>
      <c r="T1437" s="200">
        <f>TRUNC(('TARIFA ENTREGA A DIRECCION USD'!E1437-'TARIFA ENTREGA A DIRECCION USD'!D1437)/'TARIFA ENTREGA A DIRECCION USD'!D1437,3)</f>
        <v>0.247</v>
      </c>
      <c r="U1437" s="200">
        <f>TRUNC(('TARIFA ENTREGA A DIRECCION USD'!F1437-'TARIFA ENTREGA A DIRECCION USD'!D1437)/'TARIFA ENTREGA A DIRECCION USD'!D1437,3)</f>
        <v>0.41599999999999998</v>
      </c>
      <c r="V1437" s="200">
        <f>TRUNC(('TARIFA ENTREGA A DIRECCION USD'!G1437-'TARIFA ENTREGA A DIRECCION USD'!D1437)/'TARIFA ENTREGA A DIRECCION USD'!D1437,3)</f>
        <v>0.93500000000000005</v>
      </c>
      <c r="X1437" s="142">
        <v>16.12</v>
      </c>
      <c r="Y1437" s="190">
        <v>1430</v>
      </c>
      <c r="Z1437" s="200">
        <v>0.55000000000000004</v>
      </c>
      <c r="AA1437" s="200">
        <v>0.13</v>
      </c>
      <c r="AB1437" s="200">
        <v>0.3</v>
      </c>
      <c r="AC1437" s="200">
        <v>0.85</v>
      </c>
      <c r="AL1437"/>
      <c r="AM1437"/>
      <c r="AN1437"/>
      <c r="AO1437"/>
      <c r="AP1437"/>
      <c r="AQ1437"/>
      <c r="AR1437"/>
      <c r="AS1437"/>
      <c r="AT1437"/>
      <c r="AU1437"/>
    </row>
    <row r="1438" spans="17:47" x14ac:dyDescent="0.2">
      <c r="Q1438" s="142">
        <f>TRUNC('TARIFA ENTREGA A DIRECCION USD'!D1439-'TARIFA ENTREGA A DIRECCION USD'!D1438,2)</f>
        <v>0.54</v>
      </c>
      <c r="R1438" s="190">
        <v>1431</v>
      </c>
      <c r="S1438" s="200">
        <f>TRUNC((('TARIFA ENTREGA A DIRECCION USD'!C1438-'TARIFA ENTREGA A DIRECCION USD'!D1438)/'TARIFA ENTREGA A DIRECCION USD'!D1438)+1,3)</f>
        <v>0.72199999999999998</v>
      </c>
      <c r="T1438" s="200">
        <f>TRUNC(('TARIFA ENTREGA A DIRECCION USD'!E1438-'TARIFA ENTREGA A DIRECCION USD'!D1438)/'TARIFA ENTREGA A DIRECCION USD'!D1438,3)</f>
        <v>0.247</v>
      </c>
      <c r="U1438" s="200">
        <f>TRUNC(('TARIFA ENTREGA A DIRECCION USD'!F1438-'TARIFA ENTREGA A DIRECCION USD'!D1438)/'TARIFA ENTREGA A DIRECCION USD'!D1438,3)</f>
        <v>0.41599999999999998</v>
      </c>
      <c r="V1438" s="200">
        <f>TRUNC(('TARIFA ENTREGA A DIRECCION USD'!G1438-'TARIFA ENTREGA A DIRECCION USD'!D1438)/'TARIFA ENTREGA A DIRECCION USD'!D1438,3)</f>
        <v>0.93500000000000005</v>
      </c>
      <c r="X1438" s="142">
        <v>16.12</v>
      </c>
      <c r="Y1438" s="190">
        <v>1431</v>
      </c>
      <c r="Z1438" s="200">
        <v>0.55000000000000004</v>
      </c>
      <c r="AA1438" s="200">
        <v>0.13</v>
      </c>
      <c r="AB1438" s="200">
        <v>0.3</v>
      </c>
      <c r="AC1438" s="200">
        <v>0.85</v>
      </c>
      <c r="AL1438"/>
      <c r="AM1438"/>
      <c r="AN1438"/>
      <c r="AO1438"/>
      <c r="AP1438"/>
      <c r="AQ1438"/>
      <c r="AR1438"/>
      <c r="AS1438"/>
      <c r="AT1438"/>
      <c r="AU1438"/>
    </row>
    <row r="1439" spans="17:47" x14ac:dyDescent="0.2">
      <c r="Q1439" s="142">
        <f>TRUNC('TARIFA ENTREGA A DIRECCION USD'!D1440-'TARIFA ENTREGA A DIRECCION USD'!D1439,2)</f>
        <v>0.54</v>
      </c>
      <c r="R1439" s="190">
        <v>1432</v>
      </c>
      <c r="S1439" s="200">
        <f>TRUNC((('TARIFA ENTREGA A DIRECCION USD'!C1439-'TARIFA ENTREGA A DIRECCION USD'!D1439)/'TARIFA ENTREGA A DIRECCION USD'!D1439)+1,3)</f>
        <v>0.72199999999999998</v>
      </c>
      <c r="T1439" s="200">
        <f>TRUNC(('TARIFA ENTREGA A DIRECCION USD'!E1439-'TARIFA ENTREGA A DIRECCION USD'!D1439)/'TARIFA ENTREGA A DIRECCION USD'!D1439,3)</f>
        <v>0.247</v>
      </c>
      <c r="U1439" s="200">
        <f>TRUNC(('TARIFA ENTREGA A DIRECCION USD'!F1439-'TARIFA ENTREGA A DIRECCION USD'!D1439)/'TARIFA ENTREGA A DIRECCION USD'!D1439,3)</f>
        <v>0.41599999999999998</v>
      </c>
      <c r="V1439" s="200">
        <f>TRUNC(('TARIFA ENTREGA A DIRECCION USD'!G1439-'TARIFA ENTREGA A DIRECCION USD'!D1439)/'TARIFA ENTREGA A DIRECCION USD'!D1439,3)</f>
        <v>0.93500000000000005</v>
      </c>
      <c r="X1439" s="142">
        <v>16.12</v>
      </c>
      <c r="Y1439" s="190">
        <v>1432</v>
      </c>
      <c r="Z1439" s="200">
        <v>0.55000000000000004</v>
      </c>
      <c r="AA1439" s="200">
        <v>0.13</v>
      </c>
      <c r="AB1439" s="200">
        <v>0.3</v>
      </c>
      <c r="AC1439" s="200">
        <v>0.85</v>
      </c>
      <c r="AL1439"/>
      <c r="AM1439"/>
      <c r="AN1439"/>
      <c r="AO1439"/>
      <c r="AP1439"/>
      <c r="AQ1439"/>
      <c r="AR1439"/>
      <c r="AS1439"/>
      <c r="AT1439"/>
      <c r="AU1439"/>
    </row>
    <row r="1440" spans="17:47" x14ac:dyDescent="0.2">
      <c r="Q1440" s="142">
        <f>TRUNC('TARIFA ENTREGA A DIRECCION USD'!D1441-'TARIFA ENTREGA A DIRECCION USD'!D1440,2)</f>
        <v>0.54</v>
      </c>
      <c r="R1440" s="190">
        <v>1433</v>
      </c>
      <c r="S1440" s="200">
        <f>TRUNC((('TARIFA ENTREGA A DIRECCION USD'!C1440-'TARIFA ENTREGA A DIRECCION USD'!D1440)/'TARIFA ENTREGA A DIRECCION USD'!D1440)+1,3)</f>
        <v>0.72199999999999998</v>
      </c>
      <c r="T1440" s="200">
        <f>TRUNC(('TARIFA ENTREGA A DIRECCION USD'!E1440-'TARIFA ENTREGA A DIRECCION USD'!D1440)/'TARIFA ENTREGA A DIRECCION USD'!D1440,3)</f>
        <v>0.247</v>
      </c>
      <c r="U1440" s="200">
        <f>TRUNC(('TARIFA ENTREGA A DIRECCION USD'!F1440-'TARIFA ENTREGA A DIRECCION USD'!D1440)/'TARIFA ENTREGA A DIRECCION USD'!D1440,3)</f>
        <v>0.41599999999999998</v>
      </c>
      <c r="V1440" s="200">
        <f>TRUNC(('TARIFA ENTREGA A DIRECCION USD'!G1440-'TARIFA ENTREGA A DIRECCION USD'!D1440)/'TARIFA ENTREGA A DIRECCION USD'!D1440,3)</f>
        <v>0.93500000000000005</v>
      </c>
      <c r="X1440" s="142">
        <v>16.12</v>
      </c>
      <c r="Y1440" s="190">
        <v>1433</v>
      </c>
      <c r="Z1440" s="200">
        <v>0.55000000000000004</v>
      </c>
      <c r="AA1440" s="200">
        <v>0.13</v>
      </c>
      <c r="AB1440" s="200">
        <v>0.3</v>
      </c>
      <c r="AC1440" s="200">
        <v>0.85</v>
      </c>
      <c r="AL1440"/>
      <c r="AM1440"/>
      <c r="AN1440"/>
      <c r="AO1440"/>
      <c r="AP1440"/>
      <c r="AQ1440"/>
      <c r="AR1440"/>
      <c r="AS1440"/>
      <c r="AT1440"/>
      <c r="AU1440"/>
    </row>
    <row r="1441" spans="17:47" x14ac:dyDescent="0.2">
      <c r="Q1441" s="142">
        <f>TRUNC('TARIFA ENTREGA A DIRECCION USD'!D1442-'TARIFA ENTREGA A DIRECCION USD'!D1441,2)</f>
        <v>0.54</v>
      </c>
      <c r="R1441" s="190">
        <v>1434</v>
      </c>
      <c r="S1441" s="200">
        <f>TRUNC((('TARIFA ENTREGA A DIRECCION USD'!C1441-'TARIFA ENTREGA A DIRECCION USD'!D1441)/'TARIFA ENTREGA A DIRECCION USD'!D1441)+1,3)</f>
        <v>0.72199999999999998</v>
      </c>
      <c r="T1441" s="200">
        <f>TRUNC(('TARIFA ENTREGA A DIRECCION USD'!E1441-'TARIFA ENTREGA A DIRECCION USD'!D1441)/'TARIFA ENTREGA A DIRECCION USD'!D1441,3)</f>
        <v>0.247</v>
      </c>
      <c r="U1441" s="200">
        <f>TRUNC(('TARIFA ENTREGA A DIRECCION USD'!F1441-'TARIFA ENTREGA A DIRECCION USD'!D1441)/'TARIFA ENTREGA A DIRECCION USD'!D1441,3)</f>
        <v>0.41599999999999998</v>
      </c>
      <c r="V1441" s="200">
        <f>TRUNC(('TARIFA ENTREGA A DIRECCION USD'!G1441-'TARIFA ENTREGA A DIRECCION USD'!D1441)/'TARIFA ENTREGA A DIRECCION USD'!D1441,3)</f>
        <v>0.93500000000000005</v>
      </c>
      <c r="X1441" s="142">
        <v>16.12</v>
      </c>
      <c r="Y1441" s="190">
        <v>1434</v>
      </c>
      <c r="Z1441" s="200">
        <v>0.55000000000000004</v>
      </c>
      <c r="AA1441" s="200">
        <v>0.13</v>
      </c>
      <c r="AB1441" s="200">
        <v>0.3</v>
      </c>
      <c r="AC1441" s="200">
        <v>0.85</v>
      </c>
      <c r="AL1441"/>
      <c r="AM1441"/>
      <c r="AN1441"/>
      <c r="AO1441"/>
      <c r="AP1441"/>
      <c r="AQ1441"/>
      <c r="AR1441"/>
      <c r="AS1441"/>
      <c r="AT1441"/>
      <c r="AU1441"/>
    </row>
    <row r="1442" spans="17:47" x14ac:dyDescent="0.2">
      <c r="Q1442" s="142">
        <f>TRUNC('TARIFA ENTREGA A DIRECCION USD'!D1443-'TARIFA ENTREGA A DIRECCION USD'!D1442,2)</f>
        <v>0.54</v>
      </c>
      <c r="R1442" s="190">
        <v>1435</v>
      </c>
      <c r="S1442" s="200">
        <f>TRUNC((('TARIFA ENTREGA A DIRECCION USD'!C1442-'TARIFA ENTREGA A DIRECCION USD'!D1442)/'TARIFA ENTREGA A DIRECCION USD'!D1442)+1,3)</f>
        <v>0.72199999999999998</v>
      </c>
      <c r="T1442" s="200">
        <f>TRUNC(('TARIFA ENTREGA A DIRECCION USD'!E1442-'TARIFA ENTREGA A DIRECCION USD'!D1442)/'TARIFA ENTREGA A DIRECCION USD'!D1442,3)</f>
        <v>0.247</v>
      </c>
      <c r="U1442" s="200">
        <f>TRUNC(('TARIFA ENTREGA A DIRECCION USD'!F1442-'TARIFA ENTREGA A DIRECCION USD'!D1442)/'TARIFA ENTREGA A DIRECCION USD'!D1442,3)</f>
        <v>0.41599999999999998</v>
      </c>
      <c r="V1442" s="200">
        <f>TRUNC(('TARIFA ENTREGA A DIRECCION USD'!G1442-'TARIFA ENTREGA A DIRECCION USD'!D1442)/'TARIFA ENTREGA A DIRECCION USD'!D1442,3)</f>
        <v>0.93500000000000005</v>
      </c>
      <c r="X1442" s="142">
        <v>16.12</v>
      </c>
      <c r="Y1442" s="190">
        <v>1435</v>
      </c>
      <c r="Z1442" s="200">
        <v>0.55000000000000004</v>
      </c>
      <c r="AA1442" s="200">
        <v>0.13</v>
      </c>
      <c r="AB1442" s="200">
        <v>0.3</v>
      </c>
      <c r="AC1442" s="200">
        <v>0.85</v>
      </c>
      <c r="AL1442"/>
      <c r="AM1442"/>
      <c r="AN1442"/>
      <c r="AO1442"/>
      <c r="AP1442"/>
      <c r="AQ1442"/>
      <c r="AR1442"/>
      <c r="AS1442"/>
      <c r="AT1442"/>
      <c r="AU1442"/>
    </row>
    <row r="1443" spans="17:47" x14ac:dyDescent="0.2">
      <c r="Q1443" s="142">
        <f>TRUNC('TARIFA ENTREGA A DIRECCION USD'!D1444-'TARIFA ENTREGA A DIRECCION USD'!D1443,2)</f>
        <v>0.54</v>
      </c>
      <c r="R1443" s="190">
        <v>1436</v>
      </c>
      <c r="S1443" s="200">
        <f>TRUNC((('TARIFA ENTREGA A DIRECCION USD'!C1443-'TARIFA ENTREGA A DIRECCION USD'!D1443)/'TARIFA ENTREGA A DIRECCION USD'!D1443)+1,3)</f>
        <v>0.72199999999999998</v>
      </c>
      <c r="T1443" s="200">
        <f>TRUNC(('TARIFA ENTREGA A DIRECCION USD'!E1443-'TARIFA ENTREGA A DIRECCION USD'!D1443)/'TARIFA ENTREGA A DIRECCION USD'!D1443,3)</f>
        <v>0.247</v>
      </c>
      <c r="U1443" s="200">
        <f>TRUNC(('TARIFA ENTREGA A DIRECCION USD'!F1443-'TARIFA ENTREGA A DIRECCION USD'!D1443)/'TARIFA ENTREGA A DIRECCION USD'!D1443,3)</f>
        <v>0.41599999999999998</v>
      </c>
      <c r="V1443" s="200">
        <f>TRUNC(('TARIFA ENTREGA A DIRECCION USD'!G1443-'TARIFA ENTREGA A DIRECCION USD'!D1443)/'TARIFA ENTREGA A DIRECCION USD'!D1443,3)</f>
        <v>0.93600000000000005</v>
      </c>
      <c r="X1443" s="142">
        <v>16.12</v>
      </c>
      <c r="Y1443" s="190">
        <v>1436</v>
      </c>
      <c r="Z1443" s="200">
        <v>0.55000000000000004</v>
      </c>
      <c r="AA1443" s="200">
        <v>0.13</v>
      </c>
      <c r="AB1443" s="200">
        <v>0.3</v>
      </c>
      <c r="AC1443" s="200">
        <v>0.85</v>
      </c>
      <c r="AL1443"/>
      <c r="AM1443"/>
      <c r="AN1443"/>
      <c r="AO1443"/>
      <c r="AP1443"/>
      <c r="AQ1443"/>
      <c r="AR1443"/>
      <c r="AS1443"/>
      <c r="AT1443"/>
      <c r="AU1443"/>
    </row>
    <row r="1444" spans="17:47" x14ac:dyDescent="0.2">
      <c r="Q1444" s="142">
        <f>TRUNC('TARIFA ENTREGA A DIRECCION USD'!D1445-'TARIFA ENTREGA A DIRECCION USD'!D1444,2)</f>
        <v>0.54</v>
      </c>
      <c r="R1444" s="190">
        <v>1437</v>
      </c>
      <c r="S1444" s="200">
        <f>TRUNC((('TARIFA ENTREGA A DIRECCION USD'!C1444-'TARIFA ENTREGA A DIRECCION USD'!D1444)/'TARIFA ENTREGA A DIRECCION USD'!D1444)+1,3)</f>
        <v>0.72199999999999998</v>
      </c>
      <c r="T1444" s="200">
        <f>TRUNC(('TARIFA ENTREGA A DIRECCION USD'!E1444-'TARIFA ENTREGA A DIRECCION USD'!D1444)/'TARIFA ENTREGA A DIRECCION USD'!D1444,3)</f>
        <v>0.247</v>
      </c>
      <c r="U1444" s="200">
        <f>TRUNC(('TARIFA ENTREGA A DIRECCION USD'!F1444-'TARIFA ENTREGA A DIRECCION USD'!D1444)/'TARIFA ENTREGA A DIRECCION USD'!D1444,3)</f>
        <v>0.41599999999999998</v>
      </c>
      <c r="V1444" s="200">
        <f>TRUNC(('TARIFA ENTREGA A DIRECCION USD'!G1444-'TARIFA ENTREGA A DIRECCION USD'!D1444)/'TARIFA ENTREGA A DIRECCION USD'!D1444,3)</f>
        <v>0.93600000000000005</v>
      </c>
      <c r="X1444" s="142">
        <v>16.12</v>
      </c>
      <c r="Y1444" s="190">
        <v>1437</v>
      </c>
      <c r="Z1444" s="200">
        <v>0.55000000000000004</v>
      </c>
      <c r="AA1444" s="200">
        <v>0.13</v>
      </c>
      <c r="AB1444" s="200">
        <v>0.3</v>
      </c>
      <c r="AC1444" s="200">
        <v>0.85</v>
      </c>
      <c r="AL1444"/>
      <c r="AM1444"/>
      <c r="AN1444"/>
      <c r="AO1444"/>
      <c r="AP1444"/>
      <c r="AQ1444"/>
      <c r="AR1444"/>
      <c r="AS1444"/>
      <c r="AT1444"/>
      <c r="AU1444"/>
    </row>
    <row r="1445" spans="17:47" x14ac:dyDescent="0.2">
      <c r="Q1445" s="142">
        <f>TRUNC('TARIFA ENTREGA A DIRECCION USD'!D1446-'TARIFA ENTREGA A DIRECCION USD'!D1445,2)</f>
        <v>0.54</v>
      </c>
      <c r="R1445" s="190">
        <v>1438</v>
      </c>
      <c r="S1445" s="200">
        <f>TRUNC((('TARIFA ENTREGA A DIRECCION USD'!C1445-'TARIFA ENTREGA A DIRECCION USD'!D1445)/'TARIFA ENTREGA A DIRECCION USD'!D1445)+1,3)</f>
        <v>0.72199999999999998</v>
      </c>
      <c r="T1445" s="200">
        <f>TRUNC(('TARIFA ENTREGA A DIRECCION USD'!E1445-'TARIFA ENTREGA A DIRECCION USD'!D1445)/'TARIFA ENTREGA A DIRECCION USD'!D1445,3)</f>
        <v>0.247</v>
      </c>
      <c r="U1445" s="200">
        <f>TRUNC(('TARIFA ENTREGA A DIRECCION USD'!F1445-'TARIFA ENTREGA A DIRECCION USD'!D1445)/'TARIFA ENTREGA A DIRECCION USD'!D1445,3)</f>
        <v>0.41599999999999998</v>
      </c>
      <c r="V1445" s="200">
        <f>TRUNC(('TARIFA ENTREGA A DIRECCION USD'!G1445-'TARIFA ENTREGA A DIRECCION USD'!D1445)/'TARIFA ENTREGA A DIRECCION USD'!D1445,3)</f>
        <v>0.93600000000000005</v>
      </c>
      <c r="X1445" s="142">
        <v>16.12</v>
      </c>
      <c r="Y1445" s="190">
        <v>1438</v>
      </c>
      <c r="Z1445" s="200">
        <v>0.55000000000000004</v>
      </c>
      <c r="AA1445" s="200">
        <v>0.13</v>
      </c>
      <c r="AB1445" s="200">
        <v>0.3</v>
      </c>
      <c r="AC1445" s="200">
        <v>0.85</v>
      </c>
      <c r="AL1445"/>
      <c r="AM1445"/>
      <c r="AN1445"/>
      <c r="AO1445"/>
      <c r="AP1445"/>
      <c r="AQ1445"/>
      <c r="AR1445"/>
      <c r="AS1445"/>
      <c r="AT1445"/>
      <c r="AU1445"/>
    </row>
    <row r="1446" spans="17:47" x14ac:dyDescent="0.2">
      <c r="Q1446" s="142">
        <f>TRUNC('TARIFA ENTREGA A DIRECCION USD'!D1447-'TARIFA ENTREGA A DIRECCION USD'!D1446,2)</f>
        <v>0.54</v>
      </c>
      <c r="R1446" s="190">
        <v>1439</v>
      </c>
      <c r="S1446" s="200">
        <f>TRUNC((('TARIFA ENTREGA A DIRECCION USD'!C1446-'TARIFA ENTREGA A DIRECCION USD'!D1446)/'TARIFA ENTREGA A DIRECCION USD'!D1446)+1,3)</f>
        <v>0.72199999999999998</v>
      </c>
      <c r="T1446" s="200">
        <f>TRUNC(('TARIFA ENTREGA A DIRECCION USD'!E1446-'TARIFA ENTREGA A DIRECCION USD'!D1446)/'TARIFA ENTREGA A DIRECCION USD'!D1446,3)</f>
        <v>0.247</v>
      </c>
      <c r="U1446" s="200">
        <f>TRUNC(('TARIFA ENTREGA A DIRECCION USD'!F1446-'TARIFA ENTREGA A DIRECCION USD'!D1446)/'TARIFA ENTREGA A DIRECCION USD'!D1446,3)</f>
        <v>0.41599999999999998</v>
      </c>
      <c r="V1446" s="200">
        <f>TRUNC(('TARIFA ENTREGA A DIRECCION USD'!G1446-'TARIFA ENTREGA A DIRECCION USD'!D1446)/'TARIFA ENTREGA A DIRECCION USD'!D1446,3)</f>
        <v>0.93600000000000005</v>
      </c>
      <c r="X1446" s="142">
        <v>16.12</v>
      </c>
      <c r="Y1446" s="190">
        <v>1439</v>
      </c>
      <c r="Z1446" s="200">
        <v>0.55000000000000004</v>
      </c>
      <c r="AA1446" s="200">
        <v>0.13</v>
      </c>
      <c r="AB1446" s="200">
        <v>0.3</v>
      </c>
      <c r="AC1446" s="200">
        <v>0.85</v>
      </c>
      <c r="AL1446"/>
      <c r="AM1446"/>
      <c r="AN1446"/>
      <c r="AO1446"/>
      <c r="AP1446"/>
      <c r="AQ1446"/>
      <c r="AR1446"/>
      <c r="AS1446"/>
      <c r="AT1446"/>
      <c r="AU1446"/>
    </row>
    <row r="1447" spans="17:47" x14ac:dyDescent="0.2">
      <c r="Q1447" s="142">
        <f>TRUNC('TARIFA ENTREGA A DIRECCION USD'!D1448-'TARIFA ENTREGA A DIRECCION USD'!D1447,2)</f>
        <v>0.54</v>
      </c>
      <c r="R1447" s="190">
        <v>1440</v>
      </c>
      <c r="S1447" s="200">
        <f>TRUNC((('TARIFA ENTREGA A DIRECCION USD'!C1447-'TARIFA ENTREGA A DIRECCION USD'!D1447)/'TARIFA ENTREGA A DIRECCION USD'!D1447)+1,3)</f>
        <v>0.72199999999999998</v>
      </c>
      <c r="T1447" s="200">
        <f>TRUNC(('TARIFA ENTREGA A DIRECCION USD'!E1447-'TARIFA ENTREGA A DIRECCION USD'!D1447)/'TARIFA ENTREGA A DIRECCION USD'!D1447,3)</f>
        <v>0.247</v>
      </c>
      <c r="U1447" s="200">
        <f>TRUNC(('TARIFA ENTREGA A DIRECCION USD'!F1447-'TARIFA ENTREGA A DIRECCION USD'!D1447)/'TARIFA ENTREGA A DIRECCION USD'!D1447,3)</f>
        <v>0.41599999999999998</v>
      </c>
      <c r="V1447" s="200">
        <f>TRUNC(('TARIFA ENTREGA A DIRECCION USD'!G1447-'TARIFA ENTREGA A DIRECCION USD'!D1447)/'TARIFA ENTREGA A DIRECCION USD'!D1447,3)</f>
        <v>0.93600000000000005</v>
      </c>
      <c r="X1447" s="142">
        <v>16.12</v>
      </c>
      <c r="Y1447" s="190">
        <v>1440</v>
      </c>
      <c r="Z1447" s="200">
        <v>0.55000000000000004</v>
      </c>
      <c r="AA1447" s="200">
        <v>0.13</v>
      </c>
      <c r="AB1447" s="200">
        <v>0.3</v>
      </c>
      <c r="AC1447" s="200">
        <v>0.85</v>
      </c>
      <c r="AL1447"/>
      <c r="AM1447"/>
      <c r="AN1447"/>
      <c r="AO1447"/>
      <c r="AP1447"/>
      <c r="AQ1447"/>
      <c r="AR1447"/>
      <c r="AS1447"/>
      <c r="AT1447"/>
      <c r="AU1447"/>
    </row>
    <row r="1448" spans="17:47" x14ac:dyDescent="0.2">
      <c r="Q1448" s="142">
        <f>TRUNC('TARIFA ENTREGA A DIRECCION USD'!D1449-'TARIFA ENTREGA A DIRECCION USD'!D1448,2)</f>
        <v>0.54</v>
      </c>
      <c r="R1448" s="190">
        <v>1441</v>
      </c>
      <c r="S1448" s="200">
        <f>TRUNC((('TARIFA ENTREGA A DIRECCION USD'!C1448-'TARIFA ENTREGA A DIRECCION USD'!D1448)/'TARIFA ENTREGA A DIRECCION USD'!D1448)+1,3)</f>
        <v>0.72199999999999998</v>
      </c>
      <c r="T1448" s="200">
        <f>TRUNC(('TARIFA ENTREGA A DIRECCION USD'!E1448-'TARIFA ENTREGA A DIRECCION USD'!D1448)/'TARIFA ENTREGA A DIRECCION USD'!D1448,3)</f>
        <v>0.247</v>
      </c>
      <c r="U1448" s="200">
        <f>TRUNC(('TARIFA ENTREGA A DIRECCION USD'!F1448-'TARIFA ENTREGA A DIRECCION USD'!D1448)/'TARIFA ENTREGA A DIRECCION USD'!D1448,3)</f>
        <v>0.41599999999999998</v>
      </c>
      <c r="V1448" s="200">
        <f>TRUNC(('TARIFA ENTREGA A DIRECCION USD'!G1448-'TARIFA ENTREGA A DIRECCION USD'!D1448)/'TARIFA ENTREGA A DIRECCION USD'!D1448,3)</f>
        <v>0.93600000000000005</v>
      </c>
      <c r="X1448" s="142">
        <v>16.12</v>
      </c>
      <c r="Y1448" s="190">
        <v>1441</v>
      </c>
      <c r="Z1448" s="200">
        <v>0.55000000000000004</v>
      </c>
      <c r="AA1448" s="200">
        <v>0.13</v>
      </c>
      <c r="AB1448" s="200">
        <v>0.3</v>
      </c>
      <c r="AC1448" s="200">
        <v>0.85</v>
      </c>
      <c r="AL1448"/>
      <c r="AM1448"/>
      <c r="AN1448"/>
      <c r="AO1448"/>
      <c r="AP1448"/>
      <c r="AQ1448"/>
      <c r="AR1448"/>
      <c r="AS1448"/>
      <c r="AT1448"/>
      <c r="AU1448"/>
    </row>
    <row r="1449" spans="17:47" x14ac:dyDescent="0.2">
      <c r="Q1449" s="142">
        <f>TRUNC('TARIFA ENTREGA A DIRECCION USD'!D1450-'TARIFA ENTREGA A DIRECCION USD'!D1449,2)</f>
        <v>0.54</v>
      </c>
      <c r="R1449" s="190">
        <v>1442</v>
      </c>
      <c r="S1449" s="200">
        <f>TRUNC((('TARIFA ENTREGA A DIRECCION USD'!C1449-'TARIFA ENTREGA A DIRECCION USD'!D1449)/'TARIFA ENTREGA A DIRECCION USD'!D1449)+1,3)</f>
        <v>0.72199999999999998</v>
      </c>
      <c r="T1449" s="200">
        <f>TRUNC(('TARIFA ENTREGA A DIRECCION USD'!E1449-'TARIFA ENTREGA A DIRECCION USD'!D1449)/'TARIFA ENTREGA A DIRECCION USD'!D1449,3)</f>
        <v>0.247</v>
      </c>
      <c r="U1449" s="200">
        <f>TRUNC(('TARIFA ENTREGA A DIRECCION USD'!F1449-'TARIFA ENTREGA A DIRECCION USD'!D1449)/'TARIFA ENTREGA A DIRECCION USD'!D1449,3)</f>
        <v>0.41599999999999998</v>
      </c>
      <c r="V1449" s="200">
        <f>TRUNC(('TARIFA ENTREGA A DIRECCION USD'!G1449-'TARIFA ENTREGA A DIRECCION USD'!D1449)/'TARIFA ENTREGA A DIRECCION USD'!D1449,3)</f>
        <v>0.93600000000000005</v>
      </c>
      <c r="X1449" s="142">
        <v>16.12</v>
      </c>
      <c r="Y1449" s="190">
        <v>1442</v>
      </c>
      <c r="Z1449" s="200">
        <v>0.55000000000000004</v>
      </c>
      <c r="AA1449" s="200">
        <v>0.13</v>
      </c>
      <c r="AB1449" s="200">
        <v>0.3</v>
      </c>
      <c r="AC1449" s="200">
        <v>0.85</v>
      </c>
      <c r="AL1449"/>
      <c r="AM1449"/>
      <c r="AN1449"/>
      <c r="AO1449"/>
      <c r="AP1449"/>
      <c r="AQ1449"/>
      <c r="AR1449"/>
      <c r="AS1449"/>
      <c r="AT1449"/>
      <c r="AU1449"/>
    </row>
    <row r="1450" spans="17:47" x14ac:dyDescent="0.2">
      <c r="Q1450" s="142">
        <f>TRUNC('TARIFA ENTREGA A DIRECCION USD'!D1451-'TARIFA ENTREGA A DIRECCION USD'!D1450,2)</f>
        <v>0.54</v>
      </c>
      <c r="R1450" s="190">
        <v>1443</v>
      </c>
      <c r="S1450" s="200">
        <f>TRUNC((('TARIFA ENTREGA A DIRECCION USD'!C1450-'TARIFA ENTREGA A DIRECCION USD'!D1450)/'TARIFA ENTREGA A DIRECCION USD'!D1450)+1,3)</f>
        <v>0.72199999999999998</v>
      </c>
      <c r="T1450" s="200">
        <f>TRUNC(('TARIFA ENTREGA A DIRECCION USD'!E1450-'TARIFA ENTREGA A DIRECCION USD'!D1450)/'TARIFA ENTREGA A DIRECCION USD'!D1450,3)</f>
        <v>0.247</v>
      </c>
      <c r="U1450" s="200">
        <f>TRUNC(('TARIFA ENTREGA A DIRECCION USD'!F1450-'TARIFA ENTREGA A DIRECCION USD'!D1450)/'TARIFA ENTREGA A DIRECCION USD'!D1450,3)</f>
        <v>0.41599999999999998</v>
      </c>
      <c r="V1450" s="200">
        <f>TRUNC(('TARIFA ENTREGA A DIRECCION USD'!G1450-'TARIFA ENTREGA A DIRECCION USD'!D1450)/'TARIFA ENTREGA A DIRECCION USD'!D1450,3)</f>
        <v>0.93600000000000005</v>
      </c>
      <c r="X1450" s="142">
        <v>16.12</v>
      </c>
      <c r="Y1450" s="190">
        <v>1443</v>
      </c>
      <c r="Z1450" s="200">
        <v>0.55000000000000004</v>
      </c>
      <c r="AA1450" s="200">
        <v>0.13</v>
      </c>
      <c r="AB1450" s="200">
        <v>0.3</v>
      </c>
      <c r="AC1450" s="200">
        <v>0.85</v>
      </c>
      <c r="AL1450"/>
      <c r="AM1450"/>
      <c r="AN1450"/>
      <c r="AO1450"/>
      <c r="AP1450"/>
      <c r="AQ1450"/>
      <c r="AR1450"/>
      <c r="AS1450"/>
      <c r="AT1450"/>
      <c r="AU1450"/>
    </row>
    <row r="1451" spans="17:47" x14ac:dyDescent="0.2">
      <c r="Q1451" s="142">
        <f>TRUNC('TARIFA ENTREGA A DIRECCION USD'!D1452-'TARIFA ENTREGA A DIRECCION USD'!D1451,2)</f>
        <v>0.54</v>
      </c>
      <c r="R1451" s="190">
        <v>1444</v>
      </c>
      <c r="S1451" s="200">
        <f>TRUNC((('TARIFA ENTREGA A DIRECCION USD'!C1451-'TARIFA ENTREGA A DIRECCION USD'!D1451)/'TARIFA ENTREGA A DIRECCION USD'!D1451)+1,3)</f>
        <v>0.72199999999999998</v>
      </c>
      <c r="T1451" s="200">
        <f>TRUNC(('TARIFA ENTREGA A DIRECCION USD'!E1451-'TARIFA ENTREGA A DIRECCION USD'!D1451)/'TARIFA ENTREGA A DIRECCION USD'!D1451,3)</f>
        <v>0.247</v>
      </c>
      <c r="U1451" s="200">
        <f>TRUNC(('TARIFA ENTREGA A DIRECCION USD'!F1451-'TARIFA ENTREGA A DIRECCION USD'!D1451)/'TARIFA ENTREGA A DIRECCION USD'!D1451,3)</f>
        <v>0.41599999999999998</v>
      </c>
      <c r="V1451" s="200">
        <f>TRUNC(('TARIFA ENTREGA A DIRECCION USD'!G1451-'TARIFA ENTREGA A DIRECCION USD'!D1451)/'TARIFA ENTREGA A DIRECCION USD'!D1451,3)</f>
        <v>0.93600000000000005</v>
      </c>
      <c r="X1451" s="142">
        <v>16.12</v>
      </c>
      <c r="Y1451" s="190">
        <v>1444</v>
      </c>
      <c r="Z1451" s="200">
        <v>0.55000000000000004</v>
      </c>
      <c r="AA1451" s="200">
        <v>0.13</v>
      </c>
      <c r="AB1451" s="200">
        <v>0.3</v>
      </c>
      <c r="AC1451" s="200">
        <v>0.85</v>
      </c>
      <c r="AL1451"/>
      <c r="AM1451"/>
      <c r="AN1451"/>
      <c r="AO1451"/>
      <c r="AP1451"/>
      <c r="AQ1451"/>
      <c r="AR1451"/>
      <c r="AS1451"/>
      <c r="AT1451"/>
      <c r="AU1451"/>
    </row>
    <row r="1452" spans="17:47" x14ac:dyDescent="0.2">
      <c r="Q1452" s="142">
        <f>TRUNC('TARIFA ENTREGA A DIRECCION USD'!D1453-'TARIFA ENTREGA A DIRECCION USD'!D1452,2)</f>
        <v>0.54</v>
      </c>
      <c r="R1452" s="190">
        <v>1445</v>
      </c>
      <c r="S1452" s="200">
        <f>TRUNC((('TARIFA ENTREGA A DIRECCION USD'!C1452-'TARIFA ENTREGA A DIRECCION USD'!D1452)/'TARIFA ENTREGA A DIRECCION USD'!D1452)+1,3)</f>
        <v>0.72199999999999998</v>
      </c>
      <c r="T1452" s="200">
        <f>TRUNC(('TARIFA ENTREGA A DIRECCION USD'!E1452-'TARIFA ENTREGA A DIRECCION USD'!D1452)/'TARIFA ENTREGA A DIRECCION USD'!D1452,3)</f>
        <v>0.247</v>
      </c>
      <c r="U1452" s="200">
        <f>TRUNC(('TARIFA ENTREGA A DIRECCION USD'!F1452-'TARIFA ENTREGA A DIRECCION USD'!D1452)/'TARIFA ENTREGA A DIRECCION USD'!D1452,3)</f>
        <v>0.41599999999999998</v>
      </c>
      <c r="V1452" s="200">
        <f>TRUNC(('TARIFA ENTREGA A DIRECCION USD'!G1452-'TARIFA ENTREGA A DIRECCION USD'!D1452)/'TARIFA ENTREGA A DIRECCION USD'!D1452,3)</f>
        <v>0.93600000000000005</v>
      </c>
      <c r="X1452" s="142">
        <v>16.12</v>
      </c>
      <c r="Y1452" s="190">
        <v>1445</v>
      </c>
      <c r="Z1452" s="200">
        <v>0.55000000000000004</v>
      </c>
      <c r="AA1452" s="200">
        <v>0.13</v>
      </c>
      <c r="AB1452" s="200">
        <v>0.3</v>
      </c>
      <c r="AC1452" s="200">
        <v>0.85</v>
      </c>
      <c r="AL1452"/>
      <c r="AM1452"/>
      <c r="AN1452"/>
      <c r="AO1452"/>
      <c r="AP1452"/>
      <c r="AQ1452"/>
      <c r="AR1452"/>
      <c r="AS1452"/>
      <c r="AT1452"/>
      <c r="AU1452"/>
    </row>
    <row r="1453" spans="17:47" x14ac:dyDescent="0.2">
      <c r="Q1453" s="142">
        <f>TRUNC('TARIFA ENTREGA A DIRECCION USD'!D1454-'TARIFA ENTREGA A DIRECCION USD'!D1453,2)</f>
        <v>0.54</v>
      </c>
      <c r="R1453" s="190">
        <v>1446</v>
      </c>
      <c r="S1453" s="200">
        <f>TRUNC((('TARIFA ENTREGA A DIRECCION USD'!C1453-'TARIFA ENTREGA A DIRECCION USD'!D1453)/'TARIFA ENTREGA A DIRECCION USD'!D1453)+1,3)</f>
        <v>0.72199999999999998</v>
      </c>
      <c r="T1453" s="200">
        <f>TRUNC(('TARIFA ENTREGA A DIRECCION USD'!E1453-'TARIFA ENTREGA A DIRECCION USD'!D1453)/'TARIFA ENTREGA A DIRECCION USD'!D1453,3)</f>
        <v>0.247</v>
      </c>
      <c r="U1453" s="200">
        <f>TRUNC(('TARIFA ENTREGA A DIRECCION USD'!F1453-'TARIFA ENTREGA A DIRECCION USD'!D1453)/'TARIFA ENTREGA A DIRECCION USD'!D1453,3)</f>
        <v>0.41599999999999998</v>
      </c>
      <c r="V1453" s="200">
        <f>TRUNC(('TARIFA ENTREGA A DIRECCION USD'!G1453-'TARIFA ENTREGA A DIRECCION USD'!D1453)/'TARIFA ENTREGA A DIRECCION USD'!D1453,3)</f>
        <v>0.93600000000000005</v>
      </c>
      <c r="X1453" s="142">
        <v>16.12</v>
      </c>
      <c r="Y1453" s="190">
        <v>1446</v>
      </c>
      <c r="Z1453" s="200">
        <v>0.55000000000000004</v>
      </c>
      <c r="AA1453" s="200">
        <v>0.13</v>
      </c>
      <c r="AB1453" s="200">
        <v>0.3</v>
      </c>
      <c r="AC1453" s="200">
        <v>0.85</v>
      </c>
      <c r="AL1453"/>
      <c r="AM1453"/>
      <c r="AN1453"/>
      <c r="AO1453"/>
      <c r="AP1453"/>
      <c r="AQ1453"/>
      <c r="AR1453"/>
      <c r="AS1453"/>
      <c r="AT1453"/>
      <c r="AU1453"/>
    </row>
    <row r="1454" spans="17:47" x14ac:dyDescent="0.2">
      <c r="Q1454" s="142">
        <f>TRUNC('TARIFA ENTREGA A DIRECCION USD'!D1455-'TARIFA ENTREGA A DIRECCION USD'!D1454,2)</f>
        <v>0.54</v>
      </c>
      <c r="R1454" s="190">
        <v>1447</v>
      </c>
      <c r="S1454" s="200">
        <f>TRUNC((('TARIFA ENTREGA A DIRECCION USD'!C1454-'TARIFA ENTREGA A DIRECCION USD'!D1454)/'TARIFA ENTREGA A DIRECCION USD'!D1454)+1,3)</f>
        <v>0.72199999999999998</v>
      </c>
      <c r="T1454" s="200">
        <f>TRUNC(('TARIFA ENTREGA A DIRECCION USD'!E1454-'TARIFA ENTREGA A DIRECCION USD'!D1454)/'TARIFA ENTREGA A DIRECCION USD'!D1454,3)</f>
        <v>0.247</v>
      </c>
      <c r="U1454" s="200">
        <f>TRUNC(('TARIFA ENTREGA A DIRECCION USD'!F1454-'TARIFA ENTREGA A DIRECCION USD'!D1454)/'TARIFA ENTREGA A DIRECCION USD'!D1454,3)</f>
        <v>0.41599999999999998</v>
      </c>
      <c r="V1454" s="200">
        <f>TRUNC(('TARIFA ENTREGA A DIRECCION USD'!G1454-'TARIFA ENTREGA A DIRECCION USD'!D1454)/'TARIFA ENTREGA A DIRECCION USD'!D1454,3)</f>
        <v>0.93600000000000005</v>
      </c>
      <c r="X1454" s="142">
        <v>16.12</v>
      </c>
      <c r="Y1454" s="190">
        <v>1447</v>
      </c>
      <c r="Z1454" s="200">
        <v>0.55000000000000004</v>
      </c>
      <c r="AA1454" s="200">
        <v>0.13</v>
      </c>
      <c r="AB1454" s="200">
        <v>0.3</v>
      </c>
      <c r="AC1454" s="200">
        <v>0.85</v>
      </c>
      <c r="AL1454"/>
      <c r="AM1454"/>
      <c r="AN1454"/>
      <c r="AO1454"/>
      <c r="AP1454"/>
      <c r="AQ1454"/>
      <c r="AR1454"/>
      <c r="AS1454"/>
      <c r="AT1454"/>
      <c r="AU1454"/>
    </row>
    <row r="1455" spans="17:47" x14ac:dyDescent="0.2">
      <c r="Q1455" s="142">
        <f>TRUNC('TARIFA ENTREGA A DIRECCION USD'!D1456-'TARIFA ENTREGA A DIRECCION USD'!D1455,2)</f>
        <v>0.54</v>
      </c>
      <c r="R1455" s="190">
        <v>1448</v>
      </c>
      <c r="S1455" s="200">
        <f>TRUNC((('TARIFA ENTREGA A DIRECCION USD'!C1455-'TARIFA ENTREGA A DIRECCION USD'!D1455)/'TARIFA ENTREGA A DIRECCION USD'!D1455)+1,3)</f>
        <v>0.72199999999999998</v>
      </c>
      <c r="T1455" s="200">
        <f>TRUNC(('TARIFA ENTREGA A DIRECCION USD'!E1455-'TARIFA ENTREGA A DIRECCION USD'!D1455)/'TARIFA ENTREGA A DIRECCION USD'!D1455,3)</f>
        <v>0.247</v>
      </c>
      <c r="U1455" s="200">
        <f>TRUNC(('TARIFA ENTREGA A DIRECCION USD'!F1455-'TARIFA ENTREGA A DIRECCION USD'!D1455)/'TARIFA ENTREGA A DIRECCION USD'!D1455,3)</f>
        <v>0.41599999999999998</v>
      </c>
      <c r="V1455" s="200">
        <f>TRUNC(('TARIFA ENTREGA A DIRECCION USD'!G1455-'TARIFA ENTREGA A DIRECCION USD'!D1455)/'TARIFA ENTREGA A DIRECCION USD'!D1455,3)</f>
        <v>0.93600000000000005</v>
      </c>
      <c r="X1455" s="142">
        <v>16.12</v>
      </c>
      <c r="Y1455" s="190">
        <v>1448</v>
      </c>
      <c r="Z1455" s="200">
        <v>0.55000000000000004</v>
      </c>
      <c r="AA1455" s="200">
        <v>0.13</v>
      </c>
      <c r="AB1455" s="200">
        <v>0.3</v>
      </c>
      <c r="AC1455" s="200">
        <v>0.85</v>
      </c>
      <c r="AL1455"/>
      <c r="AM1455"/>
      <c r="AN1455"/>
      <c r="AO1455"/>
      <c r="AP1455"/>
      <c r="AQ1455"/>
      <c r="AR1455"/>
      <c r="AS1455"/>
      <c r="AT1455"/>
      <c r="AU1455"/>
    </row>
    <row r="1456" spans="17:47" x14ac:dyDescent="0.2">
      <c r="Q1456" s="142">
        <f>TRUNC('TARIFA ENTREGA A DIRECCION USD'!D1457-'TARIFA ENTREGA A DIRECCION USD'!D1456,2)</f>
        <v>0.54</v>
      </c>
      <c r="R1456" s="190">
        <v>1449</v>
      </c>
      <c r="S1456" s="200">
        <f>TRUNC((('TARIFA ENTREGA A DIRECCION USD'!C1456-'TARIFA ENTREGA A DIRECCION USD'!D1456)/'TARIFA ENTREGA A DIRECCION USD'!D1456)+1,3)</f>
        <v>0.72199999999999998</v>
      </c>
      <c r="T1456" s="200">
        <f>TRUNC(('TARIFA ENTREGA A DIRECCION USD'!E1456-'TARIFA ENTREGA A DIRECCION USD'!D1456)/'TARIFA ENTREGA A DIRECCION USD'!D1456,3)</f>
        <v>0.247</v>
      </c>
      <c r="U1456" s="200">
        <f>TRUNC(('TARIFA ENTREGA A DIRECCION USD'!F1456-'TARIFA ENTREGA A DIRECCION USD'!D1456)/'TARIFA ENTREGA A DIRECCION USD'!D1456,3)</f>
        <v>0.41599999999999998</v>
      </c>
      <c r="V1456" s="200">
        <f>TRUNC(('TARIFA ENTREGA A DIRECCION USD'!G1456-'TARIFA ENTREGA A DIRECCION USD'!D1456)/'TARIFA ENTREGA A DIRECCION USD'!D1456,3)</f>
        <v>0.93600000000000005</v>
      </c>
      <c r="X1456" s="142">
        <v>16.12</v>
      </c>
      <c r="Y1456" s="190">
        <v>1449</v>
      </c>
      <c r="Z1456" s="200">
        <v>0.55000000000000004</v>
      </c>
      <c r="AA1456" s="200">
        <v>0.13</v>
      </c>
      <c r="AB1456" s="200">
        <v>0.3</v>
      </c>
      <c r="AC1456" s="200">
        <v>0.85</v>
      </c>
      <c r="AL1456"/>
      <c r="AM1456"/>
      <c r="AN1456"/>
      <c r="AO1456"/>
      <c r="AP1456"/>
      <c r="AQ1456"/>
      <c r="AR1456"/>
      <c r="AS1456"/>
      <c r="AT1456"/>
      <c r="AU1456"/>
    </row>
    <row r="1457" spans="17:47" x14ac:dyDescent="0.2">
      <c r="Q1457" s="142">
        <f>TRUNC('TARIFA ENTREGA A DIRECCION USD'!D1458-'TARIFA ENTREGA A DIRECCION USD'!D1457,2)</f>
        <v>0.54</v>
      </c>
      <c r="R1457" s="190">
        <v>1450</v>
      </c>
      <c r="S1457" s="200">
        <f>TRUNC((('TARIFA ENTREGA A DIRECCION USD'!C1457-'TARIFA ENTREGA A DIRECCION USD'!D1457)/'TARIFA ENTREGA A DIRECCION USD'!D1457)+1,3)</f>
        <v>0.72199999999999998</v>
      </c>
      <c r="T1457" s="200">
        <f>TRUNC(('TARIFA ENTREGA A DIRECCION USD'!E1457-'TARIFA ENTREGA A DIRECCION USD'!D1457)/'TARIFA ENTREGA A DIRECCION USD'!D1457,3)</f>
        <v>0.247</v>
      </c>
      <c r="U1457" s="200">
        <f>TRUNC(('TARIFA ENTREGA A DIRECCION USD'!F1457-'TARIFA ENTREGA A DIRECCION USD'!D1457)/'TARIFA ENTREGA A DIRECCION USD'!D1457,3)</f>
        <v>0.41599999999999998</v>
      </c>
      <c r="V1457" s="200">
        <f>TRUNC(('TARIFA ENTREGA A DIRECCION USD'!G1457-'TARIFA ENTREGA A DIRECCION USD'!D1457)/'TARIFA ENTREGA A DIRECCION USD'!D1457,3)</f>
        <v>0.93600000000000005</v>
      </c>
      <c r="X1457" s="142">
        <v>16.12</v>
      </c>
      <c r="Y1457" s="190">
        <v>1450</v>
      </c>
      <c r="Z1457" s="200">
        <v>0.55000000000000004</v>
      </c>
      <c r="AA1457" s="200">
        <v>0.13</v>
      </c>
      <c r="AB1457" s="200">
        <v>0.3</v>
      </c>
      <c r="AC1457" s="200">
        <v>0.85</v>
      </c>
      <c r="AL1457"/>
      <c r="AM1457"/>
      <c r="AN1457"/>
      <c r="AO1457"/>
      <c r="AP1457"/>
      <c r="AQ1457"/>
      <c r="AR1457"/>
      <c r="AS1457"/>
      <c r="AT1457"/>
      <c r="AU1457"/>
    </row>
    <row r="1458" spans="17:47" x14ac:dyDescent="0.2">
      <c r="Q1458" s="142">
        <f>TRUNC('TARIFA ENTREGA A DIRECCION USD'!D1459-'TARIFA ENTREGA A DIRECCION USD'!D1458,2)</f>
        <v>0.54</v>
      </c>
      <c r="R1458" s="190">
        <v>1451</v>
      </c>
      <c r="S1458" s="200">
        <f>TRUNC((('TARIFA ENTREGA A DIRECCION USD'!C1458-'TARIFA ENTREGA A DIRECCION USD'!D1458)/'TARIFA ENTREGA A DIRECCION USD'!D1458)+1,3)</f>
        <v>0.72199999999999998</v>
      </c>
      <c r="T1458" s="200">
        <f>TRUNC(('TARIFA ENTREGA A DIRECCION USD'!E1458-'TARIFA ENTREGA A DIRECCION USD'!D1458)/'TARIFA ENTREGA A DIRECCION USD'!D1458,3)</f>
        <v>0.247</v>
      </c>
      <c r="U1458" s="200">
        <f>TRUNC(('TARIFA ENTREGA A DIRECCION USD'!F1458-'TARIFA ENTREGA A DIRECCION USD'!D1458)/'TARIFA ENTREGA A DIRECCION USD'!D1458,3)</f>
        <v>0.41599999999999998</v>
      </c>
      <c r="V1458" s="200">
        <f>TRUNC(('TARIFA ENTREGA A DIRECCION USD'!G1458-'TARIFA ENTREGA A DIRECCION USD'!D1458)/'TARIFA ENTREGA A DIRECCION USD'!D1458,3)</f>
        <v>0.93600000000000005</v>
      </c>
      <c r="X1458" s="142">
        <v>16.12</v>
      </c>
      <c r="Y1458" s="190">
        <v>1451</v>
      </c>
      <c r="Z1458" s="200">
        <v>0.55000000000000004</v>
      </c>
      <c r="AA1458" s="200">
        <v>0.13</v>
      </c>
      <c r="AB1458" s="200">
        <v>0.3</v>
      </c>
      <c r="AC1458" s="200">
        <v>0.85</v>
      </c>
      <c r="AL1458"/>
      <c r="AM1458"/>
      <c r="AN1458"/>
      <c r="AO1458"/>
      <c r="AP1458"/>
      <c r="AQ1458"/>
      <c r="AR1458"/>
      <c r="AS1458"/>
      <c r="AT1458"/>
      <c r="AU1458"/>
    </row>
    <row r="1459" spans="17:47" x14ac:dyDescent="0.2">
      <c r="Q1459" s="142">
        <f>TRUNC('TARIFA ENTREGA A DIRECCION USD'!D1460-'TARIFA ENTREGA A DIRECCION USD'!D1459,2)</f>
        <v>0.54</v>
      </c>
      <c r="R1459" s="190">
        <v>1452</v>
      </c>
      <c r="S1459" s="200">
        <f>TRUNC((('TARIFA ENTREGA A DIRECCION USD'!C1459-'TARIFA ENTREGA A DIRECCION USD'!D1459)/'TARIFA ENTREGA A DIRECCION USD'!D1459)+1,3)</f>
        <v>0.72199999999999998</v>
      </c>
      <c r="T1459" s="200">
        <f>TRUNC(('TARIFA ENTREGA A DIRECCION USD'!E1459-'TARIFA ENTREGA A DIRECCION USD'!D1459)/'TARIFA ENTREGA A DIRECCION USD'!D1459,3)</f>
        <v>0.247</v>
      </c>
      <c r="U1459" s="200">
        <f>TRUNC(('TARIFA ENTREGA A DIRECCION USD'!F1459-'TARIFA ENTREGA A DIRECCION USD'!D1459)/'TARIFA ENTREGA A DIRECCION USD'!D1459,3)</f>
        <v>0.41599999999999998</v>
      </c>
      <c r="V1459" s="200">
        <f>TRUNC(('TARIFA ENTREGA A DIRECCION USD'!G1459-'TARIFA ENTREGA A DIRECCION USD'!D1459)/'TARIFA ENTREGA A DIRECCION USD'!D1459,3)</f>
        <v>0.93600000000000005</v>
      </c>
      <c r="X1459" s="142">
        <v>16.12</v>
      </c>
      <c r="Y1459" s="190">
        <v>1452</v>
      </c>
      <c r="Z1459" s="200">
        <v>0.55000000000000004</v>
      </c>
      <c r="AA1459" s="200">
        <v>0.13</v>
      </c>
      <c r="AB1459" s="200">
        <v>0.3</v>
      </c>
      <c r="AC1459" s="200">
        <v>0.85</v>
      </c>
      <c r="AL1459"/>
      <c r="AM1459"/>
      <c r="AN1459"/>
      <c r="AO1459"/>
      <c r="AP1459"/>
      <c r="AQ1459"/>
      <c r="AR1459"/>
      <c r="AS1459"/>
      <c r="AT1459"/>
      <c r="AU1459"/>
    </row>
    <row r="1460" spans="17:47" x14ac:dyDescent="0.2">
      <c r="Q1460" s="142">
        <f>TRUNC('TARIFA ENTREGA A DIRECCION USD'!D1461-'TARIFA ENTREGA A DIRECCION USD'!D1460,2)</f>
        <v>0.54</v>
      </c>
      <c r="R1460" s="190">
        <v>1453</v>
      </c>
      <c r="S1460" s="200">
        <f>TRUNC((('TARIFA ENTREGA A DIRECCION USD'!C1460-'TARIFA ENTREGA A DIRECCION USD'!D1460)/'TARIFA ENTREGA A DIRECCION USD'!D1460)+1,3)</f>
        <v>0.72199999999999998</v>
      </c>
      <c r="T1460" s="200">
        <f>TRUNC(('TARIFA ENTREGA A DIRECCION USD'!E1460-'TARIFA ENTREGA A DIRECCION USD'!D1460)/'TARIFA ENTREGA A DIRECCION USD'!D1460,3)</f>
        <v>0.248</v>
      </c>
      <c r="U1460" s="200">
        <f>TRUNC(('TARIFA ENTREGA A DIRECCION USD'!F1460-'TARIFA ENTREGA A DIRECCION USD'!D1460)/'TARIFA ENTREGA A DIRECCION USD'!D1460,3)</f>
        <v>0.41599999999999998</v>
      </c>
      <c r="V1460" s="200">
        <f>TRUNC(('TARIFA ENTREGA A DIRECCION USD'!G1460-'TARIFA ENTREGA A DIRECCION USD'!D1460)/'TARIFA ENTREGA A DIRECCION USD'!D1460,3)</f>
        <v>0.93600000000000005</v>
      </c>
      <c r="X1460" s="142">
        <v>16.12</v>
      </c>
      <c r="Y1460" s="190">
        <v>1453</v>
      </c>
      <c r="Z1460" s="200">
        <v>0.55000000000000004</v>
      </c>
      <c r="AA1460" s="200">
        <v>0.13</v>
      </c>
      <c r="AB1460" s="200">
        <v>0.3</v>
      </c>
      <c r="AC1460" s="200">
        <v>0.85</v>
      </c>
      <c r="AL1460"/>
      <c r="AM1460"/>
      <c r="AN1460"/>
      <c r="AO1460"/>
      <c r="AP1460"/>
      <c r="AQ1460"/>
      <c r="AR1460"/>
      <c r="AS1460"/>
      <c r="AT1460"/>
      <c r="AU1460"/>
    </row>
    <row r="1461" spans="17:47" x14ac:dyDescent="0.2">
      <c r="Q1461" s="142">
        <f>TRUNC('TARIFA ENTREGA A DIRECCION USD'!D1462-'TARIFA ENTREGA A DIRECCION USD'!D1461,2)</f>
        <v>0.54</v>
      </c>
      <c r="R1461" s="190">
        <v>1454</v>
      </c>
      <c r="S1461" s="200">
        <f>TRUNC((('TARIFA ENTREGA A DIRECCION USD'!C1461-'TARIFA ENTREGA A DIRECCION USD'!D1461)/'TARIFA ENTREGA A DIRECCION USD'!D1461)+1,3)</f>
        <v>0.72199999999999998</v>
      </c>
      <c r="T1461" s="200">
        <f>TRUNC(('TARIFA ENTREGA A DIRECCION USD'!E1461-'TARIFA ENTREGA A DIRECCION USD'!D1461)/'TARIFA ENTREGA A DIRECCION USD'!D1461,3)</f>
        <v>0.248</v>
      </c>
      <c r="U1461" s="200">
        <f>TRUNC(('TARIFA ENTREGA A DIRECCION USD'!F1461-'TARIFA ENTREGA A DIRECCION USD'!D1461)/'TARIFA ENTREGA A DIRECCION USD'!D1461,3)</f>
        <v>0.41599999999999998</v>
      </c>
      <c r="V1461" s="200">
        <f>TRUNC(('TARIFA ENTREGA A DIRECCION USD'!G1461-'TARIFA ENTREGA A DIRECCION USD'!D1461)/'TARIFA ENTREGA A DIRECCION USD'!D1461,3)</f>
        <v>0.93600000000000005</v>
      </c>
      <c r="X1461" s="142">
        <v>16.12</v>
      </c>
      <c r="Y1461" s="190">
        <v>1454</v>
      </c>
      <c r="Z1461" s="200">
        <v>0.55000000000000004</v>
      </c>
      <c r="AA1461" s="200">
        <v>0.13</v>
      </c>
      <c r="AB1461" s="200">
        <v>0.3</v>
      </c>
      <c r="AC1461" s="200">
        <v>0.85</v>
      </c>
      <c r="AL1461"/>
      <c r="AM1461"/>
      <c r="AN1461"/>
      <c r="AO1461"/>
      <c r="AP1461"/>
      <c r="AQ1461"/>
      <c r="AR1461"/>
      <c r="AS1461"/>
      <c r="AT1461"/>
      <c r="AU1461"/>
    </row>
    <row r="1462" spans="17:47" x14ac:dyDescent="0.2">
      <c r="Q1462" s="142">
        <f>TRUNC('TARIFA ENTREGA A DIRECCION USD'!D1463-'TARIFA ENTREGA A DIRECCION USD'!D1462,2)</f>
        <v>0.54</v>
      </c>
      <c r="R1462" s="190">
        <v>1455</v>
      </c>
      <c r="S1462" s="200">
        <f>TRUNC((('TARIFA ENTREGA A DIRECCION USD'!C1462-'TARIFA ENTREGA A DIRECCION USD'!D1462)/'TARIFA ENTREGA A DIRECCION USD'!D1462)+1,3)</f>
        <v>0.72199999999999998</v>
      </c>
      <c r="T1462" s="200">
        <f>TRUNC(('TARIFA ENTREGA A DIRECCION USD'!E1462-'TARIFA ENTREGA A DIRECCION USD'!D1462)/'TARIFA ENTREGA A DIRECCION USD'!D1462,3)</f>
        <v>0.248</v>
      </c>
      <c r="U1462" s="200">
        <f>TRUNC(('TARIFA ENTREGA A DIRECCION USD'!F1462-'TARIFA ENTREGA A DIRECCION USD'!D1462)/'TARIFA ENTREGA A DIRECCION USD'!D1462,3)</f>
        <v>0.41599999999999998</v>
      </c>
      <c r="V1462" s="200">
        <f>TRUNC(('TARIFA ENTREGA A DIRECCION USD'!G1462-'TARIFA ENTREGA A DIRECCION USD'!D1462)/'TARIFA ENTREGA A DIRECCION USD'!D1462,3)</f>
        <v>0.93600000000000005</v>
      </c>
      <c r="X1462" s="142">
        <v>16.12</v>
      </c>
      <c r="Y1462" s="190">
        <v>1455</v>
      </c>
      <c r="Z1462" s="200">
        <v>0.55000000000000004</v>
      </c>
      <c r="AA1462" s="200">
        <v>0.13</v>
      </c>
      <c r="AB1462" s="200">
        <v>0.3</v>
      </c>
      <c r="AC1462" s="200">
        <v>0.85</v>
      </c>
      <c r="AL1462"/>
      <c r="AM1462"/>
      <c r="AN1462"/>
      <c r="AO1462"/>
      <c r="AP1462"/>
      <c r="AQ1462"/>
      <c r="AR1462"/>
      <c r="AS1462"/>
      <c r="AT1462"/>
      <c r="AU1462"/>
    </row>
    <row r="1463" spans="17:47" x14ac:dyDescent="0.2">
      <c r="Q1463" s="142">
        <f>TRUNC('TARIFA ENTREGA A DIRECCION USD'!D1464-'TARIFA ENTREGA A DIRECCION USD'!D1463,2)</f>
        <v>0.54</v>
      </c>
      <c r="R1463" s="190">
        <v>1456</v>
      </c>
      <c r="S1463" s="200">
        <f>TRUNC((('TARIFA ENTREGA A DIRECCION USD'!C1463-'TARIFA ENTREGA A DIRECCION USD'!D1463)/'TARIFA ENTREGA A DIRECCION USD'!D1463)+1,3)</f>
        <v>0.72199999999999998</v>
      </c>
      <c r="T1463" s="200">
        <f>TRUNC(('TARIFA ENTREGA A DIRECCION USD'!E1463-'TARIFA ENTREGA A DIRECCION USD'!D1463)/'TARIFA ENTREGA A DIRECCION USD'!D1463,3)</f>
        <v>0.248</v>
      </c>
      <c r="U1463" s="200">
        <f>TRUNC(('TARIFA ENTREGA A DIRECCION USD'!F1463-'TARIFA ENTREGA A DIRECCION USD'!D1463)/'TARIFA ENTREGA A DIRECCION USD'!D1463,3)</f>
        <v>0.41599999999999998</v>
      </c>
      <c r="V1463" s="200">
        <f>TRUNC(('TARIFA ENTREGA A DIRECCION USD'!G1463-'TARIFA ENTREGA A DIRECCION USD'!D1463)/'TARIFA ENTREGA A DIRECCION USD'!D1463,3)</f>
        <v>0.93600000000000005</v>
      </c>
      <c r="X1463" s="142">
        <v>16.12</v>
      </c>
      <c r="Y1463" s="190">
        <v>1456</v>
      </c>
      <c r="Z1463" s="200">
        <v>0.55000000000000004</v>
      </c>
      <c r="AA1463" s="200">
        <v>0.13</v>
      </c>
      <c r="AB1463" s="200">
        <v>0.3</v>
      </c>
      <c r="AC1463" s="200">
        <v>0.85</v>
      </c>
      <c r="AL1463"/>
      <c r="AM1463"/>
      <c r="AN1463"/>
      <c r="AO1463"/>
      <c r="AP1463"/>
      <c r="AQ1463"/>
      <c r="AR1463"/>
      <c r="AS1463"/>
      <c r="AT1463"/>
      <c r="AU1463"/>
    </row>
    <row r="1464" spans="17:47" x14ac:dyDescent="0.2">
      <c r="Q1464" s="142">
        <f>TRUNC('TARIFA ENTREGA A DIRECCION USD'!D1465-'TARIFA ENTREGA A DIRECCION USD'!D1464,2)</f>
        <v>0.54</v>
      </c>
      <c r="R1464" s="190">
        <v>1457</v>
      </c>
      <c r="S1464" s="200">
        <f>TRUNC((('TARIFA ENTREGA A DIRECCION USD'!C1464-'TARIFA ENTREGA A DIRECCION USD'!D1464)/'TARIFA ENTREGA A DIRECCION USD'!D1464)+1,3)</f>
        <v>0.72199999999999998</v>
      </c>
      <c r="T1464" s="200">
        <f>TRUNC(('TARIFA ENTREGA A DIRECCION USD'!E1464-'TARIFA ENTREGA A DIRECCION USD'!D1464)/'TARIFA ENTREGA A DIRECCION USD'!D1464,3)</f>
        <v>0.248</v>
      </c>
      <c r="U1464" s="200">
        <f>TRUNC(('TARIFA ENTREGA A DIRECCION USD'!F1464-'TARIFA ENTREGA A DIRECCION USD'!D1464)/'TARIFA ENTREGA A DIRECCION USD'!D1464,3)</f>
        <v>0.41599999999999998</v>
      </c>
      <c r="V1464" s="200">
        <f>TRUNC(('TARIFA ENTREGA A DIRECCION USD'!G1464-'TARIFA ENTREGA A DIRECCION USD'!D1464)/'TARIFA ENTREGA A DIRECCION USD'!D1464,3)</f>
        <v>0.93600000000000005</v>
      </c>
      <c r="X1464" s="142">
        <v>16.12</v>
      </c>
      <c r="Y1464" s="190">
        <v>1457</v>
      </c>
      <c r="Z1464" s="200">
        <v>0.55000000000000004</v>
      </c>
      <c r="AA1464" s="200">
        <v>0.13</v>
      </c>
      <c r="AB1464" s="200">
        <v>0.3</v>
      </c>
      <c r="AC1464" s="200">
        <v>0.85</v>
      </c>
      <c r="AL1464"/>
      <c r="AM1464"/>
      <c r="AN1464"/>
      <c r="AO1464"/>
      <c r="AP1464"/>
      <c r="AQ1464"/>
      <c r="AR1464"/>
      <c r="AS1464"/>
      <c r="AT1464"/>
      <c r="AU1464"/>
    </row>
    <row r="1465" spans="17:47" x14ac:dyDescent="0.2">
      <c r="Q1465" s="142">
        <f>TRUNC('TARIFA ENTREGA A DIRECCION USD'!D1466-'TARIFA ENTREGA A DIRECCION USD'!D1465,2)</f>
        <v>0.54</v>
      </c>
      <c r="R1465" s="190">
        <v>1458</v>
      </c>
      <c r="S1465" s="200">
        <f>TRUNC((('TARIFA ENTREGA A DIRECCION USD'!C1465-'TARIFA ENTREGA A DIRECCION USD'!D1465)/'TARIFA ENTREGA A DIRECCION USD'!D1465)+1,3)</f>
        <v>0.72199999999999998</v>
      </c>
      <c r="T1465" s="200">
        <f>TRUNC(('TARIFA ENTREGA A DIRECCION USD'!E1465-'TARIFA ENTREGA A DIRECCION USD'!D1465)/'TARIFA ENTREGA A DIRECCION USD'!D1465,3)</f>
        <v>0.248</v>
      </c>
      <c r="U1465" s="200">
        <f>TRUNC(('TARIFA ENTREGA A DIRECCION USD'!F1465-'TARIFA ENTREGA A DIRECCION USD'!D1465)/'TARIFA ENTREGA A DIRECCION USD'!D1465,3)</f>
        <v>0.41599999999999998</v>
      </c>
      <c r="V1465" s="200">
        <f>TRUNC(('TARIFA ENTREGA A DIRECCION USD'!G1465-'TARIFA ENTREGA A DIRECCION USD'!D1465)/'TARIFA ENTREGA A DIRECCION USD'!D1465,3)</f>
        <v>0.93600000000000005</v>
      </c>
      <c r="X1465" s="142">
        <v>16.12</v>
      </c>
      <c r="Y1465" s="190">
        <v>1458</v>
      </c>
      <c r="Z1465" s="200">
        <v>0.55000000000000004</v>
      </c>
      <c r="AA1465" s="200">
        <v>0.13</v>
      </c>
      <c r="AB1465" s="200">
        <v>0.3</v>
      </c>
      <c r="AC1465" s="200">
        <v>0.85</v>
      </c>
      <c r="AL1465"/>
      <c r="AM1465"/>
      <c r="AN1465"/>
      <c r="AO1465"/>
      <c r="AP1465"/>
      <c r="AQ1465"/>
      <c r="AR1465"/>
      <c r="AS1465"/>
      <c r="AT1465"/>
      <c r="AU1465"/>
    </row>
    <row r="1466" spans="17:47" x14ac:dyDescent="0.2">
      <c r="Q1466" s="142">
        <f>TRUNC('TARIFA ENTREGA A DIRECCION USD'!D1467-'TARIFA ENTREGA A DIRECCION USD'!D1466,2)</f>
        <v>0.54</v>
      </c>
      <c r="R1466" s="190">
        <v>1459</v>
      </c>
      <c r="S1466" s="200">
        <f>TRUNC((('TARIFA ENTREGA A DIRECCION USD'!C1466-'TARIFA ENTREGA A DIRECCION USD'!D1466)/'TARIFA ENTREGA A DIRECCION USD'!D1466)+1,3)</f>
        <v>0.72199999999999998</v>
      </c>
      <c r="T1466" s="200">
        <f>TRUNC(('TARIFA ENTREGA A DIRECCION USD'!E1466-'TARIFA ENTREGA A DIRECCION USD'!D1466)/'TARIFA ENTREGA A DIRECCION USD'!D1466,3)</f>
        <v>0.248</v>
      </c>
      <c r="U1466" s="200">
        <f>TRUNC(('TARIFA ENTREGA A DIRECCION USD'!F1466-'TARIFA ENTREGA A DIRECCION USD'!D1466)/'TARIFA ENTREGA A DIRECCION USD'!D1466,3)</f>
        <v>0.41599999999999998</v>
      </c>
      <c r="V1466" s="200">
        <f>TRUNC(('TARIFA ENTREGA A DIRECCION USD'!G1466-'TARIFA ENTREGA A DIRECCION USD'!D1466)/'TARIFA ENTREGA A DIRECCION USD'!D1466,3)</f>
        <v>0.93600000000000005</v>
      </c>
      <c r="X1466" s="142">
        <v>16.12</v>
      </c>
      <c r="Y1466" s="190">
        <v>1459</v>
      </c>
      <c r="Z1466" s="200">
        <v>0.55000000000000004</v>
      </c>
      <c r="AA1466" s="200">
        <v>0.13</v>
      </c>
      <c r="AB1466" s="200">
        <v>0.3</v>
      </c>
      <c r="AC1466" s="200">
        <v>0.85</v>
      </c>
      <c r="AL1466"/>
      <c r="AM1466"/>
      <c r="AN1466"/>
      <c r="AO1466"/>
      <c r="AP1466"/>
      <c r="AQ1466"/>
      <c r="AR1466"/>
      <c r="AS1466"/>
      <c r="AT1466"/>
      <c r="AU1466"/>
    </row>
    <row r="1467" spans="17:47" x14ac:dyDescent="0.2">
      <c r="Q1467" s="142">
        <f>TRUNC('TARIFA ENTREGA A DIRECCION USD'!D1468-'TARIFA ENTREGA A DIRECCION USD'!D1467,2)</f>
        <v>0.54</v>
      </c>
      <c r="R1467" s="190">
        <v>1460</v>
      </c>
      <c r="S1467" s="200">
        <f>TRUNC((('TARIFA ENTREGA A DIRECCION USD'!C1467-'TARIFA ENTREGA A DIRECCION USD'!D1467)/'TARIFA ENTREGA A DIRECCION USD'!D1467)+1,3)</f>
        <v>0.72199999999999998</v>
      </c>
      <c r="T1467" s="200">
        <f>TRUNC(('TARIFA ENTREGA A DIRECCION USD'!E1467-'TARIFA ENTREGA A DIRECCION USD'!D1467)/'TARIFA ENTREGA A DIRECCION USD'!D1467,3)</f>
        <v>0.248</v>
      </c>
      <c r="U1467" s="200">
        <f>TRUNC(('TARIFA ENTREGA A DIRECCION USD'!F1467-'TARIFA ENTREGA A DIRECCION USD'!D1467)/'TARIFA ENTREGA A DIRECCION USD'!D1467,3)</f>
        <v>0.41599999999999998</v>
      </c>
      <c r="V1467" s="200">
        <f>TRUNC(('TARIFA ENTREGA A DIRECCION USD'!G1467-'TARIFA ENTREGA A DIRECCION USD'!D1467)/'TARIFA ENTREGA A DIRECCION USD'!D1467,3)</f>
        <v>0.93600000000000005</v>
      </c>
      <c r="X1467" s="142">
        <v>16.12</v>
      </c>
      <c r="Y1467" s="190">
        <v>1460</v>
      </c>
      <c r="Z1467" s="200">
        <v>0.55000000000000004</v>
      </c>
      <c r="AA1467" s="200">
        <v>0.13</v>
      </c>
      <c r="AB1467" s="200">
        <v>0.3</v>
      </c>
      <c r="AC1467" s="200">
        <v>0.85</v>
      </c>
      <c r="AL1467"/>
      <c r="AM1467"/>
      <c r="AN1467"/>
      <c r="AO1467"/>
      <c r="AP1467"/>
      <c r="AQ1467"/>
      <c r="AR1467"/>
      <c r="AS1467"/>
      <c r="AT1467"/>
      <c r="AU1467"/>
    </row>
    <row r="1468" spans="17:47" x14ac:dyDescent="0.2">
      <c r="Q1468" s="142">
        <f>TRUNC('TARIFA ENTREGA A DIRECCION USD'!D1469-'TARIFA ENTREGA A DIRECCION USD'!D1468,2)</f>
        <v>0.54</v>
      </c>
      <c r="R1468" s="190">
        <v>1461</v>
      </c>
      <c r="S1468" s="200">
        <f>TRUNC((('TARIFA ENTREGA A DIRECCION USD'!C1468-'TARIFA ENTREGA A DIRECCION USD'!D1468)/'TARIFA ENTREGA A DIRECCION USD'!D1468)+1,3)</f>
        <v>0.72199999999999998</v>
      </c>
      <c r="T1468" s="200">
        <f>TRUNC(('TARIFA ENTREGA A DIRECCION USD'!E1468-'TARIFA ENTREGA A DIRECCION USD'!D1468)/'TARIFA ENTREGA A DIRECCION USD'!D1468,3)</f>
        <v>0.248</v>
      </c>
      <c r="U1468" s="200">
        <f>TRUNC(('TARIFA ENTREGA A DIRECCION USD'!F1468-'TARIFA ENTREGA A DIRECCION USD'!D1468)/'TARIFA ENTREGA A DIRECCION USD'!D1468,3)</f>
        <v>0.41599999999999998</v>
      </c>
      <c r="V1468" s="200">
        <f>TRUNC(('TARIFA ENTREGA A DIRECCION USD'!G1468-'TARIFA ENTREGA A DIRECCION USD'!D1468)/'TARIFA ENTREGA A DIRECCION USD'!D1468,3)</f>
        <v>0.93600000000000005</v>
      </c>
      <c r="X1468" s="142">
        <v>16.12</v>
      </c>
      <c r="Y1468" s="190">
        <v>1461</v>
      </c>
      <c r="Z1468" s="200">
        <v>0.55000000000000004</v>
      </c>
      <c r="AA1468" s="200">
        <v>0.13</v>
      </c>
      <c r="AB1468" s="200">
        <v>0.3</v>
      </c>
      <c r="AC1468" s="200">
        <v>0.85</v>
      </c>
      <c r="AL1468"/>
      <c r="AM1468"/>
      <c r="AN1468"/>
      <c r="AO1468"/>
      <c r="AP1468"/>
      <c r="AQ1468"/>
      <c r="AR1468"/>
      <c r="AS1468"/>
      <c r="AT1468"/>
      <c r="AU1468"/>
    </row>
    <row r="1469" spans="17:47" x14ac:dyDescent="0.2">
      <c r="Q1469" s="142">
        <f>TRUNC('TARIFA ENTREGA A DIRECCION USD'!D1470-'TARIFA ENTREGA A DIRECCION USD'!D1469,2)</f>
        <v>0.54</v>
      </c>
      <c r="R1469" s="190">
        <v>1462</v>
      </c>
      <c r="S1469" s="200">
        <f>TRUNC((('TARIFA ENTREGA A DIRECCION USD'!C1469-'TARIFA ENTREGA A DIRECCION USD'!D1469)/'TARIFA ENTREGA A DIRECCION USD'!D1469)+1,3)</f>
        <v>0.72199999999999998</v>
      </c>
      <c r="T1469" s="200">
        <f>TRUNC(('TARIFA ENTREGA A DIRECCION USD'!E1469-'TARIFA ENTREGA A DIRECCION USD'!D1469)/'TARIFA ENTREGA A DIRECCION USD'!D1469,3)</f>
        <v>0.248</v>
      </c>
      <c r="U1469" s="200">
        <f>TRUNC(('TARIFA ENTREGA A DIRECCION USD'!F1469-'TARIFA ENTREGA A DIRECCION USD'!D1469)/'TARIFA ENTREGA A DIRECCION USD'!D1469,3)</f>
        <v>0.41599999999999998</v>
      </c>
      <c r="V1469" s="200">
        <f>TRUNC(('TARIFA ENTREGA A DIRECCION USD'!G1469-'TARIFA ENTREGA A DIRECCION USD'!D1469)/'TARIFA ENTREGA A DIRECCION USD'!D1469,3)</f>
        <v>0.93700000000000006</v>
      </c>
      <c r="X1469" s="142">
        <v>16.12</v>
      </c>
      <c r="Y1469" s="190">
        <v>1462</v>
      </c>
      <c r="Z1469" s="200">
        <v>0.55000000000000004</v>
      </c>
      <c r="AA1469" s="200">
        <v>0.13</v>
      </c>
      <c r="AB1469" s="200">
        <v>0.3</v>
      </c>
      <c r="AC1469" s="200">
        <v>0.85</v>
      </c>
      <c r="AL1469"/>
      <c r="AM1469"/>
      <c r="AN1469"/>
      <c r="AO1469"/>
      <c r="AP1469"/>
      <c r="AQ1469"/>
      <c r="AR1469"/>
      <c r="AS1469"/>
      <c r="AT1469"/>
      <c r="AU1469"/>
    </row>
    <row r="1470" spans="17:47" x14ac:dyDescent="0.2">
      <c r="Q1470" s="142">
        <f>TRUNC('TARIFA ENTREGA A DIRECCION USD'!D1471-'TARIFA ENTREGA A DIRECCION USD'!D1470,2)</f>
        <v>0.54</v>
      </c>
      <c r="R1470" s="190">
        <v>1463</v>
      </c>
      <c r="S1470" s="200">
        <f>TRUNC((('TARIFA ENTREGA A DIRECCION USD'!C1470-'TARIFA ENTREGA A DIRECCION USD'!D1470)/'TARIFA ENTREGA A DIRECCION USD'!D1470)+1,3)</f>
        <v>0.72199999999999998</v>
      </c>
      <c r="T1470" s="200">
        <f>TRUNC(('TARIFA ENTREGA A DIRECCION USD'!E1470-'TARIFA ENTREGA A DIRECCION USD'!D1470)/'TARIFA ENTREGA A DIRECCION USD'!D1470,3)</f>
        <v>0.248</v>
      </c>
      <c r="U1470" s="200">
        <f>TRUNC(('TARIFA ENTREGA A DIRECCION USD'!F1470-'TARIFA ENTREGA A DIRECCION USD'!D1470)/'TARIFA ENTREGA A DIRECCION USD'!D1470,3)</f>
        <v>0.41599999999999998</v>
      </c>
      <c r="V1470" s="200">
        <f>TRUNC(('TARIFA ENTREGA A DIRECCION USD'!G1470-'TARIFA ENTREGA A DIRECCION USD'!D1470)/'TARIFA ENTREGA A DIRECCION USD'!D1470,3)</f>
        <v>0.93700000000000006</v>
      </c>
      <c r="X1470" s="142">
        <v>16.12</v>
      </c>
      <c r="Y1470" s="190">
        <v>1463</v>
      </c>
      <c r="Z1470" s="200">
        <v>0.55000000000000004</v>
      </c>
      <c r="AA1470" s="200">
        <v>0.13</v>
      </c>
      <c r="AB1470" s="200">
        <v>0.3</v>
      </c>
      <c r="AC1470" s="200">
        <v>0.85</v>
      </c>
      <c r="AL1470"/>
      <c r="AM1470"/>
      <c r="AN1470"/>
      <c r="AO1470"/>
      <c r="AP1470"/>
      <c r="AQ1470"/>
      <c r="AR1470"/>
      <c r="AS1470"/>
      <c r="AT1470"/>
      <c r="AU1470"/>
    </row>
    <row r="1471" spans="17:47" x14ac:dyDescent="0.2">
      <c r="Q1471" s="142">
        <f>TRUNC('TARIFA ENTREGA A DIRECCION USD'!D1472-'TARIFA ENTREGA A DIRECCION USD'!D1471,2)</f>
        <v>0.54</v>
      </c>
      <c r="R1471" s="190">
        <v>1464</v>
      </c>
      <c r="S1471" s="200">
        <f>TRUNC((('TARIFA ENTREGA A DIRECCION USD'!C1471-'TARIFA ENTREGA A DIRECCION USD'!D1471)/'TARIFA ENTREGA A DIRECCION USD'!D1471)+1,3)</f>
        <v>0.72199999999999998</v>
      </c>
      <c r="T1471" s="200">
        <f>TRUNC(('TARIFA ENTREGA A DIRECCION USD'!E1471-'TARIFA ENTREGA A DIRECCION USD'!D1471)/'TARIFA ENTREGA A DIRECCION USD'!D1471,3)</f>
        <v>0.248</v>
      </c>
      <c r="U1471" s="200">
        <f>TRUNC(('TARIFA ENTREGA A DIRECCION USD'!F1471-'TARIFA ENTREGA A DIRECCION USD'!D1471)/'TARIFA ENTREGA A DIRECCION USD'!D1471,3)</f>
        <v>0.41599999999999998</v>
      </c>
      <c r="V1471" s="200">
        <f>TRUNC(('TARIFA ENTREGA A DIRECCION USD'!G1471-'TARIFA ENTREGA A DIRECCION USD'!D1471)/'TARIFA ENTREGA A DIRECCION USD'!D1471,3)</f>
        <v>0.93700000000000006</v>
      </c>
      <c r="X1471" s="142">
        <v>16.12</v>
      </c>
      <c r="Y1471" s="190">
        <v>1464</v>
      </c>
      <c r="Z1471" s="200">
        <v>0.55000000000000004</v>
      </c>
      <c r="AA1471" s="200">
        <v>0.13</v>
      </c>
      <c r="AB1471" s="200">
        <v>0.3</v>
      </c>
      <c r="AC1471" s="200">
        <v>0.85</v>
      </c>
      <c r="AL1471"/>
      <c r="AM1471"/>
      <c r="AN1471"/>
      <c r="AO1471"/>
      <c r="AP1471"/>
      <c r="AQ1471"/>
      <c r="AR1471"/>
      <c r="AS1471"/>
      <c r="AT1471"/>
      <c r="AU1471"/>
    </row>
    <row r="1472" spans="17:47" x14ac:dyDescent="0.2">
      <c r="Q1472" s="142">
        <f>TRUNC('TARIFA ENTREGA A DIRECCION USD'!D1473-'TARIFA ENTREGA A DIRECCION USD'!D1472,2)</f>
        <v>0.54</v>
      </c>
      <c r="R1472" s="190">
        <v>1465</v>
      </c>
      <c r="S1472" s="200">
        <f>TRUNC((('TARIFA ENTREGA A DIRECCION USD'!C1472-'TARIFA ENTREGA A DIRECCION USD'!D1472)/'TARIFA ENTREGA A DIRECCION USD'!D1472)+1,3)</f>
        <v>0.72199999999999998</v>
      </c>
      <c r="T1472" s="200">
        <f>TRUNC(('TARIFA ENTREGA A DIRECCION USD'!E1472-'TARIFA ENTREGA A DIRECCION USD'!D1472)/'TARIFA ENTREGA A DIRECCION USD'!D1472,3)</f>
        <v>0.248</v>
      </c>
      <c r="U1472" s="200">
        <f>TRUNC(('TARIFA ENTREGA A DIRECCION USD'!F1472-'TARIFA ENTREGA A DIRECCION USD'!D1472)/'TARIFA ENTREGA A DIRECCION USD'!D1472,3)</f>
        <v>0.41599999999999998</v>
      </c>
      <c r="V1472" s="200">
        <f>TRUNC(('TARIFA ENTREGA A DIRECCION USD'!G1472-'TARIFA ENTREGA A DIRECCION USD'!D1472)/'TARIFA ENTREGA A DIRECCION USD'!D1472,3)</f>
        <v>0.93700000000000006</v>
      </c>
      <c r="X1472" s="142">
        <v>16.12</v>
      </c>
      <c r="Y1472" s="190">
        <v>1465</v>
      </c>
      <c r="Z1472" s="200">
        <v>0.55000000000000004</v>
      </c>
      <c r="AA1472" s="200">
        <v>0.13</v>
      </c>
      <c r="AB1472" s="200">
        <v>0.3</v>
      </c>
      <c r="AC1472" s="200">
        <v>0.85</v>
      </c>
      <c r="AL1472"/>
      <c r="AM1472"/>
      <c r="AN1472"/>
      <c r="AO1472"/>
      <c r="AP1472"/>
      <c r="AQ1472"/>
      <c r="AR1472"/>
      <c r="AS1472"/>
      <c r="AT1472"/>
      <c r="AU1472"/>
    </row>
    <row r="1473" spans="17:47" x14ac:dyDescent="0.2">
      <c r="Q1473" s="142">
        <f>TRUNC('TARIFA ENTREGA A DIRECCION USD'!D1474-'TARIFA ENTREGA A DIRECCION USD'!D1473,2)</f>
        <v>0.54</v>
      </c>
      <c r="R1473" s="190">
        <v>1466</v>
      </c>
      <c r="S1473" s="200">
        <f>TRUNC((('TARIFA ENTREGA A DIRECCION USD'!C1473-'TARIFA ENTREGA A DIRECCION USD'!D1473)/'TARIFA ENTREGA A DIRECCION USD'!D1473)+1,3)</f>
        <v>0.72199999999999998</v>
      </c>
      <c r="T1473" s="200">
        <f>TRUNC(('TARIFA ENTREGA A DIRECCION USD'!E1473-'TARIFA ENTREGA A DIRECCION USD'!D1473)/'TARIFA ENTREGA A DIRECCION USD'!D1473,3)</f>
        <v>0.248</v>
      </c>
      <c r="U1473" s="200">
        <f>TRUNC(('TARIFA ENTREGA A DIRECCION USD'!F1473-'TARIFA ENTREGA A DIRECCION USD'!D1473)/'TARIFA ENTREGA A DIRECCION USD'!D1473,3)</f>
        <v>0.41599999999999998</v>
      </c>
      <c r="V1473" s="200">
        <f>TRUNC(('TARIFA ENTREGA A DIRECCION USD'!G1473-'TARIFA ENTREGA A DIRECCION USD'!D1473)/'TARIFA ENTREGA A DIRECCION USD'!D1473,3)</f>
        <v>0.93700000000000006</v>
      </c>
      <c r="X1473" s="142">
        <v>16.12</v>
      </c>
      <c r="Y1473" s="190">
        <v>1466</v>
      </c>
      <c r="Z1473" s="200">
        <v>0.55000000000000004</v>
      </c>
      <c r="AA1473" s="200">
        <v>0.13</v>
      </c>
      <c r="AB1473" s="200">
        <v>0.3</v>
      </c>
      <c r="AC1473" s="200">
        <v>0.85</v>
      </c>
      <c r="AL1473"/>
      <c r="AM1473"/>
      <c r="AN1473"/>
      <c r="AO1473"/>
      <c r="AP1473"/>
      <c r="AQ1473"/>
      <c r="AR1473"/>
      <c r="AS1473"/>
      <c r="AT1473"/>
      <c r="AU1473"/>
    </row>
    <row r="1474" spans="17:47" x14ac:dyDescent="0.2">
      <c r="Q1474" s="142">
        <f>TRUNC('TARIFA ENTREGA A DIRECCION USD'!D1475-'TARIFA ENTREGA A DIRECCION USD'!D1474,2)</f>
        <v>0.54</v>
      </c>
      <c r="R1474" s="190">
        <v>1467</v>
      </c>
      <c r="S1474" s="200">
        <f>TRUNC((('TARIFA ENTREGA A DIRECCION USD'!C1474-'TARIFA ENTREGA A DIRECCION USD'!D1474)/'TARIFA ENTREGA A DIRECCION USD'!D1474)+1,3)</f>
        <v>0.72199999999999998</v>
      </c>
      <c r="T1474" s="200">
        <f>TRUNC(('TARIFA ENTREGA A DIRECCION USD'!E1474-'TARIFA ENTREGA A DIRECCION USD'!D1474)/'TARIFA ENTREGA A DIRECCION USD'!D1474,3)</f>
        <v>0.248</v>
      </c>
      <c r="U1474" s="200">
        <f>TRUNC(('TARIFA ENTREGA A DIRECCION USD'!F1474-'TARIFA ENTREGA A DIRECCION USD'!D1474)/'TARIFA ENTREGA A DIRECCION USD'!D1474,3)</f>
        <v>0.41599999999999998</v>
      </c>
      <c r="V1474" s="200">
        <f>TRUNC(('TARIFA ENTREGA A DIRECCION USD'!G1474-'TARIFA ENTREGA A DIRECCION USD'!D1474)/'TARIFA ENTREGA A DIRECCION USD'!D1474,3)</f>
        <v>0.93700000000000006</v>
      </c>
      <c r="X1474" s="142">
        <v>16.12</v>
      </c>
      <c r="Y1474" s="190">
        <v>1467</v>
      </c>
      <c r="Z1474" s="200">
        <v>0.55000000000000004</v>
      </c>
      <c r="AA1474" s="200">
        <v>0.13</v>
      </c>
      <c r="AB1474" s="200">
        <v>0.3</v>
      </c>
      <c r="AC1474" s="200">
        <v>0.85</v>
      </c>
      <c r="AL1474"/>
      <c r="AM1474"/>
      <c r="AN1474"/>
      <c r="AO1474"/>
      <c r="AP1474"/>
      <c r="AQ1474"/>
      <c r="AR1474"/>
      <c r="AS1474"/>
      <c r="AT1474"/>
      <c r="AU1474"/>
    </row>
    <row r="1475" spans="17:47" x14ac:dyDescent="0.2">
      <c r="Q1475" s="142">
        <f>TRUNC('TARIFA ENTREGA A DIRECCION USD'!D1476-'TARIFA ENTREGA A DIRECCION USD'!D1475,2)</f>
        <v>0.54</v>
      </c>
      <c r="R1475" s="190">
        <v>1468</v>
      </c>
      <c r="S1475" s="200">
        <f>TRUNC((('TARIFA ENTREGA A DIRECCION USD'!C1475-'TARIFA ENTREGA A DIRECCION USD'!D1475)/'TARIFA ENTREGA A DIRECCION USD'!D1475)+1,3)</f>
        <v>0.72199999999999998</v>
      </c>
      <c r="T1475" s="200">
        <f>TRUNC(('TARIFA ENTREGA A DIRECCION USD'!E1475-'TARIFA ENTREGA A DIRECCION USD'!D1475)/'TARIFA ENTREGA A DIRECCION USD'!D1475,3)</f>
        <v>0.248</v>
      </c>
      <c r="U1475" s="200">
        <f>TRUNC(('TARIFA ENTREGA A DIRECCION USD'!F1475-'TARIFA ENTREGA A DIRECCION USD'!D1475)/'TARIFA ENTREGA A DIRECCION USD'!D1475,3)</f>
        <v>0.41599999999999998</v>
      </c>
      <c r="V1475" s="200">
        <f>TRUNC(('TARIFA ENTREGA A DIRECCION USD'!G1475-'TARIFA ENTREGA A DIRECCION USD'!D1475)/'TARIFA ENTREGA A DIRECCION USD'!D1475,3)</f>
        <v>0.93700000000000006</v>
      </c>
      <c r="X1475" s="142">
        <v>16.12</v>
      </c>
      <c r="Y1475" s="190">
        <v>1468</v>
      </c>
      <c r="Z1475" s="200">
        <v>0.55000000000000004</v>
      </c>
      <c r="AA1475" s="200">
        <v>0.13</v>
      </c>
      <c r="AB1475" s="200">
        <v>0.3</v>
      </c>
      <c r="AC1475" s="200">
        <v>0.85</v>
      </c>
      <c r="AL1475"/>
      <c r="AM1475"/>
      <c r="AN1475"/>
      <c r="AO1475"/>
      <c r="AP1475"/>
      <c r="AQ1475"/>
      <c r="AR1475"/>
      <c r="AS1475"/>
      <c r="AT1475"/>
      <c r="AU1475"/>
    </row>
    <row r="1476" spans="17:47" x14ac:dyDescent="0.2">
      <c r="Q1476" s="142">
        <f>TRUNC('TARIFA ENTREGA A DIRECCION USD'!D1477-'TARIFA ENTREGA A DIRECCION USD'!D1476,2)</f>
        <v>0.54</v>
      </c>
      <c r="R1476" s="190">
        <v>1469</v>
      </c>
      <c r="S1476" s="200">
        <f>TRUNC((('TARIFA ENTREGA A DIRECCION USD'!C1476-'TARIFA ENTREGA A DIRECCION USD'!D1476)/'TARIFA ENTREGA A DIRECCION USD'!D1476)+1,3)</f>
        <v>0.72199999999999998</v>
      </c>
      <c r="T1476" s="200">
        <f>TRUNC(('TARIFA ENTREGA A DIRECCION USD'!E1476-'TARIFA ENTREGA A DIRECCION USD'!D1476)/'TARIFA ENTREGA A DIRECCION USD'!D1476,3)</f>
        <v>0.248</v>
      </c>
      <c r="U1476" s="200">
        <f>TRUNC(('TARIFA ENTREGA A DIRECCION USD'!F1476-'TARIFA ENTREGA A DIRECCION USD'!D1476)/'TARIFA ENTREGA A DIRECCION USD'!D1476,3)</f>
        <v>0.41599999999999998</v>
      </c>
      <c r="V1476" s="200">
        <f>TRUNC(('TARIFA ENTREGA A DIRECCION USD'!G1476-'TARIFA ENTREGA A DIRECCION USD'!D1476)/'TARIFA ENTREGA A DIRECCION USD'!D1476,3)</f>
        <v>0.93700000000000006</v>
      </c>
      <c r="X1476" s="142">
        <v>16.12</v>
      </c>
      <c r="Y1476" s="190">
        <v>1469</v>
      </c>
      <c r="Z1476" s="200">
        <v>0.55000000000000004</v>
      </c>
      <c r="AA1476" s="200">
        <v>0.13</v>
      </c>
      <c r="AB1476" s="200">
        <v>0.3</v>
      </c>
      <c r="AC1476" s="200">
        <v>0.85</v>
      </c>
      <c r="AL1476"/>
      <c r="AM1476"/>
      <c r="AN1476"/>
      <c r="AO1476"/>
      <c r="AP1476"/>
      <c r="AQ1476"/>
      <c r="AR1476"/>
      <c r="AS1476"/>
      <c r="AT1476"/>
      <c r="AU1476"/>
    </row>
    <row r="1477" spans="17:47" x14ac:dyDescent="0.2">
      <c r="Q1477" s="142">
        <f>TRUNC('TARIFA ENTREGA A DIRECCION USD'!D1478-'TARIFA ENTREGA A DIRECCION USD'!D1477,2)</f>
        <v>0.54</v>
      </c>
      <c r="R1477" s="190">
        <v>1470</v>
      </c>
      <c r="S1477" s="200">
        <f>TRUNC((('TARIFA ENTREGA A DIRECCION USD'!C1477-'TARIFA ENTREGA A DIRECCION USD'!D1477)/'TARIFA ENTREGA A DIRECCION USD'!D1477)+1,3)</f>
        <v>0.72199999999999998</v>
      </c>
      <c r="T1477" s="200">
        <f>TRUNC(('TARIFA ENTREGA A DIRECCION USD'!E1477-'TARIFA ENTREGA A DIRECCION USD'!D1477)/'TARIFA ENTREGA A DIRECCION USD'!D1477,3)</f>
        <v>0.248</v>
      </c>
      <c r="U1477" s="200">
        <f>TRUNC(('TARIFA ENTREGA A DIRECCION USD'!F1477-'TARIFA ENTREGA A DIRECCION USD'!D1477)/'TARIFA ENTREGA A DIRECCION USD'!D1477,3)</f>
        <v>0.41599999999999998</v>
      </c>
      <c r="V1477" s="200">
        <f>TRUNC(('TARIFA ENTREGA A DIRECCION USD'!G1477-'TARIFA ENTREGA A DIRECCION USD'!D1477)/'TARIFA ENTREGA A DIRECCION USD'!D1477,3)</f>
        <v>0.93700000000000006</v>
      </c>
      <c r="X1477" s="142">
        <v>16.12</v>
      </c>
      <c r="Y1477" s="190">
        <v>1470</v>
      </c>
      <c r="Z1477" s="200">
        <v>0.55000000000000004</v>
      </c>
      <c r="AA1477" s="200">
        <v>0.13</v>
      </c>
      <c r="AB1477" s="200">
        <v>0.3</v>
      </c>
      <c r="AC1477" s="200">
        <v>0.85</v>
      </c>
      <c r="AL1477"/>
      <c r="AM1477"/>
      <c r="AN1477"/>
      <c r="AO1477"/>
      <c r="AP1477"/>
      <c r="AQ1477"/>
      <c r="AR1477"/>
      <c r="AS1477"/>
      <c r="AT1477"/>
      <c r="AU1477"/>
    </row>
    <row r="1478" spans="17:47" x14ac:dyDescent="0.2">
      <c r="Q1478" s="142">
        <f>TRUNC('TARIFA ENTREGA A DIRECCION USD'!D1479-'TARIFA ENTREGA A DIRECCION USD'!D1478,2)</f>
        <v>0.54</v>
      </c>
      <c r="R1478" s="190">
        <v>1471</v>
      </c>
      <c r="S1478" s="200">
        <f>TRUNC((('TARIFA ENTREGA A DIRECCION USD'!C1478-'TARIFA ENTREGA A DIRECCION USD'!D1478)/'TARIFA ENTREGA A DIRECCION USD'!D1478)+1,3)</f>
        <v>0.72199999999999998</v>
      </c>
      <c r="T1478" s="200">
        <f>TRUNC(('TARIFA ENTREGA A DIRECCION USD'!E1478-'TARIFA ENTREGA A DIRECCION USD'!D1478)/'TARIFA ENTREGA A DIRECCION USD'!D1478,3)</f>
        <v>0.248</v>
      </c>
      <c r="U1478" s="200">
        <f>TRUNC(('TARIFA ENTREGA A DIRECCION USD'!F1478-'TARIFA ENTREGA A DIRECCION USD'!D1478)/'TARIFA ENTREGA A DIRECCION USD'!D1478,3)</f>
        <v>0.41599999999999998</v>
      </c>
      <c r="V1478" s="200">
        <f>TRUNC(('TARIFA ENTREGA A DIRECCION USD'!G1478-'TARIFA ENTREGA A DIRECCION USD'!D1478)/'TARIFA ENTREGA A DIRECCION USD'!D1478,3)</f>
        <v>0.93700000000000006</v>
      </c>
      <c r="X1478" s="142">
        <v>16.12</v>
      </c>
      <c r="Y1478" s="190">
        <v>1471</v>
      </c>
      <c r="Z1478" s="200">
        <v>0.55000000000000004</v>
      </c>
      <c r="AA1478" s="200">
        <v>0.13</v>
      </c>
      <c r="AB1478" s="200">
        <v>0.3</v>
      </c>
      <c r="AC1478" s="200">
        <v>0.85</v>
      </c>
      <c r="AL1478"/>
      <c r="AM1478"/>
      <c r="AN1478"/>
      <c r="AO1478"/>
      <c r="AP1478"/>
      <c r="AQ1478"/>
      <c r="AR1478"/>
      <c r="AS1478"/>
      <c r="AT1478"/>
      <c r="AU1478"/>
    </row>
    <row r="1479" spans="17:47" x14ac:dyDescent="0.2">
      <c r="Q1479" s="142">
        <f>TRUNC('TARIFA ENTREGA A DIRECCION USD'!D1480-'TARIFA ENTREGA A DIRECCION USD'!D1479,2)</f>
        <v>0.54</v>
      </c>
      <c r="R1479" s="190">
        <v>1472</v>
      </c>
      <c r="S1479" s="200">
        <f>TRUNC((('TARIFA ENTREGA A DIRECCION USD'!C1479-'TARIFA ENTREGA A DIRECCION USD'!D1479)/'TARIFA ENTREGA A DIRECCION USD'!D1479)+1,3)</f>
        <v>0.72199999999999998</v>
      </c>
      <c r="T1479" s="200">
        <f>TRUNC(('TARIFA ENTREGA A DIRECCION USD'!E1479-'TARIFA ENTREGA A DIRECCION USD'!D1479)/'TARIFA ENTREGA A DIRECCION USD'!D1479,3)</f>
        <v>0.248</v>
      </c>
      <c r="U1479" s="200">
        <f>TRUNC(('TARIFA ENTREGA A DIRECCION USD'!F1479-'TARIFA ENTREGA A DIRECCION USD'!D1479)/'TARIFA ENTREGA A DIRECCION USD'!D1479,3)</f>
        <v>0.41599999999999998</v>
      </c>
      <c r="V1479" s="200">
        <f>TRUNC(('TARIFA ENTREGA A DIRECCION USD'!G1479-'TARIFA ENTREGA A DIRECCION USD'!D1479)/'TARIFA ENTREGA A DIRECCION USD'!D1479,3)</f>
        <v>0.93700000000000006</v>
      </c>
      <c r="X1479" s="142">
        <v>16.12</v>
      </c>
      <c r="Y1479" s="190">
        <v>1472</v>
      </c>
      <c r="Z1479" s="200">
        <v>0.55000000000000004</v>
      </c>
      <c r="AA1479" s="200">
        <v>0.13</v>
      </c>
      <c r="AB1479" s="200">
        <v>0.3</v>
      </c>
      <c r="AC1479" s="200">
        <v>0.85</v>
      </c>
      <c r="AL1479"/>
      <c r="AM1479"/>
      <c r="AN1479"/>
      <c r="AO1479"/>
      <c r="AP1479"/>
      <c r="AQ1479"/>
      <c r="AR1479"/>
      <c r="AS1479"/>
      <c r="AT1479"/>
      <c r="AU1479"/>
    </row>
    <row r="1480" spans="17:47" x14ac:dyDescent="0.2">
      <c r="Q1480" s="142">
        <f>TRUNC('TARIFA ENTREGA A DIRECCION USD'!D1481-'TARIFA ENTREGA A DIRECCION USD'!D1480,2)</f>
        <v>0.54</v>
      </c>
      <c r="R1480" s="190">
        <v>1473</v>
      </c>
      <c r="S1480" s="200">
        <f>TRUNC((('TARIFA ENTREGA A DIRECCION USD'!C1480-'TARIFA ENTREGA A DIRECCION USD'!D1480)/'TARIFA ENTREGA A DIRECCION USD'!D1480)+1,3)</f>
        <v>0.72199999999999998</v>
      </c>
      <c r="T1480" s="200">
        <f>TRUNC(('TARIFA ENTREGA A DIRECCION USD'!E1480-'TARIFA ENTREGA A DIRECCION USD'!D1480)/'TARIFA ENTREGA A DIRECCION USD'!D1480,3)</f>
        <v>0.248</v>
      </c>
      <c r="U1480" s="200">
        <f>TRUNC(('TARIFA ENTREGA A DIRECCION USD'!F1480-'TARIFA ENTREGA A DIRECCION USD'!D1480)/'TARIFA ENTREGA A DIRECCION USD'!D1480,3)</f>
        <v>0.41599999999999998</v>
      </c>
      <c r="V1480" s="200">
        <f>TRUNC(('TARIFA ENTREGA A DIRECCION USD'!G1480-'TARIFA ENTREGA A DIRECCION USD'!D1480)/'TARIFA ENTREGA A DIRECCION USD'!D1480,3)</f>
        <v>0.93700000000000006</v>
      </c>
      <c r="X1480" s="142">
        <v>16.12</v>
      </c>
      <c r="Y1480" s="190">
        <v>1473</v>
      </c>
      <c r="Z1480" s="200">
        <v>0.55000000000000004</v>
      </c>
      <c r="AA1480" s="200">
        <v>0.13</v>
      </c>
      <c r="AB1480" s="200">
        <v>0.3</v>
      </c>
      <c r="AC1480" s="200">
        <v>0.85</v>
      </c>
      <c r="AL1480"/>
      <c r="AM1480"/>
      <c r="AN1480"/>
      <c r="AO1480"/>
      <c r="AP1480"/>
      <c r="AQ1480"/>
      <c r="AR1480"/>
      <c r="AS1480"/>
      <c r="AT1480"/>
      <c r="AU1480"/>
    </row>
    <row r="1481" spans="17:47" x14ac:dyDescent="0.2">
      <c r="Q1481" s="142">
        <f>TRUNC('TARIFA ENTREGA A DIRECCION USD'!D1482-'TARIFA ENTREGA A DIRECCION USD'!D1481,2)</f>
        <v>0.54</v>
      </c>
      <c r="R1481" s="190">
        <v>1474</v>
      </c>
      <c r="S1481" s="200">
        <f>TRUNC((('TARIFA ENTREGA A DIRECCION USD'!C1481-'TARIFA ENTREGA A DIRECCION USD'!D1481)/'TARIFA ENTREGA A DIRECCION USD'!D1481)+1,3)</f>
        <v>0.72199999999999998</v>
      </c>
      <c r="T1481" s="200">
        <f>TRUNC(('TARIFA ENTREGA A DIRECCION USD'!E1481-'TARIFA ENTREGA A DIRECCION USD'!D1481)/'TARIFA ENTREGA A DIRECCION USD'!D1481,3)</f>
        <v>0.248</v>
      </c>
      <c r="U1481" s="200">
        <f>TRUNC(('TARIFA ENTREGA A DIRECCION USD'!F1481-'TARIFA ENTREGA A DIRECCION USD'!D1481)/'TARIFA ENTREGA A DIRECCION USD'!D1481,3)</f>
        <v>0.41699999999999998</v>
      </c>
      <c r="V1481" s="200">
        <f>TRUNC(('TARIFA ENTREGA A DIRECCION USD'!G1481-'TARIFA ENTREGA A DIRECCION USD'!D1481)/'TARIFA ENTREGA A DIRECCION USD'!D1481,3)</f>
        <v>0.93700000000000006</v>
      </c>
      <c r="X1481" s="142">
        <v>16.12</v>
      </c>
      <c r="Y1481" s="190">
        <v>1474</v>
      </c>
      <c r="Z1481" s="200">
        <v>0.55000000000000004</v>
      </c>
      <c r="AA1481" s="200">
        <v>0.13</v>
      </c>
      <c r="AB1481" s="200">
        <v>0.3</v>
      </c>
      <c r="AC1481" s="200">
        <v>0.85</v>
      </c>
      <c r="AL1481"/>
      <c r="AM1481"/>
      <c r="AN1481"/>
      <c r="AO1481"/>
      <c r="AP1481"/>
      <c r="AQ1481"/>
      <c r="AR1481"/>
      <c r="AS1481"/>
      <c r="AT1481"/>
      <c r="AU1481"/>
    </row>
    <row r="1482" spans="17:47" x14ac:dyDescent="0.2">
      <c r="Q1482" s="142">
        <f>TRUNC('TARIFA ENTREGA A DIRECCION USD'!D1483-'TARIFA ENTREGA A DIRECCION USD'!D1482,2)</f>
        <v>0.54</v>
      </c>
      <c r="R1482" s="190">
        <v>1475</v>
      </c>
      <c r="S1482" s="200">
        <f>TRUNC((('TARIFA ENTREGA A DIRECCION USD'!C1482-'TARIFA ENTREGA A DIRECCION USD'!D1482)/'TARIFA ENTREGA A DIRECCION USD'!D1482)+1,3)</f>
        <v>0.72199999999999998</v>
      </c>
      <c r="T1482" s="200">
        <f>TRUNC(('TARIFA ENTREGA A DIRECCION USD'!E1482-'TARIFA ENTREGA A DIRECCION USD'!D1482)/'TARIFA ENTREGA A DIRECCION USD'!D1482,3)</f>
        <v>0.248</v>
      </c>
      <c r="U1482" s="200">
        <f>TRUNC(('TARIFA ENTREGA A DIRECCION USD'!F1482-'TARIFA ENTREGA A DIRECCION USD'!D1482)/'TARIFA ENTREGA A DIRECCION USD'!D1482,3)</f>
        <v>0.41699999999999998</v>
      </c>
      <c r="V1482" s="200">
        <f>TRUNC(('TARIFA ENTREGA A DIRECCION USD'!G1482-'TARIFA ENTREGA A DIRECCION USD'!D1482)/'TARIFA ENTREGA A DIRECCION USD'!D1482,3)</f>
        <v>0.93700000000000006</v>
      </c>
      <c r="X1482" s="142">
        <v>16.12</v>
      </c>
      <c r="Y1482" s="190">
        <v>1475</v>
      </c>
      <c r="Z1482" s="200">
        <v>0.55000000000000004</v>
      </c>
      <c r="AA1482" s="200">
        <v>0.13</v>
      </c>
      <c r="AB1482" s="200">
        <v>0.3</v>
      </c>
      <c r="AC1482" s="200">
        <v>0.85</v>
      </c>
      <c r="AL1482"/>
      <c r="AM1482"/>
      <c r="AN1482"/>
      <c r="AO1482"/>
      <c r="AP1482"/>
      <c r="AQ1482"/>
      <c r="AR1482"/>
      <c r="AS1482"/>
      <c r="AT1482"/>
      <c r="AU1482"/>
    </row>
    <row r="1483" spans="17:47" x14ac:dyDescent="0.2">
      <c r="Q1483" s="142">
        <f>TRUNC('TARIFA ENTREGA A DIRECCION USD'!D1484-'TARIFA ENTREGA A DIRECCION USD'!D1483,2)</f>
        <v>0.54</v>
      </c>
      <c r="R1483" s="190">
        <v>1476</v>
      </c>
      <c r="S1483" s="200">
        <f>TRUNC((('TARIFA ENTREGA A DIRECCION USD'!C1483-'TARIFA ENTREGA A DIRECCION USD'!D1483)/'TARIFA ENTREGA A DIRECCION USD'!D1483)+1,3)</f>
        <v>0.72199999999999998</v>
      </c>
      <c r="T1483" s="200">
        <f>TRUNC(('TARIFA ENTREGA A DIRECCION USD'!E1483-'TARIFA ENTREGA A DIRECCION USD'!D1483)/'TARIFA ENTREGA A DIRECCION USD'!D1483,3)</f>
        <v>0.248</v>
      </c>
      <c r="U1483" s="200">
        <f>TRUNC(('TARIFA ENTREGA A DIRECCION USD'!F1483-'TARIFA ENTREGA A DIRECCION USD'!D1483)/'TARIFA ENTREGA A DIRECCION USD'!D1483,3)</f>
        <v>0.41699999999999998</v>
      </c>
      <c r="V1483" s="200">
        <f>TRUNC(('TARIFA ENTREGA A DIRECCION USD'!G1483-'TARIFA ENTREGA A DIRECCION USD'!D1483)/'TARIFA ENTREGA A DIRECCION USD'!D1483,3)</f>
        <v>0.93700000000000006</v>
      </c>
      <c r="X1483" s="142">
        <v>16.12</v>
      </c>
      <c r="Y1483" s="190">
        <v>1476</v>
      </c>
      <c r="Z1483" s="200">
        <v>0.55000000000000004</v>
      </c>
      <c r="AA1483" s="200">
        <v>0.13</v>
      </c>
      <c r="AB1483" s="200">
        <v>0.3</v>
      </c>
      <c r="AC1483" s="200">
        <v>0.85</v>
      </c>
      <c r="AL1483"/>
      <c r="AM1483"/>
      <c r="AN1483"/>
      <c r="AO1483"/>
      <c r="AP1483"/>
      <c r="AQ1483"/>
      <c r="AR1483"/>
      <c r="AS1483"/>
      <c r="AT1483"/>
      <c r="AU1483"/>
    </row>
    <row r="1484" spans="17:47" x14ac:dyDescent="0.2">
      <c r="Q1484" s="142">
        <f>TRUNC('TARIFA ENTREGA A DIRECCION USD'!D1485-'TARIFA ENTREGA A DIRECCION USD'!D1484,2)</f>
        <v>0.54</v>
      </c>
      <c r="R1484" s="190">
        <v>1477</v>
      </c>
      <c r="S1484" s="200">
        <f>TRUNC((('TARIFA ENTREGA A DIRECCION USD'!C1484-'TARIFA ENTREGA A DIRECCION USD'!D1484)/'TARIFA ENTREGA A DIRECCION USD'!D1484)+1,3)</f>
        <v>0.72199999999999998</v>
      </c>
      <c r="T1484" s="200">
        <f>TRUNC(('TARIFA ENTREGA A DIRECCION USD'!E1484-'TARIFA ENTREGA A DIRECCION USD'!D1484)/'TARIFA ENTREGA A DIRECCION USD'!D1484,3)</f>
        <v>0.248</v>
      </c>
      <c r="U1484" s="200">
        <f>TRUNC(('TARIFA ENTREGA A DIRECCION USD'!F1484-'TARIFA ENTREGA A DIRECCION USD'!D1484)/'TARIFA ENTREGA A DIRECCION USD'!D1484,3)</f>
        <v>0.41699999999999998</v>
      </c>
      <c r="V1484" s="200">
        <f>TRUNC(('TARIFA ENTREGA A DIRECCION USD'!G1484-'TARIFA ENTREGA A DIRECCION USD'!D1484)/'TARIFA ENTREGA A DIRECCION USD'!D1484,3)</f>
        <v>0.93700000000000006</v>
      </c>
      <c r="X1484" s="142">
        <v>16.12</v>
      </c>
      <c r="Y1484" s="190">
        <v>1477</v>
      </c>
      <c r="Z1484" s="200">
        <v>0.55000000000000004</v>
      </c>
      <c r="AA1484" s="200">
        <v>0.13</v>
      </c>
      <c r="AB1484" s="200">
        <v>0.3</v>
      </c>
      <c r="AC1484" s="200">
        <v>0.85</v>
      </c>
      <c r="AL1484"/>
      <c r="AM1484"/>
      <c r="AN1484"/>
      <c r="AO1484"/>
      <c r="AP1484"/>
      <c r="AQ1484"/>
      <c r="AR1484"/>
      <c r="AS1484"/>
      <c r="AT1484"/>
      <c r="AU1484"/>
    </row>
    <row r="1485" spans="17:47" x14ac:dyDescent="0.2">
      <c r="Q1485" s="142">
        <f>TRUNC('TARIFA ENTREGA A DIRECCION USD'!D1486-'TARIFA ENTREGA A DIRECCION USD'!D1485,2)</f>
        <v>0.54</v>
      </c>
      <c r="R1485" s="190">
        <v>1478</v>
      </c>
      <c r="S1485" s="200">
        <f>TRUNC((('TARIFA ENTREGA A DIRECCION USD'!C1485-'TARIFA ENTREGA A DIRECCION USD'!D1485)/'TARIFA ENTREGA A DIRECCION USD'!D1485)+1,3)</f>
        <v>0.72199999999999998</v>
      </c>
      <c r="T1485" s="200">
        <f>TRUNC(('TARIFA ENTREGA A DIRECCION USD'!E1485-'TARIFA ENTREGA A DIRECCION USD'!D1485)/'TARIFA ENTREGA A DIRECCION USD'!D1485,3)</f>
        <v>0.248</v>
      </c>
      <c r="U1485" s="200">
        <f>TRUNC(('TARIFA ENTREGA A DIRECCION USD'!F1485-'TARIFA ENTREGA A DIRECCION USD'!D1485)/'TARIFA ENTREGA A DIRECCION USD'!D1485,3)</f>
        <v>0.41699999999999998</v>
      </c>
      <c r="V1485" s="200">
        <f>TRUNC(('TARIFA ENTREGA A DIRECCION USD'!G1485-'TARIFA ENTREGA A DIRECCION USD'!D1485)/'TARIFA ENTREGA A DIRECCION USD'!D1485,3)</f>
        <v>0.93700000000000006</v>
      </c>
      <c r="X1485" s="142">
        <v>16.12</v>
      </c>
      <c r="Y1485" s="190">
        <v>1478</v>
      </c>
      <c r="Z1485" s="200">
        <v>0.55000000000000004</v>
      </c>
      <c r="AA1485" s="200">
        <v>0.13</v>
      </c>
      <c r="AB1485" s="200">
        <v>0.3</v>
      </c>
      <c r="AC1485" s="200">
        <v>0.85</v>
      </c>
      <c r="AL1485"/>
      <c r="AM1485"/>
      <c r="AN1485"/>
      <c r="AO1485"/>
      <c r="AP1485"/>
      <c r="AQ1485"/>
      <c r="AR1485"/>
      <c r="AS1485"/>
      <c r="AT1485"/>
      <c r="AU1485"/>
    </row>
    <row r="1486" spans="17:47" x14ac:dyDescent="0.2">
      <c r="Q1486" s="142">
        <f>TRUNC('TARIFA ENTREGA A DIRECCION USD'!D1487-'TARIFA ENTREGA A DIRECCION USD'!D1486,2)</f>
        <v>0.54</v>
      </c>
      <c r="R1486" s="190">
        <v>1479</v>
      </c>
      <c r="S1486" s="200">
        <f>TRUNC((('TARIFA ENTREGA A DIRECCION USD'!C1486-'TARIFA ENTREGA A DIRECCION USD'!D1486)/'TARIFA ENTREGA A DIRECCION USD'!D1486)+1,3)</f>
        <v>0.72199999999999998</v>
      </c>
      <c r="T1486" s="200">
        <f>TRUNC(('TARIFA ENTREGA A DIRECCION USD'!E1486-'TARIFA ENTREGA A DIRECCION USD'!D1486)/'TARIFA ENTREGA A DIRECCION USD'!D1486,3)</f>
        <v>0.248</v>
      </c>
      <c r="U1486" s="200">
        <f>TRUNC(('TARIFA ENTREGA A DIRECCION USD'!F1486-'TARIFA ENTREGA A DIRECCION USD'!D1486)/'TARIFA ENTREGA A DIRECCION USD'!D1486,3)</f>
        <v>0.41699999999999998</v>
      </c>
      <c r="V1486" s="200">
        <f>TRUNC(('TARIFA ENTREGA A DIRECCION USD'!G1486-'TARIFA ENTREGA A DIRECCION USD'!D1486)/'TARIFA ENTREGA A DIRECCION USD'!D1486,3)</f>
        <v>0.93700000000000006</v>
      </c>
      <c r="X1486" s="142">
        <v>16.12</v>
      </c>
      <c r="Y1486" s="190">
        <v>1479</v>
      </c>
      <c r="Z1486" s="200">
        <v>0.55000000000000004</v>
      </c>
      <c r="AA1486" s="200">
        <v>0.13</v>
      </c>
      <c r="AB1486" s="200">
        <v>0.3</v>
      </c>
      <c r="AC1486" s="200">
        <v>0.85</v>
      </c>
      <c r="AL1486"/>
      <c r="AM1486"/>
      <c r="AN1486"/>
      <c r="AO1486"/>
      <c r="AP1486"/>
      <c r="AQ1486"/>
      <c r="AR1486"/>
      <c r="AS1486"/>
      <c r="AT1486"/>
      <c r="AU1486"/>
    </row>
    <row r="1487" spans="17:47" x14ac:dyDescent="0.2">
      <c r="Q1487" s="142">
        <f>TRUNC('TARIFA ENTREGA A DIRECCION USD'!D1488-'TARIFA ENTREGA A DIRECCION USD'!D1487,2)</f>
        <v>0.54</v>
      </c>
      <c r="R1487" s="190">
        <v>1480</v>
      </c>
      <c r="S1487" s="200">
        <f>TRUNC((('TARIFA ENTREGA A DIRECCION USD'!C1487-'TARIFA ENTREGA A DIRECCION USD'!D1487)/'TARIFA ENTREGA A DIRECCION USD'!D1487)+1,3)</f>
        <v>0.72199999999999998</v>
      </c>
      <c r="T1487" s="200">
        <f>TRUNC(('TARIFA ENTREGA A DIRECCION USD'!E1487-'TARIFA ENTREGA A DIRECCION USD'!D1487)/'TARIFA ENTREGA A DIRECCION USD'!D1487,3)</f>
        <v>0.248</v>
      </c>
      <c r="U1487" s="200">
        <f>TRUNC(('TARIFA ENTREGA A DIRECCION USD'!F1487-'TARIFA ENTREGA A DIRECCION USD'!D1487)/'TARIFA ENTREGA A DIRECCION USD'!D1487,3)</f>
        <v>0.41699999999999998</v>
      </c>
      <c r="V1487" s="200">
        <f>TRUNC(('TARIFA ENTREGA A DIRECCION USD'!G1487-'TARIFA ENTREGA A DIRECCION USD'!D1487)/'TARIFA ENTREGA A DIRECCION USD'!D1487,3)</f>
        <v>0.93700000000000006</v>
      </c>
      <c r="X1487" s="142">
        <v>16.12</v>
      </c>
      <c r="Y1487" s="190">
        <v>1480</v>
      </c>
      <c r="Z1487" s="200">
        <v>0.55000000000000004</v>
      </c>
      <c r="AA1487" s="200">
        <v>0.13</v>
      </c>
      <c r="AB1487" s="200">
        <v>0.3</v>
      </c>
      <c r="AC1487" s="200">
        <v>0.85</v>
      </c>
      <c r="AL1487"/>
      <c r="AM1487"/>
      <c r="AN1487"/>
      <c r="AO1487"/>
      <c r="AP1487"/>
      <c r="AQ1487"/>
      <c r="AR1487"/>
      <c r="AS1487"/>
      <c r="AT1487"/>
      <c r="AU1487"/>
    </row>
    <row r="1488" spans="17:47" x14ac:dyDescent="0.2">
      <c r="Q1488" s="142">
        <f>TRUNC('TARIFA ENTREGA A DIRECCION USD'!D1489-'TARIFA ENTREGA A DIRECCION USD'!D1488,2)</f>
        <v>0.54</v>
      </c>
      <c r="R1488" s="190">
        <v>1481</v>
      </c>
      <c r="S1488" s="200">
        <f>TRUNC((('TARIFA ENTREGA A DIRECCION USD'!C1488-'TARIFA ENTREGA A DIRECCION USD'!D1488)/'TARIFA ENTREGA A DIRECCION USD'!D1488)+1,3)</f>
        <v>0.72199999999999998</v>
      </c>
      <c r="T1488" s="200">
        <f>TRUNC(('TARIFA ENTREGA A DIRECCION USD'!E1488-'TARIFA ENTREGA A DIRECCION USD'!D1488)/'TARIFA ENTREGA A DIRECCION USD'!D1488,3)</f>
        <v>0.248</v>
      </c>
      <c r="U1488" s="200">
        <f>TRUNC(('TARIFA ENTREGA A DIRECCION USD'!F1488-'TARIFA ENTREGA A DIRECCION USD'!D1488)/'TARIFA ENTREGA A DIRECCION USD'!D1488,3)</f>
        <v>0.41699999999999998</v>
      </c>
      <c r="V1488" s="200">
        <f>TRUNC(('TARIFA ENTREGA A DIRECCION USD'!G1488-'TARIFA ENTREGA A DIRECCION USD'!D1488)/'TARIFA ENTREGA A DIRECCION USD'!D1488,3)</f>
        <v>0.93700000000000006</v>
      </c>
      <c r="X1488" s="142">
        <v>16.12</v>
      </c>
      <c r="Y1488" s="190">
        <v>1481</v>
      </c>
      <c r="Z1488" s="200">
        <v>0.55000000000000004</v>
      </c>
      <c r="AA1488" s="200">
        <v>0.13</v>
      </c>
      <c r="AB1488" s="200">
        <v>0.3</v>
      </c>
      <c r="AC1488" s="200">
        <v>0.85</v>
      </c>
      <c r="AL1488"/>
      <c r="AM1488"/>
      <c r="AN1488"/>
      <c r="AO1488"/>
      <c r="AP1488"/>
      <c r="AQ1488"/>
      <c r="AR1488"/>
      <c r="AS1488"/>
      <c r="AT1488"/>
      <c r="AU1488"/>
    </row>
    <row r="1489" spans="17:47" x14ac:dyDescent="0.2">
      <c r="Q1489" s="142">
        <f>TRUNC('TARIFA ENTREGA A DIRECCION USD'!D1490-'TARIFA ENTREGA A DIRECCION USD'!D1489,2)</f>
        <v>0.54</v>
      </c>
      <c r="R1489" s="190">
        <v>1482</v>
      </c>
      <c r="S1489" s="200">
        <f>TRUNC((('TARIFA ENTREGA A DIRECCION USD'!C1489-'TARIFA ENTREGA A DIRECCION USD'!D1489)/'TARIFA ENTREGA A DIRECCION USD'!D1489)+1,3)</f>
        <v>0.72199999999999998</v>
      </c>
      <c r="T1489" s="200">
        <f>TRUNC(('TARIFA ENTREGA A DIRECCION USD'!E1489-'TARIFA ENTREGA A DIRECCION USD'!D1489)/'TARIFA ENTREGA A DIRECCION USD'!D1489,3)</f>
        <v>0.248</v>
      </c>
      <c r="U1489" s="200">
        <f>TRUNC(('TARIFA ENTREGA A DIRECCION USD'!F1489-'TARIFA ENTREGA A DIRECCION USD'!D1489)/'TARIFA ENTREGA A DIRECCION USD'!D1489,3)</f>
        <v>0.41699999999999998</v>
      </c>
      <c r="V1489" s="200">
        <f>TRUNC(('TARIFA ENTREGA A DIRECCION USD'!G1489-'TARIFA ENTREGA A DIRECCION USD'!D1489)/'TARIFA ENTREGA A DIRECCION USD'!D1489,3)</f>
        <v>0.93700000000000006</v>
      </c>
      <c r="X1489" s="142">
        <v>16.12</v>
      </c>
      <c r="Y1489" s="190">
        <v>1482</v>
      </c>
      <c r="Z1489" s="200">
        <v>0.55000000000000004</v>
      </c>
      <c r="AA1489" s="200">
        <v>0.13</v>
      </c>
      <c r="AB1489" s="200">
        <v>0.3</v>
      </c>
      <c r="AC1489" s="200">
        <v>0.85</v>
      </c>
      <c r="AL1489"/>
      <c r="AM1489"/>
      <c r="AN1489"/>
      <c r="AO1489"/>
      <c r="AP1489"/>
      <c r="AQ1489"/>
      <c r="AR1489"/>
      <c r="AS1489"/>
      <c r="AT1489"/>
      <c r="AU1489"/>
    </row>
    <row r="1490" spans="17:47" x14ac:dyDescent="0.2">
      <c r="Q1490" s="142">
        <f>TRUNC('TARIFA ENTREGA A DIRECCION USD'!D1491-'TARIFA ENTREGA A DIRECCION USD'!D1490,2)</f>
        <v>0.54</v>
      </c>
      <c r="R1490" s="190">
        <v>1483</v>
      </c>
      <c r="S1490" s="200">
        <f>TRUNC((('TARIFA ENTREGA A DIRECCION USD'!C1490-'TARIFA ENTREGA A DIRECCION USD'!D1490)/'TARIFA ENTREGA A DIRECCION USD'!D1490)+1,3)</f>
        <v>0.72199999999999998</v>
      </c>
      <c r="T1490" s="200">
        <f>TRUNC(('TARIFA ENTREGA A DIRECCION USD'!E1490-'TARIFA ENTREGA A DIRECCION USD'!D1490)/'TARIFA ENTREGA A DIRECCION USD'!D1490,3)</f>
        <v>0.248</v>
      </c>
      <c r="U1490" s="200">
        <f>TRUNC(('TARIFA ENTREGA A DIRECCION USD'!F1490-'TARIFA ENTREGA A DIRECCION USD'!D1490)/'TARIFA ENTREGA A DIRECCION USD'!D1490,3)</f>
        <v>0.41699999999999998</v>
      </c>
      <c r="V1490" s="200">
        <f>TRUNC(('TARIFA ENTREGA A DIRECCION USD'!G1490-'TARIFA ENTREGA A DIRECCION USD'!D1490)/'TARIFA ENTREGA A DIRECCION USD'!D1490,3)</f>
        <v>0.93700000000000006</v>
      </c>
      <c r="X1490" s="142">
        <v>16.12</v>
      </c>
      <c r="Y1490" s="190">
        <v>1483</v>
      </c>
      <c r="Z1490" s="200">
        <v>0.55000000000000004</v>
      </c>
      <c r="AA1490" s="200">
        <v>0.13</v>
      </c>
      <c r="AB1490" s="200">
        <v>0.3</v>
      </c>
      <c r="AC1490" s="200">
        <v>0.85</v>
      </c>
      <c r="AL1490"/>
      <c r="AM1490"/>
      <c r="AN1490"/>
      <c r="AO1490"/>
      <c r="AP1490"/>
      <c r="AQ1490"/>
      <c r="AR1490"/>
      <c r="AS1490"/>
      <c r="AT1490"/>
      <c r="AU1490"/>
    </row>
    <row r="1491" spans="17:47" x14ac:dyDescent="0.2">
      <c r="Q1491" s="142">
        <f>TRUNC('TARIFA ENTREGA A DIRECCION USD'!D1492-'TARIFA ENTREGA A DIRECCION USD'!D1491,2)</f>
        <v>0.54</v>
      </c>
      <c r="R1491" s="190">
        <v>1484</v>
      </c>
      <c r="S1491" s="200">
        <f>TRUNC((('TARIFA ENTREGA A DIRECCION USD'!C1491-'TARIFA ENTREGA A DIRECCION USD'!D1491)/'TARIFA ENTREGA A DIRECCION USD'!D1491)+1,3)</f>
        <v>0.72199999999999998</v>
      </c>
      <c r="T1491" s="200">
        <f>TRUNC(('TARIFA ENTREGA A DIRECCION USD'!E1491-'TARIFA ENTREGA A DIRECCION USD'!D1491)/'TARIFA ENTREGA A DIRECCION USD'!D1491,3)</f>
        <v>0.248</v>
      </c>
      <c r="U1491" s="200">
        <f>TRUNC(('TARIFA ENTREGA A DIRECCION USD'!F1491-'TARIFA ENTREGA A DIRECCION USD'!D1491)/'TARIFA ENTREGA A DIRECCION USD'!D1491,3)</f>
        <v>0.41699999999999998</v>
      </c>
      <c r="V1491" s="200">
        <f>TRUNC(('TARIFA ENTREGA A DIRECCION USD'!G1491-'TARIFA ENTREGA A DIRECCION USD'!D1491)/'TARIFA ENTREGA A DIRECCION USD'!D1491,3)</f>
        <v>0.93700000000000006</v>
      </c>
      <c r="X1491" s="142">
        <v>16.12</v>
      </c>
      <c r="Y1491" s="190">
        <v>1484</v>
      </c>
      <c r="Z1491" s="200">
        <v>0.55000000000000004</v>
      </c>
      <c r="AA1491" s="200">
        <v>0.13</v>
      </c>
      <c r="AB1491" s="200">
        <v>0.3</v>
      </c>
      <c r="AC1491" s="200">
        <v>0.85</v>
      </c>
      <c r="AL1491"/>
      <c r="AM1491"/>
      <c r="AN1491"/>
      <c r="AO1491"/>
      <c r="AP1491"/>
      <c r="AQ1491"/>
      <c r="AR1491"/>
      <c r="AS1491"/>
      <c r="AT1491"/>
      <c r="AU1491"/>
    </row>
    <row r="1492" spans="17:47" x14ac:dyDescent="0.2">
      <c r="Q1492" s="142">
        <f>TRUNC('TARIFA ENTREGA A DIRECCION USD'!D1493-'TARIFA ENTREGA A DIRECCION USD'!D1492,2)</f>
        <v>0.54</v>
      </c>
      <c r="R1492" s="190">
        <v>1485</v>
      </c>
      <c r="S1492" s="200">
        <f>TRUNC((('TARIFA ENTREGA A DIRECCION USD'!C1492-'TARIFA ENTREGA A DIRECCION USD'!D1492)/'TARIFA ENTREGA A DIRECCION USD'!D1492)+1,3)</f>
        <v>0.72199999999999998</v>
      </c>
      <c r="T1492" s="200">
        <f>TRUNC(('TARIFA ENTREGA A DIRECCION USD'!E1492-'TARIFA ENTREGA A DIRECCION USD'!D1492)/'TARIFA ENTREGA A DIRECCION USD'!D1492,3)</f>
        <v>0.248</v>
      </c>
      <c r="U1492" s="200">
        <f>TRUNC(('TARIFA ENTREGA A DIRECCION USD'!F1492-'TARIFA ENTREGA A DIRECCION USD'!D1492)/'TARIFA ENTREGA A DIRECCION USD'!D1492,3)</f>
        <v>0.41699999999999998</v>
      </c>
      <c r="V1492" s="200">
        <f>TRUNC(('TARIFA ENTREGA A DIRECCION USD'!G1492-'TARIFA ENTREGA A DIRECCION USD'!D1492)/'TARIFA ENTREGA A DIRECCION USD'!D1492,3)</f>
        <v>0.93700000000000006</v>
      </c>
      <c r="X1492" s="142">
        <v>16.12</v>
      </c>
      <c r="Y1492" s="190">
        <v>1485</v>
      </c>
      <c r="Z1492" s="200">
        <v>0.55000000000000004</v>
      </c>
      <c r="AA1492" s="200">
        <v>0.13</v>
      </c>
      <c r="AB1492" s="200">
        <v>0.3</v>
      </c>
      <c r="AC1492" s="200">
        <v>0.85</v>
      </c>
      <c r="AL1492"/>
      <c r="AM1492"/>
      <c r="AN1492"/>
      <c r="AO1492"/>
      <c r="AP1492"/>
      <c r="AQ1492"/>
      <c r="AR1492"/>
      <c r="AS1492"/>
      <c r="AT1492"/>
      <c r="AU1492"/>
    </row>
    <row r="1493" spans="17:47" x14ac:dyDescent="0.2">
      <c r="Q1493" s="142">
        <f>TRUNC('TARIFA ENTREGA A DIRECCION USD'!D1494-'TARIFA ENTREGA A DIRECCION USD'!D1493,2)</f>
        <v>0.54</v>
      </c>
      <c r="R1493" s="190">
        <v>1486</v>
      </c>
      <c r="S1493" s="200">
        <f>TRUNC((('TARIFA ENTREGA A DIRECCION USD'!C1493-'TARIFA ENTREGA A DIRECCION USD'!D1493)/'TARIFA ENTREGA A DIRECCION USD'!D1493)+1,3)</f>
        <v>0.72199999999999998</v>
      </c>
      <c r="T1493" s="200">
        <f>TRUNC(('TARIFA ENTREGA A DIRECCION USD'!E1493-'TARIFA ENTREGA A DIRECCION USD'!D1493)/'TARIFA ENTREGA A DIRECCION USD'!D1493,3)</f>
        <v>0.248</v>
      </c>
      <c r="U1493" s="200">
        <f>TRUNC(('TARIFA ENTREGA A DIRECCION USD'!F1493-'TARIFA ENTREGA A DIRECCION USD'!D1493)/'TARIFA ENTREGA A DIRECCION USD'!D1493,3)</f>
        <v>0.41699999999999998</v>
      </c>
      <c r="V1493" s="200">
        <f>TRUNC(('TARIFA ENTREGA A DIRECCION USD'!G1493-'TARIFA ENTREGA A DIRECCION USD'!D1493)/'TARIFA ENTREGA A DIRECCION USD'!D1493,3)</f>
        <v>0.93700000000000006</v>
      </c>
      <c r="X1493" s="142">
        <v>16.12</v>
      </c>
      <c r="Y1493" s="190">
        <v>1486</v>
      </c>
      <c r="Z1493" s="200">
        <v>0.55000000000000004</v>
      </c>
      <c r="AA1493" s="200">
        <v>0.13</v>
      </c>
      <c r="AB1493" s="200">
        <v>0.3</v>
      </c>
      <c r="AC1493" s="200">
        <v>0.85</v>
      </c>
      <c r="AL1493"/>
      <c r="AM1493"/>
      <c r="AN1493"/>
      <c r="AO1493"/>
      <c r="AP1493"/>
      <c r="AQ1493"/>
      <c r="AR1493"/>
      <c r="AS1493"/>
      <c r="AT1493"/>
      <c r="AU1493"/>
    </row>
    <row r="1494" spans="17:47" x14ac:dyDescent="0.2">
      <c r="Q1494" s="142">
        <f>TRUNC('TARIFA ENTREGA A DIRECCION USD'!D1495-'TARIFA ENTREGA A DIRECCION USD'!D1494,2)</f>
        <v>0.54</v>
      </c>
      <c r="R1494" s="190">
        <v>1487</v>
      </c>
      <c r="S1494" s="200">
        <f>TRUNC((('TARIFA ENTREGA A DIRECCION USD'!C1494-'TARIFA ENTREGA A DIRECCION USD'!D1494)/'TARIFA ENTREGA A DIRECCION USD'!D1494)+1,3)</f>
        <v>0.72199999999999998</v>
      </c>
      <c r="T1494" s="200">
        <f>TRUNC(('TARIFA ENTREGA A DIRECCION USD'!E1494-'TARIFA ENTREGA A DIRECCION USD'!D1494)/'TARIFA ENTREGA A DIRECCION USD'!D1494,3)</f>
        <v>0.248</v>
      </c>
      <c r="U1494" s="200">
        <f>TRUNC(('TARIFA ENTREGA A DIRECCION USD'!F1494-'TARIFA ENTREGA A DIRECCION USD'!D1494)/'TARIFA ENTREGA A DIRECCION USD'!D1494,3)</f>
        <v>0.41699999999999998</v>
      </c>
      <c r="V1494" s="200">
        <f>TRUNC(('TARIFA ENTREGA A DIRECCION USD'!G1494-'TARIFA ENTREGA A DIRECCION USD'!D1494)/'TARIFA ENTREGA A DIRECCION USD'!D1494,3)</f>
        <v>0.93700000000000006</v>
      </c>
      <c r="X1494" s="142">
        <v>16.12</v>
      </c>
      <c r="Y1494" s="190">
        <v>1487</v>
      </c>
      <c r="Z1494" s="200">
        <v>0.55000000000000004</v>
      </c>
      <c r="AA1494" s="200">
        <v>0.13</v>
      </c>
      <c r="AB1494" s="200">
        <v>0.3</v>
      </c>
      <c r="AC1494" s="200">
        <v>0.85</v>
      </c>
      <c r="AL1494"/>
      <c r="AM1494"/>
      <c r="AN1494"/>
      <c r="AO1494"/>
      <c r="AP1494"/>
      <c r="AQ1494"/>
      <c r="AR1494"/>
      <c r="AS1494"/>
      <c r="AT1494"/>
      <c r="AU1494"/>
    </row>
    <row r="1495" spans="17:47" x14ac:dyDescent="0.2">
      <c r="Q1495" s="142">
        <f>TRUNC('TARIFA ENTREGA A DIRECCION USD'!D1496-'TARIFA ENTREGA A DIRECCION USD'!D1495,2)</f>
        <v>0.54</v>
      </c>
      <c r="R1495" s="190">
        <v>1488</v>
      </c>
      <c r="S1495" s="200">
        <f>TRUNC((('TARIFA ENTREGA A DIRECCION USD'!C1495-'TARIFA ENTREGA A DIRECCION USD'!D1495)/'TARIFA ENTREGA A DIRECCION USD'!D1495)+1,3)</f>
        <v>0.72199999999999998</v>
      </c>
      <c r="T1495" s="200">
        <f>TRUNC(('TARIFA ENTREGA A DIRECCION USD'!E1495-'TARIFA ENTREGA A DIRECCION USD'!D1495)/'TARIFA ENTREGA A DIRECCION USD'!D1495,3)</f>
        <v>0.248</v>
      </c>
      <c r="U1495" s="200">
        <f>TRUNC(('TARIFA ENTREGA A DIRECCION USD'!F1495-'TARIFA ENTREGA A DIRECCION USD'!D1495)/'TARIFA ENTREGA A DIRECCION USD'!D1495,3)</f>
        <v>0.41699999999999998</v>
      </c>
      <c r="V1495" s="200">
        <f>TRUNC(('TARIFA ENTREGA A DIRECCION USD'!G1495-'TARIFA ENTREGA A DIRECCION USD'!D1495)/'TARIFA ENTREGA A DIRECCION USD'!D1495,3)</f>
        <v>0.93700000000000006</v>
      </c>
      <c r="X1495" s="142">
        <v>16.12</v>
      </c>
      <c r="Y1495" s="190">
        <v>1488</v>
      </c>
      <c r="Z1495" s="200">
        <v>0.55000000000000004</v>
      </c>
      <c r="AA1495" s="200">
        <v>0.13</v>
      </c>
      <c r="AB1495" s="200">
        <v>0.3</v>
      </c>
      <c r="AC1495" s="200">
        <v>0.85</v>
      </c>
      <c r="AL1495"/>
      <c r="AM1495"/>
      <c r="AN1495"/>
      <c r="AO1495"/>
      <c r="AP1495"/>
      <c r="AQ1495"/>
      <c r="AR1495"/>
      <c r="AS1495"/>
      <c r="AT1495"/>
      <c r="AU1495"/>
    </row>
    <row r="1496" spans="17:47" x14ac:dyDescent="0.2">
      <c r="Q1496" s="142">
        <f>TRUNC('TARIFA ENTREGA A DIRECCION USD'!D1497-'TARIFA ENTREGA A DIRECCION USD'!D1496,2)</f>
        <v>0.54</v>
      </c>
      <c r="R1496" s="190">
        <v>1489</v>
      </c>
      <c r="S1496" s="200">
        <f>TRUNC((('TARIFA ENTREGA A DIRECCION USD'!C1496-'TARIFA ENTREGA A DIRECCION USD'!D1496)/'TARIFA ENTREGA A DIRECCION USD'!D1496)+1,3)</f>
        <v>0.72199999999999998</v>
      </c>
      <c r="T1496" s="200">
        <f>TRUNC(('TARIFA ENTREGA A DIRECCION USD'!E1496-'TARIFA ENTREGA A DIRECCION USD'!D1496)/'TARIFA ENTREGA A DIRECCION USD'!D1496,3)</f>
        <v>0.248</v>
      </c>
      <c r="U1496" s="200">
        <f>TRUNC(('TARIFA ENTREGA A DIRECCION USD'!F1496-'TARIFA ENTREGA A DIRECCION USD'!D1496)/'TARIFA ENTREGA A DIRECCION USD'!D1496,3)</f>
        <v>0.41699999999999998</v>
      </c>
      <c r="V1496" s="200">
        <f>TRUNC(('TARIFA ENTREGA A DIRECCION USD'!G1496-'TARIFA ENTREGA A DIRECCION USD'!D1496)/'TARIFA ENTREGA A DIRECCION USD'!D1496,3)</f>
        <v>0.93799999999999994</v>
      </c>
      <c r="X1496" s="142">
        <v>16.12</v>
      </c>
      <c r="Y1496" s="190">
        <v>1489</v>
      </c>
      <c r="Z1496" s="200">
        <v>0.55000000000000004</v>
      </c>
      <c r="AA1496" s="200">
        <v>0.13</v>
      </c>
      <c r="AB1496" s="200">
        <v>0.3</v>
      </c>
      <c r="AC1496" s="200">
        <v>0.85</v>
      </c>
      <c r="AL1496"/>
      <c r="AM1496"/>
      <c r="AN1496"/>
      <c r="AO1496"/>
      <c r="AP1496"/>
      <c r="AQ1496"/>
      <c r="AR1496"/>
      <c r="AS1496"/>
      <c r="AT1496"/>
      <c r="AU1496"/>
    </row>
    <row r="1497" spans="17:47" x14ac:dyDescent="0.2">
      <c r="Q1497" s="142">
        <f>TRUNC('TARIFA ENTREGA A DIRECCION USD'!D1498-'TARIFA ENTREGA A DIRECCION USD'!D1497,2)</f>
        <v>0.54</v>
      </c>
      <c r="R1497" s="190">
        <v>1490</v>
      </c>
      <c r="S1497" s="200">
        <f>TRUNC((('TARIFA ENTREGA A DIRECCION USD'!C1497-'TARIFA ENTREGA A DIRECCION USD'!D1497)/'TARIFA ENTREGA A DIRECCION USD'!D1497)+1,3)</f>
        <v>0.72199999999999998</v>
      </c>
      <c r="T1497" s="200">
        <f>TRUNC(('TARIFA ENTREGA A DIRECCION USD'!E1497-'TARIFA ENTREGA A DIRECCION USD'!D1497)/'TARIFA ENTREGA A DIRECCION USD'!D1497,3)</f>
        <v>0.248</v>
      </c>
      <c r="U1497" s="200">
        <f>TRUNC(('TARIFA ENTREGA A DIRECCION USD'!F1497-'TARIFA ENTREGA A DIRECCION USD'!D1497)/'TARIFA ENTREGA A DIRECCION USD'!D1497,3)</f>
        <v>0.41699999999999998</v>
      </c>
      <c r="V1497" s="200">
        <f>TRUNC(('TARIFA ENTREGA A DIRECCION USD'!G1497-'TARIFA ENTREGA A DIRECCION USD'!D1497)/'TARIFA ENTREGA A DIRECCION USD'!D1497,3)</f>
        <v>0.93799999999999994</v>
      </c>
      <c r="X1497" s="142">
        <v>16.12</v>
      </c>
      <c r="Y1497" s="190">
        <v>1490</v>
      </c>
      <c r="Z1497" s="200">
        <v>0.55000000000000004</v>
      </c>
      <c r="AA1497" s="200">
        <v>0.13</v>
      </c>
      <c r="AB1497" s="200">
        <v>0.3</v>
      </c>
      <c r="AC1497" s="200">
        <v>0.85</v>
      </c>
      <c r="AL1497"/>
      <c r="AM1497"/>
      <c r="AN1497"/>
      <c r="AO1497"/>
      <c r="AP1497"/>
      <c r="AQ1497"/>
      <c r="AR1497"/>
      <c r="AS1497"/>
      <c r="AT1497"/>
      <c r="AU1497"/>
    </row>
    <row r="1498" spans="17:47" x14ac:dyDescent="0.2">
      <c r="Q1498" s="142">
        <f>TRUNC('TARIFA ENTREGA A DIRECCION USD'!D1499-'TARIFA ENTREGA A DIRECCION USD'!D1498,2)</f>
        <v>0.54</v>
      </c>
      <c r="R1498" s="190">
        <v>1491</v>
      </c>
      <c r="S1498" s="200">
        <f>TRUNC((('TARIFA ENTREGA A DIRECCION USD'!C1498-'TARIFA ENTREGA A DIRECCION USD'!D1498)/'TARIFA ENTREGA A DIRECCION USD'!D1498)+1,3)</f>
        <v>0.72199999999999998</v>
      </c>
      <c r="T1498" s="200">
        <f>TRUNC(('TARIFA ENTREGA A DIRECCION USD'!E1498-'TARIFA ENTREGA A DIRECCION USD'!D1498)/'TARIFA ENTREGA A DIRECCION USD'!D1498,3)</f>
        <v>0.248</v>
      </c>
      <c r="U1498" s="200">
        <f>TRUNC(('TARIFA ENTREGA A DIRECCION USD'!F1498-'TARIFA ENTREGA A DIRECCION USD'!D1498)/'TARIFA ENTREGA A DIRECCION USD'!D1498,3)</f>
        <v>0.41699999999999998</v>
      </c>
      <c r="V1498" s="200">
        <f>TRUNC(('TARIFA ENTREGA A DIRECCION USD'!G1498-'TARIFA ENTREGA A DIRECCION USD'!D1498)/'TARIFA ENTREGA A DIRECCION USD'!D1498,3)</f>
        <v>0.93799999999999994</v>
      </c>
      <c r="X1498" s="142">
        <v>16.12</v>
      </c>
      <c r="Y1498" s="190">
        <v>1491</v>
      </c>
      <c r="Z1498" s="200">
        <v>0.55000000000000004</v>
      </c>
      <c r="AA1498" s="200">
        <v>0.13</v>
      </c>
      <c r="AB1498" s="200">
        <v>0.3</v>
      </c>
      <c r="AC1498" s="200">
        <v>0.85</v>
      </c>
      <c r="AL1498"/>
      <c r="AM1498"/>
      <c r="AN1498"/>
      <c r="AO1498"/>
      <c r="AP1498"/>
      <c r="AQ1498"/>
      <c r="AR1498"/>
      <c r="AS1498"/>
      <c r="AT1498"/>
      <c r="AU1498"/>
    </row>
    <row r="1499" spans="17:47" x14ac:dyDescent="0.2">
      <c r="Q1499" s="142">
        <f>TRUNC('TARIFA ENTREGA A DIRECCION USD'!D1500-'TARIFA ENTREGA A DIRECCION USD'!D1499,2)</f>
        <v>0.54</v>
      </c>
      <c r="R1499" s="190">
        <v>1492</v>
      </c>
      <c r="S1499" s="200">
        <f>TRUNC((('TARIFA ENTREGA A DIRECCION USD'!C1499-'TARIFA ENTREGA A DIRECCION USD'!D1499)/'TARIFA ENTREGA A DIRECCION USD'!D1499)+1,3)</f>
        <v>0.72199999999999998</v>
      </c>
      <c r="T1499" s="200">
        <f>TRUNC(('TARIFA ENTREGA A DIRECCION USD'!E1499-'TARIFA ENTREGA A DIRECCION USD'!D1499)/'TARIFA ENTREGA A DIRECCION USD'!D1499,3)</f>
        <v>0.248</v>
      </c>
      <c r="U1499" s="200">
        <f>TRUNC(('TARIFA ENTREGA A DIRECCION USD'!F1499-'TARIFA ENTREGA A DIRECCION USD'!D1499)/'TARIFA ENTREGA A DIRECCION USD'!D1499,3)</f>
        <v>0.41699999999999998</v>
      </c>
      <c r="V1499" s="200">
        <f>TRUNC(('TARIFA ENTREGA A DIRECCION USD'!G1499-'TARIFA ENTREGA A DIRECCION USD'!D1499)/'TARIFA ENTREGA A DIRECCION USD'!D1499,3)</f>
        <v>0.93799999999999994</v>
      </c>
      <c r="X1499" s="142">
        <v>16.12</v>
      </c>
      <c r="Y1499" s="190">
        <v>1492</v>
      </c>
      <c r="Z1499" s="200">
        <v>0.55000000000000004</v>
      </c>
      <c r="AA1499" s="200">
        <v>0.13</v>
      </c>
      <c r="AB1499" s="200">
        <v>0.3</v>
      </c>
      <c r="AC1499" s="200">
        <v>0.85</v>
      </c>
      <c r="AL1499"/>
      <c r="AM1499"/>
      <c r="AN1499"/>
      <c r="AO1499"/>
      <c r="AP1499"/>
      <c r="AQ1499"/>
      <c r="AR1499"/>
      <c r="AS1499"/>
      <c r="AT1499"/>
      <c r="AU1499"/>
    </row>
    <row r="1500" spans="17:47" x14ac:dyDescent="0.2">
      <c r="Q1500" s="142">
        <f>TRUNC('TARIFA ENTREGA A DIRECCION USD'!D1501-'TARIFA ENTREGA A DIRECCION USD'!D1500,2)</f>
        <v>0.54</v>
      </c>
      <c r="R1500" s="190">
        <v>1493</v>
      </c>
      <c r="S1500" s="200">
        <f>TRUNC((('TARIFA ENTREGA A DIRECCION USD'!C1500-'TARIFA ENTREGA A DIRECCION USD'!D1500)/'TARIFA ENTREGA A DIRECCION USD'!D1500)+1,3)</f>
        <v>0.72199999999999998</v>
      </c>
      <c r="T1500" s="200">
        <f>TRUNC(('TARIFA ENTREGA A DIRECCION USD'!E1500-'TARIFA ENTREGA A DIRECCION USD'!D1500)/'TARIFA ENTREGA A DIRECCION USD'!D1500,3)</f>
        <v>0.248</v>
      </c>
      <c r="U1500" s="200">
        <f>TRUNC(('TARIFA ENTREGA A DIRECCION USD'!F1500-'TARIFA ENTREGA A DIRECCION USD'!D1500)/'TARIFA ENTREGA A DIRECCION USD'!D1500,3)</f>
        <v>0.41699999999999998</v>
      </c>
      <c r="V1500" s="200">
        <f>TRUNC(('TARIFA ENTREGA A DIRECCION USD'!G1500-'TARIFA ENTREGA A DIRECCION USD'!D1500)/'TARIFA ENTREGA A DIRECCION USD'!D1500,3)</f>
        <v>0.93799999999999994</v>
      </c>
      <c r="X1500" s="142">
        <v>16.12</v>
      </c>
      <c r="Y1500" s="190">
        <v>1493</v>
      </c>
      <c r="Z1500" s="200">
        <v>0.55000000000000004</v>
      </c>
      <c r="AA1500" s="200">
        <v>0.13</v>
      </c>
      <c r="AB1500" s="200">
        <v>0.3</v>
      </c>
      <c r="AC1500" s="200">
        <v>0.85</v>
      </c>
      <c r="AL1500"/>
      <c r="AM1500"/>
      <c r="AN1500"/>
      <c r="AO1500"/>
      <c r="AP1500"/>
      <c r="AQ1500"/>
      <c r="AR1500"/>
      <c r="AS1500"/>
      <c r="AT1500"/>
      <c r="AU1500"/>
    </row>
    <row r="1501" spans="17:47" x14ac:dyDescent="0.2">
      <c r="Q1501" s="142">
        <f>TRUNC('TARIFA ENTREGA A DIRECCION USD'!D1502-'TARIFA ENTREGA A DIRECCION USD'!D1501,2)</f>
        <v>0.54</v>
      </c>
      <c r="R1501" s="190">
        <v>1494</v>
      </c>
      <c r="S1501" s="200">
        <f>TRUNC((('TARIFA ENTREGA A DIRECCION USD'!C1501-'TARIFA ENTREGA A DIRECCION USD'!D1501)/'TARIFA ENTREGA A DIRECCION USD'!D1501)+1,3)</f>
        <v>0.72199999999999998</v>
      </c>
      <c r="T1501" s="200">
        <f>TRUNC(('TARIFA ENTREGA A DIRECCION USD'!E1501-'TARIFA ENTREGA A DIRECCION USD'!D1501)/'TARIFA ENTREGA A DIRECCION USD'!D1501,3)</f>
        <v>0.248</v>
      </c>
      <c r="U1501" s="200">
        <f>TRUNC(('TARIFA ENTREGA A DIRECCION USD'!F1501-'TARIFA ENTREGA A DIRECCION USD'!D1501)/'TARIFA ENTREGA A DIRECCION USD'!D1501,3)</f>
        <v>0.41699999999999998</v>
      </c>
      <c r="V1501" s="200">
        <f>TRUNC(('TARIFA ENTREGA A DIRECCION USD'!G1501-'TARIFA ENTREGA A DIRECCION USD'!D1501)/'TARIFA ENTREGA A DIRECCION USD'!D1501,3)</f>
        <v>0.93799999999999994</v>
      </c>
      <c r="X1501" s="142">
        <v>16.12</v>
      </c>
      <c r="Y1501" s="190">
        <v>1494</v>
      </c>
      <c r="Z1501" s="200">
        <v>0.55000000000000004</v>
      </c>
      <c r="AA1501" s="200">
        <v>0.13</v>
      </c>
      <c r="AB1501" s="200">
        <v>0.3</v>
      </c>
      <c r="AC1501" s="200">
        <v>0.85</v>
      </c>
      <c r="AL1501"/>
      <c r="AM1501"/>
      <c r="AN1501"/>
      <c r="AO1501"/>
      <c r="AP1501"/>
      <c r="AQ1501"/>
      <c r="AR1501"/>
      <c r="AS1501"/>
      <c r="AT1501"/>
      <c r="AU1501"/>
    </row>
    <row r="1502" spans="17:47" x14ac:dyDescent="0.2">
      <c r="Q1502" s="142">
        <f>TRUNC('TARIFA ENTREGA A DIRECCION USD'!D1503-'TARIFA ENTREGA A DIRECCION USD'!D1502,2)</f>
        <v>0.54</v>
      </c>
      <c r="R1502" s="190">
        <v>1495</v>
      </c>
      <c r="S1502" s="200">
        <f>TRUNC((('TARIFA ENTREGA A DIRECCION USD'!C1502-'TARIFA ENTREGA A DIRECCION USD'!D1502)/'TARIFA ENTREGA A DIRECCION USD'!D1502)+1,3)</f>
        <v>0.72199999999999998</v>
      </c>
      <c r="T1502" s="200">
        <f>TRUNC(('TARIFA ENTREGA A DIRECCION USD'!E1502-'TARIFA ENTREGA A DIRECCION USD'!D1502)/'TARIFA ENTREGA A DIRECCION USD'!D1502,3)</f>
        <v>0.248</v>
      </c>
      <c r="U1502" s="200">
        <f>TRUNC(('TARIFA ENTREGA A DIRECCION USD'!F1502-'TARIFA ENTREGA A DIRECCION USD'!D1502)/'TARIFA ENTREGA A DIRECCION USD'!D1502,3)</f>
        <v>0.41699999999999998</v>
      </c>
      <c r="V1502" s="200">
        <f>TRUNC(('TARIFA ENTREGA A DIRECCION USD'!G1502-'TARIFA ENTREGA A DIRECCION USD'!D1502)/'TARIFA ENTREGA A DIRECCION USD'!D1502,3)</f>
        <v>0.93799999999999994</v>
      </c>
      <c r="X1502" s="142">
        <v>16.12</v>
      </c>
      <c r="Y1502" s="190">
        <v>1495</v>
      </c>
      <c r="Z1502" s="200">
        <v>0.55000000000000004</v>
      </c>
      <c r="AA1502" s="200">
        <v>0.13</v>
      </c>
      <c r="AB1502" s="200">
        <v>0.3</v>
      </c>
      <c r="AC1502" s="200">
        <v>0.85</v>
      </c>
      <c r="AL1502"/>
      <c r="AM1502"/>
      <c r="AN1502"/>
      <c r="AO1502"/>
      <c r="AP1502"/>
      <c r="AQ1502"/>
      <c r="AR1502"/>
      <c r="AS1502"/>
      <c r="AT1502"/>
      <c r="AU1502"/>
    </row>
    <row r="1503" spans="17:47" x14ac:dyDescent="0.2">
      <c r="Q1503" s="142">
        <f>TRUNC('TARIFA ENTREGA A DIRECCION USD'!D1504-'TARIFA ENTREGA A DIRECCION USD'!D1503,2)</f>
        <v>0.54</v>
      </c>
      <c r="R1503" s="190">
        <v>1496</v>
      </c>
      <c r="S1503" s="200">
        <f>TRUNC((('TARIFA ENTREGA A DIRECCION USD'!C1503-'TARIFA ENTREGA A DIRECCION USD'!D1503)/'TARIFA ENTREGA A DIRECCION USD'!D1503)+1,3)</f>
        <v>0.72199999999999998</v>
      </c>
      <c r="T1503" s="200">
        <f>TRUNC(('TARIFA ENTREGA A DIRECCION USD'!E1503-'TARIFA ENTREGA A DIRECCION USD'!D1503)/'TARIFA ENTREGA A DIRECCION USD'!D1503,3)</f>
        <v>0.248</v>
      </c>
      <c r="U1503" s="200">
        <f>TRUNC(('TARIFA ENTREGA A DIRECCION USD'!F1503-'TARIFA ENTREGA A DIRECCION USD'!D1503)/'TARIFA ENTREGA A DIRECCION USD'!D1503,3)</f>
        <v>0.41699999999999998</v>
      </c>
      <c r="V1503" s="200">
        <f>TRUNC(('TARIFA ENTREGA A DIRECCION USD'!G1503-'TARIFA ENTREGA A DIRECCION USD'!D1503)/'TARIFA ENTREGA A DIRECCION USD'!D1503,3)</f>
        <v>0.93799999999999994</v>
      </c>
      <c r="X1503" s="142">
        <v>16.12</v>
      </c>
      <c r="Y1503" s="190">
        <v>1496</v>
      </c>
      <c r="Z1503" s="200">
        <v>0.55000000000000004</v>
      </c>
      <c r="AA1503" s="200">
        <v>0.13</v>
      </c>
      <c r="AB1503" s="200">
        <v>0.3</v>
      </c>
      <c r="AC1503" s="200">
        <v>0.85</v>
      </c>
      <c r="AL1503"/>
      <c r="AM1503"/>
      <c r="AN1503"/>
      <c r="AO1503"/>
      <c r="AP1503"/>
      <c r="AQ1503"/>
      <c r="AR1503"/>
      <c r="AS1503"/>
      <c r="AT1503"/>
      <c r="AU1503"/>
    </row>
    <row r="1504" spans="17:47" x14ac:dyDescent="0.2">
      <c r="Q1504" s="142">
        <f>TRUNC('TARIFA ENTREGA A DIRECCION USD'!D1505-'TARIFA ENTREGA A DIRECCION USD'!D1504,2)</f>
        <v>0.54</v>
      </c>
      <c r="R1504" s="190">
        <v>1497</v>
      </c>
      <c r="S1504" s="200">
        <f>TRUNC((('TARIFA ENTREGA A DIRECCION USD'!C1504-'TARIFA ENTREGA A DIRECCION USD'!D1504)/'TARIFA ENTREGA A DIRECCION USD'!D1504)+1,3)</f>
        <v>0.72199999999999998</v>
      </c>
      <c r="T1504" s="200">
        <f>TRUNC(('TARIFA ENTREGA A DIRECCION USD'!E1504-'TARIFA ENTREGA A DIRECCION USD'!D1504)/'TARIFA ENTREGA A DIRECCION USD'!D1504,3)</f>
        <v>0.248</v>
      </c>
      <c r="U1504" s="200">
        <f>TRUNC(('TARIFA ENTREGA A DIRECCION USD'!F1504-'TARIFA ENTREGA A DIRECCION USD'!D1504)/'TARIFA ENTREGA A DIRECCION USD'!D1504,3)</f>
        <v>0.41699999999999998</v>
      </c>
      <c r="V1504" s="200">
        <f>TRUNC(('TARIFA ENTREGA A DIRECCION USD'!G1504-'TARIFA ENTREGA A DIRECCION USD'!D1504)/'TARIFA ENTREGA A DIRECCION USD'!D1504,3)</f>
        <v>0.93799999999999994</v>
      </c>
      <c r="X1504" s="142">
        <v>16.12</v>
      </c>
      <c r="Y1504" s="190">
        <v>1497</v>
      </c>
      <c r="Z1504" s="200">
        <v>0.55000000000000004</v>
      </c>
      <c r="AA1504" s="200">
        <v>0.13</v>
      </c>
      <c r="AB1504" s="200">
        <v>0.3</v>
      </c>
      <c r="AC1504" s="200">
        <v>0.85</v>
      </c>
      <c r="AL1504"/>
      <c r="AM1504"/>
      <c r="AN1504"/>
      <c r="AO1504"/>
      <c r="AP1504"/>
      <c r="AQ1504"/>
      <c r="AR1504"/>
      <c r="AS1504"/>
      <c r="AT1504"/>
      <c r="AU1504"/>
    </row>
    <row r="1505" spans="17:47" x14ac:dyDescent="0.2">
      <c r="Q1505" s="142">
        <f>TRUNC('TARIFA ENTREGA A DIRECCION USD'!D1506-'TARIFA ENTREGA A DIRECCION USD'!D1505,2)</f>
        <v>0.54</v>
      </c>
      <c r="R1505" s="190">
        <v>1498</v>
      </c>
      <c r="S1505" s="200">
        <f>TRUNC((('TARIFA ENTREGA A DIRECCION USD'!C1505-'TARIFA ENTREGA A DIRECCION USD'!D1505)/'TARIFA ENTREGA A DIRECCION USD'!D1505)+1,3)</f>
        <v>0.72199999999999998</v>
      </c>
      <c r="T1505" s="200">
        <f>TRUNC(('TARIFA ENTREGA A DIRECCION USD'!E1505-'TARIFA ENTREGA A DIRECCION USD'!D1505)/'TARIFA ENTREGA A DIRECCION USD'!D1505,3)</f>
        <v>0.248</v>
      </c>
      <c r="U1505" s="200">
        <f>TRUNC(('TARIFA ENTREGA A DIRECCION USD'!F1505-'TARIFA ENTREGA A DIRECCION USD'!D1505)/'TARIFA ENTREGA A DIRECCION USD'!D1505,3)</f>
        <v>0.41699999999999998</v>
      </c>
      <c r="V1505" s="200">
        <f>TRUNC(('TARIFA ENTREGA A DIRECCION USD'!G1505-'TARIFA ENTREGA A DIRECCION USD'!D1505)/'TARIFA ENTREGA A DIRECCION USD'!D1505,3)</f>
        <v>0.93799999999999994</v>
      </c>
      <c r="X1505" s="142">
        <v>16.12</v>
      </c>
      <c r="Y1505" s="190">
        <v>1498</v>
      </c>
      <c r="Z1505" s="200">
        <v>0.55000000000000004</v>
      </c>
      <c r="AA1505" s="200">
        <v>0.13</v>
      </c>
      <c r="AB1505" s="200">
        <v>0.3</v>
      </c>
      <c r="AC1505" s="200">
        <v>0.85</v>
      </c>
      <c r="AL1505"/>
      <c r="AM1505"/>
      <c r="AN1505"/>
      <c r="AO1505"/>
      <c r="AP1505"/>
      <c r="AQ1505"/>
      <c r="AR1505"/>
      <c r="AS1505"/>
      <c r="AT1505"/>
      <c r="AU1505"/>
    </row>
    <row r="1506" spans="17:47" x14ac:dyDescent="0.2">
      <c r="Q1506" s="142">
        <f>TRUNC('TARIFA ENTREGA A DIRECCION USD'!D1507-'TARIFA ENTREGA A DIRECCION USD'!D1506,2)</f>
        <v>0.54</v>
      </c>
      <c r="R1506" s="190">
        <v>1499</v>
      </c>
      <c r="S1506" s="200">
        <f>TRUNC((('TARIFA ENTREGA A DIRECCION USD'!C1506-'TARIFA ENTREGA A DIRECCION USD'!D1506)/'TARIFA ENTREGA A DIRECCION USD'!D1506)+1,3)</f>
        <v>0.72199999999999998</v>
      </c>
      <c r="T1506" s="200">
        <f>TRUNC(('TARIFA ENTREGA A DIRECCION USD'!E1506-'TARIFA ENTREGA A DIRECCION USD'!D1506)/'TARIFA ENTREGA A DIRECCION USD'!D1506,3)</f>
        <v>0.248</v>
      </c>
      <c r="U1506" s="200">
        <f>TRUNC(('TARIFA ENTREGA A DIRECCION USD'!F1506-'TARIFA ENTREGA A DIRECCION USD'!D1506)/'TARIFA ENTREGA A DIRECCION USD'!D1506,3)</f>
        <v>0.41699999999999998</v>
      </c>
      <c r="V1506" s="200">
        <f>TRUNC(('TARIFA ENTREGA A DIRECCION USD'!G1506-'TARIFA ENTREGA A DIRECCION USD'!D1506)/'TARIFA ENTREGA A DIRECCION USD'!D1506,3)</f>
        <v>0.93799999999999994</v>
      </c>
      <c r="X1506" s="142">
        <v>16.12</v>
      </c>
      <c r="Y1506" s="190">
        <v>1499</v>
      </c>
      <c r="Z1506" s="200">
        <v>0.55000000000000004</v>
      </c>
      <c r="AA1506" s="200">
        <v>0.13</v>
      </c>
      <c r="AB1506" s="200">
        <v>0.3</v>
      </c>
      <c r="AC1506" s="200">
        <v>0.85</v>
      </c>
      <c r="AL1506"/>
      <c r="AM1506"/>
      <c r="AN1506"/>
      <c r="AO1506"/>
      <c r="AP1506"/>
      <c r="AQ1506"/>
      <c r="AR1506"/>
      <c r="AS1506"/>
      <c r="AT1506"/>
      <c r="AU1506"/>
    </row>
    <row r="1507" spans="17:47" x14ac:dyDescent="0.2">
      <c r="Q1507" s="142">
        <f>TRUNC('TARIFA ENTREGA A DIRECCION USD'!D1508-'TARIFA ENTREGA A DIRECCION USD'!D1507,2)</f>
        <v>0.54</v>
      </c>
      <c r="R1507" s="190">
        <v>1500</v>
      </c>
      <c r="S1507" s="200">
        <f>TRUNC((('TARIFA ENTREGA A DIRECCION USD'!C1507-'TARIFA ENTREGA A DIRECCION USD'!D1507)/'TARIFA ENTREGA A DIRECCION USD'!D1507)+1,3)</f>
        <v>0.72199999999999998</v>
      </c>
      <c r="T1507" s="200">
        <f>TRUNC(('TARIFA ENTREGA A DIRECCION USD'!E1507-'TARIFA ENTREGA A DIRECCION USD'!D1507)/'TARIFA ENTREGA A DIRECCION USD'!D1507,3)</f>
        <v>0.248</v>
      </c>
      <c r="U1507" s="200">
        <f>TRUNC(('TARIFA ENTREGA A DIRECCION USD'!F1507-'TARIFA ENTREGA A DIRECCION USD'!D1507)/'TARIFA ENTREGA A DIRECCION USD'!D1507,3)</f>
        <v>0.41699999999999998</v>
      </c>
      <c r="V1507" s="200">
        <f>TRUNC(('TARIFA ENTREGA A DIRECCION USD'!G1507-'TARIFA ENTREGA A DIRECCION USD'!D1507)/'TARIFA ENTREGA A DIRECCION USD'!D1507,3)</f>
        <v>0.93799999999999994</v>
      </c>
      <c r="X1507" s="142">
        <v>16.12</v>
      </c>
      <c r="Y1507" s="190">
        <v>1500</v>
      </c>
      <c r="Z1507" s="200">
        <v>0.55000000000000004</v>
      </c>
      <c r="AA1507" s="200">
        <v>0.13</v>
      </c>
      <c r="AB1507" s="200">
        <v>0.3</v>
      </c>
      <c r="AC1507" s="200">
        <v>0.85</v>
      </c>
      <c r="AL1507"/>
      <c r="AM1507"/>
      <c r="AN1507"/>
      <c r="AO1507"/>
      <c r="AP1507"/>
      <c r="AQ1507"/>
      <c r="AR1507"/>
      <c r="AS1507"/>
      <c r="AT1507"/>
      <c r="AU1507"/>
    </row>
    <row r="1508" spans="17:47" x14ac:dyDescent="0.2">
      <c r="Q1508" s="142">
        <f>TRUNC('TARIFA ENTREGA A DIRECCION USD'!D1509-'TARIFA ENTREGA A DIRECCION USD'!D1508,2)</f>
        <v>0.54</v>
      </c>
      <c r="R1508" s="190">
        <v>1501</v>
      </c>
      <c r="S1508" s="200">
        <f>TRUNC((('TARIFA ENTREGA A DIRECCION USD'!C1508-'TARIFA ENTREGA A DIRECCION USD'!D1508)/'TARIFA ENTREGA A DIRECCION USD'!D1508)+1,3)</f>
        <v>0.72199999999999998</v>
      </c>
      <c r="T1508" s="200">
        <f>TRUNC(('TARIFA ENTREGA A DIRECCION USD'!E1508-'TARIFA ENTREGA A DIRECCION USD'!D1508)/'TARIFA ENTREGA A DIRECCION USD'!D1508,3)</f>
        <v>0.248</v>
      </c>
      <c r="U1508" s="200">
        <f>TRUNC(('TARIFA ENTREGA A DIRECCION USD'!F1508-'TARIFA ENTREGA A DIRECCION USD'!D1508)/'TARIFA ENTREGA A DIRECCION USD'!D1508,3)</f>
        <v>0.41699999999999998</v>
      </c>
      <c r="V1508" s="200">
        <f>TRUNC(('TARIFA ENTREGA A DIRECCION USD'!G1508-'TARIFA ENTREGA A DIRECCION USD'!D1508)/'TARIFA ENTREGA A DIRECCION USD'!D1508,3)</f>
        <v>0.93799999999999994</v>
      </c>
      <c r="X1508" s="142">
        <v>16.12</v>
      </c>
      <c r="Y1508" s="190">
        <v>1501</v>
      </c>
      <c r="Z1508" s="200">
        <v>0.55000000000000004</v>
      </c>
      <c r="AA1508" s="200">
        <v>0.13</v>
      </c>
      <c r="AB1508" s="200">
        <v>0.3</v>
      </c>
      <c r="AC1508" s="200">
        <v>0.85</v>
      </c>
      <c r="AL1508"/>
      <c r="AM1508"/>
      <c r="AN1508"/>
      <c r="AO1508"/>
      <c r="AP1508"/>
      <c r="AQ1508"/>
      <c r="AR1508"/>
      <c r="AS1508"/>
      <c r="AT1508"/>
      <c r="AU1508"/>
    </row>
    <row r="1509" spans="17:47" x14ac:dyDescent="0.2">
      <c r="Q1509" s="142">
        <f>TRUNC('TARIFA ENTREGA A DIRECCION USD'!D1510-'TARIFA ENTREGA A DIRECCION USD'!D1509,2)</f>
        <v>0.54</v>
      </c>
      <c r="R1509" s="190">
        <v>1502</v>
      </c>
      <c r="S1509" s="200">
        <f>TRUNC((('TARIFA ENTREGA A DIRECCION USD'!C1509-'TARIFA ENTREGA A DIRECCION USD'!D1509)/'TARIFA ENTREGA A DIRECCION USD'!D1509)+1,3)</f>
        <v>0.72199999999999998</v>
      </c>
      <c r="T1509" s="200">
        <f>TRUNC(('TARIFA ENTREGA A DIRECCION USD'!E1509-'TARIFA ENTREGA A DIRECCION USD'!D1509)/'TARIFA ENTREGA A DIRECCION USD'!D1509,3)</f>
        <v>0.248</v>
      </c>
      <c r="U1509" s="200">
        <f>TRUNC(('TARIFA ENTREGA A DIRECCION USD'!F1509-'TARIFA ENTREGA A DIRECCION USD'!D1509)/'TARIFA ENTREGA A DIRECCION USD'!D1509,3)</f>
        <v>0.41699999999999998</v>
      </c>
      <c r="V1509" s="200">
        <f>TRUNC(('TARIFA ENTREGA A DIRECCION USD'!G1509-'TARIFA ENTREGA A DIRECCION USD'!D1509)/'TARIFA ENTREGA A DIRECCION USD'!D1509,3)</f>
        <v>0.93799999999999994</v>
      </c>
      <c r="X1509" s="142">
        <v>16.12</v>
      </c>
      <c r="Y1509" s="190">
        <v>1502</v>
      </c>
      <c r="Z1509" s="200">
        <v>0.55000000000000004</v>
      </c>
      <c r="AA1509" s="200">
        <v>0.13</v>
      </c>
      <c r="AB1509" s="200">
        <v>0.3</v>
      </c>
      <c r="AC1509" s="200">
        <v>0.85</v>
      </c>
      <c r="AL1509"/>
      <c r="AM1509"/>
      <c r="AN1509"/>
      <c r="AO1509"/>
      <c r="AP1509"/>
      <c r="AQ1509"/>
      <c r="AR1509"/>
      <c r="AS1509"/>
      <c r="AT1509"/>
      <c r="AU1509"/>
    </row>
    <row r="1510" spans="17:47" x14ac:dyDescent="0.2">
      <c r="Q1510" s="142">
        <f>TRUNC('TARIFA ENTREGA A DIRECCION USD'!D1511-'TARIFA ENTREGA A DIRECCION USD'!D1510,2)</f>
        <v>0.54</v>
      </c>
      <c r="R1510" s="190">
        <v>1503</v>
      </c>
      <c r="S1510" s="200">
        <f>TRUNC((('TARIFA ENTREGA A DIRECCION USD'!C1510-'TARIFA ENTREGA A DIRECCION USD'!D1510)/'TARIFA ENTREGA A DIRECCION USD'!D1510)+1,3)</f>
        <v>0.72199999999999998</v>
      </c>
      <c r="T1510" s="200">
        <f>TRUNC(('TARIFA ENTREGA A DIRECCION USD'!E1510-'TARIFA ENTREGA A DIRECCION USD'!D1510)/'TARIFA ENTREGA A DIRECCION USD'!D1510,3)</f>
        <v>0.248</v>
      </c>
      <c r="U1510" s="200">
        <f>TRUNC(('TARIFA ENTREGA A DIRECCION USD'!F1510-'TARIFA ENTREGA A DIRECCION USD'!D1510)/'TARIFA ENTREGA A DIRECCION USD'!D1510,3)</f>
        <v>0.41699999999999998</v>
      </c>
      <c r="V1510" s="200">
        <f>TRUNC(('TARIFA ENTREGA A DIRECCION USD'!G1510-'TARIFA ENTREGA A DIRECCION USD'!D1510)/'TARIFA ENTREGA A DIRECCION USD'!D1510,3)</f>
        <v>0.93799999999999994</v>
      </c>
      <c r="X1510" s="142">
        <v>16.12</v>
      </c>
      <c r="Y1510" s="190">
        <v>1503</v>
      </c>
      <c r="Z1510" s="200">
        <v>0.55000000000000004</v>
      </c>
      <c r="AA1510" s="200">
        <v>0.13</v>
      </c>
      <c r="AB1510" s="200">
        <v>0.3</v>
      </c>
      <c r="AC1510" s="200">
        <v>0.85</v>
      </c>
      <c r="AL1510"/>
      <c r="AM1510"/>
      <c r="AN1510"/>
      <c r="AO1510"/>
      <c r="AP1510"/>
      <c r="AQ1510"/>
      <c r="AR1510"/>
      <c r="AS1510"/>
      <c r="AT1510"/>
      <c r="AU1510"/>
    </row>
    <row r="1511" spans="17:47" x14ac:dyDescent="0.2">
      <c r="Q1511" s="142">
        <f>TRUNC('TARIFA ENTREGA A DIRECCION USD'!D1512-'TARIFA ENTREGA A DIRECCION USD'!D1511,2)</f>
        <v>0.54</v>
      </c>
      <c r="R1511" s="190">
        <v>1504</v>
      </c>
      <c r="S1511" s="200">
        <f>TRUNC((('TARIFA ENTREGA A DIRECCION USD'!C1511-'TARIFA ENTREGA A DIRECCION USD'!D1511)/'TARIFA ENTREGA A DIRECCION USD'!D1511)+1,3)</f>
        <v>0.72199999999999998</v>
      </c>
      <c r="T1511" s="200">
        <f>TRUNC(('TARIFA ENTREGA A DIRECCION USD'!E1511-'TARIFA ENTREGA A DIRECCION USD'!D1511)/'TARIFA ENTREGA A DIRECCION USD'!D1511,3)</f>
        <v>0.248</v>
      </c>
      <c r="U1511" s="200">
        <f>TRUNC(('TARIFA ENTREGA A DIRECCION USD'!F1511-'TARIFA ENTREGA A DIRECCION USD'!D1511)/'TARIFA ENTREGA A DIRECCION USD'!D1511,3)</f>
        <v>0.41699999999999998</v>
      </c>
      <c r="V1511" s="200">
        <f>TRUNC(('TARIFA ENTREGA A DIRECCION USD'!G1511-'TARIFA ENTREGA A DIRECCION USD'!D1511)/'TARIFA ENTREGA A DIRECCION USD'!D1511,3)</f>
        <v>0.93799999999999994</v>
      </c>
      <c r="X1511" s="142">
        <v>16.12</v>
      </c>
      <c r="Y1511" s="190">
        <v>1504</v>
      </c>
      <c r="Z1511" s="200">
        <v>0.55000000000000004</v>
      </c>
      <c r="AA1511" s="200">
        <v>0.13</v>
      </c>
      <c r="AB1511" s="200">
        <v>0.3</v>
      </c>
      <c r="AC1511" s="200">
        <v>0.85</v>
      </c>
      <c r="AL1511"/>
      <c r="AM1511"/>
      <c r="AN1511"/>
      <c r="AO1511"/>
      <c r="AP1511"/>
      <c r="AQ1511"/>
      <c r="AR1511"/>
      <c r="AS1511"/>
      <c r="AT1511"/>
      <c r="AU1511"/>
    </row>
    <row r="1512" spans="17:47" x14ac:dyDescent="0.2">
      <c r="Q1512" s="142">
        <f>TRUNC('TARIFA ENTREGA A DIRECCION USD'!D1513-'TARIFA ENTREGA A DIRECCION USD'!D1512,2)</f>
        <v>0.54</v>
      </c>
      <c r="R1512" s="190">
        <v>1505</v>
      </c>
      <c r="S1512" s="200">
        <f>TRUNC((('TARIFA ENTREGA A DIRECCION USD'!C1512-'TARIFA ENTREGA A DIRECCION USD'!D1512)/'TARIFA ENTREGA A DIRECCION USD'!D1512)+1,3)</f>
        <v>0.72199999999999998</v>
      </c>
      <c r="T1512" s="200">
        <f>TRUNC(('TARIFA ENTREGA A DIRECCION USD'!E1512-'TARIFA ENTREGA A DIRECCION USD'!D1512)/'TARIFA ENTREGA A DIRECCION USD'!D1512,3)</f>
        <v>0.248</v>
      </c>
      <c r="U1512" s="200">
        <f>TRUNC(('TARIFA ENTREGA A DIRECCION USD'!F1512-'TARIFA ENTREGA A DIRECCION USD'!D1512)/'TARIFA ENTREGA A DIRECCION USD'!D1512,3)</f>
        <v>0.41699999999999998</v>
      </c>
      <c r="V1512" s="200">
        <f>TRUNC(('TARIFA ENTREGA A DIRECCION USD'!G1512-'TARIFA ENTREGA A DIRECCION USD'!D1512)/'TARIFA ENTREGA A DIRECCION USD'!D1512,3)</f>
        <v>0.93799999999999994</v>
      </c>
      <c r="X1512" s="142">
        <v>16.12</v>
      </c>
      <c r="Y1512" s="190">
        <v>1505</v>
      </c>
      <c r="Z1512" s="200">
        <v>0.55000000000000004</v>
      </c>
      <c r="AA1512" s="200">
        <v>0.13</v>
      </c>
      <c r="AB1512" s="200">
        <v>0.3</v>
      </c>
      <c r="AC1512" s="200">
        <v>0.85</v>
      </c>
      <c r="AL1512"/>
      <c r="AM1512"/>
      <c r="AN1512"/>
      <c r="AO1512"/>
      <c r="AP1512"/>
      <c r="AQ1512"/>
      <c r="AR1512"/>
      <c r="AS1512"/>
      <c r="AT1512"/>
      <c r="AU1512"/>
    </row>
    <row r="1513" spans="17:47" x14ac:dyDescent="0.2">
      <c r="Q1513" s="142">
        <f>TRUNC('TARIFA ENTREGA A DIRECCION USD'!D1514-'TARIFA ENTREGA A DIRECCION USD'!D1513,2)</f>
        <v>0.54</v>
      </c>
      <c r="R1513" s="190">
        <v>1506</v>
      </c>
      <c r="S1513" s="200">
        <f>TRUNC((('TARIFA ENTREGA A DIRECCION USD'!C1513-'TARIFA ENTREGA A DIRECCION USD'!D1513)/'TARIFA ENTREGA A DIRECCION USD'!D1513)+1,3)</f>
        <v>0.72199999999999998</v>
      </c>
      <c r="T1513" s="200">
        <f>TRUNC(('TARIFA ENTREGA A DIRECCION USD'!E1513-'TARIFA ENTREGA A DIRECCION USD'!D1513)/'TARIFA ENTREGA A DIRECCION USD'!D1513,3)</f>
        <v>0.248</v>
      </c>
      <c r="U1513" s="200">
        <f>TRUNC(('TARIFA ENTREGA A DIRECCION USD'!F1513-'TARIFA ENTREGA A DIRECCION USD'!D1513)/'TARIFA ENTREGA A DIRECCION USD'!D1513,3)</f>
        <v>0.41699999999999998</v>
      </c>
      <c r="V1513" s="200">
        <f>TRUNC(('TARIFA ENTREGA A DIRECCION USD'!G1513-'TARIFA ENTREGA A DIRECCION USD'!D1513)/'TARIFA ENTREGA A DIRECCION USD'!D1513,3)</f>
        <v>0.93799999999999994</v>
      </c>
      <c r="X1513" s="142">
        <v>16.12</v>
      </c>
      <c r="Y1513" s="190">
        <v>1506</v>
      </c>
      <c r="Z1513" s="200">
        <v>0.55000000000000004</v>
      </c>
      <c r="AA1513" s="200">
        <v>0.13</v>
      </c>
      <c r="AB1513" s="200">
        <v>0.3</v>
      </c>
      <c r="AC1513" s="200">
        <v>0.85</v>
      </c>
      <c r="AL1513"/>
      <c r="AM1513"/>
      <c r="AN1513"/>
      <c r="AO1513"/>
      <c r="AP1513"/>
      <c r="AQ1513"/>
      <c r="AR1513"/>
      <c r="AS1513"/>
      <c r="AT1513"/>
      <c r="AU1513"/>
    </row>
    <row r="1514" spans="17:47" x14ac:dyDescent="0.2">
      <c r="Q1514" s="142">
        <f>TRUNC('TARIFA ENTREGA A DIRECCION USD'!D1515-'TARIFA ENTREGA A DIRECCION USD'!D1514,2)</f>
        <v>0.54</v>
      </c>
      <c r="R1514" s="190">
        <v>1507</v>
      </c>
      <c r="S1514" s="200">
        <f>TRUNC((('TARIFA ENTREGA A DIRECCION USD'!C1514-'TARIFA ENTREGA A DIRECCION USD'!D1514)/'TARIFA ENTREGA A DIRECCION USD'!D1514)+1,3)</f>
        <v>0.72199999999999998</v>
      </c>
      <c r="T1514" s="200">
        <f>TRUNC(('TARIFA ENTREGA A DIRECCION USD'!E1514-'TARIFA ENTREGA A DIRECCION USD'!D1514)/'TARIFA ENTREGA A DIRECCION USD'!D1514,3)</f>
        <v>0.248</v>
      </c>
      <c r="U1514" s="200">
        <f>TRUNC(('TARIFA ENTREGA A DIRECCION USD'!F1514-'TARIFA ENTREGA A DIRECCION USD'!D1514)/'TARIFA ENTREGA A DIRECCION USD'!D1514,3)</f>
        <v>0.41699999999999998</v>
      </c>
      <c r="V1514" s="200">
        <f>TRUNC(('TARIFA ENTREGA A DIRECCION USD'!G1514-'TARIFA ENTREGA A DIRECCION USD'!D1514)/'TARIFA ENTREGA A DIRECCION USD'!D1514,3)</f>
        <v>0.93799999999999994</v>
      </c>
      <c r="X1514" s="142">
        <v>16.12</v>
      </c>
      <c r="Y1514" s="190">
        <v>1507</v>
      </c>
      <c r="Z1514" s="200">
        <v>0.55000000000000004</v>
      </c>
      <c r="AA1514" s="200">
        <v>0.13</v>
      </c>
      <c r="AB1514" s="200">
        <v>0.3</v>
      </c>
      <c r="AC1514" s="200">
        <v>0.85</v>
      </c>
      <c r="AL1514"/>
      <c r="AM1514"/>
      <c r="AN1514"/>
      <c r="AO1514"/>
      <c r="AP1514"/>
      <c r="AQ1514"/>
      <c r="AR1514"/>
      <c r="AS1514"/>
      <c r="AT1514"/>
      <c r="AU1514"/>
    </row>
    <row r="1515" spans="17:47" x14ac:dyDescent="0.2">
      <c r="Q1515" s="142">
        <f>TRUNC('TARIFA ENTREGA A DIRECCION USD'!D1516-'TARIFA ENTREGA A DIRECCION USD'!D1515,2)</f>
        <v>0.54</v>
      </c>
      <c r="R1515" s="190">
        <v>1508</v>
      </c>
      <c r="S1515" s="200">
        <f>TRUNC((('TARIFA ENTREGA A DIRECCION USD'!C1515-'TARIFA ENTREGA A DIRECCION USD'!D1515)/'TARIFA ENTREGA A DIRECCION USD'!D1515)+1,3)</f>
        <v>0.72199999999999998</v>
      </c>
      <c r="T1515" s="200">
        <f>TRUNC(('TARIFA ENTREGA A DIRECCION USD'!E1515-'TARIFA ENTREGA A DIRECCION USD'!D1515)/'TARIFA ENTREGA A DIRECCION USD'!D1515,3)</f>
        <v>0.248</v>
      </c>
      <c r="U1515" s="200">
        <f>TRUNC(('TARIFA ENTREGA A DIRECCION USD'!F1515-'TARIFA ENTREGA A DIRECCION USD'!D1515)/'TARIFA ENTREGA A DIRECCION USD'!D1515,3)</f>
        <v>0.41699999999999998</v>
      </c>
      <c r="V1515" s="200">
        <f>TRUNC(('TARIFA ENTREGA A DIRECCION USD'!G1515-'TARIFA ENTREGA A DIRECCION USD'!D1515)/'TARIFA ENTREGA A DIRECCION USD'!D1515,3)</f>
        <v>0.93799999999999994</v>
      </c>
      <c r="X1515" s="142">
        <v>16.12</v>
      </c>
      <c r="Y1515" s="190">
        <v>1508</v>
      </c>
      <c r="Z1515" s="200">
        <v>0.55000000000000004</v>
      </c>
      <c r="AA1515" s="200">
        <v>0.13</v>
      </c>
      <c r="AB1515" s="200">
        <v>0.3</v>
      </c>
      <c r="AC1515" s="200">
        <v>0.85</v>
      </c>
      <c r="AL1515"/>
      <c r="AM1515"/>
      <c r="AN1515"/>
      <c r="AO1515"/>
      <c r="AP1515"/>
      <c r="AQ1515"/>
      <c r="AR1515"/>
      <c r="AS1515"/>
      <c r="AT1515"/>
      <c r="AU1515"/>
    </row>
    <row r="1516" spans="17:47" x14ac:dyDescent="0.2">
      <c r="Q1516" s="142">
        <f>TRUNC('TARIFA ENTREGA A DIRECCION USD'!D1517-'TARIFA ENTREGA A DIRECCION USD'!D1516,2)</f>
        <v>0.54</v>
      </c>
      <c r="R1516" s="190">
        <v>1509</v>
      </c>
      <c r="S1516" s="200">
        <f>TRUNC((('TARIFA ENTREGA A DIRECCION USD'!C1516-'TARIFA ENTREGA A DIRECCION USD'!D1516)/'TARIFA ENTREGA A DIRECCION USD'!D1516)+1,3)</f>
        <v>0.72199999999999998</v>
      </c>
      <c r="T1516" s="200">
        <f>TRUNC(('TARIFA ENTREGA A DIRECCION USD'!E1516-'TARIFA ENTREGA A DIRECCION USD'!D1516)/'TARIFA ENTREGA A DIRECCION USD'!D1516,3)</f>
        <v>0.248</v>
      </c>
      <c r="U1516" s="200">
        <f>TRUNC(('TARIFA ENTREGA A DIRECCION USD'!F1516-'TARIFA ENTREGA A DIRECCION USD'!D1516)/'TARIFA ENTREGA A DIRECCION USD'!D1516,3)</f>
        <v>0.41699999999999998</v>
      </c>
      <c r="V1516" s="200">
        <f>TRUNC(('TARIFA ENTREGA A DIRECCION USD'!G1516-'TARIFA ENTREGA A DIRECCION USD'!D1516)/'TARIFA ENTREGA A DIRECCION USD'!D1516,3)</f>
        <v>0.93799999999999994</v>
      </c>
      <c r="X1516" s="142">
        <v>16.12</v>
      </c>
      <c r="Y1516" s="190">
        <v>1509</v>
      </c>
      <c r="Z1516" s="200">
        <v>0.55000000000000004</v>
      </c>
      <c r="AA1516" s="200">
        <v>0.13</v>
      </c>
      <c r="AB1516" s="200">
        <v>0.3</v>
      </c>
      <c r="AC1516" s="200">
        <v>0.85</v>
      </c>
      <c r="AL1516"/>
      <c r="AM1516"/>
      <c r="AN1516"/>
      <c r="AO1516"/>
      <c r="AP1516"/>
      <c r="AQ1516"/>
      <c r="AR1516"/>
      <c r="AS1516"/>
      <c r="AT1516"/>
      <c r="AU1516"/>
    </row>
    <row r="1517" spans="17:47" x14ac:dyDescent="0.2">
      <c r="Q1517" s="142">
        <f>TRUNC('TARIFA ENTREGA A DIRECCION USD'!D1518-'TARIFA ENTREGA A DIRECCION USD'!D1517,2)</f>
        <v>0.54</v>
      </c>
      <c r="R1517" s="190">
        <v>1510</v>
      </c>
      <c r="S1517" s="200">
        <f>TRUNC((('TARIFA ENTREGA A DIRECCION USD'!C1517-'TARIFA ENTREGA A DIRECCION USD'!D1517)/'TARIFA ENTREGA A DIRECCION USD'!D1517)+1,3)</f>
        <v>0.72199999999999998</v>
      </c>
      <c r="T1517" s="200">
        <f>TRUNC(('TARIFA ENTREGA A DIRECCION USD'!E1517-'TARIFA ENTREGA A DIRECCION USD'!D1517)/'TARIFA ENTREGA A DIRECCION USD'!D1517,3)</f>
        <v>0.248</v>
      </c>
      <c r="U1517" s="200">
        <f>TRUNC(('TARIFA ENTREGA A DIRECCION USD'!F1517-'TARIFA ENTREGA A DIRECCION USD'!D1517)/'TARIFA ENTREGA A DIRECCION USD'!D1517,3)</f>
        <v>0.41699999999999998</v>
      </c>
      <c r="V1517" s="200">
        <f>TRUNC(('TARIFA ENTREGA A DIRECCION USD'!G1517-'TARIFA ENTREGA A DIRECCION USD'!D1517)/'TARIFA ENTREGA A DIRECCION USD'!D1517,3)</f>
        <v>0.93799999999999994</v>
      </c>
      <c r="X1517" s="142">
        <v>16.12</v>
      </c>
      <c r="Y1517" s="190">
        <v>1510</v>
      </c>
      <c r="Z1517" s="200">
        <v>0.55000000000000004</v>
      </c>
      <c r="AA1517" s="200">
        <v>0.13</v>
      </c>
      <c r="AB1517" s="200">
        <v>0.3</v>
      </c>
      <c r="AC1517" s="200">
        <v>0.85</v>
      </c>
      <c r="AL1517"/>
      <c r="AM1517"/>
      <c r="AN1517"/>
      <c r="AO1517"/>
      <c r="AP1517"/>
      <c r="AQ1517"/>
      <c r="AR1517"/>
      <c r="AS1517"/>
      <c r="AT1517"/>
      <c r="AU1517"/>
    </row>
    <row r="1518" spans="17:47" x14ac:dyDescent="0.2">
      <c r="Q1518" s="142">
        <f>TRUNC('TARIFA ENTREGA A DIRECCION USD'!D1519-'TARIFA ENTREGA A DIRECCION USD'!D1518,2)</f>
        <v>0.54</v>
      </c>
      <c r="R1518" s="190">
        <v>1511</v>
      </c>
      <c r="S1518" s="200">
        <f>TRUNC((('TARIFA ENTREGA A DIRECCION USD'!C1518-'TARIFA ENTREGA A DIRECCION USD'!D1518)/'TARIFA ENTREGA A DIRECCION USD'!D1518)+1,3)</f>
        <v>0.72199999999999998</v>
      </c>
      <c r="T1518" s="200">
        <f>TRUNC(('TARIFA ENTREGA A DIRECCION USD'!E1518-'TARIFA ENTREGA A DIRECCION USD'!D1518)/'TARIFA ENTREGA A DIRECCION USD'!D1518,3)</f>
        <v>0.248</v>
      </c>
      <c r="U1518" s="200">
        <f>TRUNC(('TARIFA ENTREGA A DIRECCION USD'!F1518-'TARIFA ENTREGA A DIRECCION USD'!D1518)/'TARIFA ENTREGA A DIRECCION USD'!D1518,3)</f>
        <v>0.41699999999999998</v>
      </c>
      <c r="V1518" s="200">
        <f>TRUNC(('TARIFA ENTREGA A DIRECCION USD'!G1518-'TARIFA ENTREGA A DIRECCION USD'!D1518)/'TARIFA ENTREGA A DIRECCION USD'!D1518,3)</f>
        <v>0.93799999999999994</v>
      </c>
      <c r="X1518" s="142">
        <v>16.12</v>
      </c>
      <c r="Y1518" s="190">
        <v>1511</v>
      </c>
      <c r="Z1518" s="200">
        <v>0.55000000000000004</v>
      </c>
      <c r="AA1518" s="200">
        <v>0.13</v>
      </c>
      <c r="AB1518" s="200">
        <v>0.3</v>
      </c>
      <c r="AC1518" s="200">
        <v>0.85</v>
      </c>
      <c r="AL1518"/>
      <c r="AM1518"/>
      <c r="AN1518"/>
      <c r="AO1518"/>
      <c r="AP1518"/>
      <c r="AQ1518"/>
      <c r="AR1518"/>
      <c r="AS1518"/>
      <c r="AT1518"/>
      <c r="AU1518"/>
    </row>
    <row r="1519" spans="17:47" x14ac:dyDescent="0.2">
      <c r="Q1519" s="142">
        <f>TRUNC('TARIFA ENTREGA A DIRECCION USD'!D1520-'TARIFA ENTREGA A DIRECCION USD'!D1519,2)</f>
        <v>0.54</v>
      </c>
      <c r="R1519" s="190">
        <v>1512</v>
      </c>
      <c r="S1519" s="200">
        <f>TRUNC((('TARIFA ENTREGA A DIRECCION USD'!C1519-'TARIFA ENTREGA A DIRECCION USD'!D1519)/'TARIFA ENTREGA A DIRECCION USD'!D1519)+1,3)</f>
        <v>0.72199999999999998</v>
      </c>
      <c r="T1519" s="200">
        <f>TRUNC(('TARIFA ENTREGA A DIRECCION USD'!E1519-'TARIFA ENTREGA A DIRECCION USD'!D1519)/'TARIFA ENTREGA A DIRECCION USD'!D1519,3)</f>
        <v>0.248</v>
      </c>
      <c r="U1519" s="200">
        <f>TRUNC(('TARIFA ENTREGA A DIRECCION USD'!F1519-'TARIFA ENTREGA A DIRECCION USD'!D1519)/'TARIFA ENTREGA A DIRECCION USD'!D1519,3)</f>
        <v>0.41699999999999998</v>
      </c>
      <c r="V1519" s="200">
        <f>TRUNC(('TARIFA ENTREGA A DIRECCION USD'!G1519-'TARIFA ENTREGA A DIRECCION USD'!D1519)/'TARIFA ENTREGA A DIRECCION USD'!D1519,3)</f>
        <v>0.93799999999999994</v>
      </c>
      <c r="X1519" s="142">
        <v>16.12</v>
      </c>
      <c r="Y1519" s="190">
        <v>1512</v>
      </c>
      <c r="Z1519" s="200">
        <v>0.55000000000000004</v>
      </c>
      <c r="AA1519" s="200">
        <v>0.13</v>
      </c>
      <c r="AB1519" s="200">
        <v>0.3</v>
      </c>
      <c r="AC1519" s="200">
        <v>0.85</v>
      </c>
      <c r="AL1519"/>
      <c r="AM1519"/>
      <c r="AN1519"/>
      <c r="AO1519"/>
      <c r="AP1519"/>
      <c r="AQ1519"/>
      <c r="AR1519"/>
      <c r="AS1519"/>
      <c r="AT1519"/>
      <c r="AU1519"/>
    </row>
    <row r="1520" spans="17:47" x14ac:dyDescent="0.2">
      <c r="Q1520" s="142">
        <f>TRUNC('TARIFA ENTREGA A DIRECCION USD'!D1521-'TARIFA ENTREGA A DIRECCION USD'!D1520,2)</f>
        <v>0.54</v>
      </c>
      <c r="R1520" s="190">
        <v>1513</v>
      </c>
      <c r="S1520" s="200">
        <f>TRUNC((('TARIFA ENTREGA A DIRECCION USD'!C1520-'TARIFA ENTREGA A DIRECCION USD'!D1520)/'TARIFA ENTREGA A DIRECCION USD'!D1520)+1,3)</f>
        <v>0.72199999999999998</v>
      </c>
      <c r="T1520" s="200">
        <f>TRUNC(('TARIFA ENTREGA A DIRECCION USD'!E1520-'TARIFA ENTREGA A DIRECCION USD'!D1520)/'TARIFA ENTREGA A DIRECCION USD'!D1520,3)</f>
        <v>0.248</v>
      </c>
      <c r="U1520" s="200">
        <f>TRUNC(('TARIFA ENTREGA A DIRECCION USD'!F1520-'TARIFA ENTREGA A DIRECCION USD'!D1520)/'TARIFA ENTREGA A DIRECCION USD'!D1520,3)</f>
        <v>0.41699999999999998</v>
      </c>
      <c r="V1520" s="200">
        <f>TRUNC(('TARIFA ENTREGA A DIRECCION USD'!G1520-'TARIFA ENTREGA A DIRECCION USD'!D1520)/'TARIFA ENTREGA A DIRECCION USD'!D1520,3)</f>
        <v>0.93799999999999994</v>
      </c>
      <c r="X1520" s="142">
        <v>16.12</v>
      </c>
      <c r="Y1520" s="190">
        <v>1513</v>
      </c>
      <c r="Z1520" s="200">
        <v>0.55000000000000004</v>
      </c>
      <c r="AA1520" s="200">
        <v>0.13</v>
      </c>
      <c r="AB1520" s="200">
        <v>0.3</v>
      </c>
      <c r="AC1520" s="200">
        <v>0.85</v>
      </c>
      <c r="AL1520"/>
      <c r="AM1520"/>
      <c r="AN1520"/>
      <c r="AO1520"/>
      <c r="AP1520"/>
      <c r="AQ1520"/>
      <c r="AR1520"/>
      <c r="AS1520"/>
      <c r="AT1520"/>
      <c r="AU1520"/>
    </row>
    <row r="1521" spans="17:47" x14ac:dyDescent="0.2">
      <c r="Q1521" s="142">
        <f>TRUNC('TARIFA ENTREGA A DIRECCION USD'!D1522-'TARIFA ENTREGA A DIRECCION USD'!D1521,2)</f>
        <v>0.54</v>
      </c>
      <c r="R1521" s="190">
        <v>1514</v>
      </c>
      <c r="S1521" s="200">
        <f>TRUNC((('TARIFA ENTREGA A DIRECCION USD'!C1521-'TARIFA ENTREGA A DIRECCION USD'!D1521)/'TARIFA ENTREGA A DIRECCION USD'!D1521)+1,3)</f>
        <v>0.72199999999999998</v>
      </c>
      <c r="T1521" s="200">
        <f>TRUNC(('TARIFA ENTREGA A DIRECCION USD'!E1521-'TARIFA ENTREGA A DIRECCION USD'!D1521)/'TARIFA ENTREGA A DIRECCION USD'!D1521,3)</f>
        <v>0.248</v>
      </c>
      <c r="U1521" s="200">
        <f>TRUNC(('TARIFA ENTREGA A DIRECCION USD'!F1521-'TARIFA ENTREGA A DIRECCION USD'!D1521)/'TARIFA ENTREGA A DIRECCION USD'!D1521,3)</f>
        <v>0.41699999999999998</v>
      </c>
      <c r="V1521" s="200">
        <f>TRUNC(('TARIFA ENTREGA A DIRECCION USD'!G1521-'TARIFA ENTREGA A DIRECCION USD'!D1521)/'TARIFA ENTREGA A DIRECCION USD'!D1521,3)</f>
        <v>0.93799999999999994</v>
      </c>
      <c r="X1521" s="142">
        <v>16.12</v>
      </c>
      <c r="Y1521" s="190">
        <v>1514</v>
      </c>
      <c r="Z1521" s="200">
        <v>0.55000000000000004</v>
      </c>
      <c r="AA1521" s="200">
        <v>0.13</v>
      </c>
      <c r="AB1521" s="200">
        <v>0.3</v>
      </c>
      <c r="AC1521" s="200">
        <v>0.85</v>
      </c>
      <c r="AL1521"/>
      <c r="AM1521"/>
      <c r="AN1521"/>
      <c r="AO1521"/>
      <c r="AP1521"/>
      <c r="AQ1521"/>
      <c r="AR1521"/>
      <c r="AS1521"/>
      <c r="AT1521"/>
      <c r="AU1521"/>
    </row>
    <row r="1522" spans="17:47" x14ac:dyDescent="0.2">
      <c r="Q1522" s="142">
        <f>TRUNC('TARIFA ENTREGA A DIRECCION USD'!D1523-'TARIFA ENTREGA A DIRECCION USD'!D1522,2)</f>
        <v>0.54</v>
      </c>
      <c r="R1522" s="190">
        <v>1515</v>
      </c>
      <c r="S1522" s="200">
        <f>TRUNC((('TARIFA ENTREGA A DIRECCION USD'!C1522-'TARIFA ENTREGA A DIRECCION USD'!D1522)/'TARIFA ENTREGA A DIRECCION USD'!D1522)+1,3)</f>
        <v>0.72199999999999998</v>
      </c>
      <c r="T1522" s="200">
        <f>TRUNC(('TARIFA ENTREGA A DIRECCION USD'!E1522-'TARIFA ENTREGA A DIRECCION USD'!D1522)/'TARIFA ENTREGA A DIRECCION USD'!D1522,3)</f>
        <v>0.248</v>
      </c>
      <c r="U1522" s="200">
        <f>TRUNC(('TARIFA ENTREGA A DIRECCION USD'!F1522-'TARIFA ENTREGA A DIRECCION USD'!D1522)/'TARIFA ENTREGA A DIRECCION USD'!D1522,3)</f>
        <v>0.41699999999999998</v>
      </c>
      <c r="V1522" s="200">
        <f>TRUNC(('TARIFA ENTREGA A DIRECCION USD'!G1522-'TARIFA ENTREGA A DIRECCION USD'!D1522)/'TARIFA ENTREGA A DIRECCION USD'!D1522,3)</f>
        <v>0.93799999999999994</v>
      </c>
      <c r="X1522" s="142">
        <v>16.12</v>
      </c>
      <c r="Y1522" s="190">
        <v>1515</v>
      </c>
      <c r="Z1522" s="200">
        <v>0.55000000000000004</v>
      </c>
      <c r="AA1522" s="200">
        <v>0.13</v>
      </c>
      <c r="AB1522" s="200">
        <v>0.3</v>
      </c>
      <c r="AC1522" s="200">
        <v>0.85</v>
      </c>
      <c r="AL1522"/>
      <c r="AM1522"/>
      <c r="AN1522"/>
      <c r="AO1522"/>
      <c r="AP1522"/>
      <c r="AQ1522"/>
      <c r="AR1522"/>
      <c r="AS1522"/>
      <c r="AT1522"/>
      <c r="AU1522"/>
    </row>
    <row r="1523" spans="17:47" x14ac:dyDescent="0.2">
      <c r="Q1523" s="142">
        <f>TRUNC('TARIFA ENTREGA A DIRECCION USD'!D1524-'TARIFA ENTREGA A DIRECCION USD'!D1523,2)</f>
        <v>0.54</v>
      </c>
      <c r="R1523" s="190">
        <v>1516</v>
      </c>
      <c r="S1523" s="200">
        <f>TRUNC((('TARIFA ENTREGA A DIRECCION USD'!C1523-'TARIFA ENTREGA A DIRECCION USD'!D1523)/'TARIFA ENTREGA A DIRECCION USD'!D1523)+1,3)</f>
        <v>0.72199999999999998</v>
      </c>
      <c r="T1523" s="200">
        <f>TRUNC(('TARIFA ENTREGA A DIRECCION USD'!E1523-'TARIFA ENTREGA A DIRECCION USD'!D1523)/'TARIFA ENTREGA A DIRECCION USD'!D1523,3)</f>
        <v>0.248</v>
      </c>
      <c r="U1523" s="200">
        <f>TRUNC(('TARIFA ENTREGA A DIRECCION USD'!F1523-'TARIFA ENTREGA A DIRECCION USD'!D1523)/'TARIFA ENTREGA A DIRECCION USD'!D1523,3)</f>
        <v>0.41699999999999998</v>
      </c>
      <c r="V1523" s="200">
        <f>TRUNC(('TARIFA ENTREGA A DIRECCION USD'!G1523-'TARIFA ENTREGA A DIRECCION USD'!D1523)/'TARIFA ENTREGA A DIRECCION USD'!D1523,3)</f>
        <v>0.93799999999999994</v>
      </c>
      <c r="X1523" s="142">
        <v>16.12</v>
      </c>
      <c r="Y1523" s="190">
        <v>1516</v>
      </c>
      <c r="Z1523" s="200">
        <v>0.55000000000000004</v>
      </c>
      <c r="AA1523" s="200">
        <v>0.13</v>
      </c>
      <c r="AB1523" s="200">
        <v>0.3</v>
      </c>
      <c r="AC1523" s="200">
        <v>0.85</v>
      </c>
      <c r="AL1523"/>
      <c r="AM1523"/>
      <c r="AN1523"/>
      <c r="AO1523"/>
      <c r="AP1523"/>
      <c r="AQ1523"/>
      <c r="AR1523"/>
      <c r="AS1523"/>
      <c r="AT1523"/>
      <c r="AU1523"/>
    </row>
    <row r="1524" spans="17:47" x14ac:dyDescent="0.2">
      <c r="Q1524" s="142">
        <f>TRUNC('TARIFA ENTREGA A DIRECCION USD'!D1525-'TARIFA ENTREGA A DIRECCION USD'!D1524,2)</f>
        <v>0.54</v>
      </c>
      <c r="R1524" s="190">
        <v>1517</v>
      </c>
      <c r="S1524" s="200">
        <f>TRUNC((('TARIFA ENTREGA A DIRECCION USD'!C1524-'TARIFA ENTREGA A DIRECCION USD'!D1524)/'TARIFA ENTREGA A DIRECCION USD'!D1524)+1,3)</f>
        <v>0.72199999999999998</v>
      </c>
      <c r="T1524" s="200">
        <f>TRUNC(('TARIFA ENTREGA A DIRECCION USD'!E1524-'TARIFA ENTREGA A DIRECCION USD'!D1524)/'TARIFA ENTREGA A DIRECCION USD'!D1524,3)</f>
        <v>0.248</v>
      </c>
      <c r="U1524" s="200">
        <f>TRUNC(('TARIFA ENTREGA A DIRECCION USD'!F1524-'TARIFA ENTREGA A DIRECCION USD'!D1524)/'TARIFA ENTREGA A DIRECCION USD'!D1524,3)</f>
        <v>0.41699999999999998</v>
      </c>
      <c r="V1524" s="200">
        <f>TRUNC(('TARIFA ENTREGA A DIRECCION USD'!G1524-'TARIFA ENTREGA A DIRECCION USD'!D1524)/'TARIFA ENTREGA A DIRECCION USD'!D1524,3)</f>
        <v>0.93899999999999995</v>
      </c>
      <c r="X1524" s="142">
        <v>16.12</v>
      </c>
      <c r="Y1524" s="190">
        <v>1517</v>
      </c>
      <c r="Z1524" s="200">
        <v>0.55000000000000004</v>
      </c>
      <c r="AA1524" s="200">
        <v>0.13</v>
      </c>
      <c r="AB1524" s="200">
        <v>0.3</v>
      </c>
      <c r="AC1524" s="200">
        <v>0.85</v>
      </c>
      <c r="AL1524"/>
      <c r="AM1524"/>
      <c r="AN1524"/>
      <c r="AO1524"/>
      <c r="AP1524"/>
      <c r="AQ1524"/>
      <c r="AR1524"/>
      <c r="AS1524"/>
      <c r="AT1524"/>
      <c r="AU1524"/>
    </row>
    <row r="1525" spans="17:47" x14ac:dyDescent="0.2">
      <c r="Q1525" s="142">
        <f>TRUNC('TARIFA ENTREGA A DIRECCION USD'!D1526-'TARIFA ENTREGA A DIRECCION USD'!D1525,2)</f>
        <v>0.54</v>
      </c>
      <c r="R1525" s="190">
        <v>1518</v>
      </c>
      <c r="S1525" s="200">
        <f>TRUNC((('TARIFA ENTREGA A DIRECCION USD'!C1525-'TARIFA ENTREGA A DIRECCION USD'!D1525)/'TARIFA ENTREGA A DIRECCION USD'!D1525)+1,3)</f>
        <v>0.72199999999999998</v>
      </c>
      <c r="T1525" s="200">
        <f>TRUNC(('TARIFA ENTREGA A DIRECCION USD'!E1525-'TARIFA ENTREGA A DIRECCION USD'!D1525)/'TARIFA ENTREGA A DIRECCION USD'!D1525,3)</f>
        <v>0.248</v>
      </c>
      <c r="U1525" s="200">
        <f>TRUNC(('TARIFA ENTREGA A DIRECCION USD'!F1525-'TARIFA ENTREGA A DIRECCION USD'!D1525)/'TARIFA ENTREGA A DIRECCION USD'!D1525,3)</f>
        <v>0.41699999999999998</v>
      </c>
      <c r="V1525" s="200">
        <f>TRUNC(('TARIFA ENTREGA A DIRECCION USD'!G1525-'TARIFA ENTREGA A DIRECCION USD'!D1525)/'TARIFA ENTREGA A DIRECCION USD'!D1525,3)</f>
        <v>0.93899999999999995</v>
      </c>
      <c r="X1525" s="142">
        <v>16.12</v>
      </c>
      <c r="Y1525" s="190">
        <v>1518</v>
      </c>
      <c r="Z1525" s="200">
        <v>0.55000000000000004</v>
      </c>
      <c r="AA1525" s="200">
        <v>0.13</v>
      </c>
      <c r="AB1525" s="200">
        <v>0.3</v>
      </c>
      <c r="AC1525" s="200">
        <v>0.85</v>
      </c>
      <c r="AL1525"/>
      <c r="AM1525"/>
      <c r="AN1525"/>
      <c r="AO1525"/>
      <c r="AP1525"/>
      <c r="AQ1525"/>
      <c r="AR1525"/>
      <c r="AS1525"/>
      <c r="AT1525"/>
      <c r="AU1525"/>
    </row>
    <row r="1526" spans="17:47" x14ac:dyDescent="0.2">
      <c r="Q1526" s="142">
        <f>TRUNC('TARIFA ENTREGA A DIRECCION USD'!D1527-'TARIFA ENTREGA A DIRECCION USD'!D1526,2)</f>
        <v>0.54</v>
      </c>
      <c r="R1526" s="190">
        <v>1519</v>
      </c>
      <c r="S1526" s="200">
        <f>TRUNC((('TARIFA ENTREGA A DIRECCION USD'!C1526-'TARIFA ENTREGA A DIRECCION USD'!D1526)/'TARIFA ENTREGA A DIRECCION USD'!D1526)+1,3)</f>
        <v>0.72199999999999998</v>
      </c>
      <c r="T1526" s="200">
        <f>TRUNC(('TARIFA ENTREGA A DIRECCION USD'!E1526-'TARIFA ENTREGA A DIRECCION USD'!D1526)/'TARIFA ENTREGA A DIRECCION USD'!D1526,3)</f>
        <v>0.248</v>
      </c>
      <c r="U1526" s="200">
        <f>TRUNC(('TARIFA ENTREGA A DIRECCION USD'!F1526-'TARIFA ENTREGA A DIRECCION USD'!D1526)/'TARIFA ENTREGA A DIRECCION USD'!D1526,3)</f>
        <v>0.41699999999999998</v>
      </c>
      <c r="V1526" s="200">
        <f>TRUNC(('TARIFA ENTREGA A DIRECCION USD'!G1526-'TARIFA ENTREGA A DIRECCION USD'!D1526)/'TARIFA ENTREGA A DIRECCION USD'!D1526,3)</f>
        <v>0.93899999999999995</v>
      </c>
      <c r="X1526" s="142">
        <v>16.12</v>
      </c>
      <c r="Y1526" s="190">
        <v>1519</v>
      </c>
      <c r="Z1526" s="200">
        <v>0.55000000000000004</v>
      </c>
      <c r="AA1526" s="200">
        <v>0.13</v>
      </c>
      <c r="AB1526" s="200">
        <v>0.3</v>
      </c>
      <c r="AC1526" s="200">
        <v>0.85</v>
      </c>
      <c r="AL1526"/>
      <c r="AM1526"/>
      <c r="AN1526"/>
      <c r="AO1526"/>
      <c r="AP1526"/>
      <c r="AQ1526"/>
      <c r="AR1526"/>
      <c r="AS1526"/>
      <c r="AT1526"/>
      <c r="AU1526"/>
    </row>
    <row r="1527" spans="17:47" x14ac:dyDescent="0.2">
      <c r="Q1527" s="142">
        <f>TRUNC('TARIFA ENTREGA A DIRECCION USD'!D1528-'TARIFA ENTREGA A DIRECCION USD'!D1527,2)</f>
        <v>0.54</v>
      </c>
      <c r="R1527" s="190">
        <v>1520</v>
      </c>
      <c r="S1527" s="200">
        <f>TRUNC((('TARIFA ENTREGA A DIRECCION USD'!C1527-'TARIFA ENTREGA A DIRECCION USD'!D1527)/'TARIFA ENTREGA A DIRECCION USD'!D1527)+1,3)</f>
        <v>0.72199999999999998</v>
      </c>
      <c r="T1527" s="200">
        <f>TRUNC(('TARIFA ENTREGA A DIRECCION USD'!E1527-'TARIFA ENTREGA A DIRECCION USD'!D1527)/'TARIFA ENTREGA A DIRECCION USD'!D1527,3)</f>
        <v>0.248</v>
      </c>
      <c r="U1527" s="200">
        <f>TRUNC(('TARIFA ENTREGA A DIRECCION USD'!F1527-'TARIFA ENTREGA A DIRECCION USD'!D1527)/'TARIFA ENTREGA A DIRECCION USD'!D1527,3)</f>
        <v>0.41799999999999998</v>
      </c>
      <c r="V1527" s="200">
        <f>TRUNC(('TARIFA ENTREGA A DIRECCION USD'!G1527-'TARIFA ENTREGA A DIRECCION USD'!D1527)/'TARIFA ENTREGA A DIRECCION USD'!D1527,3)</f>
        <v>0.93899999999999995</v>
      </c>
      <c r="X1527" s="142">
        <v>16.12</v>
      </c>
      <c r="Y1527" s="190">
        <v>1520</v>
      </c>
      <c r="Z1527" s="200">
        <v>0.55000000000000004</v>
      </c>
      <c r="AA1527" s="200">
        <v>0.13</v>
      </c>
      <c r="AB1527" s="200">
        <v>0.3</v>
      </c>
      <c r="AC1527" s="200">
        <v>0.85</v>
      </c>
      <c r="AL1527"/>
      <c r="AM1527"/>
      <c r="AN1527"/>
      <c r="AO1527"/>
      <c r="AP1527"/>
      <c r="AQ1527"/>
      <c r="AR1527"/>
      <c r="AS1527"/>
      <c r="AT1527"/>
      <c r="AU1527"/>
    </row>
    <row r="1528" spans="17:47" x14ac:dyDescent="0.2">
      <c r="Q1528" s="142">
        <f>TRUNC('TARIFA ENTREGA A DIRECCION USD'!D1529-'TARIFA ENTREGA A DIRECCION USD'!D1528,2)</f>
        <v>0.54</v>
      </c>
      <c r="R1528" s="190">
        <v>1521</v>
      </c>
      <c r="S1528" s="200">
        <f>TRUNC((('TARIFA ENTREGA A DIRECCION USD'!C1528-'TARIFA ENTREGA A DIRECCION USD'!D1528)/'TARIFA ENTREGA A DIRECCION USD'!D1528)+1,3)</f>
        <v>0.72199999999999998</v>
      </c>
      <c r="T1528" s="200">
        <f>TRUNC(('TARIFA ENTREGA A DIRECCION USD'!E1528-'TARIFA ENTREGA A DIRECCION USD'!D1528)/'TARIFA ENTREGA A DIRECCION USD'!D1528,3)</f>
        <v>0.248</v>
      </c>
      <c r="U1528" s="200">
        <f>TRUNC(('TARIFA ENTREGA A DIRECCION USD'!F1528-'TARIFA ENTREGA A DIRECCION USD'!D1528)/'TARIFA ENTREGA A DIRECCION USD'!D1528,3)</f>
        <v>0.41799999999999998</v>
      </c>
      <c r="V1528" s="200">
        <f>TRUNC(('TARIFA ENTREGA A DIRECCION USD'!G1528-'TARIFA ENTREGA A DIRECCION USD'!D1528)/'TARIFA ENTREGA A DIRECCION USD'!D1528,3)</f>
        <v>0.93899999999999995</v>
      </c>
      <c r="X1528" s="142">
        <v>16.12</v>
      </c>
      <c r="Y1528" s="190">
        <v>1521</v>
      </c>
      <c r="Z1528" s="200">
        <v>0.55000000000000004</v>
      </c>
      <c r="AA1528" s="200">
        <v>0.13</v>
      </c>
      <c r="AB1528" s="200">
        <v>0.3</v>
      </c>
      <c r="AC1528" s="200">
        <v>0.85</v>
      </c>
      <c r="AL1528"/>
      <c r="AM1528"/>
      <c r="AN1528"/>
      <c r="AO1528"/>
      <c r="AP1528"/>
      <c r="AQ1528"/>
      <c r="AR1528"/>
      <c r="AS1528"/>
      <c r="AT1528"/>
      <c r="AU1528"/>
    </row>
    <row r="1529" spans="17:47" x14ac:dyDescent="0.2">
      <c r="Q1529" s="142">
        <f>TRUNC('TARIFA ENTREGA A DIRECCION USD'!D1530-'TARIFA ENTREGA A DIRECCION USD'!D1529,2)</f>
        <v>0.54</v>
      </c>
      <c r="R1529" s="190">
        <v>1522</v>
      </c>
      <c r="S1529" s="200">
        <f>TRUNC((('TARIFA ENTREGA A DIRECCION USD'!C1529-'TARIFA ENTREGA A DIRECCION USD'!D1529)/'TARIFA ENTREGA A DIRECCION USD'!D1529)+1,3)</f>
        <v>0.72199999999999998</v>
      </c>
      <c r="T1529" s="200">
        <f>TRUNC(('TARIFA ENTREGA A DIRECCION USD'!E1529-'TARIFA ENTREGA A DIRECCION USD'!D1529)/'TARIFA ENTREGA A DIRECCION USD'!D1529,3)</f>
        <v>0.248</v>
      </c>
      <c r="U1529" s="200">
        <f>TRUNC(('TARIFA ENTREGA A DIRECCION USD'!F1529-'TARIFA ENTREGA A DIRECCION USD'!D1529)/'TARIFA ENTREGA A DIRECCION USD'!D1529,3)</f>
        <v>0.41799999999999998</v>
      </c>
      <c r="V1529" s="200">
        <f>TRUNC(('TARIFA ENTREGA A DIRECCION USD'!G1529-'TARIFA ENTREGA A DIRECCION USD'!D1529)/'TARIFA ENTREGA A DIRECCION USD'!D1529,3)</f>
        <v>0.93899999999999995</v>
      </c>
      <c r="X1529" s="142">
        <v>16.12</v>
      </c>
      <c r="Y1529" s="190">
        <v>1522</v>
      </c>
      <c r="Z1529" s="200">
        <v>0.55000000000000004</v>
      </c>
      <c r="AA1529" s="200">
        <v>0.13</v>
      </c>
      <c r="AB1529" s="200">
        <v>0.3</v>
      </c>
      <c r="AC1529" s="200">
        <v>0.85</v>
      </c>
      <c r="AL1529"/>
      <c r="AM1529"/>
      <c r="AN1529"/>
      <c r="AO1529"/>
      <c r="AP1529"/>
      <c r="AQ1529"/>
      <c r="AR1529"/>
      <c r="AS1529"/>
      <c r="AT1529"/>
      <c r="AU1529"/>
    </row>
    <row r="1530" spans="17:47" x14ac:dyDescent="0.2">
      <c r="Q1530" s="142">
        <f>TRUNC('TARIFA ENTREGA A DIRECCION USD'!D1531-'TARIFA ENTREGA A DIRECCION USD'!D1530,2)</f>
        <v>0.54</v>
      </c>
      <c r="R1530" s="190">
        <v>1523</v>
      </c>
      <c r="S1530" s="200">
        <f>TRUNC((('TARIFA ENTREGA A DIRECCION USD'!C1530-'TARIFA ENTREGA A DIRECCION USD'!D1530)/'TARIFA ENTREGA A DIRECCION USD'!D1530)+1,3)</f>
        <v>0.72199999999999998</v>
      </c>
      <c r="T1530" s="200">
        <f>TRUNC(('TARIFA ENTREGA A DIRECCION USD'!E1530-'TARIFA ENTREGA A DIRECCION USD'!D1530)/'TARIFA ENTREGA A DIRECCION USD'!D1530,3)</f>
        <v>0.249</v>
      </c>
      <c r="U1530" s="200">
        <f>TRUNC(('TARIFA ENTREGA A DIRECCION USD'!F1530-'TARIFA ENTREGA A DIRECCION USD'!D1530)/'TARIFA ENTREGA A DIRECCION USD'!D1530,3)</f>
        <v>0.41799999999999998</v>
      </c>
      <c r="V1530" s="200">
        <f>TRUNC(('TARIFA ENTREGA A DIRECCION USD'!G1530-'TARIFA ENTREGA A DIRECCION USD'!D1530)/'TARIFA ENTREGA A DIRECCION USD'!D1530,3)</f>
        <v>0.93899999999999995</v>
      </c>
      <c r="X1530" s="142">
        <v>16.12</v>
      </c>
      <c r="Y1530" s="190">
        <v>1523</v>
      </c>
      <c r="Z1530" s="200">
        <v>0.55000000000000004</v>
      </c>
      <c r="AA1530" s="200">
        <v>0.13</v>
      </c>
      <c r="AB1530" s="200">
        <v>0.3</v>
      </c>
      <c r="AC1530" s="200">
        <v>0.85</v>
      </c>
      <c r="AL1530"/>
      <c r="AM1530"/>
      <c r="AN1530"/>
      <c r="AO1530"/>
      <c r="AP1530"/>
      <c r="AQ1530"/>
      <c r="AR1530"/>
      <c r="AS1530"/>
      <c r="AT1530"/>
      <c r="AU1530"/>
    </row>
    <row r="1531" spans="17:47" x14ac:dyDescent="0.2">
      <c r="Q1531" s="142">
        <f>TRUNC('TARIFA ENTREGA A DIRECCION USD'!D1532-'TARIFA ENTREGA A DIRECCION USD'!D1531,2)</f>
        <v>0.54</v>
      </c>
      <c r="R1531" s="190">
        <v>1524</v>
      </c>
      <c r="S1531" s="200">
        <f>TRUNC((('TARIFA ENTREGA A DIRECCION USD'!C1531-'TARIFA ENTREGA A DIRECCION USD'!D1531)/'TARIFA ENTREGA A DIRECCION USD'!D1531)+1,3)</f>
        <v>0.72199999999999998</v>
      </c>
      <c r="T1531" s="200">
        <f>TRUNC(('TARIFA ENTREGA A DIRECCION USD'!E1531-'TARIFA ENTREGA A DIRECCION USD'!D1531)/'TARIFA ENTREGA A DIRECCION USD'!D1531,3)</f>
        <v>0.249</v>
      </c>
      <c r="U1531" s="200">
        <f>TRUNC(('TARIFA ENTREGA A DIRECCION USD'!F1531-'TARIFA ENTREGA A DIRECCION USD'!D1531)/'TARIFA ENTREGA A DIRECCION USD'!D1531,3)</f>
        <v>0.41799999999999998</v>
      </c>
      <c r="V1531" s="200">
        <f>TRUNC(('TARIFA ENTREGA A DIRECCION USD'!G1531-'TARIFA ENTREGA A DIRECCION USD'!D1531)/'TARIFA ENTREGA A DIRECCION USD'!D1531,3)</f>
        <v>0.93899999999999995</v>
      </c>
      <c r="X1531" s="142">
        <v>16.12</v>
      </c>
      <c r="Y1531" s="190">
        <v>1524</v>
      </c>
      <c r="Z1531" s="200">
        <v>0.55000000000000004</v>
      </c>
      <c r="AA1531" s="200">
        <v>0.13</v>
      </c>
      <c r="AB1531" s="200">
        <v>0.3</v>
      </c>
      <c r="AC1531" s="200">
        <v>0.85</v>
      </c>
      <c r="AL1531"/>
      <c r="AM1531"/>
      <c r="AN1531"/>
      <c r="AO1531"/>
      <c r="AP1531"/>
      <c r="AQ1531"/>
      <c r="AR1531"/>
      <c r="AS1531"/>
      <c r="AT1531"/>
      <c r="AU1531"/>
    </row>
    <row r="1532" spans="17:47" x14ac:dyDescent="0.2">
      <c r="Q1532" s="142">
        <f>TRUNC('TARIFA ENTREGA A DIRECCION USD'!D1533-'TARIFA ENTREGA A DIRECCION USD'!D1532,2)</f>
        <v>0.54</v>
      </c>
      <c r="R1532" s="190">
        <v>1525</v>
      </c>
      <c r="S1532" s="200">
        <f>TRUNC((('TARIFA ENTREGA A DIRECCION USD'!C1532-'TARIFA ENTREGA A DIRECCION USD'!D1532)/'TARIFA ENTREGA A DIRECCION USD'!D1532)+1,3)</f>
        <v>0.72199999999999998</v>
      </c>
      <c r="T1532" s="200">
        <f>TRUNC(('TARIFA ENTREGA A DIRECCION USD'!E1532-'TARIFA ENTREGA A DIRECCION USD'!D1532)/'TARIFA ENTREGA A DIRECCION USD'!D1532,3)</f>
        <v>0.249</v>
      </c>
      <c r="U1532" s="200">
        <f>TRUNC(('TARIFA ENTREGA A DIRECCION USD'!F1532-'TARIFA ENTREGA A DIRECCION USD'!D1532)/'TARIFA ENTREGA A DIRECCION USD'!D1532,3)</f>
        <v>0.41799999999999998</v>
      </c>
      <c r="V1532" s="200">
        <f>TRUNC(('TARIFA ENTREGA A DIRECCION USD'!G1532-'TARIFA ENTREGA A DIRECCION USD'!D1532)/'TARIFA ENTREGA A DIRECCION USD'!D1532,3)</f>
        <v>0.93899999999999995</v>
      </c>
      <c r="X1532" s="142">
        <v>16.12</v>
      </c>
      <c r="Y1532" s="190">
        <v>1525</v>
      </c>
      <c r="Z1532" s="200">
        <v>0.55000000000000004</v>
      </c>
      <c r="AA1532" s="200">
        <v>0.13</v>
      </c>
      <c r="AB1532" s="200">
        <v>0.3</v>
      </c>
      <c r="AC1532" s="200">
        <v>0.85</v>
      </c>
      <c r="AL1532"/>
      <c r="AM1532"/>
      <c r="AN1532"/>
      <c r="AO1532"/>
      <c r="AP1532"/>
      <c r="AQ1532"/>
      <c r="AR1532"/>
      <c r="AS1532"/>
      <c r="AT1532"/>
      <c r="AU1532"/>
    </row>
    <row r="1533" spans="17:47" x14ac:dyDescent="0.2">
      <c r="Q1533" s="142">
        <f>TRUNC('TARIFA ENTREGA A DIRECCION USD'!D1534-'TARIFA ENTREGA A DIRECCION USD'!D1533,2)</f>
        <v>0.54</v>
      </c>
      <c r="R1533" s="190">
        <v>1526</v>
      </c>
      <c r="S1533" s="200">
        <f>TRUNC((('TARIFA ENTREGA A DIRECCION USD'!C1533-'TARIFA ENTREGA A DIRECCION USD'!D1533)/'TARIFA ENTREGA A DIRECCION USD'!D1533)+1,3)</f>
        <v>0.72199999999999998</v>
      </c>
      <c r="T1533" s="200">
        <f>TRUNC(('TARIFA ENTREGA A DIRECCION USD'!E1533-'TARIFA ENTREGA A DIRECCION USD'!D1533)/'TARIFA ENTREGA A DIRECCION USD'!D1533,3)</f>
        <v>0.249</v>
      </c>
      <c r="U1533" s="200">
        <f>TRUNC(('TARIFA ENTREGA A DIRECCION USD'!F1533-'TARIFA ENTREGA A DIRECCION USD'!D1533)/'TARIFA ENTREGA A DIRECCION USD'!D1533,3)</f>
        <v>0.41799999999999998</v>
      </c>
      <c r="V1533" s="200">
        <f>TRUNC(('TARIFA ENTREGA A DIRECCION USD'!G1533-'TARIFA ENTREGA A DIRECCION USD'!D1533)/'TARIFA ENTREGA A DIRECCION USD'!D1533,3)</f>
        <v>0.93899999999999995</v>
      </c>
      <c r="X1533" s="142">
        <v>16.12</v>
      </c>
      <c r="Y1533" s="190">
        <v>1526</v>
      </c>
      <c r="Z1533" s="200">
        <v>0.55000000000000004</v>
      </c>
      <c r="AA1533" s="200">
        <v>0.13</v>
      </c>
      <c r="AB1533" s="200">
        <v>0.3</v>
      </c>
      <c r="AC1533" s="200">
        <v>0.85</v>
      </c>
      <c r="AL1533"/>
      <c r="AM1533"/>
      <c r="AN1533"/>
      <c r="AO1533"/>
      <c r="AP1533"/>
      <c r="AQ1533"/>
      <c r="AR1533"/>
      <c r="AS1533"/>
      <c r="AT1533"/>
      <c r="AU1533"/>
    </row>
    <row r="1534" spans="17:47" x14ac:dyDescent="0.2">
      <c r="Q1534" s="142">
        <f>TRUNC('TARIFA ENTREGA A DIRECCION USD'!D1535-'TARIFA ENTREGA A DIRECCION USD'!D1534,2)</f>
        <v>0.54</v>
      </c>
      <c r="R1534" s="190">
        <v>1527</v>
      </c>
      <c r="S1534" s="200">
        <f>TRUNC((('TARIFA ENTREGA A DIRECCION USD'!C1534-'TARIFA ENTREGA A DIRECCION USD'!D1534)/'TARIFA ENTREGA A DIRECCION USD'!D1534)+1,3)</f>
        <v>0.72199999999999998</v>
      </c>
      <c r="T1534" s="200">
        <f>TRUNC(('TARIFA ENTREGA A DIRECCION USD'!E1534-'TARIFA ENTREGA A DIRECCION USD'!D1534)/'TARIFA ENTREGA A DIRECCION USD'!D1534,3)</f>
        <v>0.249</v>
      </c>
      <c r="U1534" s="200">
        <f>TRUNC(('TARIFA ENTREGA A DIRECCION USD'!F1534-'TARIFA ENTREGA A DIRECCION USD'!D1534)/'TARIFA ENTREGA A DIRECCION USD'!D1534,3)</f>
        <v>0.41799999999999998</v>
      </c>
      <c r="V1534" s="200">
        <f>TRUNC(('TARIFA ENTREGA A DIRECCION USD'!G1534-'TARIFA ENTREGA A DIRECCION USD'!D1534)/'TARIFA ENTREGA A DIRECCION USD'!D1534,3)</f>
        <v>0.93899999999999995</v>
      </c>
      <c r="X1534" s="142">
        <v>16.12</v>
      </c>
      <c r="Y1534" s="190">
        <v>1527</v>
      </c>
      <c r="Z1534" s="200">
        <v>0.55000000000000004</v>
      </c>
      <c r="AA1534" s="200">
        <v>0.13</v>
      </c>
      <c r="AB1534" s="200">
        <v>0.3</v>
      </c>
      <c r="AC1534" s="200">
        <v>0.85</v>
      </c>
      <c r="AL1534"/>
      <c r="AM1534"/>
      <c r="AN1534"/>
      <c r="AO1534"/>
      <c r="AP1534"/>
      <c r="AQ1534"/>
      <c r="AR1534"/>
      <c r="AS1534"/>
      <c r="AT1534"/>
      <c r="AU1534"/>
    </row>
    <row r="1535" spans="17:47" x14ac:dyDescent="0.2">
      <c r="Q1535" s="142">
        <f>TRUNC('TARIFA ENTREGA A DIRECCION USD'!D1536-'TARIFA ENTREGA A DIRECCION USD'!D1535,2)</f>
        <v>0.54</v>
      </c>
      <c r="R1535" s="190">
        <v>1528</v>
      </c>
      <c r="S1535" s="200">
        <f>TRUNC((('TARIFA ENTREGA A DIRECCION USD'!C1535-'TARIFA ENTREGA A DIRECCION USD'!D1535)/'TARIFA ENTREGA A DIRECCION USD'!D1535)+1,3)</f>
        <v>0.72199999999999998</v>
      </c>
      <c r="T1535" s="200">
        <f>TRUNC(('TARIFA ENTREGA A DIRECCION USD'!E1535-'TARIFA ENTREGA A DIRECCION USD'!D1535)/'TARIFA ENTREGA A DIRECCION USD'!D1535,3)</f>
        <v>0.249</v>
      </c>
      <c r="U1535" s="200">
        <f>TRUNC(('TARIFA ENTREGA A DIRECCION USD'!F1535-'TARIFA ENTREGA A DIRECCION USD'!D1535)/'TARIFA ENTREGA A DIRECCION USD'!D1535,3)</f>
        <v>0.41799999999999998</v>
      </c>
      <c r="V1535" s="200">
        <f>TRUNC(('TARIFA ENTREGA A DIRECCION USD'!G1535-'TARIFA ENTREGA A DIRECCION USD'!D1535)/'TARIFA ENTREGA A DIRECCION USD'!D1535,3)</f>
        <v>0.93899999999999995</v>
      </c>
      <c r="X1535" s="142">
        <v>16.12</v>
      </c>
      <c r="Y1535" s="190">
        <v>1528</v>
      </c>
      <c r="Z1535" s="200">
        <v>0.55000000000000004</v>
      </c>
      <c r="AA1535" s="200">
        <v>0.13</v>
      </c>
      <c r="AB1535" s="200">
        <v>0.3</v>
      </c>
      <c r="AC1535" s="200">
        <v>0.85</v>
      </c>
      <c r="AL1535"/>
      <c r="AM1535"/>
      <c r="AN1535"/>
      <c r="AO1535"/>
      <c r="AP1535"/>
      <c r="AQ1535"/>
      <c r="AR1535"/>
      <c r="AS1535"/>
      <c r="AT1535"/>
      <c r="AU1535"/>
    </row>
    <row r="1536" spans="17:47" x14ac:dyDescent="0.2">
      <c r="Q1536" s="142">
        <f>TRUNC('TARIFA ENTREGA A DIRECCION USD'!D1537-'TARIFA ENTREGA A DIRECCION USD'!D1536,2)</f>
        <v>0.54</v>
      </c>
      <c r="R1536" s="190">
        <v>1529</v>
      </c>
      <c r="S1536" s="200">
        <f>TRUNC((('TARIFA ENTREGA A DIRECCION USD'!C1536-'TARIFA ENTREGA A DIRECCION USD'!D1536)/'TARIFA ENTREGA A DIRECCION USD'!D1536)+1,3)</f>
        <v>0.72199999999999998</v>
      </c>
      <c r="T1536" s="200">
        <f>TRUNC(('TARIFA ENTREGA A DIRECCION USD'!E1536-'TARIFA ENTREGA A DIRECCION USD'!D1536)/'TARIFA ENTREGA A DIRECCION USD'!D1536,3)</f>
        <v>0.249</v>
      </c>
      <c r="U1536" s="200">
        <f>TRUNC(('TARIFA ENTREGA A DIRECCION USD'!F1536-'TARIFA ENTREGA A DIRECCION USD'!D1536)/'TARIFA ENTREGA A DIRECCION USD'!D1536,3)</f>
        <v>0.41799999999999998</v>
      </c>
      <c r="V1536" s="200">
        <f>TRUNC(('TARIFA ENTREGA A DIRECCION USD'!G1536-'TARIFA ENTREGA A DIRECCION USD'!D1536)/'TARIFA ENTREGA A DIRECCION USD'!D1536,3)</f>
        <v>0.93899999999999995</v>
      </c>
      <c r="X1536" s="142">
        <v>16.12</v>
      </c>
      <c r="Y1536" s="190">
        <v>1529</v>
      </c>
      <c r="Z1536" s="200">
        <v>0.55000000000000004</v>
      </c>
      <c r="AA1536" s="200">
        <v>0.13</v>
      </c>
      <c r="AB1536" s="200">
        <v>0.3</v>
      </c>
      <c r="AC1536" s="200">
        <v>0.85</v>
      </c>
      <c r="AL1536"/>
      <c r="AM1536"/>
      <c r="AN1536"/>
      <c r="AO1536"/>
      <c r="AP1536"/>
      <c r="AQ1536"/>
      <c r="AR1536"/>
      <c r="AS1536"/>
      <c r="AT1536"/>
      <c r="AU1536"/>
    </row>
    <row r="1537" spans="17:47" x14ac:dyDescent="0.2">
      <c r="Q1537" s="142">
        <f>TRUNC('TARIFA ENTREGA A DIRECCION USD'!D1538-'TARIFA ENTREGA A DIRECCION USD'!D1537,2)</f>
        <v>0.54</v>
      </c>
      <c r="R1537" s="190">
        <v>1530</v>
      </c>
      <c r="S1537" s="200">
        <f>TRUNC((('TARIFA ENTREGA A DIRECCION USD'!C1537-'TARIFA ENTREGA A DIRECCION USD'!D1537)/'TARIFA ENTREGA A DIRECCION USD'!D1537)+1,3)</f>
        <v>0.72199999999999998</v>
      </c>
      <c r="T1537" s="200">
        <f>TRUNC(('TARIFA ENTREGA A DIRECCION USD'!E1537-'TARIFA ENTREGA A DIRECCION USD'!D1537)/'TARIFA ENTREGA A DIRECCION USD'!D1537,3)</f>
        <v>0.249</v>
      </c>
      <c r="U1537" s="200">
        <f>TRUNC(('TARIFA ENTREGA A DIRECCION USD'!F1537-'TARIFA ENTREGA A DIRECCION USD'!D1537)/'TARIFA ENTREGA A DIRECCION USD'!D1537,3)</f>
        <v>0.41799999999999998</v>
      </c>
      <c r="V1537" s="200">
        <f>TRUNC(('TARIFA ENTREGA A DIRECCION USD'!G1537-'TARIFA ENTREGA A DIRECCION USD'!D1537)/'TARIFA ENTREGA A DIRECCION USD'!D1537,3)</f>
        <v>0.93899999999999995</v>
      </c>
      <c r="X1537" s="142">
        <v>16.12</v>
      </c>
      <c r="Y1537" s="190">
        <v>1530</v>
      </c>
      <c r="Z1537" s="200">
        <v>0.55000000000000004</v>
      </c>
      <c r="AA1537" s="200">
        <v>0.13</v>
      </c>
      <c r="AB1537" s="200">
        <v>0.3</v>
      </c>
      <c r="AC1537" s="200">
        <v>0.85</v>
      </c>
      <c r="AL1537"/>
      <c r="AM1537"/>
      <c r="AN1537"/>
      <c r="AO1537"/>
      <c r="AP1537"/>
      <c r="AQ1537"/>
      <c r="AR1537"/>
      <c r="AS1537"/>
      <c r="AT1537"/>
      <c r="AU1537"/>
    </row>
    <row r="1538" spans="17:47" x14ac:dyDescent="0.2">
      <c r="Q1538" s="142">
        <f>TRUNC('TARIFA ENTREGA A DIRECCION USD'!D1539-'TARIFA ENTREGA A DIRECCION USD'!D1538,2)</f>
        <v>0.54</v>
      </c>
      <c r="R1538" s="190">
        <v>1531</v>
      </c>
      <c r="S1538" s="200">
        <f>TRUNC((('TARIFA ENTREGA A DIRECCION USD'!C1538-'TARIFA ENTREGA A DIRECCION USD'!D1538)/'TARIFA ENTREGA A DIRECCION USD'!D1538)+1,3)</f>
        <v>0.72199999999999998</v>
      </c>
      <c r="T1538" s="200">
        <f>TRUNC(('TARIFA ENTREGA A DIRECCION USD'!E1538-'TARIFA ENTREGA A DIRECCION USD'!D1538)/'TARIFA ENTREGA A DIRECCION USD'!D1538,3)</f>
        <v>0.249</v>
      </c>
      <c r="U1538" s="200">
        <f>TRUNC(('TARIFA ENTREGA A DIRECCION USD'!F1538-'TARIFA ENTREGA A DIRECCION USD'!D1538)/'TARIFA ENTREGA A DIRECCION USD'!D1538,3)</f>
        <v>0.41799999999999998</v>
      </c>
      <c r="V1538" s="200">
        <f>TRUNC(('TARIFA ENTREGA A DIRECCION USD'!G1538-'TARIFA ENTREGA A DIRECCION USD'!D1538)/'TARIFA ENTREGA A DIRECCION USD'!D1538,3)</f>
        <v>0.93899999999999995</v>
      </c>
      <c r="X1538" s="142">
        <v>16.12</v>
      </c>
      <c r="Y1538" s="190">
        <v>1531</v>
      </c>
      <c r="Z1538" s="200">
        <v>0.55000000000000004</v>
      </c>
      <c r="AA1538" s="200">
        <v>0.13</v>
      </c>
      <c r="AB1538" s="200">
        <v>0.3</v>
      </c>
      <c r="AC1538" s="200">
        <v>0.85</v>
      </c>
      <c r="AL1538"/>
      <c r="AM1538"/>
      <c r="AN1538"/>
      <c r="AO1538"/>
      <c r="AP1538"/>
      <c r="AQ1538"/>
      <c r="AR1538"/>
      <c r="AS1538"/>
      <c r="AT1538"/>
      <c r="AU1538"/>
    </row>
    <row r="1539" spans="17:47" x14ac:dyDescent="0.2">
      <c r="Q1539" s="142">
        <f>TRUNC('TARIFA ENTREGA A DIRECCION USD'!D1540-'TARIFA ENTREGA A DIRECCION USD'!D1539,2)</f>
        <v>0.54</v>
      </c>
      <c r="R1539" s="190">
        <v>1532</v>
      </c>
      <c r="S1539" s="200">
        <f>TRUNC((('TARIFA ENTREGA A DIRECCION USD'!C1539-'TARIFA ENTREGA A DIRECCION USD'!D1539)/'TARIFA ENTREGA A DIRECCION USD'!D1539)+1,3)</f>
        <v>0.72199999999999998</v>
      </c>
      <c r="T1539" s="200">
        <f>TRUNC(('TARIFA ENTREGA A DIRECCION USD'!E1539-'TARIFA ENTREGA A DIRECCION USD'!D1539)/'TARIFA ENTREGA A DIRECCION USD'!D1539,3)</f>
        <v>0.249</v>
      </c>
      <c r="U1539" s="200">
        <f>TRUNC(('TARIFA ENTREGA A DIRECCION USD'!F1539-'TARIFA ENTREGA A DIRECCION USD'!D1539)/'TARIFA ENTREGA A DIRECCION USD'!D1539,3)</f>
        <v>0.41799999999999998</v>
      </c>
      <c r="V1539" s="200">
        <f>TRUNC(('TARIFA ENTREGA A DIRECCION USD'!G1539-'TARIFA ENTREGA A DIRECCION USD'!D1539)/'TARIFA ENTREGA A DIRECCION USD'!D1539,3)</f>
        <v>0.93899999999999995</v>
      </c>
      <c r="X1539" s="142">
        <v>16.12</v>
      </c>
      <c r="Y1539" s="190">
        <v>1532</v>
      </c>
      <c r="Z1539" s="200">
        <v>0.55000000000000004</v>
      </c>
      <c r="AA1539" s="200">
        <v>0.13</v>
      </c>
      <c r="AB1539" s="200">
        <v>0.3</v>
      </c>
      <c r="AC1539" s="200">
        <v>0.85</v>
      </c>
      <c r="AL1539"/>
      <c r="AM1539"/>
      <c r="AN1539"/>
      <c r="AO1539"/>
      <c r="AP1539"/>
      <c r="AQ1539"/>
      <c r="AR1539"/>
      <c r="AS1539"/>
      <c r="AT1539"/>
      <c r="AU1539"/>
    </row>
    <row r="1540" spans="17:47" x14ac:dyDescent="0.2">
      <c r="Q1540" s="142">
        <f>TRUNC('TARIFA ENTREGA A DIRECCION USD'!D1541-'TARIFA ENTREGA A DIRECCION USD'!D1540,2)</f>
        <v>0.54</v>
      </c>
      <c r="R1540" s="190">
        <v>1533</v>
      </c>
      <c r="S1540" s="200">
        <f>TRUNC((('TARIFA ENTREGA A DIRECCION USD'!C1540-'TARIFA ENTREGA A DIRECCION USD'!D1540)/'TARIFA ENTREGA A DIRECCION USD'!D1540)+1,3)</f>
        <v>0.72199999999999998</v>
      </c>
      <c r="T1540" s="200">
        <f>TRUNC(('TARIFA ENTREGA A DIRECCION USD'!E1540-'TARIFA ENTREGA A DIRECCION USD'!D1540)/'TARIFA ENTREGA A DIRECCION USD'!D1540,3)</f>
        <v>0.249</v>
      </c>
      <c r="U1540" s="200">
        <f>TRUNC(('TARIFA ENTREGA A DIRECCION USD'!F1540-'TARIFA ENTREGA A DIRECCION USD'!D1540)/'TARIFA ENTREGA A DIRECCION USD'!D1540,3)</f>
        <v>0.41799999999999998</v>
      </c>
      <c r="V1540" s="200">
        <f>TRUNC(('TARIFA ENTREGA A DIRECCION USD'!G1540-'TARIFA ENTREGA A DIRECCION USD'!D1540)/'TARIFA ENTREGA A DIRECCION USD'!D1540,3)</f>
        <v>0.93899999999999995</v>
      </c>
      <c r="X1540" s="142">
        <v>16.12</v>
      </c>
      <c r="Y1540" s="190">
        <v>1533</v>
      </c>
      <c r="Z1540" s="200">
        <v>0.55000000000000004</v>
      </c>
      <c r="AA1540" s="200">
        <v>0.13</v>
      </c>
      <c r="AB1540" s="200">
        <v>0.3</v>
      </c>
      <c r="AC1540" s="200">
        <v>0.85</v>
      </c>
      <c r="AL1540"/>
      <c r="AM1540"/>
      <c r="AN1540"/>
      <c r="AO1540"/>
      <c r="AP1540"/>
      <c r="AQ1540"/>
      <c r="AR1540"/>
      <c r="AS1540"/>
      <c r="AT1540"/>
      <c r="AU1540"/>
    </row>
    <row r="1541" spans="17:47" x14ac:dyDescent="0.2">
      <c r="Q1541" s="142">
        <f>TRUNC('TARIFA ENTREGA A DIRECCION USD'!D1542-'TARIFA ENTREGA A DIRECCION USD'!D1541,2)</f>
        <v>0.54</v>
      </c>
      <c r="R1541" s="190">
        <v>1534</v>
      </c>
      <c r="S1541" s="200">
        <f>TRUNC((('TARIFA ENTREGA A DIRECCION USD'!C1541-'TARIFA ENTREGA A DIRECCION USD'!D1541)/'TARIFA ENTREGA A DIRECCION USD'!D1541)+1,3)</f>
        <v>0.72199999999999998</v>
      </c>
      <c r="T1541" s="200">
        <f>TRUNC(('TARIFA ENTREGA A DIRECCION USD'!E1541-'TARIFA ENTREGA A DIRECCION USD'!D1541)/'TARIFA ENTREGA A DIRECCION USD'!D1541,3)</f>
        <v>0.249</v>
      </c>
      <c r="U1541" s="200">
        <f>TRUNC(('TARIFA ENTREGA A DIRECCION USD'!F1541-'TARIFA ENTREGA A DIRECCION USD'!D1541)/'TARIFA ENTREGA A DIRECCION USD'!D1541,3)</f>
        <v>0.41799999999999998</v>
      </c>
      <c r="V1541" s="200">
        <f>TRUNC(('TARIFA ENTREGA A DIRECCION USD'!G1541-'TARIFA ENTREGA A DIRECCION USD'!D1541)/'TARIFA ENTREGA A DIRECCION USD'!D1541,3)</f>
        <v>0.93899999999999995</v>
      </c>
      <c r="X1541" s="142">
        <v>16.12</v>
      </c>
      <c r="Y1541" s="190">
        <v>1534</v>
      </c>
      <c r="Z1541" s="200">
        <v>0.55000000000000004</v>
      </c>
      <c r="AA1541" s="200">
        <v>0.13</v>
      </c>
      <c r="AB1541" s="200">
        <v>0.3</v>
      </c>
      <c r="AC1541" s="200">
        <v>0.85</v>
      </c>
      <c r="AL1541"/>
      <c r="AM1541"/>
      <c r="AN1541"/>
      <c r="AO1541"/>
      <c r="AP1541"/>
      <c r="AQ1541"/>
      <c r="AR1541"/>
      <c r="AS1541"/>
      <c r="AT1541"/>
      <c r="AU1541"/>
    </row>
    <row r="1542" spans="17:47" x14ac:dyDescent="0.2">
      <c r="Q1542" s="142">
        <f>TRUNC('TARIFA ENTREGA A DIRECCION USD'!D1543-'TARIFA ENTREGA A DIRECCION USD'!D1542,2)</f>
        <v>0.54</v>
      </c>
      <c r="R1542" s="190">
        <v>1535</v>
      </c>
      <c r="S1542" s="200">
        <f>TRUNC((('TARIFA ENTREGA A DIRECCION USD'!C1542-'TARIFA ENTREGA A DIRECCION USD'!D1542)/'TARIFA ENTREGA A DIRECCION USD'!D1542)+1,3)</f>
        <v>0.72199999999999998</v>
      </c>
      <c r="T1542" s="200">
        <f>TRUNC(('TARIFA ENTREGA A DIRECCION USD'!E1542-'TARIFA ENTREGA A DIRECCION USD'!D1542)/'TARIFA ENTREGA A DIRECCION USD'!D1542,3)</f>
        <v>0.249</v>
      </c>
      <c r="U1542" s="200">
        <f>TRUNC(('TARIFA ENTREGA A DIRECCION USD'!F1542-'TARIFA ENTREGA A DIRECCION USD'!D1542)/'TARIFA ENTREGA A DIRECCION USD'!D1542,3)</f>
        <v>0.41799999999999998</v>
      </c>
      <c r="V1542" s="200">
        <f>TRUNC(('TARIFA ENTREGA A DIRECCION USD'!G1542-'TARIFA ENTREGA A DIRECCION USD'!D1542)/'TARIFA ENTREGA A DIRECCION USD'!D1542,3)</f>
        <v>0.93899999999999995</v>
      </c>
      <c r="X1542" s="142">
        <v>16.12</v>
      </c>
      <c r="Y1542" s="190">
        <v>1535</v>
      </c>
      <c r="Z1542" s="200">
        <v>0.55000000000000004</v>
      </c>
      <c r="AA1542" s="200">
        <v>0.13</v>
      </c>
      <c r="AB1542" s="200">
        <v>0.3</v>
      </c>
      <c r="AC1542" s="200">
        <v>0.85</v>
      </c>
      <c r="AL1542"/>
      <c r="AM1542"/>
      <c r="AN1542"/>
      <c r="AO1542"/>
      <c r="AP1542"/>
      <c r="AQ1542"/>
      <c r="AR1542"/>
      <c r="AS1542"/>
      <c r="AT1542"/>
      <c r="AU1542"/>
    </row>
    <row r="1543" spans="17:47" x14ac:dyDescent="0.2">
      <c r="Q1543" s="142">
        <f>TRUNC('TARIFA ENTREGA A DIRECCION USD'!D1544-'TARIFA ENTREGA A DIRECCION USD'!D1543,2)</f>
        <v>0.54</v>
      </c>
      <c r="R1543" s="190">
        <v>1536</v>
      </c>
      <c r="S1543" s="200">
        <f>TRUNC((('TARIFA ENTREGA A DIRECCION USD'!C1543-'TARIFA ENTREGA A DIRECCION USD'!D1543)/'TARIFA ENTREGA A DIRECCION USD'!D1543)+1,3)</f>
        <v>0.72199999999999998</v>
      </c>
      <c r="T1543" s="200">
        <f>TRUNC(('TARIFA ENTREGA A DIRECCION USD'!E1543-'TARIFA ENTREGA A DIRECCION USD'!D1543)/'TARIFA ENTREGA A DIRECCION USD'!D1543,3)</f>
        <v>0.249</v>
      </c>
      <c r="U1543" s="200">
        <f>TRUNC(('TARIFA ENTREGA A DIRECCION USD'!F1543-'TARIFA ENTREGA A DIRECCION USD'!D1543)/'TARIFA ENTREGA A DIRECCION USD'!D1543,3)</f>
        <v>0.41799999999999998</v>
      </c>
      <c r="V1543" s="200">
        <f>TRUNC(('TARIFA ENTREGA A DIRECCION USD'!G1543-'TARIFA ENTREGA A DIRECCION USD'!D1543)/'TARIFA ENTREGA A DIRECCION USD'!D1543,3)</f>
        <v>0.93899999999999995</v>
      </c>
      <c r="X1543" s="142">
        <v>16.12</v>
      </c>
      <c r="Y1543" s="190">
        <v>1536</v>
      </c>
      <c r="Z1543" s="200">
        <v>0.55000000000000004</v>
      </c>
      <c r="AA1543" s="200">
        <v>0.13</v>
      </c>
      <c r="AB1543" s="200">
        <v>0.3</v>
      </c>
      <c r="AC1543" s="200">
        <v>0.85</v>
      </c>
      <c r="AL1543"/>
      <c r="AM1543"/>
      <c r="AN1543"/>
      <c r="AO1543"/>
      <c r="AP1543"/>
      <c r="AQ1543"/>
      <c r="AR1543"/>
      <c r="AS1543"/>
      <c r="AT1543"/>
      <c r="AU1543"/>
    </row>
    <row r="1544" spans="17:47" x14ac:dyDescent="0.2">
      <c r="Q1544" s="142">
        <f>TRUNC('TARIFA ENTREGA A DIRECCION USD'!D1545-'TARIFA ENTREGA A DIRECCION USD'!D1544,2)</f>
        <v>0.54</v>
      </c>
      <c r="R1544" s="190">
        <v>1537</v>
      </c>
      <c r="S1544" s="200">
        <f>TRUNC((('TARIFA ENTREGA A DIRECCION USD'!C1544-'TARIFA ENTREGA A DIRECCION USD'!D1544)/'TARIFA ENTREGA A DIRECCION USD'!D1544)+1,3)</f>
        <v>0.72199999999999998</v>
      </c>
      <c r="T1544" s="200">
        <f>TRUNC(('TARIFA ENTREGA A DIRECCION USD'!E1544-'TARIFA ENTREGA A DIRECCION USD'!D1544)/'TARIFA ENTREGA A DIRECCION USD'!D1544,3)</f>
        <v>0.249</v>
      </c>
      <c r="U1544" s="200">
        <f>TRUNC(('TARIFA ENTREGA A DIRECCION USD'!F1544-'TARIFA ENTREGA A DIRECCION USD'!D1544)/'TARIFA ENTREGA A DIRECCION USD'!D1544,3)</f>
        <v>0.41799999999999998</v>
      </c>
      <c r="V1544" s="200">
        <f>TRUNC(('TARIFA ENTREGA A DIRECCION USD'!G1544-'TARIFA ENTREGA A DIRECCION USD'!D1544)/'TARIFA ENTREGA A DIRECCION USD'!D1544,3)</f>
        <v>0.93899999999999995</v>
      </c>
      <c r="X1544" s="142">
        <v>16.12</v>
      </c>
      <c r="Y1544" s="190">
        <v>1537</v>
      </c>
      <c r="Z1544" s="200">
        <v>0.55000000000000004</v>
      </c>
      <c r="AA1544" s="200">
        <v>0.13</v>
      </c>
      <c r="AB1544" s="200">
        <v>0.3</v>
      </c>
      <c r="AC1544" s="200">
        <v>0.85</v>
      </c>
      <c r="AL1544"/>
      <c r="AM1544"/>
      <c r="AN1544"/>
      <c r="AO1544"/>
      <c r="AP1544"/>
      <c r="AQ1544"/>
      <c r="AR1544"/>
      <c r="AS1544"/>
      <c r="AT1544"/>
      <c r="AU1544"/>
    </row>
    <row r="1545" spans="17:47" x14ac:dyDescent="0.2">
      <c r="Q1545" s="142">
        <f>TRUNC('TARIFA ENTREGA A DIRECCION USD'!D1546-'TARIFA ENTREGA A DIRECCION USD'!D1545,2)</f>
        <v>0.54</v>
      </c>
      <c r="R1545" s="190">
        <v>1538</v>
      </c>
      <c r="S1545" s="200">
        <f>TRUNC((('TARIFA ENTREGA A DIRECCION USD'!C1545-'TARIFA ENTREGA A DIRECCION USD'!D1545)/'TARIFA ENTREGA A DIRECCION USD'!D1545)+1,3)</f>
        <v>0.72199999999999998</v>
      </c>
      <c r="T1545" s="200">
        <f>TRUNC(('TARIFA ENTREGA A DIRECCION USD'!E1545-'TARIFA ENTREGA A DIRECCION USD'!D1545)/'TARIFA ENTREGA A DIRECCION USD'!D1545,3)</f>
        <v>0.249</v>
      </c>
      <c r="U1545" s="200">
        <f>TRUNC(('TARIFA ENTREGA A DIRECCION USD'!F1545-'TARIFA ENTREGA A DIRECCION USD'!D1545)/'TARIFA ENTREGA A DIRECCION USD'!D1545,3)</f>
        <v>0.41799999999999998</v>
      </c>
      <c r="V1545" s="200">
        <f>TRUNC(('TARIFA ENTREGA A DIRECCION USD'!G1545-'TARIFA ENTREGA A DIRECCION USD'!D1545)/'TARIFA ENTREGA A DIRECCION USD'!D1545,3)</f>
        <v>0.93899999999999995</v>
      </c>
      <c r="X1545" s="142">
        <v>16.12</v>
      </c>
      <c r="Y1545" s="190">
        <v>1538</v>
      </c>
      <c r="Z1545" s="200">
        <v>0.55000000000000004</v>
      </c>
      <c r="AA1545" s="200">
        <v>0.13</v>
      </c>
      <c r="AB1545" s="200">
        <v>0.3</v>
      </c>
      <c r="AC1545" s="200">
        <v>0.85</v>
      </c>
      <c r="AL1545"/>
      <c r="AM1545"/>
      <c r="AN1545"/>
      <c r="AO1545"/>
      <c r="AP1545"/>
      <c r="AQ1545"/>
      <c r="AR1545"/>
      <c r="AS1545"/>
      <c r="AT1545"/>
      <c r="AU1545"/>
    </row>
    <row r="1546" spans="17:47" x14ac:dyDescent="0.2">
      <c r="Q1546" s="142">
        <f>TRUNC('TARIFA ENTREGA A DIRECCION USD'!D1547-'TARIFA ENTREGA A DIRECCION USD'!D1546,2)</f>
        <v>0.54</v>
      </c>
      <c r="R1546" s="190">
        <v>1539</v>
      </c>
      <c r="S1546" s="200">
        <f>TRUNC((('TARIFA ENTREGA A DIRECCION USD'!C1546-'TARIFA ENTREGA A DIRECCION USD'!D1546)/'TARIFA ENTREGA A DIRECCION USD'!D1546)+1,3)</f>
        <v>0.72199999999999998</v>
      </c>
      <c r="T1546" s="200">
        <f>TRUNC(('TARIFA ENTREGA A DIRECCION USD'!E1546-'TARIFA ENTREGA A DIRECCION USD'!D1546)/'TARIFA ENTREGA A DIRECCION USD'!D1546,3)</f>
        <v>0.249</v>
      </c>
      <c r="U1546" s="200">
        <f>TRUNC(('TARIFA ENTREGA A DIRECCION USD'!F1546-'TARIFA ENTREGA A DIRECCION USD'!D1546)/'TARIFA ENTREGA A DIRECCION USD'!D1546,3)</f>
        <v>0.41799999999999998</v>
      </c>
      <c r="V1546" s="200">
        <f>TRUNC(('TARIFA ENTREGA A DIRECCION USD'!G1546-'TARIFA ENTREGA A DIRECCION USD'!D1546)/'TARIFA ENTREGA A DIRECCION USD'!D1546,3)</f>
        <v>0.93899999999999995</v>
      </c>
      <c r="X1546" s="142">
        <v>16.12</v>
      </c>
      <c r="Y1546" s="190">
        <v>1539</v>
      </c>
      <c r="Z1546" s="200">
        <v>0.55000000000000004</v>
      </c>
      <c r="AA1546" s="200">
        <v>0.13</v>
      </c>
      <c r="AB1546" s="200">
        <v>0.3</v>
      </c>
      <c r="AC1546" s="200">
        <v>0.85</v>
      </c>
      <c r="AL1546"/>
      <c r="AM1546"/>
      <c r="AN1546"/>
      <c r="AO1546"/>
      <c r="AP1546"/>
      <c r="AQ1546"/>
      <c r="AR1546"/>
      <c r="AS1546"/>
      <c r="AT1546"/>
      <c r="AU1546"/>
    </row>
    <row r="1547" spans="17:47" x14ac:dyDescent="0.2">
      <c r="Q1547" s="142">
        <f>TRUNC('TARIFA ENTREGA A DIRECCION USD'!D1548-'TARIFA ENTREGA A DIRECCION USD'!D1547,2)</f>
        <v>0.54</v>
      </c>
      <c r="R1547" s="190">
        <v>1540</v>
      </c>
      <c r="S1547" s="200">
        <f>TRUNC((('TARIFA ENTREGA A DIRECCION USD'!C1547-'TARIFA ENTREGA A DIRECCION USD'!D1547)/'TARIFA ENTREGA A DIRECCION USD'!D1547)+1,3)</f>
        <v>0.72199999999999998</v>
      </c>
      <c r="T1547" s="200">
        <f>TRUNC(('TARIFA ENTREGA A DIRECCION USD'!E1547-'TARIFA ENTREGA A DIRECCION USD'!D1547)/'TARIFA ENTREGA A DIRECCION USD'!D1547,3)</f>
        <v>0.249</v>
      </c>
      <c r="U1547" s="200">
        <f>TRUNC(('TARIFA ENTREGA A DIRECCION USD'!F1547-'TARIFA ENTREGA A DIRECCION USD'!D1547)/'TARIFA ENTREGA A DIRECCION USD'!D1547,3)</f>
        <v>0.41799999999999998</v>
      </c>
      <c r="V1547" s="200">
        <f>TRUNC(('TARIFA ENTREGA A DIRECCION USD'!G1547-'TARIFA ENTREGA A DIRECCION USD'!D1547)/'TARIFA ENTREGA A DIRECCION USD'!D1547,3)</f>
        <v>0.93899999999999995</v>
      </c>
      <c r="X1547" s="142">
        <v>16.12</v>
      </c>
      <c r="Y1547" s="190">
        <v>1540</v>
      </c>
      <c r="Z1547" s="200">
        <v>0.55000000000000004</v>
      </c>
      <c r="AA1547" s="200">
        <v>0.13</v>
      </c>
      <c r="AB1547" s="200">
        <v>0.3</v>
      </c>
      <c r="AC1547" s="200">
        <v>0.85</v>
      </c>
      <c r="AL1547"/>
      <c r="AM1547"/>
      <c r="AN1547"/>
      <c r="AO1547"/>
      <c r="AP1547"/>
      <c r="AQ1547"/>
      <c r="AR1547"/>
      <c r="AS1547"/>
      <c r="AT1547"/>
      <c r="AU1547"/>
    </row>
    <row r="1548" spans="17:47" x14ac:dyDescent="0.2">
      <c r="Q1548" s="142">
        <f>TRUNC('TARIFA ENTREGA A DIRECCION USD'!D1549-'TARIFA ENTREGA A DIRECCION USD'!D1548,2)</f>
        <v>0.54</v>
      </c>
      <c r="R1548" s="190">
        <v>1541</v>
      </c>
      <c r="S1548" s="200">
        <f>TRUNC((('TARIFA ENTREGA A DIRECCION USD'!C1548-'TARIFA ENTREGA A DIRECCION USD'!D1548)/'TARIFA ENTREGA A DIRECCION USD'!D1548)+1,3)</f>
        <v>0.72199999999999998</v>
      </c>
      <c r="T1548" s="200">
        <f>TRUNC(('TARIFA ENTREGA A DIRECCION USD'!E1548-'TARIFA ENTREGA A DIRECCION USD'!D1548)/'TARIFA ENTREGA A DIRECCION USD'!D1548,3)</f>
        <v>0.249</v>
      </c>
      <c r="U1548" s="200">
        <f>TRUNC(('TARIFA ENTREGA A DIRECCION USD'!F1548-'TARIFA ENTREGA A DIRECCION USD'!D1548)/'TARIFA ENTREGA A DIRECCION USD'!D1548,3)</f>
        <v>0.41799999999999998</v>
      </c>
      <c r="V1548" s="200">
        <f>TRUNC(('TARIFA ENTREGA A DIRECCION USD'!G1548-'TARIFA ENTREGA A DIRECCION USD'!D1548)/'TARIFA ENTREGA A DIRECCION USD'!D1548,3)</f>
        <v>0.93899999999999995</v>
      </c>
      <c r="X1548" s="142">
        <v>16.12</v>
      </c>
      <c r="Y1548" s="190">
        <v>1541</v>
      </c>
      <c r="Z1548" s="200">
        <v>0.55000000000000004</v>
      </c>
      <c r="AA1548" s="200">
        <v>0.13</v>
      </c>
      <c r="AB1548" s="200">
        <v>0.3</v>
      </c>
      <c r="AC1548" s="200">
        <v>0.85</v>
      </c>
      <c r="AL1548"/>
      <c r="AM1548"/>
      <c r="AN1548"/>
      <c r="AO1548"/>
      <c r="AP1548"/>
      <c r="AQ1548"/>
      <c r="AR1548"/>
      <c r="AS1548"/>
      <c r="AT1548"/>
      <c r="AU1548"/>
    </row>
    <row r="1549" spans="17:47" x14ac:dyDescent="0.2">
      <c r="Q1549" s="142">
        <f>TRUNC('TARIFA ENTREGA A DIRECCION USD'!D1550-'TARIFA ENTREGA A DIRECCION USD'!D1549,2)</f>
        <v>0.54</v>
      </c>
      <c r="R1549" s="190">
        <v>1542</v>
      </c>
      <c r="S1549" s="200">
        <f>TRUNC((('TARIFA ENTREGA A DIRECCION USD'!C1549-'TARIFA ENTREGA A DIRECCION USD'!D1549)/'TARIFA ENTREGA A DIRECCION USD'!D1549)+1,3)</f>
        <v>0.72199999999999998</v>
      </c>
      <c r="T1549" s="200">
        <f>TRUNC(('TARIFA ENTREGA A DIRECCION USD'!E1549-'TARIFA ENTREGA A DIRECCION USD'!D1549)/'TARIFA ENTREGA A DIRECCION USD'!D1549,3)</f>
        <v>0.249</v>
      </c>
      <c r="U1549" s="200">
        <f>TRUNC(('TARIFA ENTREGA A DIRECCION USD'!F1549-'TARIFA ENTREGA A DIRECCION USD'!D1549)/'TARIFA ENTREGA A DIRECCION USD'!D1549,3)</f>
        <v>0.41799999999999998</v>
      </c>
      <c r="V1549" s="200">
        <f>TRUNC(('TARIFA ENTREGA A DIRECCION USD'!G1549-'TARIFA ENTREGA A DIRECCION USD'!D1549)/'TARIFA ENTREGA A DIRECCION USD'!D1549,3)</f>
        <v>0.93899999999999995</v>
      </c>
      <c r="X1549" s="142">
        <v>16.12</v>
      </c>
      <c r="Y1549" s="190">
        <v>1542</v>
      </c>
      <c r="Z1549" s="200">
        <v>0.55000000000000004</v>
      </c>
      <c r="AA1549" s="200">
        <v>0.13</v>
      </c>
      <c r="AB1549" s="200">
        <v>0.3</v>
      </c>
      <c r="AC1549" s="200">
        <v>0.85</v>
      </c>
      <c r="AL1549"/>
      <c r="AM1549"/>
      <c r="AN1549"/>
      <c r="AO1549"/>
      <c r="AP1549"/>
      <c r="AQ1549"/>
      <c r="AR1549"/>
      <c r="AS1549"/>
      <c r="AT1549"/>
      <c r="AU1549"/>
    </row>
    <row r="1550" spans="17:47" x14ac:dyDescent="0.2">
      <c r="Q1550" s="142">
        <f>TRUNC('TARIFA ENTREGA A DIRECCION USD'!D1551-'TARIFA ENTREGA A DIRECCION USD'!D1550,2)</f>
        <v>0.54</v>
      </c>
      <c r="R1550" s="190">
        <v>1543</v>
      </c>
      <c r="S1550" s="200">
        <f>TRUNC((('TARIFA ENTREGA A DIRECCION USD'!C1550-'TARIFA ENTREGA A DIRECCION USD'!D1550)/'TARIFA ENTREGA A DIRECCION USD'!D1550)+1,3)</f>
        <v>0.72199999999999998</v>
      </c>
      <c r="T1550" s="200">
        <f>TRUNC(('TARIFA ENTREGA A DIRECCION USD'!E1550-'TARIFA ENTREGA A DIRECCION USD'!D1550)/'TARIFA ENTREGA A DIRECCION USD'!D1550,3)</f>
        <v>0.249</v>
      </c>
      <c r="U1550" s="200">
        <f>TRUNC(('TARIFA ENTREGA A DIRECCION USD'!F1550-'TARIFA ENTREGA A DIRECCION USD'!D1550)/'TARIFA ENTREGA A DIRECCION USD'!D1550,3)</f>
        <v>0.41799999999999998</v>
      </c>
      <c r="V1550" s="200">
        <f>TRUNC(('TARIFA ENTREGA A DIRECCION USD'!G1550-'TARIFA ENTREGA A DIRECCION USD'!D1550)/'TARIFA ENTREGA A DIRECCION USD'!D1550,3)</f>
        <v>0.93899999999999995</v>
      </c>
      <c r="X1550" s="142">
        <v>16.12</v>
      </c>
      <c r="Y1550" s="190">
        <v>1543</v>
      </c>
      <c r="Z1550" s="200">
        <v>0.55000000000000004</v>
      </c>
      <c r="AA1550" s="200">
        <v>0.13</v>
      </c>
      <c r="AB1550" s="200">
        <v>0.3</v>
      </c>
      <c r="AC1550" s="200">
        <v>0.85</v>
      </c>
      <c r="AL1550"/>
      <c r="AM1550"/>
      <c r="AN1550"/>
      <c r="AO1550"/>
      <c r="AP1550"/>
      <c r="AQ1550"/>
      <c r="AR1550"/>
      <c r="AS1550"/>
      <c r="AT1550"/>
      <c r="AU1550"/>
    </row>
    <row r="1551" spans="17:47" x14ac:dyDescent="0.2">
      <c r="Q1551" s="142">
        <f>TRUNC('TARIFA ENTREGA A DIRECCION USD'!D1552-'TARIFA ENTREGA A DIRECCION USD'!D1551,2)</f>
        <v>0.54</v>
      </c>
      <c r="R1551" s="190">
        <v>1544</v>
      </c>
      <c r="S1551" s="200">
        <f>TRUNC((('TARIFA ENTREGA A DIRECCION USD'!C1551-'TARIFA ENTREGA A DIRECCION USD'!D1551)/'TARIFA ENTREGA A DIRECCION USD'!D1551)+1,3)</f>
        <v>0.72199999999999998</v>
      </c>
      <c r="T1551" s="200">
        <f>TRUNC(('TARIFA ENTREGA A DIRECCION USD'!E1551-'TARIFA ENTREGA A DIRECCION USD'!D1551)/'TARIFA ENTREGA A DIRECCION USD'!D1551,3)</f>
        <v>0.249</v>
      </c>
      <c r="U1551" s="200">
        <f>TRUNC(('TARIFA ENTREGA A DIRECCION USD'!F1551-'TARIFA ENTREGA A DIRECCION USD'!D1551)/'TARIFA ENTREGA A DIRECCION USD'!D1551,3)</f>
        <v>0.41799999999999998</v>
      </c>
      <c r="V1551" s="200">
        <f>TRUNC(('TARIFA ENTREGA A DIRECCION USD'!G1551-'TARIFA ENTREGA A DIRECCION USD'!D1551)/'TARIFA ENTREGA A DIRECCION USD'!D1551,3)</f>
        <v>0.93899999999999995</v>
      </c>
      <c r="X1551" s="142">
        <v>16.12</v>
      </c>
      <c r="Y1551" s="190">
        <v>1544</v>
      </c>
      <c r="Z1551" s="200">
        <v>0.55000000000000004</v>
      </c>
      <c r="AA1551" s="200">
        <v>0.13</v>
      </c>
      <c r="AB1551" s="200">
        <v>0.3</v>
      </c>
      <c r="AC1551" s="200">
        <v>0.85</v>
      </c>
      <c r="AL1551"/>
      <c r="AM1551"/>
      <c r="AN1551"/>
      <c r="AO1551"/>
      <c r="AP1551"/>
      <c r="AQ1551"/>
      <c r="AR1551"/>
      <c r="AS1551"/>
      <c r="AT1551"/>
      <c r="AU1551"/>
    </row>
    <row r="1552" spans="17:47" x14ac:dyDescent="0.2">
      <c r="Q1552" s="142">
        <f>TRUNC('TARIFA ENTREGA A DIRECCION USD'!D1553-'TARIFA ENTREGA A DIRECCION USD'!D1552,2)</f>
        <v>0.54</v>
      </c>
      <c r="R1552" s="190">
        <v>1545</v>
      </c>
      <c r="S1552" s="200">
        <f>TRUNC((('TARIFA ENTREGA A DIRECCION USD'!C1552-'TARIFA ENTREGA A DIRECCION USD'!D1552)/'TARIFA ENTREGA A DIRECCION USD'!D1552)+1,3)</f>
        <v>0.72199999999999998</v>
      </c>
      <c r="T1552" s="200">
        <f>TRUNC(('TARIFA ENTREGA A DIRECCION USD'!E1552-'TARIFA ENTREGA A DIRECCION USD'!D1552)/'TARIFA ENTREGA A DIRECCION USD'!D1552,3)</f>
        <v>0.249</v>
      </c>
      <c r="U1552" s="200">
        <f>TRUNC(('TARIFA ENTREGA A DIRECCION USD'!F1552-'TARIFA ENTREGA A DIRECCION USD'!D1552)/'TARIFA ENTREGA A DIRECCION USD'!D1552,3)</f>
        <v>0.41799999999999998</v>
      </c>
      <c r="V1552" s="200">
        <f>TRUNC(('TARIFA ENTREGA A DIRECCION USD'!G1552-'TARIFA ENTREGA A DIRECCION USD'!D1552)/'TARIFA ENTREGA A DIRECCION USD'!D1552,3)</f>
        <v>0.93899999999999995</v>
      </c>
      <c r="X1552" s="142">
        <v>16.12</v>
      </c>
      <c r="Y1552" s="190">
        <v>1545</v>
      </c>
      <c r="Z1552" s="200">
        <v>0.55000000000000004</v>
      </c>
      <c r="AA1552" s="200">
        <v>0.13</v>
      </c>
      <c r="AB1552" s="200">
        <v>0.3</v>
      </c>
      <c r="AC1552" s="200">
        <v>0.85</v>
      </c>
      <c r="AL1552"/>
      <c r="AM1552"/>
      <c r="AN1552"/>
      <c r="AO1552"/>
      <c r="AP1552"/>
      <c r="AQ1552"/>
      <c r="AR1552"/>
      <c r="AS1552"/>
      <c r="AT1552"/>
      <c r="AU1552"/>
    </row>
    <row r="1553" spans="17:47" x14ac:dyDescent="0.2">
      <c r="Q1553" s="142">
        <f>TRUNC('TARIFA ENTREGA A DIRECCION USD'!D1554-'TARIFA ENTREGA A DIRECCION USD'!D1553,2)</f>
        <v>0.54</v>
      </c>
      <c r="R1553" s="190">
        <v>1546</v>
      </c>
      <c r="S1553" s="200">
        <f>TRUNC((('TARIFA ENTREGA A DIRECCION USD'!C1553-'TARIFA ENTREGA A DIRECCION USD'!D1553)/'TARIFA ENTREGA A DIRECCION USD'!D1553)+1,3)</f>
        <v>0.72199999999999998</v>
      </c>
      <c r="T1553" s="200">
        <f>TRUNC(('TARIFA ENTREGA A DIRECCION USD'!E1553-'TARIFA ENTREGA A DIRECCION USD'!D1553)/'TARIFA ENTREGA A DIRECCION USD'!D1553,3)</f>
        <v>0.249</v>
      </c>
      <c r="U1553" s="200">
        <f>TRUNC(('TARIFA ENTREGA A DIRECCION USD'!F1553-'TARIFA ENTREGA A DIRECCION USD'!D1553)/'TARIFA ENTREGA A DIRECCION USD'!D1553,3)</f>
        <v>0.41799999999999998</v>
      </c>
      <c r="V1553" s="200">
        <f>TRUNC(('TARIFA ENTREGA A DIRECCION USD'!G1553-'TARIFA ENTREGA A DIRECCION USD'!D1553)/'TARIFA ENTREGA A DIRECCION USD'!D1553,3)</f>
        <v>0.94</v>
      </c>
      <c r="X1553" s="142">
        <v>16.12</v>
      </c>
      <c r="Y1553" s="190">
        <v>1546</v>
      </c>
      <c r="Z1553" s="200">
        <v>0.55000000000000004</v>
      </c>
      <c r="AA1553" s="200">
        <v>0.13</v>
      </c>
      <c r="AB1553" s="200">
        <v>0.3</v>
      </c>
      <c r="AC1553" s="200">
        <v>0.85</v>
      </c>
      <c r="AL1553"/>
      <c r="AM1553"/>
      <c r="AN1553"/>
      <c r="AO1553"/>
      <c r="AP1553"/>
      <c r="AQ1553"/>
      <c r="AR1553"/>
      <c r="AS1553"/>
      <c r="AT1553"/>
      <c r="AU1553"/>
    </row>
    <row r="1554" spans="17:47" x14ac:dyDescent="0.2">
      <c r="Q1554" s="142">
        <f>TRUNC('TARIFA ENTREGA A DIRECCION USD'!D1555-'TARIFA ENTREGA A DIRECCION USD'!D1554,2)</f>
        <v>0.54</v>
      </c>
      <c r="R1554" s="190">
        <v>1547</v>
      </c>
      <c r="S1554" s="200">
        <f>TRUNC((('TARIFA ENTREGA A DIRECCION USD'!C1554-'TARIFA ENTREGA A DIRECCION USD'!D1554)/'TARIFA ENTREGA A DIRECCION USD'!D1554)+1,3)</f>
        <v>0.72199999999999998</v>
      </c>
      <c r="T1554" s="200">
        <f>TRUNC(('TARIFA ENTREGA A DIRECCION USD'!E1554-'TARIFA ENTREGA A DIRECCION USD'!D1554)/'TARIFA ENTREGA A DIRECCION USD'!D1554,3)</f>
        <v>0.249</v>
      </c>
      <c r="U1554" s="200">
        <f>TRUNC(('TARIFA ENTREGA A DIRECCION USD'!F1554-'TARIFA ENTREGA A DIRECCION USD'!D1554)/'TARIFA ENTREGA A DIRECCION USD'!D1554,3)</f>
        <v>0.41799999999999998</v>
      </c>
      <c r="V1554" s="200">
        <f>TRUNC(('TARIFA ENTREGA A DIRECCION USD'!G1554-'TARIFA ENTREGA A DIRECCION USD'!D1554)/'TARIFA ENTREGA A DIRECCION USD'!D1554,3)</f>
        <v>0.94</v>
      </c>
      <c r="X1554" s="142">
        <v>16.12</v>
      </c>
      <c r="Y1554" s="190">
        <v>1547</v>
      </c>
      <c r="Z1554" s="200">
        <v>0.55000000000000004</v>
      </c>
      <c r="AA1554" s="200">
        <v>0.13</v>
      </c>
      <c r="AB1554" s="200">
        <v>0.3</v>
      </c>
      <c r="AC1554" s="200">
        <v>0.85</v>
      </c>
      <c r="AL1554"/>
      <c r="AM1554"/>
      <c r="AN1554"/>
      <c r="AO1554"/>
      <c r="AP1554"/>
      <c r="AQ1554"/>
      <c r="AR1554"/>
      <c r="AS1554"/>
      <c r="AT1554"/>
      <c r="AU1554"/>
    </row>
    <row r="1555" spans="17:47" x14ac:dyDescent="0.2">
      <c r="Q1555" s="142">
        <f>TRUNC('TARIFA ENTREGA A DIRECCION USD'!D1556-'TARIFA ENTREGA A DIRECCION USD'!D1555,2)</f>
        <v>0.54</v>
      </c>
      <c r="R1555" s="190">
        <v>1548</v>
      </c>
      <c r="S1555" s="200">
        <f>TRUNC((('TARIFA ENTREGA A DIRECCION USD'!C1555-'TARIFA ENTREGA A DIRECCION USD'!D1555)/'TARIFA ENTREGA A DIRECCION USD'!D1555)+1,3)</f>
        <v>0.72199999999999998</v>
      </c>
      <c r="T1555" s="200">
        <f>TRUNC(('TARIFA ENTREGA A DIRECCION USD'!E1555-'TARIFA ENTREGA A DIRECCION USD'!D1555)/'TARIFA ENTREGA A DIRECCION USD'!D1555,3)</f>
        <v>0.249</v>
      </c>
      <c r="U1555" s="200">
        <f>TRUNC(('TARIFA ENTREGA A DIRECCION USD'!F1555-'TARIFA ENTREGA A DIRECCION USD'!D1555)/'TARIFA ENTREGA A DIRECCION USD'!D1555,3)</f>
        <v>0.41799999999999998</v>
      </c>
      <c r="V1555" s="200">
        <f>TRUNC(('TARIFA ENTREGA A DIRECCION USD'!G1555-'TARIFA ENTREGA A DIRECCION USD'!D1555)/'TARIFA ENTREGA A DIRECCION USD'!D1555,3)</f>
        <v>0.94</v>
      </c>
      <c r="X1555" s="142">
        <v>16.12</v>
      </c>
      <c r="Y1555" s="190">
        <v>1548</v>
      </c>
      <c r="Z1555" s="200">
        <v>0.55000000000000004</v>
      </c>
      <c r="AA1555" s="200">
        <v>0.13</v>
      </c>
      <c r="AB1555" s="200">
        <v>0.3</v>
      </c>
      <c r="AC1555" s="200">
        <v>0.85</v>
      </c>
      <c r="AL1555"/>
      <c r="AM1555"/>
      <c r="AN1555"/>
      <c r="AO1555"/>
      <c r="AP1555"/>
      <c r="AQ1555"/>
      <c r="AR1555"/>
      <c r="AS1555"/>
      <c r="AT1555"/>
      <c r="AU1555"/>
    </row>
    <row r="1556" spans="17:47" x14ac:dyDescent="0.2">
      <c r="Q1556" s="142">
        <f>TRUNC('TARIFA ENTREGA A DIRECCION USD'!D1557-'TARIFA ENTREGA A DIRECCION USD'!D1556,2)</f>
        <v>0.54</v>
      </c>
      <c r="R1556" s="190">
        <v>1549</v>
      </c>
      <c r="S1556" s="200">
        <f>TRUNC((('TARIFA ENTREGA A DIRECCION USD'!C1556-'TARIFA ENTREGA A DIRECCION USD'!D1556)/'TARIFA ENTREGA A DIRECCION USD'!D1556)+1,3)</f>
        <v>0.72199999999999998</v>
      </c>
      <c r="T1556" s="200">
        <f>TRUNC(('TARIFA ENTREGA A DIRECCION USD'!E1556-'TARIFA ENTREGA A DIRECCION USD'!D1556)/'TARIFA ENTREGA A DIRECCION USD'!D1556,3)</f>
        <v>0.249</v>
      </c>
      <c r="U1556" s="200">
        <f>TRUNC(('TARIFA ENTREGA A DIRECCION USD'!F1556-'TARIFA ENTREGA A DIRECCION USD'!D1556)/'TARIFA ENTREGA A DIRECCION USD'!D1556,3)</f>
        <v>0.41799999999999998</v>
      </c>
      <c r="V1556" s="200">
        <f>TRUNC(('TARIFA ENTREGA A DIRECCION USD'!G1556-'TARIFA ENTREGA A DIRECCION USD'!D1556)/'TARIFA ENTREGA A DIRECCION USD'!D1556,3)</f>
        <v>0.94</v>
      </c>
      <c r="X1556" s="142">
        <v>16.12</v>
      </c>
      <c r="Y1556" s="190">
        <v>1549</v>
      </c>
      <c r="Z1556" s="200">
        <v>0.55000000000000004</v>
      </c>
      <c r="AA1556" s="200">
        <v>0.13</v>
      </c>
      <c r="AB1556" s="200">
        <v>0.3</v>
      </c>
      <c r="AC1556" s="200">
        <v>0.85</v>
      </c>
      <c r="AL1556"/>
      <c r="AM1556"/>
      <c r="AN1556"/>
      <c r="AO1556"/>
      <c r="AP1556"/>
      <c r="AQ1556"/>
      <c r="AR1556"/>
      <c r="AS1556"/>
      <c r="AT1556"/>
      <c r="AU1556"/>
    </row>
    <row r="1557" spans="17:47" x14ac:dyDescent="0.2">
      <c r="Q1557" s="142">
        <f>TRUNC('TARIFA ENTREGA A DIRECCION USD'!D1558-'TARIFA ENTREGA A DIRECCION USD'!D1557,2)</f>
        <v>0.54</v>
      </c>
      <c r="R1557" s="190">
        <v>1550</v>
      </c>
      <c r="S1557" s="200">
        <f>TRUNC((('TARIFA ENTREGA A DIRECCION USD'!C1557-'TARIFA ENTREGA A DIRECCION USD'!D1557)/'TARIFA ENTREGA A DIRECCION USD'!D1557)+1,3)</f>
        <v>0.72199999999999998</v>
      </c>
      <c r="T1557" s="200">
        <f>TRUNC(('TARIFA ENTREGA A DIRECCION USD'!E1557-'TARIFA ENTREGA A DIRECCION USD'!D1557)/'TARIFA ENTREGA A DIRECCION USD'!D1557,3)</f>
        <v>0.249</v>
      </c>
      <c r="U1557" s="200">
        <f>TRUNC(('TARIFA ENTREGA A DIRECCION USD'!F1557-'TARIFA ENTREGA A DIRECCION USD'!D1557)/'TARIFA ENTREGA A DIRECCION USD'!D1557,3)</f>
        <v>0.41799999999999998</v>
      </c>
      <c r="V1557" s="200">
        <f>TRUNC(('TARIFA ENTREGA A DIRECCION USD'!G1557-'TARIFA ENTREGA A DIRECCION USD'!D1557)/'TARIFA ENTREGA A DIRECCION USD'!D1557,3)</f>
        <v>0.94</v>
      </c>
      <c r="X1557" s="142">
        <v>16.12</v>
      </c>
      <c r="Y1557" s="190">
        <v>1550</v>
      </c>
      <c r="Z1557" s="200">
        <v>0.55000000000000004</v>
      </c>
      <c r="AA1557" s="200">
        <v>0.13</v>
      </c>
      <c r="AB1557" s="200">
        <v>0.3</v>
      </c>
      <c r="AC1557" s="200">
        <v>0.85</v>
      </c>
      <c r="AL1557"/>
      <c r="AM1557"/>
      <c r="AN1557"/>
      <c r="AO1557"/>
      <c r="AP1557"/>
      <c r="AQ1557"/>
      <c r="AR1557"/>
      <c r="AS1557"/>
      <c r="AT1557"/>
      <c r="AU1557"/>
    </row>
    <row r="1558" spans="17:47" x14ac:dyDescent="0.2">
      <c r="Q1558" s="142">
        <f>TRUNC('TARIFA ENTREGA A DIRECCION USD'!D1559-'TARIFA ENTREGA A DIRECCION USD'!D1558,2)</f>
        <v>0.54</v>
      </c>
      <c r="R1558" s="190">
        <v>1551</v>
      </c>
      <c r="S1558" s="200">
        <f>TRUNC((('TARIFA ENTREGA A DIRECCION USD'!C1558-'TARIFA ENTREGA A DIRECCION USD'!D1558)/'TARIFA ENTREGA A DIRECCION USD'!D1558)+1,3)</f>
        <v>0.72199999999999998</v>
      </c>
      <c r="T1558" s="200">
        <f>TRUNC(('TARIFA ENTREGA A DIRECCION USD'!E1558-'TARIFA ENTREGA A DIRECCION USD'!D1558)/'TARIFA ENTREGA A DIRECCION USD'!D1558,3)</f>
        <v>0.249</v>
      </c>
      <c r="U1558" s="200">
        <f>TRUNC(('TARIFA ENTREGA A DIRECCION USD'!F1558-'TARIFA ENTREGA A DIRECCION USD'!D1558)/'TARIFA ENTREGA A DIRECCION USD'!D1558,3)</f>
        <v>0.41799999999999998</v>
      </c>
      <c r="V1558" s="200">
        <f>TRUNC(('TARIFA ENTREGA A DIRECCION USD'!G1558-'TARIFA ENTREGA A DIRECCION USD'!D1558)/'TARIFA ENTREGA A DIRECCION USD'!D1558,3)</f>
        <v>0.94</v>
      </c>
      <c r="X1558" s="142">
        <v>16.12</v>
      </c>
      <c r="Y1558" s="190">
        <v>1551</v>
      </c>
      <c r="Z1558" s="200">
        <v>0.55000000000000004</v>
      </c>
      <c r="AA1558" s="200">
        <v>0.13</v>
      </c>
      <c r="AB1558" s="200">
        <v>0.3</v>
      </c>
      <c r="AC1558" s="200">
        <v>0.85</v>
      </c>
      <c r="AL1558"/>
      <c r="AM1558"/>
      <c r="AN1558"/>
      <c r="AO1558"/>
      <c r="AP1558"/>
      <c r="AQ1558"/>
      <c r="AR1558"/>
      <c r="AS1558"/>
      <c r="AT1558"/>
      <c r="AU1558"/>
    </row>
    <row r="1559" spans="17:47" x14ac:dyDescent="0.2">
      <c r="Q1559" s="142">
        <f>TRUNC('TARIFA ENTREGA A DIRECCION USD'!D1560-'TARIFA ENTREGA A DIRECCION USD'!D1559,2)</f>
        <v>0.54</v>
      </c>
      <c r="R1559" s="190">
        <v>1552</v>
      </c>
      <c r="S1559" s="200">
        <f>TRUNC((('TARIFA ENTREGA A DIRECCION USD'!C1559-'TARIFA ENTREGA A DIRECCION USD'!D1559)/'TARIFA ENTREGA A DIRECCION USD'!D1559)+1,3)</f>
        <v>0.72199999999999998</v>
      </c>
      <c r="T1559" s="200">
        <f>TRUNC(('TARIFA ENTREGA A DIRECCION USD'!E1559-'TARIFA ENTREGA A DIRECCION USD'!D1559)/'TARIFA ENTREGA A DIRECCION USD'!D1559,3)</f>
        <v>0.249</v>
      </c>
      <c r="U1559" s="200">
        <f>TRUNC(('TARIFA ENTREGA A DIRECCION USD'!F1559-'TARIFA ENTREGA A DIRECCION USD'!D1559)/'TARIFA ENTREGA A DIRECCION USD'!D1559,3)</f>
        <v>0.41799999999999998</v>
      </c>
      <c r="V1559" s="200">
        <f>TRUNC(('TARIFA ENTREGA A DIRECCION USD'!G1559-'TARIFA ENTREGA A DIRECCION USD'!D1559)/'TARIFA ENTREGA A DIRECCION USD'!D1559,3)</f>
        <v>0.94</v>
      </c>
      <c r="X1559" s="142">
        <v>16.12</v>
      </c>
      <c r="Y1559" s="190">
        <v>1552</v>
      </c>
      <c r="Z1559" s="200">
        <v>0.55000000000000004</v>
      </c>
      <c r="AA1559" s="200">
        <v>0.13</v>
      </c>
      <c r="AB1559" s="200">
        <v>0.3</v>
      </c>
      <c r="AC1559" s="200">
        <v>0.85</v>
      </c>
      <c r="AL1559"/>
      <c r="AM1559"/>
      <c r="AN1559"/>
      <c r="AO1559"/>
      <c r="AP1559"/>
      <c r="AQ1559"/>
      <c r="AR1559"/>
      <c r="AS1559"/>
      <c r="AT1559"/>
      <c r="AU1559"/>
    </row>
    <row r="1560" spans="17:47" x14ac:dyDescent="0.2">
      <c r="Q1560" s="142">
        <f>TRUNC('TARIFA ENTREGA A DIRECCION USD'!D1561-'TARIFA ENTREGA A DIRECCION USD'!D1560,2)</f>
        <v>0.54</v>
      </c>
      <c r="R1560" s="190">
        <v>1553</v>
      </c>
      <c r="S1560" s="200">
        <f>TRUNC((('TARIFA ENTREGA A DIRECCION USD'!C1560-'TARIFA ENTREGA A DIRECCION USD'!D1560)/'TARIFA ENTREGA A DIRECCION USD'!D1560)+1,3)</f>
        <v>0.72199999999999998</v>
      </c>
      <c r="T1560" s="200">
        <f>TRUNC(('TARIFA ENTREGA A DIRECCION USD'!E1560-'TARIFA ENTREGA A DIRECCION USD'!D1560)/'TARIFA ENTREGA A DIRECCION USD'!D1560,3)</f>
        <v>0.249</v>
      </c>
      <c r="U1560" s="200">
        <f>TRUNC(('TARIFA ENTREGA A DIRECCION USD'!F1560-'TARIFA ENTREGA A DIRECCION USD'!D1560)/'TARIFA ENTREGA A DIRECCION USD'!D1560,3)</f>
        <v>0.41799999999999998</v>
      </c>
      <c r="V1560" s="200">
        <f>TRUNC(('TARIFA ENTREGA A DIRECCION USD'!G1560-'TARIFA ENTREGA A DIRECCION USD'!D1560)/'TARIFA ENTREGA A DIRECCION USD'!D1560,3)</f>
        <v>0.94</v>
      </c>
      <c r="X1560" s="142">
        <v>16.12</v>
      </c>
      <c r="Y1560" s="190">
        <v>1553</v>
      </c>
      <c r="Z1560" s="200">
        <v>0.55000000000000004</v>
      </c>
      <c r="AA1560" s="200">
        <v>0.13</v>
      </c>
      <c r="AB1560" s="200">
        <v>0.3</v>
      </c>
      <c r="AC1560" s="200">
        <v>0.85</v>
      </c>
      <c r="AL1560"/>
      <c r="AM1560"/>
      <c r="AN1560"/>
      <c r="AO1560"/>
      <c r="AP1560"/>
      <c r="AQ1560"/>
      <c r="AR1560"/>
      <c r="AS1560"/>
      <c r="AT1560"/>
      <c r="AU1560"/>
    </row>
    <row r="1561" spans="17:47" x14ac:dyDescent="0.2">
      <c r="Q1561" s="142">
        <f>TRUNC('TARIFA ENTREGA A DIRECCION USD'!D1562-'TARIFA ENTREGA A DIRECCION USD'!D1561,2)</f>
        <v>0.54</v>
      </c>
      <c r="R1561" s="190">
        <v>1554</v>
      </c>
      <c r="S1561" s="200">
        <f>TRUNC((('TARIFA ENTREGA A DIRECCION USD'!C1561-'TARIFA ENTREGA A DIRECCION USD'!D1561)/'TARIFA ENTREGA A DIRECCION USD'!D1561)+1,3)</f>
        <v>0.72199999999999998</v>
      </c>
      <c r="T1561" s="200">
        <f>TRUNC(('TARIFA ENTREGA A DIRECCION USD'!E1561-'TARIFA ENTREGA A DIRECCION USD'!D1561)/'TARIFA ENTREGA A DIRECCION USD'!D1561,3)</f>
        <v>0.249</v>
      </c>
      <c r="U1561" s="200">
        <f>TRUNC(('TARIFA ENTREGA A DIRECCION USD'!F1561-'TARIFA ENTREGA A DIRECCION USD'!D1561)/'TARIFA ENTREGA A DIRECCION USD'!D1561,3)</f>
        <v>0.41799999999999998</v>
      </c>
      <c r="V1561" s="200">
        <f>TRUNC(('TARIFA ENTREGA A DIRECCION USD'!G1561-'TARIFA ENTREGA A DIRECCION USD'!D1561)/'TARIFA ENTREGA A DIRECCION USD'!D1561,3)</f>
        <v>0.94</v>
      </c>
      <c r="X1561" s="142">
        <v>16.12</v>
      </c>
      <c r="Y1561" s="190">
        <v>1554</v>
      </c>
      <c r="Z1561" s="200">
        <v>0.55000000000000004</v>
      </c>
      <c r="AA1561" s="200">
        <v>0.13</v>
      </c>
      <c r="AB1561" s="200">
        <v>0.3</v>
      </c>
      <c r="AC1561" s="200">
        <v>0.85</v>
      </c>
      <c r="AL1561"/>
      <c r="AM1561"/>
      <c r="AN1561"/>
      <c r="AO1561"/>
      <c r="AP1561"/>
      <c r="AQ1561"/>
      <c r="AR1561"/>
      <c r="AS1561"/>
      <c r="AT1561"/>
      <c r="AU1561"/>
    </row>
    <row r="1562" spans="17:47" x14ac:dyDescent="0.2">
      <c r="Q1562" s="142">
        <f>TRUNC('TARIFA ENTREGA A DIRECCION USD'!D1563-'TARIFA ENTREGA A DIRECCION USD'!D1562,2)</f>
        <v>0.54</v>
      </c>
      <c r="R1562" s="190">
        <v>1555</v>
      </c>
      <c r="S1562" s="200">
        <f>TRUNC((('TARIFA ENTREGA A DIRECCION USD'!C1562-'TARIFA ENTREGA A DIRECCION USD'!D1562)/'TARIFA ENTREGA A DIRECCION USD'!D1562)+1,3)</f>
        <v>0.72199999999999998</v>
      </c>
      <c r="T1562" s="200">
        <f>TRUNC(('TARIFA ENTREGA A DIRECCION USD'!E1562-'TARIFA ENTREGA A DIRECCION USD'!D1562)/'TARIFA ENTREGA A DIRECCION USD'!D1562,3)</f>
        <v>0.249</v>
      </c>
      <c r="U1562" s="200">
        <f>TRUNC(('TARIFA ENTREGA A DIRECCION USD'!F1562-'TARIFA ENTREGA A DIRECCION USD'!D1562)/'TARIFA ENTREGA A DIRECCION USD'!D1562,3)</f>
        <v>0.41799999999999998</v>
      </c>
      <c r="V1562" s="200">
        <f>TRUNC(('TARIFA ENTREGA A DIRECCION USD'!G1562-'TARIFA ENTREGA A DIRECCION USD'!D1562)/'TARIFA ENTREGA A DIRECCION USD'!D1562,3)</f>
        <v>0.94</v>
      </c>
      <c r="X1562" s="142">
        <v>16.12</v>
      </c>
      <c r="Y1562" s="190">
        <v>1555</v>
      </c>
      <c r="Z1562" s="200">
        <v>0.55000000000000004</v>
      </c>
      <c r="AA1562" s="200">
        <v>0.13</v>
      </c>
      <c r="AB1562" s="200">
        <v>0.3</v>
      </c>
      <c r="AC1562" s="200">
        <v>0.85</v>
      </c>
      <c r="AL1562"/>
      <c r="AM1562"/>
      <c r="AN1562"/>
      <c r="AO1562"/>
      <c r="AP1562"/>
      <c r="AQ1562"/>
      <c r="AR1562"/>
      <c r="AS1562"/>
      <c r="AT1562"/>
      <c r="AU1562"/>
    </row>
    <row r="1563" spans="17:47" x14ac:dyDescent="0.2">
      <c r="Q1563" s="142">
        <f>TRUNC('TARIFA ENTREGA A DIRECCION USD'!D1564-'TARIFA ENTREGA A DIRECCION USD'!D1563,2)</f>
        <v>0.54</v>
      </c>
      <c r="R1563" s="190">
        <v>1556</v>
      </c>
      <c r="S1563" s="200">
        <f>TRUNC((('TARIFA ENTREGA A DIRECCION USD'!C1563-'TARIFA ENTREGA A DIRECCION USD'!D1563)/'TARIFA ENTREGA A DIRECCION USD'!D1563)+1,3)</f>
        <v>0.72199999999999998</v>
      </c>
      <c r="T1563" s="200">
        <f>TRUNC(('TARIFA ENTREGA A DIRECCION USD'!E1563-'TARIFA ENTREGA A DIRECCION USD'!D1563)/'TARIFA ENTREGA A DIRECCION USD'!D1563,3)</f>
        <v>0.249</v>
      </c>
      <c r="U1563" s="200">
        <f>TRUNC(('TARIFA ENTREGA A DIRECCION USD'!F1563-'TARIFA ENTREGA A DIRECCION USD'!D1563)/'TARIFA ENTREGA A DIRECCION USD'!D1563,3)</f>
        <v>0.41799999999999998</v>
      </c>
      <c r="V1563" s="200">
        <f>TRUNC(('TARIFA ENTREGA A DIRECCION USD'!G1563-'TARIFA ENTREGA A DIRECCION USD'!D1563)/'TARIFA ENTREGA A DIRECCION USD'!D1563,3)</f>
        <v>0.94</v>
      </c>
      <c r="X1563" s="142">
        <v>16.12</v>
      </c>
      <c r="Y1563" s="190">
        <v>1556</v>
      </c>
      <c r="Z1563" s="200">
        <v>0.55000000000000004</v>
      </c>
      <c r="AA1563" s="200">
        <v>0.13</v>
      </c>
      <c r="AB1563" s="200">
        <v>0.3</v>
      </c>
      <c r="AC1563" s="200">
        <v>0.85</v>
      </c>
      <c r="AL1563"/>
      <c r="AM1563"/>
      <c r="AN1563"/>
      <c r="AO1563"/>
      <c r="AP1563"/>
      <c r="AQ1563"/>
      <c r="AR1563"/>
      <c r="AS1563"/>
      <c r="AT1563"/>
      <c r="AU1563"/>
    </row>
    <row r="1564" spans="17:47" x14ac:dyDescent="0.2">
      <c r="Q1564" s="142">
        <f>TRUNC('TARIFA ENTREGA A DIRECCION USD'!D1565-'TARIFA ENTREGA A DIRECCION USD'!D1564,2)</f>
        <v>0.54</v>
      </c>
      <c r="R1564" s="190">
        <v>1557</v>
      </c>
      <c r="S1564" s="200">
        <f>TRUNC((('TARIFA ENTREGA A DIRECCION USD'!C1564-'TARIFA ENTREGA A DIRECCION USD'!D1564)/'TARIFA ENTREGA A DIRECCION USD'!D1564)+1,3)</f>
        <v>0.72199999999999998</v>
      </c>
      <c r="T1564" s="200">
        <f>TRUNC(('TARIFA ENTREGA A DIRECCION USD'!E1564-'TARIFA ENTREGA A DIRECCION USD'!D1564)/'TARIFA ENTREGA A DIRECCION USD'!D1564,3)</f>
        <v>0.249</v>
      </c>
      <c r="U1564" s="200">
        <f>TRUNC(('TARIFA ENTREGA A DIRECCION USD'!F1564-'TARIFA ENTREGA A DIRECCION USD'!D1564)/'TARIFA ENTREGA A DIRECCION USD'!D1564,3)</f>
        <v>0.41799999999999998</v>
      </c>
      <c r="V1564" s="200">
        <f>TRUNC(('TARIFA ENTREGA A DIRECCION USD'!G1564-'TARIFA ENTREGA A DIRECCION USD'!D1564)/'TARIFA ENTREGA A DIRECCION USD'!D1564,3)</f>
        <v>0.94</v>
      </c>
      <c r="X1564" s="142">
        <v>16.12</v>
      </c>
      <c r="Y1564" s="190">
        <v>1557</v>
      </c>
      <c r="Z1564" s="200">
        <v>0.55000000000000004</v>
      </c>
      <c r="AA1564" s="200">
        <v>0.13</v>
      </c>
      <c r="AB1564" s="200">
        <v>0.3</v>
      </c>
      <c r="AC1564" s="200">
        <v>0.85</v>
      </c>
      <c r="AL1564"/>
      <c r="AM1564"/>
      <c r="AN1564"/>
      <c r="AO1564"/>
      <c r="AP1564"/>
      <c r="AQ1564"/>
      <c r="AR1564"/>
      <c r="AS1564"/>
      <c r="AT1564"/>
      <c r="AU1564"/>
    </row>
    <row r="1565" spans="17:47" x14ac:dyDescent="0.2">
      <c r="Q1565" s="142">
        <f>TRUNC('TARIFA ENTREGA A DIRECCION USD'!D1566-'TARIFA ENTREGA A DIRECCION USD'!D1565,2)</f>
        <v>0.54</v>
      </c>
      <c r="R1565" s="190">
        <v>1558</v>
      </c>
      <c r="S1565" s="200">
        <f>TRUNC((('TARIFA ENTREGA A DIRECCION USD'!C1565-'TARIFA ENTREGA A DIRECCION USD'!D1565)/'TARIFA ENTREGA A DIRECCION USD'!D1565)+1,3)</f>
        <v>0.72199999999999998</v>
      </c>
      <c r="T1565" s="200">
        <f>TRUNC(('TARIFA ENTREGA A DIRECCION USD'!E1565-'TARIFA ENTREGA A DIRECCION USD'!D1565)/'TARIFA ENTREGA A DIRECCION USD'!D1565,3)</f>
        <v>0.249</v>
      </c>
      <c r="U1565" s="200">
        <f>TRUNC(('TARIFA ENTREGA A DIRECCION USD'!F1565-'TARIFA ENTREGA A DIRECCION USD'!D1565)/'TARIFA ENTREGA A DIRECCION USD'!D1565,3)</f>
        <v>0.41799999999999998</v>
      </c>
      <c r="V1565" s="200">
        <f>TRUNC(('TARIFA ENTREGA A DIRECCION USD'!G1565-'TARIFA ENTREGA A DIRECCION USD'!D1565)/'TARIFA ENTREGA A DIRECCION USD'!D1565,3)</f>
        <v>0.94</v>
      </c>
      <c r="X1565" s="142">
        <v>16.12</v>
      </c>
      <c r="Y1565" s="190">
        <v>1558</v>
      </c>
      <c r="Z1565" s="200">
        <v>0.55000000000000004</v>
      </c>
      <c r="AA1565" s="200">
        <v>0.13</v>
      </c>
      <c r="AB1565" s="200">
        <v>0.3</v>
      </c>
      <c r="AC1565" s="200">
        <v>0.85</v>
      </c>
      <c r="AL1565"/>
      <c r="AM1565"/>
      <c r="AN1565"/>
      <c r="AO1565"/>
      <c r="AP1565"/>
      <c r="AQ1565"/>
      <c r="AR1565"/>
      <c r="AS1565"/>
      <c r="AT1565"/>
      <c r="AU1565"/>
    </row>
    <row r="1566" spans="17:47" x14ac:dyDescent="0.2">
      <c r="Q1566" s="142">
        <f>TRUNC('TARIFA ENTREGA A DIRECCION USD'!D1567-'TARIFA ENTREGA A DIRECCION USD'!D1566,2)</f>
        <v>0.54</v>
      </c>
      <c r="R1566" s="190">
        <v>1559</v>
      </c>
      <c r="S1566" s="200">
        <f>TRUNC((('TARIFA ENTREGA A DIRECCION USD'!C1566-'TARIFA ENTREGA A DIRECCION USD'!D1566)/'TARIFA ENTREGA A DIRECCION USD'!D1566)+1,3)</f>
        <v>0.72199999999999998</v>
      </c>
      <c r="T1566" s="200">
        <f>TRUNC(('TARIFA ENTREGA A DIRECCION USD'!E1566-'TARIFA ENTREGA A DIRECCION USD'!D1566)/'TARIFA ENTREGA A DIRECCION USD'!D1566,3)</f>
        <v>0.249</v>
      </c>
      <c r="U1566" s="200">
        <f>TRUNC(('TARIFA ENTREGA A DIRECCION USD'!F1566-'TARIFA ENTREGA A DIRECCION USD'!D1566)/'TARIFA ENTREGA A DIRECCION USD'!D1566,3)</f>
        <v>0.41799999999999998</v>
      </c>
      <c r="V1566" s="200">
        <f>TRUNC(('TARIFA ENTREGA A DIRECCION USD'!G1566-'TARIFA ENTREGA A DIRECCION USD'!D1566)/'TARIFA ENTREGA A DIRECCION USD'!D1566,3)</f>
        <v>0.94</v>
      </c>
      <c r="X1566" s="142">
        <v>16.12</v>
      </c>
      <c r="Y1566" s="190">
        <v>1559</v>
      </c>
      <c r="Z1566" s="200">
        <v>0.55000000000000004</v>
      </c>
      <c r="AA1566" s="200">
        <v>0.13</v>
      </c>
      <c r="AB1566" s="200">
        <v>0.3</v>
      </c>
      <c r="AC1566" s="200">
        <v>0.85</v>
      </c>
      <c r="AL1566"/>
      <c r="AM1566"/>
      <c r="AN1566"/>
      <c r="AO1566"/>
      <c r="AP1566"/>
      <c r="AQ1566"/>
      <c r="AR1566"/>
      <c r="AS1566"/>
      <c r="AT1566"/>
      <c r="AU1566"/>
    </row>
    <row r="1567" spans="17:47" x14ac:dyDescent="0.2">
      <c r="Q1567" s="142">
        <f>TRUNC('TARIFA ENTREGA A DIRECCION USD'!D1568-'TARIFA ENTREGA A DIRECCION USD'!D1567,2)</f>
        <v>0.54</v>
      </c>
      <c r="R1567" s="190">
        <v>1560</v>
      </c>
      <c r="S1567" s="200">
        <f>TRUNC((('TARIFA ENTREGA A DIRECCION USD'!C1567-'TARIFA ENTREGA A DIRECCION USD'!D1567)/'TARIFA ENTREGA A DIRECCION USD'!D1567)+1,3)</f>
        <v>0.72199999999999998</v>
      </c>
      <c r="T1567" s="200">
        <f>TRUNC(('TARIFA ENTREGA A DIRECCION USD'!E1567-'TARIFA ENTREGA A DIRECCION USD'!D1567)/'TARIFA ENTREGA A DIRECCION USD'!D1567,3)</f>
        <v>0.249</v>
      </c>
      <c r="U1567" s="200">
        <f>TRUNC(('TARIFA ENTREGA A DIRECCION USD'!F1567-'TARIFA ENTREGA A DIRECCION USD'!D1567)/'TARIFA ENTREGA A DIRECCION USD'!D1567,3)</f>
        <v>0.41799999999999998</v>
      </c>
      <c r="V1567" s="200">
        <f>TRUNC(('TARIFA ENTREGA A DIRECCION USD'!G1567-'TARIFA ENTREGA A DIRECCION USD'!D1567)/'TARIFA ENTREGA A DIRECCION USD'!D1567,3)</f>
        <v>0.94</v>
      </c>
      <c r="X1567" s="142">
        <v>16.12</v>
      </c>
      <c r="Y1567" s="190">
        <v>1560</v>
      </c>
      <c r="Z1567" s="200">
        <v>0.55000000000000004</v>
      </c>
      <c r="AA1567" s="200">
        <v>0.13</v>
      </c>
      <c r="AB1567" s="200">
        <v>0.3</v>
      </c>
      <c r="AC1567" s="200">
        <v>0.85</v>
      </c>
      <c r="AL1567"/>
      <c r="AM1567"/>
      <c r="AN1567"/>
      <c r="AO1567"/>
      <c r="AP1567"/>
      <c r="AQ1567"/>
      <c r="AR1567"/>
      <c r="AS1567"/>
      <c r="AT1567"/>
      <c r="AU1567"/>
    </row>
    <row r="1568" spans="17:47" x14ac:dyDescent="0.2">
      <c r="Q1568" s="142">
        <f>TRUNC('TARIFA ENTREGA A DIRECCION USD'!D1569-'TARIFA ENTREGA A DIRECCION USD'!D1568,2)</f>
        <v>0.54</v>
      </c>
      <c r="R1568" s="190">
        <v>1561</v>
      </c>
      <c r="S1568" s="200">
        <f>TRUNC((('TARIFA ENTREGA A DIRECCION USD'!C1568-'TARIFA ENTREGA A DIRECCION USD'!D1568)/'TARIFA ENTREGA A DIRECCION USD'!D1568)+1,3)</f>
        <v>0.72199999999999998</v>
      </c>
      <c r="T1568" s="200">
        <f>TRUNC(('TARIFA ENTREGA A DIRECCION USD'!E1568-'TARIFA ENTREGA A DIRECCION USD'!D1568)/'TARIFA ENTREGA A DIRECCION USD'!D1568,3)</f>
        <v>0.249</v>
      </c>
      <c r="U1568" s="200">
        <f>TRUNC(('TARIFA ENTREGA A DIRECCION USD'!F1568-'TARIFA ENTREGA A DIRECCION USD'!D1568)/'TARIFA ENTREGA A DIRECCION USD'!D1568,3)</f>
        <v>0.41799999999999998</v>
      </c>
      <c r="V1568" s="200">
        <f>TRUNC(('TARIFA ENTREGA A DIRECCION USD'!G1568-'TARIFA ENTREGA A DIRECCION USD'!D1568)/'TARIFA ENTREGA A DIRECCION USD'!D1568,3)</f>
        <v>0.94</v>
      </c>
      <c r="X1568" s="142">
        <v>16.12</v>
      </c>
      <c r="Y1568" s="190">
        <v>1561</v>
      </c>
      <c r="Z1568" s="200">
        <v>0.55000000000000004</v>
      </c>
      <c r="AA1568" s="200">
        <v>0.13</v>
      </c>
      <c r="AB1568" s="200">
        <v>0.3</v>
      </c>
      <c r="AC1568" s="200">
        <v>0.85</v>
      </c>
      <c r="AL1568"/>
      <c r="AM1568"/>
      <c r="AN1568"/>
      <c r="AO1568"/>
      <c r="AP1568"/>
      <c r="AQ1568"/>
      <c r="AR1568"/>
      <c r="AS1568"/>
      <c r="AT1568"/>
      <c r="AU1568"/>
    </row>
    <row r="1569" spans="17:47" x14ac:dyDescent="0.2">
      <c r="Q1569" s="142">
        <f>TRUNC('TARIFA ENTREGA A DIRECCION USD'!D1570-'TARIFA ENTREGA A DIRECCION USD'!D1569,2)</f>
        <v>0.54</v>
      </c>
      <c r="R1569" s="190">
        <v>1562</v>
      </c>
      <c r="S1569" s="200">
        <f>TRUNC((('TARIFA ENTREGA A DIRECCION USD'!C1569-'TARIFA ENTREGA A DIRECCION USD'!D1569)/'TARIFA ENTREGA A DIRECCION USD'!D1569)+1,3)</f>
        <v>0.72199999999999998</v>
      </c>
      <c r="T1569" s="200">
        <f>TRUNC(('TARIFA ENTREGA A DIRECCION USD'!E1569-'TARIFA ENTREGA A DIRECCION USD'!D1569)/'TARIFA ENTREGA A DIRECCION USD'!D1569,3)</f>
        <v>0.249</v>
      </c>
      <c r="U1569" s="200">
        <f>TRUNC(('TARIFA ENTREGA A DIRECCION USD'!F1569-'TARIFA ENTREGA A DIRECCION USD'!D1569)/'TARIFA ENTREGA A DIRECCION USD'!D1569,3)</f>
        <v>0.41799999999999998</v>
      </c>
      <c r="V1569" s="200">
        <f>TRUNC(('TARIFA ENTREGA A DIRECCION USD'!G1569-'TARIFA ENTREGA A DIRECCION USD'!D1569)/'TARIFA ENTREGA A DIRECCION USD'!D1569,3)</f>
        <v>0.94</v>
      </c>
      <c r="X1569" s="142">
        <v>16.12</v>
      </c>
      <c r="Y1569" s="190">
        <v>1562</v>
      </c>
      <c r="Z1569" s="200">
        <v>0.55000000000000004</v>
      </c>
      <c r="AA1569" s="200">
        <v>0.13</v>
      </c>
      <c r="AB1569" s="200">
        <v>0.3</v>
      </c>
      <c r="AC1569" s="200">
        <v>0.85</v>
      </c>
      <c r="AL1569"/>
      <c r="AM1569"/>
      <c r="AN1569"/>
      <c r="AO1569"/>
      <c r="AP1569"/>
      <c r="AQ1569"/>
      <c r="AR1569"/>
      <c r="AS1569"/>
      <c r="AT1569"/>
      <c r="AU1569"/>
    </row>
    <row r="1570" spans="17:47" x14ac:dyDescent="0.2">
      <c r="Q1570" s="142">
        <f>TRUNC('TARIFA ENTREGA A DIRECCION USD'!D1571-'TARIFA ENTREGA A DIRECCION USD'!D1570,2)</f>
        <v>0.54</v>
      </c>
      <c r="R1570" s="190">
        <v>1563</v>
      </c>
      <c r="S1570" s="200">
        <f>TRUNC((('TARIFA ENTREGA A DIRECCION USD'!C1570-'TARIFA ENTREGA A DIRECCION USD'!D1570)/'TARIFA ENTREGA A DIRECCION USD'!D1570)+1,3)</f>
        <v>0.72199999999999998</v>
      </c>
      <c r="T1570" s="200">
        <f>TRUNC(('TARIFA ENTREGA A DIRECCION USD'!E1570-'TARIFA ENTREGA A DIRECCION USD'!D1570)/'TARIFA ENTREGA A DIRECCION USD'!D1570,3)</f>
        <v>0.249</v>
      </c>
      <c r="U1570" s="200">
        <f>TRUNC(('TARIFA ENTREGA A DIRECCION USD'!F1570-'TARIFA ENTREGA A DIRECCION USD'!D1570)/'TARIFA ENTREGA A DIRECCION USD'!D1570,3)</f>
        <v>0.41799999999999998</v>
      </c>
      <c r="V1570" s="200">
        <f>TRUNC(('TARIFA ENTREGA A DIRECCION USD'!G1570-'TARIFA ENTREGA A DIRECCION USD'!D1570)/'TARIFA ENTREGA A DIRECCION USD'!D1570,3)</f>
        <v>0.94</v>
      </c>
      <c r="X1570" s="142">
        <v>16.12</v>
      </c>
      <c r="Y1570" s="190">
        <v>1563</v>
      </c>
      <c r="Z1570" s="200">
        <v>0.55000000000000004</v>
      </c>
      <c r="AA1570" s="200">
        <v>0.13</v>
      </c>
      <c r="AB1570" s="200">
        <v>0.3</v>
      </c>
      <c r="AC1570" s="200">
        <v>0.85</v>
      </c>
      <c r="AL1570"/>
      <c r="AM1570"/>
      <c r="AN1570"/>
      <c r="AO1570"/>
      <c r="AP1570"/>
      <c r="AQ1570"/>
      <c r="AR1570"/>
      <c r="AS1570"/>
      <c r="AT1570"/>
      <c r="AU1570"/>
    </row>
    <row r="1571" spans="17:47" x14ac:dyDescent="0.2">
      <c r="Q1571" s="142">
        <f>TRUNC('TARIFA ENTREGA A DIRECCION USD'!D1572-'TARIFA ENTREGA A DIRECCION USD'!D1571,2)</f>
        <v>0.54</v>
      </c>
      <c r="R1571" s="190">
        <v>1564</v>
      </c>
      <c r="S1571" s="200">
        <f>TRUNC((('TARIFA ENTREGA A DIRECCION USD'!C1571-'TARIFA ENTREGA A DIRECCION USD'!D1571)/'TARIFA ENTREGA A DIRECCION USD'!D1571)+1,3)</f>
        <v>0.72199999999999998</v>
      </c>
      <c r="T1571" s="200">
        <f>TRUNC(('TARIFA ENTREGA A DIRECCION USD'!E1571-'TARIFA ENTREGA A DIRECCION USD'!D1571)/'TARIFA ENTREGA A DIRECCION USD'!D1571,3)</f>
        <v>0.249</v>
      </c>
      <c r="U1571" s="200">
        <f>TRUNC(('TARIFA ENTREGA A DIRECCION USD'!F1571-'TARIFA ENTREGA A DIRECCION USD'!D1571)/'TARIFA ENTREGA A DIRECCION USD'!D1571,3)</f>
        <v>0.41799999999999998</v>
      </c>
      <c r="V1571" s="200">
        <f>TRUNC(('TARIFA ENTREGA A DIRECCION USD'!G1571-'TARIFA ENTREGA A DIRECCION USD'!D1571)/'TARIFA ENTREGA A DIRECCION USD'!D1571,3)</f>
        <v>0.94</v>
      </c>
      <c r="X1571" s="142">
        <v>16.12</v>
      </c>
      <c r="Y1571" s="190">
        <v>1564</v>
      </c>
      <c r="Z1571" s="200">
        <v>0.55000000000000004</v>
      </c>
      <c r="AA1571" s="200">
        <v>0.13</v>
      </c>
      <c r="AB1571" s="200">
        <v>0.3</v>
      </c>
      <c r="AC1571" s="200">
        <v>0.85</v>
      </c>
      <c r="AL1571"/>
      <c r="AM1571"/>
      <c r="AN1571"/>
      <c r="AO1571"/>
      <c r="AP1571"/>
      <c r="AQ1571"/>
      <c r="AR1571"/>
      <c r="AS1571"/>
      <c r="AT1571"/>
      <c r="AU1571"/>
    </row>
    <row r="1572" spans="17:47" x14ac:dyDescent="0.2">
      <c r="Q1572" s="142">
        <f>TRUNC('TARIFA ENTREGA A DIRECCION USD'!D1573-'TARIFA ENTREGA A DIRECCION USD'!D1572,2)</f>
        <v>0.54</v>
      </c>
      <c r="R1572" s="190">
        <v>1565</v>
      </c>
      <c r="S1572" s="200">
        <f>TRUNC((('TARIFA ENTREGA A DIRECCION USD'!C1572-'TARIFA ENTREGA A DIRECCION USD'!D1572)/'TARIFA ENTREGA A DIRECCION USD'!D1572)+1,3)</f>
        <v>0.72199999999999998</v>
      </c>
      <c r="T1572" s="200">
        <f>TRUNC(('TARIFA ENTREGA A DIRECCION USD'!E1572-'TARIFA ENTREGA A DIRECCION USD'!D1572)/'TARIFA ENTREGA A DIRECCION USD'!D1572,3)</f>
        <v>0.249</v>
      </c>
      <c r="U1572" s="200">
        <f>TRUNC(('TARIFA ENTREGA A DIRECCION USD'!F1572-'TARIFA ENTREGA A DIRECCION USD'!D1572)/'TARIFA ENTREGA A DIRECCION USD'!D1572,3)</f>
        <v>0.41799999999999998</v>
      </c>
      <c r="V1572" s="200">
        <f>TRUNC(('TARIFA ENTREGA A DIRECCION USD'!G1572-'TARIFA ENTREGA A DIRECCION USD'!D1572)/'TARIFA ENTREGA A DIRECCION USD'!D1572,3)</f>
        <v>0.94</v>
      </c>
      <c r="X1572" s="142">
        <v>16.12</v>
      </c>
      <c r="Y1572" s="190">
        <v>1565</v>
      </c>
      <c r="Z1572" s="200">
        <v>0.55000000000000004</v>
      </c>
      <c r="AA1572" s="200">
        <v>0.13</v>
      </c>
      <c r="AB1572" s="200">
        <v>0.3</v>
      </c>
      <c r="AC1572" s="200">
        <v>0.85</v>
      </c>
      <c r="AL1572"/>
      <c r="AM1572"/>
      <c r="AN1572"/>
      <c r="AO1572"/>
      <c r="AP1572"/>
      <c r="AQ1572"/>
      <c r="AR1572"/>
      <c r="AS1572"/>
      <c r="AT1572"/>
      <c r="AU1572"/>
    </row>
    <row r="1573" spans="17:47" x14ac:dyDescent="0.2">
      <c r="Q1573" s="142">
        <f>TRUNC('TARIFA ENTREGA A DIRECCION USD'!D1574-'TARIFA ENTREGA A DIRECCION USD'!D1573,2)</f>
        <v>0.54</v>
      </c>
      <c r="R1573" s="190">
        <v>1566</v>
      </c>
      <c r="S1573" s="200">
        <f>TRUNC((('TARIFA ENTREGA A DIRECCION USD'!C1573-'TARIFA ENTREGA A DIRECCION USD'!D1573)/'TARIFA ENTREGA A DIRECCION USD'!D1573)+1,3)</f>
        <v>0.72199999999999998</v>
      </c>
      <c r="T1573" s="200">
        <f>TRUNC(('TARIFA ENTREGA A DIRECCION USD'!E1573-'TARIFA ENTREGA A DIRECCION USD'!D1573)/'TARIFA ENTREGA A DIRECCION USD'!D1573,3)</f>
        <v>0.249</v>
      </c>
      <c r="U1573" s="200">
        <f>TRUNC(('TARIFA ENTREGA A DIRECCION USD'!F1573-'TARIFA ENTREGA A DIRECCION USD'!D1573)/'TARIFA ENTREGA A DIRECCION USD'!D1573,3)</f>
        <v>0.41799999999999998</v>
      </c>
      <c r="V1573" s="200">
        <f>TRUNC(('TARIFA ENTREGA A DIRECCION USD'!G1573-'TARIFA ENTREGA A DIRECCION USD'!D1573)/'TARIFA ENTREGA A DIRECCION USD'!D1573,3)</f>
        <v>0.94</v>
      </c>
      <c r="X1573" s="142">
        <v>16.12</v>
      </c>
      <c r="Y1573" s="190">
        <v>1566</v>
      </c>
      <c r="Z1573" s="200">
        <v>0.55000000000000004</v>
      </c>
      <c r="AA1573" s="200">
        <v>0.13</v>
      </c>
      <c r="AB1573" s="200">
        <v>0.3</v>
      </c>
      <c r="AC1573" s="200">
        <v>0.85</v>
      </c>
      <c r="AL1573"/>
      <c r="AM1573"/>
      <c r="AN1573"/>
      <c r="AO1573"/>
      <c r="AP1573"/>
      <c r="AQ1573"/>
      <c r="AR1573"/>
      <c r="AS1573"/>
      <c r="AT1573"/>
      <c r="AU1573"/>
    </row>
    <row r="1574" spans="17:47" x14ac:dyDescent="0.2">
      <c r="Q1574" s="142">
        <f>TRUNC('TARIFA ENTREGA A DIRECCION USD'!D1575-'TARIFA ENTREGA A DIRECCION USD'!D1574,2)</f>
        <v>0.54</v>
      </c>
      <c r="R1574" s="190">
        <v>1567</v>
      </c>
      <c r="S1574" s="200">
        <f>TRUNC((('TARIFA ENTREGA A DIRECCION USD'!C1574-'TARIFA ENTREGA A DIRECCION USD'!D1574)/'TARIFA ENTREGA A DIRECCION USD'!D1574)+1,3)</f>
        <v>0.72199999999999998</v>
      </c>
      <c r="T1574" s="200">
        <f>TRUNC(('TARIFA ENTREGA A DIRECCION USD'!E1574-'TARIFA ENTREGA A DIRECCION USD'!D1574)/'TARIFA ENTREGA A DIRECCION USD'!D1574,3)</f>
        <v>0.249</v>
      </c>
      <c r="U1574" s="200">
        <f>TRUNC(('TARIFA ENTREGA A DIRECCION USD'!F1574-'TARIFA ENTREGA A DIRECCION USD'!D1574)/'TARIFA ENTREGA A DIRECCION USD'!D1574,3)</f>
        <v>0.41799999999999998</v>
      </c>
      <c r="V1574" s="200">
        <f>TRUNC(('TARIFA ENTREGA A DIRECCION USD'!G1574-'TARIFA ENTREGA A DIRECCION USD'!D1574)/'TARIFA ENTREGA A DIRECCION USD'!D1574,3)</f>
        <v>0.94</v>
      </c>
      <c r="X1574" s="142">
        <v>16.12</v>
      </c>
      <c r="Y1574" s="190">
        <v>1567</v>
      </c>
      <c r="Z1574" s="200">
        <v>0.55000000000000004</v>
      </c>
      <c r="AA1574" s="200">
        <v>0.13</v>
      </c>
      <c r="AB1574" s="200">
        <v>0.3</v>
      </c>
      <c r="AC1574" s="200">
        <v>0.85</v>
      </c>
      <c r="AL1574"/>
      <c r="AM1574"/>
      <c r="AN1574"/>
      <c r="AO1574"/>
      <c r="AP1574"/>
      <c r="AQ1574"/>
      <c r="AR1574"/>
      <c r="AS1574"/>
      <c r="AT1574"/>
      <c r="AU1574"/>
    </row>
    <row r="1575" spans="17:47" x14ac:dyDescent="0.2">
      <c r="Q1575" s="142">
        <f>TRUNC('TARIFA ENTREGA A DIRECCION USD'!D1576-'TARIFA ENTREGA A DIRECCION USD'!D1575,2)</f>
        <v>0.54</v>
      </c>
      <c r="R1575" s="190">
        <v>1568</v>
      </c>
      <c r="S1575" s="200">
        <f>TRUNC((('TARIFA ENTREGA A DIRECCION USD'!C1575-'TARIFA ENTREGA A DIRECCION USD'!D1575)/'TARIFA ENTREGA A DIRECCION USD'!D1575)+1,3)</f>
        <v>0.72199999999999998</v>
      </c>
      <c r="T1575" s="200">
        <f>TRUNC(('TARIFA ENTREGA A DIRECCION USD'!E1575-'TARIFA ENTREGA A DIRECCION USD'!D1575)/'TARIFA ENTREGA A DIRECCION USD'!D1575,3)</f>
        <v>0.249</v>
      </c>
      <c r="U1575" s="200">
        <f>TRUNC(('TARIFA ENTREGA A DIRECCION USD'!F1575-'TARIFA ENTREGA A DIRECCION USD'!D1575)/'TARIFA ENTREGA A DIRECCION USD'!D1575,3)</f>
        <v>0.41899999999999998</v>
      </c>
      <c r="V1575" s="200">
        <f>TRUNC(('TARIFA ENTREGA A DIRECCION USD'!G1575-'TARIFA ENTREGA A DIRECCION USD'!D1575)/'TARIFA ENTREGA A DIRECCION USD'!D1575,3)</f>
        <v>0.94</v>
      </c>
      <c r="X1575" s="142">
        <v>16.12</v>
      </c>
      <c r="Y1575" s="190">
        <v>1568</v>
      </c>
      <c r="Z1575" s="200">
        <v>0.55000000000000004</v>
      </c>
      <c r="AA1575" s="200">
        <v>0.13</v>
      </c>
      <c r="AB1575" s="200">
        <v>0.3</v>
      </c>
      <c r="AC1575" s="200">
        <v>0.85</v>
      </c>
      <c r="AL1575"/>
      <c r="AM1575"/>
      <c r="AN1575"/>
      <c r="AO1575"/>
      <c r="AP1575"/>
      <c r="AQ1575"/>
      <c r="AR1575"/>
      <c r="AS1575"/>
      <c r="AT1575"/>
      <c r="AU1575"/>
    </row>
    <row r="1576" spans="17:47" x14ac:dyDescent="0.2">
      <c r="Q1576" s="142">
        <f>TRUNC('TARIFA ENTREGA A DIRECCION USD'!D1577-'TARIFA ENTREGA A DIRECCION USD'!D1576,2)</f>
        <v>0.54</v>
      </c>
      <c r="R1576" s="190">
        <v>1569</v>
      </c>
      <c r="S1576" s="200">
        <f>TRUNC((('TARIFA ENTREGA A DIRECCION USD'!C1576-'TARIFA ENTREGA A DIRECCION USD'!D1576)/'TARIFA ENTREGA A DIRECCION USD'!D1576)+1,3)</f>
        <v>0.72199999999999998</v>
      </c>
      <c r="T1576" s="200">
        <f>TRUNC(('TARIFA ENTREGA A DIRECCION USD'!E1576-'TARIFA ENTREGA A DIRECCION USD'!D1576)/'TARIFA ENTREGA A DIRECCION USD'!D1576,3)</f>
        <v>0.249</v>
      </c>
      <c r="U1576" s="200">
        <f>TRUNC(('TARIFA ENTREGA A DIRECCION USD'!F1576-'TARIFA ENTREGA A DIRECCION USD'!D1576)/'TARIFA ENTREGA A DIRECCION USD'!D1576,3)</f>
        <v>0.41899999999999998</v>
      </c>
      <c r="V1576" s="200">
        <f>TRUNC(('TARIFA ENTREGA A DIRECCION USD'!G1576-'TARIFA ENTREGA A DIRECCION USD'!D1576)/'TARIFA ENTREGA A DIRECCION USD'!D1576,3)</f>
        <v>0.94</v>
      </c>
      <c r="X1576" s="142">
        <v>16.12</v>
      </c>
      <c r="Y1576" s="190">
        <v>1569</v>
      </c>
      <c r="Z1576" s="200">
        <v>0.55000000000000004</v>
      </c>
      <c r="AA1576" s="200">
        <v>0.13</v>
      </c>
      <c r="AB1576" s="200">
        <v>0.3</v>
      </c>
      <c r="AC1576" s="200">
        <v>0.85</v>
      </c>
      <c r="AL1576"/>
      <c r="AM1576"/>
      <c r="AN1576"/>
      <c r="AO1576"/>
      <c r="AP1576"/>
      <c r="AQ1576"/>
      <c r="AR1576"/>
      <c r="AS1576"/>
      <c r="AT1576"/>
      <c r="AU1576"/>
    </row>
    <row r="1577" spans="17:47" x14ac:dyDescent="0.2">
      <c r="Q1577" s="142">
        <f>TRUNC('TARIFA ENTREGA A DIRECCION USD'!D1578-'TARIFA ENTREGA A DIRECCION USD'!D1577,2)</f>
        <v>0.54</v>
      </c>
      <c r="R1577" s="190">
        <v>1570</v>
      </c>
      <c r="S1577" s="200">
        <f>TRUNC((('TARIFA ENTREGA A DIRECCION USD'!C1577-'TARIFA ENTREGA A DIRECCION USD'!D1577)/'TARIFA ENTREGA A DIRECCION USD'!D1577)+1,3)</f>
        <v>0.72199999999999998</v>
      </c>
      <c r="T1577" s="200">
        <f>TRUNC(('TARIFA ENTREGA A DIRECCION USD'!E1577-'TARIFA ENTREGA A DIRECCION USD'!D1577)/'TARIFA ENTREGA A DIRECCION USD'!D1577,3)</f>
        <v>0.249</v>
      </c>
      <c r="U1577" s="200">
        <f>TRUNC(('TARIFA ENTREGA A DIRECCION USD'!F1577-'TARIFA ENTREGA A DIRECCION USD'!D1577)/'TARIFA ENTREGA A DIRECCION USD'!D1577,3)</f>
        <v>0.41899999999999998</v>
      </c>
      <c r="V1577" s="200">
        <f>TRUNC(('TARIFA ENTREGA A DIRECCION USD'!G1577-'TARIFA ENTREGA A DIRECCION USD'!D1577)/'TARIFA ENTREGA A DIRECCION USD'!D1577,3)</f>
        <v>0.94</v>
      </c>
      <c r="X1577" s="142">
        <v>16.12</v>
      </c>
      <c r="Y1577" s="190">
        <v>1570</v>
      </c>
      <c r="Z1577" s="200">
        <v>0.55000000000000004</v>
      </c>
      <c r="AA1577" s="200">
        <v>0.13</v>
      </c>
      <c r="AB1577" s="200">
        <v>0.3</v>
      </c>
      <c r="AC1577" s="200">
        <v>0.85</v>
      </c>
      <c r="AL1577"/>
      <c r="AM1577"/>
      <c r="AN1577"/>
      <c r="AO1577"/>
      <c r="AP1577"/>
      <c r="AQ1577"/>
      <c r="AR1577"/>
      <c r="AS1577"/>
      <c r="AT1577"/>
      <c r="AU1577"/>
    </row>
    <row r="1578" spans="17:47" x14ac:dyDescent="0.2">
      <c r="Q1578" s="142">
        <f>TRUNC('TARIFA ENTREGA A DIRECCION USD'!D1579-'TARIFA ENTREGA A DIRECCION USD'!D1578,2)</f>
        <v>0.54</v>
      </c>
      <c r="R1578" s="190">
        <v>1571</v>
      </c>
      <c r="S1578" s="200">
        <f>TRUNC((('TARIFA ENTREGA A DIRECCION USD'!C1578-'TARIFA ENTREGA A DIRECCION USD'!D1578)/'TARIFA ENTREGA A DIRECCION USD'!D1578)+1,3)</f>
        <v>0.72199999999999998</v>
      </c>
      <c r="T1578" s="200">
        <f>TRUNC(('TARIFA ENTREGA A DIRECCION USD'!E1578-'TARIFA ENTREGA A DIRECCION USD'!D1578)/'TARIFA ENTREGA A DIRECCION USD'!D1578,3)</f>
        <v>0.249</v>
      </c>
      <c r="U1578" s="200">
        <f>TRUNC(('TARIFA ENTREGA A DIRECCION USD'!F1578-'TARIFA ENTREGA A DIRECCION USD'!D1578)/'TARIFA ENTREGA A DIRECCION USD'!D1578,3)</f>
        <v>0.41899999999999998</v>
      </c>
      <c r="V1578" s="200">
        <f>TRUNC(('TARIFA ENTREGA A DIRECCION USD'!G1578-'TARIFA ENTREGA A DIRECCION USD'!D1578)/'TARIFA ENTREGA A DIRECCION USD'!D1578,3)</f>
        <v>0.94</v>
      </c>
      <c r="X1578" s="142">
        <v>16.12</v>
      </c>
      <c r="Y1578" s="190">
        <v>1571</v>
      </c>
      <c r="Z1578" s="200">
        <v>0.55000000000000004</v>
      </c>
      <c r="AA1578" s="200">
        <v>0.13</v>
      </c>
      <c r="AB1578" s="200">
        <v>0.3</v>
      </c>
      <c r="AC1578" s="200">
        <v>0.85</v>
      </c>
      <c r="AL1578"/>
      <c r="AM1578"/>
      <c r="AN1578"/>
      <c r="AO1578"/>
      <c r="AP1578"/>
      <c r="AQ1578"/>
      <c r="AR1578"/>
      <c r="AS1578"/>
      <c r="AT1578"/>
      <c r="AU1578"/>
    </row>
    <row r="1579" spans="17:47" x14ac:dyDescent="0.2">
      <c r="Q1579" s="142">
        <f>TRUNC('TARIFA ENTREGA A DIRECCION USD'!D1580-'TARIFA ENTREGA A DIRECCION USD'!D1579,2)</f>
        <v>0.54</v>
      </c>
      <c r="R1579" s="190">
        <v>1572</v>
      </c>
      <c r="S1579" s="200">
        <f>TRUNC((('TARIFA ENTREGA A DIRECCION USD'!C1579-'TARIFA ENTREGA A DIRECCION USD'!D1579)/'TARIFA ENTREGA A DIRECCION USD'!D1579)+1,3)</f>
        <v>0.72199999999999998</v>
      </c>
      <c r="T1579" s="200">
        <f>TRUNC(('TARIFA ENTREGA A DIRECCION USD'!E1579-'TARIFA ENTREGA A DIRECCION USD'!D1579)/'TARIFA ENTREGA A DIRECCION USD'!D1579,3)</f>
        <v>0.249</v>
      </c>
      <c r="U1579" s="200">
        <f>TRUNC(('TARIFA ENTREGA A DIRECCION USD'!F1579-'TARIFA ENTREGA A DIRECCION USD'!D1579)/'TARIFA ENTREGA A DIRECCION USD'!D1579,3)</f>
        <v>0.41899999999999998</v>
      </c>
      <c r="V1579" s="200">
        <f>TRUNC(('TARIFA ENTREGA A DIRECCION USD'!G1579-'TARIFA ENTREGA A DIRECCION USD'!D1579)/'TARIFA ENTREGA A DIRECCION USD'!D1579,3)</f>
        <v>0.94</v>
      </c>
      <c r="X1579" s="142">
        <v>16.12</v>
      </c>
      <c r="Y1579" s="190">
        <v>1572</v>
      </c>
      <c r="Z1579" s="200">
        <v>0.55000000000000004</v>
      </c>
      <c r="AA1579" s="200">
        <v>0.13</v>
      </c>
      <c r="AB1579" s="200">
        <v>0.3</v>
      </c>
      <c r="AC1579" s="200">
        <v>0.85</v>
      </c>
      <c r="AL1579"/>
      <c r="AM1579"/>
      <c r="AN1579"/>
      <c r="AO1579"/>
      <c r="AP1579"/>
      <c r="AQ1579"/>
      <c r="AR1579"/>
      <c r="AS1579"/>
      <c r="AT1579"/>
      <c r="AU1579"/>
    </row>
    <row r="1580" spans="17:47" x14ac:dyDescent="0.2">
      <c r="Q1580" s="142">
        <f>TRUNC('TARIFA ENTREGA A DIRECCION USD'!D1581-'TARIFA ENTREGA A DIRECCION USD'!D1580,2)</f>
        <v>0.54</v>
      </c>
      <c r="R1580" s="190">
        <v>1573</v>
      </c>
      <c r="S1580" s="200">
        <f>TRUNC((('TARIFA ENTREGA A DIRECCION USD'!C1580-'TARIFA ENTREGA A DIRECCION USD'!D1580)/'TARIFA ENTREGA A DIRECCION USD'!D1580)+1,3)</f>
        <v>0.72199999999999998</v>
      </c>
      <c r="T1580" s="200">
        <f>TRUNC(('TARIFA ENTREGA A DIRECCION USD'!E1580-'TARIFA ENTREGA A DIRECCION USD'!D1580)/'TARIFA ENTREGA A DIRECCION USD'!D1580,3)</f>
        <v>0.249</v>
      </c>
      <c r="U1580" s="200">
        <f>TRUNC(('TARIFA ENTREGA A DIRECCION USD'!F1580-'TARIFA ENTREGA A DIRECCION USD'!D1580)/'TARIFA ENTREGA A DIRECCION USD'!D1580,3)</f>
        <v>0.41899999999999998</v>
      </c>
      <c r="V1580" s="200">
        <f>TRUNC(('TARIFA ENTREGA A DIRECCION USD'!G1580-'TARIFA ENTREGA A DIRECCION USD'!D1580)/'TARIFA ENTREGA A DIRECCION USD'!D1580,3)</f>
        <v>0.94</v>
      </c>
      <c r="X1580" s="142">
        <v>16.12</v>
      </c>
      <c r="Y1580" s="190">
        <v>1573</v>
      </c>
      <c r="Z1580" s="200">
        <v>0.55000000000000004</v>
      </c>
      <c r="AA1580" s="200">
        <v>0.13</v>
      </c>
      <c r="AB1580" s="200">
        <v>0.3</v>
      </c>
      <c r="AC1580" s="200">
        <v>0.85</v>
      </c>
      <c r="AL1580"/>
      <c r="AM1580"/>
      <c r="AN1580"/>
      <c r="AO1580"/>
      <c r="AP1580"/>
      <c r="AQ1580"/>
      <c r="AR1580"/>
      <c r="AS1580"/>
      <c r="AT1580"/>
      <c r="AU1580"/>
    </row>
    <row r="1581" spans="17:47" x14ac:dyDescent="0.2">
      <c r="Q1581" s="142">
        <f>TRUNC('TARIFA ENTREGA A DIRECCION USD'!D1582-'TARIFA ENTREGA A DIRECCION USD'!D1581,2)</f>
        <v>0.54</v>
      </c>
      <c r="R1581" s="190">
        <v>1574</v>
      </c>
      <c r="S1581" s="200">
        <f>TRUNC((('TARIFA ENTREGA A DIRECCION USD'!C1581-'TARIFA ENTREGA A DIRECCION USD'!D1581)/'TARIFA ENTREGA A DIRECCION USD'!D1581)+1,3)</f>
        <v>0.72199999999999998</v>
      </c>
      <c r="T1581" s="200">
        <f>TRUNC(('TARIFA ENTREGA A DIRECCION USD'!E1581-'TARIFA ENTREGA A DIRECCION USD'!D1581)/'TARIFA ENTREGA A DIRECCION USD'!D1581,3)</f>
        <v>0.249</v>
      </c>
      <c r="U1581" s="200">
        <f>TRUNC(('TARIFA ENTREGA A DIRECCION USD'!F1581-'TARIFA ENTREGA A DIRECCION USD'!D1581)/'TARIFA ENTREGA A DIRECCION USD'!D1581,3)</f>
        <v>0.41899999999999998</v>
      </c>
      <c r="V1581" s="200">
        <f>TRUNC(('TARIFA ENTREGA A DIRECCION USD'!G1581-'TARIFA ENTREGA A DIRECCION USD'!D1581)/'TARIFA ENTREGA A DIRECCION USD'!D1581,3)</f>
        <v>0.94</v>
      </c>
      <c r="X1581" s="142">
        <v>16.12</v>
      </c>
      <c r="Y1581" s="190">
        <v>1574</v>
      </c>
      <c r="Z1581" s="200">
        <v>0.55000000000000004</v>
      </c>
      <c r="AA1581" s="200">
        <v>0.13</v>
      </c>
      <c r="AB1581" s="200">
        <v>0.3</v>
      </c>
      <c r="AC1581" s="200">
        <v>0.85</v>
      </c>
      <c r="AL1581"/>
      <c r="AM1581"/>
      <c r="AN1581"/>
      <c r="AO1581"/>
      <c r="AP1581"/>
      <c r="AQ1581"/>
      <c r="AR1581"/>
      <c r="AS1581"/>
      <c r="AT1581"/>
      <c r="AU1581"/>
    </row>
    <row r="1582" spans="17:47" x14ac:dyDescent="0.2">
      <c r="Q1582" s="142">
        <f>TRUNC('TARIFA ENTREGA A DIRECCION USD'!D1583-'TARIFA ENTREGA A DIRECCION USD'!D1582,2)</f>
        <v>0.54</v>
      </c>
      <c r="R1582" s="190">
        <v>1575</v>
      </c>
      <c r="S1582" s="200">
        <f>TRUNC((('TARIFA ENTREGA A DIRECCION USD'!C1582-'TARIFA ENTREGA A DIRECCION USD'!D1582)/'TARIFA ENTREGA A DIRECCION USD'!D1582)+1,3)</f>
        <v>0.72199999999999998</v>
      </c>
      <c r="T1582" s="200">
        <f>TRUNC(('TARIFA ENTREGA A DIRECCION USD'!E1582-'TARIFA ENTREGA A DIRECCION USD'!D1582)/'TARIFA ENTREGA A DIRECCION USD'!D1582,3)</f>
        <v>0.249</v>
      </c>
      <c r="U1582" s="200">
        <f>TRUNC(('TARIFA ENTREGA A DIRECCION USD'!F1582-'TARIFA ENTREGA A DIRECCION USD'!D1582)/'TARIFA ENTREGA A DIRECCION USD'!D1582,3)</f>
        <v>0.41899999999999998</v>
      </c>
      <c r="V1582" s="200">
        <f>TRUNC(('TARIFA ENTREGA A DIRECCION USD'!G1582-'TARIFA ENTREGA A DIRECCION USD'!D1582)/'TARIFA ENTREGA A DIRECCION USD'!D1582,3)</f>
        <v>0.94099999999999995</v>
      </c>
      <c r="X1582" s="142">
        <v>16.12</v>
      </c>
      <c r="Y1582" s="190">
        <v>1575</v>
      </c>
      <c r="Z1582" s="200">
        <v>0.55000000000000004</v>
      </c>
      <c r="AA1582" s="200">
        <v>0.13</v>
      </c>
      <c r="AB1582" s="200">
        <v>0.3</v>
      </c>
      <c r="AC1582" s="200">
        <v>0.85</v>
      </c>
      <c r="AL1582"/>
      <c r="AM1582"/>
      <c r="AN1582"/>
      <c r="AO1582"/>
      <c r="AP1582"/>
      <c r="AQ1582"/>
      <c r="AR1582"/>
      <c r="AS1582"/>
      <c r="AT1582"/>
      <c r="AU1582"/>
    </row>
    <row r="1583" spans="17:47" x14ac:dyDescent="0.2">
      <c r="Q1583" s="142">
        <f>TRUNC('TARIFA ENTREGA A DIRECCION USD'!D1584-'TARIFA ENTREGA A DIRECCION USD'!D1583,2)</f>
        <v>0.54</v>
      </c>
      <c r="R1583" s="190">
        <v>1576</v>
      </c>
      <c r="S1583" s="200">
        <f>TRUNC((('TARIFA ENTREGA A DIRECCION USD'!C1583-'TARIFA ENTREGA A DIRECCION USD'!D1583)/'TARIFA ENTREGA A DIRECCION USD'!D1583)+1,3)</f>
        <v>0.72199999999999998</v>
      </c>
      <c r="T1583" s="200">
        <f>TRUNC(('TARIFA ENTREGA A DIRECCION USD'!E1583-'TARIFA ENTREGA A DIRECCION USD'!D1583)/'TARIFA ENTREGA A DIRECCION USD'!D1583,3)</f>
        <v>0.249</v>
      </c>
      <c r="U1583" s="200">
        <f>TRUNC(('TARIFA ENTREGA A DIRECCION USD'!F1583-'TARIFA ENTREGA A DIRECCION USD'!D1583)/'TARIFA ENTREGA A DIRECCION USD'!D1583,3)</f>
        <v>0.41899999999999998</v>
      </c>
      <c r="V1583" s="200">
        <f>TRUNC(('TARIFA ENTREGA A DIRECCION USD'!G1583-'TARIFA ENTREGA A DIRECCION USD'!D1583)/'TARIFA ENTREGA A DIRECCION USD'!D1583,3)</f>
        <v>0.94099999999999995</v>
      </c>
      <c r="X1583" s="142">
        <v>16.12</v>
      </c>
      <c r="Y1583" s="190">
        <v>1576</v>
      </c>
      <c r="Z1583" s="200">
        <v>0.55000000000000004</v>
      </c>
      <c r="AA1583" s="200">
        <v>0.13</v>
      </c>
      <c r="AB1583" s="200">
        <v>0.3</v>
      </c>
      <c r="AC1583" s="200">
        <v>0.85</v>
      </c>
      <c r="AL1583"/>
      <c r="AM1583"/>
      <c r="AN1583"/>
      <c r="AO1583"/>
      <c r="AP1583"/>
      <c r="AQ1583"/>
      <c r="AR1583"/>
      <c r="AS1583"/>
      <c r="AT1583"/>
      <c r="AU1583"/>
    </row>
    <row r="1584" spans="17:47" x14ac:dyDescent="0.2">
      <c r="Q1584" s="142">
        <f>TRUNC('TARIFA ENTREGA A DIRECCION USD'!D1585-'TARIFA ENTREGA A DIRECCION USD'!D1584,2)</f>
        <v>0.54</v>
      </c>
      <c r="R1584" s="190">
        <v>1577</v>
      </c>
      <c r="S1584" s="200">
        <f>TRUNC((('TARIFA ENTREGA A DIRECCION USD'!C1584-'TARIFA ENTREGA A DIRECCION USD'!D1584)/'TARIFA ENTREGA A DIRECCION USD'!D1584)+1,3)</f>
        <v>0.72199999999999998</v>
      </c>
      <c r="T1584" s="200">
        <f>TRUNC(('TARIFA ENTREGA A DIRECCION USD'!E1584-'TARIFA ENTREGA A DIRECCION USD'!D1584)/'TARIFA ENTREGA A DIRECCION USD'!D1584,3)</f>
        <v>0.249</v>
      </c>
      <c r="U1584" s="200">
        <f>TRUNC(('TARIFA ENTREGA A DIRECCION USD'!F1584-'TARIFA ENTREGA A DIRECCION USD'!D1584)/'TARIFA ENTREGA A DIRECCION USD'!D1584,3)</f>
        <v>0.41899999999999998</v>
      </c>
      <c r="V1584" s="200">
        <f>TRUNC(('TARIFA ENTREGA A DIRECCION USD'!G1584-'TARIFA ENTREGA A DIRECCION USD'!D1584)/'TARIFA ENTREGA A DIRECCION USD'!D1584,3)</f>
        <v>0.94099999999999995</v>
      </c>
      <c r="X1584" s="142">
        <v>16.12</v>
      </c>
      <c r="Y1584" s="190">
        <v>1577</v>
      </c>
      <c r="Z1584" s="200">
        <v>0.55000000000000004</v>
      </c>
      <c r="AA1584" s="200">
        <v>0.13</v>
      </c>
      <c r="AB1584" s="200">
        <v>0.3</v>
      </c>
      <c r="AC1584" s="200">
        <v>0.85</v>
      </c>
      <c r="AL1584"/>
      <c r="AM1584"/>
      <c r="AN1584"/>
      <c r="AO1584"/>
      <c r="AP1584"/>
      <c r="AQ1584"/>
      <c r="AR1584"/>
      <c r="AS1584"/>
      <c r="AT1584"/>
      <c r="AU1584"/>
    </row>
    <row r="1585" spans="17:47" x14ac:dyDescent="0.2">
      <c r="Q1585" s="142">
        <f>TRUNC('TARIFA ENTREGA A DIRECCION USD'!D1586-'TARIFA ENTREGA A DIRECCION USD'!D1585,2)</f>
        <v>0.54</v>
      </c>
      <c r="R1585" s="190">
        <v>1578</v>
      </c>
      <c r="S1585" s="200">
        <f>TRUNC((('TARIFA ENTREGA A DIRECCION USD'!C1585-'TARIFA ENTREGA A DIRECCION USD'!D1585)/'TARIFA ENTREGA A DIRECCION USD'!D1585)+1,3)</f>
        <v>0.72199999999999998</v>
      </c>
      <c r="T1585" s="200">
        <f>TRUNC(('TARIFA ENTREGA A DIRECCION USD'!E1585-'TARIFA ENTREGA A DIRECCION USD'!D1585)/'TARIFA ENTREGA A DIRECCION USD'!D1585,3)</f>
        <v>0.249</v>
      </c>
      <c r="U1585" s="200">
        <f>TRUNC(('TARIFA ENTREGA A DIRECCION USD'!F1585-'TARIFA ENTREGA A DIRECCION USD'!D1585)/'TARIFA ENTREGA A DIRECCION USD'!D1585,3)</f>
        <v>0.41899999999999998</v>
      </c>
      <c r="V1585" s="200">
        <f>TRUNC(('TARIFA ENTREGA A DIRECCION USD'!G1585-'TARIFA ENTREGA A DIRECCION USD'!D1585)/'TARIFA ENTREGA A DIRECCION USD'!D1585,3)</f>
        <v>0.94099999999999995</v>
      </c>
      <c r="X1585" s="142">
        <v>16.12</v>
      </c>
      <c r="Y1585" s="190">
        <v>1578</v>
      </c>
      <c r="Z1585" s="200">
        <v>0.55000000000000004</v>
      </c>
      <c r="AA1585" s="200">
        <v>0.13</v>
      </c>
      <c r="AB1585" s="200">
        <v>0.3</v>
      </c>
      <c r="AC1585" s="200">
        <v>0.85</v>
      </c>
      <c r="AL1585"/>
      <c r="AM1585"/>
      <c r="AN1585"/>
      <c r="AO1585"/>
      <c r="AP1585"/>
      <c r="AQ1585"/>
      <c r="AR1585"/>
      <c r="AS1585"/>
      <c r="AT1585"/>
      <c r="AU1585"/>
    </row>
    <row r="1586" spans="17:47" x14ac:dyDescent="0.2">
      <c r="Q1586" s="142">
        <f>TRUNC('TARIFA ENTREGA A DIRECCION USD'!D1587-'TARIFA ENTREGA A DIRECCION USD'!D1586,2)</f>
        <v>0.54</v>
      </c>
      <c r="R1586" s="190">
        <v>1579</v>
      </c>
      <c r="S1586" s="200">
        <f>TRUNC((('TARIFA ENTREGA A DIRECCION USD'!C1586-'TARIFA ENTREGA A DIRECCION USD'!D1586)/'TARIFA ENTREGA A DIRECCION USD'!D1586)+1,3)</f>
        <v>0.72199999999999998</v>
      </c>
      <c r="T1586" s="200">
        <f>TRUNC(('TARIFA ENTREGA A DIRECCION USD'!E1586-'TARIFA ENTREGA A DIRECCION USD'!D1586)/'TARIFA ENTREGA A DIRECCION USD'!D1586,3)</f>
        <v>0.249</v>
      </c>
      <c r="U1586" s="200">
        <f>TRUNC(('TARIFA ENTREGA A DIRECCION USD'!F1586-'TARIFA ENTREGA A DIRECCION USD'!D1586)/'TARIFA ENTREGA A DIRECCION USD'!D1586,3)</f>
        <v>0.41899999999999998</v>
      </c>
      <c r="V1586" s="200">
        <f>TRUNC(('TARIFA ENTREGA A DIRECCION USD'!G1586-'TARIFA ENTREGA A DIRECCION USD'!D1586)/'TARIFA ENTREGA A DIRECCION USD'!D1586,3)</f>
        <v>0.94099999999999995</v>
      </c>
      <c r="X1586" s="142">
        <v>16.12</v>
      </c>
      <c r="Y1586" s="190">
        <v>1579</v>
      </c>
      <c r="Z1586" s="200">
        <v>0.55000000000000004</v>
      </c>
      <c r="AA1586" s="200">
        <v>0.13</v>
      </c>
      <c r="AB1586" s="200">
        <v>0.3</v>
      </c>
      <c r="AC1586" s="200">
        <v>0.85</v>
      </c>
      <c r="AL1586"/>
      <c r="AM1586"/>
      <c r="AN1586"/>
      <c r="AO1586"/>
      <c r="AP1586"/>
      <c r="AQ1586"/>
      <c r="AR1586"/>
      <c r="AS1586"/>
      <c r="AT1586"/>
      <c r="AU1586"/>
    </row>
    <row r="1587" spans="17:47" x14ac:dyDescent="0.2">
      <c r="Q1587" s="142">
        <f>TRUNC('TARIFA ENTREGA A DIRECCION USD'!D1588-'TARIFA ENTREGA A DIRECCION USD'!D1587,2)</f>
        <v>0.54</v>
      </c>
      <c r="R1587" s="190">
        <v>1580</v>
      </c>
      <c r="S1587" s="200">
        <f>TRUNC((('TARIFA ENTREGA A DIRECCION USD'!C1587-'TARIFA ENTREGA A DIRECCION USD'!D1587)/'TARIFA ENTREGA A DIRECCION USD'!D1587)+1,3)</f>
        <v>0.72199999999999998</v>
      </c>
      <c r="T1587" s="200">
        <f>TRUNC(('TARIFA ENTREGA A DIRECCION USD'!E1587-'TARIFA ENTREGA A DIRECCION USD'!D1587)/'TARIFA ENTREGA A DIRECCION USD'!D1587,3)</f>
        <v>0.249</v>
      </c>
      <c r="U1587" s="200">
        <f>TRUNC(('TARIFA ENTREGA A DIRECCION USD'!F1587-'TARIFA ENTREGA A DIRECCION USD'!D1587)/'TARIFA ENTREGA A DIRECCION USD'!D1587,3)</f>
        <v>0.41899999999999998</v>
      </c>
      <c r="V1587" s="200">
        <f>TRUNC(('TARIFA ENTREGA A DIRECCION USD'!G1587-'TARIFA ENTREGA A DIRECCION USD'!D1587)/'TARIFA ENTREGA A DIRECCION USD'!D1587,3)</f>
        <v>0.94099999999999995</v>
      </c>
      <c r="X1587" s="142">
        <v>16.12</v>
      </c>
      <c r="Y1587" s="190">
        <v>1580</v>
      </c>
      <c r="Z1587" s="200">
        <v>0.55000000000000004</v>
      </c>
      <c r="AA1587" s="200">
        <v>0.13</v>
      </c>
      <c r="AB1587" s="200">
        <v>0.3</v>
      </c>
      <c r="AC1587" s="200">
        <v>0.85</v>
      </c>
      <c r="AL1587"/>
      <c r="AM1587"/>
      <c r="AN1587"/>
      <c r="AO1587"/>
      <c r="AP1587"/>
      <c r="AQ1587"/>
      <c r="AR1587"/>
      <c r="AS1587"/>
      <c r="AT1587"/>
      <c r="AU1587"/>
    </row>
    <row r="1588" spans="17:47" x14ac:dyDescent="0.2">
      <c r="Q1588" s="142">
        <f>TRUNC('TARIFA ENTREGA A DIRECCION USD'!D1589-'TARIFA ENTREGA A DIRECCION USD'!D1588,2)</f>
        <v>0.54</v>
      </c>
      <c r="R1588" s="190">
        <v>1581</v>
      </c>
      <c r="S1588" s="200">
        <f>TRUNC((('TARIFA ENTREGA A DIRECCION USD'!C1588-'TARIFA ENTREGA A DIRECCION USD'!D1588)/'TARIFA ENTREGA A DIRECCION USD'!D1588)+1,3)</f>
        <v>0.72199999999999998</v>
      </c>
      <c r="T1588" s="200">
        <f>TRUNC(('TARIFA ENTREGA A DIRECCION USD'!E1588-'TARIFA ENTREGA A DIRECCION USD'!D1588)/'TARIFA ENTREGA A DIRECCION USD'!D1588,3)</f>
        <v>0.249</v>
      </c>
      <c r="U1588" s="200">
        <f>TRUNC(('TARIFA ENTREGA A DIRECCION USD'!F1588-'TARIFA ENTREGA A DIRECCION USD'!D1588)/'TARIFA ENTREGA A DIRECCION USD'!D1588,3)</f>
        <v>0.41899999999999998</v>
      </c>
      <c r="V1588" s="200">
        <f>TRUNC(('TARIFA ENTREGA A DIRECCION USD'!G1588-'TARIFA ENTREGA A DIRECCION USD'!D1588)/'TARIFA ENTREGA A DIRECCION USD'!D1588,3)</f>
        <v>0.94099999999999995</v>
      </c>
      <c r="X1588" s="142">
        <v>16.12</v>
      </c>
      <c r="Y1588" s="190">
        <v>1581</v>
      </c>
      <c r="Z1588" s="200">
        <v>0.55000000000000004</v>
      </c>
      <c r="AA1588" s="200">
        <v>0.13</v>
      </c>
      <c r="AB1588" s="200">
        <v>0.3</v>
      </c>
      <c r="AC1588" s="200">
        <v>0.85</v>
      </c>
      <c r="AL1588"/>
      <c r="AM1588"/>
      <c r="AN1588"/>
      <c r="AO1588"/>
      <c r="AP1588"/>
      <c r="AQ1588"/>
      <c r="AR1588"/>
      <c r="AS1588"/>
      <c r="AT1588"/>
      <c r="AU1588"/>
    </row>
    <row r="1589" spans="17:47" x14ac:dyDescent="0.2">
      <c r="Q1589" s="142">
        <f>TRUNC('TARIFA ENTREGA A DIRECCION USD'!D1590-'TARIFA ENTREGA A DIRECCION USD'!D1589,2)</f>
        <v>0.54</v>
      </c>
      <c r="R1589" s="190">
        <v>1582</v>
      </c>
      <c r="S1589" s="200">
        <f>TRUNC((('TARIFA ENTREGA A DIRECCION USD'!C1589-'TARIFA ENTREGA A DIRECCION USD'!D1589)/'TARIFA ENTREGA A DIRECCION USD'!D1589)+1,3)</f>
        <v>0.72199999999999998</v>
      </c>
      <c r="T1589" s="200">
        <f>TRUNC(('TARIFA ENTREGA A DIRECCION USD'!E1589-'TARIFA ENTREGA A DIRECCION USD'!D1589)/'TARIFA ENTREGA A DIRECCION USD'!D1589,3)</f>
        <v>0.249</v>
      </c>
      <c r="U1589" s="200">
        <f>TRUNC(('TARIFA ENTREGA A DIRECCION USD'!F1589-'TARIFA ENTREGA A DIRECCION USD'!D1589)/'TARIFA ENTREGA A DIRECCION USD'!D1589,3)</f>
        <v>0.41899999999999998</v>
      </c>
      <c r="V1589" s="200">
        <f>TRUNC(('TARIFA ENTREGA A DIRECCION USD'!G1589-'TARIFA ENTREGA A DIRECCION USD'!D1589)/'TARIFA ENTREGA A DIRECCION USD'!D1589,3)</f>
        <v>0.94099999999999995</v>
      </c>
      <c r="X1589" s="142">
        <v>16.12</v>
      </c>
      <c r="Y1589" s="190">
        <v>1582</v>
      </c>
      <c r="Z1589" s="200">
        <v>0.55000000000000004</v>
      </c>
      <c r="AA1589" s="200">
        <v>0.13</v>
      </c>
      <c r="AB1589" s="200">
        <v>0.3</v>
      </c>
      <c r="AC1589" s="200">
        <v>0.85</v>
      </c>
      <c r="AL1589"/>
      <c r="AM1589"/>
      <c r="AN1589"/>
      <c r="AO1589"/>
      <c r="AP1589"/>
      <c r="AQ1589"/>
      <c r="AR1589"/>
      <c r="AS1589"/>
      <c r="AT1589"/>
      <c r="AU1589"/>
    </row>
    <row r="1590" spans="17:47" x14ac:dyDescent="0.2">
      <c r="Q1590" s="142">
        <f>TRUNC('TARIFA ENTREGA A DIRECCION USD'!D1591-'TARIFA ENTREGA A DIRECCION USD'!D1590,2)</f>
        <v>0.54</v>
      </c>
      <c r="R1590" s="190">
        <v>1583</v>
      </c>
      <c r="S1590" s="200">
        <f>TRUNC((('TARIFA ENTREGA A DIRECCION USD'!C1590-'TARIFA ENTREGA A DIRECCION USD'!D1590)/'TARIFA ENTREGA A DIRECCION USD'!D1590)+1,3)</f>
        <v>0.72199999999999998</v>
      </c>
      <c r="T1590" s="200">
        <f>TRUNC(('TARIFA ENTREGA A DIRECCION USD'!E1590-'TARIFA ENTREGA A DIRECCION USD'!D1590)/'TARIFA ENTREGA A DIRECCION USD'!D1590,3)</f>
        <v>0.249</v>
      </c>
      <c r="U1590" s="200">
        <f>TRUNC(('TARIFA ENTREGA A DIRECCION USD'!F1590-'TARIFA ENTREGA A DIRECCION USD'!D1590)/'TARIFA ENTREGA A DIRECCION USD'!D1590,3)</f>
        <v>0.41899999999999998</v>
      </c>
      <c r="V1590" s="200">
        <f>TRUNC(('TARIFA ENTREGA A DIRECCION USD'!G1590-'TARIFA ENTREGA A DIRECCION USD'!D1590)/'TARIFA ENTREGA A DIRECCION USD'!D1590,3)</f>
        <v>0.94099999999999995</v>
      </c>
      <c r="X1590" s="142">
        <v>16.12</v>
      </c>
      <c r="Y1590" s="190">
        <v>1583</v>
      </c>
      <c r="Z1590" s="200">
        <v>0.55000000000000004</v>
      </c>
      <c r="AA1590" s="200">
        <v>0.13</v>
      </c>
      <c r="AB1590" s="200">
        <v>0.3</v>
      </c>
      <c r="AC1590" s="200">
        <v>0.85</v>
      </c>
      <c r="AL1590"/>
      <c r="AM1590"/>
      <c r="AN1590"/>
      <c r="AO1590"/>
      <c r="AP1590"/>
      <c r="AQ1590"/>
      <c r="AR1590"/>
      <c r="AS1590"/>
      <c r="AT1590"/>
      <c r="AU1590"/>
    </row>
    <row r="1591" spans="17:47" x14ac:dyDescent="0.2">
      <c r="Q1591" s="142">
        <f>TRUNC('TARIFA ENTREGA A DIRECCION USD'!D1592-'TARIFA ENTREGA A DIRECCION USD'!D1591,2)</f>
        <v>0.54</v>
      </c>
      <c r="R1591" s="190">
        <v>1584</v>
      </c>
      <c r="S1591" s="200">
        <f>TRUNC((('TARIFA ENTREGA A DIRECCION USD'!C1591-'TARIFA ENTREGA A DIRECCION USD'!D1591)/'TARIFA ENTREGA A DIRECCION USD'!D1591)+1,3)</f>
        <v>0.72199999999999998</v>
      </c>
      <c r="T1591" s="200">
        <f>TRUNC(('TARIFA ENTREGA A DIRECCION USD'!E1591-'TARIFA ENTREGA A DIRECCION USD'!D1591)/'TARIFA ENTREGA A DIRECCION USD'!D1591,3)</f>
        <v>0.249</v>
      </c>
      <c r="U1591" s="200">
        <f>TRUNC(('TARIFA ENTREGA A DIRECCION USD'!F1591-'TARIFA ENTREGA A DIRECCION USD'!D1591)/'TARIFA ENTREGA A DIRECCION USD'!D1591,3)</f>
        <v>0.41899999999999998</v>
      </c>
      <c r="V1591" s="200">
        <f>TRUNC(('TARIFA ENTREGA A DIRECCION USD'!G1591-'TARIFA ENTREGA A DIRECCION USD'!D1591)/'TARIFA ENTREGA A DIRECCION USD'!D1591,3)</f>
        <v>0.94099999999999995</v>
      </c>
      <c r="X1591" s="142">
        <v>16.12</v>
      </c>
      <c r="Y1591" s="190">
        <v>1584</v>
      </c>
      <c r="Z1591" s="200">
        <v>0.55000000000000004</v>
      </c>
      <c r="AA1591" s="200">
        <v>0.13</v>
      </c>
      <c r="AB1591" s="200">
        <v>0.3</v>
      </c>
      <c r="AC1591" s="200">
        <v>0.85</v>
      </c>
      <c r="AL1591"/>
      <c r="AM1591"/>
      <c r="AN1591"/>
      <c r="AO1591"/>
      <c r="AP1591"/>
      <c r="AQ1591"/>
      <c r="AR1591"/>
      <c r="AS1591"/>
      <c r="AT1591"/>
      <c r="AU1591"/>
    </row>
    <row r="1592" spans="17:47" x14ac:dyDescent="0.2">
      <c r="Q1592" s="142">
        <f>TRUNC('TARIFA ENTREGA A DIRECCION USD'!D1593-'TARIFA ENTREGA A DIRECCION USD'!D1592,2)</f>
        <v>0.54</v>
      </c>
      <c r="R1592" s="190">
        <v>1585</v>
      </c>
      <c r="S1592" s="200">
        <f>TRUNC((('TARIFA ENTREGA A DIRECCION USD'!C1592-'TARIFA ENTREGA A DIRECCION USD'!D1592)/'TARIFA ENTREGA A DIRECCION USD'!D1592)+1,3)</f>
        <v>0.72199999999999998</v>
      </c>
      <c r="T1592" s="200">
        <f>TRUNC(('TARIFA ENTREGA A DIRECCION USD'!E1592-'TARIFA ENTREGA A DIRECCION USD'!D1592)/'TARIFA ENTREGA A DIRECCION USD'!D1592,3)</f>
        <v>0.249</v>
      </c>
      <c r="U1592" s="200">
        <f>TRUNC(('TARIFA ENTREGA A DIRECCION USD'!F1592-'TARIFA ENTREGA A DIRECCION USD'!D1592)/'TARIFA ENTREGA A DIRECCION USD'!D1592,3)</f>
        <v>0.41899999999999998</v>
      </c>
      <c r="V1592" s="200">
        <f>TRUNC(('TARIFA ENTREGA A DIRECCION USD'!G1592-'TARIFA ENTREGA A DIRECCION USD'!D1592)/'TARIFA ENTREGA A DIRECCION USD'!D1592,3)</f>
        <v>0.94099999999999995</v>
      </c>
      <c r="X1592" s="142">
        <v>16.12</v>
      </c>
      <c r="Y1592" s="190">
        <v>1585</v>
      </c>
      <c r="Z1592" s="200">
        <v>0.55000000000000004</v>
      </c>
      <c r="AA1592" s="200">
        <v>0.13</v>
      </c>
      <c r="AB1592" s="200">
        <v>0.3</v>
      </c>
      <c r="AC1592" s="200">
        <v>0.85</v>
      </c>
      <c r="AL1592"/>
      <c r="AM1592"/>
      <c r="AN1592"/>
      <c r="AO1592"/>
      <c r="AP1592"/>
      <c r="AQ1592"/>
      <c r="AR1592"/>
      <c r="AS1592"/>
      <c r="AT1592"/>
      <c r="AU1592"/>
    </row>
    <row r="1593" spans="17:47" x14ac:dyDescent="0.2">
      <c r="Q1593" s="142">
        <f>TRUNC('TARIFA ENTREGA A DIRECCION USD'!D1594-'TARIFA ENTREGA A DIRECCION USD'!D1593,2)</f>
        <v>0.54</v>
      </c>
      <c r="R1593" s="190">
        <v>1586</v>
      </c>
      <c r="S1593" s="200">
        <f>TRUNC((('TARIFA ENTREGA A DIRECCION USD'!C1593-'TARIFA ENTREGA A DIRECCION USD'!D1593)/'TARIFA ENTREGA A DIRECCION USD'!D1593)+1,3)</f>
        <v>0.72199999999999998</v>
      </c>
      <c r="T1593" s="200">
        <f>TRUNC(('TARIFA ENTREGA A DIRECCION USD'!E1593-'TARIFA ENTREGA A DIRECCION USD'!D1593)/'TARIFA ENTREGA A DIRECCION USD'!D1593,3)</f>
        <v>0.249</v>
      </c>
      <c r="U1593" s="200">
        <f>TRUNC(('TARIFA ENTREGA A DIRECCION USD'!F1593-'TARIFA ENTREGA A DIRECCION USD'!D1593)/'TARIFA ENTREGA A DIRECCION USD'!D1593,3)</f>
        <v>0.41899999999999998</v>
      </c>
      <c r="V1593" s="200">
        <f>TRUNC(('TARIFA ENTREGA A DIRECCION USD'!G1593-'TARIFA ENTREGA A DIRECCION USD'!D1593)/'TARIFA ENTREGA A DIRECCION USD'!D1593,3)</f>
        <v>0.94099999999999995</v>
      </c>
      <c r="X1593" s="142">
        <v>16.12</v>
      </c>
      <c r="Y1593" s="190">
        <v>1586</v>
      </c>
      <c r="Z1593" s="200">
        <v>0.55000000000000004</v>
      </c>
      <c r="AA1593" s="200">
        <v>0.13</v>
      </c>
      <c r="AB1593" s="200">
        <v>0.3</v>
      </c>
      <c r="AC1593" s="200">
        <v>0.85</v>
      </c>
      <c r="AL1593"/>
      <c r="AM1593"/>
      <c r="AN1593"/>
      <c r="AO1593"/>
      <c r="AP1593"/>
      <c r="AQ1593"/>
      <c r="AR1593"/>
      <c r="AS1593"/>
      <c r="AT1593"/>
      <c r="AU1593"/>
    </row>
    <row r="1594" spans="17:47" x14ac:dyDescent="0.2">
      <c r="Q1594" s="142">
        <f>TRUNC('TARIFA ENTREGA A DIRECCION USD'!D1595-'TARIFA ENTREGA A DIRECCION USD'!D1594,2)</f>
        <v>0.54</v>
      </c>
      <c r="R1594" s="190">
        <v>1587</v>
      </c>
      <c r="S1594" s="200">
        <f>TRUNC((('TARIFA ENTREGA A DIRECCION USD'!C1594-'TARIFA ENTREGA A DIRECCION USD'!D1594)/'TARIFA ENTREGA A DIRECCION USD'!D1594)+1,3)</f>
        <v>0.72199999999999998</v>
      </c>
      <c r="T1594" s="200">
        <f>TRUNC(('TARIFA ENTREGA A DIRECCION USD'!E1594-'TARIFA ENTREGA A DIRECCION USD'!D1594)/'TARIFA ENTREGA A DIRECCION USD'!D1594,3)</f>
        <v>0.249</v>
      </c>
      <c r="U1594" s="200">
        <f>TRUNC(('TARIFA ENTREGA A DIRECCION USD'!F1594-'TARIFA ENTREGA A DIRECCION USD'!D1594)/'TARIFA ENTREGA A DIRECCION USD'!D1594,3)</f>
        <v>0.41899999999999998</v>
      </c>
      <c r="V1594" s="200">
        <f>TRUNC(('TARIFA ENTREGA A DIRECCION USD'!G1594-'TARIFA ENTREGA A DIRECCION USD'!D1594)/'TARIFA ENTREGA A DIRECCION USD'!D1594,3)</f>
        <v>0.94099999999999995</v>
      </c>
      <c r="X1594" s="142">
        <v>16.12</v>
      </c>
      <c r="Y1594" s="190">
        <v>1587</v>
      </c>
      <c r="Z1594" s="200">
        <v>0.55000000000000004</v>
      </c>
      <c r="AA1594" s="200">
        <v>0.13</v>
      </c>
      <c r="AB1594" s="200">
        <v>0.3</v>
      </c>
      <c r="AC1594" s="200">
        <v>0.85</v>
      </c>
      <c r="AL1594"/>
      <c r="AM1594"/>
      <c r="AN1594"/>
      <c r="AO1594"/>
      <c r="AP1594"/>
      <c r="AQ1594"/>
      <c r="AR1594"/>
      <c r="AS1594"/>
      <c r="AT1594"/>
      <c r="AU1594"/>
    </row>
    <row r="1595" spans="17:47" x14ac:dyDescent="0.2">
      <c r="Q1595" s="142">
        <f>TRUNC('TARIFA ENTREGA A DIRECCION USD'!D1596-'TARIFA ENTREGA A DIRECCION USD'!D1595,2)</f>
        <v>0.54</v>
      </c>
      <c r="R1595" s="190">
        <v>1588</v>
      </c>
      <c r="S1595" s="200">
        <f>TRUNC((('TARIFA ENTREGA A DIRECCION USD'!C1595-'TARIFA ENTREGA A DIRECCION USD'!D1595)/'TARIFA ENTREGA A DIRECCION USD'!D1595)+1,3)</f>
        <v>0.72199999999999998</v>
      </c>
      <c r="T1595" s="200">
        <f>TRUNC(('TARIFA ENTREGA A DIRECCION USD'!E1595-'TARIFA ENTREGA A DIRECCION USD'!D1595)/'TARIFA ENTREGA A DIRECCION USD'!D1595,3)</f>
        <v>0.249</v>
      </c>
      <c r="U1595" s="200">
        <f>TRUNC(('TARIFA ENTREGA A DIRECCION USD'!F1595-'TARIFA ENTREGA A DIRECCION USD'!D1595)/'TARIFA ENTREGA A DIRECCION USD'!D1595,3)</f>
        <v>0.41899999999999998</v>
      </c>
      <c r="V1595" s="200">
        <f>TRUNC(('TARIFA ENTREGA A DIRECCION USD'!G1595-'TARIFA ENTREGA A DIRECCION USD'!D1595)/'TARIFA ENTREGA A DIRECCION USD'!D1595,3)</f>
        <v>0.94099999999999995</v>
      </c>
      <c r="X1595" s="142">
        <v>16.12</v>
      </c>
      <c r="Y1595" s="190">
        <v>1588</v>
      </c>
      <c r="Z1595" s="200">
        <v>0.55000000000000004</v>
      </c>
      <c r="AA1595" s="200">
        <v>0.13</v>
      </c>
      <c r="AB1595" s="200">
        <v>0.3</v>
      </c>
      <c r="AC1595" s="200">
        <v>0.85</v>
      </c>
      <c r="AL1595"/>
      <c r="AM1595"/>
      <c r="AN1595"/>
      <c r="AO1595"/>
      <c r="AP1595"/>
      <c r="AQ1595"/>
      <c r="AR1595"/>
      <c r="AS1595"/>
      <c r="AT1595"/>
      <c r="AU1595"/>
    </row>
    <row r="1596" spans="17:47" x14ac:dyDescent="0.2">
      <c r="Q1596" s="142">
        <f>TRUNC('TARIFA ENTREGA A DIRECCION USD'!D1597-'TARIFA ENTREGA A DIRECCION USD'!D1596,2)</f>
        <v>0.54</v>
      </c>
      <c r="R1596" s="190">
        <v>1589</v>
      </c>
      <c r="S1596" s="200">
        <f>TRUNC((('TARIFA ENTREGA A DIRECCION USD'!C1596-'TARIFA ENTREGA A DIRECCION USD'!D1596)/'TARIFA ENTREGA A DIRECCION USD'!D1596)+1,3)</f>
        <v>0.72199999999999998</v>
      </c>
      <c r="T1596" s="200">
        <f>TRUNC(('TARIFA ENTREGA A DIRECCION USD'!E1596-'TARIFA ENTREGA A DIRECCION USD'!D1596)/'TARIFA ENTREGA A DIRECCION USD'!D1596,3)</f>
        <v>0.249</v>
      </c>
      <c r="U1596" s="200">
        <f>TRUNC(('TARIFA ENTREGA A DIRECCION USD'!F1596-'TARIFA ENTREGA A DIRECCION USD'!D1596)/'TARIFA ENTREGA A DIRECCION USD'!D1596,3)</f>
        <v>0.41899999999999998</v>
      </c>
      <c r="V1596" s="200">
        <f>TRUNC(('TARIFA ENTREGA A DIRECCION USD'!G1596-'TARIFA ENTREGA A DIRECCION USD'!D1596)/'TARIFA ENTREGA A DIRECCION USD'!D1596,3)</f>
        <v>0.94099999999999995</v>
      </c>
      <c r="X1596" s="142">
        <v>16.12</v>
      </c>
      <c r="Y1596" s="190">
        <v>1589</v>
      </c>
      <c r="Z1596" s="200">
        <v>0.55000000000000004</v>
      </c>
      <c r="AA1596" s="200">
        <v>0.13</v>
      </c>
      <c r="AB1596" s="200">
        <v>0.3</v>
      </c>
      <c r="AC1596" s="200">
        <v>0.85</v>
      </c>
      <c r="AL1596"/>
      <c r="AM1596"/>
      <c r="AN1596"/>
      <c r="AO1596"/>
      <c r="AP1596"/>
      <c r="AQ1596"/>
      <c r="AR1596"/>
      <c r="AS1596"/>
      <c r="AT1596"/>
      <c r="AU1596"/>
    </row>
    <row r="1597" spans="17:47" x14ac:dyDescent="0.2">
      <c r="Q1597" s="142">
        <f>TRUNC('TARIFA ENTREGA A DIRECCION USD'!D1598-'TARIFA ENTREGA A DIRECCION USD'!D1597,2)</f>
        <v>0.54</v>
      </c>
      <c r="R1597" s="190">
        <v>1590</v>
      </c>
      <c r="S1597" s="200">
        <f>TRUNC((('TARIFA ENTREGA A DIRECCION USD'!C1597-'TARIFA ENTREGA A DIRECCION USD'!D1597)/'TARIFA ENTREGA A DIRECCION USD'!D1597)+1,3)</f>
        <v>0.72199999999999998</v>
      </c>
      <c r="T1597" s="200">
        <f>TRUNC(('TARIFA ENTREGA A DIRECCION USD'!E1597-'TARIFA ENTREGA A DIRECCION USD'!D1597)/'TARIFA ENTREGA A DIRECCION USD'!D1597,3)</f>
        <v>0.249</v>
      </c>
      <c r="U1597" s="200">
        <f>TRUNC(('TARIFA ENTREGA A DIRECCION USD'!F1597-'TARIFA ENTREGA A DIRECCION USD'!D1597)/'TARIFA ENTREGA A DIRECCION USD'!D1597,3)</f>
        <v>0.41899999999999998</v>
      </c>
      <c r="V1597" s="200">
        <f>TRUNC(('TARIFA ENTREGA A DIRECCION USD'!G1597-'TARIFA ENTREGA A DIRECCION USD'!D1597)/'TARIFA ENTREGA A DIRECCION USD'!D1597,3)</f>
        <v>0.94099999999999995</v>
      </c>
      <c r="X1597" s="142">
        <v>16.12</v>
      </c>
      <c r="Y1597" s="190">
        <v>1590</v>
      </c>
      <c r="Z1597" s="200">
        <v>0.55000000000000004</v>
      </c>
      <c r="AA1597" s="200">
        <v>0.13</v>
      </c>
      <c r="AB1597" s="200">
        <v>0.3</v>
      </c>
      <c r="AC1597" s="200">
        <v>0.85</v>
      </c>
      <c r="AL1597"/>
      <c r="AM1597"/>
      <c r="AN1597"/>
      <c r="AO1597"/>
      <c r="AP1597"/>
      <c r="AQ1597"/>
      <c r="AR1597"/>
      <c r="AS1597"/>
      <c r="AT1597"/>
      <c r="AU1597"/>
    </row>
    <row r="1598" spans="17:47" x14ac:dyDescent="0.2">
      <c r="Q1598" s="142">
        <f>TRUNC('TARIFA ENTREGA A DIRECCION USD'!D1599-'TARIFA ENTREGA A DIRECCION USD'!D1598,2)</f>
        <v>0.54</v>
      </c>
      <c r="R1598" s="190">
        <v>1591</v>
      </c>
      <c r="S1598" s="200">
        <f>TRUNC((('TARIFA ENTREGA A DIRECCION USD'!C1598-'TARIFA ENTREGA A DIRECCION USD'!D1598)/'TARIFA ENTREGA A DIRECCION USD'!D1598)+1,3)</f>
        <v>0.72199999999999998</v>
      </c>
      <c r="T1598" s="200">
        <f>TRUNC(('TARIFA ENTREGA A DIRECCION USD'!E1598-'TARIFA ENTREGA A DIRECCION USD'!D1598)/'TARIFA ENTREGA A DIRECCION USD'!D1598,3)</f>
        <v>0.249</v>
      </c>
      <c r="U1598" s="200">
        <f>TRUNC(('TARIFA ENTREGA A DIRECCION USD'!F1598-'TARIFA ENTREGA A DIRECCION USD'!D1598)/'TARIFA ENTREGA A DIRECCION USD'!D1598,3)</f>
        <v>0.41899999999999998</v>
      </c>
      <c r="V1598" s="200">
        <f>TRUNC(('TARIFA ENTREGA A DIRECCION USD'!G1598-'TARIFA ENTREGA A DIRECCION USD'!D1598)/'TARIFA ENTREGA A DIRECCION USD'!D1598,3)</f>
        <v>0.94099999999999995</v>
      </c>
      <c r="X1598" s="142">
        <v>16.12</v>
      </c>
      <c r="Y1598" s="190">
        <v>1591</v>
      </c>
      <c r="Z1598" s="200">
        <v>0.55000000000000004</v>
      </c>
      <c r="AA1598" s="200">
        <v>0.13</v>
      </c>
      <c r="AB1598" s="200">
        <v>0.3</v>
      </c>
      <c r="AC1598" s="200">
        <v>0.85</v>
      </c>
      <c r="AL1598"/>
      <c r="AM1598"/>
      <c r="AN1598"/>
      <c r="AO1598"/>
      <c r="AP1598"/>
      <c r="AQ1598"/>
      <c r="AR1598"/>
      <c r="AS1598"/>
      <c r="AT1598"/>
      <c r="AU1598"/>
    </row>
    <row r="1599" spans="17:47" x14ac:dyDescent="0.2">
      <c r="Q1599" s="142">
        <f>TRUNC('TARIFA ENTREGA A DIRECCION USD'!D1600-'TARIFA ENTREGA A DIRECCION USD'!D1599,2)</f>
        <v>0.54</v>
      </c>
      <c r="R1599" s="190">
        <v>1592</v>
      </c>
      <c r="S1599" s="200">
        <f>TRUNC((('TARIFA ENTREGA A DIRECCION USD'!C1599-'TARIFA ENTREGA A DIRECCION USD'!D1599)/'TARIFA ENTREGA A DIRECCION USD'!D1599)+1,3)</f>
        <v>0.72199999999999998</v>
      </c>
      <c r="T1599" s="200">
        <f>TRUNC(('TARIFA ENTREGA A DIRECCION USD'!E1599-'TARIFA ENTREGA A DIRECCION USD'!D1599)/'TARIFA ENTREGA A DIRECCION USD'!D1599,3)</f>
        <v>0.249</v>
      </c>
      <c r="U1599" s="200">
        <f>TRUNC(('TARIFA ENTREGA A DIRECCION USD'!F1599-'TARIFA ENTREGA A DIRECCION USD'!D1599)/'TARIFA ENTREGA A DIRECCION USD'!D1599,3)</f>
        <v>0.41899999999999998</v>
      </c>
      <c r="V1599" s="200">
        <f>TRUNC(('TARIFA ENTREGA A DIRECCION USD'!G1599-'TARIFA ENTREGA A DIRECCION USD'!D1599)/'TARIFA ENTREGA A DIRECCION USD'!D1599,3)</f>
        <v>0.94099999999999995</v>
      </c>
      <c r="X1599" s="142">
        <v>16.12</v>
      </c>
      <c r="Y1599" s="190">
        <v>1592</v>
      </c>
      <c r="Z1599" s="200">
        <v>0.55000000000000004</v>
      </c>
      <c r="AA1599" s="200">
        <v>0.13</v>
      </c>
      <c r="AB1599" s="200">
        <v>0.3</v>
      </c>
      <c r="AC1599" s="200">
        <v>0.85</v>
      </c>
      <c r="AL1599"/>
      <c r="AM1599"/>
      <c r="AN1599"/>
      <c r="AO1599"/>
      <c r="AP1599"/>
      <c r="AQ1599"/>
      <c r="AR1599"/>
      <c r="AS1599"/>
      <c r="AT1599"/>
      <c r="AU1599"/>
    </row>
    <row r="1600" spans="17:47" x14ac:dyDescent="0.2">
      <c r="Q1600" s="142">
        <f>TRUNC('TARIFA ENTREGA A DIRECCION USD'!D1601-'TARIFA ENTREGA A DIRECCION USD'!D1600,2)</f>
        <v>0.54</v>
      </c>
      <c r="R1600" s="190">
        <v>1593</v>
      </c>
      <c r="S1600" s="200">
        <f>TRUNC((('TARIFA ENTREGA A DIRECCION USD'!C1600-'TARIFA ENTREGA A DIRECCION USD'!D1600)/'TARIFA ENTREGA A DIRECCION USD'!D1600)+1,3)</f>
        <v>0.72199999999999998</v>
      </c>
      <c r="T1600" s="200">
        <f>TRUNC(('TARIFA ENTREGA A DIRECCION USD'!E1600-'TARIFA ENTREGA A DIRECCION USD'!D1600)/'TARIFA ENTREGA A DIRECCION USD'!D1600,3)</f>
        <v>0.249</v>
      </c>
      <c r="U1600" s="200">
        <f>TRUNC(('TARIFA ENTREGA A DIRECCION USD'!F1600-'TARIFA ENTREGA A DIRECCION USD'!D1600)/'TARIFA ENTREGA A DIRECCION USD'!D1600,3)</f>
        <v>0.41899999999999998</v>
      </c>
      <c r="V1600" s="200">
        <f>TRUNC(('TARIFA ENTREGA A DIRECCION USD'!G1600-'TARIFA ENTREGA A DIRECCION USD'!D1600)/'TARIFA ENTREGA A DIRECCION USD'!D1600,3)</f>
        <v>0.94099999999999995</v>
      </c>
      <c r="X1600" s="142">
        <v>16.12</v>
      </c>
      <c r="Y1600" s="190">
        <v>1593</v>
      </c>
      <c r="Z1600" s="200">
        <v>0.55000000000000004</v>
      </c>
      <c r="AA1600" s="200">
        <v>0.13</v>
      </c>
      <c r="AB1600" s="200">
        <v>0.3</v>
      </c>
      <c r="AC1600" s="200">
        <v>0.85</v>
      </c>
      <c r="AL1600"/>
      <c r="AM1600"/>
      <c r="AN1600"/>
      <c r="AO1600"/>
      <c r="AP1600"/>
      <c r="AQ1600"/>
      <c r="AR1600"/>
      <c r="AS1600"/>
      <c r="AT1600"/>
      <c r="AU1600"/>
    </row>
    <row r="1601" spans="17:47" x14ac:dyDescent="0.2">
      <c r="Q1601" s="142">
        <f>TRUNC('TARIFA ENTREGA A DIRECCION USD'!D1602-'TARIFA ENTREGA A DIRECCION USD'!D1601,2)</f>
        <v>0.54</v>
      </c>
      <c r="R1601" s="190">
        <v>1594</v>
      </c>
      <c r="S1601" s="200">
        <f>TRUNC((('TARIFA ENTREGA A DIRECCION USD'!C1601-'TARIFA ENTREGA A DIRECCION USD'!D1601)/'TARIFA ENTREGA A DIRECCION USD'!D1601)+1,3)</f>
        <v>0.72199999999999998</v>
      </c>
      <c r="T1601" s="200">
        <f>TRUNC(('TARIFA ENTREGA A DIRECCION USD'!E1601-'TARIFA ENTREGA A DIRECCION USD'!D1601)/'TARIFA ENTREGA A DIRECCION USD'!D1601,3)</f>
        <v>0.249</v>
      </c>
      <c r="U1601" s="200">
        <f>TRUNC(('TARIFA ENTREGA A DIRECCION USD'!F1601-'TARIFA ENTREGA A DIRECCION USD'!D1601)/'TARIFA ENTREGA A DIRECCION USD'!D1601,3)</f>
        <v>0.41899999999999998</v>
      </c>
      <c r="V1601" s="200">
        <f>TRUNC(('TARIFA ENTREGA A DIRECCION USD'!G1601-'TARIFA ENTREGA A DIRECCION USD'!D1601)/'TARIFA ENTREGA A DIRECCION USD'!D1601,3)</f>
        <v>0.94099999999999995</v>
      </c>
      <c r="X1601" s="142">
        <v>16.12</v>
      </c>
      <c r="Y1601" s="190">
        <v>1594</v>
      </c>
      <c r="Z1601" s="200">
        <v>0.55000000000000004</v>
      </c>
      <c r="AA1601" s="200">
        <v>0.13</v>
      </c>
      <c r="AB1601" s="200">
        <v>0.3</v>
      </c>
      <c r="AC1601" s="200">
        <v>0.85</v>
      </c>
      <c r="AL1601"/>
      <c r="AM1601"/>
      <c r="AN1601"/>
      <c r="AO1601"/>
      <c r="AP1601"/>
      <c r="AQ1601"/>
      <c r="AR1601"/>
      <c r="AS1601"/>
      <c r="AT1601"/>
      <c r="AU1601"/>
    </row>
    <row r="1602" spans="17:47" x14ac:dyDescent="0.2">
      <c r="Q1602" s="142">
        <f>TRUNC('TARIFA ENTREGA A DIRECCION USD'!D1603-'TARIFA ENTREGA A DIRECCION USD'!D1602,2)</f>
        <v>0.54</v>
      </c>
      <c r="R1602" s="190">
        <v>1595</v>
      </c>
      <c r="S1602" s="200">
        <f>TRUNC((('TARIFA ENTREGA A DIRECCION USD'!C1602-'TARIFA ENTREGA A DIRECCION USD'!D1602)/'TARIFA ENTREGA A DIRECCION USD'!D1602)+1,3)</f>
        <v>0.72199999999999998</v>
      </c>
      <c r="T1602" s="200">
        <f>TRUNC(('TARIFA ENTREGA A DIRECCION USD'!E1602-'TARIFA ENTREGA A DIRECCION USD'!D1602)/'TARIFA ENTREGA A DIRECCION USD'!D1602,3)</f>
        <v>0.249</v>
      </c>
      <c r="U1602" s="200">
        <f>TRUNC(('TARIFA ENTREGA A DIRECCION USD'!F1602-'TARIFA ENTREGA A DIRECCION USD'!D1602)/'TARIFA ENTREGA A DIRECCION USD'!D1602,3)</f>
        <v>0.41899999999999998</v>
      </c>
      <c r="V1602" s="200">
        <f>TRUNC(('TARIFA ENTREGA A DIRECCION USD'!G1602-'TARIFA ENTREGA A DIRECCION USD'!D1602)/'TARIFA ENTREGA A DIRECCION USD'!D1602,3)</f>
        <v>0.94099999999999995</v>
      </c>
      <c r="X1602" s="142">
        <v>16.12</v>
      </c>
      <c r="Y1602" s="190">
        <v>1595</v>
      </c>
      <c r="Z1602" s="200">
        <v>0.55000000000000004</v>
      </c>
      <c r="AA1602" s="200">
        <v>0.13</v>
      </c>
      <c r="AB1602" s="200">
        <v>0.3</v>
      </c>
      <c r="AC1602" s="200">
        <v>0.85</v>
      </c>
      <c r="AL1602"/>
      <c r="AM1602"/>
      <c r="AN1602"/>
      <c r="AO1602"/>
      <c r="AP1602"/>
      <c r="AQ1602"/>
      <c r="AR1602"/>
      <c r="AS1602"/>
      <c r="AT1602"/>
      <c r="AU1602"/>
    </row>
    <row r="1603" spans="17:47" x14ac:dyDescent="0.2">
      <c r="Q1603" s="142">
        <f>TRUNC('TARIFA ENTREGA A DIRECCION USD'!D1604-'TARIFA ENTREGA A DIRECCION USD'!D1603,2)</f>
        <v>0.54</v>
      </c>
      <c r="R1603" s="190">
        <v>1596</v>
      </c>
      <c r="S1603" s="200">
        <f>TRUNC((('TARIFA ENTREGA A DIRECCION USD'!C1603-'TARIFA ENTREGA A DIRECCION USD'!D1603)/'TARIFA ENTREGA A DIRECCION USD'!D1603)+1,3)</f>
        <v>0.72199999999999998</v>
      </c>
      <c r="T1603" s="200">
        <f>TRUNC(('TARIFA ENTREGA A DIRECCION USD'!E1603-'TARIFA ENTREGA A DIRECCION USD'!D1603)/'TARIFA ENTREGA A DIRECCION USD'!D1603,3)</f>
        <v>0.249</v>
      </c>
      <c r="U1603" s="200">
        <f>TRUNC(('TARIFA ENTREGA A DIRECCION USD'!F1603-'TARIFA ENTREGA A DIRECCION USD'!D1603)/'TARIFA ENTREGA A DIRECCION USD'!D1603,3)</f>
        <v>0.41899999999999998</v>
      </c>
      <c r="V1603" s="200">
        <f>TRUNC(('TARIFA ENTREGA A DIRECCION USD'!G1603-'TARIFA ENTREGA A DIRECCION USD'!D1603)/'TARIFA ENTREGA A DIRECCION USD'!D1603,3)</f>
        <v>0.94099999999999995</v>
      </c>
      <c r="X1603" s="142">
        <v>16.12</v>
      </c>
      <c r="Y1603" s="190">
        <v>1596</v>
      </c>
      <c r="Z1603" s="200">
        <v>0.55000000000000004</v>
      </c>
      <c r="AA1603" s="200">
        <v>0.13</v>
      </c>
      <c r="AB1603" s="200">
        <v>0.3</v>
      </c>
      <c r="AC1603" s="200">
        <v>0.85</v>
      </c>
      <c r="AL1603"/>
      <c r="AM1603"/>
      <c r="AN1603"/>
      <c r="AO1603"/>
      <c r="AP1603"/>
      <c r="AQ1603"/>
      <c r="AR1603"/>
      <c r="AS1603"/>
      <c r="AT1603"/>
      <c r="AU1603"/>
    </row>
    <row r="1604" spans="17:47" x14ac:dyDescent="0.2">
      <c r="Q1604" s="142">
        <f>TRUNC('TARIFA ENTREGA A DIRECCION USD'!D1605-'TARIFA ENTREGA A DIRECCION USD'!D1604,2)</f>
        <v>0.54</v>
      </c>
      <c r="R1604" s="190">
        <v>1597</v>
      </c>
      <c r="S1604" s="200">
        <f>TRUNC((('TARIFA ENTREGA A DIRECCION USD'!C1604-'TARIFA ENTREGA A DIRECCION USD'!D1604)/'TARIFA ENTREGA A DIRECCION USD'!D1604)+1,3)</f>
        <v>0.72199999999999998</v>
      </c>
      <c r="T1604" s="200">
        <f>TRUNC(('TARIFA ENTREGA A DIRECCION USD'!E1604-'TARIFA ENTREGA A DIRECCION USD'!D1604)/'TARIFA ENTREGA A DIRECCION USD'!D1604,3)</f>
        <v>0.249</v>
      </c>
      <c r="U1604" s="200">
        <f>TRUNC(('TARIFA ENTREGA A DIRECCION USD'!F1604-'TARIFA ENTREGA A DIRECCION USD'!D1604)/'TARIFA ENTREGA A DIRECCION USD'!D1604,3)</f>
        <v>0.41899999999999998</v>
      </c>
      <c r="V1604" s="200">
        <f>TRUNC(('TARIFA ENTREGA A DIRECCION USD'!G1604-'TARIFA ENTREGA A DIRECCION USD'!D1604)/'TARIFA ENTREGA A DIRECCION USD'!D1604,3)</f>
        <v>0.94099999999999995</v>
      </c>
      <c r="X1604" s="142">
        <v>16.12</v>
      </c>
      <c r="Y1604" s="190">
        <v>1597</v>
      </c>
      <c r="Z1604" s="200">
        <v>0.55000000000000004</v>
      </c>
      <c r="AA1604" s="200">
        <v>0.13</v>
      </c>
      <c r="AB1604" s="200">
        <v>0.3</v>
      </c>
      <c r="AC1604" s="200">
        <v>0.85</v>
      </c>
      <c r="AL1604"/>
      <c r="AM1604"/>
      <c r="AN1604"/>
      <c r="AO1604"/>
      <c r="AP1604"/>
      <c r="AQ1604"/>
      <c r="AR1604"/>
      <c r="AS1604"/>
      <c r="AT1604"/>
      <c r="AU1604"/>
    </row>
    <row r="1605" spans="17:47" x14ac:dyDescent="0.2">
      <c r="Q1605" s="142">
        <f>TRUNC('TARIFA ENTREGA A DIRECCION USD'!D1606-'TARIFA ENTREGA A DIRECCION USD'!D1605,2)</f>
        <v>0.54</v>
      </c>
      <c r="R1605" s="190">
        <v>1598</v>
      </c>
      <c r="S1605" s="200">
        <f>TRUNC((('TARIFA ENTREGA A DIRECCION USD'!C1605-'TARIFA ENTREGA A DIRECCION USD'!D1605)/'TARIFA ENTREGA A DIRECCION USD'!D1605)+1,3)</f>
        <v>0.72199999999999998</v>
      </c>
      <c r="T1605" s="200">
        <f>TRUNC(('TARIFA ENTREGA A DIRECCION USD'!E1605-'TARIFA ENTREGA A DIRECCION USD'!D1605)/'TARIFA ENTREGA A DIRECCION USD'!D1605,3)</f>
        <v>0.249</v>
      </c>
      <c r="U1605" s="200">
        <f>TRUNC(('TARIFA ENTREGA A DIRECCION USD'!F1605-'TARIFA ENTREGA A DIRECCION USD'!D1605)/'TARIFA ENTREGA A DIRECCION USD'!D1605,3)</f>
        <v>0.41899999999999998</v>
      </c>
      <c r="V1605" s="200">
        <f>TRUNC(('TARIFA ENTREGA A DIRECCION USD'!G1605-'TARIFA ENTREGA A DIRECCION USD'!D1605)/'TARIFA ENTREGA A DIRECCION USD'!D1605,3)</f>
        <v>0.94099999999999995</v>
      </c>
      <c r="X1605" s="142">
        <v>16.12</v>
      </c>
      <c r="Y1605" s="190">
        <v>1598</v>
      </c>
      <c r="Z1605" s="200">
        <v>0.55000000000000004</v>
      </c>
      <c r="AA1605" s="200">
        <v>0.13</v>
      </c>
      <c r="AB1605" s="200">
        <v>0.3</v>
      </c>
      <c r="AC1605" s="200">
        <v>0.85</v>
      </c>
      <c r="AL1605"/>
      <c r="AM1605"/>
      <c r="AN1605"/>
      <c r="AO1605"/>
      <c r="AP1605"/>
      <c r="AQ1605"/>
      <c r="AR1605"/>
      <c r="AS1605"/>
      <c r="AT1605"/>
      <c r="AU1605"/>
    </row>
    <row r="1606" spans="17:47" x14ac:dyDescent="0.2">
      <c r="Q1606" s="142">
        <f>TRUNC('TARIFA ENTREGA A DIRECCION USD'!D1607-'TARIFA ENTREGA A DIRECCION USD'!D1606,2)</f>
        <v>0.54</v>
      </c>
      <c r="R1606" s="190">
        <v>1599</v>
      </c>
      <c r="S1606" s="200">
        <f>TRUNC((('TARIFA ENTREGA A DIRECCION USD'!C1606-'TARIFA ENTREGA A DIRECCION USD'!D1606)/'TARIFA ENTREGA A DIRECCION USD'!D1606)+1,3)</f>
        <v>0.72199999999999998</v>
      </c>
      <c r="T1606" s="200">
        <f>TRUNC(('TARIFA ENTREGA A DIRECCION USD'!E1606-'TARIFA ENTREGA A DIRECCION USD'!D1606)/'TARIFA ENTREGA A DIRECCION USD'!D1606,3)</f>
        <v>0.25</v>
      </c>
      <c r="U1606" s="200">
        <f>TRUNC(('TARIFA ENTREGA A DIRECCION USD'!F1606-'TARIFA ENTREGA A DIRECCION USD'!D1606)/'TARIFA ENTREGA A DIRECCION USD'!D1606,3)</f>
        <v>0.41899999999999998</v>
      </c>
      <c r="V1606" s="200">
        <f>TRUNC(('TARIFA ENTREGA A DIRECCION USD'!G1606-'TARIFA ENTREGA A DIRECCION USD'!D1606)/'TARIFA ENTREGA A DIRECCION USD'!D1606,3)</f>
        <v>0.94099999999999995</v>
      </c>
      <c r="X1606" s="142">
        <v>16.12</v>
      </c>
      <c r="Y1606" s="190">
        <v>1599</v>
      </c>
      <c r="Z1606" s="200">
        <v>0.55000000000000004</v>
      </c>
      <c r="AA1606" s="200">
        <v>0.13</v>
      </c>
      <c r="AB1606" s="200">
        <v>0.3</v>
      </c>
      <c r="AC1606" s="200">
        <v>0.85</v>
      </c>
      <c r="AL1606"/>
      <c r="AM1606"/>
      <c r="AN1606"/>
      <c r="AO1606"/>
      <c r="AP1606"/>
      <c r="AQ1606"/>
      <c r="AR1606"/>
      <c r="AS1606"/>
      <c r="AT1606"/>
      <c r="AU1606"/>
    </row>
    <row r="1607" spans="17:47" x14ac:dyDescent="0.2">
      <c r="Q1607" s="142">
        <f>TRUNC('TARIFA ENTREGA A DIRECCION USD'!D1608-'TARIFA ENTREGA A DIRECCION USD'!D1607,2)</f>
        <v>0.54</v>
      </c>
      <c r="R1607" s="190">
        <v>1600</v>
      </c>
      <c r="S1607" s="200">
        <f>TRUNC((('TARIFA ENTREGA A DIRECCION USD'!C1607-'TARIFA ENTREGA A DIRECCION USD'!D1607)/'TARIFA ENTREGA A DIRECCION USD'!D1607)+1,3)</f>
        <v>0.72199999999999998</v>
      </c>
      <c r="T1607" s="200">
        <f>TRUNC(('TARIFA ENTREGA A DIRECCION USD'!E1607-'TARIFA ENTREGA A DIRECCION USD'!D1607)/'TARIFA ENTREGA A DIRECCION USD'!D1607,3)</f>
        <v>0.25</v>
      </c>
      <c r="U1607" s="200">
        <f>TRUNC(('TARIFA ENTREGA A DIRECCION USD'!F1607-'TARIFA ENTREGA A DIRECCION USD'!D1607)/'TARIFA ENTREGA A DIRECCION USD'!D1607,3)</f>
        <v>0.41899999999999998</v>
      </c>
      <c r="V1607" s="200">
        <f>TRUNC(('TARIFA ENTREGA A DIRECCION USD'!G1607-'TARIFA ENTREGA A DIRECCION USD'!D1607)/'TARIFA ENTREGA A DIRECCION USD'!D1607,3)</f>
        <v>0.94099999999999995</v>
      </c>
      <c r="X1607" s="142">
        <v>16.12</v>
      </c>
      <c r="Y1607" s="190">
        <v>1600</v>
      </c>
      <c r="Z1607" s="200">
        <v>0.55000000000000004</v>
      </c>
      <c r="AA1607" s="200">
        <v>0.13</v>
      </c>
      <c r="AB1607" s="200">
        <v>0.3</v>
      </c>
      <c r="AC1607" s="200">
        <v>0.85</v>
      </c>
      <c r="AL1607"/>
      <c r="AM1607"/>
      <c r="AN1607"/>
      <c r="AO1607"/>
      <c r="AP1607"/>
      <c r="AQ1607"/>
      <c r="AR1607"/>
      <c r="AS1607"/>
      <c r="AT1607"/>
      <c r="AU1607"/>
    </row>
    <row r="1608" spans="17:47" x14ac:dyDescent="0.2">
      <c r="Q1608" s="142">
        <f>TRUNC('TARIFA ENTREGA A DIRECCION USD'!D1609-'TARIFA ENTREGA A DIRECCION USD'!D1608,2)</f>
        <v>0.54</v>
      </c>
      <c r="R1608" s="190">
        <v>1601</v>
      </c>
      <c r="S1608" s="200">
        <f>TRUNC((('TARIFA ENTREGA A DIRECCION USD'!C1608-'TARIFA ENTREGA A DIRECCION USD'!D1608)/'TARIFA ENTREGA A DIRECCION USD'!D1608)+1,3)</f>
        <v>0.72199999999999998</v>
      </c>
      <c r="T1608" s="200">
        <f>TRUNC(('TARIFA ENTREGA A DIRECCION USD'!E1608-'TARIFA ENTREGA A DIRECCION USD'!D1608)/'TARIFA ENTREGA A DIRECCION USD'!D1608,3)</f>
        <v>0.25</v>
      </c>
      <c r="U1608" s="200">
        <f>TRUNC(('TARIFA ENTREGA A DIRECCION USD'!F1608-'TARIFA ENTREGA A DIRECCION USD'!D1608)/'TARIFA ENTREGA A DIRECCION USD'!D1608,3)</f>
        <v>0.41899999999999998</v>
      </c>
      <c r="V1608" s="200">
        <f>TRUNC(('TARIFA ENTREGA A DIRECCION USD'!G1608-'TARIFA ENTREGA A DIRECCION USD'!D1608)/'TARIFA ENTREGA A DIRECCION USD'!D1608,3)</f>
        <v>0.94099999999999995</v>
      </c>
      <c r="X1608" s="142">
        <v>16.12</v>
      </c>
      <c r="Y1608" s="190">
        <v>1601</v>
      </c>
      <c r="Z1608" s="200">
        <v>0.55000000000000004</v>
      </c>
      <c r="AA1608" s="200">
        <v>0.13</v>
      </c>
      <c r="AB1608" s="200">
        <v>0.3</v>
      </c>
      <c r="AC1608" s="200">
        <v>0.85</v>
      </c>
      <c r="AL1608"/>
      <c r="AM1608"/>
      <c r="AN1608"/>
      <c r="AO1608"/>
      <c r="AP1608"/>
      <c r="AQ1608"/>
      <c r="AR1608"/>
      <c r="AS1608"/>
      <c r="AT1608"/>
      <c r="AU1608"/>
    </row>
    <row r="1609" spans="17:47" x14ac:dyDescent="0.2">
      <c r="Q1609" s="142">
        <f>TRUNC('TARIFA ENTREGA A DIRECCION USD'!D1610-'TARIFA ENTREGA A DIRECCION USD'!D1609,2)</f>
        <v>0.54</v>
      </c>
      <c r="R1609" s="190">
        <v>1602</v>
      </c>
      <c r="S1609" s="200">
        <f>TRUNC((('TARIFA ENTREGA A DIRECCION USD'!C1609-'TARIFA ENTREGA A DIRECCION USD'!D1609)/'TARIFA ENTREGA A DIRECCION USD'!D1609)+1,3)</f>
        <v>0.72199999999999998</v>
      </c>
      <c r="T1609" s="200">
        <f>TRUNC(('TARIFA ENTREGA A DIRECCION USD'!E1609-'TARIFA ENTREGA A DIRECCION USD'!D1609)/'TARIFA ENTREGA A DIRECCION USD'!D1609,3)</f>
        <v>0.25</v>
      </c>
      <c r="U1609" s="200">
        <f>TRUNC(('TARIFA ENTREGA A DIRECCION USD'!F1609-'TARIFA ENTREGA A DIRECCION USD'!D1609)/'TARIFA ENTREGA A DIRECCION USD'!D1609,3)</f>
        <v>0.41899999999999998</v>
      </c>
      <c r="V1609" s="200">
        <f>TRUNC(('TARIFA ENTREGA A DIRECCION USD'!G1609-'TARIFA ENTREGA A DIRECCION USD'!D1609)/'TARIFA ENTREGA A DIRECCION USD'!D1609,3)</f>
        <v>0.94099999999999995</v>
      </c>
      <c r="X1609" s="142">
        <v>16.12</v>
      </c>
      <c r="Y1609" s="190">
        <v>1602</v>
      </c>
      <c r="Z1609" s="200">
        <v>0.55000000000000004</v>
      </c>
      <c r="AA1609" s="200">
        <v>0.13</v>
      </c>
      <c r="AB1609" s="200">
        <v>0.3</v>
      </c>
      <c r="AC1609" s="200">
        <v>0.85</v>
      </c>
      <c r="AL1609"/>
      <c r="AM1609"/>
      <c r="AN1609"/>
      <c r="AO1609"/>
      <c r="AP1609"/>
      <c r="AQ1609"/>
      <c r="AR1609"/>
      <c r="AS1609"/>
      <c r="AT1609"/>
      <c r="AU1609"/>
    </row>
    <row r="1610" spans="17:47" x14ac:dyDescent="0.2">
      <c r="Q1610" s="142">
        <f>TRUNC('TARIFA ENTREGA A DIRECCION USD'!D1611-'TARIFA ENTREGA A DIRECCION USD'!D1610,2)</f>
        <v>0.54</v>
      </c>
      <c r="R1610" s="190">
        <v>1603</v>
      </c>
      <c r="S1610" s="200">
        <f>TRUNC((('TARIFA ENTREGA A DIRECCION USD'!C1610-'TARIFA ENTREGA A DIRECCION USD'!D1610)/'TARIFA ENTREGA A DIRECCION USD'!D1610)+1,3)</f>
        <v>0.72199999999999998</v>
      </c>
      <c r="T1610" s="200">
        <f>TRUNC(('TARIFA ENTREGA A DIRECCION USD'!E1610-'TARIFA ENTREGA A DIRECCION USD'!D1610)/'TARIFA ENTREGA A DIRECCION USD'!D1610,3)</f>
        <v>0.25</v>
      </c>
      <c r="U1610" s="200">
        <f>TRUNC(('TARIFA ENTREGA A DIRECCION USD'!F1610-'TARIFA ENTREGA A DIRECCION USD'!D1610)/'TARIFA ENTREGA A DIRECCION USD'!D1610,3)</f>
        <v>0.41899999999999998</v>
      </c>
      <c r="V1610" s="200">
        <f>TRUNC(('TARIFA ENTREGA A DIRECCION USD'!G1610-'TARIFA ENTREGA A DIRECCION USD'!D1610)/'TARIFA ENTREGA A DIRECCION USD'!D1610,3)</f>
        <v>0.94099999999999995</v>
      </c>
      <c r="X1610" s="142">
        <v>16.12</v>
      </c>
      <c r="Y1610" s="190">
        <v>1603</v>
      </c>
      <c r="Z1610" s="200">
        <v>0.55000000000000004</v>
      </c>
      <c r="AA1610" s="200">
        <v>0.13</v>
      </c>
      <c r="AB1610" s="200">
        <v>0.3</v>
      </c>
      <c r="AC1610" s="200">
        <v>0.85</v>
      </c>
      <c r="AL1610"/>
      <c r="AM1610"/>
      <c r="AN1610"/>
      <c r="AO1610"/>
      <c r="AP1610"/>
      <c r="AQ1610"/>
      <c r="AR1610"/>
      <c r="AS1610"/>
      <c r="AT1610"/>
      <c r="AU1610"/>
    </row>
    <row r="1611" spans="17:47" x14ac:dyDescent="0.2">
      <c r="Q1611" s="142">
        <f>TRUNC('TARIFA ENTREGA A DIRECCION USD'!D1612-'TARIFA ENTREGA A DIRECCION USD'!D1611,2)</f>
        <v>0.54</v>
      </c>
      <c r="R1611" s="190">
        <v>1604</v>
      </c>
      <c r="S1611" s="200">
        <f>TRUNC((('TARIFA ENTREGA A DIRECCION USD'!C1611-'TARIFA ENTREGA A DIRECCION USD'!D1611)/'TARIFA ENTREGA A DIRECCION USD'!D1611)+1,3)</f>
        <v>0.72199999999999998</v>
      </c>
      <c r="T1611" s="200">
        <f>TRUNC(('TARIFA ENTREGA A DIRECCION USD'!E1611-'TARIFA ENTREGA A DIRECCION USD'!D1611)/'TARIFA ENTREGA A DIRECCION USD'!D1611,3)</f>
        <v>0.25</v>
      </c>
      <c r="U1611" s="200">
        <f>TRUNC(('TARIFA ENTREGA A DIRECCION USD'!F1611-'TARIFA ENTREGA A DIRECCION USD'!D1611)/'TARIFA ENTREGA A DIRECCION USD'!D1611,3)</f>
        <v>0.41899999999999998</v>
      </c>
      <c r="V1611" s="200">
        <f>TRUNC(('TARIFA ENTREGA A DIRECCION USD'!G1611-'TARIFA ENTREGA A DIRECCION USD'!D1611)/'TARIFA ENTREGA A DIRECCION USD'!D1611,3)</f>
        <v>0.94099999999999995</v>
      </c>
      <c r="X1611" s="142">
        <v>16.12</v>
      </c>
      <c r="Y1611" s="190">
        <v>1604</v>
      </c>
      <c r="Z1611" s="200">
        <v>0.55000000000000004</v>
      </c>
      <c r="AA1611" s="200">
        <v>0.13</v>
      </c>
      <c r="AB1611" s="200">
        <v>0.3</v>
      </c>
      <c r="AC1611" s="200">
        <v>0.85</v>
      </c>
      <c r="AL1611"/>
      <c r="AM1611"/>
      <c r="AN1611"/>
      <c r="AO1611"/>
      <c r="AP1611"/>
      <c r="AQ1611"/>
      <c r="AR1611"/>
      <c r="AS1611"/>
      <c r="AT1611"/>
      <c r="AU1611"/>
    </row>
    <row r="1612" spans="17:47" x14ac:dyDescent="0.2">
      <c r="Q1612" s="142">
        <f>TRUNC('TARIFA ENTREGA A DIRECCION USD'!D1613-'TARIFA ENTREGA A DIRECCION USD'!D1612,2)</f>
        <v>0.54</v>
      </c>
      <c r="R1612" s="190">
        <v>1605</v>
      </c>
      <c r="S1612" s="200">
        <f>TRUNC((('TARIFA ENTREGA A DIRECCION USD'!C1612-'TARIFA ENTREGA A DIRECCION USD'!D1612)/'TARIFA ENTREGA A DIRECCION USD'!D1612)+1,3)</f>
        <v>0.72199999999999998</v>
      </c>
      <c r="T1612" s="200">
        <f>TRUNC(('TARIFA ENTREGA A DIRECCION USD'!E1612-'TARIFA ENTREGA A DIRECCION USD'!D1612)/'TARIFA ENTREGA A DIRECCION USD'!D1612,3)</f>
        <v>0.25</v>
      </c>
      <c r="U1612" s="200">
        <f>TRUNC(('TARIFA ENTREGA A DIRECCION USD'!F1612-'TARIFA ENTREGA A DIRECCION USD'!D1612)/'TARIFA ENTREGA A DIRECCION USD'!D1612,3)</f>
        <v>0.41899999999999998</v>
      </c>
      <c r="V1612" s="200">
        <f>TRUNC(('TARIFA ENTREGA A DIRECCION USD'!G1612-'TARIFA ENTREGA A DIRECCION USD'!D1612)/'TARIFA ENTREGA A DIRECCION USD'!D1612,3)</f>
        <v>0.94099999999999995</v>
      </c>
      <c r="X1612" s="142">
        <v>16.12</v>
      </c>
      <c r="Y1612" s="190">
        <v>1605</v>
      </c>
      <c r="Z1612" s="200">
        <v>0.55000000000000004</v>
      </c>
      <c r="AA1612" s="200">
        <v>0.13</v>
      </c>
      <c r="AB1612" s="200">
        <v>0.3</v>
      </c>
      <c r="AC1612" s="200">
        <v>0.85</v>
      </c>
      <c r="AL1612"/>
      <c r="AM1612"/>
      <c r="AN1612"/>
      <c r="AO1612"/>
      <c r="AP1612"/>
      <c r="AQ1612"/>
      <c r="AR1612"/>
      <c r="AS1612"/>
      <c r="AT1612"/>
      <c r="AU1612"/>
    </row>
    <row r="1613" spans="17:47" x14ac:dyDescent="0.2">
      <c r="Q1613" s="142">
        <f>TRUNC('TARIFA ENTREGA A DIRECCION USD'!D1614-'TARIFA ENTREGA A DIRECCION USD'!D1613,2)</f>
        <v>0.54</v>
      </c>
      <c r="R1613" s="190">
        <v>1606</v>
      </c>
      <c r="S1613" s="200">
        <f>TRUNC((('TARIFA ENTREGA A DIRECCION USD'!C1613-'TARIFA ENTREGA A DIRECCION USD'!D1613)/'TARIFA ENTREGA A DIRECCION USD'!D1613)+1,3)</f>
        <v>0.72199999999999998</v>
      </c>
      <c r="T1613" s="200">
        <f>TRUNC(('TARIFA ENTREGA A DIRECCION USD'!E1613-'TARIFA ENTREGA A DIRECCION USD'!D1613)/'TARIFA ENTREGA A DIRECCION USD'!D1613,3)</f>
        <v>0.25</v>
      </c>
      <c r="U1613" s="200">
        <f>TRUNC(('TARIFA ENTREGA A DIRECCION USD'!F1613-'TARIFA ENTREGA A DIRECCION USD'!D1613)/'TARIFA ENTREGA A DIRECCION USD'!D1613,3)</f>
        <v>0.41899999999999998</v>
      </c>
      <c r="V1613" s="200">
        <f>TRUNC(('TARIFA ENTREGA A DIRECCION USD'!G1613-'TARIFA ENTREGA A DIRECCION USD'!D1613)/'TARIFA ENTREGA A DIRECCION USD'!D1613,3)</f>
        <v>0.94199999999999995</v>
      </c>
      <c r="X1613" s="142">
        <v>16.12</v>
      </c>
      <c r="Y1613" s="190">
        <v>1606</v>
      </c>
      <c r="Z1613" s="200">
        <v>0.55000000000000004</v>
      </c>
      <c r="AA1613" s="200">
        <v>0.13</v>
      </c>
      <c r="AB1613" s="200">
        <v>0.3</v>
      </c>
      <c r="AC1613" s="200">
        <v>0.85</v>
      </c>
      <c r="AL1613"/>
      <c r="AM1613"/>
      <c r="AN1613"/>
      <c r="AO1613"/>
      <c r="AP1613"/>
      <c r="AQ1613"/>
      <c r="AR1613"/>
      <c r="AS1613"/>
      <c r="AT1613"/>
      <c r="AU1613"/>
    </row>
    <row r="1614" spans="17:47" x14ac:dyDescent="0.2">
      <c r="Q1614" s="142">
        <f>TRUNC('TARIFA ENTREGA A DIRECCION USD'!D1615-'TARIFA ENTREGA A DIRECCION USD'!D1614,2)</f>
        <v>0.54</v>
      </c>
      <c r="R1614" s="190">
        <v>1607</v>
      </c>
      <c r="S1614" s="200">
        <f>TRUNC((('TARIFA ENTREGA A DIRECCION USD'!C1614-'TARIFA ENTREGA A DIRECCION USD'!D1614)/'TARIFA ENTREGA A DIRECCION USD'!D1614)+1,3)</f>
        <v>0.72199999999999998</v>
      </c>
      <c r="T1614" s="200">
        <f>TRUNC(('TARIFA ENTREGA A DIRECCION USD'!E1614-'TARIFA ENTREGA A DIRECCION USD'!D1614)/'TARIFA ENTREGA A DIRECCION USD'!D1614,3)</f>
        <v>0.25</v>
      </c>
      <c r="U1614" s="200">
        <f>TRUNC(('TARIFA ENTREGA A DIRECCION USD'!F1614-'TARIFA ENTREGA A DIRECCION USD'!D1614)/'TARIFA ENTREGA A DIRECCION USD'!D1614,3)</f>
        <v>0.41899999999999998</v>
      </c>
      <c r="V1614" s="200">
        <f>TRUNC(('TARIFA ENTREGA A DIRECCION USD'!G1614-'TARIFA ENTREGA A DIRECCION USD'!D1614)/'TARIFA ENTREGA A DIRECCION USD'!D1614,3)</f>
        <v>0.94199999999999995</v>
      </c>
      <c r="X1614" s="142">
        <v>16.12</v>
      </c>
      <c r="Y1614" s="190">
        <v>1607</v>
      </c>
      <c r="Z1614" s="200">
        <v>0.55000000000000004</v>
      </c>
      <c r="AA1614" s="200">
        <v>0.13</v>
      </c>
      <c r="AB1614" s="200">
        <v>0.3</v>
      </c>
      <c r="AC1614" s="200">
        <v>0.85</v>
      </c>
      <c r="AL1614"/>
      <c r="AM1614"/>
      <c r="AN1614"/>
      <c r="AO1614"/>
      <c r="AP1614"/>
      <c r="AQ1614"/>
      <c r="AR1614"/>
      <c r="AS1614"/>
      <c r="AT1614"/>
      <c r="AU1614"/>
    </row>
    <row r="1615" spans="17:47" x14ac:dyDescent="0.2">
      <c r="Q1615" s="142">
        <f>TRUNC('TARIFA ENTREGA A DIRECCION USD'!D1616-'TARIFA ENTREGA A DIRECCION USD'!D1615,2)</f>
        <v>0.54</v>
      </c>
      <c r="R1615" s="190">
        <v>1608</v>
      </c>
      <c r="S1615" s="200">
        <f>TRUNC((('TARIFA ENTREGA A DIRECCION USD'!C1615-'TARIFA ENTREGA A DIRECCION USD'!D1615)/'TARIFA ENTREGA A DIRECCION USD'!D1615)+1,3)</f>
        <v>0.72199999999999998</v>
      </c>
      <c r="T1615" s="200">
        <f>TRUNC(('TARIFA ENTREGA A DIRECCION USD'!E1615-'TARIFA ENTREGA A DIRECCION USD'!D1615)/'TARIFA ENTREGA A DIRECCION USD'!D1615,3)</f>
        <v>0.25</v>
      </c>
      <c r="U1615" s="200">
        <f>TRUNC(('TARIFA ENTREGA A DIRECCION USD'!F1615-'TARIFA ENTREGA A DIRECCION USD'!D1615)/'TARIFA ENTREGA A DIRECCION USD'!D1615,3)</f>
        <v>0.41899999999999998</v>
      </c>
      <c r="V1615" s="200">
        <f>TRUNC(('TARIFA ENTREGA A DIRECCION USD'!G1615-'TARIFA ENTREGA A DIRECCION USD'!D1615)/'TARIFA ENTREGA A DIRECCION USD'!D1615,3)</f>
        <v>0.94199999999999995</v>
      </c>
      <c r="X1615" s="142">
        <v>16.12</v>
      </c>
      <c r="Y1615" s="190">
        <v>1608</v>
      </c>
      <c r="Z1615" s="200">
        <v>0.55000000000000004</v>
      </c>
      <c r="AA1615" s="200">
        <v>0.13</v>
      </c>
      <c r="AB1615" s="200">
        <v>0.3</v>
      </c>
      <c r="AC1615" s="200">
        <v>0.85</v>
      </c>
      <c r="AL1615"/>
      <c r="AM1615"/>
      <c r="AN1615"/>
      <c r="AO1615"/>
      <c r="AP1615"/>
      <c r="AQ1615"/>
      <c r="AR1615"/>
      <c r="AS1615"/>
      <c r="AT1615"/>
      <c r="AU1615"/>
    </row>
    <row r="1616" spans="17:47" x14ac:dyDescent="0.2">
      <c r="Q1616" s="142">
        <f>TRUNC('TARIFA ENTREGA A DIRECCION USD'!D1617-'TARIFA ENTREGA A DIRECCION USD'!D1616,2)</f>
        <v>0.54</v>
      </c>
      <c r="R1616" s="190">
        <v>1609</v>
      </c>
      <c r="S1616" s="200">
        <f>TRUNC((('TARIFA ENTREGA A DIRECCION USD'!C1616-'TARIFA ENTREGA A DIRECCION USD'!D1616)/'TARIFA ENTREGA A DIRECCION USD'!D1616)+1,3)</f>
        <v>0.72199999999999998</v>
      </c>
      <c r="T1616" s="200">
        <f>TRUNC(('TARIFA ENTREGA A DIRECCION USD'!E1616-'TARIFA ENTREGA A DIRECCION USD'!D1616)/'TARIFA ENTREGA A DIRECCION USD'!D1616,3)</f>
        <v>0.25</v>
      </c>
      <c r="U1616" s="200">
        <f>TRUNC(('TARIFA ENTREGA A DIRECCION USD'!F1616-'TARIFA ENTREGA A DIRECCION USD'!D1616)/'TARIFA ENTREGA A DIRECCION USD'!D1616,3)</f>
        <v>0.41899999999999998</v>
      </c>
      <c r="V1616" s="200">
        <f>TRUNC(('TARIFA ENTREGA A DIRECCION USD'!G1616-'TARIFA ENTREGA A DIRECCION USD'!D1616)/'TARIFA ENTREGA A DIRECCION USD'!D1616,3)</f>
        <v>0.94199999999999995</v>
      </c>
      <c r="X1616" s="142">
        <v>16.12</v>
      </c>
      <c r="Y1616" s="190">
        <v>1609</v>
      </c>
      <c r="Z1616" s="200">
        <v>0.55000000000000004</v>
      </c>
      <c r="AA1616" s="200">
        <v>0.13</v>
      </c>
      <c r="AB1616" s="200">
        <v>0.3</v>
      </c>
      <c r="AC1616" s="200">
        <v>0.85</v>
      </c>
      <c r="AL1616"/>
      <c r="AM1616"/>
      <c r="AN1616"/>
      <c r="AO1616"/>
      <c r="AP1616"/>
      <c r="AQ1616"/>
      <c r="AR1616"/>
      <c r="AS1616"/>
      <c r="AT1616"/>
      <c r="AU1616"/>
    </row>
    <row r="1617" spans="17:47" x14ac:dyDescent="0.2">
      <c r="Q1617" s="142">
        <f>TRUNC('TARIFA ENTREGA A DIRECCION USD'!D1618-'TARIFA ENTREGA A DIRECCION USD'!D1617,2)</f>
        <v>0.54</v>
      </c>
      <c r="R1617" s="190">
        <v>1610</v>
      </c>
      <c r="S1617" s="200">
        <f>TRUNC((('TARIFA ENTREGA A DIRECCION USD'!C1617-'TARIFA ENTREGA A DIRECCION USD'!D1617)/'TARIFA ENTREGA A DIRECCION USD'!D1617)+1,3)</f>
        <v>0.72199999999999998</v>
      </c>
      <c r="T1617" s="200">
        <f>TRUNC(('TARIFA ENTREGA A DIRECCION USD'!E1617-'TARIFA ENTREGA A DIRECCION USD'!D1617)/'TARIFA ENTREGA A DIRECCION USD'!D1617,3)</f>
        <v>0.25</v>
      </c>
      <c r="U1617" s="200">
        <f>TRUNC(('TARIFA ENTREGA A DIRECCION USD'!F1617-'TARIFA ENTREGA A DIRECCION USD'!D1617)/'TARIFA ENTREGA A DIRECCION USD'!D1617,3)</f>
        <v>0.41899999999999998</v>
      </c>
      <c r="V1617" s="200">
        <f>TRUNC(('TARIFA ENTREGA A DIRECCION USD'!G1617-'TARIFA ENTREGA A DIRECCION USD'!D1617)/'TARIFA ENTREGA A DIRECCION USD'!D1617,3)</f>
        <v>0.94199999999999995</v>
      </c>
      <c r="X1617" s="142">
        <v>16.12</v>
      </c>
      <c r="Y1617" s="190">
        <v>1610</v>
      </c>
      <c r="Z1617" s="200">
        <v>0.55000000000000004</v>
      </c>
      <c r="AA1617" s="200">
        <v>0.13</v>
      </c>
      <c r="AB1617" s="200">
        <v>0.3</v>
      </c>
      <c r="AC1617" s="200">
        <v>0.85</v>
      </c>
      <c r="AL1617"/>
      <c r="AM1617"/>
      <c r="AN1617"/>
      <c r="AO1617"/>
      <c r="AP1617"/>
      <c r="AQ1617"/>
      <c r="AR1617"/>
      <c r="AS1617"/>
      <c r="AT1617"/>
      <c r="AU1617"/>
    </row>
    <row r="1618" spans="17:47" x14ac:dyDescent="0.2">
      <c r="Q1618" s="142">
        <f>TRUNC('TARIFA ENTREGA A DIRECCION USD'!D1619-'TARIFA ENTREGA A DIRECCION USD'!D1618,2)</f>
        <v>0.54</v>
      </c>
      <c r="R1618" s="190">
        <v>1611</v>
      </c>
      <c r="S1618" s="200">
        <f>TRUNC((('TARIFA ENTREGA A DIRECCION USD'!C1618-'TARIFA ENTREGA A DIRECCION USD'!D1618)/'TARIFA ENTREGA A DIRECCION USD'!D1618)+1,3)</f>
        <v>0.72199999999999998</v>
      </c>
      <c r="T1618" s="200">
        <f>TRUNC(('TARIFA ENTREGA A DIRECCION USD'!E1618-'TARIFA ENTREGA A DIRECCION USD'!D1618)/'TARIFA ENTREGA A DIRECCION USD'!D1618,3)</f>
        <v>0.25</v>
      </c>
      <c r="U1618" s="200">
        <f>TRUNC(('TARIFA ENTREGA A DIRECCION USD'!F1618-'TARIFA ENTREGA A DIRECCION USD'!D1618)/'TARIFA ENTREGA A DIRECCION USD'!D1618,3)</f>
        <v>0.41899999999999998</v>
      </c>
      <c r="V1618" s="200">
        <f>TRUNC(('TARIFA ENTREGA A DIRECCION USD'!G1618-'TARIFA ENTREGA A DIRECCION USD'!D1618)/'TARIFA ENTREGA A DIRECCION USD'!D1618,3)</f>
        <v>0.94199999999999995</v>
      </c>
      <c r="X1618" s="142">
        <v>16.12</v>
      </c>
      <c r="Y1618" s="190">
        <v>1611</v>
      </c>
      <c r="Z1618" s="200">
        <v>0.55000000000000004</v>
      </c>
      <c r="AA1618" s="200">
        <v>0.13</v>
      </c>
      <c r="AB1618" s="200">
        <v>0.3</v>
      </c>
      <c r="AC1618" s="200">
        <v>0.85</v>
      </c>
      <c r="AL1618"/>
      <c r="AM1618"/>
      <c r="AN1618"/>
      <c r="AO1618"/>
      <c r="AP1618"/>
      <c r="AQ1618"/>
      <c r="AR1618"/>
      <c r="AS1618"/>
      <c r="AT1618"/>
      <c r="AU1618"/>
    </row>
    <row r="1619" spans="17:47" x14ac:dyDescent="0.2">
      <c r="Q1619" s="142">
        <f>TRUNC('TARIFA ENTREGA A DIRECCION USD'!D1620-'TARIFA ENTREGA A DIRECCION USD'!D1619,2)</f>
        <v>0.54</v>
      </c>
      <c r="R1619" s="190">
        <v>1612</v>
      </c>
      <c r="S1619" s="200">
        <f>TRUNC((('TARIFA ENTREGA A DIRECCION USD'!C1619-'TARIFA ENTREGA A DIRECCION USD'!D1619)/'TARIFA ENTREGA A DIRECCION USD'!D1619)+1,3)</f>
        <v>0.72199999999999998</v>
      </c>
      <c r="T1619" s="200">
        <f>TRUNC(('TARIFA ENTREGA A DIRECCION USD'!E1619-'TARIFA ENTREGA A DIRECCION USD'!D1619)/'TARIFA ENTREGA A DIRECCION USD'!D1619,3)</f>
        <v>0.25</v>
      </c>
      <c r="U1619" s="200">
        <f>TRUNC(('TARIFA ENTREGA A DIRECCION USD'!F1619-'TARIFA ENTREGA A DIRECCION USD'!D1619)/'TARIFA ENTREGA A DIRECCION USD'!D1619,3)</f>
        <v>0.41899999999999998</v>
      </c>
      <c r="V1619" s="200">
        <f>TRUNC(('TARIFA ENTREGA A DIRECCION USD'!G1619-'TARIFA ENTREGA A DIRECCION USD'!D1619)/'TARIFA ENTREGA A DIRECCION USD'!D1619,3)</f>
        <v>0.94199999999999995</v>
      </c>
      <c r="X1619" s="142">
        <v>16.12</v>
      </c>
      <c r="Y1619" s="190">
        <v>1612</v>
      </c>
      <c r="Z1619" s="200">
        <v>0.55000000000000004</v>
      </c>
      <c r="AA1619" s="200">
        <v>0.13</v>
      </c>
      <c r="AB1619" s="200">
        <v>0.3</v>
      </c>
      <c r="AC1619" s="200">
        <v>0.85</v>
      </c>
      <c r="AL1619"/>
      <c r="AM1619"/>
      <c r="AN1619"/>
      <c r="AO1619"/>
      <c r="AP1619"/>
      <c r="AQ1619"/>
      <c r="AR1619"/>
      <c r="AS1619"/>
      <c r="AT1619"/>
      <c r="AU1619"/>
    </row>
    <row r="1620" spans="17:47" x14ac:dyDescent="0.2">
      <c r="Q1620" s="142">
        <f>TRUNC('TARIFA ENTREGA A DIRECCION USD'!D1621-'TARIFA ENTREGA A DIRECCION USD'!D1620,2)</f>
        <v>0.54</v>
      </c>
      <c r="R1620" s="190">
        <v>1613</v>
      </c>
      <c r="S1620" s="200">
        <f>TRUNC((('TARIFA ENTREGA A DIRECCION USD'!C1620-'TARIFA ENTREGA A DIRECCION USD'!D1620)/'TARIFA ENTREGA A DIRECCION USD'!D1620)+1,3)</f>
        <v>0.72199999999999998</v>
      </c>
      <c r="T1620" s="200">
        <f>TRUNC(('TARIFA ENTREGA A DIRECCION USD'!E1620-'TARIFA ENTREGA A DIRECCION USD'!D1620)/'TARIFA ENTREGA A DIRECCION USD'!D1620,3)</f>
        <v>0.25</v>
      </c>
      <c r="U1620" s="200">
        <f>TRUNC(('TARIFA ENTREGA A DIRECCION USD'!F1620-'TARIFA ENTREGA A DIRECCION USD'!D1620)/'TARIFA ENTREGA A DIRECCION USD'!D1620,3)</f>
        <v>0.41899999999999998</v>
      </c>
      <c r="V1620" s="200">
        <f>TRUNC(('TARIFA ENTREGA A DIRECCION USD'!G1620-'TARIFA ENTREGA A DIRECCION USD'!D1620)/'TARIFA ENTREGA A DIRECCION USD'!D1620,3)</f>
        <v>0.94199999999999995</v>
      </c>
      <c r="X1620" s="142">
        <v>16.12</v>
      </c>
      <c r="Y1620" s="190">
        <v>1613</v>
      </c>
      <c r="Z1620" s="200">
        <v>0.55000000000000004</v>
      </c>
      <c r="AA1620" s="200">
        <v>0.13</v>
      </c>
      <c r="AB1620" s="200">
        <v>0.3</v>
      </c>
      <c r="AC1620" s="200">
        <v>0.85</v>
      </c>
      <c r="AL1620"/>
      <c r="AM1620"/>
      <c r="AN1620"/>
      <c r="AO1620"/>
      <c r="AP1620"/>
      <c r="AQ1620"/>
      <c r="AR1620"/>
      <c r="AS1620"/>
      <c r="AT1620"/>
      <c r="AU1620"/>
    </row>
    <row r="1621" spans="17:47" x14ac:dyDescent="0.2">
      <c r="Q1621" s="142">
        <f>TRUNC('TARIFA ENTREGA A DIRECCION USD'!D1622-'TARIFA ENTREGA A DIRECCION USD'!D1621,2)</f>
        <v>0.54</v>
      </c>
      <c r="R1621" s="190">
        <v>1614</v>
      </c>
      <c r="S1621" s="200">
        <f>TRUNC((('TARIFA ENTREGA A DIRECCION USD'!C1621-'TARIFA ENTREGA A DIRECCION USD'!D1621)/'TARIFA ENTREGA A DIRECCION USD'!D1621)+1,3)</f>
        <v>0.72199999999999998</v>
      </c>
      <c r="T1621" s="200">
        <f>TRUNC(('TARIFA ENTREGA A DIRECCION USD'!E1621-'TARIFA ENTREGA A DIRECCION USD'!D1621)/'TARIFA ENTREGA A DIRECCION USD'!D1621,3)</f>
        <v>0.25</v>
      </c>
      <c r="U1621" s="200">
        <f>TRUNC(('TARIFA ENTREGA A DIRECCION USD'!F1621-'TARIFA ENTREGA A DIRECCION USD'!D1621)/'TARIFA ENTREGA A DIRECCION USD'!D1621,3)</f>
        <v>0.41899999999999998</v>
      </c>
      <c r="V1621" s="200">
        <f>TRUNC(('TARIFA ENTREGA A DIRECCION USD'!G1621-'TARIFA ENTREGA A DIRECCION USD'!D1621)/'TARIFA ENTREGA A DIRECCION USD'!D1621,3)</f>
        <v>0.94199999999999995</v>
      </c>
      <c r="X1621" s="142">
        <v>16.12</v>
      </c>
      <c r="Y1621" s="190">
        <v>1614</v>
      </c>
      <c r="Z1621" s="200">
        <v>0.55000000000000004</v>
      </c>
      <c r="AA1621" s="200">
        <v>0.13</v>
      </c>
      <c r="AB1621" s="200">
        <v>0.3</v>
      </c>
      <c r="AC1621" s="200">
        <v>0.85</v>
      </c>
      <c r="AL1621"/>
      <c r="AM1621"/>
      <c r="AN1621"/>
      <c r="AO1621"/>
      <c r="AP1621"/>
      <c r="AQ1621"/>
      <c r="AR1621"/>
      <c r="AS1621"/>
      <c r="AT1621"/>
      <c r="AU1621"/>
    </row>
    <row r="1622" spans="17:47" x14ac:dyDescent="0.2">
      <c r="Q1622" s="142">
        <f>TRUNC('TARIFA ENTREGA A DIRECCION USD'!D1623-'TARIFA ENTREGA A DIRECCION USD'!D1622,2)</f>
        <v>0.54</v>
      </c>
      <c r="R1622" s="190">
        <v>1615</v>
      </c>
      <c r="S1622" s="200">
        <f>TRUNC((('TARIFA ENTREGA A DIRECCION USD'!C1622-'TARIFA ENTREGA A DIRECCION USD'!D1622)/'TARIFA ENTREGA A DIRECCION USD'!D1622)+1,3)</f>
        <v>0.72199999999999998</v>
      </c>
      <c r="T1622" s="200">
        <f>TRUNC(('TARIFA ENTREGA A DIRECCION USD'!E1622-'TARIFA ENTREGA A DIRECCION USD'!D1622)/'TARIFA ENTREGA A DIRECCION USD'!D1622,3)</f>
        <v>0.25</v>
      </c>
      <c r="U1622" s="200">
        <f>TRUNC(('TARIFA ENTREGA A DIRECCION USD'!F1622-'TARIFA ENTREGA A DIRECCION USD'!D1622)/'TARIFA ENTREGA A DIRECCION USD'!D1622,3)</f>
        <v>0.41899999999999998</v>
      </c>
      <c r="V1622" s="200">
        <f>TRUNC(('TARIFA ENTREGA A DIRECCION USD'!G1622-'TARIFA ENTREGA A DIRECCION USD'!D1622)/'TARIFA ENTREGA A DIRECCION USD'!D1622,3)</f>
        <v>0.94199999999999995</v>
      </c>
      <c r="X1622" s="142">
        <v>16.12</v>
      </c>
      <c r="Y1622" s="190">
        <v>1615</v>
      </c>
      <c r="Z1622" s="200">
        <v>0.55000000000000004</v>
      </c>
      <c r="AA1622" s="200">
        <v>0.13</v>
      </c>
      <c r="AB1622" s="200">
        <v>0.3</v>
      </c>
      <c r="AC1622" s="200">
        <v>0.85</v>
      </c>
      <c r="AL1622"/>
      <c r="AM1622"/>
      <c r="AN1622"/>
      <c r="AO1622"/>
      <c r="AP1622"/>
      <c r="AQ1622"/>
      <c r="AR1622"/>
      <c r="AS1622"/>
      <c r="AT1622"/>
      <c r="AU1622"/>
    </row>
    <row r="1623" spans="17:47" x14ac:dyDescent="0.2">
      <c r="Q1623" s="142">
        <f>TRUNC('TARIFA ENTREGA A DIRECCION USD'!D1624-'TARIFA ENTREGA A DIRECCION USD'!D1623,2)</f>
        <v>0.54</v>
      </c>
      <c r="R1623" s="190">
        <v>1616</v>
      </c>
      <c r="S1623" s="200">
        <f>TRUNC((('TARIFA ENTREGA A DIRECCION USD'!C1623-'TARIFA ENTREGA A DIRECCION USD'!D1623)/'TARIFA ENTREGA A DIRECCION USD'!D1623)+1,3)</f>
        <v>0.72199999999999998</v>
      </c>
      <c r="T1623" s="200">
        <f>TRUNC(('TARIFA ENTREGA A DIRECCION USD'!E1623-'TARIFA ENTREGA A DIRECCION USD'!D1623)/'TARIFA ENTREGA A DIRECCION USD'!D1623,3)</f>
        <v>0.25</v>
      </c>
      <c r="U1623" s="200">
        <f>TRUNC(('TARIFA ENTREGA A DIRECCION USD'!F1623-'TARIFA ENTREGA A DIRECCION USD'!D1623)/'TARIFA ENTREGA A DIRECCION USD'!D1623,3)</f>
        <v>0.41899999999999998</v>
      </c>
      <c r="V1623" s="200">
        <f>TRUNC(('TARIFA ENTREGA A DIRECCION USD'!G1623-'TARIFA ENTREGA A DIRECCION USD'!D1623)/'TARIFA ENTREGA A DIRECCION USD'!D1623,3)</f>
        <v>0.94199999999999995</v>
      </c>
      <c r="X1623" s="142">
        <v>16.12</v>
      </c>
      <c r="Y1623" s="190">
        <v>1616</v>
      </c>
      <c r="Z1623" s="200">
        <v>0.55000000000000004</v>
      </c>
      <c r="AA1623" s="200">
        <v>0.13</v>
      </c>
      <c r="AB1623" s="200">
        <v>0.3</v>
      </c>
      <c r="AC1623" s="200">
        <v>0.85</v>
      </c>
      <c r="AL1623"/>
      <c r="AM1623"/>
      <c r="AN1623"/>
      <c r="AO1623"/>
      <c r="AP1623"/>
      <c r="AQ1623"/>
      <c r="AR1623"/>
      <c r="AS1623"/>
      <c r="AT1623"/>
      <c r="AU1623"/>
    </row>
    <row r="1624" spans="17:47" x14ac:dyDescent="0.2">
      <c r="Q1624" s="142">
        <f>TRUNC('TARIFA ENTREGA A DIRECCION USD'!D1625-'TARIFA ENTREGA A DIRECCION USD'!D1624,2)</f>
        <v>0.54</v>
      </c>
      <c r="R1624" s="190">
        <v>1617</v>
      </c>
      <c r="S1624" s="200">
        <f>TRUNC((('TARIFA ENTREGA A DIRECCION USD'!C1624-'TARIFA ENTREGA A DIRECCION USD'!D1624)/'TARIFA ENTREGA A DIRECCION USD'!D1624)+1,3)</f>
        <v>0.72199999999999998</v>
      </c>
      <c r="T1624" s="200">
        <f>TRUNC(('TARIFA ENTREGA A DIRECCION USD'!E1624-'TARIFA ENTREGA A DIRECCION USD'!D1624)/'TARIFA ENTREGA A DIRECCION USD'!D1624,3)</f>
        <v>0.25</v>
      </c>
      <c r="U1624" s="200">
        <f>TRUNC(('TARIFA ENTREGA A DIRECCION USD'!F1624-'TARIFA ENTREGA A DIRECCION USD'!D1624)/'TARIFA ENTREGA A DIRECCION USD'!D1624,3)</f>
        <v>0.41899999999999998</v>
      </c>
      <c r="V1624" s="200">
        <f>TRUNC(('TARIFA ENTREGA A DIRECCION USD'!G1624-'TARIFA ENTREGA A DIRECCION USD'!D1624)/'TARIFA ENTREGA A DIRECCION USD'!D1624,3)</f>
        <v>0.94199999999999995</v>
      </c>
      <c r="X1624" s="142">
        <v>16.12</v>
      </c>
      <c r="Y1624" s="190">
        <v>1617</v>
      </c>
      <c r="Z1624" s="200">
        <v>0.55000000000000004</v>
      </c>
      <c r="AA1624" s="200">
        <v>0.13</v>
      </c>
      <c r="AB1624" s="200">
        <v>0.3</v>
      </c>
      <c r="AC1624" s="200">
        <v>0.85</v>
      </c>
      <c r="AL1624"/>
      <c r="AM1624"/>
      <c r="AN1624"/>
      <c r="AO1624"/>
      <c r="AP1624"/>
      <c r="AQ1624"/>
      <c r="AR1624"/>
      <c r="AS1624"/>
      <c r="AT1624"/>
      <c r="AU1624"/>
    </row>
    <row r="1625" spans="17:47" x14ac:dyDescent="0.2">
      <c r="Q1625" s="142">
        <f>TRUNC('TARIFA ENTREGA A DIRECCION USD'!D1626-'TARIFA ENTREGA A DIRECCION USD'!D1625,2)</f>
        <v>0.54</v>
      </c>
      <c r="R1625" s="190">
        <v>1618</v>
      </c>
      <c r="S1625" s="200">
        <f>TRUNC((('TARIFA ENTREGA A DIRECCION USD'!C1625-'TARIFA ENTREGA A DIRECCION USD'!D1625)/'TARIFA ENTREGA A DIRECCION USD'!D1625)+1,3)</f>
        <v>0.72199999999999998</v>
      </c>
      <c r="T1625" s="200">
        <f>TRUNC(('TARIFA ENTREGA A DIRECCION USD'!E1625-'TARIFA ENTREGA A DIRECCION USD'!D1625)/'TARIFA ENTREGA A DIRECCION USD'!D1625,3)</f>
        <v>0.25</v>
      </c>
      <c r="U1625" s="200">
        <f>TRUNC(('TARIFA ENTREGA A DIRECCION USD'!F1625-'TARIFA ENTREGA A DIRECCION USD'!D1625)/'TARIFA ENTREGA A DIRECCION USD'!D1625,3)</f>
        <v>0.41899999999999998</v>
      </c>
      <c r="V1625" s="200">
        <f>TRUNC(('TARIFA ENTREGA A DIRECCION USD'!G1625-'TARIFA ENTREGA A DIRECCION USD'!D1625)/'TARIFA ENTREGA A DIRECCION USD'!D1625,3)</f>
        <v>0.94199999999999995</v>
      </c>
      <c r="X1625" s="142">
        <v>16.12</v>
      </c>
      <c r="Y1625" s="190">
        <v>1618</v>
      </c>
      <c r="Z1625" s="200">
        <v>0.55000000000000004</v>
      </c>
      <c r="AA1625" s="200">
        <v>0.13</v>
      </c>
      <c r="AB1625" s="200">
        <v>0.3</v>
      </c>
      <c r="AC1625" s="200">
        <v>0.85</v>
      </c>
      <c r="AL1625"/>
      <c r="AM1625"/>
      <c r="AN1625"/>
      <c r="AO1625"/>
      <c r="AP1625"/>
      <c r="AQ1625"/>
      <c r="AR1625"/>
      <c r="AS1625"/>
      <c r="AT1625"/>
      <c r="AU1625"/>
    </row>
    <row r="1626" spans="17:47" x14ac:dyDescent="0.2">
      <c r="Q1626" s="142">
        <f>TRUNC('TARIFA ENTREGA A DIRECCION USD'!D1627-'TARIFA ENTREGA A DIRECCION USD'!D1626,2)</f>
        <v>0.54</v>
      </c>
      <c r="R1626" s="190">
        <v>1619</v>
      </c>
      <c r="S1626" s="200">
        <f>TRUNC((('TARIFA ENTREGA A DIRECCION USD'!C1626-'TARIFA ENTREGA A DIRECCION USD'!D1626)/'TARIFA ENTREGA A DIRECCION USD'!D1626)+1,3)</f>
        <v>0.72199999999999998</v>
      </c>
      <c r="T1626" s="200">
        <f>TRUNC(('TARIFA ENTREGA A DIRECCION USD'!E1626-'TARIFA ENTREGA A DIRECCION USD'!D1626)/'TARIFA ENTREGA A DIRECCION USD'!D1626,3)</f>
        <v>0.25</v>
      </c>
      <c r="U1626" s="200">
        <f>TRUNC(('TARIFA ENTREGA A DIRECCION USD'!F1626-'TARIFA ENTREGA A DIRECCION USD'!D1626)/'TARIFA ENTREGA A DIRECCION USD'!D1626,3)</f>
        <v>0.41899999999999998</v>
      </c>
      <c r="V1626" s="200">
        <f>TRUNC(('TARIFA ENTREGA A DIRECCION USD'!G1626-'TARIFA ENTREGA A DIRECCION USD'!D1626)/'TARIFA ENTREGA A DIRECCION USD'!D1626,3)</f>
        <v>0.94199999999999995</v>
      </c>
      <c r="X1626" s="142">
        <v>16.12</v>
      </c>
      <c r="Y1626" s="190">
        <v>1619</v>
      </c>
      <c r="Z1626" s="200">
        <v>0.55000000000000004</v>
      </c>
      <c r="AA1626" s="200">
        <v>0.13</v>
      </c>
      <c r="AB1626" s="200">
        <v>0.3</v>
      </c>
      <c r="AC1626" s="200">
        <v>0.85</v>
      </c>
      <c r="AL1626"/>
      <c r="AM1626"/>
      <c r="AN1626"/>
      <c r="AO1626"/>
      <c r="AP1626"/>
      <c r="AQ1626"/>
      <c r="AR1626"/>
      <c r="AS1626"/>
      <c r="AT1626"/>
      <c r="AU1626"/>
    </row>
    <row r="1627" spans="17:47" x14ac:dyDescent="0.2">
      <c r="Q1627" s="142">
        <f>TRUNC('TARIFA ENTREGA A DIRECCION USD'!D1628-'TARIFA ENTREGA A DIRECCION USD'!D1627,2)</f>
        <v>0.54</v>
      </c>
      <c r="R1627" s="190">
        <v>1620</v>
      </c>
      <c r="S1627" s="200">
        <f>TRUNC((('TARIFA ENTREGA A DIRECCION USD'!C1627-'TARIFA ENTREGA A DIRECCION USD'!D1627)/'TARIFA ENTREGA A DIRECCION USD'!D1627)+1,3)</f>
        <v>0.72199999999999998</v>
      </c>
      <c r="T1627" s="200">
        <f>TRUNC(('TARIFA ENTREGA A DIRECCION USD'!E1627-'TARIFA ENTREGA A DIRECCION USD'!D1627)/'TARIFA ENTREGA A DIRECCION USD'!D1627,3)</f>
        <v>0.25</v>
      </c>
      <c r="U1627" s="200">
        <f>TRUNC(('TARIFA ENTREGA A DIRECCION USD'!F1627-'TARIFA ENTREGA A DIRECCION USD'!D1627)/'TARIFA ENTREGA A DIRECCION USD'!D1627,3)</f>
        <v>0.42</v>
      </c>
      <c r="V1627" s="200">
        <f>TRUNC(('TARIFA ENTREGA A DIRECCION USD'!G1627-'TARIFA ENTREGA A DIRECCION USD'!D1627)/'TARIFA ENTREGA A DIRECCION USD'!D1627,3)</f>
        <v>0.94199999999999995</v>
      </c>
      <c r="X1627" s="142">
        <v>16.12</v>
      </c>
      <c r="Y1627" s="190">
        <v>1620</v>
      </c>
      <c r="Z1627" s="200">
        <v>0.55000000000000004</v>
      </c>
      <c r="AA1627" s="200">
        <v>0.13</v>
      </c>
      <c r="AB1627" s="200">
        <v>0.3</v>
      </c>
      <c r="AC1627" s="200">
        <v>0.85</v>
      </c>
      <c r="AL1627"/>
      <c r="AM1627"/>
      <c r="AN1627"/>
      <c r="AO1627"/>
      <c r="AP1627"/>
      <c r="AQ1627"/>
      <c r="AR1627"/>
      <c r="AS1627"/>
      <c r="AT1627"/>
      <c r="AU1627"/>
    </row>
    <row r="1628" spans="17:47" x14ac:dyDescent="0.2">
      <c r="Q1628" s="142">
        <f>TRUNC('TARIFA ENTREGA A DIRECCION USD'!D1629-'TARIFA ENTREGA A DIRECCION USD'!D1628,2)</f>
        <v>0.54</v>
      </c>
      <c r="R1628" s="190">
        <v>1621</v>
      </c>
      <c r="S1628" s="200">
        <f>TRUNC((('TARIFA ENTREGA A DIRECCION USD'!C1628-'TARIFA ENTREGA A DIRECCION USD'!D1628)/'TARIFA ENTREGA A DIRECCION USD'!D1628)+1,3)</f>
        <v>0.72199999999999998</v>
      </c>
      <c r="T1628" s="200">
        <f>TRUNC(('TARIFA ENTREGA A DIRECCION USD'!E1628-'TARIFA ENTREGA A DIRECCION USD'!D1628)/'TARIFA ENTREGA A DIRECCION USD'!D1628,3)</f>
        <v>0.25</v>
      </c>
      <c r="U1628" s="200">
        <f>TRUNC(('TARIFA ENTREGA A DIRECCION USD'!F1628-'TARIFA ENTREGA A DIRECCION USD'!D1628)/'TARIFA ENTREGA A DIRECCION USD'!D1628,3)</f>
        <v>0.42</v>
      </c>
      <c r="V1628" s="200">
        <f>TRUNC(('TARIFA ENTREGA A DIRECCION USD'!G1628-'TARIFA ENTREGA A DIRECCION USD'!D1628)/'TARIFA ENTREGA A DIRECCION USD'!D1628,3)</f>
        <v>0.94199999999999995</v>
      </c>
      <c r="X1628" s="142">
        <v>16.12</v>
      </c>
      <c r="Y1628" s="190">
        <v>1621</v>
      </c>
      <c r="Z1628" s="200">
        <v>0.55000000000000004</v>
      </c>
      <c r="AA1628" s="200">
        <v>0.13</v>
      </c>
      <c r="AB1628" s="200">
        <v>0.3</v>
      </c>
      <c r="AC1628" s="200">
        <v>0.85</v>
      </c>
      <c r="AL1628"/>
      <c r="AM1628"/>
      <c r="AN1628"/>
      <c r="AO1628"/>
      <c r="AP1628"/>
      <c r="AQ1628"/>
      <c r="AR1628"/>
      <c r="AS1628"/>
      <c r="AT1628"/>
      <c r="AU1628"/>
    </row>
    <row r="1629" spans="17:47" x14ac:dyDescent="0.2">
      <c r="Q1629" s="142">
        <f>TRUNC('TARIFA ENTREGA A DIRECCION USD'!D1630-'TARIFA ENTREGA A DIRECCION USD'!D1629,2)</f>
        <v>0.54</v>
      </c>
      <c r="R1629" s="190">
        <v>1622</v>
      </c>
      <c r="S1629" s="200">
        <f>TRUNC((('TARIFA ENTREGA A DIRECCION USD'!C1629-'TARIFA ENTREGA A DIRECCION USD'!D1629)/'TARIFA ENTREGA A DIRECCION USD'!D1629)+1,3)</f>
        <v>0.72199999999999998</v>
      </c>
      <c r="T1629" s="200">
        <f>TRUNC(('TARIFA ENTREGA A DIRECCION USD'!E1629-'TARIFA ENTREGA A DIRECCION USD'!D1629)/'TARIFA ENTREGA A DIRECCION USD'!D1629,3)</f>
        <v>0.25</v>
      </c>
      <c r="U1629" s="200">
        <f>TRUNC(('TARIFA ENTREGA A DIRECCION USD'!F1629-'TARIFA ENTREGA A DIRECCION USD'!D1629)/'TARIFA ENTREGA A DIRECCION USD'!D1629,3)</f>
        <v>0.42</v>
      </c>
      <c r="V1629" s="200">
        <f>TRUNC(('TARIFA ENTREGA A DIRECCION USD'!G1629-'TARIFA ENTREGA A DIRECCION USD'!D1629)/'TARIFA ENTREGA A DIRECCION USD'!D1629,3)</f>
        <v>0.94199999999999995</v>
      </c>
      <c r="X1629" s="142">
        <v>16.12</v>
      </c>
      <c r="Y1629" s="190">
        <v>1622</v>
      </c>
      <c r="Z1629" s="200">
        <v>0.55000000000000004</v>
      </c>
      <c r="AA1629" s="200">
        <v>0.13</v>
      </c>
      <c r="AB1629" s="200">
        <v>0.3</v>
      </c>
      <c r="AC1629" s="200">
        <v>0.85</v>
      </c>
      <c r="AL1629"/>
      <c r="AM1629"/>
      <c r="AN1629"/>
      <c r="AO1629"/>
      <c r="AP1629"/>
      <c r="AQ1629"/>
      <c r="AR1629"/>
      <c r="AS1629"/>
      <c r="AT1629"/>
      <c r="AU1629"/>
    </row>
    <row r="1630" spans="17:47" x14ac:dyDescent="0.2">
      <c r="Q1630" s="142">
        <f>TRUNC('TARIFA ENTREGA A DIRECCION USD'!D1631-'TARIFA ENTREGA A DIRECCION USD'!D1630,2)</f>
        <v>0.54</v>
      </c>
      <c r="R1630" s="190">
        <v>1623</v>
      </c>
      <c r="S1630" s="200">
        <f>TRUNC((('TARIFA ENTREGA A DIRECCION USD'!C1630-'TARIFA ENTREGA A DIRECCION USD'!D1630)/'TARIFA ENTREGA A DIRECCION USD'!D1630)+1,3)</f>
        <v>0.72199999999999998</v>
      </c>
      <c r="T1630" s="200">
        <f>TRUNC(('TARIFA ENTREGA A DIRECCION USD'!E1630-'TARIFA ENTREGA A DIRECCION USD'!D1630)/'TARIFA ENTREGA A DIRECCION USD'!D1630,3)</f>
        <v>0.25</v>
      </c>
      <c r="U1630" s="200">
        <f>TRUNC(('TARIFA ENTREGA A DIRECCION USD'!F1630-'TARIFA ENTREGA A DIRECCION USD'!D1630)/'TARIFA ENTREGA A DIRECCION USD'!D1630,3)</f>
        <v>0.42</v>
      </c>
      <c r="V1630" s="200">
        <f>TRUNC(('TARIFA ENTREGA A DIRECCION USD'!G1630-'TARIFA ENTREGA A DIRECCION USD'!D1630)/'TARIFA ENTREGA A DIRECCION USD'!D1630,3)</f>
        <v>0.94199999999999995</v>
      </c>
      <c r="X1630" s="142">
        <v>16.12</v>
      </c>
      <c r="Y1630" s="190">
        <v>1623</v>
      </c>
      <c r="Z1630" s="200">
        <v>0.55000000000000004</v>
      </c>
      <c r="AA1630" s="200">
        <v>0.13</v>
      </c>
      <c r="AB1630" s="200">
        <v>0.3</v>
      </c>
      <c r="AC1630" s="200">
        <v>0.85</v>
      </c>
      <c r="AL1630"/>
      <c r="AM1630"/>
      <c r="AN1630"/>
      <c r="AO1630"/>
      <c r="AP1630"/>
      <c r="AQ1630"/>
      <c r="AR1630"/>
      <c r="AS1630"/>
      <c r="AT1630"/>
      <c r="AU1630"/>
    </row>
    <row r="1631" spans="17:47" x14ac:dyDescent="0.2">
      <c r="Q1631" s="142">
        <f>TRUNC('TARIFA ENTREGA A DIRECCION USD'!D1632-'TARIFA ENTREGA A DIRECCION USD'!D1631,2)</f>
        <v>0.54</v>
      </c>
      <c r="R1631" s="190">
        <v>1624</v>
      </c>
      <c r="S1631" s="200">
        <f>TRUNC((('TARIFA ENTREGA A DIRECCION USD'!C1631-'TARIFA ENTREGA A DIRECCION USD'!D1631)/'TARIFA ENTREGA A DIRECCION USD'!D1631)+1,3)</f>
        <v>0.72199999999999998</v>
      </c>
      <c r="T1631" s="200">
        <f>TRUNC(('TARIFA ENTREGA A DIRECCION USD'!E1631-'TARIFA ENTREGA A DIRECCION USD'!D1631)/'TARIFA ENTREGA A DIRECCION USD'!D1631,3)</f>
        <v>0.25</v>
      </c>
      <c r="U1631" s="200">
        <f>TRUNC(('TARIFA ENTREGA A DIRECCION USD'!F1631-'TARIFA ENTREGA A DIRECCION USD'!D1631)/'TARIFA ENTREGA A DIRECCION USD'!D1631,3)</f>
        <v>0.42</v>
      </c>
      <c r="V1631" s="200">
        <f>TRUNC(('TARIFA ENTREGA A DIRECCION USD'!G1631-'TARIFA ENTREGA A DIRECCION USD'!D1631)/'TARIFA ENTREGA A DIRECCION USD'!D1631,3)</f>
        <v>0.94199999999999995</v>
      </c>
      <c r="X1631" s="142">
        <v>16.12</v>
      </c>
      <c r="Y1631" s="190">
        <v>1624</v>
      </c>
      <c r="Z1631" s="200">
        <v>0.55000000000000004</v>
      </c>
      <c r="AA1631" s="200">
        <v>0.13</v>
      </c>
      <c r="AB1631" s="200">
        <v>0.3</v>
      </c>
      <c r="AC1631" s="200">
        <v>0.85</v>
      </c>
      <c r="AL1631"/>
      <c r="AM1631"/>
      <c r="AN1631"/>
      <c r="AO1631"/>
      <c r="AP1631"/>
      <c r="AQ1631"/>
      <c r="AR1631"/>
      <c r="AS1631"/>
      <c r="AT1631"/>
      <c r="AU1631"/>
    </row>
    <row r="1632" spans="17:47" x14ac:dyDescent="0.2">
      <c r="Q1632" s="142">
        <f>TRUNC('TARIFA ENTREGA A DIRECCION USD'!D1633-'TARIFA ENTREGA A DIRECCION USD'!D1632,2)</f>
        <v>0.54</v>
      </c>
      <c r="R1632" s="190">
        <v>1625</v>
      </c>
      <c r="S1632" s="200">
        <f>TRUNC((('TARIFA ENTREGA A DIRECCION USD'!C1632-'TARIFA ENTREGA A DIRECCION USD'!D1632)/'TARIFA ENTREGA A DIRECCION USD'!D1632)+1,3)</f>
        <v>0.72199999999999998</v>
      </c>
      <c r="T1632" s="200">
        <f>TRUNC(('TARIFA ENTREGA A DIRECCION USD'!E1632-'TARIFA ENTREGA A DIRECCION USD'!D1632)/'TARIFA ENTREGA A DIRECCION USD'!D1632,3)</f>
        <v>0.25</v>
      </c>
      <c r="U1632" s="200">
        <f>TRUNC(('TARIFA ENTREGA A DIRECCION USD'!F1632-'TARIFA ENTREGA A DIRECCION USD'!D1632)/'TARIFA ENTREGA A DIRECCION USD'!D1632,3)</f>
        <v>0.42</v>
      </c>
      <c r="V1632" s="200">
        <f>TRUNC(('TARIFA ENTREGA A DIRECCION USD'!G1632-'TARIFA ENTREGA A DIRECCION USD'!D1632)/'TARIFA ENTREGA A DIRECCION USD'!D1632,3)</f>
        <v>0.94199999999999995</v>
      </c>
      <c r="X1632" s="142">
        <v>16.12</v>
      </c>
      <c r="Y1632" s="190">
        <v>1625</v>
      </c>
      <c r="Z1632" s="200">
        <v>0.55000000000000004</v>
      </c>
      <c r="AA1632" s="200">
        <v>0.13</v>
      </c>
      <c r="AB1632" s="200">
        <v>0.3</v>
      </c>
      <c r="AC1632" s="200">
        <v>0.85</v>
      </c>
      <c r="AL1632"/>
      <c r="AM1632"/>
      <c r="AN1632"/>
      <c r="AO1632"/>
      <c r="AP1632"/>
      <c r="AQ1632"/>
      <c r="AR1632"/>
      <c r="AS1632"/>
      <c r="AT1632"/>
      <c r="AU1632"/>
    </row>
    <row r="1633" spans="17:47" x14ac:dyDescent="0.2">
      <c r="Q1633" s="142">
        <f>TRUNC('TARIFA ENTREGA A DIRECCION USD'!D1634-'TARIFA ENTREGA A DIRECCION USD'!D1633,2)</f>
        <v>0.54</v>
      </c>
      <c r="R1633" s="190">
        <v>1626</v>
      </c>
      <c r="S1633" s="200">
        <f>TRUNC((('TARIFA ENTREGA A DIRECCION USD'!C1633-'TARIFA ENTREGA A DIRECCION USD'!D1633)/'TARIFA ENTREGA A DIRECCION USD'!D1633)+1,3)</f>
        <v>0.72199999999999998</v>
      </c>
      <c r="T1633" s="200">
        <f>TRUNC(('TARIFA ENTREGA A DIRECCION USD'!E1633-'TARIFA ENTREGA A DIRECCION USD'!D1633)/'TARIFA ENTREGA A DIRECCION USD'!D1633,3)</f>
        <v>0.25</v>
      </c>
      <c r="U1633" s="200">
        <f>TRUNC(('TARIFA ENTREGA A DIRECCION USD'!F1633-'TARIFA ENTREGA A DIRECCION USD'!D1633)/'TARIFA ENTREGA A DIRECCION USD'!D1633,3)</f>
        <v>0.42</v>
      </c>
      <c r="V1633" s="200">
        <f>TRUNC(('TARIFA ENTREGA A DIRECCION USD'!G1633-'TARIFA ENTREGA A DIRECCION USD'!D1633)/'TARIFA ENTREGA A DIRECCION USD'!D1633,3)</f>
        <v>0.94199999999999995</v>
      </c>
      <c r="X1633" s="142">
        <v>16.12</v>
      </c>
      <c r="Y1633" s="190">
        <v>1626</v>
      </c>
      <c r="Z1633" s="200">
        <v>0.55000000000000004</v>
      </c>
      <c r="AA1633" s="200">
        <v>0.13</v>
      </c>
      <c r="AB1633" s="200">
        <v>0.3</v>
      </c>
      <c r="AC1633" s="200">
        <v>0.85</v>
      </c>
      <c r="AL1633"/>
      <c r="AM1633"/>
      <c r="AN1633"/>
      <c r="AO1633"/>
      <c r="AP1633"/>
      <c r="AQ1633"/>
      <c r="AR1633"/>
      <c r="AS1633"/>
      <c r="AT1633"/>
      <c r="AU1633"/>
    </row>
    <row r="1634" spans="17:47" x14ac:dyDescent="0.2">
      <c r="Q1634" s="142">
        <f>TRUNC('TARIFA ENTREGA A DIRECCION USD'!D1635-'TARIFA ENTREGA A DIRECCION USD'!D1634,2)</f>
        <v>0.54</v>
      </c>
      <c r="R1634" s="190">
        <v>1627</v>
      </c>
      <c r="S1634" s="200">
        <f>TRUNC((('TARIFA ENTREGA A DIRECCION USD'!C1634-'TARIFA ENTREGA A DIRECCION USD'!D1634)/'TARIFA ENTREGA A DIRECCION USD'!D1634)+1,3)</f>
        <v>0.72199999999999998</v>
      </c>
      <c r="T1634" s="200">
        <f>TRUNC(('TARIFA ENTREGA A DIRECCION USD'!E1634-'TARIFA ENTREGA A DIRECCION USD'!D1634)/'TARIFA ENTREGA A DIRECCION USD'!D1634,3)</f>
        <v>0.25</v>
      </c>
      <c r="U1634" s="200">
        <f>TRUNC(('TARIFA ENTREGA A DIRECCION USD'!F1634-'TARIFA ENTREGA A DIRECCION USD'!D1634)/'TARIFA ENTREGA A DIRECCION USD'!D1634,3)</f>
        <v>0.42</v>
      </c>
      <c r="V1634" s="200">
        <f>TRUNC(('TARIFA ENTREGA A DIRECCION USD'!G1634-'TARIFA ENTREGA A DIRECCION USD'!D1634)/'TARIFA ENTREGA A DIRECCION USD'!D1634,3)</f>
        <v>0.94199999999999995</v>
      </c>
      <c r="X1634" s="142">
        <v>16.12</v>
      </c>
      <c r="Y1634" s="190">
        <v>1627</v>
      </c>
      <c r="Z1634" s="200">
        <v>0.55000000000000004</v>
      </c>
      <c r="AA1634" s="200">
        <v>0.13</v>
      </c>
      <c r="AB1634" s="200">
        <v>0.3</v>
      </c>
      <c r="AC1634" s="200">
        <v>0.85</v>
      </c>
      <c r="AL1634"/>
      <c r="AM1634"/>
      <c r="AN1634"/>
      <c r="AO1634"/>
      <c r="AP1634"/>
      <c r="AQ1634"/>
      <c r="AR1634"/>
      <c r="AS1634"/>
      <c r="AT1634"/>
      <c r="AU1634"/>
    </row>
    <row r="1635" spans="17:47" x14ac:dyDescent="0.2">
      <c r="Q1635" s="142">
        <f>TRUNC('TARIFA ENTREGA A DIRECCION USD'!D1636-'TARIFA ENTREGA A DIRECCION USD'!D1635,2)</f>
        <v>0.54</v>
      </c>
      <c r="R1635" s="190">
        <v>1628</v>
      </c>
      <c r="S1635" s="200">
        <f>TRUNC((('TARIFA ENTREGA A DIRECCION USD'!C1635-'TARIFA ENTREGA A DIRECCION USD'!D1635)/'TARIFA ENTREGA A DIRECCION USD'!D1635)+1,3)</f>
        <v>0.72199999999999998</v>
      </c>
      <c r="T1635" s="200">
        <f>TRUNC(('TARIFA ENTREGA A DIRECCION USD'!E1635-'TARIFA ENTREGA A DIRECCION USD'!D1635)/'TARIFA ENTREGA A DIRECCION USD'!D1635,3)</f>
        <v>0.25</v>
      </c>
      <c r="U1635" s="200">
        <f>TRUNC(('TARIFA ENTREGA A DIRECCION USD'!F1635-'TARIFA ENTREGA A DIRECCION USD'!D1635)/'TARIFA ENTREGA A DIRECCION USD'!D1635,3)</f>
        <v>0.42</v>
      </c>
      <c r="V1635" s="200">
        <f>TRUNC(('TARIFA ENTREGA A DIRECCION USD'!G1635-'TARIFA ENTREGA A DIRECCION USD'!D1635)/'TARIFA ENTREGA A DIRECCION USD'!D1635,3)</f>
        <v>0.94199999999999995</v>
      </c>
      <c r="X1635" s="142">
        <v>16.12</v>
      </c>
      <c r="Y1635" s="190">
        <v>1628</v>
      </c>
      <c r="Z1635" s="200">
        <v>0.55000000000000004</v>
      </c>
      <c r="AA1635" s="200">
        <v>0.13</v>
      </c>
      <c r="AB1635" s="200">
        <v>0.3</v>
      </c>
      <c r="AC1635" s="200">
        <v>0.85</v>
      </c>
      <c r="AL1635"/>
      <c r="AM1635"/>
      <c r="AN1635"/>
      <c r="AO1635"/>
      <c r="AP1635"/>
      <c r="AQ1635"/>
      <c r="AR1635"/>
      <c r="AS1635"/>
      <c r="AT1635"/>
      <c r="AU1635"/>
    </row>
    <row r="1636" spans="17:47" x14ac:dyDescent="0.2">
      <c r="Q1636" s="142">
        <f>TRUNC('TARIFA ENTREGA A DIRECCION USD'!D1637-'TARIFA ENTREGA A DIRECCION USD'!D1636,2)</f>
        <v>0.54</v>
      </c>
      <c r="R1636" s="190">
        <v>1629</v>
      </c>
      <c r="S1636" s="200">
        <f>TRUNC((('TARIFA ENTREGA A DIRECCION USD'!C1636-'TARIFA ENTREGA A DIRECCION USD'!D1636)/'TARIFA ENTREGA A DIRECCION USD'!D1636)+1,3)</f>
        <v>0.72199999999999998</v>
      </c>
      <c r="T1636" s="200">
        <f>TRUNC(('TARIFA ENTREGA A DIRECCION USD'!E1636-'TARIFA ENTREGA A DIRECCION USD'!D1636)/'TARIFA ENTREGA A DIRECCION USD'!D1636,3)</f>
        <v>0.25</v>
      </c>
      <c r="U1636" s="200">
        <f>TRUNC(('TARIFA ENTREGA A DIRECCION USD'!F1636-'TARIFA ENTREGA A DIRECCION USD'!D1636)/'TARIFA ENTREGA A DIRECCION USD'!D1636,3)</f>
        <v>0.42</v>
      </c>
      <c r="V1636" s="200">
        <f>TRUNC(('TARIFA ENTREGA A DIRECCION USD'!G1636-'TARIFA ENTREGA A DIRECCION USD'!D1636)/'TARIFA ENTREGA A DIRECCION USD'!D1636,3)</f>
        <v>0.94199999999999995</v>
      </c>
      <c r="X1636" s="142">
        <v>16.12</v>
      </c>
      <c r="Y1636" s="190">
        <v>1629</v>
      </c>
      <c r="Z1636" s="200">
        <v>0.55000000000000004</v>
      </c>
      <c r="AA1636" s="200">
        <v>0.13</v>
      </c>
      <c r="AB1636" s="200">
        <v>0.3</v>
      </c>
      <c r="AC1636" s="200">
        <v>0.85</v>
      </c>
      <c r="AL1636"/>
      <c r="AM1636"/>
      <c r="AN1636"/>
      <c r="AO1636"/>
      <c r="AP1636"/>
      <c r="AQ1636"/>
      <c r="AR1636"/>
      <c r="AS1636"/>
      <c r="AT1636"/>
      <c r="AU1636"/>
    </row>
    <row r="1637" spans="17:47" x14ac:dyDescent="0.2">
      <c r="Q1637" s="142">
        <f>TRUNC('TARIFA ENTREGA A DIRECCION USD'!D1638-'TARIFA ENTREGA A DIRECCION USD'!D1637,2)</f>
        <v>0.54</v>
      </c>
      <c r="R1637" s="190">
        <v>1630</v>
      </c>
      <c r="S1637" s="200">
        <f>TRUNC((('TARIFA ENTREGA A DIRECCION USD'!C1637-'TARIFA ENTREGA A DIRECCION USD'!D1637)/'TARIFA ENTREGA A DIRECCION USD'!D1637)+1,3)</f>
        <v>0.72199999999999998</v>
      </c>
      <c r="T1637" s="200">
        <f>TRUNC(('TARIFA ENTREGA A DIRECCION USD'!E1637-'TARIFA ENTREGA A DIRECCION USD'!D1637)/'TARIFA ENTREGA A DIRECCION USD'!D1637,3)</f>
        <v>0.25</v>
      </c>
      <c r="U1637" s="200">
        <f>TRUNC(('TARIFA ENTREGA A DIRECCION USD'!F1637-'TARIFA ENTREGA A DIRECCION USD'!D1637)/'TARIFA ENTREGA A DIRECCION USD'!D1637,3)</f>
        <v>0.42</v>
      </c>
      <c r="V1637" s="200">
        <f>TRUNC(('TARIFA ENTREGA A DIRECCION USD'!G1637-'TARIFA ENTREGA A DIRECCION USD'!D1637)/'TARIFA ENTREGA A DIRECCION USD'!D1637,3)</f>
        <v>0.94199999999999995</v>
      </c>
      <c r="X1637" s="142">
        <v>16.12</v>
      </c>
      <c r="Y1637" s="190">
        <v>1630</v>
      </c>
      <c r="Z1637" s="200">
        <v>0.55000000000000004</v>
      </c>
      <c r="AA1637" s="200">
        <v>0.13</v>
      </c>
      <c r="AB1637" s="200">
        <v>0.3</v>
      </c>
      <c r="AC1637" s="200">
        <v>0.85</v>
      </c>
      <c r="AL1637"/>
      <c r="AM1637"/>
      <c r="AN1637"/>
      <c r="AO1637"/>
      <c r="AP1637"/>
      <c r="AQ1637"/>
      <c r="AR1637"/>
      <c r="AS1637"/>
      <c r="AT1637"/>
      <c r="AU1637"/>
    </row>
    <row r="1638" spans="17:47" x14ac:dyDescent="0.2">
      <c r="Q1638" s="142">
        <f>TRUNC('TARIFA ENTREGA A DIRECCION USD'!D1639-'TARIFA ENTREGA A DIRECCION USD'!D1638,2)</f>
        <v>0.54</v>
      </c>
      <c r="R1638" s="190">
        <v>1631</v>
      </c>
      <c r="S1638" s="200">
        <f>TRUNC((('TARIFA ENTREGA A DIRECCION USD'!C1638-'TARIFA ENTREGA A DIRECCION USD'!D1638)/'TARIFA ENTREGA A DIRECCION USD'!D1638)+1,3)</f>
        <v>0.72199999999999998</v>
      </c>
      <c r="T1638" s="200">
        <f>TRUNC(('TARIFA ENTREGA A DIRECCION USD'!E1638-'TARIFA ENTREGA A DIRECCION USD'!D1638)/'TARIFA ENTREGA A DIRECCION USD'!D1638,3)</f>
        <v>0.25</v>
      </c>
      <c r="U1638" s="200">
        <f>TRUNC(('TARIFA ENTREGA A DIRECCION USD'!F1638-'TARIFA ENTREGA A DIRECCION USD'!D1638)/'TARIFA ENTREGA A DIRECCION USD'!D1638,3)</f>
        <v>0.42</v>
      </c>
      <c r="V1638" s="200">
        <f>TRUNC(('TARIFA ENTREGA A DIRECCION USD'!G1638-'TARIFA ENTREGA A DIRECCION USD'!D1638)/'TARIFA ENTREGA A DIRECCION USD'!D1638,3)</f>
        <v>0.94199999999999995</v>
      </c>
      <c r="X1638" s="142">
        <v>16.12</v>
      </c>
      <c r="Y1638" s="190">
        <v>1631</v>
      </c>
      <c r="Z1638" s="200">
        <v>0.55000000000000004</v>
      </c>
      <c r="AA1638" s="200">
        <v>0.13</v>
      </c>
      <c r="AB1638" s="200">
        <v>0.3</v>
      </c>
      <c r="AC1638" s="200">
        <v>0.85</v>
      </c>
      <c r="AL1638"/>
      <c r="AM1638"/>
      <c r="AN1638"/>
      <c r="AO1638"/>
      <c r="AP1638"/>
      <c r="AQ1638"/>
      <c r="AR1638"/>
      <c r="AS1638"/>
      <c r="AT1638"/>
      <c r="AU1638"/>
    </row>
    <row r="1639" spans="17:47" x14ac:dyDescent="0.2">
      <c r="Q1639" s="142">
        <f>TRUNC('TARIFA ENTREGA A DIRECCION USD'!D1640-'TARIFA ENTREGA A DIRECCION USD'!D1639,2)</f>
        <v>0.54</v>
      </c>
      <c r="R1639" s="190">
        <v>1632</v>
      </c>
      <c r="S1639" s="200">
        <f>TRUNC((('TARIFA ENTREGA A DIRECCION USD'!C1639-'TARIFA ENTREGA A DIRECCION USD'!D1639)/'TARIFA ENTREGA A DIRECCION USD'!D1639)+1,3)</f>
        <v>0.72199999999999998</v>
      </c>
      <c r="T1639" s="200">
        <f>TRUNC(('TARIFA ENTREGA A DIRECCION USD'!E1639-'TARIFA ENTREGA A DIRECCION USD'!D1639)/'TARIFA ENTREGA A DIRECCION USD'!D1639,3)</f>
        <v>0.25</v>
      </c>
      <c r="U1639" s="200">
        <f>TRUNC(('TARIFA ENTREGA A DIRECCION USD'!F1639-'TARIFA ENTREGA A DIRECCION USD'!D1639)/'TARIFA ENTREGA A DIRECCION USD'!D1639,3)</f>
        <v>0.42</v>
      </c>
      <c r="V1639" s="200">
        <f>TRUNC(('TARIFA ENTREGA A DIRECCION USD'!G1639-'TARIFA ENTREGA A DIRECCION USD'!D1639)/'TARIFA ENTREGA A DIRECCION USD'!D1639,3)</f>
        <v>0.94199999999999995</v>
      </c>
      <c r="X1639" s="142">
        <v>16.12</v>
      </c>
      <c r="Y1639" s="190">
        <v>1632</v>
      </c>
      <c r="Z1639" s="200">
        <v>0.55000000000000004</v>
      </c>
      <c r="AA1639" s="200">
        <v>0.13</v>
      </c>
      <c r="AB1639" s="200">
        <v>0.3</v>
      </c>
      <c r="AC1639" s="200">
        <v>0.85</v>
      </c>
      <c r="AL1639"/>
      <c r="AM1639"/>
      <c r="AN1639"/>
      <c r="AO1639"/>
      <c r="AP1639"/>
      <c r="AQ1639"/>
      <c r="AR1639"/>
      <c r="AS1639"/>
      <c r="AT1639"/>
      <c r="AU1639"/>
    </row>
    <row r="1640" spans="17:47" x14ac:dyDescent="0.2">
      <c r="Q1640" s="142">
        <f>TRUNC('TARIFA ENTREGA A DIRECCION USD'!D1641-'TARIFA ENTREGA A DIRECCION USD'!D1640,2)</f>
        <v>0.54</v>
      </c>
      <c r="R1640" s="190">
        <v>1633</v>
      </c>
      <c r="S1640" s="200">
        <f>TRUNC((('TARIFA ENTREGA A DIRECCION USD'!C1640-'TARIFA ENTREGA A DIRECCION USD'!D1640)/'TARIFA ENTREGA A DIRECCION USD'!D1640)+1,3)</f>
        <v>0.72199999999999998</v>
      </c>
      <c r="T1640" s="200">
        <f>TRUNC(('TARIFA ENTREGA A DIRECCION USD'!E1640-'TARIFA ENTREGA A DIRECCION USD'!D1640)/'TARIFA ENTREGA A DIRECCION USD'!D1640,3)</f>
        <v>0.25</v>
      </c>
      <c r="U1640" s="200">
        <f>TRUNC(('TARIFA ENTREGA A DIRECCION USD'!F1640-'TARIFA ENTREGA A DIRECCION USD'!D1640)/'TARIFA ENTREGA A DIRECCION USD'!D1640,3)</f>
        <v>0.42</v>
      </c>
      <c r="V1640" s="200">
        <f>TRUNC(('TARIFA ENTREGA A DIRECCION USD'!G1640-'TARIFA ENTREGA A DIRECCION USD'!D1640)/'TARIFA ENTREGA A DIRECCION USD'!D1640,3)</f>
        <v>0.94199999999999995</v>
      </c>
      <c r="X1640" s="142">
        <v>16.12</v>
      </c>
      <c r="Y1640" s="190">
        <v>1633</v>
      </c>
      <c r="Z1640" s="200">
        <v>0.55000000000000004</v>
      </c>
      <c r="AA1640" s="200">
        <v>0.13</v>
      </c>
      <c r="AB1640" s="200">
        <v>0.3</v>
      </c>
      <c r="AC1640" s="200">
        <v>0.85</v>
      </c>
      <c r="AL1640"/>
      <c r="AM1640"/>
      <c r="AN1640"/>
      <c r="AO1640"/>
      <c r="AP1640"/>
      <c r="AQ1640"/>
      <c r="AR1640"/>
      <c r="AS1640"/>
      <c r="AT1640"/>
      <c r="AU1640"/>
    </row>
    <row r="1641" spans="17:47" x14ac:dyDescent="0.2">
      <c r="Q1641" s="142">
        <f>TRUNC('TARIFA ENTREGA A DIRECCION USD'!D1642-'TARIFA ENTREGA A DIRECCION USD'!D1641,2)</f>
        <v>0.54</v>
      </c>
      <c r="R1641" s="190">
        <v>1634</v>
      </c>
      <c r="S1641" s="200">
        <f>TRUNC((('TARIFA ENTREGA A DIRECCION USD'!C1641-'TARIFA ENTREGA A DIRECCION USD'!D1641)/'TARIFA ENTREGA A DIRECCION USD'!D1641)+1,3)</f>
        <v>0.72199999999999998</v>
      </c>
      <c r="T1641" s="200">
        <f>TRUNC(('TARIFA ENTREGA A DIRECCION USD'!E1641-'TARIFA ENTREGA A DIRECCION USD'!D1641)/'TARIFA ENTREGA A DIRECCION USD'!D1641,3)</f>
        <v>0.25</v>
      </c>
      <c r="U1641" s="200">
        <f>TRUNC(('TARIFA ENTREGA A DIRECCION USD'!F1641-'TARIFA ENTREGA A DIRECCION USD'!D1641)/'TARIFA ENTREGA A DIRECCION USD'!D1641,3)</f>
        <v>0.42</v>
      </c>
      <c r="V1641" s="200">
        <f>TRUNC(('TARIFA ENTREGA A DIRECCION USD'!G1641-'TARIFA ENTREGA A DIRECCION USD'!D1641)/'TARIFA ENTREGA A DIRECCION USD'!D1641,3)</f>
        <v>0.94199999999999995</v>
      </c>
      <c r="X1641" s="142">
        <v>16.12</v>
      </c>
      <c r="Y1641" s="190">
        <v>1634</v>
      </c>
      <c r="Z1641" s="200">
        <v>0.55000000000000004</v>
      </c>
      <c r="AA1641" s="200">
        <v>0.13</v>
      </c>
      <c r="AB1641" s="200">
        <v>0.3</v>
      </c>
      <c r="AC1641" s="200">
        <v>0.85</v>
      </c>
      <c r="AL1641"/>
      <c r="AM1641"/>
      <c r="AN1641"/>
      <c r="AO1641"/>
      <c r="AP1641"/>
      <c r="AQ1641"/>
      <c r="AR1641"/>
      <c r="AS1641"/>
      <c r="AT1641"/>
      <c r="AU1641"/>
    </row>
    <row r="1642" spans="17:47" x14ac:dyDescent="0.2">
      <c r="Q1642" s="142">
        <f>TRUNC('TARIFA ENTREGA A DIRECCION USD'!D1643-'TARIFA ENTREGA A DIRECCION USD'!D1642,2)</f>
        <v>0.54</v>
      </c>
      <c r="R1642" s="190">
        <v>1635</v>
      </c>
      <c r="S1642" s="200">
        <f>TRUNC((('TARIFA ENTREGA A DIRECCION USD'!C1642-'TARIFA ENTREGA A DIRECCION USD'!D1642)/'TARIFA ENTREGA A DIRECCION USD'!D1642)+1,3)</f>
        <v>0.72199999999999998</v>
      </c>
      <c r="T1642" s="200">
        <f>TRUNC(('TARIFA ENTREGA A DIRECCION USD'!E1642-'TARIFA ENTREGA A DIRECCION USD'!D1642)/'TARIFA ENTREGA A DIRECCION USD'!D1642,3)</f>
        <v>0.25</v>
      </c>
      <c r="U1642" s="200">
        <f>TRUNC(('TARIFA ENTREGA A DIRECCION USD'!F1642-'TARIFA ENTREGA A DIRECCION USD'!D1642)/'TARIFA ENTREGA A DIRECCION USD'!D1642,3)</f>
        <v>0.42</v>
      </c>
      <c r="V1642" s="200">
        <f>TRUNC(('TARIFA ENTREGA A DIRECCION USD'!G1642-'TARIFA ENTREGA A DIRECCION USD'!D1642)/'TARIFA ENTREGA A DIRECCION USD'!D1642,3)</f>
        <v>0.94199999999999995</v>
      </c>
      <c r="X1642" s="142">
        <v>16.12</v>
      </c>
      <c r="Y1642" s="190">
        <v>1635</v>
      </c>
      <c r="Z1642" s="200">
        <v>0.55000000000000004</v>
      </c>
      <c r="AA1642" s="200">
        <v>0.13</v>
      </c>
      <c r="AB1642" s="200">
        <v>0.3</v>
      </c>
      <c r="AC1642" s="200">
        <v>0.85</v>
      </c>
      <c r="AL1642"/>
      <c r="AM1642"/>
      <c r="AN1642"/>
      <c r="AO1642"/>
      <c r="AP1642"/>
      <c r="AQ1642"/>
      <c r="AR1642"/>
      <c r="AS1642"/>
      <c r="AT1642"/>
      <c r="AU1642"/>
    </row>
    <row r="1643" spans="17:47" x14ac:dyDescent="0.2">
      <c r="Q1643" s="142">
        <f>TRUNC('TARIFA ENTREGA A DIRECCION USD'!D1644-'TARIFA ENTREGA A DIRECCION USD'!D1643,2)</f>
        <v>0.54</v>
      </c>
      <c r="R1643" s="190">
        <v>1636</v>
      </c>
      <c r="S1643" s="200">
        <f>TRUNC((('TARIFA ENTREGA A DIRECCION USD'!C1643-'TARIFA ENTREGA A DIRECCION USD'!D1643)/'TARIFA ENTREGA A DIRECCION USD'!D1643)+1,3)</f>
        <v>0.72199999999999998</v>
      </c>
      <c r="T1643" s="200">
        <f>TRUNC(('TARIFA ENTREGA A DIRECCION USD'!E1643-'TARIFA ENTREGA A DIRECCION USD'!D1643)/'TARIFA ENTREGA A DIRECCION USD'!D1643,3)</f>
        <v>0.25</v>
      </c>
      <c r="U1643" s="200">
        <f>TRUNC(('TARIFA ENTREGA A DIRECCION USD'!F1643-'TARIFA ENTREGA A DIRECCION USD'!D1643)/'TARIFA ENTREGA A DIRECCION USD'!D1643,3)</f>
        <v>0.42</v>
      </c>
      <c r="V1643" s="200">
        <f>TRUNC(('TARIFA ENTREGA A DIRECCION USD'!G1643-'TARIFA ENTREGA A DIRECCION USD'!D1643)/'TARIFA ENTREGA A DIRECCION USD'!D1643,3)</f>
        <v>0.94199999999999995</v>
      </c>
      <c r="X1643" s="142">
        <v>16.12</v>
      </c>
      <c r="Y1643" s="190">
        <v>1636</v>
      </c>
      <c r="Z1643" s="200">
        <v>0.55000000000000004</v>
      </c>
      <c r="AA1643" s="200">
        <v>0.13</v>
      </c>
      <c r="AB1643" s="200">
        <v>0.3</v>
      </c>
      <c r="AC1643" s="200">
        <v>0.85</v>
      </c>
      <c r="AL1643"/>
      <c r="AM1643"/>
      <c r="AN1643"/>
      <c r="AO1643"/>
      <c r="AP1643"/>
      <c r="AQ1643"/>
      <c r="AR1643"/>
      <c r="AS1643"/>
      <c r="AT1643"/>
      <c r="AU1643"/>
    </row>
    <row r="1644" spans="17:47" x14ac:dyDescent="0.2">
      <c r="Q1644" s="142">
        <f>TRUNC('TARIFA ENTREGA A DIRECCION USD'!D1645-'TARIFA ENTREGA A DIRECCION USD'!D1644,2)</f>
        <v>0.54</v>
      </c>
      <c r="R1644" s="190">
        <v>1637</v>
      </c>
      <c r="S1644" s="200">
        <f>TRUNC((('TARIFA ENTREGA A DIRECCION USD'!C1644-'TARIFA ENTREGA A DIRECCION USD'!D1644)/'TARIFA ENTREGA A DIRECCION USD'!D1644)+1,3)</f>
        <v>0.72199999999999998</v>
      </c>
      <c r="T1644" s="200">
        <f>TRUNC(('TARIFA ENTREGA A DIRECCION USD'!E1644-'TARIFA ENTREGA A DIRECCION USD'!D1644)/'TARIFA ENTREGA A DIRECCION USD'!D1644,3)</f>
        <v>0.25</v>
      </c>
      <c r="U1644" s="200">
        <f>TRUNC(('TARIFA ENTREGA A DIRECCION USD'!F1644-'TARIFA ENTREGA A DIRECCION USD'!D1644)/'TARIFA ENTREGA A DIRECCION USD'!D1644,3)</f>
        <v>0.42</v>
      </c>
      <c r="V1644" s="200">
        <f>TRUNC(('TARIFA ENTREGA A DIRECCION USD'!G1644-'TARIFA ENTREGA A DIRECCION USD'!D1644)/'TARIFA ENTREGA A DIRECCION USD'!D1644,3)</f>
        <v>0.94199999999999995</v>
      </c>
      <c r="X1644" s="142">
        <v>16.12</v>
      </c>
      <c r="Y1644" s="190">
        <v>1637</v>
      </c>
      <c r="Z1644" s="200">
        <v>0.55000000000000004</v>
      </c>
      <c r="AA1644" s="200">
        <v>0.13</v>
      </c>
      <c r="AB1644" s="200">
        <v>0.3</v>
      </c>
      <c r="AC1644" s="200">
        <v>0.85</v>
      </c>
      <c r="AL1644"/>
      <c r="AM1644"/>
      <c r="AN1644"/>
      <c r="AO1644"/>
      <c r="AP1644"/>
      <c r="AQ1644"/>
      <c r="AR1644"/>
      <c r="AS1644"/>
      <c r="AT1644"/>
      <c r="AU1644"/>
    </row>
    <row r="1645" spans="17:47" x14ac:dyDescent="0.2">
      <c r="Q1645" s="142">
        <f>TRUNC('TARIFA ENTREGA A DIRECCION USD'!D1646-'TARIFA ENTREGA A DIRECCION USD'!D1645,2)</f>
        <v>0.54</v>
      </c>
      <c r="R1645" s="190">
        <v>1638</v>
      </c>
      <c r="S1645" s="200">
        <f>TRUNC((('TARIFA ENTREGA A DIRECCION USD'!C1645-'TARIFA ENTREGA A DIRECCION USD'!D1645)/'TARIFA ENTREGA A DIRECCION USD'!D1645)+1,3)</f>
        <v>0.72199999999999998</v>
      </c>
      <c r="T1645" s="200">
        <f>TRUNC(('TARIFA ENTREGA A DIRECCION USD'!E1645-'TARIFA ENTREGA A DIRECCION USD'!D1645)/'TARIFA ENTREGA A DIRECCION USD'!D1645,3)</f>
        <v>0.25</v>
      </c>
      <c r="U1645" s="200">
        <f>TRUNC(('TARIFA ENTREGA A DIRECCION USD'!F1645-'TARIFA ENTREGA A DIRECCION USD'!D1645)/'TARIFA ENTREGA A DIRECCION USD'!D1645,3)</f>
        <v>0.42</v>
      </c>
      <c r="V1645" s="200">
        <f>TRUNC(('TARIFA ENTREGA A DIRECCION USD'!G1645-'TARIFA ENTREGA A DIRECCION USD'!D1645)/'TARIFA ENTREGA A DIRECCION USD'!D1645,3)</f>
        <v>0.94299999999999995</v>
      </c>
      <c r="X1645" s="142">
        <v>16.12</v>
      </c>
      <c r="Y1645" s="190">
        <v>1638</v>
      </c>
      <c r="Z1645" s="200">
        <v>0.55000000000000004</v>
      </c>
      <c r="AA1645" s="200">
        <v>0.13</v>
      </c>
      <c r="AB1645" s="200">
        <v>0.3</v>
      </c>
      <c r="AC1645" s="200">
        <v>0.85</v>
      </c>
      <c r="AL1645"/>
      <c r="AM1645"/>
      <c r="AN1645"/>
      <c r="AO1645"/>
      <c r="AP1645"/>
      <c r="AQ1645"/>
      <c r="AR1645"/>
      <c r="AS1645"/>
      <c r="AT1645"/>
      <c r="AU1645"/>
    </row>
    <row r="1646" spans="17:47" x14ac:dyDescent="0.2">
      <c r="Q1646" s="142">
        <f>TRUNC('TARIFA ENTREGA A DIRECCION USD'!D1647-'TARIFA ENTREGA A DIRECCION USD'!D1646,2)</f>
        <v>0.54</v>
      </c>
      <c r="R1646" s="190">
        <v>1639</v>
      </c>
      <c r="S1646" s="200">
        <f>TRUNC((('TARIFA ENTREGA A DIRECCION USD'!C1646-'TARIFA ENTREGA A DIRECCION USD'!D1646)/'TARIFA ENTREGA A DIRECCION USD'!D1646)+1,3)</f>
        <v>0.72199999999999998</v>
      </c>
      <c r="T1646" s="200">
        <f>TRUNC(('TARIFA ENTREGA A DIRECCION USD'!E1646-'TARIFA ENTREGA A DIRECCION USD'!D1646)/'TARIFA ENTREGA A DIRECCION USD'!D1646,3)</f>
        <v>0.25</v>
      </c>
      <c r="U1646" s="200">
        <f>TRUNC(('TARIFA ENTREGA A DIRECCION USD'!F1646-'TARIFA ENTREGA A DIRECCION USD'!D1646)/'TARIFA ENTREGA A DIRECCION USD'!D1646,3)</f>
        <v>0.42</v>
      </c>
      <c r="V1646" s="200">
        <f>TRUNC(('TARIFA ENTREGA A DIRECCION USD'!G1646-'TARIFA ENTREGA A DIRECCION USD'!D1646)/'TARIFA ENTREGA A DIRECCION USD'!D1646,3)</f>
        <v>0.94299999999999995</v>
      </c>
      <c r="X1646" s="142">
        <v>16.12</v>
      </c>
      <c r="Y1646" s="190">
        <v>1639</v>
      </c>
      <c r="Z1646" s="200">
        <v>0.55000000000000004</v>
      </c>
      <c r="AA1646" s="200">
        <v>0.13</v>
      </c>
      <c r="AB1646" s="200">
        <v>0.3</v>
      </c>
      <c r="AC1646" s="200">
        <v>0.85</v>
      </c>
      <c r="AL1646"/>
      <c r="AM1646"/>
      <c r="AN1646"/>
      <c r="AO1646"/>
      <c r="AP1646"/>
      <c r="AQ1646"/>
      <c r="AR1646"/>
      <c r="AS1646"/>
      <c r="AT1646"/>
      <c r="AU1646"/>
    </row>
    <row r="1647" spans="17:47" x14ac:dyDescent="0.2">
      <c r="Q1647" s="142">
        <f>TRUNC('TARIFA ENTREGA A DIRECCION USD'!D1648-'TARIFA ENTREGA A DIRECCION USD'!D1647,2)</f>
        <v>0.54</v>
      </c>
      <c r="R1647" s="190">
        <v>1640</v>
      </c>
      <c r="S1647" s="200">
        <f>TRUNC((('TARIFA ENTREGA A DIRECCION USD'!C1647-'TARIFA ENTREGA A DIRECCION USD'!D1647)/'TARIFA ENTREGA A DIRECCION USD'!D1647)+1,3)</f>
        <v>0.72199999999999998</v>
      </c>
      <c r="T1647" s="200">
        <f>TRUNC(('TARIFA ENTREGA A DIRECCION USD'!E1647-'TARIFA ENTREGA A DIRECCION USD'!D1647)/'TARIFA ENTREGA A DIRECCION USD'!D1647,3)</f>
        <v>0.25</v>
      </c>
      <c r="U1647" s="200">
        <f>TRUNC(('TARIFA ENTREGA A DIRECCION USD'!F1647-'TARIFA ENTREGA A DIRECCION USD'!D1647)/'TARIFA ENTREGA A DIRECCION USD'!D1647,3)</f>
        <v>0.42</v>
      </c>
      <c r="V1647" s="200">
        <f>TRUNC(('TARIFA ENTREGA A DIRECCION USD'!G1647-'TARIFA ENTREGA A DIRECCION USD'!D1647)/'TARIFA ENTREGA A DIRECCION USD'!D1647,3)</f>
        <v>0.94299999999999995</v>
      </c>
      <c r="X1647" s="142">
        <v>16.12</v>
      </c>
      <c r="Y1647" s="190">
        <v>1640</v>
      </c>
      <c r="Z1647" s="200">
        <v>0.55000000000000004</v>
      </c>
      <c r="AA1647" s="200">
        <v>0.13</v>
      </c>
      <c r="AB1647" s="200">
        <v>0.3</v>
      </c>
      <c r="AC1647" s="200">
        <v>0.85</v>
      </c>
      <c r="AL1647"/>
      <c r="AM1647"/>
      <c r="AN1647"/>
      <c r="AO1647"/>
      <c r="AP1647"/>
      <c r="AQ1647"/>
      <c r="AR1647"/>
      <c r="AS1647"/>
      <c r="AT1647"/>
      <c r="AU1647"/>
    </row>
    <row r="1648" spans="17:47" x14ac:dyDescent="0.2">
      <c r="Q1648" s="142">
        <f>TRUNC('TARIFA ENTREGA A DIRECCION USD'!D1649-'TARIFA ENTREGA A DIRECCION USD'!D1648,2)</f>
        <v>0.54</v>
      </c>
      <c r="R1648" s="190">
        <v>1641</v>
      </c>
      <c r="S1648" s="200">
        <f>TRUNC((('TARIFA ENTREGA A DIRECCION USD'!C1648-'TARIFA ENTREGA A DIRECCION USD'!D1648)/'TARIFA ENTREGA A DIRECCION USD'!D1648)+1,3)</f>
        <v>0.72199999999999998</v>
      </c>
      <c r="T1648" s="200">
        <f>TRUNC(('TARIFA ENTREGA A DIRECCION USD'!E1648-'TARIFA ENTREGA A DIRECCION USD'!D1648)/'TARIFA ENTREGA A DIRECCION USD'!D1648,3)</f>
        <v>0.25</v>
      </c>
      <c r="U1648" s="200">
        <f>TRUNC(('TARIFA ENTREGA A DIRECCION USD'!F1648-'TARIFA ENTREGA A DIRECCION USD'!D1648)/'TARIFA ENTREGA A DIRECCION USD'!D1648,3)</f>
        <v>0.42</v>
      </c>
      <c r="V1648" s="200">
        <f>TRUNC(('TARIFA ENTREGA A DIRECCION USD'!G1648-'TARIFA ENTREGA A DIRECCION USD'!D1648)/'TARIFA ENTREGA A DIRECCION USD'!D1648,3)</f>
        <v>0.94299999999999995</v>
      </c>
      <c r="X1648" s="142">
        <v>16.12</v>
      </c>
      <c r="Y1648" s="190">
        <v>1641</v>
      </c>
      <c r="Z1648" s="200">
        <v>0.55000000000000004</v>
      </c>
      <c r="AA1648" s="200">
        <v>0.13</v>
      </c>
      <c r="AB1648" s="200">
        <v>0.3</v>
      </c>
      <c r="AC1648" s="200">
        <v>0.85</v>
      </c>
      <c r="AL1648"/>
      <c r="AM1648"/>
      <c r="AN1648"/>
      <c r="AO1648"/>
      <c r="AP1648"/>
      <c r="AQ1648"/>
      <c r="AR1648"/>
      <c r="AS1648"/>
      <c r="AT1648"/>
      <c r="AU1648"/>
    </row>
    <row r="1649" spans="17:47" x14ac:dyDescent="0.2">
      <c r="Q1649" s="142">
        <f>TRUNC('TARIFA ENTREGA A DIRECCION USD'!D1650-'TARIFA ENTREGA A DIRECCION USD'!D1649,2)</f>
        <v>0.54</v>
      </c>
      <c r="R1649" s="190">
        <v>1642</v>
      </c>
      <c r="S1649" s="200">
        <f>TRUNC((('TARIFA ENTREGA A DIRECCION USD'!C1649-'TARIFA ENTREGA A DIRECCION USD'!D1649)/'TARIFA ENTREGA A DIRECCION USD'!D1649)+1,3)</f>
        <v>0.72199999999999998</v>
      </c>
      <c r="T1649" s="200">
        <f>TRUNC(('TARIFA ENTREGA A DIRECCION USD'!E1649-'TARIFA ENTREGA A DIRECCION USD'!D1649)/'TARIFA ENTREGA A DIRECCION USD'!D1649,3)</f>
        <v>0.25</v>
      </c>
      <c r="U1649" s="200">
        <f>TRUNC(('TARIFA ENTREGA A DIRECCION USD'!F1649-'TARIFA ENTREGA A DIRECCION USD'!D1649)/'TARIFA ENTREGA A DIRECCION USD'!D1649,3)</f>
        <v>0.42</v>
      </c>
      <c r="V1649" s="200">
        <f>TRUNC(('TARIFA ENTREGA A DIRECCION USD'!G1649-'TARIFA ENTREGA A DIRECCION USD'!D1649)/'TARIFA ENTREGA A DIRECCION USD'!D1649,3)</f>
        <v>0.94299999999999995</v>
      </c>
      <c r="X1649" s="142">
        <v>16.12</v>
      </c>
      <c r="Y1649" s="190">
        <v>1642</v>
      </c>
      <c r="Z1649" s="200">
        <v>0.55000000000000004</v>
      </c>
      <c r="AA1649" s="200">
        <v>0.13</v>
      </c>
      <c r="AB1649" s="200">
        <v>0.3</v>
      </c>
      <c r="AC1649" s="200">
        <v>0.85</v>
      </c>
      <c r="AL1649"/>
      <c r="AM1649"/>
      <c r="AN1649"/>
      <c r="AO1649"/>
      <c r="AP1649"/>
      <c r="AQ1649"/>
      <c r="AR1649"/>
      <c r="AS1649"/>
      <c r="AT1649"/>
      <c r="AU1649"/>
    </row>
    <row r="1650" spans="17:47" x14ac:dyDescent="0.2">
      <c r="Q1650" s="142">
        <f>TRUNC('TARIFA ENTREGA A DIRECCION USD'!D1651-'TARIFA ENTREGA A DIRECCION USD'!D1650,2)</f>
        <v>0.54</v>
      </c>
      <c r="R1650" s="190">
        <v>1643</v>
      </c>
      <c r="S1650" s="200">
        <f>TRUNC((('TARIFA ENTREGA A DIRECCION USD'!C1650-'TARIFA ENTREGA A DIRECCION USD'!D1650)/'TARIFA ENTREGA A DIRECCION USD'!D1650)+1,3)</f>
        <v>0.72199999999999998</v>
      </c>
      <c r="T1650" s="200">
        <f>TRUNC(('TARIFA ENTREGA A DIRECCION USD'!E1650-'TARIFA ENTREGA A DIRECCION USD'!D1650)/'TARIFA ENTREGA A DIRECCION USD'!D1650,3)</f>
        <v>0.25</v>
      </c>
      <c r="U1650" s="200">
        <f>TRUNC(('TARIFA ENTREGA A DIRECCION USD'!F1650-'TARIFA ENTREGA A DIRECCION USD'!D1650)/'TARIFA ENTREGA A DIRECCION USD'!D1650,3)</f>
        <v>0.42</v>
      </c>
      <c r="V1650" s="200">
        <f>TRUNC(('TARIFA ENTREGA A DIRECCION USD'!G1650-'TARIFA ENTREGA A DIRECCION USD'!D1650)/'TARIFA ENTREGA A DIRECCION USD'!D1650,3)</f>
        <v>0.94299999999999995</v>
      </c>
      <c r="X1650" s="142">
        <v>16.12</v>
      </c>
      <c r="Y1650" s="190">
        <v>1643</v>
      </c>
      <c r="Z1650" s="200">
        <v>0.55000000000000004</v>
      </c>
      <c r="AA1650" s="200">
        <v>0.13</v>
      </c>
      <c r="AB1650" s="200">
        <v>0.3</v>
      </c>
      <c r="AC1650" s="200">
        <v>0.85</v>
      </c>
      <c r="AL1650"/>
      <c r="AM1650"/>
      <c r="AN1650"/>
      <c r="AO1650"/>
      <c r="AP1650"/>
      <c r="AQ1650"/>
      <c r="AR1650"/>
      <c r="AS1650"/>
      <c r="AT1650"/>
      <c r="AU1650"/>
    </row>
    <row r="1651" spans="17:47" x14ac:dyDescent="0.2">
      <c r="Q1651" s="142">
        <f>TRUNC('TARIFA ENTREGA A DIRECCION USD'!D1652-'TARIFA ENTREGA A DIRECCION USD'!D1651,2)</f>
        <v>0.54</v>
      </c>
      <c r="R1651" s="190">
        <v>1644</v>
      </c>
      <c r="S1651" s="200">
        <f>TRUNC((('TARIFA ENTREGA A DIRECCION USD'!C1651-'TARIFA ENTREGA A DIRECCION USD'!D1651)/'TARIFA ENTREGA A DIRECCION USD'!D1651)+1,3)</f>
        <v>0.72199999999999998</v>
      </c>
      <c r="T1651" s="200">
        <f>TRUNC(('TARIFA ENTREGA A DIRECCION USD'!E1651-'TARIFA ENTREGA A DIRECCION USD'!D1651)/'TARIFA ENTREGA A DIRECCION USD'!D1651,3)</f>
        <v>0.25</v>
      </c>
      <c r="U1651" s="200">
        <f>TRUNC(('TARIFA ENTREGA A DIRECCION USD'!F1651-'TARIFA ENTREGA A DIRECCION USD'!D1651)/'TARIFA ENTREGA A DIRECCION USD'!D1651,3)</f>
        <v>0.42</v>
      </c>
      <c r="V1651" s="200">
        <f>TRUNC(('TARIFA ENTREGA A DIRECCION USD'!G1651-'TARIFA ENTREGA A DIRECCION USD'!D1651)/'TARIFA ENTREGA A DIRECCION USD'!D1651,3)</f>
        <v>0.94299999999999995</v>
      </c>
      <c r="X1651" s="142">
        <v>16.12</v>
      </c>
      <c r="Y1651" s="190">
        <v>1644</v>
      </c>
      <c r="Z1651" s="200">
        <v>0.55000000000000004</v>
      </c>
      <c r="AA1651" s="200">
        <v>0.13</v>
      </c>
      <c r="AB1651" s="200">
        <v>0.3</v>
      </c>
      <c r="AC1651" s="200">
        <v>0.85</v>
      </c>
      <c r="AL1651"/>
      <c r="AM1651"/>
      <c r="AN1651"/>
      <c r="AO1651"/>
      <c r="AP1651"/>
      <c r="AQ1651"/>
      <c r="AR1651"/>
      <c r="AS1651"/>
      <c r="AT1651"/>
      <c r="AU1651"/>
    </row>
    <row r="1652" spans="17:47" x14ac:dyDescent="0.2">
      <c r="Q1652" s="142">
        <f>TRUNC('TARIFA ENTREGA A DIRECCION USD'!D1653-'TARIFA ENTREGA A DIRECCION USD'!D1652,2)</f>
        <v>0.54</v>
      </c>
      <c r="R1652" s="190">
        <v>1645</v>
      </c>
      <c r="S1652" s="200">
        <f>TRUNC((('TARIFA ENTREGA A DIRECCION USD'!C1652-'TARIFA ENTREGA A DIRECCION USD'!D1652)/'TARIFA ENTREGA A DIRECCION USD'!D1652)+1,3)</f>
        <v>0.72199999999999998</v>
      </c>
      <c r="T1652" s="200">
        <f>TRUNC(('TARIFA ENTREGA A DIRECCION USD'!E1652-'TARIFA ENTREGA A DIRECCION USD'!D1652)/'TARIFA ENTREGA A DIRECCION USD'!D1652,3)</f>
        <v>0.25</v>
      </c>
      <c r="U1652" s="200">
        <f>TRUNC(('TARIFA ENTREGA A DIRECCION USD'!F1652-'TARIFA ENTREGA A DIRECCION USD'!D1652)/'TARIFA ENTREGA A DIRECCION USD'!D1652,3)</f>
        <v>0.42</v>
      </c>
      <c r="V1652" s="200">
        <f>TRUNC(('TARIFA ENTREGA A DIRECCION USD'!G1652-'TARIFA ENTREGA A DIRECCION USD'!D1652)/'TARIFA ENTREGA A DIRECCION USD'!D1652,3)</f>
        <v>0.94299999999999995</v>
      </c>
      <c r="X1652" s="142">
        <v>16.12</v>
      </c>
      <c r="Y1652" s="190">
        <v>1645</v>
      </c>
      <c r="Z1652" s="200">
        <v>0.55000000000000004</v>
      </c>
      <c r="AA1652" s="200">
        <v>0.13</v>
      </c>
      <c r="AB1652" s="200">
        <v>0.3</v>
      </c>
      <c r="AC1652" s="200">
        <v>0.85</v>
      </c>
      <c r="AL1652"/>
      <c r="AM1652"/>
      <c r="AN1652"/>
      <c r="AO1652"/>
      <c r="AP1652"/>
      <c r="AQ1652"/>
      <c r="AR1652"/>
      <c r="AS1652"/>
      <c r="AT1652"/>
      <c r="AU1652"/>
    </row>
    <row r="1653" spans="17:47" x14ac:dyDescent="0.2">
      <c r="Q1653" s="142">
        <f>TRUNC('TARIFA ENTREGA A DIRECCION USD'!D1654-'TARIFA ENTREGA A DIRECCION USD'!D1653,2)</f>
        <v>0.54</v>
      </c>
      <c r="R1653" s="190">
        <v>1646</v>
      </c>
      <c r="S1653" s="200">
        <f>TRUNC((('TARIFA ENTREGA A DIRECCION USD'!C1653-'TARIFA ENTREGA A DIRECCION USD'!D1653)/'TARIFA ENTREGA A DIRECCION USD'!D1653)+1,3)</f>
        <v>0.72199999999999998</v>
      </c>
      <c r="T1653" s="200">
        <f>TRUNC(('TARIFA ENTREGA A DIRECCION USD'!E1653-'TARIFA ENTREGA A DIRECCION USD'!D1653)/'TARIFA ENTREGA A DIRECCION USD'!D1653,3)</f>
        <v>0.25</v>
      </c>
      <c r="U1653" s="200">
        <f>TRUNC(('TARIFA ENTREGA A DIRECCION USD'!F1653-'TARIFA ENTREGA A DIRECCION USD'!D1653)/'TARIFA ENTREGA A DIRECCION USD'!D1653,3)</f>
        <v>0.42</v>
      </c>
      <c r="V1653" s="200">
        <f>TRUNC(('TARIFA ENTREGA A DIRECCION USD'!G1653-'TARIFA ENTREGA A DIRECCION USD'!D1653)/'TARIFA ENTREGA A DIRECCION USD'!D1653,3)</f>
        <v>0.94299999999999995</v>
      </c>
      <c r="X1653" s="142">
        <v>16.12</v>
      </c>
      <c r="Y1653" s="190">
        <v>1646</v>
      </c>
      <c r="Z1653" s="200">
        <v>0.55000000000000004</v>
      </c>
      <c r="AA1653" s="200">
        <v>0.13</v>
      </c>
      <c r="AB1653" s="200">
        <v>0.3</v>
      </c>
      <c r="AC1653" s="200">
        <v>0.85</v>
      </c>
      <c r="AL1653"/>
      <c r="AM1653"/>
      <c r="AN1653"/>
      <c r="AO1653"/>
      <c r="AP1653"/>
      <c r="AQ1653"/>
      <c r="AR1653"/>
      <c r="AS1653"/>
      <c r="AT1653"/>
      <c r="AU1653"/>
    </row>
    <row r="1654" spans="17:47" x14ac:dyDescent="0.2">
      <c r="Q1654" s="142">
        <f>TRUNC('TARIFA ENTREGA A DIRECCION USD'!D1655-'TARIFA ENTREGA A DIRECCION USD'!D1654,2)</f>
        <v>0.54</v>
      </c>
      <c r="R1654" s="190">
        <v>1647</v>
      </c>
      <c r="S1654" s="200">
        <f>TRUNC((('TARIFA ENTREGA A DIRECCION USD'!C1654-'TARIFA ENTREGA A DIRECCION USD'!D1654)/'TARIFA ENTREGA A DIRECCION USD'!D1654)+1,3)</f>
        <v>0.72199999999999998</v>
      </c>
      <c r="T1654" s="200">
        <f>TRUNC(('TARIFA ENTREGA A DIRECCION USD'!E1654-'TARIFA ENTREGA A DIRECCION USD'!D1654)/'TARIFA ENTREGA A DIRECCION USD'!D1654,3)</f>
        <v>0.25</v>
      </c>
      <c r="U1654" s="200">
        <f>TRUNC(('TARIFA ENTREGA A DIRECCION USD'!F1654-'TARIFA ENTREGA A DIRECCION USD'!D1654)/'TARIFA ENTREGA A DIRECCION USD'!D1654,3)</f>
        <v>0.42</v>
      </c>
      <c r="V1654" s="200">
        <f>TRUNC(('TARIFA ENTREGA A DIRECCION USD'!G1654-'TARIFA ENTREGA A DIRECCION USD'!D1654)/'TARIFA ENTREGA A DIRECCION USD'!D1654,3)</f>
        <v>0.94299999999999995</v>
      </c>
      <c r="X1654" s="142">
        <v>16.12</v>
      </c>
      <c r="Y1654" s="190">
        <v>1647</v>
      </c>
      <c r="Z1654" s="200">
        <v>0.55000000000000004</v>
      </c>
      <c r="AA1654" s="200">
        <v>0.13</v>
      </c>
      <c r="AB1654" s="200">
        <v>0.3</v>
      </c>
      <c r="AC1654" s="200">
        <v>0.85</v>
      </c>
      <c r="AL1654"/>
      <c r="AM1654"/>
      <c r="AN1654"/>
      <c r="AO1654"/>
      <c r="AP1654"/>
      <c r="AQ1654"/>
      <c r="AR1654"/>
      <c r="AS1654"/>
      <c r="AT1654"/>
      <c r="AU1654"/>
    </row>
    <row r="1655" spans="17:47" x14ac:dyDescent="0.2">
      <c r="Q1655" s="142">
        <f>TRUNC('TARIFA ENTREGA A DIRECCION USD'!D1656-'TARIFA ENTREGA A DIRECCION USD'!D1655,2)</f>
        <v>0.54</v>
      </c>
      <c r="R1655" s="190">
        <v>1648</v>
      </c>
      <c r="S1655" s="200">
        <f>TRUNC((('TARIFA ENTREGA A DIRECCION USD'!C1655-'TARIFA ENTREGA A DIRECCION USD'!D1655)/'TARIFA ENTREGA A DIRECCION USD'!D1655)+1,3)</f>
        <v>0.72199999999999998</v>
      </c>
      <c r="T1655" s="200">
        <f>TRUNC(('TARIFA ENTREGA A DIRECCION USD'!E1655-'TARIFA ENTREGA A DIRECCION USD'!D1655)/'TARIFA ENTREGA A DIRECCION USD'!D1655,3)</f>
        <v>0.25</v>
      </c>
      <c r="U1655" s="200">
        <f>TRUNC(('TARIFA ENTREGA A DIRECCION USD'!F1655-'TARIFA ENTREGA A DIRECCION USD'!D1655)/'TARIFA ENTREGA A DIRECCION USD'!D1655,3)</f>
        <v>0.42</v>
      </c>
      <c r="V1655" s="200">
        <f>TRUNC(('TARIFA ENTREGA A DIRECCION USD'!G1655-'TARIFA ENTREGA A DIRECCION USD'!D1655)/'TARIFA ENTREGA A DIRECCION USD'!D1655,3)</f>
        <v>0.94299999999999995</v>
      </c>
      <c r="X1655" s="142">
        <v>16.12</v>
      </c>
      <c r="Y1655" s="190">
        <v>1648</v>
      </c>
      <c r="Z1655" s="200">
        <v>0.55000000000000004</v>
      </c>
      <c r="AA1655" s="200">
        <v>0.13</v>
      </c>
      <c r="AB1655" s="200">
        <v>0.3</v>
      </c>
      <c r="AC1655" s="200">
        <v>0.85</v>
      </c>
      <c r="AL1655"/>
      <c r="AM1655"/>
      <c r="AN1655"/>
      <c r="AO1655"/>
      <c r="AP1655"/>
      <c r="AQ1655"/>
      <c r="AR1655"/>
      <c r="AS1655"/>
      <c r="AT1655"/>
      <c r="AU1655"/>
    </row>
    <row r="1656" spans="17:47" x14ac:dyDescent="0.2">
      <c r="Q1656" s="142">
        <f>TRUNC('TARIFA ENTREGA A DIRECCION USD'!D1657-'TARIFA ENTREGA A DIRECCION USD'!D1656,2)</f>
        <v>0.54</v>
      </c>
      <c r="R1656" s="190">
        <v>1649</v>
      </c>
      <c r="S1656" s="200">
        <f>TRUNC((('TARIFA ENTREGA A DIRECCION USD'!C1656-'TARIFA ENTREGA A DIRECCION USD'!D1656)/'TARIFA ENTREGA A DIRECCION USD'!D1656)+1,3)</f>
        <v>0.72199999999999998</v>
      </c>
      <c r="T1656" s="200">
        <f>TRUNC(('TARIFA ENTREGA A DIRECCION USD'!E1656-'TARIFA ENTREGA A DIRECCION USD'!D1656)/'TARIFA ENTREGA A DIRECCION USD'!D1656,3)</f>
        <v>0.25</v>
      </c>
      <c r="U1656" s="200">
        <f>TRUNC(('TARIFA ENTREGA A DIRECCION USD'!F1656-'TARIFA ENTREGA A DIRECCION USD'!D1656)/'TARIFA ENTREGA A DIRECCION USD'!D1656,3)</f>
        <v>0.42</v>
      </c>
      <c r="V1656" s="200">
        <f>TRUNC(('TARIFA ENTREGA A DIRECCION USD'!G1656-'TARIFA ENTREGA A DIRECCION USD'!D1656)/'TARIFA ENTREGA A DIRECCION USD'!D1656,3)</f>
        <v>0.94299999999999995</v>
      </c>
      <c r="X1656" s="142">
        <v>16.12</v>
      </c>
      <c r="Y1656" s="190">
        <v>1649</v>
      </c>
      <c r="Z1656" s="200">
        <v>0.55000000000000004</v>
      </c>
      <c r="AA1656" s="200">
        <v>0.13</v>
      </c>
      <c r="AB1656" s="200">
        <v>0.3</v>
      </c>
      <c r="AC1656" s="200">
        <v>0.85</v>
      </c>
      <c r="AL1656"/>
      <c r="AM1656"/>
      <c r="AN1656"/>
      <c r="AO1656"/>
      <c r="AP1656"/>
      <c r="AQ1656"/>
      <c r="AR1656"/>
      <c r="AS1656"/>
      <c r="AT1656"/>
      <c r="AU1656"/>
    </row>
    <row r="1657" spans="17:47" x14ac:dyDescent="0.2">
      <c r="Q1657" s="142">
        <f>TRUNC('TARIFA ENTREGA A DIRECCION USD'!D1658-'TARIFA ENTREGA A DIRECCION USD'!D1657,2)</f>
        <v>0.54</v>
      </c>
      <c r="R1657" s="190">
        <v>1650</v>
      </c>
      <c r="S1657" s="200">
        <f>TRUNC((('TARIFA ENTREGA A DIRECCION USD'!C1657-'TARIFA ENTREGA A DIRECCION USD'!D1657)/'TARIFA ENTREGA A DIRECCION USD'!D1657)+1,3)</f>
        <v>0.72199999999999998</v>
      </c>
      <c r="T1657" s="200">
        <f>TRUNC(('TARIFA ENTREGA A DIRECCION USD'!E1657-'TARIFA ENTREGA A DIRECCION USD'!D1657)/'TARIFA ENTREGA A DIRECCION USD'!D1657,3)</f>
        <v>0.25</v>
      </c>
      <c r="U1657" s="200">
        <f>TRUNC(('TARIFA ENTREGA A DIRECCION USD'!F1657-'TARIFA ENTREGA A DIRECCION USD'!D1657)/'TARIFA ENTREGA A DIRECCION USD'!D1657,3)</f>
        <v>0.42</v>
      </c>
      <c r="V1657" s="200">
        <f>TRUNC(('TARIFA ENTREGA A DIRECCION USD'!G1657-'TARIFA ENTREGA A DIRECCION USD'!D1657)/'TARIFA ENTREGA A DIRECCION USD'!D1657,3)</f>
        <v>0.94299999999999995</v>
      </c>
      <c r="X1657" s="142">
        <v>16.12</v>
      </c>
      <c r="Y1657" s="190">
        <v>1650</v>
      </c>
      <c r="Z1657" s="200">
        <v>0.55000000000000004</v>
      </c>
      <c r="AA1657" s="200">
        <v>0.13</v>
      </c>
      <c r="AB1657" s="200">
        <v>0.3</v>
      </c>
      <c r="AC1657" s="200">
        <v>0.85</v>
      </c>
      <c r="AL1657"/>
      <c r="AM1657"/>
      <c r="AN1657"/>
      <c r="AO1657"/>
      <c r="AP1657"/>
      <c r="AQ1657"/>
      <c r="AR1657"/>
      <c r="AS1657"/>
      <c r="AT1657"/>
      <c r="AU1657"/>
    </row>
    <row r="1658" spans="17:47" x14ac:dyDescent="0.2">
      <c r="Q1658" s="142">
        <f>TRUNC('TARIFA ENTREGA A DIRECCION USD'!D1659-'TARIFA ENTREGA A DIRECCION USD'!D1658,2)</f>
        <v>0.54</v>
      </c>
      <c r="R1658" s="190">
        <v>1651</v>
      </c>
      <c r="S1658" s="200">
        <f>TRUNC((('TARIFA ENTREGA A DIRECCION USD'!C1658-'TARIFA ENTREGA A DIRECCION USD'!D1658)/'TARIFA ENTREGA A DIRECCION USD'!D1658)+1,3)</f>
        <v>0.72199999999999998</v>
      </c>
      <c r="T1658" s="200">
        <f>TRUNC(('TARIFA ENTREGA A DIRECCION USD'!E1658-'TARIFA ENTREGA A DIRECCION USD'!D1658)/'TARIFA ENTREGA A DIRECCION USD'!D1658,3)</f>
        <v>0.25</v>
      </c>
      <c r="U1658" s="200">
        <f>TRUNC(('TARIFA ENTREGA A DIRECCION USD'!F1658-'TARIFA ENTREGA A DIRECCION USD'!D1658)/'TARIFA ENTREGA A DIRECCION USD'!D1658,3)</f>
        <v>0.42</v>
      </c>
      <c r="V1658" s="200">
        <f>TRUNC(('TARIFA ENTREGA A DIRECCION USD'!G1658-'TARIFA ENTREGA A DIRECCION USD'!D1658)/'TARIFA ENTREGA A DIRECCION USD'!D1658,3)</f>
        <v>0.94299999999999995</v>
      </c>
      <c r="X1658" s="142">
        <v>16.12</v>
      </c>
      <c r="Y1658" s="190">
        <v>1651</v>
      </c>
      <c r="Z1658" s="200">
        <v>0.55000000000000004</v>
      </c>
      <c r="AA1658" s="200">
        <v>0.13</v>
      </c>
      <c r="AB1658" s="200">
        <v>0.3</v>
      </c>
      <c r="AC1658" s="200">
        <v>0.85</v>
      </c>
      <c r="AL1658"/>
      <c r="AM1658"/>
      <c r="AN1658"/>
      <c r="AO1658"/>
      <c r="AP1658"/>
      <c r="AQ1658"/>
      <c r="AR1658"/>
      <c r="AS1658"/>
      <c r="AT1658"/>
      <c r="AU1658"/>
    </row>
    <row r="1659" spans="17:47" x14ac:dyDescent="0.2">
      <c r="Q1659" s="142">
        <f>TRUNC('TARIFA ENTREGA A DIRECCION USD'!D1660-'TARIFA ENTREGA A DIRECCION USD'!D1659,2)</f>
        <v>0.55000000000000004</v>
      </c>
      <c r="R1659" s="190">
        <v>1652</v>
      </c>
      <c r="S1659" s="200">
        <f>TRUNC((('TARIFA ENTREGA A DIRECCION USD'!C1659-'TARIFA ENTREGA A DIRECCION USD'!D1659)/'TARIFA ENTREGA A DIRECCION USD'!D1659)+1,3)</f>
        <v>0.72199999999999998</v>
      </c>
      <c r="T1659" s="200">
        <f>TRUNC(('TARIFA ENTREGA A DIRECCION USD'!E1659-'TARIFA ENTREGA A DIRECCION USD'!D1659)/'TARIFA ENTREGA A DIRECCION USD'!D1659,3)</f>
        <v>0.25</v>
      </c>
      <c r="U1659" s="200">
        <f>TRUNC(('TARIFA ENTREGA A DIRECCION USD'!F1659-'TARIFA ENTREGA A DIRECCION USD'!D1659)/'TARIFA ENTREGA A DIRECCION USD'!D1659,3)</f>
        <v>0.42</v>
      </c>
      <c r="V1659" s="200">
        <f>TRUNC(('TARIFA ENTREGA A DIRECCION USD'!G1659-'TARIFA ENTREGA A DIRECCION USD'!D1659)/'TARIFA ENTREGA A DIRECCION USD'!D1659,3)</f>
        <v>0.94299999999999995</v>
      </c>
      <c r="X1659" s="142">
        <v>16.12</v>
      </c>
      <c r="Y1659" s="190">
        <v>1652</v>
      </c>
      <c r="Z1659" s="200">
        <v>0.55000000000000004</v>
      </c>
      <c r="AA1659" s="200">
        <v>0.13</v>
      </c>
      <c r="AB1659" s="200">
        <v>0.3</v>
      </c>
      <c r="AC1659" s="200">
        <v>0.85</v>
      </c>
      <c r="AL1659"/>
      <c r="AM1659"/>
      <c r="AN1659"/>
      <c r="AO1659"/>
      <c r="AP1659"/>
      <c r="AQ1659"/>
      <c r="AR1659"/>
      <c r="AS1659"/>
      <c r="AT1659"/>
      <c r="AU1659"/>
    </row>
    <row r="1660" spans="17:47" x14ac:dyDescent="0.2">
      <c r="Q1660" s="142">
        <f>TRUNC('TARIFA ENTREGA A DIRECCION USD'!D1661-'TARIFA ENTREGA A DIRECCION USD'!D1660,2)</f>
        <v>0.54</v>
      </c>
      <c r="R1660" s="190">
        <v>1653</v>
      </c>
      <c r="S1660" s="200">
        <f>TRUNC((('TARIFA ENTREGA A DIRECCION USD'!C1660-'TARIFA ENTREGA A DIRECCION USD'!D1660)/'TARIFA ENTREGA A DIRECCION USD'!D1660)+1,3)</f>
        <v>0.72199999999999998</v>
      </c>
      <c r="T1660" s="200">
        <f>TRUNC(('TARIFA ENTREGA A DIRECCION USD'!E1660-'TARIFA ENTREGA A DIRECCION USD'!D1660)/'TARIFA ENTREGA A DIRECCION USD'!D1660,3)</f>
        <v>0.25</v>
      </c>
      <c r="U1660" s="200">
        <f>TRUNC(('TARIFA ENTREGA A DIRECCION USD'!F1660-'TARIFA ENTREGA A DIRECCION USD'!D1660)/'TARIFA ENTREGA A DIRECCION USD'!D1660,3)</f>
        <v>0.42</v>
      </c>
      <c r="V1660" s="200">
        <f>TRUNC(('TARIFA ENTREGA A DIRECCION USD'!G1660-'TARIFA ENTREGA A DIRECCION USD'!D1660)/'TARIFA ENTREGA A DIRECCION USD'!D1660,3)</f>
        <v>0.94299999999999995</v>
      </c>
      <c r="X1660" s="142">
        <v>16.12</v>
      </c>
      <c r="Y1660" s="190">
        <v>1653</v>
      </c>
      <c r="Z1660" s="200">
        <v>0.55000000000000004</v>
      </c>
      <c r="AA1660" s="200">
        <v>0.13</v>
      </c>
      <c r="AB1660" s="200">
        <v>0.3</v>
      </c>
      <c r="AC1660" s="200">
        <v>0.85</v>
      </c>
      <c r="AL1660"/>
      <c r="AM1660"/>
      <c r="AN1660"/>
      <c r="AO1660"/>
      <c r="AP1660"/>
      <c r="AQ1660"/>
      <c r="AR1660"/>
      <c r="AS1660"/>
      <c r="AT1660"/>
      <c r="AU1660"/>
    </row>
    <row r="1661" spans="17:47" x14ac:dyDescent="0.2">
      <c r="Q1661" s="142">
        <f>TRUNC('TARIFA ENTREGA A DIRECCION USD'!D1662-'TARIFA ENTREGA A DIRECCION USD'!D1661,2)</f>
        <v>0.54</v>
      </c>
      <c r="R1661" s="190">
        <v>1654</v>
      </c>
      <c r="S1661" s="200">
        <f>TRUNC((('TARIFA ENTREGA A DIRECCION USD'!C1661-'TARIFA ENTREGA A DIRECCION USD'!D1661)/'TARIFA ENTREGA A DIRECCION USD'!D1661)+1,3)</f>
        <v>0.72199999999999998</v>
      </c>
      <c r="T1661" s="200">
        <f>TRUNC(('TARIFA ENTREGA A DIRECCION USD'!E1661-'TARIFA ENTREGA A DIRECCION USD'!D1661)/'TARIFA ENTREGA A DIRECCION USD'!D1661,3)</f>
        <v>0.25</v>
      </c>
      <c r="U1661" s="200">
        <f>TRUNC(('TARIFA ENTREGA A DIRECCION USD'!F1661-'TARIFA ENTREGA A DIRECCION USD'!D1661)/'TARIFA ENTREGA A DIRECCION USD'!D1661,3)</f>
        <v>0.42</v>
      </c>
      <c r="V1661" s="200">
        <f>TRUNC(('TARIFA ENTREGA A DIRECCION USD'!G1661-'TARIFA ENTREGA A DIRECCION USD'!D1661)/'TARIFA ENTREGA A DIRECCION USD'!D1661,3)</f>
        <v>0.94299999999999995</v>
      </c>
      <c r="X1661" s="142">
        <v>16.12</v>
      </c>
      <c r="Y1661" s="190">
        <v>1654</v>
      </c>
      <c r="Z1661" s="200">
        <v>0.55000000000000004</v>
      </c>
      <c r="AA1661" s="200">
        <v>0.13</v>
      </c>
      <c r="AB1661" s="200">
        <v>0.3</v>
      </c>
      <c r="AC1661" s="200">
        <v>0.85</v>
      </c>
      <c r="AL1661"/>
      <c r="AM1661"/>
      <c r="AN1661"/>
      <c r="AO1661"/>
      <c r="AP1661"/>
      <c r="AQ1661"/>
      <c r="AR1661"/>
      <c r="AS1661"/>
      <c r="AT1661"/>
      <c r="AU1661"/>
    </row>
    <row r="1662" spans="17:47" x14ac:dyDescent="0.2">
      <c r="Q1662" s="142">
        <f>TRUNC('TARIFA ENTREGA A DIRECCION USD'!D1663-'TARIFA ENTREGA A DIRECCION USD'!D1662,2)</f>
        <v>0.54</v>
      </c>
      <c r="R1662" s="190">
        <v>1655</v>
      </c>
      <c r="S1662" s="200">
        <f>TRUNC((('TARIFA ENTREGA A DIRECCION USD'!C1662-'TARIFA ENTREGA A DIRECCION USD'!D1662)/'TARIFA ENTREGA A DIRECCION USD'!D1662)+1,3)</f>
        <v>0.72199999999999998</v>
      </c>
      <c r="T1662" s="200">
        <f>TRUNC(('TARIFA ENTREGA A DIRECCION USD'!E1662-'TARIFA ENTREGA A DIRECCION USD'!D1662)/'TARIFA ENTREGA A DIRECCION USD'!D1662,3)</f>
        <v>0.25</v>
      </c>
      <c r="U1662" s="200">
        <f>TRUNC(('TARIFA ENTREGA A DIRECCION USD'!F1662-'TARIFA ENTREGA A DIRECCION USD'!D1662)/'TARIFA ENTREGA A DIRECCION USD'!D1662,3)</f>
        <v>0.42</v>
      </c>
      <c r="V1662" s="200">
        <f>TRUNC(('TARIFA ENTREGA A DIRECCION USD'!G1662-'TARIFA ENTREGA A DIRECCION USD'!D1662)/'TARIFA ENTREGA A DIRECCION USD'!D1662,3)</f>
        <v>0.94299999999999995</v>
      </c>
      <c r="X1662" s="142">
        <v>16.12</v>
      </c>
      <c r="Y1662" s="190">
        <v>1655</v>
      </c>
      <c r="Z1662" s="200">
        <v>0.55000000000000004</v>
      </c>
      <c r="AA1662" s="200">
        <v>0.13</v>
      </c>
      <c r="AB1662" s="200">
        <v>0.3</v>
      </c>
      <c r="AC1662" s="200">
        <v>0.85</v>
      </c>
      <c r="AL1662"/>
      <c r="AM1662"/>
      <c r="AN1662"/>
      <c r="AO1662"/>
      <c r="AP1662"/>
      <c r="AQ1662"/>
      <c r="AR1662"/>
      <c r="AS1662"/>
      <c r="AT1662"/>
      <c r="AU1662"/>
    </row>
    <row r="1663" spans="17:47" x14ac:dyDescent="0.2">
      <c r="Q1663" s="142">
        <f>TRUNC('TARIFA ENTREGA A DIRECCION USD'!D1664-'TARIFA ENTREGA A DIRECCION USD'!D1663,2)</f>
        <v>0.54</v>
      </c>
      <c r="R1663" s="190">
        <v>1656</v>
      </c>
      <c r="S1663" s="200">
        <f>TRUNC((('TARIFA ENTREGA A DIRECCION USD'!C1663-'TARIFA ENTREGA A DIRECCION USD'!D1663)/'TARIFA ENTREGA A DIRECCION USD'!D1663)+1,3)</f>
        <v>0.72199999999999998</v>
      </c>
      <c r="T1663" s="200">
        <f>TRUNC(('TARIFA ENTREGA A DIRECCION USD'!E1663-'TARIFA ENTREGA A DIRECCION USD'!D1663)/'TARIFA ENTREGA A DIRECCION USD'!D1663,3)</f>
        <v>0.25</v>
      </c>
      <c r="U1663" s="200">
        <f>TRUNC(('TARIFA ENTREGA A DIRECCION USD'!F1663-'TARIFA ENTREGA A DIRECCION USD'!D1663)/'TARIFA ENTREGA A DIRECCION USD'!D1663,3)</f>
        <v>0.42</v>
      </c>
      <c r="V1663" s="200">
        <f>TRUNC(('TARIFA ENTREGA A DIRECCION USD'!G1663-'TARIFA ENTREGA A DIRECCION USD'!D1663)/'TARIFA ENTREGA A DIRECCION USD'!D1663,3)</f>
        <v>0.94299999999999995</v>
      </c>
      <c r="X1663" s="142">
        <v>16.12</v>
      </c>
      <c r="Y1663" s="190">
        <v>1656</v>
      </c>
      <c r="Z1663" s="200">
        <v>0.55000000000000004</v>
      </c>
      <c r="AA1663" s="200">
        <v>0.13</v>
      </c>
      <c r="AB1663" s="200">
        <v>0.3</v>
      </c>
      <c r="AC1663" s="200">
        <v>0.85</v>
      </c>
      <c r="AL1663"/>
      <c r="AM1663"/>
      <c r="AN1663"/>
      <c r="AO1663"/>
      <c r="AP1663"/>
      <c r="AQ1663"/>
      <c r="AR1663"/>
      <c r="AS1663"/>
      <c r="AT1663"/>
      <c r="AU1663"/>
    </row>
    <row r="1664" spans="17:47" x14ac:dyDescent="0.2">
      <c r="Q1664" s="142">
        <f>TRUNC('TARIFA ENTREGA A DIRECCION USD'!D1665-'TARIFA ENTREGA A DIRECCION USD'!D1664,2)</f>
        <v>0.54</v>
      </c>
      <c r="R1664" s="190">
        <v>1657</v>
      </c>
      <c r="S1664" s="200">
        <f>TRUNC((('TARIFA ENTREGA A DIRECCION USD'!C1664-'TARIFA ENTREGA A DIRECCION USD'!D1664)/'TARIFA ENTREGA A DIRECCION USD'!D1664)+1,3)</f>
        <v>0.72199999999999998</v>
      </c>
      <c r="T1664" s="200">
        <f>TRUNC(('TARIFA ENTREGA A DIRECCION USD'!E1664-'TARIFA ENTREGA A DIRECCION USD'!D1664)/'TARIFA ENTREGA A DIRECCION USD'!D1664,3)</f>
        <v>0.25</v>
      </c>
      <c r="U1664" s="200">
        <f>TRUNC(('TARIFA ENTREGA A DIRECCION USD'!F1664-'TARIFA ENTREGA A DIRECCION USD'!D1664)/'TARIFA ENTREGA A DIRECCION USD'!D1664,3)</f>
        <v>0.42</v>
      </c>
      <c r="V1664" s="200">
        <f>TRUNC(('TARIFA ENTREGA A DIRECCION USD'!G1664-'TARIFA ENTREGA A DIRECCION USD'!D1664)/'TARIFA ENTREGA A DIRECCION USD'!D1664,3)</f>
        <v>0.94299999999999995</v>
      </c>
      <c r="X1664" s="142">
        <v>16.12</v>
      </c>
      <c r="Y1664" s="190">
        <v>1657</v>
      </c>
      <c r="Z1664" s="200">
        <v>0.55000000000000004</v>
      </c>
      <c r="AA1664" s="200">
        <v>0.13</v>
      </c>
      <c r="AB1664" s="200">
        <v>0.3</v>
      </c>
      <c r="AC1664" s="200">
        <v>0.85</v>
      </c>
      <c r="AL1664"/>
      <c r="AM1664"/>
      <c r="AN1664"/>
      <c r="AO1664"/>
      <c r="AP1664"/>
      <c r="AQ1664"/>
      <c r="AR1664"/>
      <c r="AS1664"/>
      <c r="AT1664"/>
      <c r="AU1664"/>
    </row>
    <row r="1665" spans="17:47" x14ac:dyDescent="0.2">
      <c r="Q1665" s="142">
        <f>TRUNC('TARIFA ENTREGA A DIRECCION USD'!D1666-'TARIFA ENTREGA A DIRECCION USD'!D1665,2)</f>
        <v>0.54</v>
      </c>
      <c r="R1665" s="190">
        <v>1658</v>
      </c>
      <c r="S1665" s="200">
        <f>TRUNC((('TARIFA ENTREGA A DIRECCION USD'!C1665-'TARIFA ENTREGA A DIRECCION USD'!D1665)/'TARIFA ENTREGA A DIRECCION USD'!D1665)+1,3)</f>
        <v>0.72199999999999998</v>
      </c>
      <c r="T1665" s="200">
        <f>TRUNC(('TARIFA ENTREGA A DIRECCION USD'!E1665-'TARIFA ENTREGA A DIRECCION USD'!D1665)/'TARIFA ENTREGA A DIRECCION USD'!D1665,3)</f>
        <v>0.25</v>
      </c>
      <c r="U1665" s="200">
        <f>TRUNC(('TARIFA ENTREGA A DIRECCION USD'!F1665-'TARIFA ENTREGA A DIRECCION USD'!D1665)/'TARIFA ENTREGA A DIRECCION USD'!D1665,3)</f>
        <v>0.42</v>
      </c>
      <c r="V1665" s="200">
        <f>TRUNC(('TARIFA ENTREGA A DIRECCION USD'!G1665-'TARIFA ENTREGA A DIRECCION USD'!D1665)/'TARIFA ENTREGA A DIRECCION USD'!D1665,3)</f>
        <v>0.94299999999999995</v>
      </c>
      <c r="X1665" s="142">
        <v>16.12</v>
      </c>
      <c r="Y1665" s="190">
        <v>1658</v>
      </c>
      <c r="Z1665" s="200">
        <v>0.55000000000000004</v>
      </c>
      <c r="AA1665" s="200">
        <v>0.13</v>
      </c>
      <c r="AB1665" s="200">
        <v>0.3</v>
      </c>
      <c r="AC1665" s="200">
        <v>0.85</v>
      </c>
      <c r="AL1665"/>
      <c r="AM1665"/>
      <c r="AN1665"/>
      <c r="AO1665"/>
      <c r="AP1665"/>
      <c r="AQ1665"/>
      <c r="AR1665"/>
      <c r="AS1665"/>
      <c r="AT1665"/>
      <c r="AU1665"/>
    </row>
    <row r="1666" spans="17:47" x14ac:dyDescent="0.2">
      <c r="Q1666" s="142">
        <f>TRUNC('TARIFA ENTREGA A DIRECCION USD'!D1667-'TARIFA ENTREGA A DIRECCION USD'!D1666,2)</f>
        <v>0.54</v>
      </c>
      <c r="R1666" s="190">
        <v>1659</v>
      </c>
      <c r="S1666" s="200">
        <f>TRUNC((('TARIFA ENTREGA A DIRECCION USD'!C1666-'TARIFA ENTREGA A DIRECCION USD'!D1666)/'TARIFA ENTREGA A DIRECCION USD'!D1666)+1,3)</f>
        <v>0.72199999999999998</v>
      </c>
      <c r="T1666" s="200">
        <f>TRUNC(('TARIFA ENTREGA A DIRECCION USD'!E1666-'TARIFA ENTREGA A DIRECCION USD'!D1666)/'TARIFA ENTREGA A DIRECCION USD'!D1666,3)</f>
        <v>0.25</v>
      </c>
      <c r="U1666" s="200">
        <f>TRUNC(('TARIFA ENTREGA A DIRECCION USD'!F1666-'TARIFA ENTREGA A DIRECCION USD'!D1666)/'TARIFA ENTREGA A DIRECCION USD'!D1666,3)</f>
        <v>0.42</v>
      </c>
      <c r="V1666" s="200">
        <f>TRUNC(('TARIFA ENTREGA A DIRECCION USD'!G1666-'TARIFA ENTREGA A DIRECCION USD'!D1666)/'TARIFA ENTREGA A DIRECCION USD'!D1666,3)</f>
        <v>0.94299999999999995</v>
      </c>
      <c r="X1666" s="142">
        <v>16.12</v>
      </c>
      <c r="Y1666" s="190">
        <v>1659</v>
      </c>
      <c r="Z1666" s="200">
        <v>0.55000000000000004</v>
      </c>
      <c r="AA1666" s="200">
        <v>0.13</v>
      </c>
      <c r="AB1666" s="200">
        <v>0.3</v>
      </c>
      <c r="AC1666" s="200">
        <v>0.85</v>
      </c>
      <c r="AL1666"/>
      <c r="AM1666"/>
      <c r="AN1666"/>
      <c r="AO1666"/>
      <c r="AP1666"/>
      <c r="AQ1666"/>
      <c r="AR1666"/>
      <c r="AS1666"/>
      <c r="AT1666"/>
      <c r="AU1666"/>
    </row>
    <row r="1667" spans="17:47" x14ac:dyDescent="0.2">
      <c r="Q1667" s="142">
        <f>TRUNC('TARIFA ENTREGA A DIRECCION USD'!D1668-'TARIFA ENTREGA A DIRECCION USD'!D1667,2)</f>
        <v>0.54</v>
      </c>
      <c r="R1667" s="190">
        <v>1660</v>
      </c>
      <c r="S1667" s="200">
        <f>TRUNC((('TARIFA ENTREGA A DIRECCION USD'!C1667-'TARIFA ENTREGA A DIRECCION USD'!D1667)/'TARIFA ENTREGA A DIRECCION USD'!D1667)+1,3)</f>
        <v>0.72199999999999998</v>
      </c>
      <c r="T1667" s="200">
        <f>TRUNC(('TARIFA ENTREGA A DIRECCION USD'!E1667-'TARIFA ENTREGA A DIRECCION USD'!D1667)/'TARIFA ENTREGA A DIRECCION USD'!D1667,3)</f>
        <v>0.25</v>
      </c>
      <c r="U1667" s="200">
        <f>TRUNC(('TARIFA ENTREGA A DIRECCION USD'!F1667-'TARIFA ENTREGA A DIRECCION USD'!D1667)/'TARIFA ENTREGA A DIRECCION USD'!D1667,3)</f>
        <v>0.42</v>
      </c>
      <c r="V1667" s="200">
        <f>TRUNC(('TARIFA ENTREGA A DIRECCION USD'!G1667-'TARIFA ENTREGA A DIRECCION USD'!D1667)/'TARIFA ENTREGA A DIRECCION USD'!D1667,3)</f>
        <v>0.94299999999999995</v>
      </c>
      <c r="X1667" s="142">
        <v>16.12</v>
      </c>
      <c r="Y1667" s="190">
        <v>1660</v>
      </c>
      <c r="Z1667" s="200">
        <v>0.55000000000000004</v>
      </c>
      <c r="AA1667" s="200">
        <v>0.13</v>
      </c>
      <c r="AB1667" s="200">
        <v>0.3</v>
      </c>
      <c r="AC1667" s="200">
        <v>0.85</v>
      </c>
      <c r="AL1667"/>
      <c r="AM1667"/>
      <c r="AN1667"/>
      <c r="AO1667"/>
      <c r="AP1667"/>
      <c r="AQ1667"/>
      <c r="AR1667"/>
      <c r="AS1667"/>
      <c r="AT1667"/>
      <c r="AU1667"/>
    </row>
    <row r="1668" spans="17:47" x14ac:dyDescent="0.2">
      <c r="Q1668" s="142">
        <f>TRUNC('TARIFA ENTREGA A DIRECCION USD'!D1669-'TARIFA ENTREGA A DIRECCION USD'!D1668,2)</f>
        <v>0.54</v>
      </c>
      <c r="R1668" s="190">
        <v>1661</v>
      </c>
      <c r="S1668" s="200">
        <f>TRUNC((('TARIFA ENTREGA A DIRECCION USD'!C1668-'TARIFA ENTREGA A DIRECCION USD'!D1668)/'TARIFA ENTREGA A DIRECCION USD'!D1668)+1,3)</f>
        <v>0.72199999999999998</v>
      </c>
      <c r="T1668" s="200">
        <f>TRUNC(('TARIFA ENTREGA A DIRECCION USD'!E1668-'TARIFA ENTREGA A DIRECCION USD'!D1668)/'TARIFA ENTREGA A DIRECCION USD'!D1668,3)</f>
        <v>0.25</v>
      </c>
      <c r="U1668" s="200">
        <f>TRUNC(('TARIFA ENTREGA A DIRECCION USD'!F1668-'TARIFA ENTREGA A DIRECCION USD'!D1668)/'TARIFA ENTREGA A DIRECCION USD'!D1668,3)</f>
        <v>0.42</v>
      </c>
      <c r="V1668" s="200">
        <f>TRUNC(('TARIFA ENTREGA A DIRECCION USD'!G1668-'TARIFA ENTREGA A DIRECCION USD'!D1668)/'TARIFA ENTREGA A DIRECCION USD'!D1668,3)</f>
        <v>0.94299999999999995</v>
      </c>
      <c r="X1668" s="142">
        <v>16.12</v>
      </c>
      <c r="Y1668" s="190">
        <v>1661</v>
      </c>
      <c r="Z1668" s="200">
        <v>0.55000000000000004</v>
      </c>
      <c r="AA1668" s="200">
        <v>0.13</v>
      </c>
      <c r="AB1668" s="200">
        <v>0.3</v>
      </c>
      <c r="AC1668" s="200">
        <v>0.85</v>
      </c>
      <c r="AL1668"/>
      <c r="AM1668"/>
      <c r="AN1668"/>
      <c r="AO1668"/>
      <c r="AP1668"/>
      <c r="AQ1668"/>
      <c r="AR1668"/>
      <c r="AS1668"/>
      <c r="AT1668"/>
      <c r="AU1668"/>
    </row>
    <row r="1669" spans="17:47" x14ac:dyDescent="0.2">
      <c r="Q1669" s="142">
        <f>TRUNC('TARIFA ENTREGA A DIRECCION USD'!D1670-'TARIFA ENTREGA A DIRECCION USD'!D1669,2)</f>
        <v>0.54</v>
      </c>
      <c r="R1669" s="190">
        <v>1662</v>
      </c>
      <c r="S1669" s="200">
        <f>TRUNC((('TARIFA ENTREGA A DIRECCION USD'!C1669-'TARIFA ENTREGA A DIRECCION USD'!D1669)/'TARIFA ENTREGA A DIRECCION USD'!D1669)+1,3)</f>
        <v>0.72199999999999998</v>
      </c>
      <c r="T1669" s="200">
        <f>TRUNC(('TARIFA ENTREGA A DIRECCION USD'!E1669-'TARIFA ENTREGA A DIRECCION USD'!D1669)/'TARIFA ENTREGA A DIRECCION USD'!D1669,3)</f>
        <v>0.25</v>
      </c>
      <c r="U1669" s="200">
        <f>TRUNC(('TARIFA ENTREGA A DIRECCION USD'!F1669-'TARIFA ENTREGA A DIRECCION USD'!D1669)/'TARIFA ENTREGA A DIRECCION USD'!D1669,3)</f>
        <v>0.42</v>
      </c>
      <c r="V1669" s="200">
        <f>TRUNC(('TARIFA ENTREGA A DIRECCION USD'!G1669-'TARIFA ENTREGA A DIRECCION USD'!D1669)/'TARIFA ENTREGA A DIRECCION USD'!D1669,3)</f>
        <v>0.94299999999999995</v>
      </c>
      <c r="X1669" s="142">
        <v>16.12</v>
      </c>
      <c r="Y1669" s="190">
        <v>1662</v>
      </c>
      <c r="Z1669" s="200">
        <v>0.55000000000000004</v>
      </c>
      <c r="AA1669" s="200">
        <v>0.13</v>
      </c>
      <c r="AB1669" s="200">
        <v>0.3</v>
      </c>
      <c r="AC1669" s="200">
        <v>0.85</v>
      </c>
      <c r="AL1669"/>
      <c r="AM1669"/>
      <c r="AN1669"/>
      <c r="AO1669"/>
      <c r="AP1669"/>
      <c r="AQ1669"/>
      <c r="AR1669"/>
      <c r="AS1669"/>
      <c r="AT1669"/>
      <c r="AU1669"/>
    </row>
    <row r="1670" spans="17:47" x14ac:dyDescent="0.2">
      <c r="Q1670" s="142">
        <f>TRUNC('TARIFA ENTREGA A DIRECCION USD'!D1671-'TARIFA ENTREGA A DIRECCION USD'!D1670,2)</f>
        <v>0.54</v>
      </c>
      <c r="R1670" s="190">
        <v>1663</v>
      </c>
      <c r="S1670" s="200">
        <f>TRUNC((('TARIFA ENTREGA A DIRECCION USD'!C1670-'TARIFA ENTREGA A DIRECCION USD'!D1670)/'TARIFA ENTREGA A DIRECCION USD'!D1670)+1,3)</f>
        <v>0.72199999999999998</v>
      </c>
      <c r="T1670" s="200">
        <f>TRUNC(('TARIFA ENTREGA A DIRECCION USD'!E1670-'TARIFA ENTREGA A DIRECCION USD'!D1670)/'TARIFA ENTREGA A DIRECCION USD'!D1670,3)</f>
        <v>0.25</v>
      </c>
      <c r="U1670" s="200">
        <f>TRUNC(('TARIFA ENTREGA A DIRECCION USD'!F1670-'TARIFA ENTREGA A DIRECCION USD'!D1670)/'TARIFA ENTREGA A DIRECCION USD'!D1670,3)</f>
        <v>0.42</v>
      </c>
      <c r="V1670" s="200">
        <f>TRUNC(('TARIFA ENTREGA A DIRECCION USD'!G1670-'TARIFA ENTREGA A DIRECCION USD'!D1670)/'TARIFA ENTREGA A DIRECCION USD'!D1670,3)</f>
        <v>0.94299999999999995</v>
      </c>
      <c r="X1670" s="142">
        <v>16.12</v>
      </c>
      <c r="Y1670" s="190">
        <v>1663</v>
      </c>
      <c r="Z1670" s="200">
        <v>0.55000000000000004</v>
      </c>
      <c r="AA1670" s="200">
        <v>0.13</v>
      </c>
      <c r="AB1670" s="200">
        <v>0.3</v>
      </c>
      <c r="AC1670" s="200">
        <v>0.85</v>
      </c>
      <c r="AL1670"/>
      <c r="AM1670"/>
      <c r="AN1670"/>
      <c r="AO1670"/>
      <c r="AP1670"/>
      <c r="AQ1670"/>
      <c r="AR1670"/>
      <c r="AS1670"/>
      <c r="AT1670"/>
      <c r="AU1670"/>
    </row>
    <row r="1671" spans="17:47" x14ac:dyDescent="0.2">
      <c r="Q1671" s="142">
        <f>TRUNC('TARIFA ENTREGA A DIRECCION USD'!D1672-'TARIFA ENTREGA A DIRECCION USD'!D1671,2)</f>
        <v>0.54</v>
      </c>
      <c r="R1671" s="190">
        <v>1664</v>
      </c>
      <c r="S1671" s="200">
        <f>TRUNC((('TARIFA ENTREGA A DIRECCION USD'!C1671-'TARIFA ENTREGA A DIRECCION USD'!D1671)/'TARIFA ENTREGA A DIRECCION USD'!D1671)+1,3)</f>
        <v>0.72199999999999998</v>
      </c>
      <c r="T1671" s="200">
        <f>TRUNC(('TARIFA ENTREGA A DIRECCION USD'!E1671-'TARIFA ENTREGA A DIRECCION USD'!D1671)/'TARIFA ENTREGA A DIRECCION USD'!D1671,3)</f>
        <v>0.25</v>
      </c>
      <c r="U1671" s="200">
        <f>TRUNC(('TARIFA ENTREGA A DIRECCION USD'!F1671-'TARIFA ENTREGA A DIRECCION USD'!D1671)/'TARIFA ENTREGA A DIRECCION USD'!D1671,3)</f>
        <v>0.42</v>
      </c>
      <c r="V1671" s="200">
        <f>TRUNC(('TARIFA ENTREGA A DIRECCION USD'!G1671-'TARIFA ENTREGA A DIRECCION USD'!D1671)/'TARIFA ENTREGA A DIRECCION USD'!D1671,3)</f>
        <v>0.94299999999999995</v>
      </c>
      <c r="X1671" s="142">
        <v>16.12</v>
      </c>
      <c r="Y1671" s="190">
        <v>1664</v>
      </c>
      <c r="Z1671" s="200">
        <v>0.55000000000000004</v>
      </c>
      <c r="AA1671" s="200">
        <v>0.13</v>
      </c>
      <c r="AB1671" s="200">
        <v>0.3</v>
      </c>
      <c r="AC1671" s="200">
        <v>0.85</v>
      </c>
      <c r="AL1671"/>
      <c r="AM1671"/>
      <c r="AN1671"/>
      <c r="AO1671"/>
      <c r="AP1671"/>
      <c r="AQ1671"/>
      <c r="AR1671"/>
      <c r="AS1671"/>
      <c r="AT1671"/>
      <c r="AU1671"/>
    </row>
    <row r="1672" spans="17:47" x14ac:dyDescent="0.2">
      <c r="Q1672" s="142">
        <f>TRUNC('TARIFA ENTREGA A DIRECCION USD'!D1673-'TARIFA ENTREGA A DIRECCION USD'!D1672,2)</f>
        <v>0.54</v>
      </c>
      <c r="R1672" s="190">
        <v>1665</v>
      </c>
      <c r="S1672" s="200">
        <f>TRUNC((('TARIFA ENTREGA A DIRECCION USD'!C1672-'TARIFA ENTREGA A DIRECCION USD'!D1672)/'TARIFA ENTREGA A DIRECCION USD'!D1672)+1,3)</f>
        <v>0.72199999999999998</v>
      </c>
      <c r="T1672" s="200">
        <f>TRUNC(('TARIFA ENTREGA A DIRECCION USD'!E1672-'TARIFA ENTREGA A DIRECCION USD'!D1672)/'TARIFA ENTREGA A DIRECCION USD'!D1672,3)</f>
        <v>0.25</v>
      </c>
      <c r="U1672" s="200">
        <f>TRUNC(('TARIFA ENTREGA A DIRECCION USD'!F1672-'TARIFA ENTREGA A DIRECCION USD'!D1672)/'TARIFA ENTREGA A DIRECCION USD'!D1672,3)</f>
        <v>0.42</v>
      </c>
      <c r="V1672" s="200">
        <f>TRUNC(('TARIFA ENTREGA A DIRECCION USD'!G1672-'TARIFA ENTREGA A DIRECCION USD'!D1672)/'TARIFA ENTREGA A DIRECCION USD'!D1672,3)</f>
        <v>0.94299999999999995</v>
      </c>
      <c r="X1672" s="142">
        <v>16.12</v>
      </c>
      <c r="Y1672" s="190">
        <v>1665</v>
      </c>
      <c r="Z1672" s="200">
        <v>0.55000000000000004</v>
      </c>
      <c r="AA1672" s="200">
        <v>0.13</v>
      </c>
      <c r="AB1672" s="200">
        <v>0.3</v>
      </c>
      <c r="AC1672" s="200">
        <v>0.85</v>
      </c>
      <c r="AL1672"/>
      <c r="AM1672"/>
      <c r="AN1672"/>
      <c r="AO1672"/>
      <c r="AP1672"/>
      <c r="AQ1672"/>
      <c r="AR1672"/>
      <c r="AS1672"/>
      <c r="AT1672"/>
      <c r="AU1672"/>
    </row>
    <row r="1673" spans="17:47" x14ac:dyDescent="0.2">
      <c r="Q1673" s="142">
        <f>TRUNC('TARIFA ENTREGA A DIRECCION USD'!D1674-'TARIFA ENTREGA A DIRECCION USD'!D1673,2)</f>
        <v>0.54</v>
      </c>
      <c r="R1673" s="190">
        <v>1666</v>
      </c>
      <c r="S1673" s="200">
        <f>TRUNC((('TARIFA ENTREGA A DIRECCION USD'!C1673-'TARIFA ENTREGA A DIRECCION USD'!D1673)/'TARIFA ENTREGA A DIRECCION USD'!D1673)+1,3)</f>
        <v>0.72199999999999998</v>
      </c>
      <c r="T1673" s="200">
        <f>TRUNC(('TARIFA ENTREGA A DIRECCION USD'!E1673-'TARIFA ENTREGA A DIRECCION USD'!D1673)/'TARIFA ENTREGA A DIRECCION USD'!D1673,3)</f>
        <v>0.25</v>
      </c>
      <c r="U1673" s="200">
        <f>TRUNC(('TARIFA ENTREGA A DIRECCION USD'!F1673-'TARIFA ENTREGA A DIRECCION USD'!D1673)/'TARIFA ENTREGA A DIRECCION USD'!D1673,3)</f>
        <v>0.42</v>
      </c>
      <c r="V1673" s="200">
        <f>TRUNC(('TARIFA ENTREGA A DIRECCION USD'!G1673-'TARIFA ENTREGA A DIRECCION USD'!D1673)/'TARIFA ENTREGA A DIRECCION USD'!D1673,3)</f>
        <v>0.94299999999999995</v>
      </c>
      <c r="X1673" s="142">
        <v>16.12</v>
      </c>
      <c r="Y1673" s="190">
        <v>1666</v>
      </c>
      <c r="Z1673" s="200">
        <v>0.55000000000000004</v>
      </c>
      <c r="AA1673" s="200">
        <v>0.13</v>
      </c>
      <c r="AB1673" s="200">
        <v>0.3</v>
      </c>
      <c r="AC1673" s="200">
        <v>0.85</v>
      </c>
      <c r="AL1673"/>
      <c r="AM1673"/>
      <c r="AN1673"/>
      <c r="AO1673"/>
      <c r="AP1673"/>
      <c r="AQ1673"/>
      <c r="AR1673"/>
      <c r="AS1673"/>
      <c r="AT1673"/>
      <c r="AU1673"/>
    </row>
    <row r="1674" spans="17:47" x14ac:dyDescent="0.2">
      <c r="Q1674" s="142">
        <f>TRUNC('TARIFA ENTREGA A DIRECCION USD'!D1675-'TARIFA ENTREGA A DIRECCION USD'!D1674,2)</f>
        <v>0.54</v>
      </c>
      <c r="R1674" s="190">
        <v>1667</v>
      </c>
      <c r="S1674" s="200">
        <f>TRUNC((('TARIFA ENTREGA A DIRECCION USD'!C1674-'TARIFA ENTREGA A DIRECCION USD'!D1674)/'TARIFA ENTREGA A DIRECCION USD'!D1674)+1,3)</f>
        <v>0.72199999999999998</v>
      </c>
      <c r="T1674" s="200">
        <f>TRUNC(('TARIFA ENTREGA A DIRECCION USD'!E1674-'TARIFA ENTREGA A DIRECCION USD'!D1674)/'TARIFA ENTREGA A DIRECCION USD'!D1674,3)</f>
        <v>0.25</v>
      </c>
      <c r="U1674" s="200">
        <f>TRUNC(('TARIFA ENTREGA A DIRECCION USD'!F1674-'TARIFA ENTREGA A DIRECCION USD'!D1674)/'TARIFA ENTREGA A DIRECCION USD'!D1674,3)</f>
        <v>0.42</v>
      </c>
      <c r="V1674" s="200">
        <f>TRUNC(('TARIFA ENTREGA A DIRECCION USD'!G1674-'TARIFA ENTREGA A DIRECCION USD'!D1674)/'TARIFA ENTREGA A DIRECCION USD'!D1674,3)</f>
        <v>0.94299999999999995</v>
      </c>
      <c r="X1674" s="142">
        <v>16.12</v>
      </c>
      <c r="Y1674" s="190">
        <v>1667</v>
      </c>
      <c r="Z1674" s="200">
        <v>0.55000000000000004</v>
      </c>
      <c r="AA1674" s="200">
        <v>0.13</v>
      </c>
      <c r="AB1674" s="200">
        <v>0.3</v>
      </c>
      <c r="AC1674" s="200">
        <v>0.85</v>
      </c>
      <c r="AL1674"/>
      <c r="AM1674"/>
      <c r="AN1674"/>
      <c r="AO1674"/>
      <c r="AP1674"/>
      <c r="AQ1674"/>
      <c r="AR1674"/>
      <c r="AS1674"/>
      <c r="AT1674"/>
      <c r="AU1674"/>
    </row>
    <row r="1675" spans="17:47" x14ac:dyDescent="0.2">
      <c r="Q1675" s="142">
        <f>TRUNC('TARIFA ENTREGA A DIRECCION USD'!D1676-'TARIFA ENTREGA A DIRECCION USD'!D1675,2)</f>
        <v>0.54</v>
      </c>
      <c r="R1675" s="190">
        <v>1668</v>
      </c>
      <c r="S1675" s="200">
        <f>TRUNC((('TARIFA ENTREGA A DIRECCION USD'!C1675-'TARIFA ENTREGA A DIRECCION USD'!D1675)/'TARIFA ENTREGA A DIRECCION USD'!D1675)+1,3)</f>
        <v>0.72199999999999998</v>
      </c>
      <c r="T1675" s="200">
        <f>TRUNC(('TARIFA ENTREGA A DIRECCION USD'!E1675-'TARIFA ENTREGA A DIRECCION USD'!D1675)/'TARIFA ENTREGA A DIRECCION USD'!D1675,3)</f>
        <v>0.25</v>
      </c>
      <c r="U1675" s="200">
        <f>TRUNC(('TARIFA ENTREGA A DIRECCION USD'!F1675-'TARIFA ENTREGA A DIRECCION USD'!D1675)/'TARIFA ENTREGA A DIRECCION USD'!D1675,3)</f>
        <v>0.42</v>
      </c>
      <c r="V1675" s="200">
        <f>TRUNC(('TARIFA ENTREGA A DIRECCION USD'!G1675-'TARIFA ENTREGA A DIRECCION USD'!D1675)/'TARIFA ENTREGA A DIRECCION USD'!D1675,3)</f>
        <v>0.94299999999999995</v>
      </c>
      <c r="X1675" s="142">
        <v>16.12</v>
      </c>
      <c r="Y1675" s="190">
        <v>1668</v>
      </c>
      <c r="Z1675" s="200">
        <v>0.55000000000000004</v>
      </c>
      <c r="AA1675" s="200">
        <v>0.13</v>
      </c>
      <c r="AB1675" s="200">
        <v>0.3</v>
      </c>
      <c r="AC1675" s="200">
        <v>0.85</v>
      </c>
      <c r="AL1675"/>
      <c r="AM1675"/>
      <c r="AN1675"/>
      <c r="AO1675"/>
      <c r="AP1675"/>
      <c r="AQ1675"/>
      <c r="AR1675"/>
      <c r="AS1675"/>
      <c r="AT1675"/>
      <c r="AU1675"/>
    </row>
    <row r="1676" spans="17:47" x14ac:dyDescent="0.2">
      <c r="Q1676" s="142">
        <f>TRUNC('TARIFA ENTREGA A DIRECCION USD'!D1677-'TARIFA ENTREGA A DIRECCION USD'!D1676,2)</f>
        <v>0.54</v>
      </c>
      <c r="R1676" s="190">
        <v>1669</v>
      </c>
      <c r="S1676" s="200">
        <f>TRUNC((('TARIFA ENTREGA A DIRECCION USD'!C1676-'TARIFA ENTREGA A DIRECCION USD'!D1676)/'TARIFA ENTREGA A DIRECCION USD'!D1676)+1,3)</f>
        <v>0.72199999999999998</v>
      </c>
      <c r="T1676" s="200">
        <f>TRUNC(('TARIFA ENTREGA A DIRECCION USD'!E1676-'TARIFA ENTREGA A DIRECCION USD'!D1676)/'TARIFA ENTREGA A DIRECCION USD'!D1676,3)</f>
        <v>0.25</v>
      </c>
      <c r="U1676" s="200">
        <f>TRUNC(('TARIFA ENTREGA A DIRECCION USD'!F1676-'TARIFA ENTREGA A DIRECCION USD'!D1676)/'TARIFA ENTREGA A DIRECCION USD'!D1676,3)</f>
        <v>0.42</v>
      </c>
      <c r="V1676" s="200">
        <f>TRUNC(('TARIFA ENTREGA A DIRECCION USD'!G1676-'TARIFA ENTREGA A DIRECCION USD'!D1676)/'TARIFA ENTREGA A DIRECCION USD'!D1676,3)</f>
        <v>0.94299999999999995</v>
      </c>
      <c r="X1676" s="142">
        <v>16.12</v>
      </c>
      <c r="Y1676" s="190">
        <v>1669</v>
      </c>
      <c r="Z1676" s="200">
        <v>0.55000000000000004</v>
      </c>
      <c r="AA1676" s="200">
        <v>0.13</v>
      </c>
      <c r="AB1676" s="200">
        <v>0.3</v>
      </c>
      <c r="AC1676" s="200">
        <v>0.85</v>
      </c>
      <c r="AL1676"/>
      <c r="AM1676"/>
      <c r="AN1676"/>
      <c r="AO1676"/>
      <c r="AP1676"/>
      <c r="AQ1676"/>
      <c r="AR1676"/>
      <c r="AS1676"/>
      <c r="AT1676"/>
      <c r="AU1676"/>
    </row>
    <row r="1677" spans="17:47" x14ac:dyDescent="0.2">
      <c r="Q1677" s="142">
        <f>TRUNC('TARIFA ENTREGA A DIRECCION USD'!D1678-'TARIFA ENTREGA A DIRECCION USD'!D1677,2)</f>
        <v>0.54</v>
      </c>
      <c r="R1677" s="190">
        <v>1670</v>
      </c>
      <c r="S1677" s="200">
        <f>TRUNC((('TARIFA ENTREGA A DIRECCION USD'!C1677-'TARIFA ENTREGA A DIRECCION USD'!D1677)/'TARIFA ENTREGA A DIRECCION USD'!D1677)+1,3)</f>
        <v>0.72199999999999998</v>
      </c>
      <c r="T1677" s="200">
        <f>TRUNC(('TARIFA ENTREGA A DIRECCION USD'!E1677-'TARIFA ENTREGA A DIRECCION USD'!D1677)/'TARIFA ENTREGA A DIRECCION USD'!D1677,3)</f>
        <v>0.25</v>
      </c>
      <c r="U1677" s="200">
        <f>TRUNC(('TARIFA ENTREGA A DIRECCION USD'!F1677-'TARIFA ENTREGA A DIRECCION USD'!D1677)/'TARIFA ENTREGA A DIRECCION USD'!D1677,3)</f>
        <v>0.42</v>
      </c>
      <c r="V1677" s="200">
        <f>TRUNC(('TARIFA ENTREGA A DIRECCION USD'!G1677-'TARIFA ENTREGA A DIRECCION USD'!D1677)/'TARIFA ENTREGA A DIRECCION USD'!D1677,3)</f>
        <v>0.94299999999999995</v>
      </c>
      <c r="X1677" s="142">
        <v>16.12</v>
      </c>
      <c r="Y1677" s="190">
        <v>1670</v>
      </c>
      <c r="Z1677" s="200">
        <v>0.55000000000000004</v>
      </c>
      <c r="AA1677" s="200">
        <v>0.13</v>
      </c>
      <c r="AB1677" s="200">
        <v>0.3</v>
      </c>
      <c r="AC1677" s="200">
        <v>0.85</v>
      </c>
      <c r="AL1677"/>
      <c r="AM1677"/>
      <c r="AN1677"/>
      <c r="AO1677"/>
      <c r="AP1677"/>
      <c r="AQ1677"/>
      <c r="AR1677"/>
      <c r="AS1677"/>
      <c r="AT1677"/>
      <c r="AU1677"/>
    </row>
    <row r="1678" spans="17:47" x14ac:dyDescent="0.2">
      <c r="Q1678" s="142">
        <f>TRUNC('TARIFA ENTREGA A DIRECCION USD'!D1679-'TARIFA ENTREGA A DIRECCION USD'!D1678,2)</f>
        <v>0.54</v>
      </c>
      <c r="R1678" s="190">
        <v>1671</v>
      </c>
      <c r="S1678" s="200">
        <f>TRUNC((('TARIFA ENTREGA A DIRECCION USD'!C1678-'TARIFA ENTREGA A DIRECCION USD'!D1678)/'TARIFA ENTREGA A DIRECCION USD'!D1678)+1,3)</f>
        <v>0.72199999999999998</v>
      </c>
      <c r="T1678" s="200">
        <f>TRUNC(('TARIFA ENTREGA A DIRECCION USD'!E1678-'TARIFA ENTREGA A DIRECCION USD'!D1678)/'TARIFA ENTREGA A DIRECCION USD'!D1678,3)</f>
        <v>0.25</v>
      </c>
      <c r="U1678" s="200">
        <f>TRUNC(('TARIFA ENTREGA A DIRECCION USD'!F1678-'TARIFA ENTREGA A DIRECCION USD'!D1678)/'TARIFA ENTREGA A DIRECCION USD'!D1678,3)</f>
        <v>0.42</v>
      </c>
      <c r="V1678" s="200">
        <f>TRUNC(('TARIFA ENTREGA A DIRECCION USD'!G1678-'TARIFA ENTREGA A DIRECCION USD'!D1678)/'TARIFA ENTREGA A DIRECCION USD'!D1678,3)</f>
        <v>0.94399999999999995</v>
      </c>
      <c r="X1678" s="142">
        <v>16.12</v>
      </c>
      <c r="Y1678" s="190">
        <v>1671</v>
      </c>
      <c r="Z1678" s="200">
        <v>0.55000000000000004</v>
      </c>
      <c r="AA1678" s="200">
        <v>0.13</v>
      </c>
      <c r="AB1678" s="200">
        <v>0.3</v>
      </c>
      <c r="AC1678" s="200">
        <v>0.85</v>
      </c>
      <c r="AL1678"/>
      <c r="AM1678"/>
      <c r="AN1678"/>
      <c r="AO1678"/>
      <c r="AP1678"/>
      <c r="AQ1678"/>
      <c r="AR1678"/>
      <c r="AS1678"/>
      <c r="AT1678"/>
      <c r="AU1678"/>
    </row>
    <row r="1679" spans="17:47" x14ac:dyDescent="0.2">
      <c r="Q1679" s="142">
        <f>TRUNC('TARIFA ENTREGA A DIRECCION USD'!D1680-'TARIFA ENTREGA A DIRECCION USD'!D1679,2)</f>
        <v>0.54</v>
      </c>
      <c r="R1679" s="190">
        <v>1672</v>
      </c>
      <c r="S1679" s="200">
        <f>TRUNC((('TARIFA ENTREGA A DIRECCION USD'!C1679-'TARIFA ENTREGA A DIRECCION USD'!D1679)/'TARIFA ENTREGA A DIRECCION USD'!D1679)+1,3)</f>
        <v>0.72199999999999998</v>
      </c>
      <c r="T1679" s="200">
        <f>TRUNC(('TARIFA ENTREGA A DIRECCION USD'!E1679-'TARIFA ENTREGA A DIRECCION USD'!D1679)/'TARIFA ENTREGA A DIRECCION USD'!D1679,3)</f>
        <v>0.25</v>
      </c>
      <c r="U1679" s="200">
        <f>TRUNC(('TARIFA ENTREGA A DIRECCION USD'!F1679-'TARIFA ENTREGA A DIRECCION USD'!D1679)/'TARIFA ENTREGA A DIRECCION USD'!D1679,3)</f>
        <v>0.42</v>
      </c>
      <c r="V1679" s="200">
        <f>TRUNC(('TARIFA ENTREGA A DIRECCION USD'!G1679-'TARIFA ENTREGA A DIRECCION USD'!D1679)/'TARIFA ENTREGA A DIRECCION USD'!D1679,3)</f>
        <v>0.94399999999999995</v>
      </c>
      <c r="X1679" s="142">
        <v>16.12</v>
      </c>
      <c r="Y1679" s="190">
        <v>1672</v>
      </c>
      <c r="Z1679" s="200">
        <v>0.55000000000000004</v>
      </c>
      <c r="AA1679" s="200">
        <v>0.13</v>
      </c>
      <c r="AB1679" s="200">
        <v>0.3</v>
      </c>
      <c r="AC1679" s="200">
        <v>0.85</v>
      </c>
      <c r="AL1679"/>
      <c r="AM1679"/>
      <c r="AN1679"/>
      <c r="AO1679"/>
      <c r="AP1679"/>
      <c r="AQ1679"/>
      <c r="AR1679"/>
      <c r="AS1679"/>
      <c r="AT1679"/>
      <c r="AU1679"/>
    </row>
    <row r="1680" spans="17:47" x14ac:dyDescent="0.2">
      <c r="Q1680" s="142">
        <f>TRUNC('TARIFA ENTREGA A DIRECCION USD'!D1681-'TARIFA ENTREGA A DIRECCION USD'!D1680,2)</f>
        <v>0.54</v>
      </c>
      <c r="R1680" s="190">
        <v>1673</v>
      </c>
      <c r="S1680" s="200">
        <f>TRUNC((('TARIFA ENTREGA A DIRECCION USD'!C1680-'TARIFA ENTREGA A DIRECCION USD'!D1680)/'TARIFA ENTREGA A DIRECCION USD'!D1680)+1,3)</f>
        <v>0.72199999999999998</v>
      </c>
      <c r="T1680" s="200">
        <f>TRUNC(('TARIFA ENTREGA A DIRECCION USD'!E1680-'TARIFA ENTREGA A DIRECCION USD'!D1680)/'TARIFA ENTREGA A DIRECCION USD'!D1680,3)</f>
        <v>0.25</v>
      </c>
      <c r="U1680" s="200">
        <f>TRUNC(('TARIFA ENTREGA A DIRECCION USD'!F1680-'TARIFA ENTREGA A DIRECCION USD'!D1680)/'TARIFA ENTREGA A DIRECCION USD'!D1680,3)</f>
        <v>0.42</v>
      </c>
      <c r="V1680" s="200">
        <f>TRUNC(('TARIFA ENTREGA A DIRECCION USD'!G1680-'TARIFA ENTREGA A DIRECCION USD'!D1680)/'TARIFA ENTREGA A DIRECCION USD'!D1680,3)</f>
        <v>0.94399999999999995</v>
      </c>
      <c r="X1680" s="142">
        <v>16.12</v>
      </c>
      <c r="Y1680" s="190">
        <v>1673</v>
      </c>
      <c r="Z1680" s="200">
        <v>0.55000000000000004</v>
      </c>
      <c r="AA1680" s="200">
        <v>0.13</v>
      </c>
      <c r="AB1680" s="200">
        <v>0.3</v>
      </c>
      <c r="AC1680" s="200">
        <v>0.85</v>
      </c>
      <c r="AL1680"/>
      <c r="AM1680"/>
      <c r="AN1680"/>
      <c r="AO1680"/>
      <c r="AP1680"/>
      <c r="AQ1680"/>
      <c r="AR1680"/>
      <c r="AS1680"/>
      <c r="AT1680"/>
      <c r="AU1680"/>
    </row>
    <row r="1681" spans="17:47" x14ac:dyDescent="0.2">
      <c r="Q1681" s="142">
        <f>TRUNC('TARIFA ENTREGA A DIRECCION USD'!D1682-'TARIFA ENTREGA A DIRECCION USD'!D1681,2)</f>
        <v>0.54</v>
      </c>
      <c r="R1681" s="190">
        <v>1674</v>
      </c>
      <c r="S1681" s="200">
        <f>TRUNC((('TARIFA ENTREGA A DIRECCION USD'!C1681-'TARIFA ENTREGA A DIRECCION USD'!D1681)/'TARIFA ENTREGA A DIRECCION USD'!D1681)+1,3)</f>
        <v>0.72199999999999998</v>
      </c>
      <c r="T1681" s="200">
        <f>TRUNC(('TARIFA ENTREGA A DIRECCION USD'!E1681-'TARIFA ENTREGA A DIRECCION USD'!D1681)/'TARIFA ENTREGA A DIRECCION USD'!D1681,3)</f>
        <v>0.25</v>
      </c>
      <c r="U1681" s="200">
        <f>TRUNC(('TARIFA ENTREGA A DIRECCION USD'!F1681-'TARIFA ENTREGA A DIRECCION USD'!D1681)/'TARIFA ENTREGA A DIRECCION USD'!D1681,3)</f>
        <v>0.42099999999999999</v>
      </c>
      <c r="V1681" s="200">
        <f>TRUNC(('TARIFA ENTREGA A DIRECCION USD'!G1681-'TARIFA ENTREGA A DIRECCION USD'!D1681)/'TARIFA ENTREGA A DIRECCION USD'!D1681,3)</f>
        <v>0.94399999999999995</v>
      </c>
      <c r="X1681" s="142">
        <v>16.12</v>
      </c>
      <c r="Y1681" s="190">
        <v>1674</v>
      </c>
      <c r="Z1681" s="200">
        <v>0.55000000000000004</v>
      </c>
      <c r="AA1681" s="200">
        <v>0.13</v>
      </c>
      <c r="AB1681" s="200">
        <v>0.3</v>
      </c>
      <c r="AC1681" s="200">
        <v>0.85</v>
      </c>
      <c r="AL1681"/>
      <c r="AM1681"/>
      <c r="AN1681"/>
      <c r="AO1681"/>
      <c r="AP1681"/>
      <c r="AQ1681"/>
      <c r="AR1681"/>
      <c r="AS1681"/>
      <c r="AT1681"/>
      <c r="AU1681"/>
    </row>
    <row r="1682" spans="17:47" x14ac:dyDescent="0.2">
      <c r="Q1682" s="142">
        <f>TRUNC('TARIFA ENTREGA A DIRECCION USD'!D1683-'TARIFA ENTREGA A DIRECCION USD'!D1682,2)</f>
        <v>0.54</v>
      </c>
      <c r="R1682" s="190">
        <v>1675</v>
      </c>
      <c r="S1682" s="200">
        <f>TRUNC((('TARIFA ENTREGA A DIRECCION USD'!C1682-'TARIFA ENTREGA A DIRECCION USD'!D1682)/'TARIFA ENTREGA A DIRECCION USD'!D1682)+1,3)</f>
        <v>0.72199999999999998</v>
      </c>
      <c r="T1682" s="200">
        <f>TRUNC(('TARIFA ENTREGA A DIRECCION USD'!E1682-'TARIFA ENTREGA A DIRECCION USD'!D1682)/'TARIFA ENTREGA A DIRECCION USD'!D1682,3)</f>
        <v>0.25</v>
      </c>
      <c r="U1682" s="200">
        <f>TRUNC(('TARIFA ENTREGA A DIRECCION USD'!F1682-'TARIFA ENTREGA A DIRECCION USD'!D1682)/'TARIFA ENTREGA A DIRECCION USD'!D1682,3)</f>
        <v>0.42099999999999999</v>
      </c>
      <c r="V1682" s="200">
        <f>TRUNC(('TARIFA ENTREGA A DIRECCION USD'!G1682-'TARIFA ENTREGA A DIRECCION USD'!D1682)/'TARIFA ENTREGA A DIRECCION USD'!D1682,3)</f>
        <v>0.94399999999999995</v>
      </c>
      <c r="X1682" s="142">
        <v>16.12</v>
      </c>
      <c r="Y1682" s="190">
        <v>1675</v>
      </c>
      <c r="Z1682" s="200">
        <v>0.55000000000000004</v>
      </c>
      <c r="AA1682" s="200">
        <v>0.13</v>
      </c>
      <c r="AB1682" s="200">
        <v>0.3</v>
      </c>
      <c r="AC1682" s="200">
        <v>0.85</v>
      </c>
      <c r="AL1682"/>
      <c r="AM1682"/>
      <c r="AN1682"/>
      <c r="AO1682"/>
      <c r="AP1682"/>
      <c r="AQ1682"/>
      <c r="AR1682"/>
      <c r="AS1682"/>
      <c r="AT1682"/>
      <c r="AU1682"/>
    </row>
    <row r="1683" spans="17:47" x14ac:dyDescent="0.2">
      <c r="Q1683" s="142">
        <f>TRUNC('TARIFA ENTREGA A DIRECCION USD'!D1684-'TARIFA ENTREGA A DIRECCION USD'!D1683,2)</f>
        <v>0.54</v>
      </c>
      <c r="R1683" s="190">
        <v>1676</v>
      </c>
      <c r="S1683" s="200">
        <f>TRUNC((('TARIFA ENTREGA A DIRECCION USD'!C1683-'TARIFA ENTREGA A DIRECCION USD'!D1683)/'TARIFA ENTREGA A DIRECCION USD'!D1683)+1,3)</f>
        <v>0.72199999999999998</v>
      </c>
      <c r="T1683" s="200">
        <f>TRUNC(('TARIFA ENTREGA A DIRECCION USD'!E1683-'TARIFA ENTREGA A DIRECCION USD'!D1683)/'TARIFA ENTREGA A DIRECCION USD'!D1683,3)</f>
        <v>0.25</v>
      </c>
      <c r="U1683" s="200">
        <f>TRUNC(('TARIFA ENTREGA A DIRECCION USD'!F1683-'TARIFA ENTREGA A DIRECCION USD'!D1683)/'TARIFA ENTREGA A DIRECCION USD'!D1683,3)</f>
        <v>0.42099999999999999</v>
      </c>
      <c r="V1683" s="200">
        <f>TRUNC(('TARIFA ENTREGA A DIRECCION USD'!G1683-'TARIFA ENTREGA A DIRECCION USD'!D1683)/'TARIFA ENTREGA A DIRECCION USD'!D1683,3)</f>
        <v>0.94399999999999995</v>
      </c>
      <c r="X1683" s="142">
        <v>16.12</v>
      </c>
      <c r="Y1683" s="190">
        <v>1676</v>
      </c>
      <c r="Z1683" s="200">
        <v>0.55000000000000004</v>
      </c>
      <c r="AA1683" s="200">
        <v>0.13</v>
      </c>
      <c r="AB1683" s="200">
        <v>0.3</v>
      </c>
      <c r="AC1683" s="200">
        <v>0.85</v>
      </c>
      <c r="AL1683"/>
      <c r="AM1683"/>
      <c r="AN1683"/>
      <c r="AO1683"/>
      <c r="AP1683"/>
      <c r="AQ1683"/>
      <c r="AR1683"/>
      <c r="AS1683"/>
      <c r="AT1683"/>
      <c r="AU1683"/>
    </row>
    <row r="1684" spans="17:47" x14ac:dyDescent="0.2">
      <c r="Q1684" s="142">
        <f>TRUNC('TARIFA ENTREGA A DIRECCION USD'!D1685-'TARIFA ENTREGA A DIRECCION USD'!D1684,2)</f>
        <v>0.54</v>
      </c>
      <c r="R1684" s="190">
        <v>1677</v>
      </c>
      <c r="S1684" s="200">
        <f>TRUNC((('TARIFA ENTREGA A DIRECCION USD'!C1684-'TARIFA ENTREGA A DIRECCION USD'!D1684)/'TARIFA ENTREGA A DIRECCION USD'!D1684)+1,3)</f>
        <v>0.72199999999999998</v>
      </c>
      <c r="T1684" s="200">
        <f>TRUNC(('TARIFA ENTREGA A DIRECCION USD'!E1684-'TARIFA ENTREGA A DIRECCION USD'!D1684)/'TARIFA ENTREGA A DIRECCION USD'!D1684,3)</f>
        <v>0.25</v>
      </c>
      <c r="U1684" s="200">
        <f>TRUNC(('TARIFA ENTREGA A DIRECCION USD'!F1684-'TARIFA ENTREGA A DIRECCION USD'!D1684)/'TARIFA ENTREGA A DIRECCION USD'!D1684,3)</f>
        <v>0.42099999999999999</v>
      </c>
      <c r="V1684" s="200">
        <f>TRUNC(('TARIFA ENTREGA A DIRECCION USD'!G1684-'TARIFA ENTREGA A DIRECCION USD'!D1684)/'TARIFA ENTREGA A DIRECCION USD'!D1684,3)</f>
        <v>0.94399999999999995</v>
      </c>
      <c r="X1684" s="142">
        <v>16.12</v>
      </c>
      <c r="Y1684" s="190">
        <v>1677</v>
      </c>
      <c r="Z1684" s="200">
        <v>0.55000000000000004</v>
      </c>
      <c r="AA1684" s="200">
        <v>0.13</v>
      </c>
      <c r="AB1684" s="200">
        <v>0.3</v>
      </c>
      <c r="AC1684" s="200">
        <v>0.85</v>
      </c>
      <c r="AL1684"/>
      <c r="AM1684"/>
      <c r="AN1684"/>
      <c r="AO1684"/>
      <c r="AP1684"/>
      <c r="AQ1684"/>
      <c r="AR1684"/>
      <c r="AS1684"/>
      <c r="AT1684"/>
      <c r="AU1684"/>
    </row>
    <row r="1685" spans="17:47" x14ac:dyDescent="0.2">
      <c r="Q1685" s="142">
        <f>TRUNC('TARIFA ENTREGA A DIRECCION USD'!D1686-'TARIFA ENTREGA A DIRECCION USD'!D1685,2)</f>
        <v>0.54</v>
      </c>
      <c r="R1685" s="190">
        <v>1678</v>
      </c>
      <c r="S1685" s="200">
        <f>TRUNC((('TARIFA ENTREGA A DIRECCION USD'!C1685-'TARIFA ENTREGA A DIRECCION USD'!D1685)/'TARIFA ENTREGA A DIRECCION USD'!D1685)+1,3)</f>
        <v>0.72199999999999998</v>
      </c>
      <c r="T1685" s="200">
        <f>TRUNC(('TARIFA ENTREGA A DIRECCION USD'!E1685-'TARIFA ENTREGA A DIRECCION USD'!D1685)/'TARIFA ENTREGA A DIRECCION USD'!D1685,3)</f>
        <v>0.25</v>
      </c>
      <c r="U1685" s="200">
        <f>TRUNC(('TARIFA ENTREGA A DIRECCION USD'!F1685-'TARIFA ENTREGA A DIRECCION USD'!D1685)/'TARIFA ENTREGA A DIRECCION USD'!D1685,3)</f>
        <v>0.42099999999999999</v>
      </c>
      <c r="V1685" s="200">
        <f>TRUNC(('TARIFA ENTREGA A DIRECCION USD'!G1685-'TARIFA ENTREGA A DIRECCION USD'!D1685)/'TARIFA ENTREGA A DIRECCION USD'!D1685,3)</f>
        <v>0.94399999999999995</v>
      </c>
      <c r="X1685" s="142">
        <v>16.12</v>
      </c>
      <c r="Y1685" s="190">
        <v>1678</v>
      </c>
      <c r="Z1685" s="200">
        <v>0.55000000000000004</v>
      </c>
      <c r="AA1685" s="200">
        <v>0.13</v>
      </c>
      <c r="AB1685" s="200">
        <v>0.3</v>
      </c>
      <c r="AC1685" s="200">
        <v>0.85</v>
      </c>
      <c r="AL1685"/>
      <c r="AM1685"/>
      <c r="AN1685"/>
      <c r="AO1685"/>
      <c r="AP1685"/>
      <c r="AQ1685"/>
      <c r="AR1685"/>
      <c r="AS1685"/>
      <c r="AT1685"/>
      <c r="AU1685"/>
    </row>
    <row r="1686" spans="17:47" x14ac:dyDescent="0.2">
      <c r="Q1686" s="142">
        <f>TRUNC('TARIFA ENTREGA A DIRECCION USD'!D1687-'TARIFA ENTREGA A DIRECCION USD'!D1686,2)</f>
        <v>0.54</v>
      </c>
      <c r="R1686" s="190">
        <v>1679</v>
      </c>
      <c r="S1686" s="200">
        <f>TRUNC((('TARIFA ENTREGA A DIRECCION USD'!C1686-'TARIFA ENTREGA A DIRECCION USD'!D1686)/'TARIFA ENTREGA A DIRECCION USD'!D1686)+1,3)</f>
        <v>0.72199999999999998</v>
      </c>
      <c r="T1686" s="200">
        <f>TRUNC(('TARIFA ENTREGA A DIRECCION USD'!E1686-'TARIFA ENTREGA A DIRECCION USD'!D1686)/'TARIFA ENTREGA A DIRECCION USD'!D1686,3)</f>
        <v>0.25</v>
      </c>
      <c r="U1686" s="200">
        <f>TRUNC(('TARIFA ENTREGA A DIRECCION USD'!F1686-'TARIFA ENTREGA A DIRECCION USD'!D1686)/'TARIFA ENTREGA A DIRECCION USD'!D1686,3)</f>
        <v>0.42099999999999999</v>
      </c>
      <c r="V1686" s="200">
        <f>TRUNC(('TARIFA ENTREGA A DIRECCION USD'!G1686-'TARIFA ENTREGA A DIRECCION USD'!D1686)/'TARIFA ENTREGA A DIRECCION USD'!D1686,3)</f>
        <v>0.94399999999999995</v>
      </c>
      <c r="X1686" s="142">
        <v>16.12</v>
      </c>
      <c r="Y1686" s="190">
        <v>1679</v>
      </c>
      <c r="Z1686" s="200">
        <v>0.55000000000000004</v>
      </c>
      <c r="AA1686" s="200">
        <v>0.13</v>
      </c>
      <c r="AB1686" s="200">
        <v>0.3</v>
      </c>
      <c r="AC1686" s="200">
        <v>0.85</v>
      </c>
      <c r="AL1686"/>
      <c r="AM1686"/>
      <c r="AN1686"/>
      <c r="AO1686"/>
      <c r="AP1686"/>
      <c r="AQ1686"/>
      <c r="AR1686"/>
      <c r="AS1686"/>
      <c r="AT1686"/>
      <c r="AU1686"/>
    </row>
    <row r="1687" spans="17:47" x14ac:dyDescent="0.2">
      <c r="Q1687" s="142">
        <f>TRUNC('TARIFA ENTREGA A DIRECCION USD'!D1688-'TARIFA ENTREGA A DIRECCION USD'!D1687,2)</f>
        <v>0.54</v>
      </c>
      <c r="R1687" s="190">
        <v>1680</v>
      </c>
      <c r="S1687" s="200">
        <f>TRUNC((('TARIFA ENTREGA A DIRECCION USD'!C1687-'TARIFA ENTREGA A DIRECCION USD'!D1687)/'TARIFA ENTREGA A DIRECCION USD'!D1687)+1,3)</f>
        <v>0.72199999999999998</v>
      </c>
      <c r="T1687" s="200">
        <f>TRUNC(('TARIFA ENTREGA A DIRECCION USD'!E1687-'TARIFA ENTREGA A DIRECCION USD'!D1687)/'TARIFA ENTREGA A DIRECCION USD'!D1687,3)</f>
        <v>0.25</v>
      </c>
      <c r="U1687" s="200">
        <f>TRUNC(('TARIFA ENTREGA A DIRECCION USD'!F1687-'TARIFA ENTREGA A DIRECCION USD'!D1687)/'TARIFA ENTREGA A DIRECCION USD'!D1687,3)</f>
        <v>0.42099999999999999</v>
      </c>
      <c r="V1687" s="200">
        <f>TRUNC(('TARIFA ENTREGA A DIRECCION USD'!G1687-'TARIFA ENTREGA A DIRECCION USD'!D1687)/'TARIFA ENTREGA A DIRECCION USD'!D1687,3)</f>
        <v>0.94399999999999995</v>
      </c>
      <c r="X1687" s="142">
        <v>16.12</v>
      </c>
      <c r="Y1687" s="190">
        <v>1680</v>
      </c>
      <c r="Z1687" s="200">
        <v>0.55000000000000004</v>
      </c>
      <c r="AA1687" s="200">
        <v>0.13</v>
      </c>
      <c r="AB1687" s="200">
        <v>0.3</v>
      </c>
      <c r="AC1687" s="200">
        <v>0.85</v>
      </c>
      <c r="AL1687"/>
      <c r="AM1687"/>
      <c r="AN1687"/>
      <c r="AO1687"/>
      <c r="AP1687"/>
      <c r="AQ1687"/>
      <c r="AR1687"/>
      <c r="AS1687"/>
      <c r="AT1687"/>
      <c r="AU1687"/>
    </row>
    <row r="1688" spans="17:47" x14ac:dyDescent="0.2">
      <c r="Q1688" s="142">
        <f>TRUNC('TARIFA ENTREGA A DIRECCION USD'!D1689-'TARIFA ENTREGA A DIRECCION USD'!D1688,2)</f>
        <v>0.54</v>
      </c>
      <c r="R1688" s="190">
        <v>1681</v>
      </c>
      <c r="S1688" s="200">
        <f>TRUNC((('TARIFA ENTREGA A DIRECCION USD'!C1688-'TARIFA ENTREGA A DIRECCION USD'!D1688)/'TARIFA ENTREGA A DIRECCION USD'!D1688)+1,3)</f>
        <v>0.72199999999999998</v>
      </c>
      <c r="T1688" s="200">
        <f>TRUNC(('TARIFA ENTREGA A DIRECCION USD'!E1688-'TARIFA ENTREGA A DIRECCION USD'!D1688)/'TARIFA ENTREGA A DIRECCION USD'!D1688,3)</f>
        <v>0.25</v>
      </c>
      <c r="U1688" s="200">
        <f>TRUNC(('TARIFA ENTREGA A DIRECCION USD'!F1688-'TARIFA ENTREGA A DIRECCION USD'!D1688)/'TARIFA ENTREGA A DIRECCION USD'!D1688,3)</f>
        <v>0.42099999999999999</v>
      </c>
      <c r="V1688" s="200">
        <f>TRUNC(('TARIFA ENTREGA A DIRECCION USD'!G1688-'TARIFA ENTREGA A DIRECCION USD'!D1688)/'TARIFA ENTREGA A DIRECCION USD'!D1688,3)</f>
        <v>0.94399999999999995</v>
      </c>
      <c r="X1688" s="142">
        <v>16.12</v>
      </c>
      <c r="Y1688" s="190">
        <v>1681</v>
      </c>
      <c r="Z1688" s="200">
        <v>0.55000000000000004</v>
      </c>
      <c r="AA1688" s="200">
        <v>0.13</v>
      </c>
      <c r="AB1688" s="200">
        <v>0.3</v>
      </c>
      <c r="AC1688" s="200">
        <v>0.85</v>
      </c>
      <c r="AL1688"/>
      <c r="AM1688"/>
      <c r="AN1688"/>
      <c r="AO1688"/>
      <c r="AP1688"/>
      <c r="AQ1688"/>
      <c r="AR1688"/>
      <c r="AS1688"/>
      <c r="AT1688"/>
      <c r="AU1688"/>
    </row>
    <row r="1689" spans="17:47" x14ac:dyDescent="0.2">
      <c r="Q1689" s="142">
        <f>TRUNC('TARIFA ENTREGA A DIRECCION USD'!D1690-'TARIFA ENTREGA A DIRECCION USD'!D1689,2)</f>
        <v>0.54</v>
      </c>
      <c r="R1689" s="190">
        <v>1682</v>
      </c>
      <c r="S1689" s="200">
        <f>TRUNC((('TARIFA ENTREGA A DIRECCION USD'!C1689-'TARIFA ENTREGA A DIRECCION USD'!D1689)/'TARIFA ENTREGA A DIRECCION USD'!D1689)+1,3)</f>
        <v>0.72199999999999998</v>
      </c>
      <c r="T1689" s="200">
        <f>TRUNC(('TARIFA ENTREGA A DIRECCION USD'!E1689-'TARIFA ENTREGA A DIRECCION USD'!D1689)/'TARIFA ENTREGA A DIRECCION USD'!D1689,3)</f>
        <v>0.25</v>
      </c>
      <c r="U1689" s="200">
        <f>TRUNC(('TARIFA ENTREGA A DIRECCION USD'!F1689-'TARIFA ENTREGA A DIRECCION USD'!D1689)/'TARIFA ENTREGA A DIRECCION USD'!D1689,3)</f>
        <v>0.42099999999999999</v>
      </c>
      <c r="V1689" s="200">
        <f>TRUNC(('TARIFA ENTREGA A DIRECCION USD'!G1689-'TARIFA ENTREGA A DIRECCION USD'!D1689)/'TARIFA ENTREGA A DIRECCION USD'!D1689,3)</f>
        <v>0.94399999999999995</v>
      </c>
      <c r="X1689" s="142">
        <v>16.12</v>
      </c>
      <c r="Y1689" s="190">
        <v>1682</v>
      </c>
      <c r="Z1689" s="200">
        <v>0.55000000000000004</v>
      </c>
      <c r="AA1689" s="200">
        <v>0.13</v>
      </c>
      <c r="AB1689" s="200">
        <v>0.3</v>
      </c>
      <c r="AC1689" s="200">
        <v>0.85</v>
      </c>
      <c r="AL1689"/>
      <c r="AM1689"/>
      <c r="AN1689"/>
      <c r="AO1689"/>
      <c r="AP1689"/>
      <c r="AQ1689"/>
      <c r="AR1689"/>
      <c r="AS1689"/>
      <c r="AT1689"/>
      <c r="AU1689"/>
    </row>
    <row r="1690" spans="17:47" x14ac:dyDescent="0.2">
      <c r="Q1690" s="142">
        <f>TRUNC('TARIFA ENTREGA A DIRECCION USD'!D1691-'TARIFA ENTREGA A DIRECCION USD'!D1690,2)</f>
        <v>0.54</v>
      </c>
      <c r="R1690" s="190">
        <v>1683</v>
      </c>
      <c r="S1690" s="200">
        <f>TRUNC((('TARIFA ENTREGA A DIRECCION USD'!C1690-'TARIFA ENTREGA A DIRECCION USD'!D1690)/'TARIFA ENTREGA A DIRECCION USD'!D1690)+1,3)</f>
        <v>0.72199999999999998</v>
      </c>
      <c r="T1690" s="200">
        <f>TRUNC(('TARIFA ENTREGA A DIRECCION USD'!E1690-'TARIFA ENTREGA A DIRECCION USD'!D1690)/'TARIFA ENTREGA A DIRECCION USD'!D1690,3)</f>
        <v>0.251</v>
      </c>
      <c r="U1690" s="200">
        <f>TRUNC(('TARIFA ENTREGA A DIRECCION USD'!F1690-'TARIFA ENTREGA A DIRECCION USD'!D1690)/'TARIFA ENTREGA A DIRECCION USD'!D1690,3)</f>
        <v>0.42099999999999999</v>
      </c>
      <c r="V1690" s="200">
        <f>TRUNC(('TARIFA ENTREGA A DIRECCION USD'!G1690-'TARIFA ENTREGA A DIRECCION USD'!D1690)/'TARIFA ENTREGA A DIRECCION USD'!D1690,3)</f>
        <v>0.94399999999999995</v>
      </c>
      <c r="X1690" s="142">
        <v>16.12</v>
      </c>
      <c r="Y1690" s="190">
        <v>1683</v>
      </c>
      <c r="Z1690" s="200">
        <v>0.55000000000000004</v>
      </c>
      <c r="AA1690" s="200">
        <v>0.13</v>
      </c>
      <c r="AB1690" s="200">
        <v>0.3</v>
      </c>
      <c r="AC1690" s="200">
        <v>0.85</v>
      </c>
      <c r="AL1690"/>
      <c r="AM1690"/>
      <c r="AN1690"/>
      <c r="AO1690"/>
      <c r="AP1690"/>
      <c r="AQ1690"/>
      <c r="AR1690"/>
      <c r="AS1690"/>
      <c r="AT1690"/>
      <c r="AU1690"/>
    </row>
    <row r="1691" spans="17:47" x14ac:dyDescent="0.2">
      <c r="Q1691" s="142">
        <f>TRUNC('TARIFA ENTREGA A DIRECCION USD'!D1692-'TARIFA ENTREGA A DIRECCION USD'!D1691,2)</f>
        <v>0.54</v>
      </c>
      <c r="R1691" s="190">
        <v>1684</v>
      </c>
      <c r="S1691" s="200">
        <f>TRUNC((('TARIFA ENTREGA A DIRECCION USD'!C1691-'TARIFA ENTREGA A DIRECCION USD'!D1691)/'TARIFA ENTREGA A DIRECCION USD'!D1691)+1,3)</f>
        <v>0.72199999999999998</v>
      </c>
      <c r="T1691" s="200">
        <f>TRUNC(('TARIFA ENTREGA A DIRECCION USD'!E1691-'TARIFA ENTREGA A DIRECCION USD'!D1691)/'TARIFA ENTREGA A DIRECCION USD'!D1691,3)</f>
        <v>0.251</v>
      </c>
      <c r="U1691" s="200">
        <f>TRUNC(('TARIFA ENTREGA A DIRECCION USD'!F1691-'TARIFA ENTREGA A DIRECCION USD'!D1691)/'TARIFA ENTREGA A DIRECCION USD'!D1691,3)</f>
        <v>0.42099999999999999</v>
      </c>
      <c r="V1691" s="200">
        <f>TRUNC(('TARIFA ENTREGA A DIRECCION USD'!G1691-'TARIFA ENTREGA A DIRECCION USD'!D1691)/'TARIFA ENTREGA A DIRECCION USD'!D1691,3)</f>
        <v>0.94399999999999995</v>
      </c>
      <c r="X1691" s="142">
        <v>16.12</v>
      </c>
      <c r="Y1691" s="190">
        <v>1684</v>
      </c>
      <c r="Z1691" s="200">
        <v>0.55000000000000004</v>
      </c>
      <c r="AA1691" s="200">
        <v>0.13</v>
      </c>
      <c r="AB1691" s="200">
        <v>0.3</v>
      </c>
      <c r="AC1691" s="200">
        <v>0.85</v>
      </c>
      <c r="AL1691"/>
      <c r="AM1691"/>
      <c r="AN1691"/>
      <c r="AO1691"/>
      <c r="AP1691"/>
      <c r="AQ1691"/>
      <c r="AR1691"/>
      <c r="AS1691"/>
      <c r="AT1691"/>
      <c r="AU1691"/>
    </row>
    <row r="1692" spans="17:47" x14ac:dyDescent="0.2">
      <c r="Q1692" s="142">
        <f>TRUNC('TARIFA ENTREGA A DIRECCION USD'!D1693-'TARIFA ENTREGA A DIRECCION USD'!D1692,2)</f>
        <v>0.54</v>
      </c>
      <c r="R1692" s="190">
        <v>1685</v>
      </c>
      <c r="S1692" s="200">
        <f>TRUNC((('TARIFA ENTREGA A DIRECCION USD'!C1692-'TARIFA ENTREGA A DIRECCION USD'!D1692)/'TARIFA ENTREGA A DIRECCION USD'!D1692)+1,3)</f>
        <v>0.72199999999999998</v>
      </c>
      <c r="T1692" s="200">
        <f>TRUNC(('TARIFA ENTREGA A DIRECCION USD'!E1692-'TARIFA ENTREGA A DIRECCION USD'!D1692)/'TARIFA ENTREGA A DIRECCION USD'!D1692,3)</f>
        <v>0.251</v>
      </c>
      <c r="U1692" s="200">
        <f>TRUNC(('TARIFA ENTREGA A DIRECCION USD'!F1692-'TARIFA ENTREGA A DIRECCION USD'!D1692)/'TARIFA ENTREGA A DIRECCION USD'!D1692,3)</f>
        <v>0.42099999999999999</v>
      </c>
      <c r="V1692" s="200">
        <f>TRUNC(('TARIFA ENTREGA A DIRECCION USD'!G1692-'TARIFA ENTREGA A DIRECCION USD'!D1692)/'TARIFA ENTREGA A DIRECCION USD'!D1692,3)</f>
        <v>0.94399999999999995</v>
      </c>
      <c r="X1692" s="142">
        <v>16.12</v>
      </c>
      <c r="Y1692" s="190">
        <v>1685</v>
      </c>
      <c r="Z1692" s="200">
        <v>0.55000000000000004</v>
      </c>
      <c r="AA1692" s="200">
        <v>0.13</v>
      </c>
      <c r="AB1692" s="200">
        <v>0.3</v>
      </c>
      <c r="AC1692" s="200">
        <v>0.85</v>
      </c>
      <c r="AL1692"/>
      <c r="AM1692"/>
      <c r="AN1692"/>
      <c r="AO1692"/>
      <c r="AP1692"/>
      <c r="AQ1692"/>
      <c r="AR1692"/>
      <c r="AS1692"/>
      <c r="AT1692"/>
      <c r="AU1692"/>
    </row>
    <row r="1693" spans="17:47" x14ac:dyDescent="0.2">
      <c r="Q1693" s="142">
        <f>TRUNC('TARIFA ENTREGA A DIRECCION USD'!D1694-'TARIFA ENTREGA A DIRECCION USD'!D1693,2)</f>
        <v>0.54</v>
      </c>
      <c r="R1693" s="190">
        <v>1686</v>
      </c>
      <c r="S1693" s="200">
        <f>TRUNC((('TARIFA ENTREGA A DIRECCION USD'!C1693-'TARIFA ENTREGA A DIRECCION USD'!D1693)/'TARIFA ENTREGA A DIRECCION USD'!D1693)+1,3)</f>
        <v>0.72199999999999998</v>
      </c>
      <c r="T1693" s="200">
        <f>TRUNC(('TARIFA ENTREGA A DIRECCION USD'!E1693-'TARIFA ENTREGA A DIRECCION USD'!D1693)/'TARIFA ENTREGA A DIRECCION USD'!D1693,3)</f>
        <v>0.251</v>
      </c>
      <c r="U1693" s="200">
        <f>TRUNC(('TARIFA ENTREGA A DIRECCION USD'!F1693-'TARIFA ENTREGA A DIRECCION USD'!D1693)/'TARIFA ENTREGA A DIRECCION USD'!D1693,3)</f>
        <v>0.42099999999999999</v>
      </c>
      <c r="V1693" s="200">
        <f>TRUNC(('TARIFA ENTREGA A DIRECCION USD'!G1693-'TARIFA ENTREGA A DIRECCION USD'!D1693)/'TARIFA ENTREGA A DIRECCION USD'!D1693,3)</f>
        <v>0.94399999999999995</v>
      </c>
      <c r="X1693" s="142">
        <v>16.12</v>
      </c>
      <c r="Y1693" s="190">
        <v>1686</v>
      </c>
      <c r="Z1693" s="200">
        <v>0.55000000000000004</v>
      </c>
      <c r="AA1693" s="200">
        <v>0.13</v>
      </c>
      <c r="AB1693" s="200">
        <v>0.3</v>
      </c>
      <c r="AC1693" s="200">
        <v>0.85</v>
      </c>
      <c r="AL1693"/>
      <c r="AM1693"/>
      <c r="AN1693"/>
      <c r="AO1693"/>
      <c r="AP1693"/>
      <c r="AQ1693"/>
      <c r="AR1693"/>
      <c r="AS1693"/>
      <c r="AT1693"/>
      <c r="AU1693"/>
    </row>
    <row r="1694" spans="17:47" x14ac:dyDescent="0.2">
      <c r="Q1694" s="142">
        <f>TRUNC('TARIFA ENTREGA A DIRECCION USD'!D1695-'TARIFA ENTREGA A DIRECCION USD'!D1694,2)</f>
        <v>0.54</v>
      </c>
      <c r="R1694" s="190">
        <v>1687</v>
      </c>
      <c r="S1694" s="200">
        <f>TRUNC((('TARIFA ENTREGA A DIRECCION USD'!C1694-'TARIFA ENTREGA A DIRECCION USD'!D1694)/'TARIFA ENTREGA A DIRECCION USD'!D1694)+1,3)</f>
        <v>0.72199999999999998</v>
      </c>
      <c r="T1694" s="200">
        <f>TRUNC(('TARIFA ENTREGA A DIRECCION USD'!E1694-'TARIFA ENTREGA A DIRECCION USD'!D1694)/'TARIFA ENTREGA A DIRECCION USD'!D1694,3)</f>
        <v>0.251</v>
      </c>
      <c r="U1694" s="200">
        <f>TRUNC(('TARIFA ENTREGA A DIRECCION USD'!F1694-'TARIFA ENTREGA A DIRECCION USD'!D1694)/'TARIFA ENTREGA A DIRECCION USD'!D1694,3)</f>
        <v>0.42099999999999999</v>
      </c>
      <c r="V1694" s="200">
        <f>TRUNC(('TARIFA ENTREGA A DIRECCION USD'!G1694-'TARIFA ENTREGA A DIRECCION USD'!D1694)/'TARIFA ENTREGA A DIRECCION USD'!D1694,3)</f>
        <v>0.94399999999999995</v>
      </c>
      <c r="X1694" s="142">
        <v>16.12</v>
      </c>
      <c r="Y1694" s="190">
        <v>1687</v>
      </c>
      <c r="Z1694" s="200">
        <v>0.55000000000000004</v>
      </c>
      <c r="AA1694" s="200">
        <v>0.13</v>
      </c>
      <c r="AB1694" s="200">
        <v>0.3</v>
      </c>
      <c r="AC1694" s="200">
        <v>0.85</v>
      </c>
      <c r="AL1694"/>
      <c r="AM1694"/>
      <c r="AN1694"/>
      <c r="AO1694"/>
      <c r="AP1694"/>
      <c r="AQ1694"/>
      <c r="AR1694"/>
      <c r="AS1694"/>
      <c r="AT1694"/>
      <c r="AU1694"/>
    </row>
    <row r="1695" spans="17:47" x14ac:dyDescent="0.2">
      <c r="Q1695" s="142">
        <f>TRUNC('TARIFA ENTREGA A DIRECCION USD'!D1696-'TARIFA ENTREGA A DIRECCION USD'!D1695,2)</f>
        <v>0.54</v>
      </c>
      <c r="R1695" s="190">
        <v>1688</v>
      </c>
      <c r="S1695" s="200">
        <f>TRUNC((('TARIFA ENTREGA A DIRECCION USD'!C1695-'TARIFA ENTREGA A DIRECCION USD'!D1695)/'TARIFA ENTREGA A DIRECCION USD'!D1695)+1,3)</f>
        <v>0.72199999999999998</v>
      </c>
      <c r="T1695" s="200">
        <f>TRUNC(('TARIFA ENTREGA A DIRECCION USD'!E1695-'TARIFA ENTREGA A DIRECCION USD'!D1695)/'TARIFA ENTREGA A DIRECCION USD'!D1695,3)</f>
        <v>0.251</v>
      </c>
      <c r="U1695" s="200">
        <f>TRUNC(('TARIFA ENTREGA A DIRECCION USD'!F1695-'TARIFA ENTREGA A DIRECCION USD'!D1695)/'TARIFA ENTREGA A DIRECCION USD'!D1695,3)</f>
        <v>0.42099999999999999</v>
      </c>
      <c r="V1695" s="200">
        <f>TRUNC(('TARIFA ENTREGA A DIRECCION USD'!G1695-'TARIFA ENTREGA A DIRECCION USD'!D1695)/'TARIFA ENTREGA A DIRECCION USD'!D1695,3)</f>
        <v>0.94399999999999995</v>
      </c>
      <c r="X1695" s="142">
        <v>16.12</v>
      </c>
      <c r="Y1695" s="190">
        <v>1688</v>
      </c>
      <c r="Z1695" s="200">
        <v>0.55000000000000004</v>
      </c>
      <c r="AA1695" s="200">
        <v>0.13</v>
      </c>
      <c r="AB1695" s="200">
        <v>0.3</v>
      </c>
      <c r="AC1695" s="200">
        <v>0.85</v>
      </c>
      <c r="AL1695"/>
      <c r="AM1695"/>
      <c r="AN1695"/>
      <c r="AO1695"/>
      <c r="AP1695"/>
      <c r="AQ1695"/>
      <c r="AR1695"/>
      <c r="AS1695"/>
      <c r="AT1695"/>
      <c r="AU1695"/>
    </row>
    <row r="1696" spans="17:47" x14ac:dyDescent="0.2">
      <c r="Q1696" s="142">
        <f>TRUNC('TARIFA ENTREGA A DIRECCION USD'!D1697-'TARIFA ENTREGA A DIRECCION USD'!D1696,2)</f>
        <v>0.54</v>
      </c>
      <c r="R1696" s="190">
        <v>1689</v>
      </c>
      <c r="S1696" s="200">
        <f>TRUNC((('TARIFA ENTREGA A DIRECCION USD'!C1696-'TARIFA ENTREGA A DIRECCION USD'!D1696)/'TARIFA ENTREGA A DIRECCION USD'!D1696)+1,3)</f>
        <v>0.72199999999999998</v>
      </c>
      <c r="T1696" s="200">
        <f>TRUNC(('TARIFA ENTREGA A DIRECCION USD'!E1696-'TARIFA ENTREGA A DIRECCION USD'!D1696)/'TARIFA ENTREGA A DIRECCION USD'!D1696,3)</f>
        <v>0.251</v>
      </c>
      <c r="U1696" s="200">
        <f>TRUNC(('TARIFA ENTREGA A DIRECCION USD'!F1696-'TARIFA ENTREGA A DIRECCION USD'!D1696)/'TARIFA ENTREGA A DIRECCION USD'!D1696,3)</f>
        <v>0.42099999999999999</v>
      </c>
      <c r="V1696" s="200">
        <f>TRUNC(('TARIFA ENTREGA A DIRECCION USD'!G1696-'TARIFA ENTREGA A DIRECCION USD'!D1696)/'TARIFA ENTREGA A DIRECCION USD'!D1696,3)</f>
        <v>0.94399999999999995</v>
      </c>
      <c r="X1696" s="142">
        <v>16.12</v>
      </c>
      <c r="Y1696" s="190">
        <v>1689</v>
      </c>
      <c r="Z1696" s="200">
        <v>0.55000000000000004</v>
      </c>
      <c r="AA1696" s="200">
        <v>0.13</v>
      </c>
      <c r="AB1696" s="200">
        <v>0.3</v>
      </c>
      <c r="AC1696" s="200">
        <v>0.85</v>
      </c>
      <c r="AL1696"/>
      <c r="AM1696"/>
      <c r="AN1696"/>
      <c r="AO1696"/>
      <c r="AP1696"/>
      <c r="AQ1696"/>
      <c r="AR1696"/>
      <c r="AS1696"/>
      <c r="AT1696"/>
      <c r="AU1696"/>
    </row>
    <row r="1697" spans="17:47" x14ac:dyDescent="0.2">
      <c r="Q1697" s="142">
        <f>TRUNC('TARIFA ENTREGA A DIRECCION USD'!D1698-'TARIFA ENTREGA A DIRECCION USD'!D1697,2)</f>
        <v>0.54</v>
      </c>
      <c r="R1697" s="190">
        <v>1690</v>
      </c>
      <c r="S1697" s="200">
        <f>TRUNC((('TARIFA ENTREGA A DIRECCION USD'!C1697-'TARIFA ENTREGA A DIRECCION USD'!D1697)/'TARIFA ENTREGA A DIRECCION USD'!D1697)+1,3)</f>
        <v>0.72199999999999998</v>
      </c>
      <c r="T1697" s="200">
        <f>TRUNC(('TARIFA ENTREGA A DIRECCION USD'!E1697-'TARIFA ENTREGA A DIRECCION USD'!D1697)/'TARIFA ENTREGA A DIRECCION USD'!D1697,3)</f>
        <v>0.251</v>
      </c>
      <c r="U1697" s="200">
        <f>TRUNC(('TARIFA ENTREGA A DIRECCION USD'!F1697-'TARIFA ENTREGA A DIRECCION USD'!D1697)/'TARIFA ENTREGA A DIRECCION USD'!D1697,3)</f>
        <v>0.42099999999999999</v>
      </c>
      <c r="V1697" s="200">
        <f>TRUNC(('TARIFA ENTREGA A DIRECCION USD'!G1697-'TARIFA ENTREGA A DIRECCION USD'!D1697)/'TARIFA ENTREGA A DIRECCION USD'!D1697,3)</f>
        <v>0.94399999999999995</v>
      </c>
      <c r="X1697" s="142">
        <v>16.12</v>
      </c>
      <c r="Y1697" s="190">
        <v>1690</v>
      </c>
      <c r="Z1697" s="200">
        <v>0.55000000000000004</v>
      </c>
      <c r="AA1697" s="200">
        <v>0.13</v>
      </c>
      <c r="AB1697" s="200">
        <v>0.3</v>
      </c>
      <c r="AC1697" s="200">
        <v>0.85</v>
      </c>
      <c r="AL1697"/>
      <c r="AM1697"/>
      <c r="AN1697"/>
      <c r="AO1697"/>
      <c r="AP1697"/>
      <c r="AQ1697"/>
      <c r="AR1697"/>
      <c r="AS1697"/>
      <c r="AT1697"/>
      <c r="AU1697"/>
    </row>
    <row r="1698" spans="17:47" x14ac:dyDescent="0.2">
      <c r="Q1698" s="142">
        <f>TRUNC('TARIFA ENTREGA A DIRECCION USD'!D1699-'TARIFA ENTREGA A DIRECCION USD'!D1698,2)</f>
        <v>0.54</v>
      </c>
      <c r="R1698" s="190">
        <v>1691</v>
      </c>
      <c r="S1698" s="200">
        <f>TRUNC((('TARIFA ENTREGA A DIRECCION USD'!C1698-'TARIFA ENTREGA A DIRECCION USD'!D1698)/'TARIFA ENTREGA A DIRECCION USD'!D1698)+1,3)</f>
        <v>0.72199999999999998</v>
      </c>
      <c r="T1698" s="200">
        <f>TRUNC(('TARIFA ENTREGA A DIRECCION USD'!E1698-'TARIFA ENTREGA A DIRECCION USD'!D1698)/'TARIFA ENTREGA A DIRECCION USD'!D1698,3)</f>
        <v>0.251</v>
      </c>
      <c r="U1698" s="200">
        <f>TRUNC(('TARIFA ENTREGA A DIRECCION USD'!F1698-'TARIFA ENTREGA A DIRECCION USD'!D1698)/'TARIFA ENTREGA A DIRECCION USD'!D1698,3)</f>
        <v>0.42099999999999999</v>
      </c>
      <c r="V1698" s="200">
        <f>TRUNC(('TARIFA ENTREGA A DIRECCION USD'!G1698-'TARIFA ENTREGA A DIRECCION USD'!D1698)/'TARIFA ENTREGA A DIRECCION USD'!D1698,3)</f>
        <v>0.94399999999999995</v>
      </c>
      <c r="X1698" s="142">
        <v>16.12</v>
      </c>
      <c r="Y1698" s="190">
        <v>1691</v>
      </c>
      <c r="Z1698" s="200">
        <v>0.55000000000000004</v>
      </c>
      <c r="AA1698" s="200">
        <v>0.13</v>
      </c>
      <c r="AB1698" s="200">
        <v>0.3</v>
      </c>
      <c r="AC1698" s="200">
        <v>0.85</v>
      </c>
      <c r="AL1698"/>
      <c r="AM1698"/>
      <c r="AN1698"/>
      <c r="AO1698"/>
      <c r="AP1698"/>
      <c r="AQ1698"/>
      <c r="AR1698"/>
      <c r="AS1698"/>
      <c r="AT1698"/>
      <c r="AU1698"/>
    </row>
    <row r="1699" spans="17:47" x14ac:dyDescent="0.2">
      <c r="Q1699" s="142">
        <f>TRUNC('TARIFA ENTREGA A DIRECCION USD'!D1700-'TARIFA ENTREGA A DIRECCION USD'!D1699,2)</f>
        <v>0.54</v>
      </c>
      <c r="R1699" s="190">
        <v>1692</v>
      </c>
      <c r="S1699" s="200">
        <f>TRUNC((('TARIFA ENTREGA A DIRECCION USD'!C1699-'TARIFA ENTREGA A DIRECCION USD'!D1699)/'TARIFA ENTREGA A DIRECCION USD'!D1699)+1,3)</f>
        <v>0.72199999999999998</v>
      </c>
      <c r="T1699" s="200">
        <f>TRUNC(('TARIFA ENTREGA A DIRECCION USD'!E1699-'TARIFA ENTREGA A DIRECCION USD'!D1699)/'TARIFA ENTREGA A DIRECCION USD'!D1699,3)</f>
        <v>0.251</v>
      </c>
      <c r="U1699" s="200">
        <f>TRUNC(('TARIFA ENTREGA A DIRECCION USD'!F1699-'TARIFA ENTREGA A DIRECCION USD'!D1699)/'TARIFA ENTREGA A DIRECCION USD'!D1699,3)</f>
        <v>0.42099999999999999</v>
      </c>
      <c r="V1699" s="200">
        <f>TRUNC(('TARIFA ENTREGA A DIRECCION USD'!G1699-'TARIFA ENTREGA A DIRECCION USD'!D1699)/'TARIFA ENTREGA A DIRECCION USD'!D1699,3)</f>
        <v>0.94399999999999995</v>
      </c>
      <c r="X1699" s="142">
        <v>16.12</v>
      </c>
      <c r="Y1699" s="190">
        <v>1692</v>
      </c>
      <c r="Z1699" s="200">
        <v>0.55000000000000004</v>
      </c>
      <c r="AA1699" s="200">
        <v>0.13</v>
      </c>
      <c r="AB1699" s="200">
        <v>0.3</v>
      </c>
      <c r="AC1699" s="200">
        <v>0.85</v>
      </c>
      <c r="AL1699"/>
      <c r="AM1699"/>
      <c r="AN1699"/>
      <c r="AO1699"/>
      <c r="AP1699"/>
      <c r="AQ1699"/>
      <c r="AR1699"/>
      <c r="AS1699"/>
      <c r="AT1699"/>
      <c r="AU1699"/>
    </row>
    <row r="1700" spans="17:47" x14ac:dyDescent="0.2">
      <c r="Q1700" s="142">
        <f>TRUNC('TARIFA ENTREGA A DIRECCION USD'!D1701-'TARIFA ENTREGA A DIRECCION USD'!D1700,2)</f>
        <v>0.54</v>
      </c>
      <c r="R1700" s="190">
        <v>1693</v>
      </c>
      <c r="S1700" s="200">
        <f>TRUNC((('TARIFA ENTREGA A DIRECCION USD'!C1700-'TARIFA ENTREGA A DIRECCION USD'!D1700)/'TARIFA ENTREGA A DIRECCION USD'!D1700)+1,3)</f>
        <v>0.72199999999999998</v>
      </c>
      <c r="T1700" s="200">
        <f>TRUNC(('TARIFA ENTREGA A DIRECCION USD'!E1700-'TARIFA ENTREGA A DIRECCION USD'!D1700)/'TARIFA ENTREGA A DIRECCION USD'!D1700,3)</f>
        <v>0.251</v>
      </c>
      <c r="U1700" s="200">
        <f>TRUNC(('TARIFA ENTREGA A DIRECCION USD'!F1700-'TARIFA ENTREGA A DIRECCION USD'!D1700)/'TARIFA ENTREGA A DIRECCION USD'!D1700,3)</f>
        <v>0.42099999999999999</v>
      </c>
      <c r="V1700" s="200">
        <f>TRUNC(('TARIFA ENTREGA A DIRECCION USD'!G1700-'TARIFA ENTREGA A DIRECCION USD'!D1700)/'TARIFA ENTREGA A DIRECCION USD'!D1700,3)</f>
        <v>0.94399999999999995</v>
      </c>
      <c r="X1700" s="142">
        <v>16.12</v>
      </c>
      <c r="Y1700" s="190">
        <v>1693</v>
      </c>
      <c r="Z1700" s="200">
        <v>0.55000000000000004</v>
      </c>
      <c r="AA1700" s="200">
        <v>0.13</v>
      </c>
      <c r="AB1700" s="200">
        <v>0.3</v>
      </c>
      <c r="AC1700" s="200">
        <v>0.85</v>
      </c>
      <c r="AL1700"/>
      <c r="AM1700"/>
      <c r="AN1700"/>
      <c r="AO1700"/>
      <c r="AP1700"/>
      <c r="AQ1700"/>
      <c r="AR1700"/>
      <c r="AS1700"/>
      <c r="AT1700"/>
      <c r="AU1700"/>
    </row>
    <row r="1701" spans="17:47" x14ac:dyDescent="0.2">
      <c r="Q1701" s="142">
        <f>TRUNC('TARIFA ENTREGA A DIRECCION USD'!D1702-'TARIFA ENTREGA A DIRECCION USD'!D1701,2)</f>
        <v>0.54</v>
      </c>
      <c r="R1701" s="190">
        <v>1694</v>
      </c>
      <c r="S1701" s="200">
        <f>TRUNC((('TARIFA ENTREGA A DIRECCION USD'!C1701-'TARIFA ENTREGA A DIRECCION USD'!D1701)/'TARIFA ENTREGA A DIRECCION USD'!D1701)+1,3)</f>
        <v>0.72199999999999998</v>
      </c>
      <c r="T1701" s="200">
        <f>TRUNC(('TARIFA ENTREGA A DIRECCION USD'!E1701-'TARIFA ENTREGA A DIRECCION USD'!D1701)/'TARIFA ENTREGA A DIRECCION USD'!D1701,3)</f>
        <v>0.251</v>
      </c>
      <c r="U1701" s="200">
        <f>TRUNC(('TARIFA ENTREGA A DIRECCION USD'!F1701-'TARIFA ENTREGA A DIRECCION USD'!D1701)/'TARIFA ENTREGA A DIRECCION USD'!D1701,3)</f>
        <v>0.42099999999999999</v>
      </c>
      <c r="V1701" s="200">
        <f>TRUNC(('TARIFA ENTREGA A DIRECCION USD'!G1701-'TARIFA ENTREGA A DIRECCION USD'!D1701)/'TARIFA ENTREGA A DIRECCION USD'!D1701,3)</f>
        <v>0.94399999999999995</v>
      </c>
      <c r="X1701" s="142">
        <v>16.12</v>
      </c>
      <c r="Y1701" s="190">
        <v>1694</v>
      </c>
      <c r="Z1701" s="200">
        <v>0.55000000000000004</v>
      </c>
      <c r="AA1701" s="200">
        <v>0.13</v>
      </c>
      <c r="AB1701" s="200">
        <v>0.3</v>
      </c>
      <c r="AC1701" s="200">
        <v>0.85</v>
      </c>
      <c r="AL1701"/>
      <c r="AM1701"/>
      <c r="AN1701"/>
      <c r="AO1701"/>
      <c r="AP1701"/>
      <c r="AQ1701"/>
      <c r="AR1701"/>
      <c r="AS1701"/>
      <c r="AT1701"/>
      <c r="AU1701"/>
    </row>
    <row r="1702" spans="17:47" x14ac:dyDescent="0.2">
      <c r="Q1702" s="142">
        <f>TRUNC('TARIFA ENTREGA A DIRECCION USD'!D1703-'TARIFA ENTREGA A DIRECCION USD'!D1702,2)</f>
        <v>0.54</v>
      </c>
      <c r="R1702" s="190">
        <v>1695</v>
      </c>
      <c r="S1702" s="200">
        <f>TRUNC((('TARIFA ENTREGA A DIRECCION USD'!C1702-'TARIFA ENTREGA A DIRECCION USD'!D1702)/'TARIFA ENTREGA A DIRECCION USD'!D1702)+1,3)</f>
        <v>0.72199999999999998</v>
      </c>
      <c r="T1702" s="200">
        <f>TRUNC(('TARIFA ENTREGA A DIRECCION USD'!E1702-'TARIFA ENTREGA A DIRECCION USD'!D1702)/'TARIFA ENTREGA A DIRECCION USD'!D1702,3)</f>
        <v>0.251</v>
      </c>
      <c r="U1702" s="200">
        <f>TRUNC(('TARIFA ENTREGA A DIRECCION USD'!F1702-'TARIFA ENTREGA A DIRECCION USD'!D1702)/'TARIFA ENTREGA A DIRECCION USD'!D1702,3)</f>
        <v>0.42099999999999999</v>
      </c>
      <c r="V1702" s="200">
        <f>TRUNC(('TARIFA ENTREGA A DIRECCION USD'!G1702-'TARIFA ENTREGA A DIRECCION USD'!D1702)/'TARIFA ENTREGA A DIRECCION USD'!D1702,3)</f>
        <v>0.94399999999999995</v>
      </c>
      <c r="X1702" s="142">
        <v>16.12</v>
      </c>
      <c r="Y1702" s="190">
        <v>1695</v>
      </c>
      <c r="Z1702" s="200">
        <v>0.55000000000000004</v>
      </c>
      <c r="AA1702" s="200">
        <v>0.13</v>
      </c>
      <c r="AB1702" s="200">
        <v>0.3</v>
      </c>
      <c r="AC1702" s="200">
        <v>0.85</v>
      </c>
      <c r="AL1702"/>
      <c r="AM1702"/>
      <c r="AN1702"/>
      <c r="AO1702"/>
      <c r="AP1702"/>
      <c r="AQ1702"/>
      <c r="AR1702"/>
      <c r="AS1702"/>
      <c r="AT1702"/>
      <c r="AU1702"/>
    </row>
    <row r="1703" spans="17:47" x14ac:dyDescent="0.2">
      <c r="Q1703" s="142">
        <f>TRUNC('TARIFA ENTREGA A DIRECCION USD'!D1704-'TARIFA ENTREGA A DIRECCION USD'!D1703,2)</f>
        <v>0.54</v>
      </c>
      <c r="R1703" s="190">
        <v>1696</v>
      </c>
      <c r="S1703" s="200">
        <f>TRUNC((('TARIFA ENTREGA A DIRECCION USD'!C1703-'TARIFA ENTREGA A DIRECCION USD'!D1703)/'TARIFA ENTREGA A DIRECCION USD'!D1703)+1,3)</f>
        <v>0.72199999999999998</v>
      </c>
      <c r="T1703" s="200">
        <f>TRUNC(('TARIFA ENTREGA A DIRECCION USD'!E1703-'TARIFA ENTREGA A DIRECCION USD'!D1703)/'TARIFA ENTREGA A DIRECCION USD'!D1703,3)</f>
        <v>0.251</v>
      </c>
      <c r="U1703" s="200">
        <f>TRUNC(('TARIFA ENTREGA A DIRECCION USD'!F1703-'TARIFA ENTREGA A DIRECCION USD'!D1703)/'TARIFA ENTREGA A DIRECCION USD'!D1703,3)</f>
        <v>0.42099999999999999</v>
      </c>
      <c r="V1703" s="200">
        <f>TRUNC(('TARIFA ENTREGA A DIRECCION USD'!G1703-'TARIFA ENTREGA A DIRECCION USD'!D1703)/'TARIFA ENTREGA A DIRECCION USD'!D1703,3)</f>
        <v>0.94399999999999995</v>
      </c>
      <c r="X1703" s="142">
        <v>16.12</v>
      </c>
      <c r="Y1703" s="190">
        <v>1696</v>
      </c>
      <c r="Z1703" s="200">
        <v>0.55000000000000004</v>
      </c>
      <c r="AA1703" s="200">
        <v>0.13</v>
      </c>
      <c r="AB1703" s="200">
        <v>0.3</v>
      </c>
      <c r="AC1703" s="200">
        <v>0.85</v>
      </c>
      <c r="AL1703"/>
      <c r="AM1703"/>
      <c r="AN1703"/>
      <c r="AO1703"/>
      <c r="AP1703"/>
      <c r="AQ1703"/>
      <c r="AR1703"/>
      <c r="AS1703"/>
      <c r="AT1703"/>
      <c r="AU1703"/>
    </row>
    <row r="1704" spans="17:47" x14ac:dyDescent="0.2">
      <c r="Q1704" s="142">
        <f>TRUNC('TARIFA ENTREGA A DIRECCION USD'!D1705-'TARIFA ENTREGA A DIRECCION USD'!D1704,2)</f>
        <v>0.54</v>
      </c>
      <c r="R1704" s="190">
        <v>1697</v>
      </c>
      <c r="S1704" s="200">
        <f>TRUNC((('TARIFA ENTREGA A DIRECCION USD'!C1704-'TARIFA ENTREGA A DIRECCION USD'!D1704)/'TARIFA ENTREGA A DIRECCION USD'!D1704)+1,3)</f>
        <v>0.72199999999999998</v>
      </c>
      <c r="T1704" s="200">
        <f>TRUNC(('TARIFA ENTREGA A DIRECCION USD'!E1704-'TARIFA ENTREGA A DIRECCION USD'!D1704)/'TARIFA ENTREGA A DIRECCION USD'!D1704,3)</f>
        <v>0.251</v>
      </c>
      <c r="U1704" s="200">
        <f>TRUNC(('TARIFA ENTREGA A DIRECCION USD'!F1704-'TARIFA ENTREGA A DIRECCION USD'!D1704)/'TARIFA ENTREGA A DIRECCION USD'!D1704,3)</f>
        <v>0.42099999999999999</v>
      </c>
      <c r="V1704" s="200">
        <f>TRUNC(('TARIFA ENTREGA A DIRECCION USD'!G1704-'TARIFA ENTREGA A DIRECCION USD'!D1704)/'TARIFA ENTREGA A DIRECCION USD'!D1704,3)</f>
        <v>0.94399999999999995</v>
      </c>
      <c r="X1704" s="142">
        <v>16.12</v>
      </c>
      <c r="Y1704" s="190">
        <v>1697</v>
      </c>
      <c r="Z1704" s="200">
        <v>0.55000000000000004</v>
      </c>
      <c r="AA1704" s="200">
        <v>0.13</v>
      </c>
      <c r="AB1704" s="200">
        <v>0.3</v>
      </c>
      <c r="AC1704" s="200">
        <v>0.85</v>
      </c>
      <c r="AL1704"/>
      <c r="AM1704"/>
      <c r="AN1704"/>
      <c r="AO1704"/>
      <c r="AP1704"/>
      <c r="AQ1704"/>
      <c r="AR1704"/>
      <c r="AS1704"/>
      <c r="AT1704"/>
      <c r="AU1704"/>
    </row>
    <row r="1705" spans="17:47" x14ac:dyDescent="0.2">
      <c r="Q1705" s="142">
        <f>TRUNC('TARIFA ENTREGA A DIRECCION USD'!D1706-'TARIFA ENTREGA A DIRECCION USD'!D1705,2)</f>
        <v>0.54</v>
      </c>
      <c r="R1705" s="190">
        <v>1698</v>
      </c>
      <c r="S1705" s="200">
        <f>TRUNC((('TARIFA ENTREGA A DIRECCION USD'!C1705-'TARIFA ENTREGA A DIRECCION USD'!D1705)/'TARIFA ENTREGA A DIRECCION USD'!D1705)+1,3)</f>
        <v>0.72199999999999998</v>
      </c>
      <c r="T1705" s="200">
        <f>TRUNC(('TARIFA ENTREGA A DIRECCION USD'!E1705-'TARIFA ENTREGA A DIRECCION USD'!D1705)/'TARIFA ENTREGA A DIRECCION USD'!D1705,3)</f>
        <v>0.251</v>
      </c>
      <c r="U1705" s="200">
        <f>TRUNC(('TARIFA ENTREGA A DIRECCION USD'!F1705-'TARIFA ENTREGA A DIRECCION USD'!D1705)/'TARIFA ENTREGA A DIRECCION USD'!D1705,3)</f>
        <v>0.42099999999999999</v>
      </c>
      <c r="V1705" s="200">
        <f>TRUNC(('TARIFA ENTREGA A DIRECCION USD'!G1705-'TARIFA ENTREGA A DIRECCION USD'!D1705)/'TARIFA ENTREGA A DIRECCION USD'!D1705,3)</f>
        <v>0.94399999999999995</v>
      </c>
      <c r="X1705" s="142">
        <v>16.12</v>
      </c>
      <c r="Y1705" s="190">
        <v>1698</v>
      </c>
      <c r="Z1705" s="200">
        <v>0.55000000000000004</v>
      </c>
      <c r="AA1705" s="200">
        <v>0.13</v>
      </c>
      <c r="AB1705" s="200">
        <v>0.3</v>
      </c>
      <c r="AC1705" s="200">
        <v>0.85</v>
      </c>
      <c r="AL1705"/>
      <c r="AM1705"/>
      <c r="AN1705"/>
      <c r="AO1705"/>
      <c r="AP1705"/>
      <c r="AQ1705"/>
      <c r="AR1705"/>
      <c r="AS1705"/>
      <c r="AT1705"/>
      <c r="AU1705"/>
    </row>
    <row r="1706" spans="17:47" x14ac:dyDescent="0.2">
      <c r="Q1706" s="142">
        <f>TRUNC('TARIFA ENTREGA A DIRECCION USD'!D1707-'TARIFA ENTREGA A DIRECCION USD'!D1706,2)</f>
        <v>0.54</v>
      </c>
      <c r="R1706" s="190">
        <v>1699</v>
      </c>
      <c r="S1706" s="200">
        <f>TRUNC((('TARIFA ENTREGA A DIRECCION USD'!C1706-'TARIFA ENTREGA A DIRECCION USD'!D1706)/'TARIFA ENTREGA A DIRECCION USD'!D1706)+1,3)</f>
        <v>0.72199999999999998</v>
      </c>
      <c r="T1706" s="200">
        <f>TRUNC(('TARIFA ENTREGA A DIRECCION USD'!E1706-'TARIFA ENTREGA A DIRECCION USD'!D1706)/'TARIFA ENTREGA A DIRECCION USD'!D1706,3)</f>
        <v>0.251</v>
      </c>
      <c r="U1706" s="200">
        <f>TRUNC(('TARIFA ENTREGA A DIRECCION USD'!F1706-'TARIFA ENTREGA A DIRECCION USD'!D1706)/'TARIFA ENTREGA A DIRECCION USD'!D1706,3)</f>
        <v>0.42099999999999999</v>
      </c>
      <c r="V1706" s="200">
        <f>TRUNC(('TARIFA ENTREGA A DIRECCION USD'!G1706-'TARIFA ENTREGA A DIRECCION USD'!D1706)/'TARIFA ENTREGA A DIRECCION USD'!D1706,3)</f>
        <v>0.94399999999999995</v>
      </c>
      <c r="X1706" s="142">
        <v>16.12</v>
      </c>
      <c r="Y1706" s="190">
        <v>1699</v>
      </c>
      <c r="Z1706" s="200">
        <v>0.55000000000000004</v>
      </c>
      <c r="AA1706" s="200">
        <v>0.13</v>
      </c>
      <c r="AB1706" s="200">
        <v>0.3</v>
      </c>
      <c r="AC1706" s="200">
        <v>0.85</v>
      </c>
      <c r="AL1706"/>
      <c r="AM1706"/>
      <c r="AN1706"/>
      <c r="AO1706"/>
      <c r="AP1706"/>
      <c r="AQ1706"/>
      <c r="AR1706"/>
      <c r="AS1706"/>
      <c r="AT1706"/>
      <c r="AU1706"/>
    </row>
    <row r="1707" spans="17:47" x14ac:dyDescent="0.2">
      <c r="Q1707" s="142">
        <f>TRUNC('TARIFA ENTREGA A DIRECCION USD'!D1708-'TARIFA ENTREGA A DIRECCION USD'!D1707,2)</f>
        <v>0.54</v>
      </c>
      <c r="R1707" s="190">
        <v>1700</v>
      </c>
      <c r="S1707" s="200">
        <f>TRUNC((('TARIFA ENTREGA A DIRECCION USD'!C1707-'TARIFA ENTREGA A DIRECCION USD'!D1707)/'TARIFA ENTREGA A DIRECCION USD'!D1707)+1,3)</f>
        <v>0.72199999999999998</v>
      </c>
      <c r="T1707" s="200">
        <f>TRUNC(('TARIFA ENTREGA A DIRECCION USD'!E1707-'TARIFA ENTREGA A DIRECCION USD'!D1707)/'TARIFA ENTREGA A DIRECCION USD'!D1707,3)</f>
        <v>0.251</v>
      </c>
      <c r="U1707" s="200">
        <f>TRUNC(('TARIFA ENTREGA A DIRECCION USD'!F1707-'TARIFA ENTREGA A DIRECCION USD'!D1707)/'TARIFA ENTREGA A DIRECCION USD'!D1707,3)</f>
        <v>0.42099999999999999</v>
      </c>
      <c r="V1707" s="200">
        <f>TRUNC(('TARIFA ENTREGA A DIRECCION USD'!G1707-'TARIFA ENTREGA A DIRECCION USD'!D1707)/'TARIFA ENTREGA A DIRECCION USD'!D1707,3)</f>
        <v>0.94399999999999995</v>
      </c>
      <c r="X1707" s="142">
        <v>16.12</v>
      </c>
      <c r="Y1707" s="190">
        <v>1700</v>
      </c>
      <c r="Z1707" s="200">
        <v>0.55000000000000004</v>
      </c>
      <c r="AA1707" s="200">
        <v>0.13</v>
      </c>
      <c r="AB1707" s="200">
        <v>0.3</v>
      </c>
      <c r="AC1707" s="200">
        <v>0.85</v>
      </c>
      <c r="AL1707"/>
      <c r="AM1707"/>
      <c r="AN1707"/>
      <c r="AO1707"/>
      <c r="AP1707"/>
      <c r="AQ1707"/>
      <c r="AR1707"/>
      <c r="AS1707"/>
      <c r="AT1707"/>
      <c r="AU1707"/>
    </row>
    <row r="1708" spans="17:47" x14ac:dyDescent="0.2">
      <c r="Q1708" s="142">
        <f>TRUNC('TARIFA ENTREGA A DIRECCION USD'!D1709-'TARIFA ENTREGA A DIRECCION USD'!D1708,2)</f>
        <v>0.54</v>
      </c>
      <c r="R1708" s="190">
        <v>1701</v>
      </c>
      <c r="S1708" s="200">
        <f>TRUNC((('TARIFA ENTREGA A DIRECCION USD'!C1708-'TARIFA ENTREGA A DIRECCION USD'!D1708)/'TARIFA ENTREGA A DIRECCION USD'!D1708)+1,3)</f>
        <v>0.72199999999999998</v>
      </c>
      <c r="T1708" s="200">
        <f>TRUNC(('TARIFA ENTREGA A DIRECCION USD'!E1708-'TARIFA ENTREGA A DIRECCION USD'!D1708)/'TARIFA ENTREGA A DIRECCION USD'!D1708,3)</f>
        <v>0.251</v>
      </c>
      <c r="U1708" s="200">
        <f>TRUNC(('TARIFA ENTREGA A DIRECCION USD'!F1708-'TARIFA ENTREGA A DIRECCION USD'!D1708)/'TARIFA ENTREGA A DIRECCION USD'!D1708,3)</f>
        <v>0.42099999999999999</v>
      </c>
      <c r="V1708" s="200">
        <f>TRUNC(('TARIFA ENTREGA A DIRECCION USD'!G1708-'TARIFA ENTREGA A DIRECCION USD'!D1708)/'TARIFA ENTREGA A DIRECCION USD'!D1708,3)</f>
        <v>0.94399999999999995</v>
      </c>
      <c r="X1708" s="142">
        <v>16.12</v>
      </c>
      <c r="Y1708" s="190">
        <v>1701</v>
      </c>
      <c r="Z1708" s="200">
        <v>0.55000000000000004</v>
      </c>
      <c r="AA1708" s="200">
        <v>0.13</v>
      </c>
      <c r="AB1708" s="200">
        <v>0.3</v>
      </c>
      <c r="AC1708" s="200">
        <v>0.85</v>
      </c>
      <c r="AL1708"/>
      <c r="AM1708"/>
      <c r="AN1708"/>
      <c r="AO1708"/>
      <c r="AP1708"/>
      <c r="AQ1708"/>
      <c r="AR1708"/>
      <c r="AS1708"/>
      <c r="AT1708"/>
      <c r="AU1708"/>
    </row>
    <row r="1709" spans="17:47" x14ac:dyDescent="0.2">
      <c r="Q1709" s="142">
        <f>TRUNC('TARIFA ENTREGA A DIRECCION USD'!D1710-'TARIFA ENTREGA A DIRECCION USD'!D1709,2)</f>
        <v>0.54</v>
      </c>
      <c r="R1709" s="190">
        <v>1702</v>
      </c>
      <c r="S1709" s="200">
        <f>TRUNC((('TARIFA ENTREGA A DIRECCION USD'!C1709-'TARIFA ENTREGA A DIRECCION USD'!D1709)/'TARIFA ENTREGA A DIRECCION USD'!D1709)+1,3)</f>
        <v>0.72199999999999998</v>
      </c>
      <c r="T1709" s="200">
        <f>TRUNC(('TARIFA ENTREGA A DIRECCION USD'!E1709-'TARIFA ENTREGA A DIRECCION USD'!D1709)/'TARIFA ENTREGA A DIRECCION USD'!D1709,3)</f>
        <v>0.251</v>
      </c>
      <c r="U1709" s="200">
        <f>TRUNC(('TARIFA ENTREGA A DIRECCION USD'!F1709-'TARIFA ENTREGA A DIRECCION USD'!D1709)/'TARIFA ENTREGA A DIRECCION USD'!D1709,3)</f>
        <v>0.42099999999999999</v>
      </c>
      <c r="V1709" s="200">
        <f>TRUNC(('TARIFA ENTREGA A DIRECCION USD'!G1709-'TARIFA ENTREGA A DIRECCION USD'!D1709)/'TARIFA ENTREGA A DIRECCION USD'!D1709,3)</f>
        <v>0.94399999999999995</v>
      </c>
      <c r="X1709" s="142">
        <v>16.12</v>
      </c>
      <c r="Y1709" s="190">
        <v>1702</v>
      </c>
      <c r="Z1709" s="200">
        <v>0.55000000000000004</v>
      </c>
      <c r="AA1709" s="200">
        <v>0.13</v>
      </c>
      <c r="AB1709" s="200">
        <v>0.3</v>
      </c>
      <c r="AC1709" s="200">
        <v>0.85</v>
      </c>
      <c r="AL1709"/>
      <c r="AM1709"/>
      <c r="AN1709"/>
      <c r="AO1709"/>
      <c r="AP1709"/>
      <c r="AQ1709"/>
      <c r="AR1709"/>
      <c r="AS1709"/>
      <c r="AT1709"/>
      <c r="AU1709"/>
    </row>
    <row r="1710" spans="17:47" x14ac:dyDescent="0.2">
      <c r="Q1710" s="142">
        <f>TRUNC('TARIFA ENTREGA A DIRECCION USD'!D1711-'TARIFA ENTREGA A DIRECCION USD'!D1710,2)</f>
        <v>0.54</v>
      </c>
      <c r="R1710" s="190">
        <v>1703</v>
      </c>
      <c r="S1710" s="200">
        <f>TRUNC((('TARIFA ENTREGA A DIRECCION USD'!C1710-'TARIFA ENTREGA A DIRECCION USD'!D1710)/'TARIFA ENTREGA A DIRECCION USD'!D1710)+1,3)</f>
        <v>0.72199999999999998</v>
      </c>
      <c r="T1710" s="200">
        <f>TRUNC(('TARIFA ENTREGA A DIRECCION USD'!E1710-'TARIFA ENTREGA A DIRECCION USD'!D1710)/'TARIFA ENTREGA A DIRECCION USD'!D1710,3)</f>
        <v>0.251</v>
      </c>
      <c r="U1710" s="200">
        <f>TRUNC(('TARIFA ENTREGA A DIRECCION USD'!F1710-'TARIFA ENTREGA A DIRECCION USD'!D1710)/'TARIFA ENTREGA A DIRECCION USD'!D1710,3)</f>
        <v>0.42099999999999999</v>
      </c>
      <c r="V1710" s="200">
        <f>TRUNC(('TARIFA ENTREGA A DIRECCION USD'!G1710-'TARIFA ENTREGA A DIRECCION USD'!D1710)/'TARIFA ENTREGA A DIRECCION USD'!D1710,3)</f>
        <v>0.94399999999999995</v>
      </c>
      <c r="X1710" s="142">
        <v>16.12</v>
      </c>
      <c r="Y1710" s="190">
        <v>1703</v>
      </c>
      <c r="Z1710" s="200">
        <v>0.55000000000000004</v>
      </c>
      <c r="AA1710" s="200">
        <v>0.13</v>
      </c>
      <c r="AB1710" s="200">
        <v>0.3</v>
      </c>
      <c r="AC1710" s="200">
        <v>0.85</v>
      </c>
      <c r="AL1710"/>
      <c r="AM1710"/>
      <c r="AN1710"/>
      <c r="AO1710"/>
      <c r="AP1710"/>
      <c r="AQ1710"/>
      <c r="AR1710"/>
      <c r="AS1710"/>
      <c r="AT1710"/>
      <c r="AU1710"/>
    </row>
    <row r="1711" spans="17:47" x14ac:dyDescent="0.2">
      <c r="Q1711" s="142">
        <f>TRUNC('TARIFA ENTREGA A DIRECCION USD'!D1712-'TARIFA ENTREGA A DIRECCION USD'!D1711,2)</f>
        <v>0.54</v>
      </c>
      <c r="R1711" s="190">
        <v>1704</v>
      </c>
      <c r="S1711" s="200">
        <f>TRUNC((('TARIFA ENTREGA A DIRECCION USD'!C1711-'TARIFA ENTREGA A DIRECCION USD'!D1711)/'TARIFA ENTREGA A DIRECCION USD'!D1711)+1,3)</f>
        <v>0.72199999999999998</v>
      </c>
      <c r="T1711" s="200">
        <f>TRUNC(('TARIFA ENTREGA A DIRECCION USD'!E1711-'TARIFA ENTREGA A DIRECCION USD'!D1711)/'TARIFA ENTREGA A DIRECCION USD'!D1711,3)</f>
        <v>0.251</v>
      </c>
      <c r="U1711" s="200">
        <f>TRUNC(('TARIFA ENTREGA A DIRECCION USD'!F1711-'TARIFA ENTREGA A DIRECCION USD'!D1711)/'TARIFA ENTREGA A DIRECCION USD'!D1711,3)</f>
        <v>0.42099999999999999</v>
      </c>
      <c r="V1711" s="200">
        <f>TRUNC(('TARIFA ENTREGA A DIRECCION USD'!G1711-'TARIFA ENTREGA A DIRECCION USD'!D1711)/'TARIFA ENTREGA A DIRECCION USD'!D1711,3)</f>
        <v>0.94399999999999995</v>
      </c>
      <c r="X1711" s="142">
        <v>16.12</v>
      </c>
      <c r="Y1711" s="190">
        <v>1704</v>
      </c>
      <c r="Z1711" s="200">
        <v>0.55000000000000004</v>
      </c>
      <c r="AA1711" s="200">
        <v>0.13</v>
      </c>
      <c r="AB1711" s="200">
        <v>0.3</v>
      </c>
      <c r="AC1711" s="200">
        <v>0.85</v>
      </c>
      <c r="AL1711"/>
      <c r="AM1711"/>
      <c r="AN1711"/>
      <c r="AO1711"/>
      <c r="AP1711"/>
      <c r="AQ1711"/>
      <c r="AR1711"/>
      <c r="AS1711"/>
      <c r="AT1711"/>
      <c r="AU1711"/>
    </row>
    <row r="1712" spans="17:47" x14ac:dyDescent="0.2">
      <c r="Q1712" s="142">
        <f>TRUNC('TARIFA ENTREGA A DIRECCION USD'!D1713-'TARIFA ENTREGA A DIRECCION USD'!D1712,2)</f>
        <v>0.54</v>
      </c>
      <c r="R1712" s="190">
        <v>1705</v>
      </c>
      <c r="S1712" s="200">
        <f>TRUNC((('TARIFA ENTREGA A DIRECCION USD'!C1712-'TARIFA ENTREGA A DIRECCION USD'!D1712)/'TARIFA ENTREGA A DIRECCION USD'!D1712)+1,3)</f>
        <v>0.72199999999999998</v>
      </c>
      <c r="T1712" s="200">
        <f>TRUNC(('TARIFA ENTREGA A DIRECCION USD'!E1712-'TARIFA ENTREGA A DIRECCION USD'!D1712)/'TARIFA ENTREGA A DIRECCION USD'!D1712,3)</f>
        <v>0.251</v>
      </c>
      <c r="U1712" s="200">
        <f>TRUNC(('TARIFA ENTREGA A DIRECCION USD'!F1712-'TARIFA ENTREGA A DIRECCION USD'!D1712)/'TARIFA ENTREGA A DIRECCION USD'!D1712,3)</f>
        <v>0.42099999999999999</v>
      </c>
      <c r="V1712" s="200">
        <f>TRUNC(('TARIFA ENTREGA A DIRECCION USD'!G1712-'TARIFA ENTREGA A DIRECCION USD'!D1712)/'TARIFA ENTREGA A DIRECCION USD'!D1712,3)</f>
        <v>0.94499999999999995</v>
      </c>
      <c r="X1712" s="142">
        <v>16.12</v>
      </c>
      <c r="Y1712" s="190">
        <v>1705</v>
      </c>
      <c r="Z1712" s="200">
        <v>0.55000000000000004</v>
      </c>
      <c r="AA1712" s="200">
        <v>0.13</v>
      </c>
      <c r="AB1712" s="200">
        <v>0.3</v>
      </c>
      <c r="AC1712" s="200">
        <v>0.85</v>
      </c>
      <c r="AL1712"/>
      <c r="AM1712"/>
      <c r="AN1712"/>
      <c r="AO1712"/>
      <c r="AP1712"/>
      <c r="AQ1712"/>
      <c r="AR1712"/>
      <c r="AS1712"/>
      <c r="AT1712"/>
      <c r="AU1712"/>
    </row>
    <row r="1713" spans="17:47" x14ac:dyDescent="0.2">
      <c r="Q1713" s="142">
        <f>TRUNC('TARIFA ENTREGA A DIRECCION USD'!D1714-'TARIFA ENTREGA A DIRECCION USD'!D1713,2)</f>
        <v>0.54</v>
      </c>
      <c r="R1713" s="190">
        <v>1706</v>
      </c>
      <c r="S1713" s="200">
        <f>TRUNC((('TARIFA ENTREGA A DIRECCION USD'!C1713-'TARIFA ENTREGA A DIRECCION USD'!D1713)/'TARIFA ENTREGA A DIRECCION USD'!D1713)+1,3)</f>
        <v>0.72199999999999998</v>
      </c>
      <c r="T1713" s="200">
        <f>TRUNC(('TARIFA ENTREGA A DIRECCION USD'!E1713-'TARIFA ENTREGA A DIRECCION USD'!D1713)/'TARIFA ENTREGA A DIRECCION USD'!D1713,3)</f>
        <v>0.251</v>
      </c>
      <c r="U1713" s="200">
        <f>TRUNC(('TARIFA ENTREGA A DIRECCION USD'!F1713-'TARIFA ENTREGA A DIRECCION USD'!D1713)/'TARIFA ENTREGA A DIRECCION USD'!D1713,3)</f>
        <v>0.42099999999999999</v>
      </c>
      <c r="V1713" s="200">
        <f>TRUNC(('TARIFA ENTREGA A DIRECCION USD'!G1713-'TARIFA ENTREGA A DIRECCION USD'!D1713)/'TARIFA ENTREGA A DIRECCION USD'!D1713,3)</f>
        <v>0.94499999999999995</v>
      </c>
      <c r="X1713" s="142">
        <v>16.12</v>
      </c>
      <c r="Y1713" s="190">
        <v>1706</v>
      </c>
      <c r="Z1713" s="200">
        <v>0.55000000000000004</v>
      </c>
      <c r="AA1713" s="200">
        <v>0.13</v>
      </c>
      <c r="AB1713" s="200">
        <v>0.3</v>
      </c>
      <c r="AC1713" s="200">
        <v>0.85</v>
      </c>
      <c r="AL1713"/>
      <c r="AM1713"/>
      <c r="AN1713"/>
      <c r="AO1713"/>
      <c r="AP1713"/>
      <c r="AQ1713"/>
      <c r="AR1713"/>
      <c r="AS1713"/>
      <c r="AT1713"/>
      <c r="AU1713"/>
    </row>
    <row r="1714" spans="17:47" x14ac:dyDescent="0.2">
      <c r="Q1714" s="142">
        <f>TRUNC('TARIFA ENTREGA A DIRECCION USD'!D1715-'TARIFA ENTREGA A DIRECCION USD'!D1714,2)</f>
        <v>0.54</v>
      </c>
      <c r="R1714" s="190">
        <v>1707</v>
      </c>
      <c r="S1714" s="200">
        <f>TRUNC((('TARIFA ENTREGA A DIRECCION USD'!C1714-'TARIFA ENTREGA A DIRECCION USD'!D1714)/'TARIFA ENTREGA A DIRECCION USD'!D1714)+1,3)</f>
        <v>0.72199999999999998</v>
      </c>
      <c r="T1714" s="200">
        <f>TRUNC(('TARIFA ENTREGA A DIRECCION USD'!E1714-'TARIFA ENTREGA A DIRECCION USD'!D1714)/'TARIFA ENTREGA A DIRECCION USD'!D1714,3)</f>
        <v>0.251</v>
      </c>
      <c r="U1714" s="200">
        <f>TRUNC(('TARIFA ENTREGA A DIRECCION USD'!F1714-'TARIFA ENTREGA A DIRECCION USD'!D1714)/'TARIFA ENTREGA A DIRECCION USD'!D1714,3)</f>
        <v>0.42099999999999999</v>
      </c>
      <c r="V1714" s="200">
        <f>TRUNC(('TARIFA ENTREGA A DIRECCION USD'!G1714-'TARIFA ENTREGA A DIRECCION USD'!D1714)/'TARIFA ENTREGA A DIRECCION USD'!D1714,3)</f>
        <v>0.94499999999999995</v>
      </c>
      <c r="X1714" s="142">
        <v>16.12</v>
      </c>
      <c r="Y1714" s="190">
        <v>1707</v>
      </c>
      <c r="Z1714" s="200">
        <v>0.55000000000000004</v>
      </c>
      <c r="AA1714" s="200">
        <v>0.13</v>
      </c>
      <c r="AB1714" s="200">
        <v>0.3</v>
      </c>
      <c r="AC1714" s="200">
        <v>0.85</v>
      </c>
      <c r="AL1714"/>
      <c r="AM1714"/>
      <c r="AN1714"/>
      <c r="AO1714"/>
      <c r="AP1714"/>
      <c r="AQ1714"/>
      <c r="AR1714"/>
      <c r="AS1714"/>
      <c r="AT1714"/>
      <c r="AU1714"/>
    </row>
    <row r="1715" spans="17:47" x14ac:dyDescent="0.2">
      <c r="Q1715" s="142">
        <f>TRUNC('TARIFA ENTREGA A DIRECCION USD'!D1716-'TARIFA ENTREGA A DIRECCION USD'!D1715,2)</f>
        <v>0.54</v>
      </c>
      <c r="R1715" s="190">
        <v>1708</v>
      </c>
      <c r="S1715" s="200">
        <f>TRUNC((('TARIFA ENTREGA A DIRECCION USD'!C1715-'TARIFA ENTREGA A DIRECCION USD'!D1715)/'TARIFA ENTREGA A DIRECCION USD'!D1715)+1,3)</f>
        <v>0.72199999999999998</v>
      </c>
      <c r="T1715" s="200">
        <f>TRUNC(('TARIFA ENTREGA A DIRECCION USD'!E1715-'TARIFA ENTREGA A DIRECCION USD'!D1715)/'TARIFA ENTREGA A DIRECCION USD'!D1715,3)</f>
        <v>0.251</v>
      </c>
      <c r="U1715" s="200">
        <f>TRUNC(('TARIFA ENTREGA A DIRECCION USD'!F1715-'TARIFA ENTREGA A DIRECCION USD'!D1715)/'TARIFA ENTREGA A DIRECCION USD'!D1715,3)</f>
        <v>0.42099999999999999</v>
      </c>
      <c r="V1715" s="200">
        <f>TRUNC(('TARIFA ENTREGA A DIRECCION USD'!G1715-'TARIFA ENTREGA A DIRECCION USD'!D1715)/'TARIFA ENTREGA A DIRECCION USD'!D1715,3)</f>
        <v>0.94499999999999995</v>
      </c>
      <c r="X1715" s="142">
        <v>16.12</v>
      </c>
      <c r="Y1715" s="190">
        <v>1708</v>
      </c>
      <c r="Z1715" s="200">
        <v>0.55000000000000004</v>
      </c>
      <c r="AA1715" s="200">
        <v>0.13</v>
      </c>
      <c r="AB1715" s="200">
        <v>0.3</v>
      </c>
      <c r="AC1715" s="200">
        <v>0.85</v>
      </c>
      <c r="AL1715"/>
      <c r="AM1715"/>
      <c r="AN1715"/>
      <c r="AO1715"/>
      <c r="AP1715"/>
      <c r="AQ1715"/>
      <c r="AR1715"/>
      <c r="AS1715"/>
      <c r="AT1715"/>
      <c r="AU1715"/>
    </row>
    <row r="1716" spans="17:47" x14ac:dyDescent="0.2">
      <c r="Q1716" s="142">
        <f>TRUNC('TARIFA ENTREGA A DIRECCION USD'!D1717-'TARIFA ENTREGA A DIRECCION USD'!D1716,2)</f>
        <v>0.54</v>
      </c>
      <c r="R1716" s="190">
        <v>1709</v>
      </c>
      <c r="S1716" s="200">
        <f>TRUNC((('TARIFA ENTREGA A DIRECCION USD'!C1716-'TARIFA ENTREGA A DIRECCION USD'!D1716)/'TARIFA ENTREGA A DIRECCION USD'!D1716)+1,3)</f>
        <v>0.72199999999999998</v>
      </c>
      <c r="T1716" s="200">
        <f>TRUNC(('TARIFA ENTREGA A DIRECCION USD'!E1716-'TARIFA ENTREGA A DIRECCION USD'!D1716)/'TARIFA ENTREGA A DIRECCION USD'!D1716,3)</f>
        <v>0.251</v>
      </c>
      <c r="U1716" s="200">
        <f>TRUNC(('TARIFA ENTREGA A DIRECCION USD'!F1716-'TARIFA ENTREGA A DIRECCION USD'!D1716)/'TARIFA ENTREGA A DIRECCION USD'!D1716,3)</f>
        <v>0.42099999999999999</v>
      </c>
      <c r="V1716" s="200">
        <f>TRUNC(('TARIFA ENTREGA A DIRECCION USD'!G1716-'TARIFA ENTREGA A DIRECCION USD'!D1716)/'TARIFA ENTREGA A DIRECCION USD'!D1716,3)</f>
        <v>0.94499999999999995</v>
      </c>
      <c r="X1716" s="142">
        <v>16.12</v>
      </c>
      <c r="Y1716" s="190">
        <v>1709</v>
      </c>
      <c r="Z1716" s="200">
        <v>0.55000000000000004</v>
      </c>
      <c r="AA1716" s="200">
        <v>0.13</v>
      </c>
      <c r="AB1716" s="200">
        <v>0.3</v>
      </c>
      <c r="AC1716" s="200">
        <v>0.85</v>
      </c>
      <c r="AL1716"/>
      <c r="AM1716"/>
      <c r="AN1716"/>
      <c r="AO1716"/>
      <c r="AP1716"/>
      <c r="AQ1716"/>
      <c r="AR1716"/>
      <c r="AS1716"/>
      <c r="AT1716"/>
      <c r="AU1716"/>
    </row>
    <row r="1717" spans="17:47" x14ac:dyDescent="0.2">
      <c r="Q1717" s="142">
        <f>TRUNC('TARIFA ENTREGA A DIRECCION USD'!D1718-'TARIFA ENTREGA A DIRECCION USD'!D1717,2)</f>
        <v>0.54</v>
      </c>
      <c r="R1717" s="190">
        <v>1710</v>
      </c>
      <c r="S1717" s="200">
        <f>TRUNC((('TARIFA ENTREGA A DIRECCION USD'!C1717-'TARIFA ENTREGA A DIRECCION USD'!D1717)/'TARIFA ENTREGA A DIRECCION USD'!D1717)+1,3)</f>
        <v>0.72199999999999998</v>
      </c>
      <c r="T1717" s="200">
        <f>TRUNC(('TARIFA ENTREGA A DIRECCION USD'!E1717-'TARIFA ENTREGA A DIRECCION USD'!D1717)/'TARIFA ENTREGA A DIRECCION USD'!D1717,3)</f>
        <v>0.251</v>
      </c>
      <c r="U1717" s="200">
        <f>TRUNC(('TARIFA ENTREGA A DIRECCION USD'!F1717-'TARIFA ENTREGA A DIRECCION USD'!D1717)/'TARIFA ENTREGA A DIRECCION USD'!D1717,3)</f>
        <v>0.42099999999999999</v>
      </c>
      <c r="V1717" s="200">
        <f>TRUNC(('TARIFA ENTREGA A DIRECCION USD'!G1717-'TARIFA ENTREGA A DIRECCION USD'!D1717)/'TARIFA ENTREGA A DIRECCION USD'!D1717,3)</f>
        <v>0.94499999999999995</v>
      </c>
      <c r="X1717" s="142">
        <v>16.12</v>
      </c>
      <c r="Y1717" s="190">
        <v>1710</v>
      </c>
      <c r="Z1717" s="200">
        <v>0.55000000000000004</v>
      </c>
      <c r="AA1717" s="200">
        <v>0.13</v>
      </c>
      <c r="AB1717" s="200">
        <v>0.3</v>
      </c>
      <c r="AC1717" s="200">
        <v>0.85</v>
      </c>
      <c r="AL1717"/>
      <c r="AM1717"/>
      <c r="AN1717"/>
      <c r="AO1717"/>
      <c r="AP1717"/>
      <c r="AQ1717"/>
      <c r="AR1717"/>
      <c r="AS1717"/>
      <c r="AT1717"/>
      <c r="AU1717"/>
    </row>
    <row r="1718" spans="17:47" x14ac:dyDescent="0.2">
      <c r="Q1718" s="142">
        <f>TRUNC('TARIFA ENTREGA A DIRECCION USD'!D1719-'TARIFA ENTREGA A DIRECCION USD'!D1718,2)</f>
        <v>0.54</v>
      </c>
      <c r="R1718" s="190">
        <v>1711</v>
      </c>
      <c r="S1718" s="200">
        <f>TRUNC((('TARIFA ENTREGA A DIRECCION USD'!C1718-'TARIFA ENTREGA A DIRECCION USD'!D1718)/'TARIFA ENTREGA A DIRECCION USD'!D1718)+1,3)</f>
        <v>0.72199999999999998</v>
      </c>
      <c r="T1718" s="200">
        <f>TRUNC(('TARIFA ENTREGA A DIRECCION USD'!E1718-'TARIFA ENTREGA A DIRECCION USD'!D1718)/'TARIFA ENTREGA A DIRECCION USD'!D1718,3)</f>
        <v>0.251</v>
      </c>
      <c r="U1718" s="200">
        <f>TRUNC(('TARIFA ENTREGA A DIRECCION USD'!F1718-'TARIFA ENTREGA A DIRECCION USD'!D1718)/'TARIFA ENTREGA A DIRECCION USD'!D1718,3)</f>
        <v>0.42099999999999999</v>
      </c>
      <c r="V1718" s="200">
        <f>TRUNC(('TARIFA ENTREGA A DIRECCION USD'!G1718-'TARIFA ENTREGA A DIRECCION USD'!D1718)/'TARIFA ENTREGA A DIRECCION USD'!D1718,3)</f>
        <v>0.94499999999999995</v>
      </c>
      <c r="X1718" s="142">
        <v>16.12</v>
      </c>
      <c r="Y1718" s="190">
        <v>1711</v>
      </c>
      <c r="Z1718" s="200">
        <v>0.55000000000000004</v>
      </c>
      <c r="AA1718" s="200">
        <v>0.13</v>
      </c>
      <c r="AB1718" s="200">
        <v>0.3</v>
      </c>
      <c r="AC1718" s="200">
        <v>0.85</v>
      </c>
      <c r="AL1718"/>
      <c r="AM1718"/>
      <c r="AN1718"/>
      <c r="AO1718"/>
      <c r="AP1718"/>
      <c r="AQ1718"/>
      <c r="AR1718"/>
      <c r="AS1718"/>
      <c r="AT1718"/>
      <c r="AU1718"/>
    </row>
    <row r="1719" spans="17:47" x14ac:dyDescent="0.2">
      <c r="Q1719" s="142">
        <f>TRUNC('TARIFA ENTREGA A DIRECCION USD'!D1720-'TARIFA ENTREGA A DIRECCION USD'!D1719,2)</f>
        <v>0.54</v>
      </c>
      <c r="R1719" s="190">
        <v>1712</v>
      </c>
      <c r="S1719" s="200">
        <f>TRUNC((('TARIFA ENTREGA A DIRECCION USD'!C1719-'TARIFA ENTREGA A DIRECCION USD'!D1719)/'TARIFA ENTREGA A DIRECCION USD'!D1719)+1,3)</f>
        <v>0.72199999999999998</v>
      </c>
      <c r="T1719" s="200">
        <f>TRUNC(('TARIFA ENTREGA A DIRECCION USD'!E1719-'TARIFA ENTREGA A DIRECCION USD'!D1719)/'TARIFA ENTREGA A DIRECCION USD'!D1719,3)</f>
        <v>0.251</v>
      </c>
      <c r="U1719" s="200">
        <f>TRUNC(('TARIFA ENTREGA A DIRECCION USD'!F1719-'TARIFA ENTREGA A DIRECCION USD'!D1719)/'TARIFA ENTREGA A DIRECCION USD'!D1719,3)</f>
        <v>0.42099999999999999</v>
      </c>
      <c r="V1719" s="200">
        <f>TRUNC(('TARIFA ENTREGA A DIRECCION USD'!G1719-'TARIFA ENTREGA A DIRECCION USD'!D1719)/'TARIFA ENTREGA A DIRECCION USD'!D1719,3)</f>
        <v>0.94499999999999995</v>
      </c>
      <c r="X1719" s="142">
        <v>16.12</v>
      </c>
      <c r="Y1719" s="190">
        <v>1712</v>
      </c>
      <c r="Z1719" s="200">
        <v>0.55000000000000004</v>
      </c>
      <c r="AA1719" s="200">
        <v>0.13</v>
      </c>
      <c r="AB1719" s="200">
        <v>0.3</v>
      </c>
      <c r="AC1719" s="200">
        <v>0.85</v>
      </c>
      <c r="AL1719"/>
      <c r="AM1719"/>
      <c r="AN1719"/>
      <c r="AO1719"/>
      <c r="AP1719"/>
      <c r="AQ1719"/>
      <c r="AR1719"/>
      <c r="AS1719"/>
      <c r="AT1719"/>
      <c r="AU1719"/>
    </row>
    <row r="1720" spans="17:47" x14ac:dyDescent="0.2">
      <c r="Q1720" s="142">
        <f>TRUNC('TARIFA ENTREGA A DIRECCION USD'!D1721-'TARIFA ENTREGA A DIRECCION USD'!D1720,2)</f>
        <v>0.54</v>
      </c>
      <c r="R1720" s="190">
        <v>1713</v>
      </c>
      <c r="S1720" s="200">
        <f>TRUNC((('TARIFA ENTREGA A DIRECCION USD'!C1720-'TARIFA ENTREGA A DIRECCION USD'!D1720)/'TARIFA ENTREGA A DIRECCION USD'!D1720)+1,3)</f>
        <v>0.72199999999999998</v>
      </c>
      <c r="T1720" s="200">
        <f>TRUNC(('TARIFA ENTREGA A DIRECCION USD'!E1720-'TARIFA ENTREGA A DIRECCION USD'!D1720)/'TARIFA ENTREGA A DIRECCION USD'!D1720,3)</f>
        <v>0.251</v>
      </c>
      <c r="U1720" s="200">
        <f>TRUNC(('TARIFA ENTREGA A DIRECCION USD'!F1720-'TARIFA ENTREGA A DIRECCION USD'!D1720)/'TARIFA ENTREGA A DIRECCION USD'!D1720,3)</f>
        <v>0.42099999999999999</v>
      </c>
      <c r="V1720" s="200">
        <f>TRUNC(('TARIFA ENTREGA A DIRECCION USD'!G1720-'TARIFA ENTREGA A DIRECCION USD'!D1720)/'TARIFA ENTREGA A DIRECCION USD'!D1720,3)</f>
        <v>0.94499999999999995</v>
      </c>
      <c r="X1720" s="142">
        <v>16.12</v>
      </c>
      <c r="Y1720" s="190">
        <v>1713</v>
      </c>
      <c r="Z1720" s="200">
        <v>0.55000000000000004</v>
      </c>
      <c r="AA1720" s="200">
        <v>0.13</v>
      </c>
      <c r="AB1720" s="200">
        <v>0.3</v>
      </c>
      <c r="AC1720" s="200">
        <v>0.85</v>
      </c>
      <c r="AL1720"/>
      <c r="AM1720"/>
      <c r="AN1720"/>
      <c r="AO1720"/>
      <c r="AP1720"/>
      <c r="AQ1720"/>
      <c r="AR1720"/>
      <c r="AS1720"/>
      <c r="AT1720"/>
      <c r="AU1720"/>
    </row>
    <row r="1721" spans="17:47" x14ac:dyDescent="0.2">
      <c r="Q1721" s="142">
        <f>TRUNC('TARIFA ENTREGA A DIRECCION USD'!D1722-'TARIFA ENTREGA A DIRECCION USD'!D1721,2)</f>
        <v>0.54</v>
      </c>
      <c r="R1721" s="190">
        <v>1714</v>
      </c>
      <c r="S1721" s="200">
        <f>TRUNC((('TARIFA ENTREGA A DIRECCION USD'!C1721-'TARIFA ENTREGA A DIRECCION USD'!D1721)/'TARIFA ENTREGA A DIRECCION USD'!D1721)+1,3)</f>
        <v>0.72199999999999998</v>
      </c>
      <c r="T1721" s="200">
        <f>TRUNC(('TARIFA ENTREGA A DIRECCION USD'!E1721-'TARIFA ENTREGA A DIRECCION USD'!D1721)/'TARIFA ENTREGA A DIRECCION USD'!D1721,3)</f>
        <v>0.251</v>
      </c>
      <c r="U1721" s="200">
        <f>TRUNC(('TARIFA ENTREGA A DIRECCION USD'!F1721-'TARIFA ENTREGA A DIRECCION USD'!D1721)/'TARIFA ENTREGA A DIRECCION USD'!D1721,3)</f>
        <v>0.42099999999999999</v>
      </c>
      <c r="V1721" s="200">
        <f>TRUNC(('TARIFA ENTREGA A DIRECCION USD'!G1721-'TARIFA ENTREGA A DIRECCION USD'!D1721)/'TARIFA ENTREGA A DIRECCION USD'!D1721,3)</f>
        <v>0.94499999999999995</v>
      </c>
      <c r="X1721" s="142">
        <v>16.12</v>
      </c>
      <c r="Y1721" s="190">
        <v>1714</v>
      </c>
      <c r="Z1721" s="200">
        <v>0.55000000000000004</v>
      </c>
      <c r="AA1721" s="200">
        <v>0.13</v>
      </c>
      <c r="AB1721" s="200">
        <v>0.3</v>
      </c>
      <c r="AC1721" s="200">
        <v>0.85</v>
      </c>
      <c r="AL1721"/>
      <c r="AM1721"/>
      <c r="AN1721"/>
      <c r="AO1721"/>
      <c r="AP1721"/>
      <c r="AQ1721"/>
      <c r="AR1721"/>
      <c r="AS1721"/>
      <c r="AT1721"/>
      <c r="AU1721"/>
    </row>
    <row r="1722" spans="17:47" x14ac:dyDescent="0.2">
      <c r="Q1722" s="142">
        <f>TRUNC('TARIFA ENTREGA A DIRECCION USD'!D1723-'TARIFA ENTREGA A DIRECCION USD'!D1722,2)</f>
        <v>0.54</v>
      </c>
      <c r="R1722" s="190">
        <v>1715</v>
      </c>
      <c r="S1722" s="200">
        <f>TRUNC((('TARIFA ENTREGA A DIRECCION USD'!C1722-'TARIFA ENTREGA A DIRECCION USD'!D1722)/'TARIFA ENTREGA A DIRECCION USD'!D1722)+1,3)</f>
        <v>0.72199999999999998</v>
      </c>
      <c r="T1722" s="200">
        <f>TRUNC(('TARIFA ENTREGA A DIRECCION USD'!E1722-'TARIFA ENTREGA A DIRECCION USD'!D1722)/'TARIFA ENTREGA A DIRECCION USD'!D1722,3)</f>
        <v>0.251</v>
      </c>
      <c r="U1722" s="200">
        <f>TRUNC(('TARIFA ENTREGA A DIRECCION USD'!F1722-'TARIFA ENTREGA A DIRECCION USD'!D1722)/'TARIFA ENTREGA A DIRECCION USD'!D1722,3)</f>
        <v>0.42099999999999999</v>
      </c>
      <c r="V1722" s="200">
        <f>TRUNC(('TARIFA ENTREGA A DIRECCION USD'!G1722-'TARIFA ENTREGA A DIRECCION USD'!D1722)/'TARIFA ENTREGA A DIRECCION USD'!D1722,3)</f>
        <v>0.94499999999999995</v>
      </c>
      <c r="X1722" s="142">
        <v>16.12</v>
      </c>
      <c r="Y1722" s="190">
        <v>1715</v>
      </c>
      <c r="Z1722" s="200">
        <v>0.55000000000000004</v>
      </c>
      <c r="AA1722" s="200">
        <v>0.13</v>
      </c>
      <c r="AB1722" s="200">
        <v>0.3</v>
      </c>
      <c r="AC1722" s="200">
        <v>0.85</v>
      </c>
      <c r="AL1722"/>
      <c r="AM1722"/>
      <c r="AN1722"/>
      <c r="AO1722"/>
      <c r="AP1722"/>
      <c r="AQ1722"/>
      <c r="AR1722"/>
      <c r="AS1722"/>
      <c r="AT1722"/>
      <c r="AU1722"/>
    </row>
    <row r="1723" spans="17:47" x14ac:dyDescent="0.2">
      <c r="Q1723" s="142">
        <f>TRUNC('TARIFA ENTREGA A DIRECCION USD'!D1724-'TARIFA ENTREGA A DIRECCION USD'!D1723,2)</f>
        <v>0.54</v>
      </c>
      <c r="R1723" s="190">
        <v>1716</v>
      </c>
      <c r="S1723" s="200">
        <f>TRUNC((('TARIFA ENTREGA A DIRECCION USD'!C1723-'TARIFA ENTREGA A DIRECCION USD'!D1723)/'TARIFA ENTREGA A DIRECCION USD'!D1723)+1,3)</f>
        <v>0.72199999999999998</v>
      </c>
      <c r="T1723" s="200">
        <f>TRUNC(('TARIFA ENTREGA A DIRECCION USD'!E1723-'TARIFA ENTREGA A DIRECCION USD'!D1723)/'TARIFA ENTREGA A DIRECCION USD'!D1723,3)</f>
        <v>0.251</v>
      </c>
      <c r="U1723" s="200">
        <f>TRUNC(('TARIFA ENTREGA A DIRECCION USD'!F1723-'TARIFA ENTREGA A DIRECCION USD'!D1723)/'TARIFA ENTREGA A DIRECCION USD'!D1723,3)</f>
        <v>0.42099999999999999</v>
      </c>
      <c r="V1723" s="200">
        <f>TRUNC(('TARIFA ENTREGA A DIRECCION USD'!G1723-'TARIFA ENTREGA A DIRECCION USD'!D1723)/'TARIFA ENTREGA A DIRECCION USD'!D1723,3)</f>
        <v>0.94499999999999995</v>
      </c>
      <c r="X1723" s="142">
        <v>16.12</v>
      </c>
      <c r="Y1723" s="190">
        <v>1716</v>
      </c>
      <c r="Z1723" s="200">
        <v>0.55000000000000004</v>
      </c>
      <c r="AA1723" s="200">
        <v>0.13</v>
      </c>
      <c r="AB1723" s="200">
        <v>0.3</v>
      </c>
      <c r="AC1723" s="200">
        <v>0.85</v>
      </c>
      <c r="AL1723"/>
      <c r="AM1723"/>
      <c r="AN1723"/>
      <c r="AO1723"/>
      <c r="AP1723"/>
      <c r="AQ1723"/>
      <c r="AR1723"/>
      <c r="AS1723"/>
      <c r="AT1723"/>
      <c r="AU1723"/>
    </row>
    <row r="1724" spans="17:47" x14ac:dyDescent="0.2">
      <c r="Q1724" s="142">
        <f>TRUNC('TARIFA ENTREGA A DIRECCION USD'!D1725-'TARIFA ENTREGA A DIRECCION USD'!D1724,2)</f>
        <v>0.54</v>
      </c>
      <c r="R1724" s="190">
        <v>1717</v>
      </c>
      <c r="S1724" s="200">
        <f>TRUNC((('TARIFA ENTREGA A DIRECCION USD'!C1724-'TARIFA ENTREGA A DIRECCION USD'!D1724)/'TARIFA ENTREGA A DIRECCION USD'!D1724)+1,3)</f>
        <v>0.72199999999999998</v>
      </c>
      <c r="T1724" s="200">
        <f>TRUNC(('TARIFA ENTREGA A DIRECCION USD'!E1724-'TARIFA ENTREGA A DIRECCION USD'!D1724)/'TARIFA ENTREGA A DIRECCION USD'!D1724,3)</f>
        <v>0.251</v>
      </c>
      <c r="U1724" s="200">
        <f>TRUNC(('TARIFA ENTREGA A DIRECCION USD'!F1724-'TARIFA ENTREGA A DIRECCION USD'!D1724)/'TARIFA ENTREGA A DIRECCION USD'!D1724,3)</f>
        <v>0.42099999999999999</v>
      </c>
      <c r="V1724" s="200">
        <f>TRUNC(('TARIFA ENTREGA A DIRECCION USD'!G1724-'TARIFA ENTREGA A DIRECCION USD'!D1724)/'TARIFA ENTREGA A DIRECCION USD'!D1724,3)</f>
        <v>0.94499999999999995</v>
      </c>
      <c r="X1724" s="142">
        <v>16.12</v>
      </c>
      <c r="Y1724" s="190">
        <v>1717</v>
      </c>
      <c r="Z1724" s="200">
        <v>0.55000000000000004</v>
      </c>
      <c r="AA1724" s="200">
        <v>0.13</v>
      </c>
      <c r="AB1724" s="200">
        <v>0.3</v>
      </c>
      <c r="AC1724" s="200">
        <v>0.85</v>
      </c>
      <c r="AL1724"/>
      <c r="AM1724"/>
      <c r="AN1724"/>
      <c r="AO1724"/>
      <c r="AP1724"/>
      <c r="AQ1724"/>
      <c r="AR1724"/>
      <c r="AS1724"/>
      <c r="AT1724"/>
      <c r="AU1724"/>
    </row>
    <row r="1725" spans="17:47" x14ac:dyDescent="0.2">
      <c r="Q1725" s="142">
        <f>TRUNC('TARIFA ENTREGA A DIRECCION USD'!D1726-'TARIFA ENTREGA A DIRECCION USD'!D1725,2)</f>
        <v>0.54</v>
      </c>
      <c r="R1725" s="190">
        <v>1718</v>
      </c>
      <c r="S1725" s="200">
        <f>TRUNC((('TARIFA ENTREGA A DIRECCION USD'!C1725-'TARIFA ENTREGA A DIRECCION USD'!D1725)/'TARIFA ENTREGA A DIRECCION USD'!D1725)+1,3)</f>
        <v>0.72199999999999998</v>
      </c>
      <c r="T1725" s="200">
        <f>TRUNC(('TARIFA ENTREGA A DIRECCION USD'!E1725-'TARIFA ENTREGA A DIRECCION USD'!D1725)/'TARIFA ENTREGA A DIRECCION USD'!D1725,3)</f>
        <v>0.251</v>
      </c>
      <c r="U1725" s="200">
        <f>TRUNC(('TARIFA ENTREGA A DIRECCION USD'!F1725-'TARIFA ENTREGA A DIRECCION USD'!D1725)/'TARIFA ENTREGA A DIRECCION USD'!D1725,3)</f>
        <v>0.42099999999999999</v>
      </c>
      <c r="V1725" s="200">
        <f>TRUNC(('TARIFA ENTREGA A DIRECCION USD'!G1725-'TARIFA ENTREGA A DIRECCION USD'!D1725)/'TARIFA ENTREGA A DIRECCION USD'!D1725,3)</f>
        <v>0.94499999999999995</v>
      </c>
      <c r="X1725" s="142">
        <v>16.12</v>
      </c>
      <c r="Y1725" s="190">
        <v>1718</v>
      </c>
      <c r="Z1725" s="200">
        <v>0.55000000000000004</v>
      </c>
      <c r="AA1725" s="200">
        <v>0.13</v>
      </c>
      <c r="AB1725" s="200">
        <v>0.3</v>
      </c>
      <c r="AC1725" s="200">
        <v>0.85</v>
      </c>
      <c r="AL1725"/>
      <c r="AM1725"/>
      <c r="AN1725"/>
      <c r="AO1725"/>
      <c r="AP1725"/>
      <c r="AQ1725"/>
      <c r="AR1725"/>
      <c r="AS1725"/>
      <c r="AT1725"/>
      <c r="AU1725"/>
    </row>
    <row r="1726" spans="17:47" x14ac:dyDescent="0.2">
      <c r="Q1726" s="142">
        <f>TRUNC('TARIFA ENTREGA A DIRECCION USD'!D1727-'TARIFA ENTREGA A DIRECCION USD'!D1726,2)</f>
        <v>0.54</v>
      </c>
      <c r="R1726" s="190">
        <v>1719</v>
      </c>
      <c r="S1726" s="200">
        <f>TRUNC((('TARIFA ENTREGA A DIRECCION USD'!C1726-'TARIFA ENTREGA A DIRECCION USD'!D1726)/'TARIFA ENTREGA A DIRECCION USD'!D1726)+1,3)</f>
        <v>0.72199999999999998</v>
      </c>
      <c r="T1726" s="200">
        <f>TRUNC(('TARIFA ENTREGA A DIRECCION USD'!E1726-'TARIFA ENTREGA A DIRECCION USD'!D1726)/'TARIFA ENTREGA A DIRECCION USD'!D1726,3)</f>
        <v>0.251</v>
      </c>
      <c r="U1726" s="200">
        <f>TRUNC(('TARIFA ENTREGA A DIRECCION USD'!F1726-'TARIFA ENTREGA A DIRECCION USD'!D1726)/'TARIFA ENTREGA A DIRECCION USD'!D1726,3)</f>
        <v>0.42099999999999999</v>
      </c>
      <c r="V1726" s="200">
        <f>TRUNC(('TARIFA ENTREGA A DIRECCION USD'!G1726-'TARIFA ENTREGA A DIRECCION USD'!D1726)/'TARIFA ENTREGA A DIRECCION USD'!D1726,3)</f>
        <v>0.94499999999999995</v>
      </c>
      <c r="X1726" s="142">
        <v>16.12</v>
      </c>
      <c r="Y1726" s="190">
        <v>1719</v>
      </c>
      <c r="Z1726" s="200">
        <v>0.55000000000000004</v>
      </c>
      <c r="AA1726" s="200">
        <v>0.13</v>
      </c>
      <c r="AB1726" s="200">
        <v>0.3</v>
      </c>
      <c r="AC1726" s="200">
        <v>0.85</v>
      </c>
      <c r="AL1726"/>
      <c r="AM1726"/>
      <c r="AN1726"/>
      <c r="AO1726"/>
      <c r="AP1726"/>
      <c r="AQ1726"/>
      <c r="AR1726"/>
      <c r="AS1726"/>
      <c r="AT1726"/>
      <c r="AU1726"/>
    </row>
    <row r="1727" spans="17:47" x14ac:dyDescent="0.2">
      <c r="Q1727" s="142">
        <f>TRUNC('TARIFA ENTREGA A DIRECCION USD'!D1728-'TARIFA ENTREGA A DIRECCION USD'!D1727,2)</f>
        <v>0.54</v>
      </c>
      <c r="R1727" s="190">
        <v>1720</v>
      </c>
      <c r="S1727" s="200">
        <f>TRUNC((('TARIFA ENTREGA A DIRECCION USD'!C1727-'TARIFA ENTREGA A DIRECCION USD'!D1727)/'TARIFA ENTREGA A DIRECCION USD'!D1727)+1,3)</f>
        <v>0.72199999999999998</v>
      </c>
      <c r="T1727" s="200">
        <f>TRUNC(('TARIFA ENTREGA A DIRECCION USD'!E1727-'TARIFA ENTREGA A DIRECCION USD'!D1727)/'TARIFA ENTREGA A DIRECCION USD'!D1727,3)</f>
        <v>0.251</v>
      </c>
      <c r="U1727" s="200">
        <f>TRUNC(('TARIFA ENTREGA A DIRECCION USD'!F1727-'TARIFA ENTREGA A DIRECCION USD'!D1727)/'TARIFA ENTREGA A DIRECCION USD'!D1727,3)</f>
        <v>0.42099999999999999</v>
      </c>
      <c r="V1727" s="200">
        <f>TRUNC(('TARIFA ENTREGA A DIRECCION USD'!G1727-'TARIFA ENTREGA A DIRECCION USD'!D1727)/'TARIFA ENTREGA A DIRECCION USD'!D1727,3)</f>
        <v>0.94499999999999995</v>
      </c>
      <c r="X1727" s="142">
        <v>16.12</v>
      </c>
      <c r="Y1727" s="190">
        <v>1720</v>
      </c>
      <c r="Z1727" s="200">
        <v>0.55000000000000004</v>
      </c>
      <c r="AA1727" s="200">
        <v>0.13</v>
      </c>
      <c r="AB1727" s="200">
        <v>0.3</v>
      </c>
      <c r="AC1727" s="200">
        <v>0.85</v>
      </c>
      <c r="AL1727"/>
      <c r="AM1727"/>
      <c r="AN1727"/>
      <c r="AO1727"/>
      <c r="AP1727"/>
      <c r="AQ1727"/>
      <c r="AR1727"/>
      <c r="AS1727"/>
      <c r="AT1727"/>
      <c r="AU1727"/>
    </row>
    <row r="1728" spans="17:47" x14ac:dyDescent="0.2">
      <c r="Q1728" s="142">
        <f>TRUNC('TARIFA ENTREGA A DIRECCION USD'!D1729-'TARIFA ENTREGA A DIRECCION USD'!D1728,2)</f>
        <v>0.54</v>
      </c>
      <c r="R1728" s="190">
        <v>1721</v>
      </c>
      <c r="S1728" s="200">
        <f>TRUNC((('TARIFA ENTREGA A DIRECCION USD'!C1728-'TARIFA ENTREGA A DIRECCION USD'!D1728)/'TARIFA ENTREGA A DIRECCION USD'!D1728)+1,3)</f>
        <v>0.72199999999999998</v>
      </c>
      <c r="T1728" s="200">
        <f>TRUNC(('TARIFA ENTREGA A DIRECCION USD'!E1728-'TARIFA ENTREGA A DIRECCION USD'!D1728)/'TARIFA ENTREGA A DIRECCION USD'!D1728,3)</f>
        <v>0.251</v>
      </c>
      <c r="U1728" s="200">
        <f>TRUNC(('TARIFA ENTREGA A DIRECCION USD'!F1728-'TARIFA ENTREGA A DIRECCION USD'!D1728)/'TARIFA ENTREGA A DIRECCION USD'!D1728,3)</f>
        <v>0.42099999999999999</v>
      </c>
      <c r="V1728" s="200">
        <f>TRUNC(('TARIFA ENTREGA A DIRECCION USD'!G1728-'TARIFA ENTREGA A DIRECCION USD'!D1728)/'TARIFA ENTREGA A DIRECCION USD'!D1728,3)</f>
        <v>0.94499999999999995</v>
      </c>
      <c r="X1728" s="142">
        <v>16.12</v>
      </c>
      <c r="Y1728" s="190">
        <v>1721</v>
      </c>
      <c r="Z1728" s="200">
        <v>0.55000000000000004</v>
      </c>
      <c r="AA1728" s="200">
        <v>0.13</v>
      </c>
      <c r="AB1728" s="200">
        <v>0.3</v>
      </c>
      <c r="AC1728" s="200">
        <v>0.85</v>
      </c>
      <c r="AL1728"/>
      <c r="AM1728"/>
      <c r="AN1728"/>
      <c r="AO1728"/>
      <c r="AP1728"/>
      <c r="AQ1728"/>
      <c r="AR1728"/>
      <c r="AS1728"/>
      <c r="AT1728"/>
      <c r="AU1728"/>
    </row>
    <row r="1729" spans="17:47" x14ac:dyDescent="0.2">
      <c r="Q1729" s="142">
        <f>TRUNC('TARIFA ENTREGA A DIRECCION USD'!D1730-'TARIFA ENTREGA A DIRECCION USD'!D1729,2)</f>
        <v>0.54</v>
      </c>
      <c r="R1729" s="190">
        <v>1722</v>
      </c>
      <c r="S1729" s="200">
        <f>TRUNC((('TARIFA ENTREGA A DIRECCION USD'!C1729-'TARIFA ENTREGA A DIRECCION USD'!D1729)/'TARIFA ENTREGA A DIRECCION USD'!D1729)+1,3)</f>
        <v>0.72199999999999998</v>
      </c>
      <c r="T1729" s="200">
        <f>TRUNC(('TARIFA ENTREGA A DIRECCION USD'!E1729-'TARIFA ENTREGA A DIRECCION USD'!D1729)/'TARIFA ENTREGA A DIRECCION USD'!D1729,3)</f>
        <v>0.251</v>
      </c>
      <c r="U1729" s="200">
        <f>TRUNC(('TARIFA ENTREGA A DIRECCION USD'!F1729-'TARIFA ENTREGA A DIRECCION USD'!D1729)/'TARIFA ENTREGA A DIRECCION USD'!D1729,3)</f>
        <v>0.42099999999999999</v>
      </c>
      <c r="V1729" s="200">
        <f>TRUNC(('TARIFA ENTREGA A DIRECCION USD'!G1729-'TARIFA ENTREGA A DIRECCION USD'!D1729)/'TARIFA ENTREGA A DIRECCION USD'!D1729,3)</f>
        <v>0.94499999999999995</v>
      </c>
      <c r="X1729" s="142">
        <v>16.12</v>
      </c>
      <c r="Y1729" s="190">
        <v>1722</v>
      </c>
      <c r="Z1729" s="200">
        <v>0.55000000000000004</v>
      </c>
      <c r="AA1729" s="200">
        <v>0.13</v>
      </c>
      <c r="AB1729" s="200">
        <v>0.3</v>
      </c>
      <c r="AC1729" s="200">
        <v>0.85</v>
      </c>
      <c r="AL1729"/>
      <c r="AM1729"/>
      <c r="AN1729"/>
      <c r="AO1729"/>
      <c r="AP1729"/>
      <c r="AQ1729"/>
      <c r="AR1729"/>
      <c r="AS1729"/>
      <c r="AT1729"/>
      <c r="AU1729"/>
    </row>
    <row r="1730" spans="17:47" x14ac:dyDescent="0.2">
      <c r="Q1730" s="142">
        <f>TRUNC('TARIFA ENTREGA A DIRECCION USD'!D1731-'TARIFA ENTREGA A DIRECCION USD'!D1730,2)</f>
        <v>0.54</v>
      </c>
      <c r="R1730" s="190">
        <v>1723</v>
      </c>
      <c r="S1730" s="200">
        <f>TRUNC((('TARIFA ENTREGA A DIRECCION USD'!C1730-'TARIFA ENTREGA A DIRECCION USD'!D1730)/'TARIFA ENTREGA A DIRECCION USD'!D1730)+1,3)</f>
        <v>0.72199999999999998</v>
      </c>
      <c r="T1730" s="200">
        <f>TRUNC(('TARIFA ENTREGA A DIRECCION USD'!E1730-'TARIFA ENTREGA A DIRECCION USD'!D1730)/'TARIFA ENTREGA A DIRECCION USD'!D1730,3)</f>
        <v>0.251</v>
      </c>
      <c r="U1730" s="200">
        <f>TRUNC(('TARIFA ENTREGA A DIRECCION USD'!F1730-'TARIFA ENTREGA A DIRECCION USD'!D1730)/'TARIFA ENTREGA A DIRECCION USD'!D1730,3)</f>
        <v>0.42099999999999999</v>
      </c>
      <c r="V1730" s="200">
        <f>TRUNC(('TARIFA ENTREGA A DIRECCION USD'!G1730-'TARIFA ENTREGA A DIRECCION USD'!D1730)/'TARIFA ENTREGA A DIRECCION USD'!D1730,3)</f>
        <v>0.94499999999999995</v>
      </c>
      <c r="X1730" s="142">
        <v>16.12</v>
      </c>
      <c r="Y1730" s="190">
        <v>1723</v>
      </c>
      <c r="Z1730" s="200">
        <v>0.55000000000000004</v>
      </c>
      <c r="AA1730" s="200">
        <v>0.13</v>
      </c>
      <c r="AB1730" s="200">
        <v>0.3</v>
      </c>
      <c r="AC1730" s="200">
        <v>0.85</v>
      </c>
      <c r="AL1730"/>
      <c r="AM1730"/>
      <c r="AN1730"/>
      <c r="AO1730"/>
      <c r="AP1730"/>
      <c r="AQ1730"/>
      <c r="AR1730"/>
      <c r="AS1730"/>
      <c r="AT1730"/>
      <c r="AU1730"/>
    </row>
    <row r="1731" spans="17:47" x14ac:dyDescent="0.2">
      <c r="Q1731" s="142">
        <f>TRUNC('TARIFA ENTREGA A DIRECCION USD'!D1732-'TARIFA ENTREGA A DIRECCION USD'!D1731,2)</f>
        <v>0.54</v>
      </c>
      <c r="R1731" s="190">
        <v>1724</v>
      </c>
      <c r="S1731" s="200">
        <f>TRUNC((('TARIFA ENTREGA A DIRECCION USD'!C1731-'TARIFA ENTREGA A DIRECCION USD'!D1731)/'TARIFA ENTREGA A DIRECCION USD'!D1731)+1,3)</f>
        <v>0.72199999999999998</v>
      </c>
      <c r="T1731" s="200">
        <f>TRUNC(('TARIFA ENTREGA A DIRECCION USD'!E1731-'TARIFA ENTREGA A DIRECCION USD'!D1731)/'TARIFA ENTREGA A DIRECCION USD'!D1731,3)</f>
        <v>0.251</v>
      </c>
      <c r="U1731" s="200">
        <f>TRUNC(('TARIFA ENTREGA A DIRECCION USD'!F1731-'TARIFA ENTREGA A DIRECCION USD'!D1731)/'TARIFA ENTREGA A DIRECCION USD'!D1731,3)</f>
        <v>0.42099999999999999</v>
      </c>
      <c r="V1731" s="200">
        <f>TRUNC(('TARIFA ENTREGA A DIRECCION USD'!G1731-'TARIFA ENTREGA A DIRECCION USD'!D1731)/'TARIFA ENTREGA A DIRECCION USD'!D1731,3)</f>
        <v>0.94499999999999995</v>
      </c>
      <c r="X1731" s="142">
        <v>16.12</v>
      </c>
      <c r="Y1731" s="190">
        <v>1724</v>
      </c>
      <c r="Z1731" s="200">
        <v>0.55000000000000004</v>
      </c>
      <c r="AA1731" s="200">
        <v>0.13</v>
      </c>
      <c r="AB1731" s="200">
        <v>0.3</v>
      </c>
      <c r="AC1731" s="200">
        <v>0.85</v>
      </c>
      <c r="AL1731"/>
      <c r="AM1731"/>
      <c r="AN1731"/>
      <c r="AO1731"/>
      <c r="AP1731"/>
      <c r="AQ1731"/>
      <c r="AR1731"/>
      <c r="AS1731"/>
      <c r="AT1731"/>
      <c r="AU1731"/>
    </row>
    <row r="1732" spans="17:47" x14ac:dyDescent="0.2">
      <c r="Q1732" s="142">
        <f>TRUNC('TARIFA ENTREGA A DIRECCION USD'!D1733-'TARIFA ENTREGA A DIRECCION USD'!D1732,2)</f>
        <v>0.54</v>
      </c>
      <c r="R1732" s="190">
        <v>1725</v>
      </c>
      <c r="S1732" s="200">
        <f>TRUNC((('TARIFA ENTREGA A DIRECCION USD'!C1732-'TARIFA ENTREGA A DIRECCION USD'!D1732)/'TARIFA ENTREGA A DIRECCION USD'!D1732)+1,3)</f>
        <v>0.72199999999999998</v>
      </c>
      <c r="T1732" s="200">
        <f>TRUNC(('TARIFA ENTREGA A DIRECCION USD'!E1732-'TARIFA ENTREGA A DIRECCION USD'!D1732)/'TARIFA ENTREGA A DIRECCION USD'!D1732,3)</f>
        <v>0.251</v>
      </c>
      <c r="U1732" s="200">
        <f>TRUNC(('TARIFA ENTREGA A DIRECCION USD'!F1732-'TARIFA ENTREGA A DIRECCION USD'!D1732)/'TARIFA ENTREGA A DIRECCION USD'!D1732,3)</f>
        <v>0.42099999999999999</v>
      </c>
      <c r="V1732" s="200">
        <f>TRUNC(('TARIFA ENTREGA A DIRECCION USD'!G1732-'TARIFA ENTREGA A DIRECCION USD'!D1732)/'TARIFA ENTREGA A DIRECCION USD'!D1732,3)</f>
        <v>0.94499999999999995</v>
      </c>
      <c r="X1732" s="142">
        <v>16.12</v>
      </c>
      <c r="Y1732" s="190">
        <v>1725</v>
      </c>
      <c r="Z1732" s="200">
        <v>0.55000000000000004</v>
      </c>
      <c r="AA1732" s="200">
        <v>0.13</v>
      </c>
      <c r="AB1732" s="200">
        <v>0.3</v>
      </c>
      <c r="AC1732" s="200">
        <v>0.85</v>
      </c>
      <c r="AL1732"/>
      <c r="AM1732"/>
      <c r="AN1732"/>
      <c r="AO1732"/>
      <c r="AP1732"/>
      <c r="AQ1732"/>
      <c r="AR1732"/>
      <c r="AS1732"/>
      <c r="AT1732"/>
      <c r="AU1732"/>
    </row>
    <row r="1733" spans="17:47" x14ac:dyDescent="0.2">
      <c r="Q1733" s="142">
        <f>TRUNC('TARIFA ENTREGA A DIRECCION USD'!D1734-'TARIFA ENTREGA A DIRECCION USD'!D1733,2)</f>
        <v>0.54</v>
      </c>
      <c r="R1733" s="190">
        <v>1726</v>
      </c>
      <c r="S1733" s="200">
        <f>TRUNC((('TARIFA ENTREGA A DIRECCION USD'!C1733-'TARIFA ENTREGA A DIRECCION USD'!D1733)/'TARIFA ENTREGA A DIRECCION USD'!D1733)+1,3)</f>
        <v>0.72199999999999998</v>
      </c>
      <c r="T1733" s="200">
        <f>TRUNC(('TARIFA ENTREGA A DIRECCION USD'!E1733-'TARIFA ENTREGA A DIRECCION USD'!D1733)/'TARIFA ENTREGA A DIRECCION USD'!D1733,3)</f>
        <v>0.251</v>
      </c>
      <c r="U1733" s="200">
        <f>TRUNC(('TARIFA ENTREGA A DIRECCION USD'!F1733-'TARIFA ENTREGA A DIRECCION USD'!D1733)/'TARIFA ENTREGA A DIRECCION USD'!D1733,3)</f>
        <v>0.42099999999999999</v>
      </c>
      <c r="V1733" s="200">
        <f>TRUNC(('TARIFA ENTREGA A DIRECCION USD'!G1733-'TARIFA ENTREGA A DIRECCION USD'!D1733)/'TARIFA ENTREGA A DIRECCION USD'!D1733,3)</f>
        <v>0.94499999999999995</v>
      </c>
      <c r="X1733" s="142">
        <v>16.12</v>
      </c>
      <c r="Y1733" s="190">
        <v>1726</v>
      </c>
      <c r="Z1733" s="200">
        <v>0.55000000000000004</v>
      </c>
      <c r="AA1733" s="200">
        <v>0.13</v>
      </c>
      <c r="AB1733" s="200">
        <v>0.3</v>
      </c>
      <c r="AC1733" s="200">
        <v>0.85</v>
      </c>
      <c r="AL1733"/>
      <c r="AM1733"/>
      <c r="AN1733"/>
      <c r="AO1733"/>
      <c r="AP1733"/>
      <c r="AQ1733"/>
      <c r="AR1733"/>
      <c r="AS1733"/>
      <c r="AT1733"/>
      <c r="AU1733"/>
    </row>
    <row r="1734" spans="17:47" x14ac:dyDescent="0.2">
      <c r="Q1734" s="142">
        <f>TRUNC('TARIFA ENTREGA A DIRECCION USD'!D1735-'TARIFA ENTREGA A DIRECCION USD'!D1734,2)</f>
        <v>0.54</v>
      </c>
      <c r="R1734" s="190">
        <v>1727</v>
      </c>
      <c r="S1734" s="200">
        <f>TRUNC((('TARIFA ENTREGA A DIRECCION USD'!C1734-'TARIFA ENTREGA A DIRECCION USD'!D1734)/'TARIFA ENTREGA A DIRECCION USD'!D1734)+1,3)</f>
        <v>0.72199999999999998</v>
      </c>
      <c r="T1734" s="200">
        <f>TRUNC(('TARIFA ENTREGA A DIRECCION USD'!E1734-'TARIFA ENTREGA A DIRECCION USD'!D1734)/'TARIFA ENTREGA A DIRECCION USD'!D1734,3)</f>
        <v>0.251</v>
      </c>
      <c r="U1734" s="200">
        <f>TRUNC(('TARIFA ENTREGA A DIRECCION USD'!F1734-'TARIFA ENTREGA A DIRECCION USD'!D1734)/'TARIFA ENTREGA A DIRECCION USD'!D1734,3)</f>
        <v>0.42099999999999999</v>
      </c>
      <c r="V1734" s="200">
        <f>TRUNC(('TARIFA ENTREGA A DIRECCION USD'!G1734-'TARIFA ENTREGA A DIRECCION USD'!D1734)/'TARIFA ENTREGA A DIRECCION USD'!D1734,3)</f>
        <v>0.94499999999999995</v>
      </c>
      <c r="X1734" s="142">
        <v>16.12</v>
      </c>
      <c r="Y1734" s="190">
        <v>1727</v>
      </c>
      <c r="Z1734" s="200">
        <v>0.55000000000000004</v>
      </c>
      <c r="AA1734" s="200">
        <v>0.13</v>
      </c>
      <c r="AB1734" s="200">
        <v>0.3</v>
      </c>
      <c r="AC1734" s="200">
        <v>0.85</v>
      </c>
      <c r="AL1734"/>
      <c r="AM1734"/>
      <c r="AN1734"/>
      <c r="AO1734"/>
      <c r="AP1734"/>
      <c r="AQ1734"/>
      <c r="AR1734"/>
      <c r="AS1734"/>
      <c r="AT1734"/>
      <c r="AU1734"/>
    </row>
    <row r="1735" spans="17:47" x14ac:dyDescent="0.2">
      <c r="Q1735" s="142">
        <f>TRUNC('TARIFA ENTREGA A DIRECCION USD'!D1736-'TARIFA ENTREGA A DIRECCION USD'!D1735,2)</f>
        <v>0.54</v>
      </c>
      <c r="R1735" s="190">
        <v>1728</v>
      </c>
      <c r="S1735" s="200">
        <f>TRUNC((('TARIFA ENTREGA A DIRECCION USD'!C1735-'TARIFA ENTREGA A DIRECCION USD'!D1735)/'TARIFA ENTREGA A DIRECCION USD'!D1735)+1,3)</f>
        <v>0.72199999999999998</v>
      </c>
      <c r="T1735" s="200">
        <f>TRUNC(('TARIFA ENTREGA A DIRECCION USD'!E1735-'TARIFA ENTREGA A DIRECCION USD'!D1735)/'TARIFA ENTREGA A DIRECCION USD'!D1735,3)</f>
        <v>0.251</v>
      </c>
      <c r="U1735" s="200">
        <f>TRUNC(('TARIFA ENTREGA A DIRECCION USD'!F1735-'TARIFA ENTREGA A DIRECCION USD'!D1735)/'TARIFA ENTREGA A DIRECCION USD'!D1735,3)</f>
        <v>0.42099999999999999</v>
      </c>
      <c r="V1735" s="200">
        <f>TRUNC(('TARIFA ENTREGA A DIRECCION USD'!G1735-'TARIFA ENTREGA A DIRECCION USD'!D1735)/'TARIFA ENTREGA A DIRECCION USD'!D1735,3)</f>
        <v>0.94499999999999995</v>
      </c>
      <c r="X1735" s="142">
        <v>16.12</v>
      </c>
      <c r="Y1735" s="190">
        <v>1728</v>
      </c>
      <c r="Z1735" s="200">
        <v>0.55000000000000004</v>
      </c>
      <c r="AA1735" s="200">
        <v>0.13</v>
      </c>
      <c r="AB1735" s="200">
        <v>0.3</v>
      </c>
      <c r="AC1735" s="200">
        <v>0.85</v>
      </c>
      <c r="AL1735"/>
      <c r="AM1735"/>
      <c r="AN1735"/>
      <c r="AO1735"/>
      <c r="AP1735"/>
      <c r="AQ1735"/>
      <c r="AR1735"/>
      <c r="AS1735"/>
      <c r="AT1735"/>
      <c r="AU1735"/>
    </row>
    <row r="1736" spans="17:47" x14ac:dyDescent="0.2">
      <c r="Q1736" s="142">
        <f>TRUNC('TARIFA ENTREGA A DIRECCION USD'!D1737-'TARIFA ENTREGA A DIRECCION USD'!D1736,2)</f>
        <v>0.54</v>
      </c>
      <c r="R1736" s="190">
        <v>1729</v>
      </c>
      <c r="S1736" s="200">
        <f>TRUNC((('TARIFA ENTREGA A DIRECCION USD'!C1736-'TARIFA ENTREGA A DIRECCION USD'!D1736)/'TARIFA ENTREGA A DIRECCION USD'!D1736)+1,3)</f>
        <v>0.72199999999999998</v>
      </c>
      <c r="T1736" s="200">
        <f>TRUNC(('TARIFA ENTREGA A DIRECCION USD'!E1736-'TARIFA ENTREGA A DIRECCION USD'!D1736)/'TARIFA ENTREGA A DIRECCION USD'!D1736,3)</f>
        <v>0.251</v>
      </c>
      <c r="U1736" s="200">
        <f>TRUNC(('TARIFA ENTREGA A DIRECCION USD'!F1736-'TARIFA ENTREGA A DIRECCION USD'!D1736)/'TARIFA ENTREGA A DIRECCION USD'!D1736,3)</f>
        <v>0.42099999999999999</v>
      </c>
      <c r="V1736" s="200">
        <f>TRUNC(('TARIFA ENTREGA A DIRECCION USD'!G1736-'TARIFA ENTREGA A DIRECCION USD'!D1736)/'TARIFA ENTREGA A DIRECCION USD'!D1736,3)</f>
        <v>0.94499999999999995</v>
      </c>
      <c r="X1736" s="142">
        <v>16.12</v>
      </c>
      <c r="Y1736" s="190">
        <v>1729</v>
      </c>
      <c r="Z1736" s="200">
        <v>0.55000000000000004</v>
      </c>
      <c r="AA1736" s="200">
        <v>0.13</v>
      </c>
      <c r="AB1736" s="200">
        <v>0.3</v>
      </c>
      <c r="AC1736" s="200">
        <v>0.85</v>
      </c>
      <c r="AL1736"/>
      <c r="AM1736"/>
      <c r="AN1736"/>
      <c r="AO1736"/>
      <c r="AP1736"/>
      <c r="AQ1736"/>
      <c r="AR1736"/>
      <c r="AS1736"/>
      <c r="AT1736"/>
      <c r="AU1736"/>
    </row>
    <row r="1737" spans="17:47" x14ac:dyDescent="0.2">
      <c r="Q1737" s="142">
        <f>TRUNC('TARIFA ENTREGA A DIRECCION USD'!D1738-'TARIFA ENTREGA A DIRECCION USD'!D1737,2)</f>
        <v>0.54</v>
      </c>
      <c r="R1737" s="190">
        <v>1730</v>
      </c>
      <c r="S1737" s="200">
        <f>TRUNC((('TARIFA ENTREGA A DIRECCION USD'!C1737-'TARIFA ENTREGA A DIRECCION USD'!D1737)/'TARIFA ENTREGA A DIRECCION USD'!D1737)+1,3)</f>
        <v>0.72199999999999998</v>
      </c>
      <c r="T1737" s="200">
        <f>TRUNC(('TARIFA ENTREGA A DIRECCION USD'!E1737-'TARIFA ENTREGA A DIRECCION USD'!D1737)/'TARIFA ENTREGA A DIRECCION USD'!D1737,3)</f>
        <v>0.251</v>
      </c>
      <c r="U1737" s="200">
        <f>TRUNC(('TARIFA ENTREGA A DIRECCION USD'!F1737-'TARIFA ENTREGA A DIRECCION USD'!D1737)/'TARIFA ENTREGA A DIRECCION USD'!D1737,3)</f>
        <v>0.42099999999999999</v>
      </c>
      <c r="V1737" s="200">
        <f>TRUNC(('TARIFA ENTREGA A DIRECCION USD'!G1737-'TARIFA ENTREGA A DIRECCION USD'!D1737)/'TARIFA ENTREGA A DIRECCION USD'!D1737,3)</f>
        <v>0.94499999999999995</v>
      </c>
      <c r="X1737" s="142">
        <v>16.12</v>
      </c>
      <c r="Y1737" s="190">
        <v>1730</v>
      </c>
      <c r="Z1737" s="200">
        <v>0.55000000000000004</v>
      </c>
      <c r="AA1737" s="200">
        <v>0.13</v>
      </c>
      <c r="AB1737" s="200">
        <v>0.3</v>
      </c>
      <c r="AC1737" s="200">
        <v>0.85</v>
      </c>
      <c r="AL1737"/>
      <c r="AM1737"/>
      <c r="AN1737"/>
      <c r="AO1737"/>
      <c r="AP1737"/>
      <c r="AQ1737"/>
      <c r="AR1737"/>
      <c r="AS1737"/>
      <c r="AT1737"/>
      <c r="AU1737"/>
    </row>
    <row r="1738" spans="17:47" x14ac:dyDescent="0.2">
      <c r="Q1738" s="142">
        <f>TRUNC('TARIFA ENTREGA A DIRECCION USD'!D1739-'TARIFA ENTREGA A DIRECCION USD'!D1738,2)</f>
        <v>0.54</v>
      </c>
      <c r="R1738" s="190">
        <v>1731</v>
      </c>
      <c r="S1738" s="200">
        <f>TRUNC((('TARIFA ENTREGA A DIRECCION USD'!C1738-'TARIFA ENTREGA A DIRECCION USD'!D1738)/'TARIFA ENTREGA A DIRECCION USD'!D1738)+1,3)</f>
        <v>0.72199999999999998</v>
      </c>
      <c r="T1738" s="200">
        <f>TRUNC(('TARIFA ENTREGA A DIRECCION USD'!E1738-'TARIFA ENTREGA A DIRECCION USD'!D1738)/'TARIFA ENTREGA A DIRECCION USD'!D1738,3)</f>
        <v>0.251</v>
      </c>
      <c r="U1738" s="200">
        <f>TRUNC(('TARIFA ENTREGA A DIRECCION USD'!F1738-'TARIFA ENTREGA A DIRECCION USD'!D1738)/'TARIFA ENTREGA A DIRECCION USD'!D1738,3)</f>
        <v>0.42099999999999999</v>
      </c>
      <c r="V1738" s="200">
        <f>TRUNC(('TARIFA ENTREGA A DIRECCION USD'!G1738-'TARIFA ENTREGA A DIRECCION USD'!D1738)/'TARIFA ENTREGA A DIRECCION USD'!D1738,3)</f>
        <v>0.94499999999999995</v>
      </c>
      <c r="X1738" s="142">
        <v>16.12</v>
      </c>
      <c r="Y1738" s="190">
        <v>1731</v>
      </c>
      <c r="Z1738" s="200">
        <v>0.55000000000000004</v>
      </c>
      <c r="AA1738" s="200">
        <v>0.13</v>
      </c>
      <c r="AB1738" s="200">
        <v>0.3</v>
      </c>
      <c r="AC1738" s="200">
        <v>0.85</v>
      </c>
      <c r="AL1738"/>
      <c r="AM1738"/>
      <c r="AN1738"/>
      <c r="AO1738"/>
      <c r="AP1738"/>
      <c r="AQ1738"/>
      <c r="AR1738"/>
      <c r="AS1738"/>
      <c r="AT1738"/>
      <c r="AU1738"/>
    </row>
    <row r="1739" spans="17:47" x14ac:dyDescent="0.2">
      <c r="Q1739" s="142">
        <f>TRUNC('TARIFA ENTREGA A DIRECCION USD'!D1740-'TARIFA ENTREGA A DIRECCION USD'!D1739,2)</f>
        <v>0.54</v>
      </c>
      <c r="R1739" s="190">
        <v>1732</v>
      </c>
      <c r="S1739" s="200">
        <f>TRUNC((('TARIFA ENTREGA A DIRECCION USD'!C1739-'TARIFA ENTREGA A DIRECCION USD'!D1739)/'TARIFA ENTREGA A DIRECCION USD'!D1739)+1,3)</f>
        <v>0.72199999999999998</v>
      </c>
      <c r="T1739" s="200">
        <f>TRUNC(('TARIFA ENTREGA A DIRECCION USD'!E1739-'TARIFA ENTREGA A DIRECCION USD'!D1739)/'TARIFA ENTREGA A DIRECCION USD'!D1739,3)</f>
        <v>0.251</v>
      </c>
      <c r="U1739" s="200">
        <f>TRUNC(('TARIFA ENTREGA A DIRECCION USD'!F1739-'TARIFA ENTREGA A DIRECCION USD'!D1739)/'TARIFA ENTREGA A DIRECCION USD'!D1739,3)</f>
        <v>0.42199999999999999</v>
      </c>
      <c r="V1739" s="200">
        <f>TRUNC(('TARIFA ENTREGA A DIRECCION USD'!G1739-'TARIFA ENTREGA A DIRECCION USD'!D1739)/'TARIFA ENTREGA A DIRECCION USD'!D1739,3)</f>
        <v>0.94499999999999995</v>
      </c>
      <c r="X1739" s="142">
        <v>16.12</v>
      </c>
      <c r="Y1739" s="190">
        <v>1732</v>
      </c>
      <c r="Z1739" s="200">
        <v>0.55000000000000004</v>
      </c>
      <c r="AA1739" s="200">
        <v>0.13</v>
      </c>
      <c r="AB1739" s="200">
        <v>0.3</v>
      </c>
      <c r="AC1739" s="200">
        <v>0.85</v>
      </c>
      <c r="AL1739"/>
      <c r="AM1739"/>
      <c r="AN1739"/>
      <c r="AO1739"/>
      <c r="AP1739"/>
      <c r="AQ1739"/>
      <c r="AR1739"/>
      <c r="AS1739"/>
      <c r="AT1739"/>
      <c r="AU1739"/>
    </row>
    <row r="1740" spans="17:47" x14ac:dyDescent="0.2">
      <c r="Q1740" s="142">
        <f>TRUNC('TARIFA ENTREGA A DIRECCION USD'!D1741-'TARIFA ENTREGA A DIRECCION USD'!D1740,2)</f>
        <v>0.54</v>
      </c>
      <c r="R1740" s="190">
        <v>1733</v>
      </c>
      <c r="S1740" s="200">
        <f>TRUNC((('TARIFA ENTREGA A DIRECCION USD'!C1740-'TARIFA ENTREGA A DIRECCION USD'!D1740)/'TARIFA ENTREGA A DIRECCION USD'!D1740)+1,3)</f>
        <v>0.72199999999999998</v>
      </c>
      <c r="T1740" s="200">
        <f>TRUNC(('TARIFA ENTREGA A DIRECCION USD'!E1740-'TARIFA ENTREGA A DIRECCION USD'!D1740)/'TARIFA ENTREGA A DIRECCION USD'!D1740,3)</f>
        <v>0.251</v>
      </c>
      <c r="U1740" s="200">
        <f>TRUNC(('TARIFA ENTREGA A DIRECCION USD'!F1740-'TARIFA ENTREGA A DIRECCION USD'!D1740)/'TARIFA ENTREGA A DIRECCION USD'!D1740,3)</f>
        <v>0.42199999999999999</v>
      </c>
      <c r="V1740" s="200">
        <f>TRUNC(('TARIFA ENTREGA A DIRECCION USD'!G1740-'TARIFA ENTREGA A DIRECCION USD'!D1740)/'TARIFA ENTREGA A DIRECCION USD'!D1740,3)</f>
        <v>0.94499999999999995</v>
      </c>
      <c r="X1740" s="142">
        <v>16.12</v>
      </c>
      <c r="Y1740" s="190">
        <v>1733</v>
      </c>
      <c r="Z1740" s="200">
        <v>0.55000000000000004</v>
      </c>
      <c r="AA1740" s="200">
        <v>0.13</v>
      </c>
      <c r="AB1740" s="200">
        <v>0.3</v>
      </c>
      <c r="AC1740" s="200">
        <v>0.85</v>
      </c>
      <c r="AL1740"/>
      <c r="AM1740"/>
      <c r="AN1740"/>
      <c r="AO1740"/>
      <c r="AP1740"/>
      <c r="AQ1740"/>
      <c r="AR1740"/>
      <c r="AS1740"/>
      <c r="AT1740"/>
      <c r="AU1740"/>
    </row>
    <row r="1741" spans="17:47" x14ac:dyDescent="0.2">
      <c r="Q1741" s="142">
        <f>TRUNC('TARIFA ENTREGA A DIRECCION USD'!D1742-'TARIFA ENTREGA A DIRECCION USD'!D1741,2)</f>
        <v>0.54</v>
      </c>
      <c r="R1741" s="190">
        <v>1734</v>
      </c>
      <c r="S1741" s="200">
        <f>TRUNC((('TARIFA ENTREGA A DIRECCION USD'!C1741-'TARIFA ENTREGA A DIRECCION USD'!D1741)/'TARIFA ENTREGA A DIRECCION USD'!D1741)+1,3)</f>
        <v>0.72199999999999998</v>
      </c>
      <c r="T1741" s="200">
        <f>TRUNC(('TARIFA ENTREGA A DIRECCION USD'!E1741-'TARIFA ENTREGA A DIRECCION USD'!D1741)/'TARIFA ENTREGA A DIRECCION USD'!D1741,3)</f>
        <v>0.251</v>
      </c>
      <c r="U1741" s="200">
        <f>TRUNC(('TARIFA ENTREGA A DIRECCION USD'!F1741-'TARIFA ENTREGA A DIRECCION USD'!D1741)/'TARIFA ENTREGA A DIRECCION USD'!D1741,3)</f>
        <v>0.42199999999999999</v>
      </c>
      <c r="V1741" s="200">
        <f>TRUNC(('TARIFA ENTREGA A DIRECCION USD'!G1741-'TARIFA ENTREGA A DIRECCION USD'!D1741)/'TARIFA ENTREGA A DIRECCION USD'!D1741,3)</f>
        <v>0.94499999999999995</v>
      </c>
      <c r="X1741" s="142">
        <v>16.12</v>
      </c>
      <c r="Y1741" s="190">
        <v>1734</v>
      </c>
      <c r="Z1741" s="200">
        <v>0.55000000000000004</v>
      </c>
      <c r="AA1741" s="200">
        <v>0.13</v>
      </c>
      <c r="AB1741" s="200">
        <v>0.3</v>
      </c>
      <c r="AC1741" s="200">
        <v>0.85</v>
      </c>
      <c r="AL1741"/>
      <c r="AM1741"/>
      <c r="AN1741"/>
      <c r="AO1741"/>
      <c r="AP1741"/>
      <c r="AQ1741"/>
      <c r="AR1741"/>
      <c r="AS1741"/>
      <c r="AT1741"/>
      <c r="AU1741"/>
    </row>
    <row r="1742" spans="17:47" x14ac:dyDescent="0.2">
      <c r="Q1742" s="142">
        <f>TRUNC('TARIFA ENTREGA A DIRECCION USD'!D1743-'TARIFA ENTREGA A DIRECCION USD'!D1742,2)</f>
        <v>0.54</v>
      </c>
      <c r="R1742" s="190">
        <v>1735</v>
      </c>
      <c r="S1742" s="200">
        <f>TRUNC((('TARIFA ENTREGA A DIRECCION USD'!C1742-'TARIFA ENTREGA A DIRECCION USD'!D1742)/'TARIFA ENTREGA A DIRECCION USD'!D1742)+1,3)</f>
        <v>0.72199999999999998</v>
      </c>
      <c r="T1742" s="200">
        <f>TRUNC(('TARIFA ENTREGA A DIRECCION USD'!E1742-'TARIFA ENTREGA A DIRECCION USD'!D1742)/'TARIFA ENTREGA A DIRECCION USD'!D1742,3)</f>
        <v>0.251</v>
      </c>
      <c r="U1742" s="200">
        <f>TRUNC(('TARIFA ENTREGA A DIRECCION USD'!F1742-'TARIFA ENTREGA A DIRECCION USD'!D1742)/'TARIFA ENTREGA A DIRECCION USD'!D1742,3)</f>
        <v>0.42199999999999999</v>
      </c>
      <c r="V1742" s="200">
        <f>TRUNC(('TARIFA ENTREGA A DIRECCION USD'!G1742-'TARIFA ENTREGA A DIRECCION USD'!D1742)/'TARIFA ENTREGA A DIRECCION USD'!D1742,3)</f>
        <v>0.94499999999999995</v>
      </c>
      <c r="X1742" s="142">
        <v>16.12</v>
      </c>
      <c r="Y1742" s="190">
        <v>1735</v>
      </c>
      <c r="Z1742" s="200">
        <v>0.55000000000000004</v>
      </c>
      <c r="AA1742" s="200">
        <v>0.13</v>
      </c>
      <c r="AB1742" s="200">
        <v>0.3</v>
      </c>
      <c r="AC1742" s="200">
        <v>0.85</v>
      </c>
      <c r="AL1742"/>
      <c r="AM1742"/>
      <c r="AN1742"/>
      <c r="AO1742"/>
      <c r="AP1742"/>
      <c r="AQ1742"/>
      <c r="AR1742"/>
      <c r="AS1742"/>
      <c r="AT1742"/>
      <c r="AU1742"/>
    </row>
    <row r="1743" spans="17:47" x14ac:dyDescent="0.2">
      <c r="Q1743" s="142">
        <f>TRUNC('TARIFA ENTREGA A DIRECCION USD'!D1744-'TARIFA ENTREGA A DIRECCION USD'!D1743,2)</f>
        <v>0.54</v>
      </c>
      <c r="R1743" s="190">
        <v>1736</v>
      </c>
      <c r="S1743" s="200">
        <f>TRUNC((('TARIFA ENTREGA A DIRECCION USD'!C1743-'TARIFA ENTREGA A DIRECCION USD'!D1743)/'TARIFA ENTREGA A DIRECCION USD'!D1743)+1,3)</f>
        <v>0.72199999999999998</v>
      </c>
      <c r="T1743" s="200">
        <f>TRUNC(('TARIFA ENTREGA A DIRECCION USD'!E1743-'TARIFA ENTREGA A DIRECCION USD'!D1743)/'TARIFA ENTREGA A DIRECCION USD'!D1743,3)</f>
        <v>0.251</v>
      </c>
      <c r="U1743" s="200">
        <f>TRUNC(('TARIFA ENTREGA A DIRECCION USD'!F1743-'TARIFA ENTREGA A DIRECCION USD'!D1743)/'TARIFA ENTREGA A DIRECCION USD'!D1743,3)</f>
        <v>0.42199999999999999</v>
      </c>
      <c r="V1743" s="200">
        <f>TRUNC(('TARIFA ENTREGA A DIRECCION USD'!G1743-'TARIFA ENTREGA A DIRECCION USD'!D1743)/'TARIFA ENTREGA A DIRECCION USD'!D1743,3)</f>
        <v>0.94499999999999995</v>
      </c>
      <c r="X1743" s="142">
        <v>16.12</v>
      </c>
      <c r="Y1743" s="190">
        <v>1736</v>
      </c>
      <c r="Z1743" s="200">
        <v>0.55000000000000004</v>
      </c>
      <c r="AA1743" s="200">
        <v>0.13</v>
      </c>
      <c r="AB1743" s="200">
        <v>0.3</v>
      </c>
      <c r="AC1743" s="200">
        <v>0.85</v>
      </c>
      <c r="AL1743"/>
      <c r="AM1743"/>
      <c r="AN1743"/>
      <c r="AO1743"/>
      <c r="AP1743"/>
      <c r="AQ1743"/>
      <c r="AR1743"/>
      <c r="AS1743"/>
      <c r="AT1743"/>
      <c r="AU1743"/>
    </row>
    <row r="1744" spans="17:47" x14ac:dyDescent="0.2">
      <c r="Q1744" s="142">
        <f>TRUNC('TARIFA ENTREGA A DIRECCION USD'!D1745-'TARIFA ENTREGA A DIRECCION USD'!D1744,2)</f>
        <v>0.54</v>
      </c>
      <c r="R1744" s="190">
        <v>1737</v>
      </c>
      <c r="S1744" s="200">
        <f>TRUNC((('TARIFA ENTREGA A DIRECCION USD'!C1744-'TARIFA ENTREGA A DIRECCION USD'!D1744)/'TARIFA ENTREGA A DIRECCION USD'!D1744)+1,3)</f>
        <v>0.72199999999999998</v>
      </c>
      <c r="T1744" s="200">
        <f>TRUNC(('TARIFA ENTREGA A DIRECCION USD'!E1744-'TARIFA ENTREGA A DIRECCION USD'!D1744)/'TARIFA ENTREGA A DIRECCION USD'!D1744,3)</f>
        <v>0.251</v>
      </c>
      <c r="U1744" s="200">
        <f>TRUNC(('TARIFA ENTREGA A DIRECCION USD'!F1744-'TARIFA ENTREGA A DIRECCION USD'!D1744)/'TARIFA ENTREGA A DIRECCION USD'!D1744,3)</f>
        <v>0.42199999999999999</v>
      </c>
      <c r="V1744" s="200">
        <f>TRUNC(('TARIFA ENTREGA A DIRECCION USD'!G1744-'TARIFA ENTREGA A DIRECCION USD'!D1744)/'TARIFA ENTREGA A DIRECCION USD'!D1744,3)</f>
        <v>0.94499999999999995</v>
      </c>
      <c r="X1744" s="142">
        <v>16.12</v>
      </c>
      <c r="Y1744" s="190">
        <v>1737</v>
      </c>
      <c r="Z1744" s="200">
        <v>0.55000000000000004</v>
      </c>
      <c r="AA1744" s="200">
        <v>0.13</v>
      </c>
      <c r="AB1744" s="200">
        <v>0.3</v>
      </c>
      <c r="AC1744" s="200">
        <v>0.85</v>
      </c>
      <c r="AL1744"/>
      <c r="AM1744"/>
      <c r="AN1744"/>
      <c r="AO1744"/>
      <c r="AP1744"/>
      <c r="AQ1744"/>
      <c r="AR1744"/>
      <c r="AS1744"/>
      <c r="AT1744"/>
      <c r="AU1744"/>
    </row>
    <row r="1745" spans="17:47" x14ac:dyDescent="0.2">
      <c r="Q1745" s="142">
        <f>TRUNC('TARIFA ENTREGA A DIRECCION USD'!D1746-'TARIFA ENTREGA A DIRECCION USD'!D1745,2)</f>
        <v>0.54</v>
      </c>
      <c r="R1745" s="190">
        <v>1738</v>
      </c>
      <c r="S1745" s="200">
        <f>TRUNC((('TARIFA ENTREGA A DIRECCION USD'!C1745-'TARIFA ENTREGA A DIRECCION USD'!D1745)/'TARIFA ENTREGA A DIRECCION USD'!D1745)+1,3)</f>
        <v>0.72199999999999998</v>
      </c>
      <c r="T1745" s="200">
        <f>TRUNC(('TARIFA ENTREGA A DIRECCION USD'!E1745-'TARIFA ENTREGA A DIRECCION USD'!D1745)/'TARIFA ENTREGA A DIRECCION USD'!D1745,3)</f>
        <v>0.251</v>
      </c>
      <c r="U1745" s="200">
        <f>TRUNC(('TARIFA ENTREGA A DIRECCION USD'!F1745-'TARIFA ENTREGA A DIRECCION USD'!D1745)/'TARIFA ENTREGA A DIRECCION USD'!D1745,3)</f>
        <v>0.42199999999999999</v>
      </c>
      <c r="V1745" s="200">
        <f>TRUNC(('TARIFA ENTREGA A DIRECCION USD'!G1745-'TARIFA ENTREGA A DIRECCION USD'!D1745)/'TARIFA ENTREGA A DIRECCION USD'!D1745,3)</f>
        <v>0.94499999999999995</v>
      </c>
      <c r="X1745" s="142">
        <v>16.12</v>
      </c>
      <c r="Y1745" s="190">
        <v>1738</v>
      </c>
      <c r="Z1745" s="200">
        <v>0.55000000000000004</v>
      </c>
      <c r="AA1745" s="200">
        <v>0.13</v>
      </c>
      <c r="AB1745" s="200">
        <v>0.3</v>
      </c>
      <c r="AC1745" s="200">
        <v>0.85</v>
      </c>
      <c r="AL1745"/>
      <c r="AM1745"/>
      <c r="AN1745"/>
      <c r="AO1745"/>
      <c r="AP1745"/>
      <c r="AQ1745"/>
      <c r="AR1745"/>
      <c r="AS1745"/>
      <c r="AT1745"/>
      <c r="AU1745"/>
    </row>
    <row r="1746" spans="17:47" x14ac:dyDescent="0.2">
      <c r="Q1746" s="142">
        <f>TRUNC('TARIFA ENTREGA A DIRECCION USD'!D1747-'TARIFA ENTREGA A DIRECCION USD'!D1746,2)</f>
        <v>0.54</v>
      </c>
      <c r="R1746" s="190">
        <v>1739</v>
      </c>
      <c r="S1746" s="200">
        <f>TRUNC((('TARIFA ENTREGA A DIRECCION USD'!C1746-'TARIFA ENTREGA A DIRECCION USD'!D1746)/'TARIFA ENTREGA A DIRECCION USD'!D1746)+1,3)</f>
        <v>0.72199999999999998</v>
      </c>
      <c r="T1746" s="200">
        <f>TRUNC(('TARIFA ENTREGA A DIRECCION USD'!E1746-'TARIFA ENTREGA A DIRECCION USD'!D1746)/'TARIFA ENTREGA A DIRECCION USD'!D1746,3)</f>
        <v>0.251</v>
      </c>
      <c r="U1746" s="200">
        <f>TRUNC(('TARIFA ENTREGA A DIRECCION USD'!F1746-'TARIFA ENTREGA A DIRECCION USD'!D1746)/'TARIFA ENTREGA A DIRECCION USD'!D1746,3)</f>
        <v>0.42199999999999999</v>
      </c>
      <c r="V1746" s="200">
        <f>TRUNC(('TARIFA ENTREGA A DIRECCION USD'!G1746-'TARIFA ENTREGA A DIRECCION USD'!D1746)/'TARIFA ENTREGA A DIRECCION USD'!D1746,3)</f>
        <v>0.94499999999999995</v>
      </c>
      <c r="X1746" s="142">
        <v>16.12</v>
      </c>
      <c r="Y1746" s="190">
        <v>1739</v>
      </c>
      <c r="Z1746" s="200">
        <v>0.55000000000000004</v>
      </c>
      <c r="AA1746" s="200">
        <v>0.13</v>
      </c>
      <c r="AB1746" s="200">
        <v>0.3</v>
      </c>
      <c r="AC1746" s="200">
        <v>0.85</v>
      </c>
      <c r="AL1746"/>
      <c r="AM1746"/>
      <c r="AN1746"/>
      <c r="AO1746"/>
      <c r="AP1746"/>
      <c r="AQ1746"/>
      <c r="AR1746"/>
      <c r="AS1746"/>
      <c r="AT1746"/>
      <c r="AU1746"/>
    </row>
    <row r="1747" spans="17:47" x14ac:dyDescent="0.2">
      <c r="Q1747" s="142">
        <f>TRUNC('TARIFA ENTREGA A DIRECCION USD'!D1748-'TARIFA ENTREGA A DIRECCION USD'!D1747,2)</f>
        <v>0.54</v>
      </c>
      <c r="R1747" s="190">
        <v>1740</v>
      </c>
      <c r="S1747" s="200">
        <f>TRUNC((('TARIFA ENTREGA A DIRECCION USD'!C1747-'TARIFA ENTREGA A DIRECCION USD'!D1747)/'TARIFA ENTREGA A DIRECCION USD'!D1747)+1,3)</f>
        <v>0.72199999999999998</v>
      </c>
      <c r="T1747" s="200">
        <f>TRUNC(('TARIFA ENTREGA A DIRECCION USD'!E1747-'TARIFA ENTREGA A DIRECCION USD'!D1747)/'TARIFA ENTREGA A DIRECCION USD'!D1747,3)</f>
        <v>0.251</v>
      </c>
      <c r="U1747" s="200">
        <f>TRUNC(('TARIFA ENTREGA A DIRECCION USD'!F1747-'TARIFA ENTREGA A DIRECCION USD'!D1747)/'TARIFA ENTREGA A DIRECCION USD'!D1747,3)</f>
        <v>0.42199999999999999</v>
      </c>
      <c r="V1747" s="200">
        <f>TRUNC(('TARIFA ENTREGA A DIRECCION USD'!G1747-'TARIFA ENTREGA A DIRECCION USD'!D1747)/'TARIFA ENTREGA A DIRECCION USD'!D1747,3)</f>
        <v>0.94499999999999995</v>
      </c>
      <c r="X1747" s="142">
        <v>16.12</v>
      </c>
      <c r="Y1747" s="190">
        <v>1740</v>
      </c>
      <c r="Z1747" s="200">
        <v>0.55000000000000004</v>
      </c>
      <c r="AA1747" s="200">
        <v>0.13</v>
      </c>
      <c r="AB1747" s="200">
        <v>0.3</v>
      </c>
      <c r="AC1747" s="200">
        <v>0.85</v>
      </c>
      <c r="AL1747"/>
      <c r="AM1747"/>
      <c r="AN1747"/>
      <c r="AO1747"/>
      <c r="AP1747"/>
      <c r="AQ1747"/>
      <c r="AR1747"/>
      <c r="AS1747"/>
      <c r="AT1747"/>
      <c r="AU1747"/>
    </row>
    <row r="1748" spans="17:47" x14ac:dyDescent="0.2">
      <c r="Q1748" s="142">
        <f>TRUNC('TARIFA ENTREGA A DIRECCION USD'!D1749-'TARIFA ENTREGA A DIRECCION USD'!D1748,2)</f>
        <v>0.54</v>
      </c>
      <c r="R1748" s="190">
        <v>1741</v>
      </c>
      <c r="S1748" s="200">
        <f>TRUNC((('TARIFA ENTREGA A DIRECCION USD'!C1748-'TARIFA ENTREGA A DIRECCION USD'!D1748)/'TARIFA ENTREGA A DIRECCION USD'!D1748)+1,3)</f>
        <v>0.72199999999999998</v>
      </c>
      <c r="T1748" s="200">
        <f>TRUNC(('TARIFA ENTREGA A DIRECCION USD'!E1748-'TARIFA ENTREGA A DIRECCION USD'!D1748)/'TARIFA ENTREGA A DIRECCION USD'!D1748,3)</f>
        <v>0.251</v>
      </c>
      <c r="U1748" s="200">
        <f>TRUNC(('TARIFA ENTREGA A DIRECCION USD'!F1748-'TARIFA ENTREGA A DIRECCION USD'!D1748)/'TARIFA ENTREGA A DIRECCION USD'!D1748,3)</f>
        <v>0.42199999999999999</v>
      </c>
      <c r="V1748" s="200">
        <f>TRUNC(('TARIFA ENTREGA A DIRECCION USD'!G1748-'TARIFA ENTREGA A DIRECCION USD'!D1748)/'TARIFA ENTREGA A DIRECCION USD'!D1748,3)</f>
        <v>0.94599999999999995</v>
      </c>
      <c r="X1748" s="142">
        <v>16.12</v>
      </c>
      <c r="Y1748" s="190">
        <v>1741</v>
      </c>
      <c r="Z1748" s="200">
        <v>0.55000000000000004</v>
      </c>
      <c r="AA1748" s="200">
        <v>0.13</v>
      </c>
      <c r="AB1748" s="200">
        <v>0.3</v>
      </c>
      <c r="AC1748" s="200">
        <v>0.85</v>
      </c>
      <c r="AL1748"/>
      <c r="AM1748"/>
      <c r="AN1748"/>
      <c r="AO1748"/>
      <c r="AP1748"/>
      <c r="AQ1748"/>
      <c r="AR1748"/>
      <c r="AS1748"/>
      <c r="AT1748"/>
      <c r="AU1748"/>
    </row>
    <row r="1749" spans="17:47" x14ac:dyDescent="0.2">
      <c r="Q1749" s="142">
        <f>TRUNC('TARIFA ENTREGA A DIRECCION USD'!D1750-'TARIFA ENTREGA A DIRECCION USD'!D1749,2)</f>
        <v>0.54</v>
      </c>
      <c r="R1749" s="190">
        <v>1742</v>
      </c>
      <c r="S1749" s="200">
        <f>TRUNC((('TARIFA ENTREGA A DIRECCION USD'!C1749-'TARIFA ENTREGA A DIRECCION USD'!D1749)/'TARIFA ENTREGA A DIRECCION USD'!D1749)+1,3)</f>
        <v>0.72299999999999998</v>
      </c>
      <c r="T1749" s="200">
        <f>TRUNC(('TARIFA ENTREGA A DIRECCION USD'!E1749-'TARIFA ENTREGA A DIRECCION USD'!D1749)/'TARIFA ENTREGA A DIRECCION USD'!D1749,3)</f>
        <v>0.251</v>
      </c>
      <c r="U1749" s="200">
        <f>TRUNC(('TARIFA ENTREGA A DIRECCION USD'!F1749-'TARIFA ENTREGA A DIRECCION USD'!D1749)/'TARIFA ENTREGA A DIRECCION USD'!D1749,3)</f>
        <v>0.42199999999999999</v>
      </c>
      <c r="V1749" s="200">
        <f>TRUNC(('TARIFA ENTREGA A DIRECCION USD'!G1749-'TARIFA ENTREGA A DIRECCION USD'!D1749)/'TARIFA ENTREGA A DIRECCION USD'!D1749,3)</f>
        <v>0.94599999999999995</v>
      </c>
      <c r="X1749" s="142">
        <v>16.12</v>
      </c>
      <c r="Y1749" s="190">
        <v>1742</v>
      </c>
      <c r="Z1749" s="200">
        <v>0.55000000000000004</v>
      </c>
      <c r="AA1749" s="200">
        <v>0.13</v>
      </c>
      <c r="AB1749" s="200">
        <v>0.3</v>
      </c>
      <c r="AC1749" s="200">
        <v>0.85</v>
      </c>
      <c r="AL1749"/>
      <c r="AM1749"/>
      <c r="AN1749"/>
      <c r="AO1749"/>
      <c r="AP1749"/>
      <c r="AQ1749"/>
      <c r="AR1749"/>
      <c r="AS1749"/>
      <c r="AT1749"/>
      <c r="AU1749"/>
    </row>
    <row r="1750" spans="17:47" x14ac:dyDescent="0.2">
      <c r="Q1750" s="142">
        <f>TRUNC('TARIFA ENTREGA A DIRECCION USD'!D1751-'TARIFA ENTREGA A DIRECCION USD'!D1750,2)</f>
        <v>0.54</v>
      </c>
      <c r="R1750" s="190">
        <v>1743</v>
      </c>
      <c r="S1750" s="200">
        <f>TRUNC((('TARIFA ENTREGA A DIRECCION USD'!C1750-'TARIFA ENTREGA A DIRECCION USD'!D1750)/'TARIFA ENTREGA A DIRECCION USD'!D1750)+1,3)</f>
        <v>0.72299999999999998</v>
      </c>
      <c r="T1750" s="200">
        <f>TRUNC(('TARIFA ENTREGA A DIRECCION USD'!E1750-'TARIFA ENTREGA A DIRECCION USD'!D1750)/'TARIFA ENTREGA A DIRECCION USD'!D1750,3)</f>
        <v>0.251</v>
      </c>
      <c r="U1750" s="200">
        <f>TRUNC(('TARIFA ENTREGA A DIRECCION USD'!F1750-'TARIFA ENTREGA A DIRECCION USD'!D1750)/'TARIFA ENTREGA A DIRECCION USD'!D1750,3)</f>
        <v>0.42199999999999999</v>
      </c>
      <c r="V1750" s="200">
        <f>TRUNC(('TARIFA ENTREGA A DIRECCION USD'!G1750-'TARIFA ENTREGA A DIRECCION USD'!D1750)/'TARIFA ENTREGA A DIRECCION USD'!D1750,3)</f>
        <v>0.94599999999999995</v>
      </c>
      <c r="X1750" s="142">
        <v>16.12</v>
      </c>
      <c r="Y1750" s="190">
        <v>1743</v>
      </c>
      <c r="Z1750" s="200">
        <v>0.55000000000000004</v>
      </c>
      <c r="AA1750" s="200">
        <v>0.13</v>
      </c>
      <c r="AB1750" s="200">
        <v>0.3</v>
      </c>
      <c r="AC1750" s="200">
        <v>0.85</v>
      </c>
      <c r="AL1750"/>
      <c r="AM1750"/>
      <c r="AN1750"/>
      <c r="AO1750"/>
      <c r="AP1750"/>
      <c r="AQ1750"/>
      <c r="AR1750"/>
      <c r="AS1750"/>
      <c r="AT1750"/>
      <c r="AU1750"/>
    </row>
    <row r="1751" spans="17:47" x14ac:dyDescent="0.2">
      <c r="Q1751" s="142">
        <f>TRUNC('TARIFA ENTREGA A DIRECCION USD'!D1752-'TARIFA ENTREGA A DIRECCION USD'!D1751,2)</f>
        <v>0.54</v>
      </c>
      <c r="R1751" s="190">
        <v>1744</v>
      </c>
      <c r="S1751" s="200">
        <f>TRUNC((('TARIFA ENTREGA A DIRECCION USD'!C1751-'TARIFA ENTREGA A DIRECCION USD'!D1751)/'TARIFA ENTREGA A DIRECCION USD'!D1751)+1,3)</f>
        <v>0.72299999999999998</v>
      </c>
      <c r="T1751" s="200">
        <f>TRUNC(('TARIFA ENTREGA A DIRECCION USD'!E1751-'TARIFA ENTREGA A DIRECCION USD'!D1751)/'TARIFA ENTREGA A DIRECCION USD'!D1751,3)</f>
        <v>0.251</v>
      </c>
      <c r="U1751" s="200">
        <f>TRUNC(('TARIFA ENTREGA A DIRECCION USD'!F1751-'TARIFA ENTREGA A DIRECCION USD'!D1751)/'TARIFA ENTREGA A DIRECCION USD'!D1751,3)</f>
        <v>0.42199999999999999</v>
      </c>
      <c r="V1751" s="200">
        <f>TRUNC(('TARIFA ENTREGA A DIRECCION USD'!G1751-'TARIFA ENTREGA A DIRECCION USD'!D1751)/'TARIFA ENTREGA A DIRECCION USD'!D1751,3)</f>
        <v>0.94599999999999995</v>
      </c>
      <c r="X1751" s="142">
        <v>16.12</v>
      </c>
      <c r="Y1751" s="190">
        <v>1744</v>
      </c>
      <c r="Z1751" s="200">
        <v>0.55000000000000004</v>
      </c>
      <c r="AA1751" s="200">
        <v>0.13</v>
      </c>
      <c r="AB1751" s="200">
        <v>0.3</v>
      </c>
      <c r="AC1751" s="200">
        <v>0.85</v>
      </c>
      <c r="AL1751"/>
      <c r="AM1751"/>
      <c r="AN1751"/>
      <c r="AO1751"/>
      <c r="AP1751"/>
      <c r="AQ1751"/>
      <c r="AR1751"/>
      <c r="AS1751"/>
      <c r="AT1751"/>
      <c r="AU1751"/>
    </row>
    <row r="1752" spans="17:47" x14ac:dyDescent="0.2">
      <c r="Q1752" s="142">
        <f>TRUNC('TARIFA ENTREGA A DIRECCION USD'!D1753-'TARIFA ENTREGA A DIRECCION USD'!D1752,2)</f>
        <v>0.54</v>
      </c>
      <c r="R1752" s="190">
        <v>1745</v>
      </c>
      <c r="S1752" s="200">
        <f>TRUNC((('TARIFA ENTREGA A DIRECCION USD'!C1752-'TARIFA ENTREGA A DIRECCION USD'!D1752)/'TARIFA ENTREGA A DIRECCION USD'!D1752)+1,3)</f>
        <v>0.72299999999999998</v>
      </c>
      <c r="T1752" s="200">
        <f>TRUNC(('TARIFA ENTREGA A DIRECCION USD'!E1752-'TARIFA ENTREGA A DIRECCION USD'!D1752)/'TARIFA ENTREGA A DIRECCION USD'!D1752,3)</f>
        <v>0.251</v>
      </c>
      <c r="U1752" s="200">
        <f>TRUNC(('TARIFA ENTREGA A DIRECCION USD'!F1752-'TARIFA ENTREGA A DIRECCION USD'!D1752)/'TARIFA ENTREGA A DIRECCION USD'!D1752,3)</f>
        <v>0.42199999999999999</v>
      </c>
      <c r="V1752" s="200">
        <f>TRUNC(('TARIFA ENTREGA A DIRECCION USD'!G1752-'TARIFA ENTREGA A DIRECCION USD'!D1752)/'TARIFA ENTREGA A DIRECCION USD'!D1752,3)</f>
        <v>0.94599999999999995</v>
      </c>
      <c r="X1752" s="142">
        <v>16.12</v>
      </c>
      <c r="Y1752" s="190">
        <v>1745</v>
      </c>
      <c r="Z1752" s="200">
        <v>0.55000000000000004</v>
      </c>
      <c r="AA1752" s="200">
        <v>0.13</v>
      </c>
      <c r="AB1752" s="200">
        <v>0.3</v>
      </c>
      <c r="AC1752" s="200">
        <v>0.85</v>
      </c>
      <c r="AL1752"/>
      <c r="AM1752"/>
      <c r="AN1752"/>
      <c r="AO1752"/>
      <c r="AP1752"/>
      <c r="AQ1752"/>
      <c r="AR1752"/>
      <c r="AS1752"/>
      <c r="AT1752"/>
      <c r="AU1752"/>
    </row>
    <row r="1753" spans="17:47" x14ac:dyDescent="0.2">
      <c r="Q1753" s="142">
        <f>TRUNC('TARIFA ENTREGA A DIRECCION USD'!D1754-'TARIFA ENTREGA A DIRECCION USD'!D1753,2)</f>
        <v>0.54</v>
      </c>
      <c r="R1753" s="190">
        <v>1746</v>
      </c>
      <c r="S1753" s="200">
        <f>TRUNC((('TARIFA ENTREGA A DIRECCION USD'!C1753-'TARIFA ENTREGA A DIRECCION USD'!D1753)/'TARIFA ENTREGA A DIRECCION USD'!D1753)+1,3)</f>
        <v>0.72299999999999998</v>
      </c>
      <c r="T1753" s="200">
        <f>TRUNC(('TARIFA ENTREGA A DIRECCION USD'!E1753-'TARIFA ENTREGA A DIRECCION USD'!D1753)/'TARIFA ENTREGA A DIRECCION USD'!D1753,3)</f>
        <v>0.251</v>
      </c>
      <c r="U1753" s="200">
        <f>TRUNC(('TARIFA ENTREGA A DIRECCION USD'!F1753-'TARIFA ENTREGA A DIRECCION USD'!D1753)/'TARIFA ENTREGA A DIRECCION USD'!D1753,3)</f>
        <v>0.42199999999999999</v>
      </c>
      <c r="V1753" s="200">
        <f>TRUNC(('TARIFA ENTREGA A DIRECCION USD'!G1753-'TARIFA ENTREGA A DIRECCION USD'!D1753)/'TARIFA ENTREGA A DIRECCION USD'!D1753,3)</f>
        <v>0.94599999999999995</v>
      </c>
      <c r="X1753" s="142">
        <v>16.12</v>
      </c>
      <c r="Y1753" s="190">
        <v>1746</v>
      </c>
      <c r="Z1753" s="200">
        <v>0.55000000000000004</v>
      </c>
      <c r="AA1753" s="200">
        <v>0.13</v>
      </c>
      <c r="AB1753" s="200">
        <v>0.3</v>
      </c>
      <c r="AC1753" s="200">
        <v>0.85</v>
      </c>
      <c r="AL1753"/>
      <c r="AM1753"/>
      <c r="AN1753"/>
      <c r="AO1753"/>
      <c r="AP1753"/>
      <c r="AQ1753"/>
      <c r="AR1753"/>
      <c r="AS1753"/>
      <c r="AT1753"/>
      <c r="AU1753"/>
    </row>
    <row r="1754" spans="17:47" x14ac:dyDescent="0.2">
      <c r="Q1754" s="142">
        <f>TRUNC('TARIFA ENTREGA A DIRECCION USD'!D1755-'TARIFA ENTREGA A DIRECCION USD'!D1754,2)</f>
        <v>0.54</v>
      </c>
      <c r="R1754" s="190">
        <v>1747</v>
      </c>
      <c r="S1754" s="200">
        <f>TRUNC((('TARIFA ENTREGA A DIRECCION USD'!C1754-'TARIFA ENTREGA A DIRECCION USD'!D1754)/'TARIFA ENTREGA A DIRECCION USD'!D1754)+1,3)</f>
        <v>0.72299999999999998</v>
      </c>
      <c r="T1754" s="200">
        <f>TRUNC(('TARIFA ENTREGA A DIRECCION USD'!E1754-'TARIFA ENTREGA A DIRECCION USD'!D1754)/'TARIFA ENTREGA A DIRECCION USD'!D1754,3)</f>
        <v>0.251</v>
      </c>
      <c r="U1754" s="200">
        <f>TRUNC(('TARIFA ENTREGA A DIRECCION USD'!F1754-'TARIFA ENTREGA A DIRECCION USD'!D1754)/'TARIFA ENTREGA A DIRECCION USD'!D1754,3)</f>
        <v>0.42199999999999999</v>
      </c>
      <c r="V1754" s="200">
        <f>TRUNC(('TARIFA ENTREGA A DIRECCION USD'!G1754-'TARIFA ENTREGA A DIRECCION USD'!D1754)/'TARIFA ENTREGA A DIRECCION USD'!D1754,3)</f>
        <v>0.94599999999999995</v>
      </c>
      <c r="X1754" s="142">
        <v>16.12</v>
      </c>
      <c r="Y1754" s="190">
        <v>1747</v>
      </c>
      <c r="Z1754" s="200">
        <v>0.55000000000000004</v>
      </c>
      <c r="AA1754" s="200">
        <v>0.13</v>
      </c>
      <c r="AB1754" s="200">
        <v>0.3</v>
      </c>
      <c r="AC1754" s="200">
        <v>0.85</v>
      </c>
      <c r="AL1754"/>
      <c r="AM1754"/>
      <c r="AN1754"/>
      <c r="AO1754"/>
      <c r="AP1754"/>
      <c r="AQ1754"/>
      <c r="AR1754"/>
      <c r="AS1754"/>
      <c r="AT1754"/>
      <c r="AU1754"/>
    </row>
    <row r="1755" spans="17:47" x14ac:dyDescent="0.2">
      <c r="Q1755" s="142">
        <f>TRUNC('TARIFA ENTREGA A DIRECCION USD'!D1756-'TARIFA ENTREGA A DIRECCION USD'!D1755,2)</f>
        <v>0.54</v>
      </c>
      <c r="R1755" s="190">
        <v>1748</v>
      </c>
      <c r="S1755" s="200">
        <f>TRUNC((('TARIFA ENTREGA A DIRECCION USD'!C1755-'TARIFA ENTREGA A DIRECCION USD'!D1755)/'TARIFA ENTREGA A DIRECCION USD'!D1755)+1,3)</f>
        <v>0.72299999999999998</v>
      </c>
      <c r="T1755" s="200">
        <f>TRUNC(('TARIFA ENTREGA A DIRECCION USD'!E1755-'TARIFA ENTREGA A DIRECCION USD'!D1755)/'TARIFA ENTREGA A DIRECCION USD'!D1755,3)</f>
        <v>0.251</v>
      </c>
      <c r="U1755" s="200">
        <f>TRUNC(('TARIFA ENTREGA A DIRECCION USD'!F1755-'TARIFA ENTREGA A DIRECCION USD'!D1755)/'TARIFA ENTREGA A DIRECCION USD'!D1755,3)</f>
        <v>0.42199999999999999</v>
      </c>
      <c r="V1755" s="200">
        <f>TRUNC(('TARIFA ENTREGA A DIRECCION USD'!G1755-'TARIFA ENTREGA A DIRECCION USD'!D1755)/'TARIFA ENTREGA A DIRECCION USD'!D1755,3)</f>
        <v>0.94599999999999995</v>
      </c>
      <c r="X1755" s="142">
        <v>16.12</v>
      </c>
      <c r="Y1755" s="190">
        <v>1748</v>
      </c>
      <c r="Z1755" s="200">
        <v>0.55000000000000004</v>
      </c>
      <c r="AA1755" s="200">
        <v>0.13</v>
      </c>
      <c r="AB1755" s="200">
        <v>0.3</v>
      </c>
      <c r="AC1755" s="200">
        <v>0.85</v>
      </c>
      <c r="AL1755"/>
      <c r="AM1755"/>
      <c r="AN1755"/>
      <c r="AO1755"/>
      <c r="AP1755"/>
      <c r="AQ1755"/>
      <c r="AR1755"/>
      <c r="AS1755"/>
      <c r="AT1755"/>
      <c r="AU1755"/>
    </row>
    <row r="1756" spans="17:47" x14ac:dyDescent="0.2">
      <c r="Q1756" s="142">
        <f>TRUNC('TARIFA ENTREGA A DIRECCION USD'!D1757-'TARIFA ENTREGA A DIRECCION USD'!D1756,2)</f>
        <v>0.54</v>
      </c>
      <c r="R1756" s="190">
        <v>1749</v>
      </c>
      <c r="S1756" s="200">
        <f>TRUNC((('TARIFA ENTREGA A DIRECCION USD'!C1756-'TARIFA ENTREGA A DIRECCION USD'!D1756)/'TARIFA ENTREGA A DIRECCION USD'!D1756)+1,3)</f>
        <v>0.72299999999999998</v>
      </c>
      <c r="T1756" s="200">
        <f>TRUNC(('TARIFA ENTREGA A DIRECCION USD'!E1756-'TARIFA ENTREGA A DIRECCION USD'!D1756)/'TARIFA ENTREGA A DIRECCION USD'!D1756,3)</f>
        <v>0.251</v>
      </c>
      <c r="U1756" s="200">
        <f>TRUNC(('TARIFA ENTREGA A DIRECCION USD'!F1756-'TARIFA ENTREGA A DIRECCION USD'!D1756)/'TARIFA ENTREGA A DIRECCION USD'!D1756,3)</f>
        <v>0.42199999999999999</v>
      </c>
      <c r="V1756" s="200">
        <f>TRUNC(('TARIFA ENTREGA A DIRECCION USD'!G1756-'TARIFA ENTREGA A DIRECCION USD'!D1756)/'TARIFA ENTREGA A DIRECCION USD'!D1756,3)</f>
        <v>0.94599999999999995</v>
      </c>
      <c r="X1756" s="142">
        <v>16.12</v>
      </c>
      <c r="Y1756" s="190">
        <v>1749</v>
      </c>
      <c r="Z1756" s="200">
        <v>0.55000000000000004</v>
      </c>
      <c r="AA1756" s="200">
        <v>0.13</v>
      </c>
      <c r="AB1756" s="200">
        <v>0.3</v>
      </c>
      <c r="AC1756" s="200">
        <v>0.85</v>
      </c>
      <c r="AL1756"/>
      <c r="AM1756"/>
      <c r="AN1756"/>
      <c r="AO1756"/>
      <c r="AP1756"/>
      <c r="AQ1756"/>
      <c r="AR1756"/>
      <c r="AS1756"/>
      <c r="AT1756"/>
      <c r="AU1756"/>
    </row>
    <row r="1757" spans="17:47" x14ac:dyDescent="0.2">
      <c r="Q1757" s="142">
        <f>TRUNC('TARIFA ENTREGA A DIRECCION USD'!D1758-'TARIFA ENTREGA A DIRECCION USD'!D1757,2)</f>
        <v>0.54</v>
      </c>
      <c r="R1757" s="190">
        <v>1750</v>
      </c>
      <c r="S1757" s="200">
        <f>TRUNC((('TARIFA ENTREGA A DIRECCION USD'!C1757-'TARIFA ENTREGA A DIRECCION USD'!D1757)/'TARIFA ENTREGA A DIRECCION USD'!D1757)+1,3)</f>
        <v>0.72299999999999998</v>
      </c>
      <c r="T1757" s="200">
        <f>TRUNC(('TARIFA ENTREGA A DIRECCION USD'!E1757-'TARIFA ENTREGA A DIRECCION USD'!D1757)/'TARIFA ENTREGA A DIRECCION USD'!D1757,3)</f>
        <v>0.251</v>
      </c>
      <c r="U1757" s="200">
        <f>TRUNC(('TARIFA ENTREGA A DIRECCION USD'!F1757-'TARIFA ENTREGA A DIRECCION USD'!D1757)/'TARIFA ENTREGA A DIRECCION USD'!D1757,3)</f>
        <v>0.42199999999999999</v>
      </c>
      <c r="V1757" s="200">
        <f>TRUNC(('TARIFA ENTREGA A DIRECCION USD'!G1757-'TARIFA ENTREGA A DIRECCION USD'!D1757)/'TARIFA ENTREGA A DIRECCION USD'!D1757,3)</f>
        <v>0.94599999999999995</v>
      </c>
      <c r="X1757" s="142">
        <v>16.12</v>
      </c>
      <c r="Y1757" s="190">
        <v>1750</v>
      </c>
      <c r="Z1757" s="200">
        <v>0.55000000000000004</v>
      </c>
      <c r="AA1757" s="200">
        <v>0.13</v>
      </c>
      <c r="AB1757" s="200">
        <v>0.3</v>
      </c>
      <c r="AC1757" s="200">
        <v>0.85</v>
      </c>
      <c r="AL1757"/>
      <c r="AM1757"/>
      <c r="AN1757"/>
      <c r="AO1757"/>
      <c r="AP1757"/>
      <c r="AQ1757"/>
      <c r="AR1757"/>
      <c r="AS1757"/>
      <c r="AT1757"/>
      <c r="AU1757"/>
    </row>
    <row r="1758" spans="17:47" x14ac:dyDescent="0.2">
      <c r="Q1758" s="142">
        <f>TRUNC('TARIFA ENTREGA A DIRECCION USD'!D1759-'TARIFA ENTREGA A DIRECCION USD'!D1758,2)</f>
        <v>0.54</v>
      </c>
      <c r="R1758" s="190">
        <v>1751</v>
      </c>
      <c r="S1758" s="200">
        <f>TRUNC((('TARIFA ENTREGA A DIRECCION USD'!C1758-'TARIFA ENTREGA A DIRECCION USD'!D1758)/'TARIFA ENTREGA A DIRECCION USD'!D1758)+1,3)</f>
        <v>0.72299999999999998</v>
      </c>
      <c r="T1758" s="200">
        <f>TRUNC(('TARIFA ENTREGA A DIRECCION USD'!E1758-'TARIFA ENTREGA A DIRECCION USD'!D1758)/'TARIFA ENTREGA A DIRECCION USD'!D1758,3)</f>
        <v>0.251</v>
      </c>
      <c r="U1758" s="200">
        <f>TRUNC(('TARIFA ENTREGA A DIRECCION USD'!F1758-'TARIFA ENTREGA A DIRECCION USD'!D1758)/'TARIFA ENTREGA A DIRECCION USD'!D1758,3)</f>
        <v>0.42199999999999999</v>
      </c>
      <c r="V1758" s="200">
        <f>TRUNC(('TARIFA ENTREGA A DIRECCION USD'!G1758-'TARIFA ENTREGA A DIRECCION USD'!D1758)/'TARIFA ENTREGA A DIRECCION USD'!D1758,3)</f>
        <v>0.94599999999999995</v>
      </c>
      <c r="X1758" s="142">
        <v>16.12</v>
      </c>
      <c r="Y1758" s="190">
        <v>1751</v>
      </c>
      <c r="Z1758" s="200">
        <v>0.55000000000000004</v>
      </c>
      <c r="AA1758" s="200">
        <v>0.13</v>
      </c>
      <c r="AB1758" s="200">
        <v>0.3</v>
      </c>
      <c r="AC1758" s="200">
        <v>0.85</v>
      </c>
      <c r="AL1758"/>
      <c r="AM1758"/>
      <c r="AN1758"/>
      <c r="AO1758"/>
      <c r="AP1758"/>
      <c r="AQ1758"/>
      <c r="AR1758"/>
      <c r="AS1758"/>
      <c r="AT1758"/>
      <c r="AU1758"/>
    </row>
    <row r="1759" spans="17:47" x14ac:dyDescent="0.2">
      <c r="Q1759" s="142">
        <f>TRUNC('TARIFA ENTREGA A DIRECCION USD'!D1760-'TARIFA ENTREGA A DIRECCION USD'!D1759,2)</f>
        <v>0.54</v>
      </c>
      <c r="R1759" s="190">
        <v>1752</v>
      </c>
      <c r="S1759" s="200">
        <f>TRUNC((('TARIFA ENTREGA A DIRECCION USD'!C1759-'TARIFA ENTREGA A DIRECCION USD'!D1759)/'TARIFA ENTREGA A DIRECCION USD'!D1759)+1,3)</f>
        <v>0.72299999999999998</v>
      </c>
      <c r="T1759" s="200">
        <f>TRUNC(('TARIFA ENTREGA A DIRECCION USD'!E1759-'TARIFA ENTREGA A DIRECCION USD'!D1759)/'TARIFA ENTREGA A DIRECCION USD'!D1759,3)</f>
        <v>0.251</v>
      </c>
      <c r="U1759" s="200">
        <f>TRUNC(('TARIFA ENTREGA A DIRECCION USD'!F1759-'TARIFA ENTREGA A DIRECCION USD'!D1759)/'TARIFA ENTREGA A DIRECCION USD'!D1759,3)</f>
        <v>0.42199999999999999</v>
      </c>
      <c r="V1759" s="200">
        <f>TRUNC(('TARIFA ENTREGA A DIRECCION USD'!G1759-'TARIFA ENTREGA A DIRECCION USD'!D1759)/'TARIFA ENTREGA A DIRECCION USD'!D1759,3)</f>
        <v>0.94599999999999995</v>
      </c>
      <c r="X1759" s="142">
        <v>16.12</v>
      </c>
      <c r="Y1759" s="190">
        <v>1752</v>
      </c>
      <c r="Z1759" s="200">
        <v>0.55000000000000004</v>
      </c>
      <c r="AA1759" s="200">
        <v>0.13</v>
      </c>
      <c r="AB1759" s="200">
        <v>0.3</v>
      </c>
      <c r="AC1759" s="200">
        <v>0.85</v>
      </c>
      <c r="AL1759"/>
      <c r="AM1759"/>
      <c r="AN1759"/>
      <c r="AO1759"/>
      <c r="AP1759"/>
      <c r="AQ1759"/>
      <c r="AR1759"/>
      <c r="AS1759"/>
      <c r="AT1759"/>
      <c r="AU1759"/>
    </row>
    <row r="1760" spans="17:47" x14ac:dyDescent="0.2">
      <c r="Q1760" s="142">
        <f>TRUNC('TARIFA ENTREGA A DIRECCION USD'!D1761-'TARIFA ENTREGA A DIRECCION USD'!D1760,2)</f>
        <v>0.54</v>
      </c>
      <c r="R1760" s="190">
        <v>1753</v>
      </c>
      <c r="S1760" s="200">
        <f>TRUNC((('TARIFA ENTREGA A DIRECCION USD'!C1760-'TARIFA ENTREGA A DIRECCION USD'!D1760)/'TARIFA ENTREGA A DIRECCION USD'!D1760)+1,3)</f>
        <v>0.72299999999999998</v>
      </c>
      <c r="T1760" s="200">
        <f>TRUNC(('TARIFA ENTREGA A DIRECCION USD'!E1760-'TARIFA ENTREGA A DIRECCION USD'!D1760)/'TARIFA ENTREGA A DIRECCION USD'!D1760,3)</f>
        <v>0.251</v>
      </c>
      <c r="U1760" s="200">
        <f>TRUNC(('TARIFA ENTREGA A DIRECCION USD'!F1760-'TARIFA ENTREGA A DIRECCION USD'!D1760)/'TARIFA ENTREGA A DIRECCION USD'!D1760,3)</f>
        <v>0.42199999999999999</v>
      </c>
      <c r="V1760" s="200">
        <f>TRUNC(('TARIFA ENTREGA A DIRECCION USD'!G1760-'TARIFA ENTREGA A DIRECCION USD'!D1760)/'TARIFA ENTREGA A DIRECCION USD'!D1760,3)</f>
        <v>0.94599999999999995</v>
      </c>
      <c r="X1760" s="142">
        <v>16.12</v>
      </c>
      <c r="Y1760" s="190">
        <v>1753</v>
      </c>
      <c r="Z1760" s="200">
        <v>0.55000000000000004</v>
      </c>
      <c r="AA1760" s="200">
        <v>0.13</v>
      </c>
      <c r="AB1760" s="200">
        <v>0.3</v>
      </c>
      <c r="AC1760" s="200">
        <v>0.85</v>
      </c>
      <c r="AL1760"/>
      <c r="AM1760"/>
      <c r="AN1760"/>
      <c r="AO1760"/>
      <c r="AP1760"/>
      <c r="AQ1760"/>
      <c r="AR1760"/>
      <c r="AS1760"/>
      <c r="AT1760"/>
      <c r="AU1760"/>
    </row>
    <row r="1761" spans="17:47" x14ac:dyDescent="0.2">
      <c r="Q1761" s="142">
        <f>TRUNC('TARIFA ENTREGA A DIRECCION USD'!D1762-'TARIFA ENTREGA A DIRECCION USD'!D1761,2)</f>
        <v>0.54</v>
      </c>
      <c r="R1761" s="190">
        <v>1754</v>
      </c>
      <c r="S1761" s="200">
        <f>TRUNC((('TARIFA ENTREGA A DIRECCION USD'!C1761-'TARIFA ENTREGA A DIRECCION USD'!D1761)/'TARIFA ENTREGA A DIRECCION USD'!D1761)+1,3)</f>
        <v>0.72299999999999998</v>
      </c>
      <c r="T1761" s="200">
        <f>TRUNC(('TARIFA ENTREGA A DIRECCION USD'!E1761-'TARIFA ENTREGA A DIRECCION USD'!D1761)/'TARIFA ENTREGA A DIRECCION USD'!D1761,3)</f>
        <v>0.251</v>
      </c>
      <c r="U1761" s="200">
        <f>TRUNC(('TARIFA ENTREGA A DIRECCION USD'!F1761-'TARIFA ENTREGA A DIRECCION USD'!D1761)/'TARIFA ENTREGA A DIRECCION USD'!D1761,3)</f>
        <v>0.42199999999999999</v>
      </c>
      <c r="V1761" s="200">
        <f>TRUNC(('TARIFA ENTREGA A DIRECCION USD'!G1761-'TARIFA ENTREGA A DIRECCION USD'!D1761)/'TARIFA ENTREGA A DIRECCION USD'!D1761,3)</f>
        <v>0.94599999999999995</v>
      </c>
      <c r="X1761" s="142">
        <v>16.12</v>
      </c>
      <c r="Y1761" s="190">
        <v>1754</v>
      </c>
      <c r="Z1761" s="200">
        <v>0.55000000000000004</v>
      </c>
      <c r="AA1761" s="200">
        <v>0.13</v>
      </c>
      <c r="AB1761" s="200">
        <v>0.3</v>
      </c>
      <c r="AC1761" s="200">
        <v>0.85</v>
      </c>
      <c r="AL1761"/>
      <c r="AM1761"/>
      <c r="AN1761"/>
      <c r="AO1761"/>
      <c r="AP1761"/>
      <c r="AQ1761"/>
      <c r="AR1761"/>
      <c r="AS1761"/>
      <c r="AT1761"/>
      <c r="AU1761"/>
    </row>
    <row r="1762" spans="17:47" x14ac:dyDescent="0.2">
      <c r="Q1762" s="142">
        <f>TRUNC('TARIFA ENTREGA A DIRECCION USD'!D1763-'TARIFA ENTREGA A DIRECCION USD'!D1762,2)</f>
        <v>0.54</v>
      </c>
      <c r="R1762" s="190">
        <v>1755</v>
      </c>
      <c r="S1762" s="200">
        <f>TRUNC((('TARIFA ENTREGA A DIRECCION USD'!C1762-'TARIFA ENTREGA A DIRECCION USD'!D1762)/'TARIFA ENTREGA A DIRECCION USD'!D1762)+1,3)</f>
        <v>0.72299999999999998</v>
      </c>
      <c r="T1762" s="200">
        <f>TRUNC(('TARIFA ENTREGA A DIRECCION USD'!E1762-'TARIFA ENTREGA A DIRECCION USD'!D1762)/'TARIFA ENTREGA A DIRECCION USD'!D1762,3)</f>
        <v>0.251</v>
      </c>
      <c r="U1762" s="200">
        <f>TRUNC(('TARIFA ENTREGA A DIRECCION USD'!F1762-'TARIFA ENTREGA A DIRECCION USD'!D1762)/'TARIFA ENTREGA A DIRECCION USD'!D1762,3)</f>
        <v>0.42199999999999999</v>
      </c>
      <c r="V1762" s="200">
        <f>TRUNC(('TARIFA ENTREGA A DIRECCION USD'!G1762-'TARIFA ENTREGA A DIRECCION USD'!D1762)/'TARIFA ENTREGA A DIRECCION USD'!D1762,3)</f>
        <v>0.94599999999999995</v>
      </c>
      <c r="X1762" s="142">
        <v>16.12</v>
      </c>
      <c r="Y1762" s="190">
        <v>1755</v>
      </c>
      <c r="Z1762" s="200">
        <v>0.55000000000000004</v>
      </c>
      <c r="AA1762" s="200">
        <v>0.13</v>
      </c>
      <c r="AB1762" s="200">
        <v>0.3</v>
      </c>
      <c r="AC1762" s="200">
        <v>0.85</v>
      </c>
      <c r="AL1762"/>
      <c r="AM1762"/>
      <c r="AN1762"/>
      <c r="AO1762"/>
      <c r="AP1762"/>
      <c r="AQ1762"/>
      <c r="AR1762"/>
      <c r="AS1762"/>
      <c r="AT1762"/>
      <c r="AU1762"/>
    </row>
    <row r="1763" spans="17:47" x14ac:dyDescent="0.2">
      <c r="Q1763" s="142">
        <f>TRUNC('TARIFA ENTREGA A DIRECCION USD'!D1764-'TARIFA ENTREGA A DIRECCION USD'!D1763,2)</f>
        <v>0.54</v>
      </c>
      <c r="R1763" s="190">
        <v>1756</v>
      </c>
      <c r="S1763" s="200">
        <f>TRUNC((('TARIFA ENTREGA A DIRECCION USD'!C1763-'TARIFA ENTREGA A DIRECCION USD'!D1763)/'TARIFA ENTREGA A DIRECCION USD'!D1763)+1,3)</f>
        <v>0.72299999999999998</v>
      </c>
      <c r="T1763" s="200">
        <f>TRUNC(('TARIFA ENTREGA A DIRECCION USD'!E1763-'TARIFA ENTREGA A DIRECCION USD'!D1763)/'TARIFA ENTREGA A DIRECCION USD'!D1763,3)</f>
        <v>0.251</v>
      </c>
      <c r="U1763" s="200">
        <f>TRUNC(('TARIFA ENTREGA A DIRECCION USD'!F1763-'TARIFA ENTREGA A DIRECCION USD'!D1763)/'TARIFA ENTREGA A DIRECCION USD'!D1763,3)</f>
        <v>0.42199999999999999</v>
      </c>
      <c r="V1763" s="200">
        <f>TRUNC(('TARIFA ENTREGA A DIRECCION USD'!G1763-'TARIFA ENTREGA A DIRECCION USD'!D1763)/'TARIFA ENTREGA A DIRECCION USD'!D1763,3)</f>
        <v>0.94599999999999995</v>
      </c>
      <c r="X1763" s="142">
        <v>16.12</v>
      </c>
      <c r="Y1763" s="190">
        <v>1756</v>
      </c>
      <c r="Z1763" s="200">
        <v>0.55000000000000004</v>
      </c>
      <c r="AA1763" s="200">
        <v>0.13</v>
      </c>
      <c r="AB1763" s="200">
        <v>0.3</v>
      </c>
      <c r="AC1763" s="200">
        <v>0.85</v>
      </c>
      <c r="AL1763"/>
      <c r="AM1763"/>
      <c r="AN1763"/>
      <c r="AO1763"/>
      <c r="AP1763"/>
      <c r="AQ1763"/>
      <c r="AR1763"/>
      <c r="AS1763"/>
      <c r="AT1763"/>
      <c r="AU1763"/>
    </row>
    <row r="1764" spans="17:47" x14ac:dyDescent="0.2">
      <c r="Q1764" s="142">
        <f>TRUNC('TARIFA ENTREGA A DIRECCION USD'!D1765-'TARIFA ENTREGA A DIRECCION USD'!D1764,2)</f>
        <v>0.54</v>
      </c>
      <c r="R1764" s="190">
        <v>1757</v>
      </c>
      <c r="S1764" s="200">
        <f>TRUNC((('TARIFA ENTREGA A DIRECCION USD'!C1764-'TARIFA ENTREGA A DIRECCION USD'!D1764)/'TARIFA ENTREGA A DIRECCION USD'!D1764)+1,3)</f>
        <v>0.72299999999999998</v>
      </c>
      <c r="T1764" s="200">
        <f>TRUNC(('TARIFA ENTREGA A DIRECCION USD'!E1764-'TARIFA ENTREGA A DIRECCION USD'!D1764)/'TARIFA ENTREGA A DIRECCION USD'!D1764,3)</f>
        <v>0.251</v>
      </c>
      <c r="U1764" s="200">
        <f>TRUNC(('TARIFA ENTREGA A DIRECCION USD'!F1764-'TARIFA ENTREGA A DIRECCION USD'!D1764)/'TARIFA ENTREGA A DIRECCION USD'!D1764,3)</f>
        <v>0.42199999999999999</v>
      </c>
      <c r="V1764" s="200">
        <f>TRUNC(('TARIFA ENTREGA A DIRECCION USD'!G1764-'TARIFA ENTREGA A DIRECCION USD'!D1764)/'TARIFA ENTREGA A DIRECCION USD'!D1764,3)</f>
        <v>0.94599999999999995</v>
      </c>
      <c r="X1764" s="142">
        <v>16.12</v>
      </c>
      <c r="Y1764" s="190">
        <v>1757</v>
      </c>
      <c r="Z1764" s="200">
        <v>0.55000000000000004</v>
      </c>
      <c r="AA1764" s="200">
        <v>0.13</v>
      </c>
      <c r="AB1764" s="200">
        <v>0.3</v>
      </c>
      <c r="AC1764" s="200">
        <v>0.85</v>
      </c>
      <c r="AL1764"/>
      <c r="AM1764"/>
      <c r="AN1764"/>
      <c r="AO1764"/>
      <c r="AP1764"/>
      <c r="AQ1764"/>
      <c r="AR1764"/>
      <c r="AS1764"/>
      <c r="AT1764"/>
      <c r="AU1764"/>
    </row>
    <row r="1765" spans="17:47" x14ac:dyDescent="0.2">
      <c r="Q1765" s="142">
        <f>TRUNC('TARIFA ENTREGA A DIRECCION USD'!D1766-'TARIFA ENTREGA A DIRECCION USD'!D1765,2)</f>
        <v>0.54</v>
      </c>
      <c r="R1765" s="190">
        <v>1758</v>
      </c>
      <c r="S1765" s="200">
        <f>TRUNC((('TARIFA ENTREGA A DIRECCION USD'!C1765-'TARIFA ENTREGA A DIRECCION USD'!D1765)/'TARIFA ENTREGA A DIRECCION USD'!D1765)+1,3)</f>
        <v>0.72299999999999998</v>
      </c>
      <c r="T1765" s="200">
        <f>TRUNC(('TARIFA ENTREGA A DIRECCION USD'!E1765-'TARIFA ENTREGA A DIRECCION USD'!D1765)/'TARIFA ENTREGA A DIRECCION USD'!D1765,3)</f>
        <v>0.251</v>
      </c>
      <c r="U1765" s="200">
        <f>TRUNC(('TARIFA ENTREGA A DIRECCION USD'!F1765-'TARIFA ENTREGA A DIRECCION USD'!D1765)/'TARIFA ENTREGA A DIRECCION USD'!D1765,3)</f>
        <v>0.42199999999999999</v>
      </c>
      <c r="V1765" s="200">
        <f>TRUNC(('TARIFA ENTREGA A DIRECCION USD'!G1765-'TARIFA ENTREGA A DIRECCION USD'!D1765)/'TARIFA ENTREGA A DIRECCION USD'!D1765,3)</f>
        <v>0.94599999999999995</v>
      </c>
      <c r="X1765" s="142">
        <v>16.12</v>
      </c>
      <c r="Y1765" s="190">
        <v>1758</v>
      </c>
      <c r="Z1765" s="200">
        <v>0.55000000000000004</v>
      </c>
      <c r="AA1765" s="200">
        <v>0.13</v>
      </c>
      <c r="AB1765" s="200">
        <v>0.3</v>
      </c>
      <c r="AC1765" s="200">
        <v>0.85</v>
      </c>
      <c r="AL1765"/>
      <c r="AM1765"/>
      <c r="AN1765"/>
      <c r="AO1765"/>
      <c r="AP1765"/>
      <c r="AQ1765"/>
      <c r="AR1765"/>
      <c r="AS1765"/>
      <c r="AT1765"/>
      <c r="AU1765"/>
    </row>
    <row r="1766" spans="17:47" x14ac:dyDescent="0.2">
      <c r="Q1766" s="142">
        <f>TRUNC('TARIFA ENTREGA A DIRECCION USD'!D1767-'TARIFA ENTREGA A DIRECCION USD'!D1766,2)</f>
        <v>0.54</v>
      </c>
      <c r="R1766" s="190">
        <v>1759</v>
      </c>
      <c r="S1766" s="200">
        <f>TRUNC((('TARIFA ENTREGA A DIRECCION USD'!C1766-'TARIFA ENTREGA A DIRECCION USD'!D1766)/'TARIFA ENTREGA A DIRECCION USD'!D1766)+1,3)</f>
        <v>0.72299999999999998</v>
      </c>
      <c r="T1766" s="200">
        <f>TRUNC(('TARIFA ENTREGA A DIRECCION USD'!E1766-'TARIFA ENTREGA A DIRECCION USD'!D1766)/'TARIFA ENTREGA A DIRECCION USD'!D1766,3)</f>
        <v>0.251</v>
      </c>
      <c r="U1766" s="200">
        <f>TRUNC(('TARIFA ENTREGA A DIRECCION USD'!F1766-'TARIFA ENTREGA A DIRECCION USD'!D1766)/'TARIFA ENTREGA A DIRECCION USD'!D1766,3)</f>
        <v>0.42199999999999999</v>
      </c>
      <c r="V1766" s="200">
        <f>TRUNC(('TARIFA ENTREGA A DIRECCION USD'!G1766-'TARIFA ENTREGA A DIRECCION USD'!D1766)/'TARIFA ENTREGA A DIRECCION USD'!D1766,3)</f>
        <v>0.94599999999999995</v>
      </c>
      <c r="X1766" s="142">
        <v>16.12</v>
      </c>
      <c r="Y1766" s="190">
        <v>1759</v>
      </c>
      <c r="Z1766" s="200">
        <v>0.55000000000000004</v>
      </c>
      <c r="AA1766" s="200">
        <v>0.13</v>
      </c>
      <c r="AB1766" s="200">
        <v>0.3</v>
      </c>
      <c r="AC1766" s="200">
        <v>0.85</v>
      </c>
      <c r="AL1766"/>
      <c r="AM1766"/>
      <c r="AN1766"/>
      <c r="AO1766"/>
      <c r="AP1766"/>
      <c r="AQ1766"/>
      <c r="AR1766"/>
      <c r="AS1766"/>
      <c r="AT1766"/>
      <c r="AU1766"/>
    </row>
    <row r="1767" spans="17:47" x14ac:dyDescent="0.2">
      <c r="Q1767" s="142">
        <f>TRUNC('TARIFA ENTREGA A DIRECCION USD'!D1768-'TARIFA ENTREGA A DIRECCION USD'!D1767,2)</f>
        <v>0.54</v>
      </c>
      <c r="R1767" s="190">
        <v>1760</v>
      </c>
      <c r="S1767" s="200">
        <f>TRUNC((('TARIFA ENTREGA A DIRECCION USD'!C1767-'TARIFA ENTREGA A DIRECCION USD'!D1767)/'TARIFA ENTREGA A DIRECCION USD'!D1767)+1,3)</f>
        <v>0.72299999999999998</v>
      </c>
      <c r="T1767" s="200">
        <f>TRUNC(('TARIFA ENTREGA A DIRECCION USD'!E1767-'TARIFA ENTREGA A DIRECCION USD'!D1767)/'TARIFA ENTREGA A DIRECCION USD'!D1767,3)</f>
        <v>0.251</v>
      </c>
      <c r="U1767" s="200">
        <f>TRUNC(('TARIFA ENTREGA A DIRECCION USD'!F1767-'TARIFA ENTREGA A DIRECCION USD'!D1767)/'TARIFA ENTREGA A DIRECCION USD'!D1767,3)</f>
        <v>0.42199999999999999</v>
      </c>
      <c r="V1767" s="200">
        <f>TRUNC(('TARIFA ENTREGA A DIRECCION USD'!G1767-'TARIFA ENTREGA A DIRECCION USD'!D1767)/'TARIFA ENTREGA A DIRECCION USD'!D1767,3)</f>
        <v>0.94599999999999995</v>
      </c>
      <c r="X1767" s="142">
        <v>16.12</v>
      </c>
      <c r="Y1767" s="190">
        <v>1760</v>
      </c>
      <c r="Z1767" s="200">
        <v>0.55000000000000004</v>
      </c>
      <c r="AA1767" s="200">
        <v>0.13</v>
      </c>
      <c r="AB1767" s="200">
        <v>0.3</v>
      </c>
      <c r="AC1767" s="200">
        <v>0.85</v>
      </c>
      <c r="AL1767"/>
      <c r="AM1767"/>
      <c r="AN1767"/>
      <c r="AO1767"/>
      <c r="AP1767"/>
      <c r="AQ1767"/>
      <c r="AR1767"/>
      <c r="AS1767"/>
      <c r="AT1767"/>
      <c r="AU1767"/>
    </row>
    <row r="1768" spans="17:47" x14ac:dyDescent="0.2">
      <c r="Q1768" s="142">
        <f>TRUNC('TARIFA ENTREGA A DIRECCION USD'!D1769-'TARIFA ENTREGA A DIRECCION USD'!D1768,2)</f>
        <v>0.54</v>
      </c>
      <c r="R1768" s="190">
        <v>1761</v>
      </c>
      <c r="S1768" s="200">
        <f>TRUNC((('TARIFA ENTREGA A DIRECCION USD'!C1768-'TARIFA ENTREGA A DIRECCION USD'!D1768)/'TARIFA ENTREGA A DIRECCION USD'!D1768)+1,3)</f>
        <v>0.72299999999999998</v>
      </c>
      <c r="T1768" s="200">
        <f>TRUNC(('TARIFA ENTREGA A DIRECCION USD'!E1768-'TARIFA ENTREGA A DIRECCION USD'!D1768)/'TARIFA ENTREGA A DIRECCION USD'!D1768,3)</f>
        <v>0.251</v>
      </c>
      <c r="U1768" s="200">
        <f>TRUNC(('TARIFA ENTREGA A DIRECCION USD'!F1768-'TARIFA ENTREGA A DIRECCION USD'!D1768)/'TARIFA ENTREGA A DIRECCION USD'!D1768,3)</f>
        <v>0.42199999999999999</v>
      </c>
      <c r="V1768" s="200">
        <f>TRUNC(('TARIFA ENTREGA A DIRECCION USD'!G1768-'TARIFA ENTREGA A DIRECCION USD'!D1768)/'TARIFA ENTREGA A DIRECCION USD'!D1768,3)</f>
        <v>0.94599999999999995</v>
      </c>
      <c r="X1768" s="142">
        <v>16.12</v>
      </c>
      <c r="Y1768" s="190">
        <v>1761</v>
      </c>
      <c r="Z1768" s="200">
        <v>0.55000000000000004</v>
      </c>
      <c r="AA1768" s="200">
        <v>0.13</v>
      </c>
      <c r="AB1768" s="200">
        <v>0.3</v>
      </c>
      <c r="AC1768" s="200">
        <v>0.85</v>
      </c>
      <c r="AL1768"/>
      <c r="AM1768"/>
      <c r="AN1768"/>
      <c r="AO1768"/>
      <c r="AP1768"/>
      <c r="AQ1768"/>
      <c r="AR1768"/>
      <c r="AS1768"/>
      <c r="AT1768"/>
      <c r="AU1768"/>
    </row>
    <row r="1769" spans="17:47" x14ac:dyDescent="0.2">
      <c r="Q1769" s="142">
        <f>TRUNC('TARIFA ENTREGA A DIRECCION USD'!D1770-'TARIFA ENTREGA A DIRECCION USD'!D1769,2)</f>
        <v>0.54</v>
      </c>
      <c r="R1769" s="190">
        <v>1762</v>
      </c>
      <c r="S1769" s="200">
        <f>TRUNC((('TARIFA ENTREGA A DIRECCION USD'!C1769-'TARIFA ENTREGA A DIRECCION USD'!D1769)/'TARIFA ENTREGA A DIRECCION USD'!D1769)+1,3)</f>
        <v>0.72299999999999998</v>
      </c>
      <c r="T1769" s="200">
        <f>TRUNC(('TARIFA ENTREGA A DIRECCION USD'!E1769-'TARIFA ENTREGA A DIRECCION USD'!D1769)/'TARIFA ENTREGA A DIRECCION USD'!D1769,3)</f>
        <v>0.251</v>
      </c>
      <c r="U1769" s="200">
        <f>TRUNC(('TARIFA ENTREGA A DIRECCION USD'!F1769-'TARIFA ENTREGA A DIRECCION USD'!D1769)/'TARIFA ENTREGA A DIRECCION USD'!D1769,3)</f>
        <v>0.42199999999999999</v>
      </c>
      <c r="V1769" s="200">
        <f>TRUNC(('TARIFA ENTREGA A DIRECCION USD'!G1769-'TARIFA ENTREGA A DIRECCION USD'!D1769)/'TARIFA ENTREGA A DIRECCION USD'!D1769,3)</f>
        <v>0.94599999999999995</v>
      </c>
      <c r="X1769" s="142">
        <v>16.12</v>
      </c>
      <c r="Y1769" s="190">
        <v>1762</v>
      </c>
      <c r="Z1769" s="200">
        <v>0.55000000000000004</v>
      </c>
      <c r="AA1769" s="200">
        <v>0.13</v>
      </c>
      <c r="AB1769" s="200">
        <v>0.3</v>
      </c>
      <c r="AC1769" s="200">
        <v>0.85</v>
      </c>
      <c r="AL1769"/>
      <c r="AM1769"/>
      <c r="AN1769"/>
      <c r="AO1769"/>
      <c r="AP1769"/>
      <c r="AQ1769"/>
      <c r="AR1769"/>
      <c r="AS1769"/>
      <c r="AT1769"/>
      <c r="AU1769"/>
    </row>
    <row r="1770" spans="17:47" x14ac:dyDescent="0.2">
      <c r="Q1770" s="142">
        <f>TRUNC('TARIFA ENTREGA A DIRECCION USD'!D1771-'TARIFA ENTREGA A DIRECCION USD'!D1770,2)</f>
        <v>0.54</v>
      </c>
      <c r="R1770" s="190">
        <v>1763</v>
      </c>
      <c r="S1770" s="200">
        <f>TRUNC((('TARIFA ENTREGA A DIRECCION USD'!C1770-'TARIFA ENTREGA A DIRECCION USD'!D1770)/'TARIFA ENTREGA A DIRECCION USD'!D1770)+1,3)</f>
        <v>0.72299999999999998</v>
      </c>
      <c r="T1770" s="200">
        <f>TRUNC(('TARIFA ENTREGA A DIRECCION USD'!E1770-'TARIFA ENTREGA A DIRECCION USD'!D1770)/'TARIFA ENTREGA A DIRECCION USD'!D1770,3)</f>
        <v>0.251</v>
      </c>
      <c r="U1770" s="200">
        <f>TRUNC(('TARIFA ENTREGA A DIRECCION USD'!F1770-'TARIFA ENTREGA A DIRECCION USD'!D1770)/'TARIFA ENTREGA A DIRECCION USD'!D1770,3)</f>
        <v>0.42199999999999999</v>
      </c>
      <c r="V1770" s="200">
        <f>TRUNC(('TARIFA ENTREGA A DIRECCION USD'!G1770-'TARIFA ENTREGA A DIRECCION USD'!D1770)/'TARIFA ENTREGA A DIRECCION USD'!D1770,3)</f>
        <v>0.94599999999999995</v>
      </c>
      <c r="X1770" s="142">
        <v>16.12</v>
      </c>
      <c r="Y1770" s="190">
        <v>1763</v>
      </c>
      <c r="Z1770" s="200">
        <v>0.55000000000000004</v>
      </c>
      <c r="AA1770" s="200">
        <v>0.13</v>
      </c>
      <c r="AB1770" s="200">
        <v>0.3</v>
      </c>
      <c r="AC1770" s="200">
        <v>0.85</v>
      </c>
      <c r="AL1770"/>
      <c r="AM1770"/>
      <c r="AN1770"/>
      <c r="AO1770"/>
      <c r="AP1770"/>
      <c r="AQ1770"/>
      <c r="AR1770"/>
      <c r="AS1770"/>
      <c r="AT1770"/>
      <c r="AU1770"/>
    </row>
    <row r="1771" spans="17:47" x14ac:dyDescent="0.2">
      <c r="Q1771" s="142">
        <f>TRUNC('TARIFA ENTREGA A DIRECCION USD'!D1772-'TARIFA ENTREGA A DIRECCION USD'!D1771,2)</f>
        <v>0.54</v>
      </c>
      <c r="R1771" s="190">
        <v>1764</v>
      </c>
      <c r="S1771" s="200">
        <f>TRUNC((('TARIFA ENTREGA A DIRECCION USD'!C1771-'TARIFA ENTREGA A DIRECCION USD'!D1771)/'TARIFA ENTREGA A DIRECCION USD'!D1771)+1,3)</f>
        <v>0.72299999999999998</v>
      </c>
      <c r="T1771" s="200">
        <f>TRUNC(('TARIFA ENTREGA A DIRECCION USD'!E1771-'TARIFA ENTREGA A DIRECCION USD'!D1771)/'TARIFA ENTREGA A DIRECCION USD'!D1771,3)</f>
        <v>0.251</v>
      </c>
      <c r="U1771" s="200">
        <f>TRUNC(('TARIFA ENTREGA A DIRECCION USD'!F1771-'TARIFA ENTREGA A DIRECCION USD'!D1771)/'TARIFA ENTREGA A DIRECCION USD'!D1771,3)</f>
        <v>0.42199999999999999</v>
      </c>
      <c r="V1771" s="200">
        <f>TRUNC(('TARIFA ENTREGA A DIRECCION USD'!G1771-'TARIFA ENTREGA A DIRECCION USD'!D1771)/'TARIFA ENTREGA A DIRECCION USD'!D1771,3)</f>
        <v>0.94599999999999995</v>
      </c>
      <c r="X1771" s="142">
        <v>16.12</v>
      </c>
      <c r="Y1771" s="190">
        <v>1764</v>
      </c>
      <c r="Z1771" s="200">
        <v>0.55000000000000004</v>
      </c>
      <c r="AA1771" s="200">
        <v>0.13</v>
      </c>
      <c r="AB1771" s="200">
        <v>0.3</v>
      </c>
      <c r="AC1771" s="200">
        <v>0.85</v>
      </c>
      <c r="AL1771"/>
      <c r="AM1771"/>
      <c r="AN1771"/>
      <c r="AO1771"/>
      <c r="AP1771"/>
      <c r="AQ1771"/>
      <c r="AR1771"/>
      <c r="AS1771"/>
      <c r="AT1771"/>
      <c r="AU1771"/>
    </row>
    <row r="1772" spans="17:47" x14ac:dyDescent="0.2">
      <c r="Q1772" s="142">
        <f>TRUNC('TARIFA ENTREGA A DIRECCION USD'!D1773-'TARIFA ENTREGA A DIRECCION USD'!D1772,2)</f>
        <v>0.54</v>
      </c>
      <c r="R1772" s="190">
        <v>1765</v>
      </c>
      <c r="S1772" s="200">
        <f>TRUNC((('TARIFA ENTREGA A DIRECCION USD'!C1772-'TARIFA ENTREGA A DIRECCION USD'!D1772)/'TARIFA ENTREGA A DIRECCION USD'!D1772)+1,3)</f>
        <v>0.72299999999999998</v>
      </c>
      <c r="T1772" s="200">
        <f>TRUNC(('TARIFA ENTREGA A DIRECCION USD'!E1772-'TARIFA ENTREGA A DIRECCION USD'!D1772)/'TARIFA ENTREGA A DIRECCION USD'!D1772,3)</f>
        <v>0.251</v>
      </c>
      <c r="U1772" s="200">
        <f>TRUNC(('TARIFA ENTREGA A DIRECCION USD'!F1772-'TARIFA ENTREGA A DIRECCION USD'!D1772)/'TARIFA ENTREGA A DIRECCION USD'!D1772,3)</f>
        <v>0.42199999999999999</v>
      </c>
      <c r="V1772" s="200">
        <f>TRUNC(('TARIFA ENTREGA A DIRECCION USD'!G1772-'TARIFA ENTREGA A DIRECCION USD'!D1772)/'TARIFA ENTREGA A DIRECCION USD'!D1772,3)</f>
        <v>0.94599999999999995</v>
      </c>
      <c r="X1772" s="142">
        <v>16.12</v>
      </c>
      <c r="Y1772" s="190">
        <v>1765</v>
      </c>
      <c r="Z1772" s="200">
        <v>0.55000000000000004</v>
      </c>
      <c r="AA1772" s="200">
        <v>0.13</v>
      </c>
      <c r="AB1772" s="200">
        <v>0.3</v>
      </c>
      <c r="AC1772" s="200">
        <v>0.85</v>
      </c>
      <c r="AL1772"/>
      <c r="AM1772"/>
      <c r="AN1772"/>
      <c r="AO1772"/>
      <c r="AP1772"/>
      <c r="AQ1772"/>
      <c r="AR1772"/>
      <c r="AS1772"/>
      <c r="AT1772"/>
      <c r="AU1772"/>
    </row>
    <row r="1773" spans="17:47" x14ac:dyDescent="0.2">
      <c r="Q1773" s="142">
        <f>TRUNC('TARIFA ENTREGA A DIRECCION USD'!D1774-'TARIFA ENTREGA A DIRECCION USD'!D1773,2)</f>
        <v>0.54</v>
      </c>
      <c r="R1773" s="190">
        <v>1766</v>
      </c>
      <c r="S1773" s="200">
        <f>TRUNC((('TARIFA ENTREGA A DIRECCION USD'!C1773-'TARIFA ENTREGA A DIRECCION USD'!D1773)/'TARIFA ENTREGA A DIRECCION USD'!D1773)+1,3)</f>
        <v>0.72299999999999998</v>
      </c>
      <c r="T1773" s="200">
        <f>TRUNC(('TARIFA ENTREGA A DIRECCION USD'!E1773-'TARIFA ENTREGA A DIRECCION USD'!D1773)/'TARIFA ENTREGA A DIRECCION USD'!D1773,3)</f>
        <v>0.251</v>
      </c>
      <c r="U1773" s="200">
        <f>TRUNC(('TARIFA ENTREGA A DIRECCION USD'!F1773-'TARIFA ENTREGA A DIRECCION USD'!D1773)/'TARIFA ENTREGA A DIRECCION USD'!D1773,3)</f>
        <v>0.42199999999999999</v>
      </c>
      <c r="V1773" s="200">
        <f>TRUNC(('TARIFA ENTREGA A DIRECCION USD'!G1773-'TARIFA ENTREGA A DIRECCION USD'!D1773)/'TARIFA ENTREGA A DIRECCION USD'!D1773,3)</f>
        <v>0.94599999999999995</v>
      </c>
      <c r="X1773" s="142">
        <v>16.12</v>
      </c>
      <c r="Y1773" s="190">
        <v>1766</v>
      </c>
      <c r="Z1773" s="200">
        <v>0.55000000000000004</v>
      </c>
      <c r="AA1773" s="200">
        <v>0.13</v>
      </c>
      <c r="AB1773" s="200">
        <v>0.3</v>
      </c>
      <c r="AC1773" s="200">
        <v>0.85</v>
      </c>
      <c r="AL1773"/>
      <c r="AM1773"/>
      <c r="AN1773"/>
      <c r="AO1773"/>
      <c r="AP1773"/>
      <c r="AQ1773"/>
      <c r="AR1773"/>
      <c r="AS1773"/>
      <c r="AT1773"/>
      <c r="AU1773"/>
    </row>
    <row r="1774" spans="17:47" x14ac:dyDescent="0.2">
      <c r="Q1774" s="142">
        <f>TRUNC('TARIFA ENTREGA A DIRECCION USD'!D1775-'TARIFA ENTREGA A DIRECCION USD'!D1774,2)</f>
        <v>0.54</v>
      </c>
      <c r="R1774" s="190">
        <v>1767</v>
      </c>
      <c r="S1774" s="200">
        <f>TRUNC((('TARIFA ENTREGA A DIRECCION USD'!C1774-'TARIFA ENTREGA A DIRECCION USD'!D1774)/'TARIFA ENTREGA A DIRECCION USD'!D1774)+1,3)</f>
        <v>0.72299999999999998</v>
      </c>
      <c r="T1774" s="200">
        <f>TRUNC(('TARIFA ENTREGA A DIRECCION USD'!E1774-'TARIFA ENTREGA A DIRECCION USD'!D1774)/'TARIFA ENTREGA A DIRECCION USD'!D1774,3)</f>
        <v>0.251</v>
      </c>
      <c r="U1774" s="200">
        <f>TRUNC(('TARIFA ENTREGA A DIRECCION USD'!F1774-'TARIFA ENTREGA A DIRECCION USD'!D1774)/'TARIFA ENTREGA A DIRECCION USD'!D1774,3)</f>
        <v>0.42199999999999999</v>
      </c>
      <c r="V1774" s="200">
        <f>TRUNC(('TARIFA ENTREGA A DIRECCION USD'!G1774-'TARIFA ENTREGA A DIRECCION USD'!D1774)/'TARIFA ENTREGA A DIRECCION USD'!D1774,3)</f>
        <v>0.94599999999999995</v>
      </c>
      <c r="X1774" s="142">
        <v>16.12</v>
      </c>
      <c r="Y1774" s="190">
        <v>1767</v>
      </c>
      <c r="Z1774" s="200">
        <v>0.55000000000000004</v>
      </c>
      <c r="AA1774" s="200">
        <v>0.13</v>
      </c>
      <c r="AB1774" s="200">
        <v>0.3</v>
      </c>
      <c r="AC1774" s="200">
        <v>0.85</v>
      </c>
      <c r="AL1774"/>
      <c r="AM1774"/>
      <c r="AN1774"/>
      <c r="AO1774"/>
      <c r="AP1774"/>
      <c r="AQ1774"/>
      <c r="AR1774"/>
      <c r="AS1774"/>
      <c r="AT1774"/>
      <c r="AU1774"/>
    </row>
    <row r="1775" spans="17:47" x14ac:dyDescent="0.2">
      <c r="Q1775" s="142">
        <f>TRUNC('TARIFA ENTREGA A DIRECCION USD'!D1776-'TARIFA ENTREGA A DIRECCION USD'!D1775,2)</f>
        <v>0.54</v>
      </c>
      <c r="R1775" s="190">
        <v>1768</v>
      </c>
      <c r="S1775" s="200">
        <f>TRUNC((('TARIFA ENTREGA A DIRECCION USD'!C1775-'TARIFA ENTREGA A DIRECCION USD'!D1775)/'TARIFA ENTREGA A DIRECCION USD'!D1775)+1,3)</f>
        <v>0.72299999999999998</v>
      </c>
      <c r="T1775" s="200">
        <f>TRUNC(('TARIFA ENTREGA A DIRECCION USD'!E1775-'TARIFA ENTREGA A DIRECCION USD'!D1775)/'TARIFA ENTREGA A DIRECCION USD'!D1775,3)</f>
        <v>0.251</v>
      </c>
      <c r="U1775" s="200">
        <f>TRUNC(('TARIFA ENTREGA A DIRECCION USD'!F1775-'TARIFA ENTREGA A DIRECCION USD'!D1775)/'TARIFA ENTREGA A DIRECCION USD'!D1775,3)</f>
        <v>0.42199999999999999</v>
      </c>
      <c r="V1775" s="200">
        <f>TRUNC(('TARIFA ENTREGA A DIRECCION USD'!G1775-'TARIFA ENTREGA A DIRECCION USD'!D1775)/'TARIFA ENTREGA A DIRECCION USD'!D1775,3)</f>
        <v>0.94599999999999995</v>
      </c>
      <c r="X1775" s="142">
        <v>16.12</v>
      </c>
      <c r="Y1775" s="190">
        <v>1768</v>
      </c>
      <c r="Z1775" s="200">
        <v>0.55000000000000004</v>
      </c>
      <c r="AA1775" s="200">
        <v>0.13</v>
      </c>
      <c r="AB1775" s="200">
        <v>0.3</v>
      </c>
      <c r="AC1775" s="200">
        <v>0.85</v>
      </c>
      <c r="AL1775"/>
      <c r="AM1775"/>
      <c r="AN1775"/>
      <c r="AO1775"/>
      <c r="AP1775"/>
      <c r="AQ1775"/>
      <c r="AR1775"/>
      <c r="AS1775"/>
      <c r="AT1775"/>
      <c r="AU1775"/>
    </row>
    <row r="1776" spans="17:47" x14ac:dyDescent="0.2">
      <c r="Q1776" s="142">
        <f>TRUNC('TARIFA ENTREGA A DIRECCION USD'!D1777-'TARIFA ENTREGA A DIRECCION USD'!D1776,2)</f>
        <v>0.54</v>
      </c>
      <c r="R1776" s="190">
        <v>1769</v>
      </c>
      <c r="S1776" s="200">
        <f>TRUNC((('TARIFA ENTREGA A DIRECCION USD'!C1776-'TARIFA ENTREGA A DIRECCION USD'!D1776)/'TARIFA ENTREGA A DIRECCION USD'!D1776)+1,3)</f>
        <v>0.72299999999999998</v>
      </c>
      <c r="T1776" s="200">
        <f>TRUNC(('TARIFA ENTREGA A DIRECCION USD'!E1776-'TARIFA ENTREGA A DIRECCION USD'!D1776)/'TARIFA ENTREGA A DIRECCION USD'!D1776,3)</f>
        <v>0.251</v>
      </c>
      <c r="U1776" s="200">
        <f>TRUNC(('TARIFA ENTREGA A DIRECCION USD'!F1776-'TARIFA ENTREGA A DIRECCION USD'!D1776)/'TARIFA ENTREGA A DIRECCION USD'!D1776,3)</f>
        <v>0.42199999999999999</v>
      </c>
      <c r="V1776" s="200">
        <f>TRUNC(('TARIFA ENTREGA A DIRECCION USD'!G1776-'TARIFA ENTREGA A DIRECCION USD'!D1776)/'TARIFA ENTREGA A DIRECCION USD'!D1776,3)</f>
        <v>0.94599999999999995</v>
      </c>
      <c r="X1776" s="142">
        <v>16.12</v>
      </c>
      <c r="Y1776" s="190">
        <v>1769</v>
      </c>
      <c r="Z1776" s="200">
        <v>0.55000000000000004</v>
      </c>
      <c r="AA1776" s="200">
        <v>0.13</v>
      </c>
      <c r="AB1776" s="200">
        <v>0.3</v>
      </c>
      <c r="AC1776" s="200">
        <v>0.85</v>
      </c>
      <c r="AL1776"/>
      <c r="AM1776"/>
      <c r="AN1776"/>
      <c r="AO1776"/>
      <c r="AP1776"/>
      <c r="AQ1776"/>
      <c r="AR1776"/>
      <c r="AS1776"/>
      <c r="AT1776"/>
      <c r="AU1776"/>
    </row>
    <row r="1777" spans="17:47" x14ac:dyDescent="0.2">
      <c r="Q1777" s="142">
        <f>TRUNC('TARIFA ENTREGA A DIRECCION USD'!D1778-'TARIFA ENTREGA A DIRECCION USD'!D1777,2)</f>
        <v>0.54</v>
      </c>
      <c r="R1777" s="190">
        <v>1770</v>
      </c>
      <c r="S1777" s="200">
        <f>TRUNC((('TARIFA ENTREGA A DIRECCION USD'!C1777-'TARIFA ENTREGA A DIRECCION USD'!D1777)/'TARIFA ENTREGA A DIRECCION USD'!D1777)+1,3)</f>
        <v>0.72299999999999998</v>
      </c>
      <c r="T1777" s="200">
        <f>TRUNC(('TARIFA ENTREGA A DIRECCION USD'!E1777-'TARIFA ENTREGA A DIRECCION USD'!D1777)/'TARIFA ENTREGA A DIRECCION USD'!D1777,3)</f>
        <v>0.251</v>
      </c>
      <c r="U1777" s="200">
        <f>TRUNC(('TARIFA ENTREGA A DIRECCION USD'!F1777-'TARIFA ENTREGA A DIRECCION USD'!D1777)/'TARIFA ENTREGA A DIRECCION USD'!D1777,3)</f>
        <v>0.42199999999999999</v>
      </c>
      <c r="V1777" s="200">
        <f>TRUNC(('TARIFA ENTREGA A DIRECCION USD'!G1777-'TARIFA ENTREGA A DIRECCION USD'!D1777)/'TARIFA ENTREGA A DIRECCION USD'!D1777,3)</f>
        <v>0.94599999999999995</v>
      </c>
      <c r="X1777" s="142">
        <v>16.12</v>
      </c>
      <c r="Y1777" s="190">
        <v>1770</v>
      </c>
      <c r="Z1777" s="200">
        <v>0.55000000000000004</v>
      </c>
      <c r="AA1777" s="200">
        <v>0.13</v>
      </c>
      <c r="AB1777" s="200">
        <v>0.3</v>
      </c>
      <c r="AC1777" s="200">
        <v>0.85</v>
      </c>
      <c r="AL1777"/>
      <c r="AM1777"/>
      <c r="AN1777"/>
      <c r="AO1777"/>
      <c r="AP1777"/>
      <c r="AQ1777"/>
      <c r="AR1777"/>
      <c r="AS1777"/>
      <c r="AT1777"/>
      <c r="AU1777"/>
    </row>
    <row r="1778" spans="17:47" x14ac:dyDescent="0.2">
      <c r="Q1778" s="142">
        <f>TRUNC('TARIFA ENTREGA A DIRECCION USD'!D1779-'TARIFA ENTREGA A DIRECCION USD'!D1778,2)</f>
        <v>0.54</v>
      </c>
      <c r="R1778" s="190">
        <v>1771</v>
      </c>
      <c r="S1778" s="200">
        <f>TRUNC((('TARIFA ENTREGA A DIRECCION USD'!C1778-'TARIFA ENTREGA A DIRECCION USD'!D1778)/'TARIFA ENTREGA A DIRECCION USD'!D1778)+1,3)</f>
        <v>0.72299999999999998</v>
      </c>
      <c r="T1778" s="200">
        <f>TRUNC(('TARIFA ENTREGA A DIRECCION USD'!E1778-'TARIFA ENTREGA A DIRECCION USD'!D1778)/'TARIFA ENTREGA A DIRECCION USD'!D1778,3)</f>
        <v>0.251</v>
      </c>
      <c r="U1778" s="200">
        <f>TRUNC(('TARIFA ENTREGA A DIRECCION USD'!F1778-'TARIFA ENTREGA A DIRECCION USD'!D1778)/'TARIFA ENTREGA A DIRECCION USD'!D1778,3)</f>
        <v>0.42199999999999999</v>
      </c>
      <c r="V1778" s="200">
        <f>TRUNC(('TARIFA ENTREGA A DIRECCION USD'!G1778-'TARIFA ENTREGA A DIRECCION USD'!D1778)/'TARIFA ENTREGA A DIRECCION USD'!D1778,3)</f>
        <v>0.94599999999999995</v>
      </c>
      <c r="X1778" s="142">
        <v>16.12</v>
      </c>
      <c r="Y1778" s="190">
        <v>1771</v>
      </c>
      <c r="Z1778" s="200">
        <v>0.55000000000000004</v>
      </c>
      <c r="AA1778" s="200">
        <v>0.13</v>
      </c>
      <c r="AB1778" s="200">
        <v>0.3</v>
      </c>
      <c r="AC1778" s="200">
        <v>0.85</v>
      </c>
      <c r="AL1778"/>
      <c r="AM1778"/>
      <c r="AN1778"/>
      <c r="AO1778"/>
      <c r="AP1778"/>
      <c r="AQ1778"/>
      <c r="AR1778"/>
      <c r="AS1778"/>
      <c r="AT1778"/>
      <c r="AU1778"/>
    </row>
    <row r="1779" spans="17:47" x14ac:dyDescent="0.2">
      <c r="Q1779" s="142">
        <f>TRUNC('TARIFA ENTREGA A DIRECCION USD'!D1780-'TARIFA ENTREGA A DIRECCION USD'!D1779,2)</f>
        <v>0.54</v>
      </c>
      <c r="R1779" s="190">
        <v>1772</v>
      </c>
      <c r="S1779" s="200">
        <f>TRUNC((('TARIFA ENTREGA A DIRECCION USD'!C1779-'TARIFA ENTREGA A DIRECCION USD'!D1779)/'TARIFA ENTREGA A DIRECCION USD'!D1779)+1,3)</f>
        <v>0.72299999999999998</v>
      </c>
      <c r="T1779" s="200">
        <f>TRUNC(('TARIFA ENTREGA A DIRECCION USD'!E1779-'TARIFA ENTREGA A DIRECCION USD'!D1779)/'TARIFA ENTREGA A DIRECCION USD'!D1779,3)</f>
        <v>0.251</v>
      </c>
      <c r="U1779" s="200">
        <f>TRUNC(('TARIFA ENTREGA A DIRECCION USD'!F1779-'TARIFA ENTREGA A DIRECCION USD'!D1779)/'TARIFA ENTREGA A DIRECCION USD'!D1779,3)</f>
        <v>0.42199999999999999</v>
      </c>
      <c r="V1779" s="200">
        <f>TRUNC(('TARIFA ENTREGA A DIRECCION USD'!G1779-'TARIFA ENTREGA A DIRECCION USD'!D1779)/'TARIFA ENTREGA A DIRECCION USD'!D1779,3)</f>
        <v>0.94599999999999995</v>
      </c>
      <c r="X1779" s="142">
        <v>16.12</v>
      </c>
      <c r="Y1779" s="190">
        <v>1772</v>
      </c>
      <c r="Z1779" s="200">
        <v>0.55000000000000004</v>
      </c>
      <c r="AA1779" s="200">
        <v>0.13</v>
      </c>
      <c r="AB1779" s="200">
        <v>0.3</v>
      </c>
      <c r="AC1779" s="200">
        <v>0.85</v>
      </c>
      <c r="AL1779"/>
      <c r="AM1779"/>
      <c r="AN1779"/>
      <c r="AO1779"/>
      <c r="AP1779"/>
      <c r="AQ1779"/>
      <c r="AR1779"/>
      <c r="AS1779"/>
      <c r="AT1779"/>
      <c r="AU1779"/>
    </row>
    <row r="1780" spans="17:47" x14ac:dyDescent="0.2">
      <c r="Q1780" s="142">
        <f>TRUNC('TARIFA ENTREGA A DIRECCION USD'!D1781-'TARIFA ENTREGA A DIRECCION USD'!D1780,2)</f>
        <v>0.54</v>
      </c>
      <c r="R1780" s="190">
        <v>1773</v>
      </c>
      <c r="S1780" s="200">
        <f>TRUNC((('TARIFA ENTREGA A DIRECCION USD'!C1780-'TARIFA ENTREGA A DIRECCION USD'!D1780)/'TARIFA ENTREGA A DIRECCION USD'!D1780)+1,3)</f>
        <v>0.72299999999999998</v>
      </c>
      <c r="T1780" s="200">
        <f>TRUNC(('TARIFA ENTREGA A DIRECCION USD'!E1780-'TARIFA ENTREGA A DIRECCION USD'!D1780)/'TARIFA ENTREGA A DIRECCION USD'!D1780,3)</f>
        <v>0.251</v>
      </c>
      <c r="U1780" s="200">
        <f>TRUNC(('TARIFA ENTREGA A DIRECCION USD'!F1780-'TARIFA ENTREGA A DIRECCION USD'!D1780)/'TARIFA ENTREGA A DIRECCION USD'!D1780,3)</f>
        <v>0.42199999999999999</v>
      </c>
      <c r="V1780" s="200">
        <f>TRUNC(('TARIFA ENTREGA A DIRECCION USD'!G1780-'TARIFA ENTREGA A DIRECCION USD'!D1780)/'TARIFA ENTREGA A DIRECCION USD'!D1780,3)</f>
        <v>0.94599999999999995</v>
      </c>
      <c r="X1780" s="142">
        <v>16.12</v>
      </c>
      <c r="Y1780" s="190">
        <v>1773</v>
      </c>
      <c r="Z1780" s="200">
        <v>0.55000000000000004</v>
      </c>
      <c r="AA1780" s="200">
        <v>0.13</v>
      </c>
      <c r="AB1780" s="200">
        <v>0.3</v>
      </c>
      <c r="AC1780" s="200">
        <v>0.85</v>
      </c>
      <c r="AL1780"/>
      <c r="AM1780"/>
      <c r="AN1780"/>
      <c r="AO1780"/>
      <c r="AP1780"/>
      <c r="AQ1780"/>
      <c r="AR1780"/>
      <c r="AS1780"/>
      <c r="AT1780"/>
      <c r="AU1780"/>
    </row>
    <row r="1781" spans="17:47" x14ac:dyDescent="0.2">
      <c r="Q1781" s="142">
        <f>TRUNC('TARIFA ENTREGA A DIRECCION USD'!D1782-'TARIFA ENTREGA A DIRECCION USD'!D1781,2)</f>
        <v>0.54</v>
      </c>
      <c r="R1781" s="190">
        <v>1774</v>
      </c>
      <c r="S1781" s="200">
        <f>TRUNC((('TARIFA ENTREGA A DIRECCION USD'!C1781-'TARIFA ENTREGA A DIRECCION USD'!D1781)/'TARIFA ENTREGA A DIRECCION USD'!D1781)+1,3)</f>
        <v>0.72299999999999998</v>
      </c>
      <c r="T1781" s="200">
        <f>TRUNC(('TARIFA ENTREGA A DIRECCION USD'!E1781-'TARIFA ENTREGA A DIRECCION USD'!D1781)/'TARIFA ENTREGA A DIRECCION USD'!D1781,3)</f>
        <v>0.252</v>
      </c>
      <c r="U1781" s="200">
        <f>TRUNC(('TARIFA ENTREGA A DIRECCION USD'!F1781-'TARIFA ENTREGA A DIRECCION USD'!D1781)/'TARIFA ENTREGA A DIRECCION USD'!D1781,3)</f>
        <v>0.42199999999999999</v>
      </c>
      <c r="V1781" s="200">
        <f>TRUNC(('TARIFA ENTREGA A DIRECCION USD'!G1781-'TARIFA ENTREGA A DIRECCION USD'!D1781)/'TARIFA ENTREGA A DIRECCION USD'!D1781,3)</f>
        <v>0.94599999999999995</v>
      </c>
      <c r="X1781" s="142">
        <v>16.12</v>
      </c>
      <c r="Y1781" s="190">
        <v>1774</v>
      </c>
      <c r="Z1781" s="200">
        <v>0.55000000000000004</v>
      </c>
      <c r="AA1781" s="200">
        <v>0.13</v>
      </c>
      <c r="AB1781" s="200">
        <v>0.3</v>
      </c>
      <c r="AC1781" s="200">
        <v>0.85</v>
      </c>
      <c r="AL1781"/>
      <c r="AM1781"/>
      <c r="AN1781"/>
      <c r="AO1781"/>
      <c r="AP1781"/>
      <c r="AQ1781"/>
      <c r="AR1781"/>
      <c r="AS1781"/>
      <c r="AT1781"/>
      <c r="AU1781"/>
    </row>
    <row r="1782" spans="17:47" x14ac:dyDescent="0.2">
      <c r="Q1782" s="142">
        <f>TRUNC('TARIFA ENTREGA A DIRECCION USD'!D1783-'TARIFA ENTREGA A DIRECCION USD'!D1782,2)</f>
        <v>0.54</v>
      </c>
      <c r="R1782" s="190">
        <v>1775</v>
      </c>
      <c r="S1782" s="200">
        <f>TRUNC((('TARIFA ENTREGA A DIRECCION USD'!C1782-'TARIFA ENTREGA A DIRECCION USD'!D1782)/'TARIFA ENTREGA A DIRECCION USD'!D1782)+1,3)</f>
        <v>0.72299999999999998</v>
      </c>
      <c r="T1782" s="200">
        <f>TRUNC(('TARIFA ENTREGA A DIRECCION USD'!E1782-'TARIFA ENTREGA A DIRECCION USD'!D1782)/'TARIFA ENTREGA A DIRECCION USD'!D1782,3)</f>
        <v>0.252</v>
      </c>
      <c r="U1782" s="200">
        <f>TRUNC(('TARIFA ENTREGA A DIRECCION USD'!F1782-'TARIFA ENTREGA A DIRECCION USD'!D1782)/'TARIFA ENTREGA A DIRECCION USD'!D1782,3)</f>
        <v>0.42199999999999999</v>
      </c>
      <c r="V1782" s="200">
        <f>TRUNC(('TARIFA ENTREGA A DIRECCION USD'!G1782-'TARIFA ENTREGA A DIRECCION USD'!D1782)/'TARIFA ENTREGA A DIRECCION USD'!D1782,3)</f>
        <v>0.94599999999999995</v>
      </c>
      <c r="X1782" s="142">
        <v>16.12</v>
      </c>
      <c r="Y1782" s="190">
        <v>1775</v>
      </c>
      <c r="Z1782" s="200">
        <v>0.55000000000000004</v>
      </c>
      <c r="AA1782" s="200">
        <v>0.13</v>
      </c>
      <c r="AB1782" s="200">
        <v>0.3</v>
      </c>
      <c r="AC1782" s="200">
        <v>0.85</v>
      </c>
      <c r="AL1782"/>
      <c r="AM1782"/>
      <c r="AN1782"/>
      <c r="AO1782"/>
      <c r="AP1782"/>
      <c r="AQ1782"/>
      <c r="AR1782"/>
      <c r="AS1782"/>
      <c r="AT1782"/>
      <c r="AU1782"/>
    </row>
    <row r="1783" spans="17:47" x14ac:dyDescent="0.2">
      <c r="Q1783" s="142">
        <f>TRUNC('TARIFA ENTREGA A DIRECCION USD'!D1784-'TARIFA ENTREGA A DIRECCION USD'!D1783,2)</f>
        <v>0.54</v>
      </c>
      <c r="R1783" s="190">
        <v>1776</v>
      </c>
      <c r="S1783" s="200">
        <f>TRUNC((('TARIFA ENTREGA A DIRECCION USD'!C1783-'TARIFA ENTREGA A DIRECCION USD'!D1783)/'TARIFA ENTREGA A DIRECCION USD'!D1783)+1,3)</f>
        <v>0.72299999999999998</v>
      </c>
      <c r="T1783" s="200">
        <f>TRUNC(('TARIFA ENTREGA A DIRECCION USD'!E1783-'TARIFA ENTREGA A DIRECCION USD'!D1783)/'TARIFA ENTREGA A DIRECCION USD'!D1783,3)</f>
        <v>0.252</v>
      </c>
      <c r="U1783" s="200">
        <f>TRUNC(('TARIFA ENTREGA A DIRECCION USD'!F1783-'TARIFA ENTREGA A DIRECCION USD'!D1783)/'TARIFA ENTREGA A DIRECCION USD'!D1783,3)</f>
        <v>0.42199999999999999</v>
      </c>
      <c r="V1783" s="200">
        <f>TRUNC(('TARIFA ENTREGA A DIRECCION USD'!G1783-'TARIFA ENTREGA A DIRECCION USD'!D1783)/'TARIFA ENTREGA A DIRECCION USD'!D1783,3)</f>
        <v>0.94599999999999995</v>
      </c>
      <c r="X1783" s="142">
        <v>16.12</v>
      </c>
      <c r="Y1783" s="190">
        <v>1776</v>
      </c>
      <c r="Z1783" s="200">
        <v>0.55000000000000004</v>
      </c>
      <c r="AA1783" s="200">
        <v>0.13</v>
      </c>
      <c r="AB1783" s="200">
        <v>0.3</v>
      </c>
      <c r="AC1783" s="200">
        <v>0.85</v>
      </c>
      <c r="AL1783"/>
      <c r="AM1783"/>
      <c r="AN1783"/>
      <c r="AO1783"/>
      <c r="AP1783"/>
      <c r="AQ1783"/>
      <c r="AR1783"/>
      <c r="AS1783"/>
      <c r="AT1783"/>
      <c r="AU1783"/>
    </row>
    <row r="1784" spans="17:47" x14ac:dyDescent="0.2">
      <c r="Q1784" s="142">
        <f>TRUNC('TARIFA ENTREGA A DIRECCION USD'!D1785-'TARIFA ENTREGA A DIRECCION USD'!D1784,2)</f>
        <v>0.54</v>
      </c>
      <c r="R1784" s="190">
        <v>1777</v>
      </c>
      <c r="S1784" s="200">
        <f>TRUNC((('TARIFA ENTREGA A DIRECCION USD'!C1784-'TARIFA ENTREGA A DIRECCION USD'!D1784)/'TARIFA ENTREGA A DIRECCION USD'!D1784)+1,3)</f>
        <v>0.72299999999999998</v>
      </c>
      <c r="T1784" s="200">
        <f>TRUNC(('TARIFA ENTREGA A DIRECCION USD'!E1784-'TARIFA ENTREGA A DIRECCION USD'!D1784)/'TARIFA ENTREGA A DIRECCION USD'!D1784,3)</f>
        <v>0.252</v>
      </c>
      <c r="U1784" s="200">
        <f>TRUNC(('TARIFA ENTREGA A DIRECCION USD'!F1784-'TARIFA ENTREGA A DIRECCION USD'!D1784)/'TARIFA ENTREGA A DIRECCION USD'!D1784,3)</f>
        <v>0.42199999999999999</v>
      </c>
      <c r="V1784" s="200">
        <f>TRUNC(('TARIFA ENTREGA A DIRECCION USD'!G1784-'TARIFA ENTREGA A DIRECCION USD'!D1784)/'TARIFA ENTREGA A DIRECCION USD'!D1784,3)</f>
        <v>0.94699999999999995</v>
      </c>
      <c r="X1784" s="142">
        <v>16.12</v>
      </c>
      <c r="Y1784" s="190">
        <v>1777</v>
      </c>
      <c r="Z1784" s="200">
        <v>0.55000000000000004</v>
      </c>
      <c r="AA1784" s="200">
        <v>0.13</v>
      </c>
      <c r="AB1784" s="200">
        <v>0.3</v>
      </c>
      <c r="AC1784" s="200">
        <v>0.85</v>
      </c>
      <c r="AL1784"/>
      <c r="AM1784"/>
      <c r="AN1784"/>
      <c r="AO1784"/>
      <c r="AP1784"/>
      <c r="AQ1784"/>
      <c r="AR1784"/>
      <c r="AS1784"/>
      <c r="AT1784"/>
      <c r="AU1784"/>
    </row>
    <row r="1785" spans="17:47" x14ac:dyDescent="0.2">
      <c r="Q1785" s="142">
        <f>TRUNC('TARIFA ENTREGA A DIRECCION USD'!D1786-'TARIFA ENTREGA A DIRECCION USD'!D1785,2)</f>
        <v>0.54</v>
      </c>
      <c r="R1785" s="190">
        <v>1778</v>
      </c>
      <c r="S1785" s="200">
        <f>TRUNC((('TARIFA ENTREGA A DIRECCION USD'!C1785-'TARIFA ENTREGA A DIRECCION USD'!D1785)/'TARIFA ENTREGA A DIRECCION USD'!D1785)+1,3)</f>
        <v>0.72299999999999998</v>
      </c>
      <c r="T1785" s="200">
        <f>TRUNC(('TARIFA ENTREGA A DIRECCION USD'!E1785-'TARIFA ENTREGA A DIRECCION USD'!D1785)/'TARIFA ENTREGA A DIRECCION USD'!D1785,3)</f>
        <v>0.252</v>
      </c>
      <c r="U1785" s="200">
        <f>TRUNC(('TARIFA ENTREGA A DIRECCION USD'!F1785-'TARIFA ENTREGA A DIRECCION USD'!D1785)/'TARIFA ENTREGA A DIRECCION USD'!D1785,3)</f>
        <v>0.42199999999999999</v>
      </c>
      <c r="V1785" s="200">
        <f>TRUNC(('TARIFA ENTREGA A DIRECCION USD'!G1785-'TARIFA ENTREGA A DIRECCION USD'!D1785)/'TARIFA ENTREGA A DIRECCION USD'!D1785,3)</f>
        <v>0.94699999999999995</v>
      </c>
      <c r="X1785" s="142">
        <v>16.12</v>
      </c>
      <c r="Y1785" s="190">
        <v>1778</v>
      </c>
      <c r="Z1785" s="200">
        <v>0.55000000000000004</v>
      </c>
      <c r="AA1785" s="200">
        <v>0.13</v>
      </c>
      <c r="AB1785" s="200">
        <v>0.3</v>
      </c>
      <c r="AC1785" s="200">
        <v>0.85</v>
      </c>
      <c r="AL1785"/>
      <c r="AM1785"/>
      <c r="AN1785"/>
      <c r="AO1785"/>
      <c r="AP1785"/>
      <c r="AQ1785"/>
      <c r="AR1785"/>
      <c r="AS1785"/>
      <c r="AT1785"/>
      <c r="AU1785"/>
    </row>
    <row r="1786" spans="17:47" x14ac:dyDescent="0.2">
      <c r="Q1786" s="142">
        <f>TRUNC('TARIFA ENTREGA A DIRECCION USD'!D1787-'TARIFA ENTREGA A DIRECCION USD'!D1786,2)</f>
        <v>0.54</v>
      </c>
      <c r="R1786" s="190">
        <v>1779</v>
      </c>
      <c r="S1786" s="200">
        <f>TRUNC((('TARIFA ENTREGA A DIRECCION USD'!C1786-'TARIFA ENTREGA A DIRECCION USD'!D1786)/'TARIFA ENTREGA A DIRECCION USD'!D1786)+1,3)</f>
        <v>0.72299999999999998</v>
      </c>
      <c r="T1786" s="200">
        <f>TRUNC(('TARIFA ENTREGA A DIRECCION USD'!E1786-'TARIFA ENTREGA A DIRECCION USD'!D1786)/'TARIFA ENTREGA A DIRECCION USD'!D1786,3)</f>
        <v>0.252</v>
      </c>
      <c r="U1786" s="200">
        <f>TRUNC(('TARIFA ENTREGA A DIRECCION USD'!F1786-'TARIFA ENTREGA A DIRECCION USD'!D1786)/'TARIFA ENTREGA A DIRECCION USD'!D1786,3)</f>
        <v>0.42199999999999999</v>
      </c>
      <c r="V1786" s="200">
        <f>TRUNC(('TARIFA ENTREGA A DIRECCION USD'!G1786-'TARIFA ENTREGA A DIRECCION USD'!D1786)/'TARIFA ENTREGA A DIRECCION USD'!D1786,3)</f>
        <v>0.94699999999999995</v>
      </c>
      <c r="X1786" s="142">
        <v>16.12</v>
      </c>
      <c r="Y1786" s="190">
        <v>1779</v>
      </c>
      <c r="Z1786" s="200">
        <v>0.55000000000000004</v>
      </c>
      <c r="AA1786" s="200">
        <v>0.13</v>
      </c>
      <c r="AB1786" s="200">
        <v>0.3</v>
      </c>
      <c r="AC1786" s="200">
        <v>0.85</v>
      </c>
      <c r="AL1786"/>
      <c r="AM1786"/>
      <c r="AN1786"/>
      <c r="AO1786"/>
      <c r="AP1786"/>
      <c r="AQ1786"/>
      <c r="AR1786"/>
      <c r="AS1786"/>
      <c r="AT1786"/>
      <c r="AU1786"/>
    </row>
    <row r="1787" spans="17:47" x14ac:dyDescent="0.2">
      <c r="Q1787" s="142">
        <f>TRUNC('TARIFA ENTREGA A DIRECCION USD'!D1788-'TARIFA ENTREGA A DIRECCION USD'!D1787,2)</f>
        <v>0.54</v>
      </c>
      <c r="R1787" s="190">
        <v>1780</v>
      </c>
      <c r="S1787" s="200">
        <f>TRUNC((('TARIFA ENTREGA A DIRECCION USD'!C1787-'TARIFA ENTREGA A DIRECCION USD'!D1787)/'TARIFA ENTREGA A DIRECCION USD'!D1787)+1,3)</f>
        <v>0.72299999999999998</v>
      </c>
      <c r="T1787" s="200">
        <f>TRUNC(('TARIFA ENTREGA A DIRECCION USD'!E1787-'TARIFA ENTREGA A DIRECCION USD'!D1787)/'TARIFA ENTREGA A DIRECCION USD'!D1787,3)</f>
        <v>0.252</v>
      </c>
      <c r="U1787" s="200">
        <f>TRUNC(('TARIFA ENTREGA A DIRECCION USD'!F1787-'TARIFA ENTREGA A DIRECCION USD'!D1787)/'TARIFA ENTREGA A DIRECCION USD'!D1787,3)</f>
        <v>0.42199999999999999</v>
      </c>
      <c r="V1787" s="200">
        <f>TRUNC(('TARIFA ENTREGA A DIRECCION USD'!G1787-'TARIFA ENTREGA A DIRECCION USD'!D1787)/'TARIFA ENTREGA A DIRECCION USD'!D1787,3)</f>
        <v>0.94699999999999995</v>
      </c>
      <c r="X1787" s="142">
        <v>16.12</v>
      </c>
      <c r="Y1787" s="190">
        <v>1780</v>
      </c>
      <c r="Z1787" s="200">
        <v>0.55000000000000004</v>
      </c>
      <c r="AA1787" s="200">
        <v>0.13</v>
      </c>
      <c r="AB1787" s="200">
        <v>0.3</v>
      </c>
      <c r="AC1787" s="200">
        <v>0.85</v>
      </c>
      <c r="AL1787"/>
      <c r="AM1787"/>
      <c r="AN1787"/>
      <c r="AO1787"/>
      <c r="AP1787"/>
      <c r="AQ1787"/>
      <c r="AR1787"/>
      <c r="AS1787"/>
      <c r="AT1787"/>
      <c r="AU1787"/>
    </row>
    <row r="1788" spans="17:47" x14ac:dyDescent="0.2">
      <c r="Q1788" s="142">
        <f>TRUNC('TARIFA ENTREGA A DIRECCION USD'!D1789-'TARIFA ENTREGA A DIRECCION USD'!D1788,2)</f>
        <v>0.54</v>
      </c>
      <c r="R1788" s="190">
        <v>1781</v>
      </c>
      <c r="S1788" s="200">
        <f>TRUNC((('TARIFA ENTREGA A DIRECCION USD'!C1788-'TARIFA ENTREGA A DIRECCION USD'!D1788)/'TARIFA ENTREGA A DIRECCION USD'!D1788)+1,3)</f>
        <v>0.72299999999999998</v>
      </c>
      <c r="T1788" s="200">
        <f>TRUNC(('TARIFA ENTREGA A DIRECCION USD'!E1788-'TARIFA ENTREGA A DIRECCION USD'!D1788)/'TARIFA ENTREGA A DIRECCION USD'!D1788,3)</f>
        <v>0.252</v>
      </c>
      <c r="U1788" s="200">
        <f>TRUNC(('TARIFA ENTREGA A DIRECCION USD'!F1788-'TARIFA ENTREGA A DIRECCION USD'!D1788)/'TARIFA ENTREGA A DIRECCION USD'!D1788,3)</f>
        <v>0.42199999999999999</v>
      </c>
      <c r="V1788" s="200">
        <f>TRUNC(('TARIFA ENTREGA A DIRECCION USD'!G1788-'TARIFA ENTREGA A DIRECCION USD'!D1788)/'TARIFA ENTREGA A DIRECCION USD'!D1788,3)</f>
        <v>0.94699999999999995</v>
      </c>
      <c r="X1788" s="142">
        <v>16.12</v>
      </c>
      <c r="Y1788" s="190">
        <v>1781</v>
      </c>
      <c r="Z1788" s="200">
        <v>0.55000000000000004</v>
      </c>
      <c r="AA1788" s="200">
        <v>0.13</v>
      </c>
      <c r="AB1788" s="200">
        <v>0.3</v>
      </c>
      <c r="AC1788" s="200">
        <v>0.85</v>
      </c>
      <c r="AL1788"/>
      <c r="AM1788"/>
      <c r="AN1788"/>
      <c r="AO1788"/>
      <c r="AP1788"/>
      <c r="AQ1788"/>
      <c r="AR1788"/>
      <c r="AS1788"/>
      <c r="AT1788"/>
      <c r="AU1788"/>
    </row>
    <row r="1789" spans="17:47" x14ac:dyDescent="0.2">
      <c r="Q1789" s="142">
        <f>TRUNC('TARIFA ENTREGA A DIRECCION USD'!D1790-'TARIFA ENTREGA A DIRECCION USD'!D1789,2)</f>
        <v>0.54</v>
      </c>
      <c r="R1789" s="190">
        <v>1782</v>
      </c>
      <c r="S1789" s="200">
        <f>TRUNC((('TARIFA ENTREGA A DIRECCION USD'!C1789-'TARIFA ENTREGA A DIRECCION USD'!D1789)/'TARIFA ENTREGA A DIRECCION USD'!D1789)+1,3)</f>
        <v>0.72299999999999998</v>
      </c>
      <c r="T1789" s="200">
        <f>TRUNC(('TARIFA ENTREGA A DIRECCION USD'!E1789-'TARIFA ENTREGA A DIRECCION USD'!D1789)/'TARIFA ENTREGA A DIRECCION USD'!D1789,3)</f>
        <v>0.252</v>
      </c>
      <c r="U1789" s="200">
        <f>TRUNC(('TARIFA ENTREGA A DIRECCION USD'!F1789-'TARIFA ENTREGA A DIRECCION USD'!D1789)/'TARIFA ENTREGA A DIRECCION USD'!D1789,3)</f>
        <v>0.42199999999999999</v>
      </c>
      <c r="V1789" s="200">
        <f>TRUNC(('TARIFA ENTREGA A DIRECCION USD'!G1789-'TARIFA ENTREGA A DIRECCION USD'!D1789)/'TARIFA ENTREGA A DIRECCION USD'!D1789,3)</f>
        <v>0.94699999999999995</v>
      </c>
      <c r="X1789" s="142">
        <v>16.12</v>
      </c>
      <c r="Y1789" s="190">
        <v>1782</v>
      </c>
      <c r="Z1789" s="200">
        <v>0.55000000000000004</v>
      </c>
      <c r="AA1789" s="200">
        <v>0.13</v>
      </c>
      <c r="AB1789" s="200">
        <v>0.3</v>
      </c>
      <c r="AC1789" s="200">
        <v>0.85</v>
      </c>
      <c r="AL1789"/>
      <c r="AM1789"/>
      <c r="AN1789"/>
      <c r="AO1789"/>
      <c r="AP1789"/>
      <c r="AQ1789"/>
      <c r="AR1789"/>
      <c r="AS1789"/>
      <c r="AT1789"/>
      <c r="AU1789"/>
    </row>
    <row r="1790" spans="17:47" x14ac:dyDescent="0.2">
      <c r="Q1790" s="142">
        <f>TRUNC('TARIFA ENTREGA A DIRECCION USD'!D1791-'TARIFA ENTREGA A DIRECCION USD'!D1790,2)</f>
        <v>0.54</v>
      </c>
      <c r="R1790" s="190">
        <v>1783</v>
      </c>
      <c r="S1790" s="200">
        <f>TRUNC((('TARIFA ENTREGA A DIRECCION USD'!C1790-'TARIFA ENTREGA A DIRECCION USD'!D1790)/'TARIFA ENTREGA A DIRECCION USD'!D1790)+1,3)</f>
        <v>0.72299999999999998</v>
      </c>
      <c r="T1790" s="200">
        <f>TRUNC(('TARIFA ENTREGA A DIRECCION USD'!E1790-'TARIFA ENTREGA A DIRECCION USD'!D1790)/'TARIFA ENTREGA A DIRECCION USD'!D1790,3)</f>
        <v>0.252</v>
      </c>
      <c r="U1790" s="200">
        <f>TRUNC(('TARIFA ENTREGA A DIRECCION USD'!F1790-'TARIFA ENTREGA A DIRECCION USD'!D1790)/'TARIFA ENTREGA A DIRECCION USD'!D1790,3)</f>
        <v>0.42199999999999999</v>
      </c>
      <c r="V1790" s="200">
        <f>TRUNC(('TARIFA ENTREGA A DIRECCION USD'!G1790-'TARIFA ENTREGA A DIRECCION USD'!D1790)/'TARIFA ENTREGA A DIRECCION USD'!D1790,3)</f>
        <v>0.94699999999999995</v>
      </c>
      <c r="X1790" s="142">
        <v>16.12</v>
      </c>
      <c r="Y1790" s="190">
        <v>1783</v>
      </c>
      <c r="Z1790" s="200">
        <v>0.55000000000000004</v>
      </c>
      <c r="AA1790" s="200">
        <v>0.13</v>
      </c>
      <c r="AB1790" s="200">
        <v>0.3</v>
      </c>
      <c r="AC1790" s="200">
        <v>0.85</v>
      </c>
      <c r="AL1790"/>
      <c r="AM1790"/>
      <c r="AN1790"/>
      <c r="AO1790"/>
      <c r="AP1790"/>
      <c r="AQ1790"/>
      <c r="AR1790"/>
      <c r="AS1790"/>
      <c r="AT1790"/>
      <c r="AU1790"/>
    </row>
    <row r="1791" spans="17:47" x14ac:dyDescent="0.2">
      <c r="Q1791" s="142">
        <f>TRUNC('TARIFA ENTREGA A DIRECCION USD'!D1792-'TARIFA ENTREGA A DIRECCION USD'!D1791,2)</f>
        <v>0.54</v>
      </c>
      <c r="R1791" s="190">
        <v>1784</v>
      </c>
      <c r="S1791" s="200">
        <f>TRUNC((('TARIFA ENTREGA A DIRECCION USD'!C1791-'TARIFA ENTREGA A DIRECCION USD'!D1791)/'TARIFA ENTREGA A DIRECCION USD'!D1791)+1,3)</f>
        <v>0.72299999999999998</v>
      </c>
      <c r="T1791" s="200">
        <f>TRUNC(('TARIFA ENTREGA A DIRECCION USD'!E1791-'TARIFA ENTREGA A DIRECCION USD'!D1791)/'TARIFA ENTREGA A DIRECCION USD'!D1791,3)</f>
        <v>0.252</v>
      </c>
      <c r="U1791" s="200">
        <f>TRUNC(('TARIFA ENTREGA A DIRECCION USD'!F1791-'TARIFA ENTREGA A DIRECCION USD'!D1791)/'TARIFA ENTREGA A DIRECCION USD'!D1791,3)</f>
        <v>0.42199999999999999</v>
      </c>
      <c r="V1791" s="200">
        <f>TRUNC(('TARIFA ENTREGA A DIRECCION USD'!G1791-'TARIFA ENTREGA A DIRECCION USD'!D1791)/'TARIFA ENTREGA A DIRECCION USD'!D1791,3)</f>
        <v>0.94699999999999995</v>
      </c>
      <c r="X1791" s="142">
        <v>16.12</v>
      </c>
      <c r="Y1791" s="190">
        <v>1784</v>
      </c>
      <c r="Z1791" s="200">
        <v>0.55000000000000004</v>
      </c>
      <c r="AA1791" s="200">
        <v>0.13</v>
      </c>
      <c r="AB1791" s="200">
        <v>0.3</v>
      </c>
      <c r="AC1791" s="200">
        <v>0.85</v>
      </c>
      <c r="AL1791"/>
      <c r="AM1791"/>
      <c r="AN1791"/>
      <c r="AO1791"/>
      <c r="AP1791"/>
      <c r="AQ1791"/>
      <c r="AR1791"/>
      <c r="AS1791"/>
      <c r="AT1791"/>
      <c r="AU1791"/>
    </row>
    <row r="1792" spans="17:47" x14ac:dyDescent="0.2">
      <c r="Q1792" s="142">
        <f>TRUNC('TARIFA ENTREGA A DIRECCION USD'!D1793-'TARIFA ENTREGA A DIRECCION USD'!D1792,2)</f>
        <v>0.54</v>
      </c>
      <c r="R1792" s="190">
        <v>1785</v>
      </c>
      <c r="S1792" s="200">
        <f>TRUNC((('TARIFA ENTREGA A DIRECCION USD'!C1792-'TARIFA ENTREGA A DIRECCION USD'!D1792)/'TARIFA ENTREGA A DIRECCION USD'!D1792)+1,3)</f>
        <v>0.72299999999999998</v>
      </c>
      <c r="T1792" s="200">
        <f>TRUNC(('TARIFA ENTREGA A DIRECCION USD'!E1792-'TARIFA ENTREGA A DIRECCION USD'!D1792)/'TARIFA ENTREGA A DIRECCION USD'!D1792,3)</f>
        <v>0.252</v>
      </c>
      <c r="U1792" s="200">
        <f>TRUNC(('TARIFA ENTREGA A DIRECCION USD'!F1792-'TARIFA ENTREGA A DIRECCION USD'!D1792)/'TARIFA ENTREGA A DIRECCION USD'!D1792,3)</f>
        <v>0.42199999999999999</v>
      </c>
      <c r="V1792" s="200">
        <f>TRUNC(('TARIFA ENTREGA A DIRECCION USD'!G1792-'TARIFA ENTREGA A DIRECCION USD'!D1792)/'TARIFA ENTREGA A DIRECCION USD'!D1792,3)</f>
        <v>0.94699999999999995</v>
      </c>
      <c r="X1792" s="142">
        <v>16.12</v>
      </c>
      <c r="Y1792" s="190">
        <v>1785</v>
      </c>
      <c r="Z1792" s="200">
        <v>0.55000000000000004</v>
      </c>
      <c r="AA1792" s="200">
        <v>0.13</v>
      </c>
      <c r="AB1792" s="200">
        <v>0.3</v>
      </c>
      <c r="AC1792" s="200">
        <v>0.85</v>
      </c>
      <c r="AL1792"/>
      <c r="AM1792"/>
      <c r="AN1792"/>
      <c r="AO1792"/>
      <c r="AP1792"/>
      <c r="AQ1792"/>
      <c r="AR1792"/>
      <c r="AS1792"/>
      <c r="AT1792"/>
      <c r="AU1792"/>
    </row>
    <row r="1793" spans="17:47" x14ac:dyDescent="0.2">
      <c r="Q1793" s="142">
        <f>TRUNC('TARIFA ENTREGA A DIRECCION USD'!D1794-'TARIFA ENTREGA A DIRECCION USD'!D1793,2)</f>
        <v>0.54</v>
      </c>
      <c r="R1793" s="190">
        <v>1786</v>
      </c>
      <c r="S1793" s="200">
        <f>TRUNC((('TARIFA ENTREGA A DIRECCION USD'!C1793-'TARIFA ENTREGA A DIRECCION USD'!D1793)/'TARIFA ENTREGA A DIRECCION USD'!D1793)+1,3)</f>
        <v>0.72299999999999998</v>
      </c>
      <c r="T1793" s="200">
        <f>TRUNC(('TARIFA ENTREGA A DIRECCION USD'!E1793-'TARIFA ENTREGA A DIRECCION USD'!D1793)/'TARIFA ENTREGA A DIRECCION USD'!D1793,3)</f>
        <v>0.252</v>
      </c>
      <c r="U1793" s="200">
        <f>TRUNC(('TARIFA ENTREGA A DIRECCION USD'!F1793-'TARIFA ENTREGA A DIRECCION USD'!D1793)/'TARIFA ENTREGA A DIRECCION USD'!D1793,3)</f>
        <v>0.42199999999999999</v>
      </c>
      <c r="V1793" s="200">
        <f>TRUNC(('TARIFA ENTREGA A DIRECCION USD'!G1793-'TARIFA ENTREGA A DIRECCION USD'!D1793)/'TARIFA ENTREGA A DIRECCION USD'!D1793,3)</f>
        <v>0.94699999999999995</v>
      </c>
      <c r="X1793" s="142">
        <v>16.12</v>
      </c>
      <c r="Y1793" s="190">
        <v>1786</v>
      </c>
      <c r="Z1793" s="200">
        <v>0.55000000000000004</v>
      </c>
      <c r="AA1793" s="200">
        <v>0.13</v>
      </c>
      <c r="AB1793" s="200">
        <v>0.3</v>
      </c>
      <c r="AC1793" s="200">
        <v>0.85</v>
      </c>
      <c r="AL1793"/>
      <c r="AM1793"/>
      <c r="AN1793"/>
      <c r="AO1793"/>
      <c r="AP1793"/>
      <c r="AQ1793"/>
      <c r="AR1793"/>
      <c r="AS1793"/>
      <c r="AT1793"/>
      <c r="AU1793"/>
    </row>
    <row r="1794" spans="17:47" x14ac:dyDescent="0.2">
      <c r="Q1794" s="142">
        <f>TRUNC('TARIFA ENTREGA A DIRECCION USD'!D1795-'TARIFA ENTREGA A DIRECCION USD'!D1794,2)</f>
        <v>0.54</v>
      </c>
      <c r="R1794" s="190">
        <v>1787</v>
      </c>
      <c r="S1794" s="200">
        <f>TRUNC((('TARIFA ENTREGA A DIRECCION USD'!C1794-'TARIFA ENTREGA A DIRECCION USD'!D1794)/'TARIFA ENTREGA A DIRECCION USD'!D1794)+1,3)</f>
        <v>0.72299999999999998</v>
      </c>
      <c r="T1794" s="200">
        <f>TRUNC(('TARIFA ENTREGA A DIRECCION USD'!E1794-'TARIFA ENTREGA A DIRECCION USD'!D1794)/'TARIFA ENTREGA A DIRECCION USD'!D1794,3)</f>
        <v>0.252</v>
      </c>
      <c r="U1794" s="200">
        <f>TRUNC(('TARIFA ENTREGA A DIRECCION USD'!F1794-'TARIFA ENTREGA A DIRECCION USD'!D1794)/'TARIFA ENTREGA A DIRECCION USD'!D1794,3)</f>
        <v>0.42199999999999999</v>
      </c>
      <c r="V1794" s="200">
        <f>TRUNC(('TARIFA ENTREGA A DIRECCION USD'!G1794-'TARIFA ENTREGA A DIRECCION USD'!D1794)/'TARIFA ENTREGA A DIRECCION USD'!D1794,3)</f>
        <v>0.94699999999999995</v>
      </c>
      <c r="X1794" s="142">
        <v>16.12</v>
      </c>
      <c r="Y1794" s="190">
        <v>1787</v>
      </c>
      <c r="Z1794" s="200">
        <v>0.55000000000000004</v>
      </c>
      <c r="AA1794" s="200">
        <v>0.13</v>
      </c>
      <c r="AB1794" s="200">
        <v>0.3</v>
      </c>
      <c r="AC1794" s="200">
        <v>0.85</v>
      </c>
      <c r="AL1794"/>
      <c r="AM1794"/>
      <c r="AN1794"/>
      <c r="AO1794"/>
      <c r="AP1794"/>
      <c r="AQ1794"/>
      <c r="AR1794"/>
      <c r="AS1794"/>
      <c r="AT1794"/>
      <c r="AU1794"/>
    </row>
    <row r="1795" spans="17:47" x14ac:dyDescent="0.2">
      <c r="Q1795" s="142">
        <f>TRUNC('TARIFA ENTREGA A DIRECCION USD'!D1796-'TARIFA ENTREGA A DIRECCION USD'!D1795,2)</f>
        <v>0.54</v>
      </c>
      <c r="R1795" s="190">
        <v>1788</v>
      </c>
      <c r="S1795" s="200">
        <f>TRUNC((('TARIFA ENTREGA A DIRECCION USD'!C1795-'TARIFA ENTREGA A DIRECCION USD'!D1795)/'TARIFA ENTREGA A DIRECCION USD'!D1795)+1,3)</f>
        <v>0.72299999999999998</v>
      </c>
      <c r="T1795" s="200">
        <f>TRUNC(('TARIFA ENTREGA A DIRECCION USD'!E1795-'TARIFA ENTREGA A DIRECCION USD'!D1795)/'TARIFA ENTREGA A DIRECCION USD'!D1795,3)</f>
        <v>0.252</v>
      </c>
      <c r="U1795" s="200">
        <f>TRUNC(('TARIFA ENTREGA A DIRECCION USD'!F1795-'TARIFA ENTREGA A DIRECCION USD'!D1795)/'TARIFA ENTREGA A DIRECCION USD'!D1795,3)</f>
        <v>0.42199999999999999</v>
      </c>
      <c r="V1795" s="200">
        <f>TRUNC(('TARIFA ENTREGA A DIRECCION USD'!G1795-'TARIFA ENTREGA A DIRECCION USD'!D1795)/'TARIFA ENTREGA A DIRECCION USD'!D1795,3)</f>
        <v>0.94699999999999995</v>
      </c>
      <c r="X1795" s="142">
        <v>16.12</v>
      </c>
      <c r="Y1795" s="190">
        <v>1788</v>
      </c>
      <c r="Z1795" s="200">
        <v>0.55000000000000004</v>
      </c>
      <c r="AA1795" s="200">
        <v>0.13</v>
      </c>
      <c r="AB1795" s="200">
        <v>0.3</v>
      </c>
      <c r="AC1795" s="200">
        <v>0.85</v>
      </c>
      <c r="AL1795"/>
      <c r="AM1795"/>
      <c r="AN1795"/>
      <c r="AO1795"/>
      <c r="AP1795"/>
      <c r="AQ1795"/>
      <c r="AR1795"/>
      <c r="AS1795"/>
      <c r="AT1795"/>
      <c r="AU1795"/>
    </row>
    <row r="1796" spans="17:47" x14ac:dyDescent="0.2">
      <c r="Q1796" s="142">
        <f>TRUNC('TARIFA ENTREGA A DIRECCION USD'!D1797-'TARIFA ENTREGA A DIRECCION USD'!D1796,2)</f>
        <v>0.54</v>
      </c>
      <c r="R1796" s="190">
        <v>1789</v>
      </c>
      <c r="S1796" s="200">
        <f>TRUNC((('TARIFA ENTREGA A DIRECCION USD'!C1796-'TARIFA ENTREGA A DIRECCION USD'!D1796)/'TARIFA ENTREGA A DIRECCION USD'!D1796)+1,3)</f>
        <v>0.72299999999999998</v>
      </c>
      <c r="T1796" s="200">
        <f>TRUNC(('TARIFA ENTREGA A DIRECCION USD'!E1796-'TARIFA ENTREGA A DIRECCION USD'!D1796)/'TARIFA ENTREGA A DIRECCION USD'!D1796,3)</f>
        <v>0.252</v>
      </c>
      <c r="U1796" s="200">
        <f>TRUNC(('TARIFA ENTREGA A DIRECCION USD'!F1796-'TARIFA ENTREGA A DIRECCION USD'!D1796)/'TARIFA ENTREGA A DIRECCION USD'!D1796,3)</f>
        <v>0.42199999999999999</v>
      </c>
      <c r="V1796" s="200">
        <f>TRUNC(('TARIFA ENTREGA A DIRECCION USD'!G1796-'TARIFA ENTREGA A DIRECCION USD'!D1796)/'TARIFA ENTREGA A DIRECCION USD'!D1796,3)</f>
        <v>0.94699999999999995</v>
      </c>
      <c r="X1796" s="142">
        <v>16.12</v>
      </c>
      <c r="Y1796" s="190">
        <v>1789</v>
      </c>
      <c r="Z1796" s="200">
        <v>0.55000000000000004</v>
      </c>
      <c r="AA1796" s="200">
        <v>0.13</v>
      </c>
      <c r="AB1796" s="200">
        <v>0.3</v>
      </c>
      <c r="AC1796" s="200">
        <v>0.85</v>
      </c>
      <c r="AL1796"/>
      <c r="AM1796"/>
      <c r="AN1796"/>
      <c r="AO1796"/>
      <c r="AP1796"/>
      <c r="AQ1796"/>
      <c r="AR1796"/>
      <c r="AS1796"/>
      <c r="AT1796"/>
      <c r="AU1796"/>
    </row>
    <row r="1797" spans="17:47" x14ac:dyDescent="0.2">
      <c r="Q1797" s="142">
        <f>TRUNC('TARIFA ENTREGA A DIRECCION USD'!D1798-'TARIFA ENTREGA A DIRECCION USD'!D1797,2)</f>
        <v>0.54</v>
      </c>
      <c r="R1797" s="190">
        <v>1790</v>
      </c>
      <c r="S1797" s="200">
        <f>TRUNC((('TARIFA ENTREGA A DIRECCION USD'!C1797-'TARIFA ENTREGA A DIRECCION USD'!D1797)/'TARIFA ENTREGA A DIRECCION USD'!D1797)+1,3)</f>
        <v>0.72299999999999998</v>
      </c>
      <c r="T1797" s="200">
        <f>TRUNC(('TARIFA ENTREGA A DIRECCION USD'!E1797-'TARIFA ENTREGA A DIRECCION USD'!D1797)/'TARIFA ENTREGA A DIRECCION USD'!D1797,3)</f>
        <v>0.252</v>
      </c>
      <c r="U1797" s="200">
        <f>TRUNC(('TARIFA ENTREGA A DIRECCION USD'!F1797-'TARIFA ENTREGA A DIRECCION USD'!D1797)/'TARIFA ENTREGA A DIRECCION USD'!D1797,3)</f>
        <v>0.42199999999999999</v>
      </c>
      <c r="V1797" s="200">
        <f>TRUNC(('TARIFA ENTREGA A DIRECCION USD'!G1797-'TARIFA ENTREGA A DIRECCION USD'!D1797)/'TARIFA ENTREGA A DIRECCION USD'!D1797,3)</f>
        <v>0.94699999999999995</v>
      </c>
      <c r="X1797" s="142">
        <v>16.12</v>
      </c>
      <c r="Y1797" s="190">
        <v>1790</v>
      </c>
      <c r="Z1797" s="200">
        <v>0.55000000000000004</v>
      </c>
      <c r="AA1797" s="200">
        <v>0.13</v>
      </c>
      <c r="AB1797" s="200">
        <v>0.3</v>
      </c>
      <c r="AC1797" s="200">
        <v>0.85</v>
      </c>
      <c r="AL1797"/>
      <c r="AM1797"/>
      <c r="AN1797"/>
      <c r="AO1797"/>
      <c r="AP1797"/>
      <c r="AQ1797"/>
      <c r="AR1797"/>
      <c r="AS1797"/>
      <c r="AT1797"/>
      <c r="AU1797"/>
    </row>
    <row r="1798" spans="17:47" x14ac:dyDescent="0.2">
      <c r="Q1798" s="142">
        <f>TRUNC('TARIFA ENTREGA A DIRECCION USD'!D1799-'TARIFA ENTREGA A DIRECCION USD'!D1798,2)</f>
        <v>0.54</v>
      </c>
      <c r="R1798" s="190">
        <v>1791</v>
      </c>
      <c r="S1798" s="200">
        <f>TRUNC((('TARIFA ENTREGA A DIRECCION USD'!C1798-'TARIFA ENTREGA A DIRECCION USD'!D1798)/'TARIFA ENTREGA A DIRECCION USD'!D1798)+1,3)</f>
        <v>0.72299999999999998</v>
      </c>
      <c r="T1798" s="200">
        <f>TRUNC(('TARIFA ENTREGA A DIRECCION USD'!E1798-'TARIFA ENTREGA A DIRECCION USD'!D1798)/'TARIFA ENTREGA A DIRECCION USD'!D1798,3)</f>
        <v>0.252</v>
      </c>
      <c r="U1798" s="200">
        <f>TRUNC(('TARIFA ENTREGA A DIRECCION USD'!F1798-'TARIFA ENTREGA A DIRECCION USD'!D1798)/'TARIFA ENTREGA A DIRECCION USD'!D1798,3)</f>
        <v>0.42199999999999999</v>
      </c>
      <c r="V1798" s="200">
        <f>TRUNC(('TARIFA ENTREGA A DIRECCION USD'!G1798-'TARIFA ENTREGA A DIRECCION USD'!D1798)/'TARIFA ENTREGA A DIRECCION USD'!D1798,3)</f>
        <v>0.94699999999999995</v>
      </c>
      <c r="X1798" s="142">
        <v>16.12</v>
      </c>
      <c r="Y1798" s="190">
        <v>1791</v>
      </c>
      <c r="Z1798" s="200">
        <v>0.55000000000000004</v>
      </c>
      <c r="AA1798" s="200">
        <v>0.13</v>
      </c>
      <c r="AB1798" s="200">
        <v>0.3</v>
      </c>
      <c r="AC1798" s="200">
        <v>0.85</v>
      </c>
      <c r="AL1798"/>
      <c r="AM1798"/>
      <c r="AN1798"/>
      <c r="AO1798"/>
      <c r="AP1798"/>
      <c r="AQ1798"/>
      <c r="AR1798"/>
      <c r="AS1798"/>
      <c r="AT1798"/>
      <c r="AU1798"/>
    </row>
    <row r="1799" spans="17:47" x14ac:dyDescent="0.2">
      <c r="Q1799" s="142">
        <f>TRUNC('TARIFA ENTREGA A DIRECCION USD'!D1800-'TARIFA ENTREGA A DIRECCION USD'!D1799,2)</f>
        <v>0.54</v>
      </c>
      <c r="R1799" s="190">
        <v>1792</v>
      </c>
      <c r="S1799" s="200">
        <f>TRUNC((('TARIFA ENTREGA A DIRECCION USD'!C1799-'TARIFA ENTREGA A DIRECCION USD'!D1799)/'TARIFA ENTREGA A DIRECCION USD'!D1799)+1,3)</f>
        <v>0.72299999999999998</v>
      </c>
      <c r="T1799" s="200">
        <f>TRUNC(('TARIFA ENTREGA A DIRECCION USD'!E1799-'TARIFA ENTREGA A DIRECCION USD'!D1799)/'TARIFA ENTREGA A DIRECCION USD'!D1799,3)</f>
        <v>0.252</v>
      </c>
      <c r="U1799" s="200">
        <f>TRUNC(('TARIFA ENTREGA A DIRECCION USD'!F1799-'TARIFA ENTREGA A DIRECCION USD'!D1799)/'TARIFA ENTREGA A DIRECCION USD'!D1799,3)</f>
        <v>0.42199999999999999</v>
      </c>
      <c r="V1799" s="200">
        <f>TRUNC(('TARIFA ENTREGA A DIRECCION USD'!G1799-'TARIFA ENTREGA A DIRECCION USD'!D1799)/'TARIFA ENTREGA A DIRECCION USD'!D1799,3)</f>
        <v>0.94699999999999995</v>
      </c>
      <c r="X1799" s="142">
        <v>16.12</v>
      </c>
      <c r="Y1799" s="190">
        <v>1792</v>
      </c>
      <c r="Z1799" s="200">
        <v>0.55000000000000004</v>
      </c>
      <c r="AA1799" s="200">
        <v>0.13</v>
      </c>
      <c r="AB1799" s="200">
        <v>0.3</v>
      </c>
      <c r="AC1799" s="200">
        <v>0.85</v>
      </c>
      <c r="AL1799"/>
      <c r="AM1799"/>
      <c r="AN1799"/>
      <c r="AO1799"/>
      <c r="AP1799"/>
      <c r="AQ1799"/>
      <c r="AR1799"/>
      <c r="AS1799"/>
      <c r="AT1799"/>
      <c r="AU1799"/>
    </row>
    <row r="1800" spans="17:47" x14ac:dyDescent="0.2">
      <c r="Q1800" s="142">
        <f>TRUNC('TARIFA ENTREGA A DIRECCION USD'!D1801-'TARIFA ENTREGA A DIRECCION USD'!D1800,2)</f>
        <v>0.54</v>
      </c>
      <c r="R1800" s="190">
        <v>1793</v>
      </c>
      <c r="S1800" s="200">
        <f>TRUNC((('TARIFA ENTREGA A DIRECCION USD'!C1800-'TARIFA ENTREGA A DIRECCION USD'!D1800)/'TARIFA ENTREGA A DIRECCION USD'!D1800)+1,3)</f>
        <v>0.72299999999999998</v>
      </c>
      <c r="T1800" s="200">
        <f>TRUNC(('TARIFA ENTREGA A DIRECCION USD'!E1800-'TARIFA ENTREGA A DIRECCION USD'!D1800)/'TARIFA ENTREGA A DIRECCION USD'!D1800,3)</f>
        <v>0.252</v>
      </c>
      <c r="U1800" s="200">
        <f>TRUNC(('TARIFA ENTREGA A DIRECCION USD'!F1800-'TARIFA ENTREGA A DIRECCION USD'!D1800)/'TARIFA ENTREGA A DIRECCION USD'!D1800,3)</f>
        <v>0.42299999999999999</v>
      </c>
      <c r="V1800" s="200">
        <f>TRUNC(('TARIFA ENTREGA A DIRECCION USD'!G1800-'TARIFA ENTREGA A DIRECCION USD'!D1800)/'TARIFA ENTREGA A DIRECCION USD'!D1800,3)</f>
        <v>0.94699999999999995</v>
      </c>
      <c r="X1800" s="142">
        <v>16.12</v>
      </c>
      <c r="Y1800" s="190">
        <v>1793</v>
      </c>
      <c r="Z1800" s="200">
        <v>0.55000000000000004</v>
      </c>
      <c r="AA1800" s="200">
        <v>0.13</v>
      </c>
      <c r="AB1800" s="200">
        <v>0.3</v>
      </c>
      <c r="AC1800" s="200">
        <v>0.85</v>
      </c>
      <c r="AL1800"/>
      <c r="AM1800"/>
      <c r="AN1800"/>
      <c r="AO1800"/>
      <c r="AP1800"/>
      <c r="AQ1800"/>
      <c r="AR1800"/>
      <c r="AS1800"/>
      <c r="AT1800"/>
      <c r="AU1800"/>
    </row>
    <row r="1801" spans="17:47" x14ac:dyDescent="0.2">
      <c r="Q1801" s="142">
        <f>TRUNC('TARIFA ENTREGA A DIRECCION USD'!D1802-'TARIFA ENTREGA A DIRECCION USD'!D1801,2)</f>
        <v>0.54</v>
      </c>
      <c r="R1801" s="190">
        <v>1794</v>
      </c>
      <c r="S1801" s="200">
        <f>TRUNC((('TARIFA ENTREGA A DIRECCION USD'!C1801-'TARIFA ENTREGA A DIRECCION USD'!D1801)/'TARIFA ENTREGA A DIRECCION USD'!D1801)+1,3)</f>
        <v>0.72299999999999998</v>
      </c>
      <c r="T1801" s="200">
        <f>TRUNC(('TARIFA ENTREGA A DIRECCION USD'!E1801-'TARIFA ENTREGA A DIRECCION USD'!D1801)/'TARIFA ENTREGA A DIRECCION USD'!D1801,3)</f>
        <v>0.252</v>
      </c>
      <c r="U1801" s="200">
        <f>TRUNC(('TARIFA ENTREGA A DIRECCION USD'!F1801-'TARIFA ENTREGA A DIRECCION USD'!D1801)/'TARIFA ENTREGA A DIRECCION USD'!D1801,3)</f>
        <v>0.42299999999999999</v>
      </c>
      <c r="V1801" s="200">
        <f>TRUNC(('TARIFA ENTREGA A DIRECCION USD'!G1801-'TARIFA ENTREGA A DIRECCION USD'!D1801)/'TARIFA ENTREGA A DIRECCION USD'!D1801,3)</f>
        <v>0.94699999999999995</v>
      </c>
      <c r="X1801" s="142">
        <v>16.12</v>
      </c>
      <c r="Y1801" s="190">
        <v>1794</v>
      </c>
      <c r="Z1801" s="200">
        <v>0.55000000000000004</v>
      </c>
      <c r="AA1801" s="200">
        <v>0.13</v>
      </c>
      <c r="AB1801" s="200">
        <v>0.3</v>
      </c>
      <c r="AC1801" s="200">
        <v>0.85</v>
      </c>
      <c r="AL1801"/>
      <c r="AM1801"/>
      <c r="AN1801"/>
      <c r="AO1801"/>
      <c r="AP1801"/>
      <c r="AQ1801"/>
      <c r="AR1801"/>
      <c r="AS1801"/>
      <c r="AT1801"/>
      <c r="AU1801"/>
    </row>
    <row r="1802" spans="17:47" x14ac:dyDescent="0.2">
      <c r="Q1802" s="142">
        <f>TRUNC('TARIFA ENTREGA A DIRECCION USD'!D1803-'TARIFA ENTREGA A DIRECCION USD'!D1802,2)</f>
        <v>0.54</v>
      </c>
      <c r="R1802" s="190">
        <v>1795</v>
      </c>
      <c r="S1802" s="200">
        <f>TRUNC((('TARIFA ENTREGA A DIRECCION USD'!C1802-'TARIFA ENTREGA A DIRECCION USD'!D1802)/'TARIFA ENTREGA A DIRECCION USD'!D1802)+1,3)</f>
        <v>0.72299999999999998</v>
      </c>
      <c r="T1802" s="200">
        <f>TRUNC(('TARIFA ENTREGA A DIRECCION USD'!E1802-'TARIFA ENTREGA A DIRECCION USD'!D1802)/'TARIFA ENTREGA A DIRECCION USD'!D1802,3)</f>
        <v>0.252</v>
      </c>
      <c r="U1802" s="200">
        <f>TRUNC(('TARIFA ENTREGA A DIRECCION USD'!F1802-'TARIFA ENTREGA A DIRECCION USD'!D1802)/'TARIFA ENTREGA A DIRECCION USD'!D1802,3)</f>
        <v>0.42299999999999999</v>
      </c>
      <c r="V1802" s="200">
        <f>TRUNC(('TARIFA ENTREGA A DIRECCION USD'!G1802-'TARIFA ENTREGA A DIRECCION USD'!D1802)/'TARIFA ENTREGA A DIRECCION USD'!D1802,3)</f>
        <v>0.94699999999999995</v>
      </c>
      <c r="X1802" s="142">
        <v>16.12</v>
      </c>
      <c r="Y1802" s="190">
        <v>1795</v>
      </c>
      <c r="Z1802" s="200">
        <v>0.55000000000000004</v>
      </c>
      <c r="AA1802" s="200">
        <v>0.13</v>
      </c>
      <c r="AB1802" s="200">
        <v>0.3</v>
      </c>
      <c r="AC1802" s="200">
        <v>0.85</v>
      </c>
      <c r="AL1802"/>
      <c r="AM1802"/>
      <c r="AN1802"/>
      <c r="AO1802"/>
      <c r="AP1802"/>
      <c r="AQ1802"/>
      <c r="AR1802"/>
      <c r="AS1802"/>
      <c r="AT1802"/>
      <c r="AU1802"/>
    </row>
    <row r="1803" spans="17:47" x14ac:dyDescent="0.2">
      <c r="Q1803" s="142">
        <f>TRUNC('TARIFA ENTREGA A DIRECCION USD'!D1804-'TARIFA ENTREGA A DIRECCION USD'!D1803,2)</f>
        <v>0.54</v>
      </c>
      <c r="R1803" s="190">
        <v>1796</v>
      </c>
      <c r="S1803" s="200">
        <f>TRUNC((('TARIFA ENTREGA A DIRECCION USD'!C1803-'TARIFA ENTREGA A DIRECCION USD'!D1803)/'TARIFA ENTREGA A DIRECCION USD'!D1803)+1,3)</f>
        <v>0.72299999999999998</v>
      </c>
      <c r="T1803" s="200">
        <f>TRUNC(('TARIFA ENTREGA A DIRECCION USD'!E1803-'TARIFA ENTREGA A DIRECCION USD'!D1803)/'TARIFA ENTREGA A DIRECCION USD'!D1803,3)</f>
        <v>0.252</v>
      </c>
      <c r="U1803" s="200">
        <f>TRUNC(('TARIFA ENTREGA A DIRECCION USD'!F1803-'TARIFA ENTREGA A DIRECCION USD'!D1803)/'TARIFA ENTREGA A DIRECCION USD'!D1803,3)</f>
        <v>0.42299999999999999</v>
      </c>
      <c r="V1803" s="200">
        <f>TRUNC(('TARIFA ENTREGA A DIRECCION USD'!G1803-'TARIFA ENTREGA A DIRECCION USD'!D1803)/'TARIFA ENTREGA A DIRECCION USD'!D1803,3)</f>
        <v>0.94699999999999995</v>
      </c>
      <c r="X1803" s="142">
        <v>16.12</v>
      </c>
      <c r="Y1803" s="190">
        <v>1796</v>
      </c>
      <c r="Z1803" s="200">
        <v>0.55000000000000004</v>
      </c>
      <c r="AA1803" s="200">
        <v>0.13</v>
      </c>
      <c r="AB1803" s="200">
        <v>0.3</v>
      </c>
      <c r="AC1803" s="200">
        <v>0.85</v>
      </c>
      <c r="AL1803"/>
      <c r="AM1803"/>
      <c r="AN1803"/>
      <c r="AO1803"/>
      <c r="AP1803"/>
      <c r="AQ1803"/>
      <c r="AR1803"/>
      <c r="AS1803"/>
      <c r="AT1803"/>
      <c r="AU1803"/>
    </row>
    <row r="1804" spans="17:47" x14ac:dyDescent="0.2">
      <c r="Q1804" s="142">
        <f>TRUNC('TARIFA ENTREGA A DIRECCION USD'!D1805-'TARIFA ENTREGA A DIRECCION USD'!D1804,2)</f>
        <v>0.54</v>
      </c>
      <c r="R1804" s="190">
        <v>1797</v>
      </c>
      <c r="S1804" s="200">
        <f>TRUNC((('TARIFA ENTREGA A DIRECCION USD'!C1804-'TARIFA ENTREGA A DIRECCION USD'!D1804)/'TARIFA ENTREGA A DIRECCION USD'!D1804)+1,3)</f>
        <v>0.72299999999999998</v>
      </c>
      <c r="T1804" s="200">
        <f>TRUNC(('TARIFA ENTREGA A DIRECCION USD'!E1804-'TARIFA ENTREGA A DIRECCION USD'!D1804)/'TARIFA ENTREGA A DIRECCION USD'!D1804,3)</f>
        <v>0.252</v>
      </c>
      <c r="U1804" s="200">
        <f>TRUNC(('TARIFA ENTREGA A DIRECCION USD'!F1804-'TARIFA ENTREGA A DIRECCION USD'!D1804)/'TARIFA ENTREGA A DIRECCION USD'!D1804,3)</f>
        <v>0.42299999999999999</v>
      </c>
      <c r="V1804" s="200">
        <f>TRUNC(('TARIFA ENTREGA A DIRECCION USD'!G1804-'TARIFA ENTREGA A DIRECCION USD'!D1804)/'TARIFA ENTREGA A DIRECCION USD'!D1804,3)</f>
        <v>0.94699999999999995</v>
      </c>
      <c r="X1804" s="142">
        <v>16.12</v>
      </c>
      <c r="Y1804" s="190">
        <v>1797</v>
      </c>
      <c r="Z1804" s="200">
        <v>0.55000000000000004</v>
      </c>
      <c r="AA1804" s="200">
        <v>0.13</v>
      </c>
      <c r="AB1804" s="200">
        <v>0.3</v>
      </c>
      <c r="AC1804" s="200">
        <v>0.85</v>
      </c>
      <c r="AL1804"/>
      <c r="AM1804"/>
      <c r="AN1804"/>
      <c r="AO1804"/>
      <c r="AP1804"/>
      <c r="AQ1804"/>
      <c r="AR1804"/>
      <c r="AS1804"/>
      <c r="AT1804"/>
      <c r="AU1804"/>
    </row>
    <row r="1805" spans="17:47" x14ac:dyDescent="0.2">
      <c r="Q1805" s="142">
        <f>TRUNC('TARIFA ENTREGA A DIRECCION USD'!D1806-'TARIFA ENTREGA A DIRECCION USD'!D1805,2)</f>
        <v>0.54</v>
      </c>
      <c r="R1805" s="190">
        <v>1798</v>
      </c>
      <c r="S1805" s="200">
        <f>TRUNC((('TARIFA ENTREGA A DIRECCION USD'!C1805-'TARIFA ENTREGA A DIRECCION USD'!D1805)/'TARIFA ENTREGA A DIRECCION USD'!D1805)+1,3)</f>
        <v>0.72299999999999998</v>
      </c>
      <c r="T1805" s="200">
        <f>TRUNC(('TARIFA ENTREGA A DIRECCION USD'!E1805-'TARIFA ENTREGA A DIRECCION USD'!D1805)/'TARIFA ENTREGA A DIRECCION USD'!D1805,3)</f>
        <v>0.252</v>
      </c>
      <c r="U1805" s="200">
        <f>TRUNC(('TARIFA ENTREGA A DIRECCION USD'!F1805-'TARIFA ENTREGA A DIRECCION USD'!D1805)/'TARIFA ENTREGA A DIRECCION USD'!D1805,3)</f>
        <v>0.42299999999999999</v>
      </c>
      <c r="V1805" s="200">
        <f>TRUNC(('TARIFA ENTREGA A DIRECCION USD'!G1805-'TARIFA ENTREGA A DIRECCION USD'!D1805)/'TARIFA ENTREGA A DIRECCION USD'!D1805,3)</f>
        <v>0.94699999999999995</v>
      </c>
      <c r="X1805" s="142">
        <v>16.12</v>
      </c>
      <c r="Y1805" s="190">
        <v>1798</v>
      </c>
      <c r="Z1805" s="200">
        <v>0.55000000000000004</v>
      </c>
      <c r="AA1805" s="200">
        <v>0.13</v>
      </c>
      <c r="AB1805" s="200">
        <v>0.3</v>
      </c>
      <c r="AC1805" s="200">
        <v>0.85</v>
      </c>
      <c r="AL1805"/>
      <c r="AM1805"/>
      <c r="AN1805"/>
      <c r="AO1805"/>
      <c r="AP1805"/>
      <c r="AQ1805"/>
      <c r="AR1805"/>
      <c r="AS1805"/>
      <c r="AT1805"/>
      <c r="AU1805"/>
    </row>
    <row r="1806" spans="17:47" x14ac:dyDescent="0.2">
      <c r="Q1806" s="142">
        <f>TRUNC('TARIFA ENTREGA A DIRECCION USD'!D1807-'TARIFA ENTREGA A DIRECCION USD'!D1806,2)</f>
        <v>0.54</v>
      </c>
      <c r="R1806" s="190">
        <v>1799</v>
      </c>
      <c r="S1806" s="200">
        <f>TRUNC((('TARIFA ENTREGA A DIRECCION USD'!C1806-'TARIFA ENTREGA A DIRECCION USD'!D1806)/'TARIFA ENTREGA A DIRECCION USD'!D1806)+1,3)</f>
        <v>0.72299999999999998</v>
      </c>
      <c r="T1806" s="200">
        <f>TRUNC(('TARIFA ENTREGA A DIRECCION USD'!E1806-'TARIFA ENTREGA A DIRECCION USD'!D1806)/'TARIFA ENTREGA A DIRECCION USD'!D1806,3)</f>
        <v>0.252</v>
      </c>
      <c r="U1806" s="200">
        <f>TRUNC(('TARIFA ENTREGA A DIRECCION USD'!F1806-'TARIFA ENTREGA A DIRECCION USD'!D1806)/'TARIFA ENTREGA A DIRECCION USD'!D1806,3)</f>
        <v>0.42299999999999999</v>
      </c>
      <c r="V1806" s="200">
        <f>TRUNC(('TARIFA ENTREGA A DIRECCION USD'!G1806-'TARIFA ENTREGA A DIRECCION USD'!D1806)/'TARIFA ENTREGA A DIRECCION USD'!D1806,3)</f>
        <v>0.94699999999999995</v>
      </c>
      <c r="X1806" s="142">
        <v>16.12</v>
      </c>
      <c r="Y1806" s="190">
        <v>1799</v>
      </c>
      <c r="Z1806" s="200">
        <v>0.55000000000000004</v>
      </c>
      <c r="AA1806" s="200">
        <v>0.13</v>
      </c>
      <c r="AB1806" s="200">
        <v>0.3</v>
      </c>
      <c r="AC1806" s="200">
        <v>0.85</v>
      </c>
      <c r="AL1806"/>
      <c r="AM1806"/>
      <c r="AN1806"/>
      <c r="AO1806"/>
      <c r="AP1806"/>
      <c r="AQ1806"/>
      <c r="AR1806"/>
      <c r="AS1806"/>
      <c r="AT1806"/>
      <c r="AU1806"/>
    </row>
    <row r="1807" spans="17:47" x14ac:dyDescent="0.2">
      <c r="Q1807" s="142">
        <f>TRUNC('TARIFA ENTREGA A DIRECCION USD'!D1808-'TARIFA ENTREGA A DIRECCION USD'!D1807,2)</f>
        <v>0.54</v>
      </c>
      <c r="R1807" s="190">
        <v>1800</v>
      </c>
      <c r="S1807" s="200">
        <f>TRUNC((('TARIFA ENTREGA A DIRECCION USD'!C1807-'TARIFA ENTREGA A DIRECCION USD'!D1807)/'TARIFA ENTREGA A DIRECCION USD'!D1807)+1,3)</f>
        <v>0.72299999999999998</v>
      </c>
      <c r="T1807" s="200">
        <f>TRUNC(('TARIFA ENTREGA A DIRECCION USD'!E1807-'TARIFA ENTREGA A DIRECCION USD'!D1807)/'TARIFA ENTREGA A DIRECCION USD'!D1807,3)</f>
        <v>0.252</v>
      </c>
      <c r="U1807" s="200">
        <f>TRUNC(('TARIFA ENTREGA A DIRECCION USD'!F1807-'TARIFA ENTREGA A DIRECCION USD'!D1807)/'TARIFA ENTREGA A DIRECCION USD'!D1807,3)</f>
        <v>0.42299999999999999</v>
      </c>
      <c r="V1807" s="200">
        <f>TRUNC(('TARIFA ENTREGA A DIRECCION USD'!G1807-'TARIFA ENTREGA A DIRECCION USD'!D1807)/'TARIFA ENTREGA A DIRECCION USD'!D1807,3)</f>
        <v>0.94699999999999995</v>
      </c>
      <c r="X1807" s="142">
        <v>16.12</v>
      </c>
      <c r="Y1807" s="190">
        <v>1800</v>
      </c>
      <c r="Z1807" s="200">
        <v>0.55000000000000004</v>
      </c>
      <c r="AA1807" s="200">
        <v>0.13</v>
      </c>
      <c r="AB1807" s="200">
        <v>0.3</v>
      </c>
      <c r="AC1807" s="200">
        <v>0.85</v>
      </c>
      <c r="AL1807"/>
      <c r="AM1807"/>
      <c r="AN1807"/>
      <c r="AO1807"/>
      <c r="AP1807"/>
      <c r="AQ1807"/>
      <c r="AR1807"/>
      <c r="AS1807"/>
      <c r="AT1807"/>
      <c r="AU1807"/>
    </row>
    <row r="1808" spans="17:47" x14ac:dyDescent="0.2">
      <c r="Q1808" s="142">
        <f>TRUNC('TARIFA ENTREGA A DIRECCION USD'!D1809-'TARIFA ENTREGA A DIRECCION USD'!D1808,2)</f>
        <v>0.54</v>
      </c>
      <c r="R1808" s="190">
        <v>1801</v>
      </c>
      <c r="S1808" s="200">
        <f>TRUNC((('TARIFA ENTREGA A DIRECCION USD'!C1808-'TARIFA ENTREGA A DIRECCION USD'!D1808)/'TARIFA ENTREGA A DIRECCION USD'!D1808)+1,3)</f>
        <v>0.72299999999999998</v>
      </c>
      <c r="T1808" s="200">
        <f>TRUNC(('TARIFA ENTREGA A DIRECCION USD'!E1808-'TARIFA ENTREGA A DIRECCION USD'!D1808)/'TARIFA ENTREGA A DIRECCION USD'!D1808,3)</f>
        <v>0.252</v>
      </c>
      <c r="U1808" s="200">
        <f>TRUNC(('TARIFA ENTREGA A DIRECCION USD'!F1808-'TARIFA ENTREGA A DIRECCION USD'!D1808)/'TARIFA ENTREGA A DIRECCION USD'!D1808,3)</f>
        <v>0.42299999999999999</v>
      </c>
      <c r="V1808" s="200">
        <f>TRUNC(('TARIFA ENTREGA A DIRECCION USD'!G1808-'TARIFA ENTREGA A DIRECCION USD'!D1808)/'TARIFA ENTREGA A DIRECCION USD'!D1808,3)</f>
        <v>0.94699999999999995</v>
      </c>
      <c r="X1808" s="142">
        <v>16.12</v>
      </c>
      <c r="Y1808" s="190">
        <v>1801</v>
      </c>
      <c r="Z1808" s="200">
        <v>0.55000000000000004</v>
      </c>
      <c r="AA1808" s="200">
        <v>0.13</v>
      </c>
      <c r="AB1808" s="200">
        <v>0.3</v>
      </c>
      <c r="AC1808" s="200">
        <v>0.85</v>
      </c>
      <c r="AL1808"/>
      <c r="AM1808"/>
      <c r="AN1808"/>
      <c r="AO1808"/>
      <c r="AP1808"/>
      <c r="AQ1808"/>
      <c r="AR1808"/>
      <c r="AS1808"/>
      <c r="AT1808"/>
      <c r="AU1808"/>
    </row>
    <row r="1809" spans="17:47" x14ac:dyDescent="0.2">
      <c r="Q1809" s="142">
        <f>TRUNC('TARIFA ENTREGA A DIRECCION USD'!D1810-'TARIFA ENTREGA A DIRECCION USD'!D1809,2)</f>
        <v>0.54</v>
      </c>
      <c r="R1809" s="190">
        <v>1802</v>
      </c>
      <c r="S1809" s="200">
        <f>TRUNC((('TARIFA ENTREGA A DIRECCION USD'!C1809-'TARIFA ENTREGA A DIRECCION USD'!D1809)/'TARIFA ENTREGA A DIRECCION USD'!D1809)+1,3)</f>
        <v>0.72299999999999998</v>
      </c>
      <c r="T1809" s="200">
        <f>TRUNC(('TARIFA ENTREGA A DIRECCION USD'!E1809-'TARIFA ENTREGA A DIRECCION USD'!D1809)/'TARIFA ENTREGA A DIRECCION USD'!D1809,3)</f>
        <v>0.252</v>
      </c>
      <c r="U1809" s="200">
        <f>TRUNC(('TARIFA ENTREGA A DIRECCION USD'!F1809-'TARIFA ENTREGA A DIRECCION USD'!D1809)/'TARIFA ENTREGA A DIRECCION USD'!D1809,3)</f>
        <v>0.42299999999999999</v>
      </c>
      <c r="V1809" s="200">
        <f>TRUNC(('TARIFA ENTREGA A DIRECCION USD'!G1809-'TARIFA ENTREGA A DIRECCION USD'!D1809)/'TARIFA ENTREGA A DIRECCION USD'!D1809,3)</f>
        <v>0.94699999999999995</v>
      </c>
      <c r="X1809" s="142">
        <v>16.12</v>
      </c>
      <c r="Y1809" s="190">
        <v>1802</v>
      </c>
      <c r="Z1809" s="200">
        <v>0.55000000000000004</v>
      </c>
      <c r="AA1809" s="200">
        <v>0.13</v>
      </c>
      <c r="AB1809" s="200">
        <v>0.3</v>
      </c>
      <c r="AC1809" s="200">
        <v>0.85</v>
      </c>
      <c r="AL1809"/>
      <c r="AM1809"/>
      <c r="AN1809"/>
      <c r="AO1809"/>
      <c r="AP1809"/>
      <c r="AQ1809"/>
      <c r="AR1809"/>
      <c r="AS1809"/>
      <c r="AT1809"/>
      <c r="AU1809"/>
    </row>
    <row r="1810" spans="17:47" x14ac:dyDescent="0.2">
      <c r="Q1810" s="142">
        <f>TRUNC('TARIFA ENTREGA A DIRECCION USD'!D1811-'TARIFA ENTREGA A DIRECCION USD'!D1810,2)</f>
        <v>0.54</v>
      </c>
      <c r="R1810" s="190">
        <v>1803</v>
      </c>
      <c r="S1810" s="200">
        <f>TRUNC((('TARIFA ENTREGA A DIRECCION USD'!C1810-'TARIFA ENTREGA A DIRECCION USD'!D1810)/'TARIFA ENTREGA A DIRECCION USD'!D1810)+1,3)</f>
        <v>0.72299999999999998</v>
      </c>
      <c r="T1810" s="200">
        <f>TRUNC(('TARIFA ENTREGA A DIRECCION USD'!E1810-'TARIFA ENTREGA A DIRECCION USD'!D1810)/'TARIFA ENTREGA A DIRECCION USD'!D1810,3)</f>
        <v>0.252</v>
      </c>
      <c r="U1810" s="200">
        <f>TRUNC(('TARIFA ENTREGA A DIRECCION USD'!F1810-'TARIFA ENTREGA A DIRECCION USD'!D1810)/'TARIFA ENTREGA A DIRECCION USD'!D1810,3)</f>
        <v>0.42299999999999999</v>
      </c>
      <c r="V1810" s="200">
        <f>TRUNC(('TARIFA ENTREGA A DIRECCION USD'!G1810-'TARIFA ENTREGA A DIRECCION USD'!D1810)/'TARIFA ENTREGA A DIRECCION USD'!D1810,3)</f>
        <v>0.94699999999999995</v>
      </c>
      <c r="X1810" s="142">
        <v>16.12</v>
      </c>
      <c r="Y1810" s="190">
        <v>1803</v>
      </c>
      <c r="Z1810" s="200">
        <v>0.55000000000000004</v>
      </c>
      <c r="AA1810" s="200">
        <v>0.13</v>
      </c>
      <c r="AB1810" s="200">
        <v>0.3</v>
      </c>
      <c r="AC1810" s="200">
        <v>0.85</v>
      </c>
      <c r="AL1810"/>
      <c r="AM1810"/>
      <c r="AN1810"/>
      <c r="AO1810"/>
      <c r="AP1810"/>
      <c r="AQ1810"/>
      <c r="AR1810"/>
      <c r="AS1810"/>
      <c r="AT1810"/>
      <c r="AU1810"/>
    </row>
    <row r="1811" spans="17:47" x14ac:dyDescent="0.2">
      <c r="Q1811" s="142">
        <f>TRUNC('TARIFA ENTREGA A DIRECCION USD'!D1812-'TARIFA ENTREGA A DIRECCION USD'!D1811,2)</f>
        <v>0.54</v>
      </c>
      <c r="R1811" s="190">
        <v>1804</v>
      </c>
      <c r="S1811" s="200">
        <f>TRUNC((('TARIFA ENTREGA A DIRECCION USD'!C1811-'TARIFA ENTREGA A DIRECCION USD'!D1811)/'TARIFA ENTREGA A DIRECCION USD'!D1811)+1,3)</f>
        <v>0.72299999999999998</v>
      </c>
      <c r="T1811" s="200">
        <f>TRUNC(('TARIFA ENTREGA A DIRECCION USD'!E1811-'TARIFA ENTREGA A DIRECCION USD'!D1811)/'TARIFA ENTREGA A DIRECCION USD'!D1811,3)</f>
        <v>0.252</v>
      </c>
      <c r="U1811" s="200">
        <f>TRUNC(('TARIFA ENTREGA A DIRECCION USD'!F1811-'TARIFA ENTREGA A DIRECCION USD'!D1811)/'TARIFA ENTREGA A DIRECCION USD'!D1811,3)</f>
        <v>0.42299999999999999</v>
      </c>
      <c r="V1811" s="200">
        <f>TRUNC(('TARIFA ENTREGA A DIRECCION USD'!G1811-'TARIFA ENTREGA A DIRECCION USD'!D1811)/'TARIFA ENTREGA A DIRECCION USD'!D1811,3)</f>
        <v>0.94699999999999995</v>
      </c>
      <c r="X1811" s="142">
        <v>16.12</v>
      </c>
      <c r="Y1811" s="190">
        <v>1804</v>
      </c>
      <c r="Z1811" s="200">
        <v>0.55000000000000004</v>
      </c>
      <c r="AA1811" s="200">
        <v>0.13</v>
      </c>
      <c r="AB1811" s="200">
        <v>0.3</v>
      </c>
      <c r="AC1811" s="200">
        <v>0.85</v>
      </c>
      <c r="AL1811"/>
      <c r="AM1811"/>
      <c r="AN1811"/>
      <c r="AO1811"/>
      <c r="AP1811"/>
      <c r="AQ1811"/>
      <c r="AR1811"/>
      <c r="AS1811"/>
      <c r="AT1811"/>
      <c r="AU1811"/>
    </row>
    <row r="1812" spans="17:47" x14ac:dyDescent="0.2">
      <c r="Q1812" s="142">
        <f>TRUNC('TARIFA ENTREGA A DIRECCION USD'!D1813-'TARIFA ENTREGA A DIRECCION USD'!D1812,2)</f>
        <v>0.54</v>
      </c>
      <c r="R1812" s="190">
        <v>1805</v>
      </c>
      <c r="S1812" s="200">
        <f>TRUNC((('TARIFA ENTREGA A DIRECCION USD'!C1812-'TARIFA ENTREGA A DIRECCION USD'!D1812)/'TARIFA ENTREGA A DIRECCION USD'!D1812)+1,3)</f>
        <v>0.72299999999999998</v>
      </c>
      <c r="T1812" s="200">
        <f>TRUNC(('TARIFA ENTREGA A DIRECCION USD'!E1812-'TARIFA ENTREGA A DIRECCION USD'!D1812)/'TARIFA ENTREGA A DIRECCION USD'!D1812,3)</f>
        <v>0.252</v>
      </c>
      <c r="U1812" s="200">
        <f>TRUNC(('TARIFA ENTREGA A DIRECCION USD'!F1812-'TARIFA ENTREGA A DIRECCION USD'!D1812)/'TARIFA ENTREGA A DIRECCION USD'!D1812,3)</f>
        <v>0.42299999999999999</v>
      </c>
      <c r="V1812" s="200">
        <f>TRUNC(('TARIFA ENTREGA A DIRECCION USD'!G1812-'TARIFA ENTREGA A DIRECCION USD'!D1812)/'TARIFA ENTREGA A DIRECCION USD'!D1812,3)</f>
        <v>0.94699999999999995</v>
      </c>
      <c r="X1812" s="142">
        <v>16.12</v>
      </c>
      <c r="Y1812" s="190">
        <v>1805</v>
      </c>
      <c r="Z1812" s="200">
        <v>0.55000000000000004</v>
      </c>
      <c r="AA1812" s="200">
        <v>0.13</v>
      </c>
      <c r="AB1812" s="200">
        <v>0.3</v>
      </c>
      <c r="AC1812" s="200">
        <v>0.85</v>
      </c>
      <c r="AL1812"/>
      <c r="AM1812"/>
      <c r="AN1812"/>
      <c r="AO1812"/>
      <c r="AP1812"/>
      <c r="AQ1812"/>
      <c r="AR1812"/>
      <c r="AS1812"/>
      <c r="AT1812"/>
      <c r="AU1812"/>
    </row>
    <row r="1813" spans="17:47" x14ac:dyDescent="0.2">
      <c r="Q1813" s="142">
        <f>TRUNC('TARIFA ENTREGA A DIRECCION USD'!D1814-'TARIFA ENTREGA A DIRECCION USD'!D1813,2)</f>
        <v>0.54</v>
      </c>
      <c r="R1813" s="190">
        <v>1806</v>
      </c>
      <c r="S1813" s="200">
        <f>TRUNC((('TARIFA ENTREGA A DIRECCION USD'!C1813-'TARIFA ENTREGA A DIRECCION USD'!D1813)/'TARIFA ENTREGA A DIRECCION USD'!D1813)+1,3)</f>
        <v>0.72299999999999998</v>
      </c>
      <c r="T1813" s="200">
        <f>TRUNC(('TARIFA ENTREGA A DIRECCION USD'!E1813-'TARIFA ENTREGA A DIRECCION USD'!D1813)/'TARIFA ENTREGA A DIRECCION USD'!D1813,3)</f>
        <v>0.252</v>
      </c>
      <c r="U1813" s="200">
        <f>TRUNC(('TARIFA ENTREGA A DIRECCION USD'!F1813-'TARIFA ENTREGA A DIRECCION USD'!D1813)/'TARIFA ENTREGA A DIRECCION USD'!D1813,3)</f>
        <v>0.42299999999999999</v>
      </c>
      <c r="V1813" s="200">
        <f>TRUNC(('TARIFA ENTREGA A DIRECCION USD'!G1813-'TARIFA ENTREGA A DIRECCION USD'!D1813)/'TARIFA ENTREGA A DIRECCION USD'!D1813,3)</f>
        <v>0.94699999999999995</v>
      </c>
      <c r="X1813" s="142">
        <v>16.12</v>
      </c>
      <c r="Y1813" s="190">
        <v>1806</v>
      </c>
      <c r="Z1813" s="200">
        <v>0.55000000000000004</v>
      </c>
      <c r="AA1813" s="200">
        <v>0.13</v>
      </c>
      <c r="AB1813" s="200">
        <v>0.3</v>
      </c>
      <c r="AC1813" s="200">
        <v>0.85</v>
      </c>
      <c r="AL1813"/>
      <c r="AM1813"/>
      <c r="AN1813"/>
      <c r="AO1813"/>
      <c r="AP1813"/>
      <c r="AQ1813"/>
      <c r="AR1813"/>
      <c r="AS1813"/>
      <c r="AT1813"/>
      <c r="AU1813"/>
    </row>
    <row r="1814" spans="17:47" x14ac:dyDescent="0.2">
      <c r="Q1814" s="142">
        <f>TRUNC('TARIFA ENTREGA A DIRECCION USD'!D1815-'TARIFA ENTREGA A DIRECCION USD'!D1814,2)</f>
        <v>0.54</v>
      </c>
      <c r="R1814" s="190">
        <v>1807</v>
      </c>
      <c r="S1814" s="200">
        <f>TRUNC((('TARIFA ENTREGA A DIRECCION USD'!C1814-'TARIFA ENTREGA A DIRECCION USD'!D1814)/'TARIFA ENTREGA A DIRECCION USD'!D1814)+1,3)</f>
        <v>0.72299999999999998</v>
      </c>
      <c r="T1814" s="200">
        <f>TRUNC(('TARIFA ENTREGA A DIRECCION USD'!E1814-'TARIFA ENTREGA A DIRECCION USD'!D1814)/'TARIFA ENTREGA A DIRECCION USD'!D1814,3)</f>
        <v>0.252</v>
      </c>
      <c r="U1814" s="200">
        <f>TRUNC(('TARIFA ENTREGA A DIRECCION USD'!F1814-'TARIFA ENTREGA A DIRECCION USD'!D1814)/'TARIFA ENTREGA A DIRECCION USD'!D1814,3)</f>
        <v>0.42299999999999999</v>
      </c>
      <c r="V1814" s="200">
        <f>TRUNC(('TARIFA ENTREGA A DIRECCION USD'!G1814-'TARIFA ENTREGA A DIRECCION USD'!D1814)/'TARIFA ENTREGA A DIRECCION USD'!D1814,3)</f>
        <v>0.94699999999999995</v>
      </c>
      <c r="X1814" s="142">
        <v>16.12</v>
      </c>
      <c r="Y1814" s="190">
        <v>1807</v>
      </c>
      <c r="Z1814" s="200">
        <v>0.55000000000000004</v>
      </c>
      <c r="AA1814" s="200">
        <v>0.13</v>
      </c>
      <c r="AB1814" s="200">
        <v>0.3</v>
      </c>
      <c r="AC1814" s="200">
        <v>0.85</v>
      </c>
      <c r="AL1814"/>
      <c r="AM1814"/>
      <c r="AN1814"/>
      <c r="AO1814"/>
      <c r="AP1814"/>
      <c r="AQ1814"/>
      <c r="AR1814"/>
      <c r="AS1814"/>
      <c r="AT1814"/>
      <c r="AU1814"/>
    </row>
    <row r="1815" spans="17:47" x14ac:dyDescent="0.2">
      <c r="Q1815" s="142">
        <f>TRUNC('TARIFA ENTREGA A DIRECCION USD'!D1816-'TARIFA ENTREGA A DIRECCION USD'!D1815,2)</f>
        <v>0.54</v>
      </c>
      <c r="R1815" s="190">
        <v>1808</v>
      </c>
      <c r="S1815" s="200">
        <f>TRUNC((('TARIFA ENTREGA A DIRECCION USD'!C1815-'TARIFA ENTREGA A DIRECCION USD'!D1815)/'TARIFA ENTREGA A DIRECCION USD'!D1815)+1,3)</f>
        <v>0.72299999999999998</v>
      </c>
      <c r="T1815" s="200">
        <f>TRUNC(('TARIFA ENTREGA A DIRECCION USD'!E1815-'TARIFA ENTREGA A DIRECCION USD'!D1815)/'TARIFA ENTREGA A DIRECCION USD'!D1815,3)</f>
        <v>0.252</v>
      </c>
      <c r="U1815" s="200">
        <f>TRUNC(('TARIFA ENTREGA A DIRECCION USD'!F1815-'TARIFA ENTREGA A DIRECCION USD'!D1815)/'TARIFA ENTREGA A DIRECCION USD'!D1815,3)</f>
        <v>0.42299999999999999</v>
      </c>
      <c r="V1815" s="200">
        <f>TRUNC(('TARIFA ENTREGA A DIRECCION USD'!G1815-'TARIFA ENTREGA A DIRECCION USD'!D1815)/'TARIFA ENTREGA A DIRECCION USD'!D1815,3)</f>
        <v>0.94699999999999995</v>
      </c>
      <c r="X1815" s="142">
        <v>16.12</v>
      </c>
      <c r="Y1815" s="190">
        <v>1808</v>
      </c>
      <c r="Z1815" s="200">
        <v>0.55000000000000004</v>
      </c>
      <c r="AA1815" s="200">
        <v>0.13</v>
      </c>
      <c r="AB1815" s="200">
        <v>0.3</v>
      </c>
      <c r="AC1815" s="200">
        <v>0.85</v>
      </c>
      <c r="AL1815"/>
      <c r="AM1815"/>
      <c r="AN1815"/>
      <c r="AO1815"/>
      <c r="AP1815"/>
      <c r="AQ1815"/>
      <c r="AR1815"/>
      <c r="AS1815"/>
      <c r="AT1815"/>
      <c r="AU1815"/>
    </row>
    <row r="1816" spans="17:47" x14ac:dyDescent="0.2">
      <c r="Q1816" s="142">
        <f>TRUNC('TARIFA ENTREGA A DIRECCION USD'!D1817-'TARIFA ENTREGA A DIRECCION USD'!D1816,2)</f>
        <v>0.54</v>
      </c>
      <c r="R1816" s="190">
        <v>1809</v>
      </c>
      <c r="S1816" s="200">
        <f>TRUNC((('TARIFA ENTREGA A DIRECCION USD'!C1816-'TARIFA ENTREGA A DIRECCION USD'!D1816)/'TARIFA ENTREGA A DIRECCION USD'!D1816)+1,3)</f>
        <v>0.72299999999999998</v>
      </c>
      <c r="T1816" s="200">
        <f>TRUNC(('TARIFA ENTREGA A DIRECCION USD'!E1816-'TARIFA ENTREGA A DIRECCION USD'!D1816)/'TARIFA ENTREGA A DIRECCION USD'!D1816,3)</f>
        <v>0.252</v>
      </c>
      <c r="U1816" s="200">
        <f>TRUNC(('TARIFA ENTREGA A DIRECCION USD'!F1816-'TARIFA ENTREGA A DIRECCION USD'!D1816)/'TARIFA ENTREGA A DIRECCION USD'!D1816,3)</f>
        <v>0.42299999999999999</v>
      </c>
      <c r="V1816" s="200">
        <f>TRUNC(('TARIFA ENTREGA A DIRECCION USD'!G1816-'TARIFA ENTREGA A DIRECCION USD'!D1816)/'TARIFA ENTREGA A DIRECCION USD'!D1816,3)</f>
        <v>0.94699999999999995</v>
      </c>
      <c r="X1816" s="142">
        <v>16.12</v>
      </c>
      <c r="Y1816" s="190">
        <v>1809</v>
      </c>
      <c r="Z1816" s="200">
        <v>0.55000000000000004</v>
      </c>
      <c r="AA1816" s="200">
        <v>0.13</v>
      </c>
      <c r="AB1816" s="200">
        <v>0.3</v>
      </c>
      <c r="AC1816" s="200">
        <v>0.85</v>
      </c>
      <c r="AL1816"/>
      <c r="AM1816"/>
      <c r="AN1816"/>
      <c r="AO1816"/>
      <c r="AP1816"/>
      <c r="AQ1816"/>
      <c r="AR1816"/>
      <c r="AS1816"/>
      <c r="AT1816"/>
      <c r="AU1816"/>
    </row>
    <row r="1817" spans="17:47" x14ac:dyDescent="0.2">
      <c r="Q1817" s="142">
        <f>TRUNC('TARIFA ENTREGA A DIRECCION USD'!D1818-'TARIFA ENTREGA A DIRECCION USD'!D1817,2)</f>
        <v>0.54</v>
      </c>
      <c r="R1817" s="190">
        <v>1810</v>
      </c>
      <c r="S1817" s="200">
        <f>TRUNC((('TARIFA ENTREGA A DIRECCION USD'!C1817-'TARIFA ENTREGA A DIRECCION USD'!D1817)/'TARIFA ENTREGA A DIRECCION USD'!D1817)+1,3)</f>
        <v>0.72299999999999998</v>
      </c>
      <c r="T1817" s="200">
        <f>TRUNC(('TARIFA ENTREGA A DIRECCION USD'!E1817-'TARIFA ENTREGA A DIRECCION USD'!D1817)/'TARIFA ENTREGA A DIRECCION USD'!D1817,3)</f>
        <v>0.252</v>
      </c>
      <c r="U1817" s="200">
        <f>TRUNC(('TARIFA ENTREGA A DIRECCION USD'!F1817-'TARIFA ENTREGA A DIRECCION USD'!D1817)/'TARIFA ENTREGA A DIRECCION USD'!D1817,3)</f>
        <v>0.42299999999999999</v>
      </c>
      <c r="V1817" s="200">
        <f>TRUNC(('TARIFA ENTREGA A DIRECCION USD'!G1817-'TARIFA ENTREGA A DIRECCION USD'!D1817)/'TARIFA ENTREGA A DIRECCION USD'!D1817,3)</f>
        <v>0.94699999999999995</v>
      </c>
      <c r="X1817" s="142">
        <v>16.12</v>
      </c>
      <c r="Y1817" s="190">
        <v>1810</v>
      </c>
      <c r="Z1817" s="200">
        <v>0.55000000000000004</v>
      </c>
      <c r="AA1817" s="200">
        <v>0.13</v>
      </c>
      <c r="AB1817" s="200">
        <v>0.3</v>
      </c>
      <c r="AC1817" s="200">
        <v>0.85</v>
      </c>
      <c r="AL1817"/>
      <c r="AM1817"/>
      <c r="AN1817"/>
      <c r="AO1817"/>
      <c r="AP1817"/>
      <c r="AQ1817"/>
      <c r="AR1817"/>
      <c r="AS1817"/>
      <c r="AT1817"/>
      <c r="AU1817"/>
    </row>
    <row r="1818" spans="17:47" x14ac:dyDescent="0.2">
      <c r="Q1818" s="142">
        <f>TRUNC('TARIFA ENTREGA A DIRECCION USD'!D1819-'TARIFA ENTREGA A DIRECCION USD'!D1818,2)</f>
        <v>0.54</v>
      </c>
      <c r="R1818" s="190">
        <v>1811</v>
      </c>
      <c r="S1818" s="200">
        <f>TRUNC((('TARIFA ENTREGA A DIRECCION USD'!C1818-'TARIFA ENTREGA A DIRECCION USD'!D1818)/'TARIFA ENTREGA A DIRECCION USD'!D1818)+1,3)</f>
        <v>0.72299999999999998</v>
      </c>
      <c r="T1818" s="200">
        <f>TRUNC(('TARIFA ENTREGA A DIRECCION USD'!E1818-'TARIFA ENTREGA A DIRECCION USD'!D1818)/'TARIFA ENTREGA A DIRECCION USD'!D1818,3)</f>
        <v>0.252</v>
      </c>
      <c r="U1818" s="200">
        <f>TRUNC(('TARIFA ENTREGA A DIRECCION USD'!F1818-'TARIFA ENTREGA A DIRECCION USD'!D1818)/'TARIFA ENTREGA A DIRECCION USD'!D1818,3)</f>
        <v>0.42299999999999999</v>
      </c>
      <c r="V1818" s="200">
        <f>TRUNC(('TARIFA ENTREGA A DIRECCION USD'!G1818-'TARIFA ENTREGA A DIRECCION USD'!D1818)/'TARIFA ENTREGA A DIRECCION USD'!D1818,3)</f>
        <v>0.94699999999999995</v>
      </c>
      <c r="X1818" s="142">
        <v>16.12</v>
      </c>
      <c r="Y1818" s="190">
        <v>1811</v>
      </c>
      <c r="Z1818" s="200">
        <v>0.55000000000000004</v>
      </c>
      <c r="AA1818" s="200">
        <v>0.13</v>
      </c>
      <c r="AB1818" s="200">
        <v>0.3</v>
      </c>
      <c r="AC1818" s="200">
        <v>0.85</v>
      </c>
      <c r="AL1818"/>
      <c r="AM1818"/>
      <c r="AN1818"/>
      <c r="AO1818"/>
      <c r="AP1818"/>
      <c r="AQ1818"/>
      <c r="AR1818"/>
      <c r="AS1818"/>
      <c r="AT1818"/>
      <c r="AU1818"/>
    </row>
    <row r="1819" spans="17:47" x14ac:dyDescent="0.2">
      <c r="Q1819" s="142">
        <f>TRUNC('TARIFA ENTREGA A DIRECCION USD'!D1820-'TARIFA ENTREGA A DIRECCION USD'!D1819,2)</f>
        <v>0.54</v>
      </c>
      <c r="R1819" s="190">
        <v>1812</v>
      </c>
      <c r="S1819" s="200">
        <f>TRUNC((('TARIFA ENTREGA A DIRECCION USD'!C1819-'TARIFA ENTREGA A DIRECCION USD'!D1819)/'TARIFA ENTREGA A DIRECCION USD'!D1819)+1,3)</f>
        <v>0.72299999999999998</v>
      </c>
      <c r="T1819" s="200">
        <f>TRUNC(('TARIFA ENTREGA A DIRECCION USD'!E1819-'TARIFA ENTREGA A DIRECCION USD'!D1819)/'TARIFA ENTREGA A DIRECCION USD'!D1819,3)</f>
        <v>0.252</v>
      </c>
      <c r="U1819" s="200">
        <f>TRUNC(('TARIFA ENTREGA A DIRECCION USD'!F1819-'TARIFA ENTREGA A DIRECCION USD'!D1819)/'TARIFA ENTREGA A DIRECCION USD'!D1819,3)</f>
        <v>0.42299999999999999</v>
      </c>
      <c r="V1819" s="200">
        <f>TRUNC(('TARIFA ENTREGA A DIRECCION USD'!G1819-'TARIFA ENTREGA A DIRECCION USD'!D1819)/'TARIFA ENTREGA A DIRECCION USD'!D1819,3)</f>
        <v>0.94699999999999995</v>
      </c>
      <c r="X1819" s="142">
        <v>16.12</v>
      </c>
      <c r="Y1819" s="190">
        <v>1812</v>
      </c>
      <c r="Z1819" s="200">
        <v>0.55000000000000004</v>
      </c>
      <c r="AA1819" s="200">
        <v>0.13</v>
      </c>
      <c r="AB1819" s="200">
        <v>0.3</v>
      </c>
      <c r="AC1819" s="200">
        <v>0.85</v>
      </c>
      <c r="AL1819"/>
      <c r="AM1819"/>
      <c r="AN1819"/>
      <c r="AO1819"/>
      <c r="AP1819"/>
      <c r="AQ1819"/>
      <c r="AR1819"/>
      <c r="AS1819"/>
      <c r="AT1819"/>
      <c r="AU1819"/>
    </row>
    <row r="1820" spans="17:47" x14ac:dyDescent="0.2">
      <c r="Q1820" s="142">
        <f>TRUNC('TARIFA ENTREGA A DIRECCION USD'!D1821-'TARIFA ENTREGA A DIRECCION USD'!D1820,2)</f>
        <v>0.54</v>
      </c>
      <c r="R1820" s="190">
        <v>1813</v>
      </c>
      <c r="S1820" s="200">
        <f>TRUNC((('TARIFA ENTREGA A DIRECCION USD'!C1820-'TARIFA ENTREGA A DIRECCION USD'!D1820)/'TARIFA ENTREGA A DIRECCION USD'!D1820)+1,3)</f>
        <v>0.72299999999999998</v>
      </c>
      <c r="T1820" s="200">
        <f>TRUNC(('TARIFA ENTREGA A DIRECCION USD'!E1820-'TARIFA ENTREGA A DIRECCION USD'!D1820)/'TARIFA ENTREGA A DIRECCION USD'!D1820,3)</f>
        <v>0.252</v>
      </c>
      <c r="U1820" s="200">
        <f>TRUNC(('TARIFA ENTREGA A DIRECCION USD'!F1820-'TARIFA ENTREGA A DIRECCION USD'!D1820)/'TARIFA ENTREGA A DIRECCION USD'!D1820,3)</f>
        <v>0.42299999999999999</v>
      </c>
      <c r="V1820" s="200">
        <f>TRUNC(('TARIFA ENTREGA A DIRECCION USD'!G1820-'TARIFA ENTREGA A DIRECCION USD'!D1820)/'TARIFA ENTREGA A DIRECCION USD'!D1820,3)</f>
        <v>0.94699999999999995</v>
      </c>
      <c r="X1820" s="142">
        <v>16.12</v>
      </c>
      <c r="Y1820" s="190">
        <v>1813</v>
      </c>
      <c r="Z1820" s="200">
        <v>0.55000000000000004</v>
      </c>
      <c r="AA1820" s="200">
        <v>0.13</v>
      </c>
      <c r="AB1820" s="200">
        <v>0.3</v>
      </c>
      <c r="AC1820" s="200">
        <v>0.85</v>
      </c>
      <c r="AL1820"/>
      <c r="AM1820"/>
      <c r="AN1820"/>
      <c r="AO1820"/>
      <c r="AP1820"/>
      <c r="AQ1820"/>
      <c r="AR1820"/>
      <c r="AS1820"/>
      <c r="AT1820"/>
      <c r="AU1820"/>
    </row>
    <row r="1821" spans="17:47" x14ac:dyDescent="0.2">
      <c r="Q1821" s="142">
        <f>TRUNC('TARIFA ENTREGA A DIRECCION USD'!D1822-'TARIFA ENTREGA A DIRECCION USD'!D1821,2)</f>
        <v>0.54</v>
      </c>
      <c r="R1821" s="190">
        <v>1814</v>
      </c>
      <c r="S1821" s="200">
        <f>TRUNC((('TARIFA ENTREGA A DIRECCION USD'!C1821-'TARIFA ENTREGA A DIRECCION USD'!D1821)/'TARIFA ENTREGA A DIRECCION USD'!D1821)+1,3)</f>
        <v>0.72299999999999998</v>
      </c>
      <c r="T1821" s="200">
        <f>TRUNC(('TARIFA ENTREGA A DIRECCION USD'!E1821-'TARIFA ENTREGA A DIRECCION USD'!D1821)/'TARIFA ENTREGA A DIRECCION USD'!D1821,3)</f>
        <v>0.252</v>
      </c>
      <c r="U1821" s="200">
        <f>TRUNC(('TARIFA ENTREGA A DIRECCION USD'!F1821-'TARIFA ENTREGA A DIRECCION USD'!D1821)/'TARIFA ENTREGA A DIRECCION USD'!D1821,3)</f>
        <v>0.42299999999999999</v>
      </c>
      <c r="V1821" s="200">
        <f>TRUNC(('TARIFA ENTREGA A DIRECCION USD'!G1821-'TARIFA ENTREGA A DIRECCION USD'!D1821)/'TARIFA ENTREGA A DIRECCION USD'!D1821,3)</f>
        <v>0.94699999999999995</v>
      </c>
      <c r="X1821" s="142">
        <v>16.12</v>
      </c>
      <c r="Y1821" s="190">
        <v>1814</v>
      </c>
      <c r="Z1821" s="200">
        <v>0.55000000000000004</v>
      </c>
      <c r="AA1821" s="200">
        <v>0.13</v>
      </c>
      <c r="AB1821" s="200">
        <v>0.3</v>
      </c>
      <c r="AC1821" s="200">
        <v>0.85</v>
      </c>
      <c r="AL1821"/>
      <c r="AM1821"/>
      <c r="AN1821"/>
      <c r="AO1821"/>
      <c r="AP1821"/>
      <c r="AQ1821"/>
      <c r="AR1821"/>
      <c r="AS1821"/>
      <c r="AT1821"/>
      <c r="AU1821"/>
    </row>
    <row r="1822" spans="17:47" x14ac:dyDescent="0.2">
      <c r="Q1822" s="142">
        <f>TRUNC('TARIFA ENTREGA A DIRECCION USD'!D1823-'TARIFA ENTREGA A DIRECCION USD'!D1822,2)</f>
        <v>0.54</v>
      </c>
      <c r="R1822" s="190">
        <v>1815</v>
      </c>
      <c r="S1822" s="200">
        <f>TRUNC((('TARIFA ENTREGA A DIRECCION USD'!C1822-'TARIFA ENTREGA A DIRECCION USD'!D1822)/'TARIFA ENTREGA A DIRECCION USD'!D1822)+1,3)</f>
        <v>0.72299999999999998</v>
      </c>
      <c r="T1822" s="200">
        <f>TRUNC(('TARIFA ENTREGA A DIRECCION USD'!E1822-'TARIFA ENTREGA A DIRECCION USD'!D1822)/'TARIFA ENTREGA A DIRECCION USD'!D1822,3)</f>
        <v>0.252</v>
      </c>
      <c r="U1822" s="200">
        <f>TRUNC(('TARIFA ENTREGA A DIRECCION USD'!F1822-'TARIFA ENTREGA A DIRECCION USD'!D1822)/'TARIFA ENTREGA A DIRECCION USD'!D1822,3)</f>
        <v>0.42299999999999999</v>
      </c>
      <c r="V1822" s="200">
        <f>TRUNC(('TARIFA ENTREGA A DIRECCION USD'!G1822-'TARIFA ENTREGA A DIRECCION USD'!D1822)/'TARIFA ENTREGA A DIRECCION USD'!D1822,3)</f>
        <v>0.94699999999999995</v>
      </c>
      <c r="X1822" s="142">
        <v>16.12</v>
      </c>
      <c r="Y1822" s="190">
        <v>1815</v>
      </c>
      <c r="Z1822" s="200">
        <v>0.55000000000000004</v>
      </c>
      <c r="AA1822" s="200">
        <v>0.13</v>
      </c>
      <c r="AB1822" s="200">
        <v>0.3</v>
      </c>
      <c r="AC1822" s="200">
        <v>0.85</v>
      </c>
      <c r="AL1822"/>
      <c r="AM1822"/>
      <c r="AN1822"/>
      <c r="AO1822"/>
      <c r="AP1822"/>
      <c r="AQ1822"/>
      <c r="AR1822"/>
      <c r="AS1822"/>
      <c r="AT1822"/>
      <c r="AU1822"/>
    </row>
    <row r="1823" spans="17:47" x14ac:dyDescent="0.2">
      <c r="Q1823" s="142">
        <f>TRUNC('TARIFA ENTREGA A DIRECCION USD'!D1824-'TARIFA ENTREGA A DIRECCION USD'!D1823,2)</f>
        <v>0.54</v>
      </c>
      <c r="R1823" s="190">
        <v>1816</v>
      </c>
      <c r="S1823" s="200">
        <f>TRUNC((('TARIFA ENTREGA A DIRECCION USD'!C1823-'TARIFA ENTREGA A DIRECCION USD'!D1823)/'TARIFA ENTREGA A DIRECCION USD'!D1823)+1,3)</f>
        <v>0.72299999999999998</v>
      </c>
      <c r="T1823" s="200">
        <f>TRUNC(('TARIFA ENTREGA A DIRECCION USD'!E1823-'TARIFA ENTREGA A DIRECCION USD'!D1823)/'TARIFA ENTREGA A DIRECCION USD'!D1823,3)</f>
        <v>0.252</v>
      </c>
      <c r="U1823" s="200">
        <f>TRUNC(('TARIFA ENTREGA A DIRECCION USD'!F1823-'TARIFA ENTREGA A DIRECCION USD'!D1823)/'TARIFA ENTREGA A DIRECCION USD'!D1823,3)</f>
        <v>0.42299999999999999</v>
      </c>
      <c r="V1823" s="200">
        <f>TRUNC(('TARIFA ENTREGA A DIRECCION USD'!G1823-'TARIFA ENTREGA A DIRECCION USD'!D1823)/'TARIFA ENTREGA A DIRECCION USD'!D1823,3)</f>
        <v>0.94799999999999995</v>
      </c>
      <c r="X1823" s="142">
        <v>16.12</v>
      </c>
      <c r="Y1823" s="190">
        <v>1816</v>
      </c>
      <c r="Z1823" s="200">
        <v>0.55000000000000004</v>
      </c>
      <c r="AA1823" s="200">
        <v>0.13</v>
      </c>
      <c r="AB1823" s="200">
        <v>0.3</v>
      </c>
      <c r="AC1823" s="200">
        <v>0.85</v>
      </c>
      <c r="AL1823"/>
      <c r="AM1823"/>
      <c r="AN1823"/>
      <c r="AO1823"/>
      <c r="AP1823"/>
      <c r="AQ1823"/>
      <c r="AR1823"/>
      <c r="AS1823"/>
      <c r="AT1823"/>
      <c r="AU1823"/>
    </row>
    <row r="1824" spans="17:47" x14ac:dyDescent="0.2">
      <c r="Q1824" s="142">
        <f>TRUNC('TARIFA ENTREGA A DIRECCION USD'!D1825-'TARIFA ENTREGA A DIRECCION USD'!D1824,2)</f>
        <v>0.54</v>
      </c>
      <c r="R1824" s="190">
        <v>1817</v>
      </c>
      <c r="S1824" s="200">
        <f>TRUNC((('TARIFA ENTREGA A DIRECCION USD'!C1824-'TARIFA ENTREGA A DIRECCION USD'!D1824)/'TARIFA ENTREGA A DIRECCION USD'!D1824)+1,3)</f>
        <v>0.72299999999999998</v>
      </c>
      <c r="T1824" s="200">
        <f>TRUNC(('TARIFA ENTREGA A DIRECCION USD'!E1824-'TARIFA ENTREGA A DIRECCION USD'!D1824)/'TARIFA ENTREGA A DIRECCION USD'!D1824,3)</f>
        <v>0.252</v>
      </c>
      <c r="U1824" s="200">
        <f>TRUNC(('TARIFA ENTREGA A DIRECCION USD'!F1824-'TARIFA ENTREGA A DIRECCION USD'!D1824)/'TARIFA ENTREGA A DIRECCION USD'!D1824,3)</f>
        <v>0.42299999999999999</v>
      </c>
      <c r="V1824" s="200">
        <f>TRUNC(('TARIFA ENTREGA A DIRECCION USD'!G1824-'TARIFA ENTREGA A DIRECCION USD'!D1824)/'TARIFA ENTREGA A DIRECCION USD'!D1824,3)</f>
        <v>0.94799999999999995</v>
      </c>
      <c r="X1824" s="142">
        <v>16.12</v>
      </c>
      <c r="Y1824" s="190">
        <v>1817</v>
      </c>
      <c r="Z1824" s="200">
        <v>0.55000000000000004</v>
      </c>
      <c r="AA1824" s="200">
        <v>0.13</v>
      </c>
      <c r="AB1824" s="200">
        <v>0.3</v>
      </c>
      <c r="AC1824" s="200">
        <v>0.85</v>
      </c>
      <c r="AL1824"/>
      <c r="AM1824"/>
      <c r="AN1824"/>
      <c r="AO1824"/>
      <c r="AP1824"/>
      <c r="AQ1824"/>
      <c r="AR1824"/>
      <c r="AS1824"/>
      <c r="AT1824"/>
      <c r="AU1824"/>
    </row>
    <row r="1825" spans="17:47" x14ac:dyDescent="0.2">
      <c r="Q1825" s="142">
        <f>TRUNC('TARIFA ENTREGA A DIRECCION USD'!D1826-'TARIFA ENTREGA A DIRECCION USD'!D1825,2)</f>
        <v>0.54</v>
      </c>
      <c r="R1825" s="190">
        <v>1818</v>
      </c>
      <c r="S1825" s="200">
        <f>TRUNC((('TARIFA ENTREGA A DIRECCION USD'!C1825-'TARIFA ENTREGA A DIRECCION USD'!D1825)/'TARIFA ENTREGA A DIRECCION USD'!D1825)+1,3)</f>
        <v>0.72299999999999998</v>
      </c>
      <c r="T1825" s="200">
        <f>TRUNC(('TARIFA ENTREGA A DIRECCION USD'!E1825-'TARIFA ENTREGA A DIRECCION USD'!D1825)/'TARIFA ENTREGA A DIRECCION USD'!D1825,3)</f>
        <v>0.252</v>
      </c>
      <c r="U1825" s="200">
        <f>TRUNC(('TARIFA ENTREGA A DIRECCION USD'!F1825-'TARIFA ENTREGA A DIRECCION USD'!D1825)/'TARIFA ENTREGA A DIRECCION USD'!D1825,3)</f>
        <v>0.42299999999999999</v>
      </c>
      <c r="V1825" s="200">
        <f>TRUNC(('TARIFA ENTREGA A DIRECCION USD'!G1825-'TARIFA ENTREGA A DIRECCION USD'!D1825)/'TARIFA ENTREGA A DIRECCION USD'!D1825,3)</f>
        <v>0.94799999999999995</v>
      </c>
      <c r="X1825" s="142">
        <v>16.12</v>
      </c>
      <c r="Y1825" s="190">
        <v>1818</v>
      </c>
      <c r="Z1825" s="200">
        <v>0.55000000000000004</v>
      </c>
      <c r="AA1825" s="200">
        <v>0.13</v>
      </c>
      <c r="AB1825" s="200">
        <v>0.3</v>
      </c>
      <c r="AC1825" s="200">
        <v>0.85</v>
      </c>
      <c r="AL1825"/>
      <c r="AM1825"/>
      <c r="AN1825"/>
      <c r="AO1825"/>
      <c r="AP1825"/>
      <c r="AQ1825"/>
      <c r="AR1825"/>
      <c r="AS1825"/>
      <c r="AT1825"/>
      <c r="AU1825"/>
    </row>
    <row r="1826" spans="17:47" x14ac:dyDescent="0.2">
      <c r="Q1826" s="142">
        <f>TRUNC('TARIFA ENTREGA A DIRECCION USD'!D1827-'TARIFA ENTREGA A DIRECCION USD'!D1826,2)</f>
        <v>0.54</v>
      </c>
      <c r="R1826" s="190">
        <v>1819</v>
      </c>
      <c r="S1826" s="200">
        <f>TRUNC((('TARIFA ENTREGA A DIRECCION USD'!C1826-'TARIFA ENTREGA A DIRECCION USD'!D1826)/'TARIFA ENTREGA A DIRECCION USD'!D1826)+1,3)</f>
        <v>0.72299999999999998</v>
      </c>
      <c r="T1826" s="200">
        <f>TRUNC(('TARIFA ENTREGA A DIRECCION USD'!E1826-'TARIFA ENTREGA A DIRECCION USD'!D1826)/'TARIFA ENTREGA A DIRECCION USD'!D1826,3)</f>
        <v>0.252</v>
      </c>
      <c r="U1826" s="200">
        <f>TRUNC(('TARIFA ENTREGA A DIRECCION USD'!F1826-'TARIFA ENTREGA A DIRECCION USD'!D1826)/'TARIFA ENTREGA A DIRECCION USD'!D1826,3)</f>
        <v>0.42299999999999999</v>
      </c>
      <c r="V1826" s="200">
        <f>TRUNC(('TARIFA ENTREGA A DIRECCION USD'!G1826-'TARIFA ENTREGA A DIRECCION USD'!D1826)/'TARIFA ENTREGA A DIRECCION USD'!D1826,3)</f>
        <v>0.94799999999999995</v>
      </c>
      <c r="X1826" s="142">
        <v>16.12</v>
      </c>
      <c r="Y1826" s="190">
        <v>1819</v>
      </c>
      <c r="Z1826" s="200">
        <v>0.55000000000000004</v>
      </c>
      <c r="AA1826" s="200">
        <v>0.13</v>
      </c>
      <c r="AB1826" s="200">
        <v>0.3</v>
      </c>
      <c r="AC1826" s="200">
        <v>0.85</v>
      </c>
      <c r="AL1826"/>
      <c r="AM1826"/>
      <c r="AN1826"/>
      <c r="AO1826"/>
      <c r="AP1826"/>
      <c r="AQ1826"/>
      <c r="AR1826"/>
      <c r="AS1826"/>
      <c r="AT1826"/>
      <c r="AU1826"/>
    </row>
    <row r="1827" spans="17:47" x14ac:dyDescent="0.2">
      <c r="Q1827" s="142">
        <f>TRUNC('TARIFA ENTREGA A DIRECCION USD'!D1828-'TARIFA ENTREGA A DIRECCION USD'!D1827,2)</f>
        <v>0.54</v>
      </c>
      <c r="R1827" s="190">
        <v>1820</v>
      </c>
      <c r="S1827" s="200">
        <f>TRUNC((('TARIFA ENTREGA A DIRECCION USD'!C1827-'TARIFA ENTREGA A DIRECCION USD'!D1827)/'TARIFA ENTREGA A DIRECCION USD'!D1827)+1,3)</f>
        <v>0.72299999999999998</v>
      </c>
      <c r="T1827" s="200">
        <f>TRUNC(('TARIFA ENTREGA A DIRECCION USD'!E1827-'TARIFA ENTREGA A DIRECCION USD'!D1827)/'TARIFA ENTREGA A DIRECCION USD'!D1827,3)</f>
        <v>0.252</v>
      </c>
      <c r="U1827" s="200">
        <f>TRUNC(('TARIFA ENTREGA A DIRECCION USD'!F1827-'TARIFA ENTREGA A DIRECCION USD'!D1827)/'TARIFA ENTREGA A DIRECCION USD'!D1827,3)</f>
        <v>0.42299999999999999</v>
      </c>
      <c r="V1827" s="200">
        <f>TRUNC(('TARIFA ENTREGA A DIRECCION USD'!G1827-'TARIFA ENTREGA A DIRECCION USD'!D1827)/'TARIFA ENTREGA A DIRECCION USD'!D1827,3)</f>
        <v>0.94799999999999995</v>
      </c>
      <c r="X1827" s="142">
        <v>16.12</v>
      </c>
      <c r="Y1827" s="190">
        <v>1820</v>
      </c>
      <c r="Z1827" s="200">
        <v>0.55000000000000004</v>
      </c>
      <c r="AA1827" s="200">
        <v>0.13</v>
      </c>
      <c r="AB1827" s="200">
        <v>0.3</v>
      </c>
      <c r="AC1827" s="200">
        <v>0.85</v>
      </c>
      <c r="AL1827"/>
      <c r="AM1827"/>
      <c r="AN1827"/>
      <c r="AO1827"/>
      <c r="AP1827"/>
      <c r="AQ1827"/>
      <c r="AR1827"/>
      <c r="AS1827"/>
      <c r="AT1827"/>
      <c r="AU1827"/>
    </row>
    <row r="1828" spans="17:47" x14ac:dyDescent="0.2">
      <c r="Q1828" s="142">
        <f>TRUNC('TARIFA ENTREGA A DIRECCION USD'!D1829-'TARIFA ENTREGA A DIRECCION USD'!D1828,2)</f>
        <v>0.54</v>
      </c>
      <c r="R1828" s="190">
        <v>1821</v>
      </c>
      <c r="S1828" s="200">
        <f>TRUNC((('TARIFA ENTREGA A DIRECCION USD'!C1828-'TARIFA ENTREGA A DIRECCION USD'!D1828)/'TARIFA ENTREGA A DIRECCION USD'!D1828)+1,3)</f>
        <v>0.72299999999999998</v>
      </c>
      <c r="T1828" s="200">
        <f>TRUNC(('TARIFA ENTREGA A DIRECCION USD'!E1828-'TARIFA ENTREGA A DIRECCION USD'!D1828)/'TARIFA ENTREGA A DIRECCION USD'!D1828,3)</f>
        <v>0.252</v>
      </c>
      <c r="U1828" s="200">
        <f>TRUNC(('TARIFA ENTREGA A DIRECCION USD'!F1828-'TARIFA ENTREGA A DIRECCION USD'!D1828)/'TARIFA ENTREGA A DIRECCION USD'!D1828,3)</f>
        <v>0.42299999999999999</v>
      </c>
      <c r="V1828" s="200">
        <f>TRUNC(('TARIFA ENTREGA A DIRECCION USD'!G1828-'TARIFA ENTREGA A DIRECCION USD'!D1828)/'TARIFA ENTREGA A DIRECCION USD'!D1828,3)</f>
        <v>0.94799999999999995</v>
      </c>
      <c r="X1828" s="142">
        <v>16.12</v>
      </c>
      <c r="Y1828" s="190">
        <v>1821</v>
      </c>
      <c r="Z1828" s="200">
        <v>0.55000000000000004</v>
      </c>
      <c r="AA1828" s="200">
        <v>0.13</v>
      </c>
      <c r="AB1828" s="200">
        <v>0.3</v>
      </c>
      <c r="AC1828" s="200">
        <v>0.85</v>
      </c>
      <c r="AL1828"/>
      <c r="AM1828"/>
      <c r="AN1828"/>
      <c r="AO1828"/>
      <c r="AP1828"/>
      <c r="AQ1828"/>
      <c r="AR1828"/>
      <c r="AS1828"/>
      <c r="AT1828"/>
      <c r="AU1828"/>
    </row>
    <row r="1829" spans="17:47" x14ac:dyDescent="0.2">
      <c r="Q1829" s="142">
        <f>TRUNC('TARIFA ENTREGA A DIRECCION USD'!D1830-'TARIFA ENTREGA A DIRECCION USD'!D1829,2)</f>
        <v>0.54</v>
      </c>
      <c r="R1829" s="190">
        <v>1822</v>
      </c>
      <c r="S1829" s="200">
        <f>TRUNC((('TARIFA ENTREGA A DIRECCION USD'!C1829-'TARIFA ENTREGA A DIRECCION USD'!D1829)/'TARIFA ENTREGA A DIRECCION USD'!D1829)+1,3)</f>
        <v>0.72299999999999998</v>
      </c>
      <c r="T1829" s="200">
        <f>TRUNC(('TARIFA ENTREGA A DIRECCION USD'!E1829-'TARIFA ENTREGA A DIRECCION USD'!D1829)/'TARIFA ENTREGA A DIRECCION USD'!D1829,3)</f>
        <v>0.252</v>
      </c>
      <c r="U1829" s="200">
        <f>TRUNC(('TARIFA ENTREGA A DIRECCION USD'!F1829-'TARIFA ENTREGA A DIRECCION USD'!D1829)/'TARIFA ENTREGA A DIRECCION USD'!D1829,3)</f>
        <v>0.42299999999999999</v>
      </c>
      <c r="V1829" s="200">
        <f>TRUNC(('TARIFA ENTREGA A DIRECCION USD'!G1829-'TARIFA ENTREGA A DIRECCION USD'!D1829)/'TARIFA ENTREGA A DIRECCION USD'!D1829,3)</f>
        <v>0.94799999999999995</v>
      </c>
      <c r="X1829" s="142">
        <v>16.12</v>
      </c>
      <c r="Y1829" s="190">
        <v>1822</v>
      </c>
      <c r="Z1829" s="200">
        <v>0.55000000000000004</v>
      </c>
      <c r="AA1829" s="200">
        <v>0.13</v>
      </c>
      <c r="AB1829" s="200">
        <v>0.3</v>
      </c>
      <c r="AC1829" s="200">
        <v>0.85</v>
      </c>
      <c r="AL1829"/>
      <c r="AM1829"/>
      <c r="AN1829"/>
      <c r="AO1829"/>
      <c r="AP1829"/>
      <c r="AQ1829"/>
      <c r="AR1829"/>
      <c r="AS1829"/>
      <c r="AT1829"/>
      <c r="AU1829"/>
    </row>
    <row r="1830" spans="17:47" x14ac:dyDescent="0.2">
      <c r="Q1830" s="142">
        <f>TRUNC('TARIFA ENTREGA A DIRECCION USD'!D1831-'TARIFA ENTREGA A DIRECCION USD'!D1830,2)</f>
        <v>0.54</v>
      </c>
      <c r="R1830" s="190">
        <v>1823</v>
      </c>
      <c r="S1830" s="200">
        <f>TRUNC((('TARIFA ENTREGA A DIRECCION USD'!C1830-'TARIFA ENTREGA A DIRECCION USD'!D1830)/'TARIFA ENTREGA A DIRECCION USD'!D1830)+1,3)</f>
        <v>0.72299999999999998</v>
      </c>
      <c r="T1830" s="200">
        <f>TRUNC(('TARIFA ENTREGA A DIRECCION USD'!E1830-'TARIFA ENTREGA A DIRECCION USD'!D1830)/'TARIFA ENTREGA A DIRECCION USD'!D1830,3)</f>
        <v>0.252</v>
      </c>
      <c r="U1830" s="200">
        <f>TRUNC(('TARIFA ENTREGA A DIRECCION USD'!F1830-'TARIFA ENTREGA A DIRECCION USD'!D1830)/'TARIFA ENTREGA A DIRECCION USD'!D1830,3)</f>
        <v>0.42299999999999999</v>
      </c>
      <c r="V1830" s="200">
        <f>TRUNC(('TARIFA ENTREGA A DIRECCION USD'!G1830-'TARIFA ENTREGA A DIRECCION USD'!D1830)/'TARIFA ENTREGA A DIRECCION USD'!D1830,3)</f>
        <v>0.94799999999999995</v>
      </c>
      <c r="X1830" s="142">
        <v>16.12</v>
      </c>
      <c r="Y1830" s="190">
        <v>1823</v>
      </c>
      <c r="Z1830" s="200">
        <v>0.55000000000000004</v>
      </c>
      <c r="AA1830" s="200">
        <v>0.13</v>
      </c>
      <c r="AB1830" s="200">
        <v>0.3</v>
      </c>
      <c r="AC1830" s="200">
        <v>0.85</v>
      </c>
      <c r="AL1830"/>
      <c r="AM1830"/>
      <c r="AN1830"/>
      <c r="AO1830"/>
      <c r="AP1830"/>
      <c r="AQ1830"/>
      <c r="AR1830"/>
      <c r="AS1830"/>
      <c r="AT1830"/>
      <c r="AU1830"/>
    </row>
    <row r="1831" spans="17:47" x14ac:dyDescent="0.2">
      <c r="Q1831" s="142">
        <f>TRUNC('TARIFA ENTREGA A DIRECCION USD'!D1832-'TARIFA ENTREGA A DIRECCION USD'!D1831,2)</f>
        <v>0.54</v>
      </c>
      <c r="R1831" s="190">
        <v>1824</v>
      </c>
      <c r="S1831" s="200">
        <f>TRUNC((('TARIFA ENTREGA A DIRECCION USD'!C1831-'TARIFA ENTREGA A DIRECCION USD'!D1831)/'TARIFA ENTREGA A DIRECCION USD'!D1831)+1,3)</f>
        <v>0.72299999999999998</v>
      </c>
      <c r="T1831" s="200">
        <f>TRUNC(('TARIFA ENTREGA A DIRECCION USD'!E1831-'TARIFA ENTREGA A DIRECCION USD'!D1831)/'TARIFA ENTREGA A DIRECCION USD'!D1831,3)</f>
        <v>0.252</v>
      </c>
      <c r="U1831" s="200">
        <f>TRUNC(('TARIFA ENTREGA A DIRECCION USD'!F1831-'TARIFA ENTREGA A DIRECCION USD'!D1831)/'TARIFA ENTREGA A DIRECCION USD'!D1831,3)</f>
        <v>0.42299999999999999</v>
      </c>
      <c r="V1831" s="200">
        <f>TRUNC(('TARIFA ENTREGA A DIRECCION USD'!G1831-'TARIFA ENTREGA A DIRECCION USD'!D1831)/'TARIFA ENTREGA A DIRECCION USD'!D1831,3)</f>
        <v>0.94799999999999995</v>
      </c>
      <c r="X1831" s="142">
        <v>16.12</v>
      </c>
      <c r="Y1831" s="190">
        <v>1824</v>
      </c>
      <c r="Z1831" s="200">
        <v>0.55000000000000004</v>
      </c>
      <c r="AA1831" s="200">
        <v>0.13</v>
      </c>
      <c r="AB1831" s="200">
        <v>0.3</v>
      </c>
      <c r="AC1831" s="200">
        <v>0.85</v>
      </c>
      <c r="AL1831"/>
      <c r="AM1831"/>
      <c r="AN1831"/>
      <c r="AO1831"/>
      <c r="AP1831"/>
      <c r="AQ1831"/>
      <c r="AR1831"/>
      <c r="AS1831"/>
      <c r="AT1831"/>
      <c r="AU1831"/>
    </row>
    <row r="1832" spans="17:47" x14ac:dyDescent="0.2">
      <c r="Q1832" s="142">
        <f>TRUNC('TARIFA ENTREGA A DIRECCION USD'!D1833-'TARIFA ENTREGA A DIRECCION USD'!D1832,2)</f>
        <v>0.54</v>
      </c>
      <c r="R1832" s="190">
        <v>1825</v>
      </c>
      <c r="S1832" s="200">
        <f>TRUNC((('TARIFA ENTREGA A DIRECCION USD'!C1832-'TARIFA ENTREGA A DIRECCION USD'!D1832)/'TARIFA ENTREGA A DIRECCION USD'!D1832)+1,3)</f>
        <v>0.72299999999999998</v>
      </c>
      <c r="T1832" s="200">
        <f>TRUNC(('TARIFA ENTREGA A DIRECCION USD'!E1832-'TARIFA ENTREGA A DIRECCION USD'!D1832)/'TARIFA ENTREGA A DIRECCION USD'!D1832,3)</f>
        <v>0.252</v>
      </c>
      <c r="U1832" s="200">
        <f>TRUNC(('TARIFA ENTREGA A DIRECCION USD'!F1832-'TARIFA ENTREGA A DIRECCION USD'!D1832)/'TARIFA ENTREGA A DIRECCION USD'!D1832,3)</f>
        <v>0.42299999999999999</v>
      </c>
      <c r="V1832" s="200">
        <f>TRUNC(('TARIFA ENTREGA A DIRECCION USD'!G1832-'TARIFA ENTREGA A DIRECCION USD'!D1832)/'TARIFA ENTREGA A DIRECCION USD'!D1832,3)</f>
        <v>0.94799999999999995</v>
      </c>
      <c r="X1832" s="142">
        <v>16.12</v>
      </c>
      <c r="Y1832" s="190">
        <v>1825</v>
      </c>
      <c r="Z1832" s="200">
        <v>0.55000000000000004</v>
      </c>
      <c r="AA1832" s="200">
        <v>0.13</v>
      </c>
      <c r="AB1832" s="200">
        <v>0.3</v>
      </c>
      <c r="AC1832" s="200">
        <v>0.85</v>
      </c>
      <c r="AL1832"/>
      <c r="AM1832"/>
      <c r="AN1832"/>
      <c r="AO1832"/>
      <c r="AP1832"/>
      <c r="AQ1832"/>
      <c r="AR1832"/>
      <c r="AS1832"/>
      <c r="AT1832"/>
      <c r="AU1832"/>
    </row>
    <row r="1833" spans="17:47" x14ac:dyDescent="0.2">
      <c r="Q1833" s="142">
        <f>TRUNC('TARIFA ENTREGA A DIRECCION USD'!D1834-'TARIFA ENTREGA A DIRECCION USD'!D1833,2)</f>
        <v>0.54</v>
      </c>
      <c r="R1833" s="190">
        <v>1826</v>
      </c>
      <c r="S1833" s="200">
        <f>TRUNC((('TARIFA ENTREGA A DIRECCION USD'!C1833-'TARIFA ENTREGA A DIRECCION USD'!D1833)/'TARIFA ENTREGA A DIRECCION USD'!D1833)+1,3)</f>
        <v>0.72299999999999998</v>
      </c>
      <c r="T1833" s="200">
        <f>TRUNC(('TARIFA ENTREGA A DIRECCION USD'!E1833-'TARIFA ENTREGA A DIRECCION USD'!D1833)/'TARIFA ENTREGA A DIRECCION USD'!D1833,3)</f>
        <v>0.252</v>
      </c>
      <c r="U1833" s="200">
        <f>TRUNC(('TARIFA ENTREGA A DIRECCION USD'!F1833-'TARIFA ENTREGA A DIRECCION USD'!D1833)/'TARIFA ENTREGA A DIRECCION USD'!D1833,3)</f>
        <v>0.42299999999999999</v>
      </c>
      <c r="V1833" s="200">
        <f>TRUNC(('TARIFA ENTREGA A DIRECCION USD'!G1833-'TARIFA ENTREGA A DIRECCION USD'!D1833)/'TARIFA ENTREGA A DIRECCION USD'!D1833,3)</f>
        <v>0.94799999999999995</v>
      </c>
      <c r="X1833" s="142">
        <v>16.12</v>
      </c>
      <c r="Y1833" s="190">
        <v>1826</v>
      </c>
      <c r="Z1833" s="200">
        <v>0.55000000000000004</v>
      </c>
      <c r="AA1833" s="200">
        <v>0.13</v>
      </c>
      <c r="AB1833" s="200">
        <v>0.3</v>
      </c>
      <c r="AC1833" s="200">
        <v>0.85</v>
      </c>
      <c r="AL1833"/>
      <c r="AM1833"/>
      <c r="AN1833"/>
      <c r="AO1833"/>
      <c r="AP1833"/>
      <c r="AQ1833"/>
      <c r="AR1833"/>
      <c r="AS1833"/>
      <c r="AT1833"/>
      <c r="AU1833"/>
    </row>
    <row r="1834" spans="17:47" x14ac:dyDescent="0.2">
      <c r="Q1834" s="142">
        <f>TRUNC('TARIFA ENTREGA A DIRECCION USD'!D1835-'TARIFA ENTREGA A DIRECCION USD'!D1834,2)</f>
        <v>0.54</v>
      </c>
      <c r="R1834" s="190">
        <v>1827</v>
      </c>
      <c r="S1834" s="200">
        <f>TRUNC((('TARIFA ENTREGA A DIRECCION USD'!C1834-'TARIFA ENTREGA A DIRECCION USD'!D1834)/'TARIFA ENTREGA A DIRECCION USD'!D1834)+1,3)</f>
        <v>0.72299999999999998</v>
      </c>
      <c r="T1834" s="200">
        <f>TRUNC(('TARIFA ENTREGA A DIRECCION USD'!E1834-'TARIFA ENTREGA A DIRECCION USD'!D1834)/'TARIFA ENTREGA A DIRECCION USD'!D1834,3)</f>
        <v>0.252</v>
      </c>
      <c r="U1834" s="200">
        <f>TRUNC(('TARIFA ENTREGA A DIRECCION USD'!F1834-'TARIFA ENTREGA A DIRECCION USD'!D1834)/'TARIFA ENTREGA A DIRECCION USD'!D1834,3)</f>
        <v>0.42299999999999999</v>
      </c>
      <c r="V1834" s="200">
        <f>TRUNC(('TARIFA ENTREGA A DIRECCION USD'!G1834-'TARIFA ENTREGA A DIRECCION USD'!D1834)/'TARIFA ENTREGA A DIRECCION USD'!D1834,3)</f>
        <v>0.94799999999999995</v>
      </c>
      <c r="X1834" s="142">
        <v>16.12</v>
      </c>
      <c r="Y1834" s="190">
        <v>1827</v>
      </c>
      <c r="Z1834" s="200">
        <v>0.55000000000000004</v>
      </c>
      <c r="AA1834" s="200">
        <v>0.13</v>
      </c>
      <c r="AB1834" s="200">
        <v>0.3</v>
      </c>
      <c r="AC1834" s="200">
        <v>0.85</v>
      </c>
      <c r="AL1834"/>
      <c r="AM1834"/>
      <c r="AN1834"/>
      <c r="AO1834"/>
      <c r="AP1834"/>
      <c r="AQ1834"/>
      <c r="AR1834"/>
      <c r="AS1834"/>
      <c r="AT1834"/>
      <c r="AU1834"/>
    </row>
    <row r="1835" spans="17:47" x14ac:dyDescent="0.2">
      <c r="Q1835" s="142">
        <f>TRUNC('TARIFA ENTREGA A DIRECCION USD'!D1836-'TARIFA ENTREGA A DIRECCION USD'!D1835,2)</f>
        <v>0.54</v>
      </c>
      <c r="R1835" s="190">
        <v>1828</v>
      </c>
      <c r="S1835" s="200">
        <f>TRUNC((('TARIFA ENTREGA A DIRECCION USD'!C1835-'TARIFA ENTREGA A DIRECCION USD'!D1835)/'TARIFA ENTREGA A DIRECCION USD'!D1835)+1,3)</f>
        <v>0.72299999999999998</v>
      </c>
      <c r="T1835" s="200">
        <f>TRUNC(('TARIFA ENTREGA A DIRECCION USD'!E1835-'TARIFA ENTREGA A DIRECCION USD'!D1835)/'TARIFA ENTREGA A DIRECCION USD'!D1835,3)</f>
        <v>0.252</v>
      </c>
      <c r="U1835" s="200">
        <f>TRUNC(('TARIFA ENTREGA A DIRECCION USD'!F1835-'TARIFA ENTREGA A DIRECCION USD'!D1835)/'TARIFA ENTREGA A DIRECCION USD'!D1835,3)</f>
        <v>0.42299999999999999</v>
      </c>
      <c r="V1835" s="200">
        <f>TRUNC(('TARIFA ENTREGA A DIRECCION USD'!G1835-'TARIFA ENTREGA A DIRECCION USD'!D1835)/'TARIFA ENTREGA A DIRECCION USD'!D1835,3)</f>
        <v>0.94799999999999995</v>
      </c>
      <c r="X1835" s="142">
        <v>16.12</v>
      </c>
      <c r="Y1835" s="190">
        <v>1828</v>
      </c>
      <c r="Z1835" s="200">
        <v>0.55000000000000004</v>
      </c>
      <c r="AA1835" s="200">
        <v>0.13</v>
      </c>
      <c r="AB1835" s="200">
        <v>0.3</v>
      </c>
      <c r="AC1835" s="200">
        <v>0.85</v>
      </c>
      <c r="AL1835"/>
      <c r="AM1835"/>
      <c r="AN1835"/>
      <c r="AO1835"/>
      <c r="AP1835"/>
      <c r="AQ1835"/>
      <c r="AR1835"/>
      <c r="AS1835"/>
      <c r="AT1835"/>
      <c r="AU1835"/>
    </row>
    <row r="1836" spans="17:47" x14ac:dyDescent="0.2">
      <c r="Q1836" s="142">
        <f>TRUNC('TARIFA ENTREGA A DIRECCION USD'!D1837-'TARIFA ENTREGA A DIRECCION USD'!D1836,2)</f>
        <v>0.54</v>
      </c>
      <c r="R1836" s="190">
        <v>1829</v>
      </c>
      <c r="S1836" s="200">
        <f>TRUNC((('TARIFA ENTREGA A DIRECCION USD'!C1836-'TARIFA ENTREGA A DIRECCION USD'!D1836)/'TARIFA ENTREGA A DIRECCION USD'!D1836)+1,3)</f>
        <v>0.72299999999999998</v>
      </c>
      <c r="T1836" s="200">
        <f>TRUNC(('TARIFA ENTREGA A DIRECCION USD'!E1836-'TARIFA ENTREGA A DIRECCION USD'!D1836)/'TARIFA ENTREGA A DIRECCION USD'!D1836,3)</f>
        <v>0.252</v>
      </c>
      <c r="U1836" s="200">
        <f>TRUNC(('TARIFA ENTREGA A DIRECCION USD'!F1836-'TARIFA ENTREGA A DIRECCION USD'!D1836)/'TARIFA ENTREGA A DIRECCION USD'!D1836,3)</f>
        <v>0.42299999999999999</v>
      </c>
      <c r="V1836" s="200">
        <f>TRUNC(('TARIFA ENTREGA A DIRECCION USD'!G1836-'TARIFA ENTREGA A DIRECCION USD'!D1836)/'TARIFA ENTREGA A DIRECCION USD'!D1836,3)</f>
        <v>0.94799999999999995</v>
      </c>
      <c r="X1836" s="142">
        <v>16.12</v>
      </c>
      <c r="Y1836" s="190">
        <v>1829</v>
      </c>
      <c r="Z1836" s="200">
        <v>0.55000000000000004</v>
      </c>
      <c r="AA1836" s="200">
        <v>0.13</v>
      </c>
      <c r="AB1836" s="200">
        <v>0.3</v>
      </c>
      <c r="AC1836" s="200">
        <v>0.85</v>
      </c>
      <c r="AL1836"/>
      <c r="AM1836"/>
      <c r="AN1836"/>
      <c r="AO1836"/>
      <c r="AP1836"/>
      <c r="AQ1836"/>
      <c r="AR1836"/>
      <c r="AS1836"/>
      <c r="AT1836"/>
      <c r="AU1836"/>
    </row>
    <row r="1837" spans="17:47" x14ac:dyDescent="0.2">
      <c r="Q1837" s="142">
        <f>TRUNC('TARIFA ENTREGA A DIRECCION USD'!D1838-'TARIFA ENTREGA A DIRECCION USD'!D1837,2)</f>
        <v>0.54</v>
      </c>
      <c r="R1837" s="190">
        <v>1830</v>
      </c>
      <c r="S1837" s="200">
        <f>TRUNC((('TARIFA ENTREGA A DIRECCION USD'!C1837-'TARIFA ENTREGA A DIRECCION USD'!D1837)/'TARIFA ENTREGA A DIRECCION USD'!D1837)+1,3)</f>
        <v>0.72299999999999998</v>
      </c>
      <c r="T1837" s="200">
        <f>TRUNC(('TARIFA ENTREGA A DIRECCION USD'!E1837-'TARIFA ENTREGA A DIRECCION USD'!D1837)/'TARIFA ENTREGA A DIRECCION USD'!D1837,3)</f>
        <v>0.252</v>
      </c>
      <c r="U1837" s="200">
        <f>TRUNC(('TARIFA ENTREGA A DIRECCION USD'!F1837-'TARIFA ENTREGA A DIRECCION USD'!D1837)/'TARIFA ENTREGA A DIRECCION USD'!D1837,3)</f>
        <v>0.42299999999999999</v>
      </c>
      <c r="V1837" s="200">
        <f>TRUNC(('TARIFA ENTREGA A DIRECCION USD'!G1837-'TARIFA ENTREGA A DIRECCION USD'!D1837)/'TARIFA ENTREGA A DIRECCION USD'!D1837,3)</f>
        <v>0.94799999999999995</v>
      </c>
      <c r="X1837" s="142">
        <v>16.12</v>
      </c>
      <c r="Y1837" s="190">
        <v>1830</v>
      </c>
      <c r="Z1837" s="200">
        <v>0.55000000000000004</v>
      </c>
      <c r="AA1837" s="200">
        <v>0.13</v>
      </c>
      <c r="AB1837" s="200">
        <v>0.3</v>
      </c>
      <c r="AC1837" s="200">
        <v>0.85</v>
      </c>
      <c r="AL1837"/>
      <c r="AM1837"/>
      <c r="AN1837"/>
      <c r="AO1837"/>
      <c r="AP1837"/>
      <c r="AQ1837"/>
      <c r="AR1837"/>
      <c r="AS1837"/>
      <c r="AT1837"/>
      <c r="AU1837"/>
    </row>
    <row r="1838" spans="17:47" x14ac:dyDescent="0.2">
      <c r="Q1838" s="142">
        <f>TRUNC('TARIFA ENTREGA A DIRECCION USD'!D1839-'TARIFA ENTREGA A DIRECCION USD'!D1838,2)</f>
        <v>0.54</v>
      </c>
      <c r="R1838" s="190">
        <v>1831</v>
      </c>
      <c r="S1838" s="200">
        <f>TRUNC((('TARIFA ENTREGA A DIRECCION USD'!C1838-'TARIFA ENTREGA A DIRECCION USD'!D1838)/'TARIFA ENTREGA A DIRECCION USD'!D1838)+1,3)</f>
        <v>0.72299999999999998</v>
      </c>
      <c r="T1838" s="200">
        <f>TRUNC(('TARIFA ENTREGA A DIRECCION USD'!E1838-'TARIFA ENTREGA A DIRECCION USD'!D1838)/'TARIFA ENTREGA A DIRECCION USD'!D1838,3)</f>
        <v>0.252</v>
      </c>
      <c r="U1838" s="200">
        <f>TRUNC(('TARIFA ENTREGA A DIRECCION USD'!F1838-'TARIFA ENTREGA A DIRECCION USD'!D1838)/'TARIFA ENTREGA A DIRECCION USD'!D1838,3)</f>
        <v>0.42299999999999999</v>
      </c>
      <c r="V1838" s="200">
        <f>TRUNC(('TARIFA ENTREGA A DIRECCION USD'!G1838-'TARIFA ENTREGA A DIRECCION USD'!D1838)/'TARIFA ENTREGA A DIRECCION USD'!D1838,3)</f>
        <v>0.94799999999999995</v>
      </c>
      <c r="X1838" s="142">
        <v>16.12</v>
      </c>
      <c r="Y1838" s="190">
        <v>1831</v>
      </c>
      <c r="Z1838" s="200">
        <v>0.55000000000000004</v>
      </c>
      <c r="AA1838" s="200">
        <v>0.13</v>
      </c>
      <c r="AB1838" s="200">
        <v>0.3</v>
      </c>
      <c r="AC1838" s="200">
        <v>0.85</v>
      </c>
      <c r="AL1838"/>
      <c r="AM1838"/>
      <c r="AN1838"/>
      <c r="AO1838"/>
      <c r="AP1838"/>
      <c r="AQ1838"/>
      <c r="AR1838"/>
      <c r="AS1838"/>
      <c r="AT1838"/>
      <c r="AU1838"/>
    </row>
    <row r="1839" spans="17:47" x14ac:dyDescent="0.2">
      <c r="Q1839" s="142">
        <f>TRUNC('TARIFA ENTREGA A DIRECCION USD'!D1840-'TARIFA ENTREGA A DIRECCION USD'!D1839,2)</f>
        <v>0.54</v>
      </c>
      <c r="R1839" s="190">
        <v>1832</v>
      </c>
      <c r="S1839" s="200">
        <f>TRUNC((('TARIFA ENTREGA A DIRECCION USD'!C1839-'TARIFA ENTREGA A DIRECCION USD'!D1839)/'TARIFA ENTREGA A DIRECCION USD'!D1839)+1,3)</f>
        <v>0.72299999999999998</v>
      </c>
      <c r="T1839" s="200">
        <f>TRUNC(('TARIFA ENTREGA A DIRECCION USD'!E1839-'TARIFA ENTREGA A DIRECCION USD'!D1839)/'TARIFA ENTREGA A DIRECCION USD'!D1839,3)</f>
        <v>0.252</v>
      </c>
      <c r="U1839" s="200">
        <f>TRUNC(('TARIFA ENTREGA A DIRECCION USD'!F1839-'TARIFA ENTREGA A DIRECCION USD'!D1839)/'TARIFA ENTREGA A DIRECCION USD'!D1839,3)</f>
        <v>0.42299999999999999</v>
      </c>
      <c r="V1839" s="200">
        <f>TRUNC(('TARIFA ENTREGA A DIRECCION USD'!G1839-'TARIFA ENTREGA A DIRECCION USD'!D1839)/'TARIFA ENTREGA A DIRECCION USD'!D1839,3)</f>
        <v>0.94799999999999995</v>
      </c>
      <c r="X1839" s="142">
        <v>16.12</v>
      </c>
      <c r="Y1839" s="190">
        <v>1832</v>
      </c>
      <c r="Z1839" s="200">
        <v>0.55000000000000004</v>
      </c>
      <c r="AA1839" s="200">
        <v>0.13</v>
      </c>
      <c r="AB1839" s="200">
        <v>0.3</v>
      </c>
      <c r="AC1839" s="200">
        <v>0.85</v>
      </c>
      <c r="AL1839"/>
      <c r="AM1839"/>
      <c r="AN1839"/>
      <c r="AO1839"/>
      <c r="AP1839"/>
      <c r="AQ1839"/>
      <c r="AR1839"/>
      <c r="AS1839"/>
      <c r="AT1839"/>
      <c r="AU1839"/>
    </row>
    <row r="1840" spans="17:47" x14ac:dyDescent="0.2">
      <c r="Q1840" s="142">
        <f>TRUNC('TARIFA ENTREGA A DIRECCION USD'!D1841-'TARIFA ENTREGA A DIRECCION USD'!D1840,2)</f>
        <v>0.54</v>
      </c>
      <c r="R1840" s="190">
        <v>1833</v>
      </c>
      <c r="S1840" s="200">
        <f>TRUNC((('TARIFA ENTREGA A DIRECCION USD'!C1840-'TARIFA ENTREGA A DIRECCION USD'!D1840)/'TARIFA ENTREGA A DIRECCION USD'!D1840)+1,3)</f>
        <v>0.72299999999999998</v>
      </c>
      <c r="T1840" s="200">
        <f>TRUNC(('TARIFA ENTREGA A DIRECCION USD'!E1840-'TARIFA ENTREGA A DIRECCION USD'!D1840)/'TARIFA ENTREGA A DIRECCION USD'!D1840,3)</f>
        <v>0.252</v>
      </c>
      <c r="U1840" s="200">
        <f>TRUNC(('TARIFA ENTREGA A DIRECCION USD'!F1840-'TARIFA ENTREGA A DIRECCION USD'!D1840)/'TARIFA ENTREGA A DIRECCION USD'!D1840,3)</f>
        <v>0.42299999999999999</v>
      </c>
      <c r="V1840" s="200">
        <f>TRUNC(('TARIFA ENTREGA A DIRECCION USD'!G1840-'TARIFA ENTREGA A DIRECCION USD'!D1840)/'TARIFA ENTREGA A DIRECCION USD'!D1840,3)</f>
        <v>0.94799999999999995</v>
      </c>
      <c r="X1840" s="142">
        <v>16.12</v>
      </c>
      <c r="Y1840" s="190">
        <v>1833</v>
      </c>
      <c r="Z1840" s="200">
        <v>0.55000000000000004</v>
      </c>
      <c r="AA1840" s="200">
        <v>0.13</v>
      </c>
      <c r="AB1840" s="200">
        <v>0.3</v>
      </c>
      <c r="AC1840" s="200">
        <v>0.85</v>
      </c>
      <c r="AL1840"/>
      <c r="AM1840"/>
      <c r="AN1840"/>
      <c r="AO1840"/>
      <c r="AP1840"/>
      <c r="AQ1840"/>
      <c r="AR1840"/>
      <c r="AS1840"/>
      <c r="AT1840"/>
      <c r="AU1840"/>
    </row>
    <row r="1841" spans="17:47" x14ac:dyDescent="0.2">
      <c r="Q1841" s="142">
        <f>TRUNC('TARIFA ENTREGA A DIRECCION USD'!D1842-'TARIFA ENTREGA A DIRECCION USD'!D1841,2)</f>
        <v>0.54</v>
      </c>
      <c r="R1841" s="190">
        <v>1834</v>
      </c>
      <c r="S1841" s="200">
        <f>TRUNC((('TARIFA ENTREGA A DIRECCION USD'!C1841-'TARIFA ENTREGA A DIRECCION USD'!D1841)/'TARIFA ENTREGA A DIRECCION USD'!D1841)+1,3)</f>
        <v>0.72299999999999998</v>
      </c>
      <c r="T1841" s="200">
        <f>TRUNC(('TARIFA ENTREGA A DIRECCION USD'!E1841-'TARIFA ENTREGA A DIRECCION USD'!D1841)/'TARIFA ENTREGA A DIRECCION USD'!D1841,3)</f>
        <v>0.252</v>
      </c>
      <c r="U1841" s="200">
        <f>TRUNC(('TARIFA ENTREGA A DIRECCION USD'!F1841-'TARIFA ENTREGA A DIRECCION USD'!D1841)/'TARIFA ENTREGA A DIRECCION USD'!D1841,3)</f>
        <v>0.42299999999999999</v>
      </c>
      <c r="V1841" s="200">
        <f>TRUNC(('TARIFA ENTREGA A DIRECCION USD'!G1841-'TARIFA ENTREGA A DIRECCION USD'!D1841)/'TARIFA ENTREGA A DIRECCION USD'!D1841,3)</f>
        <v>0.94799999999999995</v>
      </c>
      <c r="X1841" s="142">
        <v>16.12</v>
      </c>
      <c r="Y1841" s="190">
        <v>1834</v>
      </c>
      <c r="Z1841" s="200">
        <v>0.55000000000000004</v>
      </c>
      <c r="AA1841" s="200">
        <v>0.13</v>
      </c>
      <c r="AB1841" s="200">
        <v>0.3</v>
      </c>
      <c r="AC1841" s="200">
        <v>0.85</v>
      </c>
      <c r="AL1841"/>
      <c r="AM1841"/>
      <c r="AN1841"/>
      <c r="AO1841"/>
      <c r="AP1841"/>
      <c r="AQ1841"/>
      <c r="AR1841"/>
      <c r="AS1841"/>
      <c r="AT1841"/>
      <c r="AU1841"/>
    </row>
    <row r="1842" spans="17:47" x14ac:dyDescent="0.2">
      <c r="Q1842" s="142">
        <f>TRUNC('TARIFA ENTREGA A DIRECCION USD'!D1843-'TARIFA ENTREGA A DIRECCION USD'!D1842,2)</f>
        <v>0.54</v>
      </c>
      <c r="R1842" s="190">
        <v>1835</v>
      </c>
      <c r="S1842" s="200">
        <f>TRUNC((('TARIFA ENTREGA A DIRECCION USD'!C1842-'TARIFA ENTREGA A DIRECCION USD'!D1842)/'TARIFA ENTREGA A DIRECCION USD'!D1842)+1,3)</f>
        <v>0.72299999999999998</v>
      </c>
      <c r="T1842" s="200">
        <f>TRUNC(('TARIFA ENTREGA A DIRECCION USD'!E1842-'TARIFA ENTREGA A DIRECCION USD'!D1842)/'TARIFA ENTREGA A DIRECCION USD'!D1842,3)</f>
        <v>0.252</v>
      </c>
      <c r="U1842" s="200">
        <f>TRUNC(('TARIFA ENTREGA A DIRECCION USD'!F1842-'TARIFA ENTREGA A DIRECCION USD'!D1842)/'TARIFA ENTREGA A DIRECCION USD'!D1842,3)</f>
        <v>0.42299999999999999</v>
      </c>
      <c r="V1842" s="200">
        <f>TRUNC(('TARIFA ENTREGA A DIRECCION USD'!G1842-'TARIFA ENTREGA A DIRECCION USD'!D1842)/'TARIFA ENTREGA A DIRECCION USD'!D1842,3)</f>
        <v>0.94799999999999995</v>
      </c>
      <c r="X1842" s="142">
        <v>16.12</v>
      </c>
      <c r="Y1842" s="190">
        <v>1835</v>
      </c>
      <c r="Z1842" s="200">
        <v>0.55000000000000004</v>
      </c>
      <c r="AA1842" s="200">
        <v>0.13</v>
      </c>
      <c r="AB1842" s="200">
        <v>0.3</v>
      </c>
      <c r="AC1842" s="200">
        <v>0.85</v>
      </c>
      <c r="AL1842"/>
      <c r="AM1842"/>
      <c r="AN1842"/>
      <c r="AO1842"/>
      <c r="AP1842"/>
      <c r="AQ1842"/>
      <c r="AR1842"/>
      <c r="AS1842"/>
      <c r="AT1842"/>
      <c r="AU1842"/>
    </row>
    <row r="1843" spans="17:47" x14ac:dyDescent="0.2">
      <c r="Q1843" s="142">
        <f>TRUNC('TARIFA ENTREGA A DIRECCION USD'!D1844-'TARIFA ENTREGA A DIRECCION USD'!D1843,2)</f>
        <v>0.54</v>
      </c>
      <c r="R1843" s="190">
        <v>1836</v>
      </c>
      <c r="S1843" s="200">
        <f>TRUNC((('TARIFA ENTREGA A DIRECCION USD'!C1843-'TARIFA ENTREGA A DIRECCION USD'!D1843)/'TARIFA ENTREGA A DIRECCION USD'!D1843)+1,3)</f>
        <v>0.72299999999999998</v>
      </c>
      <c r="T1843" s="200">
        <f>TRUNC(('TARIFA ENTREGA A DIRECCION USD'!E1843-'TARIFA ENTREGA A DIRECCION USD'!D1843)/'TARIFA ENTREGA A DIRECCION USD'!D1843,3)</f>
        <v>0.252</v>
      </c>
      <c r="U1843" s="200">
        <f>TRUNC(('TARIFA ENTREGA A DIRECCION USD'!F1843-'TARIFA ENTREGA A DIRECCION USD'!D1843)/'TARIFA ENTREGA A DIRECCION USD'!D1843,3)</f>
        <v>0.42299999999999999</v>
      </c>
      <c r="V1843" s="200">
        <f>TRUNC(('TARIFA ENTREGA A DIRECCION USD'!G1843-'TARIFA ENTREGA A DIRECCION USD'!D1843)/'TARIFA ENTREGA A DIRECCION USD'!D1843,3)</f>
        <v>0.94799999999999995</v>
      </c>
      <c r="X1843" s="142">
        <v>16.12</v>
      </c>
      <c r="Y1843" s="190">
        <v>1836</v>
      </c>
      <c r="Z1843" s="200">
        <v>0.55000000000000004</v>
      </c>
      <c r="AA1843" s="200">
        <v>0.13</v>
      </c>
      <c r="AB1843" s="200">
        <v>0.3</v>
      </c>
      <c r="AC1843" s="200">
        <v>0.85</v>
      </c>
      <c r="AL1843"/>
      <c r="AM1843"/>
      <c r="AN1843"/>
      <c r="AO1843"/>
      <c r="AP1843"/>
      <c r="AQ1843"/>
      <c r="AR1843"/>
      <c r="AS1843"/>
      <c r="AT1843"/>
      <c r="AU1843"/>
    </row>
    <row r="1844" spans="17:47" x14ac:dyDescent="0.2">
      <c r="Q1844" s="142">
        <f>TRUNC('TARIFA ENTREGA A DIRECCION USD'!D1845-'TARIFA ENTREGA A DIRECCION USD'!D1844,2)</f>
        <v>0.54</v>
      </c>
      <c r="R1844" s="190">
        <v>1837</v>
      </c>
      <c r="S1844" s="200">
        <f>TRUNC((('TARIFA ENTREGA A DIRECCION USD'!C1844-'TARIFA ENTREGA A DIRECCION USD'!D1844)/'TARIFA ENTREGA A DIRECCION USD'!D1844)+1,3)</f>
        <v>0.72299999999999998</v>
      </c>
      <c r="T1844" s="200">
        <f>TRUNC(('TARIFA ENTREGA A DIRECCION USD'!E1844-'TARIFA ENTREGA A DIRECCION USD'!D1844)/'TARIFA ENTREGA A DIRECCION USD'!D1844,3)</f>
        <v>0.252</v>
      </c>
      <c r="U1844" s="200">
        <f>TRUNC(('TARIFA ENTREGA A DIRECCION USD'!F1844-'TARIFA ENTREGA A DIRECCION USD'!D1844)/'TARIFA ENTREGA A DIRECCION USD'!D1844,3)</f>
        <v>0.42299999999999999</v>
      </c>
      <c r="V1844" s="200">
        <f>TRUNC(('TARIFA ENTREGA A DIRECCION USD'!G1844-'TARIFA ENTREGA A DIRECCION USD'!D1844)/'TARIFA ENTREGA A DIRECCION USD'!D1844,3)</f>
        <v>0.94799999999999995</v>
      </c>
      <c r="X1844" s="142">
        <v>16.12</v>
      </c>
      <c r="Y1844" s="190">
        <v>1837</v>
      </c>
      <c r="Z1844" s="200">
        <v>0.55000000000000004</v>
      </c>
      <c r="AA1844" s="200">
        <v>0.13</v>
      </c>
      <c r="AB1844" s="200">
        <v>0.3</v>
      </c>
      <c r="AC1844" s="200">
        <v>0.85</v>
      </c>
      <c r="AL1844"/>
      <c r="AM1844"/>
      <c r="AN1844"/>
      <c r="AO1844"/>
      <c r="AP1844"/>
      <c r="AQ1844"/>
      <c r="AR1844"/>
      <c r="AS1844"/>
      <c r="AT1844"/>
      <c r="AU1844"/>
    </row>
    <row r="1845" spans="17:47" x14ac:dyDescent="0.2">
      <c r="Q1845" s="142">
        <f>TRUNC('TARIFA ENTREGA A DIRECCION USD'!D1846-'TARIFA ENTREGA A DIRECCION USD'!D1845,2)</f>
        <v>0.54</v>
      </c>
      <c r="R1845" s="190">
        <v>1838</v>
      </c>
      <c r="S1845" s="200">
        <f>TRUNC((('TARIFA ENTREGA A DIRECCION USD'!C1845-'TARIFA ENTREGA A DIRECCION USD'!D1845)/'TARIFA ENTREGA A DIRECCION USD'!D1845)+1,3)</f>
        <v>0.72299999999999998</v>
      </c>
      <c r="T1845" s="200">
        <f>TRUNC(('TARIFA ENTREGA A DIRECCION USD'!E1845-'TARIFA ENTREGA A DIRECCION USD'!D1845)/'TARIFA ENTREGA A DIRECCION USD'!D1845,3)</f>
        <v>0.252</v>
      </c>
      <c r="U1845" s="200">
        <f>TRUNC(('TARIFA ENTREGA A DIRECCION USD'!F1845-'TARIFA ENTREGA A DIRECCION USD'!D1845)/'TARIFA ENTREGA A DIRECCION USD'!D1845,3)</f>
        <v>0.42299999999999999</v>
      </c>
      <c r="V1845" s="200">
        <f>TRUNC(('TARIFA ENTREGA A DIRECCION USD'!G1845-'TARIFA ENTREGA A DIRECCION USD'!D1845)/'TARIFA ENTREGA A DIRECCION USD'!D1845,3)</f>
        <v>0.94799999999999995</v>
      </c>
      <c r="X1845" s="142">
        <v>16.12</v>
      </c>
      <c r="Y1845" s="190">
        <v>1838</v>
      </c>
      <c r="Z1845" s="200">
        <v>0.55000000000000004</v>
      </c>
      <c r="AA1845" s="200">
        <v>0.13</v>
      </c>
      <c r="AB1845" s="200">
        <v>0.3</v>
      </c>
      <c r="AC1845" s="200">
        <v>0.85</v>
      </c>
      <c r="AL1845"/>
      <c r="AM1845"/>
      <c r="AN1845"/>
      <c r="AO1845"/>
      <c r="AP1845"/>
      <c r="AQ1845"/>
      <c r="AR1845"/>
      <c r="AS1845"/>
      <c r="AT1845"/>
      <c r="AU1845"/>
    </row>
    <row r="1846" spans="17:47" x14ac:dyDescent="0.2">
      <c r="Q1846" s="142">
        <f>TRUNC('TARIFA ENTREGA A DIRECCION USD'!D1847-'TARIFA ENTREGA A DIRECCION USD'!D1846,2)</f>
        <v>0.54</v>
      </c>
      <c r="R1846" s="190">
        <v>1839</v>
      </c>
      <c r="S1846" s="200">
        <f>TRUNC((('TARIFA ENTREGA A DIRECCION USD'!C1846-'TARIFA ENTREGA A DIRECCION USD'!D1846)/'TARIFA ENTREGA A DIRECCION USD'!D1846)+1,3)</f>
        <v>0.72299999999999998</v>
      </c>
      <c r="T1846" s="200">
        <f>TRUNC(('TARIFA ENTREGA A DIRECCION USD'!E1846-'TARIFA ENTREGA A DIRECCION USD'!D1846)/'TARIFA ENTREGA A DIRECCION USD'!D1846,3)</f>
        <v>0.252</v>
      </c>
      <c r="U1846" s="200">
        <f>TRUNC(('TARIFA ENTREGA A DIRECCION USD'!F1846-'TARIFA ENTREGA A DIRECCION USD'!D1846)/'TARIFA ENTREGA A DIRECCION USD'!D1846,3)</f>
        <v>0.42299999999999999</v>
      </c>
      <c r="V1846" s="200">
        <f>TRUNC(('TARIFA ENTREGA A DIRECCION USD'!G1846-'TARIFA ENTREGA A DIRECCION USD'!D1846)/'TARIFA ENTREGA A DIRECCION USD'!D1846,3)</f>
        <v>0.94799999999999995</v>
      </c>
      <c r="X1846" s="142">
        <v>16.12</v>
      </c>
      <c r="Y1846" s="190">
        <v>1839</v>
      </c>
      <c r="Z1846" s="200">
        <v>0.55000000000000004</v>
      </c>
      <c r="AA1846" s="200">
        <v>0.13</v>
      </c>
      <c r="AB1846" s="200">
        <v>0.3</v>
      </c>
      <c r="AC1846" s="200">
        <v>0.85</v>
      </c>
      <c r="AL1846"/>
      <c r="AM1846"/>
      <c r="AN1846"/>
      <c r="AO1846"/>
      <c r="AP1846"/>
      <c r="AQ1846"/>
      <c r="AR1846"/>
      <c r="AS1846"/>
      <c r="AT1846"/>
      <c r="AU1846"/>
    </row>
    <row r="1847" spans="17:47" x14ac:dyDescent="0.2">
      <c r="Q1847" s="142">
        <f>TRUNC('TARIFA ENTREGA A DIRECCION USD'!D1848-'TARIFA ENTREGA A DIRECCION USD'!D1847,2)</f>
        <v>0.54</v>
      </c>
      <c r="R1847" s="190">
        <v>1840</v>
      </c>
      <c r="S1847" s="200">
        <f>TRUNC((('TARIFA ENTREGA A DIRECCION USD'!C1847-'TARIFA ENTREGA A DIRECCION USD'!D1847)/'TARIFA ENTREGA A DIRECCION USD'!D1847)+1,3)</f>
        <v>0.72299999999999998</v>
      </c>
      <c r="T1847" s="200">
        <f>TRUNC(('TARIFA ENTREGA A DIRECCION USD'!E1847-'TARIFA ENTREGA A DIRECCION USD'!D1847)/'TARIFA ENTREGA A DIRECCION USD'!D1847,3)</f>
        <v>0.252</v>
      </c>
      <c r="U1847" s="200">
        <f>TRUNC(('TARIFA ENTREGA A DIRECCION USD'!F1847-'TARIFA ENTREGA A DIRECCION USD'!D1847)/'TARIFA ENTREGA A DIRECCION USD'!D1847,3)</f>
        <v>0.42299999999999999</v>
      </c>
      <c r="V1847" s="200">
        <f>TRUNC(('TARIFA ENTREGA A DIRECCION USD'!G1847-'TARIFA ENTREGA A DIRECCION USD'!D1847)/'TARIFA ENTREGA A DIRECCION USD'!D1847,3)</f>
        <v>0.94799999999999995</v>
      </c>
      <c r="X1847" s="142">
        <v>16.12</v>
      </c>
      <c r="Y1847" s="190">
        <v>1840</v>
      </c>
      <c r="Z1847" s="200">
        <v>0.55000000000000004</v>
      </c>
      <c r="AA1847" s="200">
        <v>0.13</v>
      </c>
      <c r="AB1847" s="200">
        <v>0.3</v>
      </c>
      <c r="AC1847" s="200">
        <v>0.85</v>
      </c>
      <c r="AL1847"/>
      <c r="AM1847"/>
      <c r="AN1847"/>
      <c r="AO1847"/>
      <c r="AP1847"/>
      <c r="AQ1847"/>
      <c r="AR1847"/>
      <c r="AS1847"/>
      <c r="AT1847"/>
      <c r="AU1847"/>
    </row>
    <row r="1848" spans="17:47" x14ac:dyDescent="0.2">
      <c r="Q1848" s="142">
        <f>TRUNC('TARIFA ENTREGA A DIRECCION USD'!D1849-'TARIFA ENTREGA A DIRECCION USD'!D1848,2)</f>
        <v>0.54</v>
      </c>
      <c r="R1848" s="190">
        <v>1841</v>
      </c>
      <c r="S1848" s="200">
        <f>TRUNC((('TARIFA ENTREGA A DIRECCION USD'!C1848-'TARIFA ENTREGA A DIRECCION USD'!D1848)/'TARIFA ENTREGA A DIRECCION USD'!D1848)+1,3)</f>
        <v>0.72299999999999998</v>
      </c>
      <c r="T1848" s="200">
        <f>TRUNC(('TARIFA ENTREGA A DIRECCION USD'!E1848-'TARIFA ENTREGA A DIRECCION USD'!D1848)/'TARIFA ENTREGA A DIRECCION USD'!D1848,3)</f>
        <v>0.252</v>
      </c>
      <c r="U1848" s="200">
        <f>TRUNC(('TARIFA ENTREGA A DIRECCION USD'!F1848-'TARIFA ENTREGA A DIRECCION USD'!D1848)/'TARIFA ENTREGA A DIRECCION USD'!D1848,3)</f>
        <v>0.42299999999999999</v>
      </c>
      <c r="V1848" s="200">
        <f>TRUNC(('TARIFA ENTREGA A DIRECCION USD'!G1848-'TARIFA ENTREGA A DIRECCION USD'!D1848)/'TARIFA ENTREGA A DIRECCION USD'!D1848,3)</f>
        <v>0.94799999999999995</v>
      </c>
      <c r="X1848" s="142">
        <v>16.12</v>
      </c>
      <c r="Y1848" s="190">
        <v>1841</v>
      </c>
      <c r="Z1848" s="200">
        <v>0.55000000000000004</v>
      </c>
      <c r="AA1848" s="200">
        <v>0.13</v>
      </c>
      <c r="AB1848" s="200">
        <v>0.3</v>
      </c>
      <c r="AC1848" s="200">
        <v>0.85</v>
      </c>
      <c r="AL1848"/>
      <c r="AM1848"/>
      <c r="AN1848"/>
      <c r="AO1848"/>
      <c r="AP1848"/>
      <c r="AQ1848"/>
      <c r="AR1848"/>
      <c r="AS1848"/>
      <c r="AT1848"/>
      <c r="AU1848"/>
    </row>
    <row r="1849" spans="17:47" x14ac:dyDescent="0.2">
      <c r="Q1849" s="142">
        <f>TRUNC('TARIFA ENTREGA A DIRECCION USD'!D1850-'TARIFA ENTREGA A DIRECCION USD'!D1849,2)</f>
        <v>0.54</v>
      </c>
      <c r="R1849" s="190">
        <v>1842</v>
      </c>
      <c r="S1849" s="200">
        <f>TRUNC((('TARIFA ENTREGA A DIRECCION USD'!C1849-'TARIFA ENTREGA A DIRECCION USD'!D1849)/'TARIFA ENTREGA A DIRECCION USD'!D1849)+1,3)</f>
        <v>0.72299999999999998</v>
      </c>
      <c r="T1849" s="200">
        <f>TRUNC(('TARIFA ENTREGA A DIRECCION USD'!E1849-'TARIFA ENTREGA A DIRECCION USD'!D1849)/'TARIFA ENTREGA A DIRECCION USD'!D1849,3)</f>
        <v>0.252</v>
      </c>
      <c r="U1849" s="200">
        <f>TRUNC(('TARIFA ENTREGA A DIRECCION USD'!F1849-'TARIFA ENTREGA A DIRECCION USD'!D1849)/'TARIFA ENTREGA A DIRECCION USD'!D1849,3)</f>
        <v>0.42299999999999999</v>
      </c>
      <c r="V1849" s="200">
        <f>TRUNC(('TARIFA ENTREGA A DIRECCION USD'!G1849-'TARIFA ENTREGA A DIRECCION USD'!D1849)/'TARIFA ENTREGA A DIRECCION USD'!D1849,3)</f>
        <v>0.94799999999999995</v>
      </c>
      <c r="X1849" s="142">
        <v>16.12</v>
      </c>
      <c r="Y1849" s="190">
        <v>1842</v>
      </c>
      <c r="Z1849" s="200">
        <v>0.55000000000000004</v>
      </c>
      <c r="AA1849" s="200">
        <v>0.13</v>
      </c>
      <c r="AB1849" s="200">
        <v>0.3</v>
      </c>
      <c r="AC1849" s="200">
        <v>0.85</v>
      </c>
      <c r="AL1849"/>
      <c r="AM1849"/>
      <c r="AN1849"/>
      <c r="AO1849"/>
      <c r="AP1849"/>
      <c r="AQ1849"/>
      <c r="AR1849"/>
      <c r="AS1849"/>
      <c r="AT1849"/>
      <c r="AU1849"/>
    </row>
    <row r="1850" spans="17:47" x14ac:dyDescent="0.2">
      <c r="Q1850" s="142">
        <f>TRUNC('TARIFA ENTREGA A DIRECCION USD'!D1851-'TARIFA ENTREGA A DIRECCION USD'!D1850,2)</f>
        <v>0.54</v>
      </c>
      <c r="R1850" s="190">
        <v>1843</v>
      </c>
      <c r="S1850" s="200">
        <f>TRUNC((('TARIFA ENTREGA A DIRECCION USD'!C1850-'TARIFA ENTREGA A DIRECCION USD'!D1850)/'TARIFA ENTREGA A DIRECCION USD'!D1850)+1,3)</f>
        <v>0.72299999999999998</v>
      </c>
      <c r="T1850" s="200">
        <f>TRUNC(('TARIFA ENTREGA A DIRECCION USD'!E1850-'TARIFA ENTREGA A DIRECCION USD'!D1850)/'TARIFA ENTREGA A DIRECCION USD'!D1850,3)</f>
        <v>0.252</v>
      </c>
      <c r="U1850" s="200">
        <f>TRUNC(('TARIFA ENTREGA A DIRECCION USD'!F1850-'TARIFA ENTREGA A DIRECCION USD'!D1850)/'TARIFA ENTREGA A DIRECCION USD'!D1850,3)</f>
        <v>0.42299999999999999</v>
      </c>
      <c r="V1850" s="200">
        <f>TRUNC(('TARIFA ENTREGA A DIRECCION USD'!G1850-'TARIFA ENTREGA A DIRECCION USD'!D1850)/'TARIFA ENTREGA A DIRECCION USD'!D1850,3)</f>
        <v>0.94799999999999995</v>
      </c>
      <c r="X1850" s="142">
        <v>16.12</v>
      </c>
      <c r="Y1850" s="190">
        <v>1843</v>
      </c>
      <c r="Z1850" s="200">
        <v>0.55000000000000004</v>
      </c>
      <c r="AA1850" s="200">
        <v>0.13</v>
      </c>
      <c r="AB1850" s="200">
        <v>0.3</v>
      </c>
      <c r="AC1850" s="200">
        <v>0.85</v>
      </c>
      <c r="AL1850"/>
      <c r="AM1850"/>
      <c r="AN1850"/>
      <c r="AO1850"/>
      <c r="AP1850"/>
      <c r="AQ1850"/>
      <c r="AR1850"/>
      <c r="AS1850"/>
      <c r="AT1850"/>
      <c r="AU1850"/>
    </row>
    <row r="1851" spans="17:47" x14ac:dyDescent="0.2">
      <c r="Q1851" s="142">
        <f>TRUNC('TARIFA ENTREGA A DIRECCION USD'!D1852-'TARIFA ENTREGA A DIRECCION USD'!D1851,2)</f>
        <v>0.54</v>
      </c>
      <c r="R1851" s="190">
        <v>1844</v>
      </c>
      <c r="S1851" s="200">
        <f>TRUNC((('TARIFA ENTREGA A DIRECCION USD'!C1851-'TARIFA ENTREGA A DIRECCION USD'!D1851)/'TARIFA ENTREGA A DIRECCION USD'!D1851)+1,3)</f>
        <v>0.72299999999999998</v>
      </c>
      <c r="T1851" s="200">
        <f>TRUNC(('TARIFA ENTREGA A DIRECCION USD'!E1851-'TARIFA ENTREGA A DIRECCION USD'!D1851)/'TARIFA ENTREGA A DIRECCION USD'!D1851,3)</f>
        <v>0.252</v>
      </c>
      <c r="U1851" s="200">
        <f>TRUNC(('TARIFA ENTREGA A DIRECCION USD'!F1851-'TARIFA ENTREGA A DIRECCION USD'!D1851)/'TARIFA ENTREGA A DIRECCION USD'!D1851,3)</f>
        <v>0.42299999999999999</v>
      </c>
      <c r="V1851" s="200">
        <f>TRUNC(('TARIFA ENTREGA A DIRECCION USD'!G1851-'TARIFA ENTREGA A DIRECCION USD'!D1851)/'TARIFA ENTREGA A DIRECCION USD'!D1851,3)</f>
        <v>0.94799999999999995</v>
      </c>
      <c r="X1851" s="142">
        <v>16.12</v>
      </c>
      <c r="Y1851" s="190">
        <v>1844</v>
      </c>
      <c r="Z1851" s="200">
        <v>0.55000000000000004</v>
      </c>
      <c r="AA1851" s="200">
        <v>0.13</v>
      </c>
      <c r="AB1851" s="200">
        <v>0.3</v>
      </c>
      <c r="AC1851" s="200">
        <v>0.85</v>
      </c>
      <c r="AL1851"/>
      <c r="AM1851"/>
      <c r="AN1851"/>
      <c r="AO1851"/>
      <c r="AP1851"/>
      <c r="AQ1851"/>
      <c r="AR1851"/>
      <c r="AS1851"/>
      <c r="AT1851"/>
      <c r="AU1851"/>
    </row>
    <row r="1852" spans="17:47" x14ac:dyDescent="0.2">
      <c r="Q1852" s="142">
        <f>TRUNC('TARIFA ENTREGA A DIRECCION USD'!D1853-'TARIFA ENTREGA A DIRECCION USD'!D1852,2)</f>
        <v>0.54</v>
      </c>
      <c r="R1852" s="190">
        <v>1845</v>
      </c>
      <c r="S1852" s="200">
        <f>TRUNC((('TARIFA ENTREGA A DIRECCION USD'!C1852-'TARIFA ENTREGA A DIRECCION USD'!D1852)/'TARIFA ENTREGA A DIRECCION USD'!D1852)+1,3)</f>
        <v>0.72299999999999998</v>
      </c>
      <c r="T1852" s="200">
        <f>TRUNC(('TARIFA ENTREGA A DIRECCION USD'!E1852-'TARIFA ENTREGA A DIRECCION USD'!D1852)/'TARIFA ENTREGA A DIRECCION USD'!D1852,3)</f>
        <v>0.252</v>
      </c>
      <c r="U1852" s="200">
        <f>TRUNC(('TARIFA ENTREGA A DIRECCION USD'!F1852-'TARIFA ENTREGA A DIRECCION USD'!D1852)/'TARIFA ENTREGA A DIRECCION USD'!D1852,3)</f>
        <v>0.42299999999999999</v>
      </c>
      <c r="V1852" s="200">
        <f>TRUNC(('TARIFA ENTREGA A DIRECCION USD'!G1852-'TARIFA ENTREGA A DIRECCION USD'!D1852)/'TARIFA ENTREGA A DIRECCION USD'!D1852,3)</f>
        <v>0.94799999999999995</v>
      </c>
      <c r="X1852" s="142">
        <v>16.12</v>
      </c>
      <c r="Y1852" s="190">
        <v>1845</v>
      </c>
      <c r="Z1852" s="200">
        <v>0.55000000000000004</v>
      </c>
      <c r="AA1852" s="200">
        <v>0.13</v>
      </c>
      <c r="AB1852" s="200">
        <v>0.3</v>
      </c>
      <c r="AC1852" s="200">
        <v>0.85</v>
      </c>
      <c r="AL1852"/>
      <c r="AM1852"/>
      <c r="AN1852"/>
      <c r="AO1852"/>
      <c r="AP1852"/>
      <c r="AQ1852"/>
      <c r="AR1852"/>
      <c r="AS1852"/>
      <c r="AT1852"/>
      <c r="AU1852"/>
    </row>
    <row r="1853" spans="17:47" x14ac:dyDescent="0.2">
      <c r="Q1853" s="142">
        <f>TRUNC('TARIFA ENTREGA A DIRECCION USD'!D1854-'TARIFA ENTREGA A DIRECCION USD'!D1853,2)</f>
        <v>0.54</v>
      </c>
      <c r="R1853" s="190">
        <v>1846</v>
      </c>
      <c r="S1853" s="200">
        <f>TRUNC((('TARIFA ENTREGA A DIRECCION USD'!C1853-'TARIFA ENTREGA A DIRECCION USD'!D1853)/'TARIFA ENTREGA A DIRECCION USD'!D1853)+1,3)</f>
        <v>0.72299999999999998</v>
      </c>
      <c r="T1853" s="200">
        <f>TRUNC(('TARIFA ENTREGA A DIRECCION USD'!E1853-'TARIFA ENTREGA A DIRECCION USD'!D1853)/'TARIFA ENTREGA A DIRECCION USD'!D1853,3)</f>
        <v>0.252</v>
      </c>
      <c r="U1853" s="200">
        <f>TRUNC(('TARIFA ENTREGA A DIRECCION USD'!F1853-'TARIFA ENTREGA A DIRECCION USD'!D1853)/'TARIFA ENTREGA A DIRECCION USD'!D1853,3)</f>
        <v>0.42299999999999999</v>
      </c>
      <c r="V1853" s="200">
        <f>TRUNC(('TARIFA ENTREGA A DIRECCION USD'!G1853-'TARIFA ENTREGA A DIRECCION USD'!D1853)/'TARIFA ENTREGA A DIRECCION USD'!D1853,3)</f>
        <v>0.94799999999999995</v>
      </c>
      <c r="X1853" s="142">
        <v>16.12</v>
      </c>
      <c r="Y1853" s="190">
        <v>1846</v>
      </c>
      <c r="Z1853" s="200">
        <v>0.55000000000000004</v>
      </c>
      <c r="AA1853" s="200">
        <v>0.13</v>
      </c>
      <c r="AB1853" s="200">
        <v>0.3</v>
      </c>
      <c r="AC1853" s="200">
        <v>0.85</v>
      </c>
      <c r="AL1853"/>
      <c r="AM1853"/>
      <c r="AN1853"/>
      <c r="AO1853"/>
      <c r="AP1853"/>
      <c r="AQ1853"/>
      <c r="AR1853"/>
      <c r="AS1853"/>
      <c r="AT1853"/>
      <c r="AU1853"/>
    </row>
    <row r="1854" spans="17:47" x14ac:dyDescent="0.2">
      <c r="Q1854" s="142">
        <f>TRUNC('TARIFA ENTREGA A DIRECCION USD'!D1855-'TARIFA ENTREGA A DIRECCION USD'!D1854,2)</f>
        <v>0.54</v>
      </c>
      <c r="R1854" s="190">
        <v>1847</v>
      </c>
      <c r="S1854" s="200">
        <f>TRUNC((('TARIFA ENTREGA A DIRECCION USD'!C1854-'TARIFA ENTREGA A DIRECCION USD'!D1854)/'TARIFA ENTREGA A DIRECCION USD'!D1854)+1,3)</f>
        <v>0.72299999999999998</v>
      </c>
      <c r="T1854" s="200">
        <f>TRUNC(('TARIFA ENTREGA A DIRECCION USD'!E1854-'TARIFA ENTREGA A DIRECCION USD'!D1854)/'TARIFA ENTREGA A DIRECCION USD'!D1854,3)</f>
        <v>0.252</v>
      </c>
      <c r="U1854" s="200">
        <f>TRUNC(('TARIFA ENTREGA A DIRECCION USD'!F1854-'TARIFA ENTREGA A DIRECCION USD'!D1854)/'TARIFA ENTREGA A DIRECCION USD'!D1854,3)</f>
        <v>0.42299999999999999</v>
      </c>
      <c r="V1854" s="200">
        <f>TRUNC(('TARIFA ENTREGA A DIRECCION USD'!G1854-'TARIFA ENTREGA A DIRECCION USD'!D1854)/'TARIFA ENTREGA A DIRECCION USD'!D1854,3)</f>
        <v>0.94799999999999995</v>
      </c>
      <c r="X1854" s="142">
        <v>16.12</v>
      </c>
      <c r="Y1854" s="190">
        <v>1847</v>
      </c>
      <c r="Z1854" s="200">
        <v>0.55000000000000004</v>
      </c>
      <c r="AA1854" s="200">
        <v>0.13</v>
      </c>
      <c r="AB1854" s="200">
        <v>0.3</v>
      </c>
      <c r="AC1854" s="200">
        <v>0.85</v>
      </c>
      <c r="AL1854"/>
      <c r="AM1854"/>
      <c r="AN1854"/>
      <c r="AO1854"/>
      <c r="AP1854"/>
      <c r="AQ1854"/>
      <c r="AR1854"/>
      <c r="AS1854"/>
      <c r="AT1854"/>
      <c r="AU1854"/>
    </row>
    <row r="1855" spans="17:47" x14ac:dyDescent="0.2">
      <c r="Q1855" s="142">
        <f>TRUNC('TARIFA ENTREGA A DIRECCION USD'!D1856-'TARIFA ENTREGA A DIRECCION USD'!D1855,2)</f>
        <v>0.54</v>
      </c>
      <c r="R1855" s="190">
        <v>1848</v>
      </c>
      <c r="S1855" s="200">
        <f>TRUNC((('TARIFA ENTREGA A DIRECCION USD'!C1855-'TARIFA ENTREGA A DIRECCION USD'!D1855)/'TARIFA ENTREGA A DIRECCION USD'!D1855)+1,3)</f>
        <v>0.72299999999999998</v>
      </c>
      <c r="T1855" s="200">
        <f>TRUNC(('TARIFA ENTREGA A DIRECCION USD'!E1855-'TARIFA ENTREGA A DIRECCION USD'!D1855)/'TARIFA ENTREGA A DIRECCION USD'!D1855,3)</f>
        <v>0.252</v>
      </c>
      <c r="U1855" s="200">
        <f>TRUNC(('TARIFA ENTREGA A DIRECCION USD'!F1855-'TARIFA ENTREGA A DIRECCION USD'!D1855)/'TARIFA ENTREGA A DIRECCION USD'!D1855,3)</f>
        <v>0.42299999999999999</v>
      </c>
      <c r="V1855" s="200">
        <f>TRUNC(('TARIFA ENTREGA A DIRECCION USD'!G1855-'TARIFA ENTREGA A DIRECCION USD'!D1855)/'TARIFA ENTREGA A DIRECCION USD'!D1855,3)</f>
        <v>0.94799999999999995</v>
      </c>
      <c r="X1855" s="142">
        <v>16.12</v>
      </c>
      <c r="Y1855" s="190">
        <v>1848</v>
      </c>
      <c r="Z1855" s="200">
        <v>0.55000000000000004</v>
      </c>
      <c r="AA1855" s="200">
        <v>0.13</v>
      </c>
      <c r="AB1855" s="200">
        <v>0.3</v>
      </c>
      <c r="AC1855" s="200">
        <v>0.85</v>
      </c>
      <c r="AL1855"/>
      <c r="AM1855"/>
      <c r="AN1855"/>
      <c r="AO1855"/>
      <c r="AP1855"/>
      <c r="AQ1855"/>
      <c r="AR1855"/>
      <c r="AS1855"/>
      <c r="AT1855"/>
      <c r="AU1855"/>
    </row>
    <row r="1856" spans="17:47" x14ac:dyDescent="0.2">
      <c r="Q1856" s="142">
        <f>TRUNC('TARIFA ENTREGA A DIRECCION USD'!D1857-'TARIFA ENTREGA A DIRECCION USD'!D1856,2)</f>
        <v>0.54</v>
      </c>
      <c r="R1856" s="190">
        <v>1849</v>
      </c>
      <c r="S1856" s="200">
        <f>TRUNC((('TARIFA ENTREGA A DIRECCION USD'!C1856-'TARIFA ENTREGA A DIRECCION USD'!D1856)/'TARIFA ENTREGA A DIRECCION USD'!D1856)+1,3)</f>
        <v>0.72299999999999998</v>
      </c>
      <c r="T1856" s="200">
        <f>TRUNC(('TARIFA ENTREGA A DIRECCION USD'!E1856-'TARIFA ENTREGA A DIRECCION USD'!D1856)/'TARIFA ENTREGA A DIRECCION USD'!D1856,3)</f>
        <v>0.252</v>
      </c>
      <c r="U1856" s="200">
        <f>TRUNC(('TARIFA ENTREGA A DIRECCION USD'!F1856-'TARIFA ENTREGA A DIRECCION USD'!D1856)/'TARIFA ENTREGA A DIRECCION USD'!D1856,3)</f>
        <v>0.42299999999999999</v>
      </c>
      <c r="V1856" s="200">
        <f>TRUNC(('TARIFA ENTREGA A DIRECCION USD'!G1856-'TARIFA ENTREGA A DIRECCION USD'!D1856)/'TARIFA ENTREGA A DIRECCION USD'!D1856,3)</f>
        <v>0.94799999999999995</v>
      </c>
      <c r="X1856" s="142">
        <v>16.12</v>
      </c>
      <c r="Y1856" s="190">
        <v>1849</v>
      </c>
      <c r="Z1856" s="200">
        <v>0.55000000000000004</v>
      </c>
      <c r="AA1856" s="200">
        <v>0.13</v>
      </c>
      <c r="AB1856" s="200">
        <v>0.3</v>
      </c>
      <c r="AC1856" s="200">
        <v>0.85</v>
      </c>
      <c r="AL1856"/>
      <c r="AM1856"/>
      <c r="AN1856"/>
      <c r="AO1856"/>
      <c r="AP1856"/>
      <c r="AQ1856"/>
      <c r="AR1856"/>
      <c r="AS1856"/>
      <c r="AT1856"/>
      <c r="AU1856"/>
    </row>
    <row r="1857" spans="17:47" x14ac:dyDescent="0.2">
      <c r="Q1857" s="142">
        <f>TRUNC('TARIFA ENTREGA A DIRECCION USD'!D1858-'TARIFA ENTREGA A DIRECCION USD'!D1857,2)</f>
        <v>0.54</v>
      </c>
      <c r="R1857" s="190">
        <v>1850</v>
      </c>
      <c r="S1857" s="200">
        <f>TRUNC((('TARIFA ENTREGA A DIRECCION USD'!C1857-'TARIFA ENTREGA A DIRECCION USD'!D1857)/'TARIFA ENTREGA A DIRECCION USD'!D1857)+1,3)</f>
        <v>0.72299999999999998</v>
      </c>
      <c r="T1857" s="200">
        <f>TRUNC(('TARIFA ENTREGA A DIRECCION USD'!E1857-'TARIFA ENTREGA A DIRECCION USD'!D1857)/'TARIFA ENTREGA A DIRECCION USD'!D1857,3)</f>
        <v>0.252</v>
      </c>
      <c r="U1857" s="200">
        <f>TRUNC(('TARIFA ENTREGA A DIRECCION USD'!F1857-'TARIFA ENTREGA A DIRECCION USD'!D1857)/'TARIFA ENTREGA A DIRECCION USD'!D1857,3)</f>
        <v>0.42299999999999999</v>
      </c>
      <c r="V1857" s="200">
        <f>TRUNC(('TARIFA ENTREGA A DIRECCION USD'!G1857-'TARIFA ENTREGA A DIRECCION USD'!D1857)/'TARIFA ENTREGA A DIRECCION USD'!D1857,3)</f>
        <v>0.94799999999999995</v>
      </c>
      <c r="X1857" s="142">
        <v>16.12</v>
      </c>
      <c r="Y1857" s="190">
        <v>1850</v>
      </c>
      <c r="Z1857" s="200">
        <v>0.55000000000000004</v>
      </c>
      <c r="AA1857" s="200">
        <v>0.13</v>
      </c>
      <c r="AB1857" s="200">
        <v>0.3</v>
      </c>
      <c r="AC1857" s="200">
        <v>0.85</v>
      </c>
      <c r="AL1857"/>
      <c r="AM1857"/>
      <c r="AN1857"/>
      <c r="AO1857"/>
      <c r="AP1857"/>
      <c r="AQ1857"/>
      <c r="AR1857"/>
      <c r="AS1857"/>
      <c r="AT1857"/>
      <c r="AU1857"/>
    </row>
    <row r="1858" spans="17:47" x14ac:dyDescent="0.2">
      <c r="Q1858" s="142">
        <f>TRUNC('TARIFA ENTREGA A DIRECCION USD'!D1859-'TARIFA ENTREGA A DIRECCION USD'!D1858,2)</f>
        <v>0.54</v>
      </c>
      <c r="R1858" s="190">
        <v>1851</v>
      </c>
      <c r="S1858" s="200">
        <f>TRUNC((('TARIFA ENTREGA A DIRECCION USD'!C1858-'TARIFA ENTREGA A DIRECCION USD'!D1858)/'TARIFA ENTREGA A DIRECCION USD'!D1858)+1,3)</f>
        <v>0.72299999999999998</v>
      </c>
      <c r="T1858" s="200">
        <f>TRUNC(('TARIFA ENTREGA A DIRECCION USD'!E1858-'TARIFA ENTREGA A DIRECCION USD'!D1858)/'TARIFA ENTREGA A DIRECCION USD'!D1858,3)</f>
        <v>0.252</v>
      </c>
      <c r="U1858" s="200">
        <f>TRUNC(('TARIFA ENTREGA A DIRECCION USD'!F1858-'TARIFA ENTREGA A DIRECCION USD'!D1858)/'TARIFA ENTREGA A DIRECCION USD'!D1858,3)</f>
        <v>0.42299999999999999</v>
      </c>
      <c r="V1858" s="200">
        <f>TRUNC(('TARIFA ENTREGA A DIRECCION USD'!G1858-'TARIFA ENTREGA A DIRECCION USD'!D1858)/'TARIFA ENTREGA A DIRECCION USD'!D1858,3)</f>
        <v>0.94799999999999995</v>
      </c>
      <c r="X1858" s="142">
        <v>16.12</v>
      </c>
      <c r="Y1858" s="190">
        <v>1851</v>
      </c>
      <c r="Z1858" s="200">
        <v>0.55000000000000004</v>
      </c>
      <c r="AA1858" s="200">
        <v>0.13</v>
      </c>
      <c r="AB1858" s="200">
        <v>0.3</v>
      </c>
      <c r="AC1858" s="200">
        <v>0.85</v>
      </c>
      <c r="AL1858"/>
      <c r="AM1858"/>
      <c r="AN1858"/>
      <c r="AO1858"/>
      <c r="AP1858"/>
      <c r="AQ1858"/>
      <c r="AR1858"/>
      <c r="AS1858"/>
      <c r="AT1858"/>
      <c r="AU1858"/>
    </row>
    <row r="1859" spans="17:47" x14ac:dyDescent="0.2">
      <c r="Q1859" s="142">
        <f>TRUNC('TARIFA ENTREGA A DIRECCION USD'!D1860-'TARIFA ENTREGA A DIRECCION USD'!D1859,2)</f>
        <v>0.54</v>
      </c>
      <c r="R1859" s="190">
        <v>1852</v>
      </c>
      <c r="S1859" s="200">
        <f>TRUNC((('TARIFA ENTREGA A DIRECCION USD'!C1859-'TARIFA ENTREGA A DIRECCION USD'!D1859)/'TARIFA ENTREGA A DIRECCION USD'!D1859)+1,3)</f>
        <v>0.72299999999999998</v>
      </c>
      <c r="T1859" s="200">
        <f>TRUNC(('TARIFA ENTREGA A DIRECCION USD'!E1859-'TARIFA ENTREGA A DIRECCION USD'!D1859)/'TARIFA ENTREGA A DIRECCION USD'!D1859,3)</f>
        <v>0.252</v>
      </c>
      <c r="U1859" s="200">
        <f>TRUNC(('TARIFA ENTREGA A DIRECCION USD'!F1859-'TARIFA ENTREGA A DIRECCION USD'!D1859)/'TARIFA ENTREGA A DIRECCION USD'!D1859,3)</f>
        <v>0.42299999999999999</v>
      </c>
      <c r="V1859" s="200">
        <f>TRUNC(('TARIFA ENTREGA A DIRECCION USD'!G1859-'TARIFA ENTREGA A DIRECCION USD'!D1859)/'TARIFA ENTREGA A DIRECCION USD'!D1859,3)</f>
        <v>0.94799999999999995</v>
      </c>
      <c r="X1859" s="142">
        <v>16.12</v>
      </c>
      <c r="Y1859" s="190">
        <v>1852</v>
      </c>
      <c r="Z1859" s="200">
        <v>0.55000000000000004</v>
      </c>
      <c r="AA1859" s="200">
        <v>0.13</v>
      </c>
      <c r="AB1859" s="200">
        <v>0.3</v>
      </c>
      <c r="AC1859" s="200">
        <v>0.85</v>
      </c>
      <c r="AL1859"/>
      <c r="AM1859"/>
      <c r="AN1859"/>
      <c r="AO1859"/>
      <c r="AP1859"/>
      <c r="AQ1859"/>
      <c r="AR1859"/>
      <c r="AS1859"/>
      <c r="AT1859"/>
      <c r="AU1859"/>
    </row>
    <row r="1860" spans="17:47" x14ac:dyDescent="0.2">
      <c r="Q1860" s="142">
        <f>TRUNC('TARIFA ENTREGA A DIRECCION USD'!D1861-'TARIFA ENTREGA A DIRECCION USD'!D1860,2)</f>
        <v>0.54</v>
      </c>
      <c r="R1860" s="190">
        <v>1853</v>
      </c>
      <c r="S1860" s="200">
        <f>TRUNC((('TARIFA ENTREGA A DIRECCION USD'!C1860-'TARIFA ENTREGA A DIRECCION USD'!D1860)/'TARIFA ENTREGA A DIRECCION USD'!D1860)+1,3)</f>
        <v>0.72299999999999998</v>
      </c>
      <c r="T1860" s="200">
        <f>TRUNC(('TARIFA ENTREGA A DIRECCION USD'!E1860-'TARIFA ENTREGA A DIRECCION USD'!D1860)/'TARIFA ENTREGA A DIRECCION USD'!D1860,3)</f>
        <v>0.252</v>
      </c>
      <c r="U1860" s="200">
        <f>TRUNC(('TARIFA ENTREGA A DIRECCION USD'!F1860-'TARIFA ENTREGA A DIRECCION USD'!D1860)/'TARIFA ENTREGA A DIRECCION USD'!D1860,3)</f>
        <v>0.42299999999999999</v>
      </c>
      <c r="V1860" s="200">
        <f>TRUNC(('TARIFA ENTREGA A DIRECCION USD'!G1860-'TARIFA ENTREGA A DIRECCION USD'!D1860)/'TARIFA ENTREGA A DIRECCION USD'!D1860,3)</f>
        <v>0.94799999999999995</v>
      </c>
      <c r="X1860" s="142">
        <v>16.12</v>
      </c>
      <c r="Y1860" s="190">
        <v>1853</v>
      </c>
      <c r="Z1860" s="200">
        <v>0.55000000000000004</v>
      </c>
      <c r="AA1860" s="200">
        <v>0.13</v>
      </c>
      <c r="AB1860" s="200">
        <v>0.3</v>
      </c>
      <c r="AC1860" s="200">
        <v>0.85</v>
      </c>
      <c r="AL1860"/>
      <c r="AM1860"/>
      <c r="AN1860"/>
      <c r="AO1860"/>
      <c r="AP1860"/>
      <c r="AQ1860"/>
      <c r="AR1860"/>
      <c r="AS1860"/>
      <c r="AT1860"/>
      <c r="AU1860"/>
    </row>
    <row r="1861" spans="17:47" x14ac:dyDescent="0.2">
      <c r="Q1861" s="142">
        <f>TRUNC('TARIFA ENTREGA A DIRECCION USD'!D1862-'TARIFA ENTREGA A DIRECCION USD'!D1861,2)</f>
        <v>0.54</v>
      </c>
      <c r="R1861" s="190">
        <v>1854</v>
      </c>
      <c r="S1861" s="200">
        <f>TRUNC((('TARIFA ENTREGA A DIRECCION USD'!C1861-'TARIFA ENTREGA A DIRECCION USD'!D1861)/'TARIFA ENTREGA A DIRECCION USD'!D1861)+1,3)</f>
        <v>0.72299999999999998</v>
      </c>
      <c r="T1861" s="200">
        <f>TRUNC(('TARIFA ENTREGA A DIRECCION USD'!E1861-'TARIFA ENTREGA A DIRECCION USD'!D1861)/'TARIFA ENTREGA A DIRECCION USD'!D1861,3)</f>
        <v>0.252</v>
      </c>
      <c r="U1861" s="200">
        <f>TRUNC(('TARIFA ENTREGA A DIRECCION USD'!F1861-'TARIFA ENTREGA A DIRECCION USD'!D1861)/'TARIFA ENTREGA A DIRECCION USD'!D1861,3)</f>
        <v>0.42299999999999999</v>
      </c>
      <c r="V1861" s="200">
        <f>TRUNC(('TARIFA ENTREGA A DIRECCION USD'!G1861-'TARIFA ENTREGA A DIRECCION USD'!D1861)/'TARIFA ENTREGA A DIRECCION USD'!D1861,3)</f>
        <v>0.94799999999999995</v>
      </c>
      <c r="X1861" s="142">
        <v>16.12</v>
      </c>
      <c r="Y1861" s="190">
        <v>1854</v>
      </c>
      <c r="Z1861" s="200">
        <v>0.55000000000000004</v>
      </c>
      <c r="AA1861" s="200">
        <v>0.13</v>
      </c>
      <c r="AB1861" s="200">
        <v>0.3</v>
      </c>
      <c r="AC1861" s="200">
        <v>0.85</v>
      </c>
      <c r="AL1861"/>
      <c r="AM1861"/>
      <c r="AN1861"/>
      <c r="AO1861"/>
      <c r="AP1861"/>
      <c r="AQ1861"/>
      <c r="AR1861"/>
      <c r="AS1861"/>
      <c r="AT1861"/>
      <c r="AU1861"/>
    </row>
    <row r="1862" spans="17:47" x14ac:dyDescent="0.2">
      <c r="Q1862" s="142">
        <f>TRUNC('TARIFA ENTREGA A DIRECCION USD'!D1863-'TARIFA ENTREGA A DIRECCION USD'!D1862,2)</f>
        <v>0.54</v>
      </c>
      <c r="R1862" s="190">
        <v>1855</v>
      </c>
      <c r="S1862" s="200">
        <f>TRUNC((('TARIFA ENTREGA A DIRECCION USD'!C1862-'TARIFA ENTREGA A DIRECCION USD'!D1862)/'TARIFA ENTREGA A DIRECCION USD'!D1862)+1,3)</f>
        <v>0.72299999999999998</v>
      </c>
      <c r="T1862" s="200">
        <f>TRUNC(('TARIFA ENTREGA A DIRECCION USD'!E1862-'TARIFA ENTREGA A DIRECCION USD'!D1862)/'TARIFA ENTREGA A DIRECCION USD'!D1862,3)</f>
        <v>0.252</v>
      </c>
      <c r="U1862" s="200">
        <f>TRUNC(('TARIFA ENTREGA A DIRECCION USD'!F1862-'TARIFA ENTREGA A DIRECCION USD'!D1862)/'TARIFA ENTREGA A DIRECCION USD'!D1862,3)</f>
        <v>0.42299999999999999</v>
      </c>
      <c r="V1862" s="200">
        <f>TRUNC(('TARIFA ENTREGA A DIRECCION USD'!G1862-'TARIFA ENTREGA A DIRECCION USD'!D1862)/'TARIFA ENTREGA A DIRECCION USD'!D1862,3)</f>
        <v>0.94899999999999995</v>
      </c>
      <c r="X1862" s="142">
        <v>16.12</v>
      </c>
      <c r="Y1862" s="190">
        <v>1855</v>
      </c>
      <c r="Z1862" s="200">
        <v>0.55000000000000004</v>
      </c>
      <c r="AA1862" s="200">
        <v>0.13</v>
      </c>
      <c r="AB1862" s="200">
        <v>0.3</v>
      </c>
      <c r="AC1862" s="200">
        <v>0.85</v>
      </c>
      <c r="AL1862"/>
      <c r="AM1862"/>
      <c r="AN1862"/>
      <c r="AO1862"/>
      <c r="AP1862"/>
      <c r="AQ1862"/>
      <c r="AR1862"/>
      <c r="AS1862"/>
      <c r="AT1862"/>
      <c r="AU1862"/>
    </row>
    <row r="1863" spans="17:47" x14ac:dyDescent="0.2">
      <c r="Q1863" s="142">
        <f>TRUNC('TARIFA ENTREGA A DIRECCION USD'!D1864-'TARIFA ENTREGA A DIRECCION USD'!D1863,2)</f>
        <v>0.54</v>
      </c>
      <c r="R1863" s="190">
        <v>1856</v>
      </c>
      <c r="S1863" s="200">
        <f>TRUNC((('TARIFA ENTREGA A DIRECCION USD'!C1863-'TARIFA ENTREGA A DIRECCION USD'!D1863)/'TARIFA ENTREGA A DIRECCION USD'!D1863)+1,3)</f>
        <v>0.72299999999999998</v>
      </c>
      <c r="T1863" s="200">
        <f>TRUNC(('TARIFA ENTREGA A DIRECCION USD'!E1863-'TARIFA ENTREGA A DIRECCION USD'!D1863)/'TARIFA ENTREGA A DIRECCION USD'!D1863,3)</f>
        <v>0.252</v>
      </c>
      <c r="U1863" s="200">
        <f>TRUNC(('TARIFA ENTREGA A DIRECCION USD'!F1863-'TARIFA ENTREGA A DIRECCION USD'!D1863)/'TARIFA ENTREGA A DIRECCION USD'!D1863,3)</f>
        <v>0.42299999999999999</v>
      </c>
      <c r="V1863" s="200">
        <f>TRUNC(('TARIFA ENTREGA A DIRECCION USD'!G1863-'TARIFA ENTREGA A DIRECCION USD'!D1863)/'TARIFA ENTREGA A DIRECCION USD'!D1863,3)</f>
        <v>0.94899999999999995</v>
      </c>
      <c r="X1863" s="142">
        <v>16.12</v>
      </c>
      <c r="Y1863" s="190">
        <v>1856</v>
      </c>
      <c r="Z1863" s="200">
        <v>0.55000000000000004</v>
      </c>
      <c r="AA1863" s="200">
        <v>0.13</v>
      </c>
      <c r="AB1863" s="200">
        <v>0.3</v>
      </c>
      <c r="AC1863" s="200">
        <v>0.85</v>
      </c>
      <c r="AL1863"/>
      <c r="AM1863"/>
      <c r="AN1863"/>
      <c r="AO1863"/>
      <c r="AP1863"/>
      <c r="AQ1863"/>
      <c r="AR1863"/>
      <c r="AS1863"/>
      <c r="AT1863"/>
      <c r="AU1863"/>
    </row>
    <row r="1864" spans="17:47" x14ac:dyDescent="0.2">
      <c r="Q1864" s="142">
        <f>TRUNC('TARIFA ENTREGA A DIRECCION USD'!D1865-'TARIFA ENTREGA A DIRECCION USD'!D1864,2)</f>
        <v>0.54</v>
      </c>
      <c r="R1864" s="190">
        <v>1857</v>
      </c>
      <c r="S1864" s="200">
        <f>TRUNC((('TARIFA ENTREGA A DIRECCION USD'!C1864-'TARIFA ENTREGA A DIRECCION USD'!D1864)/'TARIFA ENTREGA A DIRECCION USD'!D1864)+1,3)</f>
        <v>0.72299999999999998</v>
      </c>
      <c r="T1864" s="200">
        <f>TRUNC(('TARIFA ENTREGA A DIRECCION USD'!E1864-'TARIFA ENTREGA A DIRECCION USD'!D1864)/'TARIFA ENTREGA A DIRECCION USD'!D1864,3)</f>
        <v>0.252</v>
      </c>
      <c r="U1864" s="200">
        <f>TRUNC(('TARIFA ENTREGA A DIRECCION USD'!F1864-'TARIFA ENTREGA A DIRECCION USD'!D1864)/'TARIFA ENTREGA A DIRECCION USD'!D1864,3)</f>
        <v>0.42299999999999999</v>
      </c>
      <c r="V1864" s="200">
        <f>TRUNC(('TARIFA ENTREGA A DIRECCION USD'!G1864-'TARIFA ENTREGA A DIRECCION USD'!D1864)/'TARIFA ENTREGA A DIRECCION USD'!D1864,3)</f>
        <v>0.94899999999999995</v>
      </c>
      <c r="X1864" s="142">
        <v>16.12</v>
      </c>
      <c r="Y1864" s="190">
        <v>1857</v>
      </c>
      <c r="Z1864" s="200">
        <v>0.55000000000000004</v>
      </c>
      <c r="AA1864" s="200">
        <v>0.13</v>
      </c>
      <c r="AB1864" s="200">
        <v>0.3</v>
      </c>
      <c r="AC1864" s="200">
        <v>0.85</v>
      </c>
      <c r="AL1864"/>
      <c r="AM1864"/>
      <c r="AN1864"/>
      <c r="AO1864"/>
      <c r="AP1864"/>
      <c r="AQ1864"/>
      <c r="AR1864"/>
      <c r="AS1864"/>
      <c r="AT1864"/>
      <c r="AU1864"/>
    </row>
    <row r="1865" spans="17:47" x14ac:dyDescent="0.2">
      <c r="Q1865" s="142">
        <f>TRUNC('TARIFA ENTREGA A DIRECCION USD'!D1866-'TARIFA ENTREGA A DIRECCION USD'!D1865,2)</f>
        <v>0.54</v>
      </c>
      <c r="R1865" s="190">
        <v>1858</v>
      </c>
      <c r="S1865" s="200">
        <f>TRUNC((('TARIFA ENTREGA A DIRECCION USD'!C1865-'TARIFA ENTREGA A DIRECCION USD'!D1865)/'TARIFA ENTREGA A DIRECCION USD'!D1865)+1,3)</f>
        <v>0.72299999999999998</v>
      </c>
      <c r="T1865" s="200">
        <f>TRUNC(('TARIFA ENTREGA A DIRECCION USD'!E1865-'TARIFA ENTREGA A DIRECCION USD'!D1865)/'TARIFA ENTREGA A DIRECCION USD'!D1865,3)</f>
        <v>0.252</v>
      </c>
      <c r="U1865" s="200">
        <f>TRUNC(('TARIFA ENTREGA A DIRECCION USD'!F1865-'TARIFA ENTREGA A DIRECCION USD'!D1865)/'TARIFA ENTREGA A DIRECCION USD'!D1865,3)</f>
        <v>0.42299999999999999</v>
      </c>
      <c r="V1865" s="200">
        <f>TRUNC(('TARIFA ENTREGA A DIRECCION USD'!G1865-'TARIFA ENTREGA A DIRECCION USD'!D1865)/'TARIFA ENTREGA A DIRECCION USD'!D1865,3)</f>
        <v>0.94899999999999995</v>
      </c>
      <c r="X1865" s="142">
        <v>16.12</v>
      </c>
      <c r="Y1865" s="190">
        <v>1858</v>
      </c>
      <c r="Z1865" s="200">
        <v>0.55000000000000004</v>
      </c>
      <c r="AA1865" s="200">
        <v>0.13</v>
      </c>
      <c r="AB1865" s="200">
        <v>0.3</v>
      </c>
      <c r="AC1865" s="200">
        <v>0.85</v>
      </c>
      <c r="AL1865"/>
      <c r="AM1865"/>
      <c r="AN1865"/>
      <c r="AO1865"/>
      <c r="AP1865"/>
      <c r="AQ1865"/>
      <c r="AR1865"/>
      <c r="AS1865"/>
      <c r="AT1865"/>
      <c r="AU1865"/>
    </row>
    <row r="1866" spans="17:47" x14ac:dyDescent="0.2">
      <c r="Q1866" s="142">
        <f>TRUNC('TARIFA ENTREGA A DIRECCION USD'!D1867-'TARIFA ENTREGA A DIRECCION USD'!D1866,2)</f>
        <v>0.54</v>
      </c>
      <c r="R1866" s="190">
        <v>1859</v>
      </c>
      <c r="S1866" s="200">
        <f>TRUNC((('TARIFA ENTREGA A DIRECCION USD'!C1866-'TARIFA ENTREGA A DIRECCION USD'!D1866)/'TARIFA ENTREGA A DIRECCION USD'!D1866)+1,3)</f>
        <v>0.72299999999999998</v>
      </c>
      <c r="T1866" s="200">
        <f>TRUNC(('TARIFA ENTREGA A DIRECCION USD'!E1866-'TARIFA ENTREGA A DIRECCION USD'!D1866)/'TARIFA ENTREGA A DIRECCION USD'!D1866,3)</f>
        <v>0.252</v>
      </c>
      <c r="U1866" s="200">
        <f>TRUNC(('TARIFA ENTREGA A DIRECCION USD'!F1866-'TARIFA ENTREGA A DIRECCION USD'!D1866)/'TARIFA ENTREGA A DIRECCION USD'!D1866,3)</f>
        <v>0.42399999999999999</v>
      </c>
      <c r="V1866" s="200">
        <f>TRUNC(('TARIFA ENTREGA A DIRECCION USD'!G1866-'TARIFA ENTREGA A DIRECCION USD'!D1866)/'TARIFA ENTREGA A DIRECCION USD'!D1866,3)</f>
        <v>0.94899999999999995</v>
      </c>
      <c r="X1866" s="142">
        <v>16.12</v>
      </c>
      <c r="Y1866" s="190">
        <v>1859</v>
      </c>
      <c r="Z1866" s="200">
        <v>0.55000000000000004</v>
      </c>
      <c r="AA1866" s="200">
        <v>0.13</v>
      </c>
      <c r="AB1866" s="200">
        <v>0.3</v>
      </c>
      <c r="AC1866" s="200">
        <v>0.85</v>
      </c>
      <c r="AL1866"/>
      <c r="AM1866"/>
      <c r="AN1866"/>
      <c r="AO1866"/>
      <c r="AP1866"/>
      <c r="AQ1866"/>
      <c r="AR1866"/>
      <c r="AS1866"/>
      <c r="AT1866"/>
      <c r="AU1866"/>
    </row>
    <row r="1867" spans="17:47" x14ac:dyDescent="0.2">
      <c r="Q1867" s="142">
        <f>TRUNC('TARIFA ENTREGA A DIRECCION USD'!D1868-'TARIFA ENTREGA A DIRECCION USD'!D1867,2)</f>
        <v>0.54</v>
      </c>
      <c r="R1867" s="190">
        <v>1860</v>
      </c>
      <c r="S1867" s="200">
        <f>TRUNC((('TARIFA ENTREGA A DIRECCION USD'!C1867-'TARIFA ENTREGA A DIRECCION USD'!D1867)/'TARIFA ENTREGA A DIRECCION USD'!D1867)+1,3)</f>
        <v>0.72299999999999998</v>
      </c>
      <c r="T1867" s="200">
        <f>TRUNC(('TARIFA ENTREGA A DIRECCION USD'!E1867-'TARIFA ENTREGA A DIRECCION USD'!D1867)/'TARIFA ENTREGA A DIRECCION USD'!D1867,3)</f>
        <v>0.252</v>
      </c>
      <c r="U1867" s="200">
        <f>TRUNC(('TARIFA ENTREGA A DIRECCION USD'!F1867-'TARIFA ENTREGA A DIRECCION USD'!D1867)/'TARIFA ENTREGA A DIRECCION USD'!D1867,3)</f>
        <v>0.42399999999999999</v>
      </c>
      <c r="V1867" s="200">
        <f>TRUNC(('TARIFA ENTREGA A DIRECCION USD'!G1867-'TARIFA ENTREGA A DIRECCION USD'!D1867)/'TARIFA ENTREGA A DIRECCION USD'!D1867,3)</f>
        <v>0.94899999999999995</v>
      </c>
      <c r="X1867" s="142">
        <v>16.12</v>
      </c>
      <c r="Y1867" s="190">
        <v>1860</v>
      </c>
      <c r="Z1867" s="200">
        <v>0.55000000000000004</v>
      </c>
      <c r="AA1867" s="200">
        <v>0.13</v>
      </c>
      <c r="AB1867" s="200">
        <v>0.3</v>
      </c>
      <c r="AC1867" s="200">
        <v>0.85</v>
      </c>
      <c r="AL1867"/>
      <c r="AM1867"/>
      <c r="AN1867"/>
      <c r="AO1867"/>
      <c r="AP1867"/>
      <c r="AQ1867"/>
      <c r="AR1867"/>
      <c r="AS1867"/>
      <c r="AT1867"/>
      <c r="AU1867"/>
    </row>
    <row r="1868" spans="17:47" x14ac:dyDescent="0.2">
      <c r="Q1868" s="142">
        <f>TRUNC('TARIFA ENTREGA A DIRECCION USD'!D1869-'TARIFA ENTREGA A DIRECCION USD'!D1868,2)</f>
        <v>0.54</v>
      </c>
      <c r="R1868" s="190">
        <v>1861</v>
      </c>
      <c r="S1868" s="200">
        <f>TRUNC((('TARIFA ENTREGA A DIRECCION USD'!C1868-'TARIFA ENTREGA A DIRECCION USD'!D1868)/'TARIFA ENTREGA A DIRECCION USD'!D1868)+1,3)</f>
        <v>0.72299999999999998</v>
      </c>
      <c r="T1868" s="200">
        <f>TRUNC(('TARIFA ENTREGA A DIRECCION USD'!E1868-'TARIFA ENTREGA A DIRECCION USD'!D1868)/'TARIFA ENTREGA A DIRECCION USD'!D1868,3)</f>
        <v>0.252</v>
      </c>
      <c r="U1868" s="200">
        <f>TRUNC(('TARIFA ENTREGA A DIRECCION USD'!F1868-'TARIFA ENTREGA A DIRECCION USD'!D1868)/'TARIFA ENTREGA A DIRECCION USD'!D1868,3)</f>
        <v>0.42399999999999999</v>
      </c>
      <c r="V1868" s="200">
        <f>TRUNC(('TARIFA ENTREGA A DIRECCION USD'!G1868-'TARIFA ENTREGA A DIRECCION USD'!D1868)/'TARIFA ENTREGA A DIRECCION USD'!D1868,3)</f>
        <v>0.94899999999999995</v>
      </c>
      <c r="X1868" s="142">
        <v>16.12</v>
      </c>
      <c r="Y1868" s="190">
        <v>1861</v>
      </c>
      <c r="Z1868" s="200">
        <v>0.55000000000000004</v>
      </c>
      <c r="AA1868" s="200">
        <v>0.13</v>
      </c>
      <c r="AB1868" s="200">
        <v>0.3</v>
      </c>
      <c r="AC1868" s="200">
        <v>0.85</v>
      </c>
      <c r="AL1868"/>
      <c r="AM1868"/>
      <c r="AN1868"/>
      <c r="AO1868"/>
      <c r="AP1868"/>
      <c r="AQ1868"/>
      <c r="AR1868"/>
      <c r="AS1868"/>
      <c r="AT1868"/>
      <c r="AU1868"/>
    </row>
    <row r="1869" spans="17:47" x14ac:dyDescent="0.2">
      <c r="Q1869" s="142">
        <f>TRUNC('TARIFA ENTREGA A DIRECCION USD'!D1870-'TARIFA ENTREGA A DIRECCION USD'!D1869,2)</f>
        <v>0.54</v>
      </c>
      <c r="R1869" s="190">
        <v>1862</v>
      </c>
      <c r="S1869" s="200">
        <f>TRUNC((('TARIFA ENTREGA A DIRECCION USD'!C1869-'TARIFA ENTREGA A DIRECCION USD'!D1869)/'TARIFA ENTREGA A DIRECCION USD'!D1869)+1,3)</f>
        <v>0.72299999999999998</v>
      </c>
      <c r="T1869" s="200">
        <f>TRUNC(('TARIFA ENTREGA A DIRECCION USD'!E1869-'TARIFA ENTREGA A DIRECCION USD'!D1869)/'TARIFA ENTREGA A DIRECCION USD'!D1869,3)</f>
        <v>0.252</v>
      </c>
      <c r="U1869" s="200">
        <f>TRUNC(('TARIFA ENTREGA A DIRECCION USD'!F1869-'TARIFA ENTREGA A DIRECCION USD'!D1869)/'TARIFA ENTREGA A DIRECCION USD'!D1869,3)</f>
        <v>0.42399999999999999</v>
      </c>
      <c r="V1869" s="200">
        <f>TRUNC(('TARIFA ENTREGA A DIRECCION USD'!G1869-'TARIFA ENTREGA A DIRECCION USD'!D1869)/'TARIFA ENTREGA A DIRECCION USD'!D1869,3)</f>
        <v>0.94899999999999995</v>
      </c>
      <c r="X1869" s="142">
        <v>16.12</v>
      </c>
      <c r="Y1869" s="190">
        <v>1862</v>
      </c>
      <c r="Z1869" s="200">
        <v>0.55000000000000004</v>
      </c>
      <c r="AA1869" s="200">
        <v>0.13</v>
      </c>
      <c r="AB1869" s="200">
        <v>0.3</v>
      </c>
      <c r="AC1869" s="200">
        <v>0.85</v>
      </c>
      <c r="AL1869"/>
      <c r="AM1869"/>
      <c r="AN1869"/>
      <c r="AO1869"/>
      <c r="AP1869"/>
      <c r="AQ1869"/>
      <c r="AR1869"/>
      <c r="AS1869"/>
      <c r="AT1869"/>
      <c r="AU1869"/>
    </row>
    <row r="1870" spans="17:47" x14ac:dyDescent="0.2">
      <c r="Q1870" s="142">
        <f>TRUNC('TARIFA ENTREGA A DIRECCION USD'!D1871-'TARIFA ENTREGA A DIRECCION USD'!D1870,2)</f>
        <v>0.54</v>
      </c>
      <c r="R1870" s="190">
        <v>1863</v>
      </c>
      <c r="S1870" s="200">
        <f>TRUNC((('TARIFA ENTREGA A DIRECCION USD'!C1870-'TARIFA ENTREGA A DIRECCION USD'!D1870)/'TARIFA ENTREGA A DIRECCION USD'!D1870)+1,3)</f>
        <v>0.72299999999999998</v>
      </c>
      <c r="T1870" s="200">
        <f>TRUNC(('TARIFA ENTREGA A DIRECCION USD'!E1870-'TARIFA ENTREGA A DIRECCION USD'!D1870)/'TARIFA ENTREGA A DIRECCION USD'!D1870,3)</f>
        <v>0.252</v>
      </c>
      <c r="U1870" s="200">
        <f>TRUNC(('TARIFA ENTREGA A DIRECCION USD'!F1870-'TARIFA ENTREGA A DIRECCION USD'!D1870)/'TARIFA ENTREGA A DIRECCION USD'!D1870,3)</f>
        <v>0.42399999999999999</v>
      </c>
      <c r="V1870" s="200">
        <f>TRUNC(('TARIFA ENTREGA A DIRECCION USD'!G1870-'TARIFA ENTREGA A DIRECCION USD'!D1870)/'TARIFA ENTREGA A DIRECCION USD'!D1870,3)</f>
        <v>0.94899999999999995</v>
      </c>
      <c r="X1870" s="142">
        <v>16.12</v>
      </c>
      <c r="Y1870" s="190">
        <v>1863</v>
      </c>
      <c r="Z1870" s="200">
        <v>0.55000000000000004</v>
      </c>
      <c r="AA1870" s="200">
        <v>0.13</v>
      </c>
      <c r="AB1870" s="200">
        <v>0.3</v>
      </c>
      <c r="AC1870" s="200">
        <v>0.85</v>
      </c>
      <c r="AL1870"/>
      <c r="AM1870"/>
      <c r="AN1870"/>
      <c r="AO1870"/>
      <c r="AP1870"/>
      <c r="AQ1870"/>
      <c r="AR1870"/>
      <c r="AS1870"/>
      <c r="AT1870"/>
      <c r="AU1870"/>
    </row>
    <row r="1871" spans="17:47" x14ac:dyDescent="0.2">
      <c r="Q1871" s="142">
        <f>TRUNC('TARIFA ENTREGA A DIRECCION USD'!D1872-'TARIFA ENTREGA A DIRECCION USD'!D1871,2)</f>
        <v>0.54</v>
      </c>
      <c r="R1871" s="190">
        <v>1864</v>
      </c>
      <c r="S1871" s="200">
        <f>TRUNC((('TARIFA ENTREGA A DIRECCION USD'!C1871-'TARIFA ENTREGA A DIRECCION USD'!D1871)/'TARIFA ENTREGA A DIRECCION USD'!D1871)+1,3)</f>
        <v>0.72299999999999998</v>
      </c>
      <c r="T1871" s="200">
        <f>TRUNC(('TARIFA ENTREGA A DIRECCION USD'!E1871-'TARIFA ENTREGA A DIRECCION USD'!D1871)/'TARIFA ENTREGA A DIRECCION USD'!D1871,3)</f>
        <v>0.252</v>
      </c>
      <c r="U1871" s="200">
        <f>TRUNC(('TARIFA ENTREGA A DIRECCION USD'!F1871-'TARIFA ENTREGA A DIRECCION USD'!D1871)/'TARIFA ENTREGA A DIRECCION USD'!D1871,3)</f>
        <v>0.42399999999999999</v>
      </c>
      <c r="V1871" s="200">
        <f>TRUNC(('TARIFA ENTREGA A DIRECCION USD'!G1871-'TARIFA ENTREGA A DIRECCION USD'!D1871)/'TARIFA ENTREGA A DIRECCION USD'!D1871,3)</f>
        <v>0.94899999999999995</v>
      </c>
      <c r="X1871" s="142">
        <v>16.12</v>
      </c>
      <c r="Y1871" s="190">
        <v>1864</v>
      </c>
      <c r="Z1871" s="200">
        <v>0.55000000000000004</v>
      </c>
      <c r="AA1871" s="200">
        <v>0.13</v>
      </c>
      <c r="AB1871" s="200">
        <v>0.3</v>
      </c>
      <c r="AC1871" s="200">
        <v>0.85</v>
      </c>
      <c r="AL1871"/>
      <c r="AM1871"/>
      <c r="AN1871"/>
      <c r="AO1871"/>
      <c r="AP1871"/>
      <c r="AQ1871"/>
      <c r="AR1871"/>
      <c r="AS1871"/>
      <c r="AT1871"/>
      <c r="AU1871"/>
    </row>
    <row r="1872" spans="17:47" x14ac:dyDescent="0.2">
      <c r="Q1872" s="142">
        <f>TRUNC('TARIFA ENTREGA A DIRECCION USD'!D1873-'TARIFA ENTREGA A DIRECCION USD'!D1872,2)</f>
        <v>0.54</v>
      </c>
      <c r="R1872" s="190">
        <v>1865</v>
      </c>
      <c r="S1872" s="200">
        <f>TRUNC((('TARIFA ENTREGA A DIRECCION USD'!C1872-'TARIFA ENTREGA A DIRECCION USD'!D1872)/'TARIFA ENTREGA A DIRECCION USD'!D1872)+1,3)</f>
        <v>0.72299999999999998</v>
      </c>
      <c r="T1872" s="200">
        <f>TRUNC(('TARIFA ENTREGA A DIRECCION USD'!E1872-'TARIFA ENTREGA A DIRECCION USD'!D1872)/'TARIFA ENTREGA A DIRECCION USD'!D1872,3)</f>
        <v>0.252</v>
      </c>
      <c r="U1872" s="200">
        <f>TRUNC(('TARIFA ENTREGA A DIRECCION USD'!F1872-'TARIFA ENTREGA A DIRECCION USD'!D1872)/'TARIFA ENTREGA A DIRECCION USD'!D1872,3)</f>
        <v>0.42399999999999999</v>
      </c>
      <c r="V1872" s="200">
        <f>TRUNC(('TARIFA ENTREGA A DIRECCION USD'!G1872-'TARIFA ENTREGA A DIRECCION USD'!D1872)/'TARIFA ENTREGA A DIRECCION USD'!D1872,3)</f>
        <v>0.94899999999999995</v>
      </c>
      <c r="X1872" s="142">
        <v>16.12</v>
      </c>
      <c r="Y1872" s="190">
        <v>1865</v>
      </c>
      <c r="Z1872" s="200">
        <v>0.55000000000000004</v>
      </c>
      <c r="AA1872" s="200">
        <v>0.13</v>
      </c>
      <c r="AB1872" s="200">
        <v>0.3</v>
      </c>
      <c r="AC1872" s="200">
        <v>0.85</v>
      </c>
      <c r="AL1872"/>
      <c r="AM1872"/>
      <c r="AN1872"/>
      <c r="AO1872"/>
      <c r="AP1872"/>
      <c r="AQ1872"/>
      <c r="AR1872"/>
      <c r="AS1872"/>
      <c r="AT1872"/>
      <c r="AU1872"/>
    </row>
    <row r="1873" spans="17:47" x14ac:dyDescent="0.2">
      <c r="Q1873" s="142">
        <f>TRUNC('TARIFA ENTREGA A DIRECCION USD'!D1874-'TARIFA ENTREGA A DIRECCION USD'!D1873,2)</f>
        <v>0.54</v>
      </c>
      <c r="R1873" s="190">
        <v>1866</v>
      </c>
      <c r="S1873" s="200">
        <f>TRUNC((('TARIFA ENTREGA A DIRECCION USD'!C1873-'TARIFA ENTREGA A DIRECCION USD'!D1873)/'TARIFA ENTREGA A DIRECCION USD'!D1873)+1,3)</f>
        <v>0.72299999999999998</v>
      </c>
      <c r="T1873" s="200">
        <f>TRUNC(('TARIFA ENTREGA A DIRECCION USD'!E1873-'TARIFA ENTREGA A DIRECCION USD'!D1873)/'TARIFA ENTREGA A DIRECCION USD'!D1873,3)</f>
        <v>0.252</v>
      </c>
      <c r="U1873" s="200">
        <f>TRUNC(('TARIFA ENTREGA A DIRECCION USD'!F1873-'TARIFA ENTREGA A DIRECCION USD'!D1873)/'TARIFA ENTREGA A DIRECCION USD'!D1873,3)</f>
        <v>0.42399999999999999</v>
      </c>
      <c r="V1873" s="200">
        <f>TRUNC(('TARIFA ENTREGA A DIRECCION USD'!G1873-'TARIFA ENTREGA A DIRECCION USD'!D1873)/'TARIFA ENTREGA A DIRECCION USD'!D1873,3)</f>
        <v>0.94899999999999995</v>
      </c>
      <c r="X1873" s="142">
        <v>16.12</v>
      </c>
      <c r="Y1873" s="190">
        <v>1866</v>
      </c>
      <c r="Z1873" s="200">
        <v>0.55000000000000004</v>
      </c>
      <c r="AA1873" s="200">
        <v>0.13</v>
      </c>
      <c r="AB1873" s="200">
        <v>0.3</v>
      </c>
      <c r="AC1873" s="200">
        <v>0.85</v>
      </c>
      <c r="AL1873"/>
      <c r="AM1873"/>
      <c r="AN1873"/>
      <c r="AO1873"/>
      <c r="AP1873"/>
      <c r="AQ1873"/>
      <c r="AR1873"/>
      <c r="AS1873"/>
      <c r="AT1873"/>
      <c r="AU1873"/>
    </row>
    <row r="1874" spans="17:47" x14ac:dyDescent="0.2">
      <c r="Q1874" s="142">
        <f>TRUNC('TARIFA ENTREGA A DIRECCION USD'!D1875-'TARIFA ENTREGA A DIRECCION USD'!D1874,2)</f>
        <v>0.54</v>
      </c>
      <c r="R1874" s="190">
        <v>1867</v>
      </c>
      <c r="S1874" s="200">
        <f>TRUNC((('TARIFA ENTREGA A DIRECCION USD'!C1874-'TARIFA ENTREGA A DIRECCION USD'!D1874)/'TARIFA ENTREGA A DIRECCION USD'!D1874)+1,3)</f>
        <v>0.72299999999999998</v>
      </c>
      <c r="T1874" s="200">
        <f>TRUNC(('TARIFA ENTREGA A DIRECCION USD'!E1874-'TARIFA ENTREGA A DIRECCION USD'!D1874)/'TARIFA ENTREGA A DIRECCION USD'!D1874,3)</f>
        <v>0.252</v>
      </c>
      <c r="U1874" s="200">
        <f>TRUNC(('TARIFA ENTREGA A DIRECCION USD'!F1874-'TARIFA ENTREGA A DIRECCION USD'!D1874)/'TARIFA ENTREGA A DIRECCION USD'!D1874,3)</f>
        <v>0.42399999999999999</v>
      </c>
      <c r="V1874" s="200">
        <f>TRUNC(('TARIFA ENTREGA A DIRECCION USD'!G1874-'TARIFA ENTREGA A DIRECCION USD'!D1874)/'TARIFA ENTREGA A DIRECCION USD'!D1874,3)</f>
        <v>0.94899999999999995</v>
      </c>
      <c r="X1874" s="142">
        <v>16.12</v>
      </c>
      <c r="Y1874" s="190">
        <v>1867</v>
      </c>
      <c r="Z1874" s="200">
        <v>0.55000000000000004</v>
      </c>
      <c r="AA1874" s="200">
        <v>0.13</v>
      </c>
      <c r="AB1874" s="200">
        <v>0.3</v>
      </c>
      <c r="AC1874" s="200">
        <v>0.85</v>
      </c>
      <c r="AL1874"/>
      <c r="AM1874"/>
      <c r="AN1874"/>
      <c r="AO1874"/>
      <c r="AP1874"/>
      <c r="AQ1874"/>
      <c r="AR1874"/>
      <c r="AS1874"/>
      <c r="AT1874"/>
      <c r="AU1874"/>
    </row>
    <row r="1875" spans="17:47" x14ac:dyDescent="0.2">
      <c r="Q1875" s="142">
        <f>TRUNC('TARIFA ENTREGA A DIRECCION USD'!D1876-'TARIFA ENTREGA A DIRECCION USD'!D1875,2)</f>
        <v>0.54</v>
      </c>
      <c r="R1875" s="190">
        <v>1868</v>
      </c>
      <c r="S1875" s="200">
        <f>TRUNC((('TARIFA ENTREGA A DIRECCION USD'!C1875-'TARIFA ENTREGA A DIRECCION USD'!D1875)/'TARIFA ENTREGA A DIRECCION USD'!D1875)+1,3)</f>
        <v>0.72299999999999998</v>
      </c>
      <c r="T1875" s="200">
        <f>TRUNC(('TARIFA ENTREGA A DIRECCION USD'!E1875-'TARIFA ENTREGA A DIRECCION USD'!D1875)/'TARIFA ENTREGA A DIRECCION USD'!D1875,3)</f>
        <v>0.252</v>
      </c>
      <c r="U1875" s="200">
        <f>TRUNC(('TARIFA ENTREGA A DIRECCION USD'!F1875-'TARIFA ENTREGA A DIRECCION USD'!D1875)/'TARIFA ENTREGA A DIRECCION USD'!D1875,3)</f>
        <v>0.42399999999999999</v>
      </c>
      <c r="V1875" s="200">
        <f>TRUNC(('TARIFA ENTREGA A DIRECCION USD'!G1875-'TARIFA ENTREGA A DIRECCION USD'!D1875)/'TARIFA ENTREGA A DIRECCION USD'!D1875,3)</f>
        <v>0.94899999999999995</v>
      </c>
      <c r="X1875" s="142">
        <v>16.12</v>
      </c>
      <c r="Y1875" s="190">
        <v>1868</v>
      </c>
      <c r="Z1875" s="200">
        <v>0.55000000000000004</v>
      </c>
      <c r="AA1875" s="200">
        <v>0.13</v>
      </c>
      <c r="AB1875" s="200">
        <v>0.3</v>
      </c>
      <c r="AC1875" s="200">
        <v>0.85</v>
      </c>
      <c r="AL1875"/>
      <c r="AM1875"/>
      <c r="AN1875"/>
      <c r="AO1875"/>
      <c r="AP1875"/>
      <c r="AQ1875"/>
      <c r="AR1875"/>
      <c r="AS1875"/>
      <c r="AT1875"/>
      <c r="AU1875"/>
    </row>
    <row r="1876" spans="17:47" x14ac:dyDescent="0.2">
      <c r="Q1876" s="142">
        <f>TRUNC('TARIFA ENTREGA A DIRECCION USD'!D1877-'TARIFA ENTREGA A DIRECCION USD'!D1876,2)</f>
        <v>0.54</v>
      </c>
      <c r="R1876" s="190">
        <v>1869</v>
      </c>
      <c r="S1876" s="200">
        <f>TRUNC((('TARIFA ENTREGA A DIRECCION USD'!C1876-'TARIFA ENTREGA A DIRECCION USD'!D1876)/'TARIFA ENTREGA A DIRECCION USD'!D1876)+1,3)</f>
        <v>0.72299999999999998</v>
      </c>
      <c r="T1876" s="200">
        <f>TRUNC(('TARIFA ENTREGA A DIRECCION USD'!E1876-'TARIFA ENTREGA A DIRECCION USD'!D1876)/'TARIFA ENTREGA A DIRECCION USD'!D1876,3)</f>
        <v>0.252</v>
      </c>
      <c r="U1876" s="200">
        <f>TRUNC(('TARIFA ENTREGA A DIRECCION USD'!F1876-'TARIFA ENTREGA A DIRECCION USD'!D1876)/'TARIFA ENTREGA A DIRECCION USD'!D1876,3)</f>
        <v>0.42399999999999999</v>
      </c>
      <c r="V1876" s="200">
        <f>TRUNC(('TARIFA ENTREGA A DIRECCION USD'!G1876-'TARIFA ENTREGA A DIRECCION USD'!D1876)/'TARIFA ENTREGA A DIRECCION USD'!D1876,3)</f>
        <v>0.94899999999999995</v>
      </c>
      <c r="X1876" s="142">
        <v>16.12</v>
      </c>
      <c r="Y1876" s="190">
        <v>1869</v>
      </c>
      <c r="Z1876" s="200">
        <v>0.55000000000000004</v>
      </c>
      <c r="AA1876" s="200">
        <v>0.13</v>
      </c>
      <c r="AB1876" s="200">
        <v>0.3</v>
      </c>
      <c r="AC1876" s="200">
        <v>0.85</v>
      </c>
      <c r="AL1876"/>
      <c r="AM1876"/>
      <c r="AN1876"/>
      <c r="AO1876"/>
      <c r="AP1876"/>
      <c r="AQ1876"/>
      <c r="AR1876"/>
      <c r="AS1876"/>
      <c r="AT1876"/>
      <c r="AU1876"/>
    </row>
    <row r="1877" spans="17:47" x14ac:dyDescent="0.2">
      <c r="Q1877" s="142">
        <f>TRUNC('TARIFA ENTREGA A DIRECCION USD'!D1878-'TARIFA ENTREGA A DIRECCION USD'!D1877,2)</f>
        <v>0.54</v>
      </c>
      <c r="R1877" s="190">
        <v>1870</v>
      </c>
      <c r="S1877" s="200">
        <f>TRUNC((('TARIFA ENTREGA A DIRECCION USD'!C1877-'TARIFA ENTREGA A DIRECCION USD'!D1877)/'TARIFA ENTREGA A DIRECCION USD'!D1877)+1,3)</f>
        <v>0.72299999999999998</v>
      </c>
      <c r="T1877" s="200">
        <f>TRUNC(('TARIFA ENTREGA A DIRECCION USD'!E1877-'TARIFA ENTREGA A DIRECCION USD'!D1877)/'TARIFA ENTREGA A DIRECCION USD'!D1877,3)</f>
        <v>0.252</v>
      </c>
      <c r="U1877" s="200">
        <f>TRUNC(('TARIFA ENTREGA A DIRECCION USD'!F1877-'TARIFA ENTREGA A DIRECCION USD'!D1877)/'TARIFA ENTREGA A DIRECCION USD'!D1877,3)</f>
        <v>0.42399999999999999</v>
      </c>
      <c r="V1877" s="200">
        <f>TRUNC(('TARIFA ENTREGA A DIRECCION USD'!G1877-'TARIFA ENTREGA A DIRECCION USD'!D1877)/'TARIFA ENTREGA A DIRECCION USD'!D1877,3)</f>
        <v>0.94899999999999995</v>
      </c>
      <c r="X1877" s="142">
        <v>16.12</v>
      </c>
      <c r="Y1877" s="190">
        <v>1870</v>
      </c>
      <c r="Z1877" s="200">
        <v>0.55000000000000004</v>
      </c>
      <c r="AA1877" s="200">
        <v>0.13</v>
      </c>
      <c r="AB1877" s="200">
        <v>0.3</v>
      </c>
      <c r="AC1877" s="200">
        <v>0.85</v>
      </c>
      <c r="AL1877"/>
      <c r="AM1877"/>
      <c r="AN1877"/>
      <c r="AO1877"/>
      <c r="AP1877"/>
      <c r="AQ1877"/>
      <c r="AR1877"/>
      <c r="AS1877"/>
      <c r="AT1877"/>
      <c r="AU1877"/>
    </row>
    <row r="1878" spans="17:47" x14ac:dyDescent="0.2">
      <c r="Q1878" s="142">
        <f>TRUNC('TARIFA ENTREGA A DIRECCION USD'!D1879-'TARIFA ENTREGA A DIRECCION USD'!D1878,2)</f>
        <v>0.54</v>
      </c>
      <c r="R1878" s="190">
        <v>1871</v>
      </c>
      <c r="S1878" s="200">
        <f>TRUNC((('TARIFA ENTREGA A DIRECCION USD'!C1878-'TARIFA ENTREGA A DIRECCION USD'!D1878)/'TARIFA ENTREGA A DIRECCION USD'!D1878)+1,3)</f>
        <v>0.72299999999999998</v>
      </c>
      <c r="T1878" s="200">
        <f>TRUNC(('TARIFA ENTREGA A DIRECCION USD'!E1878-'TARIFA ENTREGA A DIRECCION USD'!D1878)/'TARIFA ENTREGA A DIRECCION USD'!D1878,3)</f>
        <v>0.252</v>
      </c>
      <c r="U1878" s="200">
        <f>TRUNC(('TARIFA ENTREGA A DIRECCION USD'!F1878-'TARIFA ENTREGA A DIRECCION USD'!D1878)/'TARIFA ENTREGA A DIRECCION USD'!D1878,3)</f>
        <v>0.42399999999999999</v>
      </c>
      <c r="V1878" s="200">
        <f>TRUNC(('TARIFA ENTREGA A DIRECCION USD'!G1878-'TARIFA ENTREGA A DIRECCION USD'!D1878)/'TARIFA ENTREGA A DIRECCION USD'!D1878,3)</f>
        <v>0.94899999999999995</v>
      </c>
      <c r="X1878" s="142">
        <v>16.12</v>
      </c>
      <c r="Y1878" s="190">
        <v>1871</v>
      </c>
      <c r="Z1878" s="200">
        <v>0.55000000000000004</v>
      </c>
      <c r="AA1878" s="200">
        <v>0.13</v>
      </c>
      <c r="AB1878" s="200">
        <v>0.3</v>
      </c>
      <c r="AC1878" s="200">
        <v>0.85</v>
      </c>
      <c r="AL1878"/>
      <c r="AM1878"/>
      <c r="AN1878"/>
      <c r="AO1878"/>
      <c r="AP1878"/>
      <c r="AQ1878"/>
      <c r="AR1878"/>
      <c r="AS1878"/>
      <c r="AT1878"/>
      <c r="AU1878"/>
    </row>
    <row r="1879" spans="17:47" x14ac:dyDescent="0.2">
      <c r="Q1879" s="142">
        <f>TRUNC('TARIFA ENTREGA A DIRECCION USD'!D1880-'TARIFA ENTREGA A DIRECCION USD'!D1879,2)</f>
        <v>0.54</v>
      </c>
      <c r="R1879" s="190">
        <v>1872</v>
      </c>
      <c r="S1879" s="200">
        <f>TRUNC((('TARIFA ENTREGA A DIRECCION USD'!C1879-'TARIFA ENTREGA A DIRECCION USD'!D1879)/'TARIFA ENTREGA A DIRECCION USD'!D1879)+1,3)</f>
        <v>0.72299999999999998</v>
      </c>
      <c r="T1879" s="200">
        <f>TRUNC(('TARIFA ENTREGA A DIRECCION USD'!E1879-'TARIFA ENTREGA A DIRECCION USD'!D1879)/'TARIFA ENTREGA A DIRECCION USD'!D1879,3)</f>
        <v>0.252</v>
      </c>
      <c r="U1879" s="200">
        <f>TRUNC(('TARIFA ENTREGA A DIRECCION USD'!F1879-'TARIFA ENTREGA A DIRECCION USD'!D1879)/'TARIFA ENTREGA A DIRECCION USD'!D1879,3)</f>
        <v>0.42399999999999999</v>
      </c>
      <c r="V1879" s="200">
        <f>TRUNC(('TARIFA ENTREGA A DIRECCION USD'!G1879-'TARIFA ENTREGA A DIRECCION USD'!D1879)/'TARIFA ENTREGA A DIRECCION USD'!D1879,3)</f>
        <v>0.94899999999999995</v>
      </c>
      <c r="X1879" s="142">
        <v>16.12</v>
      </c>
      <c r="Y1879" s="190">
        <v>1872</v>
      </c>
      <c r="Z1879" s="200">
        <v>0.55000000000000004</v>
      </c>
      <c r="AA1879" s="200">
        <v>0.13</v>
      </c>
      <c r="AB1879" s="200">
        <v>0.3</v>
      </c>
      <c r="AC1879" s="200">
        <v>0.85</v>
      </c>
      <c r="AL1879"/>
      <c r="AM1879"/>
      <c r="AN1879"/>
      <c r="AO1879"/>
      <c r="AP1879"/>
      <c r="AQ1879"/>
      <c r="AR1879"/>
      <c r="AS1879"/>
      <c r="AT1879"/>
      <c r="AU1879"/>
    </row>
    <row r="1880" spans="17:47" x14ac:dyDescent="0.2">
      <c r="Q1880" s="142">
        <f>TRUNC('TARIFA ENTREGA A DIRECCION USD'!D1881-'TARIFA ENTREGA A DIRECCION USD'!D1880,2)</f>
        <v>0.54</v>
      </c>
      <c r="R1880" s="190">
        <v>1873</v>
      </c>
      <c r="S1880" s="200">
        <f>TRUNC((('TARIFA ENTREGA A DIRECCION USD'!C1880-'TARIFA ENTREGA A DIRECCION USD'!D1880)/'TARIFA ENTREGA A DIRECCION USD'!D1880)+1,3)</f>
        <v>0.72299999999999998</v>
      </c>
      <c r="T1880" s="200">
        <f>TRUNC(('TARIFA ENTREGA A DIRECCION USD'!E1880-'TARIFA ENTREGA A DIRECCION USD'!D1880)/'TARIFA ENTREGA A DIRECCION USD'!D1880,3)</f>
        <v>0.252</v>
      </c>
      <c r="U1880" s="200">
        <f>TRUNC(('TARIFA ENTREGA A DIRECCION USD'!F1880-'TARIFA ENTREGA A DIRECCION USD'!D1880)/'TARIFA ENTREGA A DIRECCION USD'!D1880,3)</f>
        <v>0.42399999999999999</v>
      </c>
      <c r="V1880" s="200">
        <f>TRUNC(('TARIFA ENTREGA A DIRECCION USD'!G1880-'TARIFA ENTREGA A DIRECCION USD'!D1880)/'TARIFA ENTREGA A DIRECCION USD'!D1880,3)</f>
        <v>0.94899999999999995</v>
      </c>
      <c r="X1880" s="142">
        <v>16.12</v>
      </c>
      <c r="Y1880" s="190">
        <v>1873</v>
      </c>
      <c r="Z1880" s="200">
        <v>0.55000000000000004</v>
      </c>
      <c r="AA1880" s="200">
        <v>0.13</v>
      </c>
      <c r="AB1880" s="200">
        <v>0.3</v>
      </c>
      <c r="AC1880" s="200">
        <v>0.85</v>
      </c>
      <c r="AL1880"/>
      <c r="AM1880"/>
      <c r="AN1880"/>
      <c r="AO1880"/>
      <c r="AP1880"/>
      <c r="AQ1880"/>
      <c r="AR1880"/>
      <c r="AS1880"/>
      <c r="AT1880"/>
      <c r="AU1880"/>
    </row>
    <row r="1881" spans="17:47" x14ac:dyDescent="0.2">
      <c r="Q1881" s="142">
        <f>TRUNC('TARIFA ENTREGA A DIRECCION USD'!D1882-'TARIFA ENTREGA A DIRECCION USD'!D1881,2)</f>
        <v>0.54</v>
      </c>
      <c r="R1881" s="190">
        <v>1874</v>
      </c>
      <c r="S1881" s="200">
        <f>TRUNC((('TARIFA ENTREGA A DIRECCION USD'!C1881-'TARIFA ENTREGA A DIRECCION USD'!D1881)/'TARIFA ENTREGA A DIRECCION USD'!D1881)+1,3)</f>
        <v>0.72299999999999998</v>
      </c>
      <c r="T1881" s="200">
        <f>TRUNC(('TARIFA ENTREGA A DIRECCION USD'!E1881-'TARIFA ENTREGA A DIRECCION USD'!D1881)/'TARIFA ENTREGA A DIRECCION USD'!D1881,3)</f>
        <v>0.252</v>
      </c>
      <c r="U1881" s="200">
        <f>TRUNC(('TARIFA ENTREGA A DIRECCION USD'!F1881-'TARIFA ENTREGA A DIRECCION USD'!D1881)/'TARIFA ENTREGA A DIRECCION USD'!D1881,3)</f>
        <v>0.42399999999999999</v>
      </c>
      <c r="V1881" s="200">
        <f>TRUNC(('TARIFA ENTREGA A DIRECCION USD'!G1881-'TARIFA ENTREGA A DIRECCION USD'!D1881)/'TARIFA ENTREGA A DIRECCION USD'!D1881,3)</f>
        <v>0.94899999999999995</v>
      </c>
      <c r="X1881" s="142">
        <v>16.12</v>
      </c>
      <c r="Y1881" s="190">
        <v>1874</v>
      </c>
      <c r="Z1881" s="200">
        <v>0.55000000000000004</v>
      </c>
      <c r="AA1881" s="200">
        <v>0.13</v>
      </c>
      <c r="AB1881" s="200">
        <v>0.3</v>
      </c>
      <c r="AC1881" s="200">
        <v>0.85</v>
      </c>
      <c r="AL1881"/>
      <c r="AM1881"/>
      <c r="AN1881"/>
      <c r="AO1881"/>
      <c r="AP1881"/>
      <c r="AQ1881"/>
      <c r="AR1881"/>
      <c r="AS1881"/>
      <c r="AT1881"/>
      <c r="AU1881"/>
    </row>
    <row r="1882" spans="17:47" x14ac:dyDescent="0.2">
      <c r="Q1882" s="142">
        <f>TRUNC('TARIFA ENTREGA A DIRECCION USD'!D1883-'TARIFA ENTREGA A DIRECCION USD'!D1882,2)</f>
        <v>0.54</v>
      </c>
      <c r="R1882" s="190">
        <v>1875</v>
      </c>
      <c r="S1882" s="200">
        <f>TRUNC((('TARIFA ENTREGA A DIRECCION USD'!C1882-'TARIFA ENTREGA A DIRECCION USD'!D1882)/'TARIFA ENTREGA A DIRECCION USD'!D1882)+1,3)</f>
        <v>0.72299999999999998</v>
      </c>
      <c r="T1882" s="200">
        <f>TRUNC(('TARIFA ENTREGA A DIRECCION USD'!E1882-'TARIFA ENTREGA A DIRECCION USD'!D1882)/'TARIFA ENTREGA A DIRECCION USD'!D1882,3)</f>
        <v>0.253</v>
      </c>
      <c r="U1882" s="200">
        <f>TRUNC(('TARIFA ENTREGA A DIRECCION USD'!F1882-'TARIFA ENTREGA A DIRECCION USD'!D1882)/'TARIFA ENTREGA A DIRECCION USD'!D1882,3)</f>
        <v>0.42399999999999999</v>
      </c>
      <c r="V1882" s="200">
        <f>TRUNC(('TARIFA ENTREGA A DIRECCION USD'!G1882-'TARIFA ENTREGA A DIRECCION USD'!D1882)/'TARIFA ENTREGA A DIRECCION USD'!D1882,3)</f>
        <v>0.94899999999999995</v>
      </c>
      <c r="X1882" s="142">
        <v>16.12</v>
      </c>
      <c r="Y1882" s="190">
        <v>1875</v>
      </c>
      <c r="Z1882" s="200">
        <v>0.55000000000000004</v>
      </c>
      <c r="AA1882" s="200">
        <v>0.13</v>
      </c>
      <c r="AB1882" s="200">
        <v>0.3</v>
      </c>
      <c r="AC1882" s="200">
        <v>0.85</v>
      </c>
      <c r="AL1882"/>
      <c r="AM1882"/>
      <c r="AN1882"/>
      <c r="AO1882"/>
      <c r="AP1882"/>
      <c r="AQ1882"/>
      <c r="AR1882"/>
      <c r="AS1882"/>
      <c r="AT1882"/>
      <c r="AU1882"/>
    </row>
    <row r="1883" spans="17:47" x14ac:dyDescent="0.2">
      <c r="Q1883" s="142">
        <f>TRUNC('TARIFA ENTREGA A DIRECCION USD'!D1884-'TARIFA ENTREGA A DIRECCION USD'!D1883,2)</f>
        <v>0.54</v>
      </c>
      <c r="R1883" s="190">
        <v>1876</v>
      </c>
      <c r="S1883" s="200">
        <f>TRUNC((('TARIFA ENTREGA A DIRECCION USD'!C1883-'TARIFA ENTREGA A DIRECCION USD'!D1883)/'TARIFA ENTREGA A DIRECCION USD'!D1883)+1,3)</f>
        <v>0.72299999999999998</v>
      </c>
      <c r="T1883" s="200">
        <f>TRUNC(('TARIFA ENTREGA A DIRECCION USD'!E1883-'TARIFA ENTREGA A DIRECCION USD'!D1883)/'TARIFA ENTREGA A DIRECCION USD'!D1883,3)</f>
        <v>0.253</v>
      </c>
      <c r="U1883" s="200">
        <f>TRUNC(('TARIFA ENTREGA A DIRECCION USD'!F1883-'TARIFA ENTREGA A DIRECCION USD'!D1883)/'TARIFA ENTREGA A DIRECCION USD'!D1883,3)</f>
        <v>0.42399999999999999</v>
      </c>
      <c r="V1883" s="200">
        <f>TRUNC(('TARIFA ENTREGA A DIRECCION USD'!G1883-'TARIFA ENTREGA A DIRECCION USD'!D1883)/'TARIFA ENTREGA A DIRECCION USD'!D1883,3)</f>
        <v>0.94899999999999995</v>
      </c>
      <c r="X1883" s="142">
        <v>16.12</v>
      </c>
      <c r="Y1883" s="190">
        <v>1876</v>
      </c>
      <c r="Z1883" s="200">
        <v>0.55000000000000004</v>
      </c>
      <c r="AA1883" s="200">
        <v>0.13</v>
      </c>
      <c r="AB1883" s="200">
        <v>0.3</v>
      </c>
      <c r="AC1883" s="200">
        <v>0.85</v>
      </c>
      <c r="AL1883"/>
      <c r="AM1883"/>
      <c r="AN1883"/>
      <c r="AO1883"/>
      <c r="AP1883"/>
      <c r="AQ1883"/>
      <c r="AR1883"/>
      <c r="AS1883"/>
      <c r="AT1883"/>
      <c r="AU1883"/>
    </row>
    <row r="1884" spans="17:47" x14ac:dyDescent="0.2">
      <c r="Q1884" s="142">
        <f>TRUNC('TARIFA ENTREGA A DIRECCION USD'!D1885-'TARIFA ENTREGA A DIRECCION USD'!D1884,2)</f>
        <v>0.54</v>
      </c>
      <c r="R1884" s="190">
        <v>1877</v>
      </c>
      <c r="S1884" s="200">
        <f>TRUNC((('TARIFA ENTREGA A DIRECCION USD'!C1884-'TARIFA ENTREGA A DIRECCION USD'!D1884)/'TARIFA ENTREGA A DIRECCION USD'!D1884)+1,3)</f>
        <v>0.72299999999999998</v>
      </c>
      <c r="T1884" s="200">
        <f>TRUNC(('TARIFA ENTREGA A DIRECCION USD'!E1884-'TARIFA ENTREGA A DIRECCION USD'!D1884)/'TARIFA ENTREGA A DIRECCION USD'!D1884,3)</f>
        <v>0.253</v>
      </c>
      <c r="U1884" s="200">
        <f>TRUNC(('TARIFA ENTREGA A DIRECCION USD'!F1884-'TARIFA ENTREGA A DIRECCION USD'!D1884)/'TARIFA ENTREGA A DIRECCION USD'!D1884,3)</f>
        <v>0.42399999999999999</v>
      </c>
      <c r="V1884" s="200">
        <f>TRUNC(('TARIFA ENTREGA A DIRECCION USD'!G1884-'TARIFA ENTREGA A DIRECCION USD'!D1884)/'TARIFA ENTREGA A DIRECCION USD'!D1884,3)</f>
        <v>0.94899999999999995</v>
      </c>
      <c r="X1884" s="142">
        <v>16.12</v>
      </c>
      <c r="Y1884" s="190">
        <v>1877</v>
      </c>
      <c r="Z1884" s="200">
        <v>0.55000000000000004</v>
      </c>
      <c r="AA1884" s="200">
        <v>0.13</v>
      </c>
      <c r="AB1884" s="200">
        <v>0.3</v>
      </c>
      <c r="AC1884" s="200">
        <v>0.85</v>
      </c>
      <c r="AL1884"/>
      <c r="AM1884"/>
      <c r="AN1884"/>
      <c r="AO1884"/>
      <c r="AP1884"/>
      <c r="AQ1884"/>
      <c r="AR1884"/>
      <c r="AS1884"/>
      <c r="AT1884"/>
      <c r="AU1884"/>
    </row>
    <row r="1885" spans="17:47" x14ac:dyDescent="0.2">
      <c r="Q1885" s="142">
        <f>TRUNC('TARIFA ENTREGA A DIRECCION USD'!D1886-'TARIFA ENTREGA A DIRECCION USD'!D1885,2)</f>
        <v>0.54</v>
      </c>
      <c r="R1885" s="190">
        <v>1878</v>
      </c>
      <c r="S1885" s="200">
        <f>TRUNC((('TARIFA ENTREGA A DIRECCION USD'!C1885-'TARIFA ENTREGA A DIRECCION USD'!D1885)/'TARIFA ENTREGA A DIRECCION USD'!D1885)+1,3)</f>
        <v>0.72299999999999998</v>
      </c>
      <c r="T1885" s="200">
        <f>TRUNC(('TARIFA ENTREGA A DIRECCION USD'!E1885-'TARIFA ENTREGA A DIRECCION USD'!D1885)/'TARIFA ENTREGA A DIRECCION USD'!D1885,3)</f>
        <v>0.253</v>
      </c>
      <c r="U1885" s="200">
        <f>TRUNC(('TARIFA ENTREGA A DIRECCION USD'!F1885-'TARIFA ENTREGA A DIRECCION USD'!D1885)/'TARIFA ENTREGA A DIRECCION USD'!D1885,3)</f>
        <v>0.42399999999999999</v>
      </c>
      <c r="V1885" s="200">
        <f>TRUNC(('TARIFA ENTREGA A DIRECCION USD'!G1885-'TARIFA ENTREGA A DIRECCION USD'!D1885)/'TARIFA ENTREGA A DIRECCION USD'!D1885,3)</f>
        <v>0.94899999999999995</v>
      </c>
      <c r="X1885" s="142">
        <v>16.12</v>
      </c>
      <c r="Y1885" s="190">
        <v>1878</v>
      </c>
      <c r="Z1885" s="200">
        <v>0.55000000000000004</v>
      </c>
      <c r="AA1885" s="200">
        <v>0.13</v>
      </c>
      <c r="AB1885" s="200">
        <v>0.3</v>
      </c>
      <c r="AC1885" s="200">
        <v>0.85</v>
      </c>
      <c r="AL1885"/>
      <c r="AM1885"/>
      <c r="AN1885"/>
      <c r="AO1885"/>
      <c r="AP1885"/>
      <c r="AQ1885"/>
      <c r="AR1885"/>
      <c r="AS1885"/>
      <c r="AT1885"/>
      <c r="AU1885"/>
    </row>
    <row r="1886" spans="17:47" x14ac:dyDescent="0.2">
      <c r="Q1886" s="142">
        <f>TRUNC('TARIFA ENTREGA A DIRECCION USD'!D1887-'TARIFA ENTREGA A DIRECCION USD'!D1886,2)</f>
        <v>0.54</v>
      </c>
      <c r="R1886" s="190">
        <v>1879</v>
      </c>
      <c r="S1886" s="200">
        <f>TRUNC((('TARIFA ENTREGA A DIRECCION USD'!C1886-'TARIFA ENTREGA A DIRECCION USD'!D1886)/'TARIFA ENTREGA A DIRECCION USD'!D1886)+1,3)</f>
        <v>0.72299999999999998</v>
      </c>
      <c r="T1886" s="200">
        <f>TRUNC(('TARIFA ENTREGA A DIRECCION USD'!E1886-'TARIFA ENTREGA A DIRECCION USD'!D1886)/'TARIFA ENTREGA A DIRECCION USD'!D1886,3)</f>
        <v>0.253</v>
      </c>
      <c r="U1886" s="200">
        <f>TRUNC(('TARIFA ENTREGA A DIRECCION USD'!F1886-'TARIFA ENTREGA A DIRECCION USD'!D1886)/'TARIFA ENTREGA A DIRECCION USD'!D1886,3)</f>
        <v>0.42399999999999999</v>
      </c>
      <c r="V1886" s="200">
        <f>TRUNC(('TARIFA ENTREGA A DIRECCION USD'!G1886-'TARIFA ENTREGA A DIRECCION USD'!D1886)/'TARIFA ENTREGA A DIRECCION USD'!D1886,3)</f>
        <v>0.94899999999999995</v>
      </c>
      <c r="X1886" s="142">
        <v>16.12</v>
      </c>
      <c r="Y1886" s="190">
        <v>1879</v>
      </c>
      <c r="Z1886" s="200">
        <v>0.55000000000000004</v>
      </c>
      <c r="AA1886" s="200">
        <v>0.13</v>
      </c>
      <c r="AB1886" s="200">
        <v>0.3</v>
      </c>
      <c r="AC1886" s="200">
        <v>0.85</v>
      </c>
      <c r="AL1886"/>
      <c r="AM1886"/>
      <c r="AN1886"/>
      <c r="AO1886"/>
      <c r="AP1886"/>
      <c r="AQ1886"/>
      <c r="AR1886"/>
      <c r="AS1886"/>
      <c r="AT1886"/>
      <c r="AU1886"/>
    </row>
    <row r="1887" spans="17:47" x14ac:dyDescent="0.2">
      <c r="Q1887" s="142">
        <f>TRUNC('TARIFA ENTREGA A DIRECCION USD'!D1888-'TARIFA ENTREGA A DIRECCION USD'!D1887,2)</f>
        <v>0.54</v>
      </c>
      <c r="R1887" s="190">
        <v>1880</v>
      </c>
      <c r="S1887" s="200">
        <f>TRUNC((('TARIFA ENTREGA A DIRECCION USD'!C1887-'TARIFA ENTREGA A DIRECCION USD'!D1887)/'TARIFA ENTREGA A DIRECCION USD'!D1887)+1,3)</f>
        <v>0.72299999999999998</v>
      </c>
      <c r="T1887" s="200">
        <f>TRUNC(('TARIFA ENTREGA A DIRECCION USD'!E1887-'TARIFA ENTREGA A DIRECCION USD'!D1887)/'TARIFA ENTREGA A DIRECCION USD'!D1887,3)</f>
        <v>0.253</v>
      </c>
      <c r="U1887" s="200">
        <f>TRUNC(('TARIFA ENTREGA A DIRECCION USD'!F1887-'TARIFA ENTREGA A DIRECCION USD'!D1887)/'TARIFA ENTREGA A DIRECCION USD'!D1887,3)</f>
        <v>0.42399999999999999</v>
      </c>
      <c r="V1887" s="200">
        <f>TRUNC(('TARIFA ENTREGA A DIRECCION USD'!G1887-'TARIFA ENTREGA A DIRECCION USD'!D1887)/'TARIFA ENTREGA A DIRECCION USD'!D1887,3)</f>
        <v>0.94899999999999995</v>
      </c>
      <c r="X1887" s="142">
        <v>16.12</v>
      </c>
      <c r="Y1887" s="190">
        <v>1880</v>
      </c>
      <c r="Z1887" s="200">
        <v>0.55000000000000004</v>
      </c>
      <c r="AA1887" s="200">
        <v>0.13</v>
      </c>
      <c r="AB1887" s="200">
        <v>0.3</v>
      </c>
      <c r="AC1887" s="200">
        <v>0.85</v>
      </c>
      <c r="AL1887"/>
      <c r="AM1887"/>
      <c r="AN1887"/>
      <c r="AO1887"/>
      <c r="AP1887"/>
      <c r="AQ1887"/>
      <c r="AR1887"/>
      <c r="AS1887"/>
      <c r="AT1887"/>
      <c r="AU1887"/>
    </row>
    <row r="1888" spans="17:47" x14ac:dyDescent="0.2">
      <c r="Q1888" s="142">
        <f>TRUNC('TARIFA ENTREGA A DIRECCION USD'!D1889-'TARIFA ENTREGA A DIRECCION USD'!D1888,2)</f>
        <v>0.54</v>
      </c>
      <c r="R1888" s="190">
        <v>1881</v>
      </c>
      <c r="S1888" s="200">
        <f>TRUNC((('TARIFA ENTREGA A DIRECCION USD'!C1888-'TARIFA ENTREGA A DIRECCION USD'!D1888)/'TARIFA ENTREGA A DIRECCION USD'!D1888)+1,3)</f>
        <v>0.72299999999999998</v>
      </c>
      <c r="T1888" s="200">
        <f>TRUNC(('TARIFA ENTREGA A DIRECCION USD'!E1888-'TARIFA ENTREGA A DIRECCION USD'!D1888)/'TARIFA ENTREGA A DIRECCION USD'!D1888,3)</f>
        <v>0.253</v>
      </c>
      <c r="U1888" s="200">
        <f>TRUNC(('TARIFA ENTREGA A DIRECCION USD'!F1888-'TARIFA ENTREGA A DIRECCION USD'!D1888)/'TARIFA ENTREGA A DIRECCION USD'!D1888,3)</f>
        <v>0.42399999999999999</v>
      </c>
      <c r="V1888" s="200">
        <f>TRUNC(('TARIFA ENTREGA A DIRECCION USD'!G1888-'TARIFA ENTREGA A DIRECCION USD'!D1888)/'TARIFA ENTREGA A DIRECCION USD'!D1888,3)</f>
        <v>0.94899999999999995</v>
      </c>
      <c r="X1888" s="142">
        <v>16.12</v>
      </c>
      <c r="Y1888" s="190">
        <v>1881</v>
      </c>
      <c r="Z1888" s="200">
        <v>0.55000000000000004</v>
      </c>
      <c r="AA1888" s="200">
        <v>0.13</v>
      </c>
      <c r="AB1888" s="200">
        <v>0.3</v>
      </c>
      <c r="AC1888" s="200">
        <v>0.85</v>
      </c>
      <c r="AL1888"/>
      <c r="AM1888"/>
      <c r="AN1888"/>
      <c r="AO1888"/>
      <c r="AP1888"/>
      <c r="AQ1888"/>
      <c r="AR1888"/>
      <c r="AS1888"/>
      <c r="AT1888"/>
      <c r="AU1888"/>
    </row>
    <row r="1889" spans="17:47" x14ac:dyDescent="0.2">
      <c r="Q1889" s="142">
        <f>TRUNC('TARIFA ENTREGA A DIRECCION USD'!D1890-'TARIFA ENTREGA A DIRECCION USD'!D1889,2)</f>
        <v>0.54</v>
      </c>
      <c r="R1889" s="190">
        <v>1882</v>
      </c>
      <c r="S1889" s="200">
        <f>TRUNC((('TARIFA ENTREGA A DIRECCION USD'!C1889-'TARIFA ENTREGA A DIRECCION USD'!D1889)/'TARIFA ENTREGA A DIRECCION USD'!D1889)+1,3)</f>
        <v>0.72299999999999998</v>
      </c>
      <c r="T1889" s="200">
        <f>TRUNC(('TARIFA ENTREGA A DIRECCION USD'!E1889-'TARIFA ENTREGA A DIRECCION USD'!D1889)/'TARIFA ENTREGA A DIRECCION USD'!D1889,3)</f>
        <v>0.253</v>
      </c>
      <c r="U1889" s="200">
        <f>TRUNC(('TARIFA ENTREGA A DIRECCION USD'!F1889-'TARIFA ENTREGA A DIRECCION USD'!D1889)/'TARIFA ENTREGA A DIRECCION USD'!D1889,3)</f>
        <v>0.42399999999999999</v>
      </c>
      <c r="V1889" s="200">
        <f>TRUNC(('TARIFA ENTREGA A DIRECCION USD'!G1889-'TARIFA ENTREGA A DIRECCION USD'!D1889)/'TARIFA ENTREGA A DIRECCION USD'!D1889,3)</f>
        <v>0.94899999999999995</v>
      </c>
      <c r="X1889" s="142">
        <v>16.12</v>
      </c>
      <c r="Y1889" s="190">
        <v>1882</v>
      </c>
      <c r="Z1889" s="200">
        <v>0.55000000000000004</v>
      </c>
      <c r="AA1889" s="200">
        <v>0.13</v>
      </c>
      <c r="AB1889" s="200">
        <v>0.3</v>
      </c>
      <c r="AC1889" s="200">
        <v>0.85</v>
      </c>
      <c r="AL1889"/>
      <c r="AM1889"/>
      <c r="AN1889"/>
      <c r="AO1889"/>
      <c r="AP1889"/>
      <c r="AQ1889"/>
      <c r="AR1889"/>
      <c r="AS1889"/>
      <c r="AT1889"/>
      <c r="AU1889"/>
    </row>
    <row r="1890" spans="17:47" x14ac:dyDescent="0.2">
      <c r="Q1890" s="142">
        <f>TRUNC('TARIFA ENTREGA A DIRECCION USD'!D1891-'TARIFA ENTREGA A DIRECCION USD'!D1890,2)</f>
        <v>0.54</v>
      </c>
      <c r="R1890" s="190">
        <v>1883</v>
      </c>
      <c r="S1890" s="200">
        <f>TRUNC((('TARIFA ENTREGA A DIRECCION USD'!C1890-'TARIFA ENTREGA A DIRECCION USD'!D1890)/'TARIFA ENTREGA A DIRECCION USD'!D1890)+1,3)</f>
        <v>0.72299999999999998</v>
      </c>
      <c r="T1890" s="200">
        <f>TRUNC(('TARIFA ENTREGA A DIRECCION USD'!E1890-'TARIFA ENTREGA A DIRECCION USD'!D1890)/'TARIFA ENTREGA A DIRECCION USD'!D1890,3)</f>
        <v>0.253</v>
      </c>
      <c r="U1890" s="200">
        <f>TRUNC(('TARIFA ENTREGA A DIRECCION USD'!F1890-'TARIFA ENTREGA A DIRECCION USD'!D1890)/'TARIFA ENTREGA A DIRECCION USD'!D1890,3)</f>
        <v>0.42399999999999999</v>
      </c>
      <c r="V1890" s="200">
        <f>TRUNC(('TARIFA ENTREGA A DIRECCION USD'!G1890-'TARIFA ENTREGA A DIRECCION USD'!D1890)/'TARIFA ENTREGA A DIRECCION USD'!D1890,3)</f>
        <v>0.94899999999999995</v>
      </c>
      <c r="X1890" s="142">
        <v>16.12</v>
      </c>
      <c r="Y1890" s="190">
        <v>1883</v>
      </c>
      <c r="Z1890" s="200">
        <v>0.55000000000000004</v>
      </c>
      <c r="AA1890" s="200">
        <v>0.13</v>
      </c>
      <c r="AB1890" s="200">
        <v>0.3</v>
      </c>
      <c r="AC1890" s="200">
        <v>0.85</v>
      </c>
      <c r="AL1890"/>
      <c r="AM1890"/>
      <c r="AN1890"/>
      <c r="AO1890"/>
      <c r="AP1890"/>
      <c r="AQ1890"/>
      <c r="AR1890"/>
      <c r="AS1890"/>
      <c r="AT1890"/>
      <c r="AU1890"/>
    </row>
    <row r="1891" spans="17:47" x14ac:dyDescent="0.2">
      <c r="Q1891" s="142">
        <f>TRUNC('TARIFA ENTREGA A DIRECCION USD'!D1892-'TARIFA ENTREGA A DIRECCION USD'!D1891,2)</f>
        <v>0.54</v>
      </c>
      <c r="R1891" s="190">
        <v>1884</v>
      </c>
      <c r="S1891" s="200">
        <f>TRUNC((('TARIFA ENTREGA A DIRECCION USD'!C1891-'TARIFA ENTREGA A DIRECCION USD'!D1891)/'TARIFA ENTREGA A DIRECCION USD'!D1891)+1,3)</f>
        <v>0.72299999999999998</v>
      </c>
      <c r="T1891" s="200">
        <f>TRUNC(('TARIFA ENTREGA A DIRECCION USD'!E1891-'TARIFA ENTREGA A DIRECCION USD'!D1891)/'TARIFA ENTREGA A DIRECCION USD'!D1891,3)</f>
        <v>0.253</v>
      </c>
      <c r="U1891" s="200">
        <f>TRUNC(('TARIFA ENTREGA A DIRECCION USD'!F1891-'TARIFA ENTREGA A DIRECCION USD'!D1891)/'TARIFA ENTREGA A DIRECCION USD'!D1891,3)</f>
        <v>0.42399999999999999</v>
      </c>
      <c r="V1891" s="200">
        <f>TRUNC(('TARIFA ENTREGA A DIRECCION USD'!G1891-'TARIFA ENTREGA A DIRECCION USD'!D1891)/'TARIFA ENTREGA A DIRECCION USD'!D1891,3)</f>
        <v>0.94899999999999995</v>
      </c>
      <c r="X1891" s="142">
        <v>16.12</v>
      </c>
      <c r="Y1891" s="190">
        <v>1884</v>
      </c>
      <c r="Z1891" s="200">
        <v>0.55000000000000004</v>
      </c>
      <c r="AA1891" s="200">
        <v>0.13</v>
      </c>
      <c r="AB1891" s="200">
        <v>0.3</v>
      </c>
      <c r="AC1891" s="200">
        <v>0.85</v>
      </c>
      <c r="AL1891"/>
      <c r="AM1891"/>
      <c r="AN1891"/>
      <c r="AO1891"/>
      <c r="AP1891"/>
      <c r="AQ1891"/>
      <c r="AR1891"/>
      <c r="AS1891"/>
      <c r="AT1891"/>
      <c r="AU1891"/>
    </row>
    <row r="1892" spans="17:47" x14ac:dyDescent="0.2">
      <c r="Q1892" s="142">
        <f>TRUNC('TARIFA ENTREGA A DIRECCION USD'!D1893-'TARIFA ENTREGA A DIRECCION USD'!D1892,2)</f>
        <v>0.54</v>
      </c>
      <c r="R1892" s="190">
        <v>1885</v>
      </c>
      <c r="S1892" s="200">
        <f>TRUNC((('TARIFA ENTREGA A DIRECCION USD'!C1892-'TARIFA ENTREGA A DIRECCION USD'!D1892)/'TARIFA ENTREGA A DIRECCION USD'!D1892)+1,3)</f>
        <v>0.72299999999999998</v>
      </c>
      <c r="T1892" s="200">
        <f>TRUNC(('TARIFA ENTREGA A DIRECCION USD'!E1892-'TARIFA ENTREGA A DIRECCION USD'!D1892)/'TARIFA ENTREGA A DIRECCION USD'!D1892,3)</f>
        <v>0.253</v>
      </c>
      <c r="U1892" s="200">
        <f>TRUNC(('TARIFA ENTREGA A DIRECCION USD'!F1892-'TARIFA ENTREGA A DIRECCION USD'!D1892)/'TARIFA ENTREGA A DIRECCION USD'!D1892,3)</f>
        <v>0.42399999999999999</v>
      </c>
      <c r="V1892" s="200">
        <f>TRUNC(('TARIFA ENTREGA A DIRECCION USD'!G1892-'TARIFA ENTREGA A DIRECCION USD'!D1892)/'TARIFA ENTREGA A DIRECCION USD'!D1892,3)</f>
        <v>0.94899999999999995</v>
      </c>
      <c r="X1892" s="142">
        <v>16.12</v>
      </c>
      <c r="Y1892" s="190">
        <v>1885</v>
      </c>
      <c r="Z1892" s="200">
        <v>0.55000000000000004</v>
      </c>
      <c r="AA1892" s="200">
        <v>0.13</v>
      </c>
      <c r="AB1892" s="200">
        <v>0.3</v>
      </c>
      <c r="AC1892" s="200">
        <v>0.85</v>
      </c>
      <c r="AL1892"/>
      <c r="AM1892"/>
      <c r="AN1892"/>
      <c r="AO1892"/>
      <c r="AP1892"/>
      <c r="AQ1892"/>
      <c r="AR1892"/>
      <c r="AS1892"/>
      <c r="AT1892"/>
      <c r="AU1892"/>
    </row>
    <row r="1893" spans="17:47" x14ac:dyDescent="0.2">
      <c r="Q1893" s="142">
        <f>TRUNC('TARIFA ENTREGA A DIRECCION USD'!D1894-'TARIFA ENTREGA A DIRECCION USD'!D1893,2)</f>
        <v>0.54</v>
      </c>
      <c r="R1893" s="190">
        <v>1886</v>
      </c>
      <c r="S1893" s="200">
        <f>TRUNC((('TARIFA ENTREGA A DIRECCION USD'!C1893-'TARIFA ENTREGA A DIRECCION USD'!D1893)/'TARIFA ENTREGA A DIRECCION USD'!D1893)+1,3)</f>
        <v>0.72299999999999998</v>
      </c>
      <c r="T1893" s="200">
        <f>TRUNC(('TARIFA ENTREGA A DIRECCION USD'!E1893-'TARIFA ENTREGA A DIRECCION USD'!D1893)/'TARIFA ENTREGA A DIRECCION USD'!D1893,3)</f>
        <v>0.253</v>
      </c>
      <c r="U1893" s="200">
        <f>TRUNC(('TARIFA ENTREGA A DIRECCION USD'!F1893-'TARIFA ENTREGA A DIRECCION USD'!D1893)/'TARIFA ENTREGA A DIRECCION USD'!D1893,3)</f>
        <v>0.42399999999999999</v>
      </c>
      <c r="V1893" s="200">
        <f>TRUNC(('TARIFA ENTREGA A DIRECCION USD'!G1893-'TARIFA ENTREGA A DIRECCION USD'!D1893)/'TARIFA ENTREGA A DIRECCION USD'!D1893,3)</f>
        <v>0.94899999999999995</v>
      </c>
      <c r="X1893" s="142">
        <v>16.12</v>
      </c>
      <c r="Y1893" s="190">
        <v>1886</v>
      </c>
      <c r="Z1893" s="200">
        <v>0.55000000000000004</v>
      </c>
      <c r="AA1893" s="200">
        <v>0.13</v>
      </c>
      <c r="AB1893" s="200">
        <v>0.3</v>
      </c>
      <c r="AC1893" s="200">
        <v>0.85</v>
      </c>
      <c r="AL1893"/>
      <c r="AM1893"/>
      <c r="AN1893"/>
      <c r="AO1893"/>
      <c r="AP1893"/>
      <c r="AQ1893"/>
      <c r="AR1893"/>
      <c r="AS1893"/>
      <c r="AT1893"/>
      <c r="AU1893"/>
    </row>
    <row r="1894" spans="17:47" x14ac:dyDescent="0.2">
      <c r="Q1894" s="142">
        <f>TRUNC('TARIFA ENTREGA A DIRECCION USD'!D1895-'TARIFA ENTREGA A DIRECCION USD'!D1894,2)</f>
        <v>0.54</v>
      </c>
      <c r="R1894" s="190">
        <v>1887</v>
      </c>
      <c r="S1894" s="200">
        <f>TRUNC((('TARIFA ENTREGA A DIRECCION USD'!C1894-'TARIFA ENTREGA A DIRECCION USD'!D1894)/'TARIFA ENTREGA A DIRECCION USD'!D1894)+1,3)</f>
        <v>0.72299999999999998</v>
      </c>
      <c r="T1894" s="200">
        <f>TRUNC(('TARIFA ENTREGA A DIRECCION USD'!E1894-'TARIFA ENTREGA A DIRECCION USD'!D1894)/'TARIFA ENTREGA A DIRECCION USD'!D1894,3)</f>
        <v>0.253</v>
      </c>
      <c r="U1894" s="200">
        <f>TRUNC(('TARIFA ENTREGA A DIRECCION USD'!F1894-'TARIFA ENTREGA A DIRECCION USD'!D1894)/'TARIFA ENTREGA A DIRECCION USD'!D1894,3)</f>
        <v>0.42399999999999999</v>
      </c>
      <c r="V1894" s="200">
        <f>TRUNC(('TARIFA ENTREGA A DIRECCION USD'!G1894-'TARIFA ENTREGA A DIRECCION USD'!D1894)/'TARIFA ENTREGA A DIRECCION USD'!D1894,3)</f>
        <v>0.94899999999999995</v>
      </c>
      <c r="X1894" s="142">
        <v>16.12</v>
      </c>
      <c r="Y1894" s="190">
        <v>1887</v>
      </c>
      <c r="Z1894" s="200">
        <v>0.55000000000000004</v>
      </c>
      <c r="AA1894" s="200">
        <v>0.13</v>
      </c>
      <c r="AB1894" s="200">
        <v>0.3</v>
      </c>
      <c r="AC1894" s="200">
        <v>0.85</v>
      </c>
      <c r="AL1894"/>
      <c r="AM1894"/>
      <c r="AN1894"/>
      <c r="AO1894"/>
      <c r="AP1894"/>
      <c r="AQ1894"/>
      <c r="AR1894"/>
      <c r="AS1894"/>
      <c r="AT1894"/>
      <c r="AU1894"/>
    </row>
    <row r="1895" spans="17:47" x14ac:dyDescent="0.2">
      <c r="Q1895" s="142">
        <f>TRUNC('TARIFA ENTREGA A DIRECCION USD'!D1896-'TARIFA ENTREGA A DIRECCION USD'!D1895,2)</f>
        <v>0.54</v>
      </c>
      <c r="R1895" s="190">
        <v>1888</v>
      </c>
      <c r="S1895" s="200">
        <f>TRUNC((('TARIFA ENTREGA A DIRECCION USD'!C1895-'TARIFA ENTREGA A DIRECCION USD'!D1895)/'TARIFA ENTREGA A DIRECCION USD'!D1895)+1,3)</f>
        <v>0.72299999999999998</v>
      </c>
      <c r="T1895" s="200">
        <f>TRUNC(('TARIFA ENTREGA A DIRECCION USD'!E1895-'TARIFA ENTREGA A DIRECCION USD'!D1895)/'TARIFA ENTREGA A DIRECCION USD'!D1895,3)</f>
        <v>0.253</v>
      </c>
      <c r="U1895" s="200">
        <f>TRUNC(('TARIFA ENTREGA A DIRECCION USD'!F1895-'TARIFA ENTREGA A DIRECCION USD'!D1895)/'TARIFA ENTREGA A DIRECCION USD'!D1895,3)</f>
        <v>0.42399999999999999</v>
      </c>
      <c r="V1895" s="200">
        <f>TRUNC(('TARIFA ENTREGA A DIRECCION USD'!G1895-'TARIFA ENTREGA A DIRECCION USD'!D1895)/'TARIFA ENTREGA A DIRECCION USD'!D1895,3)</f>
        <v>0.94899999999999995</v>
      </c>
      <c r="X1895" s="142">
        <v>16.12</v>
      </c>
      <c r="Y1895" s="190">
        <v>1888</v>
      </c>
      <c r="Z1895" s="200">
        <v>0.55000000000000004</v>
      </c>
      <c r="AA1895" s="200">
        <v>0.13</v>
      </c>
      <c r="AB1895" s="200">
        <v>0.3</v>
      </c>
      <c r="AC1895" s="200">
        <v>0.85</v>
      </c>
      <c r="AL1895"/>
      <c r="AM1895"/>
      <c r="AN1895"/>
      <c r="AO1895"/>
      <c r="AP1895"/>
      <c r="AQ1895"/>
      <c r="AR1895"/>
      <c r="AS1895"/>
      <c r="AT1895"/>
      <c r="AU1895"/>
    </row>
    <row r="1896" spans="17:47" x14ac:dyDescent="0.2">
      <c r="Q1896" s="142">
        <f>TRUNC('TARIFA ENTREGA A DIRECCION USD'!D1897-'TARIFA ENTREGA A DIRECCION USD'!D1896,2)</f>
        <v>0.54</v>
      </c>
      <c r="R1896" s="190">
        <v>1889</v>
      </c>
      <c r="S1896" s="200">
        <f>TRUNC((('TARIFA ENTREGA A DIRECCION USD'!C1896-'TARIFA ENTREGA A DIRECCION USD'!D1896)/'TARIFA ENTREGA A DIRECCION USD'!D1896)+1,3)</f>
        <v>0.72299999999999998</v>
      </c>
      <c r="T1896" s="200">
        <f>TRUNC(('TARIFA ENTREGA A DIRECCION USD'!E1896-'TARIFA ENTREGA A DIRECCION USD'!D1896)/'TARIFA ENTREGA A DIRECCION USD'!D1896,3)</f>
        <v>0.253</v>
      </c>
      <c r="U1896" s="200">
        <f>TRUNC(('TARIFA ENTREGA A DIRECCION USD'!F1896-'TARIFA ENTREGA A DIRECCION USD'!D1896)/'TARIFA ENTREGA A DIRECCION USD'!D1896,3)</f>
        <v>0.42399999999999999</v>
      </c>
      <c r="V1896" s="200">
        <f>TRUNC(('TARIFA ENTREGA A DIRECCION USD'!G1896-'TARIFA ENTREGA A DIRECCION USD'!D1896)/'TARIFA ENTREGA A DIRECCION USD'!D1896,3)</f>
        <v>0.94899999999999995</v>
      </c>
      <c r="X1896" s="142">
        <v>16.12</v>
      </c>
      <c r="Y1896" s="190">
        <v>1889</v>
      </c>
      <c r="Z1896" s="200">
        <v>0.55000000000000004</v>
      </c>
      <c r="AA1896" s="200">
        <v>0.13</v>
      </c>
      <c r="AB1896" s="200">
        <v>0.3</v>
      </c>
      <c r="AC1896" s="200">
        <v>0.85</v>
      </c>
      <c r="AL1896"/>
      <c r="AM1896"/>
      <c r="AN1896"/>
      <c r="AO1896"/>
      <c r="AP1896"/>
      <c r="AQ1896"/>
      <c r="AR1896"/>
      <c r="AS1896"/>
      <c r="AT1896"/>
      <c r="AU1896"/>
    </row>
    <row r="1897" spans="17:47" x14ac:dyDescent="0.2">
      <c r="Q1897" s="142">
        <f>TRUNC('TARIFA ENTREGA A DIRECCION USD'!D1898-'TARIFA ENTREGA A DIRECCION USD'!D1897,2)</f>
        <v>0.54</v>
      </c>
      <c r="R1897" s="190">
        <v>1890</v>
      </c>
      <c r="S1897" s="200">
        <f>TRUNC((('TARIFA ENTREGA A DIRECCION USD'!C1897-'TARIFA ENTREGA A DIRECCION USD'!D1897)/'TARIFA ENTREGA A DIRECCION USD'!D1897)+1,3)</f>
        <v>0.72299999999999998</v>
      </c>
      <c r="T1897" s="200">
        <f>TRUNC(('TARIFA ENTREGA A DIRECCION USD'!E1897-'TARIFA ENTREGA A DIRECCION USD'!D1897)/'TARIFA ENTREGA A DIRECCION USD'!D1897,3)</f>
        <v>0.253</v>
      </c>
      <c r="U1897" s="200">
        <f>TRUNC(('TARIFA ENTREGA A DIRECCION USD'!F1897-'TARIFA ENTREGA A DIRECCION USD'!D1897)/'TARIFA ENTREGA A DIRECCION USD'!D1897,3)</f>
        <v>0.42399999999999999</v>
      </c>
      <c r="V1897" s="200">
        <f>TRUNC(('TARIFA ENTREGA A DIRECCION USD'!G1897-'TARIFA ENTREGA A DIRECCION USD'!D1897)/'TARIFA ENTREGA A DIRECCION USD'!D1897,3)</f>
        <v>0.94899999999999995</v>
      </c>
      <c r="X1897" s="142">
        <v>16.12</v>
      </c>
      <c r="Y1897" s="190">
        <v>1890</v>
      </c>
      <c r="Z1897" s="200">
        <v>0.55000000000000004</v>
      </c>
      <c r="AA1897" s="200">
        <v>0.13</v>
      </c>
      <c r="AB1897" s="200">
        <v>0.3</v>
      </c>
      <c r="AC1897" s="200">
        <v>0.85</v>
      </c>
      <c r="AL1897"/>
      <c r="AM1897"/>
      <c r="AN1897"/>
      <c r="AO1897"/>
      <c r="AP1897"/>
      <c r="AQ1897"/>
      <c r="AR1897"/>
      <c r="AS1897"/>
      <c r="AT1897"/>
      <c r="AU1897"/>
    </row>
    <row r="1898" spans="17:47" x14ac:dyDescent="0.2">
      <c r="Q1898" s="142">
        <f>TRUNC('TARIFA ENTREGA A DIRECCION USD'!D1899-'TARIFA ENTREGA A DIRECCION USD'!D1898,2)</f>
        <v>0.54</v>
      </c>
      <c r="R1898" s="190">
        <v>1891</v>
      </c>
      <c r="S1898" s="200">
        <f>TRUNC((('TARIFA ENTREGA A DIRECCION USD'!C1898-'TARIFA ENTREGA A DIRECCION USD'!D1898)/'TARIFA ENTREGA A DIRECCION USD'!D1898)+1,3)</f>
        <v>0.72299999999999998</v>
      </c>
      <c r="T1898" s="200">
        <f>TRUNC(('TARIFA ENTREGA A DIRECCION USD'!E1898-'TARIFA ENTREGA A DIRECCION USD'!D1898)/'TARIFA ENTREGA A DIRECCION USD'!D1898,3)</f>
        <v>0.253</v>
      </c>
      <c r="U1898" s="200">
        <f>TRUNC(('TARIFA ENTREGA A DIRECCION USD'!F1898-'TARIFA ENTREGA A DIRECCION USD'!D1898)/'TARIFA ENTREGA A DIRECCION USD'!D1898,3)</f>
        <v>0.42399999999999999</v>
      </c>
      <c r="V1898" s="200">
        <f>TRUNC(('TARIFA ENTREGA A DIRECCION USD'!G1898-'TARIFA ENTREGA A DIRECCION USD'!D1898)/'TARIFA ENTREGA A DIRECCION USD'!D1898,3)</f>
        <v>0.94899999999999995</v>
      </c>
      <c r="X1898" s="142">
        <v>16.12</v>
      </c>
      <c r="Y1898" s="190">
        <v>1891</v>
      </c>
      <c r="Z1898" s="200">
        <v>0.55000000000000004</v>
      </c>
      <c r="AA1898" s="200">
        <v>0.13</v>
      </c>
      <c r="AB1898" s="200">
        <v>0.3</v>
      </c>
      <c r="AC1898" s="200">
        <v>0.85</v>
      </c>
      <c r="AL1898"/>
      <c r="AM1898"/>
      <c r="AN1898"/>
      <c r="AO1898"/>
      <c r="AP1898"/>
      <c r="AQ1898"/>
      <c r="AR1898"/>
      <c r="AS1898"/>
      <c r="AT1898"/>
      <c r="AU1898"/>
    </row>
    <row r="1899" spans="17:47" x14ac:dyDescent="0.2">
      <c r="Q1899" s="142">
        <f>TRUNC('TARIFA ENTREGA A DIRECCION USD'!D1900-'TARIFA ENTREGA A DIRECCION USD'!D1899,2)</f>
        <v>0.54</v>
      </c>
      <c r="R1899" s="190">
        <v>1892</v>
      </c>
      <c r="S1899" s="200">
        <f>TRUNC((('TARIFA ENTREGA A DIRECCION USD'!C1899-'TARIFA ENTREGA A DIRECCION USD'!D1899)/'TARIFA ENTREGA A DIRECCION USD'!D1899)+1,3)</f>
        <v>0.72299999999999998</v>
      </c>
      <c r="T1899" s="200">
        <f>TRUNC(('TARIFA ENTREGA A DIRECCION USD'!E1899-'TARIFA ENTREGA A DIRECCION USD'!D1899)/'TARIFA ENTREGA A DIRECCION USD'!D1899,3)</f>
        <v>0.253</v>
      </c>
      <c r="U1899" s="200">
        <f>TRUNC(('TARIFA ENTREGA A DIRECCION USD'!F1899-'TARIFA ENTREGA A DIRECCION USD'!D1899)/'TARIFA ENTREGA A DIRECCION USD'!D1899,3)</f>
        <v>0.42399999999999999</v>
      </c>
      <c r="V1899" s="200">
        <f>TRUNC(('TARIFA ENTREGA A DIRECCION USD'!G1899-'TARIFA ENTREGA A DIRECCION USD'!D1899)/'TARIFA ENTREGA A DIRECCION USD'!D1899,3)</f>
        <v>0.94899999999999995</v>
      </c>
      <c r="X1899" s="142">
        <v>16.12</v>
      </c>
      <c r="Y1899" s="190">
        <v>1892</v>
      </c>
      <c r="Z1899" s="200">
        <v>0.55000000000000004</v>
      </c>
      <c r="AA1899" s="200">
        <v>0.13</v>
      </c>
      <c r="AB1899" s="200">
        <v>0.3</v>
      </c>
      <c r="AC1899" s="200">
        <v>0.85</v>
      </c>
      <c r="AL1899"/>
      <c r="AM1899"/>
      <c r="AN1899"/>
      <c r="AO1899"/>
      <c r="AP1899"/>
      <c r="AQ1899"/>
      <c r="AR1899"/>
      <c r="AS1899"/>
      <c r="AT1899"/>
      <c r="AU1899"/>
    </row>
    <row r="1900" spans="17:47" x14ac:dyDescent="0.2">
      <c r="Q1900" s="142">
        <f>TRUNC('TARIFA ENTREGA A DIRECCION USD'!D1901-'TARIFA ENTREGA A DIRECCION USD'!D1900,2)</f>
        <v>0.54</v>
      </c>
      <c r="R1900" s="190">
        <v>1893</v>
      </c>
      <c r="S1900" s="200">
        <f>TRUNC((('TARIFA ENTREGA A DIRECCION USD'!C1900-'TARIFA ENTREGA A DIRECCION USD'!D1900)/'TARIFA ENTREGA A DIRECCION USD'!D1900)+1,3)</f>
        <v>0.72299999999999998</v>
      </c>
      <c r="T1900" s="200">
        <f>TRUNC(('TARIFA ENTREGA A DIRECCION USD'!E1900-'TARIFA ENTREGA A DIRECCION USD'!D1900)/'TARIFA ENTREGA A DIRECCION USD'!D1900,3)</f>
        <v>0.253</v>
      </c>
      <c r="U1900" s="200">
        <f>TRUNC(('TARIFA ENTREGA A DIRECCION USD'!F1900-'TARIFA ENTREGA A DIRECCION USD'!D1900)/'TARIFA ENTREGA A DIRECCION USD'!D1900,3)</f>
        <v>0.42399999999999999</v>
      </c>
      <c r="V1900" s="200">
        <f>TRUNC(('TARIFA ENTREGA A DIRECCION USD'!G1900-'TARIFA ENTREGA A DIRECCION USD'!D1900)/'TARIFA ENTREGA A DIRECCION USD'!D1900,3)</f>
        <v>0.94899999999999995</v>
      </c>
      <c r="X1900" s="142">
        <v>16.12</v>
      </c>
      <c r="Y1900" s="190">
        <v>1893</v>
      </c>
      <c r="Z1900" s="200">
        <v>0.55000000000000004</v>
      </c>
      <c r="AA1900" s="200">
        <v>0.13</v>
      </c>
      <c r="AB1900" s="200">
        <v>0.3</v>
      </c>
      <c r="AC1900" s="200">
        <v>0.85</v>
      </c>
      <c r="AL1900"/>
      <c r="AM1900"/>
      <c r="AN1900"/>
      <c r="AO1900"/>
      <c r="AP1900"/>
      <c r="AQ1900"/>
      <c r="AR1900"/>
      <c r="AS1900"/>
      <c r="AT1900"/>
      <c r="AU1900"/>
    </row>
    <row r="1901" spans="17:47" x14ac:dyDescent="0.2">
      <c r="Q1901" s="142">
        <f>TRUNC('TARIFA ENTREGA A DIRECCION USD'!D1902-'TARIFA ENTREGA A DIRECCION USD'!D1901,2)</f>
        <v>0.54</v>
      </c>
      <c r="R1901" s="190">
        <v>1894</v>
      </c>
      <c r="S1901" s="200">
        <f>TRUNC((('TARIFA ENTREGA A DIRECCION USD'!C1901-'TARIFA ENTREGA A DIRECCION USD'!D1901)/'TARIFA ENTREGA A DIRECCION USD'!D1901)+1,3)</f>
        <v>0.72299999999999998</v>
      </c>
      <c r="T1901" s="200">
        <f>TRUNC(('TARIFA ENTREGA A DIRECCION USD'!E1901-'TARIFA ENTREGA A DIRECCION USD'!D1901)/'TARIFA ENTREGA A DIRECCION USD'!D1901,3)</f>
        <v>0.253</v>
      </c>
      <c r="U1901" s="200">
        <f>TRUNC(('TARIFA ENTREGA A DIRECCION USD'!F1901-'TARIFA ENTREGA A DIRECCION USD'!D1901)/'TARIFA ENTREGA A DIRECCION USD'!D1901,3)</f>
        <v>0.42399999999999999</v>
      </c>
      <c r="V1901" s="200">
        <f>TRUNC(('TARIFA ENTREGA A DIRECCION USD'!G1901-'TARIFA ENTREGA A DIRECCION USD'!D1901)/'TARIFA ENTREGA A DIRECCION USD'!D1901,3)</f>
        <v>0.94899999999999995</v>
      </c>
      <c r="X1901" s="142">
        <v>16.12</v>
      </c>
      <c r="Y1901" s="190">
        <v>1894</v>
      </c>
      <c r="Z1901" s="200">
        <v>0.55000000000000004</v>
      </c>
      <c r="AA1901" s="200">
        <v>0.13</v>
      </c>
      <c r="AB1901" s="200">
        <v>0.3</v>
      </c>
      <c r="AC1901" s="200">
        <v>0.85</v>
      </c>
      <c r="AL1901"/>
      <c r="AM1901"/>
      <c r="AN1901"/>
      <c r="AO1901"/>
      <c r="AP1901"/>
      <c r="AQ1901"/>
      <c r="AR1901"/>
      <c r="AS1901"/>
      <c r="AT1901"/>
      <c r="AU1901"/>
    </row>
    <row r="1902" spans="17:47" x14ac:dyDescent="0.2">
      <c r="Q1902" s="142">
        <f>TRUNC('TARIFA ENTREGA A DIRECCION USD'!D1903-'TARIFA ENTREGA A DIRECCION USD'!D1902,2)</f>
        <v>0.54</v>
      </c>
      <c r="R1902" s="190">
        <v>1895</v>
      </c>
      <c r="S1902" s="200">
        <f>TRUNC((('TARIFA ENTREGA A DIRECCION USD'!C1902-'TARIFA ENTREGA A DIRECCION USD'!D1902)/'TARIFA ENTREGA A DIRECCION USD'!D1902)+1,3)</f>
        <v>0.72299999999999998</v>
      </c>
      <c r="T1902" s="200">
        <f>TRUNC(('TARIFA ENTREGA A DIRECCION USD'!E1902-'TARIFA ENTREGA A DIRECCION USD'!D1902)/'TARIFA ENTREGA A DIRECCION USD'!D1902,3)</f>
        <v>0.253</v>
      </c>
      <c r="U1902" s="200">
        <f>TRUNC(('TARIFA ENTREGA A DIRECCION USD'!F1902-'TARIFA ENTREGA A DIRECCION USD'!D1902)/'TARIFA ENTREGA A DIRECCION USD'!D1902,3)</f>
        <v>0.42399999999999999</v>
      </c>
      <c r="V1902" s="200">
        <f>TRUNC(('TARIFA ENTREGA A DIRECCION USD'!G1902-'TARIFA ENTREGA A DIRECCION USD'!D1902)/'TARIFA ENTREGA A DIRECCION USD'!D1902,3)</f>
        <v>0.94899999999999995</v>
      </c>
      <c r="X1902" s="142">
        <v>16.12</v>
      </c>
      <c r="Y1902" s="190">
        <v>1895</v>
      </c>
      <c r="Z1902" s="200">
        <v>0.55000000000000004</v>
      </c>
      <c r="AA1902" s="200">
        <v>0.13</v>
      </c>
      <c r="AB1902" s="200">
        <v>0.3</v>
      </c>
      <c r="AC1902" s="200">
        <v>0.85</v>
      </c>
      <c r="AL1902"/>
      <c r="AM1902"/>
      <c r="AN1902"/>
      <c r="AO1902"/>
      <c r="AP1902"/>
      <c r="AQ1902"/>
      <c r="AR1902"/>
      <c r="AS1902"/>
      <c r="AT1902"/>
      <c r="AU1902"/>
    </row>
    <row r="1903" spans="17:47" x14ac:dyDescent="0.2">
      <c r="Q1903" s="142">
        <f>TRUNC('TARIFA ENTREGA A DIRECCION USD'!D1904-'TARIFA ENTREGA A DIRECCION USD'!D1903,2)</f>
        <v>0.54</v>
      </c>
      <c r="R1903" s="190">
        <v>1896</v>
      </c>
      <c r="S1903" s="200">
        <f>TRUNC((('TARIFA ENTREGA A DIRECCION USD'!C1903-'TARIFA ENTREGA A DIRECCION USD'!D1903)/'TARIFA ENTREGA A DIRECCION USD'!D1903)+1,3)</f>
        <v>0.72299999999999998</v>
      </c>
      <c r="T1903" s="200">
        <f>TRUNC(('TARIFA ENTREGA A DIRECCION USD'!E1903-'TARIFA ENTREGA A DIRECCION USD'!D1903)/'TARIFA ENTREGA A DIRECCION USD'!D1903,3)</f>
        <v>0.253</v>
      </c>
      <c r="U1903" s="200">
        <f>TRUNC(('TARIFA ENTREGA A DIRECCION USD'!F1903-'TARIFA ENTREGA A DIRECCION USD'!D1903)/'TARIFA ENTREGA A DIRECCION USD'!D1903,3)</f>
        <v>0.42399999999999999</v>
      </c>
      <c r="V1903" s="200">
        <f>TRUNC(('TARIFA ENTREGA A DIRECCION USD'!G1903-'TARIFA ENTREGA A DIRECCION USD'!D1903)/'TARIFA ENTREGA A DIRECCION USD'!D1903,3)</f>
        <v>0.94899999999999995</v>
      </c>
      <c r="X1903" s="142">
        <v>16.12</v>
      </c>
      <c r="Y1903" s="190">
        <v>1896</v>
      </c>
      <c r="Z1903" s="200">
        <v>0.55000000000000004</v>
      </c>
      <c r="AA1903" s="200">
        <v>0.13</v>
      </c>
      <c r="AB1903" s="200">
        <v>0.3</v>
      </c>
      <c r="AC1903" s="200">
        <v>0.85</v>
      </c>
      <c r="AL1903"/>
      <c r="AM1903"/>
      <c r="AN1903"/>
      <c r="AO1903"/>
      <c r="AP1903"/>
      <c r="AQ1903"/>
      <c r="AR1903"/>
      <c r="AS1903"/>
      <c r="AT1903"/>
      <c r="AU1903"/>
    </row>
    <row r="1904" spans="17:47" x14ac:dyDescent="0.2">
      <c r="Q1904" s="142">
        <f>TRUNC('TARIFA ENTREGA A DIRECCION USD'!D1905-'TARIFA ENTREGA A DIRECCION USD'!D1904,2)</f>
        <v>0.54</v>
      </c>
      <c r="R1904" s="190">
        <v>1897</v>
      </c>
      <c r="S1904" s="200">
        <f>TRUNC((('TARIFA ENTREGA A DIRECCION USD'!C1904-'TARIFA ENTREGA A DIRECCION USD'!D1904)/'TARIFA ENTREGA A DIRECCION USD'!D1904)+1,3)</f>
        <v>0.72299999999999998</v>
      </c>
      <c r="T1904" s="200">
        <f>TRUNC(('TARIFA ENTREGA A DIRECCION USD'!E1904-'TARIFA ENTREGA A DIRECCION USD'!D1904)/'TARIFA ENTREGA A DIRECCION USD'!D1904,3)</f>
        <v>0.253</v>
      </c>
      <c r="U1904" s="200">
        <f>TRUNC(('TARIFA ENTREGA A DIRECCION USD'!F1904-'TARIFA ENTREGA A DIRECCION USD'!D1904)/'TARIFA ENTREGA A DIRECCION USD'!D1904,3)</f>
        <v>0.42399999999999999</v>
      </c>
      <c r="V1904" s="200">
        <f>TRUNC(('TARIFA ENTREGA A DIRECCION USD'!G1904-'TARIFA ENTREGA A DIRECCION USD'!D1904)/'TARIFA ENTREGA A DIRECCION USD'!D1904,3)</f>
        <v>0.95</v>
      </c>
      <c r="X1904" s="142">
        <v>16.12</v>
      </c>
      <c r="Y1904" s="190">
        <v>1897</v>
      </c>
      <c r="Z1904" s="200">
        <v>0.55000000000000004</v>
      </c>
      <c r="AA1904" s="200">
        <v>0.13</v>
      </c>
      <c r="AB1904" s="200">
        <v>0.3</v>
      </c>
      <c r="AC1904" s="200">
        <v>0.85</v>
      </c>
      <c r="AL1904"/>
      <c r="AM1904"/>
      <c r="AN1904"/>
      <c r="AO1904"/>
      <c r="AP1904"/>
      <c r="AQ1904"/>
      <c r="AR1904"/>
      <c r="AS1904"/>
      <c r="AT1904"/>
      <c r="AU1904"/>
    </row>
    <row r="1905" spans="17:47" x14ac:dyDescent="0.2">
      <c r="Q1905" s="142">
        <f>TRUNC('TARIFA ENTREGA A DIRECCION USD'!D1906-'TARIFA ENTREGA A DIRECCION USD'!D1905,2)</f>
        <v>0.54</v>
      </c>
      <c r="R1905" s="190">
        <v>1898</v>
      </c>
      <c r="S1905" s="200">
        <f>TRUNC((('TARIFA ENTREGA A DIRECCION USD'!C1905-'TARIFA ENTREGA A DIRECCION USD'!D1905)/'TARIFA ENTREGA A DIRECCION USD'!D1905)+1,3)</f>
        <v>0.72299999999999998</v>
      </c>
      <c r="T1905" s="200">
        <f>TRUNC(('TARIFA ENTREGA A DIRECCION USD'!E1905-'TARIFA ENTREGA A DIRECCION USD'!D1905)/'TARIFA ENTREGA A DIRECCION USD'!D1905,3)</f>
        <v>0.253</v>
      </c>
      <c r="U1905" s="200">
        <f>TRUNC(('TARIFA ENTREGA A DIRECCION USD'!F1905-'TARIFA ENTREGA A DIRECCION USD'!D1905)/'TARIFA ENTREGA A DIRECCION USD'!D1905,3)</f>
        <v>0.42399999999999999</v>
      </c>
      <c r="V1905" s="200">
        <f>TRUNC(('TARIFA ENTREGA A DIRECCION USD'!G1905-'TARIFA ENTREGA A DIRECCION USD'!D1905)/'TARIFA ENTREGA A DIRECCION USD'!D1905,3)</f>
        <v>0.95</v>
      </c>
      <c r="X1905" s="142">
        <v>16.12</v>
      </c>
      <c r="Y1905" s="190">
        <v>1898</v>
      </c>
      <c r="Z1905" s="200">
        <v>0.55000000000000004</v>
      </c>
      <c r="AA1905" s="200">
        <v>0.13</v>
      </c>
      <c r="AB1905" s="200">
        <v>0.3</v>
      </c>
      <c r="AC1905" s="200">
        <v>0.85</v>
      </c>
      <c r="AL1905"/>
      <c r="AM1905"/>
      <c r="AN1905"/>
      <c r="AO1905"/>
      <c r="AP1905"/>
      <c r="AQ1905"/>
      <c r="AR1905"/>
      <c r="AS1905"/>
      <c r="AT1905"/>
      <c r="AU1905"/>
    </row>
    <row r="1906" spans="17:47" x14ac:dyDescent="0.2">
      <c r="Q1906" s="142">
        <f>TRUNC('TARIFA ENTREGA A DIRECCION USD'!D1907-'TARIFA ENTREGA A DIRECCION USD'!D1906,2)</f>
        <v>0.54</v>
      </c>
      <c r="R1906" s="190">
        <v>1899</v>
      </c>
      <c r="S1906" s="200">
        <f>TRUNC((('TARIFA ENTREGA A DIRECCION USD'!C1906-'TARIFA ENTREGA A DIRECCION USD'!D1906)/'TARIFA ENTREGA A DIRECCION USD'!D1906)+1,3)</f>
        <v>0.72299999999999998</v>
      </c>
      <c r="T1906" s="200">
        <f>TRUNC(('TARIFA ENTREGA A DIRECCION USD'!E1906-'TARIFA ENTREGA A DIRECCION USD'!D1906)/'TARIFA ENTREGA A DIRECCION USD'!D1906,3)</f>
        <v>0.253</v>
      </c>
      <c r="U1906" s="200">
        <f>TRUNC(('TARIFA ENTREGA A DIRECCION USD'!F1906-'TARIFA ENTREGA A DIRECCION USD'!D1906)/'TARIFA ENTREGA A DIRECCION USD'!D1906,3)</f>
        <v>0.42399999999999999</v>
      </c>
      <c r="V1906" s="200">
        <f>TRUNC(('TARIFA ENTREGA A DIRECCION USD'!G1906-'TARIFA ENTREGA A DIRECCION USD'!D1906)/'TARIFA ENTREGA A DIRECCION USD'!D1906,3)</f>
        <v>0.95</v>
      </c>
      <c r="X1906" s="142">
        <v>16.12</v>
      </c>
      <c r="Y1906" s="190">
        <v>1899</v>
      </c>
      <c r="Z1906" s="200">
        <v>0.55000000000000004</v>
      </c>
      <c r="AA1906" s="200">
        <v>0.13</v>
      </c>
      <c r="AB1906" s="200">
        <v>0.3</v>
      </c>
      <c r="AC1906" s="200">
        <v>0.85</v>
      </c>
      <c r="AL1906"/>
      <c r="AM1906"/>
      <c r="AN1906"/>
      <c r="AO1906"/>
      <c r="AP1906"/>
      <c r="AQ1906"/>
      <c r="AR1906"/>
      <c r="AS1906"/>
      <c r="AT1906"/>
      <c r="AU1906"/>
    </row>
    <row r="1907" spans="17:47" x14ac:dyDescent="0.2">
      <c r="Q1907" s="142">
        <f>TRUNC('TARIFA ENTREGA A DIRECCION USD'!D1908-'TARIFA ENTREGA A DIRECCION USD'!D1907,2)</f>
        <v>0.54</v>
      </c>
      <c r="R1907" s="190">
        <v>1900</v>
      </c>
      <c r="S1907" s="200">
        <f>TRUNC((('TARIFA ENTREGA A DIRECCION USD'!C1907-'TARIFA ENTREGA A DIRECCION USD'!D1907)/'TARIFA ENTREGA A DIRECCION USD'!D1907)+1,3)</f>
        <v>0.72299999999999998</v>
      </c>
      <c r="T1907" s="200">
        <f>TRUNC(('TARIFA ENTREGA A DIRECCION USD'!E1907-'TARIFA ENTREGA A DIRECCION USD'!D1907)/'TARIFA ENTREGA A DIRECCION USD'!D1907,3)</f>
        <v>0.253</v>
      </c>
      <c r="U1907" s="200">
        <f>TRUNC(('TARIFA ENTREGA A DIRECCION USD'!F1907-'TARIFA ENTREGA A DIRECCION USD'!D1907)/'TARIFA ENTREGA A DIRECCION USD'!D1907,3)</f>
        <v>0.42399999999999999</v>
      </c>
      <c r="V1907" s="200">
        <f>TRUNC(('TARIFA ENTREGA A DIRECCION USD'!G1907-'TARIFA ENTREGA A DIRECCION USD'!D1907)/'TARIFA ENTREGA A DIRECCION USD'!D1907,3)</f>
        <v>0.95</v>
      </c>
      <c r="X1907" s="142">
        <v>16.12</v>
      </c>
      <c r="Y1907" s="190">
        <v>1900</v>
      </c>
      <c r="Z1907" s="200">
        <v>0.55000000000000004</v>
      </c>
      <c r="AA1907" s="200">
        <v>0.13</v>
      </c>
      <c r="AB1907" s="200">
        <v>0.3</v>
      </c>
      <c r="AC1907" s="200">
        <v>0.85</v>
      </c>
      <c r="AL1907"/>
      <c r="AM1907"/>
      <c r="AN1907"/>
      <c r="AO1907"/>
      <c r="AP1907"/>
      <c r="AQ1907"/>
      <c r="AR1907"/>
      <c r="AS1907"/>
      <c r="AT1907"/>
      <c r="AU1907"/>
    </row>
    <row r="1908" spans="17:47" x14ac:dyDescent="0.2">
      <c r="Q1908" s="142">
        <f>TRUNC('TARIFA ENTREGA A DIRECCION USD'!D1909-'TARIFA ENTREGA A DIRECCION USD'!D1908,2)</f>
        <v>0.54</v>
      </c>
      <c r="R1908" s="190">
        <v>1901</v>
      </c>
      <c r="S1908" s="200">
        <f>TRUNC((('TARIFA ENTREGA A DIRECCION USD'!C1908-'TARIFA ENTREGA A DIRECCION USD'!D1908)/'TARIFA ENTREGA A DIRECCION USD'!D1908)+1,3)</f>
        <v>0.72299999999999998</v>
      </c>
      <c r="T1908" s="200">
        <f>TRUNC(('TARIFA ENTREGA A DIRECCION USD'!E1908-'TARIFA ENTREGA A DIRECCION USD'!D1908)/'TARIFA ENTREGA A DIRECCION USD'!D1908,3)</f>
        <v>0.253</v>
      </c>
      <c r="U1908" s="200">
        <f>TRUNC(('TARIFA ENTREGA A DIRECCION USD'!F1908-'TARIFA ENTREGA A DIRECCION USD'!D1908)/'TARIFA ENTREGA A DIRECCION USD'!D1908,3)</f>
        <v>0.42399999999999999</v>
      </c>
      <c r="V1908" s="200">
        <f>TRUNC(('TARIFA ENTREGA A DIRECCION USD'!G1908-'TARIFA ENTREGA A DIRECCION USD'!D1908)/'TARIFA ENTREGA A DIRECCION USD'!D1908,3)</f>
        <v>0.95</v>
      </c>
      <c r="X1908" s="142">
        <v>16.12</v>
      </c>
      <c r="Y1908" s="190">
        <v>1901</v>
      </c>
      <c r="Z1908" s="200">
        <v>0.55000000000000004</v>
      </c>
      <c r="AA1908" s="200">
        <v>0.13</v>
      </c>
      <c r="AB1908" s="200">
        <v>0.3</v>
      </c>
      <c r="AC1908" s="200">
        <v>0.85</v>
      </c>
      <c r="AL1908"/>
      <c r="AM1908"/>
      <c r="AN1908"/>
      <c r="AO1908"/>
      <c r="AP1908"/>
      <c r="AQ1908"/>
      <c r="AR1908"/>
      <c r="AS1908"/>
      <c r="AT1908"/>
      <c r="AU1908"/>
    </row>
    <row r="1909" spans="17:47" x14ac:dyDescent="0.2">
      <c r="Q1909" s="142">
        <f>TRUNC('TARIFA ENTREGA A DIRECCION USD'!D1910-'TARIFA ENTREGA A DIRECCION USD'!D1909,2)</f>
        <v>0.54</v>
      </c>
      <c r="R1909" s="190">
        <v>1902</v>
      </c>
      <c r="S1909" s="200">
        <f>TRUNC((('TARIFA ENTREGA A DIRECCION USD'!C1909-'TARIFA ENTREGA A DIRECCION USD'!D1909)/'TARIFA ENTREGA A DIRECCION USD'!D1909)+1,3)</f>
        <v>0.72299999999999998</v>
      </c>
      <c r="T1909" s="200">
        <f>TRUNC(('TARIFA ENTREGA A DIRECCION USD'!E1909-'TARIFA ENTREGA A DIRECCION USD'!D1909)/'TARIFA ENTREGA A DIRECCION USD'!D1909,3)</f>
        <v>0.253</v>
      </c>
      <c r="U1909" s="200">
        <f>TRUNC(('TARIFA ENTREGA A DIRECCION USD'!F1909-'TARIFA ENTREGA A DIRECCION USD'!D1909)/'TARIFA ENTREGA A DIRECCION USD'!D1909,3)</f>
        <v>0.42399999999999999</v>
      </c>
      <c r="V1909" s="200">
        <f>TRUNC(('TARIFA ENTREGA A DIRECCION USD'!G1909-'TARIFA ENTREGA A DIRECCION USD'!D1909)/'TARIFA ENTREGA A DIRECCION USD'!D1909,3)</f>
        <v>0.95</v>
      </c>
      <c r="X1909" s="142">
        <v>16.12</v>
      </c>
      <c r="Y1909" s="190">
        <v>1902</v>
      </c>
      <c r="Z1909" s="200">
        <v>0.55000000000000004</v>
      </c>
      <c r="AA1909" s="200">
        <v>0.13</v>
      </c>
      <c r="AB1909" s="200">
        <v>0.3</v>
      </c>
      <c r="AC1909" s="200">
        <v>0.85</v>
      </c>
      <c r="AL1909"/>
      <c r="AM1909"/>
      <c r="AN1909"/>
      <c r="AO1909"/>
      <c r="AP1909"/>
      <c r="AQ1909"/>
      <c r="AR1909"/>
      <c r="AS1909"/>
      <c r="AT1909"/>
      <c r="AU1909"/>
    </row>
    <row r="1910" spans="17:47" x14ac:dyDescent="0.2">
      <c r="Q1910" s="142">
        <f>TRUNC('TARIFA ENTREGA A DIRECCION USD'!D1911-'TARIFA ENTREGA A DIRECCION USD'!D1910,2)</f>
        <v>0.54</v>
      </c>
      <c r="R1910" s="190">
        <v>1903</v>
      </c>
      <c r="S1910" s="200">
        <f>TRUNC((('TARIFA ENTREGA A DIRECCION USD'!C1910-'TARIFA ENTREGA A DIRECCION USD'!D1910)/'TARIFA ENTREGA A DIRECCION USD'!D1910)+1,3)</f>
        <v>0.72299999999999998</v>
      </c>
      <c r="T1910" s="200">
        <f>TRUNC(('TARIFA ENTREGA A DIRECCION USD'!E1910-'TARIFA ENTREGA A DIRECCION USD'!D1910)/'TARIFA ENTREGA A DIRECCION USD'!D1910,3)</f>
        <v>0.253</v>
      </c>
      <c r="U1910" s="200">
        <f>TRUNC(('TARIFA ENTREGA A DIRECCION USD'!F1910-'TARIFA ENTREGA A DIRECCION USD'!D1910)/'TARIFA ENTREGA A DIRECCION USD'!D1910,3)</f>
        <v>0.42399999999999999</v>
      </c>
      <c r="V1910" s="200">
        <f>TRUNC(('TARIFA ENTREGA A DIRECCION USD'!G1910-'TARIFA ENTREGA A DIRECCION USD'!D1910)/'TARIFA ENTREGA A DIRECCION USD'!D1910,3)</f>
        <v>0.95</v>
      </c>
      <c r="X1910" s="142">
        <v>16.12</v>
      </c>
      <c r="Y1910" s="190">
        <v>1903</v>
      </c>
      <c r="Z1910" s="200">
        <v>0.55000000000000004</v>
      </c>
      <c r="AA1910" s="200">
        <v>0.13</v>
      </c>
      <c r="AB1910" s="200">
        <v>0.3</v>
      </c>
      <c r="AC1910" s="200">
        <v>0.85</v>
      </c>
      <c r="AL1910"/>
      <c r="AM1910"/>
      <c r="AN1910"/>
      <c r="AO1910"/>
      <c r="AP1910"/>
      <c r="AQ1910"/>
      <c r="AR1910"/>
      <c r="AS1910"/>
      <c r="AT1910"/>
      <c r="AU1910"/>
    </row>
    <row r="1911" spans="17:47" x14ac:dyDescent="0.2">
      <c r="Q1911" s="142">
        <f>TRUNC('TARIFA ENTREGA A DIRECCION USD'!D1912-'TARIFA ENTREGA A DIRECCION USD'!D1911,2)</f>
        <v>0.54</v>
      </c>
      <c r="R1911" s="190">
        <v>1904</v>
      </c>
      <c r="S1911" s="200">
        <f>TRUNC((('TARIFA ENTREGA A DIRECCION USD'!C1911-'TARIFA ENTREGA A DIRECCION USD'!D1911)/'TARIFA ENTREGA A DIRECCION USD'!D1911)+1,3)</f>
        <v>0.72299999999999998</v>
      </c>
      <c r="T1911" s="200">
        <f>TRUNC(('TARIFA ENTREGA A DIRECCION USD'!E1911-'TARIFA ENTREGA A DIRECCION USD'!D1911)/'TARIFA ENTREGA A DIRECCION USD'!D1911,3)</f>
        <v>0.253</v>
      </c>
      <c r="U1911" s="200">
        <f>TRUNC(('TARIFA ENTREGA A DIRECCION USD'!F1911-'TARIFA ENTREGA A DIRECCION USD'!D1911)/'TARIFA ENTREGA A DIRECCION USD'!D1911,3)</f>
        <v>0.42399999999999999</v>
      </c>
      <c r="V1911" s="200">
        <f>TRUNC(('TARIFA ENTREGA A DIRECCION USD'!G1911-'TARIFA ENTREGA A DIRECCION USD'!D1911)/'TARIFA ENTREGA A DIRECCION USD'!D1911,3)</f>
        <v>0.95</v>
      </c>
      <c r="X1911" s="142">
        <v>16.12</v>
      </c>
      <c r="Y1911" s="190">
        <v>1904</v>
      </c>
      <c r="Z1911" s="200">
        <v>0.55000000000000004</v>
      </c>
      <c r="AA1911" s="200">
        <v>0.13</v>
      </c>
      <c r="AB1911" s="200">
        <v>0.3</v>
      </c>
      <c r="AC1911" s="200">
        <v>0.85</v>
      </c>
      <c r="AL1911"/>
      <c r="AM1911"/>
      <c r="AN1911"/>
      <c r="AO1911"/>
      <c r="AP1911"/>
      <c r="AQ1911"/>
      <c r="AR1911"/>
      <c r="AS1911"/>
      <c r="AT1911"/>
      <c r="AU1911"/>
    </row>
    <row r="1912" spans="17:47" x14ac:dyDescent="0.2">
      <c r="Q1912" s="142">
        <f>TRUNC('TARIFA ENTREGA A DIRECCION USD'!D1913-'TARIFA ENTREGA A DIRECCION USD'!D1912,2)</f>
        <v>0.54</v>
      </c>
      <c r="R1912" s="190">
        <v>1905</v>
      </c>
      <c r="S1912" s="200">
        <f>TRUNC((('TARIFA ENTREGA A DIRECCION USD'!C1912-'TARIFA ENTREGA A DIRECCION USD'!D1912)/'TARIFA ENTREGA A DIRECCION USD'!D1912)+1,3)</f>
        <v>0.72299999999999998</v>
      </c>
      <c r="T1912" s="200">
        <f>TRUNC(('TARIFA ENTREGA A DIRECCION USD'!E1912-'TARIFA ENTREGA A DIRECCION USD'!D1912)/'TARIFA ENTREGA A DIRECCION USD'!D1912,3)</f>
        <v>0.253</v>
      </c>
      <c r="U1912" s="200">
        <f>TRUNC(('TARIFA ENTREGA A DIRECCION USD'!F1912-'TARIFA ENTREGA A DIRECCION USD'!D1912)/'TARIFA ENTREGA A DIRECCION USD'!D1912,3)</f>
        <v>0.42399999999999999</v>
      </c>
      <c r="V1912" s="200">
        <f>TRUNC(('TARIFA ENTREGA A DIRECCION USD'!G1912-'TARIFA ENTREGA A DIRECCION USD'!D1912)/'TARIFA ENTREGA A DIRECCION USD'!D1912,3)</f>
        <v>0.95</v>
      </c>
      <c r="X1912" s="142">
        <v>16.12</v>
      </c>
      <c r="Y1912" s="190">
        <v>1905</v>
      </c>
      <c r="Z1912" s="200">
        <v>0.55000000000000004</v>
      </c>
      <c r="AA1912" s="200">
        <v>0.13</v>
      </c>
      <c r="AB1912" s="200">
        <v>0.3</v>
      </c>
      <c r="AC1912" s="200">
        <v>0.85</v>
      </c>
      <c r="AL1912"/>
      <c r="AM1912"/>
      <c r="AN1912"/>
      <c r="AO1912"/>
      <c r="AP1912"/>
      <c r="AQ1912"/>
      <c r="AR1912"/>
      <c r="AS1912"/>
      <c r="AT1912"/>
      <c r="AU1912"/>
    </row>
    <row r="1913" spans="17:47" x14ac:dyDescent="0.2">
      <c r="Q1913" s="142">
        <f>TRUNC('TARIFA ENTREGA A DIRECCION USD'!D1914-'TARIFA ENTREGA A DIRECCION USD'!D1913,2)</f>
        <v>0.54</v>
      </c>
      <c r="R1913" s="190">
        <v>1906</v>
      </c>
      <c r="S1913" s="200">
        <f>TRUNC((('TARIFA ENTREGA A DIRECCION USD'!C1913-'TARIFA ENTREGA A DIRECCION USD'!D1913)/'TARIFA ENTREGA A DIRECCION USD'!D1913)+1,3)</f>
        <v>0.72299999999999998</v>
      </c>
      <c r="T1913" s="200">
        <f>TRUNC(('TARIFA ENTREGA A DIRECCION USD'!E1913-'TARIFA ENTREGA A DIRECCION USD'!D1913)/'TARIFA ENTREGA A DIRECCION USD'!D1913,3)</f>
        <v>0.253</v>
      </c>
      <c r="U1913" s="200">
        <f>TRUNC(('TARIFA ENTREGA A DIRECCION USD'!F1913-'TARIFA ENTREGA A DIRECCION USD'!D1913)/'TARIFA ENTREGA A DIRECCION USD'!D1913,3)</f>
        <v>0.42399999999999999</v>
      </c>
      <c r="V1913" s="200">
        <f>TRUNC(('TARIFA ENTREGA A DIRECCION USD'!G1913-'TARIFA ENTREGA A DIRECCION USD'!D1913)/'TARIFA ENTREGA A DIRECCION USD'!D1913,3)</f>
        <v>0.95</v>
      </c>
      <c r="X1913" s="142">
        <v>16.12</v>
      </c>
      <c r="Y1913" s="190">
        <v>1906</v>
      </c>
      <c r="Z1913" s="200">
        <v>0.55000000000000004</v>
      </c>
      <c r="AA1913" s="200">
        <v>0.13</v>
      </c>
      <c r="AB1913" s="200">
        <v>0.3</v>
      </c>
      <c r="AC1913" s="200">
        <v>0.85</v>
      </c>
      <c r="AL1913"/>
      <c r="AM1913"/>
      <c r="AN1913"/>
      <c r="AO1913"/>
      <c r="AP1913"/>
      <c r="AQ1913"/>
      <c r="AR1913"/>
      <c r="AS1913"/>
      <c r="AT1913"/>
      <c r="AU1913"/>
    </row>
    <row r="1914" spans="17:47" x14ac:dyDescent="0.2">
      <c r="Q1914" s="142">
        <f>TRUNC('TARIFA ENTREGA A DIRECCION USD'!D1915-'TARIFA ENTREGA A DIRECCION USD'!D1914,2)</f>
        <v>0.54</v>
      </c>
      <c r="R1914" s="190">
        <v>1907</v>
      </c>
      <c r="S1914" s="200">
        <f>TRUNC((('TARIFA ENTREGA A DIRECCION USD'!C1914-'TARIFA ENTREGA A DIRECCION USD'!D1914)/'TARIFA ENTREGA A DIRECCION USD'!D1914)+1,3)</f>
        <v>0.72299999999999998</v>
      </c>
      <c r="T1914" s="200">
        <f>TRUNC(('TARIFA ENTREGA A DIRECCION USD'!E1914-'TARIFA ENTREGA A DIRECCION USD'!D1914)/'TARIFA ENTREGA A DIRECCION USD'!D1914,3)</f>
        <v>0.253</v>
      </c>
      <c r="U1914" s="200">
        <f>TRUNC(('TARIFA ENTREGA A DIRECCION USD'!F1914-'TARIFA ENTREGA A DIRECCION USD'!D1914)/'TARIFA ENTREGA A DIRECCION USD'!D1914,3)</f>
        <v>0.42399999999999999</v>
      </c>
      <c r="V1914" s="200">
        <f>TRUNC(('TARIFA ENTREGA A DIRECCION USD'!G1914-'TARIFA ENTREGA A DIRECCION USD'!D1914)/'TARIFA ENTREGA A DIRECCION USD'!D1914,3)</f>
        <v>0.95</v>
      </c>
      <c r="X1914" s="142">
        <v>16.12</v>
      </c>
      <c r="Y1914" s="190">
        <v>1907</v>
      </c>
      <c r="Z1914" s="200">
        <v>0.55000000000000004</v>
      </c>
      <c r="AA1914" s="200">
        <v>0.13</v>
      </c>
      <c r="AB1914" s="200">
        <v>0.3</v>
      </c>
      <c r="AC1914" s="200">
        <v>0.85</v>
      </c>
      <c r="AL1914"/>
      <c r="AM1914"/>
      <c r="AN1914"/>
      <c r="AO1914"/>
      <c r="AP1914"/>
      <c r="AQ1914"/>
      <c r="AR1914"/>
      <c r="AS1914"/>
      <c r="AT1914"/>
      <c r="AU1914"/>
    </row>
    <row r="1915" spans="17:47" x14ac:dyDescent="0.2">
      <c r="Q1915" s="142">
        <f>TRUNC('TARIFA ENTREGA A DIRECCION USD'!D1916-'TARIFA ENTREGA A DIRECCION USD'!D1915,2)</f>
        <v>0.54</v>
      </c>
      <c r="R1915" s="190">
        <v>1908</v>
      </c>
      <c r="S1915" s="200">
        <f>TRUNC((('TARIFA ENTREGA A DIRECCION USD'!C1915-'TARIFA ENTREGA A DIRECCION USD'!D1915)/'TARIFA ENTREGA A DIRECCION USD'!D1915)+1,3)</f>
        <v>0.72299999999999998</v>
      </c>
      <c r="T1915" s="200">
        <f>TRUNC(('TARIFA ENTREGA A DIRECCION USD'!E1915-'TARIFA ENTREGA A DIRECCION USD'!D1915)/'TARIFA ENTREGA A DIRECCION USD'!D1915,3)</f>
        <v>0.253</v>
      </c>
      <c r="U1915" s="200">
        <f>TRUNC(('TARIFA ENTREGA A DIRECCION USD'!F1915-'TARIFA ENTREGA A DIRECCION USD'!D1915)/'TARIFA ENTREGA A DIRECCION USD'!D1915,3)</f>
        <v>0.42399999999999999</v>
      </c>
      <c r="V1915" s="200">
        <f>TRUNC(('TARIFA ENTREGA A DIRECCION USD'!G1915-'TARIFA ENTREGA A DIRECCION USD'!D1915)/'TARIFA ENTREGA A DIRECCION USD'!D1915,3)</f>
        <v>0.95</v>
      </c>
      <c r="X1915" s="142">
        <v>16.12</v>
      </c>
      <c r="Y1915" s="190">
        <v>1908</v>
      </c>
      <c r="Z1915" s="200">
        <v>0.55000000000000004</v>
      </c>
      <c r="AA1915" s="200">
        <v>0.13</v>
      </c>
      <c r="AB1915" s="200">
        <v>0.3</v>
      </c>
      <c r="AC1915" s="200">
        <v>0.85</v>
      </c>
      <c r="AL1915"/>
      <c r="AM1915"/>
      <c r="AN1915"/>
      <c r="AO1915"/>
      <c r="AP1915"/>
      <c r="AQ1915"/>
      <c r="AR1915"/>
      <c r="AS1915"/>
      <c r="AT1915"/>
      <c r="AU1915"/>
    </row>
    <row r="1916" spans="17:47" x14ac:dyDescent="0.2">
      <c r="Q1916" s="142">
        <f>TRUNC('TARIFA ENTREGA A DIRECCION USD'!D1917-'TARIFA ENTREGA A DIRECCION USD'!D1916,2)</f>
        <v>0.54</v>
      </c>
      <c r="R1916" s="190">
        <v>1909</v>
      </c>
      <c r="S1916" s="200">
        <f>TRUNC((('TARIFA ENTREGA A DIRECCION USD'!C1916-'TARIFA ENTREGA A DIRECCION USD'!D1916)/'TARIFA ENTREGA A DIRECCION USD'!D1916)+1,3)</f>
        <v>0.72299999999999998</v>
      </c>
      <c r="T1916" s="200">
        <f>TRUNC(('TARIFA ENTREGA A DIRECCION USD'!E1916-'TARIFA ENTREGA A DIRECCION USD'!D1916)/'TARIFA ENTREGA A DIRECCION USD'!D1916,3)</f>
        <v>0.253</v>
      </c>
      <c r="U1916" s="200">
        <f>TRUNC(('TARIFA ENTREGA A DIRECCION USD'!F1916-'TARIFA ENTREGA A DIRECCION USD'!D1916)/'TARIFA ENTREGA A DIRECCION USD'!D1916,3)</f>
        <v>0.42399999999999999</v>
      </c>
      <c r="V1916" s="200">
        <f>TRUNC(('TARIFA ENTREGA A DIRECCION USD'!G1916-'TARIFA ENTREGA A DIRECCION USD'!D1916)/'TARIFA ENTREGA A DIRECCION USD'!D1916,3)</f>
        <v>0.95</v>
      </c>
      <c r="X1916" s="142">
        <v>16.12</v>
      </c>
      <c r="Y1916" s="190">
        <v>1909</v>
      </c>
      <c r="Z1916" s="200">
        <v>0.55000000000000004</v>
      </c>
      <c r="AA1916" s="200">
        <v>0.13</v>
      </c>
      <c r="AB1916" s="200">
        <v>0.3</v>
      </c>
      <c r="AC1916" s="200">
        <v>0.85</v>
      </c>
      <c r="AL1916"/>
      <c r="AM1916"/>
      <c r="AN1916"/>
      <c r="AO1916"/>
      <c r="AP1916"/>
      <c r="AQ1916"/>
      <c r="AR1916"/>
      <c r="AS1916"/>
      <c r="AT1916"/>
      <c r="AU1916"/>
    </row>
    <row r="1917" spans="17:47" x14ac:dyDescent="0.2">
      <c r="Q1917" s="142">
        <f>TRUNC('TARIFA ENTREGA A DIRECCION USD'!D1918-'TARIFA ENTREGA A DIRECCION USD'!D1917,2)</f>
        <v>0.54</v>
      </c>
      <c r="R1917" s="190">
        <v>1910</v>
      </c>
      <c r="S1917" s="200">
        <f>TRUNC((('TARIFA ENTREGA A DIRECCION USD'!C1917-'TARIFA ENTREGA A DIRECCION USD'!D1917)/'TARIFA ENTREGA A DIRECCION USD'!D1917)+1,3)</f>
        <v>0.72299999999999998</v>
      </c>
      <c r="T1917" s="200">
        <f>TRUNC(('TARIFA ENTREGA A DIRECCION USD'!E1917-'TARIFA ENTREGA A DIRECCION USD'!D1917)/'TARIFA ENTREGA A DIRECCION USD'!D1917,3)</f>
        <v>0.253</v>
      </c>
      <c r="U1917" s="200">
        <f>TRUNC(('TARIFA ENTREGA A DIRECCION USD'!F1917-'TARIFA ENTREGA A DIRECCION USD'!D1917)/'TARIFA ENTREGA A DIRECCION USD'!D1917,3)</f>
        <v>0.42399999999999999</v>
      </c>
      <c r="V1917" s="200">
        <f>TRUNC(('TARIFA ENTREGA A DIRECCION USD'!G1917-'TARIFA ENTREGA A DIRECCION USD'!D1917)/'TARIFA ENTREGA A DIRECCION USD'!D1917,3)</f>
        <v>0.95</v>
      </c>
      <c r="X1917" s="142">
        <v>16.12</v>
      </c>
      <c r="Y1917" s="190">
        <v>1910</v>
      </c>
      <c r="Z1917" s="200">
        <v>0.55000000000000004</v>
      </c>
      <c r="AA1917" s="200">
        <v>0.13</v>
      </c>
      <c r="AB1917" s="200">
        <v>0.3</v>
      </c>
      <c r="AC1917" s="200">
        <v>0.85</v>
      </c>
      <c r="AL1917"/>
      <c r="AM1917"/>
      <c r="AN1917"/>
      <c r="AO1917"/>
      <c r="AP1917"/>
      <c r="AQ1917"/>
      <c r="AR1917"/>
      <c r="AS1917"/>
      <c r="AT1917"/>
      <c r="AU1917"/>
    </row>
    <row r="1918" spans="17:47" x14ac:dyDescent="0.2">
      <c r="Q1918" s="142">
        <f>TRUNC('TARIFA ENTREGA A DIRECCION USD'!D1919-'TARIFA ENTREGA A DIRECCION USD'!D1918,2)</f>
        <v>0.54</v>
      </c>
      <c r="R1918" s="190">
        <v>1911</v>
      </c>
      <c r="S1918" s="200">
        <f>TRUNC((('TARIFA ENTREGA A DIRECCION USD'!C1918-'TARIFA ENTREGA A DIRECCION USD'!D1918)/'TARIFA ENTREGA A DIRECCION USD'!D1918)+1,3)</f>
        <v>0.72299999999999998</v>
      </c>
      <c r="T1918" s="200">
        <f>TRUNC(('TARIFA ENTREGA A DIRECCION USD'!E1918-'TARIFA ENTREGA A DIRECCION USD'!D1918)/'TARIFA ENTREGA A DIRECCION USD'!D1918,3)</f>
        <v>0.253</v>
      </c>
      <c r="U1918" s="200">
        <f>TRUNC(('TARIFA ENTREGA A DIRECCION USD'!F1918-'TARIFA ENTREGA A DIRECCION USD'!D1918)/'TARIFA ENTREGA A DIRECCION USD'!D1918,3)</f>
        <v>0.42399999999999999</v>
      </c>
      <c r="V1918" s="200">
        <f>TRUNC(('TARIFA ENTREGA A DIRECCION USD'!G1918-'TARIFA ENTREGA A DIRECCION USD'!D1918)/'TARIFA ENTREGA A DIRECCION USD'!D1918,3)</f>
        <v>0.95</v>
      </c>
      <c r="X1918" s="142">
        <v>16.12</v>
      </c>
      <c r="Y1918" s="190">
        <v>1911</v>
      </c>
      <c r="Z1918" s="200">
        <v>0.55000000000000004</v>
      </c>
      <c r="AA1918" s="200">
        <v>0.13</v>
      </c>
      <c r="AB1918" s="200">
        <v>0.3</v>
      </c>
      <c r="AC1918" s="200">
        <v>0.85</v>
      </c>
      <c r="AL1918"/>
      <c r="AM1918"/>
      <c r="AN1918"/>
      <c r="AO1918"/>
      <c r="AP1918"/>
      <c r="AQ1918"/>
      <c r="AR1918"/>
      <c r="AS1918"/>
      <c r="AT1918"/>
      <c r="AU1918"/>
    </row>
    <row r="1919" spans="17:47" x14ac:dyDescent="0.2">
      <c r="Q1919" s="142">
        <f>TRUNC('TARIFA ENTREGA A DIRECCION USD'!D1920-'TARIFA ENTREGA A DIRECCION USD'!D1919,2)</f>
        <v>0.54</v>
      </c>
      <c r="R1919" s="190">
        <v>1912</v>
      </c>
      <c r="S1919" s="200">
        <f>TRUNC((('TARIFA ENTREGA A DIRECCION USD'!C1919-'TARIFA ENTREGA A DIRECCION USD'!D1919)/'TARIFA ENTREGA A DIRECCION USD'!D1919)+1,3)</f>
        <v>0.72299999999999998</v>
      </c>
      <c r="T1919" s="200">
        <f>TRUNC(('TARIFA ENTREGA A DIRECCION USD'!E1919-'TARIFA ENTREGA A DIRECCION USD'!D1919)/'TARIFA ENTREGA A DIRECCION USD'!D1919,3)</f>
        <v>0.253</v>
      </c>
      <c r="U1919" s="200">
        <f>TRUNC(('TARIFA ENTREGA A DIRECCION USD'!F1919-'TARIFA ENTREGA A DIRECCION USD'!D1919)/'TARIFA ENTREGA A DIRECCION USD'!D1919,3)</f>
        <v>0.42399999999999999</v>
      </c>
      <c r="V1919" s="200">
        <f>TRUNC(('TARIFA ENTREGA A DIRECCION USD'!G1919-'TARIFA ENTREGA A DIRECCION USD'!D1919)/'TARIFA ENTREGA A DIRECCION USD'!D1919,3)</f>
        <v>0.95</v>
      </c>
      <c r="X1919" s="142">
        <v>16.12</v>
      </c>
      <c r="Y1919" s="190">
        <v>1912</v>
      </c>
      <c r="Z1919" s="200">
        <v>0.55000000000000004</v>
      </c>
      <c r="AA1919" s="200">
        <v>0.13</v>
      </c>
      <c r="AB1919" s="200">
        <v>0.3</v>
      </c>
      <c r="AC1919" s="200">
        <v>0.85</v>
      </c>
      <c r="AL1919"/>
      <c r="AM1919"/>
      <c r="AN1919"/>
      <c r="AO1919"/>
      <c r="AP1919"/>
      <c r="AQ1919"/>
      <c r="AR1919"/>
      <c r="AS1919"/>
      <c r="AT1919"/>
      <c r="AU1919"/>
    </row>
    <row r="1920" spans="17:47" x14ac:dyDescent="0.2">
      <c r="Q1920" s="142">
        <f>TRUNC('TARIFA ENTREGA A DIRECCION USD'!D1921-'TARIFA ENTREGA A DIRECCION USD'!D1920,2)</f>
        <v>0.54</v>
      </c>
      <c r="R1920" s="190">
        <v>1913</v>
      </c>
      <c r="S1920" s="200">
        <f>TRUNC((('TARIFA ENTREGA A DIRECCION USD'!C1920-'TARIFA ENTREGA A DIRECCION USD'!D1920)/'TARIFA ENTREGA A DIRECCION USD'!D1920)+1,3)</f>
        <v>0.72299999999999998</v>
      </c>
      <c r="T1920" s="200">
        <f>TRUNC(('TARIFA ENTREGA A DIRECCION USD'!E1920-'TARIFA ENTREGA A DIRECCION USD'!D1920)/'TARIFA ENTREGA A DIRECCION USD'!D1920,3)</f>
        <v>0.253</v>
      </c>
      <c r="U1920" s="200">
        <f>TRUNC(('TARIFA ENTREGA A DIRECCION USD'!F1920-'TARIFA ENTREGA A DIRECCION USD'!D1920)/'TARIFA ENTREGA A DIRECCION USD'!D1920,3)</f>
        <v>0.42399999999999999</v>
      </c>
      <c r="V1920" s="200">
        <f>TRUNC(('TARIFA ENTREGA A DIRECCION USD'!G1920-'TARIFA ENTREGA A DIRECCION USD'!D1920)/'TARIFA ENTREGA A DIRECCION USD'!D1920,3)</f>
        <v>0.95</v>
      </c>
      <c r="X1920" s="142">
        <v>16.12</v>
      </c>
      <c r="Y1920" s="190">
        <v>1913</v>
      </c>
      <c r="Z1920" s="200">
        <v>0.55000000000000004</v>
      </c>
      <c r="AA1920" s="200">
        <v>0.13</v>
      </c>
      <c r="AB1920" s="200">
        <v>0.3</v>
      </c>
      <c r="AC1920" s="200">
        <v>0.85</v>
      </c>
      <c r="AL1920"/>
      <c r="AM1920"/>
      <c r="AN1920"/>
      <c r="AO1920"/>
      <c r="AP1920"/>
      <c r="AQ1920"/>
      <c r="AR1920"/>
      <c r="AS1920"/>
      <c r="AT1920"/>
      <c r="AU1920"/>
    </row>
    <row r="1921" spans="17:47" x14ac:dyDescent="0.2">
      <c r="Q1921" s="142">
        <f>TRUNC('TARIFA ENTREGA A DIRECCION USD'!D1922-'TARIFA ENTREGA A DIRECCION USD'!D1921,2)</f>
        <v>0.54</v>
      </c>
      <c r="R1921" s="190">
        <v>1914</v>
      </c>
      <c r="S1921" s="200">
        <f>TRUNC((('TARIFA ENTREGA A DIRECCION USD'!C1921-'TARIFA ENTREGA A DIRECCION USD'!D1921)/'TARIFA ENTREGA A DIRECCION USD'!D1921)+1,3)</f>
        <v>0.72299999999999998</v>
      </c>
      <c r="T1921" s="200">
        <f>TRUNC(('TARIFA ENTREGA A DIRECCION USD'!E1921-'TARIFA ENTREGA A DIRECCION USD'!D1921)/'TARIFA ENTREGA A DIRECCION USD'!D1921,3)</f>
        <v>0.253</v>
      </c>
      <c r="U1921" s="200">
        <f>TRUNC(('TARIFA ENTREGA A DIRECCION USD'!F1921-'TARIFA ENTREGA A DIRECCION USD'!D1921)/'TARIFA ENTREGA A DIRECCION USD'!D1921,3)</f>
        <v>0.42399999999999999</v>
      </c>
      <c r="V1921" s="200">
        <f>TRUNC(('TARIFA ENTREGA A DIRECCION USD'!G1921-'TARIFA ENTREGA A DIRECCION USD'!D1921)/'TARIFA ENTREGA A DIRECCION USD'!D1921,3)</f>
        <v>0.95</v>
      </c>
      <c r="X1921" s="142">
        <v>16.12</v>
      </c>
      <c r="Y1921" s="190">
        <v>1914</v>
      </c>
      <c r="Z1921" s="200">
        <v>0.55000000000000004</v>
      </c>
      <c r="AA1921" s="200">
        <v>0.13</v>
      </c>
      <c r="AB1921" s="200">
        <v>0.3</v>
      </c>
      <c r="AC1921" s="200">
        <v>0.85</v>
      </c>
      <c r="AL1921"/>
      <c r="AM1921"/>
      <c r="AN1921"/>
      <c r="AO1921"/>
      <c r="AP1921"/>
      <c r="AQ1921"/>
      <c r="AR1921"/>
      <c r="AS1921"/>
      <c r="AT1921"/>
      <c r="AU1921"/>
    </row>
    <row r="1922" spans="17:47" x14ac:dyDescent="0.2">
      <c r="Q1922" s="142">
        <f>TRUNC('TARIFA ENTREGA A DIRECCION USD'!D1923-'TARIFA ENTREGA A DIRECCION USD'!D1922,2)</f>
        <v>0.54</v>
      </c>
      <c r="R1922" s="190">
        <v>1915</v>
      </c>
      <c r="S1922" s="200">
        <f>TRUNC((('TARIFA ENTREGA A DIRECCION USD'!C1922-'TARIFA ENTREGA A DIRECCION USD'!D1922)/'TARIFA ENTREGA A DIRECCION USD'!D1922)+1,3)</f>
        <v>0.72299999999999998</v>
      </c>
      <c r="T1922" s="200">
        <f>TRUNC(('TARIFA ENTREGA A DIRECCION USD'!E1922-'TARIFA ENTREGA A DIRECCION USD'!D1922)/'TARIFA ENTREGA A DIRECCION USD'!D1922,3)</f>
        <v>0.253</v>
      </c>
      <c r="U1922" s="200">
        <f>TRUNC(('TARIFA ENTREGA A DIRECCION USD'!F1922-'TARIFA ENTREGA A DIRECCION USD'!D1922)/'TARIFA ENTREGA A DIRECCION USD'!D1922,3)</f>
        <v>0.42399999999999999</v>
      </c>
      <c r="V1922" s="200">
        <f>TRUNC(('TARIFA ENTREGA A DIRECCION USD'!G1922-'TARIFA ENTREGA A DIRECCION USD'!D1922)/'TARIFA ENTREGA A DIRECCION USD'!D1922,3)</f>
        <v>0.95</v>
      </c>
      <c r="X1922" s="142">
        <v>16.12</v>
      </c>
      <c r="Y1922" s="190">
        <v>1915</v>
      </c>
      <c r="Z1922" s="200">
        <v>0.55000000000000004</v>
      </c>
      <c r="AA1922" s="200">
        <v>0.13</v>
      </c>
      <c r="AB1922" s="200">
        <v>0.3</v>
      </c>
      <c r="AC1922" s="200">
        <v>0.85</v>
      </c>
      <c r="AL1922"/>
      <c r="AM1922"/>
      <c r="AN1922"/>
      <c r="AO1922"/>
      <c r="AP1922"/>
      <c r="AQ1922"/>
      <c r="AR1922"/>
      <c r="AS1922"/>
      <c r="AT1922"/>
      <c r="AU1922"/>
    </row>
    <row r="1923" spans="17:47" x14ac:dyDescent="0.2">
      <c r="Q1923" s="142">
        <f>TRUNC('TARIFA ENTREGA A DIRECCION USD'!D1924-'TARIFA ENTREGA A DIRECCION USD'!D1923,2)</f>
        <v>0.54</v>
      </c>
      <c r="R1923" s="190">
        <v>1916</v>
      </c>
      <c r="S1923" s="200">
        <f>TRUNC((('TARIFA ENTREGA A DIRECCION USD'!C1923-'TARIFA ENTREGA A DIRECCION USD'!D1923)/'TARIFA ENTREGA A DIRECCION USD'!D1923)+1,3)</f>
        <v>0.72299999999999998</v>
      </c>
      <c r="T1923" s="200">
        <f>TRUNC(('TARIFA ENTREGA A DIRECCION USD'!E1923-'TARIFA ENTREGA A DIRECCION USD'!D1923)/'TARIFA ENTREGA A DIRECCION USD'!D1923,3)</f>
        <v>0.253</v>
      </c>
      <c r="U1923" s="200">
        <f>TRUNC(('TARIFA ENTREGA A DIRECCION USD'!F1923-'TARIFA ENTREGA A DIRECCION USD'!D1923)/'TARIFA ENTREGA A DIRECCION USD'!D1923,3)</f>
        <v>0.42399999999999999</v>
      </c>
      <c r="V1923" s="200">
        <f>TRUNC(('TARIFA ENTREGA A DIRECCION USD'!G1923-'TARIFA ENTREGA A DIRECCION USD'!D1923)/'TARIFA ENTREGA A DIRECCION USD'!D1923,3)</f>
        <v>0.95</v>
      </c>
      <c r="X1923" s="142">
        <v>16.12</v>
      </c>
      <c r="Y1923" s="190">
        <v>1916</v>
      </c>
      <c r="Z1923" s="200">
        <v>0.55000000000000004</v>
      </c>
      <c r="AA1923" s="200">
        <v>0.13</v>
      </c>
      <c r="AB1923" s="200">
        <v>0.3</v>
      </c>
      <c r="AC1923" s="200">
        <v>0.85</v>
      </c>
      <c r="AL1923"/>
      <c r="AM1923"/>
      <c r="AN1923"/>
      <c r="AO1923"/>
      <c r="AP1923"/>
      <c r="AQ1923"/>
      <c r="AR1923"/>
      <c r="AS1923"/>
      <c r="AT1923"/>
      <c r="AU1923"/>
    </row>
    <row r="1924" spans="17:47" x14ac:dyDescent="0.2">
      <c r="Q1924" s="142">
        <f>TRUNC('TARIFA ENTREGA A DIRECCION USD'!D1925-'TARIFA ENTREGA A DIRECCION USD'!D1924,2)</f>
        <v>0.54</v>
      </c>
      <c r="R1924" s="190">
        <v>1917</v>
      </c>
      <c r="S1924" s="200">
        <f>TRUNC((('TARIFA ENTREGA A DIRECCION USD'!C1924-'TARIFA ENTREGA A DIRECCION USD'!D1924)/'TARIFA ENTREGA A DIRECCION USD'!D1924)+1,3)</f>
        <v>0.72299999999999998</v>
      </c>
      <c r="T1924" s="200">
        <f>TRUNC(('TARIFA ENTREGA A DIRECCION USD'!E1924-'TARIFA ENTREGA A DIRECCION USD'!D1924)/'TARIFA ENTREGA A DIRECCION USD'!D1924,3)</f>
        <v>0.253</v>
      </c>
      <c r="U1924" s="200">
        <f>TRUNC(('TARIFA ENTREGA A DIRECCION USD'!F1924-'TARIFA ENTREGA A DIRECCION USD'!D1924)/'TARIFA ENTREGA A DIRECCION USD'!D1924,3)</f>
        <v>0.42399999999999999</v>
      </c>
      <c r="V1924" s="200">
        <f>TRUNC(('TARIFA ENTREGA A DIRECCION USD'!G1924-'TARIFA ENTREGA A DIRECCION USD'!D1924)/'TARIFA ENTREGA A DIRECCION USD'!D1924,3)</f>
        <v>0.95</v>
      </c>
      <c r="X1924" s="142">
        <v>16.12</v>
      </c>
      <c r="Y1924" s="190">
        <v>1917</v>
      </c>
      <c r="Z1924" s="200">
        <v>0.55000000000000004</v>
      </c>
      <c r="AA1924" s="200">
        <v>0.13</v>
      </c>
      <c r="AB1924" s="200">
        <v>0.3</v>
      </c>
      <c r="AC1924" s="200">
        <v>0.85</v>
      </c>
      <c r="AL1924"/>
      <c r="AM1924"/>
      <c r="AN1924"/>
      <c r="AO1924"/>
      <c r="AP1924"/>
      <c r="AQ1924"/>
      <c r="AR1924"/>
      <c r="AS1924"/>
      <c r="AT1924"/>
      <c r="AU1924"/>
    </row>
    <row r="1925" spans="17:47" x14ac:dyDescent="0.2">
      <c r="Q1925" s="142">
        <f>TRUNC('TARIFA ENTREGA A DIRECCION USD'!D1926-'TARIFA ENTREGA A DIRECCION USD'!D1925,2)</f>
        <v>0.54</v>
      </c>
      <c r="R1925" s="190">
        <v>1918</v>
      </c>
      <c r="S1925" s="200">
        <f>TRUNC((('TARIFA ENTREGA A DIRECCION USD'!C1925-'TARIFA ENTREGA A DIRECCION USD'!D1925)/'TARIFA ENTREGA A DIRECCION USD'!D1925)+1,3)</f>
        <v>0.72299999999999998</v>
      </c>
      <c r="T1925" s="200">
        <f>TRUNC(('TARIFA ENTREGA A DIRECCION USD'!E1925-'TARIFA ENTREGA A DIRECCION USD'!D1925)/'TARIFA ENTREGA A DIRECCION USD'!D1925,3)</f>
        <v>0.253</v>
      </c>
      <c r="U1925" s="200">
        <f>TRUNC(('TARIFA ENTREGA A DIRECCION USD'!F1925-'TARIFA ENTREGA A DIRECCION USD'!D1925)/'TARIFA ENTREGA A DIRECCION USD'!D1925,3)</f>
        <v>0.42399999999999999</v>
      </c>
      <c r="V1925" s="200">
        <f>TRUNC(('TARIFA ENTREGA A DIRECCION USD'!G1925-'TARIFA ENTREGA A DIRECCION USD'!D1925)/'TARIFA ENTREGA A DIRECCION USD'!D1925,3)</f>
        <v>0.95</v>
      </c>
      <c r="X1925" s="142">
        <v>16.12</v>
      </c>
      <c r="Y1925" s="190">
        <v>1918</v>
      </c>
      <c r="Z1925" s="200">
        <v>0.55000000000000004</v>
      </c>
      <c r="AA1925" s="200">
        <v>0.13</v>
      </c>
      <c r="AB1925" s="200">
        <v>0.3</v>
      </c>
      <c r="AC1925" s="200">
        <v>0.85</v>
      </c>
      <c r="AL1925"/>
      <c r="AM1925"/>
      <c r="AN1925"/>
      <c r="AO1925"/>
      <c r="AP1925"/>
      <c r="AQ1925"/>
      <c r="AR1925"/>
      <c r="AS1925"/>
      <c r="AT1925"/>
      <c r="AU1925"/>
    </row>
    <row r="1926" spans="17:47" x14ac:dyDescent="0.2">
      <c r="Q1926" s="142">
        <f>TRUNC('TARIFA ENTREGA A DIRECCION USD'!D1927-'TARIFA ENTREGA A DIRECCION USD'!D1926,2)</f>
        <v>0.54</v>
      </c>
      <c r="R1926" s="190">
        <v>1919</v>
      </c>
      <c r="S1926" s="200">
        <f>TRUNC((('TARIFA ENTREGA A DIRECCION USD'!C1926-'TARIFA ENTREGA A DIRECCION USD'!D1926)/'TARIFA ENTREGA A DIRECCION USD'!D1926)+1,3)</f>
        <v>0.72299999999999998</v>
      </c>
      <c r="T1926" s="200">
        <f>TRUNC(('TARIFA ENTREGA A DIRECCION USD'!E1926-'TARIFA ENTREGA A DIRECCION USD'!D1926)/'TARIFA ENTREGA A DIRECCION USD'!D1926,3)</f>
        <v>0.253</v>
      </c>
      <c r="U1926" s="200">
        <f>TRUNC(('TARIFA ENTREGA A DIRECCION USD'!F1926-'TARIFA ENTREGA A DIRECCION USD'!D1926)/'TARIFA ENTREGA A DIRECCION USD'!D1926,3)</f>
        <v>0.42399999999999999</v>
      </c>
      <c r="V1926" s="200">
        <f>TRUNC(('TARIFA ENTREGA A DIRECCION USD'!G1926-'TARIFA ENTREGA A DIRECCION USD'!D1926)/'TARIFA ENTREGA A DIRECCION USD'!D1926,3)</f>
        <v>0.95</v>
      </c>
      <c r="X1926" s="142">
        <v>16.12</v>
      </c>
      <c r="Y1926" s="190">
        <v>1919</v>
      </c>
      <c r="Z1926" s="200">
        <v>0.55000000000000004</v>
      </c>
      <c r="AA1926" s="200">
        <v>0.13</v>
      </c>
      <c r="AB1926" s="200">
        <v>0.3</v>
      </c>
      <c r="AC1926" s="200">
        <v>0.85</v>
      </c>
      <c r="AL1926"/>
      <c r="AM1926"/>
      <c r="AN1926"/>
      <c r="AO1926"/>
      <c r="AP1926"/>
      <c r="AQ1926"/>
      <c r="AR1926"/>
      <c r="AS1926"/>
      <c r="AT1926"/>
      <c r="AU1926"/>
    </row>
    <row r="1927" spans="17:47" x14ac:dyDescent="0.2">
      <c r="Q1927" s="142">
        <f>TRUNC('TARIFA ENTREGA A DIRECCION USD'!D1928-'TARIFA ENTREGA A DIRECCION USD'!D1927,2)</f>
        <v>0.54</v>
      </c>
      <c r="R1927" s="190">
        <v>1920</v>
      </c>
      <c r="S1927" s="200">
        <f>TRUNC((('TARIFA ENTREGA A DIRECCION USD'!C1927-'TARIFA ENTREGA A DIRECCION USD'!D1927)/'TARIFA ENTREGA A DIRECCION USD'!D1927)+1,3)</f>
        <v>0.72299999999999998</v>
      </c>
      <c r="T1927" s="200">
        <f>TRUNC(('TARIFA ENTREGA A DIRECCION USD'!E1927-'TARIFA ENTREGA A DIRECCION USD'!D1927)/'TARIFA ENTREGA A DIRECCION USD'!D1927,3)</f>
        <v>0.253</v>
      </c>
      <c r="U1927" s="200">
        <f>TRUNC(('TARIFA ENTREGA A DIRECCION USD'!F1927-'TARIFA ENTREGA A DIRECCION USD'!D1927)/'TARIFA ENTREGA A DIRECCION USD'!D1927,3)</f>
        <v>0.42399999999999999</v>
      </c>
      <c r="V1927" s="200">
        <f>TRUNC(('TARIFA ENTREGA A DIRECCION USD'!G1927-'TARIFA ENTREGA A DIRECCION USD'!D1927)/'TARIFA ENTREGA A DIRECCION USD'!D1927,3)</f>
        <v>0.95</v>
      </c>
      <c r="X1927" s="142">
        <v>16.12</v>
      </c>
      <c r="Y1927" s="190">
        <v>1920</v>
      </c>
      <c r="Z1927" s="200">
        <v>0.55000000000000004</v>
      </c>
      <c r="AA1927" s="200">
        <v>0.13</v>
      </c>
      <c r="AB1927" s="200">
        <v>0.3</v>
      </c>
      <c r="AC1927" s="200">
        <v>0.85</v>
      </c>
      <c r="AL1927"/>
      <c r="AM1927"/>
      <c r="AN1927"/>
      <c r="AO1927"/>
      <c r="AP1927"/>
      <c r="AQ1927"/>
      <c r="AR1927"/>
      <c r="AS1927"/>
      <c r="AT1927"/>
      <c r="AU1927"/>
    </row>
    <row r="1928" spans="17:47" x14ac:dyDescent="0.2">
      <c r="Q1928" s="142">
        <f>TRUNC('TARIFA ENTREGA A DIRECCION USD'!D1929-'TARIFA ENTREGA A DIRECCION USD'!D1928,2)</f>
        <v>0.54</v>
      </c>
      <c r="R1928" s="190">
        <v>1921</v>
      </c>
      <c r="S1928" s="200">
        <f>TRUNC((('TARIFA ENTREGA A DIRECCION USD'!C1928-'TARIFA ENTREGA A DIRECCION USD'!D1928)/'TARIFA ENTREGA A DIRECCION USD'!D1928)+1,3)</f>
        <v>0.72299999999999998</v>
      </c>
      <c r="T1928" s="200">
        <f>TRUNC(('TARIFA ENTREGA A DIRECCION USD'!E1928-'TARIFA ENTREGA A DIRECCION USD'!D1928)/'TARIFA ENTREGA A DIRECCION USD'!D1928,3)</f>
        <v>0.253</v>
      </c>
      <c r="U1928" s="200">
        <f>TRUNC(('TARIFA ENTREGA A DIRECCION USD'!F1928-'TARIFA ENTREGA A DIRECCION USD'!D1928)/'TARIFA ENTREGA A DIRECCION USD'!D1928,3)</f>
        <v>0.42399999999999999</v>
      </c>
      <c r="V1928" s="200">
        <f>TRUNC(('TARIFA ENTREGA A DIRECCION USD'!G1928-'TARIFA ENTREGA A DIRECCION USD'!D1928)/'TARIFA ENTREGA A DIRECCION USD'!D1928,3)</f>
        <v>0.95</v>
      </c>
      <c r="X1928" s="142">
        <v>16.12</v>
      </c>
      <c r="Y1928" s="190">
        <v>1921</v>
      </c>
      <c r="Z1928" s="200">
        <v>0.55000000000000004</v>
      </c>
      <c r="AA1928" s="200">
        <v>0.13</v>
      </c>
      <c r="AB1928" s="200">
        <v>0.3</v>
      </c>
      <c r="AC1928" s="200">
        <v>0.85</v>
      </c>
      <c r="AL1928"/>
      <c r="AM1928"/>
      <c r="AN1928"/>
      <c r="AO1928"/>
      <c r="AP1928"/>
      <c r="AQ1928"/>
      <c r="AR1928"/>
      <c r="AS1928"/>
      <c r="AT1928"/>
      <c r="AU1928"/>
    </row>
    <row r="1929" spans="17:47" x14ac:dyDescent="0.2">
      <c r="Q1929" s="142">
        <f>TRUNC('TARIFA ENTREGA A DIRECCION USD'!D1930-'TARIFA ENTREGA A DIRECCION USD'!D1929,2)</f>
        <v>0.54</v>
      </c>
      <c r="R1929" s="190">
        <v>1922</v>
      </c>
      <c r="S1929" s="200">
        <f>TRUNC((('TARIFA ENTREGA A DIRECCION USD'!C1929-'TARIFA ENTREGA A DIRECCION USD'!D1929)/'TARIFA ENTREGA A DIRECCION USD'!D1929)+1,3)</f>
        <v>0.72299999999999998</v>
      </c>
      <c r="T1929" s="200">
        <f>TRUNC(('TARIFA ENTREGA A DIRECCION USD'!E1929-'TARIFA ENTREGA A DIRECCION USD'!D1929)/'TARIFA ENTREGA A DIRECCION USD'!D1929,3)</f>
        <v>0.253</v>
      </c>
      <c r="U1929" s="200">
        <f>TRUNC(('TARIFA ENTREGA A DIRECCION USD'!F1929-'TARIFA ENTREGA A DIRECCION USD'!D1929)/'TARIFA ENTREGA A DIRECCION USD'!D1929,3)</f>
        <v>0.42399999999999999</v>
      </c>
      <c r="V1929" s="200">
        <f>TRUNC(('TARIFA ENTREGA A DIRECCION USD'!G1929-'TARIFA ENTREGA A DIRECCION USD'!D1929)/'TARIFA ENTREGA A DIRECCION USD'!D1929,3)</f>
        <v>0.95</v>
      </c>
      <c r="X1929" s="142">
        <v>16.12</v>
      </c>
      <c r="Y1929" s="190">
        <v>1922</v>
      </c>
      <c r="Z1929" s="200">
        <v>0.55000000000000004</v>
      </c>
      <c r="AA1929" s="200">
        <v>0.13</v>
      </c>
      <c r="AB1929" s="200">
        <v>0.3</v>
      </c>
      <c r="AC1929" s="200">
        <v>0.85</v>
      </c>
      <c r="AL1929"/>
      <c r="AM1929"/>
      <c r="AN1929"/>
      <c r="AO1929"/>
      <c r="AP1929"/>
      <c r="AQ1929"/>
      <c r="AR1929"/>
      <c r="AS1929"/>
      <c r="AT1929"/>
      <c r="AU1929"/>
    </row>
    <row r="1930" spans="17:47" x14ac:dyDescent="0.2">
      <c r="Q1930" s="142">
        <f>TRUNC('TARIFA ENTREGA A DIRECCION USD'!D1931-'TARIFA ENTREGA A DIRECCION USD'!D1930,2)</f>
        <v>0.54</v>
      </c>
      <c r="R1930" s="190">
        <v>1923</v>
      </c>
      <c r="S1930" s="200">
        <f>TRUNC((('TARIFA ENTREGA A DIRECCION USD'!C1930-'TARIFA ENTREGA A DIRECCION USD'!D1930)/'TARIFA ENTREGA A DIRECCION USD'!D1930)+1,3)</f>
        <v>0.72299999999999998</v>
      </c>
      <c r="T1930" s="200">
        <f>TRUNC(('TARIFA ENTREGA A DIRECCION USD'!E1930-'TARIFA ENTREGA A DIRECCION USD'!D1930)/'TARIFA ENTREGA A DIRECCION USD'!D1930,3)</f>
        <v>0.253</v>
      </c>
      <c r="U1930" s="200">
        <f>TRUNC(('TARIFA ENTREGA A DIRECCION USD'!F1930-'TARIFA ENTREGA A DIRECCION USD'!D1930)/'TARIFA ENTREGA A DIRECCION USD'!D1930,3)</f>
        <v>0.42399999999999999</v>
      </c>
      <c r="V1930" s="200">
        <f>TRUNC(('TARIFA ENTREGA A DIRECCION USD'!G1930-'TARIFA ENTREGA A DIRECCION USD'!D1930)/'TARIFA ENTREGA A DIRECCION USD'!D1930,3)</f>
        <v>0.95</v>
      </c>
      <c r="X1930" s="142">
        <v>16.12</v>
      </c>
      <c r="Y1930" s="190">
        <v>1923</v>
      </c>
      <c r="Z1930" s="200">
        <v>0.55000000000000004</v>
      </c>
      <c r="AA1930" s="200">
        <v>0.13</v>
      </c>
      <c r="AB1930" s="200">
        <v>0.3</v>
      </c>
      <c r="AC1930" s="200">
        <v>0.85</v>
      </c>
      <c r="AL1930"/>
      <c r="AM1930"/>
      <c r="AN1930"/>
      <c r="AO1930"/>
      <c r="AP1930"/>
      <c r="AQ1930"/>
      <c r="AR1930"/>
      <c r="AS1930"/>
      <c r="AT1930"/>
      <c r="AU1930"/>
    </row>
    <row r="1931" spans="17:47" x14ac:dyDescent="0.2">
      <c r="Q1931" s="142">
        <f>TRUNC('TARIFA ENTREGA A DIRECCION USD'!D1932-'TARIFA ENTREGA A DIRECCION USD'!D1931,2)</f>
        <v>0.54</v>
      </c>
      <c r="R1931" s="190">
        <v>1924</v>
      </c>
      <c r="S1931" s="200">
        <f>TRUNC((('TARIFA ENTREGA A DIRECCION USD'!C1931-'TARIFA ENTREGA A DIRECCION USD'!D1931)/'TARIFA ENTREGA A DIRECCION USD'!D1931)+1,3)</f>
        <v>0.72299999999999998</v>
      </c>
      <c r="T1931" s="200">
        <f>TRUNC(('TARIFA ENTREGA A DIRECCION USD'!E1931-'TARIFA ENTREGA A DIRECCION USD'!D1931)/'TARIFA ENTREGA A DIRECCION USD'!D1931,3)</f>
        <v>0.253</v>
      </c>
      <c r="U1931" s="200">
        <f>TRUNC(('TARIFA ENTREGA A DIRECCION USD'!F1931-'TARIFA ENTREGA A DIRECCION USD'!D1931)/'TARIFA ENTREGA A DIRECCION USD'!D1931,3)</f>
        <v>0.42399999999999999</v>
      </c>
      <c r="V1931" s="200">
        <f>TRUNC(('TARIFA ENTREGA A DIRECCION USD'!G1931-'TARIFA ENTREGA A DIRECCION USD'!D1931)/'TARIFA ENTREGA A DIRECCION USD'!D1931,3)</f>
        <v>0.95</v>
      </c>
      <c r="X1931" s="142">
        <v>16.12</v>
      </c>
      <c r="Y1931" s="190">
        <v>1924</v>
      </c>
      <c r="Z1931" s="200">
        <v>0.55000000000000004</v>
      </c>
      <c r="AA1931" s="200">
        <v>0.13</v>
      </c>
      <c r="AB1931" s="200">
        <v>0.3</v>
      </c>
      <c r="AC1931" s="200">
        <v>0.85</v>
      </c>
      <c r="AL1931"/>
      <c r="AM1931"/>
      <c r="AN1931"/>
      <c r="AO1931"/>
      <c r="AP1931"/>
      <c r="AQ1931"/>
      <c r="AR1931"/>
      <c r="AS1931"/>
      <c r="AT1931"/>
      <c r="AU1931"/>
    </row>
    <row r="1932" spans="17:47" x14ac:dyDescent="0.2">
      <c r="Q1932" s="142">
        <f>TRUNC('TARIFA ENTREGA A DIRECCION USD'!D1933-'TARIFA ENTREGA A DIRECCION USD'!D1932,2)</f>
        <v>0.54</v>
      </c>
      <c r="R1932" s="190">
        <v>1925</v>
      </c>
      <c r="S1932" s="200">
        <f>TRUNC((('TARIFA ENTREGA A DIRECCION USD'!C1932-'TARIFA ENTREGA A DIRECCION USD'!D1932)/'TARIFA ENTREGA A DIRECCION USD'!D1932)+1,3)</f>
        <v>0.72299999999999998</v>
      </c>
      <c r="T1932" s="200">
        <f>TRUNC(('TARIFA ENTREGA A DIRECCION USD'!E1932-'TARIFA ENTREGA A DIRECCION USD'!D1932)/'TARIFA ENTREGA A DIRECCION USD'!D1932,3)</f>
        <v>0.253</v>
      </c>
      <c r="U1932" s="200">
        <f>TRUNC(('TARIFA ENTREGA A DIRECCION USD'!F1932-'TARIFA ENTREGA A DIRECCION USD'!D1932)/'TARIFA ENTREGA A DIRECCION USD'!D1932,3)</f>
        <v>0.42399999999999999</v>
      </c>
      <c r="V1932" s="200">
        <f>TRUNC(('TARIFA ENTREGA A DIRECCION USD'!G1932-'TARIFA ENTREGA A DIRECCION USD'!D1932)/'TARIFA ENTREGA A DIRECCION USD'!D1932,3)</f>
        <v>0.95</v>
      </c>
      <c r="X1932" s="142">
        <v>16.12</v>
      </c>
      <c r="Y1932" s="190">
        <v>1925</v>
      </c>
      <c r="Z1932" s="200">
        <v>0.55000000000000004</v>
      </c>
      <c r="AA1932" s="200">
        <v>0.13</v>
      </c>
      <c r="AB1932" s="200">
        <v>0.3</v>
      </c>
      <c r="AC1932" s="200">
        <v>0.85</v>
      </c>
      <c r="AL1932"/>
      <c r="AM1932"/>
      <c r="AN1932"/>
      <c r="AO1932"/>
      <c r="AP1932"/>
      <c r="AQ1932"/>
      <c r="AR1932"/>
      <c r="AS1932"/>
      <c r="AT1932"/>
      <c r="AU1932"/>
    </row>
    <row r="1933" spans="17:47" x14ac:dyDescent="0.2">
      <c r="Q1933" s="142">
        <f>TRUNC('TARIFA ENTREGA A DIRECCION USD'!D1934-'TARIFA ENTREGA A DIRECCION USD'!D1933,2)</f>
        <v>0.54</v>
      </c>
      <c r="R1933" s="190">
        <v>1926</v>
      </c>
      <c r="S1933" s="200">
        <f>TRUNC((('TARIFA ENTREGA A DIRECCION USD'!C1933-'TARIFA ENTREGA A DIRECCION USD'!D1933)/'TARIFA ENTREGA A DIRECCION USD'!D1933)+1,3)</f>
        <v>0.72299999999999998</v>
      </c>
      <c r="T1933" s="200">
        <f>TRUNC(('TARIFA ENTREGA A DIRECCION USD'!E1933-'TARIFA ENTREGA A DIRECCION USD'!D1933)/'TARIFA ENTREGA A DIRECCION USD'!D1933,3)</f>
        <v>0.253</v>
      </c>
      <c r="U1933" s="200">
        <f>TRUNC(('TARIFA ENTREGA A DIRECCION USD'!F1933-'TARIFA ENTREGA A DIRECCION USD'!D1933)/'TARIFA ENTREGA A DIRECCION USD'!D1933,3)</f>
        <v>0.42399999999999999</v>
      </c>
      <c r="V1933" s="200">
        <f>TRUNC(('TARIFA ENTREGA A DIRECCION USD'!G1933-'TARIFA ENTREGA A DIRECCION USD'!D1933)/'TARIFA ENTREGA A DIRECCION USD'!D1933,3)</f>
        <v>0.95</v>
      </c>
      <c r="X1933" s="142">
        <v>16.12</v>
      </c>
      <c r="Y1933" s="190">
        <v>1926</v>
      </c>
      <c r="Z1933" s="200">
        <v>0.55000000000000004</v>
      </c>
      <c r="AA1933" s="200">
        <v>0.13</v>
      </c>
      <c r="AB1933" s="200">
        <v>0.3</v>
      </c>
      <c r="AC1933" s="200">
        <v>0.85</v>
      </c>
      <c r="AL1933"/>
      <c r="AM1933"/>
      <c r="AN1933"/>
      <c r="AO1933"/>
      <c r="AP1933"/>
      <c r="AQ1933"/>
      <c r="AR1933"/>
      <c r="AS1933"/>
      <c r="AT1933"/>
      <c r="AU1933"/>
    </row>
    <row r="1934" spans="17:47" x14ac:dyDescent="0.2">
      <c r="Q1934" s="142">
        <f>TRUNC('TARIFA ENTREGA A DIRECCION USD'!D1935-'TARIFA ENTREGA A DIRECCION USD'!D1934,2)</f>
        <v>0.54</v>
      </c>
      <c r="R1934" s="190">
        <v>1927</v>
      </c>
      <c r="S1934" s="200">
        <f>TRUNC((('TARIFA ENTREGA A DIRECCION USD'!C1934-'TARIFA ENTREGA A DIRECCION USD'!D1934)/'TARIFA ENTREGA A DIRECCION USD'!D1934)+1,3)</f>
        <v>0.72299999999999998</v>
      </c>
      <c r="T1934" s="200">
        <f>TRUNC(('TARIFA ENTREGA A DIRECCION USD'!E1934-'TARIFA ENTREGA A DIRECCION USD'!D1934)/'TARIFA ENTREGA A DIRECCION USD'!D1934,3)</f>
        <v>0.253</v>
      </c>
      <c r="U1934" s="200">
        <f>TRUNC(('TARIFA ENTREGA A DIRECCION USD'!F1934-'TARIFA ENTREGA A DIRECCION USD'!D1934)/'TARIFA ENTREGA A DIRECCION USD'!D1934,3)</f>
        <v>0.42399999999999999</v>
      </c>
      <c r="V1934" s="200">
        <f>TRUNC(('TARIFA ENTREGA A DIRECCION USD'!G1934-'TARIFA ENTREGA A DIRECCION USD'!D1934)/'TARIFA ENTREGA A DIRECCION USD'!D1934,3)</f>
        <v>0.95</v>
      </c>
      <c r="X1934" s="142">
        <v>16.12</v>
      </c>
      <c r="Y1934" s="190">
        <v>1927</v>
      </c>
      <c r="Z1934" s="200">
        <v>0.55000000000000004</v>
      </c>
      <c r="AA1934" s="200">
        <v>0.13</v>
      </c>
      <c r="AB1934" s="200">
        <v>0.3</v>
      </c>
      <c r="AC1934" s="200">
        <v>0.85</v>
      </c>
      <c r="AL1934"/>
      <c r="AM1934"/>
      <c r="AN1934"/>
      <c r="AO1934"/>
      <c r="AP1934"/>
      <c r="AQ1934"/>
      <c r="AR1934"/>
      <c r="AS1934"/>
      <c r="AT1934"/>
      <c r="AU1934"/>
    </row>
    <row r="1935" spans="17:47" x14ac:dyDescent="0.2">
      <c r="Q1935" s="142">
        <f>TRUNC('TARIFA ENTREGA A DIRECCION USD'!D1936-'TARIFA ENTREGA A DIRECCION USD'!D1935,2)</f>
        <v>0.54</v>
      </c>
      <c r="R1935" s="190">
        <v>1928</v>
      </c>
      <c r="S1935" s="200">
        <f>TRUNC((('TARIFA ENTREGA A DIRECCION USD'!C1935-'TARIFA ENTREGA A DIRECCION USD'!D1935)/'TARIFA ENTREGA A DIRECCION USD'!D1935)+1,3)</f>
        <v>0.72299999999999998</v>
      </c>
      <c r="T1935" s="200">
        <f>TRUNC(('TARIFA ENTREGA A DIRECCION USD'!E1935-'TARIFA ENTREGA A DIRECCION USD'!D1935)/'TARIFA ENTREGA A DIRECCION USD'!D1935,3)</f>
        <v>0.253</v>
      </c>
      <c r="U1935" s="200">
        <f>TRUNC(('TARIFA ENTREGA A DIRECCION USD'!F1935-'TARIFA ENTREGA A DIRECCION USD'!D1935)/'TARIFA ENTREGA A DIRECCION USD'!D1935,3)</f>
        <v>0.42399999999999999</v>
      </c>
      <c r="V1935" s="200">
        <f>TRUNC(('TARIFA ENTREGA A DIRECCION USD'!G1935-'TARIFA ENTREGA A DIRECCION USD'!D1935)/'TARIFA ENTREGA A DIRECCION USD'!D1935,3)</f>
        <v>0.95</v>
      </c>
      <c r="X1935" s="142">
        <v>16.12</v>
      </c>
      <c r="Y1935" s="190">
        <v>1928</v>
      </c>
      <c r="Z1935" s="200">
        <v>0.55000000000000004</v>
      </c>
      <c r="AA1935" s="200">
        <v>0.13</v>
      </c>
      <c r="AB1935" s="200">
        <v>0.3</v>
      </c>
      <c r="AC1935" s="200">
        <v>0.85</v>
      </c>
      <c r="AL1935"/>
      <c r="AM1935"/>
      <c r="AN1935"/>
      <c r="AO1935"/>
      <c r="AP1935"/>
      <c r="AQ1935"/>
      <c r="AR1935"/>
      <c r="AS1935"/>
      <c r="AT1935"/>
      <c r="AU1935"/>
    </row>
    <row r="1936" spans="17:47" x14ac:dyDescent="0.2">
      <c r="Q1936" s="142">
        <f>TRUNC('TARIFA ENTREGA A DIRECCION USD'!D1937-'TARIFA ENTREGA A DIRECCION USD'!D1936,2)</f>
        <v>0.54</v>
      </c>
      <c r="R1936" s="190">
        <v>1929</v>
      </c>
      <c r="S1936" s="200">
        <f>TRUNC((('TARIFA ENTREGA A DIRECCION USD'!C1936-'TARIFA ENTREGA A DIRECCION USD'!D1936)/'TARIFA ENTREGA A DIRECCION USD'!D1936)+1,3)</f>
        <v>0.72299999999999998</v>
      </c>
      <c r="T1936" s="200">
        <f>TRUNC(('TARIFA ENTREGA A DIRECCION USD'!E1936-'TARIFA ENTREGA A DIRECCION USD'!D1936)/'TARIFA ENTREGA A DIRECCION USD'!D1936,3)</f>
        <v>0.253</v>
      </c>
      <c r="U1936" s="200">
        <f>TRUNC(('TARIFA ENTREGA A DIRECCION USD'!F1936-'TARIFA ENTREGA A DIRECCION USD'!D1936)/'TARIFA ENTREGA A DIRECCION USD'!D1936,3)</f>
        <v>0.42499999999999999</v>
      </c>
      <c r="V1936" s="200">
        <f>TRUNC(('TARIFA ENTREGA A DIRECCION USD'!G1936-'TARIFA ENTREGA A DIRECCION USD'!D1936)/'TARIFA ENTREGA A DIRECCION USD'!D1936,3)</f>
        <v>0.95</v>
      </c>
      <c r="X1936" s="142">
        <v>16.12</v>
      </c>
      <c r="Y1936" s="190">
        <v>1929</v>
      </c>
      <c r="Z1936" s="200">
        <v>0.55000000000000004</v>
      </c>
      <c r="AA1936" s="200">
        <v>0.13</v>
      </c>
      <c r="AB1936" s="200">
        <v>0.3</v>
      </c>
      <c r="AC1936" s="200">
        <v>0.85</v>
      </c>
      <c r="AL1936"/>
      <c r="AM1936"/>
      <c r="AN1936"/>
      <c r="AO1936"/>
      <c r="AP1936"/>
      <c r="AQ1936"/>
      <c r="AR1936"/>
      <c r="AS1936"/>
      <c r="AT1936"/>
      <c r="AU1936"/>
    </row>
    <row r="1937" spans="17:47" x14ac:dyDescent="0.2">
      <c r="Q1937" s="142">
        <f>TRUNC('TARIFA ENTREGA A DIRECCION USD'!D1938-'TARIFA ENTREGA A DIRECCION USD'!D1937,2)</f>
        <v>0.54</v>
      </c>
      <c r="R1937" s="190">
        <v>1930</v>
      </c>
      <c r="S1937" s="200">
        <f>TRUNC((('TARIFA ENTREGA A DIRECCION USD'!C1937-'TARIFA ENTREGA A DIRECCION USD'!D1937)/'TARIFA ENTREGA A DIRECCION USD'!D1937)+1,3)</f>
        <v>0.72299999999999998</v>
      </c>
      <c r="T1937" s="200">
        <f>TRUNC(('TARIFA ENTREGA A DIRECCION USD'!E1937-'TARIFA ENTREGA A DIRECCION USD'!D1937)/'TARIFA ENTREGA A DIRECCION USD'!D1937,3)</f>
        <v>0.253</v>
      </c>
      <c r="U1937" s="200">
        <f>TRUNC(('TARIFA ENTREGA A DIRECCION USD'!F1937-'TARIFA ENTREGA A DIRECCION USD'!D1937)/'TARIFA ENTREGA A DIRECCION USD'!D1937,3)</f>
        <v>0.42499999999999999</v>
      </c>
      <c r="V1937" s="200">
        <f>TRUNC(('TARIFA ENTREGA A DIRECCION USD'!G1937-'TARIFA ENTREGA A DIRECCION USD'!D1937)/'TARIFA ENTREGA A DIRECCION USD'!D1937,3)</f>
        <v>0.95</v>
      </c>
      <c r="X1937" s="142">
        <v>16.12</v>
      </c>
      <c r="Y1937" s="190">
        <v>1930</v>
      </c>
      <c r="Z1937" s="200">
        <v>0.55000000000000004</v>
      </c>
      <c r="AA1937" s="200">
        <v>0.13</v>
      </c>
      <c r="AB1937" s="200">
        <v>0.3</v>
      </c>
      <c r="AC1937" s="200">
        <v>0.85</v>
      </c>
      <c r="AL1937"/>
      <c r="AM1937"/>
      <c r="AN1937"/>
      <c r="AO1937"/>
      <c r="AP1937"/>
      <c r="AQ1937"/>
      <c r="AR1937"/>
      <c r="AS1937"/>
      <c r="AT1937"/>
      <c r="AU1937"/>
    </row>
    <row r="1938" spans="17:47" x14ac:dyDescent="0.2">
      <c r="Q1938" s="142">
        <f>TRUNC('TARIFA ENTREGA A DIRECCION USD'!D1939-'TARIFA ENTREGA A DIRECCION USD'!D1938,2)</f>
        <v>0.54</v>
      </c>
      <c r="R1938" s="190">
        <v>1931</v>
      </c>
      <c r="S1938" s="200">
        <f>TRUNC((('TARIFA ENTREGA A DIRECCION USD'!C1938-'TARIFA ENTREGA A DIRECCION USD'!D1938)/'TARIFA ENTREGA A DIRECCION USD'!D1938)+1,3)</f>
        <v>0.72299999999999998</v>
      </c>
      <c r="T1938" s="200">
        <f>TRUNC(('TARIFA ENTREGA A DIRECCION USD'!E1938-'TARIFA ENTREGA A DIRECCION USD'!D1938)/'TARIFA ENTREGA A DIRECCION USD'!D1938,3)</f>
        <v>0.253</v>
      </c>
      <c r="U1938" s="200">
        <f>TRUNC(('TARIFA ENTREGA A DIRECCION USD'!F1938-'TARIFA ENTREGA A DIRECCION USD'!D1938)/'TARIFA ENTREGA A DIRECCION USD'!D1938,3)</f>
        <v>0.42499999999999999</v>
      </c>
      <c r="V1938" s="200">
        <f>TRUNC(('TARIFA ENTREGA A DIRECCION USD'!G1938-'TARIFA ENTREGA A DIRECCION USD'!D1938)/'TARIFA ENTREGA A DIRECCION USD'!D1938,3)</f>
        <v>0.95</v>
      </c>
      <c r="X1938" s="142">
        <v>16.12</v>
      </c>
      <c r="Y1938" s="190">
        <v>1931</v>
      </c>
      <c r="Z1938" s="200">
        <v>0.55000000000000004</v>
      </c>
      <c r="AA1938" s="200">
        <v>0.13</v>
      </c>
      <c r="AB1938" s="200">
        <v>0.3</v>
      </c>
      <c r="AC1938" s="200">
        <v>0.85</v>
      </c>
      <c r="AL1938"/>
      <c r="AM1938"/>
      <c r="AN1938"/>
      <c r="AO1938"/>
      <c r="AP1938"/>
      <c r="AQ1938"/>
      <c r="AR1938"/>
      <c r="AS1938"/>
      <c r="AT1938"/>
      <c r="AU1938"/>
    </row>
    <row r="1939" spans="17:47" x14ac:dyDescent="0.2">
      <c r="Q1939" s="142">
        <f>TRUNC('TARIFA ENTREGA A DIRECCION USD'!D1940-'TARIFA ENTREGA A DIRECCION USD'!D1939,2)</f>
        <v>0.54</v>
      </c>
      <c r="R1939" s="190">
        <v>1932</v>
      </c>
      <c r="S1939" s="200">
        <f>TRUNC((('TARIFA ENTREGA A DIRECCION USD'!C1939-'TARIFA ENTREGA A DIRECCION USD'!D1939)/'TARIFA ENTREGA A DIRECCION USD'!D1939)+1,3)</f>
        <v>0.72299999999999998</v>
      </c>
      <c r="T1939" s="200">
        <f>TRUNC(('TARIFA ENTREGA A DIRECCION USD'!E1939-'TARIFA ENTREGA A DIRECCION USD'!D1939)/'TARIFA ENTREGA A DIRECCION USD'!D1939,3)</f>
        <v>0.253</v>
      </c>
      <c r="U1939" s="200">
        <f>TRUNC(('TARIFA ENTREGA A DIRECCION USD'!F1939-'TARIFA ENTREGA A DIRECCION USD'!D1939)/'TARIFA ENTREGA A DIRECCION USD'!D1939,3)</f>
        <v>0.42499999999999999</v>
      </c>
      <c r="V1939" s="200">
        <f>TRUNC(('TARIFA ENTREGA A DIRECCION USD'!G1939-'TARIFA ENTREGA A DIRECCION USD'!D1939)/'TARIFA ENTREGA A DIRECCION USD'!D1939,3)</f>
        <v>0.95</v>
      </c>
      <c r="X1939" s="142">
        <v>16.12</v>
      </c>
      <c r="Y1939" s="190">
        <v>1932</v>
      </c>
      <c r="Z1939" s="200">
        <v>0.55000000000000004</v>
      </c>
      <c r="AA1939" s="200">
        <v>0.13</v>
      </c>
      <c r="AB1939" s="200">
        <v>0.3</v>
      </c>
      <c r="AC1939" s="200">
        <v>0.85</v>
      </c>
      <c r="AL1939"/>
      <c r="AM1939"/>
      <c r="AN1939"/>
      <c r="AO1939"/>
      <c r="AP1939"/>
      <c r="AQ1939"/>
      <c r="AR1939"/>
      <c r="AS1939"/>
      <c r="AT1939"/>
      <c r="AU1939"/>
    </row>
    <row r="1940" spans="17:47" x14ac:dyDescent="0.2">
      <c r="Q1940" s="142">
        <f>TRUNC('TARIFA ENTREGA A DIRECCION USD'!D1941-'TARIFA ENTREGA A DIRECCION USD'!D1940,2)</f>
        <v>0.54</v>
      </c>
      <c r="R1940" s="190">
        <v>1933</v>
      </c>
      <c r="S1940" s="200">
        <f>TRUNC((('TARIFA ENTREGA A DIRECCION USD'!C1940-'TARIFA ENTREGA A DIRECCION USD'!D1940)/'TARIFA ENTREGA A DIRECCION USD'!D1940)+1,3)</f>
        <v>0.72299999999999998</v>
      </c>
      <c r="T1940" s="200">
        <f>TRUNC(('TARIFA ENTREGA A DIRECCION USD'!E1940-'TARIFA ENTREGA A DIRECCION USD'!D1940)/'TARIFA ENTREGA A DIRECCION USD'!D1940,3)</f>
        <v>0.253</v>
      </c>
      <c r="U1940" s="200">
        <f>TRUNC(('TARIFA ENTREGA A DIRECCION USD'!F1940-'TARIFA ENTREGA A DIRECCION USD'!D1940)/'TARIFA ENTREGA A DIRECCION USD'!D1940,3)</f>
        <v>0.42499999999999999</v>
      </c>
      <c r="V1940" s="200">
        <f>TRUNC(('TARIFA ENTREGA A DIRECCION USD'!G1940-'TARIFA ENTREGA A DIRECCION USD'!D1940)/'TARIFA ENTREGA A DIRECCION USD'!D1940,3)</f>
        <v>0.95</v>
      </c>
      <c r="X1940" s="142">
        <v>16.12</v>
      </c>
      <c r="Y1940" s="190">
        <v>1933</v>
      </c>
      <c r="Z1940" s="200">
        <v>0.55000000000000004</v>
      </c>
      <c r="AA1940" s="200">
        <v>0.13</v>
      </c>
      <c r="AB1940" s="200">
        <v>0.3</v>
      </c>
      <c r="AC1940" s="200">
        <v>0.85</v>
      </c>
      <c r="AL1940"/>
      <c r="AM1940"/>
      <c r="AN1940"/>
      <c r="AO1940"/>
      <c r="AP1940"/>
      <c r="AQ1940"/>
      <c r="AR1940"/>
      <c r="AS1940"/>
      <c r="AT1940"/>
      <c r="AU1940"/>
    </row>
    <row r="1941" spans="17:47" x14ac:dyDescent="0.2">
      <c r="Q1941" s="142">
        <f>TRUNC('TARIFA ENTREGA A DIRECCION USD'!D1942-'TARIFA ENTREGA A DIRECCION USD'!D1941,2)</f>
        <v>0.54</v>
      </c>
      <c r="R1941" s="190">
        <v>1934</v>
      </c>
      <c r="S1941" s="200">
        <f>TRUNC((('TARIFA ENTREGA A DIRECCION USD'!C1941-'TARIFA ENTREGA A DIRECCION USD'!D1941)/'TARIFA ENTREGA A DIRECCION USD'!D1941)+1,3)</f>
        <v>0.72299999999999998</v>
      </c>
      <c r="T1941" s="200">
        <f>TRUNC(('TARIFA ENTREGA A DIRECCION USD'!E1941-'TARIFA ENTREGA A DIRECCION USD'!D1941)/'TARIFA ENTREGA A DIRECCION USD'!D1941,3)</f>
        <v>0.253</v>
      </c>
      <c r="U1941" s="200">
        <f>TRUNC(('TARIFA ENTREGA A DIRECCION USD'!F1941-'TARIFA ENTREGA A DIRECCION USD'!D1941)/'TARIFA ENTREGA A DIRECCION USD'!D1941,3)</f>
        <v>0.42499999999999999</v>
      </c>
      <c r="V1941" s="200">
        <f>TRUNC(('TARIFA ENTREGA A DIRECCION USD'!G1941-'TARIFA ENTREGA A DIRECCION USD'!D1941)/'TARIFA ENTREGA A DIRECCION USD'!D1941,3)</f>
        <v>0.95</v>
      </c>
      <c r="X1941" s="142">
        <v>16.12</v>
      </c>
      <c r="Y1941" s="190">
        <v>1934</v>
      </c>
      <c r="Z1941" s="200">
        <v>0.55000000000000004</v>
      </c>
      <c r="AA1941" s="200">
        <v>0.13</v>
      </c>
      <c r="AB1941" s="200">
        <v>0.3</v>
      </c>
      <c r="AC1941" s="200">
        <v>0.85</v>
      </c>
      <c r="AL1941"/>
      <c r="AM1941"/>
      <c r="AN1941"/>
      <c r="AO1941"/>
      <c r="AP1941"/>
      <c r="AQ1941"/>
      <c r="AR1941"/>
      <c r="AS1941"/>
      <c r="AT1941"/>
      <c r="AU1941"/>
    </row>
    <row r="1942" spans="17:47" x14ac:dyDescent="0.2">
      <c r="Q1942" s="142">
        <f>TRUNC('TARIFA ENTREGA A DIRECCION USD'!D1943-'TARIFA ENTREGA A DIRECCION USD'!D1942,2)</f>
        <v>0.54</v>
      </c>
      <c r="R1942" s="190">
        <v>1935</v>
      </c>
      <c r="S1942" s="200">
        <f>TRUNC((('TARIFA ENTREGA A DIRECCION USD'!C1942-'TARIFA ENTREGA A DIRECCION USD'!D1942)/'TARIFA ENTREGA A DIRECCION USD'!D1942)+1,3)</f>
        <v>0.72299999999999998</v>
      </c>
      <c r="T1942" s="200">
        <f>TRUNC(('TARIFA ENTREGA A DIRECCION USD'!E1942-'TARIFA ENTREGA A DIRECCION USD'!D1942)/'TARIFA ENTREGA A DIRECCION USD'!D1942,3)</f>
        <v>0.253</v>
      </c>
      <c r="U1942" s="200">
        <f>TRUNC(('TARIFA ENTREGA A DIRECCION USD'!F1942-'TARIFA ENTREGA A DIRECCION USD'!D1942)/'TARIFA ENTREGA A DIRECCION USD'!D1942,3)</f>
        <v>0.42499999999999999</v>
      </c>
      <c r="V1942" s="200">
        <f>TRUNC(('TARIFA ENTREGA A DIRECCION USD'!G1942-'TARIFA ENTREGA A DIRECCION USD'!D1942)/'TARIFA ENTREGA A DIRECCION USD'!D1942,3)</f>
        <v>0.95</v>
      </c>
      <c r="X1942" s="142">
        <v>16.12</v>
      </c>
      <c r="Y1942" s="190">
        <v>1935</v>
      </c>
      <c r="Z1942" s="200">
        <v>0.55000000000000004</v>
      </c>
      <c r="AA1942" s="200">
        <v>0.13</v>
      </c>
      <c r="AB1942" s="200">
        <v>0.3</v>
      </c>
      <c r="AC1942" s="200">
        <v>0.85</v>
      </c>
      <c r="AL1942"/>
      <c r="AM1942"/>
      <c r="AN1942"/>
      <c r="AO1942"/>
      <c r="AP1942"/>
      <c r="AQ1942"/>
      <c r="AR1942"/>
      <c r="AS1942"/>
      <c r="AT1942"/>
      <c r="AU1942"/>
    </row>
    <row r="1943" spans="17:47" x14ac:dyDescent="0.2">
      <c r="Q1943" s="142">
        <f>TRUNC('TARIFA ENTREGA A DIRECCION USD'!D1944-'TARIFA ENTREGA A DIRECCION USD'!D1943,2)</f>
        <v>0.54</v>
      </c>
      <c r="R1943" s="190">
        <v>1936</v>
      </c>
      <c r="S1943" s="200">
        <f>TRUNC((('TARIFA ENTREGA A DIRECCION USD'!C1943-'TARIFA ENTREGA A DIRECCION USD'!D1943)/'TARIFA ENTREGA A DIRECCION USD'!D1943)+1,3)</f>
        <v>0.72299999999999998</v>
      </c>
      <c r="T1943" s="200">
        <f>TRUNC(('TARIFA ENTREGA A DIRECCION USD'!E1943-'TARIFA ENTREGA A DIRECCION USD'!D1943)/'TARIFA ENTREGA A DIRECCION USD'!D1943,3)</f>
        <v>0.253</v>
      </c>
      <c r="U1943" s="200">
        <f>TRUNC(('TARIFA ENTREGA A DIRECCION USD'!F1943-'TARIFA ENTREGA A DIRECCION USD'!D1943)/'TARIFA ENTREGA A DIRECCION USD'!D1943,3)</f>
        <v>0.42499999999999999</v>
      </c>
      <c r="V1943" s="200">
        <f>TRUNC(('TARIFA ENTREGA A DIRECCION USD'!G1943-'TARIFA ENTREGA A DIRECCION USD'!D1943)/'TARIFA ENTREGA A DIRECCION USD'!D1943,3)</f>
        <v>0.95</v>
      </c>
      <c r="X1943" s="142">
        <v>16.12</v>
      </c>
      <c r="Y1943" s="190">
        <v>1936</v>
      </c>
      <c r="Z1943" s="200">
        <v>0.55000000000000004</v>
      </c>
      <c r="AA1943" s="200">
        <v>0.13</v>
      </c>
      <c r="AB1943" s="200">
        <v>0.3</v>
      </c>
      <c r="AC1943" s="200">
        <v>0.85</v>
      </c>
      <c r="AL1943"/>
      <c r="AM1943"/>
      <c r="AN1943"/>
      <c r="AO1943"/>
      <c r="AP1943"/>
      <c r="AQ1943"/>
      <c r="AR1943"/>
      <c r="AS1943"/>
      <c r="AT1943"/>
      <c r="AU1943"/>
    </row>
    <row r="1944" spans="17:47" x14ac:dyDescent="0.2">
      <c r="Q1944" s="142">
        <f>TRUNC('TARIFA ENTREGA A DIRECCION USD'!D1945-'TARIFA ENTREGA A DIRECCION USD'!D1944,2)</f>
        <v>0.54</v>
      </c>
      <c r="R1944" s="190">
        <v>1937</v>
      </c>
      <c r="S1944" s="200">
        <f>TRUNC((('TARIFA ENTREGA A DIRECCION USD'!C1944-'TARIFA ENTREGA A DIRECCION USD'!D1944)/'TARIFA ENTREGA A DIRECCION USD'!D1944)+1,3)</f>
        <v>0.72299999999999998</v>
      </c>
      <c r="T1944" s="200">
        <f>TRUNC(('TARIFA ENTREGA A DIRECCION USD'!E1944-'TARIFA ENTREGA A DIRECCION USD'!D1944)/'TARIFA ENTREGA A DIRECCION USD'!D1944,3)</f>
        <v>0.253</v>
      </c>
      <c r="U1944" s="200">
        <f>TRUNC(('TARIFA ENTREGA A DIRECCION USD'!F1944-'TARIFA ENTREGA A DIRECCION USD'!D1944)/'TARIFA ENTREGA A DIRECCION USD'!D1944,3)</f>
        <v>0.42499999999999999</v>
      </c>
      <c r="V1944" s="200">
        <f>TRUNC(('TARIFA ENTREGA A DIRECCION USD'!G1944-'TARIFA ENTREGA A DIRECCION USD'!D1944)/'TARIFA ENTREGA A DIRECCION USD'!D1944,3)</f>
        <v>0.95</v>
      </c>
      <c r="X1944" s="142">
        <v>16.12</v>
      </c>
      <c r="Y1944" s="190">
        <v>1937</v>
      </c>
      <c r="Z1944" s="200">
        <v>0.55000000000000004</v>
      </c>
      <c r="AA1944" s="200">
        <v>0.13</v>
      </c>
      <c r="AB1944" s="200">
        <v>0.3</v>
      </c>
      <c r="AC1944" s="200">
        <v>0.85</v>
      </c>
      <c r="AL1944"/>
      <c r="AM1944"/>
      <c r="AN1944"/>
      <c r="AO1944"/>
      <c r="AP1944"/>
      <c r="AQ1944"/>
      <c r="AR1944"/>
      <c r="AS1944"/>
      <c r="AT1944"/>
      <c r="AU1944"/>
    </row>
    <row r="1945" spans="17:47" x14ac:dyDescent="0.2">
      <c r="Q1945" s="142">
        <f>TRUNC('TARIFA ENTREGA A DIRECCION USD'!D1946-'TARIFA ENTREGA A DIRECCION USD'!D1945,2)</f>
        <v>0.54</v>
      </c>
      <c r="R1945" s="190">
        <v>1938</v>
      </c>
      <c r="S1945" s="200">
        <f>TRUNC((('TARIFA ENTREGA A DIRECCION USD'!C1945-'TARIFA ENTREGA A DIRECCION USD'!D1945)/'TARIFA ENTREGA A DIRECCION USD'!D1945)+1,3)</f>
        <v>0.72299999999999998</v>
      </c>
      <c r="T1945" s="200">
        <f>TRUNC(('TARIFA ENTREGA A DIRECCION USD'!E1945-'TARIFA ENTREGA A DIRECCION USD'!D1945)/'TARIFA ENTREGA A DIRECCION USD'!D1945,3)</f>
        <v>0.253</v>
      </c>
      <c r="U1945" s="200">
        <f>TRUNC(('TARIFA ENTREGA A DIRECCION USD'!F1945-'TARIFA ENTREGA A DIRECCION USD'!D1945)/'TARIFA ENTREGA A DIRECCION USD'!D1945,3)</f>
        <v>0.42499999999999999</v>
      </c>
      <c r="V1945" s="200">
        <f>TRUNC(('TARIFA ENTREGA A DIRECCION USD'!G1945-'TARIFA ENTREGA A DIRECCION USD'!D1945)/'TARIFA ENTREGA A DIRECCION USD'!D1945,3)</f>
        <v>0.95</v>
      </c>
      <c r="X1945" s="142">
        <v>16.12</v>
      </c>
      <c r="Y1945" s="190">
        <v>1938</v>
      </c>
      <c r="Z1945" s="200">
        <v>0.55000000000000004</v>
      </c>
      <c r="AA1945" s="200">
        <v>0.13</v>
      </c>
      <c r="AB1945" s="200">
        <v>0.3</v>
      </c>
      <c r="AC1945" s="200">
        <v>0.85</v>
      </c>
      <c r="AL1945"/>
      <c r="AM1945"/>
      <c r="AN1945"/>
      <c r="AO1945"/>
      <c r="AP1945"/>
      <c r="AQ1945"/>
      <c r="AR1945"/>
      <c r="AS1945"/>
      <c r="AT1945"/>
      <c r="AU1945"/>
    </row>
    <row r="1946" spans="17:47" x14ac:dyDescent="0.2">
      <c r="Q1946" s="142">
        <f>TRUNC('TARIFA ENTREGA A DIRECCION USD'!D1947-'TARIFA ENTREGA A DIRECCION USD'!D1946,2)</f>
        <v>0.54</v>
      </c>
      <c r="R1946" s="190">
        <v>1939</v>
      </c>
      <c r="S1946" s="200">
        <f>TRUNC((('TARIFA ENTREGA A DIRECCION USD'!C1946-'TARIFA ENTREGA A DIRECCION USD'!D1946)/'TARIFA ENTREGA A DIRECCION USD'!D1946)+1,3)</f>
        <v>0.72299999999999998</v>
      </c>
      <c r="T1946" s="200">
        <f>TRUNC(('TARIFA ENTREGA A DIRECCION USD'!E1946-'TARIFA ENTREGA A DIRECCION USD'!D1946)/'TARIFA ENTREGA A DIRECCION USD'!D1946,3)</f>
        <v>0.253</v>
      </c>
      <c r="U1946" s="200">
        <f>TRUNC(('TARIFA ENTREGA A DIRECCION USD'!F1946-'TARIFA ENTREGA A DIRECCION USD'!D1946)/'TARIFA ENTREGA A DIRECCION USD'!D1946,3)</f>
        <v>0.42499999999999999</v>
      </c>
      <c r="V1946" s="200">
        <f>TRUNC(('TARIFA ENTREGA A DIRECCION USD'!G1946-'TARIFA ENTREGA A DIRECCION USD'!D1946)/'TARIFA ENTREGA A DIRECCION USD'!D1946,3)</f>
        <v>0.95</v>
      </c>
      <c r="X1946" s="142">
        <v>16.12</v>
      </c>
      <c r="Y1946" s="190">
        <v>1939</v>
      </c>
      <c r="Z1946" s="200">
        <v>0.55000000000000004</v>
      </c>
      <c r="AA1946" s="200">
        <v>0.13</v>
      </c>
      <c r="AB1946" s="200">
        <v>0.3</v>
      </c>
      <c r="AC1946" s="200">
        <v>0.85</v>
      </c>
      <c r="AL1946"/>
      <c r="AM1946"/>
      <c r="AN1946"/>
      <c r="AO1946"/>
      <c r="AP1946"/>
      <c r="AQ1946"/>
      <c r="AR1946"/>
      <c r="AS1946"/>
      <c r="AT1946"/>
      <c r="AU1946"/>
    </row>
    <row r="1947" spans="17:47" x14ac:dyDescent="0.2">
      <c r="Q1947" s="142">
        <f>TRUNC('TARIFA ENTREGA A DIRECCION USD'!D1948-'TARIFA ENTREGA A DIRECCION USD'!D1947,2)</f>
        <v>0.54</v>
      </c>
      <c r="R1947" s="190">
        <v>1940</v>
      </c>
      <c r="S1947" s="200">
        <f>TRUNC((('TARIFA ENTREGA A DIRECCION USD'!C1947-'TARIFA ENTREGA A DIRECCION USD'!D1947)/'TARIFA ENTREGA A DIRECCION USD'!D1947)+1,3)</f>
        <v>0.72299999999999998</v>
      </c>
      <c r="T1947" s="200">
        <f>TRUNC(('TARIFA ENTREGA A DIRECCION USD'!E1947-'TARIFA ENTREGA A DIRECCION USD'!D1947)/'TARIFA ENTREGA A DIRECCION USD'!D1947,3)</f>
        <v>0.253</v>
      </c>
      <c r="U1947" s="200">
        <f>TRUNC(('TARIFA ENTREGA A DIRECCION USD'!F1947-'TARIFA ENTREGA A DIRECCION USD'!D1947)/'TARIFA ENTREGA A DIRECCION USD'!D1947,3)</f>
        <v>0.42499999999999999</v>
      </c>
      <c r="V1947" s="200">
        <f>TRUNC(('TARIFA ENTREGA A DIRECCION USD'!G1947-'TARIFA ENTREGA A DIRECCION USD'!D1947)/'TARIFA ENTREGA A DIRECCION USD'!D1947,3)</f>
        <v>0.95099999999999996</v>
      </c>
      <c r="X1947" s="142">
        <v>16.12</v>
      </c>
      <c r="Y1947" s="190">
        <v>1940</v>
      </c>
      <c r="Z1947" s="200">
        <v>0.55000000000000004</v>
      </c>
      <c r="AA1947" s="200">
        <v>0.13</v>
      </c>
      <c r="AB1947" s="200">
        <v>0.3</v>
      </c>
      <c r="AC1947" s="200">
        <v>0.85</v>
      </c>
      <c r="AL1947"/>
      <c r="AM1947"/>
      <c r="AN1947"/>
      <c r="AO1947"/>
      <c r="AP1947"/>
      <c r="AQ1947"/>
      <c r="AR1947"/>
      <c r="AS1947"/>
      <c r="AT1947"/>
      <c r="AU1947"/>
    </row>
    <row r="1948" spans="17:47" x14ac:dyDescent="0.2">
      <c r="Q1948" s="142">
        <f>TRUNC('TARIFA ENTREGA A DIRECCION USD'!D1949-'TARIFA ENTREGA A DIRECCION USD'!D1948,2)</f>
        <v>0.54</v>
      </c>
      <c r="R1948" s="190">
        <v>1941</v>
      </c>
      <c r="S1948" s="200">
        <f>TRUNC((('TARIFA ENTREGA A DIRECCION USD'!C1948-'TARIFA ENTREGA A DIRECCION USD'!D1948)/'TARIFA ENTREGA A DIRECCION USD'!D1948)+1,3)</f>
        <v>0.72299999999999998</v>
      </c>
      <c r="T1948" s="200">
        <f>TRUNC(('TARIFA ENTREGA A DIRECCION USD'!E1948-'TARIFA ENTREGA A DIRECCION USD'!D1948)/'TARIFA ENTREGA A DIRECCION USD'!D1948,3)</f>
        <v>0.253</v>
      </c>
      <c r="U1948" s="200">
        <f>TRUNC(('TARIFA ENTREGA A DIRECCION USD'!F1948-'TARIFA ENTREGA A DIRECCION USD'!D1948)/'TARIFA ENTREGA A DIRECCION USD'!D1948,3)</f>
        <v>0.42499999999999999</v>
      </c>
      <c r="V1948" s="200">
        <f>TRUNC(('TARIFA ENTREGA A DIRECCION USD'!G1948-'TARIFA ENTREGA A DIRECCION USD'!D1948)/'TARIFA ENTREGA A DIRECCION USD'!D1948,3)</f>
        <v>0.95099999999999996</v>
      </c>
      <c r="X1948" s="142">
        <v>16.12</v>
      </c>
      <c r="Y1948" s="190">
        <v>1941</v>
      </c>
      <c r="Z1948" s="200">
        <v>0.55000000000000004</v>
      </c>
      <c r="AA1948" s="200">
        <v>0.13</v>
      </c>
      <c r="AB1948" s="200">
        <v>0.3</v>
      </c>
      <c r="AC1948" s="200">
        <v>0.85</v>
      </c>
      <c r="AL1948"/>
      <c r="AM1948"/>
      <c r="AN1948"/>
      <c r="AO1948"/>
      <c r="AP1948"/>
      <c r="AQ1948"/>
      <c r="AR1948"/>
      <c r="AS1948"/>
      <c r="AT1948"/>
      <c r="AU1948"/>
    </row>
    <row r="1949" spans="17:47" x14ac:dyDescent="0.2">
      <c r="Q1949" s="142">
        <f>TRUNC('TARIFA ENTREGA A DIRECCION USD'!D1950-'TARIFA ENTREGA A DIRECCION USD'!D1949,2)</f>
        <v>0.54</v>
      </c>
      <c r="R1949" s="190">
        <v>1942</v>
      </c>
      <c r="S1949" s="200">
        <f>TRUNC((('TARIFA ENTREGA A DIRECCION USD'!C1949-'TARIFA ENTREGA A DIRECCION USD'!D1949)/'TARIFA ENTREGA A DIRECCION USD'!D1949)+1,3)</f>
        <v>0.72299999999999998</v>
      </c>
      <c r="T1949" s="200">
        <f>TRUNC(('TARIFA ENTREGA A DIRECCION USD'!E1949-'TARIFA ENTREGA A DIRECCION USD'!D1949)/'TARIFA ENTREGA A DIRECCION USD'!D1949,3)</f>
        <v>0.253</v>
      </c>
      <c r="U1949" s="200">
        <f>TRUNC(('TARIFA ENTREGA A DIRECCION USD'!F1949-'TARIFA ENTREGA A DIRECCION USD'!D1949)/'TARIFA ENTREGA A DIRECCION USD'!D1949,3)</f>
        <v>0.42499999999999999</v>
      </c>
      <c r="V1949" s="200">
        <f>TRUNC(('TARIFA ENTREGA A DIRECCION USD'!G1949-'TARIFA ENTREGA A DIRECCION USD'!D1949)/'TARIFA ENTREGA A DIRECCION USD'!D1949,3)</f>
        <v>0.95099999999999996</v>
      </c>
      <c r="X1949" s="142">
        <v>16.12</v>
      </c>
      <c r="Y1949" s="190">
        <v>1942</v>
      </c>
      <c r="Z1949" s="200">
        <v>0.55000000000000004</v>
      </c>
      <c r="AA1949" s="200">
        <v>0.13</v>
      </c>
      <c r="AB1949" s="200">
        <v>0.3</v>
      </c>
      <c r="AC1949" s="200">
        <v>0.85</v>
      </c>
      <c r="AL1949"/>
      <c r="AM1949"/>
      <c r="AN1949"/>
      <c r="AO1949"/>
      <c r="AP1949"/>
      <c r="AQ1949"/>
      <c r="AR1949"/>
      <c r="AS1949"/>
      <c r="AT1949"/>
      <c r="AU1949"/>
    </row>
    <row r="1950" spans="17:47" x14ac:dyDescent="0.2">
      <c r="Q1950" s="142">
        <f>TRUNC('TARIFA ENTREGA A DIRECCION USD'!D1951-'TARIFA ENTREGA A DIRECCION USD'!D1950,2)</f>
        <v>0.54</v>
      </c>
      <c r="R1950" s="190">
        <v>1943</v>
      </c>
      <c r="S1950" s="200">
        <f>TRUNC((('TARIFA ENTREGA A DIRECCION USD'!C1950-'TARIFA ENTREGA A DIRECCION USD'!D1950)/'TARIFA ENTREGA A DIRECCION USD'!D1950)+1,3)</f>
        <v>0.72299999999999998</v>
      </c>
      <c r="T1950" s="200">
        <f>TRUNC(('TARIFA ENTREGA A DIRECCION USD'!E1950-'TARIFA ENTREGA A DIRECCION USD'!D1950)/'TARIFA ENTREGA A DIRECCION USD'!D1950,3)</f>
        <v>0.253</v>
      </c>
      <c r="U1950" s="200">
        <f>TRUNC(('TARIFA ENTREGA A DIRECCION USD'!F1950-'TARIFA ENTREGA A DIRECCION USD'!D1950)/'TARIFA ENTREGA A DIRECCION USD'!D1950,3)</f>
        <v>0.42499999999999999</v>
      </c>
      <c r="V1950" s="200">
        <f>TRUNC(('TARIFA ENTREGA A DIRECCION USD'!G1950-'TARIFA ENTREGA A DIRECCION USD'!D1950)/'TARIFA ENTREGA A DIRECCION USD'!D1950,3)</f>
        <v>0.95099999999999996</v>
      </c>
      <c r="X1950" s="142">
        <v>16.12</v>
      </c>
      <c r="Y1950" s="190">
        <v>1943</v>
      </c>
      <c r="Z1950" s="200">
        <v>0.55000000000000004</v>
      </c>
      <c r="AA1950" s="200">
        <v>0.13</v>
      </c>
      <c r="AB1950" s="200">
        <v>0.3</v>
      </c>
      <c r="AC1950" s="200">
        <v>0.85</v>
      </c>
      <c r="AL1950"/>
      <c r="AM1950"/>
      <c r="AN1950"/>
      <c r="AO1950"/>
      <c r="AP1950"/>
      <c r="AQ1950"/>
      <c r="AR1950"/>
      <c r="AS1950"/>
      <c r="AT1950"/>
      <c r="AU1950"/>
    </row>
    <row r="1951" spans="17:47" x14ac:dyDescent="0.2">
      <c r="Q1951" s="142">
        <f>TRUNC('TARIFA ENTREGA A DIRECCION USD'!D1952-'TARIFA ENTREGA A DIRECCION USD'!D1951,2)</f>
        <v>0.54</v>
      </c>
      <c r="R1951" s="190">
        <v>1944</v>
      </c>
      <c r="S1951" s="200">
        <f>TRUNC((('TARIFA ENTREGA A DIRECCION USD'!C1951-'TARIFA ENTREGA A DIRECCION USD'!D1951)/'TARIFA ENTREGA A DIRECCION USD'!D1951)+1,3)</f>
        <v>0.72299999999999998</v>
      </c>
      <c r="T1951" s="200">
        <f>TRUNC(('TARIFA ENTREGA A DIRECCION USD'!E1951-'TARIFA ENTREGA A DIRECCION USD'!D1951)/'TARIFA ENTREGA A DIRECCION USD'!D1951,3)</f>
        <v>0.253</v>
      </c>
      <c r="U1951" s="200">
        <f>TRUNC(('TARIFA ENTREGA A DIRECCION USD'!F1951-'TARIFA ENTREGA A DIRECCION USD'!D1951)/'TARIFA ENTREGA A DIRECCION USD'!D1951,3)</f>
        <v>0.42499999999999999</v>
      </c>
      <c r="V1951" s="200">
        <f>TRUNC(('TARIFA ENTREGA A DIRECCION USD'!G1951-'TARIFA ENTREGA A DIRECCION USD'!D1951)/'TARIFA ENTREGA A DIRECCION USD'!D1951,3)</f>
        <v>0.95099999999999996</v>
      </c>
      <c r="X1951" s="142">
        <v>16.12</v>
      </c>
      <c r="Y1951" s="190">
        <v>1944</v>
      </c>
      <c r="Z1951" s="200">
        <v>0.55000000000000004</v>
      </c>
      <c r="AA1951" s="200">
        <v>0.13</v>
      </c>
      <c r="AB1951" s="200">
        <v>0.3</v>
      </c>
      <c r="AC1951" s="200">
        <v>0.85</v>
      </c>
      <c r="AL1951"/>
      <c r="AM1951"/>
      <c r="AN1951"/>
      <c r="AO1951"/>
      <c r="AP1951"/>
      <c r="AQ1951"/>
      <c r="AR1951"/>
      <c r="AS1951"/>
      <c r="AT1951"/>
      <c r="AU1951"/>
    </row>
    <row r="1952" spans="17:47" x14ac:dyDescent="0.2">
      <c r="Q1952" s="142">
        <f>TRUNC('TARIFA ENTREGA A DIRECCION USD'!D1953-'TARIFA ENTREGA A DIRECCION USD'!D1952,2)</f>
        <v>0.54</v>
      </c>
      <c r="R1952" s="190">
        <v>1945</v>
      </c>
      <c r="S1952" s="200">
        <f>TRUNC((('TARIFA ENTREGA A DIRECCION USD'!C1952-'TARIFA ENTREGA A DIRECCION USD'!D1952)/'TARIFA ENTREGA A DIRECCION USD'!D1952)+1,3)</f>
        <v>0.72299999999999998</v>
      </c>
      <c r="T1952" s="200">
        <f>TRUNC(('TARIFA ENTREGA A DIRECCION USD'!E1952-'TARIFA ENTREGA A DIRECCION USD'!D1952)/'TARIFA ENTREGA A DIRECCION USD'!D1952,3)</f>
        <v>0.253</v>
      </c>
      <c r="U1952" s="200">
        <f>TRUNC(('TARIFA ENTREGA A DIRECCION USD'!F1952-'TARIFA ENTREGA A DIRECCION USD'!D1952)/'TARIFA ENTREGA A DIRECCION USD'!D1952,3)</f>
        <v>0.42499999999999999</v>
      </c>
      <c r="V1952" s="200">
        <f>TRUNC(('TARIFA ENTREGA A DIRECCION USD'!G1952-'TARIFA ENTREGA A DIRECCION USD'!D1952)/'TARIFA ENTREGA A DIRECCION USD'!D1952,3)</f>
        <v>0.95099999999999996</v>
      </c>
      <c r="X1952" s="142">
        <v>16.12</v>
      </c>
      <c r="Y1952" s="190">
        <v>1945</v>
      </c>
      <c r="Z1952" s="200">
        <v>0.55000000000000004</v>
      </c>
      <c r="AA1952" s="200">
        <v>0.13</v>
      </c>
      <c r="AB1952" s="200">
        <v>0.3</v>
      </c>
      <c r="AC1952" s="200">
        <v>0.85</v>
      </c>
      <c r="AL1952"/>
      <c r="AM1952"/>
      <c r="AN1952"/>
      <c r="AO1952"/>
      <c r="AP1952"/>
      <c r="AQ1952"/>
      <c r="AR1952"/>
      <c r="AS1952"/>
      <c r="AT1952"/>
      <c r="AU1952"/>
    </row>
    <row r="1953" spans="17:47" x14ac:dyDescent="0.2">
      <c r="Q1953" s="142">
        <f>TRUNC('TARIFA ENTREGA A DIRECCION USD'!D1954-'TARIFA ENTREGA A DIRECCION USD'!D1953,2)</f>
        <v>0.54</v>
      </c>
      <c r="R1953" s="190">
        <v>1946</v>
      </c>
      <c r="S1953" s="200">
        <f>TRUNC((('TARIFA ENTREGA A DIRECCION USD'!C1953-'TARIFA ENTREGA A DIRECCION USD'!D1953)/'TARIFA ENTREGA A DIRECCION USD'!D1953)+1,3)</f>
        <v>0.72299999999999998</v>
      </c>
      <c r="T1953" s="200">
        <f>TRUNC(('TARIFA ENTREGA A DIRECCION USD'!E1953-'TARIFA ENTREGA A DIRECCION USD'!D1953)/'TARIFA ENTREGA A DIRECCION USD'!D1953,3)</f>
        <v>0.253</v>
      </c>
      <c r="U1953" s="200">
        <f>TRUNC(('TARIFA ENTREGA A DIRECCION USD'!F1953-'TARIFA ENTREGA A DIRECCION USD'!D1953)/'TARIFA ENTREGA A DIRECCION USD'!D1953,3)</f>
        <v>0.42499999999999999</v>
      </c>
      <c r="V1953" s="200">
        <f>TRUNC(('TARIFA ENTREGA A DIRECCION USD'!G1953-'TARIFA ENTREGA A DIRECCION USD'!D1953)/'TARIFA ENTREGA A DIRECCION USD'!D1953,3)</f>
        <v>0.95099999999999996</v>
      </c>
      <c r="X1953" s="142">
        <v>16.12</v>
      </c>
      <c r="Y1953" s="190">
        <v>1946</v>
      </c>
      <c r="Z1953" s="200">
        <v>0.55000000000000004</v>
      </c>
      <c r="AA1953" s="200">
        <v>0.13</v>
      </c>
      <c r="AB1953" s="200">
        <v>0.3</v>
      </c>
      <c r="AC1953" s="200">
        <v>0.85</v>
      </c>
      <c r="AL1953"/>
      <c r="AM1953"/>
      <c r="AN1953"/>
      <c r="AO1953"/>
      <c r="AP1953"/>
      <c r="AQ1953"/>
      <c r="AR1953"/>
      <c r="AS1953"/>
      <c r="AT1953"/>
      <c r="AU1953"/>
    </row>
    <row r="1954" spans="17:47" x14ac:dyDescent="0.2">
      <c r="Q1954" s="142">
        <f>TRUNC('TARIFA ENTREGA A DIRECCION USD'!D1955-'TARIFA ENTREGA A DIRECCION USD'!D1954,2)</f>
        <v>0.54</v>
      </c>
      <c r="R1954" s="190">
        <v>1947</v>
      </c>
      <c r="S1954" s="200">
        <f>TRUNC((('TARIFA ENTREGA A DIRECCION USD'!C1954-'TARIFA ENTREGA A DIRECCION USD'!D1954)/'TARIFA ENTREGA A DIRECCION USD'!D1954)+1,3)</f>
        <v>0.72299999999999998</v>
      </c>
      <c r="T1954" s="200">
        <f>TRUNC(('TARIFA ENTREGA A DIRECCION USD'!E1954-'TARIFA ENTREGA A DIRECCION USD'!D1954)/'TARIFA ENTREGA A DIRECCION USD'!D1954,3)</f>
        <v>0.253</v>
      </c>
      <c r="U1954" s="200">
        <f>TRUNC(('TARIFA ENTREGA A DIRECCION USD'!F1954-'TARIFA ENTREGA A DIRECCION USD'!D1954)/'TARIFA ENTREGA A DIRECCION USD'!D1954,3)</f>
        <v>0.42499999999999999</v>
      </c>
      <c r="V1954" s="200">
        <f>TRUNC(('TARIFA ENTREGA A DIRECCION USD'!G1954-'TARIFA ENTREGA A DIRECCION USD'!D1954)/'TARIFA ENTREGA A DIRECCION USD'!D1954,3)</f>
        <v>0.95099999999999996</v>
      </c>
      <c r="X1954" s="142">
        <v>16.12</v>
      </c>
      <c r="Y1954" s="190">
        <v>1947</v>
      </c>
      <c r="Z1954" s="200">
        <v>0.55000000000000004</v>
      </c>
      <c r="AA1954" s="200">
        <v>0.13</v>
      </c>
      <c r="AB1954" s="200">
        <v>0.3</v>
      </c>
      <c r="AC1954" s="200">
        <v>0.85</v>
      </c>
      <c r="AL1954"/>
      <c r="AM1954"/>
      <c r="AN1954"/>
      <c r="AO1954"/>
      <c r="AP1954"/>
      <c r="AQ1954"/>
      <c r="AR1954"/>
      <c r="AS1954"/>
      <c r="AT1954"/>
      <c r="AU1954"/>
    </row>
    <row r="1955" spans="17:47" x14ac:dyDescent="0.2">
      <c r="Q1955" s="142">
        <f>TRUNC('TARIFA ENTREGA A DIRECCION USD'!D1956-'TARIFA ENTREGA A DIRECCION USD'!D1955,2)</f>
        <v>0.54</v>
      </c>
      <c r="R1955" s="190">
        <v>1948</v>
      </c>
      <c r="S1955" s="200">
        <f>TRUNC((('TARIFA ENTREGA A DIRECCION USD'!C1955-'TARIFA ENTREGA A DIRECCION USD'!D1955)/'TARIFA ENTREGA A DIRECCION USD'!D1955)+1,3)</f>
        <v>0.72299999999999998</v>
      </c>
      <c r="T1955" s="200">
        <f>TRUNC(('TARIFA ENTREGA A DIRECCION USD'!E1955-'TARIFA ENTREGA A DIRECCION USD'!D1955)/'TARIFA ENTREGA A DIRECCION USD'!D1955,3)</f>
        <v>0.253</v>
      </c>
      <c r="U1955" s="200">
        <f>TRUNC(('TARIFA ENTREGA A DIRECCION USD'!F1955-'TARIFA ENTREGA A DIRECCION USD'!D1955)/'TARIFA ENTREGA A DIRECCION USD'!D1955,3)</f>
        <v>0.42499999999999999</v>
      </c>
      <c r="V1955" s="200">
        <f>TRUNC(('TARIFA ENTREGA A DIRECCION USD'!G1955-'TARIFA ENTREGA A DIRECCION USD'!D1955)/'TARIFA ENTREGA A DIRECCION USD'!D1955,3)</f>
        <v>0.95099999999999996</v>
      </c>
      <c r="X1955" s="142">
        <v>16.12</v>
      </c>
      <c r="Y1955" s="190">
        <v>1948</v>
      </c>
      <c r="Z1955" s="200">
        <v>0.55000000000000004</v>
      </c>
      <c r="AA1955" s="200">
        <v>0.13</v>
      </c>
      <c r="AB1955" s="200">
        <v>0.3</v>
      </c>
      <c r="AC1955" s="200">
        <v>0.85</v>
      </c>
      <c r="AL1955"/>
      <c r="AM1955"/>
      <c r="AN1955"/>
      <c r="AO1955"/>
      <c r="AP1955"/>
      <c r="AQ1955"/>
      <c r="AR1955"/>
      <c r="AS1955"/>
      <c r="AT1955"/>
      <c r="AU1955"/>
    </row>
    <row r="1956" spans="17:47" x14ac:dyDescent="0.2">
      <c r="Q1956" s="142">
        <f>TRUNC('TARIFA ENTREGA A DIRECCION USD'!D1957-'TARIFA ENTREGA A DIRECCION USD'!D1956,2)</f>
        <v>0.54</v>
      </c>
      <c r="R1956" s="190">
        <v>1949</v>
      </c>
      <c r="S1956" s="200">
        <f>TRUNC((('TARIFA ENTREGA A DIRECCION USD'!C1956-'TARIFA ENTREGA A DIRECCION USD'!D1956)/'TARIFA ENTREGA A DIRECCION USD'!D1956)+1,3)</f>
        <v>0.72299999999999998</v>
      </c>
      <c r="T1956" s="200">
        <f>TRUNC(('TARIFA ENTREGA A DIRECCION USD'!E1956-'TARIFA ENTREGA A DIRECCION USD'!D1956)/'TARIFA ENTREGA A DIRECCION USD'!D1956,3)</f>
        <v>0.253</v>
      </c>
      <c r="U1956" s="200">
        <f>TRUNC(('TARIFA ENTREGA A DIRECCION USD'!F1956-'TARIFA ENTREGA A DIRECCION USD'!D1956)/'TARIFA ENTREGA A DIRECCION USD'!D1956,3)</f>
        <v>0.42499999999999999</v>
      </c>
      <c r="V1956" s="200">
        <f>TRUNC(('TARIFA ENTREGA A DIRECCION USD'!G1956-'TARIFA ENTREGA A DIRECCION USD'!D1956)/'TARIFA ENTREGA A DIRECCION USD'!D1956,3)</f>
        <v>0.95099999999999996</v>
      </c>
      <c r="X1956" s="142">
        <v>16.12</v>
      </c>
      <c r="Y1956" s="190">
        <v>1949</v>
      </c>
      <c r="Z1956" s="200">
        <v>0.55000000000000004</v>
      </c>
      <c r="AA1956" s="200">
        <v>0.13</v>
      </c>
      <c r="AB1956" s="200">
        <v>0.3</v>
      </c>
      <c r="AC1956" s="200">
        <v>0.85</v>
      </c>
      <c r="AL1956"/>
      <c r="AM1956"/>
      <c r="AN1956"/>
      <c r="AO1956"/>
      <c r="AP1956"/>
      <c r="AQ1956"/>
      <c r="AR1956"/>
      <c r="AS1956"/>
      <c r="AT1956"/>
      <c r="AU1956"/>
    </row>
    <row r="1957" spans="17:47" x14ac:dyDescent="0.2">
      <c r="Q1957" s="142">
        <f>TRUNC('TARIFA ENTREGA A DIRECCION USD'!D1958-'TARIFA ENTREGA A DIRECCION USD'!D1957,2)</f>
        <v>0.54</v>
      </c>
      <c r="R1957" s="190">
        <v>1950</v>
      </c>
      <c r="S1957" s="200">
        <f>TRUNC((('TARIFA ENTREGA A DIRECCION USD'!C1957-'TARIFA ENTREGA A DIRECCION USD'!D1957)/'TARIFA ENTREGA A DIRECCION USD'!D1957)+1,3)</f>
        <v>0.72299999999999998</v>
      </c>
      <c r="T1957" s="200">
        <f>TRUNC(('TARIFA ENTREGA A DIRECCION USD'!E1957-'TARIFA ENTREGA A DIRECCION USD'!D1957)/'TARIFA ENTREGA A DIRECCION USD'!D1957,3)</f>
        <v>0.253</v>
      </c>
      <c r="U1957" s="200">
        <f>TRUNC(('TARIFA ENTREGA A DIRECCION USD'!F1957-'TARIFA ENTREGA A DIRECCION USD'!D1957)/'TARIFA ENTREGA A DIRECCION USD'!D1957,3)</f>
        <v>0.42499999999999999</v>
      </c>
      <c r="V1957" s="200">
        <f>TRUNC(('TARIFA ENTREGA A DIRECCION USD'!G1957-'TARIFA ENTREGA A DIRECCION USD'!D1957)/'TARIFA ENTREGA A DIRECCION USD'!D1957,3)</f>
        <v>0.95099999999999996</v>
      </c>
      <c r="X1957" s="142">
        <v>16.12</v>
      </c>
      <c r="Y1957" s="190">
        <v>1950</v>
      </c>
      <c r="Z1957" s="200">
        <v>0.55000000000000004</v>
      </c>
      <c r="AA1957" s="200">
        <v>0.13</v>
      </c>
      <c r="AB1957" s="200">
        <v>0.3</v>
      </c>
      <c r="AC1957" s="200">
        <v>0.85</v>
      </c>
      <c r="AL1957"/>
      <c r="AM1957"/>
      <c r="AN1957"/>
      <c r="AO1957"/>
      <c r="AP1957"/>
      <c r="AQ1957"/>
      <c r="AR1957"/>
      <c r="AS1957"/>
      <c r="AT1957"/>
      <c r="AU1957"/>
    </row>
    <row r="1958" spans="17:47" x14ac:dyDescent="0.2">
      <c r="Q1958" s="142">
        <f>TRUNC('TARIFA ENTREGA A DIRECCION USD'!D1959-'TARIFA ENTREGA A DIRECCION USD'!D1958,2)</f>
        <v>0.54</v>
      </c>
      <c r="R1958" s="190">
        <v>1951</v>
      </c>
      <c r="S1958" s="200">
        <f>TRUNC((('TARIFA ENTREGA A DIRECCION USD'!C1958-'TARIFA ENTREGA A DIRECCION USD'!D1958)/'TARIFA ENTREGA A DIRECCION USD'!D1958)+1,3)</f>
        <v>0.72299999999999998</v>
      </c>
      <c r="T1958" s="200">
        <f>TRUNC(('TARIFA ENTREGA A DIRECCION USD'!E1958-'TARIFA ENTREGA A DIRECCION USD'!D1958)/'TARIFA ENTREGA A DIRECCION USD'!D1958,3)</f>
        <v>0.253</v>
      </c>
      <c r="U1958" s="200">
        <f>TRUNC(('TARIFA ENTREGA A DIRECCION USD'!F1958-'TARIFA ENTREGA A DIRECCION USD'!D1958)/'TARIFA ENTREGA A DIRECCION USD'!D1958,3)</f>
        <v>0.42499999999999999</v>
      </c>
      <c r="V1958" s="200">
        <f>TRUNC(('TARIFA ENTREGA A DIRECCION USD'!G1958-'TARIFA ENTREGA A DIRECCION USD'!D1958)/'TARIFA ENTREGA A DIRECCION USD'!D1958,3)</f>
        <v>0.95099999999999996</v>
      </c>
      <c r="X1958" s="142">
        <v>16.12</v>
      </c>
      <c r="Y1958" s="190">
        <v>1951</v>
      </c>
      <c r="Z1958" s="200">
        <v>0.55000000000000004</v>
      </c>
      <c r="AA1958" s="200">
        <v>0.13</v>
      </c>
      <c r="AB1958" s="200">
        <v>0.3</v>
      </c>
      <c r="AC1958" s="200">
        <v>0.85</v>
      </c>
      <c r="AL1958"/>
      <c r="AM1958"/>
      <c r="AN1958"/>
      <c r="AO1958"/>
      <c r="AP1958"/>
      <c r="AQ1958"/>
      <c r="AR1958"/>
      <c r="AS1958"/>
      <c r="AT1958"/>
      <c r="AU1958"/>
    </row>
    <row r="1959" spans="17:47" x14ac:dyDescent="0.2">
      <c r="Q1959" s="142">
        <f>TRUNC('TARIFA ENTREGA A DIRECCION USD'!D1960-'TARIFA ENTREGA A DIRECCION USD'!D1959,2)</f>
        <v>0.54</v>
      </c>
      <c r="R1959" s="190">
        <v>1952</v>
      </c>
      <c r="S1959" s="200">
        <f>TRUNC((('TARIFA ENTREGA A DIRECCION USD'!C1959-'TARIFA ENTREGA A DIRECCION USD'!D1959)/'TARIFA ENTREGA A DIRECCION USD'!D1959)+1,3)</f>
        <v>0.72299999999999998</v>
      </c>
      <c r="T1959" s="200">
        <f>TRUNC(('TARIFA ENTREGA A DIRECCION USD'!E1959-'TARIFA ENTREGA A DIRECCION USD'!D1959)/'TARIFA ENTREGA A DIRECCION USD'!D1959,3)</f>
        <v>0.253</v>
      </c>
      <c r="U1959" s="200">
        <f>TRUNC(('TARIFA ENTREGA A DIRECCION USD'!F1959-'TARIFA ENTREGA A DIRECCION USD'!D1959)/'TARIFA ENTREGA A DIRECCION USD'!D1959,3)</f>
        <v>0.42499999999999999</v>
      </c>
      <c r="V1959" s="200">
        <f>TRUNC(('TARIFA ENTREGA A DIRECCION USD'!G1959-'TARIFA ENTREGA A DIRECCION USD'!D1959)/'TARIFA ENTREGA A DIRECCION USD'!D1959,3)</f>
        <v>0.95099999999999996</v>
      </c>
      <c r="X1959" s="142">
        <v>16.12</v>
      </c>
      <c r="Y1959" s="190">
        <v>1952</v>
      </c>
      <c r="Z1959" s="200">
        <v>0.55000000000000004</v>
      </c>
      <c r="AA1959" s="200">
        <v>0.13</v>
      </c>
      <c r="AB1959" s="200">
        <v>0.3</v>
      </c>
      <c r="AC1959" s="200">
        <v>0.85</v>
      </c>
      <c r="AL1959"/>
      <c r="AM1959"/>
      <c r="AN1959"/>
      <c r="AO1959"/>
      <c r="AP1959"/>
      <c r="AQ1959"/>
      <c r="AR1959"/>
      <c r="AS1959"/>
      <c r="AT1959"/>
      <c r="AU1959"/>
    </row>
    <row r="1960" spans="17:47" x14ac:dyDescent="0.2">
      <c r="Q1960" s="142">
        <f>TRUNC('TARIFA ENTREGA A DIRECCION USD'!D1961-'TARIFA ENTREGA A DIRECCION USD'!D1960,2)</f>
        <v>0.54</v>
      </c>
      <c r="R1960" s="190">
        <v>1953</v>
      </c>
      <c r="S1960" s="200">
        <f>TRUNC((('TARIFA ENTREGA A DIRECCION USD'!C1960-'TARIFA ENTREGA A DIRECCION USD'!D1960)/'TARIFA ENTREGA A DIRECCION USD'!D1960)+1,3)</f>
        <v>0.72299999999999998</v>
      </c>
      <c r="T1960" s="200">
        <f>TRUNC(('TARIFA ENTREGA A DIRECCION USD'!E1960-'TARIFA ENTREGA A DIRECCION USD'!D1960)/'TARIFA ENTREGA A DIRECCION USD'!D1960,3)</f>
        <v>0.253</v>
      </c>
      <c r="U1960" s="200">
        <f>TRUNC(('TARIFA ENTREGA A DIRECCION USD'!F1960-'TARIFA ENTREGA A DIRECCION USD'!D1960)/'TARIFA ENTREGA A DIRECCION USD'!D1960,3)</f>
        <v>0.42499999999999999</v>
      </c>
      <c r="V1960" s="200">
        <f>TRUNC(('TARIFA ENTREGA A DIRECCION USD'!G1960-'TARIFA ENTREGA A DIRECCION USD'!D1960)/'TARIFA ENTREGA A DIRECCION USD'!D1960,3)</f>
        <v>0.95099999999999996</v>
      </c>
      <c r="X1960" s="142">
        <v>16.12</v>
      </c>
      <c r="Y1960" s="190">
        <v>1953</v>
      </c>
      <c r="Z1960" s="200">
        <v>0.55000000000000004</v>
      </c>
      <c r="AA1960" s="200">
        <v>0.13</v>
      </c>
      <c r="AB1960" s="200">
        <v>0.3</v>
      </c>
      <c r="AC1960" s="200">
        <v>0.85</v>
      </c>
      <c r="AL1960"/>
      <c r="AM1960"/>
      <c r="AN1960"/>
      <c r="AO1960"/>
      <c r="AP1960"/>
      <c r="AQ1960"/>
      <c r="AR1960"/>
      <c r="AS1960"/>
      <c r="AT1960"/>
      <c r="AU1960"/>
    </row>
    <row r="1961" spans="17:47" x14ac:dyDescent="0.2">
      <c r="Q1961" s="142">
        <f>TRUNC('TARIFA ENTREGA A DIRECCION USD'!D1962-'TARIFA ENTREGA A DIRECCION USD'!D1961,2)</f>
        <v>0.54</v>
      </c>
      <c r="R1961" s="190">
        <v>1954</v>
      </c>
      <c r="S1961" s="200">
        <f>TRUNC((('TARIFA ENTREGA A DIRECCION USD'!C1961-'TARIFA ENTREGA A DIRECCION USD'!D1961)/'TARIFA ENTREGA A DIRECCION USD'!D1961)+1,3)</f>
        <v>0.72299999999999998</v>
      </c>
      <c r="T1961" s="200">
        <f>TRUNC(('TARIFA ENTREGA A DIRECCION USD'!E1961-'TARIFA ENTREGA A DIRECCION USD'!D1961)/'TARIFA ENTREGA A DIRECCION USD'!D1961,3)</f>
        <v>0.253</v>
      </c>
      <c r="U1961" s="200">
        <f>TRUNC(('TARIFA ENTREGA A DIRECCION USD'!F1961-'TARIFA ENTREGA A DIRECCION USD'!D1961)/'TARIFA ENTREGA A DIRECCION USD'!D1961,3)</f>
        <v>0.42499999999999999</v>
      </c>
      <c r="V1961" s="200">
        <f>TRUNC(('TARIFA ENTREGA A DIRECCION USD'!G1961-'TARIFA ENTREGA A DIRECCION USD'!D1961)/'TARIFA ENTREGA A DIRECCION USD'!D1961,3)</f>
        <v>0.95099999999999996</v>
      </c>
      <c r="X1961" s="142">
        <v>16.12</v>
      </c>
      <c r="Y1961" s="190">
        <v>1954</v>
      </c>
      <c r="Z1961" s="200">
        <v>0.55000000000000004</v>
      </c>
      <c r="AA1961" s="200">
        <v>0.13</v>
      </c>
      <c r="AB1961" s="200">
        <v>0.3</v>
      </c>
      <c r="AC1961" s="200">
        <v>0.85</v>
      </c>
      <c r="AL1961"/>
      <c r="AM1961"/>
      <c r="AN1961"/>
      <c r="AO1961"/>
      <c r="AP1961"/>
      <c r="AQ1961"/>
      <c r="AR1961"/>
      <c r="AS1961"/>
      <c r="AT1961"/>
      <c r="AU1961"/>
    </row>
    <row r="1962" spans="17:47" x14ac:dyDescent="0.2">
      <c r="Q1962" s="142">
        <f>TRUNC('TARIFA ENTREGA A DIRECCION USD'!D1963-'TARIFA ENTREGA A DIRECCION USD'!D1962,2)</f>
        <v>0.54</v>
      </c>
      <c r="R1962" s="190">
        <v>1955</v>
      </c>
      <c r="S1962" s="200">
        <f>TRUNC((('TARIFA ENTREGA A DIRECCION USD'!C1962-'TARIFA ENTREGA A DIRECCION USD'!D1962)/'TARIFA ENTREGA A DIRECCION USD'!D1962)+1,3)</f>
        <v>0.72299999999999998</v>
      </c>
      <c r="T1962" s="200">
        <f>TRUNC(('TARIFA ENTREGA A DIRECCION USD'!E1962-'TARIFA ENTREGA A DIRECCION USD'!D1962)/'TARIFA ENTREGA A DIRECCION USD'!D1962,3)</f>
        <v>0.253</v>
      </c>
      <c r="U1962" s="200">
        <f>TRUNC(('TARIFA ENTREGA A DIRECCION USD'!F1962-'TARIFA ENTREGA A DIRECCION USD'!D1962)/'TARIFA ENTREGA A DIRECCION USD'!D1962,3)</f>
        <v>0.42499999999999999</v>
      </c>
      <c r="V1962" s="200">
        <f>TRUNC(('TARIFA ENTREGA A DIRECCION USD'!G1962-'TARIFA ENTREGA A DIRECCION USD'!D1962)/'TARIFA ENTREGA A DIRECCION USD'!D1962,3)</f>
        <v>0.95099999999999996</v>
      </c>
      <c r="X1962" s="142">
        <v>16.12</v>
      </c>
      <c r="Y1962" s="190">
        <v>1955</v>
      </c>
      <c r="Z1962" s="200">
        <v>0.55000000000000004</v>
      </c>
      <c r="AA1962" s="200">
        <v>0.13</v>
      </c>
      <c r="AB1962" s="200">
        <v>0.3</v>
      </c>
      <c r="AC1962" s="200">
        <v>0.85</v>
      </c>
      <c r="AL1962"/>
      <c r="AM1962"/>
      <c r="AN1962"/>
      <c r="AO1962"/>
      <c r="AP1962"/>
      <c r="AQ1962"/>
      <c r="AR1962"/>
      <c r="AS1962"/>
      <c r="AT1962"/>
      <c r="AU1962"/>
    </row>
    <row r="1963" spans="17:47" x14ac:dyDescent="0.2">
      <c r="Q1963" s="142">
        <f>TRUNC('TARIFA ENTREGA A DIRECCION USD'!D1964-'TARIFA ENTREGA A DIRECCION USD'!D1963,2)</f>
        <v>0.54</v>
      </c>
      <c r="R1963" s="190">
        <v>1956</v>
      </c>
      <c r="S1963" s="200">
        <f>TRUNC((('TARIFA ENTREGA A DIRECCION USD'!C1963-'TARIFA ENTREGA A DIRECCION USD'!D1963)/'TARIFA ENTREGA A DIRECCION USD'!D1963)+1,3)</f>
        <v>0.72299999999999998</v>
      </c>
      <c r="T1963" s="200">
        <f>TRUNC(('TARIFA ENTREGA A DIRECCION USD'!E1963-'TARIFA ENTREGA A DIRECCION USD'!D1963)/'TARIFA ENTREGA A DIRECCION USD'!D1963,3)</f>
        <v>0.253</v>
      </c>
      <c r="U1963" s="200">
        <f>TRUNC(('TARIFA ENTREGA A DIRECCION USD'!F1963-'TARIFA ENTREGA A DIRECCION USD'!D1963)/'TARIFA ENTREGA A DIRECCION USD'!D1963,3)</f>
        <v>0.42499999999999999</v>
      </c>
      <c r="V1963" s="200">
        <f>TRUNC(('TARIFA ENTREGA A DIRECCION USD'!G1963-'TARIFA ENTREGA A DIRECCION USD'!D1963)/'TARIFA ENTREGA A DIRECCION USD'!D1963,3)</f>
        <v>0.95099999999999996</v>
      </c>
      <c r="X1963" s="142">
        <v>16.12</v>
      </c>
      <c r="Y1963" s="190">
        <v>1956</v>
      </c>
      <c r="Z1963" s="200">
        <v>0.55000000000000004</v>
      </c>
      <c r="AA1963" s="200">
        <v>0.13</v>
      </c>
      <c r="AB1963" s="200">
        <v>0.3</v>
      </c>
      <c r="AC1963" s="200">
        <v>0.85</v>
      </c>
      <c r="AL1963"/>
      <c r="AM1963"/>
      <c r="AN1963"/>
      <c r="AO1963"/>
      <c r="AP1963"/>
      <c r="AQ1963"/>
      <c r="AR1963"/>
      <c r="AS1963"/>
      <c r="AT1963"/>
      <c r="AU1963"/>
    </row>
    <row r="1964" spans="17:47" x14ac:dyDescent="0.2">
      <c r="Q1964" s="142">
        <f>TRUNC('TARIFA ENTREGA A DIRECCION USD'!D1965-'TARIFA ENTREGA A DIRECCION USD'!D1964,2)</f>
        <v>0.54</v>
      </c>
      <c r="R1964" s="190">
        <v>1957</v>
      </c>
      <c r="S1964" s="200">
        <f>TRUNC((('TARIFA ENTREGA A DIRECCION USD'!C1964-'TARIFA ENTREGA A DIRECCION USD'!D1964)/'TARIFA ENTREGA A DIRECCION USD'!D1964)+1,3)</f>
        <v>0.72299999999999998</v>
      </c>
      <c r="T1964" s="200">
        <f>TRUNC(('TARIFA ENTREGA A DIRECCION USD'!E1964-'TARIFA ENTREGA A DIRECCION USD'!D1964)/'TARIFA ENTREGA A DIRECCION USD'!D1964,3)</f>
        <v>0.253</v>
      </c>
      <c r="U1964" s="200">
        <f>TRUNC(('TARIFA ENTREGA A DIRECCION USD'!F1964-'TARIFA ENTREGA A DIRECCION USD'!D1964)/'TARIFA ENTREGA A DIRECCION USD'!D1964,3)</f>
        <v>0.42499999999999999</v>
      </c>
      <c r="V1964" s="200">
        <f>TRUNC(('TARIFA ENTREGA A DIRECCION USD'!G1964-'TARIFA ENTREGA A DIRECCION USD'!D1964)/'TARIFA ENTREGA A DIRECCION USD'!D1964,3)</f>
        <v>0.95099999999999996</v>
      </c>
      <c r="X1964" s="142">
        <v>16.12</v>
      </c>
      <c r="Y1964" s="190">
        <v>1957</v>
      </c>
      <c r="Z1964" s="200">
        <v>0.55000000000000004</v>
      </c>
      <c r="AA1964" s="200">
        <v>0.13</v>
      </c>
      <c r="AB1964" s="200">
        <v>0.3</v>
      </c>
      <c r="AC1964" s="200">
        <v>0.85</v>
      </c>
      <c r="AL1964"/>
      <c r="AM1964"/>
      <c r="AN1964"/>
      <c r="AO1964"/>
      <c r="AP1964"/>
      <c r="AQ1964"/>
      <c r="AR1964"/>
      <c r="AS1964"/>
      <c r="AT1964"/>
      <c r="AU1964"/>
    </row>
    <row r="1965" spans="17:47" x14ac:dyDescent="0.2">
      <c r="Q1965" s="142">
        <f>TRUNC('TARIFA ENTREGA A DIRECCION USD'!D1966-'TARIFA ENTREGA A DIRECCION USD'!D1965,2)</f>
        <v>0.54</v>
      </c>
      <c r="R1965" s="190">
        <v>1958</v>
      </c>
      <c r="S1965" s="200">
        <f>TRUNC((('TARIFA ENTREGA A DIRECCION USD'!C1965-'TARIFA ENTREGA A DIRECCION USD'!D1965)/'TARIFA ENTREGA A DIRECCION USD'!D1965)+1,3)</f>
        <v>0.72299999999999998</v>
      </c>
      <c r="T1965" s="200">
        <f>TRUNC(('TARIFA ENTREGA A DIRECCION USD'!E1965-'TARIFA ENTREGA A DIRECCION USD'!D1965)/'TARIFA ENTREGA A DIRECCION USD'!D1965,3)</f>
        <v>0.253</v>
      </c>
      <c r="U1965" s="200">
        <f>TRUNC(('TARIFA ENTREGA A DIRECCION USD'!F1965-'TARIFA ENTREGA A DIRECCION USD'!D1965)/'TARIFA ENTREGA A DIRECCION USD'!D1965,3)</f>
        <v>0.42499999999999999</v>
      </c>
      <c r="V1965" s="200">
        <f>TRUNC(('TARIFA ENTREGA A DIRECCION USD'!G1965-'TARIFA ENTREGA A DIRECCION USD'!D1965)/'TARIFA ENTREGA A DIRECCION USD'!D1965,3)</f>
        <v>0.95099999999999996</v>
      </c>
      <c r="X1965" s="142">
        <v>16.12</v>
      </c>
      <c r="Y1965" s="190">
        <v>1958</v>
      </c>
      <c r="Z1965" s="200">
        <v>0.55000000000000004</v>
      </c>
      <c r="AA1965" s="200">
        <v>0.13</v>
      </c>
      <c r="AB1965" s="200">
        <v>0.3</v>
      </c>
      <c r="AC1965" s="200">
        <v>0.85</v>
      </c>
      <c r="AL1965"/>
      <c r="AM1965"/>
      <c r="AN1965"/>
      <c r="AO1965"/>
      <c r="AP1965"/>
      <c r="AQ1965"/>
      <c r="AR1965"/>
      <c r="AS1965"/>
      <c r="AT1965"/>
      <c r="AU1965"/>
    </row>
    <row r="1966" spans="17:47" x14ac:dyDescent="0.2">
      <c r="Q1966" s="142">
        <f>TRUNC('TARIFA ENTREGA A DIRECCION USD'!D1967-'TARIFA ENTREGA A DIRECCION USD'!D1966,2)</f>
        <v>0.54</v>
      </c>
      <c r="R1966" s="190">
        <v>1959</v>
      </c>
      <c r="S1966" s="200">
        <f>TRUNC((('TARIFA ENTREGA A DIRECCION USD'!C1966-'TARIFA ENTREGA A DIRECCION USD'!D1966)/'TARIFA ENTREGA A DIRECCION USD'!D1966)+1,3)</f>
        <v>0.72299999999999998</v>
      </c>
      <c r="T1966" s="200">
        <f>TRUNC(('TARIFA ENTREGA A DIRECCION USD'!E1966-'TARIFA ENTREGA A DIRECCION USD'!D1966)/'TARIFA ENTREGA A DIRECCION USD'!D1966,3)</f>
        <v>0.253</v>
      </c>
      <c r="U1966" s="200">
        <f>TRUNC(('TARIFA ENTREGA A DIRECCION USD'!F1966-'TARIFA ENTREGA A DIRECCION USD'!D1966)/'TARIFA ENTREGA A DIRECCION USD'!D1966,3)</f>
        <v>0.42499999999999999</v>
      </c>
      <c r="V1966" s="200">
        <f>TRUNC(('TARIFA ENTREGA A DIRECCION USD'!G1966-'TARIFA ENTREGA A DIRECCION USD'!D1966)/'TARIFA ENTREGA A DIRECCION USD'!D1966,3)</f>
        <v>0.95099999999999996</v>
      </c>
      <c r="X1966" s="142">
        <v>16.12</v>
      </c>
      <c r="Y1966" s="190">
        <v>1959</v>
      </c>
      <c r="Z1966" s="200">
        <v>0.55000000000000004</v>
      </c>
      <c r="AA1966" s="200">
        <v>0.13</v>
      </c>
      <c r="AB1966" s="200">
        <v>0.3</v>
      </c>
      <c r="AC1966" s="200">
        <v>0.85</v>
      </c>
      <c r="AL1966"/>
      <c r="AM1966"/>
      <c r="AN1966"/>
      <c r="AO1966"/>
      <c r="AP1966"/>
      <c r="AQ1966"/>
      <c r="AR1966"/>
      <c r="AS1966"/>
      <c r="AT1966"/>
      <c r="AU1966"/>
    </row>
    <row r="1967" spans="17:47" x14ac:dyDescent="0.2">
      <c r="Q1967" s="142">
        <f>TRUNC('TARIFA ENTREGA A DIRECCION USD'!D1968-'TARIFA ENTREGA A DIRECCION USD'!D1967,2)</f>
        <v>0.54</v>
      </c>
      <c r="R1967" s="190">
        <v>1960</v>
      </c>
      <c r="S1967" s="200">
        <f>TRUNC((('TARIFA ENTREGA A DIRECCION USD'!C1967-'TARIFA ENTREGA A DIRECCION USD'!D1967)/'TARIFA ENTREGA A DIRECCION USD'!D1967)+1,3)</f>
        <v>0.72299999999999998</v>
      </c>
      <c r="T1967" s="200">
        <f>TRUNC(('TARIFA ENTREGA A DIRECCION USD'!E1967-'TARIFA ENTREGA A DIRECCION USD'!D1967)/'TARIFA ENTREGA A DIRECCION USD'!D1967,3)</f>
        <v>0.253</v>
      </c>
      <c r="U1967" s="200">
        <f>TRUNC(('TARIFA ENTREGA A DIRECCION USD'!F1967-'TARIFA ENTREGA A DIRECCION USD'!D1967)/'TARIFA ENTREGA A DIRECCION USD'!D1967,3)</f>
        <v>0.42499999999999999</v>
      </c>
      <c r="V1967" s="200">
        <f>TRUNC(('TARIFA ENTREGA A DIRECCION USD'!G1967-'TARIFA ENTREGA A DIRECCION USD'!D1967)/'TARIFA ENTREGA A DIRECCION USD'!D1967,3)</f>
        <v>0.95099999999999996</v>
      </c>
      <c r="X1967" s="142">
        <v>16.12</v>
      </c>
      <c r="Y1967" s="190">
        <v>1960</v>
      </c>
      <c r="Z1967" s="200">
        <v>0.55000000000000004</v>
      </c>
      <c r="AA1967" s="200">
        <v>0.13</v>
      </c>
      <c r="AB1967" s="200">
        <v>0.3</v>
      </c>
      <c r="AC1967" s="200">
        <v>0.85</v>
      </c>
      <c r="AL1967"/>
      <c r="AM1967"/>
      <c r="AN1967"/>
      <c r="AO1967"/>
      <c r="AP1967"/>
      <c r="AQ1967"/>
      <c r="AR1967"/>
      <c r="AS1967"/>
      <c r="AT1967"/>
      <c r="AU1967"/>
    </row>
    <row r="1968" spans="17:47" x14ac:dyDescent="0.2">
      <c r="Q1968" s="142">
        <f>TRUNC('TARIFA ENTREGA A DIRECCION USD'!D1969-'TARIFA ENTREGA A DIRECCION USD'!D1968,2)</f>
        <v>0.54</v>
      </c>
      <c r="R1968" s="190">
        <v>1961</v>
      </c>
      <c r="S1968" s="200">
        <f>TRUNC((('TARIFA ENTREGA A DIRECCION USD'!C1968-'TARIFA ENTREGA A DIRECCION USD'!D1968)/'TARIFA ENTREGA A DIRECCION USD'!D1968)+1,3)</f>
        <v>0.72299999999999998</v>
      </c>
      <c r="T1968" s="200">
        <f>TRUNC(('TARIFA ENTREGA A DIRECCION USD'!E1968-'TARIFA ENTREGA A DIRECCION USD'!D1968)/'TARIFA ENTREGA A DIRECCION USD'!D1968,3)</f>
        <v>0.253</v>
      </c>
      <c r="U1968" s="200">
        <f>TRUNC(('TARIFA ENTREGA A DIRECCION USD'!F1968-'TARIFA ENTREGA A DIRECCION USD'!D1968)/'TARIFA ENTREGA A DIRECCION USD'!D1968,3)</f>
        <v>0.42499999999999999</v>
      </c>
      <c r="V1968" s="200">
        <f>TRUNC(('TARIFA ENTREGA A DIRECCION USD'!G1968-'TARIFA ENTREGA A DIRECCION USD'!D1968)/'TARIFA ENTREGA A DIRECCION USD'!D1968,3)</f>
        <v>0.95099999999999996</v>
      </c>
      <c r="X1968" s="142">
        <v>16.12</v>
      </c>
      <c r="Y1968" s="190">
        <v>1961</v>
      </c>
      <c r="Z1968" s="200">
        <v>0.55000000000000004</v>
      </c>
      <c r="AA1968" s="200">
        <v>0.13</v>
      </c>
      <c r="AB1968" s="200">
        <v>0.3</v>
      </c>
      <c r="AC1968" s="200">
        <v>0.85</v>
      </c>
      <c r="AL1968"/>
      <c r="AM1968"/>
      <c r="AN1968"/>
      <c r="AO1968"/>
      <c r="AP1968"/>
      <c r="AQ1968"/>
      <c r="AR1968"/>
      <c r="AS1968"/>
      <c r="AT1968"/>
      <c r="AU1968"/>
    </row>
    <row r="1969" spans="17:47" x14ac:dyDescent="0.2">
      <c r="Q1969" s="142">
        <f>TRUNC('TARIFA ENTREGA A DIRECCION USD'!D1970-'TARIFA ENTREGA A DIRECCION USD'!D1969,2)</f>
        <v>0.54</v>
      </c>
      <c r="R1969" s="190">
        <v>1962</v>
      </c>
      <c r="S1969" s="200">
        <f>TRUNC((('TARIFA ENTREGA A DIRECCION USD'!C1969-'TARIFA ENTREGA A DIRECCION USD'!D1969)/'TARIFA ENTREGA A DIRECCION USD'!D1969)+1,3)</f>
        <v>0.72299999999999998</v>
      </c>
      <c r="T1969" s="200">
        <f>TRUNC(('TARIFA ENTREGA A DIRECCION USD'!E1969-'TARIFA ENTREGA A DIRECCION USD'!D1969)/'TARIFA ENTREGA A DIRECCION USD'!D1969,3)</f>
        <v>0.253</v>
      </c>
      <c r="U1969" s="200">
        <f>TRUNC(('TARIFA ENTREGA A DIRECCION USD'!F1969-'TARIFA ENTREGA A DIRECCION USD'!D1969)/'TARIFA ENTREGA A DIRECCION USD'!D1969,3)</f>
        <v>0.42499999999999999</v>
      </c>
      <c r="V1969" s="200">
        <f>TRUNC(('TARIFA ENTREGA A DIRECCION USD'!G1969-'TARIFA ENTREGA A DIRECCION USD'!D1969)/'TARIFA ENTREGA A DIRECCION USD'!D1969,3)</f>
        <v>0.95099999999999996</v>
      </c>
      <c r="X1969" s="142">
        <v>16.12</v>
      </c>
      <c r="Y1969" s="190">
        <v>1962</v>
      </c>
      <c r="Z1969" s="200">
        <v>0.55000000000000004</v>
      </c>
      <c r="AA1969" s="200">
        <v>0.13</v>
      </c>
      <c r="AB1969" s="200">
        <v>0.3</v>
      </c>
      <c r="AC1969" s="200">
        <v>0.85</v>
      </c>
      <c r="AL1969"/>
      <c r="AM1969"/>
      <c r="AN1969"/>
      <c r="AO1969"/>
      <c r="AP1969"/>
      <c r="AQ1969"/>
      <c r="AR1969"/>
      <c r="AS1969"/>
      <c r="AT1969"/>
      <c r="AU1969"/>
    </row>
    <row r="1970" spans="17:47" x14ac:dyDescent="0.2">
      <c r="Q1970" s="142">
        <f>TRUNC('TARIFA ENTREGA A DIRECCION USD'!D1971-'TARIFA ENTREGA A DIRECCION USD'!D1970,2)</f>
        <v>0.54</v>
      </c>
      <c r="R1970" s="190">
        <v>1963</v>
      </c>
      <c r="S1970" s="200">
        <f>TRUNC((('TARIFA ENTREGA A DIRECCION USD'!C1970-'TARIFA ENTREGA A DIRECCION USD'!D1970)/'TARIFA ENTREGA A DIRECCION USD'!D1970)+1,3)</f>
        <v>0.72299999999999998</v>
      </c>
      <c r="T1970" s="200">
        <f>TRUNC(('TARIFA ENTREGA A DIRECCION USD'!E1970-'TARIFA ENTREGA A DIRECCION USD'!D1970)/'TARIFA ENTREGA A DIRECCION USD'!D1970,3)</f>
        <v>0.253</v>
      </c>
      <c r="U1970" s="200">
        <f>TRUNC(('TARIFA ENTREGA A DIRECCION USD'!F1970-'TARIFA ENTREGA A DIRECCION USD'!D1970)/'TARIFA ENTREGA A DIRECCION USD'!D1970,3)</f>
        <v>0.42499999999999999</v>
      </c>
      <c r="V1970" s="200">
        <f>TRUNC(('TARIFA ENTREGA A DIRECCION USD'!G1970-'TARIFA ENTREGA A DIRECCION USD'!D1970)/'TARIFA ENTREGA A DIRECCION USD'!D1970,3)</f>
        <v>0.95099999999999996</v>
      </c>
      <c r="X1970" s="142">
        <v>16.12</v>
      </c>
      <c r="Y1970" s="190">
        <v>1963</v>
      </c>
      <c r="Z1970" s="200">
        <v>0.55000000000000004</v>
      </c>
      <c r="AA1970" s="200">
        <v>0.13</v>
      </c>
      <c r="AB1970" s="200">
        <v>0.3</v>
      </c>
      <c r="AC1970" s="200">
        <v>0.85</v>
      </c>
      <c r="AL1970"/>
      <c r="AM1970"/>
      <c r="AN1970"/>
      <c r="AO1970"/>
      <c r="AP1970"/>
      <c r="AQ1970"/>
      <c r="AR1970"/>
      <c r="AS1970"/>
      <c r="AT1970"/>
      <c r="AU1970"/>
    </row>
    <row r="1971" spans="17:47" x14ac:dyDescent="0.2">
      <c r="Q1971" s="142">
        <f>TRUNC('TARIFA ENTREGA A DIRECCION USD'!D1972-'TARIFA ENTREGA A DIRECCION USD'!D1971,2)</f>
        <v>0.54</v>
      </c>
      <c r="R1971" s="190">
        <v>1964</v>
      </c>
      <c r="S1971" s="200">
        <f>TRUNC((('TARIFA ENTREGA A DIRECCION USD'!C1971-'TARIFA ENTREGA A DIRECCION USD'!D1971)/'TARIFA ENTREGA A DIRECCION USD'!D1971)+1,3)</f>
        <v>0.72299999999999998</v>
      </c>
      <c r="T1971" s="200">
        <f>TRUNC(('TARIFA ENTREGA A DIRECCION USD'!E1971-'TARIFA ENTREGA A DIRECCION USD'!D1971)/'TARIFA ENTREGA A DIRECCION USD'!D1971,3)</f>
        <v>0.253</v>
      </c>
      <c r="U1971" s="200">
        <f>TRUNC(('TARIFA ENTREGA A DIRECCION USD'!F1971-'TARIFA ENTREGA A DIRECCION USD'!D1971)/'TARIFA ENTREGA A DIRECCION USD'!D1971,3)</f>
        <v>0.42499999999999999</v>
      </c>
      <c r="V1971" s="200">
        <f>TRUNC(('TARIFA ENTREGA A DIRECCION USD'!G1971-'TARIFA ENTREGA A DIRECCION USD'!D1971)/'TARIFA ENTREGA A DIRECCION USD'!D1971,3)</f>
        <v>0.95099999999999996</v>
      </c>
      <c r="X1971" s="142">
        <v>16.12</v>
      </c>
      <c r="Y1971" s="190">
        <v>1964</v>
      </c>
      <c r="Z1971" s="200">
        <v>0.55000000000000004</v>
      </c>
      <c r="AA1971" s="200">
        <v>0.13</v>
      </c>
      <c r="AB1971" s="200">
        <v>0.3</v>
      </c>
      <c r="AC1971" s="200">
        <v>0.85</v>
      </c>
      <c r="AL1971"/>
      <c r="AM1971"/>
      <c r="AN1971"/>
      <c r="AO1971"/>
      <c r="AP1971"/>
      <c r="AQ1971"/>
      <c r="AR1971"/>
      <c r="AS1971"/>
      <c r="AT1971"/>
      <c r="AU1971"/>
    </row>
    <row r="1972" spans="17:47" x14ac:dyDescent="0.2">
      <c r="Q1972" s="142">
        <f>TRUNC('TARIFA ENTREGA A DIRECCION USD'!D1973-'TARIFA ENTREGA A DIRECCION USD'!D1972,2)</f>
        <v>0.54</v>
      </c>
      <c r="R1972" s="190">
        <v>1965</v>
      </c>
      <c r="S1972" s="200">
        <f>TRUNC((('TARIFA ENTREGA A DIRECCION USD'!C1972-'TARIFA ENTREGA A DIRECCION USD'!D1972)/'TARIFA ENTREGA A DIRECCION USD'!D1972)+1,3)</f>
        <v>0.72299999999999998</v>
      </c>
      <c r="T1972" s="200">
        <f>TRUNC(('TARIFA ENTREGA A DIRECCION USD'!E1972-'TARIFA ENTREGA A DIRECCION USD'!D1972)/'TARIFA ENTREGA A DIRECCION USD'!D1972,3)</f>
        <v>0.253</v>
      </c>
      <c r="U1972" s="200">
        <f>TRUNC(('TARIFA ENTREGA A DIRECCION USD'!F1972-'TARIFA ENTREGA A DIRECCION USD'!D1972)/'TARIFA ENTREGA A DIRECCION USD'!D1972,3)</f>
        <v>0.42499999999999999</v>
      </c>
      <c r="V1972" s="200">
        <f>TRUNC(('TARIFA ENTREGA A DIRECCION USD'!G1972-'TARIFA ENTREGA A DIRECCION USD'!D1972)/'TARIFA ENTREGA A DIRECCION USD'!D1972,3)</f>
        <v>0.95099999999999996</v>
      </c>
      <c r="X1972" s="142">
        <v>16.12</v>
      </c>
      <c r="Y1972" s="190">
        <v>1965</v>
      </c>
      <c r="Z1972" s="200">
        <v>0.55000000000000004</v>
      </c>
      <c r="AA1972" s="200">
        <v>0.13</v>
      </c>
      <c r="AB1972" s="200">
        <v>0.3</v>
      </c>
      <c r="AC1972" s="200">
        <v>0.85</v>
      </c>
      <c r="AL1972"/>
      <c r="AM1972"/>
      <c r="AN1972"/>
      <c r="AO1972"/>
      <c r="AP1972"/>
      <c r="AQ1972"/>
      <c r="AR1972"/>
      <c r="AS1972"/>
      <c r="AT1972"/>
      <c r="AU1972"/>
    </row>
    <row r="1973" spans="17:47" x14ac:dyDescent="0.2">
      <c r="Q1973" s="142">
        <f>TRUNC('TARIFA ENTREGA A DIRECCION USD'!D1974-'TARIFA ENTREGA A DIRECCION USD'!D1973,2)</f>
        <v>0.54</v>
      </c>
      <c r="R1973" s="190">
        <v>1966</v>
      </c>
      <c r="S1973" s="200">
        <f>TRUNC((('TARIFA ENTREGA A DIRECCION USD'!C1973-'TARIFA ENTREGA A DIRECCION USD'!D1973)/'TARIFA ENTREGA A DIRECCION USD'!D1973)+1,3)</f>
        <v>0.72299999999999998</v>
      </c>
      <c r="T1973" s="200">
        <f>TRUNC(('TARIFA ENTREGA A DIRECCION USD'!E1973-'TARIFA ENTREGA A DIRECCION USD'!D1973)/'TARIFA ENTREGA A DIRECCION USD'!D1973,3)</f>
        <v>0.253</v>
      </c>
      <c r="U1973" s="200">
        <f>TRUNC(('TARIFA ENTREGA A DIRECCION USD'!F1973-'TARIFA ENTREGA A DIRECCION USD'!D1973)/'TARIFA ENTREGA A DIRECCION USD'!D1973,3)</f>
        <v>0.42499999999999999</v>
      </c>
      <c r="V1973" s="200">
        <f>TRUNC(('TARIFA ENTREGA A DIRECCION USD'!G1973-'TARIFA ENTREGA A DIRECCION USD'!D1973)/'TARIFA ENTREGA A DIRECCION USD'!D1973,3)</f>
        <v>0.95099999999999996</v>
      </c>
      <c r="X1973" s="142">
        <v>16.12</v>
      </c>
      <c r="Y1973" s="190">
        <v>1966</v>
      </c>
      <c r="Z1973" s="200">
        <v>0.55000000000000004</v>
      </c>
      <c r="AA1973" s="200">
        <v>0.13</v>
      </c>
      <c r="AB1973" s="200">
        <v>0.3</v>
      </c>
      <c r="AC1973" s="200">
        <v>0.85</v>
      </c>
      <c r="AL1973"/>
      <c r="AM1973"/>
      <c r="AN1973"/>
      <c r="AO1973"/>
      <c r="AP1973"/>
      <c r="AQ1973"/>
      <c r="AR1973"/>
      <c r="AS1973"/>
      <c r="AT1973"/>
      <c r="AU1973"/>
    </row>
    <row r="1974" spans="17:47" x14ac:dyDescent="0.2">
      <c r="Q1974" s="142">
        <f>TRUNC('TARIFA ENTREGA A DIRECCION USD'!D1975-'TARIFA ENTREGA A DIRECCION USD'!D1974,2)</f>
        <v>0.54</v>
      </c>
      <c r="R1974" s="190">
        <v>1967</v>
      </c>
      <c r="S1974" s="200">
        <f>TRUNC((('TARIFA ENTREGA A DIRECCION USD'!C1974-'TARIFA ENTREGA A DIRECCION USD'!D1974)/'TARIFA ENTREGA A DIRECCION USD'!D1974)+1,3)</f>
        <v>0.72299999999999998</v>
      </c>
      <c r="T1974" s="200">
        <f>TRUNC(('TARIFA ENTREGA A DIRECCION USD'!E1974-'TARIFA ENTREGA A DIRECCION USD'!D1974)/'TARIFA ENTREGA A DIRECCION USD'!D1974,3)</f>
        <v>0.253</v>
      </c>
      <c r="U1974" s="200">
        <f>TRUNC(('TARIFA ENTREGA A DIRECCION USD'!F1974-'TARIFA ENTREGA A DIRECCION USD'!D1974)/'TARIFA ENTREGA A DIRECCION USD'!D1974,3)</f>
        <v>0.42499999999999999</v>
      </c>
      <c r="V1974" s="200">
        <f>TRUNC(('TARIFA ENTREGA A DIRECCION USD'!G1974-'TARIFA ENTREGA A DIRECCION USD'!D1974)/'TARIFA ENTREGA A DIRECCION USD'!D1974,3)</f>
        <v>0.95099999999999996</v>
      </c>
      <c r="X1974" s="142">
        <v>16.12</v>
      </c>
      <c r="Y1974" s="190">
        <v>1967</v>
      </c>
      <c r="Z1974" s="200">
        <v>0.55000000000000004</v>
      </c>
      <c r="AA1974" s="200">
        <v>0.13</v>
      </c>
      <c r="AB1974" s="200">
        <v>0.3</v>
      </c>
      <c r="AC1974" s="200">
        <v>0.85</v>
      </c>
      <c r="AL1974"/>
      <c r="AM1974"/>
      <c r="AN1974"/>
      <c r="AO1974"/>
      <c r="AP1974"/>
      <c r="AQ1974"/>
      <c r="AR1974"/>
      <c r="AS1974"/>
      <c r="AT1974"/>
      <c r="AU1974"/>
    </row>
    <row r="1975" spans="17:47" x14ac:dyDescent="0.2">
      <c r="Q1975" s="142">
        <f>TRUNC('TARIFA ENTREGA A DIRECCION USD'!D1976-'TARIFA ENTREGA A DIRECCION USD'!D1975,2)</f>
        <v>0.54</v>
      </c>
      <c r="R1975" s="190">
        <v>1968</v>
      </c>
      <c r="S1975" s="200">
        <f>TRUNC((('TARIFA ENTREGA A DIRECCION USD'!C1975-'TARIFA ENTREGA A DIRECCION USD'!D1975)/'TARIFA ENTREGA A DIRECCION USD'!D1975)+1,3)</f>
        <v>0.72299999999999998</v>
      </c>
      <c r="T1975" s="200">
        <f>TRUNC(('TARIFA ENTREGA A DIRECCION USD'!E1975-'TARIFA ENTREGA A DIRECCION USD'!D1975)/'TARIFA ENTREGA A DIRECCION USD'!D1975,3)</f>
        <v>0.253</v>
      </c>
      <c r="U1975" s="200">
        <f>TRUNC(('TARIFA ENTREGA A DIRECCION USD'!F1975-'TARIFA ENTREGA A DIRECCION USD'!D1975)/'TARIFA ENTREGA A DIRECCION USD'!D1975,3)</f>
        <v>0.42499999999999999</v>
      </c>
      <c r="V1975" s="200">
        <f>TRUNC(('TARIFA ENTREGA A DIRECCION USD'!G1975-'TARIFA ENTREGA A DIRECCION USD'!D1975)/'TARIFA ENTREGA A DIRECCION USD'!D1975,3)</f>
        <v>0.95099999999999996</v>
      </c>
      <c r="X1975" s="142">
        <v>16.12</v>
      </c>
      <c r="Y1975" s="190">
        <v>1968</v>
      </c>
      <c r="Z1975" s="200">
        <v>0.55000000000000004</v>
      </c>
      <c r="AA1975" s="200">
        <v>0.13</v>
      </c>
      <c r="AB1975" s="200">
        <v>0.3</v>
      </c>
      <c r="AC1975" s="200">
        <v>0.85</v>
      </c>
      <c r="AL1975"/>
      <c r="AM1975"/>
      <c r="AN1975"/>
      <c r="AO1975"/>
      <c r="AP1975"/>
      <c r="AQ1975"/>
      <c r="AR1975"/>
      <c r="AS1975"/>
      <c r="AT1975"/>
      <c r="AU1975"/>
    </row>
    <row r="1976" spans="17:47" x14ac:dyDescent="0.2">
      <c r="Q1976" s="142">
        <f>TRUNC('TARIFA ENTREGA A DIRECCION USD'!D1977-'TARIFA ENTREGA A DIRECCION USD'!D1976,2)</f>
        <v>0.54</v>
      </c>
      <c r="R1976" s="190">
        <v>1969</v>
      </c>
      <c r="S1976" s="200">
        <f>TRUNC((('TARIFA ENTREGA A DIRECCION USD'!C1976-'TARIFA ENTREGA A DIRECCION USD'!D1976)/'TARIFA ENTREGA A DIRECCION USD'!D1976)+1,3)</f>
        <v>0.72299999999999998</v>
      </c>
      <c r="T1976" s="200">
        <f>TRUNC(('TARIFA ENTREGA A DIRECCION USD'!E1976-'TARIFA ENTREGA A DIRECCION USD'!D1976)/'TARIFA ENTREGA A DIRECCION USD'!D1976,3)</f>
        <v>0.253</v>
      </c>
      <c r="U1976" s="200">
        <f>TRUNC(('TARIFA ENTREGA A DIRECCION USD'!F1976-'TARIFA ENTREGA A DIRECCION USD'!D1976)/'TARIFA ENTREGA A DIRECCION USD'!D1976,3)</f>
        <v>0.42499999999999999</v>
      </c>
      <c r="V1976" s="200">
        <f>TRUNC(('TARIFA ENTREGA A DIRECCION USD'!G1976-'TARIFA ENTREGA A DIRECCION USD'!D1976)/'TARIFA ENTREGA A DIRECCION USD'!D1976,3)</f>
        <v>0.95099999999999996</v>
      </c>
      <c r="X1976" s="142">
        <v>16.12</v>
      </c>
      <c r="Y1976" s="190">
        <v>1969</v>
      </c>
      <c r="Z1976" s="200">
        <v>0.55000000000000004</v>
      </c>
      <c r="AA1976" s="200">
        <v>0.13</v>
      </c>
      <c r="AB1976" s="200">
        <v>0.3</v>
      </c>
      <c r="AC1976" s="200">
        <v>0.85</v>
      </c>
      <c r="AL1976"/>
      <c r="AM1976"/>
      <c r="AN1976"/>
      <c r="AO1976"/>
      <c r="AP1976"/>
      <c r="AQ1976"/>
      <c r="AR1976"/>
      <c r="AS1976"/>
      <c r="AT1976"/>
      <c r="AU1976"/>
    </row>
    <row r="1977" spans="17:47" x14ac:dyDescent="0.2">
      <c r="Q1977" s="142">
        <f>TRUNC('TARIFA ENTREGA A DIRECCION USD'!D1978-'TARIFA ENTREGA A DIRECCION USD'!D1977,2)</f>
        <v>0.54</v>
      </c>
      <c r="R1977" s="190">
        <v>1970</v>
      </c>
      <c r="S1977" s="200">
        <f>TRUNC((('TARIFA ENTREGA A DIRECCION USD'!C1977-'TARIFA ENTREGA A DIRECCION USD'!D1977)/'TARIFA ENTREGA A DIRECCION USD'!D1977)+1,3)</f>
        <v>0.72299999999999998</v>
      </c>
      <c r="T1977" s="200">
        <f>TRUNC(('TARIFA ENTREGA A DIRECCION USD'!E1977-'TARIFA ENTREGA A DIRECCION USD'!D1977)/'TARIFA ENTREGA A DIRECCION USD'!D1977,3)</f>
        <v>0.253</v>
      </c>
      <c r="U1977" s="200">
        <f>TRUNC(('TARIFA ENTREGA A DIRECCION USD'!F1977-'TARIFA ENTREGA A DIRECCION USD'!D1977)/'TARIFA ENTREGA A DIRECCION USD'!D1977,3)</f>
        <v>0.42499999999999999</v>
      </c>
      <c r="V1977" s="200">
        <f>TRUNC(('TARIFA ENTREGA A DIRECCION USD'!G1977-'TARIFA ENTREGA A DIRECCION USD'!D1977)/'TARIFA ENTREGA A DIRECCION USD'!D1977,3)</f>
        <v>0.95099999999999996</v>
      </c>
      <c r="X1977" s="142">
        <v>16.12</v>
      </c>
      <c r="Y1977" s="190">
        <v>1970</v>
      </c>
      <c r="Z1977" s="200">
        <v>0.55000000000000004</v>
      </c>
      <c r="AA1977" s="200">
        <v>0.13</v>
      </c>
      <c r="AB1977" s="200">
        <v>0.3</v>
      </c>
      <c r="AC1977" s="200">
        <v>0.85</v>
      </c>
      <c r="AL1977"/>
      <c r="AM1977"/>
      <c r="AN1977"/>
      <c r="AO1977"/>
      <c r="AP1977"/>
      <c r="AQ1977"/>
      <c r="AR1977"/>
      <c r="AS1977"/>
      <c r="AT1977"/>
      <c r="AU1977"/>
    </row>
    <row r="1978" spans="17:47" x14ac:dyDescent="0.2">
      <c r="Q1978" s="142">
        <f>TRUNC('TARIFA ENTREGA A DIRECCION USD'!D1979-'TARIFA ENTREGA A DIRECCION USD'!D1978,2)</f>
        <v>0.54</v>
      </c>
      <c r="R1978" s="190">
        <v>1971</v>
      </c>
      <c r="S1978" s="200">
        <f>TRUNC((('TARIFA ENTREGA A DIRECCION USD'!C1978-'TARIFA ENTREGA A DIRECCION USD'!D1978)/'TARIFA ENTREGA A DIRECCION USD'!D1978)+1,3)</f>
        <v>0.72299999999999998</v>
      </c>
      <c r="T1978" s="200">
        <f>TRUNC(('TARIFA ENTREGA A DIRECCION USD'!E1978-'TARIFA ENTREGA A DIRECCION USD'!D1978)/'TARIFA ENTREGA A DIRECCION USD'!D1978,3)</f>
        <v>0.253</v>
      </c>
      <c r="U1978" s="200">
        <f>TRUNC(('TARIFA ENTREGA A DIRECCION USD'!F1978-'TARIFA ENTREGA A DIRECCION USD'!D1978)/'TARIFA ENTREGA A DIRECCION USD'!D1978,3)</f>
        <v>0.42499999999999999</v>
      </c>
      <c r="V1978" s="200">
        <f>TRUNC(('TARIFA ENTREGA A DIRECCION USD'!G1978-'TARIFA ENTREGA A DIRECCION USD'!D1978)/'TARIFA ENTREGA A DIRECCION USD'!D1978,3)</f>
        <v>0.95099999999999996</v>
      </c>
      <c r="X1978" s="142">
        <v>16.12</v>
      </c>
      <c r="Y1978" s="190">
        <v>1971</v>
      </c>
      <c r="Z1978" s="200">
        <v>0.55000000000000004</v>
      </c>
      <c r="AA1978" s="200">
        <v>0.13</v>
      </c>
      <c r="AB1978" s="200">
        <v>0.3</v>
      </c>
      <c r="AC1978" s="200">
        <v>0.85</v>
      </c>
      <c r="AL1978"/>
      <c r="AM1978"/>
      <c r="AN1978"/>
      <c r="AO1978"/>
      <c r="AP1978"/>
      <c r="AQ1978"/>
      <c r="AR1978"/>
      <c r="AS1978"/>
      <c r="AT1978"/>
      <c r="AU1978"/>
    </row>
    <row r="1979" spans="17:47" x14ac:dyDescent="0.2">
      <c r="Q1979" s="142">
        <f>TRUNC('TARIFA ENTREGA A DIRECCION USD'!D1980-'TARIFA ENTREGA A DIRECCION USD'!D1979,2)</f>
        <v>0.54</v>
      </c>
      <c r="R1979" s="190">
        <v>1972</v>
      </c>
      <c r="S1979" s="200">
        <f>TRUNC((('TARIFA ENTREGA A DIRECCION USD'!C1979-'TARIFA ENTREGA A DIRECCION USD'!D1979)/'TARIFA ENTREGA A DIRECCION USD'!D1979)+1,3)</f>
        <v>0.72299999999999998</v>
      </c>
      <c r="T1979" s="200">
        <f>TRUNC(('TARIFA ENTREGA A DIRECCION USD'!E1979-'TARIFA ENTREGA A DIRECCION USD'!D1979)/'TARIFA ENTREGA A DIRECCION USD'!D1979,3)</f>
        <v>0.253</v>
      </c>
      <c r="U1979" s="200">
        <f>TRUNC(('TARIFA ENTREGA A DIRECCION USD'!F1979-'TARIFA ENTREGA A DIRECCION USD'!D1979)/'TARIFA ENTREGA A DIRECCION USD'!D1979,3)</f>
        <v>0.42499999999999999</v>
      </c>
      <c r="V1979" s="200">
        <f>TRUNC(('TARIFA ENTREGA A DIRECCION USD'!G1979-'TARIFA ENTREGA A DIRECCION USD'!D1979)/'TARIFA ENTREGA A DIRECCION USD'!D1979,3)</f>
        <v>0.95099999999999996</v>
      </c>
      <c r="X1979" s="142">
        <v>16.12</v>
      </c>
      <c r="Y1979" s="190">
        <v>1972</v>
      </c>
      <c r="Z1979" s="200">
        <v>0.55000000000000004</v>
      </c>
      <c r="AA1979" s="200">
        <v>0.13</v>
      </c>
      <c r="AB1979" s="200">
        <v>0.3</v>
      </c>
      <c r="AC1979" s="200">
        <v>0.85</v>
      </c>
      <c r="AL1979"/>
      <c r="AM1979"/>
      <c r="AN1979"/>
      <c r="AO1979"/>
      <c r="AP1979"/>
      <c r="AQ1979"/>
      <c r="AR1979"/>
      <c r="AS1979"/>
      <c r="AT1979"/>
      <c r="AU1979"/>
    </row>
    <row r="1980" spans="17:47" x14ac:dyDescent="0.2">
      <c r="Q1980" s="142">
        <f>TRUNC('TARIFA ENTREGA A DIRECCION USD'!D1981-'TARIFA ENTREGA A DIRECCION USD'!D1980,2)</f>
        <v>0.54</v>
      </c>
      <c r="R1980" s="190">
        <v>1973</v>
      </c>
      <c r="S1980" s="200">
        <f>TRUNC((('TARIFA ENTREGA A DIRECCION USD'!C1980-'TARIFA ENTREGA A DIRECCION USD'!D1980)/'TARIFA ENTREGA A DIRECCION USD'!D1980)+1,3)</f>
        <v>0.72299999999999998</v>
      </c>
      <c r="T1980" s="200">
        <f>TRUNC(('TARIFA ENTREGA A DIRECCION USD'!E1980-'TARIFA ENTREGA A DIRECCION USD'!D1980)/'TARIFA ENTREGA A DIRECCION USD'!D1980,3)</f>
        <v>0.253</v>
      </c>
      <c r="U1980" s="200">
        <f>TRUNC(('TARIFA ENTREGA A DIRECCION USD'!F1980-'TARIFA ENTREGA A DIRECCION USD'!D1980)/'TARIFA ENTREGA A DIRECCION USD'!D1980,3)</f>
        <v>0.42499999999999999</v>
      </c>
      <c r="V1980" s="200">
        <f>TRUNC(('TARIFA ENTREGA A DIRECCION USD'!G1980-'TARIFA ENTREGA A DIRECCION USD'!D1980)/'TARIFA ENTREGA A DIRECCION USD'!D1980,3)</f>
        <v>0.95099999999999996</v>
      </c>
      <c r="X1980" s="142">
        <v>16.12</v>
      </c>
      <c r="Y1980" s="190">
        <v>1973</v>
      </c>
      <c r="Z1980" s="200">
        <v>0.55000000000000004</v>
      </c>
      <c r="AA1980" s="200">
        <v>0.13</v>
      </c>
      <c r="AB1980" s="200">
        <v>0.3</v>
      </c>
      <c r="AC1980" s="200">
        <v>0.85</v>
      </c>
      <c r="AL1980"/>
      <c r="AM1980"/>
      <c r="AN1980"/>
      <c r="AO1980"/>
      <c r="AP1980"/>
      <c r="AQ1980"/>
      <c r="AR1980"/>
      <c r="AS1980"/>
      <c r="AT1980"/>
      <c r="AU1980"/>
    </row>
    <row r="1981" spans="17:47" x14ac:dyDescent="0.2">
      <c r="Q1981" s="142">
        <f>TRUNC('TARIFA ENTREGA A DIRECCION USD'!D1982-'TARIFA ENTREGA A DIRECCION USD'!D1981,2)</f>
        <v>0.54</v>
      </c>
      <c r="R1981" s="190">
        <v>1974</v>
      </c>
      <c r="S1981" s="200">
        <f>TRUNC((('TARIFA ENTREGA A DIRECCION USD'!C1981-'TARIFA ENTREGA A DIRECCION USD'!D1981)/'TARIFA ENTREGA A DIRECCION USD'!D1981)+1,3)</f>
        <v>0.72299999999999998</v>
      </c>
      <c r="T1981" s="200">
        <f>TRUNC(('TARIFA ENTREGA A DIRECCION USD'!E1981-'TARIFA ENTREGA A DIRECCION USD'!D1981)/'TARIFA ENTREGA A DIRECCION USD'!D1981,3)</f>
        <v>0.253</v>
      </c>
      <c r="U1981" s="200">
        <f>TRUNC(('TARIFA ENTREGA A DIRECCION USD'!F1981-'TARIFA ENTREGA A DIRECCION USD'!D1981)/'TARIFA ENTREGA A DIRECCION USD'!D1981,3)</f>
        <v>0.42499999999999999</v>
      </c>
      <c r="V1981" s="200">
        <f>TRUNC(('TARIFA ENTREGA A DIRECCION USD'!G1981-'TARIFA ENTREGA A DIRECCION USD'!D1981)/'TARIFA ENTREGA A DIRECCION USD'!D1981,3)</f>
        <v>0.95099999999999996</v>
      </c>
      <c r="X1981" s="142">
        <v>16.12</v>
      </c>
      <c r="Y1981" s="190">
        <v>1974</v>
      </c>
      <c r="Z1981" s="200">
        <v>0.55000000000000004</v>
      </c>
      <c r="AA1981" s="200">
        <v>0.13</v>
      </c>
      <c r="AB1981" s="200">
        <v>0.3</v>
      </c>
      <c r="AC1981" s="200">
        <v>0.85</v>
      </c>
      <c r="AL1981"/>
      <c r="AM1981"/>
      <c r="AN1981"/>
      <c r="AO1981"/>
      <c r="AP1981"/>
      <c r="AQ1981"/>
      <c r="AR1981"/>
      <c r="AS1981"/>
      <c r="AT1981"/>
      <c r="AU1981"/>
    </row>
    <row r="1982" spans="17:47" x14ac:dyDescent="0.2">
      <c r="Q1982" s="142">
        <f>TRUNC('TARIFA ENTREGA A DIRECCION USD'!D1983-'TARIFA ENTREGA A DIRECCION USD'!D1982,2)</f>
        <v>0.54</v>
      </c>
      <c r="R1982" s="190">
        <v>1975</v>
      </c>
      <c r="S1982" s="200">
        <f>TRUNC((('TARIFA ENTREGA A DIRECCION USD'!C1982-'TARIFA ENTREGA A DIRECCION USD'!D1982)/'TARIFA ENTREGA A DIRECCION USD'!D1982)+1,3)</f>
        <v>0.72299999999999998</v>
      </c>
      <c r="T1982" s="200">
        <f>TRUNC(('TARIFA ENTREGA A DIRECCION USD'!E1982-'TARIFA ENTREGA A DIRECCION USD'!D1982)/'TARIFA ENTREGA A DIRECCION USD'!D1982,3)</f>
        <v>0.253</v>
      </c>
      <c r="U1982" s="200">
        <f>TRUNC(('TARIFA ENTREGA A DIRECCION USD'!F1982-'TARIFA ENTREGA A DIRECCION USD'!D1982)/'TARIFA ENTREGA A DIRECCION USD'!D1982,3)</f>
        <v>0.42499999999999999</v>
      </c>
      <c r="V1982" s="200">
        <f>TRUNC(('TARIFA ENTREGA A DIRECCION USD'!G1982-'TARIFA ENTREGA A DIRECCION USD'!D1982)/'TARIFA ENTREGA A DIRECCION USD'!D1982,3)</f>
        <v>0.95099999999999996</v>
      </c>
      <c r="X1982" s="142">
        <v>16.12</v>
      </c>
      <c r="Y1982" s="190">
        <v>1975</v>
      </c>
      <c r="Z1982" s="200">
        <v>0.55000000000000004</v>
      </c>
      <c r="AA1982" s="200">
        <v>0.13</v>
      </c>
      <c r="AB1982" s="200">
        <v>0.3</v>
      </c>
      <c r="AC1982" s="200">
        <v>0.85</v>
      </c>
      <c r="AL1982"/>
      <c r="AM1982"/>
      <c r="AN1982"/>
      <c r="AO1982"/>
      <c r="AP1982"/>
      <c r="AQ1982"/>
      <c r="AR1982"/>
      <c r="AS1982"/>
      <c r="AT1982"/>
      <c r="AU1982"/>
    </row>
    <row r="1983" spans="17:47" x14ac:dyDescent="0.2">
      <c r="Q1983" s="142">
        <f>TRUNC('TARIFA ENTREGA A DIRECCION USD'!D1984-'TARIFA ENTREGA A DIRECCION USD'!D1983,2)</f>
        <v>0.54</v>
      </c>
      <c r="R1983" s="190">
        <v>1976</v>
      </c>
      <c r="S1983" s="200">
        <f>TRUNC((('TARIFA ENTREGA A DIRECCION USD'!C1983-'TARIFA ENTREGA A DIRECCION USD'!D1983)/'TARIFA ENTREGA A DIRECCION USD'!D1983)+1,3)</f>
        <v>0.72299999999999998</v>
      </c>
      <c r="T1983" s="200">
        <f>TRUNC(('TARIFA ENTREGA A DIRECCION USD'!E1983-'TARIFA ENTREGA A DIRECCION USD'!D1983)/'TARIFA ENTREGA A DIRECCION USD'!D1983,3)</f>
        <v>0.253</v>
      </c>
      <c r="U1983" s="200">
        <f>TRUNC(('TARIFA ENTREGA A DIRECCION USD'!F1983-'TARIFA ENTREGA A DIRECCION USD'!D1983)/'TARIFA ENTREGA A DIRECCION USD'!D1983,3)</f>
        <v>0.42499999999999999</v>
      </c>
      <c r="V1983" s="200">
        <f>TRUNC(('TARIFA ENTREGA A DIRECCION USD'!G1983-'TARIFA ENTREGA A DIRECCION USD'!D1983)/'TARIFA ENTREGA A DIRECCION USD'!D1983,3)</f>
        <v>0.95099999999999996</v>
      </c>
      <c r="X1983" s="142">
        <v>16.12</v>
      </c>
      <c r="Y1983" s="190">
        <v>1976</v>
      </c>
      <c r="Z1983" s="200">
        <v>0.55000000000000004</v>
      </c>
      <c r="AA1983" s="200">
        <v>0.13</v>
      </c>
      <c r="AB1983" s="200">
        <v>0.3</v>
      </c>
      <c r="AC1983" s="200">
        <v>0.85</v>
      </c>
      <c r="AL1983"/>
      <c r="AM1983"/>
      <c r="AN1983"/>
      <c r="AO1983"/>
      <c r="AP1983"/>
      <c r="AQ1983"/>
      <c r="AR1983"/>
      <c r="AS1983"/>
      <c r="AT1983"/>
      <c r="AU1983"/>
    </row>
    <row r="1984" spans="17:47" x14ac:dyDescent="0.2">
      <c r="Q1984" s="142">
        <f>TRUNC('TARIFA ENTREGA A DIRECCION USD'!D1985-'TARIFA ENTREGA A DIRECCION USD'!D1984,2)</f>
        <v>0.54</v>
      </c>
      <c r="R1984" s="190">
        <v>1977</v>
      </c>
      <c r="S1984" s="200">
        <f>TRUNC((('TARIFA ENTREGA A DIRECCION USD'!C1984-'TARIFA ENTREGA A DIRECCION USD'!D1984)/'TARIFA ENTREGA A DIRECCION USD'!D1984)+1,3)</f>
        <v>0.72299999999999998</v>
      </c>
      <c r="T1984" s="200">
        <f>TRUNC(('TARIFA ENTREGA A DIRECCION USD'!E1984-'TARIFA ENTREGA A DIRECCION USD'!D1984)/'TARIFA ENTREGA A DIRECCION USD'!D1984,3)</f>
        <v>0.253</v>
      </c>
      <c r="U1984" s="200">
        <f>TRUNC(('TARIFA ENTREGA A DIRECCION USD'!F1984-'TARIFA ENTREGA A DIRECCION USD'!D1984)/'TARIFA ENTREGA A DIRECCION USD'!D1984,3)</f>
        <v>0.42499999999999999</v>
      </c>
      <c r="V1984" s="200">
        <f>TRUNC(('TARIFA ENTREGA A DIRECCION USD'!G1984-'TARIFA ENTREGA A DIRECCION USD'!D1984)/'TARIFA ENTREGA A DIRECCION USD'!D1984,3)</f>
        <v>0.95099999999999996</v>
      </c>
      <c r="X1984" s="142">
        <v>16.12</v>
      </c>
      <c r="Y1984" s="190">
        <v>1977</v>
      </c>
      <c r="Z1984" s="200">
        <v>0.55000000000000004</v>
      </c>
      <c r="AA1984" s="200">
        <v>0.13</v>
      </c>
      <c r="AB1984" s="200">
        <v>0.3</v>
      </c>
      <c r="AC1984" s="200">
        <v>0.85</v>
      </c>
      <c r="AL1984"/>
      <c r="AM1984"/>
      <c r="AN1984"/>
      <c r="AO1984"/>
      <c r="AP1984"/>
      <c r="AQ1984"/>
      <c r="AR1984"/>
      <c r="AS1984"/>
      <c r="AT1984"/>
      <c r="AU1984"/>
    </row>
    <row r="1985" spans="17:47" x14ac:dyDescent="0.2">
      <c r="Q1985" s="142">
        <f>TRUNC('TARIFA ENTREGA A DIRECCION USD'!D1986-'TARIFA ENTREGA A DIRECCION USD'!D1985,2)</f>
        <v>0.54</v>
      </c>
      <c r="R1985" s="190">
        <v>1978</v>
      </c>
      <c r="S1985" s="200">
        <f>TRUNC((('TARIFA ENTREGA A DIRECCION USD'!C1985-'TARIFA ENTREGA A DIRECCION USD'!D1985)/'TARIFA ENTREGA A DIRECCION USD'!D1985)+1,3)</f>
        <v>0.72299999999999998</v>
      </c>
      <c r="T1985" s="200">
        <f>TRUNC(('TARIFA ENTREGA A DIRECCION USD'!E1985-'TARIFA ENTREGA A DIRECCION USD'!D1985)/'TARIFA ENTREGA A DIRECCION USD'!D1985,3)</f>
        <v>0.253</v>
      </c>
      <c r="U1985" s="200">
        <f>TRUNC(('TARIFA ENTREGA A DIRECCION USD'!F1985-'TARIFA ENTREGA A DIRECCION USD'!D1985)/'TARIFA ENTREGA A DIRECCION USD'!D1985,3)</f>
        <v>0.42499999999999999</v>
      </c>
      <c r="V1985" s="200">
        <f>TRUNC(('TARIFA ENTREGA A DIRECCION USD'!G1985-'TARIFA ENTREGA A DIRECCION USD'!D1985)/'TARIFA ENTREGA A DIRECCION USD'!D1985,3)</f>
        <v>0.95099999999999996</v>
      </c>
      <c r="X1985" s="142">
        <v>16.12</v>
      </c>
      <c r="Y1985" s="190">
        <v>1978</v>
      </c>
      <c r="Z1985" s="200">
        <v>0.55000000000000004</v>
      </c>
      <c r="AA1985" s="200">
        <v>0.13</v>
      </c>
      <c r="AB1985" s="200">
        <v>0.3</v>
      </c>
      <c r="AC1985" s="200">
        <v>0.85</v>
      </c>
      <c r="AL1985"/>
      <c r="AM1985"/>
      <c r="AN1985"/>
      <c r="AO1985"/>
      <c r="AP1985"/>
      <c r="AQ1985"/>
      <c r="AR1985"/>
      <c r="AS1985"/>
      <c r="AT1985"/>
      <c r="AU1985"/>
    </row>
    <row r="1986" spans="17:47" x14ac:dyDescent="0.2">
      <c r="Q1986" s="142">
        <f>TRUNC('TARIFA ENTREGA A DIRECCION USD'!D1987-'TARIFA ENTREGA A DIRECCION USD'!D1986,2)</f>
        <v>0.54</v>
      </c>
      <c r="R1986" s="190">
        <v>1979</v>
      </c>
      <c r="S1986" s="200">
        <f>TRUNC((('TARIFA ENTREGA A DIRECCION USD'!C1986-'TARIFA ENTREGA A DIRECCION USD'!D1986)/'TARIFA ENTREGA A DIRECCION USD'!D1986)+1,3)</f>
        <v>0.72299999999999998</v>
      </c>
      <c r="T1986" s="200">
        <f>TRUNC(('TARIFA ENTREGA A DIRECCION USD'!E1986-'TARIFA ENTREGA A DIRECCION USD'!D1986)/'TARIFA ENTREGA A DIRECCION USD'!D1986,3)</f>
        <v>0.253</v>
      </c>
      <c r="U1986" s="200">
        <f>TRUNC(('TARIFA ENTREGA A DIRECCION USD'!F1986-'TARIFA ENTREGA A DIRECCION USD'!D1986)/'TARIFA ENTREGA A DIRECCION USD'!D1986,3)</f>
        <v>0.42499999999999999</v>
      </c>
      <c r="V1986" s="200">
        <f>TRUNC(('TARIFA ENTREGA A DIRECCION USD'!G1986-'TARIFA ENTREGA A DIRECCION USD'!D1986)/'TARIFA ENTREGA A DIRECCION USD'!D1986,3)</f>
        <v>0.95099999999999996</v>
      </c>
      <c r="X1986" s="142">
        <v>16.12</v>
      </c>
      <c r="Y1986" s="190">
        <v>1979</v>
      </c>
      <c r="Z1986" s="200">
        <v>0.55000000000000004</v>
      </c>
      <c r="AA1986" s="200">
        <v>0.13</v>
      </c>
      <c r="AB1986" s="200">
        <v>0.3</v>
      </c>
      <c r="AC1986" s="200">
        <v>0.85</v>
      </c>
      <c r="AL1986"/>
      <c r="AM1986"/>
      <c r="AN1986"/>
      <c r="AO1986"/>
      <c r="AP1986"/>
      <c r="AQ1986"/>
      <c r="AR1986"/>
      <c r="AS1986"/>
      <c r="AT1986"/>
      <c r="AU1986"/>
    </row>
    <row r="1987" spans="17:47" x14ac:dyDescent="0.2">
      <c r="Q1987" s="142">
        <f>TRUNC('TARIFA ENTREGA A DIRECCION USD'!D1988-'TARIFA ENTREGA A DIRECCION USD'!D1987,2)</f>
        <v>0.54</v>
      </c>
      <c r="R1987" s="190">
        <v>1980</v>
      </c>
      <c r="S1987" s="200">
        <f>TRUNC((('TARIFA ENTREGA A DIRECCION USD'!C1987-'TARIFA ENTREGA A DIRECCION USD'!D1987)/'TARIFA ENTREGA A DIRECCION USD'!D1987)+1,3)</f>
        <v>0.72299999999999998</v>
      </c>
      <c r="T1987" s="200">
        <f>TRUNC(('TARIFA ENTREGA A DIRECCION USD'!E1987-'TARIFA ENTREGA A DIRECCION USD'!D1987)/'TARIFA ENTREGA A DIRECCION USD'!D1987,3)</f>
        <v>0.253</v>
      </c>
      <c r="U1987" s="200">
        <f>TRUNC(('TARIFA ENTREGA A DIRECCION USD'!F1987-'TARIFA ENTREGA A DIRECCION USD'!D1987)/'TARIFA ENTREGA A DIRECCION USD'!D1987,3)</f>
        <v>0.42499999999999999</v>
      </c>
      <c r="V1987" s="200">
        <f>TRUNC(('TARIFA ENTREGA A DIRECCION USD'!G1987-'TARIFA ENTREGA A DIRECCION USD'!D1987)/'TARIFA ENTREGA A DIRECCION USD'!D1987,3)</f>
        <v>0.95099999999999996</v>
      </c>
      <c r="X1987" s="142">
        <v>16.12</v>
      </c>
      <c r="Y1987" s="190">
        <v>1980</v>
      </c>
      <c r="Z1987" s="200">
        <v>0.55000000000000004</v>
      </c>
      <c r="AA1987" s="200">
        <v>0.13</v>
      </c>
      <c r="AB1987" s="200">
        <v>0.3</v>
      </c>
      <c r="AC1987" s="200">
        <v>0.85</v>
      </c>
      <c r="AL1987"/>
      <c r="AM1987"/>
      <c r="AN1987"/>
      <c r="AO1987"/>
      <c r="AP1987"/>
      <c r="AQ1987"/>
      <c r="AR1987"/>
      <c r="AS1987"/>
      <c r="AT1987"/>
      <c r="AU1987"/>
    </row>
    <row r="1988" spans="17:47" x14ac:dyDescent="0.2">
      <c r="Q1988" s="142">
        <f>TRUNC('TARIFA ENTREGA A DIRECCION USD'!D1989-'TARIFA ENTREGA A DIRECCION USD'!D1988,2)</f>
        <v>0.54</v>
      </c>
      <c r="R1988" s="190">
        <v>1981</v>
      </c>
      <c r="S1988" s="200">
        <f>TRUNC((('TARIFA ENTREGA A DIRECCION USD'!C1988-'TARIFA ENTREGA A DIRECCION USD'!D1988)/'TARIFA ENTREGA A DIRECCION USD'!D1988)+1,3)</f>
        <v>0.72299999999999998</v>
      </c>
      <c r="T1988" s="200">
        <f>TRUNC(('TARIFA ENTREGA A DIRECCION USD'!E1988-'TARIFA ENTREGA A DIRECCION USD'!D1988)/'TARIFA ENTREGA A DIRECCION USD'!D1988,3)</f>
        <v>0.253</v>
      </c>
      <c r="U1988" s="200">
        <f>TRUNC(('TARIFA ENTREGA A DIRECCION USD'!F1988-'TARIFA ENTREGA A DIRECCION USD'!D1988)/'TARIFA ENTREGA A DIRECCION USD'!D1988,3)</f>
        <v>0.42499999999999999</v>
      </c>
      <c r="V1988" s="200">
        <f>TRUNC(('TARIFA ENTREGA A DIRECCION USD'!G1988-'TARIFA ENTREGA A DIRECCION USD'!D1988)/'TARIFA ENTREGA A DIRECCION USD'!D1988,3)</f>
        <v>0.95099999999999996</v>
      </c>
      <c r="X1988" s="142">
        <v>16.12</v>
      </c>
      <c r="Y1988" s="190">
        <v>1981</v>
      </c>
      <c r="Z1988" s="200">
        <v>0.55000000000000004</v>
      </c>
      <c r="AA1988" s="200">
        <v>0.13</v>
      </c>
      <c r="AB1988" s="200">
        <v>0.3</v>
      </c>
      <c r="AC1988" s="200">
        <v>0.85</v>
      </c>
      <c r="AL1988"/>
      <c r="AM1988"/>
      <c r="AN1988"/>
      <c r="AO1988"/>
      <c r="AP1988"/>
      <c r="AQ1988"/>
      <c r="AR1988"/>
      <c r="AS1988"/>
      <c r="AT1988"/>
      <c r="AU1988"/>
    </row>
    <row r="1989" spans="17:47" x14ac:dyDescent="0.2">
      <c r="Q1989" s="142">
        <f>TRUNC('TARIFA ENTREGA A DIRECCION USD'!D1990-'TARIFA ENTREGA A DIRECCION USD'!D1989,2)</f>
        <v>0.54</v>
      </c>
      <c r="R1989" s="190">
        <v>1982</v>
      </c>
      <c r="S1989" s="200">
        <f>TRUNC((('TARIFA ENTREGA A DIRECCION USD'!C1989-'TARIFA ENTREGA A DIRECCION USD'!D1989)/'TARIFA ENTREGA A DIRECCION USD'!D1989)+1,3)</f>
        <v>0.72299999999999998</v>
      </c>
      <c r="T1989" s="200">
        <f>TRUNC(('TARIFA ENTREGA A DIRECCION USD'!E1989-'TARIFA ENTREGA A DIRECCION USD'!D1989)/'TARIFA ENTREGA A DIRECCION USD'!D1989,3)</f>
        <v>0.253</v>
      </c>
      <c r="U1989" s="200">
        <f>TRUNC(('TARIFA ENTREGA A DIRECCION USD'!F1989-'TARIFA ENTREGA A DIRECCION USD'!D1989)/'TARIFA ENTREGA A DIRECCION USD'!D1989,3)</f>
        <v>0.42499999999999999</v>
      </c>
      <c r="V1989" s="200">
        <f>TRUNC(('TARIFA ENTREGA A DIRECCION USD'!G1989-'TARIFA ENTREGA A DIRECCION USD'!D1989)/'TARIFA ENTREGA A DIRECCION USD'!D1989,3)</f>
        <v>0.95099999999999996</v>
      </c>
      <c r="X1989" s="142">
        <v>16.12</v>
      </c>
      <c r="Y1989" s="190">
        <v>1982</v>
      </c>
      <c r="Z1989" s="200">
        <v>0.55000000000000004</v>
      </c>
      <c r="AA1989" s="200">
        <v>0.13</v>
      </c>
      <c r="AB1989" s="200">
        <v>0.3</v>
      </c>
      <c r="AC1989" s="200">
        <v>0.85</v>
      </c>
      <c r="AL1989"/>
      <c r="AM1989"/>
      <c r="AN1989"/>
      <c r="AO1989"/>
      <c r="AP1989"/>
      <c r="AQ1989"/>
      <c r="AR1989"/>
      <c r="AS1989"/>
      <c r="AT1989"/>
      <c r="AU1989"/>
    </row>
    <row r="1990" spans="17:47" x14ac:dyDescent="0.2">
      <c r="Q1990" s="142">
        <f>TRUNC('TARIFA ENTREGA A DIRECCION USD'!D1991-'TARIFA ENTREGA A DIRECCION USD'!D1990,2)</f>
        <v>0.54</v>
      </c>
      <c r="R1990" s="190">
        <v>1983</v>
      </c>
      <c r="S1990" s="200">
        <f>TRUNC((('TARIFA ENTREGA A DIRECCION USD'!C1990-'TARIFA ENTREGA A DIRECCION USD'!D1990)/'TARIFA ENTREGA A DIRECCION USD'!D1990)+1,3)</f>
        <v>0.72299999999999998</v>
      </c>
      <c r="T1990" s="200">
        <f>TRUNC(('TARIFA ENTREGA A DIRECCION USD'!E1990-'TARIFA ENTREGA A DIRECCION USD'!D1990)/'TARIFA ENTREGA A DIRECCION USD'!D1990,3)</f>
        <v>0.253</v>
      </c>
      <c r="U1990" s="200">
        <f>TRUNC(('TARIFA ENTREGA A DIRECCION USD'!F1990-'TARIFA ENTREGA A DIRECCION USD'!D1990)/'TARIFA ENTREGA A DIRECCION USD'!D1990,3)</f>
        <v>0.42499999999999999</v>
      </c>
      <c r="V1990" s="200">
        <f>TRUNC(('TARIFA ENTREGA A DIRECCION USD'!G1990-'TARIFA ENTREGA A DIRECCION USD'!D1990)/'TARIFA ENTREGA A DIRECCION USD'!D1990,3)</f>
        <v>0.95099999999999996</v>
      </c>
      <c r="X1990" s="142">
        <v>16.12</v>
      </c>
      <c r="Y1990" s="190">
        <v>1983</v>
      </c>
      <c r="Z1990" s="200">
        <v>0.55000000000000004</v>
      </c>
      <c r="AA1990" s="200">
        <v>0.13</v>
      </c>
      <c r="AB1990" s="200">
        <v>0.3</v>
      </c>
      <c r="AC1990" s="200">
        <v>0.85</v>
      </c>
      <c r="AL1990"/>
      <c r="AM1990"/>
      <c r="AN1990"/>
      <c r="AO1990"/>
      <c r="AP1990"/>
      <c r="AQ1990"/>
      <c r="AR1990"/>
      <c r="AS1990"/>
      <c r="AT1990"/>
      <c r="AU1990"/>
    </row>
    <row r="1991" spans="17:47" x14ac:dyDescent="0.2">
      <c r="Q1991" s="142">
        <f>TRUNC('TARIFA ENTREGA A DIRECCION USD'!D1992-'TARIFA ENTREGA A DIRECCION USD'!D1991,2)</f>
        <v>0.54</v>
      </c>
      <c r="R1991" s="190">
        <v>1984</v>
      </c>
      <c r="S1991" s="200">
        <f>TRUNC((('TARIFA ENTREGA A DIRECCION USD'!C1991-'TARIFA ENTREGA A DIRECCION USD'!D1991)/'TARIFA ENTREGA A DIRECCION USD'!D1991)+1,3)</f>
        <v>0.72299999999999998</v>
      </c>
      <c r="T1991" s="200">
        <f>TRUNC(('TARIFA ENTREGA A DIRECCION USD'!E1991-'TARIFA ENTREGA A DIRECCION USD'!D1991)/'TARIFA ENTREGA A DIRECCION USD'!D1991,3)</f>
        <v>0.253</v>
      </c>
      <c r="U1991" s="200">
        <f>TRUNC(('TARIFA ENTREGA A DIRECCION USD'!F1991-'TARIFA ENTREGA A DIRECCION USD'!D1991)/'TARIFA ENTREGA A DIRECCION USD'!D1991,3)</f>
        <v>0.42499999999999999</v>
      </c>
      <c r="V1991" s="200">
        <f>TRUNC(('TARIFA ENTREGA A DIRECCION USD'!G1991-'TARIFA ENTREGA A DIRECCION USD'!D1991)/'TARIFA ENTREGA A DIRECCION USD'!D1991,3)</f>
        <v>0.95199999999999996</v>
      </c>
      <c r="X1991" s="142">
        <v>16.12</v>
      </c>
      <c r="Y1991" s="190">
        <v>1984</v>
      </c>
      <c r="Z1991" s="200">
        <v>0.55000000000000004</v>
      </c>
      <c r="AA1991" s="200">
        <v>0.13</v>
      </c>
      <c r="AB1991" s="200">
        <v>0.3</v>
      </c>
      <c r="AC1991" s="200">
        <v>0.85</v>
      </c>
      <c r="AL1991"/>
      <c r="AM1991"/>
      <c r="AN1991"/>
      <c r="AO1991"/>
      <c r="AP1991"/>
      <c r="AQ1991"/>
      <c r="AR1991"/>
      <c r="AS1991"/>
      <c r="AT1991"/>
      <c r="AU1991"/>
    </row>
    <row r="1992" spans="17:47" x14ac:dyDescent="0.2">
      <c r="Q1992" s="142">
        <f>TRUNC('TARIFA ENTREGA A DIRECCION USD'!D1993-'TARIFA ENTREGA A DIRECCION USD'!D1992,2)</f>
        <v>0.54</v>
      </c>
      <c r="R1992" s="190">
        <v>1985</v>
      </c>
      <c r="S1992" s="200">
        <f>TRUNC((('TARIFA ENTREGA A DIRECCION USD'!C1992-'TARIFA ENTREGA A DIRECCION USD'!D1992)/'TARIFA ENTREGA A DIRECCION USD'!D1992)+1,3)</f>
        <v>0.72299999999999998</v>
      </c>
      <c r="T1992" s="200">
        <f>TRUNC(('TARIFA ENTREGA A DIRECCION USD'!E1992-'TARIFA ENTREGA A DIRECCION USD'!D1992)/'TARIFA ENTREGA A DIRECCION USD'!D1992,3)</f>
        <v>0.253</v>
      </c>
      <c r="U1992" s="200">
        <f>TRUNC(('TARIFA ENTREGA A DIRECCION USD'!F1992-'TARIFA ENTREGA A DIRECCION USD'!D1992)/'TARIFA ENTREGA A DIRECCION USD'!D1992,3)</f>
        <v>0.42499999999999999</v>
      </c>
      <c r="V1992" s="200">
        <f>TRUNC(('TARIFA ENTREGA A DIRECCION USD'!G1992-'TARIFA ENTREGA A DIRECCION USD'!D1992)/'TARIFA ENTREGA A DIRECCION USD'!D1992,3)</f>
        <v>0.95199999999999996</v>
      </c>
      <c r="X1992" s="142">
        <v>16.12</v>
      </c>
      <c r="Y1992" s="190">
        <v>1985</v>
      </c>
      <c r="Z1992" s="200">
        <v>0.55000000000000004</v>
      </c>
      <c r="AA1992" s="200">
        <v>0.13</v>
      </c>
      <c r="AB1992" s="200">
        <v>0.3</v>
      </c>
      <c r="AC1992" s="200">
        <v>0.85</v>
      </c>
      <c r="AL1992"/>
      <c r="AM1992"/>
      <c r="AN1992"/>
      <c r="AO1992"/>
      <c r="AP1992"/>
      <c r="AQ1992"/>
      <c r="AR1992"/>
      <c r="AS1992"/>
      <c r="AT1992"/>
      <c r="AU1992"/>
    </row>
    <row r="1993" spans="17:47" x14ac:dyDescent="0.2">
      <c r="Q1993" s="142">
        <f>TRUNC('TARIFA ENTREGA A DIRECCION USD'!D1994-'TARIFA ENTREGA A DIRECCION USD'!D1993,2)</f>
        <v>0.54</v>
      </c>
      <c r="R1993" s="190">
        <v>1986</v>
      </c>
      <c r="S1993" s="200">
        <f>TRUNC((('TARIFA ENTREGA A DIRECCION USD'!C1993-'TARIFA ENTREGA A DIRECCION USD'!D1993)/'TARIFA ENTREGA A DIRECCION USD'!D1993)+1,3)</f>
        <v>0.72299999999999998</v>
      </c>
      <c r="T1993" s="200">
        <f>TRUNC(('TARIFA ENTREGA A DIRECCION USD'!E1993-'TARIFA ENTREGA A DIRECCION USD'!D1993)/'TARIFA ENTREGA A DIRECCION USD'!D1993,3)</f>
        <v>0.254</v>
      </c>
      <c r="U1993" s="200">
        <f>TRUNC(('TARIFA ENTREGA A DIRECCION USD'!F1993-'TARIFA ENTREGA A DIRECCION USD'!D1993)/'TARIFA ENTREGA A DIRECCION USD'!D1993,3)</f>
        <v>0.42499999999999999</v>
      </c>
      <c r="V1993" s="200">
        <f>TRUNC(('TARIFA ENTREGA A DIRECCION USD'!G1993-'TARIFA ENTREGA A DIRECCION USD'!D1993)/'TARIFA ENTREGA A DIRECCION USD'!D1993,3)</f>
        <v>0.95199999999999996</v>
      </c>
      <c r="X1993" s="142">
        <v>16.12</v>
      </c>
      <c r="Y1993" s="190">
        <v>1986</v>
      </c>
      <c r="Z1993" s="200">
        <v>0.55000000000000004</v>
      </c>
      <c r="AA1993" s="200">
        <v>0.13</v>
      </c>
      <c r="AB1993" s="200">
        <v>0.3</v>
      </c>
      <c r="AC1993" s="200">
        <v>0.85</v>
      </c>
      <c r="AL1993"/>
      <c r="AM1993"/>
      <c r="AN1993"/>
      <c r="AO1993"/>
      <c r="AP1993"/>
      <c r="AQ1993"/>
      <c r="AR1993"/>
      <c r="AS1993"/>
      <c r="AT1993"/>
      <c r="AU1993"/>
    </row>
    <row r="1994" spans="17:47" x14ac:dyDescent="0.2">
      <c r="Q1994" s="142">
        <f>TRUNC('TARIFA ENTREGA A DIRECCION USD'!D1995-'TARIFA ENTREGA A DIRECCION USD'!D1994,2)</f>
        <v>0.54</v>
      </c>
      <c r="R1994" s="190">
        <v>1987</v>
      </c>
      <c r="S1994" s="200">
        <f>TRUNC((('TARIFA ENTREGA A DIRECCION USD'!C1994-'TARIFA ENTREGA A DIRECCION USD'!D1994)/'TARIFA ENTREGA A DIRECCION USD'!D1994)+1,3)</f>
        <v>0.72299999999999998</v>
      </c>
      <c r="T1994" s="200">
        <f>TRUNC(('TARIFA ENTREGA A DIRECCION USD'!E1994-'TARIFA ENTREGA A DIRECCION USD'!D1994)/'TARIFA ENTREGA A DIRECCION USD'!D1994,3)</f>
        <v>0.254</v>
      </c>
      <c r="U1994" s="200">
        <f>TRUNC(('TARIFA ENTREGA A DIRECCION USD'!F1994-'TARIFA ENTREGA A DIRECCION USD'!D1994)/'TARIFA ENTREGA A DIRECCION USD'!D1994,3)</f>
        <v>0.42499999999999999</v>
      </c>
      <c r="V1994" s="200">
        <f>TRUNC(('TARIFA ENTREGA A DIRECCION USD'!G1994-'TARIFA ENTREGA A DIRECCION USD'!D1994)/'TARIFA ENTREGA A DIRECCION USD'!D1994,3)</f>
        <v>0.95199999999999996</v>
      </c>
      <c r="X1994" s="142">
        <v>16.12</v>
      </c>
      <c r="Y1994" s="190">
        <v>1987</v>
      </c>
      <c r="Z1994" s="200">
        <v>0.55000000000000004</v>
      </c>
      <c r="AA1994" s="200">
        <v>0.13</v>
      </c>
      <c r="AB1994" s="200">
        <v>0.3</v>
      </c>
      <c r="AC1994" s="200">
        <v>0.85</v>
      </c>
      <c r="AL1994"/>
      <c r="AM1994"/>
      <c r="AN1994"/>
      <c r="AO1994"/>
      <c r="AP1994"/>
      <c r="AQ1994"/>
      <c r="AR1994"/>
      <c r="AS1994"/>
      <c r="AT1994"/>
      <c r="AU1994"/>
    </row>
    <row r="1995" spans="17:47" x14ac:dyDescent="0.2">
      <c r="Q1995" s="142">
        <f>TRUNC('TARIFA ENTREGA A DIRECCION USD'!D1996-'TARIFA ENTREGA A DIRECCION USD'!D1995,2)</f>
        <v>0.54</v>
      </c>
      <c r="R1995" s="190">
        <v>1988</v>
      </c>
      <c r="S1995" s="200">
        <f>TRUNC((('TARIFA ENTREGA A DIRECCION USD'!C1995-'TARIFA ENTREGA A DIRECCION USD'!D1995)/'TARIFA ENTREGA A DIRECCION USD'!D1995)+1,3)</f>
        <v>0.72299999999999998</v>
      </c>
      <c r="T1995" s="200">
        <f>TRUNC(('TARIFA ENTREGA A DIRECCION USD'!E1995-'TARIFA ENTREGA A DIRECCION USD'!D1995)/'TARIFA ENTREGA A DIRECCION USD'!D1995,3)</f>
        <v>0.254</v>
      </c>
      <c r="U1995" s="200">
        <f>TRUNC(('TARIFA ENTREGA A DIRECCION USD'!F1995-'TARIFA ENTREGA A DIRECCION USD'!D1995)/'TARIFA ENTREGA A DIRECCION USD'!D1995,3)</f>
        <v>0.42499999999999999</v>
      </c>
      <c r="V1995" s="200">
        <f>TRUNC(('TARIFA ENTREGA A DIRECCION USD'!G1995-'TARIFA ENTREGA A DIRECCION USD'!D1995)/'TARIFA ENTREGA A DIRECCION USD'!D1995,3)</f>
        <v>0.95199999999999996</v>
      </c>
      <c r="X1995" s="142">
        <v>16.12</v>
      </c>
      <c r="Y1995" s="190">
        <v>1988</v>
      </c>
      <c r="Z1995" s="200">
        <v>0.55000000000000004</v>
      </c>
      <c r="AA1995" s="200">
        <v>0.13</v>
      </c>
      <c r="AB1995" s="200">
        <v>0.3</v>
      </c>
      <c r="AC1995" s="200">
        <v>0.85</v>
      </c>
      <c r="AL1995"/>
      <c r="AM1995"/>
      <c r="AN1995"/>
      <c r="AO1995"/>
      <c r="AP1995"/>
      <c r="AQ1995"/>
      <c r="AR1995"/>
      <c r="AS1995"/>
      <c r="AT1995"/>
      <c r="AU1995"/>
    </row>
    <row r="1996" spans="17:47" x14ac:dyDescent="0.2">
      <c r="Q1996" s="142">
        <f>TRUNC('TARIFA ENTREGA A DIRECCION USD'!D1997-'TARIFA ENTREGA A DIRECCION USD'!D1996,2)</f>
        <v>0.54</v>
      </c>
      <c r="R1996" s="190">
        <v>1989</v>
      </c>
      <c r="S1996" s="200">
        <f>TRUNC((('TARIFA ENTREGA A DIRECCION USD'!C1996-'TARIFA ENTREGA A DIRECCION USD'!D1996)/'TARIFA ENTREGA A DIRECCION USD'!D1996)+1,3)</f>
        <v>0.72299999999999998</v>
      </c>
      <c r="T1996" s="200">
        <f>TRUNC(('TARIFA ENTREGA A DIRECCION USD'!E1996-'TARIFA ENTREGA A DIRECCION USD'!D1996)/'TARIFA ENTREGA A DIRECCION USD'!D1996,3)</f>
        <v>0.254</v>
      </c>
      <c r="U1996" s="200">
        <f>TRUNC(('TARIFA ENTREGA A DIRECCION USD'!F1996-'TARIFA ENTREGA A DIRECCION USD'!D1996)/'TARIFA ENTREGA A DIRECCION USD'!D1996,3)</f>
        <v>0.42499999999999999</v>
      </c>
      <c r="V1996" s="200">
        <f>TRUNC(('TARIFA ENTREGA A DIRECCION USD'!G1996-'TARIFA ENTREGA A DIRECCION USD'!D1996)/'TARIFA ENTREGA A DIRECCION USD'!D1996,3)</f>
        <v>0.95199999999999996</v>
      </c>
      <c r="X1996" s="142">
        <v>16.12</v>
      </c>
      <c r="Y1996" s="190">
        <v>1989</v>
      </c>
      <c r="Z1996" s="200">
        <v>0.55000000000000004</v>
      </c>
      <c r="AA1996" s="200">
        <v>0.13</v>
      </c>
      <c r="AB1996" s="200">
        <v>0.3</v>
      </c>
      <c r="AC1996" s="200">
        <v>0.85</v>
      </c>
      <c r="AL1996"/>
      <c r="AM1996"/>
      <c r="AN1996"/>
      <c r="AO1996"/>
      <c r="AP1996"/>
      <c r="AQ1996"/>
      <c r="AR1996"/>
      <c r="AS1996"/>
      <c r="AT1996"/>
      <c r="AU1996"/>
    </row>
    <row r="1997" spans="17:47" x14ac:dyDescent="0.2">
      <c r="Q1997" s="142">
        <f>TRUNC('TARIFA ENTREGA A DIRECCION USD'!D1998-'TARIFA ENTREGA A DIRECCION USD'!D1997,2)</f>
        <v>0.54</v>
      </c>
      <c r="R1997" s="190">
        <v>1990</v>
      </c>
      <c r="S1997" s="200">
        <f>TRUNC((('TARIFA ENTREGA A DIRECCION USD'!C1997-'TARIFA ENTREGA A DIRECCION USD'!D1997)/'TARIFA ENTREGA A DIRECCION USD'!D1997)+1,3)</f>
        <v>0.72299999999999998</v>
      </c>
      <c r="T1997" s="200">
        <f>TRUNC(('TARIFA ENTREGA A DIRECCION USD'!E1997-'TARIFA ENTREGA A DIRECCION USD'!D1997)/'TARIFA ENTREGA A DIRECCION USD'!D1997,3)</f>
        <v>0.254</v>
      </c>
      <c r="U1997" s="200">
        <f>TRUNC(('TARIFA ENTREGA A DIRECCION USD'!F1997-'TARIFA ENTREGA A DIRECCION USD'!D1997)/'TARIFA ENTREGA A DIRECCION USD'!D1997,3)</f>
        <v>0.42499999999999999</v>
      </c>
      <c r="V1997" s="200">
        <f>TRUNC(('TARIFA ENTREGA A DIRECCION USD'!G1997-'TARIFA ENTREGA A DIRECCION USD'!D1997)/'TARIFA ENTREGA A DIRECCION USD'!D1997,3)</f>
        <v>0.95199999999999996</v>
      </c>
      <c r="X1997" s="142">
        <v>16.12</v>
      </c>
      <c r="Y1997" s="190">
        <v>1990</v>
      </c>
      <c r="Z1997" s="200">
        <v>0.55000000000000004</v>
      </c>
      <c r="AA1997" s="200">
        <v>0.13</v>
      </c>
      <c r="AB1997" s="200">
        <v>0.3</v>
      </c>
      <c r="AC1997" s="200">
        <v>0.85</v>
      </c>
      <c r="AL1997"/>
      <c r="AM1997"/>
      <c r="AN1997"/>
      <c r="AO1997"/>
      <c r="AP1997"/>
      <c r="AQ1997"/>
      <c r="AR1997"/>
      <c r="AS1997"/>
      <c r="AT1997"/>
      <c r="AU1997"/>
    </row>
    <row r="1998" spans="17:47" x14ac:dyDescent="0.2">
      <c r="Q1998" s="142">
        <f>TRUNC('TARIFA ENTREGA A DIRECCION USD'!D1999-'TARIFA ENTREGA A DIRECCION USD'!D1998,2)</f>
        <v>0.54</v>
      </c>
      <c r="R1998" s="190">
        <v>1991</v>
      </c>
      <c r="S1998" s="200">
        <f>TRUNC((('TARIFA ENTREGA A DIRECCION USD'!C1998-'TARIFA ENTREGA A DIRECCION USD'!D1998)/'TARIFA ENTREGA A DIRECCION USD'!D1998)+1,3)</f>
        <v>0.72299999999999998</v>
      </c>
      <c r="T1998" s="200">
        <f>TRUNC(('TARIFA ENTREGA A DIRECCION USD'!E1998-'TARIFA ENTREGA A DIRECCION USD'!D1998)/'TARIFA ENTREGA A DIRECCION USD'!D1998,3)</f>
        <v>0.254</v>
      </c>
      <c r="U1998" s="200">
        <f>TRUNC(('TARIFA ENTREGA A DIRECCION USD'!F1998-'TARIFA ENTREGA A DIRECCION USD'!D1998)/'TARIFA ENTREGA A DIRECCION USD'!D1998,3)</f>
        <v>0.42499999999999999</v>
      </c>
      <c r="V1998" s="200">
        <f>TRUNC(('TARIFA ENTREGA A DIRECCION USD'!G1998-'TARIFA ENTREGA A DIRECCION USD'!D1998)/'TARIFA ENTREGA A DIRECCION USD'!D1998,3)</f>
        <v>0.95199999999999996</v>
      </c>
      <c r="X1998" s="142">
        <v>16.12</v>
      </c>
      <c r="Y1998" s="190">
        <v>1991</v>
      </c>
      <c r="Z1998" s="200">
        <v>0.55000000000000004</v>
      </c>
      <c r="AA1998" s="200">
        <v>0.13</v>
      </c>
      <c r="AB1998" s="200">
        <v>0.3</v>
      </c>
      <c r="AC1998" s="200">
        <v>0.85</v>
      </c>
      <c r="AL1998"/>
      <c r="AM1998"/>
      <c r="AN1998"/>
      <c r="AO1998"/>
      <c r="AP1998"/>
      <c r="AQ1998"/>
      <c r="AR1998"/>
      <c r="AS1998"/>
      <c r="AT1998"/>
      <c r="AU1998"/>
    </row>
    <row r="1999" spans="17:47" x14ac:dyDescent="0.2">
      <c r="Q1999" s="142">
        <f>TRUNC('TARIFA ENTREGA A DIRECCION USD'!D2000-'TARIFA ENTREGA A DIRECCION USD'!D1999,2)</f>
        <v>0.54</v>
      </c>
      <c r="R1999" s="190">
        <v>1992</v>
      </c>
      <c r="S1999" s="200">
        <f>TRUNC((('TARIFA ENTREGA A DIRECCION USD'!C1999-'TARIFA ENTREGA A DIRECCION USD'!D1999)/'TARIFA ENTREGA A DIRECCION USD'!D1999)+1,3)</f>
        <v>0.72299999999999998</v>
      </c>
      <c r="T1999" s="200">
        <f>TRUNC(('TARIFA ENTREGA A DIRECCION USD'!E1999-'TARIFA ENTREGA A DIRECCION USD'!D1999)/'TARIFA ENTREGA A DIRECCION USD'!D1999,3)</f>
        <v>0.254</v>
      </c>
      <c r="U1999" s="200">
        <f>TRUNC(('TARIFA ENTREGA A DIRECCION USD'!F1999-'TARIFA ENTREGA A DIRECCION USD'!D1999)/'TARIFA ENTREGA A DIRECCION USD'!D1999,3)</f>
        <v>0.42499999999999999</v>
      </c>
      <c r="V1999" s="200">
        <f>TRUNC(('TARIFA ENTREGA A DIRECCION USD'!G1999-'TARIFA ENTREGA A DIRECCION USD'!D1999)/'TARIFA ENTREGA A DIRECCION USD'!D1999,3)</f>
        <v>0.95199999999999996</v>
      </c>
      <c r="X1999" s="142">
        <v>16.12</v>
      </c>
      <c r="Y1999" s="190">
        <v>1992</v>
      </c>
      <c r="Z1999" s="200">
        <v>0.55000000000000004</v>
      </c>
      <c r="AA1999" s="200">
        <v>0.13</v>
      </c>
      <c r="AB1999" s="200">
        <v>0.3</v>
      </c>
      <c r="AC1999" s="200">
        <v>0.85</v>
      </c>
      <c r="AL1999"/>
      <c r="AM1999"/>
      <c r="AN1999"/>
      <c r="AO1999"/>
      <c r="AP1999"/>
      <c r="AQ1999"/>
      <c r="AR1999"/>
      <c r="AS1999"/>
      <c r="AT1999"/>
      <c r="AU1999"/>
    </row>
    <row r="2000" spans="17:47" x14ac:dyDescent="0.2">
      <c r="Q2000" s="142">
        <f>TRUNC('TARIFA ENTREGA A DIRECCION USD'!D2001-'TARIFA ENTREGA A DIRECCION USD'!D2000,2)</f>
        <v>0.54</v>
      </c>
      <c r="R2000" s="190">
        <v>1993</v>
      </c>
      <c r="S2000" s="200">
        <f>TRUNC((('TARIFA ENTREGA A DIRECCION USD'!C2000-'TARIFA ENTREGA A DIRECCION USD'!D2000)/'TARIFA ENTREGA A DIRECCION USD'!D2000)+1,3)</f>
        <v>0.72299999999999998</v>
      </c>
      <c r="T2000" s="200">
        <f>TRUNC(('TARIFA ENTREGA A DIRECCION USD'!E2000-'TARIFA ENTREGA A DIRECCION USD'!D2000)/'TARIFA ENTREGA A DIRECCION USD'!D2000,3)</f>
        <v>0.254</v>
      </c>
      <c r="U2000" s="200">
        <f>TRUNC(('TARIFA ENTREGA A DIRECCION USD'!F2000-'TARIFA ENTREGA A DIRECCION USD'!D2000)/'TARIFA ENTREGA A DIRECCION USD'!D2000,3)</f>
        <v>0.42499999999999999</v>
      </c>
      <c r="V2000" s="200">
        <f>TRUNC(('TARIFA ENTREGA A DIRECCION USD'!G2000-'TARIFA ENTREGA A DIRECCION USD'!D2000)/'TARIFA ENTREGA A DIRECCION USD'!D2000,3)</f>
        <v>0.95199999999999996</v>
      </c>
      <c r="X2000" s="142">
        <v>16.12</v>
      </c>
      <c r="Y2000" s="190">
        <v>1993</v>
      </c>
      <c r="Z2000" s="200">
        <v>0.55000000000000004</v>
      </c>
      <c r="AA2000" s="200">
        <v>0.13</v>
      </c>
      <c r="AB2000" s="200">
        <v>0.3</v>
      </c>
      <c r="AC2000" s="200">
        <v>0.85</v>
      </c>
      <c r="AL2000"/>
      <c r="AM2000"/>
      <c r="AN2000"/>
      <c r="AO2000"/>
      <c r="AP2000"/>
      <c r="AQ2000"/>
      <c r="AR2000"/>
      <c r="AS2000"/>
      <c r="AT2000"/>
      <c r="AU2000"/>
    </row>
    <row r="2001" spans="17:47" x14ac:dyDescent="0.2">
      <c r="Q2001" s="142">
        <f>TRUNC('TARIFA ENTREGA A DIRECCION USD'!D2002-'TARIFA ENTREGA A DIRECCION USD'!D2001,2)</f>
        <v>0.54</v>
      </c>
      <c r="R2001" s="190">
        <v>1994</v>
      </c>
      <c r="S2001" s="200">
        <f>TRUNC((('TARIFA ENTREGA A DIRECCION USD'!C2001-'TARIFA ENTREGA A DIRECCION USD'!D2001)/'TARIFA ENTREGA A DIRECCION USD'!D2001)+1,3)</f>
        <v>0.72299999999999998</v>
      </c>
      <c r="T2001" s="200">
        <f>TRUNC(('TARIFA ENTREGA A DIRECCION USD'!E2001-'TARIFA ENTREGA A DIRECCION USD'!D2001)/'TARIFA ENTREGA A DIRECCION USD'!D2001,3)</f>
        <v>0.254</v>
      </c>
      <c r="U2001" s="200">
        <f>TRUNC(('TARIFA ENTREGA A DIRECCION USD'!F2001-'TARIFA ENTREGA A DIRECCION USD'!D2001)/'TARIFA ENTREGA A DIRECCION USD'!D2001,3)</f>
        <v>0.42499999999999999</v>
      </c>
      <c r="V2001" s="200">
        <f>TRUNC(('TARIFA ENTREGA A DIRECCION USD'!G2001-'TARIFA ENTREGA A DIRECCION USD'!D2001)/'TARIFA ENTREGA A DIRECCION USD'!D2001,3)</f>
        <v>0.95199999999999996</v>
      </c>
      <c r="X2001" s="142">
        <v>16.12</v>
      </c>
      <c r="Y2001" s="190">
        <v>1994</v>
      </c>
      <c r="Z2001" s="200">
        <v>0.55000000000000004</v>
      </c>
      <c r="AA2001" s="200">
        <v>0.13</v>
      </c>
      <c r="AB2001" s="200">
        <v>0.3</v>
      </c>
      <c r="AC2001" s="200">
        <v>0.85</v>
      </c>
      <c r="AL2001"/>
      <c r="AM2001"/>
      <c r="AN2001"/>
      <c r="AO2001"/>
      <c r="AP2001"/>
      <c r="AQ2001"/>
      <c r="AR2001"/>
      <c r="AS2001"/>
      <c r="AT2001"/>
      <c r="AU2001"/>
    </row>
    <row r="2002" spans="17:47" x14ac:dyDescent="0.2">
      <c r="Q2002" s="142">
        <f>TRUNC('TARIFA ENTREGA A DIRECCION USD'!D2003-'TARIFA ENTREGA A DIRECCION USD'!D2002,2)</f>
        <v>0.54</v>
      </c>
      <c r="R2002" s="190">
        <v>1995</v>
      </c>
      <c r="S2002" s="200">
        <f>TRUNC((('TARIFA ENTREGA A DIRECCION USD'!C2002-'TARIFA ENTREGA A DIRECCION USD'!D2002)/'TARIFA ENTREGA A DIRECCION USD'!D2002)+1,3)</f>
        <v>0.72299999999999998</v>
      </c>
      <c r="T2002" s="200">
        <f>TRUNC(('TARIFA ENTREGA A DIRECCION USD'!E2002-'TARIFA ENTREGA A DIRECCION USD'!D2002)/'TARIFA ENTREGA A DIRECCION USD'!D2002,3)</f>
        <v>0.254</v>
      </c>
      <c r="U2002" s="200">
        <f>TRUNC(('TARIFA ENTREGA A DIRECCION USD'!F2002-'TARIFA ENTREGA A DIRECCION USD'!D2002)/'TARIFA ENTREGA A DIRECCION USD'!D2002,3)</f>
        <v>0.42499999999999999</v>
      </c>
      <c r="V2002" s="200">
        <f>TRUNC(('TARIFA ENTREGA A DIRECCION USD'!G2002-'TARIFA ENTREGA A DIRECCION USD'!D2002)/'TARIFA ENTREGA A DIRECCION USD'!D2002,3)</f>
        <v>0.95199999999999996</v>
      </c>
      <c r="X2002" s="142">
        <v>16.12</v>
      </c>
      <c r="Y2002" s="190">
        <v>1995</v>
      </c>
      <c r="Z2002" s="200">
        <v>0.55000000000000004</v>
      </c>
      <c r="AA2002" s="200">
        <v>0.13</v>
      </c>
      <c r="AB2002" s="200">
        <v>0.3</v>
      </c>
      <c r="AC2002" s="200">
        <v>0.85</v>
      </c>
      <c r="AL2002"/>
      <c r="AM2002"/>
      <c r="AN2002"/>
      <c r="AO2002"/>
      <c r="AP2002"/>
      <c r="AQ2002"/>
      <c r="AR2002"/>
      <c r="AS2002"/>
      <c r="AT2002"/>
      <c r="AU2002"/>
    </row>
    <row r="2003" spans="17:47" x14ac:dyDescent="0.2">
      <c r="Q2003" s="142">
        <f>TRUNC('TARIFA ENTREGA A DIRECCION USD'!D2004-'TARIFA ENTREGA A DIRECCION USD'!D2003,2)</f>
        <v>0.54</v>
      </c>
      <c r="R2003" s="190">
        <v>1996</v>
      </c>
      <c r="S2003" s="200">
        <f>TRUNC((('TARIFA ENTREGA A DIRECCION USD'!C2003-'TARIFA ENTREGA A DIRECCION USD'!D2003)/'TARIFA ENTREGA A DIRECCION USD'!D2003)+1,3)</f>
        <v>0.72299999999999998</v>
      </c>
      <c r="T2003" s="200">
        <f>TRUNC(('TARIFA ENTREGA A DIRECCION USD'!E2003-'TARIFA ENTREGA A DIRECCION USD'!D2003)/'TARIFA ENTREGA A DIRECCION USD'!D2003,3)</f>
        <v>0.254</v>
      </c>
      <c r="U2003" s="200">
        <f>TRUNC(('TARIFA ENTREGA A DIRECCION USD'!F2003-'TARIFA ENTREGA A DIRECCION USD'!D2003)/'TARIFA ENTREGA A DIRECCION USD'!D2003,3)</f>
        <v>0.42499999999999999</v>
      </c>
      <c r="V2003" s="200">
        <f>TRUNC(('TARIFA ENTREGA A DIRECCION USD'!G2003-'TARIFA ENTREGA A DIRECCION USD'!D2003)/'TARIFA ENTREGA A DIRECCION USD'!D2003,3)</f>
        <v>0.95199999999999996</v>
      </c>
      <c r="X2003" s="142">
        <v>16.12</v>
      </c>
      <c r="Y2003" s="190">
        <v>1996</v>
      </c>
      <c r="Z2003" s="200">
        <v>0.55000000000000004</v>
      </c>
      <c r="AA2003" s="200">
        <v>0.13</v>
      </c>
      <c r="AB2003" s="200">
        <v>0.3</v>
      </c>
      <c r="AC2003" s="200">
        <v>0.85</v>
      </c>
      <c r="AL2003"/>
      <c r="AM2003"/>
      <c r="AN2003"/>
      <c r="AO2003"/>
      <c r="AP2003"/>
      <c r="AQ2003"/>
      <c r="AR2003"/>
      <c r="AS2003"/>
      <c r="AT2003"/>
      <c r="AU2003"/>
    </row>
    <row r="2004" spans="17:47" x14ac:dyDescent="0.2">
      <c r="Q2004" s="142">
        <f>TRUNC('TARIFA ENTREGA A DIRECCION USD'!D2005-'TARIFA ENTREGA A DIRECCION USD'!D2004,2)</f>
        <v>0.54</v>
      </c>
      <c r="R2004" s="190">
        <v>1997</v>
      </c>
      <c r="S2004" s="200">
        <f>TRUNC((('TARIFA ENTREGA A DIRECCION USD'!C2004-'TARIFA ENTREGA A DIRECCION USD'!D2004)/'TARIFA ENTREGA A DIRECCION USD'!D2004)+1,3)</f>
        <v>0.72299999999999998</v>
      </c>
      <c r="T2004" s="200">
        <f>TRUNC(('TARIFA ENTREGA A DIRECCION USD'!E2004-'TARIFA ENTREGA A DIRECCION USD'!D2004)/'TARIFA ENTREGA A DIRECCION USD'!D2004,3)</f>
        <v>0.254</v>
      </c>
      <c r="U2004" s="200">
        <f>TRUNC(('TARIFA ENTREGA A DIRECCION USD'!F2004-'TARIFA ENTREGA A DIRECCION USD'!D2004)/'TARIFA ENTREGA A DIRECCION USD'!D2004,3)</f>
        <v>0.42499999999999999</v>
      </c>
      <c r="V2004" s="200">
        <f>TRUNC(('TARIFA ENTREGA A DIRECCION USD'!G2004-'TARIFA ENTREGA A DIRECCION USD'!D2004)/'TARIFA ENTREGA A DIRECCION USD'!D2004,3)</f>
        <v>0.95199999999999996</v>
      </c>
      <c r="X2004" s="142">
        <v>16.12</v>
      </c>
      <c r="Y2004" s="190">
        <v>1997</v>
      </c>
      <c r="Z2004" s="200">
        <v>0.55000000000000004</v>
      </c>
      <c r="AA2004" s="200">
        <v>0.13</v>
      </c>
      <c r="AB2004" s="200">
        <v>0.3</v>
      </c>
      <c r="AC2004" s="200">
        <v>0.85</v>
      </c>
      <c r="AL2004"/>
      <c r="AM2004"/>
      <c r="AN2004"/>
      <c r="AO2004"/>
      <c r="AP2004"/>
      <c r="AQ2004"/>
      <c r="AR2004"/>
      <c r="AS2004"/>
      <c r="AT2004"/>
      <c r="AU2004"/>
    </row>
    <row r="2005" spans="17:47" x14ac:dyDescent="0.2">
      <c r="Q2005" s="142">
        <f>TRUNC('TARIFA ENTREGA A DIRECCION USD'!D2006-'TARIFA ENTREGA A DIRECCION USD'!D2005,2)</f>
        <v>0.54</v>
      </c>
      <c r="R2005" s="190">
        <v>1998</v>
      </c>
      <c r="S2005" s="200">
        <f>TRUNC((('TARIFA ENTREGA A DIRECCION USD'!C2005-'TARIFA ENTREGA A DIRECCION USD'!D2005)/'TARIFA ENTREGA A DIRECCION USD'!D2005)+1,3)</f>
        <v>0.72299999999999998</v>
      </c>
      <c r="T2005" s="200">
        <f>TRUNC(('TARIFA ENTREGA A DIRECCION USD'!E2005-'TARIFA ENTREGA A DIRECCION USD'!D2005)/'TARIFA ENTREGA A DIRECCION USD'!D2005,3)</f>
        <v>0.254</v>
      </c>
      <c r="U2005" s="200">
        <f>TRUNC(('TARIFA ENTREGA A DIRECCION USD'!F2005-'TARIFA ENTREGA A DIRECCION USD'!D2005)/'TARIFA ENTREGA A DIRECCION USD'!D2005,3)</f>
        <v>0.42499999999999999</v>
      </c>
      <c r="V2005" s="200">
        <f>TRUNC(('TARIFA ENTREGA A DIRECCION USD'!G2005-'TARIFA ENTREGA A DIRECCION USD'!D2005)/'TARIFA ENTREGA A DIRECCION USD'!D2005,3)</f>
        <v>0.95199999999999996</v>
      </c>
      <c r="X2005" s="142">
        <v>16.12</v>
      </c>
      <c r="Y2005" s="190">
        <v>1998</v>
      </c>
      <c r="Z2005" s="200">
        <v>0.55000000000000004</v>
      </c>
      <c r="AA2005" s="200">
        <v>0.13</v>
      </c>
      <c r="AB2005" s="200">
        <v>0.3</v>
      </c>
      <c r="AC2005" s="200">
        <v>0.85</v>
      </c>
      <c r="AL2005"/>
      <c r="AM2005"/>
      <c r="AN2005"/>
      <c r="AO2005"/>
      <c r="AP2005"/>
      <c r="AQ2005"/>
      <c r="AR2005"/>
      <c r="AS2005"/>
      <c r="AT2005"/>
      <c r="AU2005"/>
    </row>
    <row r="2006" spans="17:47" x14ac:dyDescent="0.2">
      <c r="Q2006" s="142">
        <f>TRUNC('TARIFA ENTREGA A DIRECCION USD'!D2007-'TARIFA ENTREGA A DIRECCION USD'!D2006,2)</f>
        <v>0.54</v>
      </c>
      <c r="R2006" s="190">
        <v>1999</v>
      </c>
      <c r="S2006" s="200">
        <f>TRUNC((('TARIFA ENTREGA A DIRECCION USD'!C2006-'TARIFA ENTREGA A DIRECCION USD'!D2006)/'TARIFA ENTREGA A DIRECCION USD'!D2006)+1,3)</f>
        <v>0.72299999999999998</v>
      </c>
      <c r="T2006" s="200">
        <f>TRUNC(('TARIFA ENTREGA A DIRECCION USD'!E2006-'TARIFA ENTREGA A DIRECCION USD'!D2006)/'TARIFA ENTREGA A DIRECCION USD'!D2006,3)</f>
        <v>0.254</v>
      </c>
      <c r="U2006" s="200">
        <f>TRUNC(('TARIFA ENTREGA A DIRECCION USD'!F2006-'TARIFA ENTREGA A DIRECCION USD'!D2006)/'TARIFA ENTREGA A DIRECCION USD'!D2006,3)</f>
        <v>0.42499999999999999</v>
      </c>
      <c r="V2006" s="200">
        <f>TRUNC(('TARIFA ENTREGA A DIRECCION USD'!G2006-'TARIFA ENTREGA A DIRECCION USD'!D2006)/'TARIFA ENTREGA A DIRECCION USD'!D2006,3)</f>
        <v>0.95199999999999996</v>
      </c>
      <c r="X2006" s="142">
        <v>16.12</v>
      </c>
      <c r="Y2006" s="190">
        <v>1999</v>
      </c>
      <c r="Z2006" s="200">
        <v>0.55000000000000004</v>
      </c>
      <c r="AA2006" s="200">
        <v>0.13</v>
      </c>
      <c r="AB2006" s="200">
        <v>0.3</v>
      </c>
      <c r="AC2006" s="200">
        <v>0.85</v>
      </c>
      <c r="AL2006"/>
      <c r="AM2006"/>
      <c r="AN2006"/>
      <c r="AO2006"/>
      <c r="AP2006"/>
      <c r="AQ2006"/>
      <c r="AR2006"/>
      <c r="AS2006"/>
      <c r="AT2006"/>
      <c r="AU2006"/>
    </row>
    <row r="2007" spans="17:47" x14ac:dyDescent="0.2">
      <c r="Q2007" s="142">
        <f>TRUNC('TARIFA ENTREGA A DIRECCION USD'!D2008-'TARIFA ENTREGA A DIRECCION USD'!D2007,2)</f>
        <v>0.54</v>
      </c>
      <c r="R2007" s="190">
        <v>2000</v>
      </c>
      <c r="S2007" s="200">
        <f>TRUNC((('TARIFA ENTREGA A DIRECCION USD'!C2007-'TARIFA ENTREGA A DIRECCION USD'!D2007)/'TARIFA ENTREGA A DIRECCION USD'!D2007)+1,3)</f>
        <v>0.72299999999999998</v>
      </c>
      <c r="T2007" s="200">
        <f>TRUNC(('TARIFA ENTREGA A DIRECCION USD'!E2007-'TARIFA ENTREGA A DIRECCION USD'!D2007)/'TARIFA ENTREGA A DIRECCION USD'!D2007,3)</f>
        <v>0.254</v>
      </c>
      <c r="U2007" s="200">
        <f>TRUNC(('TARIFA ENTREGA A DIRECCION USD'!F2007-'TARIFA ENTREGA A DIRECCION USD'!D2007)/'TARIFA ENTREGA A DIRECCION USD'!D2007,3)</f>
        <v>0.42499999999999999</v>
      </c>
      <c r="V2007" s="200">
        <f>TRUNC(('TARIFA ENTREGA A DIRECCION USD'!G2007-'TARIFA ENTREGA A DIRECCION USD'!D2007)/'TARIFA ENTREGA A DIRECCION USD'!D2007,3)</f>
        <v>0.95199999999999996</v>
      </c>
      <c r="X2007" s="142">
        <v>16.12</v>
      </c>
      <c r="Y2007" s="190">
        <v>2000</v>
      </c>
      <c r="Z2007" s="200">
        <v>0.55000000000000004</v>
      </c>
      <c r="AA2007" s="200">
        <v>0.13</v>
      </c>
      <c r="AB2007" s="200">
        <v>0.3</v>
      </c>
      <c r="AC2007" s="200">
        <v>0.85</v>
      </c>
      <c r="AL2007"/>
      <c r="AM2007"/>
      <c r="AN2007"/>
      <c r="AO2007"/>
      <c r="AP2007"/>
      <c r="AQ2007"/>
      <c r="AR2007"/>
      <c r="AS2007"/>
      <c r="AT2007"/>
      <c r="AU2007"/>
    </row>
    <row r="2008" spans="17:47" x14ac:dyDescent="0.2">
      <c r="Q2008" s="142">
        <f>TRUNC('TARIFA ENTREGA A DIRECCION USD'!D2009-'TARIFA ENTREGA A DIRECCION USD'!D2008,2)</f>
        <v>0.54</v>
      </c>
      <c r="R2008" s="190">
        <v>2001</v>
      </c>
      <c r="S2008" s="200">
        <f>TRUNC((('TARIFA ENTREGA A DIRECCION USD'!C2008-'TARIFA ENTREGA A DIRECCION USD'!D2008)/'TARIFA ENTREGA A DIRECCION USD'!D2008)+1,3)</f>
        <v>0.72299999999999998</v>
      </c>
      <c r="T2008" s="200">
        <f>TRUNC(('TARIFA ENTREGA A DIRECCION USD'!E2008-'TARIFA ENTREGA A DIRECCION USD'!D2008)/'TARIFA ENTREGA A DIRECCION USD'!D2008,3)</f>
        <v>0.254</v>
      </c>
      <c r="U2008" s="200">
        <f>TRUNC(('TARIFA ENTREGA A DIRECCION USD'!F2008-'TARIFA ENTREGA A DIRECCION USD'!D2008)/'TARIFA ENTREGA A DIRECCION USD'!D2008,3)</f>
        <v>0.42499999999999999</v>
      </c>
      <c r="V2008" s="200">
        <f>TRUNC(('TARIFA ENTREGA A DIRECCION USD'!G2008-'TARIFA ENTREGA A DIRECCION USD'!D2008)/'TARIFA ENTREGA A DIRECCION USD'!D2008,3)</f>
        <v>0.95199999999999996</v>
      </c>
      <c r="X2008" s="142">
        <v>16.12</v>
      </c>
      <c r="Y2008" s="190">
        <v>2001</v>
      </c>
      <c r="Z2008" s="200">
        <v>0.55000000000000004</v>
      </c>
      <c r="AA2008" s="200">
        <v>0.13</v>
      </c>
      <c r="AB2008" s="200">
        <v>0.3</v>
      </c>
      <c r="AC2008" s="200">
        <v>0.85</v>
      </c>
      <c r="AL2008"/>
      <c r="AM2008"/>
      <c r="AN2008"/>
      <c r="AO2008"/>
      <c r="AP2008"/>
      <c r="AQ2008"/>
      <c r="AR2008"/>
      <c r="AS2008"/>
      <c r="AT2008"/>
      <c r="AU2008"/>
    </row>
    <row r="2009" spans="17:47" x14ac:dyDescent="0.2">
      <c r="Q2009" s="142">
        <f>TRUNC('TARIFA ENTREGA A DIRECCION USD'!D2010-'TARIFA ENTREGA A DIRECCION USD'!D2009,2)</f>
        <v>0.54</v>
      </c>
      <c r="R2009" s="190">
        <v>2002</v>
      </c>
      <c r="S2009" s="200">
        <f>TRUNC((('TARIFA ENTREGA A DIRECCION USD'!C2009-'TARIFA ENTREGA A DIRECCION USD'!D2009)/'TARIFA ENTREGA A DIRECCION USD'!D2009)+1,3)</f>
        <v>0.72299999999999998</v>
      </c>
      <c r="T2009" s="200">
        <f>TRUNC(('TARIFA ENTREGA A DIRECCION USD'!E2009-'TARIFA ENTREGA A DIRECCION USD'!D2009)/'TARIFA ENTREGA A DIRECCION USD'!D2009,3)</f>
        <v>0.254</v>
      </c>
      <c r="U2009" s="200">
        <f>TRUNC(('TARIFA ENTREGA A DIRECCION USD'!F2009-'TARIFA ENTREGA A DIRECCION USD'!D2009)/'TARIFA ENTREGA A DIRECCION USD'!D2009,3)</f>
        <v>0.42499999999999999</v>
      </c>
      <c r="V2009" s="200">
        <f>TRUNC(('TARIFA ENTREGA A DIRECCION USD'!G2009-'TARIFA ENTREGA A DIRECCION USD'!D2009)/'TARIFA ENTREGA A DIRECCION USD'!D2009,3)</f>
        <v>0.95199999999999996</v>
      </c>
      <c r="X2009" s="142">
        <v>16.12</v>
      </c>
      <c r="Y2009" s="190">
        <v>2002</v>
      </c>
      <c r="Z2009" s="200">
        <v>0.55000000000000004</v>
      </c>
      <c r="AA2009" s="200">
        <v>0.13</v>
      </c>
      <c r="AB2009" s="200">
        <v>0.3</v>
      </c>
      <c r="AC2009" s="200">
        <v>0.85</v>
      </c>
      <c r="AL2009"/>
      <c r="AM2009"/>
      <c r="AN2009"/>
      <c r="AO2009"/>
      <c r="AP2009"/>
      <c r="AQ2009"/>
      <c r="AR2009"/>
      <c r="AS2009"/>
      <c r="AT2009"/>
      <c r="AU2009"/>
    </row>
    <row r="2010" spans="17:47" x14ac:dyDescent="0.2">
      <c r="Q2010" s="142">
        <f>TRUNC('TARIFA ENTREGA A DIRECCION USD'!D2011-'TARIFA ENTREGA A DIRECCION USD'!D2010,2)</f>
        <v>0.54</v>
      </c>
      <c r="R2010" s="190">
        <v>2003</v>
      </c>
      <c r="S2010" s="200">
        <f>TRUNC((('TARIFA ENTREGA A DIRECCION USD'!C2010-'TARIFA ENTREGA A DIRECCION USD'!D2010)/'TARIFA ENTREGA A DIRECCION USD'!D2010)+1,3)</f>
        <v>0.72299999999999998</v>
      </c>
      <c r="T2010" s="200">
        <f>TRUNC(('TARIFA ENTREGA A DIRECCION USD'!E2010-'TARIFA ENTREGA A DIRECCION USD'!D2010)/'TARIFA ENTREGA A DIRECCION USD'!D2010,3)</f>
        <v>0.254</v>
      </c>
      <c r="U2010" s="200">
        <f>TRUNC(('TARIFA ENTREGA A DIRECCION USD'!F2010-'TARIFA ENTREGA A DIRECCION USD'!D2010)/'TARIFA ENTREGA A DIRECCION USD'!D2010,3)</f>
        <v>0.42499999999999999</v>
      </c>
      <c r="V2010" s="200">
        <f>TRUNC(('TARIFA ENTREGA A DIRECCION USD'!G2010-'TARIFA ENTREGA A DIRECCION USD'!D2010)/'TARIFA ENTREGA A DIRECCION USD'!D2010,3)</f>
        <v>0.95199999999999996</v>
      </c>
      <c r="X2010" s="142">
        <v>16.12</v>
      </c>
      <c r="Y2010" s="190">
        <v>2003</v>
      </c>
      <c r="Z2010" s="200">
        <v>0.55000000000000004</v>
      </c>
      <c r="AA2010" s="200">
        <v>0.13</v>
      </c>
      <c r="AB2010" s="200">
        <v>0.3</v>
      </c>
      <c r="AC2010" s="200">
        <v>0.85</v>
      </c>
      <c r="AL2010"/>
      <c r="AM2010"/>
      <c r="AN2010"/>
      <c r="AO2010"/>
      <c r="AP2010"/>
      <c r="AQ2010"/>
      <c r="AR2010"/>
      <c r="AS2010"/>
      <c r="AT2010"/>
      <c r="AU2010"/>
    </row>
    <row r="2011" spans="17:47" x14ac:dyDescent="0.2">
      <c r="Q2011" s="142">
        <f>TRUNC('TARIFA ENTREGA A DIRECCION USD'!D2012-'TARIFA ENTREGA A DIRECCION USD'!D2011,2)</f>
        <v>0.54</v>
      </c>
      <c r="R2011" s="190">
        <v>2004</v>
      </c>
      <c r="S2011" s="200">
        <f>TRUNC((('TARIFA ENTREGA A DIRECCION USD'!C2011-'TARIFA ENTREGA A DIRECCION USD'!D2011)/'TARIFA ENTREGA A DIRECCION USD'!D2011)+1,3)</f>
        <v>0.72299999999999998</v>
      </c>
      <c r="T2011" s="200">
        <f>TRUNC(('TARIFA ENTREGA A DIRECCION USD'!E2011-'TARIFA ENTREGA A DIRECCION USD'!D2011)/'TARIFA ENTREGA A DIRECCION USD'!D2011,3)</f>
        <v>0.254</v>
      </c>
      <c r="U2011" s="200">
        <f>TRUNC(('TARIFA ENTREGA A DIRECCION USD'!F2011-'TARIFA ENTREGA A DIRECCION USD'!D2011)/'TARIFA ENTREGA A DIRECCION USD'!D2011,3)</f>
        <v>0.42599999999999999</v>
      </c>
      <c r="V2011" s="200">
        <f>TRUNC(('TARIFA ENTREGA A DIRECCION USD'!G2011-'TARIFA ENTREGA A DIRECCION USD'!D2011)/'TARIFA ENTREGA A DIRECCION USD'!D2011,3)</f>
        <v>0.95199999999999996</v>
      </c>
      <c r="X2011" s="142">
        <v>16.12</v>
      </c>
      <c r="Y2011" s="190">
        <v>2004</v>
      </c>
      <c r="Z2011" s="200">
        <v>0.55000000000000004</v>
      </c>
      <c r="AA2011" s="200">
        <v>0.13</v>
      </c>
      <c r="AB2011" s="200">
        <v>0.3</v>
      </c>
      <c r="AC2011" s="200">
        <v>0.85</v>
      </c>
      <c r="AL2011"/>
      <c r="AM2011"/>
      <c r="AN2011"/>
      <c r="AO2011"/>
      <c r="AP2011"/>
      <c r="AQ2011"/>
      <c r="AR2011"/>
      <c r="AS2011"/>
      <c r="AT2011"/>
      <c r="AU2011"/>
    </row>
    <row r="2012" spans="17:47" x14ac:dyDescent="0.2">
      <c r="Q2012" s="142">
        <f>TRUNC('TARIFA ENTREGA A DIRECCION USD'!D2013-'TARIFA ENTREGA A DIRECCION USD'!D2012,2)</f>
        <v>0.54</v>
      </c>
      <c r="R2012" s="190">
        <v>2005</v>
      </c>
      <c r="S2012" s="200">
        <f>TRUNC((('TARIFA ENTREGA A DIRECCION USD'!C2012-'TARIFA ENTREGA A DIRECCION USD'!D2012)/'TARIFA ENTREGA A DIRECCION USD'!D2012)+1,3)</f>
        <v>0.72299999999999998</v>
      </c>
      <c r="T2012" s="200">
        <f>TRUNC(('TARIFA ENTREGA A DIRECCION USD'!E2012-'TARIFA ENTREGA A DIRECCION USD'!D2012)/'TARIFA ENTREGA A DIRECCION USD'!D2012,3)</f>
        <v>0.254</v>
      </c>
      <c r="U2012" s="200">
        <f>TRUNC(('TARIFA ENTREGA A DIRECCION USD'!F2012-'TARIFA ENTREGA A DIRECCION USD'!D2012)/'TARIFA ENTREGA A DIRECCION USD'!D2012,3)</f>
        <v>0.42599999999999999</v>
      </c>
      <c r="V2012" s="200">
        <f>TRUNC(('TARIFA ENTREGA A DIRECCION USD'!G2012-'TARIFA ENTREGA A DIRECCION USD'!D2012)/'TARIFA ENTREGA A DIRECCION USD'!D2012,3)</f>
        <v>0.95199999999999996</v>
      </c>
      <c r="X2012" s="142">
        <v>16.12</v>
      </c>
      <c r="Y2012" s="190">
        <v>2005</v>
      </c>
      <c r="Z2012" s="200">
        <v>0.55000000000000004</v>
      </c>
      <c r="AA2012" s="200">
        <v>0.13</v>
      </c>
      <c r="AB2012" s="200">
        <v>0.3</v>
      </c>
      <c r="AC2012" s="200">
        <v>0.85</v>
      </c>
      <c r="AL2012"/>
      <c r="AM2012"/>
      <c r="AN2012"/>
      <c r="AO2012"/>
      <c r="AP2012"/>
      <c r="AQ2012"/>
      <c r="AR2012"/>
      <c r="AS2012"/>
      <c r="AT2012"/>
      <c r="AU2012"/>
    </row>
    <row r="2013" spans="17:47" x14ac:dyDescent="0.2">
      <c r="Q2013" s="142">
        <f>TRUNC('TARIFA ENTREGA A DIRECCION USD'!D2014-'TARIFA ENTREGA A DIRECCION USD'!D2013,2)</f>
        <v>0.54</v>
      </c>
      <c r="R2013" s="190">
        <v>2006</v>
      </c>
      <c r="S2013" s="200">
        <f>TRUNC((('TARIFA ENTREGA A DIRECCION USD'!C2013-'TARIFA ENTREGA A DIRECCION USD'!D2013)/'TARIFA ENTREGA A DIRECCION USD'!D2013)+1,3)</f>
        <v>0.72299999999999998</v>
      </c>
      <c r="T2013" s="200">
        <f>TRUNC(('TARIFA ENTREGA A DIRECCION USD'!E2013-'TARIFA ENTREGA A DIRECCION USD'!D2013)/'TARIFA ENTREGA A DIRECCION USD'!D2013,3)</f>
        <v>0.254</v>
      </c>
      <c r="U2013" s="200">
        <f>TRUNC(('TARIFA ENTREGA A DIRECCION USD'!F2013-'TARIFA ENTREGA A DIRECCION USD'!D2013)/'TARIFA ENTREGA A DIRECCION USD'!D2013,3)</f>
        <v>0.42599999999999999</v>
      </c>
      <c r="V2013" s="200">
        <f>TRUNC(('TARIFA ENTREGA A DIRECCION USD'!G2013-'TARIFA ENTREGA A DIRECCION USD'!D2013)/'TARIFA ENTREGA A DIRECCION USD'!D2013,3)</f>
        <v>0.95199999999999996</v>
      </c>
      <c r="X2013" s="142">
        <v>16.12</v>
      </c>
      <c r="Y2013" s="190">
        <v>2006</v>
      </c>
      <c r="Z2013" s="200">
        <v>0.55000000000000004</v>
      </c>
      <c r="AA2013" s="200">
        <v>0.13</v>
      </c>
      <c r="AB2013" s="200">
        <v>0.3</v>
      </c>
      <c r="AC2013" s="200">
        <v>0.85</v>
      </c>
      <c r="AL2013"/>
      <c r="AM2013"/>
      <c r="AN2013"/>
      <c r="AO2013"/>
      <c r="AP2013"/>
      <c r="AQ2013"/>
      <c r="AR2013"/>
      <c r="AS2013"/>
      <c r="AT2013"/>
      <c r="AU2013"/>
    </row>
    <row r="2014" spans="17:47" x14ac:dyDescent="0.2">
      <c r="Q2014" s="142">
        <f>TRUNC('TARIFA ENTREGA A DIRECCION USD'!D2015-'TARIFA ENTREGA A DIRECCION USD'!D2014,2)</f>
        <v>0.54</v>
      </c>
      <c r="R2014" s="190">
        <v>2007</v>
      </c>
      <c r="S2014" s="200">
        <f>TRUNC((('TARIFA ENTREGA A DIRECCION USD'!C2014-'TARIFA ENTREGA A DIRECCION USD'!D2014)/'TARIFA ENTREGA A DIRECCION USD'!D2014)+1,3)</f>
        <v>0.72299999999999998</v>
      </c>
      <c r="T2014" s="200">
        <f>TRUNC(('TARIFA ENTREGA A DIRECCION USD'!E2014-'TARIFA ENTREGA A DIRECCION USD'!D2014)/'TARIFA ENTREGA A DIRECCION USD'!D2014,3)</f>
        <v>0.254</v>
      </c>
      <c r="U2014" s="200">
        <f>TRUNC(('TARIFA ENTREGA A DIRECCION USD'!F2014-'TARIFA ENTREGA A DIRECCION USD'!D2014)/'TARIFA ENTREGA A DIRECCION USD'!D2014,3)</f>
        <v>0.42599999999999999</v>
      </c>
      <c r="V2014" s="200">
        <f>TRUNC(('TARIFA ENTREGA A DIRECCION USD'!G2014-'TARIFA ENTREGA A DIRECCION USD'!D2014)/'TARIFA ENTREGA A DIRECCION USD'!D2014,3)</f>
        <v>0.95199999999999996</v>
      </c>
      <c r="X2014" s="142">
        <v>16.12</v>
      </c>
      <c r="Y2014" s="190">
        <v>2007</v>
      </c>
      <c r="Z2014" s="200">
        <v>0.55000000000000004</v>
      </c>
      <c r="AA2014" s="200">
        <v>0.13</v>
      </c>
      <c r="AB2014" s="200">
        <v>0.3</v>
      </c>
      <c r="AC2014" s="200">
        <v>0.85</v>
      </c>
      <c r="AL2014"/>
      <c r="AM2014"/>
      <c r="AN2014"/>
      <c r="AO2014"/>
      <c r="AP2014"/>
      <c r="AQ2014"/>
      <c r="AR2014"/>
      <c r="AS2014"/>
      <c r="AT2014"/>
      <c r="AU2014"/>
    </row>
    <row r="2015" spans="17:47" x14ac:dyDescent="0.2">
      <c r="Q2015" s="142">
        <f>TRUNC('TARIFA ENTREGA A DIRECCION USD'!D2016-'TARIFA ENTREGA A DIRECCION USD'!D2015,2)</f>
        <v>0.54</v>
      </c>
      <c r="R2015" s="190">
        <v>2008</v>
      </c>
      <c r="S2015" s="200">
        <f>TRUNC((('TARIFA ENTREGA A DIRECCION USD'!C2015-'TARIFA ENTREGA A DIRECCION USD'!D2015)/'TARIFA ENTREGA A DIRECCION USD'!D2015)+1,3)</f>
        <v>0.72299999999999998</v>
      </c>
      <c r="T2015" s="200">
        <f>TRUNC(('TARIFA ENTREGA A DIRECCION USD'!E2015-'TARIFA ENTREGA A DIRECCION USD'!D2015)/'TARIFA ENTREGA A DIRECCION USD'!D2015,3)</f>
        <v>0.254</v>
      </c>
      <c r="U2015" s="200">
        <f>TRUNC(('TARIFA ENTREGA A DIRECCION USD'!F2015-'TARIFA ENTREGA A DIRECCION USD'!D2015)/'TARIFA ENTREGA A DIRECCION USD'!D2015,3)</f>
        <v>0.42599999999999999</v>
      </c>
      <c r="V2015" s="200">
        <f>TRUNC(('TARIFA ENTREGA A DIRECCION USD'!G2015-'TARIFA ENTREGA A DIRECCION USD'!D2015)/'TARIFA ENTREGA A DIRECCION USD'!D2015,3)</f>
        <v>0.95199999999999996</v>
      </c>
      <c r="X2015" s="142">
        <v>16.12</v>
      </c>
      <c r="Y2015" s="190">
        <v>2008</v>
      </c>
      <c r="Z2015" s="200">
        <v>0.55000000000000004</v>
      </c>
      <c r="AA2015" s="200">
        <v>0.13</v>
      </c>
      <c r="AB2015" s="200">
        <v>0.3</v>
      </c>
      <c r="AC2015" s="200">
        <v>0.85</v>
      </c>
      <c r="AL2015"/>
      <c r="AM2015"/>
      <c r="AN2015"/>
      <c r="AO2015"/>
      <c r="AP2015"/>
      <c r="AQ2015"/>
      <c r="AR2015"/>
      <c r="AS2015"/>
      <c r="AT2015"/>
      <c r="AU2015"/>
    </row>
    <row r="2016" spans="17:47" x14ac:dyDescent="0.2">
      <c r="Q2016" s="142">
        <f>TRUNC('TARIFA ENTREGA A DIRECCION USD'!D2017-'TARIFA ENTREGA A DIRECCION USD'!D2016,2)</f>
        <v>0.54</v>
      </c>
      <c r="R2016" s="190">
        <v>2009</v>
      </c>
      <c r="S2016" s="200">
        <f>TRUNC((('TARIFA ENTREGA A DIRECCION USD'!C2016-'TARIFA ENTREGA A DIRECCION USD'!D2016)/'TARIFA ENTREGA A DIRECCION USD'!D2016)+1,3)</f>
        <v>0.72299999999999998</v>
      </c>
      <c r="T2016" s="200">
        <f>TRUNC(('TARIFA ENTREGA A DIRECCION USD'!E2016-'TARIFA ENTREGA A DIRECCION USD'!D2016)/'TARIFA ENTREGA A DIRECCION USD'!D2016,3)</f>
        <v>0.254</v>
      </c>
      <c r="U2016" s="200">
        <f>TRUNC(('TARIFA ENTREGA A DIRECCION USD'!F2016-'TARIFA ENTREGA A DIRECCION USD'!D2016)/'TARIFA ENTREGA A DIRECCION USD'!D2016,3)</f>
        <v>0.42599999999999999</v>
      </c>
      <c r="V2016" s="200">
        <f>TRUNC(('TARIFA ENTREGA A DIRECCION USD'!G2016-'TARIFA ENTREGA A DIRECCION USD'!D2016)/'TARIFA ENTREGA A DIRECCION USD'!D2016,3)</f>
        <v>0.95199999999999996</v>
      </c>
      <c r="X2016" s="142">
        <v>16.12</v>
      </c>
      <c r="Y2016" s="190">
        <v>2009</v>
      </c>
      <c r="Z2016" s="200">
        <v>0.55000000000000004</v>
      </c>
      <c r="AA2016" s="200">
        <v>0.13</v>
      </c>
      <c r="AB2016" s="200">
        <v>0.3</v>
      </c>
      <c r="AC2016" s="200">
        <v>0.85</v>
      </c>
      <c r="AL2016"/>
      <c r="AM2016"/>
      <c r="AN2016"/>
      <c r="AO2016"/>
      <c r="AP2016"/>
      <c r="AQ2016"/>
      <c r="AR2016"/>
      <c r="AS2016"/>
      <c r="AT2016"/>
      <c r="AU2016"/>
    </row>
    <row r="2017" spans="17:47" x14ac:dyDescent="0.2">
      <c r="Q2017" s="142">
        <f>TRUNC('TARIFA ENTREGA A DIRECCION USD'!D2018-'TARIFA ENTREGA A DIRECCION USD'!D2017,2)</f>
        <v>0.54</v>
      </c>
      <c r="R2017" s="190">
        <v>2010</v>
      </c>
      <c r="S2017" s="200">
        <f>TRUNC((('TARIFA ENTREGA A DIRECCION USD'!C2017-'TARIFA ENTREGA A DIRECCION USD'!D2017)/'TARIFA ENTREGA A DIRECCION USD'!D2017)+1,3)</f>
        <v>0.72299999999999998</v>
      </c>
      <c r="T2017" s="200">
        <f>TRUNC(('TARIFA ENTREGA A DIRECCION USD'!E2017-'TARIFA ENTREGA A DIRECCION USD'!D2017)/'TARIFA ENTREGA A DIRECCION USD'!D2017,3)</f>
        <v>0.254</v>
      </c>
      <c r="U2017" s="200">
        <f>TRUNC(('TARIFA ENTREGA A DIRECCION USD'!F2017-'TARIFA ENTREGA A DIRECCION USD'!D2017)/'TARIFA ENTREGA A DIRECCION USD'!D2017,3)</f>
        <v>0.42599999999999999</v>
      </c>
      <c r="V2017" s="200">
        <f>TRUNC(('TARIFA ENTREGA A DIRECCION USD'!G2017-'TARIFA ENTREGA A DIRECCION USD'!D2017)/'TARIFA ENTREGA A DIRECCION USD'!D2017,3)</f>
        <v>0.95199999999999996</v>
      </c>
      <c r="X2017" s="142">
        <v>16.12</v>
      </c>
      <c r="Y2017" s="190">
        <v>2010</v>
      </c>
      <c r="Z2017" s="200">
        <v>0.55000000000000004</v>
      </c>
      <c r="AA2017" s="200">
        <v>0.13</v>
      </c>
      <c r="AB2017" s="200">
        <v>0.3</v>
      </c>
      <c r="AC2017" s="200">
        <v>0.85</v>
      </c>
      <c r="AL2017"/>
      <c r="AM2017"/>
      <c r="AN2017"/>
      <c r="AO2017"/>
      <c r="AP2017"/>
      <c r="AQ2017"/>
      <c r="AR2017"/>
      <c r="AS2017"/>
      <c r="AT2017"/>
      <c r="AU2017"/>
    </row>
    <row r="2018" spans="17:47" x14ac:dyDescent="0.2">
      <c r="Q2018" s="142">
        <f>TRUNC('TARIFA ENTREGA A DIRECCION USD'!D2019-'TARIFA ENTREGA A DIRECCION USD'!D2018,2)</f>
        <v>0.54</v>
      </c>
      <c r="R2018" s="190">
        <v>2011</v>
      </c>
      <c r="S2018" s="200">
        <f>TRUNC((('TARIFA ENTREGA A DIRECCION USD'!C2018-'TARIFA ENTREGA A DIRECCION USD'!D2018)/'TARIFA ENTREGA A DIRECCION USD'!D2018)+1,3)</f>
        <v>0.72299999999999998</v>
      </c>
      <c r="T2018" s="200">
        <f>TRUNC(('TARIFA ENTREGA A DIRECCION USD'!E2018-'TARIFA ENTREGA A DIRECCION USD'!D2018)/'TARIFA ENTREGA A DIRECCION USD'!D2018,3)</f>
        <v>0.254</v>
      </c>
      <c r="U2018" s="200">
        <f>TRUNC(('TARIFA ENTREGA A DIRECCION USD'!F2018-'TARIFA ENTREGA A DIRECCION USD'!D2018)/'TARIFA ENTREGA A DIRECCION USD'!D2018,3)</f>
        <v>0.42599999999999999</v>
      </c>
      <c r="V2018" s="200">
        <f>TRUNC(('TARIFA ENTREGA A DIRECCION USD'!G2018-'TARIFA ENTREGA A DIRECCION USD'!D2018)/'TARIFA ENTREGA A DIRECCION USD'!D2018,3)</f>
        <v>0.95199999999999996</v>
      </c>
      <c r="X2018" s="142">
        <v>16.12</v>
      </c>
      <c r="Y2018" s="190">
        <v>2011</v>
      </c>
      <c r="Z2018" s="200">
        <v>0.55000000000000004</v>
      </c>
      <c r="AA2018" s="200">
        <v>0.13</v>
      </c>
      <c r="AB2018" s="200">
        <v>0.3</v>
      </c>
      <c r="AC2018" s="200">
        <v>0.85</v>
      </c>
      <c r="AL2018"/>
      <c r="AM2018"/>
      <c r="AN2018"/>
      <c r="AO2018"/>
      <c r="AP2018"/>
      <c r="AQ2018"/>
      <c r="AR2018"/>
      <c r="AS2018"/>
      <c r="AT2018"/>
      <c r="AU2018"/>
    </row>
    <row r="2019" spans="17:47" x14ac:dyDescent="0.2">
      <c r="Q2019" s="142">
        <f>TRUNC('TARIFA ENTREGA A DIRECCION USD'!D2020-'TARIFA ENTREGA A DIRECCION USD'!D2019,2)</f>
        <v>0.54</v>
      </c>
      <c r="R2019" s="190">
        <v>2012</v>
      </c>
      <c r="S2019" s="200">
        <f>TRUNC((('TARIFA ENTREGA A DIRECCION USD'!C2019-'TARIFA ENTREGA A DIRECCION USD'!D2019)/'TARIFA ENTREGA A DIRECCION USD'!D2019)+1,3)</f>
        <v>0.72299999999999998</v>
      </c>
      <c r="T2019" s="200">
        <f>TRUNC(('TARIFA ENTREGA A DIRECCION USD'!E2019-'TARIFA ENTREGA A DIRECCION USD'!D2019)/'TARIFA ENTREGA A DIRECCION USD'!D2019,3)</f>
        <v>0.254</v>
      </c>
      <c r="U2019" s="200">
        <f>TRUNC(('TARIFA ENTREGA A DIRECCION USD'!F2019-'TARIFA ENTREGA A DIRECCION USD'!D2019)/'TARIFA ENTREGA A DIRECCION USD'!D2019,3)</f>
        <v>0.42599999999999999</v>
      </c>
      <c r="V2019" s="200">
        <f>TRUNC(('TARIFA ENTREGA A DIRECCION USD'!G2019-'TARIFA ENTREGA A DIRECCION USD'!D2019)/'TARIFA ENTREGA A DIRECCION USD'!D2019,3)</f>
        <v>0.95199999999999996</v>
      </c>
      <c r="X2019" s="142">
        <v>16.12</v>
      </c>
      <c r="Y2019" s="190">
        <v>2012</v>
      </c>
      <c r="Z2019" s="200">
        <v>0.55000000000000004</v>
      </c>
      <c r="AA2019" s="200">
        <v>0.13</v>
      </c>
      <c r="AB2019" s="200">
        <v>0.3</v>
      </c>
      <c r="AC2019" s="200">
        <v>0.85</v>
      </c>
      <c r="AL2019"/>
      <c r="AM2019"/>
      <c r="AN2019"/>
      <c r="AO2019"/>
      <c r="AP2019"/>
      <c r="AQ2019"/>
      <c r="AR2019"/>
      <c r="AS2019"/>
      <c r="AT2019"/>
      <c r="AU2019"/>
    </row>
    <row r="2020" spans="17:47" x14ac:dyDescent="0.2">
      <c r="Q2020" s="142">
        <f>TRUNC('TARIFA ENTREGA A DIRECCION USD'!D2021-'TARIFA ENTREGA A DIRECCION USD'!D2020,2)</f>
        <v>0.54</v>
      </c>
      <c r="R2020" s="190">
        <v>2013</v>
      </c>
      <c r="S2020" s="200">
        <f>TRUNC((('TARIFA ENTREGA A DIRECCION USD'!C2020-'TARIFA ENTREGA A DIRECCION USD'!D2020)/'TARIFA ENTREGA A DIRECCION USD'!D2020)+1,3)</f>
        <v>0.72299999999999998</v>
      </c>
      <c r="T2020" s="200">
        <f>TRUNC(('TARIFA ENTREGA A DIRECCION USD'!E2020-'TARIFA ENTREGA A DIRECCION USD'!D2020)/'TARIFA ENTREGA A DIRECCION USD'!D2020,3)</f>
        <v>0.254</v>
      </c>
      <c r="U2020" s="200">
        <f>TRUNC(('TARIFA ENTREGA A DIRECCION USD'!F2020-'TARIFA ENTREGA A DIRECCION USD'!D2020)/'TARIFA ENTREGA A DIRECCION USD'!D2020,3)</f>
        <v>0.42599999999999999</v>
      </c>
      <c r="V2020" s="200">
        <f>TRUNC(('TARIFA ENTREGA A DIRECCION USD'!G2020-'TARIFA ENTREGA A DIRECCION USD'!D2020)/'TARIFA ENTREGA A DIRECCION USD'!D2020,3)</f>
        <v>0.95199999999999996</v>
      </c>
      <c r="X2020" s="142">
        <v>16.12</v>
      </c>
      <c r="Y2020" s="190">
        <v>2013</v>
      </c>
      <c r="Z2020" s="200">
        <v>0.55000000000000004</v>
      </c>
      <c r="AA2020" s="200">
        <v>0.13</v>
      </c>
      <c r="AB2020" s="200">
        <v>0.3</v>
      </c>
      <c r="AC2020" s="200">
        <v>0.85</v>
      </c>
      <c r="AL2020"/>
      <c r="AM2020"/>
      <c r="AN2020"/>
      <c r="AO2020"/>
      <c r="AP2020"/>
      <c r="AQ2020"/>
      <c r="AR2020"/>
      <c r="AS2020"/>
      <c r="AT2020"/>
      <c r="AU2020"/>
    </row>
    <row r="2021" spans="17:47" x14ac:dyDescent="0.2">
      <c r="Q2021" s="142">
        <f>TRUNC('TARIFA ENTREGA A DIRECCION USD'!D2022-'TARIFA ENTREGA A DIRECCION USD'!D2021,2)</f>
        <v>0.54</v>
      </c>
      <c r="R2021" s="190">
        <v>2014</v>
      </c>
      <c r="S2021" s="200">
        <f>TRUNC((('TARIFA ENTREGA A DIRECCION USD'!C2021-'TARIFA ENTREGA A DIRECCION USD'!D2021)/'TARIFA ENTREGA A DIRECCION USD'!D2021)+1,3)</f>
        <v>0.72299999999999998</v>
      </c>
      <c r="T2021" s="200">
        <f>TRUNC(('TARIFA ENTREGA A DIRECCION USD'!E2021-'TARIFA ENTREGA A DIRECCION USD'!D2021)/'TARIFA ENTREGA A DIRECCION USD'!D2021,3)</f>
        <v>0.254</v>
      </c>
      <c r="U2021" s="200">
        <f>TRUNC(('TARIFA ENTREGA A DIRECCION USD'!F2021-'TARIFA ENTREGA A DIRECCION USD'!D2021)/'TARIFA ENTREGA A DIRECCION USD'!D2021,3)</f>
        <v>0.42599999999999999</v>
      </c>
      <c r="V2021" s="200">
        <f>TRUNC(('TARIFA ENTREGA A DIRECCION USD'!G2021-'TARIFA ENTREGA A DIRECCION USD'!D2021)/'TARIFA ENTREGA A DIRECCION USD'!D2021,3)</f>
        <v>0.95199999999999996</v>
      </c>
      <c r="X2021" s="142">
        <v>16.12</v>
      </c>
      <c r="Y2021" s="190">
        <v>2014</v>
      </c>
      <c r="Z2021" s="200">
        <v>0.55000000000000004</v>
      </c>
      <c r="AA2021" s="200">
        <v>0.13</v>
      </c>
      <c r="AB2021" s="200">
        <v>0.3</v>
      </c>
      <c r="AC2021" s="200">
        <v>0.85</v>
      </c>
      <c r="AL2021"/>
      <c r="AM2021"/>
      <c r="AN2021"/>
      <c r="AO2021"/>
      <c r="AP2021"/>
      <c r="AQ2021"/>
      <c r="AR2021"/>
      <c r="AS2021"/>
      <c r="AT2021"/>
      <c r="AU2021"/>
    </row>
    <row r="2022" spans="17:47" x14ac:dyDescent="0.2">
      <c r="Q2022" s="142">
        <f>TRUNC('TARIFA ENTREGA A DIRECCION USD'!D2023-'TARIFA ENTREGA A DIRECCION USD'!D2022,2)</f>
        <v>0.54</v>
      </c>
      <c r="R2022" s="190">
        <v>2015</v>
      </c>
      <c r="S2022" s="200">
        <f>TRUNC((('TARIFA ENTREGA A DIRECCION USD'!C2022-'TARIFA ENTREGA A DIRECCION USD'!D2022)/'TARIFA ENTREGA A DIRECCION USD'!D2022)+1,3)</f>
        <v>0.72299999999999998</v>
      </c>
      <c r="T2022" s="200">
        <f>TRUNC(('TARIFA ENTREGA A DIRECCION USD'!E2022-'TARIFA ENTREGA A DIRECCION USD'!D2022)/'TARIFA ENTREGA A DIRECCION USD'!D2022,3)</f>
        <v>0.254</v>
      </c>
      <c r="U2022" s="200">
        <f>TRUNC(('TARIFA ENTREGA A DIRECCION USD'!F2022-'TARIFA ENTREGA A DIRECCION USD'!D2022)/'TARIFA ENTREGA A DIRECCION USD'!D2022,3)</f>
        <v>0.42599999999999999</v>
      </c>
      <c r="V2022" s="200">
        <f>TRUNC(('TARIFA ENTREGA A DIRECCION USD'!G2022-'TARIFA ENTREGA A DIRECCION USD'!D2022)/'TARIFA ENTREGA A DIRECCION USD'!D2022,3)</f>
        <v>0.95199999999999996</v>
      </c>
      <c r="X2022" s="142">
        <v>16.12</v>
      </c>
      <c r="Y2022" s="190">
        <v>2015</v>
      </c>
      <c r="Z2022" s="200">
        <v>0.55000000000000004</v>
      </c>
      <c r="AA2022" s="200">
        <v>0.13</v>
      </c>
      <c r="AB2022" s="200">
        <v>0.3</v>
      </c>
      <c r="AC2022" s="200">
        <v>0.85</v>
      </c>
      <c r="AL2022"/>
      <c r="AM2022"/>
      <c r="AN2022"/>
      <c r="AO2022"/>
      <c r="AP2022"/>
      <c r="AQ2022"/>
      <c r="AR2022"/>
      <c r="AS2022"/>
      <c r="AT2022"/>
      <c r="AU2022"/>
    </row>
    <row r="2023" spans="17:47" x14ac:dyDescent="0.2">
      <c r="Q2023" s="142">
        <f>TRUNC('TARIFA ENTREGA A DIRECCION USD'!D2024-'TARIFA ENTREGA A DIRECCION USD'!D2023,2)</f>
        <v>0.54</v>
      </c>
      <c r="R2023" s="190">
        <v>2016</v>
      </c>
      <c r="S2023" s="200">
        <f>TRUNC((('TARIFA ENTREGA A DIRECCION USD'!C2023-'TARIFA ENTREGA A DIRECCION USD'!D2023)/'TARIFA ENTREGA A DIRECCION USD'!D2023)+1,3)</f>
        <v>0.72299999999999998</v>
      </c>
      <c r="T2023" s="200">
        <f>TRUNC(('TARIFA ENTREGA A DIRECCION USD'!E2023-'TARIFA ENTREGA A DIRECCION USD'!D2023)/'TARIFA ENTREGA A DIRECCION USD'!D2023,3)</f>
        <v>0.254</v>
      </c>
      <c r="U2023" s="200">
        <f>TRUNC(('TARIFA ENTREGA A DIRECCION USD'!F2023-'TARIFA ENTREGA A DIRECCION USD'!D2023)/'TARIFA ENTREGA A DIRECCION USD'!D2023,3)</f>
        <v>0.42599999999999999</v>
      </c>
      <c r="V2023" s="200">
        <f>TRUNC(('TARIFA ENTREGA A DIRECCION USD'!G2023-'TARIFA ENTREGA A DIRECCION USD'!D2023)/'TARIFA ENTREGA A DIRECCION USD'!D2023,3)</f>
        <v>0.95199999999999996</v>
      </c>
      <c r="X2023" s="142">
        <v>16.12</v>
      </c>
      <c r="Y2023" s="190">
        <v>2016</v>
      </c>
      <c r="Z2023" s="200">
        <v>0.55000000000000004</v>
      </c>
      <c r="AA2023" s="200">
        <v>0.13</v>
      </c>
      <c r="AB2023" s="200">
        <v>0.3</v>
      </c>
      <c r="AC2023" s="200">
        <v>0.85</v>
      </c>
      <c r="AL2023"/>
      <c r="AM2023"/>
      <c r="AN2023"/>
      <c r="AO2023"/>
      <c r="AP2023"/>
      <c r="AQ2023"/>
      <c r="AR2023"/>
      <c r="AS2023"/>
      <c r="AT2023"/>
      <c r="AU2023"/>
    </row>
    <row r="2024" spans="17:47" x14ac:dyDescent="0.2">
      <c r="Q2024" s="142">
        <f>TRUNC('TARIFA ENTREGA A DIRECCION USD'!D2025-'TARIFA ENTREGA A DIRECCION USD'!D2024,2)</f>
        <v>0.54</v>
      </c>
      <c r="R2024" s="190">
        <v>2017</v>
      </c>
      <c r="S2024" s="200">
        <f>TRUNC((('TARIFA ENTREGA A DIRECCION USD'!C2024-'TARIFA ENTREGA A DIRECCION USD'!D2024)/'TARIFA ENTREGA A DIRECCION USD'!D2024)+1,3)</f>
        <v>0.72299999999999998</v>
      </c>
      <c r="T2024" s="200">
        <f>TRUNC(('TARIFA ENTREGA A DIRECCION USD'!E2024-'TARIFA ENTREGA A DIRECCION USD'!D2024)/'TARIFA ENTREGA A DIRECCION USD'!D2024,3)</f>
        <v>0.254</v>
      </c>
      <c r="U2024" s="200">
        <f>TRUNC(('TARIFA ENTREGA A DIRECCION USD'!F2024-'TARIFA ENTREGA A DIRECCION USD'!D2024)/'TARIFA ENTREGA A DIRECCION USD'!D2024,3)</f>
        <v>0.42599999999999999</v>
      </c>
      <c r="V2024" s="200">
        <f>TRUNC(('TARIFA ENTREGA A DIRECCION USD'!G2024-'TARIFA ENTREGA A DIRECCION USD'!D2024)/'TARIFA ENTREGA A DIRECCION USD'!D2024,3)</f>
        <v>0.95199999999999996</v>
      </c>
      <c r="X2024" s="142">
        <v>16.12</v>
      </c>
      <c r="Y2024" s="190">
        <v>2017</v>
      </c>
      <c r="Z2024" s="200">
        <v>0.55000000000000004</v>
      </c>
      <c r="AA2024" s="200">
        <v>0.13</v>
      </c>
      <c r="AB2024" s="200">
        <v>0.3</v>
      </c>
      <c r="AC2024" s="200">
        <v>0.85</v>
      </c>
      <c r="AL2024"/>
      <c r="AM2024"/>
      <c r="AN2024"/>
      <c r="AO2024"/>
      <c r="AP2024"/>
      <c r="AQ2024"/>
      <c r="AR2024"/>
      <c r="AS2024"/>
      <c r="AT2024"/>
      <c r="AU2024"/>
    </row>
    <row r="2025" spans="17:47" x14ac:dyDescent="0.2">
      <c r="Q2025" s="142">
        <f>TRUNC('TARIFA ENTREGA A DIRECCION USD'!D2026-'TARIFA ENTREGA A DIRECCION USD'!D2025,2)</f>
        <v>0.54</v>
      </c>
      <c r="R2025" s="190">
        <v>2018</v>
      </c>
      <c r="S2025" s="200">
        <f>TRUNC((('TARIFA ENTREGA A DIRECCION USD'!C2025-'TARIFA ENTREGA A DIRECCION USD'!D2025)/'TARIFA ENTREGA A DIRECCION USD'!D2025)+1,3)</f>
        <v>0.72299999999999998</v>
      </c>
      <c r="T2025" s="200">
        <f>TRUNC(('TARIFA ENTREGA A DIRECCION USD'!E2025-'TARIFA ENTREGA A DIRECCION USD'!D2025)/'TARIFA ENTREGA A DIRECCION USD'!D2025,3)</f>
        <v>0.254</v>
      </c>
      <c r="U2025" s="200">
        <f>TRUNC(('TARIFA ENTREGA A DIRECCION USD'!F2025-'TARIFA ENTREGA A DIRECCION USD'!D2025)/'TARIFA ENTREGA A DIRECCION USD'!D2025,3)</f>
        <v>0.42599999999999999</v>
      </c>
      <c r="V2025" s="200">
        <f>TRUNC(('TARIFA ENTREGA A DIRECCION USD'!G2025-'TARIFA ENTREGA A DIRECCION USD'!D2025)/'TARIFA ENTREGA A DIRECCION USD'!D2025,3)</f>
        <v>0.95199999999999996</v>
      </c>
      <c r="X2025" s="142">
        <v>16.12</v>
      </c>
      <c r="Y2025" s="190">
        <v>2018</v>
      </c>
      <c r="Z2025" s="200">
        <v>0.55000000000000004</v>
      </c>
      <c r="AA2025" s="200">
        <v>0.13</v>
      </c>
      <c r="AB2025" s="200">
        <v>0.3</v>
      </c>
      <c r="AC2025" s="200">
        <v>0.85</v>
      </c>
      <c r="AL2025"/>
      <c r="AM2025"/>
      <c r="AN2025"/>
      <c r="AO2025"/>
      <c r="AP2025"/>
      <c r="AQ2025"/>
      <c r="AR2025"/>
      <c r="AS2025"/>
      <c r="AT2025"/>
      <c r="AU2025"/>
    </row>
    <row r="2026" spans="17:47" x14ac:dyDescent="0.2">
      <c r="Q2026" s="142">
        <f>TRUNC('TARIFA ENTREGA A DIRECCION USD'!D2027-'TARIFA ENTREGA A DIRECCION USD'!D2026,2)</f>
        <v>0.54</v>
      </c>
      <c r="R2026" s="190">
        <v>2019</v>
      </c>
      <c r="S2026" s="200">
        <f>TRUNC((('TARIFA ENTREGA A DIRECCION USD'!C2026-'TARIFA ENTREGA A DIRECCION USD'!D2026)/'TARIFA ENTREGA A DIRECCION USD'!D2026)+1,3)</f>
        <v>0.72299999999999998</v>
      </c>
      <c r="T2026" s="200">
        <f>TRUNC(('TARIFA ENTREGA A DIRECCION USD'!E2026-'TARIFA ENTREGA A DIRECCION USD'!D2026)/'TARIFA ENTREGA A DIRECCION USD'!D2026,3)</f>
        <v>0.254</v>
      </c>
      <c r="U2026" s="200">
        <f>TRUNC(('TARIFA ENTREGA A DIRECCION USD'!F2026-'TARIFA ENTREGA A DIRECCION USD'!D2026)/'TARIFA ENTREGA A DIRECCION USD'!D2026,3)</f>
        <v>0.42599999999999999</v>
      </c>
      <c r="V2026" s="200">
        <f>TRUNC(('TARIFA ENTREGA A DIRECCION USD'!G2026-'TARIFA ENTREGA A DIRECCION USD'!D2026)/'TARIFA ENTREGA A DIRECCION USD'!D2026,3)</f>
        <v>0.95199999999999996</v>
      </c>
      <c r="X2026" s="142">
        <v>16.12</v>
      </c>
      <c r="Y2026" s="190">
        <v>2019</v>
      </c>
      <c r="Z2026" s="200">
        <v>0.55000000000000004</v>
      </c>
      <c r="AA2026" s="200">
        <v>0.13</v>
      </c>
      <c r="AB2026" s="200">
        <v>0.3</v>
      </c>
      <c r="AC2026" s="200">
        <v>0.85</v>
      </c>
      <c r="AL2026"/>
      <c r="AM2026"/>
      <c r="AN2026"/>
      <c r="AO2026"/>
      <c r="AP2026"/>
      <c r="AQ2026"/>
      <c r="AR2026"/>
      <c r="AS2026"/>
      <c r="AT2026"/>
      <c r="AU2026"/>
    </row>
    <row r="2027" spans="17:47" x14ac:dyDescent="0.2">
      <c r="Q2027" s="142">
        <f>TRUNC('TARIFA ENTREGA A DIRECCION USD'!D2028-'TARIFA ENTREGA A DIRECCION USD'!D2027,2)</f>
        <v>0.54</v>
      </c>
      <c r="R2027" s="190">
        <v>2020</v>
      </c>
      <c r="S2027" s="200">
        <f>TRUNC((('TARIFA ENTREGA A DIRECCION USD'!C2027-'TARIFA ENTREGA A DIRECCION USD'!D2027)/'TARIFA ENTREGA A DIRECCION USD'!D2027)+1,3)</f>
        <v>0.72299999999999998</v>
      </c>
      <c r="T2027" s="200">
        <f>TRUNC(('TARIFA ENTREGA A DIRECCION USD'!E2027-'TARIFA ENTREGA A DIRECCION USD'!D2027)/'TARIFA ENTREGA A DIRECCION USD'!D2027,3)</f>
        <v>0.254</v>
      </c>
      <c r="U2027" s="200">
        <f>TRUNC(('TARIFA ENTREGA A DIRECCION USD'!F2027-'TARIFA ENTREGA A DIRECCION USD'!D2027)/'TARIFA ENTREGA A DIRECCION USD'!D2027,3)</f>
        <v>0.42599999999999999</v>
      </c>
      <c r="V2027" s="200">
        <f>TRUNC(('TARIFA ENTREGA A DIRECCION USD'!G2027-'TARIFA ENTREGA A DIRECCION USD'!D2027)/'TARIFA ENTREGA A DIRECCION USD'!D2027,3)</f>
        <v>0.95199999999999996</v>
      </c>
      <c r="X2027" s="142">
        <v>16.12</v>
      </c>
      <c r="Y2027" s="190">
        <v>2020</v>
      </c>
      <c r="Z2027" s="200">
        <v>0.55000000000000004</v>
      </c>
      <c r="AA2027" s="200">
        <v>0.13</v>
      </c>
      <c r="AB2027" s="200">
        <v>0.3</v>
      </c>
      <c r="AC2027" s="200">
        <v>0.85</v>
      </c>
      <c r="AL2027"/>
      <c r="AM2027"/>
      <c r="AN2027"/>
      <c r="AO2027"/>
      <c r="AP2027"/>
      <c r="AQ2027"/>
      <c r="AR2027"/>
      <c r="AS2027"/>
      <c r="AT2027"/>
      <c r="AU2027"/>
    </row>
    <row r="2028" spans="17:47" x14ac:dyDescent="0.2">
      <c r="Q2028" s="142">
        <f>TRUNC('TARIFA ENTREGA A DIRECCION USD'!D2029-'TARIFA ENTREGA A DIRECCION USD'!D2028,2)</f>
        <v>0.54</v>
      </c>
      <c r="R2028" s="190">
        <v>2021</v>
      </c>
      <c r="S2028" s="200">
        <f>TRUNC((('TARIFA ENTREGA A DIRECCION USD'!C2028-'TARIFA ENTREGA A DIRECCION USD'!D2028)/'TARIFA ENTREGA A DIRECCION USD'!D2028)+1,3)</f>
        <v>0.72299999999999998</v>
      </c>
      <c r="T2028" s="200">
        <f>TRUNC(('TARIFA ENTREGA A DIRECCION USD'!E2028-'TARIFA ENTREGA A DIRECCION USD'!D2028)/'TARIFA ENTREGA A DIRECCION USD'!D2028,3)</f>
        <v>0.254</v>
      </c>
      <c r="U2028" s="200">
        <f>TRUNC(('TARIFA ENTREGA A DIRECCION USD'!F2028-'TARIFA ENTREGA A DIRECCION USD'!D2028)/'TARIFA ENTREGA A DIRECCION USD'!D2028,3)</f>
        <v>0.42599999999999999</v>
      </c>
      <c r="V2028" s="200">
        <f>TRUNC(('TARIFA ENTREGA A DIRECCION USD'!G2028-'TARIFA ENTREGA A DIRECCION USD'!D2028)/'TARIFA ENTREGA A DIRECCION USD'!D2028,3)</f>
        <v>0.95199999999999996</v>
      </c>
      <c r="X2028" s="142">
        <v>16.12</v>
      </c>
      <c r="Y2028" s="190">
        <v>2021</v>
      </c>
      <c r="Z2028" s="200">
        <v>0.55000000000000004</v>
      </c>
      <c r="AA2028" s="200">
        <v>0.13</v>
      </c>
      <c r="AB2028" s="200">
        <v>0.3</v>
      </c>
      <c r="AC2028" s="200">
        <v>0.85</v>
      </c>
      <c r="AL2028"/>
      <c r="AM2028"/>
      <c r="AN2028"/>
      <c r="AO2028"/>
      <c r="AP2028"/>
      <c r="AQ2028"/>
      <c r="AR2028"/>
      <c r="AS2028"/>
      <c r="AT2028"/>
      <c r="AU2028"/>
    </row>
    <row r="2029" spans="17:47" x14ac:dyDescent="0.2">
      <c r="Q2029" s="142">
        <f>TRUNC('TARIFA ENTREGA A DIRECCION USD'!D2030-'TARIFA ENTREGA A DIRECCION USD'!D2029,2)</f>
        <v>0.54</v>
      </c>
      <c r="R2029" s="190">
        <v>2022</v>
      </c>
      <c r="S2029" s="200">
        <f>TRUNC((('TARIFA ENTREGA A DIRECCION USD'!C2029-'TARIFA ENTREGA A DIRECCION USD'!D2029)/'TARIFA ENTREGA A DIRECCION USD'!D2029)+1,3)</f>
        <v>0.72299999999999998</v>
      </c>
      <c r="T2029" s="200">
        <f>TRUNC(('TARIFA ENTREGA A DIRECCION USD'!E2029-'TARIFA ENTREGA A DIRECCION USD'!D2029)/'TARIFA ENTREGA A DIRECCION USD'!D2029,3)</f>
        <v>0.254</v>
      </c>
      <c r="U2029" s="200">
        <f>TRUNC(('TARIFA ENTREGA A DIRECCION USD'!F2029-'TARIFA ENTREGA A DIRECCION USD'!D2029)/'TARIFA ENTREGA A DIRECCION USD'!D2029,3)</f>
        <v>0.42599999999999999</v>
      </c>
      <c r="V2029" s="200">
        <f>TRUNC(('TARIFA ENTREGA A DIRECCION USD'!G2029-'TARIFA ENTREGA A DIRECCION USD'!D2029)/'TARIFA ENTREGA A DIRECCION USD'!D2029,3)</f>
        <v>0.95199999999999996</v>
      </c>
      <c r="X2029" s="142">
        <v>16.12</v>
      </c>
      <c r="Y2029" s="190">
        <v>2022</v>
      </c>
      <c r="Z2029" s="200">
        <v>0.55000000000000004</v>
      </c>
      <c r="AA2029" s="200">
        <v>0.13</v>
      </c>
      <c r="AB2029" s="200">
        <v>0.3</v>
      </c>
      <c r="AC2029" s="200">
        <v>0.85</v>
      </c>
      <c r="AL2029"/>
      <c r="AM2029"/>
      <c r="AN2029"/>
      <c r="AO2029"/>
      <c r="AP2029"/>
      <c r="AQ2029"/>
      <c r="AR2029"/>
      <c r="AS2029"/>
      <c r="AT2029"/>
      <c r="AU2029"/>
    </row>
    <row r="2030" spans="17:47" x14ac:dyDescent="0.2">
      <c r="Q2030" s="142">
        <f>TRUNC('TARIFA ENTREGA A DIRECCION USD'!D2031-'TARIFA ENTREGA A DIRECCION USD'!D2030,2)</f>
        <v>0.54</v>
      </c>
      <c r="R2030" s="190">
        <v>2023</v>
      </c>
      <c r="S2030" s="200">
        <f>TRUNC((('TARIFA ENTREGA A DIRECCION USD'!C2030-'TARIFA ENTREGA A DIRECCION USD'!D2030)/'TARIFA ENTREGA A DIRECCION USD'!D2030)+1,3)</f>
        <v>0.72299999999999998</v>
      </c>
      <c r="T2030" s="200">
        <f>TRUNC(('TARIFA ENTREGA A DIRECCION USD'!E2030-'TARIFA ENTREGA A DIRECCION USD'!D2030)/'TARIFA ENTREGA A DIRECCION USD'!D2030,3)</f>
        <v>0.254</v>
      </c>
      <c r="U2030" s="200">
        <f>TRUNC(('TARIFA ENTREGA A DIRECCION USD'!F2030-'TARIFA ENTREGA A DIRECCION USD'!D2030)/'TARIFA ENTREGA A DIRECCION USD'!D2030,3)</f>
        <v>0.42599999999999999</v>
      </c>
      <c r="V2030" s="200">
        <f>TRUNC(('TARIFA ENTREGA A DIRECCION USD'!G2030-'TARIFA ENTREGA A DIRECCION USD'!D2030)/'TARIFA ENTREGA A DIRECCION USD'!D2030,3)</f>
        <v>0.95199999999999996</v>
      </c>
      <c r="X2030" s="142">
        <v>16.12</v>
      </c>
      <c r="Y2030" s="190">
        <v>2023</v>
      </c>
      <c r="Z2030" s="200">
        <v>0.55000000000000004</v>
      </c>
      <c r="AA2030" s="200">
        <v>0.13</v>
      </c>
      <c r="AB2030" s="200">
        <v>0.3</v>
      </c>
      <c r="AC2030" s="200">
        <v>0.85</v>
      </c>
      <c r="AL2030"/>
      <c r="AM2030"/>
      <c r="AN2030"/>
      <c r="AO2030"/>
      <c r="AP2030"/>
      <c r="AQ2030"/>
      <c r="AR2030"/>
      <c r="AS2030"/>
      <c r="AT2030"/>
      <c r="AU2030"/>
    </row>
    <row r="2031" spans="17:47" x14ac:dyDescent="0.2">
      <c r="Q2031" s="142">
        <f>TRUNC('TARIFA ENTREGA A DIRECCION USD'!D2032-'TARIFA ENTREGA A DIRECCION USD'!D2031,2)</f>
        <v>0.54</v>
      </c>
      <c r="R2031" s="190">
        <v>2024</v>
      </c>
      <c r="S2031" s="200">
        <f>TRUNC((('TARIFA ENTREGA A DIRECCION USD'!C2031-'TARIFA ENTREGA A DIRECCION USD'!D2031)/'TARIFA ENTREGA A DIRECCION USD'!D2031)+1,3)</f>
        <v>0.72299999999999998</v>
      </c>
      <c r="T2031" s="200">
        <f>TRUNC(('TARIFA ENTREGA A DIRECCION USD'!E2031-'TARIFA ENTREGA A DIRECCION USD'!D2031)/'TARIFA ENTREGA A DIRECCION USD'!D2031,3)</f>
        <v>0.254</v>
      </c>
      <c r="U2031" s="200">
        <f>TRUNC(('TARIFA ENTREGA A DIRECCION USD'!F2031-'TARIFA ENTREGA A DIRECCION USD'!D2031)/'TARIFA ENTREGA A DIRECCION USD'!D2031,3)</f>
        <v>0.42599999999999999</v>
      </c>
      <c r="V2031" s="200">
        <f>TRUNC(('TARIFA ENTREGA A DIRECCION USD'!G2031-'TARIFA ENTREGA A DIRECCION USD'!D2031)/'TARIFA ENTREGA A DIRECCION USD'!D2031,3)</f>
        <v>0.95199999999999996</v>
      </c>
      <c r="X2031" s="142">
        <v>16.12</v>
      </c>
      <c r="Y2031" s="190">
        <v>2024</v>
      </c>
      <c r="Z2031" s="200">
        <v>0.55000000000000004</v>
      </c>
      <c r="AA2031" s="200">
        <v>0.13</v>
      </c>
      <c r="AB2031" s="200">
        <v>0.3</v>
      </c>
      <c r="AC2031" s="200">
        <v>0.85</v>
      </c>
      <c r="AL2031"/>
      <c r="AM2031"/>
      <c r="AN2031"/>
      <c r="AO2031"/>
      <c r="AP2031"/>
      <c r="AQ2031"/>
      <c r="AR2031"/>
      <c r="AS2031"/>
      <c r="AT2031"/>
      <c r="AU2031"/>
    </row>
    <row r="2032" spans="17:47" x14ac:dyDescent="0.2">
      <c r="Q2032" s="142">
        <f>TRUNC('TARIFA ENTREGA A DIRECCION USD'!D2033-'TARIFA ENTREGA A DIRECCION USD'!D2032,2)</f>
        <v>0.54</v>
      </c>
      <c r="R2032" s="190">
        <v>2025</v>
      </c>
      <c r="S2032" s="200">
        <f>TRUNC((('TARIFA ENTREGA A DIRECCION USD'!C2032-'TARIFA ENTREGA A DIRECCION USD'!D2032)/'TARIFA ENTREGA A DIRECCION USD'!D2032)+1,3)</f>
        <v>0.72299999999999998</v>
      </c>
      <c r="T2032" s="200">
        <f>TRUNC(('TARIFA ENTREGA A DIRECCION USD'!E2032-'TARIFA ENTREGA A DIRECCION USD'!D2032)/'TARIFA ENTREGA A DIRECCION USD'!D2032,3)</f>
        <v>0.254</v>
      </c>
      <c r="U2032" s="200">
        <f>TRUNC(('TARIFA ENTREGA A DIRECCION USD'!F2032-'TARIFA ENTREGA A DIRECCION USD'!D2032)/'TARIFA ENTREGA A DIRECCION USD'!D2032,3)</f>
        <v>0.42599999999999999</v>
      </c>
      <c r="V2032" s="200">
        <f>TRUNC(('TARIFA ENTREGA A DIRECCION USD'!G2032-'TARIFA ENTREGA A DIRECCION USD'!D2032)/'TARIFA ENTREGA A DIRECCION USD'!D2032,3)</f>
        <v>0.95199999999999996</v>
      </c>
      <c r="X2032" s="142">
        <v>16.12</v>
      </c>
      <c r="Y2032" s="190">
        <v>2025</v>
      </c>
      <c r="Z2032" s="200">
        <v>0.55000000000000004</v>
      </c>
      <c r="AA2032" s="200">
        <v>0.13</v>
      </c>
      <c r="AB2032" s="200">
        <v>0.3</v>
      </c>
      <c r="AC2032" s="200">
        <v>0.85</v>
      </c>
      <c r="AL2032"/>
      <c r="AM2032"/>
      <c r="AN2032"/>
      <c r="AO2032"/>
      <c r="AP2032"/>
      <c r="AQ2032"/>
      <c r="AR2032"/>
      <c r="AS2032"/>
      <c r="AT2032"/>
      <c r="AU2032"/>
    </row>
    <row r="2033" spans="17:47" x14ac:dyDescent="0.2">
      <c r="Q2033" s="142">
        <f>TRUNC('TARIFA ENTREGA A DIRECCION USD'!D2034-'TARIFA ENTREGA A DIRECCION USD'!D2033,2)</f>
        <v>0.54</v>
      </c>
      <c r="R2033" s="190">
        <v>2026</v>
      </c>
      <c r="S2033" s="200">
        <f>TRUNC((('TARIFA ENTREGA A DIRECCION USD'!C2033-'TARIFA ENTREGA A DIRECCION USD'!D2033)/'TARIFA ENTREGA A DIRECCION USD'!D2033)+1,3)</f>
        <v>0.72299999999999998</v>
      </c>
      <c r="T2033" s="200">
        <f>TRUNC(('TARIFA ENTREGA A DIRECCION USD'!E2033-'TARIFA ENTREGA A DIRECCION USD'!D2033)/'TARIFA ENTREGA A DIRECCION USD'!D2033,3)</f>
        <v>0.254</v>
      </c>
      <c r="U2033" s="200">
        <f>TRUNC(('TARIFA ENTREGA A DIRECCION USD'!F2033-'TARIFA ENTREGA A DIRECCION USD'!D2033)/'TARIFA ENTREGA A DIRECCION USD'!D2033,3)</f>
        <v>0.42599999999999999</v>
      </c>
      <c r="V2033" s="200">
        <f>TRUNC(('TARIFA ENTREGA A DIRECCION USD'!G2033-'TARIFA ENTREGA A DIRECCION USD'!D2033)/'TARIFA ENTREGA A DIRECCION USD'!D2033,3)</f>
        <v>0.95199999999999996</v>
      </c>
      <c r="X2033" s="142">
        <v>16.12</v>
      </c>
      <c r="Y2033" s="190">
        <v>2026</v>
      </c>
      <c r="Z2033" s="200">
        <v>0.55000000000000004</v>
      </c>
      <c r="AA2033" s="200">
        <v>0.13</v>
      </c>
      <c r="AB2033" s="200">
        <v>0.3</v>
      </c>
      <c r="AC2033" s="200">
        <v>0.85</v>
      </c>
      <c r="AL2033"/>
      <c r="AM2033"/>
      <c r="AN2033"/>
      <c r="AO2033"/>
      <c r="AP2033"/>
      <c r="AQ2033"/>
      <c r="AR2033"/>
      <c r="AS2033"/>
      <c r="AT2033"/>
      <c r="AU2033"/>
    </row>
    <row r="2034" spans="17:47" x14ac:dyDescent="0.2">
      <c r="Q2034" s="142">
        <f>TRUNC('TARIFA ENTREGA A DIRECCION USD'!D2035-'TARIFA ENTREGA A DIRECCION USD'!D2034,2)</f>
        <v>0.54</v>
      </c>
      <c r="R2034" s="190">
        <v>2027</v>
      </c>
      <c r="S2034" s="200">
        <f>TRUNC((('TARIFA ENTREGA A DIRECCION USD'!C2034-'TARIFA ENTREGA A DIRECCION USD'!D2034)/'TARIFA ENTREGA A DIRECCION USD'!D2034)+1,3)</f>
        <v>0.72299999999999998</v>
      </c>
      <c r="T2034" s="200">
        <f>TRUNC(('TARIFA ENTREGA A DIRECCION USD'!E2034-'TARIFA ENTREGA A DIRECCION USD'!D2034)/'TARIFA ENTREGA A DIRECCION USD'!D2034,3)</f>
        <v>0.254</v>
      </c>
      <c r="U2034" s="200">
        <f>TRUNC(('TARIFA ENTREGA A DIRECCION USD'!F2034-'TARIFA ENTREGA A DIRECCION USD'!D2034)/'TARIFA ENTREGA A DIRECCION USD'!D2034,3)</f>
        <v>0.42599999999999999</v>
      </c>
      <c r="V2034" s="200">
        <f>TRUNC(('TARIFA ENTREGA A DIRECCION USD'!G2034-'TARIFA ENTREGA A DIRECCION USD'!D2034)/'TARIFA ENTREGA A DIRECCION USD'!D2034,3)</f>
        <v>0.95199999999999996</v>
      </c>
      <c r="X2034" s="142">
        <v>16.12</v>
      </c>
      <c r="Y2034" s="190">
        <v>2027</v>
      </c>
      <c r="Z2034" s="200">
        <v>0.55000000000000004</v>
      </c>
      <c r="AA2034" s="200">
        <v>0.13</v>
      </c>
      <c r="AB2034" s="200">
        <v>0.3</v>
      </c>
      <c r="AC2034" s="200">
        <v>0.85</v>
      </c>
      <c r="AL2034"/>
      <c r="AM2034"/>
      <c r="AN2034"/>
      <c r="AO2034"/>
      <c r="AP2034"/>
      <c r="AQ2034"/>
      <c r="AR2034"/>
      <c r="AS2034"/>
      <c r="AT2034"/>
      <c r="AU2034"/>
    </row>
    <row r="2035" spans="17:47" x14ac:dyDescent="0.2">
      <c r="Q2035" s="142">
        <f>TRUNC('TARIFA ENTREGA A DIRECCION USD'!D2036-'TARIFA ENTREGA A DIRECCION USD'!D2035,2)</f>
        <v>0.54</v>
      </c>
      <c r="R2035" s="190">
        <v>2028</v>
      </c>
      <c r="S2035" s="200">
        <f>TRUNC((('TARIFA ENTREGA A DIRECCION USD'!C2035-'TARIFA ENTREGA A DIRECCION USD'!D2035)/'TARIFA ENTREGA A DIRECCION USD'!D2035)+1,3)</f>
        <v>0.72299999999999998</v>
      </c>
      <c r="T2035" s="200">
        <f>TRUNC(('TARIFA ENTREGA A DIRECCION USD'!E2035-'TARIFA ENTREGA A DIRECCION USD'!D2035)/'TARIFA ENTREGA A DIRECCION USD'!D2035,3)</f>
        <v>0.254</v>
      </c>
      <c r="U2035" s="200">
        <f>TRUNC(('TARIFA ENTREGA A DIRECCION USD'!F2035-'TARIFA ENTREGA A DIRECCION USD'!D2035)/'TARIFA ENTREGA A DIRECCION USD'!D2035,3)</f>
        <v>0.42599999999999999</v>
      </c>
      <c r="V2035" s="200">
        <f>TRUNC(('TARIFA ENTREGA A DIRECCION USD'!G2035-'TARIFA ENTREGA A DIRECCION USD'!D2035)/'TARIFA ENTREGA A DIRECCION USD'!D2035,3)</f>
        <v>0.95199999999999996</v>
      </c>
      <c r="X2035" s="142">
        <v>16.12</v>
      </c>
      <c r="Y2035" s="190">
        <v>2028</v>
      </c>
      <c r="Z2035" s="200">
        <v>0.55000000000000004</v>
      </c>
      <c r="AA2035" s="200">
        <v>0.13</v>
      </c>
      <c r="AB2035" s="200">
        <v>0.3</v>
      </c>
      <c r="AC2035" s="200">
        <v>0.85</v>
      </c>
      <c r="AL2035"/>
      <c r="AM2035"/>
      <c r="AN2035"/>
      <c r="AO2035"/>
      <c r="AP2035"/>
      <c r="AQ2035"/>
      <c r="AR2035"/>
      <c r="AS2035"/>
      <c r="AT2035"/>
      <c r="AU2035"/>
    </row>
    <row r="2036" spans="17:47" x14ac:dyDescent="0.2">
      <c r="Q2036" s="142">
        <f>TRUNC('TARIFA ENTREGA A DIRECCION USD'!D2037-'TARIFA ENTREGA A DIRECCION USD'!D2036,2)</f>
        <v>0.54</v>
      </c>
      <c r="R2036" s="190">
        <v>2029</v>
      </c>
      <c r="S2036" s="200">
        <f>TRUNC((('TARIFA ENTREGA A DIRECCION USD'!C2036-'TARIFA ENTREGA A DIRECCION USD'!D2036)/'TARIFA ENTREGA A DIRECCION USD'!D2036)+1,3)</f>
        <v>0.72299999999999998</v>
      </c>
      <c r="T2036" s="200">
        <f>TRUNC(('TARIFA ENTREGA A DIRECCION USD'!E2036-'TARIFA ENTREGA A DIRECCION USD'!D2036)/'TARIFA ENTREGA A DIRECCION USD'!D2036,3)</f>
        <v>0.254</v>
      </c>
      <c r="U2036" s="200">
        <f>TRUNC(('TARIFA ENTREGA A DIRECCION USD'!F2036-'TARIFA ENTREGA A DIRECCION USD'!D2036)/'TARIFA ENTREGA A DIRECCION USD'!D2036,3)</f>
        <v>0.42599999999999999</v>
      </c>
      <c r="V2036" s="200">
        <f>TRUNC(('TARIFA ENTREGA A DIRECCION USD'!G2036-'TARIFA ENTREGA A DIRECCION USD'!D2036)/'TARIFA ENTREGA A DIRECCION USD'!D2036,3)</f>
        <v>0.95199999999999996</v>
      </c>
      <c r="X2036" s="142">
        <v>16.12</v>
      </c>
      <c r="Y2036" s="190">
        <v>2029</v>
      </c>
      <c r="Z2036" s="200">
        <v>0.55000000000000004</v>
      </c>
      <c r="AA2036" s="200">
        <v>0.13</v>
      </c>
      <c r="AB2036" s="200">
        <v>0.3</v>
      </c>
      <c r="AC2036" s="200">
        <v>0.85</v>
      </c>
      <c r="AL2036"/>
      <c r="AM2036"/>
      <c r="AN2036"/>
      <c r="AO2036"/>
      <c r="AP2036"/>
      <c r="AQ2036"/>
      <c r="AR2036"/>
      <c r="AS2036"/>
      <c r="AT2036"/>
      <c r="AU2036"/>
    </row>
    <row r="2037" spans="17:47" x14ac:dyDescent="0.2">
      <c r="Q2037" s="142">
        <f>TRUNC('TARIFA ENTREGA A DIRECCION USD'!D2038-'TARIFA ENTREGA A DIRECCION USD'!D2037,2)</f>
        <v>0.54</v>
      </c>
      <c r="R2037" s="190">
        <v>2030</v>
      </c>
      <c r="S2037" s="200">
        <f>TRUNC((('TARIFA ENTREGA A DIRECCION USD'!C2037-'TARIFA ENTREGA A DIRECCION USD'!D2037)/'TARIFA ENTREGA A DIRECCION USD'!D2037)+1,3)</f>
        <v>0.72299999999999998</v>
      </c>
      <c r="T2037" s="200">
        <f>TRUNC(('TARIFA ENTREGA A DIRECCION USD'!E2037-'TARIFA ENTREGA A DIRECCION USD'!D2037)/'TARIFA ENTREGA A DIRECCION USD'!D2037,3)</f>
        <v>0.254</v>
      </c>
      <c r="U2037" s="200">
        <f>TRUNC(('TARIFA ENTREGA A DIRECCION USD'!F2037-'TARIFA ENTREGA A DIRECCION USD'!D2037)/'TARIFA ENTREGA A DIRECCION USD'!D2037,3)</f>
        <v>0.42599999999999999</v>
      </c>
      <c r="V2037" s="200">
        <f>TRUNC(('TARIFA ENTREGA A DIRECCION USD'!G2037-'TARIFA ENTREGA A DIRECCION USD'!D2037)/'TARIFA ENTREGA A DIRECCION USD'!D2037,3)</f>
        <v>0.95199999999999996</v>
      </c>
      <c r="X2037" s="142">
        <v>16.12</v>
      </c>
      <c r="Y2037" s="190">
        <v>2030</v>
      </c>
      <c r="Z2037" s="200">
        <v>0.55000000000000004</v>
      </c>
      <c r="AA2037" s="200">
        <v>0.13</v>
      </c>
      <c r="AB2037" s="200">
        <v>0.3</v>
      </c>
      <c r="AC2037" s="200">
        <v>0.85</v>
      </c>
      <c r="AL2037"/>
      <c r="AM2037"/>
      <c r="AN2037"/>
      <c r="AO2037"/>
      <c r="AP2037"/>
      <c r="AQ2037"/>
      <c r="AR2037"/>
      <c r="AS2037"/>
      <c r="AT2037"/>
      <c r="AU2037"/>
    </row>
    <row r="2038" spans="17:47" x14ac:dyDescent="0.2">
      <c r="Q2038" s="142">
        <f>TRUNC('TARIFA ENTREGA A DIRECCION USD'!D2039-'TARIFA ENTREGA A DIRECCION USD'!D2038,2)</f>
        <v>0.54</v>
      </c>
      <c r="R2038" s="190">
        <v>2031</v>
      </c>
      <c r="S2038" s="200">
        <f>TRUNC((('TARIFA ENTREGA A DIRECCION USD'!C2038-'TARIFA ENTREGA A DIRECCION USD'!D2038)/'TARIFA ENTREGA A DIRECCION USD'!D2038)+1,3)</f>
        <v>0.72299999999999998</v>
      </c>
      <c r="T2038" s="200">
        <f>TRUNC(('TARIFA ENTREGA A DIRECCION USD'!E2038-'TARIFA ENTREGA A DIRECCION USD'!D2038)/'TARIFA ENTREGA A DIRECCION USD'!D2038,3)</f>
        <v>0.254</v>
      </c>
      <c r="U2038" s="200">
        <f>TRUNC(('TARIFA ENTREGA A DIRECCION USD'!F2038-'TARIFA ENTREGA A DIRECCION USD'!D2038)/'TARIFA ENTREGA A DIRECCION USD'!D2038,3)</f>
        <v>0.42599999999999999</v>
      </c>
      <c r="V2038" s="200">
        <f>TRUNC(('TARIFA ENTREGA A DIRECCION USD'!G2038-'TARIFA ENTREGA A DIRECCION USD'!D2038)/'TARIFA ENTREGA A DIRECCION USD'!D2038,3)</f>
        <v>0.95299999999999996</v>
      </c>
      <c r="X2038" s="142">
        <v>16.12</v>
      </c>
      <c r="Y2038" s="190">
        <v>2031</v>
      </c>
      <c r="Z2038" s="200">
        <v>0.55000000000000004</v>
      </c>
      <c r="AA2038" s="200">
        <v>0.13</v>
      </c>
      <c r="AB2038" s="200">
        <v>0.3</v>
      </c>
      <c r="AC2038" s="200">
        <v>0.85</v>
      </c>
      <c r="AL2038"/>
      <c r="AM2038"/>
      <c r="AN2038"/>
      <c r="AO2038"/>
      <c r="AP2038"/>
      <c r="AQ2038"/>
      <c r="AR2038"/>
      <c r="AS2038"/>
      <c r="AT2038"/>
      <c r="AU2038"/>
    </row>
    <row r="2039" spans="17:47" x14ac:dyDescent="0.2">
      <c r="Q2039" s="142">
        <f>TRUNC('TARIFA ENTREGA A DIRECCION USD'!D2040-'TARIFA ENTREGA A DIRECCION USD'!D2039,2)</f>
        <v>0.54</v>
      </c>
      <c r="R2039" s="190">
        <v>2032</v>
      </c>
      <c r="S2039" s="200">
        <f>TRUNC((('TARIFA ENTREGA A DIRECCION USD'!C2039-'TARIFA ENTREGA A DIRECCION USD'!D2039)/'TARIFA ENTREGA A DIRECCION USD'!D2039)+1,3)</f>
        <v>0.72299999999999998</v>
      </c>
      <c r="T2039" s="200">
        <f>TRUNC(('TARIFA ENTREGA A DIRECCION USD'!E2039-'TARIFA ENTREGA A DIRECCION USD'!D2039)/'TARIFA ENTREGA A DIRECCION USD'!D2039,3)</f>
        <v>0.254</v>
      </c>
      <c r="U2039" s="200">
        <f>TRUNC(('TARIFA ENTREGA A DIRECCION USD'!F2039-'TARIFA ENTREGA A DIRECCION USD'!D2039)/'TARIFA ENTREGA A DIRECCION USD'!D2039,3)</f>
        <v>0.42599999999999999</v>
      </c>
      <c r="V2039" s="200">
        <f>TRUNC(('TARIFA ENTREGA A DIRECCION USD'!G2039-'TARIFA ENTREGA A DIRECCION USD'!D2039)/'TARIFA ENTREGA A DIRECCION USD'!D2039,3)</f>
        <v>0.95299999999999996</v>
      </c>
      <c r="X2039" s="142">
        <v>16.12</v>
      </c>
      <c r="Y2039" s="190">
        <v>2032</v>
      </c>
      <c r="Z2039" s="200">
        <v>0.55000000000000004</v>
      </c>
      <c r="AA2039" s="200">
        <v>0.13</v>
      </c>
      <c r="AB2039" s="200">
        <v>0.3</v>
      </c>
      <c r="AC2039" s="200">
        <v>0.85</v>
      </c>
      <c r="AL2039"/>
      <c r="AM2039"/>
      <c r="AN2039"/>
      <c r="AO2039"/>
      <c r="AP2039"/>
      <c r="AQ2039"/>
      <c r="AR2039"/>
      <c r="AS2039"/>
      <c r="AT2039"/>
      <c r="AU2039"/>
    </row>
    <row r="2040" spans="17:47" x14ac:dyDescent="0.2">
      <c r="Q2040" s="142">
        <f>TRUNC('TARIFA ENTREGA A DIRECCION USD'!D2041-'TARIFA ENTREGA A DIRECCION USD'!D2040,2)</f>
        <v>0.54</v>
      </c>
      <c r="R2040" s="190">
        <v>2033</v>
      </c>
      <c r="S2040" s="200">
        <f>TRUNC((('TARIFA ENTREGA A DIRECCION USD'!C2040-'TARIFA ENTREGA A DIRECCION USD'!D2040)/'TARIFA ENTREGA A DIRECCION USD'!D2040)+1,3)</f>
        <v>0.72299999999999998</v>
      </c>
      <c r="T2040" s="200">
        <f>TRUNC(('TARIFA ENTREGA A DIRECCION USD'!E2040-'TARIFA ENTREGA A DIRECCION USD'!D2040)/'TARIFA ENTREGA A DIRECCION USD'!D2040,3)</f>
        <v>0.254</v>
      </c>
      <c r="U2040" s="200">
        <f>TRUNC(('TARIFA ENTREGA A DIRECCION USD'!F2040-'TARIFA ENTREGA A DIRECCION USD'!D2040)/'TARIFA ENTREGA A DIRECCION USD'!D2040,3)</f>
        <v>0.42599999999999999</v>
      </c>
      <c r="V2040" s="200">
        <f>TRUNC(('TARIFA ENTREGA A DIRECCION USD'!G2040-'TARIFA ENTREGA A DIRECCION USD'!D2040)/'TARIFA ENTREGA A DIRECCION USD'!D2040,3)</f>
        <v>0.95299999999999996</v>
      </c>
      <c r="X2040" s="142">
        <v>16.12</v>
      </c>
      <c r="Y2040" s="190">
        <v>2033</v>
      </c>
      <c r="Z2040" s="200">
        <v>0.55000000000000004</v>
      </c>
      <c r="AA2040" s="200">
        <v>0.13</v>
      </c>
      <c r="AB2040" s="200">
        <v>0.3</v>
      </c>
      <c r="AC2040" s="200">
        <v>0.85</v>
      </c>
      <c r="AL2040"/>
      <c r="AM2040"/>
      <c r="AN2040"/>
      <c r="AO2040"/>
      <c r="AP2040"/>
      <c r="AQ2040"/>
      <c r="AR2040"/>
      <c r="AS2040"/>
      <c r="AT2040"/>
      <c r="AU2040"/>
    </row>
    <row r="2041" spans="17:47" x14ac:dyDescent="0.2">
      <c r="Q2041" s="142">
        <f>TRUNC('TARIFA ENTREGA A DIRECCION USD'!D2042-'TARIFA ENTREGA A DIRECCION USD'!D2041,2)</f>
        <v>0.54</v>
      </c>
      <c r="R2041" s="190">
        <v>2034</v>
      </c>
      <c r="S2041" s="200">
        <f>TRUNC((('TARIFA ENTREGA A DIRECCION USD'!C2041-'TARIFA ENTREGA A DIRECCION USD'!D2041)/'TARIFA ENTREGA A DIRECCION USD'!D2041)+1,3)</f>
        <v>0.72299999999999998</v>
      </c>
      <c r="T2041" s="200">
        <f>TRUNC(('TARIFA ENTREGA A DIRECCION USD'!E2041-'TARIFA ENTREGA A DIRECCION USD'!D2041)/'TARIFA ENTREGA A DIRECCION USD'!D2041,3)</f>
        <v>0.254</v>
      </c>
      <c r="U2041" s="200">
        <f>TRUNC(('TARIFA ENTREGA A DIRECCION USD'!F2041-'TARIFA ENTREGA A DIRECCION USD'!D2041)/'TARIFA ENTREGA A DIRECCION USD'!D2041,3)</f>
        <v>0.42599999999999999</v>
      </c>
      <c r="V2041" s="200">
        <f>TRUNC(('TARIFA ENTREGA A DIRECCION USD'!G2041-'TARIFA ENTREGA A DIRECCION USD'!D2041)/'TARIFA ENTREGA A DIRECCION USD'!D2041,3)</f>
        <v>0.95299999999999996</v>
      </c>
      <c r="X2041" s="142">
        <v>16.12</v>
      </c>
      <c r="Y2041" s="190">
        <v>2034</v>
      </c>
      <c r="Z2041" s="200">
        <v>0.55000000000000004</v>
      </c>
      <c r="AA2041" s="200">
        <v>0.13</v>
      </c>
      <c r="AB2041" s="200">
        <v>0.3</v>
      </c>
      <c r="AC2041" s="200">
        <v>0.85</v>
      </c>
      <c r="AL2041"/>
      <c r="AM2041"/>
      <c r="AN2041"/>
      <c r="AO2041"/>
      <c r="AP2041"/>
      <c r="AQ2041"/>
      <c r="AR2041"/>
      <c r="AS2041"/>
      <c r="AT2041"/>
      <c r="AU2041"/>
    </row>
    <row r="2042" spans="17:47" x14ac:dyDescent="0.2">
      <c r="Q2042" s="142">
        <f>TRUNC('TARIFA ENTREGA A DIRECCION USD'!D2043-'TARIFA ENTREGA A DIRECCION USD'!D2042,2)</f>
        <v>0.54</v>
      </c>
      <c r="R2042" s="190">
        <v>2035</v>
      </c>
      <c r="S2042" s="200">
        <f>TRUNC((('TARIFA ENTREGA A DIRECCION USD'!C2042-'TARIFA ENTREGA A DIRECCION USD'!D2042)/'TARIFA ENTREGA A DIRECCION USD'!D2042)+1,3)</f>
        <v>0.72299999999999998</v>
      </c>
      <c r="T2042" s="200">
        <f>TRUNC(('TARIFA ENTREGA A DIRECCION USD'!E2042-'TARIFA ENTREGA A DIRECCION USD'!D2042)/'TARIFA ENTREGA A DIRECCION USD'!D2042,3)</f>
        <v>0.254</v>
      </c>
      <c r="U2042" s="200">
        <f>TRUNC(('TARIFA ENTREGA A DIRECCION USD'!F2042-'TARIFA ENTREGA A DIRECCION USD'!D2042)/'TARIFA ENTREGA A DIRECCION USD'!D2042,3)</f>
        <v>0.42599999999999999</v>
      </c>
      <c r="V2042" s="200">
        <f>TRUNC(('TARIFA ENTREGA A DIRECCION USD'!G2042-'TARIFA ENTREGA A DIRECCION USD'!D2042)/'TARIFA ENTREGA A DIRECCION USD'!D2042,3)</f>
        <v>0.95299999999999996</v>
      </c>
      <c r="X2042" s="142">
        <v>16.12</v>
      </c>
      <c r="Y2042" s="190">
        <v>2035</v>
      </c>
      <c r="Z2042" s="200">
        <v>0.55000000000000004</v>
      </c>
      <c r="AA2042" s="200">
        <v>0.13</v>
      </c>
      <c r="AB2042" s="200">
        <v>0.3</v>
      </c>
      <c r="AC2042" s="200">
        <v>0.85</v>
      </c>
      <c r="AL2042"/>
      <c r="AM2042"/>
      <c r="AN2042"/>
      <c r="AO2042"/>
      <c r="AP2042"/>
      <c r="AQ2042"/>
      <c r="AR2042"/>
      <c r="AS2042"/>
      <c r="AT2042"/>
      <c r="AU2042"/>
    </row>
    <row r="2043" spans="17:47" x14ac:dyDescent="0.2">
      <c r="Q2043" s="142">
        <f>TRUNC('TARIFA ENTREGA A DIRECCION USD'!D2044-'TARIFA ENTREGA A DIRECCION USD'!D2043,2)</f>
        <v>0.54</v>
      </c>
      <c r="R2043" s="190">
        <v>2036</v>
      </c>
      <c r="S2043" s="200">
        <f>TRUNC((('TARIFA ENTREGA A DIRECCION USD'!C2043-'TARIFA ENTREGA A DIRECCION USD'!D2043)/'TARIFA ENTREGA A DIRECCION USD'!D2043)+1,3)</f>
        <v>0.72299999999999998</v>
      </c>
      <c r="T2043" s="200">
        <f>TRUNC(('TARIFA ENTREGA A DIRECCION USD'!E2043-'TARIFA ENTREGA A DIRECCION USD'!D2043)/'TARIFA ENTREGA A DIRECCION USD'!D2043,3)</f>
        <v>0.254</v>
      </c>
      <c r="U2043" s="200">
        <f>TRUNC(('TARIFA ENTREGA A DIRECCION USD'!F2043-'TARIFA ENTREGA A DIRECCION USD'!D2043)/'TARIFA ENTREGA A DIRECCION USD'!D2043,3)</f>
        <v>0.42599999999999999</v>
      </c>
      <c r="V2043" s="200">
        <f>TRUNC(('TARIFA ENTREGA A DIRECCION USD'!G2043-'TARIFA ENTREGA A DIRECCION USD'!D2043)/'TARIFA ENTREGA A DIRECCION USD'!D2043,3)</f>
        <v>0.95299999999999996</v>
      </c>
      <c r="X2043" s="142">
        <v>16.12</v>
      </c>
      <c r="Y2043" s="190">
        <v>2036</v>
      </c>
      <c r="Z2043" s="200">
        <v>0.55000000000000004</v>
      </c>
      <c r="AA2043" s="200">
        <v>0.13</v>
      </c>
      <c r="AB2043" s="200">
        <v>0.3</v>
      </c>
      <c r="AC2043" s="200">
        <v>0.85</v>
      </c>
      <c r="AL2043"/>
      <c r="AM2043"/>
      <c r="AN2043"/>
      <c r="AO2043"/>
      <c r="AP2043"/>
      <c r="AQ2043"/>
      <c r="AR2043"/>
      <c r="AS2043"/>
      <c r="AT2043"/>
      <c r="AU2043"/>
    </row>
    <row r="2044" spans="17:47" x14ac:dyDescent="0.2">
      <c r="Q2044" s="142">
        <f>TRUNC('TARIFA ENTREGA A DIRECCION USD'!D2045-'TARIFA ENTREGA A DIRECCION USD'!D2044,2)</f>
        <v>0.54</v>
      </c>
      <c r="R2044" s="190">
        <v>2037</v>
      </c>
      <c r="S2044" s="200">
        <f>TRUNC((('TARIFA ENTREGA A DIRECCION USD'!C2044-'TARIFA ENTREGA A DIRECCION USD'!D2044)/'TARIFA ENTREGA A DIRECCION USD'!D2044)+1,3)</f>
        <v>0.72299999999999998</v>
      </c>
      <c r="T2044" s="200">
        <f>TRUNC(('TARIFA ENTREGA A DIRECCION USD'!E2044-'TARIFA ENTREGA A DIRECCION USD'!D2044)/'TARIFA ENTREGA A DIRECCION USD'!D2044,3)</f>
        <v>0.254</v>
      </c>
      <c r="U2044" s="200">
        <f>TRUNC(('TARIFA ENTREGA A DIRECCION USD'!F2044-'TARIFA ENTREGA A DIRECCION USD'!D2044)/'TARIFA ENTREGA A DIRECCION USD'!D2044,3)</f>
        <v>0.42599999999999999</v>
      </c>
      <c r="V2044" s="200">
        <f>TRUNC(('TARIFA ENTREGA A DIRECCION USD'!G2044-'TARIFA ENTREGA A DIRECCION USD'!D2044)/'TARIFA ENTREGA A DIRECCION USD'!D2044,3)</f>
        <v>0.95299999999999996</v>
      </c>
      <c r="X2044" s="142">
        <v>16.12</v>
      </c>
      <c r="Y2044" s="190">
        <v>2037</v>
      </c>
      <c r="Z2044" s="200">
        <v>0.55000000000000004</v>
      </c>
      <c r="AA2044" s="200">
        <v>0.13</v>
      </c>
      <c r="AB2044" s="200">
        <v>0.3</v>
      </c>
      <c r="AC2044" s="200">
        <v>0.85</v>
      </c>
      <c r="AL2044"/>
      <c r="AM2044"/>
      <c r="AN2044"/>
      <c r="AO2044"/>
      <c r="AP2044"/>
      <c r="AQ2044"/>
      <c r="AR2044"/>
      <c r="AS2044"/>
      <c r="AT2044"/>
      <c r="AU2044"/>
    </row>
    <row r="2045" spans="17:47" x14ac:dyDescent="0.2">
      <c r="Q2045" s="142">
        <f>TRUNC('TARIFA ENTREGA A DIRECCION USD'!D2046-'TARIFA ENTREGA A DIRECCION USD'!D2045,2)</f>
        <v>0.54</v>
      </c>
      <c r="R2045" s="190">
        <v>2038</v>
      </c>
      <c r="S2045" s="200">
        <f>TRUNC((('TARIFA ENTREGA A DIRECCION USD'!C2045-'TARIFA ENTREGA A DIRECCION USD'!D2045)/'TARIFA ENTREGA A DIRECCION USD'!D2045)+1,3)</f>
        <v>0.72299999999999998</v>
      </c>
      <c r="T2045" s="200">
        <f>TRUNC(('TARIFA ENTREGA A DIRECCION USD'!E2045-'TARIFA ENTREGA A DIRECCION USD'!D2045)/'TARIFA ENTREGA A DIRECCION USD'!D2045,3)</f>
        <v>0.254</v>
      </c>
      <c r="U2045" s="200">
        <f>TRUNC(('TARIFA ENTREGA A DIRECCION USD'!F2045-'TARIFA ENTREGA A DIRECCION USD'!D2045)/'TARIFA ENTREGA A DIRECCION USD'!D2045,3)</f>
        <v>0.42599999999999999</v>
      </c>
      <c r="V2045" s="200">
        <f>TRUNC(('TARIFA ENTREGA A DIRECCION USD'!G2045-'TARIFA ENTREGA A DIRECCION USD'!D2045)/'TARIFA ENTREGA A DIRECCION USD'!D2045,3)</f>
        <v>0.95299999999999996</v>
      </c>
      <c r="X2045" s="142">
        <v>16.12</v>
      </c>
      <c r="Y2045" s="190">
        <v>2038</v>
      </c>
      <c r="Z2045" s="200">
        <v>0.55000000000000004</v>
      </c>
      <c r="AA2045" s="200">
        <v>0.13</v>
      </c>
      <c r="AB2045" s="200">
        <v>0.3</v>
      </c>
      <c r="AC2045" s="200">
        <v>0.85</v>
      </c>
      <c r="AL2045"/>
      <c r="AM2045"/>
      <c r="AN2045"/>
      <c r="AO2045"/>
      <c r="AP2045"/>
      <c r="AQ2045"/>
      <c r="AR2045"/>
      <c r="AS2045"/>
      <c r="AT2045"/>
      <c r="AU2045"/>
    </row>
    <row r="2046" spans="17:47" x14ac:dyDescent="0.2">
      <c r="Q2046" s="142">
        <f>TRUNC('TARIFA ENTREGA A DIRECCION USD'!D2047-'TARIFA ENTREGA A DIRECCION USD'!D2046,2)</f>
        <v>0.54</v>
      </c>
      <c r="R2046" s="190">
        <v>2039</v>
      </c>
      <c r="S2046" s="200">
        <f>TRUNC((('TARIFA ENTREGA A DIRECCION USD'!C2046-'TARIFA ENTREGA A DIRECCION USD'!D2046)/'TARIFA ENTREGA A DIRECCION USD'!D2046)+1,3)</f>
        <v>0.72299999999999998</v>
      </c>
      <c r="T2046" s="200">
        <f>TRUNC(('TARIFA ENTREGA A DIRECCION USD'!E2046-'TARIFA ENTREGA A DIRECCION USD'!D2046)/'TARIFA ENTREGA A DIRECCION USD'!D2046,3)</f>
        <v>0.254</v>
      </c>
      <c r="U2046" s="200">
        <f>TRUNC(('TARIFA ENTREGA A DIRECCION USD'!F2046-'TARIFA ENTREGA A DIRECCION USD'!D2046)/'TARIFA ENTREGA A DIRECCION USD'!D2046,3)</f>
        <v>0.42599999999999999</v>
      </c>
      <c r="V2046" s="200">
        <f>TRUNC(('TARIFA ENTREGA A DIRECCION USD'!G2046-'TARIFA ENTREGA A DIRECCION USD'!D2046)/'TARIFA ENTREGA A DIRECCION USD'!D2046,3)</f>
        <v>0.95299999999999996</v>
      </c>
      <c r="X2046" s="142">
        <v>16.12</v>
      </c>
      <c r="Y2046" s="190">
        <v>2039</v>
      </c>
      <c r="Z2046" s="200">
        <v>0.55000000000000004</v>
      </c>
      <c r="AA2046" s="200">
        <v>0.13</v>
      </c>
      <c r="AB2046" s="200">
        <v>0.3</v>
      </c>
      <c r="AC2046" s="200">
        <v>0.85</v>
      </c>
      <c r="AL2046"/>
      <c r="AM2046"/>
      <c r="AN2046"/>
      <c r="AO2046"/>
      <c r="AP2046"/>
      <c r="AQ2046"/>
      <c r="AR2046"/>
      <c r="AS2046"/>
      <c r="AT2046"/>
      <c r="AU2046"/>
    </row>
    <row r="2047" spans="17:47" x14ac:dyDescent="0.2">
      <c r="Q2047" s="142">
        <f>TRUNC('TARIFA ENTREGA A DIRECCION USD'!D2048-'TARIFA ENTREGA A DIRECCION USD'!D2047,2)</f>
        <v>0.54</v>
      </c>
      <c r="R2047" s="190">
        <v>2040</v>
      </c>
      <c r="S2047" s="200">
        <f>TRUNC((('TARIFA ENTREGA A DIRECCION USD'!C2047-'TARIFA ENTREGA A DIRECCION USD'!D2047)/'TARIFA ENTREGA A DIRECCION USD'!D2047)+1,3)</f>
        <v>0.72299999999999998</v>
      </c>
      <c r="T2047" s="200">
        <f>TRUNC(('TARIFA ENTREGA A DIRECCION USD'!E2047-'TARIFA ENTREGA A DIRECCION USD'!D2047)/'TARIFA ENTREGA A DIRECCION USD'!D2047,3)</f>
        <v>0.254</v>
      </c>
      <c r="U2047" s="200">
        <f>TRUNC(('TARIFA ENTREGA A DIRECCION USD'!F2047-'TARIFA ENTREGA A DIRECCION USD'!D2047)/'TARIFA ENTREGA A DIRECCION USD'!D2047,3)</f>
        <v>0.42599999999999999</v>
      </c>
      <c r="V2047" s="200">
        <f>TRUNC(('TARIFA ENTREGA A DIRECCION USD'!G2047-'TARIFA ENTREGA A DIRECCION USD'!D2047)/'TARIFA ENTREGA A DIRECCION USD'!D2047,3)</f>
        <v>0.95299999999999996</v>
      </c>
      <c r="X2047" s="142">
        <v>16.12</v>
      </c>
      <c r="Y2047" s="190">
        <v>2040</v>
      </c>
      <c r="Z2047" s="200">
        <v>0.55000000000000004</v>
      </c>
      <c r="AA2047" s="200">
        <v>0.13</v>
      </c>
      <c r="AB2047" s="200">
        <v>0.3</v>
      </c>
      <c r="AC2047" s="200">
        <v>0.85</v>
      </c>
      <c r="AL2047"/>
      <c r="AM2047"/>
      <c r="AN2047"/>
      <c r="AO2047"/>
      <c r="AP2047"/>
      <c r="AQ2047"/>
      <c r="AR2047"/>
      <c r="AS2047"/>
      <c r="AT2047"/>
      <c r="AU2047"/>
    </row>
    <row r="2048" spans="17:47" x14ac:dyDescent="0.2">
      <c r="Q2048" s="142">
        <f>TRUNC('TARIFA ENTREGA A DIRECCION USD'!D2049-'TARIFA ENTREGA A DIRECCION USD'!D2048,2)</f>
        <v>0.54</v>
      </c>
      <c r="R2048" s="190">
        <v>2041</v>
      </c>
      <c r="S2048" s="200">
        <f>TRUNC((('TARIFA ENTREGA A DIRECCION USD'!C2048-'TARIFA ENTREGA A DIRECCION USD'!D2048)/'TARIFA ENTREGA A DIRECCION USD'!D2048)+1,3)</f>
        <v>0.72299999999999998</v>
      </c>
      <c r="T2048" s="200">
        <f>TRUNC(('TARIFA ENTREGA A DIRECCION USD'!E2048-'TARIFA ENTREGA A DIRECCION USD'!D2048)/'TARIFA ENTREGA A DIRECCION USD'!D2048,3)</f>
        <v>0.254</v>
      </c>
      <c r="U2048" s="200">
        <f>TRUNC(('TARIFA ENTREGA A DIRECCION USD'!F2048-'TARIFA ENTREGA A DIRECCION USD'!D2048)/'TARIFA ENTREGA A DIRECCION USD'!D2048,3)</f>
        <v>0.42599999999999999</v>
      </c>
      <c r="V2048" s="200">
        <f>TRUNC(('TARIFA ENTREGA A DIRECCION USD'!G2048-'TARIFA ENTREGA A DIRECCION USD'!D2048)/'TARIFA ENTREGA A DIRECCION USD'!D2048,3)</f>
        <v>0.95299999999999996</v>
      </c>
      <c r="X2048" s="142">
        <v>16.12</v>
      </c>
      <c r="Y2048" s="190">
        <v>2041</v>
      </c>
      <c r="Z2048" s="200">
        <v>0.55000000000000004</v>
      </c>
      <c r="AA2048" s="200">
        <v>0.13</v>
      </c>
      <c r="AB2048" s="200">
        <v>0.3</v>
      </c>
      <c r="AC2048" s="200">
        <v>0.85</v>
      </c>
      <c r="AL2048"/>
      <c r="AM2048"/>
      <c r="AN2048"/>
      <c r="AO2048"/>
      <c r="AP2048"/>
      <c r="AQ2048"/>
      <c r="AR2048"/>
      <c r="AS2048"/>
      <c r="AT2048"/>
      <c r="AU2048"/>
    </row>
    <row r="2049" spans="17:47" x14ac:dyDescent="0.2">
      <c r="Q2049" s="142">
        <f>TRUNC('TARIFA ENTREGA A DIRECCION USD'!D2050-'TARIFA ENTREGA A DIRECCION USD'!D2049,2)</f>
        <v>0.54</v>
      </c>
      <c r="R2049" s="190">
        <v>2042</v>
      </c>
      <c r="S2049" s="200">
        <f>TRUNC((('TARIFA ENTREGA A DIRECCION USD'!C2049-'TARIFA ENTREGA A DIRECCION USD'!D2049)/'TARIFA ENTREGA A DIRECCION USD'!D2049)+1,3)</f>
        <v>0.72299999999999998</v>
      </c>
      <c r="T2049" s="200">
        <f>TRUNC(('TARIFA ENTREGA A DIRECCION USD'!E2049-'TARIFA ENTREGA A DIRECCION USD'!D2049)/'TARIFA ENTREGA A DIRECCION USD'!D2049,3)</f>
        <v>0.254</v>
      </c>
      <c r="U2049" s="200">
        <f>TRUNC(('TARIFA ENTREGA A DIRECCION USD'!F2049-'TARIFA ENTREGA A DIRECCION USD'!D2049)/'TARIFA ENTREGA A DIRECCION USD'!D2049,3)</f>
        <v>0.42599999999999999</v>
      </c>
      <c r="V2049" s="200">
        <f>TRUNC(('TARIFA ENTREGA A DIRECCION USD'!G2049-'TARIFA ENTREGA A DIRECCION USD'!D2049)/'TARIFA ENTREGA A DIRECCION USD'!D2049,3)</f>
        <v>0.95299999999999996</v>
      </c>
      <c r="X2049" s="142">
        <v>16.12</v>
      </c>
      <c r="Y2049" s="190">
        <v>2042</v>
      </c>
      <c r="Z2049" s="200">
        <v>0.55000000000000004</v>
      </c>
      <c r="AA2049" s="200">
        <v>0.13</v>
      </c>
      <c r="AB2049" s="200">
        <v>0.3</v>
      </c>
      <c r="AC2049" s="200">
        <v>0.85</v>
      </c>
      <c r="AL2049"/>
      <c r="AM2049"/>
      <c r="AN2049"/>
      <c r="AO2049"/>
      <c r="AP2049"/>
      <c r="AQ2049"/>
      <c r="AR2049"/>
      <c r="AS2049"/>
      <c r="AT2049"/>
      <c r="AU2049"/>
    </row>
    <row r="2050" spans="17:47" x14ac:dyDescent="0.2">
      <c r="Q2050" s="142">
        <f>TRUNC('TARIFA ENTREGA A DIRECCION USD'!D2051-'TARIFA ENTREGA A DIRECCION USD'!D2050,2)</f>
        <v>0.54</v>
      </c>
      <c r="R2050" s="190">
        <v>2043</v>
      </c>
      <c r="S2050" s="200">
        <f>TRUNC((('TARIFA ENTREGA A DIRECCION USD'!C2050-'TARIFA ENTREGA A DIRECCION USD'!D2050)/'TARIFA ENTREGA A DIRECCION USD'!D2050)+1,3)</f>
        <v>0.72299999999999998</v>
      </c>
      <c r="T2050" s="200">
        <f>TRUNC(('TARIFA ENTREGA A DIRECCION USD'!E2050-'TARIFA ENTREGA A DIRECCION USD'!D2050)/'TARIFA ENTREGA A DIRECCION USD'!D2050,3)</f>
        <v>0.254</v>
      </c>
      <c r="U2050" s="200">
        <f>TRUNC(('TARIFA ENTREGA A DIRECCION USD'!F2050-'TARIFA ENTREGA A DIRECCION USD'!D2050)/'TARIFA ENTREGA A DIRECCION USD'!D2050,3)</f>
        <v>0.42599999999999999</v>
      </c>
      <c r="V2050" s="200">
        <f>TRUNC(('TARIFA ENTREGA A DIRECCION USD'!G2050-'TARIFA ENTREGA A DIRECCION USD'!D2050)/'TARIFA ENTREGA A DIRECCION USD'!D2050,3)</f>
        <v>0.95299999999999996</v>
      </c>
      <c r="X2050" s="142">
        <v>16.12</v>
      </c>
      <c r="Y2050" s="190">
        <v>2043</v>
      </c>
      <c r="Z2050" s="200">
        <v>0.55000000000000004</v>
      </c>
      <c r="AA2050" s="200">
        <v>0.13</v>
      </c>
      <c r="AB2050" s="200">
        <v>0.3</v>
      </c>
      <c r="AC2050" s="200">
        <v>0.85</v>
      </c>
      <c r="AL2050"/>
      <c r="AM2050"/>
      <c r="AN2050"/>
      <c r="AO2050"/>
      <c r="AP2050"/>
      <c r="AQ2050"/>
      <c r="AR2050"/>
      <c r="AS2050"/>
      <c r="AT2050"/>
      <c r="AU2050"/>
    </row>
    <row r="2051" spans="17:47" x14ac:dyDescent="0.2">
      <c r="Q2051" s="142">
        <f>TRUNC('TARIFA ENTREGA A DIRECCION USD'!D2052-'TARIFA ENTREGA A DIRECCION USD'!D2051,2)</f>
        <v>0.54</v>
      </c>
      <c r="R2051" s="190">
        <v>2044</v>
      </c>
      <c r="S2051" s="200">
        <f>TRUNC((('TARIFA ENTREGA A DIRECCION USD'!C2051-'TARIFA ENTREGA A DIRECCION USD'!D2051)/'TARIFA ENTREGA A DIRECCION USD'!D2051)+1,3)</f>
        <v>0.72299999999999998</v>
      </c>
      <c r="T2051" s="200">
        <f>TRUNC(('TARIFA ENTREGA A DIRECCION USD'!E2051-'TARIFA ENTREGA A DIRECCION USD'!D2051)/'TARIFA ENTREGA A DIRECCION USD'!D2051,3)</f>
        <v>0.254</v>
      </c>
      <c r="U2051" s="200">
        <f>TRUNC(('TARIFA ENTREGA A DIRECCION USD'!F2051-'TARIFA ENTREGA A DIRECCION USD'!D2051)/'TARIFA ENTREGA A DIRECCION USD'!D2051,3)</f>
        <v>0.42599999999999999</v>
      </c>
      <c r="V2051" s="200">
        <f>TRUNC(('TARIFA ENTREGA A DIRECCION USD'!G2051-'TARIFA ENTREGA A DIRECCION USD'!D2051)/'TARIFA ENTREGA A DIRECCION USD'!D2051,3)</f>
        <v>0.95299999999999996</v>
      </c>
      <c r="X2051" s="142">
        <v>16.12</v>
      </c>
      <c r="Y2051" s="190">
        <v>2044</v>
      </c>
      <c r="Z2051" s="200">
        <v>0.55000000000000004</v>
      </c>
      <c r="AA2051" s="200">
        <v>0.13</v>
      </c>
      <c r="AB2051" s="200">
        <v>0.3</v>
      </c>
      <c r="AC2051" s="200">
        <v>0.85</v>
      </c>
      <c r="AL2051"/>
      <c r="AM2051"/>
      <c r="AN2051"/>
      <c r="AO2051"/>
      <c r="AP2051"/>
      <c r="AQ2051"/>
      <c r="AR2051"/>
      <c r="AS2051"/>
      <c r="AT2051"/>
      <c r="AU2051"/>
    </row>
    <row r="2052" spans="17:47" x14ac:dyDescent="0.2">
      <c r="Q2052" s="142">
        <f>TRUNC('TARIFA ENTREGA A DIRECCION USD'!D2053-'TARIFA ENTREGA A DIRECCION USD'!D2052,2)</f>
        <v>0.54</v>
      </c>
      <c r="R2052" s="190">
        <v>2045</v>
      </c>
      <c r="S2052" s="200">
        <f>TRUNC((('TARIFA ENTREGA A DIRECCION USD'!C2052-'TARIFA ENTREGA A DIRECCION USD'!D2052)/'TARIFA ENTREGA A DIRECCION USD'!D2052)+1,3)</f>
        <v>0.72299999999999998</v>
      </c>
      <c r="T2052" s="200">
        <f>TRUNC(('TARIFA ENTREGA A DIRECCION USD'!E2052-'TARIFA ENTREGA A DIRECCION USD'!D2052)/'TARIFA ENTREGA A DIRECCION USD'!D2052,3)</f>
        <v>0.254</v>
      </c>
      <c r="U2052" s="200">
        <f>TRUNC(('TARIFA ENTREGA A DIRECCION USD'!F2052-'TARIFA ENTREGA A DIRECCION USD'!D2052)/'TARIFA ENTREGA A DIRECCION USD'!D2052,3)</f>
        <v>0.42599999999999999</v>
      </c>
      <c r="V2052" s="200">
        <f>TRUNC(('TARIFA ENTREGA A DIRECCION USD'!G2052-'TARIFA ENTREGA A DIRECCION USD'!D2052)/'TARIFA ENTREGA A DIRECCION USD'!D2052,3)</f>
        <v>0.95299999999999996</v>
      </c>
      <c r="X2052" s="142">
        <v>16.12</v>
      </c>
      <c r="Y2052" s="190">
        <v>2045</v>
      </c>
      <c r="Z2052" s="200">
        <v>0.55000000000000004</v>
      </c>
      <c r="AA2052" s="200">
        <v>0.13</v>
      </c>
      <c r="AB2052" s="200">
        <v>0.3</v>
      </c>
      <c r="AC2052" s="200">
        <v>0.85</v>
      </c>
      <c r="AL2052"/>
      <c r="AM2052"/>
      <c r="AN2052"/>
      <c r="AO2052"/>
      <c r="AP2052"/>
      <c r="AQ2052"/>
      <c r="AR2052"/>
      <c r="AS2052"/>
      <c r="AT2052"/>
      <c r="AU2052"/>
    </row>
    <row r="2053" spans="17:47" x14ac:dyDescent="0.2">
      <c r="Q2053" s="142">
        <f>TRUNC('TARIFA ENTREGA A DIRECCION USD'!D2054-'TARIFA ENTREGA A DIRECCION USD'!D2053,2)</f>
        <v>0.54</v>
      </c>
      <c r="R2053" s="190">
        <v>2046</v>
      </c>
      <c r="S2053" s="200">
        <f>TRUNC((('TARIFA ENTREGA A DIRECCION USD'!C2053-'TARIFA ENTREGA A DIRECCION USD'!D2053)/'TARIFA ENTREGA A DIRECCION USD'!D2053)+1,3)</f>
        <v>0.72299999999999998</v>
      </c>
      <c r="T2053" s="200">
        <f>TRUNC(('TARIFA ENTREGA A DIRECCION USD'!E2053-'TARIFA ENTREGA A DIRECCION USD'!D2053)/'TARIFA ENTREGA A DIRECCION USD'!D2053,3)</f>
        <v>0.254</v>
      </c>
      <c r="U2053" s="200">
        <f>TRUNC(('TARIFA ENTREGA A DIRECCION USD'!F2053-'TARIFA ENTREGA A DIRECCION USD'!D2053)/'TARIFA ENTREGA A DIRECCION USD'!D2053,3)</f>
        <v>0.42599999999999999</v>
      </c>
      <c r="V2053" s="200">
        <f>TRUNC(('TARIFA ENTREGA A DIRECCION USD'!G2053-'TARIFA ENTREGA A DIRECCION USD'!D2053)/'TARIFA ENTREGA A DIRECCION USD'!D2053,3)</f>
        <v>0.95299999999999996</v>
      </c>
      <c r="X2053" s="142">
        <v>16.12</v>
      </c>
      <c r="Y2053" s="190">
        <v>2046</v>
      </c>
      <c r="Z2053" s="200">
        <v>0.55000000000000004</v>
      </c>
      <c r="AA2053" s="200">
        <v>0.13</v>
      </c>
      <c r="AB2053" s="200">
        <v>0.3</v>
      </c>
      <c r="AC2053" s="200">
        <v>0.85</v>
      </c>
      <c r="AL2053"/>
      <c r="AM2053"/>
      <c r="AN2053"/>
      <c r="AO2053"/>
      <c r="AP2053"/>
      <c r="AQ2053"/>
      <c r="AR2053"/>
      <c r="AS2053"/>
      <c r="AT2053"/>
      <c r="AU2053"/>
    </row>
    <row r="2054" spans="17:47" x14ac:dyDescent="0.2">
      <c r="Q2054" s="142">
        <f>TRUNC('TARIFA ENTREGA A DIRECCION USD'!D2055-'TARIFA ENTREGA A DIRECCION USD'!D2054,2)</f>
        <v>0.54</v>
      </c>
      <c r="R2054" s="190">
        <v>2047</v>
      </c>
      <c r="S2054" s="200">
        <f>TRUNC((('TARIFA ENTREGA A DIRECCION USD'!C2054-'TARIFA ENTREGA A DIRECCION USD'!D2054)/'TARIFA ENTREGA A DIRECCION USD'!D2054)+1,3)</f>
        <v>0.72299999999999998</v>
      </c>
      <c r="T2054" s="200">
        <f>TRUNC(('TARIFA ENTREGA A DIRECCION USD'!E2054-'TARIFA ENTREGA A DIRECCION USD'!D2054)/'TARIFA ENTREGA A DIRECCION USD'!D2054,3)</f>
        <v>0.254</v>
      </c>
      <c r="U2054" s="200">
        <f>TRUNC(('TARIFA ENTREGA A DIRECCION USD'!F2054-'TARIFA ENTREGA A DIRECCION USD'!D2054)/'TARIFA ENTREGA A DIRECCION USD'!D2054,3)</f>
        <v>0.42599999999999999</v>
      </c>
      <c r="V2054" s="200">
        <f>TRUNC(('TARIFA ENTREGA A DIRECCION USD'!G2054-'TARIFA ENTREGA A DIRECCION USD'!D2054)/'TARIFA ENTREGA A DIRECCION USD'!D2054,3)</f>
        <v>0.95299999999999996</v>
      </c>
      <c r="X2054" s="142">
        <v>16.12</v>
      </c>
      <c r="Y2054" s="190">
        <v>2047</v>
      </c>
      <c r="Z2054" s="200">
        <v>0.55000000000000004</v>
      </c>
      <c r="AA2054" s="200">
        <v>0.13</v>
      </c>
      <c r="AB2054" s="200">
        <v>0.3</v>
      </c>
      <c r="AC2054" s="200">
        <v>0.85</v>
      </c>
      <c r="AL2054"/>
      <c r="AM2054"/>
      <c r="AN2054"/>
      <c r="AO2054"/>
      <c r="AP2054"/>
      <c r="AQ2054"/>
      <c r="AR2054"/>
      <c r="AS2054"/>
      <c r="AT2054"/>
      <c r="AU2054"/>
    </row>
    <row r="2055" spans="17:47" x14ac:dyDescent="0.2">
      <c r="Q2055" s="142">
        <f>TRUNC('TARIFA ENTREGA A DIRECCION USD'!D2056-'TARIFA ENTREGA A DIRECCION USD'!D2055,2)</f>
        <v>0.54</v>
      </c>
      <c r="R2055" s="190">
        <v>2048</v>
      </c>
      <c r="S2055" s="200">
        <f>TRUNC((('TARIFA ENTREGA A DIRECCION USD'!C2055-'TARIFA ENTREGA A DIRECCION USD'!D2055)/'TARIFA ENTREGA A DIRECCION USD'!D2055)+1,3)</f>
        <v>0.72299999999999998</v>
      </c>
      <c r="T2055" s="200">
        <f>TRUNC(('TARIFA ENTREGA A DIRECCION USD'!E2055-'TARIFA ENTREGA A DIRECCION USD'!D2055)/'TARIFA ENTREGA A DIRECCION USD'!D2055,3)</f>
        <v>0.254</v>
      </c>
      <c r="U2055" s="200">
        <f>TRUNC(('TARIFA ENTREGA A DIRECCION USD'!F2055-'TARIFA ENTREGA A DIRECCION USD'!D2055)/'TARIFA ENTREGA A DIRECCION USD'!D2055,3)</f>
        <v>0.42599999999999999</v>
      </c>
      <c r="V2055" s="200">
        <f>TRUNC(('TARIFA ENTREGA A DIRECCION USD'!G2055-'TARIFA ENTREGA A DIRECCION USD'!D2055)/'TARIFA ENTREGA A DIRECCION USD'!D2055,3)</f>
        <v>0.95299999999999996</v>
      </c>
      <c r="X2055" s="142">
        <v>16.12</v>
      </c>
      <c r="Y2055" s="190">
        <v>2048</v>
      </c>
      <c r="Z2055" s="200">
        <v>0.55000000000000004</v>
      </c>
      <c r="AA2055" s="200">
        <v>0.13</v>
      </c>
      <c r="AB2055" s="200">
        <v>0.3</v>
      </c>
      <c r="AC2055" s="200">
        <v>0.85</v>
      </c>
      <c r="AL2055"/>
      <c r="AM2055"/>
      <c r="AN2055"/>
      <c r="AO2055"/>
      <c r="AP2055"/>
      <c r="AQ2055"/>
      <c r="AR2055"/>
      <c r="AS2055"/>
      <c r="AT2055"/>
      <c r="AU2055"/>
    </row>
    <row r="2056" spans="17:47" x14ac:dyDescent="0.2">
      <c r="Q2056" s="142">
        <f>TRUNC('TARIFA ENTREGA A DIRECCION USD'!D2057-'TARIFA ENTREGA A DIRECCION USD'!D2056,2)</f>
        <v>0.54</v>
      </c>
      <c r="R2056" s="190">
        <v>2049</v>
      </c>
      <c r="S2056" s="200">
        <f>TRUNC((('TARIFA ENTREGA A DIRECCION USD'!C2056-'TARIFA ENTREGA A DIRECCION USD'!D2056)/'TARIFA ENTREGA A DIRECCION USD'!D2056)+1,3)</f>
        <v>0.72299999999999998</v>
      </c>
      <c r="T2056" s="200">
        <f>TRUNC(('TARIFA ENTREGA A DIRECCION USD'!E2056-'TARIFA ENTREGA A DIRECCION USD'!D2056)/'TARIFA ENTREGA A DIRECCION USD'!D2056,3)</f>
        <v>0.254</v>
      </c>
      <c r="U2056" s="200">
        <f>TRUNC(('TARIFA ENTREGA A DIRECCION USD'!F2056-'TARIFA ENTREGA A DIRECCION USD'!D2056)/'TARIFA ENTREGA A DIRECCION USD'!D2056,3)</f>
        <v>0.42599999999999999</v>
      </c>
      <c r="V2056" s="200">
        <f>TRUNC(('TARIFA ENTREGA A DIRECCION USD'!G2056-'TARIFA ENTREGA A DIRECCION USD'!D2056)/'TARIFA ENTREGA A DIRECCION USD'!D2056,3)</f>
        <v>0.95299999999999996</v>
      </c>
      <c r="X2056" s="142">
        <v>16.12</v>
      </c>
      <c r="Y2056" s="190">
        <v>2049</v>
      </c>
      <c r="Z2056" s="200">
        <v>0.55000000000000004</v>
      </c>
      <c r="AA2056" s="200">
        <v>0.13</v>
      </c>
      <c r="AB2056" s="200">
        <v>0.3</v>
      </c>
      <c r="AC2056" s="200">
        <v>0.85</v>
      </c>
      <c r="AL2056"/>
      <c r="AM2056"/>
      <c r="AN2056"/>
      <c r="AO2056"/>
      <c r="AP2056"/>
      <c r="AQ2056"/>
      <c r="AR2056"/>
      <c r="AS2056"/>
      <c r="AT2056"/>
      <c r="AU2056"/>
    </row>
    <row r="2057" spans="17:47" x14ac:dyDescent="0.2">
      <c r="Q2057" s="142">
        <f>TRUNC('TARIFA ENTREGA A DIRECCION USD'!D2058-'TARIFA ENTREGA A DIRECCION USD'!D2057,2)</f>
        <v>0.54</v>
      </c>
      <c r="R2057" s="190">
        <v>2050</v>
      </c>
      <c r="S2057" s="200">
        <f>TRUNC((('TARIFA ENTREGA A DIRECCION USD'!C2057-'TARIFA ENTREGA A DIRECCION USD'!D2057)/'TARIFA ENTREGA A DIRECCION USD'!D2057)+1,3)</f>
        <v>0.72299999999999998</v>
      </c>
      <c r="T2057" s="200">
        <f>TRUNC(('TARIFA ENTREGA A DIRECCION USD'!E2057-'TARIFA ENTREGA A DIRECCION USD'!D2057)/'TARIFA ENTREGA A DIRECCION USD'!D2057,3)</f>
        <v>0.254</v>
      </c>
      <c r="U2057" s="200">
        <f>TRUNC(('TARIFA ENTREGA A DIRECCION USD'!F2057-'TARIFA ENTREGA A DIRECCION USD'!D2057)/'TARIFA ENTREGA A DIRECCION USD'!D2057,3)</f>
        <v>0.42599999999999999</v>
      </c>
      <c r="V2057" s="200">
        <f>TRUNC(('TARIFA ENTREGA A DIRECCION USD'!G2057-'TARIFA ENTREGA A DIRECCION USD'!D2057)/'TARIFA ENTREGA A DIRECCION USD'!D2057,3)</f>
        <v>0.95299999999999996</v>
      </c>
      <c r="X2057" s="142">
        <v>16.12</v>
      </c>
      <c r="Y2057" s="190">
        <v>2050</v>
      </c>
      <c r="Z2057" s="200">
        <v>0.55000000000000004</v>
      </c>
      <c r="AA2057" s="200">
        <v>0.13</v>
      </c>
      <c r="AB2057" s="200">
        <v>0.3</v>
      </c>
      <c r="AC2057" s="200">
        <v>0.85</v>
      </c>
      <c r="AL2057"/>
      <c r="AM2057"/>
      <c r="AN2057"/>
      <c r="AO2057"/>
      <c r="AP2057"/>
      <c r="AQ2057"/>
      <c r="AR2057"/>
      <c r="AS2057"/>
      <c r="AT2057"/>
      <c r="AU2057"/>
    </row>
    <row r="2058" spans="17:47" x14ac:dyDescent="0.2">
      <c r="Q2058" s="142">
        <f>TRUNC('TARIFA ENTREGA A DIRECCION USD'!D2059-'TARIFA ENTREGA A DIRECCION USD'!D2058,2)</f>
        <v>0.54</v>
      </c>
      <c r="R2058" s="190">
        <v>2051</v>
      </c>
      <c r="S2058" s="200">
        <f>TRUNC((('TARIFA ENTREGA A DIRECCION USD'!C2058-'TARIFA ENTREGA A DIRECCION USD'!D2058)/'TARIFA ENTREGA A DIRECCION USD'!D2058)+1,3)</f>
        <v>0.72299999999999998</v>
      </c>
      <c r="T2058" s="200">
        <f>TRUNC(('TARIFA ENTREGA A DIRECCION USD'!E2058-'TARIFA ENTREGA A DIRECCION USD'!D2058)/'TARIFA ENTREGA A DIRECCION USD'!D2058,3)</f>
        <v>0.254</v>
      </c>
      <c r="U2058" s="200">
        <f>TRUNC(('TARIFA ENTREGA A DIRECCION USD'!F2058-'TARIFA ENTREGA A DIRECCION USD'!D2058)/'TARIFA ENTREGA A DIRECCION USD'!D2058,3)</f>
        <v>0.42599999999999999</v>
      </c>
      <c r="V2058" s="200">
        <f>TRUNC(('TARIFA ENTREGA A DIRECCION USD'!G2058-'TARIFA ENTREGA A DIRECCION USD'!D2058)/'TARIFA ENTREGA A DIRECCION USD'!D2058,3)</f>
        <v>0.95299999999999996</v>
      </c>
      <c r="X2058" s="142">
        <v>16.12</v>
      </c>
      <c r="Y2058" s="190">
        <v>2051</v>
      </c>
      <c r="Z2058" s="200">
        <v>0.55000000000000004</v>
      </c>
      <c r="AA2058" s="200">
        <v>0.13</v>
      </c>
      <c r="AB2058" s="200">
        <v>0.3</v>
      </c>
      <c r="AC2058" s="200">
        <v>0.85</v>
      </c>
      <c r="AL2058"/>
      <c r="AM2058"/>
      <c r="AN2058"/>
      <c r="AO2058"/>
      <c r="AP2058"/>
      <c r="AQ2058"/>
      <c r="AR2058"/>
      <c r="AS2058"/>
      <c r="AT2058"/>
      <c r="AU2058"/>
    </row>
    <row r="2059" spans="17:47" x14ac:dyDescent="0.2">
      <c r="Q2059" s="142">
        <f>TRUNC('TARIFA ENTREGA A DIRECCION USD'!D2060-'TARIFA ENTREGA A DIRECCION USD'!D2059,2)</f>
        <v>0.54</v>
      </c>
      <c r="R2059" s="190">
        <v>2052</v>
      </c>
      <c r="S2059" s="200">
        <f>TRUNC((('TARIFA ENTREGA A DIRECCION USD'!C2059-'TARIFA ENTREGA A DIRECCION USD'!D2059)/'TARIFA ENTREGA A DIRECCION USD'!D2059)+1,3)</f>
        <v>0.72299999999999998</v>
      </c>
      <c r="T2059" s="200">
        <f>TRUNC(('TARIFA ENTREGA A DIRECCION USD'!E2059-'TARIFA ENTREGA A DIRECCION USD'!D2059)/'TARIFA ENTREGA A DIRECCION USD'!D2059,3)</f>
        <v>0.254</v>
      </c>
      <c r="U2059" s="200">
        <f>TRUNC(('TARIFA ENTREGA A DIRECCION USD'!F2059-'TARIFA ENTREGA A DIRECCION USD'!D2059)/'TARIFA ENTREGA A DIRECCION USD'!D2059,3)</f>
        <v>0.42599999999999999</v>
      </c>
      <c r="V2059" s="200">
        <f>TRUNC(('TARIFA ENTREGA A DIRECCION USD'!G2059-'TARIFA ENTREGA A DIRECCION USD'!D2059)/'TARIFA ENTREGA A DIRECCION USD'!D2059,3)</f>
        <v>0.95299999999999996</v>
      </c>
      <c r="X2059" s="142">
        <v>16.12</v>
      </c>
      <c r="Y2059" s="190">
        <v>2052</v>
      </c>
      <c r="Z2059" s="200">
        <v>0.55000000000000004</v>
      </c>
      <c r="AA2059" s="200">
        <v>0.13</v>
      </c>
      <c r="AB2059" s="200">
        <v>0.3</v>
      </c>
      <c r="AC2059" s="200">
        <v>0.85</v>
      </c>
      <c r="AL2059"/>
      <c r="AM2059"/>
      <c r="AN2059"/>
      <c r="AO2059"/>
      <c r="AP2059"/>
      <c r="AQ2059"/>
      <c r="AR2059"/>
      <c r="AS2059"/>
      <c r="AT2059"/>
      <c r="AU2059"/>
    </row>
    <row r="2060" spans="17:47" x14ac:dyDescent="0.2">
      <c r="Q2060" s="142">
        <f>TRUNC('TARIFA ENTREGA A DIRECCION USD'!D2061-'TARIFA ENTREGA A DIRECCION USD'!D2060,2)</f>
        <v>0.54</v>
      </c>
      <c r="R2060" s="190">
        <v>2053</v>
      </c>
      <c r="S2060" s="200">
        <f>TRUNC((('TARIFA ENTREGA A DIRECCION USD'!C2060-'TARIFA ENTREGA A DIRECCION USD'!D2060)/'TARIFA ENTREGA A DIRECCION USD'!D2060)+1,3)</f>
        <v>0.72299999999999998</v>
      </c>
      <c r="T2060" s="200">
        <f>TRUNC(('TARIFA ENTREGA A DIRECCION USD'!E2060-'TARIFA ENTREGA A DIRECCION USD'!D2060)/'TARIFA ENTREGA A DIRECCION USD'!D2060,3)</f>
        <v>0.254</v>
      </c>
      <c r="U2060" s="200">
        <f>TRUNC(('TARIFA ENTREGA A DIRECCION USD'!F2060-'TARIFA ENTREGA A DIRECCION USD'!D2060)/'TARIFA ENTREGA A DIRECCION USD'!D2060,3)</f>
        <v>0.42599999999999999</v>
      </c>
      <c r="V2060" s="200">
        <f>TRUNC(('TARIFA ENTREGA A DIRECCION USD'!G2060-'TARIFA ENTREGA A DIRECCION USD'!D2060)/'TARIFA ENTREGA A DIRECCION USD'!D2060,3)</f>
        <v>0.95299999999999996</v>
      </c>
      <c r="X2060" s="142">
        <v>16.12</v>
      </c>
      <c r="Y2060" s="190">
        <v>2053</v>
      </c>
      <c r="Z2060" s="200">
        <v>0.55000000000000004</v>
      </c>
      <c r="AA2060" s="200">
        <v>0.13</v>
      </c>
      <c r="AB2060" s="200">
        <v>0.3</v>
      </c>
      <c r="AC2060" s="200">
        <v>0.85</v>
      </c>
      <c r="AL2060"/>
      <c r="AM2060"/>
      <c r="AN2060"/>
      <c r="AO2060"/>
      <c r="AP2060"/>
      <c r="AQ2060"/>
      <c r="AR2060"/>
      <c r="AS2060"/>
      <c r="AT2060"/>
      <c r="AU2060"/>
    </row>
    <row r="2061" spans="17:47" x14ac:dyDescent="0.2">
      <c r="Q2061" s="142">
        <f>TRUNC('TARIFA ENTREGA A DIRECCION USD'!D2062-'TARIFA ENTREGA A DIRECCION USD'!D2061,2)</f>
        <v>0.54</v>
      </c>
      <c r="R2061" s="190">
        <v>2054</v>
      </c>
      <c r="S2061" s="200">
        <f>TRUNC((('TARIFA ENTREGA A DIRECCION USD'!C2061-'TARIFA ENTREGA A DIRECCION USD'!D2061)/'TARIFA ENTREGA A DIRECCION USD'!D2061)+1,3)</f>
        <v>0.72299999999999998</v>
      </c>
      <c r="T2061" s="200">
        <f>TRUNC(('TARIFA ENTREGA A DIRECCION USD'!E2061-'TARIFA ENTREGA A DIRECCION USD'!D2061)/'TARIFA ENTREGA A DIRECCION USD'!D2061,3)</f>
        <v>0.254</v>
      </c>
      <c r="U2061" s="200">
        <f>TRUNC(('TARIFA ENTREGA A DIRECCION USD'!F2061-'TARIFA ENTREGA A DIRECCION USD'!D2061)/'TARIFA ENTREGA A DIRECCION USD'!D2061,3)</f>
        <v>0.42599999999999999</v>
      </c>
      <c r="V2061" s="200">
        <f>TRUNC(('TARIFA ENTREGA A DIRECCION USD'!G2061-'TARIFA ENTREGA A DIRECCION USD'!D2061)/'TARIFA ENTREGA A DIRECCION USD'!D2061,3)</f>
        <v>0.95299999999999996</v>
      </c>
      <c r="X2061" s="142">
        <v>16.12</v>
      </c>
      <c r="Y2061" s="190">
        <v>2054</v>
      </c>
      <c r="Z2061" s="200">
        <v>0.55000000000000004</v>
      </c>
      <c r="AA2061" s="200">
        <v>0.13</v>
      </c>
      <c r="AB2061" s="200">
        <v>0.3</v>
      </c>
      <c r="AC2061" s="200">
        <v>0.85</v>
      </c>
      <c r="AL2061"/>
      <c r="AM2061"/>
      <c r="AN2061"/>
      <c r="AO2061"/>
      <c r="AP2061"/>
      <c r="AQ2061"/>
      <c r="AR2061"/>
      <c r="AS2061"/>
      <c r="AT2061"/>
      <c r="AU2061"/>
    </row>
    <row r="2062" spans="17:47" x14ac:dyDescent="0.2">
      <c r="Q2062" s="142">
        <f>TRUNC('TARIFA ENTREGA A DIRECCION USD'!D2063-'TARIFA ENTREGA A DIRECCION USD'!D2062,2)</f>
        <v>0.54</v>
      </c>
      <c r="R2062" s="190">
        <v>2055</v>
      </c>
      <c r="S2062" s="200">
        <f>TRUNC((('TARIFA ENTREGA A DIRECCION USD'!C2062-'TARIFA ENTREGA A DIRECCION USD'!D2062)/'TARIFA ENTREGA A DIRECCION USD'!D2062)+1,3)</f>
        <v>0.72299999999999998</v>
      </c>
      <c r="T2062" s="200">
        <f>TRUNC(('TARIFA ENTREGA A DIRECCION USD'!E2062-'TARIFA ENTREGA A DIRECCION USD'!D2062)/'TARIFA ENTREGA A DIRECCION USD'!D2062,3)</f>
        <v>0.254</v>
      </c>
      <c r="U2062" s="200">
        <f>TRUNC(('TARIFA ENTREGA A DIRECCION USD'!F2062-'TARIFA ENTREGA A DIRECCION USD'!D2062)/'TARIFA ENTREGA A DIRECCION USD'!D2062,3)</f>
        <v>0.42599999999999999</v>
      </c>
      <c r="V2062" s="200">
        <f>TRUNC(('TARIFA ENTREGA A DIRECCION USD'!G2062-'TARIFA ENTREGA A DIRECCION USD'!D2062)/'TARIFA ENTREGA A DIRECCION USD'!D2062,3)</f>
        <v>0.95299999999999996</v>
      </c>
      <c r="X2062" s="142">
        <v>16.12</v>
      </c>
      <c r="Y2062" s="190">
        <v>2055</v>
      </c>
      <c r="Z2062" s="200">
        <v>0.55000000000000004</v>
      </c>
      <c r="AA2062" s="200">
        <v>0.13</v>
      </c>
      <c r="AB2062" s="200">
        <v>0.3</v>
      </c>
      <c r="AC2062" s="200">
        <v>0.85</v>
      </c>
      <c r="AL2062"/>
      <c r="AM2062"/>
      <c r="AN2062"/>
      <c r="AO2062"/>
      <c r="AP2062"/>
      <c r="AQ2062"/>
      <c r="AR2062"/>
      <c r="AS2062"/>
      <c r="AT2062"/>
      <c r="AU2062"/>
    </row>
    <row r="2063" spans="17:47" x14ac:dyDescent="0.2">
      <c r="Q2063" s="142">
        <f>TRUNC('TARIFA ENTREGA A DIRECCION USD'!D2064-'TARIFA ENTREGA A DIRECCION USD'!D2063,2)</f>
        <v>0.54</v>
      </c>
      <c r="R2063" s="190">
        <v>2056</v>
      </c>
      <c r="S2063" s="200">
        <f>TRUNC((('TARIFA ENTREGA A DIRECCION USD'!C2063-'TARIFA ENTREGA A DIRECCION USD'!D2063)/'TARIFA ENTREGA A DIRECCION USD'!D2063)+1,3)</f>
        <v>0.72299999999999998</v>
      </c>
      <c r="T2063" s="200">
        <f>TRUNC(('TARIFA ENTREGA A DIRECCION USD'!E2063-'TARIFA ENTREGA A DIRECCION USD'!D2063)/'TARIFA ENTREGA A DIRECCION USD'!D2063,3)</f>
        <v>0.254</v>
      </c>
      <c r="U2063" s="200">
        <f>TRUNC(('TARIFA ENTREGA A DIRECCION USD'!F2063-'TARIFA ENTREGA A DIRECCION USD'!D2063)/'TARIFA ENTREGA A DIRECCION USD'!D2063,3)</f>
        <v>0.42599999999999999</v>
      </c>
      <c r="V2063" s="200">
        <f>TRUNC(('TARIFA ENTREGA A DIRECCION USD'!G2063-'TARIFA ENTREGA A DIRECCION USD'!D2063)/'TARIFA ENTREGA A DIRECCION USD'!D2063,3)</f>
        <v>0.95299999999999996</v>
      </c>
      <c r="X2063" s="142">
        <v>16.12</v>
      </c>
      <c r="Y2063" s="190">
        <v>2056</v>
      </c>
      <c r="Z2063" s="200">
        <v>0.55000000000000004</v>
      </c>
      <c r="AA2063" s="200">
        <v>0.13</v>
      </c>
      <c r="AB2063" s="200">
        <v>0.3</v>
      </c>
      <c r="AC2063" s="200">
        <v>0.85</v>
      </c>
      <c r="AL2063"/>
      <c r="AM2063"/>
      <c r="AN2063"/>
      <c r="AO2063"/>
      <c r="AP2063"/>
      <c r="AQ2063"/>
      <c r="AR2063"/>
      <c r="AS2063"/>
      <c r="AT2063"/>
      <c r="AU2063"/>
    </row>
    <row r="2064" spans="17:47" x14ac:dyDescent="0.2">
      <c r="Q2064" s="142">
        <f>TRUNC('TARIFA ENTREGA A DIRECCION USD'!D2065-'TARIFA ENTREGA A DIRECCION USD'!D2064,2)</f>
        <v>0.54</v>
      </c>
      <c r="R2064" s="190">
        <v>2057</v>
      </c>
      <c r="S2064" s="200">
        <f>TRUNC((('TARIFA ENTREGA A DIRECCION USD'!C2064-'TARIFA ENTREGA A DIRECCION USD'!D2064)/'TARIFA ENTREGA A DIRECCION USD'!D2064)+1,3)</f>
        <v>0.72299999999999998</v>
      </c>
      <c r="T2064" s="200">
        <f>TRUNC(('TARIFA ENTREGA A DIRECCION USD'!E2064-'TARIFA ENTREGA A DIRECCION USD'!D2064)/'TARIFA ENTREGA A DIRECCION USD'!D2064,3)</f>
        <v>0.254</v>
      </c>
      <c r="U2064" s="200">
        <f>TRUNC(('TARIFA ENTREGA A DIRECCION USD'!F2064-'TARIFA ENTREGA A DIRECCION USD'!D2064)/'TARIFA ENTREGA A DIRECCION USD'!D2064,3)</f>
        <v>0.42599999999999999</v>
      </c>
      <c r="V2064" s="200">
        <f>TRUNC(('TARIFA ENTREGA A DIRECCION USD'!G2064-'TARIFA ENTREGA A DIRECCION USD'!D2064)/'TARIFA ENTREGA A DIRECCION USD'!D2064,3)</f>
        <v>0.95299999999999996</v>
      </c>
      <c r="X2064" s="142">
        <v>16.12</v>
      </c>
      <c r="Y2064" s="190">
        <v>2057</v>
      </c>
      <c r="Z2064" s="200">
        <v>0.55000000000000004</v>
      </c>
      <c r="AA2064" s="200">
        <v>0.13</v>
      </c>
      <c r="AB2064" s="200">
        <v>0.3</v>
      </c>
      <c r="AC2064" s="200">
        <v>0.85</v>
      </c>
      <c r="AL2064"/>
      <c r="AM2064"/>
      <c r="AN2064"/>
      <c r="AO2064"/>
      <c r="AP2064"/>
      <c r="AQ2064"/>
      <c r="AR2064"/>
      <c r="AS2064"/>
      <c r="AT2064"/>
      <c r="AU2064"/>
    </row>
    <row r="2065" spans="17:47" x14ac:dyDescent="0.2">
      <c r="Q2065" s="142">
        <f>TRUNC('TARIFA ENTREGA A DIRECCION USD'!D2066-'TARIFA ENTREGA A DIRECCION USD'!D2065,2)</f>
        <v>0.54</v>
      </c>
      <c r="R2065" s="190">
        <v>2058</v>
      </c>
      <c r="S2065" s="200">
        <f>TRUNC((('TARIFA ENTREGA A DIRECCION USD'!C2065-'TARIFA ENTREGA A DIRECCION USD'!D2065)/'TARIFA ENTREGA A DIRECCION USD'!D2065)+1,3)</f>
        <v>0.72299999999999998</v>
      </c>
      <c r="T2065" s="200">
        <f>TRUNC(('TARIFA ENTREGA A DIRECCION USD'!E2065-'TARIFA ENTREGA A DIRECCION USD'!D2065)/'TARIFA ENTREGA A DIRECCION USD'!D2065,3)</f>
        <v>0.254</v>
      </c>
      <c r="U2065" s="200">
        <f>TRUNC(('TARIFA ENTREGA A DIRECCION USD'!F2065-'TARIFA ENTREGA A DIRECCION USD'!D2065)/'TARIFA ENTREGA A DIRECCION USD'!D2065,3)</f>
        <v>0.42599999999999999</v>
      </c>
      <c r="V2065" s="200">
        <f>TRUNC(('TARIFA ENTREGA A DIRECCION USD'!G2065-'TARIFA ENTREGA A DIRECCION USD'!D2065)/'TARIFA ENTREGA A DIRECCION USD'!D2065,3)</f>
        <v>0.95299999999999996</v>
      </c>
      <c r="X2065" s="142">
        <v>16.12</v>
      </c>
      <c r="Y2065" s="190">
        <v>2058</v>
      </c>
      <c r="Z2065" s="200">
        <v>0.55000000000000004</v>
      </c>
      <c r="AA2065" s="200">
        <v>0.13</v>
      </c>
      <c r="AB2065" s="200">
        <v>0.3</v>
      </c>
      <c r="AC2065" s="200">
        <v>0.85</v>
      </c>
      <c r="AL2065"/>
      <c r="AM2065"/>
      <c r="AN2065"/>
      <c r="AO2065"/>
      <c r="AP2065"/>
      <c r="AQ2065"/>
      <c r="AR2065"/>
      <c r="AS2065"/>
      <c r="AT2065"/>
      <c r="AU2065"/>
    </row>
    <row r="2066" spans="17:47" x14ac:dyDescent="0.2">
      <c r="Q2066" s="142">
        <f>TRUNC('TARIFA ENTREGA A DIRECCION USD'!D2067-'TARIFA ENTREGA A DIRECCION USD'!D2066,2)</f>
        <v>0.54</v>
      </c>
      <c r="R2066" s="190">
        <v>2059</v>
      </c>
      <c r="S2066" s="200">
        <f>TRUNC((('TARIFA ENTREGA A DIRECCION USD'!C2066-'TARIFA ENTREGA A DIRECCION USD'!D2066)/'TARIFA ENTREGA A DIRECCION USD'!D2066)+1,3)</f>
        <v>0.72299999999999998</v>
      </c>
      <c r="T2066" s="200">
        <f>TRUNC(('TARIFA ENTREGA A DIRECCION USD'!E2066-'TARIFA ENTREGA A DIRECCION USD'!D2066)/'TARIFA ENTREGA A DIRECCION USD'!D2066,3)</f>
        <v>0.254</v>
      </c>
      <c r="U2066" s="200">
        <f>TRUNC(('TARIFA ENTREGA A DIRECCION USD'!F2066-'TARIFA ENTREGA A DIRECCION USD'!D2066)/'TARIFA ENTREGA A DIRECCION USD'!D2066,3)</f>
        <v>0.42599999999999999</v>
      </c>
      <c r="V2066" s="200">
        <f>TRUNC(('TARIFA ENTREGA A DIRECCION USD'!G2066-'TARIFA ENTREGA A DIRECCION USD'!D2066)/'TARIFA ENTREGA A DIRECCION USD'!D2066,3)</f>
        <v>0.95299999999999996</v>
      </c>
      <c r="X2066" s="142">
        <v>16.12</v>
      </c>
      <c r="Y2066" s="190">
        <v>2059</v>
      </c>
      <c r="Z2066" s="200">
        <v>0.55000000000000004</v>
      </c>
      <c r="AA2066" s="200">
        <v>0.13</v>
      </c>
      <c r="AB2066" s="200">
        <v>0.3</v>
      </c>
      <c r="AC2066" s="200">
        <v>0.85</v>
      </c>
      <c r="AL2066"/>
      <c r="AM2066"/>
      <c r="AN2066"/>
      <c r="AO2066"/>
      <c r="AP2066"/>
      <c r="AQ2066"/>
      <c r="AR2066"/>
      <c r="AS2066"/>
      <c r="AT2066"/>
      <c r="AU2066"/>
    </row>
    <row r="2067" spans="17:47" x14ac:dyDescent="0.2">
      <c r="Q2067" s="142">
        <f>TRUNC('TARIFA ENTREGA A DIRECCION USD'!D2068-'TARIFA ENTREGA A DIRECCION USD'!D2067,2)</f>
        <v>0.54</v>
      </c>
      <c r="R2067" s="190">
        <v>2060</v>
      </c>
      <c r="S2067" s="200">
        <f>TRUNC((('TARIFA ENTREGA A DIRECCION USD'!C2067-'TARIFA ENTREGA A DIRECCION USD'!D2067)/'TARIFA ENTREGA A DIRECCION USD'!D2067)+1,3)</f>
        <v>0.72299999999999998</v>
      </c>
      <c r="T2067" s="200">
        <f>TRUNC(('TARIFA ENTREGA A DIRECCION USD'!E2067-'TARIFA ENTREGA A DIRECCION USD'!D2067)/'TARIFA ENTREGA A DIRECCION USD'!D2067,3)</f>
        <v>0.254</v>
      </c>
      <c r="U2067" s="200">
        <f>TRUNC(('TARIFA ENTREGA A DIRECCION USD'!F2067-'TARIFA ENTREGA A DIRECCION USD'!D2067)/'TARIFA ENTREGA A DIRECCION USD'!D2067,3)</f>
        <v>0.42599999999999999</v>
      </c>
      <c r="V2067" s="200">
        <f>TRUNC(('TARIFA ENTREGA A DIRECCION USD'!G2067-'TARIFA ENTREGA A DIRECCION USD'!D2067)/'TARIFA ENTREGA A DIRECCION USD'!D2067,3)</f>
        <v>0.95299999999999996</v>
      </c>
      <c r="X2067" s="142">
        <v>16.12</v>
      </c>
      <c r="Y2067" s="190">
        <v>2060</v>
      </c>
      <c r="Z2067" s="200">
        <v>0.55000000000000004</v>
      </c>
      <c r="AA2067" s="200">
        <v>0.13</v>
      </c>
      <c r="AB2067" s="200">
        <v>0.3</v>
      </c>
      <c r="AC2067" s="200">
        <v>0.85</v>
      </c>
      <c r="AL2067"/>
      <c r="AM2067"/>
      <c r="AN2067"/>
      <c r="AO2067"/>
      <c r="AP2067"/>
      <c r="AQ2067"/>
      <c r="AR2067"/>
      <c r="AS2067"/>
      <c r="AT2067"/>
      <c r="AU2067"/>
    </row>
    <row r="2068" spans="17:47" x14ac:dyDescent="0.2">
      <c r="Q2068" s="142">
        <f>TRUNC('TARIFA ENTREGA A DIRECCION USD'!D2069-'TARIFA ENTREGA A DIRECCION USD'!D2068,2)</f>
        <v>0.54</v>
      </c>
      <c r="R2068" s="190">
        <v>2061</v>
      </c>
      <c r="S2068" s="200">
        <f>TRUNC((('TARIFA ENTREGA A DIRECCION USD'!C2068-'TARIFA ENTREGA A DIRECCION USD'!D2068)/'TARIFA ENTREGA A DIRECCION USD'!D2068)+1,3)</f>
        <v>0.72299999999999998</v>
      </c>
      <c r="T2068" s="200">
        <f>TRUNC(('TARIFA ENTREGA A DIRECCION USD'!E2068-'TARIFA ENTREGA A DIRECCION USD'!D2068)/'TARIFA ENTREGA A DIRECCION USD'!D2068,3)</f>
        <v>0.254</v>
      </c>
      <c r="U2068" s="200">
        <f>TRUNC(('TARIFA ENTREGA A DIRECCION USD'!F2068-'TARIFA ENTREGA A DIRECCION USD'!D2068)/'TARIFA ENTREGA A DIRECCION USD'!D2068,3)</f>
        <v>0.42599999999999999</v>
      </c>
      <c r="V2068" s="200">
        <f>TRUNC(('TARIFA ENTREGA A DIRECCION USD'!G2068-'TARIFA ENTREGA A DIRECCION USD'!D2068)/'TARIFA ENTREGA A DIRECCION USD'!D2068,3)</f>
        <v>0.95299999999999996</v>
      </c>
      <c r="X2068" s="142">
        <v>16.12</v>
      </c>
      <c r="Y2068" s="190">
        <v>2061</v>
      </c>
      <c r="Z2068" s="200">
        <v>0.55000000000000004</v>
      </c>
      <c r="AA2068" s="200">
        <v>0.13</v>
      </c>
      <c r="AB2068" s="200">
        <v>0.3</v>
      </c>
      <c r="AC2068" s="200">
        <v>0.85</v>
      </c>
      <c r="AL2068"/>
      <c r="AM2068"/>
      <c r="AN2068"/>
      <c r="AO2068"/>
      <c r="AP2068"/>
      <c r="AQ2068"/>
      <c r="AR2068"/>
      <c r="AS2068"/>
      <c r="AT2068"/>
      <c r="AU2068"/>
    </row>
    <row r="2069" spans="17:47" x14ac:dyDescent="0.2">
      <c r="Q2069" s="142">
        <f>TRUNC('TARIFA ENTREGA A DIRECCION USD'!D2070-'TARIFA ENTREGA A DIRECCION USD'!D2069,2)</f>
        <v>0.54</v>
      </c>
      <c r="R2069" s="190">
        <v>2062</v>
      </c>
      <c r="S2069" s="200">
        <f>TRUNC((('TARIFA ENTREGA A DIRECCION USD'!C2069-'TARIFA ENTREGA A DIRECCION USD'!D2069)/'TARIFA ENTREGA A DIRECCION USD'!D2069)+1,3)</f>
        <v>0.72299999999999998</v>
      </c>
      <c r="T2069" s="200">
        <f>TRUNC(('TARIFA ENTREGA A DIRECCION USD'!E2069-'TARIFA ENTREGA A DIRECCION USD'!D2069)/'TARIFA ENTREGA A DIRECCION USD'!D2069,3)</f>
        <v>0.254</v>
      </c>
      <c r="U2069" s="200">
        <f>TRUNC(('TARIFA ENTREGA A DIRECCION USD'!F2069-'TARIFA ENTREGA A DIRECCION USD'!D2069)/'TARIFA ENTREGA A DIRECCION USD'!D2069,3)</f>
        <v>0.42599999999999999</v>
      </c>
      <c r="V2069" s="200">
        <f>TRUNC(('TARIFA ENTREGA A DIRECCION USD'!G2069-'TARIFA ENTREGA A DIRECCION USD'!D2069)/'TARIFA ENTREGA A DIRECCION USD'!D2069,3)</f>
        <v>0.95299999999999996</v>
      </c>
      <c r="X2069" s="142">
        <v>16.12</v>
      </c>
      <c r="Y2069" s="190">
        <v>2062</v>
      </c>
      <c r="Z2069" s="200">
        <v>0.55000000000000004</v>
      </c>
      <c r="AA2069" s="200">
        <v>0.13</v>
      </c>
      <c r="AB2069" s="200">
        <v>0.3</v>
      </c>
      <c r="AC2069" s="200">
        <v>0.85</v>
      </c>
      <c r="AL2069"/>
      <c r="AM2069"/>
      <c r="AN2069"/>
      <c r="AO2069"/>
      <c r="AP2069"/>
      <c r="AQ2069"/>
      <c r="AR2069"/>
      <c r="AS2069"/>
      <c r="AT2069"/>
      <c r="AU2069"/>
    </row>
    <row r="2070" spans="17:47" x14ac:dyDescent="0.2">
      <c r="Q2070" s="142">
        <f>TRUNC('TARIFA ENTREGA A DIRECCION USD'!D2071-'TARIFA ENTREGA A DIRECCION USD'!D2070,2)</f>
        <v>0.54</v>
      </c>
      <c r="R2070" s="190">
        <v>2063</v>
      </c>
      <c r="S2070" s="200">
        <f>TRUNC((('TARIFA ENTREGA A DIRECCION USD'!C2070-'TARIFA ENTREGA A DIRECCION USD'!D2070)/'TARIFA ENTREGA A DIRECCION USD'!D2070)+1,3)</f>
        <v>0.72299999999999998</v>
      </c>
      <c r="T2070" s="200">
        <f>TRUNC(('TARIFA ENTREGA A DIRECCION USD'!E2070-'TARIFA ENTREGA A DIRECCION USD'!D2070)/'TARIFA ENTREGA A DIRECCION USD'!D2070,3)</f>
        <v>0.254</v>
      </c>
      <c r="U2070" s="200">
        <f>TRUNC(('TARIFA ENTREGA A DIRECCION USD'!F2070-'TARIFA ENTREGA A DIRECCION USD'!D2070)/'TARIFA ENTREGA A DIRECCION USD'!D2070,3)</f>
        <v>0.42599999999999999</v>
      </c>
      <c r="V2070" s="200">
        <f>TRUNC(('TARIFA ENTREGA A DIRECCION USD'!G2070-'TARIFA ENTREGA A DIRECCION USD'!D2070)/'TARIFA ENTREGA A DIRECCION USD'!D2070,3)</f>
        <v>0.95299999999999996</v>
      </c>
      <c r="X2070" s="142">
        <v>16.12</v>
      </c>
      <c r="Y2070" s="190">
        <v>2063</v>
      </c>
      <c r="Z2070" s="200">
        <v>0.55000000000000004</v>
      </c>
      <c r="AA2070" s="200">
        <v>0.13</v>
      </c>
      <c r="AB2070" s="200">
        <v>0.3</v>
      </c>
      <c r="AC2070" s="200">
        <v>0.85</v>
      </c>
      <c r="AL2070"/>
      <c r="AM2070"/>
      <c r="AN2070"/>
      <c r="AO2070"/>
      <c r="AP2070"/>
      <c r="AQ2070"/>
      <c r="AR2070"/>
      <c r="AS2070"/>
      <c r="AT2070"/>
      <c r="AU2070"/>
    </row>
    <row r="2071" spans="17:47" x14ac:dyDescent="0.2">
      <c r="Q2071" s="142">
        <f>TRUNC('TARIFA ENTREGA A DIRECCION USD'!D2072-'TARIFA ENTREGA A DIRECCION USD'!D2071,2)</f>
        <v>0.54</v>
      </c>
      <c r="R2071" s="190">
        <v>2064</v>
      </c>
      <c r="S2071" s="200">
        <f>TRUNC((('TARIFA ENTREGA A DIRECCION USD'!C2071-'TARIFA ENTREGA A DIRECCION USD'!D2071)/'TARIFA ENTREGA A DIRECCION USD'!D2071)+1,3)</f>
        <v>0.72299999999999998</v>
      </c>
      <c r="T2071" s="200">
        <f>TRUNC(('TARIFA ENTREGA A DIRECCION USD'!E2071-'TARIFA ENTREGA A DIRECCION USD'!D2071)/'TARIFA ENTREGA A DIRECCION USD'!D2071,3)</f>
        <v>0.254</v>
      </c>
      <c r="U2071" s="200">
        <f>TRUNC(('TARIFA ENTREGA A DIRECCION USD'!F2071-'TARIFA ENTREGA A DIRECCION USD'!D2071)/'TARIFA ENTREGA A DIRECCION USD'!D2071,3)</f>
        <v>0.42599999999999999</v>
      </c>
      <c r="V2071" s="200">
        <f>TRUNC(('TARIFA ENTREGA A DIRECCION USD'!G2071-'TARIFA ENTREGA A DIRECCION USD'!D2071)/'TARIFA ENTREGA A DIRECCION USD'!D2071,3)</f>
        <v>0.95299999999999996</v>
      </c>
      <c r="X2071" s="142">
        <v>16.12</v>
      </c>
      <c r="Y2071" s="190">
        <v>2064</v>
      </c>
      <c r="Z2071" s="200">
        <v>0.55000000000000004</v>
      </c>
      <c r="AA2071" s="200">
        <v>0.13</v>
      </c>
      <c r="AB2071" s="200">
        <v>0.3</v>
      </c>
      <c r="AC2071" s="200">
        <v>0.85</v>
      </c>
      <c r="AL2071"/>
      <c r="AM2071"/>
      <c r="AN2071"/>
      <c r="AO2071"/>
      <c r="AP2071"/>
      <c r="AQ2071"/>
      <c r="AR2071"/>
      <c r="AS2071"/>
      <c r="AT2071"/>
      <c r="AU2071"/>
    </row>
    <row r="2072" spans="17:47" x14ac:dyDescent="0.2">
      <c r="Q2072" s="142">
        <f>TRUNC('TARIFA ENTREGA A DIRECCION USD'!D2073-'TARIFA ENTREGA A DIRECCION USD'!D2072,2)</f>
        <v>0.54</v>
      </c>
      <c r="R2072" s="190">
        <v>2065</v>
      </c>
      <c r="S2072" s="200">
        <f>TRUNC((('TARIFA ENTREGA A DIRECCION USD'!C2072-'TARIFA ENTREGA A DIRECCION USD'!D2072)/'TARIFA ENTREGA A DIRECCION USD'!D2072)+1,3)</f>
        <v>0.72299999999999998</v>
      </c>
      <c r="T2072" s="200">
        <f>TRUNC(('TARIFA ENTREGA A DIRECCION USD'!E2072-'TARIFA ENTREGA A DIRECCION USD'!D2072)/'TARIFA ENTREGA A DIRECCION USD'!D2072,3)</f>
        <v>0.254</v>
      </c>
      <c r="U2072" s="200">
        <f>TRUNC(('TARIFA ENTREGA A DIRECCION USD'!F2072-'TARIFA ENTREGA A DIRECCION USD'!D2072)/'TARIFA ENTREGA A DIRECCION USD'!D2072,3)</f>
        <v>0.42599999999999999</v>
      </c>
      <c r="V2072" s="200">
        <f>TRUNC(('TARIFA ENTREGA A DIRECCION USD'!G2072-'TARIFA ENTREGA A DIRECCION USD'!D2072)/'TARIFA ENTREGA A DIRECCION USD'!D2072,3)</f>
        <v>0.95299999999999996</v>
      </c>
      <c r="X2072" s="142">
        <v>16.12</v>
      </c>
      <c r="Y2072" s="190">
        <v>2065</v>
      </c>
      <c r="Z2072" s="200">
        <v>0.55000000000000004</v>
      </c>
      <c r="AA2072" s="200">
        <v>0.13</v>
      </c>
      <c r="AB2072" s="200">
        <v>0.3</v>
      </c>
      <c r="AC2072" s="200">
        <v>0.85</v>
      </c>
      <c r="AL2072"/>
      <c r="AM2072"/>
      <c r="AN2072"/>
      <c r="AO2072"/>
      <c r="AP2072"/>
      <c r="AQ2072"/>
      <c r="AR2072"/>
      <c r="AS2072"/>
      <c r="AT2072"/>
      <c r="AU2072"/>
    </row>
    <row r="2073" spans="17:47" x14ac:dyDescent="0.2">
      <c r="Q2073" s="142">
        <f>TRUNC('TARIFA ENTREGA A DIRECCION USD'!D2074-'TARIFA ENTREGA A DIRECCION USD'!D2073,2)</f>
        <v>0.54</v>
      </c>
      <c r="R2073" s="190">
        <v>2066</v>
      </c>
      <c r="S2073" s="200">
        <f>TRUNC((('TARIFA ENTREGA A DIRECCION USD'!C2073-'TARIFA ENTREGA A DIRECCION USD'!D2073)/'TARIFA ENTREGA A DIRECCION USD'!D2073)+1,3)</f>
        <v>0.72299999999999998</v>
      </c>
      <c r="T2073" s="200">
        <f>TRUNC(('TARIFA ENTREGA A DIRECCION USD'!E2073-'TARIFA ENTREGA A DIRECCION USD'!D2073)/'TARIFA ENTREGA A DIRECCION USD'!D2073,3)</f>
        <v>0.254</v>
      </c>
      <c r="U2073" s="200">
        <f>TRUNC(('TARIFA ENTREGA A DIRECCION USD'!F2073-'TARIFA ENTREGA A DIRECCION USD'!D2073)/'TARIFA ENTREGA A DIRECCION USD'!D2073,3)</f>
        <v>0.42599999999999999</v>
      </c>
      <c r="V2073" s="200">
        <f>TRUNC(('TARIFA ENTREGA A DIRECCION USD'!G2073-'TARIFA ENTREGA A DIRECCION USD'!D2073)/'TARIFA ENTREGA A DIRECCION USD'!D2073,3)</f>
        <v>0.95299999999999996</v>
      </c>
      <c r="X2073" s="142">
        <v>16.12</v>
      </c>
      <c r="Y2073" s="190">
        <v>2066</v>
      </c>
      <c r="Z2073" s="200">
        <v>0.55000000000000004</v>
      </c>
      <c r="AA2073" s="200">
        <v>0.13</v>
      </c>
      <c r="AB2073" s="200">
        <v>0.3</v>
      </c>
      <c r="AC2073" s="200">
        <v>0.85</v>
      </c>
      <c r="AL2073"/>
      <c r="AM2073"/>
      <c r="AN2073"/>
      <c r="AO2073"/>
      <c r="AP2073"/>
      <c r="AQ2073"/>
      <c r="AR2073"/>
      <c r="AS2073"/>
      <c r="AT2073"/>
      <c r="AU2073"/>
    </row>
    <row r="2074" spans="17:47" x14ac:dyDescent="0.2">
      <c r="Q2074" s="142">
        <f>TRUNC('TARIFA ENTREGA A DIRECCION USD'!D2075-'TARIFA ENTREGA A DIRECCION USD'!D2074,2)</f>
        <v>0.54</v>
      </c>
      <c r="R2074" s="190">
        <v>2067</v>
      </c>
      <c r="S2074" s="200">
        <f>TRUNC((('TARIFA ENTREGA A DIRECCION USD'!C2074-'TARIFA ENTREGA A DIRECCION USD'!D2074)/'TARIFA ENTREGA A DIRECCION USD'!D2074)+1,3)</f>
        <v>0.72299999999999998</v>
      </c>
      <c r="T2074" s="200">
        <f>TRUNC(('TARIFA ENTREGA A DIRECCION USD'!E2074-'TARIFA ENTREGA A DIRECCION USD'!D2074)/'TARIFA ENTREGA A DIRECCION USD'!D2074,3)</f>
        <v>0.254</v>
      </c>
      <c r="U2074" s="200">
        <f>TRUNC(('TARIFA ENTREGA A DIRECCION USD'!F2074-'TARIFA ENTREGA A DIRECCION USD'!D2074)/'TARIFA ENTREGA A DIRECCION USD'!D2074,3)</f>
        <v>0.42599999999999999</v>
      </c>
      <c r="V2074" s="200">
        <f>TRUNC(('TARIFA ENTREGA A DIRECCION USD'!G2074-'TARIFA ENTREGA A DIRECCION USD'!D2074)/'TARIFA ENTREGA A DIRECCION USD'!D2074,3)</f>
        <v>0.95299999999999996</v>
      </c>
      <c r="X2074" s="142">
        <v>16.12</v>
      </c>
      <c r="Y2074" s="190">
        <v>2067</v>
      </c>
      <c r="Z2074" s="200">
        <v>0.55000000000000004</v>
      </c>
      <c r="AA2074" s="200">
        <v>0.13</v>
      </c>
      <c r="AB2074" s="200">
        <v>0.3</v>
      </c>
      <c r="AC2074" s="200">
        <v>0.85</v>
      </c>
      <c r="AL2074"/>
      <c r="AM2074"/>
      <c r="AN2074"/>
      <c r="AO2074"/>
      <c r="AP2074"/>
      <c r="AQ2074"/>
      <c r="AR2074"/>
      <c r="AS2074"/>
      <c r="AT2074"/>
      <c r="AU2074"/>
    </row>
    <row r="2075" spans="17:47" x14ac:dyDescent="0.2">
      <c r="Q2075" s="142">
        <f>TRUNC('TARIFA ENTREGA A DIRECCION USD'!D2076-'TARIFA ENTREGA A DIRECCION USD'!D2075,2)</f>
        <v>0.54</v>
      </c>
      <c r="R2075" s="190">
        <v>2068</v>
      </c>
      <c r="S2075" s="200">
        <f>TRUNC((('TARIFA ENTREGA A DIRECCION USD'!C2075-'TARIFA ENTREGA A DIRECCION USD'!D2075)/'TARIFA ENTREGA A DIRECCION USD'!D2075)+1,3)</f>
        <v>0.72299999999999998</v>
      </c>
      <c r="T2075" s="200">
        <f>TRUNC(('TARIFA ENTREGA A DIRECCION USD'!E2075-'TARIFA ENTREGA A DIRECCION USD'!D2075)/'TARIFA ENTREGA A DIRECCION USD'!D2075,3)</f>
        <v>0.254</v>
      </c>
      <c r="U2075" s="200">
        <f>TRUNC(('TARIFA ENTREGA A DIRECCION USD'!F2075-'TARIFA ENTREGA A DIRECCION USD'!D2075)/'TARIFA ENTREGA A DIRECCION USD'!D2075,3)</f>
        <v>0.42599999999999999</v>
      </c>
      <c r="V2075" s="200">
        <f>TRUNC(('TARIFA ENTREGA A DIRECCION USD'!G2075-'TARIFA ENTREGA A DIRECCION USD'!D2075)/'TARIFA ENTREGA A DIRECCION USD'!D2075,3)</f>
        <v>0.95299999999999996</v>
      </c>
      <c r="X2075" s="142">
        <v>16.12</v>
      </c>
      <c r="Y2075" s="190">
        <v>2068</v>
      </c>
      <c r="Z2075" s="200">
        <v>0.55000000000000004</v>
      </c>
      <c r="AA2075" s="200">
        <v>0.13</v>
      </c>
      <c r="AB2075" s="200">
        <v>0.3</v>
      </c>
      <c r="AC2075" s="200">
        <v>0.85</v>
      </c>
      <c r="AL2075"/>
      <c r="AM2075"/>
      <c r="AN2075"/>
      <c r="AO2075"/>
      <c r="AP2075"/>
      <c r="AQ2075"/>
      <c r="AR2075"/>
      <c r="AS2075"/>
      <c r="AT2075"/>
      <c r="AU2075"/>
    </row>
    <row r="2076" spans="17:47" x14ac:dyDescent="0.2">
      <c r="Q2076" s="142">
        <f>TRUNC('TARIFA ENTREGA A DIRECCION USD'!D2077-'TARIFA ENTREGA A DIRECCION USD'!D2076,2)</f>
        <v>0.54</v>
      </c>
      <c r="R2076" s="190">
        <v>2069</v>
      </c>
      <c r="S2076" s="200">
        <f>TRUNC((('TARIFA ENTREGA A DIRECCION USD'!C2076-'TARIFA ENTREGA A DIRECCION USD'!D2076)/'TARIFA ENTREGA A DIRECCION USD'!D2076)+1,3)</f>
        <v>0.72299999999999998</v>
      </c>
      <c r="T2076" s="200">
        <f>TRUNC(('TARIFA ENTREGA A DIRECCION USD'!E2076-'TARIFA ENTREGA A DIRECCION USD'!D2076)/'TARIFA ENTREGA A DIRECCION USD'!D2076,3)</f>
        <v>0.254</v>
      </c>
      <c r="U2076" s="200">
        <f>TRUNC(('TARIFA ENTREGA A DIRECCION USD'!F2076-'TARIFA ENTREGA A DIRECCION USD'!D2076)/'TARIFA ENTREGA A DIRECCION USD'!D2076,3)</f>
        <v>0.42599999999999999</v>
      </c>
      <c r="V2076" s="200">
        <f>TRUNC(('TARIFA ENTREGA A DIRECCION USD'!G2076-'TARIFA ENTREGA A DIRECCION USD'!D2076)/'TARIFA ENTREGA A DIRECCION USD'!D2076,3)</f>
        <v>0.95299999999999996</v>
      </c>
      <c r="X2076" s="142">
        <v>16.12</v>
      </c>
      <c r="Y2076" s="190">
        <v>2069</v>
      </c>
      <c r="Z2076" s="200">
        <v>0.55000000000000004</v>
      </c>
      <c r="AA2076" s="200">
        <v>0.13</v>
      </c>
      <c r="AB2076" s="200">
        <v>0.3</v>
      </c>
      <c r="AC2076" s="200">
        <v>0.85</v>
      </c>
      <c r="AL2076"/>
      <c r="AM2076"/>
      <c r="AN2076"/>
      <c r="AO2076"/>
      <c r="AP2076"/>
      <c r="AQ2076"/>
      <c r="AR2076"/>
      <c r="AS2076"/>
      <c r="AT2076"/>
      <c r="AU2076"/>
    </row>
    <row r="2077" spans="17:47" x14ac:dyDescent="0.2">
      <c r="Q2077" s="142">
        <f>TRUNC('TARIFA ENTREGA A DIRECCION USD'!D2078-'TARIFA ENTREGA A DIRECCION USD'!D2077,2)</f>
        <v>0.54</v>
      </c>
      <c r="R2077" s="190">
        <v>2070</v>
      </c>
      <c r="S2077" s="200">
        <f>TRUNC((('TARIFA ENTREGA A DIRECCION USD'!C2077-'TARIFA ENTREGA A DIRECCION USD'!D2077)/'TARIFA ENTREGA A DIRECCION USD'!D2077)+1,3)</f>
        <v>0.72299999999999998</v>
      </c>
      <c r="T2077" s="200">
        <f>TRUNC(('TARIFA ENTREGA A DIRECCION USD'!E2077-'TARIFA ENTREGA A DIRECCION USD'!D2077)/'TARIFA ENTREGA A DIRECCION USD'!D2077,3)</f>
        <v>0.254</v>
      </c>
      <c r="U2077" s="200">
        <f>TRUNC(('TARIFA ENTREGA A DIRECCION USD'!F2077-'TARIFA ENTREGA A DIRECCION USD'!D2077)/'TARIFA ENTREGA A DIRECCION USD'!D2077,3)</f>
        <v>0.42599999999999999</v>
      </c>
      <c r="V2077" s="200">
        <f>TRUNC(('TARIFA ENTREGA A DIRECCION USD'!G2077-'TARIFA ENTREGA A DIRECCION USD'!D2077)/'TARIFA ENTREGA A DIRECCION USD'!D2077,3)</f>
        <v>0.95299999999999996</v>
      </c>
      <c r="X2077" s="142">
        <v>16.12</v>
      </c>
      <c r="Y2077" s="190">
        <v>2070</v>
      </c>
      <c r="Z2077" s="200">
        <v>0.55000000000000004</v>
      </c>
      <c r="AA2077" s="200">
        <v>0.13</v>
      </c>
      <c r="AB2077" s="200">
        <v>0.3</v>
      </c>
      <c r="AC2077" s="200">
        <v>0.85</v>
      </c>
      <c r="AL2077"/>
      <c r="AM2077"/>
      <c r="AN2077"/>
      <c r="AO2077"/>
      <c r="AP2077"/>
      <c r="AQ2077"/>
      <c r="AR2077"/>
      <c r="AS2077"/>
      <c r="AT2077"/>
      <c r="AU2077"/>
    </row>
    <row r="2078" spans="17:47" x14ac:dyDescent="0.2">
      <c r="Q2078" s="142">
        <f>TRUNC('TARIFA ENTREGA A DIRECCION USD'!D2079-'TARIFA ENTREGA A DIRECCION USD'!D2078,2)</f>
        <v>0.54</v>
      </c>
      <c r="R2078" s="190">
        <v>2071</v>
      </c>
      <c r="S2078" s="200">
        <f>TRUNC((('TARIFA ENTREGA A DIRECCION USD'!C2078-'TARIFA ENTREGA A DIRECCION USD'!D2078)/'TARIFA ENTREGA A DIRECCION USD'!D2078)+1,3)</f>
        <v>0.72299999999999998</v>
      </c>
      <c r="T2078" s="200">
        <f>TRUNC(('TARIFA ENTREGA A DIRECCION USD'!E2078-'TARIFA ENTREGA A DIRECCION USD'!D2078)/'TARIFA ENTREGA A DIRECCION USD'!D2078,3)</f>
        <v>0.254</v>
      </c>
      <c r="U2078" s="200">
        <f>TRUNC(('TARIFA ENTREGA A DIRECCION USD'!F2078-'TARIFA ENTREGA A DIRECCION USD'!D2078)/'TARIFA ENTREGA A DIRECCION USD'!D2078,3)</f>
        <v>0.42599999999999999</v>
      </c>
      <c r="V2078" s="200">
        <f>TRUNC(('TARIFA ENTREGA A DIRECCION USD'!G2078-'TARIFA ENTREGA A DIRECCION USD'!D2078)/'TARIFA ENTREGA A DIRECCION USD'!D2078,3)</f>
        <v>0.95299999999999996</v>
      </c>
      <c r="X2078" s="142">
        <v>16.12</v>
      </c>
      <c r="Y2078" s="190">
        <v>2071</v>
      </c>
      <c r="Z2078" s="200">
        <v>0.55000000000000004</v>
      </c>
      <c r="AA2078" s="200">
        <v>0.13</v>
      </c>
      <c r="AB2078" s="200">
        <v>0.3</v>
      </c>
      <c r="AC2078" s="200">
        <v>0.85</v>
      </c>
      <c r="AL2078"/>
      <c r="AM2078"/>
      <c r="AN2078"/>
      <c r="AO2078"/>
      <c r="AP2078"/>
      <c r="AQ2078"/>
      <c r="AR2078"/>
      <c r="AS2078"/>
      <c r="AT2078"/>
      <c r="AU2078"/>
    </row>
    <row r="2079" spans="17:47" x14ac:dyDescent="0.2">
      <c r="Q2079" s="142">
        <f>TRUNC('TARIFA ENTREGA A DIRECCION USD'!D2080-'TARIFA ENTREGA A DIRECCION USD'!D2079,2)</f>
        <v>0.54</v>
      </c>
      <c r="R2079" s="190">
        <v>2072</v>
      </c>
      <c r="S2079" s="200">
        <f>TRUNC((('TARIFA ENTREGA A DIRECCION USD'!C2079-'TARIFA ENTREGA A DIRECCION USD'!D2079)/'TARIFA ENTREGA A DIRECCION USD'!D2079)+1,3)</f>
        <v>0.72299999999999998</v>
      </c>
      <c r="T2079" s="200">
        <f>TRUNC(('TARIFA ENTREGA A DIRECCION USD'!E2079-'TARIFA ENTREGA A DIRECCION USD'!D2079)/'TARIFA ENTREGA A DIRECCION USD'!D2079,3)</f>
        <v>0.254</v>
      </c>
      <c r="U2079" s="200">
        <f>TRUNC(('TARIFA ENTREGA A DIRECCION USD'!F2079-'TARIFA ENTREGA A DIRECCION USD'!D2079)/'TARIFA ENTREGA A DIRECCION USD'!D2079,3)</f>
        <v>0.42599999999999999</v>
      </c>
      <c r="V2079" s="200">
        <f>TRUNC(('TARIFA ENTREGA A DIRECCION USD'!G2079-'TARIFA ENTREGA A DIRECCION USD'!D2079)/'TARIFA ENTREGA A DIRECCION USD'!D2079,3)</f>
        <v>0.95299999999999996</v>
      </c>
      <c r="X2079" s="142">
        <v>16.12</v>
      </c>
      <c r="Y2079" s="190">
        <v>2072</v>
      </c>
      <c r="Z2079" s="200">
        <v>0.55000000000000004</v>
      </c>
      <c r="AA2079" s="200">
        <v>0.13</v>
      </c>
      <c r="AB2079" s="200">
        <v>0.3</v>
      </c>
      <c r="AC2079" s="200">
        <v>0.85</v>
      </c>
      <c r="AL2079"/>
      <c r="AM2079"/>
      <c r="AN2079"/>
      <c r="AO2079"/>
      <c r="AP2079"/>
      <c r="AQ2079"/>
      <c r="AR2079"/>
      <c r="AS2079"/>
      <c r="AT2079"/>
      <c r="AU2079"/>
    </row>
    <row r="2080" spans="17:47" x14ac:dyDescent="0.2">
      <c r="Q2080" s="142">
        <f>TRUNC('TARIFA ENTREGA A DIRECCION USD'!D2081-'TARIFA ENTREGA A DIRECCION USD'!D2080,2)</f>
        <v>0.54</v>
      </c>
      <c r="R2080" s="190">
        <v>2073</v>
      </c>
      <c r="S2080" s="200">
        <f>TRUNC((('TARIFA ENTREGA A DIRECCION USD'!C2080-'TARIFA ENTREGA A DIRECCION USD'!D2080)/'TARIFA ENTREGA A DIRECCION USD'!D2080)+1,3)</f>
        <v>0.72299999999999998</v>
      </c>
      <c r="T2080" s="200">
        <f>TRUNC(('TARIFA ENTREGA A DIRECCION USD'!E2080-'TARIFA ENTREGA A DIRECCION USD'!D2080)/'TARIFA ENTREGA A DIRECCION USD'!D2080,3)</f>
        <v>0.254</v>
      </c>
      <c r="U2080" s="200">
        <f>TRUNC(('TARIFA ENTREGA A DIRECCION USD'!F2080-'TARIFA ENTREGA A DIRECCION USD'!D2080)/'TARIFA ENTREGA A DIRECCION USD'!D2080,3)</f>
        <v>0.42599999999999999</v>
      </c>
      <c r="V2080" s="200">
        <f>TRUNC(('TARIFA ENTREGA A DIRECCION USD'!G2080-'TARIFA ENTREGA A DIRECCION USD'!D2080)/'TARIFA ENTREGA A DIRECCION USD'!D2080,3)</f>
        <v>0.95299999999999996</v>
      </c>
      <c r="X2080" s="142">
        <v>16.12</v>
      </c>
      <c r="Y2080" s="190">
        <v>2073</v>
      </c>
      <c r="Z2080" s="200">
        <v>0.55000000000000004</v>
      </c>
      <c r="AA2080" s="200">
        <v>0.13</v>
      </c>
      <c r="AB2080" s="200">
        <v>0.3</v>
      </c>
      <c r="AC2080" s="200">
        <v>0.85</v>
      </c>
      <c r="AL2080"/>
      <c r="AM2080"/>
      <c r="AN2080"/>
      <c r="AO2080"/>
      <c r="AP2080"/>
      <c r="AQ2080"/>
      <c r="AR2080"/>
      <c r="AS2080"/>
      <c r="AT2080"/>
      <c r="AU2080"/>
    </row>
    <row r="2081" spans="17:47" x14ac:dyDescent="0.2">
      <c r="Q2081" s="142">
        <f>TRUNC('TARIFA ENTREGA A DIRECCION USD'!D2082-'TARIFA ENTREGA A DIRECCION USD'!D2081,2)</f>
        <v>0.54</v>
      </c>
      <c r="R2081" s="190">
        <v>2074</v>
      </c>
      <c r="S2081" s="200">
        <f>TRUNC((('TARIFA ENTREGA A DIRECCION USD'!C2081-'TARIFA ENTREGA A DIRECCION USD'!D2081)/'TARIFA ENTREGA A DIRECCION USD'!D2081)+1,3)</f>
        <v>0.72299999999999998</v>
      </c>
      <c r="T2081" s="200">
        <f>TRUNC(('TARIFA ENTREGA A DIRECCION USD'!E2081-'TARIFA ENTREGA A DIRECCION USD'!D2081)/'TARIFA ENTREGA A DIRECCION USD'!D2081,3)</f>
        <v>0.254</v>
      </c>
      <c r="U2081" s="200">
        <f>TRUNC(('TARIFA ENTREGA A DIRECCION USD'!F2081-'TARIFA ENTREGA A DIRECCION USD'!D2081)/'TARIFA ENTREGA A DIRECCION USD'!D2081,3)</f>
        <v>0.42599999999999999</v>
      </c>
      <c r="V2081" s="200">
        <f>TRUNC(('TARIFA ENTREGA A DIRECCION USD'!G2081-'TARIFA ENTREGA A DIRECCION USD'!D2081)/'TARIFA ENTREGA A DIRECCION USD'!D2081,3)</f>
        <v>0.95299999999999996</v>
      </c>
      <c r="X2081" s="142">
        <v>16.12</v>
      </c>
      <c r="Y2081" s="190">
        <v>2074</v>
      </c>
      <c r="Z2081" s="200">
        <v>0.55000000000000004</v>
      </c>
      <c r="AA2081" s="200">
        <v>0.13</v>
      </c>
      <c r="AB2081" s="200">
        <v>0.3</v>
      </c>
      <c r="AC2081" s="200">
        <v>0.85</v>
      </c>
      <c r="AL2081"/>
      <c r="AM2081"/>
      <c r="AN2081"/>
      <c r="AO2081"/>
      <c r="AP2081"/>
      <c r="AQ2081"/>
      <c r="AR2081"/>
      <c r="AS2081"/>
      <c r="AT2081"/>
      <c r="AU2081"/>
    </row>
    <row r="2082" spans="17:47" x14ac:dyDescent="0.2">
      <c r="Q2082" s="142">
        <f>TRUNC('TARIFA ENTREGA A DIRECCION USD'!D2083-'TARIFA ENTREGA A DIRECCION USD'!D2082,2)</f>
        <v>0.54</v>
      </c>
      <c r="R2082" s="190">
        <v>2075</v>
      </c>
      <c r="S2082" s="200">
        <f>TRUNC((('TARIFA ENTREGA A DIRECCION USD'!C2082-'TARIFA ENTREGA A DIRECCION USD'!D2082)/'TARIFA ENTREGA A DIRECCION USD'!D2082)+1,3)</f>
        <v>0.72299999999999998</v>
      </c>
      <c r="T2082" s="200">
        <f>TRUNC(('TARIFA ENTREGA A DIRECCION USD'!E2082-'TARIFA ENTREGA A DIRECCION USD'!D2082)/'TARIFA ENTREGA A DIRECCION USD'!D2082,3)</f>
        <v>0.254</v>
      </c>
      <c r="U2082" s="200">
        <f>TRUNC(('TARIFA ENTREGA A DIRECCION USD'!F2082-'TARIFA ENTREGA A DIRECCION USD'!D2082)/'TARIFA ENTREGA A DIRECCION USD'!D2082,3)</f>
        <v>0.42599999999999999</v>
      </c>
      <c r="V2082" s="200">
        <f>TRUNC(('TARIFA ENTREGA A DIRECCION USD'!G2082-'TARIFA ENTREGA A DIRECCION USD'!D2082)/'TARIFA ENTREGA A DIRECCION USD'!D2082,3)</f>
        <v>0.95299999999999996</v>
      </c>
      <c r="X2082" s="142">
        <v>16.12</v>
      </c>
      <c r="Y2082" s="190">
        <v>2075</v>
      </c>
      <c r="Z2082" s="200">
        <v>0.55000000000000004</v>
      </c>
      <c r="AA2082" s="200">
        <v>0.13</v>
      </c>
      <c r="AB2082" s="200">
        <v>0.3</v>
      </c>
      <c r="AC2082" s="200">
        <v>0.85</v>
      </c>
      <c r="AL2082"/>
      <c r="AM2082"/>
      <c r="AN2082"/>
      <c r="AO2082"/>
      <c r="AP2082"/>
      <c r="AQ2082"/>
      <c r="AR2082"/>
      <c r="AS2082"/>
      <c r="AT2082"/>
      <c r="AU2082"/>
    </row>
    <row r="2083" spans="17:47" x14ac:dyDescent="0.2">
      <c r="Q2083" s="142">
        <f>TRUNC('TARIFA ENTREGA A DIRECCION USD'!D2084-'TARIFA ENTREGA A DIRECCION USD'!D2083,2)</f>
        <v>0.54</v>
      </c>
      <c r="R2083" s="190">
        <v>2076</v>
      </c>
      <c r="S2083" s="200">
        <f>TRUNC((('TARIFA ENTREGA A DIRECCION USD'!C2083-'TARIFA ENTREGA A DIRECCION USD'!D2083)/'TARIFA ENTREGA A DIRECCION USD'!D2083)+1,3)</f>
        <v>0.72299999999999998</v>
      </c>
      <c r="T2083" s="200">
        <f>TRUNC(('TARIFA ENTREGA A DIRECCION USD'!E2083-'TARIFA ENTREGA A DIRECCION USD'!D2083)/'TARIFA ENTREGA A DIRECCION USD'!D2083,3)</f>
        <v>0.254</v>
      </c>
      <c r="U2083" s="200">
        <f>TRUNC(('TARIFA ENTREGA A DIRECCION USD'!F2083-'TARIFA ENTREGA A DIRECCION USD'!D2083)/'TARIFA ENTREGA A DIRECCION USD'!D2083,3)</f>
        <v>0.42599999999999999</v>
      </c>
      <c r="V2083" s="200">
        <f>TRUNC(('TARIFA ENTREGA A DIRECCION USD'!G2083-'TARIFA ENTREGA A DIRECCION USD'!D2083)/'TARIFA ENTREGA A DIRECCION USD'!D2083,3)</f>
        <v>0.95299999999999996</v>
      </c>
      <c r="X2083" s="142">
        <v>16.12</v>
      </c>
      <c r="Y2083" s="190">
        <v>2076</v>
      </c>
      <c r="Z2083" s="200">
        <v>0.55000000000000004</v>
      </c>
      <c r="AA2083" s="200">
        <v>0.13</v>
      </c>
      <c r="AB2083" s="200">
        <v>0.3</v>
      </c>
      <c r="AC2083" s="200">
        <v>0.85</v>
      </c>
      <c r="AL2083"/>
      <c r="AM2083"/>
      <c r="AN2083"/>
      <c r="AO2083"/>
      <c r="AP2083"/>
      <c r="AQ2083"/>
      <c r="AR2083"/>
      <c r="AS2083"/>
      <c r="AT2083"/>
      <c r="AU2083"/>
    </row>
    <row r="2084" spans="17:47" x14ac:dyDescent="0.2">
      <c r="Q2084" s="142">
        <f>TRUNC('TARIFA ENTREGA A DIRECCION USD'!D2085-'TARIFA ENTREGA A DIRECCION USD'!D2084,2)</f>
        <v>0.54</v>
      </c>
      <c r="R2084" s="190">
        <v>2077</v>
      </c>
      <c r="S2084" s="200">
        <f>TRUNC((('TARIFA ENTREGA A DIRECCION USD'!C2084-'TARIFA ENTREGA A DIRECCION USD'!D2084)/'TARIFA ENTREGA A DIRECCION USD'!D2084)+1,3)</f>
        <v>0.72299999999999998</v>
      </c>
      <c r="T2084" s="200">
        <f>TRUNC(('TARIFA ENTREGA A DIRECCION USD'!E2084-'TARIFA ENTREGA A DIRECCION USD'!D2084)/'TARIFA ENTREGA A DIRECCION USD'!D2084,3)</f>
        <v>0.254</v>
      </c>
      <c r="U2084" s="200">
        <f>TRUNC(('TARIFA ENTREGA A DIRECCION USD'!F2084-'TARIFA ENTREGA A DIRECCION USD'!D2084)/'TARIFA ENTREGA A DIRECCION USD'!D2084,3)</f>
        <v>0.42599999999999999</v>
      </c>
      <c r="V2084" s="200">
        <f>TRUNC(('TARIFA ENTREGA A DIRECCION USD'!G2084-'TARIFA ENTREGA A DIRECCION USD'!D2084)/'TARIFA ENTREGA A DIRECCION USD'!D2084,3)</f>
        <v>0.95299999999999996</v>
      </c>
      <c r="X2084" s="142">
        <v>16.12</v>
      </c>
      <c r="Y2084" s="190">
        <v>2077</v>
      </c>
      <c r="Z2084" s="200">
        <v>0.55000000000000004</v>
      </c>
      <c r="AA2084" s="200">
        <v>0.13</v>
      </c>
      <c r="AB2084" s="200">
        <v>0.3</v>
      </c>
      <c r="AC2084" s="200">
        <v>0.85</v>
      </c>
      <c r="AL2084"/>
      <c r="AM2084"/>
      <c r="AN2084"/>
      <c r="AO2084"/>
      <c r="AP2084"/>
      <c r="AQ2084"/>
      <c r="AR2084"/>
      <c r="AS2084"/>
      <c r="AT2084"/>
      <c r="AU2084"/>
    </row>
    <row r="2085" spans="17:47" x14ac:dyDescent="0.2">
      <c r="Q2085" s="142">
        <f>TRUNC('TARIFA ENTREGA A DIRECCION USD'!D2086-'TARIFA ENTREGA A DIRECCION USD'!D2085,2)</f>
        <v>0.54</v>
      </c>
      <c r="R2085" s="190">
        <v>2078</v>
      </c>
      <c r="S2085" s="200">
        <f>TRUNC((('TARIFA ENTREGA A DIRECCION USD'!C2085-'TARIFA ENTREGA A DIRECCION USD'!D2085)/'TARIFA ENTREGA A DIRECCION USD'!D2085)+1,3)</f>
        <v>0.72299999999999998</v>
      </c>
      <c r="T2085" s="200">
        <f>TRUNC(('TARIFA ENTREGA A DIRECCION USD'!E2085-'TARIFA ENTREGA A DIRECCION USD'!D2085)/'TARIFA ENTREGA A DIRECCION USD'!D2085,3)</f>
        <v>0.254</v>
      </c>
      <c r="U2085" s="200">
        <f>TRUNC(('TARIFA ENTREGA A DIRECCION USD'!F2085-'TARIFA ENTREGA A DIRECCION USD'!D2085)/'TARIFA ENTREGA A DIRECCION USD'!D2085,3)</f>
        <v>0.42599999999999999</v>
      </c>
      <c r="V2085" s="200">
        <f>TRUNC(('TARIFA ENTREGA A DIRECCION USD'!G2085-'TARIFA ENTREGA A DIRECCION USD'!D2085)/'TARIFA ENTREGA A DIRECCION USD'!D2085,3)</f>
        <v>0.95299999999999996</v>
      </c>
      <c r="X2085" s="142">
        <v>16.12</v>
      </c>
      <c r="Y2085" s="190">
        <v>2078</v>
      </c>
      <c r="Z2085" s="200">
        <v>0.55000000000000004</v>
      </c>
      <c r="AA2085" s="200">
        <v>0.13</v>
      </c>
      <c r="AB2085" s="200">
        <v>0.3</v>
      </c>
      <c r="AC2085" s="200">
        <v>0.85</v>
      </c>
      <c r="AL2085"/>
      <c r="AM2085"/>
      <c r="AN2085"/>
      <c r="AO2085"/>
      <c r="AP2085"/>
      <c r="AQ2085"/>
      <c r="AR2085"/>
      <c r="AS2085"/>
      <c r="AT2085"/>
      <c r="AU2085"/>
    </row>
    <row r="2086" spans="17:47" x14ac:dyDescent="0.2">
      <c r="Q2086" s="142">
        <f>TRUNC('TARIFA ENTREGA A DIRECCION USD'!D2087-'TARIFA ENTREGA A DIRECCION USD'!D2086,2)</f>
        <v>0.54</v>
      </c>
      <c r="R2086" s="190">
        <v>2079</v>
      </c>
      <c r="S2086" s="200">
        <f>TRUNC((('TARIFA ENTREGA A DIRECCION USD'!C2086-'TARIFA ENTREGA A DIRECCION USD'!D2086)/'TARIFA ENTREGA A DIRECCION USD'!D2086)+1,3)</f>
        <v>0.72299999999999998</v>
      </c>
      <c r="T2086" s="200">
        <f>TRUNC(('TARIFA ENTREGA A DIRECCION USD'!E2086-'TARIFA ENTREGA A DIRECCION USD'!D2086)/'TARIFA ENTREGA A DIRECCION USD'!D2086,3)</f>
        <v>0.254</v>
      </c>
      <c r="U2086" s="200">
        <f>TRUNC(('TARIFA ENTREGA A DIRECCION USD'!F2086-'TARIFA ENTREGA A DIRECCION USD'!D2086)/'TARIFA ENTREGA A DIRECCION USD'!D2086,3)</f>
        <v>0.42599999999999999</v>
      </c>
      <c r="V2086" s="200">
        <f>TRUNC(('TARIFA ENTREGA A DIRECCION USD'!G2086-'TARIFA ENTREGA A DIRECCION USD'!D2086)/'TARIFA ENTREGA A DIRECCION USD'!D2086,3)</f>
        <v>0.95299999999999996</v>
      </c>
      <c r="X2086" s="142">
        <v>16.12</v>
      </c>
      <c r="Y2086" s="190">
        <v>2079</v>
      </c>
      <c r="Z2086" s="200">
        <v>0.55000000000000004</v>
      </c>
      <c r="AA2086" s="200">
        <v>0.13</v>
      </c>
      <c r="AB2086" s="200">
        <v>0.3</v>
      </c>
      <c r="AC2086" s="200">
        <v>0.85</v>
      </c>
      <c r="AL2086"/>
      <c r="AM2086"/>
      <c r="AN2086"/>
      <c r="AO2086"/>
      <c r="AP2086"/>
      <c r="AQ2086"/>
      <c r="AR2086"/>
      <c r="AS2086"/>
      <c r="AT2086"/>
      <c r="AU2086"/>
    </row>
    <row r="2087" spans="17:47" x14ac:dyDescent="0.2">
      <c r="Q2087" s="142">
        <f>TRUNC('TARIFA ENTREGA A DIRECCION USD'!D2088-'TARIFA ENTREGA A DIRECCION USD'!D2087,2)</f>
        <v>0.54</v>
      </c>
      <c r="R2087" s="190">
        <v>2080</v>
      </c>
      <c r="S2087" s="200">
        <f>TRUNC((('TARIFA ENTREGA A DIRECCION USD'!C2087-'TARIFA ENTREGA A DIRECCION USD'!D2087)/'TARIFA ENTREGA A DIRECCION USD'!D2087)+1,3)</f>
        <v>0.72299999999999998</v>
      </c>
      <c r="T2087" s="200">
        <f>TRUNC(('TARIFA ENTREGA A DIRECCION USD'!E2087-'TARIFA ENTREGA A DIRECCION USD'!D2087)/'TARIFA ENTREGA A DIRECCION USD'!D2087,3)</f>
        <v>0.254</v>
      </c>
      <c r="U2087" s="200">
        <f>TRUNC(('TARIFA ENTREGA A DIRECCION USD'!F2087-'TARIFA ENTREGA A DIRECCION USD'!D2087)/'TARIFA ENTREGA A DIRECCION USD'!D2087,3)</f>
        <v>0.42599999999999999</v>
      </c>
      <c r="V2087" s="200">
        <f>TRUNC(('TARIFA ENTREGA A DIRECCION USD'!G2087-'TARIFA ENTREGA A DIRECCION USD'!D2087)/'TARIFA ENTREGA A DIRECCION USD'!D2087,3)</f>
        <v>0.95399999999999996</v>
      </c>
      <c r="X2087" s="142">
        <v>16.12</v>
      </c>
      <c r="Y2087" s="190">
        <v>2080</v>
      </c>
      <c r="Z2087" s="200">
        <v>0.55000000000000004</v>
      </c>
      <c r="AA2087" s="200">
        <v>0.13</v>
      </c>
      <c r="AB2087" s="200">
        <v>0.3</v>
      </c>
      <c r="AC2087" s="200">
        <v>0.85</v>
      </c>
      <c r="AL2087"/>
      <c r="AM2087"/>
      <c r="AN2087"/>
      <c r="AO2087"/>
      <c r="AP2087"/>
      <c r="AQ2087"/>
      <c r="AR2087"/>
      <c r="AS2087"/>
      <c r="AT2087"/>
      <c r="AU2087"/>
    </row>
    <row r="2088" spans="17:47" x14ac:dyDescent="0.2">
      <c r="Q2088" s="142">
        <f>TRUNC('TARIFA ENTREGA A DIRECCION USD'!D2089-'TARIFA ENTREGA A DIRECCION USD'!D2088,2)</f>
        <v>0.54</v>
      </c>
      <c r="R2088" s="190">
        <v>2081</v>
      </c>
      <c r="S2088" s="200">
        <f>TRUNC((('TARIFA ENTREGA A DIRECCION USD'!C2088-'TARIFA ENTREGA A DIRECCION USD'!D2088)/'TARIFA ENTREGA A DIRECCION USD'!D2088)+1,3)</f>
        <v>0.72299999999999998</v>
      </c>
      <c r="T2088" s="200">
        <f>TRUNC(('TARIFA ENTREGA A DIRECCION USD'!E2088-'TARIFA ENTREGA A DIRECCION USD'!D2088)/'TARIFA ENTREGA A DIRECCION USD'!D2088,3)</f>
        <v>0.254</v>
      </c>
      <c r="U2088" s="200">
        <f>TRUNC(('TARIFA ENTREGA A DIRECCION USD'!F2088-'TARIFA ENTREGA A DIRECCION USD'!D2088)/'TARIFA ENTREGA A DIRECCION USD'!D2088,3)</f>
        <v>0.42599999999999999</v>
      </c>
      <c r="V2088" s="200">
        <f>TRUNC(('TARIFA ENTREGA A DIRECCION USD'!G2088-'TARIFA ENTREGA A DIRECCION USD'!D2088)/'TARIFA ENTREGA A DIRECCION USD'!D2088,3)</f>
        <v>0.95399999999999996</v>
      </c>
      <c r="X2088" s="142">
        <v>16.12</v>
      </c>
      <c r="Y2088" s="190">
        <v>2081</v>
      </c>
      <c r="Z2088" s="200">
        <v>0.55000000000000004</v>
      </c>
      <c r="AA2088" s="200">
        <v>0.13</v>
      </c>
      <c r="AB2088" s="200">
        <v>0.3</v>
      </c>
      <c r="AC2088" s="200">
        <v>0.85</v>
      </c>
      <c r="AL2088"/>
      <c r="AM2088"/>
      <c r="AN2088"/>
      <c r="AO2088"/>
      <c r="AP2088"/>
      <c r="AQ2088"/>
      <c r="AR2088"/>
      <c r="AS2088"/>
      <c r="AT2088"/>
      <c r="AU2088"/>
    </row>
    <row r="2089" spans="17:47" x14ac:dyDescent="0.2">
      <c r="Q2089" s="142">
        <f>TRUNC('TARIFA ENTREGA A DIRECCION USD'!D2090-'TARIFA ENTREGA A DIRECCION USD'!D2089,2)</f>
        <v>0.54</v>
      </c>
      <c r="R2089" s="190">
        <v>2082</v>
      </c>
      <c r="S2089" s="200">
        <f>TRUNC((('TARIFA ENTREGA A DIRECCION USD'!C2089-'TARIFA ENTREGA A DIRECCION USD'!D2089)/'TARIFA ENTREGA A DIRECCION USD'!D2089)+1,3)</f>
        <v>0.72299999999999998</v>
      </c>
      <c r="T2089" s="200">
        <f>TRUNC(('TARIFA ENTREGA A DIRECCION USD'!E2089-'TARIFA ENTREGA A DIRECCION USD'!D2089)/'TARIFA ENTREGA A DIRECCION USD'!D2089,3)</f>
        <v>0.254</v>
      </c>
      <c r="U2089" s="200">
        <f>TRUNC(('TARIFA ENTREGA A DIRECCION USD'!F2089-'TARIFA ENTREGA A DIRECCION USD'!D2089)/'TARIFA ENTREGA A DIRECCION USD'!D2089,3)</f>
        <v>0.42599999999999999</v>
      </c>
      <c r="V2089" s="200">
        <f>TRUNC(('TARIFA ENTREGA A DIRECCION USD'!G2089-'TARIFA ENTREGA A DIRECCION USD'!D2089)/'TARIFA ENTREGA A DIRECCION USD'!D2089,3)</f>
        <v>0.95399999999999996</v>
      </c>
      <c r="X2089" s="142">
        <v>16.12</v>
      </c>
      <c r="Y2089" s="190">
        <v>2082</v>
      </c>
      <c r="Z2089" s="200">
        <v>0.55000000000000004</v>
      </c>
      <c r="AA2089" s="200">
        <v>0.13</v>
      </c>
      <c r="AB2089" s="200">
        <v>0.3</v>
      </c>
      <c r="AC2089" s="200">
        <v>0.85</v>
      </c>
      <c r="AL2089"/>
      <c r="AM2089"/>
      <c r="AN2089"/>
      <c r="AO2089"/>
      <c r="AP2089"/>
      <c r="AQ2089"/>
      <c r="AR2089"/>
      <c r="AS2089"/>
      <c r="AT2089"/>
      <c r="AU2089"/>
    </row>
    <row r="2090" spans="17:47" x14ac:dyDescent="0.2">
      <c r="Q2090" s="142">
        <f>TRUNC('TARIFA ENTREGA A DIRECCION USD'!D2091-'TARIFA ENTREGA A DIRECCION USD'!D2090,2)</f>
        <v>0.54</v>
      </c>
      <c r="R2090" s="190">
        <v>2083</v>
      </c>
      <c r="S2090" s="200">
        <f>TRUNC((('TARIFA ENTREGA A DIRECCION USD'!C2090-'TARIFA ENTREGA A DIRECCION USD'!D2090)/'TARIFA ENTREGA A DIRECCION USD'!D2090)+1,3)</f>
        <v>0.72299999999999998</v>
      </c>
      <c r="T2090" s="200">
        <f>TRUNC(('TARIFA ENTREGA A DIRECCION USD'!E2090-'TARIFA ENTREGA A DIRECCION USD'!D2090)/'TARIFA ENTREGA A DIRECCION USD'!D2090,3)</f>
        <v>0.254</v>
      </c>
      <c r="U2090" s="200">
        <f>TRUNC(('TARIFA ENTREGA A DIRECCION USD'!F2090-'TARIFA ENTREGA A DIRECCION USD'!D2090)/'TARIFA ENTREGA A DIRECCION USD'!D2090,3)</f>
        <v>0.42599999999999999</v>
      </c>
      <c r="V2090" s="200">
        <f>TRUNC(('TARIFA ENTREGA A DIRECCION USD'!G2090-'TARIFA ENTREGA A DIRECCION USD'!D2090)/'TARIFA ENTREGA A DIRECCION USD'!D2090,3)</f>
        <v>0.95399999999999996</v>
      </c>
      <c r="X2090" s="142">
        <v>16.12</v>
      </c>
      <c r="Y2090" s="190">
        <v>2083</v>
      </c>
      <c r="Z2090" s="200">
        <v>0.55000000000000004</v>
      </c>
      <c r="AA2090" s="200">
        <v>0.13</v>
      </c>
      <c r="AB2090" s="200">
        <v>0.3</v>
      </c>
      <c r="AC2090" s="200">
        <v>0.85</v>
      </c>
      <c r="AL2090"/>
      <c r="AM2090"/>
      <c r="AN2090"/>
      <c r="AO2090"/>
      <c r="AP2090"/>
      <c r="AQ2090"/>
      <c r="AR2090"/>
      <c r="AS2090"/>
      <c r="AT2090"/>
      <c r="AU2090"/>
    </row>
    <row r="2091" spans="17:47" x14ac:dyDescent="0.2">
      <c r="Q2091" s="142">
        <f>TRUNC('TARIFA ENTREGA A DIRECCION USD'!D2092-'TARIFA ENTREGA A DIRECCION USD'!D2091,2)</f>
        <v>0.54</v>
      </c>
      <c r="R2091" s="190">
        <v>2084</v>
      </c>
      <c r="S2091" s="200">
        <f>TRUNC((('TARIFA ENTREGA A DIRECCION USD'!C2091-'TARIFA ENTREGA A DIRECCION USD'!D2091)/'TARIFA ENTREGA A DIRECCION USD'!D2091)+1,3)</f>
        <v>0.72299999999999998</v>
      </c>
      <c r="T2091" s="200">
        <f>TRUNC(('TARIFA ENTREGA A DIRECCION USD'!E2091-'TARIFA ENTREGA A DIRECCION USD'!D2091)/'TARIFA ENTREGA A DIRECCION USD'!D2091,3)</f>
        <v>0.254</v>
      </c>
      <c r="U2091" s="200">
        <f>TRUNC(('TARIFA ENTREGA A DIRECCION USD'!F2091-'TARIFA ENTREGA A DIRECCION USD'!D2091)/'TARIFA ENTREGA A DIRECCION USD'!D2091,3)</f>
        <v>0.42699999999999999</v>
      </c>
      <c r="V2091" s="200">
        <f>TRUNC(('TARIFA ENTREGA A DIRECCION USD'!G2091-'TARIFA ENTREGA A DIRECCION USD'!D2091)/'TARIFA ENTREGA A DIRECCION USD'!D2091,3)</f>
        <v>0.95399999999999996</v>
      </c>
      <c r="X2091" s="142">
        <v>16.12</v>
      </c>
      <c r="Y2091" s="190">
        <v>2084</v>
      </c>
      <c r="Z2091" s="200">
        <v>0.55000000000000004</v>
      </c>
      <c r="AA2091" s="200">
        <v>0.13</v>
      </c>
      <c r="AB2091" s="200">
        <v>0.3</v>
      </c>
      <c r="AC2091" s="200">
        <v>0.85</v>
      </c>
      <c r="AL2091"/>
      <c r="AM2091"/>
      <c r="AN2091"/>
      <c r="AO2091"/>
      <c r="AP2091"/>
      <c r="AQ2091"/>
      <c r="AR2091"/>
      <c r="AS2091"/>
      <c r="AT2091"/>
      <c r="AU2091"/>
    </row>
    <row r="2092" spans="17:47" x14ac:dyDescent="0.2">
      <c r="Q2092" s="142">
        <f>TRUNC('TARIFA ENTREGA A DIRECCION USD'!D2093-'TARIFA ENTREGA A DIRECCION USD'!D2092,2)</f>
        <v>0.54</v>
      </c>
      <c r="R2092" s="190">
        <v>2085</v>
      </c>
      <c r="S2092" s="200">
        <f>TRUNC((('TARIFA ENTREGA A DIRECCION USD'!C2092-'TARIFA ENTREGA A DIRECCION USD'!D2092)/'TARIFA ENTREGA A DIRECCION USD'!D2092)+1,3)</f>
        <v>0.72299999999999998</v>
      </c>
      <c r="T2092" s="200">
        <f>TRUNC(('TARIFA ENTREGA A DIRECCION USD'!E2092-'TARIFA ENTREGA A DIRECCION USD'!D2092)/'TARIFA ENTREGA A DIRECCION USD'!D2092,3)</f>
        <v>0.254</v>
      </c>
      <c r="U2092" s="200">
        <f>TRUNC(('TARIFA ENTREGA A DIRECCION USD'!F2092-'TARIFA ENTREGA A DIRECCION USD'!D2092)/'TARIFA ENTREGA A DIRECCION USD'!D2092,3)</f>
        <v>0.42699999999999999</v>
      </c>
      <c r="V2092" s="200">
        <f>TRUNC(('TARIFA ENTREGA A DIRECCION USD'!G2092-'TARIFA ENTREGA A DIRECCION USD'!D2092)/'TARIFA ENTREGA A DIRECCION USD'!D2092,3)</f>
        <v>0.95399999999999996</v>
      </c>
      <c r="X2092" s="142">
        <v>16.12</v>
      </c>
      <c r="Y2092" s="190">
        <v>2085</v>
      </c>
      <c r="Z2092" s="200">
        <v>0.55000000000000004</v>
      </c>
      <c r="AA2092" s="200">
        <v>0.13</v>
      </c>
      <c r="AB2092" s="200">
        <v>0.3</v>
      </c>
      <c r="AC2092" s="200">
        <v>0.85</v>
      </c>
      <c r="AL2092"/>
      <c r="AM2092"/>
      <c r="AN2092"/>
      <c r="AO2092"/>
      <c r="AP2092"/>
      <c r="AQ2092"/>
      <c r="AR2092"/>
      <c r="AS2092"/>
      <c r="AT2092"/>
      <c r="AU2092"/>
    </row>
    <row r="2093" spans="17:47" x14ac:dyDescent="0.2">
      <c r="Q2093" s="142">
        <f>TRUNC('TARIFA ENTREGA A DIRECCION USD'!D2094-'TARIFA ENTREGA A DIRECCION USD'!D2093,2)</f>
        <v>0.54</v>
      </c>
      <c r="R2093" s="190">
        <v>2086</v>
      </c>
      <c r="S2093" s="200">
        <f>TRUNC((('TARIFA ENTREGA A DIRECCION USD'!C2093-'TARIFA ENTREGA A DIRECCION USD'!D2093)/'TARIFA ENTREGA A DIRECCION USD'!D2093)+1,3)</f>
        <v>0.72299999999999998</v>
      </c>
      <c r="T2093" s="200">
        <f>TRUNC(('TARIFA ENTREGA A DIRECCION USD'!E2093-'TARIFA ENTREGA A DIRECCION USD'!D2093)/'TARIFA ENTREGA A DIRECCION USD'!D2093,3)</f>
        <v>0.254</v>
      </c>
      <c r="U2093" s="200">
        <f>TRUNC(('TARIFA ENTREGA A DIRECCION USD'!F2093-'TARIFA ENTREGA A DIRECCION USD'!D2093)/'TARIFA ENTREGA A DIRECCION USD'!D2093,3)</f>
        <v>0.42699999999999999</v>
      </c>
      <c r="V2093" s="200">
        <f>TRUNC(('TARIFA ENTREGA A DIRECCION USD'!G2093-'TARIFA ENTREGA A DIRECCION USD'!D2093)/'TARIFA ENTREGA A DIRECCION USD'!D2093,3)</f>
        <v>0.95399999999999996</v>
      </c>
      <c r="X2093" s="142">
        <v>16.12</v>
      </c>
      <c r="Y2093" s="190">
        <v>2086</v>
      </c>
      <c r="Z2093" s="200">
        <v>0.55000000000000004</v>
      </c>
      <c r="AA2093" s="200">
        <v>0.13</v>
      </c>
      <c r="AB2093" s="200">
        <v>0.3</v>
      </c>
      <c r="AC2093" s="200">
        <v>0.85</v>
      </c>
      <c r="AL2093"/>
      <c r="AM2093"/>
      <c r="AN2093"/>
      <c r="AO2093"/>
      <c r="AP2093"/>
      <c r="AQ2093"/>
      <c r="AR2093"/>
      <c r="AS2093"/>
      <c r="AT2093"/>
      <c r="AU2093"/>
    </row>
    <row r="2094" spans="17:47" x14ac:dyDescent="0.2">
      <c r="Q2094" s="142">
        <f>TRUNC('TARIFA ENTREGA A DIRECCION USD'!D2095-'TARIFA ENTREGA A DIRECCION USD'!D2094,2)</f>
        <v>0.54</v>
      </c>
      <c r="R2094" s="190">
        <v>2087</v>
      </c>
      <c r="S2094" s="200">
        <f>TRUNC((('TARIFA ENTREGA A DIRECCION USD'!C2094-'TARIFA ENTREGA A DIRECCION USD'!D2094)/'TARIFA ENTREGA A DIRECCION USD'!D2094)+1,3)</f>
        <v>0.72299999999999998</v>
      </c>
      <c r="T2094" s="200">
        <f>TRUNC(('TARIFA ENTREGA A DIRECCION USD'!E2094-'TARIFA ENTREGA A DIRECCION USD'!D2094)/'TARIFA ENTREGA A DIRECCION USD'!D2094,3)</f>
        <v>0.254</v>
      </c>
      <c r="U2094" s="200">
        <f>TRUNC(('TARIFA ENTREGA A DIRECCION USD'!F2094-'TARIFA ENTREGA A DIRECCION USD'!D2094)/'TARIFA ENTREGA A DIRECCION USD'!D2094,3)</f>
        <v>0.42699999999999999</v>
      </c>
      <c r="V2094" s="200">
        <f>TRUNC(('TARIFA ENTREGA A DIRECCION USD'!G2094-'TARIFA ENTREGA A DIRECCION USD'!D2094)/'TARIFA ENTREGA A DIRECCION USD'!D2094,3)</f>
        <v>0.95399999999999996</v>
      </c>
      <c r="X2094" s="142">
        <v>16.12</v>
      </c>
      <c r="Y2094" s="190">
        <v>2087</v>
      </c>
      <c r="Z2094" s="200">
        <v>0.55000000000000004</v>
      </c>
      <c r="AA2094" s="200">
        <v>0.13</v>
      </c>
      <c r="AB2094" s="200">
        <v>0.3</v>
      </c>
      <c r="AC2094" s="200">
        <v>0.85</v>
      </c>
      <c r="AL2094"/>
      <c r="AM2094"/>
      <c r="AN2094"/>
      <c r="AO2094"/>
      <c r="AP2094"/>
      <c r="AQ2094"/>
      <c r="AR2094"/>
      <c r="AS2094"/>
      <c r="AT2094"/>
      <c r="AU2094"/>
    </row>
    <row r="2095" spans="17:47" x14ac:dyDescent="0.2">
      <c r="Q2095" s="142">
        <f>TRUNC('TARIFA ENTREGA A DIRECCION USD'!D2096-'TARIFA ENTREGA A DIRECCION USD'!D2095,2)</f>
        <v>0.54</v>
      </c>
      <c r="R2095" s="190">
        <v>2088</v>
      </c>
      <c r="S2095" s="200">
        <f>TRUNC((('TARIFA ENTREGA A DIRECCION USD'!C2095-'TARIFA ENTREGA A DIRECCION USD'!D2095)/'TARIFA ENTREGA A DIRECCION USD'!D2095)+1,3)</f>
        <v>0.72299999999999998</v>
      </c>
      <c r="T2095" s="200">
        <f>TRUNC(('TARIFA ENTREGA A DIRECCION USD'!E2095-'TARIFA ENTREGA A DIRECCION USD'!D2095)/'TARIFA ENTREGA A DIRECCION USD'!D2095,3)</f>
        <v>0.254</v>
      </c>
      <c r="U2095" s="200">
        <f>TRUNC(('TARIFA ENTREGA A DIRECCION USD'!F2095-'TARIFA ENTREGA A DIRECCION USD'!D2095)/'TARIFA ENTREGA A DIRECCION USD'!D2095,3)</f>
        <v>0.42699999999999999</v>
      </c>
      <c r="V2095" s="200">
        <f>TRUNC(('TARIFA ENTREGA A DIRECCION USD'!G2095-'TARIFA ENTREGA A DIRECCION USD'!D2095)/'TARIFA ENTREGA A DIRECCION USD'!D2095,3)</f>
        <v>0.95399999999999996</v>
      </c>
      <c r="X2095" s="142">
        <v>16.12</v>
      </c>
      <c r="Y2095" s="190">
        <v>2088</v>
      </c>
      <c r="Z2095" s="200">
        <v>0.55000000000000004</v>
      </c>
      <c r="AA2095" s="200">
        <v>0.13</v>
      </c>
      <c r="AB2095" s="200">
        <v>0.3</v>
      </c>
      <c r="AC2095" s="200">
        <v>0.85</v>
      </c>
      <c r="AL2095"/>
      <c r="AM2095"/>
      <c r="AN2095"/>
      <c r="AO2095"/>
      <c r="AP2095"/>
      <c r="AQ2095"/>
      <c r="AR2095"/>
      <c r="AS2095"/>
      <c r="AT2095"/>
      <c r="AU2095"/>
    </row>
    <row r="2096" spans="17:47" x14ac:dyDescent="0.2">
      <c r="Q2096" s="142">
        <f>TRUNC('TARIFA ENTREGA A DIRECCION USD'!D2097-'TARIFA ENTREGA A DIRECCION USD'!D2096,2)</f>
        <v>0.54</v>
      </c>
      <c r="R2096" s="190">
        <v>2089</v>
      </c>
      <c r="S2096" s="200">
        <f>TRUNC((('TARIFA ENTREGA A DIRECCION USD'!C2096-'TARIFA ENTREGA A DIRECCION USD'!D2096)/'TARIFA ENTREGA A DIRECCION USD'!D2096)+1,3)</f>
        <v>0.72299999999999998</v>
      </c>
      <c r="T2096" s="200">
        <f>TRUNC(('TARIFA ENTREGA A DIRECCION USD'!E2096-'TARIFA ENTREGA A DIRECCION USD'!D2096)/'TARIFA ENTREGA A DIRECCION USD'!D2096,3)</f>
        <v>0.254</v>
      </c>
      <c r="U2096" s="200">
        <f>TRUNC(('TARIFA ENTREGA A DIRECCION USD'!F2096-'TARIFA ENTREGA A DIRECCION USD'!D2096)/'TARIFA ENTREGA A DIRECCION USD'!D2096,3)</f>
        <v>0.42699999999999999</v>
      </c>
      <c r="V2096" s="200">
        <f>TRUNC(('TARIFA ENTREGA A DIRECCION USD'!G2096-'TARIFA ENTREGA A DIRECCION USD'!D2096)/'TARIFA ENTREGA A DIRECCION USD'!D2096,3)</f>
        <v>0.95399999999999996</v>
      </c>
      <c r="X2096" s="142">
        <v>16.12</v>
      </c>
      <c r="Y2096" s="190">
        <v>2089</v>
      </c>
      <c r="Z2096" s="200">
        <v>0.55000000000000004</v>
      </c>
      <c r="AA2096" s="200">
        <v>0.13</v>
      </c>
      <c r="AB2096" s="200">
        <v>0.3</v>
      </c>
      <c r="AC2096" s="200">
        <v>0.85</v>
      </c>
      <c r="AL2096"/>
      <c r="AM2096"/>
      <c r="AN2096"/>
      <c r="AO2096"/>
      <c r="AP2096"/>
      <c r="AQ2096"/>
      <c r="AR2096"/>
      <c r="AS2096"/>
      <c r="AT2096"/>
      <c r="AU2096"/>
    </row>
    <row r="2097" spans="17:47" x14ac:dyDescent="0.2">
      <c r="Q2097" s="142">
        <f>TRUNC('TARIFA ENTREGA A DIRECCION USD'!D2098-'TARIFA ENTREGA A DIRECCION USD'!D2097,2)</f>
        <v>0.54</v>
      </c>
      <c r="R2097" s="190">
        <v>2090</v>
      </c>
      <c r="S2097" s="200">
        <f>TRUNC((('TARIFA ENTREGA A DIRECCION USD'!C2097-'TARIFA ENTREGA A DIRECCION USD'!D2097)/'TARIFA ENTREGA A DIRECCION USD'!D2097)+1,3)</f>
        <v>0.72299999999999998</v>
      </c>
      <c r="T2097" s="200">
        <f>TRUNC(('TARIFA ENTREGA A DIRECCION USD'!E2097-'TARIFA ENTREGA A DIRECCION USD'!D2097)/'TARIFA ENTREGA A DIRECCION USD'!D2097,3)</f>
        <v>0.254</v>
      </c>
      <c r="U2097" s="200">
        <f>TRUNC(('TARIFA ENTREGA A DIRECCION USD'!F2097-'TARIFA ENTREGA A DIRECCION USD'!D2097)/'TARIFA ENTREGA A DIRECCION USD'!D2097,3)</f>
        <v>0.42699999999999999</v>
      </c>
      <c r="V2097" s="200">
        <f>TRUNC(('TARIFA ENTREGA A DIRECCION USD'!G2097-'TARIFA ENTREGA A DIRECCION USD'!D2097)/'TARIFA ENTREGA A DIRECCION USD'!D2097,3)</f>
        <v>0.95399999999999996</v>
      </c>
      <c r="X2097" s="142">
        <v>16.12</v>
      </c>
      <c r="Y2097" s="190">
        <v>2090</v>
      </c>
      <c r="Z2097" s="200">
        <v>0.55000000000000004</v>
      </c>
      <c r="AA2097" s="200">
        <v>0.13</v>
      </c>
      <c r="AB2097" s="200">
        <v>0.3</v>
      </c>
      <c r="AC2097" s="200">
        <v>0.85</v>
      </c>
      <c r="AL2097"/>
      <c r="AM2097"/>
      <c r="AN2097"/>
      <c r="AO2097"/>
      <c r="AP2097"/>
      <c r="AQ2097"/>
      <c r="AR2097"/>
      <c r="AS2097"/>
      <c r="AT2097"/>
      <c r="AU2097"/>
    </row>
    <row r="2098" spans="17:47" x14ac:dyDescent="0.2">
      <c r="Q2098" s="142">
        <f>TRUNC('TARIFA ENTREGA A DIRECCION USD'!D2099-'TARIFA ENTREGA A DIRECCION USD'!D2098,2)</f>
        <v>0.54</v>
      </c>
      <c r="R2098" s="190">
        <v>2091</v>
      </c>
      <c r="S2098" s="200">
        <f>TRUNC((('TARIFA ENTREGA A DIRECCION USD'!C2098-'TARIFA ENTREGA A DIRECCION USD'!D2098)/'TARIFA ENTREGA A DIRECCION USD'!D2098)+1,3)</f>
        <v>0.72299999999999998</v>
      </c>
      <c r="T2098" s="200">
        <f>TRUNC(('TARIFA ENTREGA A DIRECCION USD'!E2098-'TARIFA ENTREGA A DIRECCION USD'!D2098)/'TARIFA ENTREGA A DIRECCION USD'!D2098,3)</f>
        <v>0.254</v>
      </c>
      <c r="U2098" s="200">
        <f>TRUNC(('TARIFA ENTREGA A DIRECCION USD'!F2098-'TARIFA ENTREGA A DIRECCION USD'!D2098)/'TARIFA ENTREGA A DIRECCION USD'!D2098,3)</f>
        <v>0.42699999999999999</v>
      </c>
      <c r="V2098" s="200">
        <f>TRUNC(('TARIFA ENTREGA A DIRECCION USD'!G2098-'TARIFA ENTREGA A DIRECCION USD'!D2098)/'TARIFA ENTREGA A DIRECCION USD'!D2098,3)</f>
        <v>0.95399999999999996</v>
      </c>
      <c r="X2098" s="142">
        <v>16.12</v>
      </c>
      <c r="Y2098" s="190">
        <v>2091</v>
      </c>
      <c r="Z2098" s="200">
        <v>0.55000000000000004</v>
      </c>
      <c r="AA2098" s="200">
        <v>0.13</v>
      </c>
      <c r="AB2098" s="200">
        <v>0.3</v>
      </c>
      <c r="AC2098" s="200">
        <v>0.85</v>
      </c>
      <c r="AL2098"/>
      <c r="AM2098"/>
      <c r="AN2098"/>
      <c r="AO2098"/>
      <c r="AP2098"/>
      <c r="AQ2098"/>
      <c r="AR2098"/>
      <c r="AS2098"/>
      <c r="AT2098"/>
      <c r="AU2098"/>
    </row>
    <row r="2099" spans="17:47" x14ac:dyDescent="0.2">
      <c r="Q2099" s="142">
        <f>TRUNC('TARIFA ENTREGA A DIRECCION USD'!D2100-'TARIFA ENTREGA A DIRECCION USD'!D2099,2)</f>
        <v>0.54</v>
      </c>
      <c r="R2099" s="190">
        <v>2092</v>
      </c>
      <c r="S2099" s="200">
        <f>TRUNC((('TARIFA ENTREGA A DIRECCION USD'!C2099-'TARIFA ENTREGA A DIRECCION USD'!D2099)/'TARIFA ENTREGA A DIRECCION USD'!D2099)+1,3)</f>
        <v>0.72299999999999998</v>
      </c>
      <c r="T2099" s="200">
        <f>TRUNC(('TARIFA ENTREGA A DIRECCION USD'!E2099-'TARIFA ENTREGA A DIRECCION USD'!D2099)/'TARIFA ENTREGA A DIRECCION USD'!D2099,3)</f>
        <v>0.254</v>
      </c>
      <c r="U2099" s="200">
        <f>TRUNC(('TARIFA ENTREGA A DIRECCION USD'!F2099-'TARIFA ENTREGA A DIRECCION USD'!D2099)/'TARIFA ENTREGA A DIRECCION USD'!D2099,3)</f>
        <v>0.42699999999999999</v>
      </c>
      <c r="V2099" s="200">
        <f>TRUNC(('TARIFA ENTREGA A DIRECCION USD'!G2099-'TARIFA ENTREGA A DIRECCION USD'!D2099)/'TARIFA ENTREGA A DIRECCION USD'!D2099,3)</f>
        <v>0.95399999999999996</v>
      </c>
      <c r="X2099" s="142">
        <v>16.12</v>
      </c>
      <c r="Y2099" s="190">
        <v>2092</v>
      </c>
      <c r="Z2099" s="200">
        <v>0.55000000000000004</v>
      </c>
      <c r="AA2099" s="200">
        <v>0.13</v>
      </c>
      <c r="AB2099" s="200">
        <v>0.3</v>
      </c>
      <c r="AC2099" s="200">
        <v>0.85</v>
      </c>
      <c r="AL2099"/>
      <c r="AM2099"/>
      <c r="AN2099"/>
      <c r="AO2099"/>
      <c r="AP2099"/>
      <c r="AQ2099"/>
      <c r="AR2099"/>
      <c r="AS2099"/>
      <c r="AT2099"/>
      <c r="AU2099"/>
    </row>
    <row r="2100" spans="17:47" x14ac:dyDescent="0.2">
      <c r="Q2100" s="142">
        <f>TRUNC('TARIFA ENTREGA A DIRECCION USD'!D2101-'TARIFA ENTREGA A DIRECCION USD'!D2100,2)</f>
        <v>0.54</v>
      </c>
      <c r="R2100" s="190">
        <v>2093</v>
      </c>
      <c r="S2100" s="200">
        <f>TRUNC((('TARIFA ENTREGA A DIRECCION USD'!C2100-'TARIFA ENTREGA A DIRECCION USD'!D2100)/'TARIFA ENTREGA A DIRECCION USD'!D2100)+1,3)</f>
        <v>0.72299999999999998</v>
      </c>
      <c r="T2100" s="200">
        <f>TRUNC(('TARIFA ENTREGA A DIRECCION USD'!E2100-'TARIFA ENTREGA A DIRECCION USD'!D2100)/'TARIFA ENTREGA A DIRECCION USD'!D2100,3)</f>
        <v>0.254</v>
      </c>
      <c r="U2100" s="200">
        <f>TRUNC(('TARIFA ENTREGA A DIRECCION USD'!F2100-'TARIFA ENTREGA A DIRECCION USD'!D2100)/'TARIFA ENTREGA A DIRECCION USD'!D2100,3)</f>
        <v>0.42699999999999999</v>
      </c>
      <c r="V2100" s="200">
        <f>TRUNC(('TARIFA ENTREGA A DIRECCION USD'!G2100-'TARIFA ENTREGA A DIRECCION USD'!D2100)/'TARIFA ENTREGA A DIRECCION USD'!D2100,3)</f>
        <v>0.95399999999999996</v>
      </c>
      <c r="X2100" s="142">
        <v>16.12</v>
      </c>
      <c r="Y2100" s="190">
        <v>2093</v>
      </c>
      <c r="Z2100" s="200">
        <v>0.55000000000000004</v>
      </c>
      <c r="AA2100" s="200">
        <v>0.13</v>
      </c>
      <c r="AB2100" s="200">
        <v>0.3</v>
      </c>
      <c r="AC2100" s="200">
        <v>0.85</v>
      </c>
      <c r="AL2100"/>
      <c r="AM2100"/>
      <c r="AN2100"/>
      <c r="AO2100"/>
      <c r="AP2100"/>
      <c r="AQ2100"/>
      <c r="AR2100"/>
      <c r="AS2100"/>
      <c r="AT2100"/>
      <c r="AU2100"/>
    </row>
    <row r="2101" spans="17:47" x14ac:dyDescent="0.2">
      <c r="Q2101" s="142">
        <f>TRUNC('TARIFA ENTREGA A DIRECCION USD'!D2102-'TARIFA ENTREGA A DIRECCION USD'!D2101,2)</f>
        <v>0.54</v>
      </c>
      <c r="R2101" s="190">
        <v>2094</v>
      </c>
      <c r="S2101" s="200">
        <f>TRUNC((('TARIFA ENTREGA A DIRECCION USD'!C2101-'TARIFA ENTREGA A DIRECCION USD'!D2101)/'TARIFA ENTREGA A DIRECCION USD'!D2101)+1,3)</f>
        <v>0.72299999999999998</v>
      </c>
      <c r="T2101" s="200">
        <f>TRUNC(('TARIFA ENTREGA A DIRECCION USD'!E2101-'TARIFA ENTREGA A DIRECCION USD'!D2101)/'TARIFA ENTREGA A DIRECCION USD'!D2101,3)</f>
        <v>0.254</v>
      </c>
      <c r="U2101" s="200">
        <f>TRUNC(('TARIFA ENTREGA A DIRECCION USD'!F2101-'TARIFA ENTREGA A DIRECCION USD'!D2101)/'TARIFA ENTREGA A DIRECCION USD'!D2101,3)</f>
        <v>0.42699999999999999</v>
      </c>
      <c r="V2101" s="200">
        <f>TRUNC(('TARIFA ENTREGA A DIRECCION USD'!G2101-'TARIFA ENTREGA A DIRECCION USD'!D2101)/'TARIFA ENTREGA A DIRECCION USD'!D2101,3)</f>
        <v>0.95399999999999996</v>
      </c>
      <c r="X2101" s="142">
        <v>16.12</v>
      </c>
      <c r="Y2101" s="190">
        <v>2094</v>
      </c>
      <c r="Z2101" s="200">
        <v>0.55000000000000004</v>
      </c>
      <c r="AA2101" s="200">
        <v>0.13</v>
      </c>
      <c r="AB2101" s="200">
        <v>0.3</v>
      </c>
      <c r="AC2101" s="200">
        <v>0.85</v>
      </c>
      <c r="AL2101"/>
      <c r="AM2101"/>
      <c r="AN2101"/>
      <c r="AO2101"/>
      <c r="AP2101"/>
      <c r="AQ2101"/>
      <c r="AR2101"/>
      <c r="AS2101"/>
      <c r="AT2101"/>
      <c r="AU2101"/>
    </row>
    <row r="2102" spans="17:47" x14ac:dyDescent="0.2">
      <c r="Q2102" s="142">
        <f>TRUNC('TARIFA ENTREGA A DIRECCION USD'!D2103-'TARIFA ENTREGA A DIRECCION USD'!D2102,2)</f>
        <v>0.54</v>
      </c>
      <c r="R2102" s="190">
        <v>2095</v>
      </c>
      <c r="S2102" s="200">
        <f>TRUNC((('TARIFA ENTREGA A DIRECCION USD'!C2102-'TARIFA ENTREGA A DIRECCION USD'!D2102)/'TARIFA ENTREGA A DIRECCION USD'!D2102)+1,3)</f>
        <v>0.72299999999999998</v>
      </c>
      <c r="T2102" s="200">
        <f>TRUNC(('TARIFA ENTREGA A DIRECCION USD'!E2102-'TARIFA ENTREGA A DIRECCION USD'!D2102)/'TARIFA ENTREGA A DIRECCION USD'!D2102,3)</f>
        <v>0.254</v>
      </c>
      <c r="U2102" s="200">
        <f>TRUNC(('TARIFA ENTREGA A DIRECCION USD'!F2102-'TARIFA ENTREGA A DIRECCION USD'!D2102)/'TARIFA ENTREGA A DIRECCION USD'!D2102,3)</f>
        <v>0.42699999999999999</v>
      </c>
      <c r="V2102" s="200">
        <f>TRUNC(('TARIFA ENTREGA A DIRECCION USD'!G2102-'TARIFA ENTREGA A DIRECCION USD'!D2102)/'TARIFA ENTREGA A DIRECCION USD'!D2102,3)</f>
        <v>0.95399999999999996</v>
      </c>
      <c r="X2102" s="142">
        <v>16.12</v>
      </c>
      <c r="Y2102" s="190">
        <v>2095</v>
      </c>
      <c r="Z2102" s="200">
        <v>0.55000000000000004</v>
      </c>
      <c r="AA2102" s="200">
        <v>0.13</v>
      </c>
      <c r="AB2102" s="200">
        <v>0.3</v>
      </c>
      <c r="AC2102" s="200">
        <v>0.85</v>
      </c>
      <c r="AL2102"/>
      <c r="AM2102"/>
      <c r="AN2102"/>
      <c r="AO2102"/>
      <c r="AP2102"/>
      <c r="AQ2102"/>
      <c r="AR2102"/>
      <c r="AS2102"/>
      <c r="AT2102"/>
      <c r="AU2102"/>
    </row>
    <row r="2103" spans="17:47" x14ac:dyDescent="0.2">
      <c r="Q2103" s="142">
        <f>TRUNC('TARIFA ENTREGA A DIRECCION USD'!D2104-'TARIFA ENTREGA A DIRECCION USD'!D2103,2)</f>
        <v>0.54</v>
      </c>
      <c r="R2103" s="190">
        <v>2096</v>
      </c>
      <c r="S2103" s="200">
        <f>TRUNC((('TARIFA ENTREGA A DIRECCION USD'!C2103-'TARIFA ENTREGA A DIRECCION USD'!D2103)/'TARIFA ENTREGA A DIRECCION USD'!D2103)+1,3)</f>
        <v>0.72299999999999998</v>
      </c>
      <c r="T2103" s="200">
        <f>TRUNC(('TARIFA ENTREGA A DIRECCION USD'!E2103-'TARIFA ENTREGA A DIRECCION USD'!D2103)/'TARIFA ENTREGA A DIRECCION USD'!D2103,3)</f>
        <v>0.254</v>
      </c>
      <c r="U2103" s="200">
        <f>TRUNC(('TARIFA ENTREGA A DIRECCION USD'!F2103-'TARIFA ENTREGA A DIRECCION USD'!D2103)/'TARIFA ENTREGA A DIRECCION USD'!D2103,3)</f>
        <v>0.42699999999999999</v>
      </c>
      <c r="V2103" s="200">
        <f>TRUNC(('TARIFA ENTREGA A DIRECCION USD'!G2103-'TARIFA ENTREGA A DIRECCION USD'!D2103)/'TARIFA ENTREGA A DIRECCION USD'!D2103,3)</f>
        <v>0.95399999999999996</v>
      </c>
      <c r="X2103" s="142">
        <v>16.12</v>
      </c>
      <c r="Y2103" s="190">
        <v>2096</v>
      </c>
      <c r="Z2103" s="200">
        <v>0.55000000000000004</v>
      </c>
      <c r="AA2103" s="200">
        <v>0.13</v>
      </c>
      <c r="AB2103" s="200">
        <v>0.3</v>
      </c>
      <c r="AC2103" s="200">
        <v>0.85</v>
      </c>
      <c r="AL2103"/>
      <c r="AM2103"/>
      <c r="AN2103"/>
      <c r="AO2103"/>
      <c r="AP2103"/>
      <c r="AQ2103"/>
      <c r="AR2103"/>
      <c r="AS2103"/>
      <c r="AT2103"/>
      <c r="AU2103"/>
    </row>
    <row r="2104" spans="17:47" x14ac:dyDescent="0.2">
      <c r="Q2104" s="142">
        <f>TRUNC('TARIFA ENTREGA A DIRECCION USD'!D2105-'TARIFA ENTREGA A DIRECCION USD'!D2104,2)</f>
        <v>0.54</v>
      </c>
      <c r="R2104" s="190">
        <v>2097</v>
      </c>
      <c r="S2104" s="200">
        <f>TRUNC((('TARIFA ENTREGA A DIRECCION USD'!C2104-'TARIFA ENTREGA A DIRECCION USD'!D2104)/'TARIFA ENTREGA A DIRECCION USD'!D2104)+1,3)</f>
        <v>0.72299999999999998</v>
      </c>
      <c r="T2104" s="200">
        <f>TRUNC(('TARIFA ENTREGA A DIRECCION USD'!E2104-'TARIFA ENTREGA A DIRECCION USD'!D2104)/'TARIFA ENTREGA A DIRECCION USD'!D2104,3)</f>
        <v>0.254</v>
      </c>
      <c r="U2104" s="200">
        <f>TRUNC(('TARIFA ENTREGA A DIRECCION USD'!F2104-'TARIFA ENTREGA A DIRECCION USD'!D2104)/'TARIFA ENTREGA A DIRECCION USD'!D2104,3)</f>
        <v>0.42699999999999999</v>
      </c>
      <c r="V2104" s="200">
        <f>TRUNC(('TARIFA ENTREGA A DIRECCION USD'!G2104-'TARIFA ENTREGA A DIRECCION USD'!D2104)/'TARIFA ENTREGA A DIRECCION USD'!D2104,3)</f>
        <v>0.95399999999999996</v>
      </c>
      <c r="X2104" s="142">
        <v>16.12</v>
      </c>
      <c r="Y2104" s="190">
        <v>2097</v>
      </c>
      <c r="Z2104" s="200">
        <v>0.55000000000000004</v>
      </c>
      <c r="AA2104" s="200">
        <v>0.13</v>
      </c>
      <c r="AB2104" s="200">
        <v>0.3</v>
      </c>
      <c r="AC2104" s="200">
        <v>0.85</v>
      </c>
      <c r="AL2104"/>
      <c r="AM2104"/>
      <c r="AN2104"/>
      <c r="AO2104"/>
      <c r="AP2104"/>
      <c r="AQ2104"/>
      <c r="AR2104"/>
      <c r="AS2104"/>
      <c r="AT2104"/>
      <c r="AU2104"/>
    </row>
    <row r="2105" spans="17:47" x14ac:dyDescent="0.2">
      <c r="Q2105" s="142">
        <f>TRUNC('TARIFA ENTREGA A DIRECCION USD'!D2106-'TARIFA ENTREGA A DIRECCION USD'!D2105,2)</f>
        <v>0.54</v>
      </c>
      <c r="R2105" s="190">
        <v>2098</v>
      </c>
      <c r="S2105" s="200">
        <f>TRUNC((('TARIFA ENTREGA A DIRECCION USD'!C2105-'TARIFA ENTREGA A DIRECCION USD'!D2105)/'TARIFA ENTREGA A DIRECCION USD'!D2105)+1,3)</f>
        <v>0.72299999999999998</v>
      </c>
      <c r="T2105" s="200">
        <f>TRUNC(('TARIFA ENTREGA A DIRECCION USD'!E2105-'TARIFA ENTREGA A DIRECCION USD'!D2105)/'TARIFA ENTREGA A DIRECCION USD'!D2105,3)</f>
        <v>0.254</v>
      </c>
      <c r="U2105" s="200">
        <f>TRUNC(('TARIFA ENTREGA A DIRECCION USD'!F2105-'TARIFA ENTREGA A DIRECCION USD'!D2105)/'TARIFA ENTREGA A DIRECCION USD'!D2105,3)</f>
        <v>0.42699999999999999</v>
      </c>
      <c r="V2105" s="200">
        <f>TRUNC(('TARIFA ENTREGA A DIRECCION USD'!G2105-'TARIFA ENTREGA A DIRECCION USD'!D2105)/'TARIFA ENTREGA A DIRECCION USD'!D2105,3)</f>
        <v>0.95399999999999996</v>
      </c>
      <c r="X2105" s="142">
        <v>16.12</v>
      </c>
      <c r="Y2105" s="190">
        <v>2098</v>
      </c>
      <c r="Z2105" s="200">
        <v>0.55000000000000004</v>
      </c>
      <c r="AA2105" s="200">
        <v>0.13</v>
      </c>
      <c r="AB2105" s="200">
        <v>0.3</v>
      </c>
      <c r="AC2105" s="200">
        <v>0.85</v>
      </c>
      <c r="AL2105"/>
      <c r="AM2105"/>
      <c r="AN2105"/>
      <c r="AO2105"/>
      <c r="AP2105"/>
      <c r="AQ2105"/>
      <c r="AR2105"/>
      <c r="AS2105"/>
      <c r="AT2105"/>
      <c r="AU2105"/>
    </row>
    <row r="2106" spans="17:47" x14ac:dyDescent="0.2">
      <c r="Q2106" s="142">
        <f>TRUNC('TARIFA ENTREGA A DIRECCION USD'!D2107-'TARIFA ENTREGA A DIRECCION USD'!D2106,2)</f>
        <v>0.54</v>
      </c>
      <c r="R2106" s="190">
        <v>2099</v>
      </c>
      <c r="S2106" s="200">
        <f>TRUNC((('TARIFA ENTREGA A DIRECCION USD'!C2106-'TARIFA ENTREGA A DIRECCION USD'!D2106)/'TARIFA ENTREGA A DIRECCION USD'!D2106)+1,3)</f>
        <v>0.72299999999999998</v>
      </c>
      <c r="T2106" s="200">
        <f>TRUNC(('TARIFA ENTREGA A DIRECCION USD'!E2106-'TARIFA ENTREGA A DIRECCION USD'!D2106)/'TARIFA ENTREGA A DIRECCION USD'!D2106,3)</f>
        <v>0.254</v>
      </c>
      <c r="U2106" s="200">
        <f>TRUNC(('TARIFA ENTREGA A DIRECCION USD'!F2106-'TARIFA ENTREGA A DIRECCION USD'!D2106)/'TARIFA ENTREGA A DIRECCION USD'!D2106,3)</f>
        <v>0.42699999999999999</v>
      </c>
      <c r="V2106" s="200">
        <f>TRUNC(('TARIFA ENTREGA A DIRECCION USD'!G2106-'TARIFA ENTREGA A DIRECCION USD'!D2106)/'TARIFA ENTREGA A DIRECCION USD'!D2106,3)</f>
        <v>0.95399999999999996</v>
      </c>
      <c r="X2106" s="142">
        <v>16.12</v>
      </c>
      <c r="Y2106" s="190">
        <v>2099</v>
      </c>
      <c r="Z2106" s="200">
        <v>0.55000000000000004</v>
      </c>
      <c r="AA2106" s="200">
        <v>0.13</v>
      </c>
      <c r="AB2106" s="200">
        <v>0.3</v>
      </c>
      <c r="AC2106" s="200">
        <v>0.85</v>
      </c>
      <c r="AL2106"/>
      <c r="AM2106"/>
      <c r="AN2106"/>
      <c r="AO2106"/>
      <c r="AP2106"/>
      <c r="AQ2106"/>
      <c r="AR2106"/>
      <c r="AS2106"/>
      <c r="AT2106"/>
      <c r="AU2106"/>
    </row>
    <row r="2107" spans="17:47" x14ac:dyDescent="0.2">
      <c r="Q2107" s="142">
        <f>TRUNC('TARIFA ENTREGA A DIRECCION USD'!D2108-'TARIFA ENTREGA A DIRECCION USD'!D2107,2)</f>
        <v>0.54</v>
      </c>
      <c r="R2107" s="190">
        <v>2100</v>
      </c>
      <c r="S2107" s="200">
        <f>TRUNC((('TARIFA ENTREGA A DIRECCION USD'!C2107-'TARIFA ENTREGA A DIRECCION USD'!D2107)/'TARIFA ENTREGA A DIRECCION USD'!D2107)+1,3)</f>
        <v>0.72299999999999998</v>
      </c>
      <c r="T2107" s="200">
        <f>TRUNC(('TARIFA ENTREGA A DIRECCION USD'!E2107-'TARIFA ENTREGA A DIRECCION USD'!D2107)/'TARIFA ENTREGA A DIRECCION USD'!D2107,3)</f>
        <v>0.254</v>
      </c>
      <c r="U2107" s="200">
        <f>TRUNC(('TARIFA ENTREGA A DIRECCION USD'!F2107-'TARIFA ENTREGA A DIRECCION USD'!D2107)/'TARIFA ENTREGA A DIRECCION USD'!D2107,3)</f>
        <v>0.42699999999999999</v>
      </c>
      <c r="V2107" s="200">
        <f>TRUNC(('TARIFA ENTREGA A DIRECCION USD'!G2107-'TARIFA ENTREGA A DIRECCION USD'!D2107)/'TARIFA ENTREGA A DIRECCION USD'!D2107,3)</f>
        <v>0.95399999999999996</v>
      </c>
      <c r="X2107" s="142">
        <v>16.12</v>
      </c>
      <c r="Y2107" s="190">
        <v>2100</v>
      </c>
      <c r="Z2107" s="200">
        <v>0.55000000000000004</v>
      </c>
      <c r="AA2107" s="200">
        <v>0.13</v>
      </c>
      <c r="AB2107" s="200">
        <v>0.3</v>
      </c>
      <c r="AC2107" s="200">
        <v>0.85</v>
      </c>
      <c r="AL2107"/>
      <c r="AM2107"/>
      <c r="AN2107"/>
      <c r="AO2107"/>
      <c r="AP2107"/>
      <c r="AQ2107"/>
      <c r="AR2107"/>
      <c r="AS2107"/>
      <c r="AT2107"/>
      <c r="AU2107"/>
    </row>
    <row r="2108" spans="17:47" x14ac:dyDescent="0.2">
      <c r="Q2108" s="142">
        <f>TRUNC('TARIFA ENTREGA A DIRECCION USD'!D2109-'TARIFA ENTREGA A DIRECCION USD'!D2108,2)</f>
        <v>0.54</v>
      </c>
      <c r="R2108" s="190">
        <v>2101</v>
      </c>
      <c r="S2108" s="200">
        <f>TRUNC((('TARIFA ENTREGA A DIRECCION USD'!C2108-'TARIFA ENTREGA A DIRECCION USD'!D2108)/'TARIFA ENTREGA A DIRECCION USD'!D2108)+1,3)</f>
        <v>0.72299999999999998</v>
      </c>
      <c r="T2108" s="200">
        <f>TRUNC(('TARIFA ENTREGA A DIRECCION USD'!E2108-'TARIFA ENTREGA A DIRECCION USD'!D2108)/'TARIFA ENTREGA A DIRECCION USD'!D2108,3)</f>
        <v>0.254</v>
      </c>
      <c r="U2108" s="200">
        <f>TRUNC(('TARIFA ENTREGA A DIRECCION USD'!F2108-'TARIFA ENTREGA A DIRECCION USD'!D2108)/'TARIFA ENTREGA A DIRECCION USD'!D2108,3)</f>
        <v>0.42699999999999999</v>
      </c>
      <c r="V2108" s="200">
        <f>TRUNC(('TARIFA ENTREGA A DIRECCION USD'!G2108-'TARIFA ENTREGA A DIRECCION USD'!D2108)/'TARIFA ENTREGA A DIRECCION USD'!D2108,3)</f>
        <v>0.95399999999999996</v>
      </c>
      <c r="X2108" s="142">
        <v>16.12</v>
      </c>
      <c r="Y2108" s="190">
        <v>2101</v>
      </c>
      <c r="Z2108" s="200">
        <v>0.55000000000000004</v>
      </c>
      <c r="AA2108" s="200">
        <v>0.13</v>
      </c>
      <c r="AB2108" s="200">
        <v>0.3</v>
      </c>
      <c r="AC2108" s="200">
        <v>0.85</v>
      </c>
      <c r="AL2108"/>
      <c r="AM2108"/>
      <c r="AN2108"/>
      <c r="AO2108"/>
      <c r="AP2108"/>
      <c r="AQ2108"/>
      <c r="AR2108"/>
      <c r="AS2108"/>
      <c r="AT2108"/>
      <c r="AU2108"/>
    </row>
    <row r="2109" spans="17:47" x14ac:dyDescent="0.2">
      <c r="Q2109" s="142">
        <f>TRUNC('TARIFA ENTREGA A DIRECCION USD'!D2110-'TARIFA ENTREGA A DIRECCION USD'!D2109,2)</f>
        <v>0.54</v>
      </c>
      <c r="R2109" s="190">
        <v>2102</v>
      </c>
      <c r="S2109" s="200">
        <f>TRUNC((('TARIFA ENTREGA A DIRECCION USD'!C2109-'TARIFA ENTREGA A DIRECCION USD'!D2109)/'TARIFA ENTREGA A DIRECCION USD'!D2109)+1,3)</f>
        <v>0.72299999999999998</v>
      </c>
      <c r="T2109" s="200">
        <f>TRUNC(('TARIFA ENTREGA A DIRECCION USD'!E2109-'TARIFA ENTREGA A DIRECCION USD'!D2109)/'TARIFA ENTREGA A DIRECCION USD'!D2109,3)</f>
        <v>0.254</v>
      </c>
      <c r="U2109" s="200">
        <f>TRUNC(('TARIFA ENTREGA A DIRECCION USD'!F2109-'TARIFA ENTREGA A DIRECCION USD'!D2109)/'TARIFA ENTREGA A DIRECCION USD'!D2109,3)</f>
        <v>0.42699999999999999</v>
      </c>
      <c r="V2109" s="200">
        <f>TRUNC(('TARIFA ENTREGA A DIRECCION USD'!G2109-'TARIFA ENTREGA A DIRECCION USD'!D2109)/'TARIFA ENTREGA A DIRECCION USD'!D2109,3)</f>
        <v>0.95399999999999996</v>
      </c>
      <c r="X2109" s="142">
        <v>16.12</v>
      </c>
      <c r="Y2109" s="190">
        <v>2102</v>
      </c>
      <c r="Z2109" s="200">
        <v>0.55000000000000004</v>
      </c>
      <c r="AA2109" s="200">
        <v>0.13</v>
      </c>
      <c r="AB2109" s="200">
        <v>0.3</v>
      </c>
      <c r="AC2109" s="200">
        <v>0.85</v>
      </c>
      <c r="AL2109"/>
      <c r="AM2109"/>
      <c r="AN2109"/>
      <c r="AO2109"/>
      <c r="AP2109"/>
      <c r="AQ2109"/>
      <c r="AR2109"/>
      <c r="AS2109"/>
      <c r="AT2109"/>
      <c r="AU2109"/>
    </row>
    <row r="2110" spans="17:47" x14ac:dyDescent="0.2">
      <c r="Q2110" s="142">
        <f>TRUNC('TARIFA ENTREGA A DIRECCION USD'!D2111-'TARIFA ENTREGA A DIRECCION USD'!D2110,2)</f>
        <v>0.54</v>
      </c>
      <c r="R2110" s="190">
        <v>2103</v>
      </c>
      <c r="S2110" s="200">
        <f>TRUNC((('TARIFA ENTREGA A DIRECCION USD'!C2110-'TARIFA ENTREGA A DIRECCION USD'!D2110)/'TARIFA ENTREGA A DIRECCION USD'!D2110)+1,3)</f>
        <v>0.72299999999999998</v>
      </c>
      <c r="T2110" s="200">
        <f>TRUNC(('TARIFA ENTREGA A DIRECCION USD'!E2110-'TARIFA ENTREGA A DIRECCION USD'!D2110)/'TARIFA ENTREGA A DIRECCION USD'!D2110,3)</f>
        <v>0.254</v>
      </c>
      <c r="U2110" s="200">
        <f>TRUNC(('TARIFA ENTREGA A DIRECCION USD'!F2110-'TARIFA ENTREGA A DIRECCION USD'!D2110)/'TARIFA ENTREGA A DIRECCION USD'!D2110,3)</f>
        <v>0.42699999999999999</v>
      </c>
      <c r="V2110" s="200">
        <f>TRUNC(('TARIFA ENTREGA A DIRECCION USD'!G2110-'TARIFA ENTREGA A DIRECCION USD'!D2110)/'TARIFA ENTREGA A DIRECCION USD'!D2110,3)</f>
        <v>0.95399999999999996</v>
      </c>
      <c r="X2110" s="142">
        <v>16.12</v>
      </c>
      <c r="Y2110" s="190">
        <v>2103</v>
      </c>
      <c r="Z2110" s="200">
        <v>0.55000000000000004</v>
      </c>
      <c r="AA2110" s="200">
        <v>0.13</v>
      </c>
      <c r="AB2110" s="200">
        <v>0.3</v>
      </c>
      <c r="AC2110" s="200">
        <v>0.85</v>
      </c>
      <c r="AL2110"/>
      <c r="AM2110"/>
      <c r="AN2110"/>
      <c r="AO2110"/>
      <c r="AP2110"/>
      <c r="AQ2110"/>
      <c r="AR2110"/>
      <c r="AS2110"/>
      <c r="AT2110"/>
      <c r="AU2110"/>
    </row>
    <row r="2111" spans="17:47" x14ac:dyDescent="0.2">
      <c r="Q2111" s="142">
        <f>TRUNC('TARIFA ENTREGA A DIRECCION USD'!D2112-'TARIFA ENTREGA A DIRECCION USD'!D2111,2)</f>
        <v>0.54</v>
      </c>
      <c r="R2111" s="190">
        <v>2104</v>
      </c>
      <c r="S2111" s="200">
        <f>TRUNC((('TARIFA ENTREGA A DIRECCION USD'!C2111-'TARIFA ENTREGA A DIRECCION USD'!D2111)/'TARIFA ENTREGA A DIRECCION USD'!D2111)+1,3)</f>
        <v>0.72299999999999998</v>
      </c>
      <c r="T2111" s="200">
        <f>TRUNC(('TARIFA ENTREGA A DIRECCION USD'!E2111-'TARIFA ENTREGA A DIRECCION USD'!D2111)/'TARIFA ENTREGA A DIRECCION USD'!D2111,3)</f>
        <v>0.254</v>
      </c>
      <c r="U2111" s="200">
        <f>TRUNC(('TARIFA ENTREGA A DIRECCION USD'!F2111-'TARIFA ENTREGA A DIRECCION USD'!D2111)/'TARIFA ENTREGA A DIRECCION USD'!D2111,3)</f>
        <v>0.42699999999999999</v>
      </c>
      <c r="V2111" s="200">
        <f>TRUNC(('TARIFA ENTREGA A DIRECCION USD'!G2111-'TARIFA ENTREGA A DIRECCION USD'!D2111)/'TARIFA ENTREGA A DIRECCION USD'!D2111,3)</f>
        <v>0.95399999999999996</v>
      </c>
      <c r="X2111" s="142">
        <v>16.12</v>
      </c>
      <c r="Y2111" s="190">
        <v>2104</v>
      </c>
      <c r="Z2111" s="200">
        <v>0.55000000000000004</v>
      </c>
      <c r="AA2111" s="200">
        <v>0.13</v>
      </c>
      <c r="AB2111" s="200">
        <v>0.3</v>
      </c>
      <c r="AC2111" s="200">
        <v>0.85</v>
      </c>
      <c r="AL2111"/>
      <c r="AM2111"/>
      <c r="AN2111"/>
      <c r="AO2111"/>
      <c r="AP2111"/>
      <c r="AQ2111"/>
      <c r="AR2111"/>
      <c r="AS2111"/>
      <c r="AT2111"/>
      <c r="AU2111"/>
    </row>
    <row r="2112" spans="17:47" x14ac:dyDescent="0.2">
      <c r="Q2112" s="142">
        <f>TRUNC('TARIFA ENTREGA A DIRECCION USD'!D2113-'TARIFA ENTREGA A DIRECCION USD'!D2112,2)</f>
        <v>0.54</v>
      </c>
      <c r="R2112" s="190">
        <v>2105</v>
      </c>
      <c r="S2112" s="200">
        <f>TRUNC((('TARIFA ENTREGA A DIRECCION USD'!C2112-'TARIFA ENTREGA A DIRECCION USD'!D2112)/'TARIFA ENTREGA A DIRECCION USD'!D2112)+1,3)</f>
        <v>0.72299999999999998</v>
      </c>
      <c r="T2112" s="200">
        <f>TRUNC(('TARIFA ENTREGA A DIRECCION USD'!E2112-'TARIFA ENTREGA A DIRECCION USD'!D2112)/'TARIFA ENTREGA A DIRECCION USD'!D2112,3)</f>
        <v>0.254</v>
      </c>
      <c r="U2112" s="200">
        <f>TRUNC(('TARIFA ENTREGA A DIRECCION USD'!F2112-'TARIFA ENTREGA A DIRECCION USD'!D2112)/'TARIFA ENTREGA A DIRECCION USD'!D2112,3)</f>
        <v>0.42699999999999999</v>
      </c>
      <c r="V2112" s="200">
        <f>TRUNC(('TARIFA ENTREGA A DIRECCION USD'!G2112-'TARIFA ENTREGA A DIRECCION USD'!D2112)/'TARIFA ENTREGA A DIRECCION USD'!D2112,3)</f>
        <v>0.95399999999999996</v>
      </c>
      <c r="X2112" s="142">
        <v>16.12</v>
      </c>
      <c r="Y2112" s="190">
        <v>2105</v>
      </c>
      <c r="Z2112" s="200">
        <v>0.55000000000000004</v>
      </c>
      <c r="AA2112" s="200">
        <v>0.13</v>
      </c>
      <c r="AB2112" s="200">
        <v>0.3</v>
      </c>
      <c r="AC2112" s="200">
        <v>0.85</v>
      </c>
      <c r="AL2112"/>
      <c r="AM2112"/>
      <c r="AN2112"/>
      <c r="AO2112"/>
      <c r="AP2112"/>
      <c r="AQ2112"/>
      <c r="AR2112"/>
      <c r="AS2112"/>
      <c r="AT2112"/>
      <c r="AU2112"/>
    </row>
    <row r="2113" spans="17:47" x14ac:dyDescent="0.2">
      <c r="Q2113" s="142">
        <f>TRUNC('TARIFA ENTREGA A DIRECCION USD'!D2114-'TARIFA ENTREGA A DIRECCION USD'!D2113,2)</f>
        <v>0.54</v>
      </c>
      <c r="R2113" s="190">
        <v>2106</v>
      </c>
      <c r="S2113" s="200">
        <f>TRUNC((('TARIFA ENTREGA A DIRECCION USD'!C2113-'TARIFA ENTREGA A DIRECCION USD'!D2113)/'TARIFA ENTREGA A DIRECCION USD'!D2113)+1,3)</f>
        <v>0.72299999999999998</v>
      </c>
      <c r="T2113" s="200">
        <f>TRUNC(('TARIFA ENTREGA A DIRECCION USD'!E2113-'TARIFA ENTREGA A DIRECCION USD'!D2113)/'TARIFA ENTREGA A DIRECCION USD'!D2113,3)</f>
        <v>0.254</v>
      </c>
      <c r="U2113" s="200">
        <f>TRUNC(('TARIFA ENTREGA A DIRECCION USD'!F2113-'TARIFA ENTREGA A DIRECCION USD'!D2113)/'TARIFA ENTREGA A DIRECCION USD'!D2113,3)</f>
        <v>0.42699999999999999</v>
      </c>
      <c r="V2113" s="200">
        <f>TRUNC(('TARIFA ENTREGA A DIRECCION USD'!G2113-'TARIFA ENTREGA A DIRECCION USD'!D2113)/'TARIFA ENTREGA A DIRECCION USD'!D2113,3)</f>
        <v>0.95399999999999996</v>
      </c>
      <c r="X2113" s="142">
        <v>16.12</v>
      </c>
      <c r="Y2113" s="190">
        <v>2106</v>
      </c>
      <c r="Z2113" s="200">
        <v>0.55000000000000004</v>
      </c>
      <c r="AA2113" s="200">
        <v>0.13</v>
      </c>
      <c r="AB2113" s="200">
        <v>0.3</v>
      </c>
      <c r="AC2113" s="200">
        <v>0.85</v>
      </c>
      <c r="AL2113"/>
      <c r="AM2113"/>
      <c r="AN2113"/>
      <c r="AO2113"/>
      <c r="AP2113"/>
      <c r="AQ2113"/>
      <c r="AR2113"/>
      <c r="AS2113"/>
      <c r="AT2113"/>
      <c r="AU2113"/>
    </row>
    <row r="2114" spans="17:47" x14ac:dyDescent="0.2">
      <c r="Q2114" s="142">
        <f>TRUNC('TARIFA ENTREGA A DIRECCION USD'!D2115-'TARIFA ENTREGA A DIRECCION USD'!D2114,2)</f>
        <v>0.54</v>
      </c>
      <c r="R2114" s="190">
        <v>2107</v>
      </c>
      <c r="S2114" s="200">
        <f>TRUNC((('TARIFA ENTREGA A DIRECCION USD'!C2114-'TARIFA ENTREGA A DIRECCION USD'!D2114)/'TARIFA ENTREGA A DIRECCION USD'!D2114)+1,3)</f>
        <v>0.72299999999999998</v>
      </c>
      <c r="T2114" s="200">
        <f>TRUNC(('TARIFA ENTREGA A DIRECCION USD'!E2114-'TARIFA ENTREGA A DIRECCION USD'!D2114)/'TARIFA ENTREGA A DIRECCION USD'!D2114,3)</f>
        <v>0.254</v>
      </c>
      <c r="U2114" s="200">
        <f>TRUNC(('TARIFA ENTREGA A DIRECCION USD'!F2114-'TARIFA ENTREGA A DIRECCION USD'!D2114)/'TARIFA ENTREGA A DIRECCION USD'!D2114,3)</f>
        <v>0.42699999999999999</v>
      </c>
      <c r="V2114" s="200">
        <f>TRUNC(('TARIFA ENTREGA A DIRECCION USD'!G2114-'TARIFA ENTREGA A DIRECCION USD'!D2114)/'TARIFA ENTREGA A DIRECCION USD'!D2114,3)</f>
        <v>0.95399999999999996</v>
      </c>
      <c r="X2114" s="142">
        <v>16.12</v>
      </c>
      <c r="Y2114" s="190">
        <v>2107</v>
      </c>
      <c r="Z2114" s="200">
        <v>0.55000000000000004</v>
      </c>
      <c r="AA2114" s="200">
        <v>0.13</v>
      </c>
      <c r="AB2114" s="200">
        <v>0.3</v>
      </c>
      <c r="AC2114" s="200">
        <v>0.85</v>
      </c>
      <c r="AL2114"/>
      <c r="AM2114"/>
      <c r="AN2114"/>
      <c r="AO2114"/>
      <c r="AP2114"/>
      <c r="AQ2114"/>
      <c r="AR2114"/>
      <c r="AS2114"/>
      <c r="AT2114"/>
      <c r="AU2114"/>
    </row>
    <row r="2115" spans="17:47" x14ac:dyDescent="0.2">
      <c r="Q2115" s="142">
        <f>TRUNC('TARIFA ENTREGA A DIRECCION USD'!D2116-'TARIFA ENTREGA A DIRECCION USD'!D2115,2)</f>
        <v>0.54</v>
      </c>
      <c r="R2115" s="190">
        <v>2108</v>
      </c>
      <c r="S2115" s="200">
        <f>TRUNC((('TARIFA ENTREGA A DIRECCION USD'!C2115-'TARIFA ENTREGA A DIRECCION USD'!D2115)/'TARIFA ENTREGA A DIRECCION USD'!D2115)+1,3)</f>
        <v>0.72299999999999998</v>
      </c>
      <c r="T2115" s="200">
        <f>TRUNC(('TARIFA ENTREGA A DIRECCION USD'!E2115-'TARIFA ENTREGA A DIRECCION USD'!D2115)/'TARIFA ENTREGA A DIRECCION USD'!D2115,3)</f>
        <v>0.254</v>
      </c>
      <c r="U2115" s="200">
        <f>TRUNC(('TARIFA ENTREGA A DIRECCION USD'!F2115-'TARIFA ENTREGA A DIRECCION USD'!D2115)/'TARIFA ENTREGA A DIRECCION USD'!D2115,3)</f>
        <v>0.42699999999999999</v>
      </c>
      <c r="V2115" s="200">
        <f>TRUNC(('TARIFA ENTREGA A DIRECCION USD'!G2115-'TARIFA ENTREGA A DIRECCION USD'!D2115)/'TARIFA ENTREGA A DIRECCION USD'!D2115,3)</f>
        <v>0.95399999999999996</v>
      </c>
      <c r="X2115" s="142">
        <v>16.12</v>
      </c>
      <c r="Y2115" s="190">
        <v>2108</v>
      </c>
      <c r="Z2115" s="200">
        <v>0.55000000000000004</v>
      </c>
      <c r="AA2115" s="200">
        <v>0.13</v>
      </c>
      <c r="AB2115" s="200">
        <v>0.3</v>
      </c>
      <c r="AC2115" s="200">
        <v>0.85</v>
      </c>
      <c r="AL2115"/>
      <c r="AM2115"/>
      <c r="AN2115"/>
      <c r="AO2115"/>
      <c r="AP2115"/>
      <c r="AQ2115"/>
      <c r="AR2115"/>
      <c r="AS2115"/>
      <c r="AT2115"/>
      <c r="AU2115"/>
    </row>
    <row r="2116" spans="17:47" x14ac:dyDescent="0.2">
      <c r="Q2116" s="142">
        <f>TRUNC('TARIFA ENTREGA A DIRECCION USD'!D2117-'TARIFA ENTREGA A DIRECCION USD'!D2116,2)</f>
        <v>0.54</v>
      </c>
      <c r="R2116" s="190">
        <v>2109</v>
      </c>
      <c r="S2116" s="200">
        <f>TRUNC((('TARIFA ENTREGA A DIRECCION USD'!C2116-'TARIFA ENTREGA A DIRECCION USD'!D2116)/'TARIFA ENTREGA A DIRECCION USD'!D2116)+1,3)</f>
        <v>0.72299999999999998</v>
      </c>
      <c r="T2116" s="200">
        <f>TRUNC(('TARIFA ENTREGA A DIRECCION USD'!E2116-'TARIFA ENTREGA A DIRECCION USD'!D2116)/'TARIFA ENTREGA A DIRECCION USD'!D2116,3)</f>
        <v>0.254</v>
      </c>
      <c r="U2116" s="200">
        <f>TRUNC(('TARIFA ENTREGA A DIRECCION USD'!F2116-'TARIFA ENTREGA A DIRECCION USD'!D2116)/'TARIFA ENTREGA A DIRECCION USD'!D2116,3)</f>
        <v>0.42699999999999999</v>
      </c>
      <c r="V2116" s="200">
        <f>TRUNC(('TARIFA ENTREGA A DIRECCION USD'!G2116-'TARIFA ENTREGA A DIRECCION USD'!D2116)/'TARIFA ENTREGA A DIRECCION USD'!D2116,3)</f>
        <v>0.95399999999999996</v>
      </c>
      <c r="X2116" s="142">
        <v>16.12</v>
      </c>
      <c r="Y2116" s="190">
        <v>2109</v>
      </c>
      <c r="Z2116" s="200">
        <v>0.55000000000000004</v>
      </c>
      <c r="AA2116" s="200">
        <v>0.13</v>
      </c>
      <c r="AB2116" s="200">
        <v>0.3</v>
      </c>
      <c r="AC2116" s="200">
        <v>0.85</v>
      </c>
      <c r="AL2116"/>
      <c r="AM2116"/>
      <c r="AN2116"/>
      <c r="AO2116"/>
      <c r="AP2116"/>
      <c r="AQ2116"/>
      <c r="AR2116"/>
      <c r="AS2116"/>
      <c r="AT2116"/>
      <c r="AU2116"/>
    </row>
    <row r="2117" spans="17:47" x14ac:dyDescent="0.2">
      <c r="Q2117" s="142">
        <f>TRUNC('TARIFA ENTREGA A DIRECCION USD'!D2118-'TARIFA ENTREGA A DIRECCION USD'!D2117,2)</f>
        <v>0.54</v>
      </c>
      <c r="R2117" s="190">
        <v>2110</v>
      </c>
      <c r="S2117" s="200">
        <f>TRUNC((('TARIFA ENTREGA A DIRECCION USD'!C2117-'TARIFA ENTREGA A DIRECCION USD'!D2117)/'TARIFA ENTREGA A DIRECCION USD'!D2117)+1,3)</f>
        <v>0.72299999999999998</v>
      </c>
      <c r="T2117" s="200">
        <f>TRUNC(('TARIFA ENTREGA A DIRECCION USD'!E2117-'TARIFA ENTREGA A DIRECCION USD'!D2117)/'TARIFA ENTREGA A DIRECCION USD'!D2117,3)</f>
        <v>0.255</v>
      </c>
      <c r="U2117" s="200">
        <f>TRUNC(('TARIFA ENTREGA A DIRECCION USD'!F2117-'TARIFA ENTREGA A DIRECCION USD'!D2117)/'TARIFA ENTREGA A DIRECCION USD'!D2117,3)</f>
        <v>0.42699999999999999</v>
      </c>
      <c r="V2117" s="200">
        <f>TRUNC(('TARIFA ENTREGA A DIRECCION USD'!G2117-'TARIFA ENTREGA A DIRECCION USD'!D2117)/'TARIFA ENTREGA A DIRECCION USD'!D2117,3)</f>
        <v>0.95399999999999996</v>
      </c>
      <c r="X2117" s="142">
        <v>16.12</v>
      </c>
      <c r="Y2117" s="190">
        <v>2110</v>
      </c>
      <c r="Z2117" s="200">
        <v>0.55000000000000004</v>
      </c>
      <c r="AA2117" s="200">
        <v>0.13</v>
      </c>
      <c r="AB2117" s="200">
        <v>0.3</v>
      </c>
      <c r="AC2117" s="200">
        <v>0.85</v>
      </c>
      <c r="AL2117"/>
      <c r="AM2117"/>
      <c r="AN2117"/>
      <c r="AO2117"/>
      <c r="AP2117"/>
      <c r="AQ2117"/>
      <c r="AR2117"/>
      <c r="AS2117"/>
      <c r="AT2117"/>
      <c r="AU2117"/>
    </row>
    <row r="2118" spans="17:47" x14ac:dyDescent="0.2">
      <c r="Q2118" s="142">
        <f>TRUNC('TARIFA ENTREGA A DIRECCION USD'!D2119-'TARIFA ENTREGA A DIRECCION USD'!D2118,2)</f>
        <v>0.54</v>
      </c>
      <c r="R2118" s="190">
        <v>2111</v>
      </c>
      <c r="S2118" s="200">
        <f>TRUNC((('TARIFA ENTREGA A DIRECCION USD'!C2118-'TARIFA ENTREGA A DIRECCION USD'!D2118)/'TARIFA ENTREGA A DIRECCION USD'!D2118)+1,3)</f>
        <v>0.72299999999999998</v>
      </c>
      <c r="T2118" s="200">
        <f>TRUNC(('TARIFA ENTREGA A DIRECCION USD'!E2118-'TARIFA ENTREGA A DIRECCION USD'!D2118)/'TARIFA ENTREGA A DIRECCION USD'!D2118,3)</f>
        <v>0.255</v>
      </c>
      <c r="U2118" s="200">
        <f>TRUNC(('TARIFA ENTREGA A DIRECCION USD'!F2118-'TARIFA ENTREGA A DIRECCION USD'!D2118)/'TARIFA ENTREGA A DIRECCION USD'!D2118,3)</f>
        <v>0.42699999999999999</v>
      </c>
      <c r="V2118" s="200">
        <f>TRUNC(('TARIFA ENTREGA A DIRECCION USD'!G2118-'TARIFA ENTREGA A DIRECCION USD'!D2118)/'TARIFA ENTREGA A DIRECCION USD'!D2118,3)</f>
        <v>0.95399999999999996</v>
      </c>
      <c r="X2118" s="142">
        <v>16.12</v>
      </c>
      <c r="Y2118" s="190">
        <v>2111</v>
      </c>
      <c r="Z2118" s="200">
        <v>0.55000000000000004</v>
      </c>
      <c r="AA2118" s="200">
        <v>0.13</v>
      </c>
      <c r="AB2118" s="200">
        <v>0.3</v>
      </c>
      <c r="AC2118" s="200">
        <v>0.85</v>
      </c>
      <c r="AL2118"/>
      <c r="AM2118"/>
      <c r="AN2118"/>
      <c r="AO2118"/>
      <c r="AP2118"/>
      <c r="AQ2118"/>
      <c r="AR2118"/>
      <c r="AS2118"/>
      <c r="AT2118"/>
      <c r="AU2118"/>
    </row>
    <row r="2119" spans="17:47" x14ac:dyDescent="0.2">
      <c r="Q2119" s="142">
        <f>TRUNC('TARIFA ENTREGA A DIRECCION USD'!D2120-'TARIFA ENTREGA A DIRECCION USD'!D2119,2)</f>
        <v>0.54</v>
      </c>
      <c r="R2119" s="190">
        <v>2112</v>
      </c>
      <c r="S2119" s="200">
        <f>TRUNC((('TARIFA ENTREGA A DIRECCION USD'!C2119-'TARIFA ENTREGA A DIRECCION USD'!D2119)/'TARIFA ENTREGA A DIRECCION USD'!D2119)+1,3)</f>
        <v>0.72299999999999998</v>
      </c>
      <c r="T2119" s="200">
        <f>TRUNC(('TARIFA ENTREGA A DIRECCION USD'!E2119-'TARIFA ENTREGA A DIRECCION USD'!D2119)/'TARIFA ENTREGA A DIRECCION USD'!D2119,3)</f>
        <v>0.255</v>
      </c>
      <c r="U2119" s="200">
        <f>TRUNC(('TARIFA ENTREGA A DIRECCION USD'!F2119-'TARIFA ENTREGA A DIRECCION USD'!D2119)/'TARIFA ENTREGA A DIRECCION USD'!D2119,3)</f>
        <v>0.42699999999999999</v>
      </c>
      <c r="V2119" s="200">
        <f>TRUNC(('TARIFA ENTREGA A DIRECCION USD'!G2119-'TARIFA ENTREGA A DIRECCION USD'!D2119)/'TARIFA ENTREGA A DIRECCION USD'!D2119,3)</f>
        <v>0.95399999999999996</v>
      </c>
      <c r="X2119" s="142">
        <v>16.12</v>
      </c>
      <c r="Y2119" s="190">
        <v>2112</v>
      </c>
      <c r="Z2119" s="200">
        <v>0.55000000000000004</v>
      </c>
      <c r="AA2119" s="200">
        <v>0.13</v>
      </c>
      <c r="AB2119" s="200">
        <v>0.3</v>
      </c>
      <c r="AC2119" s="200">
        <v>0.85</v>
      </c>
      <c r="AL2119"/>
      <c r="AM2119"/>
      <c r="AN2119"/>
      <c r="AO2119"/>
      <c r="AP2119"/>
      <c r="AQ2119"/>
      <c r="AR2119"/>
      <c r="AS2119"/>
      <c r="AT2119"/>
      <c r="AU2119"/>
    </row>
    <row r="2120" spans="17:47" x14ac:dyDescent="0.2">
      <c r="Q2120" s="142">
        <f>TRUNC('TARIFA ENTREGA A DIRECCION USD'!D2121-'TARIFA ENTREGA A DIRECCION USD'!D2120,2)</f>
        <v>0.54</v>
      </c>
      <c r="R2120" s="190">
        <v>2113</v>
      </c>
      <c r="S2120" s="200">
        <f>TRUNC((('TARIFA ENTREGA A DIRECCION USD'!C2120-'TARIFA ENTREGA A DIRECCION USD'!D2120)/'TARIFA ENTREGA A DIRECCION USD'!D2120)+1,3)</f>
        <v>0.72299999999999998</v>
      </c>
      <c r="T2120" s="200">
        <f>TRUNC(('TARIFA ENTREGA A DIRECCION USD'!E2120-'TARIFA ENTREGA A DIRECCION USD'!D2120)/'TARIFA ENTREGA A DIRECCION USD'!D2120,3)</f>
        <v>0.255</v>
      </c>
      <c r="U2120" s="200">
        <f>TRUNC(('TARIFA ENTREGA A DIRECCION USD'!F2120-'TARIFA ENTREGA A DIRECCION USD'!D2120)/'TARIFA ENTREGA A DIRECCION USD'!D2120,3)</f>
        <v>0.42699999999999999</v>
      </c>
      <c r="V2120" s="200">
        <f>TRUNC(('TARIFA ENTREGA A DIRECCION USD'!G2120-'TARIFA ENTREGA A DIRECCION USD'!D2120)/'TARIFA ENTREGA A DIRECCION USD'!D2120,3)</f>
        <v>0.95399999999999996</v>
      </c>
      <c r="X2120" s="142">
        <v>16.12</v>
      </c>
      <c r="Y2120" s="190">
        <v>2113</v>
      </c>
      <c r="Z2120" s="200">
        <v>0.55000000000000004</v>
      </c>
      <c r="AA2120" s="200">
        <v>0.13</v>
      </c>
      <c r="AB2120" s="200">
        <v>0.3</v>
      </c>
      <c r="AC2120" s="200">
        <v>0.85</v>
      </c>
      <c r="AL2120"/>
      <c r="AM2120"/>
      <c r="AN2120"/>
      <c r="AO2120"/>
      <c r="AP2120"/>
      <c r="AQ2120"/>
      <c r="AR2120"/>
      <c r="AS2120"/>
      <c r="AT2120"/>
      <c r="AU2120"/>
    </row>
    <row r="2121" spans="17:47" x14ac:dyDescent="0.2">
      <c r="Q2121" s="142">
        <f>TRUNC('TARIFA ENTREGA A DIRECCION USD'!D2122-'TARIFA ENTREGA A DIRECCION USD'!D2121,2)</f>
        <v>0.54</v>
      </c>
      <c r="R2121" s="190">
        <v>2114</v>
      </c>
      <c r="S2121" s="200">
        <f>TRUNC((('TARIFA ENTREGA A DIRECCION USD'!C2121-'TARIFA ENTREGA A DIRECCION USD'!D2121)/'TARIFA ENTREGA A DIRECCION USD'!D2121)+1,3)</f>
        <v>0.72299999999999998</v>
      </c>
      <c r="T2121" s="200">
        <f>TRUNC(('TARIFA ENTREGA A DIRECCION USD'!E2121-'TARIFA ENTREGA A DIRECCION USD'!D2121)/'TARIFA ENTREGA A DIRECCION USD'!D2121,3)</f>
        <v>0.255</v>
      </c>
      <c r="U2121" s="200">
        <f>TRUNC(('TARIFA ENTREGA A DIRECCION USD'!F2121-'TARIFA ENTREGA A DIRECCION USD'!D2121)/'TARIFA ENTREGA A DIRECCION USD'!D2121,3)</f>
        <v>0.42699999999999999</v>
      </c>
      <c r="V2121" s="200">
        <f>TRUNC(('TARIFA ENTREGA A DIRECCION USD'!G2121-'TARIFA ENTREGA A DIRECCION USD'!D2121)/'TARIFA ENTREGA A DIRECCION USD'!D2121,3)</f>
        <v>0.95399999999999996</v>
      </c>
      <c r="X2121" s="142">
        <v>16.12</v>
      </c>
      <c r="Y2121" s="190">
        <v>2114</v>
      </c>
      <c r="Z2121" s="200">
        <v>0.55000000000000004</v>
      </c>
      <c r="AA2121" s="200">
        <v>0.13</v>
      </c>
      <c r="AB2121" s="200">
        <v>0.3</v>
      </c>
      <c r="AC2121" s="200">
        <v>0.85</v>
      </c>
      <c r="AL2121"/>
      <c r="AM2121"/>
      <c r="AN2121"/>
      <c r="AO2121"/>
      <c r="AP2121"/>
      <c r="AQ2121"/>
      <c r="AR2121"/>
      <c r="AS2121"/>
      <c r="AT2121"/>
      <c r="AU2121"/>
    </row>
    <row r="2122" spans="17:47" x14ac:dyDescent="0.2">
      <c r="Q2122" s="142">
        <f>TRUNC('TARIFA ENTREGA A DIRECCION USD'!D2123-'TARIFA ENTREGA A DIRECCION USD'!D2122,2)</f>
        <v>0.54</v>
      </c>
      <c r="R2122" s="190">
        <v>2115</v>
      </c>
      <c r="S2122" s="200">
        <f>TRUNC((('TARIFA ENTREGA A DIRECCION USD'!C2122-'TARIFA ENTREGA A DIRECCION USD'!D2122)/'TARIFA ENTREGA A DIRECCION USD'!D2122)+1,3)</f>
        <v>0.72299999999999998</v>
      </c>
      <c r="T2122" s="200">
        <f>TRUNC(('TARIFA ENTREGA A DIRECCION USD'!E2122-'TARIFA ENTREGA A DIRECCION USD'!D2122)/'TARIFA ENTREGA A DIRECCION USD'!D2122,3)</f>
        <v>0.255</v>
      </c>
      <c r="U2122" s="200">
        <f>TRUNC(('TARIFA ENTREGA A DIRECCION USD'!F2122-'TARIFA ENTREGA A DIRECCION USD'!D2122)/'TARIFA ENTREGA A DIRECCION USD'!D2122,3)</f>
        <v>0.42699999999999999</v>
      </c>
      <c r="V2122" s="200">
        <f>TRUNC(('TARIFA ENTREGA A DIRECCION USD'!G2122-'TARIFA ENTREGA A DIRECCION USD'!D2122)/'TARIFA ENTREGA A DIRECCION USD'!D2122,3)</f>
        <v>0.95399999999999996</v>
      </c>
      <c r="X2122" s="142">
        <v>16.12</v>
      </c>
      <c r="Y2122" s="190">
        <v>2115</v>
      </c>
      <c r="Z2122" s="200">
        <v>0.55000000000000004</v>
      </c>
      <c r="AA2122" s="200">
        <v>0.13</v>
      </c>
      <c r="AB2122" s="200">
        <v>0.3</v>
      </c>
      <c r="AC2122" s="200">
        <v>0.85</v>
      </c>
      <c r="AL2122"/>
      <c r="AM2122"/>
      <c r="AN2122"/>
      <c r="AO2122"/>
      <c r="AP2122"/>
      <c r="AQ2122"/>
      <c r="AR2122"/>
      <c r="AS2122"/>
      <c r="AT2122"/>
      <c r="AU2122"/>
    </row>
    <row r="2123" spans="17:47" x14ac:dyDescent="0.2">
      <c r="Q2123" s="142">
        <f>TRUNC('TARIFA ENTREGA A DIRECCION USD'!D2124-'TARIFA ENTREGA A DIRECCION USD'!D2123,2)</f>
        <v>0.54</v>
      </c>
      <c r="R2123" s="190">
        <v>2116</v>
      </c>
      <c r="S2123" s="200">
        <f>TRUNC((('TARIFA ENTREGA A DIRECCION USD'!C2123-'TARIFA ENTREGA A DIRECCION USD'!D2123)/'TARIFA ENTREGA A DIRECCION USD'!D2123)+1,3)</f>
        <v>0.72299999999999998</v>
      </c>
      <c r="T2123" s="200">
        <f>TRUNC(('TARIFA ENTREGA A DIRECCION USD'!E2123-'TARIFA ENTREGA A DIRECCION USD'!D2123)/'TARIFA ENTREGA A DIRECCION USD'!D2123,3)</f>
        <v>0.255</v>
      </c>
      <c r="U2123" s="200">
        <f>TRUNC(('TARIFA ENTREGA A DIRECCION USD'!F2123-'TARIFA ENTREGA A DIRECCION USD'!D2123)/'TARIFA ENTREGA A DIRECCION USD'!D2123,3)</f>
        <v>0.42699999999999999</v>
      </c>
      <c r="V2123" s="200">
        <f>TRUNC(('TARIFA ENTREGA A DIRECCION USD'!G2123-'TARIFA ENTREGA A DIRECCION USD'!D2123)/'TARIFA ENTREGA A DIRECCION USD'!D2123,3)</f>
        <v>0.95399999999999996</v>
      </c>
      <c r="X2123" s="142">
        <v>16.12</v>
      </c>
      <c r="Y2123" s="190">
        <v>2116</v>
      </c>
      <c r="Z2123" s="200">
        <v>0.55000000000000004</v>
      </c>
      <c r="AA2123" s="200">
        <v>0.13</v>
      </c>
      <c r="AB2123" s="200">
        <v>0.3</v>
      </c>
      <c r="AC2123" s="200">
        <v>0.85</v>
      </c>
      <c r="AL2123"/>
      <c r="AM2123"/>
      <c r="AN2123"/>
      <c r="AO2123"/>
      <c r="AP2123"/>
      <c r="AQ2123"/>
      <c r="AR2123"/>
      <c r="AS2123"/>
      <c r="AT2123"/>
      <c r="AU2123"/>
    </row>
    <row r="2124" spans="17:47" x14ac:dyDescent="0.2">
      <c r="Q2124" s="142">
        <f>TRUNC('TARIFA ENTREGA A DIRECCION USD'!D2125-'TARIFA ENTREGA A DIRECCION USD'!D2124,2)</f>
        <v>0.54</v>
      </c>
      <c r="R2124" s="190">
        <v>2117</v>
      </c>
      <c r="S2124" s="200">
        <f>TRUNC((('TARIFA ENTREGA A DIRECCION USD'!C2124-'TARIFA ENTREGA A DIRECCION USD'!D2124)/'TARIFA ENTREGA A DIRECCION USD'!D2124)+1,3)</f>
        <v>0.72299999999999998</v>
      </c>
      <c r="T2124" s="200">
        <f>TRUNC(('TARIFA ENTREGA A DIRECCION USD'!E2124-'TARIFA ENTREGA A DIRECCION USD'!D2124)/'TARIFA ENTREGA A DIRECCION USD'!D2124,3)</f>
        <v>0.255</v>
      </c>
      <c r="U2124" s="200">
        <f>TRUNC(('TARIFA ENTREGA A DIRECCION USD'!F2124-'TARIFA ENTREGA A DIRECCION USD'!D2124)/'TARIFA ENTREGA A DIRECCION USD'!D2124,3)</f>
        <v>0.42699999999999999</v>
      </c>
      <c r="V2124" s="200">
        <f>TRUNC(('TARIFA ENTREGA A DIRECCION USD'!G2124-'TARIFA ENTREGA A DIRECCION USD'!D2124)/'TARIFA ENTREGA A DIRECCION USD'!D2124,3)</f>
        <v>0.95399999999999996</v>
      </c>
      <c r="X2124" s="142">
        <v>16.12</v>
      </c>
      <c r="Y2124" s="190">
        <v>2117</v>
      </c>
      <c r="Z2124" s="200">
        <v>0.55000000000000004</v>
      </c>
      <c r="AA2124" s="200">
        <v>0.13</v>
      </c>
      <c r="AB2124" s="200">
        <v>0.3</v>
      </c>
      <c r="AC2124" s="200">
        <v>0.85</v>
      </c>
      <c r="AL2124"/>
      <c r="AM2124"/>
      <c r="AN2124"/>
      <c r="AO2124"/>
      <c r="AP2124"/>
      <c r="AQ2124"/>
      <c r="AR2124"/>
      <c r="AS2124"/>
      <c r="AT2124"/>
      <c r="AU2124"/>
    </row>
    <row r="2125" spans="17:47" x14ac:dyDescent="0.2">
      <c r="Q2125" s="142">
        <f>TRUNC('TARIFA ENTREGA A DIRECCION USD'!D2126-'TARIFA ENTREGA A DIRECCION USD'!D2125,2)</f>
        <v>0.54</v>
      </c>
      <c r="R2125" s="190">
        <v>2118</v>
      </c>
      <c r="S2125" s="200">
        <f>TRUNC((('TARIFA ENTREGA A DIRECCION USD'!C2125-'TARIFA ENTREGA A DIRECCION USD'!D2125)/'TARIFA ENTREGA A DIRECCION USD'!D2125)+1,3)</f>
        <v>0.72299999999999998</v>
      </c>
      <c r="T2125" s="200">
        <f>TRUNC(('TARIFA ENTREGA A DIRECCION USD'!E2125-'TARIFA ENTREGA A DIRECCION USD'!D2125)/'TARIFA ENTREGA A DIRECCION USD'!D2125,3)</f>
        <v>0.255</v>
      </c>
      <c r="U2125" s="200">
        <f>TRUNC(('TARIFA ENTREGA A DIRECCION USD'!F2125-'TARIFA ENTREGA A DIRECCION USD'!D2125)/'TARIFA ENTREGA A DIRECCION USD'!D2125,3)</f>
        <v>0.42699999999999999</v>
      </c>
      <c r="V2125" s="200">
        <f>TRUNC(('TARIFA ENTREGA A DIRECCION USD'!G2125-'TARIFA ENTREGA A DIRECCION USD'!D2125)/'TARIFA ENTREGA A DIRECCION USD'!D2125,3)</f>
        <v>0.95399999999999996</v>
      </c>
      <c r="X2125" s="142">
        <v>16.12</v>
      </c>
      <c r="Y2125" s="190">
        <v>2118</v>
      </c>
      <c r="Z2125" s="200">
        <v>0.55000000000000004</v>
      </c>
      <c r="AA2125" s="200">
        <v>0.13</v>
      </c>
      <c r="AB2125" s="200">
        <v>0.3</v>
      </c>
      <c r="AC2125" s="200">
        <v>0.85</v>
      </c>
      <c r="AL2125"/>
      <c r="AM2125"/>
      <c r="AN2125"/>
      <c r="AO2125"/>
      <c r="AP2125"/>
      <c r="AQ2125"/>
      <c r="AR2125"/>
      <c r="AS2125"/>
      <c r="AT2125"/>
      <c r="AU2125"/>
    </row>
    <row r="2126" spans="17:47" x14ac:dyDescent="0.2">
      <c r="Q2126" s="142">
        <f>TRUNC('TARIFA ENTREGA A DIRECCION USD'!D2127-'TARIFA ENTREGA A DIRECCION USD'!D2126,2)</f>
        <v>0.54</v>
      </c>
      <c r="R2126" s="190">
        <v>2119</v>
      </c>
      <c r="S2126" s="200">
        <f>TRUNC((('TARIFA ENTREGA A DIRECCION USD'!C2126-'TARIFA ENTREGA A DIRECCION USD'!D2126)/'TARIFA ENTREGA A DIRECCION USD'!D2126)+1,3)</f>
        <v>0.72299999999999998</v>
      </c>
      <c r="T2126" s="200">
        <f>TRUNC(('TARIFA ENTREGA A DIRECCION USD'!E2126-'TARIFA ENTREGA A DIRECCION USD'!D2126)/'TARIFA ENTREGA A DIRECCION USD'!D2126,3)</f>
        <v>0.255</v>
      </c>
      <c r="U2126" s="200">
        <f>TRUNC(('TARIFA ENTREGA A DIRECCION USD'!F2126-'TARIFA ENTREGA A DIRECCION USD'!D2126)/'TARIFA ENTREGA A DIRECCION USD'!D2126,3)</f>
        <v>0.42699999999999999</v>
      </c>
      <c r="V2126" s="200">
        <f>TRUNC(('TARIFA ENTREGA A DIRECCION USD'!G2126-'TARIFA ENTREGA A DIRECCION USD'!D2126)/'TARIFA ENTREGA A DIRECCION USD'!D2126,3)</f>
        <v>0.95399999999999996</v>
      </c>
      <c r="X2126" s="142">
        <v>16.12</v>
      </c>
      <c r="Y2126" s="190">
        <v>2119</v>
      </c>
      <c r="Z2126" s="200">
        <v>0.55000000000000004</v>
      </c>
      <c r="AA2126" s="200">
        <v>0.13</v>
      </c>
      <c r="AB2126" s="200">
        <v>0.3</v>
      </c>
      <c r="AC2126" s="200">
        <v>0.85</v>
      </c>
      <c r="AL2126"/>
      <c r="AM2126"/>
      <c r="AN2126"/>
      <c r="AO2126"/>
      <c r="AP2126"/>
      <c r="AQ2126"/>
      <c r="AR2126"/>
      <c r="AS2126"/>
      <c r="AT2126"/>
      <c r="AU2126"/>
    </row>
    <row r="2127" spans="17:47" x14ac:dyDescent="0.2">
      <c r="Q2127" s="142">
        <f>TRUNC('TARIFA ENTREGA A DIRECCION USD'!D2128-'TARIFA ENTREGA A DIRECCION USD'!D2127,2)</f>
        <v>0.54</v>
      </c>
      <c r="R2127" s="190">
        <v>2120</v>
      </c>
      <c r="S2127" s="200">
        <f>TRUNC((('TARIFA ENTREGA A DIRECCION USD'!C2127-'TARIFA ENTREGA A DIRECCION USD'!D2127)/'TARIFA ENTREGA A DIRECCION USD'!D2127)+1,3)</f>
        <v>0.72299999999999998</v>
      </c>
      <c r="T2127" s="200">
        <f>TRUNC(('TARIFA ENTREGA A DIRECCION USD'!E2127-'TARIFA ENTREGA A DIRECCION USD'!D2127)/'TARIFA ENTREGA A DIRECCION USD'!D2127,3)</f>
        <v>0.255</v>
      </c>
      <c r="U2127" s="200">
        <f>TRUNC(('TARIFA ENTREGA A DIRECCION USD'!F2127-'TARIFA ENTREGA A DIRECCION USD'!D2127)/'TARIFA ENTREGA A DIRECCION USD'!D2127,3)</f>
        <v>0.42699999999999999</v>
      </c>
      <c r="V2127" s="200">
        <f>TRUNC(('TARIFA ENTREGA A DIRECCION USD'!G2127-'TARIFA ENTREGA A DIRECCION USD'!D2127)/'TARIFA ENTREGA A DIRECCION USD'!D2127,3)</f>
        <v>0.95399999999999996</v>
      </c>
      <c r="X2127" s="142">
        <v>16.12</v>
      </c>
      <c r="Y2127" s="190">
        <v>2120</v>
      </c>
      <c r="Z2127" s="200">
        <v>0.55000000000000004</v>
      </c>
      <c r="AA2127" s="200">
        <v>0.13</v>
      </c>
      <c r="AB2127" s="200">
        <v>0.3</v>
      </c>
      <c r="AC2127" s="200">
        <v>0.85</v>
      </c>
      <c r="AL2127"/>
      <c r="AM2127"/>
      <c r="AN2127"/>
      <c r="AO2127"/>
      <c r="AP2127"/>
      <c r="AQ2127"/>
      <c r="AR2127"/>
      <c r="AS2127"/>
      <c r="AT2127"/>
      <c r="AU2127"/>
    </row>
    <row r="2128" spans="17:47" x14ac:dyDescent="0.2">
      <c r="Q2128" s="142">
        <f>TRUNC('TARIFA ENTREGA A DIRECCION USD'!D2129-'TARIFA ENTREGA A DIRECCION USD'!D2128,2)</f>
        <v>0.54</v>
      </c>
      <c r="R2128" s="190">
        <v>2121</v>
      </c>
      <c r="S2128" s="200">
        <f>TRUNC((('TARIFA ENTREGA A DIRECCION USD'!C2128-'TARIFA ENTREGA A DIRECCION USD'!D2128)/'TARIFA ENTREGA A DIRECCION USD'!D2128)+1,3)</f>
        <v>0.72299999999999998</v>
      </c>
      <c r="T2128" s="200">
        <f>TRUNC(('TARIFA ENTREGA A DIRECCION USD'!E2128-'TARIFA ENTREGA A DIRECCION USD'!D2128)/'TARIFA ENTREGA A DIRECCION USD'!D2128,3)</f>
        <v>0.255</v>
      </c>
      <c r="U2128" s="200">
        <f>TRUNC(('TARIFA ENTREGA A DIRECCION USD'!F2128-'TARIFA ENTREGA A DIRECCION USD'!D2128)/'TARIFA ENTREGA A DIRECCION USD'!D2128,3)</f>
        <v>0.42699999999999999</v>
      </c>
      <c r="V2128" s="200">
        <f>TRUNC(('TARIFA ENTREGA A DIRECCION USD'!G2128-'TARIFA ENTREGA A DIRECCION USD'!D2128)/'TARIFA ENTREGA A DIRECCION USD'!D2128,3)</f>
        <v>0.95399999999999996</v>
      </c>
      <c r="X2128" s="142">
        <v>16.12</v>
      </c>
      <c r="Y2128" s="190">
        <v>2121</v>
      </c>
      <c r="Z2128" s="200">
        <v>0.55000000000000004</v>
      </c>
      <c r="AA2128" s="200">
        <v>0.13</v>
      </c>
      <c r="AB2128" s="200">
        <v>0.3</v>
      </c>
      <c r="AC2128" s="200">
        <v>0.85</v>
      </c>
      <c r="AL2128"/>
      <c r="AM2128"/>
      <c r="AN2128"/>
      <c r="AO2128"/>
      <c r="AP2128"/>
      <c r="AQ2128"/>
      <c r="AR2128"/>
      <c r="AS2128"/>
      <c r="AT2128"/>
      <c r="AU2128"/>
    </row>
    <row r="2129" spans="17:47" x14ac:dyDescent="0.2">
      <c r="Q2129" s="142">
        <f>TRUNC('TARIFA ENTREGA A DIRECCION USD'!D2130-'TARIFA ENTREGA A DIRECCION USD'!D2129,2)</f>
        <v>0.54</v>
      </c>
      <c r="R2129" s="190">
        <v>2122</v>
      </c>
      <c r="S2129" s="200">
        <f>TRUNC((('TARIFA ENTREGA A DIRECCION USD'!C2129-'TARIFA ENTREGA A DIRECCION USD'!D2129)/'TARIFA ENTREGA A DIRECCION USD'!D2129)+1,3)</f>
        <v>0.72299999999999998</v>
      </c>
      <c r="T2129" s="200">
        <f>TRUNC(('TARIFA ENTREGA A DIRECCION USD'!E2129-'TARIFA ENTREGA A DIRECCION USD'!D2129)/'TARIFA ENTREGA A DIRECCION USD'!D2129,3)</f>
        <v>0.255</v>
      </c>
      <c r="U2129" s="200">
        <f>TRUNC(('TARIFA ENTREGA A DIRECCION USD'!F2129-'TARIFA ENTREGA A DIRECCION USD'!D2129)/'TARIFA ENTREGA A DIRECCION USD'!D2129,3)</f>
        <v>0.42699999999999999</v>
      </c>
      <c r="V2129" s="200">
        <f>TRUNC(('TARIFA ENTREGA A DIRECCION USD'!G2129-'TARIFA ENTREGA A DIRECCION USD'!D2129)/'TARIFA ENTREGA A DIRECCION USD'!D2129,3)</f>
        <v>0.95399999999999996</v>
      </c>
      <c r="X2129" s="142">
        <v>16.12</v>
      </c>
      <c r="Y2129" s="190">
        <v>2122</v>
      </c>
      <c r="Z2129" s="200">
        <v>0.55000000000000004</v>
      </c>
      <c r="AA2129" s="200">
        <v>0.13</v>
      </c>
      <c r="AB2129" s="200">
        <v>0.3</v>
      </c>
      <c r="AC2129" s="200">
        <v>0.85</v>
      </c>
      <c r="AL2129"/>
      <c r="AM2129"/>
      <c r="AN2129"/>
      <c r="AO2129"/>
      <c r="AP2129"/>
      <c r="AQ2129"/>
      <c r="AR2129"/>
      <c r="AS2129"/>
      <c r="AT2129"/>
      <c r="AU2129"/>
    </row>
    <row r="2130" spans="17:47" x14ac:dyDescent="0.2">
      <c r="Q2130" s="142">
        <f>TRUNC('TARIFA ENTREGA A DIRECCION USD'!D2131-'TARIFA ENTREGA A DIRECCION USD'!D2130,2)</f>
        <v>0.54</v>
      </c>
      <c r="R2130" s="190">
        <v>2123</v>
      </c>
      <c r="S2130" s="200">
        <f>TRUNC((('TARIFA ENTREGA A DIRECCION USD'!C2130-'TARIFA ENTREGA A DIRECCION USD'!D2130)/'TARIFA ENTREGA A DIRECCION USD'!D2130)+1,3)</f>
        <v>0.72299999999999998</v>
      </c>
      <c r="T2130" s="200">
        <f>TRUNC(('TARIFA ENTREGA A DIRECCION USD'!E2130-'TARIFA ENTREGA A DIRECCION USD'!D2130)/'TARIFA ENTREGA A DIRECCION USD'!D2130,3)</f>
        <v>0.255</v>
      </c>
      <c r="U2130" s="200">
        <f>TRUNC(('TARIFA ENTREGA A DIRECCION USD'!F2130-'TARIFA ENTREGA A DIRECCION USD'!D2130)/'TARIFA ENTREGA A DIRECCION USD'!D2130,3)</f>
        <v>0.42699999999999999</v>
      </c>
      <c r="V2130" s="200">
        <f>TRUNC(('TARIFA ENTREGA A DIRECCION USD'!G2130-'TARIFA ENTREGA A DIRECCION USD'!D2130)/'TARIFA ENTREGA A DIRECCION USD'!D2130,3)</f>
        <v>0.95399999999999996</v>
      </c>
      <c r="X2130" s="142">
        <v>16.12</v>
      </c>
      <c r="Y2130" s="190">
        <v>2123</v>
      </c>
      <c r="Z2130" s="200">
        <v>0.55000000000000004</v>
      </c>
      <c r="AA2130" s="200">
        <v>0.13</v>
      </c>
      <c r="AB2130" s="200">
        <v>0.3</v>
      </c>
      <c r="AC2130" s="200">
        <v>0.85</v>
      </c>
      <c r="AL2130"/>
      <c r="AM2130"/>
      <c r="AN2130"/>
      <c r="AO2130"/>
      <c r="AP2130"/>
      <c r="AQ2130"/>
      <c r="AR2130"/>
      <c r="AS2130"/>
      <c r="AT2130"/>
      <c r="AU2130"/>
    </row>
    <row r="2131" spans="17:47" x14ac:dyDescent="0.2">
      <c r="Q2131" s="142">
        <f>TRUNC('TARIFA ENTREGA A DIRECCION USD'!D2132-'TARIFA ENTREGA A DIRECCION USD'!D2131,2)</f>
        <v>0.54</v>
      </c>
      <c r="R2131" s="190">
        <v>2124</v>
      </c>
      <c r="S2131" s="200">
        <f>TRUNC((('TARIFA ENTREGA A DIRECCION USD'!C2131-'TARIFA ENTREGA A DIRECCION USD'!D2131)/'TARIFA ENTREGA A DIRECCION USD'!D2131)+1,3)</f>
        <v>0.72299999999999998</v>
      </c>
      <c r="T2131" s="200">
        <f>TRUNC(('TARIFA ENTREGA A DIRECCION USD'!E2131-'TARIFA ENTREGA A DIRECCION USD'!D2131)/'TARIFA ENTREGA A DIRECCION USD'!D2131,3)</f>
        <v>0.255</v>
      </c>
      <c r="U2131" s="200">
        <f>TRUNC(('TARIFA ENTREGA A DIRECCION USD'!F2131-'TARIFA ENTREGA A DIRECCION USD'!D2131)/'TARIFA ENTREGA A DIRECCION USD'!D2131,3)</f>
        <v>0.42699999999999999</v>
      </c>
      <c r="V2131" s="200">
        <f>TRUNC(('TARIFA ENTREGA A DIRECCION USD'!G2131-'TARIFA ENTREGA A DIRECCION USD'!D2131)/'TARIFA ENTREGA A DIRECCION USD'!D2131,3)</f>
        <v>0.95399999999999996</v>
      </c>
      <c r="X2131" s="142">
        <v>16.12</v>
      </c>
      <c r="Y2131" s="190">
        <v>2124</v>
      </c>
      <c r="Z2131" s="200">
        <v>0.55000000000000004</v>
      </c>
      <c r="AA2131" s="200">
        <v>0.13</v>
      </c>
      <c r="AB2131" s="200">
        <v>0.3</v>
      </c>
      <c r="AC2131" s="200">
        <v>0.85</v>
      </c>
      <c r="AL2131"/>
      <c r="AM2131"/>
      <c r="AN2131"/>
      <c r="AO2131"/>
      <c r="AP2131"/>
      <c r="AQ2131"/>
      <c r="AR2131"/>
      <c r="AS2131"/>
      <c r="AT2131"/>
      <c r="AU2131"/>
    </row>
    <row r="2132" spans="17:47" x14ac:dyDescent="0.2">
      <c r="Q2132" s="142">
        <f>TRUNC('TARIFA ENTREGA A DIRECCION USD'!D2133-'TARIFA ENTREGA A DIRECCION USD'!D2132,2)</f>
        <v>0.54</v>
      </c>
      <c r="R2132" s="190">
        <v>2125</v>
      </c>
      <c r="S2132" s="200">
        <f>TRUNC((('TARIFA ENTREGA A DIRECCION USD'!C2132-'TARIFA ENTREGA A DIRECCION USD'!D2132)/'TARIFA ENTREGA A DIRECCION USD'!D2132)+1,3)</f>
        <v>0.72299999999999998</v>
      </c>
      <c r="T2132" s="200">
        <f>TRUNC(('TARIFA ENTREGA A DIRECCION USD'!E2132-'TARIFA ENTREGA A DIRECCION USD'!D2132)/'TARIFA ENTREGA A DIRECCION USD'!D2132,3)</f>
        <v>0.255</v>
      </c>
      <c r="U2132" s="200">
        <f>TRUNC(('TARIFA ENTREGA A DIRECCION USD'!F2132-'TARIFA ENTREGA A DIRECCION USD'!D2132)/'TARIFA ENTREGA A DIRECCION USD'!D2132,3)</f>
        <v>0.42699999999999999</v>
      </c>
      <c r="V2132" s="200">
        <f>TRUNC(('TARIFA ENTREGA A DIRECCION USD'!G2132-'TARIFA ENTREGA A DIRECCION USD'!D2132)/'TARIFA ENTREGA A DIRECCION USD'!D2132,3)</f>
        <v>0.95399999999999996</v>
      </c>
      <c r="X2132" s="142">
        <v>16.12</v>
      </c>
      <c r="Y2132" s="190">
        <v>2125</v>
      </c>
      <c r="Z2132" s="200">
        <v>0.55000000000000004</v>
      </c>
      <c r="AA2132" s="200">
        <v>0.13</v>
      </c>
      <c r="AB2132" s="200">
        <v>0.3</v>
      </c>
      <c r="AC2132" s="200">
        <v>0.85</v>
      </c>
      <c r="AL2132"/>
      <c r="AM2132"/>
      <c r="AN2132"/>
      <c r="AO2132"/>
      <c r="AP2132"/>
      <c r="AQ2132"/>
      <c r="AR2132"/>
      <c r="AS2132"/>
      <c r="AT2132"/>
      <c r="AU2132"/>
    </row>
    <row r="2133" spans="17:47" x14ac:dyDescent="0.2">
      <c r="Q2133" s="142">
        <f>TRUNC('TARIFA ENTREGA A DIRECCION USD'!D2134-'TARIFA ENTREGA A DIRECCION USD'!D2133,2)</f>
        <v>0.54</v>
      </c>
      <c r="R2133" s="190">
        <v>2126</v>
      </c>
      <c r="S2133" s="200">
        <f>TRUNC((('TARIFA ENTREGA A DIRECCION USD'!C2133-'TARIFA ENTREGA A DIRECCION USD'!D2133)/'TARIFA ENTREGA A DIRECCION USD'!D2133)+1,3)</f>
        <v>0.72299999999999998</v>
      </c>
      <c r="T2133" s="200">
        <f>TRUNC(('TARIFA ENTREGA A DIRECCION USD'!E2133-'TARIFA ENTREGA A DIRECCION USD'!D2133)/'TARIFA ENTREGA A DIRECCION USD'!D2133,3)</f>
        <v>0.255</v>
      </c>
      <c r="U2133" s="200">
        <f>TRUNC(('TARIFA ENTREGA A DIRECCION USD'!F2133-'TARIFA ENTREGA A DIRECCION USD'!D2133)/'TARIFA ENTREGA A DIRECCION USD'!D2133,3)</f>
        <v>0.42699999999999999</v>
      </c>
      <c r="V2133" s="200">
        <f>TRUNC(('TARIFA ENTREGA A DIRECCION USD'!G2133-'TARIFA ENTREGA A DIRECCION USD'!D2133)/'TARIFA ENTREGA A DIRECCION USD'!D2133,3)</f>
        <v>0.95399999999999996</v>
      </c>
      <c r="X2133" s="142">
        <v>16.12</v>
      </c>
      <c r="Y2133" s="190">
        <v>2126</v>
      </c>
      <c r="Z2133" s="200">
        <v>0.55000000000000004</v>
      </c>
      <c r="AA2133" s="200">
        <v>0.13</v>
      </c>
      <c r="AB2133" s="200">
        <v>0.3</v>
      </c>
      <c r="AC2133" s="200">
        <v>0.85</v>
      </c>
      <c r="AL2133"/>
      <c r="AM2133"/>
      <c r="AN2133"/>
      <c r="AO2133"/>
      <c r="AP2133"/>
      <c r="AQ2133"/>
      <c r="AR2133"/>
      <c r="AS2133"/>
      <c r="AT2133"/>
      <c r="AU2133"/>
    </row>
    <row r="2134" spans="17:47" x14ac:dyDescent="0.2">
      <c r="Q2134" s="142">
        <f>TRUNC('TARIFA ENTREGA A DIRECCION USD'!D2135-'TARIFA ENTREGA A DIRECCION USD'!D2134,2)</f>
        <v>0.54</v>
      </c>
      <c r="R2134" s="190">
        <v>2127</v>
      </c>
      <c r="S2134" s="200">
        <f>TRUNC((('TARIFA ENTREGA A DIRECCION USD'!C2134-'TARIFA ENTREGA A DIRECCION USD'!D2134)/'TARIFA ENTREGA A DIRECCION USD'!D2134)+1,3)</f>
        <v>0.72299999999999998</v>
      </c>
      <c r="T2134" s="200">
        <f>TRUNC(('TARIFA ENTREGA A DIRECCION USD'!E2134-'TARIFA ENTREGA A DIRECCION USD'!D2134)/'TARIFA ENTREGA A DIRECCION USD'!D2134,3)</f>
        <v>0.255</v>
      </c>
      <c r="U2134" s="200">
        <f>TRUNC(('TARIFA ENTREGA A DIRECCION USD'!F2134-'TARIFA ENTREGA A DIRECCION USD'!D2134)/'TARIFA ENTREGA A DIRECCION USD'!D2134,3)</f>
        <v>0.42699999999999999</v>
      </c>
      <c r="V2134" s="200">
        <f>TRUNC(('TARIFA ENTREGA A DIRECCION USD'!G2134-'TARIFA ENTREGA A DIRECCION USD'!D2134)/'TARIFA ENTREGA A DIRECCION USD'!D2134,3)</f>
        <v>0.95399999999999996</v>
      </c>
      <c r="X2134" s="142">
        <v>16.12</v>
      </c>
      <c r="Y2134" s="190">
        <v>2127</v>
      </c>
      <c r="Z2134" s="200">
        <v>0.55000000000000004</v>
      </c>
      <c r="AA2134" s="200">
        <v>0.13</v>
      </c>
      <c r="AB2134" s="200">
        <v>0.3</v>
      </c>
      <c r="AC2134" s="200">
        <v>0.85</v>
      </c>
      <c r="AL2134"/>
      <c r="AM2134"/>
      <c r="AN2134"/>
      <c r="AO2134"/>
      <c r="AP2134"/>
      <c r="AQ2134"/>
      <c r="AR2134"/>
      <c r="AS2134"/>
      <c r="AT2134"/>
      <c r="AU2134"/>
    </row>
    <row r="2135" spans="17:47" x14ac:dyDescent="0.2">
      <c r="Q2135" s="142">
        <f>TRUNC('TARIFA ENTREGA A DIRECCION USD'!D2136-'TARIFA ENTREGA A DIRECCION USD'!D2135,2)</f>
        <v>0.54</v>
      </c>
      <c r="R2135" s="190">
        <v>2128</v>
      </c>
      <c r="S2135" s="200">
        <f>TRUNC((('TARIFA ENTREGA A DIRECCION USD'!C2135-'TARIFA ENTREGA A DIRECCION USD'!D2135)/'TARIFA ENTREGA A DIRECCION USD'!D2135)+1,3)</f>
        <v>0.72299999999999998</v>
      </c>
      <c r="T2135" s="200">
        <f>TRUNC(('TARIFA ENTREGA A DIRECCION USD'!E2135-'TARIFA ENTREGA A DIRECCION USD'!D2135)/'TARIFA ENTREGA A DIRECCION USD'!D2135,3)</f>
        <v>0.255</v>
      </c>
      <c r="U2135" s="200">
        <f>TRUNC(('TARIFA ENTREGA A DIRECCION USD'!F2135-'TARIFA ENTREGA A DIRECCION USD'!D2135)/'TARIFA ENTREGA A DIRECCION USD'!D2135,3)</f>
        <v>0.42699999999999999</v>
      </c>
      <c r="V2135" s="200">
        <f>TRUNC(('TARIFA ENTREGA A DIRECCION USD'!G2135-'TARIFA ENTREGA A DIRECCION USD'!D2135)/'TARIFA ENTREGA A DIRECCION USD'!D2135,3)</f>
        <v>0.95399999999999996</v>
      </c>
      <c r="X2135" s="142">
        <v>16.12</v>
      </c>
      <c r="Y2135" s="190">
        <v>2128</v>
      </c>
      <c r="Z2135" s="200">
        <v>0.55000000000000004</v>
      </c>
      <c r="AA2135" s="200">
        <v>0.13</v>
      </c>
      <c r="AB2135" s="200">
        <v>0.3</v>
      </c>
      <c r="AC2135" s="200">
        <v>0.85</v>
      </c>
      <c r="AL2135"/>
      <c r="AM2135"/>
      <c r="AN2135"/>
      <c r="AO2135"/>
      <c r="AP2135"/>
      <c r="AQ2135"/>
      <c r="AR2135"/>
      <c r="AS2135"/>
      <c r="AT2135"/>
      <c r="AU2135"/>
    </row>
    <row r="2136" spans="17:47" x14ac:dyDescent="0.2">
      <c r="Q2136" s="142">
        <f>TRUNC('TARIFA ENTREGA A DIRECCION USD'!D2137-'TARIFA ENTREGA A DIRECCION USD'!D2136,2)</f>
        <v>0.54</v>
      </c>
      <c r="R2136" s="190">
        <v>2129</v>
      </c>
      <c r="S2136" s="200">
        <f>TRUNC((('TARIFA ENTREGA A DIRECCION USD'!C2136-'TARIFA ENTREGA A DIRECCION USD'!D2136)/'TARIFA ENTREGA A DIRECCION USD'!D2136)+1,3)</f>
        <v>0.72299999999999998</v>
      </c>
      <c r="T2136" s="200">
        <f>TRUNC(('TARIFA ENTREGA A DIRECCION USD'!E2136-'TARIFA ENTREGA A DIRECCION USD'!D2136)/'TARIFA ENTREGA A DIRECCION USD'!D2136,3)</f>
        <v>0.255</v>
      </c>
      <c r="U2136" s="200">
        <f>TRUNC(('TARIFA ENTREGA A DIRECCION USD'!F2136-'TARIFA ENTREGA A DIRECCION USD'!D2136)/'TARIFA ENTREGA A DIRECCION USD'!D2136,3)</f>
        <v>0.42699999999999999</v>
      </c>
      <c r="V2136" s="200">
        <f>TRUNC(('TARIFA ENTREGA A DIRECCION USD'!G2136-'TARIFA ENTREGA A DIRECCION USD'!D2136)/'TARIFA ENTREGA A DIRECCION USD'!D2136,3)</f>
        <v>0.95399999999999996</v>
      </c>
      <c r="X2136" s="142">
        <v>16.12</v>
      </c>
      <c r="Y2136" s="190">
        <v>2129</v>
      </c>
      <c r="Z2136" s="200">
        <v>0.55000000000000004</v>
      </c>
      <c r="AA2136" s="200">
        <v>0.13</v>
      </c>
      <c r="AB2136" s="200">
        <v>0.3</v>
      </c>
      <c r="AC2136" s="200">
        <v>0.85</v>
      </c>
      <c r="AL2136"/>
      <c r="AM2136"/>
      <c r="AN2136"/>
      <c r="AO2136"/>
      <c r="AP2136"/>
      <c r="AQ2136"/>
      <c r="AR2136"/>
      <c r="AS2136"/>
      <c r="AT2136"/>
      <c r="AU2136"/>
    </row>
    <row r="2137" spans="17:47" x14ac:dyDescent="0.2">
      <c r="Q2137" s="142">
        <f>TRUNC('TARIFA ENTREGA A DIRECCION USD'!D2138-'TARIFA ENTREGA A DIRECCION USD'!D2137,2)</f>
        <v>0.54</v>
      </c>
      <c r="R2137" s="190">
        <v>2130</v>
      </c>
      <c r="S2137" s="200">
        <f>TRUNC((('TARIFA ENTREGA A DIRECCION USD'!C2137-'TARIFA ENTREGA A DIRECCION USD'!D2137)/'TARIFA ENTREGA A DIRECCION USD'!D2137)+1,3)</f>
        <v>0.72299999999999998</v>
      </c>
      <c r="T2137" s="200">
        <f>TRUNC(('TARIFA ENTREGA A DIRECCION USD'!E2137-'TARIFA ENTREGA A DIRECCION USD'!D2137)/'TARIFA ENTREGA A DIRECCION USD'!D2137,3)</f>
        <v>0.255</v>
      </c>
      <c r="U2137" s="200">
        <f>TRUNC(('TARIFA ENTREGA A DIRECCION USD'!F2137-'TARIFA ENTREGA A DIRECCION USD'!D2137)/'TARIFA ENTREGA A DIRECCION USD'!D2137,3)</f>
        <v>0.42699999999999999</v>
      </c>
      <c r="V2137" s="200">
        <f>TRUNC(('TARIFA ENTREGA A DIRECCION USD'!G2137-'TARIFA ENTREGA A DIRECCION USD'!D2137)/'TARIFA ENTREGA A DIRECCION USD'!D2137,3)</f>
        <v>0.95399999999999996</v>
      </c>
      <c r="X2137" s="142">
        <v>16.12</v>
      </c>
      <c r="Y2137" s="190">
        <v>2130</v>
      </c>
      <c r="Z2137" s="200">
        <v>0.55000000000000004</v>
      </c>
      <c r="AA2137" s="200">
        <v>0.13</v>
      </c>
      <c r="AB2137" s="200">
        <v>0.3</v>
      </c>
      <c r="AC2137" s="200">
        <v>0.85</v>
      </c>
      <c r="AL2137"/>
      <c r="AM2137"/>
      <c r="AN2137"/>
      <c r="AO2137"/>
      <c r="AP2137"/>
      <c r="AQ2137"/>
      <c r="AR2137"/>
      <c r="AS2137"/>
      <c r="AT2137"/>
      <c r="AU2137"/>
    </row>
    <row r="2138" spans="17:47" x14ac:dyDescent="0.2">
      <c r="Q2138" s="142">
        <f>TRUNC('TARIFA ENTREGA A DIRECCION USD'!D2139-'TARIFA ENTREGA A DIRECCION USD'!D2138,2)</f>
        <v>0.54</v>
      </c>
      <c r="R2138" s="190">
        <v>2131</v>
      </c>
      <c r="S2138" s="200">
        <f>TRUNC((('TARIFA ENTREGA A DIRECCION USD'!C2138-'TARIFA ENTREGA A DIRECCION USD'!D2138)/'TARIFA ENTREGA A DIRECCION USD'!D2138)+1,3)</f>
        <v>0.72299999999999998</v>
      </c>
      <c r="T2138" s="200">
        <f>TRUNC(('TARIFA ENTREGA A DIRECCION USD'!E2138-'TARIFA ENTREGA A DIRECCION USD'!D2138)/'TARIFA ENTREGA A DIRECCION USD'!D2138,3)</f>
        <v>0.255</v>
      </c>
      <c r="U2138" s="200">
        <f>TRUNC(('TARIFA ENTREGA A DIRECCION USD'!F2138-'TARIFA ENTREGA A DIRECCION USD'!D2138)/'TARIFA ENTREGA A DIRECCION USD'!D2138,3)</f>
        <v>0.42699999999999999</v>
      </c>
      <c r="V2138" s="200">
        <f>TRUNC(('TARIFA ENTREGA A DIRECCION USD'!G2138-'TARIFA ENTREGA A DIRECCION USD'!D2138)/'TARIFA ENTREGA A DIRECCION USD'!D2138,3)</f>
        <v>0.95499999999999996</v>
      </c>
      <c r="X2138" s="142">
        <v>16.12</v>
      </c>
      <c r="Y2138" s="190">
        <v>2131</v>
      </c>
      <c r="Z2138" s="200">
        <v>0.55000000000000004</v>
      </c>
      <c r="AA2138" s="200">
        <v>0.13</v>
      </c>
      <c r="AB2138" s="200">
        <v>0.3</v>
      </c>
      <c r="AC2138" s="200">
        <v>0.85</v>
      </c>
      <c r="AL2138"/>
      <c r="AM2138"/>
      <c r="AN2138"/>
      <c r="AO2138"/>
      <c r="AP2138"/>
      <c r="AQ2138"/>
      <c r="AR2138"/>
      <c r="AS2138"/>
      <c r="AT2138"/>
      <c r="AU2138"/>
    </row>
    <row r="2139" spans="17:47" x14ac:dyDescent="0.2">
      <c r="Q2139" s="142">
        <f>TRUNC('TARIFA ENTREGA A DIRECCION USD'!D2140-'TARIFA ENTREGA A DIRECCION USD'!D2139,2)</f>
        <v>0.54</v>
      </c>
      <c r="R2139" s="190">
        <v>2132</v>
      </c>
      <c r="S2139" s="200">
        <f>TRUNC((('TARIFA ENTREGA A DIRECCION USD'!C2139-'TARIFA ENTREGA A DIRECCION USD'!D2139)/'TARIFA ENTREGA A DIRECCION USD'!D2139)+1,3)</f>
        <v>0.72299999999999998</v>
      </c>
      <c r="T2139" s="200">
        <f>TRUNC(('TARIFA ENTREGA A DIRECCION USD'!E2139-'TARIFA ENTREGA A DIRECCION USD'!D2139)/'TARIFA ENTREGA A DIRECCION USD'!D2139,3)</f>
        <v>0.255</v>
      </c>
      <c r="U2139" s="200">
        <f>TRUNC(('TARIFA ENTREGA A DIRECCION USD'!F2139-'TARIFA ENTREGA A DIRECCION USD'!D2139)/'TARIFA ENTREGA A DIRECCION USD'!D2139,3)</f>
        <v>0.42699999999999999</v>
      </c>
      <c r="V2139" s="200">
        <f>TRUNC(('TARIFA ENTREGA A DIRECCION USD'!G2139-'TARIFA ENTREGA A DIRECCION USD'!D2139)/'TARIFA ENTREGA A DIRECCION USD'!D2139,3)</f>
        <v>0.95499999999999996</v>
      </c>
      <c r="X2139" s="142">
        <v>16.12</v>
      </c>
      <c r="Y2139" s="190">
        <v>2132</v>
      </c>
      <c r="Z2139" s="200">
        <v>0.55000000000000004</v>
      </c>
      <c r="AA2139" s="200">
        <v>0.13</v>
      </c>
      <c r="AB2139" s="200">
        <v>0.3</v>
      </c>
      <c r="AC2139" s="200">
        <v>0.85</v>
      </c>
      <c r="AL2139"/>
      <c r="AM2139"/>
      <c r="AN2139"/>
      <c r="AO2139"/>
      <c r="AP2139"/>
      <c r="AQ2139"/>
      <c r="AR2139"/>
      <c r="AS2139"/>
      <c r="AT2139"/>
      <c r="AU2139"/>
    </row>
    <row r="2140" spans="17:47" x14ac:dyDescent="0.2">
      <c r="Q2140" s="142">
        <f>TRUNC('TARIFA ENTREGA A DIRECCION USD'!D2141-'TARIFA ENTREGA A DIRECCION USD'!D2140,2)</f>
        <v>0.54</v>
      </c>
      <c r="R2140" s="190">
        <v>2133</v>
      </c>
      <c r="S2140" s="200">
        <f>TRUNC((('TARIFA ENTREGA A DIRECCION USD'!C2140-'TARIFA ENTREGA A DIRECCION USD'!D2140)/'TARIFA ENTREGA A DIRECCION USD'!D2140)+1,3)</f>
        <v>0.72299999999999998</v>
      </c>
      <c r="T2140" s="200">
        <f>TRUNC(('TARIFA ENTREGA A DIRECCION USD'!E2140-'TARIFA ENTREGA A DIRECCION USD'!D2140)/'TARIFA ENTREGA A DIRECCION USD'!D2140,3)</f>
        <v>0.255</v>
      </c>
      <c r="U2140" s="200">
        <f>TRUNC(('TARIFA ENTREGA A DIRECCION USD'!F2140-'TARIFA ENTREGA A DIRECCION USD'!D2140)/'TARIFA ENTREGA A DIRECCION USD'!D2140,3)</f>
        <v>0.42699999999999999</v>
      </c>
      <c r="V2140" s="200">
        <f>TRUNC(('TARIFA ENTREGA A DIRECCION USD'!G2140-'TARIFA ENTREGA A DIRECCION USD'!D2140)/'TARIFA ENTREGA A DIRECCION USD'!D2140,3)</f>
        <v>0.95499999999999996</v>
      </c>
      <c r="X2140" s="142">
        <v>16.12</v>
      </c>
      <c r="Y2140" s="190">
        <v>2133</v>
      </c>
      <c r="Z2140" s="200">
        <v>0.55000000000000004</v>
      </c>
      <c r="AA2140" s="200">
        <v>0.13</v>
      </c>
      <c r="AB2140" s="200">
        <v>0.3</v>
      </c>
      <c r="AC2140" s="200">
        <v>0.85</v>
      </c>
      <c r="AL2140"/>
      <c r="AM2140"/>
      <c r="AN2140"/>
      <c r="AO2140"/>
      <c r="AP2140"/>
      <c r="AQ2140"/>
      <c r="AR2140"/>
      <c r="AS2140"/>
      <c r="AT2140"/>
      <c r="AU2140"/>
    </row>
    <row r="2141" spans="17:47" x14ac:dyDescent="0.2">
      <c r="Q2141" s="142">
        <f>TRUNC('TARIFA ENTREGA A DIRECCION USD'!D2142-'TARIFA ENTREGA A DIRECCION USD'!D2141,2)</f>
        <v>0.54</v>
      </c>
      <c r="R2141" s="190">
        <v>2134</v>
      </c>
      <c r="S2141" s="200">
        <f>TRUNC((('TARIFA ENTREGA A DIRECCION USD'!C2141-'TARIFA ENTREGA A DIRECCION USD'!D2141)/'TARIFA ENTREGA A DIRECCION USD'!D2141)+1,3)</f>
        <v>0.72299999999999998</v>
      </c>
      <c r="T2141" s="200">
        <f>TRUNC(('TARIFA ENTREGA A DIRECCION USD'!E2141-'TARIFA ENTREGA A DIRECCION USD'!D2141)/'TARIFA ENTREGA A DIRECCION USD'!D2141,3)</f>
        <v>0.255</v>
      </c>
      <c r="U2141" s="200">
        <f>TRUNC(('TARIFA ENTREGA A DIRECCION USD'!F2141-'TARIFA ENTREGA A DIRECCION USD'!D2141)/'TARIFA ENTREGA A DIRECCION USD'!D2141,3)</f>
        <v>0.42699999999999999</v>
      </c>
      <c r="V2141" s="200">
        <f>TRUNC(('TARIFA ENTREGA A DIRECCION USD'!G2141-'TARIFA ENTREGA A DIRECCION USD'!D2141)/'TARIFA ENTREGA A DIRECCION USD'!D2141,3)</f>
        <v>0.95499999999999996</v>
      </c>
      <c r="X2141" s="142">
        <v>16.12</v>
      </c>
      <c r="Y2141" s="190">
        <v>2134</v>
      </c>
      <c r="Z2141" s="200">
        <v>0.55000000000000004</v>
      </c>
      <c r="AA2141" s="200">
        <v>0.13</v>
      </c>
      <c r="AB2141" s="200">
        <v>0.3</v>
      </c>
      <c r="AC2141" s="200">
        <v>0.85</v>
      </c>
      <c r="AL2141"/>
      <c r="AM2141"/>
      <c r="AN2141"/>
      <c r="AO2141"/>
      <c r="AP2141"/>
      <c r="AQ2141"/>
      <c r="AR2141"/>
      <c r="AS2141"/>
      <c r="AT2141"/>
      <c r="AU2141"/>
    </row>
    <row r="2142" spans="17:47" x14ac:dyDescent="0.2">
      <c r="Q2142" s="142">
        <f>TRUNC('TARIFA ENTREGA A DIRECCION USD'!D2143-'TARIFA ENTREGA A DIRECCION USD'!D2142,2)</f>
        <v>0.54</v>
      </c>
      <c r="R2142" s="190">
        <v>2135</v>
      </c>
      <c r="S2142" s="200">
        <f>TRUNC((('TARIFA ENTREGA A DIRECCION USD'!C2142-'TARIFA ENTREGA A DIRECCION USD'!D2142)/'TARIFA ENTREGA A DIRECCION USD'!D2142)+1,3)</f>
        <v>0.72299999999999998</v>
      </c>
      <c r="T2142" s="200">
        <f>TRUNC(('TARIFA ENTREGA A DIRECCION USD'!E2142-'TARIFA ENTREGA A DIRECCION USD'!D2142)/'TARIFA ENTREGA A DIRECCION USD'!D2142,3)</f>
        <v>0.255</v>
      </c>
      <c r="U2142" s="200">
        <f>TRUNC(('TARIFA ENTREGA A DIRECCION USD'!F2142-'TARIFA ENTREGA A DIRECCION USD'!D2142)/'TARIFA ENTREGA A DIRECCION USD'!D2142,3)</f>
        <v>0.42699999999999999</v>
      </c>
      <c r="V2142" s="200">
        <f>TRUNC(('TARIFA ENTREGA A DIRECCION USD'!G2142-'TARIFA ENTREGA A DIRECCION USD'!D2142)/'TARIFA ENTREGA A DIRECCION USD'!D2142,3)</f>
        <v>0.95499999999999996</v>
      </c>
      <c r="X2142" s="142">
        <v>16.12</v>
      </c>
      <c r="Y2142" s="190">
        <v>2135</v>
      </c>
      <c r="Z2142" s="200">
        <v>0.55000000000000004</v>
      </c>
      <c r="AA2142" s="200">
        <v>0.13</v>
      </c>
      <c r="AB2142" s="200">
        <v>0.3</v>
      </c>
      <c r="AC2142" s="200">
        <v>0.85</v>
      </c>
      <c r="AL2142"/>
      <c r="AM2142"/>
      <c r="AN2142"/>
      <c r="AO2142"/>
      <c r="AP2142"/>
      <c r="AQ2142"/>
      <c r="AR2142"/>
      <c r="AS2142"/>
      <c r="AT2142"/>
      <c r="AU2142"/>
    </row>
    <row r="2143" spans="17:47" x14ac:dyDescent="0.2">
      <c r="Q2143" s="142">
        <f>TRUNC('TARIFA ENTREGA A DIRECCION USD'!D2144-'TARIFA ENTREGA A DIRECCION USD'!D2143,2)</f>
        <v>0.54</v>
      </c>
      <c r="R2143" s="190">
        <v>2136</v>
      </c>
      <c r="S2143" s="200">
        <f>TRUNC((('TARIFA ENTREGA A DIRECCION USD'!C2143-'TARIFA ENTREGA A DIRECCION USD'!D2143)/'TARIFA ENTREGA A DIRECCION USD'!D2143)+1,3)</f>
        <v>0.72299999999999998</v>
      </c>
      <c r="T2143" s="200">
        <f>TRUNC(('TARIFA ENTREGA A DIRECCION USD'!E2143-'TARIFA ENTREGA A DIRECCION USD'!D2143)/'TARIFA ENTREGA A DIRECCION USD'!D2143,3)</f>
        <v>0.255</v>
      </c>
      <c r="U2143" s="200">
        <f>TRUNC(('TARIFA ENTREGA A DIRECCION USD'!F2143-'TARIFA ENTREGA A DIRECCION USD'!D2143)/'TARIFA ENTREGA A DIRECCION USD'!D2143,3)</f>
        <v>0.42699999999999999</v>
      </c>
      <c r="V2143" s="200">
        <f>TRUNC(('TARIFA ENTREGA A DIRECCION USD'!G2143-'TARIFA ENTREGA A DIRECCION USD'!D2143)/'TARIFA ENTREGA A DIRECCION USD'!D2143,3)</f>
        <v>0.95499999999999996</v>
      </c>
      <c r="X2143" s="142">
        <v>16.12</v>
      </c>
      <c r="Y2143" s="190">
        <v>2136</v>
      </c>
      <c r="Z2143" s="200">
        <v>0.55000000000000004</v>
      </c>
      <c r="AA2143" s="200">
        <v>0.13</v>
      </c>
      <c r="AB2143" s="200">
        <v>0.3</v>
      </c>
      <c r="AC2143" s="200">
        <v>0.85</v>
      </c>
      <c r="AL2143"/>
      <c r="AM2143"/>
      <c r="AN2143"/>
      <c r="AO2143"/>
      <c r="AP2143"/>
      <c r="AQ2143"/>
      <c r="AR2143"/>
      <c r="AS2143"/>
      <c r="AT2143"/>
      <c r="AU2143"/>
    </row>
    <row r="2144" spans="17:47" x14ac:dyDescent="0.2">
      <c r="Q2144" s="142">
        <f>TRUNC('TARIFA ENTREGA A DIRECCION USD'!D2145-'TARIFA ENTREGA A DIRECCION USD'!D2144,2)</f>
        <v>0.54</v>
      </c>
      <c r="R2144" s="190">
        <v>2137</v>
      </c>
      <c r="S2144" s="200">
        <f>TRUNC((('TARIFA ENTREGA A DIRECCION USD'!C2144-'TARIFA ENTREGA A DIRECCION USD'!D2144)/'TARIFA ENTREGA A DIRECCION USD'!D2144)+1,3)</f>
        <v>0.72299999999999998</v>
      </c>
      <c r="T2144" s="200">
        <f>TRUNC(('TARIFA ENTREGA A DIRECCION USD'!E2144-'TARIFA ENTREGA A DIRECCION USD'!D2144)/'TARIFA ENTREGA A DIRECCION USD'!D2144,3)</f>
        <v>0.255</v>
      </c>
      <c r="U2144" s="200">
        <f>TRUNC(('TARIFA ENTREGA A DIRECCION USD'!F2144-'TARIFA ENTREGA A DIRECCION USD'!D2144)/'TARIFA ENTREGA A DIRECCION USD'!D2144,3)</f>
        <v>0.42699999999999999</v>
      </c>
      <c r="V2144" s="200">
        <f>TRUNC(('TARIFA ENTREGA A DIRECCION USD'!G2144-'TARIFA ENTREGA A DIRECCION USD'!D2144)/'TARIFA ENTREGA A DIRECCION USD'!D2144,3)</f>
        <v>0.95499999999999996</v>
      </c>
      <c r="X2144" s="142">
        <v>16.12</v>
      </c>
      <c r="Y2144" s="190">
        <v>2137</v>
      </c>
      <c r="Z2144" s="200">
        <v>0.55000000000000004</v>
      </c>
      <c r="AA2144" s="200">
        <v>0.13</v>
      </c>
      <c r="AB2144" s="200">
        <v>0.3</v>
      </c>
      <c r="AC2144" s="200">
        <v>0.85</v>
      </c>
      <c r="AL2144"/>
      <c r="AM2144"/>
      <c r="AN2144"/>
      <c r="AO2144"/>
      <c r="AP2144"/>
      <c r="AQ2144"/>
      <c r="AR2144"/>
      <c r="AS2144"/>
      <c r="AT2144"/>
      <c r="AU2144"/>
    </row>
    <row r="2145" spans="17:47" x14ac:dyDescent="0.2">
      <c r="Q2145" s="142">
        <f>TRUNC('TARIFA ENTREGA A DIRECCION USD'!D2146-'TARIFA ENTREGA A DIRECCION USD'!D2145,2)</f>
        <v>0.54</v>
      </c>
      <c r="R2145" s="190">
        <v>2138</v>
      </c>
      <c r="S2145" s="200">
        <f>TRUNC((('TARIFA ENTREGA A DIRECCION USD'!C2145-'TARIFA ENTREGA A DIRECCION USD'!D2145)/'TARIFA ENTREGA A DIRECCION USD'!D2145)+1,3)</f>
        <v>0.72299999999999998</v>
      </c>
      <c r="T2145" s="200">
        <f>TRUNC(('TARIFA ENTREGA A DIRECCION USD'!E2145-'TARIFA ENTREGA A DIRECCION USD'!D2145)/'TARIFA ENTREGA A DIRECCION USD'!D2145,3)</f>
        <v>0.255</v>
      </c>
      <c r="U2145" s="200">
        <f>TRUNC(('TARIFA ENTREGA A DIRECCION USD'!F2145-'TARIFA ENTREGA A DIRECCION USD'!D2145)/'TARIFA ENTREGA A DIRECCION USD'!D2145,3)</f>
        <v>0.42699999999999999</v>
      </c>
      <c r="V2145" s="200">
        <f>TRUNC(('TARIFA ENTREGA A DIRECCION USD'!G2145-'TARIFA ENTREGA A DIRECCION USD'!D2145)/'TARIFA ENTREGA A DIRECCION USD'!D2145,3)</f>
        <v>0.95499999999999996</v>
      </c>
      <c r="X2145" s="142">
        <v>16.12</v>
      </c>
      <c r="Y2145" s="190">
        <v>2138</v>
      </c>
      <c r="Z2145" s="200">
        <v>0.55000000000000004</v>
      </c>
      <c r="AA2145" s="200">
        <v>0.13</v>
      </c>
      <c r="AB2145" s="200">
        <v>0.3</v>
      </c>
      <c r="AC2145" s="200">
        <v>0.85</v>
      </c>
      <c r="AL2145"/>
      <c r="AM2145"/>
      <c r="AN2145"/>
      <c r="AO2145"/>
      <c r="AP2145"/>
      <c r="AQ2145"/>
      <c r="AR2145"/>
      <c r="AS2145"/>
      <c r="AT2145"/>
      <c r="AU2145"/>
    </row>
    <row r="2146" spans="17:47" x14ac:dyDescent="0.2">
      <c r="Q2146" s="142">
        <f>TRUNC('TARIFA ENTREGA A DIRECCION USD'!D2147-'TARIFA ENTREGA A DIRECCION USD'!D2146,2)</f>
        <v>0.54</v>
      </c>
      <c r="R2146" s="190">
        <v>2139</v>
      </c>
      <c r="S2146" s="200">
        <f>TRUNC((('TARIFA ENTREGA A DIRECCION USD'!C2146-'TARIFA ENTREGA A DIRECCION USD'!D2146)/'TARIFA ENTREGA A DIRECCION USD'!D2146)+1,3)</f>
        <v>0.72299999999999998</v>
      </c>
      <c r="T2146" s="200">
        <f>TRUNC(('TARIFA ENTREGA A DIRECCION USD'!E2146-'TARIFA ENTREGA A DIRECCION USD'!D2146)/'TARIFA ENTREGA A DIRECCION USD'!D2146,3)</f>
        <v>0.255</v>
      </c>
      <c r="U2146" s="200">
        <f>TRUNC(('TARIFA ENTREGA A DIRECCION USD'!F2146-'TARIFA ENTREGA A DIRECCION USD'!D2146)/'TARIFA ENTREGA A DIRECCION USD'!D2146,3)</f>
        <v>0.42699999999999999</v>
      </c>
      <c r="V2146" s="200">
        <f>TRUNC(('TARIFA ENTREGA A DIRECCION USD'!G2146-'TARIFA ENTREGA A DIRECCION USD'!D2146)/'TARIFA ENTREGA A DIRECCION USD'!D2146,3)</f>
        <v>0.95499999999999996</v>
      </c>
      <c r="X2146" s="142">
        <v>16.12</v>
      </c>
      <c r="Y2146" s="190">
        <v>2139</v>
      </c>
      <c r="Z2146" s="200">
        <v>0.55000000000000004</v>
      </c>
      <c r="AA2146" s="200">
        <v>0.13</v>
      </c>
      <c r="AB2146" s="200">
        <v>0.3</v>
      </c>
      <c r="AC2146" s="200">
        <v>0.85</v>
      </c>
      <c r="AL2146"/>
      <c r="AM2146"/>
      <c r="AN2146"/>
      <c r="AO2146"/>
      <c r="AP2146"/>
      <c r="AQ2146"/>
      <c r="AR2146"/>
      <c r="AS2146"/>
      <c r="AT2146"/>
      <c r="AU2146"/>
    </row>
    <row r="2147" spans="17:47" x14ac:dyDescent="0.2">
      <c r="Q2147" s="142">
        <f>TRUNC('TARIFA ENTREGA A DIRECCION USD'!D2148-'TARIFA ENTREGA A DIRECCION USD'!D2147,2)</f>
        <v>0.54</v>
      </c>
      <c r="R2147" s="190">
        <v>2140</v>
      </c>
      <c r="S2147" s="200">
        <f>TRUNC((('TARIFA ENTREGA A DIRECCION USD'!C2147-'TARIFA ENTREGA A DIRECCION USD'!D2147)/'TARIFA ENTREGA A DIRECCION USD'!D2147)+1,3)</f>
        <v>0.72299999999999998</v>
      </c>
      <c r="T2147" s="200">
        <f>TRUNC(('TARIFA ENTREGA A DIRECCION USD'!E2147-'TARIFA ENTREGA A DIRECCION USD'!D2147)/'TARIFA ENTREGA A DIRECCION USD'!D2147,3)</f>
        <v>0.255</v>
      </c>
      <c r="U2147" s="200">
        <f>TRUNC(('TARIFA ENTREGA A DIRECCION USD'!F2147-'TARIFA ENTREGA A DIRECCION USD'!D2147)/'TARIFA ENTREGA A DIRECCION USD'!D2147,3)</f>
        <v>0.42699999999999999</v>
      </c>
      <c r="V2147" s="200">
        <f>TRUNC(('TARIFA ENTREGA A DIRECCION USD'!G2147-'TARIFA ENTREGA A DIRECCION USD'!D2147)/'TARIFA ENTREGA A DIRECCION USD'!D2147,3)</f>
        <v>0.95499999999999996</v>
      </c>
      <c r="X2147" s="142">
        <v>16.12</v>
      </c>
      <c r="Y2147" s="190">
        <v>2140</v>
      </c>
      <c r="Z2147" s="200">
        <v>0.55000000000000004</v>
      </c>
      <c r="AA2147" s="200">
        <v>0.13</v>
      </c>
      <c r="AB2147" s="200">
        <v>0.3</v>
      </c>
      <c r="AC2147" s="200">
        <v>0.85</v>
      </c>
      <c r="AL2147"/>
      <c r="AM2147"/>
      <c r="AN2147"/>
      <c r="AO2147"/>
      <c r="AP2147"/>
      <c r="AQ2147"/>
      <c r="AR2147"/>
      <c r="AS2147"/>
      <c r="AT2147"/>
      <c r="AU2147"/>
    </row>
    <row r="2148" spans="17:47" x14ac:dyDescent="0.2">
      <c r="Q2148" s="142">
        <f>TRUNC('TARIFA ENTREGA A DIRECCION USD'!D2149-'TARIFA ENTREGA A DIRECCION USD'!D2148,2)</f>
        <v>0.54</v>
      </c>
      <c r="R2148" s="190">
        <v>2141</v>
      </c>
      <c r="S2148" s="200">
        <f>TRUNC((('TARIFA ENTREGA A DIRECCION USD'!C2148-'TARIFA ENTREGA A DIRECCION USD'!D2148)/'TARIFA ENTREGA A DIRECCION USD'!D2148)+1,3)</f>
        <v>0.72299999999999998</v>
      </c>
      <c r="T2148" s="200">
        <f>TRUNC(('TARIFA ENTREGA A DIRECCION USD'!E2148-'TARIFA ENTREGA A DIRECCION USD'!D2148)/'TARIFA ENTREGA A DIRECCION USD'!D2148,3)</f>
        <v>0.255</v>
      </c>
      <c r="U2148" s="200">
        <f>TRUNC(('TARIFA ENTREGA A DIRECCION USD'!F2148-'TARIFA ENTREGA A DIRECCION USD'!D2148)/'TARIFA ENTREGA A DIRECCION USD'!D2148,3)</f>
        <v>0.42699999999999999</v>
      </c>
      <c r="V2148" s="200">
        <f>TRUNC(('TARIFA ENTREGA A DIRECCION USD'!G2148-'TARIFA ENTREGA A DIRECCION USD'!D2148)/'TARIFA ENTREGA A DIRECCION USD'!D2148,3)</f>
        <v>0.95499999999999996</v>
      </c>
      <c r="X2148" s="142">
        <v>16.12</v>
      </c>
      <c r="Y2148" s="190">
        <v>2141</v>
      </c>
      <c r="Z2148" s="200">
        <v>0.55000000000000004</v>
      </c>
      <c r="AA2148" s="200">
        <v>0.13</v>
      </c>
      <c r="AB2148" s="200">
        <v>0.3</v>
      </c>
      <c r="AC2148" s="200">
        <v>0.85</v>
      </c>
      <c r="AL2148"/>
      <c r="AM2148"/>
      <c r="AN2148"/>
      <c r="AO2148"/>
      <c r="AP2148"/>
      <c r="AQ2148"/>
      <c r="AR2148"/>
      <c r="AS2148"/>
      <c r="AT2148"/>
      <c r="AU2148"/>
    </row>
    <row r="2149" spans="17:47" x14ac:dyDescent="0.2">
      <c r="Q2149" s="142">
        <f>TRUNC('TARIFA ENTREGA A DIRECCION USD'!D2150-'TARIFA ENTREGA A DIRECCION USD'!D2149,2)</f>
        <v>0.54</v>
      </c>
      <c r="R2149" s="190">
        <v>2142</v>
      </c>
      <c r="S2149" s="200">
        <f>TRUNC((('TARIFA ENTREGA A DIRECCION USD'!C2149-'TARIFA ENTREGA A DIRECCION USD'!D2149)/'TARIFA ENTREGA A DIRECCION USD'!D2149)+1,3)</f>
        <v>0.72299999999999998</v>
      </c>
      <c r="T2149" s="200">
        <f>TRUNC(('TARIFA ENTREGA A DIRECCION USD'!E2149-'TARIFA ENTREGA A DIRECCION USD'!D2149)/'TARIFA ENTREGA A DIRECCION USD'!D2149,3)</f>
        <v>0.255</v>
      </c>
      <c r="U2149" s="200">
        <f>TRUNC(('TARIFA ENTREGA A DIRECCION USD'!F2149-'TARIFA ENTREGA A DIRECCION USD'!D2149)/'TARIFA ENTREGA A DIRECCION USD'!D2149,3)</f>
        <v>0.42699999999999999</v>
      </c>
      <c r="V2149" s="200">
        <f>TRUNC(('TARIFA ENTREGA A DIRECCION USD'!G2149-'TARIFA ENTREGA A DIRECCION USD'!D2149)/'TARIFA ENTREGA A DIRECCION USD'!D2149,3)</f>
        <v>0.95499999999999996</v>
      </c>
      <c r="X2149" s="142">
        <v>16.12</v>
      </c>
      <c r="Y2149" s="190">
        <v>2142</v>
      </c>
      <c r="Z2149" s="200">
        <v>0.55000000000000004</v>
      </c>
      <c r="AA2149" s="200">
        <v>0.13</v>
      </c>
      <c r="AB2149" s="200">
        <v>0.3</v>
      </c>
      <c r="AC2149" s="200">
        <v>0.85</v>
      </c>
      <c r="AL2149"/>
      <c r="AM2149"/>
      <c r="AN2149"/>
      <c r="AO2149"/>
      <c r="AP2149"/>
      <c r="AQ2149"/>
      <c r="AR2149"/>
      <c r="AS2149"/>
      <c r="AT2149"/>
      <c r="AU2149"/>
    </row>
    <row r="2150" spans="17:47" x14ac:dyDescent="0.2">
      <c r="Q2150" s="142">
        <f>TRUNC('TARIFA ENTREGA A DIRECCION USD'!D2151-'TARIFA ENTREGA A DIRECCION USD'!D2150,2)</f>
        <v>0.54</v>
      </c>
      <c r="R2150" s="190">
        <v>2143</v>
      </c>
      <c r="S2150" s="200">
        <f>TRUNC((('TARIFA ENTREGA A DIRECCION USD'!C2150-'TARIFA ENTREGA A DIRECCION USD'!D2150)/'TARIFA ENTREGA A DIRECCION USD'!D2150)+1,3)</f>
        <v>0.72299999999999998</v>
      </c>
      <c r="T2150" s="200">
        <f>TRUNC(('TARIFA ENTREGA A DIRECCION USD'!E2150-'TARIFA ENTREGA A DIRECCION USD'!D2150)/'TARIFA ENTREGA A DIRECCION USD'!D2150,3)</f>
        <v>0.255</v>
      </c>
      <c r="U2150" s="200">
        <f>TRUNC(('TARIFA ENTREGA A DIRECCION USD'!F2150-'TARIFA ENTREGA A DIRECCION USD'!D2150)/'TARIFA ENTREGA A DIRECCION USD'!D2150,3)</f>
        <v>0.42699999999999999</v>
      </c>
      <c r="V2150" s="200">
        <f>TRUNC(('TARIFA ENTREGA A DIRECCION USD'!G2150-'TARIFA ENTREGA A DIRECCION USD'!D2150)/'TARIFA ENTREGA A DIRECCION USD'!D2150,3)</f>
        <v>0.95499999999999996</v>
      </c>
      <c r="X2150" s="142">
        <v>16.12</v>
      </c>
      <c r="Y2150" s="190">
        <v>2143</v>
      </c>
      <c r="Z2150" s="200">
        <v>0.55000000000000004</v>
      </c>
      <c r="AA2150" s="200">
        <v>0.13</v>
      </c>
      <c r="AB2150" s="200">
        <v>0.3</v>
      </c>
      <c r="AC2150" s="200">
        <v>0.85</v>
      </c>
      <c r="AL2150"/>
      <c r="AM2150"/>
      <c r="AN2150"/>
      <c r="AO2150"/>
      <c r="AP2150"/>
      <c r="AQ2150"/>
      <c r="AR2150"/>
      <c r="AS2150"/>
      <c r="AT2150"/>
      <c r="AU2150"/>
    </row>
    <row r="2151" spans="17:47" x14ac:dyDescent="0.2">
      <c r="Q2151" s="142">
        <f>TRUNC('TARIFA ENTREGA A DIRECCION USD'!D2152-'TARIFA ENTREGA A DIRECCION USD'!D2151,2)</f>
        <v>0.54</v>
      </c>
      <c r="R2151" s="190">
        <v>2144</v>
      </c>
      <c r="S2151" s="200">
        <f>TRUNC((('TARIFA ENTREGA A DIRECCION USD'!C2151-'TARIFA ENTREGA A DIRECCION USD'!D2151)/'TARIFA ENTREGA A DIRECCION USD'!D2151)+1,3)</f>
        <v>0.72299999999999998</v>
      </c>
      <c r="T2151" s="200">
        <f>TRUNC(('TARIFA ENTREGA A DIRECCION USD'!E2151-'TARIFA ENTREGA A DIRECCION USD'!D2151)/'TARIFA ENTREGA A DIRECCION USD'!D2151,3)</f>
        <v>0.255</v>
      </c>
      <c r="U2151" s="200">
        <f>TRUNC(('TARIFA ENTREGA A DIRECCION USD'!F2151-'TARIFA ENTREGA A DIRECCION USD'!D2151)/'TARIFA ENTREGA A DIRECCION USD'!D2151,3)</f>
        <v>0.42699999999999999</v>
      </c>
      <c r="V2151" s="200">
        <f>TRUNC(('TARIFA ENTREGA A DIRECCION USD'!G2151-'TARIFA ENTREGA A DIRECCION USD'!D2151)/'TARIFA ENTREGA A DIRECCION USD'!D2151,3)</f>
        <v>0.95499999999999996</v>
      </c>
      <c r="X2151" s="142">
        <v>16.12</v>
      </c>
      <c r="Y2151" s="190">
        <v>2144</v>
      </c>
      <c r="Z2151" s="200">
        <v>0.55000000000000004</v>
      </c>
      <c r="AA2151" s="200">
        <v>0.13</v>
      </c>
      <c r="AB2151" s="200">
        <v>0.3</v>
      </c>
      <c r="AC2151" s="200">
        <v>0.85</v>
      </c>
      <c r="AL2151"/>
      <c r="AM2151"/>
      <c r="AN2151"/>
      <c r="AO2151"/>
      <c r="AP2151"/>
      <c r="AQ2151"/>
      <c r="AR2151"/>
      <c r="AS2151"/>
      <c r="AT2151"/>
      <c r="AU2151"/>
    </row>
    <row r="2152" spans="17:47" x14ac:dyDescent="0.2">
      <c r="Q2152" s="142">
        <f>TRUNC('TARIFA ENTREGA A DIRECCION USD'!D2153-'TARIFA ENTREGA A DIRECCION USD'!D2152,2)</f>
        <v>0.54</v>
      </c>
      <c r="R2152" s="190">
        <v>2145</v>
      </c>
      <c r="S2152" s="200">
        <f>TRUNC((('TARIFA ENTREGA A DIRECCION USD'!C2152-'TARIFA ENTREGA A DIRECCION USD'!D2152)/'TARIFA ENTREGA A DIRECCION USD'!D2152)+1,3)</f>
        <v>0.72299999999999998</v>
      </c>
      <c r="T2152" s="200">
        <f>TRUNC(('TARIFA ENTREGA A DIRECCION USD'!E2152-'TARIFA ENTREGA A DIRECCION USD'!D2152)/'TARIFA ENTREGA A DIRECCION USD'!D2152,3)</f>
        <v>0.255</v>
      </c>
      <c r="U2152" s="200">
        <f>TRUNC(('TARIFA ENTREGA A DIRECCION USD'!F2152-'TARIFA ENTREGA A DIRECCION USD'!D2152)/'TARIFA ENTREGA A DIRECCION USD'!D2152,3)</f>
        <v>0.42699999999999999</v>
      </c>
      <c r="V2152" s="200">
        <f>TRUNC(('TARIFA ENTREGA A DIRECCION USD'!G2152-'TARIFA ENTREGA A DIRECCION USD'!D2152)/'TARIFA ENTREGA A DIRECCION USD'!D2152,3)</f>
        <v>0.95499999999999996</v>
      </c>
      <c r="X2152" s="142">
        <v>16.12</v>
      </c>
      <c r="Y2152" s="190">
        <v>2145</v>
      </c>
      <c r="Z2152" s="200">
        <v>0.55000000000000004</v>
      </c>
      <c r="AA2152" s="200">
        <v>0.13</v>
      </c>
      <c r="AB2152" s="200">
        <v>0.3</v>
      </c>
      <c r="AC2152" s="200">
        <v>0.85</v>
      </c>
      <c r="AL2152"/>
      <c r="AM2152"/>
      <c r="AN2152"/>
      <c r="AO2152"/>
      <c r="AP2152"/>
      <c r="AQ2152"/>
      <c r="AR2152"/>
      <c r="AS2152"/>
      <c r="AT2152"/>
      <c r="AU2152"/>
    </row>
    <row r="2153" spans="17:47" x14ac:dyDescent="0.2">
      <c r="Q2153" s="142">
        <f>TRUNC('TARIFA ENTREGA A DIRECCION USD'!D2154-'TARIFA ENTREGA A DIRECCION USD'!D2153,2)</f>
        <v>0.54</v>
      </c>
      <c r="R2153" s="190">
        <v>2146</v>
      </c>
      <c r="S2153" s="200">
        <f>TRUNC((('TARIFA ENTREGA A DIRECCION USD'!C2153-'TARIFA ENTREGA A DIRECCION USD'!D2153)/'TARIFA ENTREGA A DIRECCION USD'!D2153)+1,3)</f>
        <v>0.72299999999999998</v>
      </c>
      <c r="T2153" s="200">
        <f>TRUNC(('TARIFA ENTREGA A DIRECCION USD'!E2153-'TARIFA ENTREGA A DIRECCION USD'!D2153)/'TARIFA ENTREGA A DIRECCION USD'!D2153,3)</f>
        <v>0.255</v>
      </c>
      <c r="U2153" s="200">
        <f>TRUNC(('TARIFA ENTREGA A DIRECCION USD'!F2153-'TARIFA ENTREGA A DIRECCION USD'!D2153)/'TARIFA ENTREGA A DIRECCION USD'!D2153,3)</f>
        <v>0.42699999999999999</v>
      </c>
      <c r="V2153" s="200">
        <f>TRUNC(('TARIFA ENTREGA A DIRECCION USD'!G2153-'TARIFA ENTREGA A DIRECCION USD'!D2153)/'TARIFA ENTREGA A DIRECCION USD'!D2153,3)</f>
        <v>0.95499999999999996</v>
      </c>
      <c r="X2153" s="142">
        <v>16.12</v>
      </c>
      <c r="Y2153" s="190">
        <v>2146</v>
      </c>
      <c r="Z2153" s="200">
        <v>0.55000000000000004</v>
      </c>
      <c r="AA2153" s="200">
        <v>0.13</v>
      </c>
      <c r="AB2153" s="200">
        <v>0.3</v>
      </c>
      <c r="AC2153" s="200">
        <v>0.85</v>
      </c>
      <c r="AL2153"/>
      <c r="AM2153"/>
      <c r="AN2153"/>
      <c r="AO2153"/>
      <c r="AP2153"/>
      <c r="AQ2153"/>
      <c r="AR2153"/>
      <c r="AS2153"/>
      <c r="AT2153"/>
      <c r="AU2153"/>
    </row>
    <row r="2154" spans="17:47" x14ac:dyDescent="0.2">
      <c r="Q2154" s="142">
        <f>TRUNC('TARIFA ENTREGA A DIRECCION USD'!D2155-'TARIFA ENTREGA A DIRECCION USD'!D2154,2)</f>
        <v>0.54</v>
      </c>
      <c r="R2154" s="190">
        <v>2147</v>
      </c>
      <c r="S2154" s="200">
        <f>TRUNC((('TARIFA ENTREGA A DIRECCION USD'!C2154-'TARIFA ENTREGA A DIRECCION USD'!D2154)/'TARIFA ENTREGA A DIRECCION USD'!D2154)+1,3)</f>
        <v>0.72299999999999998</v>
      </c>
      <c r="T2154" s="200">
        <f>TRUNC(('TARIFA ENTREGA A DIRECCION USD'!E2154-'TARIFA ENTREGA A DIRECCION USD'!D2154)/'TARIFA ENTREGA A DIRECCION USD'!D2154,3)</f>
        <v>0.255</v>
      </c>
      <c r="U2154" s="200">
        <f>TRUNC(('TARIFA ENTREGA A DIRECCION USD'!F2154-'TARIFA ENTREGA A DIRECCION USD'!D2154)/'TARIFA ENTREGA A DIRECCION USD'!D2154,3)</f>
        <v>0.42699999999999999</v>
      </c>
      <c r="V2154" s="200">
        <f>TRUNC(('TARIFA ENTREGA A DIRECCION USD'!G2154-'TARIFA ENTREGA A DIRECCION USD'!D2154)/'TARIFA ENTREGA A DIRECCION USD'!D2154,3)</f>
        <v>0.95499999999999996</v>
      </c>
      <c r="X2154" s="142">
        <v>16.12</v>
      </c>
      <c r="Y2154" s="190">
        <v>2147</v>
      </c>
      <c r="Z2154" s="200">
        <v>0.55000000000000004</v>
      </c>
      <c r="AA2154" s="200">
        <v>0.13</v>
      </c>
      <c r="AB2154" s="200">
        <v>0.3</v>
      </c>
      <c r="AC2154" s="200">
        <v>0.85</v>
      </c>
      <c r="AL2154"/>
      <c r="AM2154"/>
      <c r="AN2154"/>
      <c r="AO2154"/>
      <c r="AP2154"/>
      <c r="AQ2154"/>
      <c r="AR2154"/>
      <c r="AS2154"/>
      <c r="AT2154"/>
      <c r="AU2154"/>
    </row>
    <row r="2155" spans="17:47" x14ac:dyDescent="0.2">
      <c r="Q2155" s="142">
        <f>TRUNC('TARIFA ENTREGA A DIRECCION USD'!D2156-'TARIFA ENTREGA A DIRECCION USD'!D2155,2)</f>
        <v>0.54</v>
      </c>
      <c r="R2155" s="190">
        <v>2148</v>
      </c>
      <c r="S2155" s="200">
        <f>TRUNC((('TARIFA ENTREGA A DIRECCION USD'!C2155-'TARIFA ENTREGA A DIRECCION USD'!D2155)/'TARIFA ENTREGA A DIRECCION USD'!D2155)+1,3)</f>
        <v>0.72299999999999998</v>
      </c>
      <c r="T2155" s="200">
        <f>TRUNC(('TARIFA ENTREGA A DIRECCION USD'!E2155-'TARIFA ENTREGA A DIRECCION USD'!D2155)/'TARIFA ENTREGA A DIRECCION USD'!D2155,3)</f>
        <v>0.255</v>
      </c>
      <c r="U2155" s="200">
        <f>TRUNC(('TARIFA ENTREGA A DIRECCION USD'!F2155-'TARIFA ENTREGA A DIRECCION USD'!D2155)/'TARIFA ENTREGA A DIRECCION USD'!D2155,3)</f>
        <v>0.42699999999999999</v>
      </c>
      <c r="V2155" s="200">
        <f>TRUNC(('TARIFA ENTREGA A DIRECCION USD'!G2155-'TARIFA ENTREGA A DIRECCION USD'!D2155)/'TARIFA ENTREGA A DIRECCION USD'!D2155,3)</f>
        <v>0.95499999999999996</v>
      </c>
      <c r="X2155" s="142">
        <v>16.12</v>
      </c>
      <c r="Y2155" s="190">
        <v>2148</v>
      </c>
      <c r="Z2155" s="200">
        <v>0.55000000000000004</v>
      </c>
      <c r="AA2155" s="200">
        <v>0.13</v>
      </c>
      <c r="AB2155" s="200">
        <v>0.3</v>
      </c>
      <c r="AC2155" s="200">
        <v>0.85</v>
      </c>
      <c r="AL2155"/>
      <c r="AM2155"/>
      <c r="AN2155"/>
      <c r="AO2155"/>
      <c r="AP2155"/>
      <c r="AQ2155"/>
      <c r="AR2155"/>
      <c r="AS2155"/>
      <c r="AT2155"/>
      <c r="AU2155"/>
    </row>
    <row r="2156" spans="17:47" x14ac:dyDescent="0.2">
      <c r="Q2156" s="142">
        <f>TRUNC('TARIFA ENTREGA A DIRECCION USD'!D2157-'TARIFA ENTREGA A DIRECCION USD'!D2156,2)</f>
        <v>0.54</v>
      </c>
      <c r="R2156" s="190">
        <v>2149</v>
      </c>
      <c r="S2156" s="200">
        <f>TRUNC((('TARIFA ENTREGA A DIRECCION USD'!C2156-'TARIFA ENTREGA A DIRECCION USD'!D2156)/'TARIFA ENTREGA A DIRECCION USD'!D2156)+1,3)</f>
        <v>0.72299999999999998</v>
      </c>
      <c r="T2156" s="200">
        <f>TRUNC(('TARIFA ENTREGA A DIRECCION USD'!E2156-'TARIFA ENTREGA A DIRECCION USD'!D2156)/'TARIFA ENTREGA A DIRECCION USD'!D2156,3)</f>
        <v>0.255</v>
      </c>
      <c r="U2156" s="200">
        <f>TRUNC(('TARIFA ENTREGA A DIRECCION USD'!F2156-'TARIFA ENTREGA A DIRECCION USD'!D2156)/'TARIFA ENTREGA A DIRECCION USD'!D2156,3)</f>
        <v>0.42699999999999999</v>
      </c>
      <c r="V2156" s="200">
        <f>TRUNC(('TARIFA ENTREGA A DIRECCION USD'!G2156-'TARIFA ENTREGA A DIRECCION USD'!D2156)/'TARIFA ENTREGA A DIRECCION USD'!D2156,3)</f>
        <v>0.95499999999999996</v>
      </c>
      <c r="X2156" s="142">
        <v>16.12</v>
      </c>
      <c r="Y2156" s="190">
        <v>2149</v>
      </c>
      <c r="Z2156" s="200">
        <v>0.55000000000000004</v>
      </c>
      <c r="AA2156" s="200">
        <v>0.13</v>
      </c>
      <c r="AB2156" s="200">
        <v>0.3</v>
      </c>
      <c r="AC2156" s="200">
        <v>0.85</v>
      </c>
      <c r="AL2156"/>
      <c r="AM2156"/>
      <c r="AN2156"/>
      <c r="AO2156"/>
      <c r="AP2156"/>
      <c r="AQ2156"/>
      <c r="AR2156"/>
      <c r="AS2156"/>
      <c r="AT2156"/>
      <c r="AU2156"/>
    </row>
    <row r="2157" spans="17:47" x14ac:dyDescent="0.2">
      <c r="Q2157" s="142">
        <f>TRUNC('TARIFA ENTREGA A DIRECCION USD'!D2158-'TARIFA ENTREGA A DIRECCION USD'!D2157,2)</f>
        <v>0.54</v>
      </c>
      <c r="R2157" s="190">
        <v>2150</v>
      </c>
      <c r="S2157" s="200">
        <f>TRUNC((('TARIFA ENTREGA A DIRECCION USD'!C2157-'TARIFA ENTREGA A DIRECCION USD'!D2157)/'TARIFA ENTREGA A DIRECCION USD'!D2157)+1,3)</f>
        <v>0.72299999999999998</v>
      </c>
      <c r="T2157" s="200">
        <f>TRUNC(('TARIFA ENTREGA A DIRECCION USD'!E2157-'TARIFA ENTREGA A DIRECCION USD'!D2157)/'TARIFA ENTREGA A DIRECCION USD'!D2157,3)</f>
        <v>0.255</v>
      </c>
      <c r="U2157" s="200">
        <f>TRUNC(('TARIFA ENTREGA A DIRECCION USD'!F2157-'TARIFA ENTREGA A DIRECCION USD'!D2157)/'TARIFA ENTREGA A DIRECCION USD'!D2157,3)</f>
        <v>0.42699999999999999</v>
      </c>
      <c r="V2157" s="200">
        <f>TRUNC(('TARIFA ENTREGA A DIRECCION USD'!G2157-'TARIFA ENTREGA A DIRECCION USD'!D2157)/'TARIFA ENTREGA A DIRECCION USD'!D2157,3)</f>
        <v>0.95499999999999996</v>
      </c>
      <c r="X2157" s="142">
        <v>16.12</v>
      </c>
      <c r="Y2157" s="190">
        <v>2150</v>
      </c>
      <c r="Z2157" s="200">
        <v>0.55000000000000004</v>
      </c>
      <c r="AA2157" s="200">
        <v>0.13</v>
      </c>
      <c r="AB2157" s="200">
        <v>0.3</v>
      </c>
      <c r="AC2157" s="200">
        <v>0.85</v>
      </c>
      <c r="AL2157"/>
      <c r="AM2157"/>
      <c r="AN2157"/>
      <c r="AO2157"/>
      <c r="AP2157"/>
      <c r="AQ2157"/>
      <c r="AR2157"/>
      <c r="AS2157"/>
      <c r="AT2157"/>
      <c r="AU2157"/>
    </row>
    <row r="2158" spans="17:47" x14ac:dyDescent="0.2">
      <c r="Q2158" s="142">
        <f>TRUNC('TARIFA ENTREGA A DIRECCION USD'!D2159-'TARIFA ENTREGA A DIRECCION USD'!D2158,2)</f>
        <v>0.54</v>
      </c>
      <c r="R2158" s="190">
        <v>2151</v>
      </c>
      <c r="S2158" s="200">
        <f>TRUNC((('TARIFA ENTREGA A DIRECCION USD'!C2158-'TARIFA ENTREGA A DIRECCION USD'!D2158)/'TARIFA ENTREGA A DIRECCION USD'!D2158)+1,3)</f>
        <v>0.72299999999999998</v>
      </c>
      <c r="T2158" s="200">
        <f>TRUNC(('TARIFA ENTREGA A DIRECCION USD'!E2158-'TARIFA ENTREGA A DIRECCION USD'!D2158)/'TARIFA ENTREGA A DIRECCION USD'!D2158,3)</f>
        <v>0.255</v>
      </c>
      <c r="U2158" s="200">
        <f>TRUNC(('TARIFA ENTREGA A DIRECCION USD'!F2158-'TARIFA ENTREGA A DIRECCION USD'!D2158)/'TARIFA ENTREGA A DIRECCION USD'!D2158,3)</f>
        <v>0.42699999999999999</v>
      </c>
      <c r="V2158" s="200">
        <f>TRUNC(('TARIFA ENTREGA A DIRECCION USD'!G2158-'TARIFA ENTREGA A DIRECCION USD'!D2158)/'TARIFA ENTREGA A DIRECCION USD'!D2158,3)</f>
        <v>0.95499999999999996</v>
      </c>
      <c r="X2158" s="142">
        <v>16.12</v>
      </c>
      <c r="Y2158" s="190">
        <v>2151</v>
      </c>
      <c r="Z2158" s="200">
        <v>0.55000000000000004</v>
      </c>
      <c r="AA2158" s="200">
        <v>0.13</v>
      </c>
      <c r="AB2158" s="200">
        <v>0.3</v>
      </c>
      <c r="AC2158" s="200">
        <v>0.85</v>
      </c>
      <c r="AL2158"/>
      <c r="AM2158"/>
      <c r="AN2158"/>
      <c r="AO2158"/>
      <c r="AP2158"/>
      <c r="AQ2158"/>
      <c r="AR2158"/>
      <c r="AS2158"/>
      <c r="AT2158"/>
      <c r="AU2158"/>
    </row>
    <row r="2159" spans="17:47" x14ac:dyDescent="0.2">
      <c r="Q2159" s="142">
        <f>TRUNC('TARIFA ENTREGA A DIRECCION USD'!D2160-'TARIFA ENTREGA A DIRECCION USD'!D2159,2)</f>
        <v>0.54</v>
      </c>
      <c r="R2159" s="190">
        <v>2152</v>
      </c>
      <c r="S2159" s="200">
        <f>TRUNC((('TARIFA ENTREGA A DIRECCION USD'!C2159-'TARIFA ENTREGA A DIRECCION USD'!D2159)/'TARIFA ENTREGA A DIRECCION USD'!D2159)+1,3)</f>
        <v>0.72299999999999998</v>
      </c>
      <c r="T2159" s="200">
        <f>TRUNC(('TARIFA ENTREGA A DIRECCION USD'!E2159-'TARIFA ENTREGA A DIRECCION USD'!D2159)/'TARIFA ENTREGA A DIRECCION USD'!D2159,3)</f>
        <v>0.255</v>
      </c>
      <c r="U2159" s="200">
        <f>TRUNC(('TARIFA ENTREGA A DIRECCION USD'!F2159-'TARIFA ENTREGA A DIRECCION USD'!D2159)/'TARIFA ENTREGA A DIRECCION USD'!D2159,3)</f>
        <v>0.42699999999999999</v>
      </c>
      <c r="V2159" s="200">
        <f>TRUNC(('TARIFA ENTREGA A DIRECCION USD'!G2159-'TARIFA ENTREGA A DIRECCION USD'!D2159)/'TARIFA ENTREGA A DIRECCION USD'!D2159,3)</f>
        <v>0.95499999999999996</v>
      </c>
      <c r="X2159" s="142">
        <v>16.12</v>
      </c>
      <c r="Y2159" s="190">
        <v>2152</v>
      </c>
      <c r="Z2159" s="200">
        <v>0.55000000000000004</v>
      </c>
      <c r="AA2159" s="200">
        <v>0.13</v>
      </c>
      <c r="AB2159" s="200">
        <v>0.3</v>
      </c>
      <c r="AC2159" s="200">
        <v>0.85</v>
      </c>
      <c r="AL2159"/>
      <c r="AM2159"/>
      <c r="AN2159"/>
      <c r="AO2159"/>
      <c r="AP2159"/>
      <c r="AQ2159"/>
      <c r="AR2159"/>
      <c r="AS2159"/>
      <c r="AT2159"/>
      <c r="AU2159"/>
    </row>
    <row r="2160" spans="17:47" x14ac:dyDescent="0.2">
      <c r="Q2160" s="142">
        <f>TRUNC('TARIFA ENTREGA A DIRECCION USD'!D2161-'TARIFA ENTREGA A DIRECCION USD'!D2160,2)</f>
        <v>0.54</v>
      </c>
      <c r="R2160" s="190">
        <v>2153</v>
      </c>
      <c r="S2160" s="200">
        <f>TRUNC((('TARIFA ENTREGA A DIRECCION USD'!C2160-'TARIFA ENTREGA A DIRECCION USD'!D2160)/'TARIFA ENTREGA A DIRECCION USD'!D2160)+1,3)</f>
        <v>0.72299999999999998</v>
      </c>
      <c r="T2160" s="200">
        <f>TRUNC(('TARIFA ENTREGA A DIRECCION USD'!E2160-'TARIFA ENTREGA A DIRECCION USD'!D2160)/'TARIFA ENTREGA A DIRECCION USD'!D2160,3)</f>
        <v>0.255</v>
      </c>
      <c r="U2160" s="200">
        <f>TRUNC(('TARIFA ENTREGA A DIRECCION USD'!F2160-'TARIFA ENTREGA A DIRECCION USD'!D2160)/'TARIFA ENTREGA A DIRECCION USD'!D2160,3)</f>
        <v>0.42699999999999999</v>
      </c>
      <c r="V2160" s="200">
        <f>TRUNC(('TARIFA ENTREGA A DIRECCION USD'!G2160-'TARIFA ENTREGA A DIRECCION USD'!D2160)/'TARIFA ENTREGA A DIRECCION USD'!D2160,3)</f>
        <v>0.95499999999999996</v>
      </c>
      <c r="X2160" s="142">
        <v>16.12</v>
      </c>
      <c r="Y2160" s="190">
        <v>2153</v>
      </c>
      <c r="Z2160" s="200">
        <v>0.55000000000000004</v>
      </c>
      <c r="AA2160" s="200">
        <v>0.13</v>
      </c>
      <c r="AB2160" s="200">
        <v>0.3</v>
      </c>
      <c r="AC2160" s="200">
        <v>0.85</v>
      </c>
      <c r="AL2160"/>
      <c r="AM2160"/>
      <c r="AN2160"/>
      <c r="AO2160"/>
      <c r="AP2160"/>
      <c r="AQ2160"/>
      <c r="AR2160"/>
      <c r="AS2160"/>
      <c r="AT2160"/>
      <c r="AU2160"/>
    </row>
    <row r="2161" spans="17:47" x14ac:dyDescent="0.2">
      <c r="Q2161" s="142">
        <f>TRUNC('TARIFA ENTREGA A DIRECCION USD'!D2162-'TARIFA ENTREGA A DIRECCION USD'!D2161,2)</f>
        <v>0.54</v>
      </c>
      <c r="R2161" s="190">
        <v>2154</v>
      </c>
      <c r="S2161" s="200">
        <f>TRUNC((('TARIFA ENTREGA A DIRECCION USD'!C2161-'TARIFA ENTREGA A DIRECCION USD'!D2161)/'TARIFA ENTREGA A DIRECCION USD'!D2161)+1,3)</f>
        <v>0.72299999999999998</v>
      </c>
      <c r="T2161" s="200">
        <f>TRUNC(('TARIFA ENTREGA A DIRECCION USD'!E2161-'TARIFA ENTREGA A DIRECCION USD'!D2161)/'TARIFA ENTREGA A DIRECCION USD'!D2161,3)</f>
        <v>0.255</v>
      </c>
      <c r="U2161" s="200">
        <f>TRUNC(('TARIFA ENTREGA A DIRECCION USD'!F2161-'TARIFA ENTREGA A DIRECCION USD'!D2161)/'TARIFA ENTREGA A DIRECCION USD'!D2161,3)</f>
        <v>0.42699999999999999</v>
      </c>
      <c r="V2161" s="200">
        <f>TRUNC(('TARIFA ENTREGA A DIRECCION USD'!G2161-'TARIFA ENTREGA A DIRECCION USD'!D2161)/'TARIFA ENTREGA A DIRECCION USD'!D2161,3)</f>
        <v>0.95499999999999996</v>
      </c>
      <c r="X2161" s="142">
        <v>16.12</v>
      </c>
      <c r="Y2161" s="190">
        <v>2154</v>
      </c>
      <c r="Z2161" s="200">
        <v>0.55000000000000004</v>
      </c>
      <c r="AA2161" s="200">
        <v>0.13</v>
      </c>
      <c r="AB2161" s="200">
        <v>0.3</v>
      </c>
      <c r="AC2161" s="200">
        <v>0.85</v>
      </c>
      <c r="AL2161"/>
      <c r="AM2161"/>
      <c r="AN2161"/>
      <c r="AO2161"/>
      <c r="AP2161"/>
      <c r="AQ2161"/>
      <c r="AR2161"/>
      <c r="AS2161"/>
      <c r="AT2161"/>
      <c r="AU2161"/>
    </row>
    <row r="2162" spans="17:47" x14ac:dyDescent="0.2">
      <c r="Q2162" s="142">
        <f>TRUNC('TARIFA ENTREGA A DIRECCION USD'!D2163-'TARIFA ENTREGA A DIRECCION USD'!D2162,2)</f>
        <v>0.54</v>
      </c>
      <c r="R2162" s="190">
        <v>2155</v>
      </c>
      <c r="S2162" s="200">
        <f>TRUNC((('TARIFA ENTREGA A DIRECCION USD'!C2162-'TARIFA ENTREGA A DIRECCION USD'!D2162)/'TARIFA ENTREGA A DIRECCION USD'!D2162)+1,3)</f>
        <v>0.72299999999999998</v>
      </c>
      <c r="T2162" s="200">
        <f>TRUNC(('TARIFA ENTREGA A DIRECCION USD'!E2162-'TARIFA ENTREGA A DIRECCION USD'!D2162)/'TARIFA ENTREGA A DIRECCION USD'!D2162,3)</f>
        <v>0.255</v>
      </c>
      <c r="U2162" s="200">
        <f>TRUNC(('TARIFA ENTREGA A DIRECCION USD'!F2162-'TARIFA ENTREGA A DIRECCION USD'!D2162)/'TARIFA ENTREGA A DIRECCION USD'!D2162,3)</f>
        <v>0.42699999999999999</v>
      </c>
      <c r="V2162" s="200">
        <f>TRUNC(('TARIFA ENTREGA A DIRECCION USD'!G2162-'TARIFA ENTREGA A DIRECCION USD'!D2162)/'TARIFA ENTREGA A DIRECCION USD'!D2162,3)</f>
        <v>0.95499999999999996</v>
      </c>
      <c r="X2162" s="142">
        <v>16.12</v>
      </c>
      <c r="Y2162" s="190">
        <v>2155</v>
      </c>
      <c r="Z2162" s="200">
        <v>0.55000000000000004</v>
      </c>
      <c r="AA2162" s="200">
        <v>0.13</v>
      </c>
      <c r="AB2162" s="200">
        <v>0.3</v>
      </c>
      <c r="AC2162" s="200">
        <v>0.85</v>
      </c>
      <c r="AL2162"/>
      <c r="AM2162"/>
      <c r="AN2162"/>
      <c r="AO2162"/>
      <c r="AP2162"/>
      <c r="AQ2162"/>
      <c r="AR2162"/>
      <c r="AS2162"/>
      <c r="AT2162"/>
      <c r="AU2162"/>
    </row>
    <row r="2163" spans="17:47" x14ac:dyDescent="0.2">
      <c r="Q2163" s="142">
        <f>TRUNC('TARIFA ENTREGA A DIRECCION USD'!D2164-'TARIFA ENTREGA A DIRECCION USD'!D2163,2)</f>
        <v>0.54</v>
      </c>
      <c r="R2163" s="190">
        <v>2156</v>
      </c>
      <c r="S2163" s="200">
        <f>TRUNC((('TARIFA ENTREGA A DIRECCION USD'!C2163-'TARIFA ENTREGA A DIRECCION USD'!D2163)/'TARIFA ENTREGA A DIRECCION USD'!D2163)+1,3)</f>
        <v>0.72299999999999998</v>
      </c>
      <c r="T2163" s="200">
        <f>TRUNC(('TARIFA ENTREGA A DIRECCION USD'!E2163-'TARIFA ENTREGA A DIRECCION USD'!D2163)/'TARIFA ENTREGA A DIRECCION USD'!D2163,3)</f>
        <v>0.255</v>
      </c>
      <c r="U2163" s="200">
        <f>TRUNC(('TARIFA ENTREGA A DIRECCION USD'!F2163-'TARIFA ENTREGA A DIRECCION USD'!D2163)/'TARIFA ENTREGA A DIRECCION USD'!D2163,3)</f>
        <v>0.42699999999999999</v>
      </c>
      <c r="V2163" s="200">
        <f>TRUNC(('TARIFA ENTREGA A DIRECCION USD'!G2163-'TARIFA ENTREGA A DIRECCION USD'!D2163)/'TARIFA ENTREGA A DIRECCION USD'!D2163,3)</f>
        <v>0.95499999999999996</v>
      </c>
      <c r="X2163" s="142">
        <v>16.12</v>
      </c>
      <c r="Y2163" s="190">
        <v>2156</v>
      </c>
      <c r="Z2163" s="200">
        <v>0.55000000000000004</v>
      </c>
      <c r="AA2163" s="200">
        <v>0.13</v>
      </c>
      <c r="AB2163" s="200">
        <v>0.3</v>
      </c>
      <c r="AC2163" s="200">
        <v>0.85</v>
      </c>
      <c r="AL2163"/>
      <c r="AM2163"/>
      <c r="AN2163"/>
      <c r="AO2163"/>
      <c r="AP2163"/>
      <c r="AQ2163"/>
      <c r="AR2163"/>
      <c r="AS2163"/>
      <c r="AT2163"/>
      <c r="AU2163"/>
    </row>
    <row r="2164" spans="17:47" x14ac:dyDescent="0.2">
      <c r="Q2164" s="142">
        <f>TRUNC('TARIFA ENTREGA A DIRECCION USD'!D2165-'TARIFA ENTREGA A DIRECCION USD'!D2164,2)</f>
        <v>0.54</v>
      </c>
      <c r="R2164" s="190">
        <v>2157</v>
      </c>
      <c r="S2164" s="200">
        <f>TRUNC((('TARIFA ENTREGA A DIRECCION USD'!C2164-'TARIFA ENTREGA A DIRECCION USD'!D2164)/'TARIFA ENTREGA A DIRECCION USD'!D2164)+1,3)</f>
        <v>0.72299999999999998</v>
      </c>
      <c r="T2164" s="200">
        <f>TRUNC(('TARIFA ENTREGA A DIRECCION USD'!E2164-'TARIFA ENTREGA A DIRECCION USD'!D2164)/'TARIFA ENTREGA A DIRECCION USD'!D2164,3)</f>
        <v>0.255</v>
      </c>
      <c r="U2164" s="200">
        <f>TRUNC(('TARIFA ENTREGA A DIRECCION USD'!F2164-'TARIFA ENTREGA A DIRECCION USD'!D2164)/'TARIFA ENTREGA A DIRECCION USD'!D2164,3)</f>
        <v>0.42699999999999999</v>
      </c>
      <c r="V2164" s="200">
        <f>TRUNC(('TARIFA ENTREGA A DIRECCION USD'!G2164-'TARIFA ENTREGA A DIRECCION USD'!D2164)/'TARIFA ENTREGA A DIRECCION USD'!D2164,3)</f>
        <v>0.95499999999999996</v>
      </c>
      <c r="X2164" s="142">
        <v>16.12</v>
      </c>
      <c r="Y2164" s="190">
        <v>2157</v>
      </c>
      <c r="Z2164" s="200">
        <v>0.55000000000000004</v>
      </c>
      <c r="AA2164" s="200">
        <v>0.13</v>
      </c>
      <c r="AB2164" s="200">
        <v>0.3</v>
      </c>
      <c r="AC2164" s="200">
        <v>0.85</v>
      </c>
      <c r="AL2164"/>
      <c r="AM2164"/>
      <c r="AN2164"/>
      <c r="AO2164"/>
      <c r="AP2164"/>
      <c r="AQ2164"/>
      <c r="AR2164"/>
      <c r="AS2164"/>
      <c r="AT2164"/>
      <c r="AU2164"/>
    </row>
    <row r="2165" spans="17:47" x14ac:dyDescent="0.2">
      <c r="Q2165" s="142">
        <f>TRUNC('TARIFA ENTREGA A DIRECCION USD'!D2166-'TARIFA ENTREGA A DIRECCION USD'!D2165,2)</f>
        <v>0.54</v>
      </c>
      <c r="R2165" s="190">
        <v>2158</v>
      </c>
      <c r="S2165" s="200">
        <f>TRUNC((('TARIFA ENTREGA A DIRECCION USD'!C2165-'TARIFA ENTREGA A DIRECCION USD'!D2165)/'TARIFA ENTREGA A DIRECCION USD'!D2165)+1,3)</f>
        <v>0.72299999999999998</v>
      </c>
      <c r="T2165" s="200">
        <f>TRUNC(('TARIFA ENTREGA A DIRECCION USD'!E2165-'TARIFA ENTREGA A DIRECCION USD'!D2165)/'TARIFA ENTREGA A DIRECCION USD'!D2165,3)</f>
        <v>0.255</v>
      </c>
      <c r="U2165" s="200">
        <f>TRUNC(('TARIFA ENTREGA A DIRECCION USD'!F2165-'TARIFA ENTREGA A DIRECCION USD'!D2165)/'TARIFA ENTREGA A DIRECCION USD'!D2165,3)</f>
        <v>0.42699999999999999</v>
      </c>
      <c r="V2165" s="200">
        <f>TRUNC(('TARIFA ENTREGA A DIRECCION USD'!G2165-'TARIFA ENTREGA A DIRECCION USD'!D2165)/'TARIFA ENTREGA A DIRECCION USD'!D2165,3)</f>
        <v>0.95499999999999996</v>
      </c>
      <c r="X2165" s="142">
        <v>16.12</v>
      </c>
      <c r="Y2165" s="190">
        <v>2158</v>
      </c>
      <c r="Z2165" s="200">
        <v>0.55000000000000004</v>
      </c>
      <c r="AA2165" s="200">
        <v>0.13</v>
      </c>
      <c r="AB2165" s="200">
        <v>0.3</v>
      </c>
      <c r="AC2165" s="200">
        <v>0.85</v>
      </c>
      <c r="AL2165"/>
      <c r="AM2165"/>
      <c r="AN2165"/>
      <c r="AO2165"/>
      <c r="AP2165"/>
      <c r="AQ2165"/>
      <c r="AR2165"/>
      <c r="AS2165"/>
      <c r="AT2165"/>
      <c r="AU2165"/>
    </row>
    <row r="2166" spans="17:47" x14ac:dyDescent="0.2">
      <c r="Q2166" s="142">
        <f>TRUNC('TARIFA ENTREGA A DIRECCION USD'!D2167-'TARIFA ENTREGA A DIRECCION USD'!D2166,2)</f>
        <v>0.54</v>
      </c>
      <c r="R2166" s="190">
        <v>2159</v>
      </c>
      <c r="S2166" s="200">
        <f>TRUNC((('TARIFA ENTREGA A DIRECCION USD'!C2166-'TARIFA ENTREGA A DIRECCION USD'!D2166)/'TARIFA ENTREGA A DIRECCION USD'!D2166)+1,3)</f>
        <v>0.72299999999999998</v>
      </c>
      <c r="T2166" s="200">
        <f>TRUNC(('TARIFA ENTREGA A DIRECCION USD'!E2166-'TARIFA ENTREGA A DIRECCION USD'!D2166)/'TARIFA ENTREGA A DIRECCION USD'!D2166,3)</f>
        <v>0.255</v>
      </c>
      <c r="U2166" s="200">
        <f>TRUNC(('TARIFA ENTREGA A DIRECCION USD'!F2166-'TARIFA ENTREGA A DIRECCION USD'!D2166)/'TARIFA ENTREGA A DIRECCION USD'!D2166,3)</f>
        <v>0.42699999999999999</v>
      </c>
      <c r="V2166" s="200">
        <f>TRUNC(('TARIFA ENTREGA A DIRECCION USD'!G2166-'TARIFA ENTREGA A DIRECCION USD'!D2166)/'TARIFA ENTREGA A DIRECCION USD'!D2166,3)</f>
        <v>0.95499999999999996</v>
      </c>
      <c r="X2166" s="142">
        <v>16.12</v>
      </c>
      <c r="Y2166" s="190">
        <v>2159</v>
      </c>
      <c r="Z2166" s="200">
        <v>0.55000000000000004</v>
      </c>
      <c r="AA2166" s="200">
        <v>0.13</v>
      </c>
      <c r="AB2166" s="200">
        <v>0.3</v>
      </c>
      <c r="AC2166" s="200">
        <v>0.85</v>
      </c>
      <c r="AL2166"/>
      <c r="AM2166"/>
      <c r="AN2166"/>
      <c r="AO2166"/>
      <c r="AP2166"/>
      <c r="AQ2166"/>
      <c r="AR2166"/>
      <c r="AS2166"/>
      <c r="AT2166"/>
      <c r="AU2166"/>
    </row>
    <row r="2167" spans="17:47" x14ac:dyDescent="0.2">
      <c r="Q2167" s="142">
        <f>TRUNC('TARIFA ENTREGA A DIRECCION USD'!D2168-'TARIFA ENTREGA A DIRECCION USD'!D2167,2)</f>
        <v>0.54</v>
      </c>
      <c r="R2167" s="190">
        <v>2160</v>
      </c>
      <c r="S2167" s="200">
        <f>TRUNC((('TARIFA ENTREGA A DIRECCION USD'!C2167-'TARIFA ENTREGA A DIRECCION USD'!D2167)/'TARIFA ENTREGA A DIRECCION USD'!D2167)+1,3)</f>
        <v>0.72299999999999998</v>
      </c>
      <c r="T2167" s="200">
        <f>TRUNC(('TARIFA ENTREGA A DIRECCION USD'!E2167-'TARIFA ENTREGA A DIRECCION USD'!D2167)/'TARIFA ENTREGA A DIRECCION USD'!D2167,3)</f>
        <v>0.255</v>
      </c>
      <c r="U2167" s="200">
        <f>TRUNC(('TARIFA ENTREGA A DIRECCION USD'!F2167-'TARIFA ENTREGA A DIRECCION USD'!D2167)/'TARIFA ENTREGA A DIRECCION USD'!D2167,3)</f>
        <v>0.42699999999999999</v>
      </c>
      <c r="V2167" s="200">
        <f>TRUNC(('TARIFA ENTREGA A DIRECCION USD'!G2167-'TARIFA ENTREGA A DIRECCION USD'!D2167)/'TARIFA ENTREGA A DIRECCION USD'!D2167,3)</f>
        <v>0.95499999999999996</v>
      </c>
      <c r="X2167" s="142">
        <v>16.12</v>
      </c>
      <c r="Y2167" s="190">
        <v>2160</v>
      </c>
      <c r="Z2167" s="200">
        <v>0.55000000000000004</v>
      </c>
      <c r="AA2167" s="200">
        <v>0.13</v>
      </c>
      <c r="AB2167" s="200">
        <v>0.3</v>
      </c>
      <c r="AC2167" s="200">
        <v>0.85</v>
      </c>
      <c r="AL2167"/>
      <c r="AM2167"/>
      <c r="AN2167"/>
      <c r="AO2167"/>
      <c r="AP2167"/>
      <c r="AQ2167"/>
      <c r="AR2167"/>
      <c r="AS2167"/>
      <c r="AT2167"/>
      <c r="AU2167"/>
    </row>
    <row r="2168" spans="17:47" x14ac:dyDescent="0.2">
      <c r="Q2168" s="142">
        <f>TRUNC('TARIFA ENTREGA A DIRECCION USD'!D2169-'TARIFA ENTREGA A DIRECCION USD'!D2168,2)</f>
        <v>0.54</v>
      </c>
      <c r="R2168" s="190">
        <v>2161</v>
      </c>
      <c r="S2168" s="200">
        <f>TRUNC((('TARIFA ENTREGA A DIRECCION USD'!C2168-'TARIFA ENTREGA A DIRECCION USD'!D2168)/'TARIFA ENTREGA A DIRECCION USD'!D2168)+1,3)</f>
        <v>0.72299999999999998</v>
      </c>
      <c r="T2168" s="200">
        <f>TRUNC(('TARIFA ENTREGA A DIRECCION USD'!E2168-'TARIFA ENTREGA A DIRECCION USD'!D2168)/'TARIFA ENTREGA A DIRECCION USD'!D2168,3)</f>
        <v>0.255</v>
      </c>
      <c r="U2168" s="200">
        <f>TRUNC(('TARIFA ENTREGA A DIRECCION USD'!F2168-'TARIFA ENTREGA A DIRECCION USD'!D2168)/'TARIFA ENTREGA A DIRECCION USD'!D2168,3)</f>
        <v>0.42699999999999999</v>
      </c>
      <c r="V2168" s="200">
        <f>TRUNC(('TARIFA ENTREGA A DIRECCION USD'!G2168-'TARIFA ENTREGA A DIRECCION USD'!D2168)/'TARIFA ENTREGA A DIRECCION USD'!D2168,3)</f>
        <v>0.95499999999999996</v>
      </c>
      <c r="X2168" s="142">
        <v>16.12</v>
      </c>
      <c r="Y2168" s="190">
        <v>2161</v>
      </c>
      <c r="Z2168" s="200">
        <v>0.55000000000000004</v>
      </c>
      <c r="AA2168" s="200">
        <v>0.13</v>
      </c>
      <c r="AB2168" s="200">
        <v>0.3</v>
      </c>
      <c r="AC2168" s="200">
        <v>0.85</v>
      </c>
      <c r="AL2168"/>
      <c r="AM2168"/>
      <c r="AN2168"/>
      <c r="AO2168"/>
      <c r="AP2168"/>
      <c r="AQ2168"/>
      <c r="AR2168"/>
      <c r="AS2168"/>
      <c r="AT2168"/>
      <c r="AU2168"/>
    </row>
    <row r="2169" spans="17:47" x14ac:dyDescent="0.2">
      <c r="Q2169" s="142">
        <f>TRUNC('TARIFA ENTREGA A DIRECCION USD'!D2170-'TARIFA ENTREGA A DIRECCION USD'!D2169,2)</f>
        <v>0.54</v>
      </c>
      <c r="R2169" s="190">
        <v>2162</v>
      </c>
      <c r="S2169" s="200">
        <f>TRUNC((('TARIFA ENTREGA A DIRECCION USD'!C2169-'TARIFA ENTREGA A DIRECCION USD'!D2169)/'TARIFA ENTREGA A DIRECCION USD'!D2169)+1,3)</f>
        <v>0.72299999999999998</v>
      </c>
      <c r="T2169" s="200">
        <f>TRUNC(('TARIFA ENTREGA A DIRECCION USD'!E2169-'TARIFA ENTREGA A DIRECCION USD'!D2169)/'TARIFA ENTREGA A DIRECCION USD'!D2169,3)</f>
        <v>0.255</v>
      </c>
      <c r="U2169" s="200">
        <f>TRUNC(('TARIFA ENTREGA A DIRECCION USD'!F2169-'TARIFA ENTREGA A DIRECCION USD'!D2169)/'TARIFA ENTREGA A DIRECCION USD'!D2169,3)</f>
        <v>0.42699999999999999</v>
      </c>
      <c r="V2169" s="200">
        <f>TRUNC(('TARIFA ENTREGA A DIRECCION USD'!G2169-'TARIFA ENTREGA A DIRECCION USD'!D2169)/'TARIFA ENTREGA A DIRECCION USD'!D2169,3)</f>
        <v>0.95499999999999996</v>
      </c>
      <c r="X2169" s="142">
        <v>16.12</v>
      </c>
      <c r="Y2169" s="190">
        <v>2162</v>
      </c>
      <c r="Z2169" s="200">
        <v>0.55000000000000004</v>
      </c>
      <c r="AA2169" s="200">
        <v>0.13</v>
      </c>
      <c r="AB2169" s="200">
        <v>0.3</v>
      </c>
      <c r="AC2169" s="200">
        <v>0.85</v>
      </c>
      <c r="AL2169"/>
      <c r="AM2169"/>
      <c r="AN2169"/>
      <c r="AO2169"/>
      <c r="AP2169"/>
      <c r="AQ2169"/>
      <c r="AR2169"/>
      <c r="AS2169"/>
      <c r="AT2169"/>
      <c r="AU2169"/>
    </row>
    <row r="2170" spans="17:47" x14ac:dyDescent="0.2">
      <c r="Q2170" s="142">
        <f>TRUNC('TARIFA ENTREGA A DIRECCION USD'!D2171-'TARIFA ENTREGA A DIRECCION USD'!D2170,2)</f>
        <v>0.54</v>
      </c>
      <c r="R2170" s="190">
        <v>2163</v>
      </c>
      <c r="S2170" s="200">
        <f>TRUNC((('TARIFA ENTREGA A DIRECCION USD'!C2170-'TARIFA ENTREGA A DIRECCION USD'!D2170)/'TARIFA ENTREGA A DIRECCION USD'!D2170)+1,3)</f>
        <v>0.72299999999999998</v>
      </c>
      <c r="T2170" s="200">
        <f>TRUNC(('TARIFA ENTREGA A DIRECCION USD'!E2170-'TARIFA ENTREGA A DIRECCION USD'!D2170)/'TARIFA ENTREGA A DIRECCION USD'!D2170,3)</f>
        <v>0.255</v>
      </c>
      <c r="U2170" s="200">
        <f>TRUNC(('TARIFA ENTREGA A DIRECCION USD'!F2170-'TARIFA ENTREGA A DIRECCION USD'!D2170)/'TARIFA ENTREGA A DIRECCION USD'!D2170,3)</f>
        <v>0.42699999999999999</v>
      </c>
      <c r="V2170" s="200">
        <f>TRUNC(('TARIFA ENTREGA A DIRECCION USD'!G2170-'TARIFA ENTREGA A DIRECCION USD'!D2170)/'TARIFA ENTREGA A DIRECCION USD'!D2170,3)</f>
        <v>0.95499999999999996</v>
      </c>
      <c r="X2170" s="142">
        <v>16.12</v>
      </c>
      <c r="Y2170" s="190">
        <v>2163</v>
      </c>
      <c r="Z2170" s="200">
        <v>0.55000000000000004</v>
      </c>
      <c r="AA2170" s="200">
        <v>0.13</v>
      </c>
      <c r="AB2170" s="200">
        <v>0.3</v>
      </c>
      <c r="AC2170" s="200">
        <v>0.85</v>
      </c>
      <c r="AL2170"/>
      <c r="AM2170"/>
      <c r="AN2170"/>
      <c r="AO2170"/>
      <c r="AP2170"/>
      <c r="AQ2170"/>
      <c r="AR2170"/>
      <c r="AS2170"/>
      <c r="AT2170"/>
      <c r="AU2170"/>
    </row>
    <row r="2171" spans="17:47" x14ac:dyDescent="0.2">
      <c r="Q2171" s="142">
        <f>TRUNC('TARIFA ENTREGA A DIRECCION USD'!D2172-'TARIFA ENTREGA A DIRECCION USD'!D2171,2)</f>
        <v>0.54</v>
      </c>
      <c r="R2171" s="190">
        <v>2164</v>
      </c>
      <c r="S2171" s="200">
        <f>TRUNC((('TARIFA ENTREGA A DIRECCION USD'!C2171-'TARIFA ENTREGA A DIRECCION USD'!D2171)/'TARIFA ENTREGA A DIRECCION USD'!D2171)+1,3)</f>
        <v>0.72299999999999998</v>
      </c>
      <c r="T2171" s="200">
        <f>TRUNC(('TARIFA ENTREGA A DIRECCION USD'!E2171-'TARIFA ENTREGA A DIRECCION USD'!D2171)/'TARIFA ENTREGA A DIRECCION USD'!D2171,3)</f>
        <v>0.255</v>
      </c>
      <c r="U2171" s="200">
        <f>TRUNC(('TARIFA ENTREGA A DIRECCION USD'!F2171-'TARIFA ENTREGA A DIRECCION USD'!D2171)/'TARIFA ENTREGA A DIRECCION USD'!D2171,3)</f>
        <v>0.42699999999999999</v>
      </c>
      <c r="V2171" s="200">
        <f>TRUNC(('TARIFA ENTREGA A DIRECCION USD'!G2171-'TARIFA ENTREGA A DIRECCION USD'!D2171)/'TARIFA ENTREGA A DIRECCION USD'!D2171,3)</f>
        <v>0.95499999999999996</v>
      </c>
      <c r="X2171" s="142">
        <v>16.12</v>
      </c>
      <c r="Y2171" s="190">
        <v>2164</v>
      </c>
      <c r="Z2171" s="200">
        <v>0.55000000000000004</v>
      </c>
      <c r="AA2171" s="200">
        <v>0.13</v>
      </c>
      <c r="AB2171" s="200">
        <v>0.3</v>
      </c>
      <c r="AC2171" s="200">
        <v>0.85</v>
      </c>
      <c r="AL2171"/>
      <c r="AM2171"/>
      <c r="AN2171"/>
      <c r="AO2171"/>
      <c r="AP2171"/>
      <c r="AQ2171"/>
      <c r="AR2171"/>
      <c r="AS2171"/>
      <c r="AT2171"/>
      <c r="AU2171"/>
    </row>
    <row r="2172" spans="17:47" x14ac:dyDescent="0.2">
      <c r="Q2172" s="142">
        <f>TRUNC('TARIFA ENTREGA A DIRECCION USD'!D2173-'TARIFA ENTREGA A DIRECCION USD'!D2172,2)</f>
        <v>0.54</v>
      </c>
      <c r="R2172" s="190">
        <v>2165</v>
      </c>
      <c r="S2172" s="200">
        <f>TRUNC((('TARIFA ENTREGA A DIRECCION USD'!C2172-'TARIFA ENTREGA A DIRECCION USD'!D2172)/'TARIFA ENTREGA A DIRECCION USD'!D2172)+1,3)</f>
        <v>0.72299999999999998</v>
      </c>
      <c r="T2172" s="200">
        <f>TRUNC(('TARIFA ENTREGA A DIRECCION USD'!E2172-'TARIFA ENTREGA A DIRECCION USD'!D2172)/'TARIFA ENTREGA A DIRECCION USD'!D2172,3)</f>
        <v>0.255</v>
      </c>
      <c r="U2172" s="200">
        <f>TRUNC(('TARIFA ENTREGA A DIRECCION USD'!F2172-'TARIFA ENTREGA A DIRECCION USD'!D2172)/'TARIFA ENTREGA A DIRECCION USD'!D2172,3)</f>
        <v>0.42699999999999999</v>
      </c>
      <c r="V2172" s="200">
        <f>TRUNC(('TARIFA ENTREGA A DIRECCION USD'!G2172-'TARIFA ENTREGA A DIRECCION USD'!D2172)/'TARIFA ENTREGA A DIRECCION USD'!D2172,3)</f>
        <v>0.95499999999999996</v>
      </c>
      <c r="X2172" s="142">
        <v>16.12</v>
      </c>
      <c r="Y2172" s="190">
        <v>2165</v>
      </c>
      <c r="Z2172" s="200">
        <v>0.55000000000000004</v>
      </c>
      <c r="AA2172" s="200">
        <v>0.13</v>
      </c>
      <c r="AB2172" s="200">
        <v>0.3</v>
      </c>
      <c r="AC2172" s="200">
        <v>0.85</v>
      </c>
      <c r="AL2172"/>
      <c r="AM2172"/>
      <c r="AN2172"/>
      <c r="AO2172"/>
      <c r="AP2172"/>
      <c r="AQ2172"/>
      <c r="AR2172"/>
      <c r="AS2172"/>
      <c r="AT2172"/>
      <c r="AU2172"/>
    </row>
    <row r="2173" spans="17:47" x14ac:dyDescent="0.2">
      <c r="Q2173" s="142">
        <f>TRUNC('TARIFA ENTREGA A DIRECCION USD'!D2174-'TARIFA ENTREGA A DIRECCION USD'!D2173,2)</f>
        <v>0.54</v>
      </c>
      <c r="R2173" s="190">
        <v>2166</v>
      </c>
      <c r="S2173" s="200">
        <f>TRUNC((('TARIFA ENTREGA A DIRECCION USD'!C2173-'TARIFA ENTREGA A DIRECCION USD'!D2173)/'TARIFA ENTREGA A DIRECCION USD'!D2173)+1,3)</f>
        <v>0.72299999999999998</v>
      </c>
      <c r="T2173" s="200">
        <f>TRUNC(('TARIFA ENTREGA A DIRECCION USD'!E2173-'TARIFA ENTREGA A DIRECCION USD'!D2173)/'TARIFA ENTREGA A DIRECCION USD'!D2173,3)</f>
        <v>0.255</v>
      </c>
      <c r="U2173" s="200">
        <f>TRUNC(('TARIFA ENTREGA A DIRECCION USD'!F2173-'TARIFA ENTREGA A DIRECCION USD'!D2173)/'TARIFA ENTREGA A DIRECCION USD'!D2173,3)</f>
        <v>0.42699999999999999</v>
      </c>
      <c r="V2173" s="200">
        <f>TRUNC(('TARIFA ENTREGA A DIRECCION USD'!G2173-'TARIFA ENTREGA A DIRECCION USD'!D2173)/'TARIFA ENTREGA A DIRECCION USD'!D2173,3)</f>
        <v>0.95499999999999996</v>
      </c>
      <c r="X2173" s="142">
        <v>16.12</v>
      </c>
      <c r="Y2173" s="190">
        <v>2166</v>
      </c>
      <c r="Z2173" s="200">
        <v>0.55000000000000004</v>
      </c>
      <c r="AA2173" s="200">
        <v>0.13</v>
      </c>
      <c r="AB2173" s="200">
        <v>0.3</v>
      </c>
      <c r="AC2173" s="200">
        <v>0.85</v>
      </c>
      <c r="AL2173"/>
      <c r="AM2173"/>
      <c r="AN2173"/>
      <c r="AO2173"/>
      <c r="AP2173"/>
      <c r="AQ2173"/>
      <c r="AR2173"/>
      <c r="AS2173"/>
      <c r="AT2173"/>
      <c r="AU2173"/>
    </row>
    <row r="2174" spans="17:47" x14ac:dyDescent="0.2">
      <c r="Q2174" s="142">
        <f>TRUNC('TARIFA ENTREGA A DIRECCION USD'!D2175-'TARIFA ENTREGA A DIRECCION USD'!D2174,2)</f>
        <v>0.54</v>
      </c>
      <c r="R2174" s="190">
        <v>2167</v>
      </c>
      <c r="S2174" s="200">
        <f>TRUNC((('TARIFA ENTREGA A DIRECCION USD'!C2174-'TARIFA ENTREGA A DIRECCION USD'!D2174)/'TARIFA ENTREGA A DIRECCION USD'!D2174)+1,3)</f>
        <v>0.72299999999999998</v>
      </c>
      <c r="T2174" s="200">
        <f>TRUNC(('TARIFA ENTREGA A DIRECCION USD'!E2174-'TARIFA ENTREGA A DIRECCION USD'!D2174)/'TARIFA ENTREGA A DIRECCION USD'!D2174,3)</f>
        <v>0.255</v>
      </c>
      <c r="U2174" s="200">
        <f>TRUNC(('TARIFA ENTREGA A DIRECCION USD'!F2174-'TARIFA ENTREGA A DIRECCION USD'!D2174)/'TARIFA ENTREGA A DIRECCION USD'!D2174,3)</f>
        <v>0.42699999999999999</v>
      </c>
      <c r="V2174" s="200">
        <f>TRUNC(('TARIFA ENTREGA A DIRECCION USD'!G2174-'TARIFA ENTREGA A DIRECCION USD'!D2174)/'TARIFA ENTREGA A DIRECCION USD'!D2174,3)</f>
        <v>0.95499999999999996</v>
      </c>
      <c r="X2174" s="142">
        <v>16.12</v>
      </c>
      <c r="Y2174" s="190">
        <v>2167</v>
      </c>
      <c r="Z2174" s="200">
        <v>0.55000000000000004</v>
      </c>
      <c r="AA2174" s="200">
        <v>0.13</v>
      </c>
      <c r="AB2174" s="200">
        <v>0.3</v>
      </c>
      <c r="AC2174" s="200">
        <v>0.85</v>
      </c>
      <c r="AL2174"/>
      <c r="AM2174"/>
      <c r="AN2174"/>
      <c r="AO2174"/>
      <c r="AP2174"/>
      <c r="AQ2174"/>
      <c r="AR2174"/>
      <c r="AS2174"/>
      <c r="AT2174"/>
      <c r="AU2174"/>
    </row>
    <row r="2175" spans="17:47" x14ac:dyDescent="0.2">
      <c r="Q2175" s="142">
        <f>TRUNC('TARIFA ENTREGA A DIRECCION USD'!D2176-'TARIFA ENTREGA A DIRECCION USD'!D2175,2)</f>
        <v>0.54</v>
      </c>
      <c r="R2175" s="190">
        <v>2168</v>
      </c>
      <c r="S2175" s="200">
        <f>TRUNC((('TARIFA ENTREGA A DIRECCION USD'!C2175-'TARIFA ENTREGA A DIRECCION USD'!D2175)/'TARIFA ENTREGA A DIRECCION USD'!D2175)+1,3)</f>
        <v>0.72299999999999998</v>
      </c>
      <c r="T2175" s="200">
        <f>TRUNC(('TARIFA ENTREGA A DIRECCION USD'!E2175-'TARIFA ENTREGA A DIRECCION USD'!D2175)/'TARIFA ENTREGA A DIRECCION USD'!D2175,3)</f>
        <v>0.255</v>
      </c>
      <c r="U2175" s="200">
        <f>TRUNC(('TARIFA ENTREGA A DIRECCION USD'!F2175-'TARIFA ENTREGA A DIRECCION USD'!D2175)/'TARIFA ENTREGA A DIRECCION USD'!D2175,3)</f>
        <v>0.42699999999999999</v>
      </c>
      <c r="V2175" s="200">
        <f>TRUNC(('TARIFA ENTREGA A DIRECCION USD'!G2175-'TARIFA ENTREGA A DIRECCION USD'!D2175)/'TARIFA ENTREGA A DIRECCION USD'!D2175,3)</f>
        <v>0.95499999999999996</v>
      </c>
      <c r="X2175" s="142">
        <v>16.12</v>
      </c>
      <c r="Y2175" s="190">
        <v>2168</v>
      </c>
      <c r="Z2175" s="200">
        <v>0.55000000000000004</v>
      </c>
      <c r="AA2175" s="200">
        <v>0.13</v>
      </c>
      <c r="AB2175" s="200">
        <v>0.3</v>
      </c>
      <c r="AC2175" s="200">
        <v>0.85</v>
      </c>
      <c r="AL2175"/>
      <c r="AM2175"/>
      <c r="AN2175"/>
      <c r="AO2175"/>
      <c r="AP2175"/>
      <c r="AQ2175"/>
      <c r="AR2175"/>
      <c r="AS2175"/>
      <c r="AT2175"/>
      <c r="AU2175"/>
    </row>
    <row r="2176" spans="17:47" x14ac:dyDescent="0.2">
      <c r="Q2176" s="142">
        <f>TRUNC('TARIFA ENTREGA A DIRECCION USD'!D2177-'TARIFA ENTREGA A DIRECCION USD'!D2176,2)</f>
        <v>0.54</v>
      </c>
      <c r="R2176" s="190">
        <v>2169</v>
      </c>
      <c r="S2176" s="200">
        <f>TRUNC((('TARIFA ENTREGA A DIRECCION USD'!C2176-'TARIFA ENTREGA A DIRECCION USD'!D2176)/'TARIFA ENTREGA A DIRECCION USD'!D2176)+1,3)</f>
        <v>0.72299999999999998</v>
      </c>
      <c r="T2176" s="200">
        <f>TRUNC(('TARIFA ENTREGA A DIRECCION USD'!E2176-'TARIFA ENTREGA A DIRECCION USD'!D2176)/'TARIFA ENTREGA A DIRECCION USD'!D2176,3)</f>
        <v>0.255</v>
      </c>
      <c r="U2176" s="200">
        <f>TRUNC(('TARIFA ENTREGA A DIRECCION USD'!F2176-'TARIFA ENTREGA A DIRECCION USD'!D2176)/'TARIFA ENTREGA A DIRECCION USD'!D2176,3)</f>
        <v>0.42699999999999999</v>
      </c>
      <c r="V2176" s="200">
        <f>TRUNC(('TARIFA ENTREGA A DIRECCION USD'!G2176-'TARIFA ENTREGA A DIRECCION USD'!D2176)/'TARIFA ENTREGA A DIRECCION USD'!D2176,3)</f>
        <v>0.95499999999999996</v>
      </c>
      <c r="X2176" s="142">
        <v>16.12</v>
      </c>
      <c r="Y2176" s="190">
        <v>2169</v>
      </c>
      <c r="Z2176" s="200">
        <v>0.55000000000000004</v>
      </c>
      <c r="AA2176" s="200">
        <v>0.13</v>
      </c>
      <c r="AB2176" s="200">
        <v>0.3</v>
      </c>
      <c r="AC2176" s="200">
        <v>0.85</v>
      </c>
      <c r="AL2176"/>
      <c r="AM2176"/>
      <c r="AN2176"/>
      <c r="AO2176"/>
      <c r="AP2176"/>
      <c r="AQ2176"/>
      <c r="AR2176"/>
      <c r="AS2176"/>
      <c r="AT2176"/>
      <c r="AU2176"/>
    </row>
    <row r="2177" spans="17:47" x14ac:dyDescent="0.2">
      <c r="Q2177" s="142">
        <f>TRUNC('TARIFA ENTREGA A DIRECCION USD'!D2178-'TARIFA ENTREGA A DIRECCION USD'!D2177,2)</f>
        <v>0.54</v>
      </c>
      <c r="R2177" s="190">
        <v>2170</v>
      </c>
      <c r="S2177" s="200">
        <f>TRUNC((('TARIFA ENTREGA A DIRECCION USD'!C2177-'TARIFA ENTREGA A DIRECCION USD'!D2177)/'TARIFA ENTREGA A DIRECCION USD'!D2177)+1,3)</f>
        <v>0.72299999999999998</v>
      </c>
      <c r="T2177" s="200">
        <f>TRUNC(('TARIFA ENTREGA A DIRECCION USD'!E2177-'TARIFA ENTREGA A DIRECCION USD'!D2177)/'TARIFA ENTREGA A DIRECCION USD'!D2177,3)</f>
        <v>0.255</v>
      </c>
      <c r="U2177" s="200">
        <f>TRUNC(('TARIFA ENTREGA A DIRECCION USD'!F2177-'TARIFA ENTREGA A DIRECCION USD'!D2177)/'TARIFA ENTREGA A DIRECCION USD'!D2177,3)</f>
        <v>0.42699999999999999</v>
      </c>
      <c r="V2177" s="200">
        <f>TRUNC(('TARIFA ENTREGA A DIRECCION USD'!G2177-'TARIFA ENTREGA A DIRECCION USD'!D2177)/'TARIFA ENTREGA A DIRECCION USD'!D2177,3)</f>
        <v>0.95499999999999996</v>
      </c>
      <c r="X2177" s="142">
        <v>16.12</v>
      </c>
      <c r="Y2177" s="190">
        <v>2170</v>
      </c>
      <c r="Z2177" s="200">
        <v>0.55000000000000004</v>
      </c>
      <c r="AA2177" s="200">
        <v>0.13</v>
      </c>
      <c r="AB2177" s="200">
        <v>0.3</v>
      </c>
      <c r="AC2177" s="200">
        <v>0.85</v>
      </c>
      <c r="AL2177"/>
      <c r="AM2177"/>
      <c r="AN2177"/>
      <c r="AO2177"/>
      <c r="AP2177"/>
      <c r="AQ2177"/>
      <c r="AR2177"/>
      <c r="AS2177"/>
      <c r="AT2177"/>
      <c r="AU2177"/>
    </row>
    <row r="2178" spans="17:47" x14ac:dyDescent="0.2">
      <c r="Q2178" s="142">
        <f>TRUNC('TARIFA ENTREGA A DIRECCION USD'!D2179-'TARIFA ENTREGA A DIRECCION USD'!D2178,2)</f>
        <v>0.54</v>
      </c>
      <c r="R2178" s="190">
        <v>2171</v>
      </c>
      <c r="S2178" s="200">
        <f>TRUNC((('TARIFA ENTREGA A DIRECCION USD'!C2178-'TARIFA ENTREGA A DIRECCION USD'!D2178)/'TARIFA ENTREGA A DIRECCION USD'!D2178)+1,3)</f>
        <v>0.72299999999999998</v>
      </c>
      <c r="T2178" s="200">
        <f>TRUNC(('TARIFA ENTREGA A DIRECCION USD'!E2178-'TARIFA ENTREGA A DIRECCION USD'!D2178)/'TARIFA ENTREGA A DIRECCION USD'!D2178,3)</f>
        <v>0.255</v>
      </c>
      <c r="U2178" s="200">
        <f>TRUNC(('TARIFA ENTREGA A DIRECCION USD'!F2178-'TARIFA ENTREGA A DIRECCION USD'!D2178)/'TARIFA ENTREGA A DIRECCION USD'!D2178,3)</f>
        <v>0.42799999999999999</v>
      </c>
      <c r="V2178" s="200">
        <f>TRUNC(('TARIFA ENTREGA A DIRECCION USD'!G2178-'TARIFA ENTREGA A DIRECCION USD'!D2178)/'TARIFA ENTREGA A DIRECCION USD'!D2178,3)</f>
        <v>0.95499999999999996</v>
      </c>
      <c r="X2178" s="142">
        <v>16.12</v>
      </c>
      <c r="Y2178" s="190">
        <v>2171</v>
      </c>
      <c r="Z2178" s="200">
        <v>0.55000000000000004</v>
      </c>
      <c r="AA2178" s="200">
        <v>0.13</v>
      </c>
      <c r="AB2178" s="200">
        <v>0.3</v>
      </c>
      <c r="AC2178" s="200">
        <v>0.85</v>
      </c>
      <c r="AL2178"/>
      <c r="AM2178"/>
      <c r="AN2178"/>
      <c r="AO2178"/>
      <c r="AP2178"/>
      <c r="AQ2178"/>
      <c r="AR2178"/>
      <c r="AS2178"/>
      <c r="AT2178"/>
      <c r="AU2178"/>
    </row>
    <row r="2179" spans="17:47" x14ac:dyDescent="0.2">
      <c r="Q2179" s="142">
        <f>TRUNC('TARIFA ENTREGA A DIRECCION USD'!D2180-'TARIFA ENTREGA A DIRECCION USD'!D2179,2)</f>
        <v>0.54</v>
      </c>
      <c r="R2179" s="190">
        <v>2172</v>
      </c>
      <c r="S2179" s="200">
        <f>TRUNC((('TARIFA ENTREGA A DIRECCION USD'!C2179-'TARIFA ENTREGA A DIRECCION USD'!D2179)/'TARIFA ENTREGA A DIRECCION USD'!D2179)+1,3)</f>
        <v>0.72299999999999998</v>
      </c>
      <c r="T2179" s="200">
        <f>TRUNC(('TARIFA ENTREGA A DIRECCION USD'!E2179-'TARIFA ENTREGA A DIRECCION USD'!D2179)/'TARIFA ENTREGA A DIRECCION USD'!D2179,3)</f>
        <v>0.255</v>
      </c>
      <c r="U2179" s="200">
        <f>TRUNC(('TARIFA ENTREGA A DIRECCION USD'!F2179-'TARIFA ENTREGA A DIRECCION USD'!D2179)/'TARIFA ENTREGA A DIRECCION USD'!D2179,3)</f>
        <v>0.42799999999999999</v>
      </c>
      <c r="V2179" s="200">
        <f>TRUNC(('TARIFA ENTREGA A DIRECCION USD'!G2179-'TARIFA ENTREGA A DIRECCION USD'!D2179)/'TARIFA ENTREGA A DIRECCION USD'!D2179,3)</f>
        <v>0.95499999999999996</v>
      </c>
      <c r="X2179" s="142">
        <v>16.12</v>
      </c>
      <c r="Y2179" s="190">
        <v>2172</v>
      </c>
      <c r="Z2179" s="200">
        <v>0.55000000000000004</v>
      </c>
      <c r="AA2179" s="200">
        <v>0.13</v>
      </c>
      <c r="AB2179" s="200">
        <v>0.3</v>
      </c>
      <c r="AC2179" s="200">
        <v>0.85</v>
      </c>
      <c r="AL2179"/>
      <c r="AM2179"/>
      <c r="AN2179"/>
      <c r="AO2179"/>
      <c r="AP2179"/>
      <c r="AQ2179"/>
      <c r="AR2179"/>
      <c r="AS2179"/>
      <c r="AT2179"/>
      <c r="AU2179"/>
    </row>
    <row r="2180" spans="17:47" x14ac:dyDescent="0.2">
      <c r="Q2180" s="142">
        <f>TRUNC('TARIFA ENTREGA A DIRECCION USD'!D2181-'TARIFA ENTREGA A DIRECCION USD'!D2180,2)</f>
        <v>0.54</v>
      </c>
      <c r="R2180" s="190">
        <v>2173</v>
      </c>
      <c r="S2180" s="200">
        <f>TRUNC((('TARIFA ENTREGA A DIRECCION USD'!C2180-'TARIFA ENTREGA A DIRECCION USD'!D2180)/'TARIFA ENTREGA A DIRECCION USD'!D2180)+1,3)</f>
        <v>0.72299999999999998</v>
      </c>
      <c r="T2180" s="200">
        <f>TRUNC(('TARIFA ENTREGA A DIRECCION USD'!E2180-'TARIFA ENTREGA A DIRECCION USD'!D2180)/'TARIFA ENTREGA A DIRECCION USD'!D2180,3)</f>
        <v>0.255</v>
      </c>
      <c r="U2180" s="200">
        <f>TRUNC(('TARIFA ENTREGA A DIRECCION USD'!F2180-'TARIFA ENTREGA A DIRECCION USD'!D2180)/'TARIFA ENTREGA A DIRECCION USD'!D2180,3)</f>
        <v>0.42799999999999999</v>
      </c>
      <c r="V2180" s="200">
        <f>TRUNC(('TARIFA ENTREGA A DIRECCION USD'!G2180-'TARIFA ENTREGA A DIRECCION USD'!D2180)/'TARIFA ENTREGA A DIRECCION USD'!D2180,3)</f>
        <v>0.95499999999999996</v>
      </c>
      <c r="X2180" s="142">
        <v>16.12</v>
      </c>
      <c r="Y2180" s="190">
        <v>2173</v>
      </c>
      <c r="Z2180" s="200">
        <v>0.55000000000000004</v>
      </c>
      <c r="AA2180" s="200">
        <v>0.13</v>
      </c>
      <c r="AB2180" s="200">
        <v>0.3</v>
      </c>
      <c r="AC2180" s="200">
        <v>0.85</v>
      </c>
      <c r="AL2180"/>
      <c r="AM2180"/>
      <c r="AN2180"/>
      <c r="AO2180"/>
      <c r="AP2180"/>
      <c r="AQ2180"/>
      <c r="AR2180"/>
      <c r="AS2180"/>
      <c r="AT2180"/>
      <c r="AU2180"/>
    </row>
    <row r="2181" spans="17:47" x14ac:dyDescent="0.2">
      <c r="Q2181" s="142">
        <f>TRUNC('TARIFA ENTREGA A DIRECCION USD'!D2182-'TARIFA ENTREGA A DIRECCION USD'!D2181,2)</f>
        <v>0.54</v>
      </c>
      <c r="R2181" s="190">
        <v>2174</v>
      </c>
      <c r="S2181" s="200">
        <f>TRUNC((('TARIFA ENTREGA A DIRECCION USD'!C2181-'TARIFA ENTREGA A DIRECCION USD'!D2181)/'TARIFA ENTREGA A DIRECCION USD'!D2181)+1,3)</f>
        <v>0.72299999999999998</v>
      </c>
      <c r="T2181" s="200">
        <f>TRUNC(('TARIFA ENTREGA A DIRECCION USD'!E2181-'TARIFA ENTREGA A DIRECCION USD'!D2181)/'TARIFA ENTREGA A DIRECCION USD'!D2181,3)</f>
        <v>0.255</v>
      </c>
      <c r="U2181" s="200">
        <f>TRUNC(('TARIFA ENTREGA A DIRECCION USD'!F2181-'TARIFA ENTREGA A DIRECCION USD'!D2181)/'TARIFA ENTREGA A DIRECCION USD'!D2181,3)</f>
        <v>0.42799999999999999</v>
      </c>
      <c r="V2181" s="200">
        <f>TRUNC(('TARIFA ENTREGA A DIRECCION USD'!G2181-'TARIFA ENTREGA A DIRECCION USD'!D2181)/'TARIFA ENTREGA A DIRECCION USD'!D2181,3)</f>
        <v>0.95499999999999996</v>
      </c>
      <c r="X2181" s="142">
        <v>16.12</v>
      </c>
      <c r="Y2181" s="190">
        <v>2174</v>
      </c>
      <c r="Z2181" s="200">
        <v>0.55000000000000004</v>
      </c>
      <c r="AA2181" s="200">
        <v>0.13</v>
      </c>
      <c r="AB2181" s="200">
        <v>0.3</v>
      </c>
      <c r="AC2181" s="200">
        <v>0.85</v>
      </c>
      <c r="AL2181"/>
      <c r="AM2181"/>
      <c r="AN2181"/>
      <c r="AO2181"/>
      <c r="AP2181"/>
      <c r="AQ2181"/>
      <c r="AR2181"/>
      <c r="AS2181"/>
      <c r="AT2181"/>
      <c r="AU2181"/>
    </row>
    <row r="2182" spans="17:47" x14ac:dyDescent="0.2">
      <c r="Q2182" s="142">
        <f>TRUNC('TARIFA ENTREGA A DIRECCION USD'!D2183-'TARIFA ENTREGA A DIRECCION USD'!D2182,2)</f>
        <v>0.54</v>
      </c>
      <c r="R2182" s="190">
        <v>2175</v>
      </c>
      <c r="S2182" s="200">
        <f>TRUNC((('TARIFA ENTREGA A DIRECCION USD'!C2182-'TARIFA ENTREGA A DIRECCION USD'!D2182)/'TARIFA ENTREGA A DIRECCION USD'!D2182)+1,3)</f>
        <v>0.72299999999999998</v>
      </c>
      <c r="T2182" s="200">
        <f>TRUNC(('TARIFA ENTREGA A DIRECCION USD'!E2182-'TARIFA ENTREGA A DIRECCION USD'!D2182)/'TARIFA ENTREGA A DIRECCION USD'!D2182,3)</f>
        <v>0.255</v>
      </c>
      <c r="U2182" s="200">
        <f>TRUNC(('TARIFA ENTREGA A DIRECCION USD'!F2182-'TARIFA ENTREGA A DIRECCION USD'!D2182)/'TARIFA ENTREGA A DIRECCION USD'!D2182,3)</f>
        <v>0.42799999999999999</v>
      </c>
      <c r="V2182" s="200">
        <f>TRUNC(('TARIFA ENTREGA A DIRECCION USD'!G2182-'TARIFA ENTREGA A DIRECCION USD'!D2182)/'TARIFA ENTREGA A DIRECCION USD'!D2182,3)</f>
        <v>0.95499999999999996</v>
      </c>
      <c r="X2182" s="142">
        <v>16.12</v>
      </c>
      <c r="Y2182" s="190">
        <v>2175</v>
      </c>
      <c r="Z2182" s="200">
        <v>0.55000000000000004</v>
      </c>
      <c r="AA2182" s="200">
        <v>0.13</v>
      </c>
      <c r="AB2182" s="200">
        <v>0.3</v>
      </c>
      <c r="AC2182" s="200">
        <v>0.85</v>
      </c>
      <c r="AL2182"/>
      <c r="AM2182"/>
      <c r="AN2182"/>
      <c r="AO2182"/>
      <c r="AP2182"/>
      <c r="AQ2182"/>
      <c r="AR2182"/>
      <c r="AS2182"/>
      <c r="AT2182"/>
      <c r="AU2182"/>
    </row>
    <row r="2183" spans="17:47" x14ac:dyDescent="0.2">
      <c r="Q2183" s="142">
        <f>TRUNC('TARIFA ENTREGA A DIRECCION USD'!D2184-'TARIFA ENTREGA A DIRECCION USD'!D2183,2)</f>
        <v>0.54</v>
      </c>
      <c r="R2183" s="190">
        <v>2176</v>
      </c>
      <c r="S2183" s="200">
        <f>TRUNC((('TARIFA ENTREGA A DIRECCION USD'!C2183-'TARIFA ENTREGA A DIRECCION USD'!D2183)/'TARIFA ENTREGA A DIRECCION USD'!D2183)+1,3)</f>
        <v>0.72299999999999998</v>
      </c>
      <c r="T2183" s="200">
        <f>TRUNC(('TARIFA ENTREGA A DIRECCION USD'!E2183-'TARIFA ENTREGA A DIRECCION USD'!D2183)/'TARIFA ENTREGA A DIRECCION USD'!D2183,3)</f>
        <v>0.255</v>
      </c>
      <c r="U2183" s="200">
        <f>TRUNC(('TARIFA ENTREGA A DIRECCION USD'!F2183-'TARIFA ENTREGA A DIRECCION USD'!D2183)/'TARIFA ENTREGA A DIRECCION USD'!D2183,3)</f>
        <v>0.42799999999999999</v>
      </c>
      <c r="V2183" s="200">
        <f>TRUNC(('TARIFA ENTREGA A DIRECCION USD'!G2183-'TARIFA ENTREGA A DIRECCION USD'!D2183)/'TARIFA ENTREGA A DIRECCION USD'!D2183,3)</f>
        <v>0.95499999999999996</v>
      </c>
      <c r="X2183" s="142">
        <v>16.12</v>
      </c>
      <c r="Y2183" s="190">
        <v>2176</v>
      </c>
      <c r="Z2183" s="200">
        <v>0.55000000000000004</v>
      </c>
      <c r="AA2183" s="200">
        <v>0.13</v>
      </c>
      <c r="AB2183" s="200">
        <v>0.3</v>
      </c>
      <c r="AC2183" s="200">
        <v>0.85</v>
      </c>
      <c r="AL2183"/>
      <c r="AM2183"/>
      <c r="AN2183"/>
      <c r="AO2183"/>
      <c r="AP2183"/>
      <c r="AQ2183"/>
      <c r="AR2183"/>
      <c r="AS2183"/>
      <c r="AT2183"/>
      <c r="AU2183"/>
    </row>
    <row r="2184" spans="17:47" x14ac:dyDescent="0.2">
      <c r="Q2184" s="142">
        <f>TRUNC('TARIFA ENTREGA A DIRECCION USD'!D2185-'TARIFA ENTREGA A DIRECCION USD'!D2184,2)</f>
        <v>0.54</v>
      </c>
      <c r="R2184" s="190">
        <v>2177</v>
      </c>
      <c r="S2184" s="200">
        <f>TRUNC((('TARIFA ENTREGA A DIRECCION USD'!C2184-'TARIFA ENTREGA A DIRECCION USD'!D2184)/'TARIFA ENTREGA A DIRECCION USD'!D2184)+1,3)</f>
        <v>0.72299999999999998</v>
      </c>
      <c r="T2184" s="200">
        <f>TRUNC(('TARIFA ENTREGA A DIRECCION USD'!E2184-'TARIFA ENTREGA A DIRECCION USD'!D2184)/'TARIFA ENTREGA A DIRECCION USD'!D2184,3)</f>
        <v>0.255</v>
      </c>
      <c r="U2184" s="200">
        <f>TRUNC(('TARIFA ENTREGA A DIRECCION USD'!F2184-'TARIFA ENTREGA A DIRECCION USD'!D2184)/'TARIFA ENTREGA A DIRECCION USD'!D2184,3)</f>
        <v>0.42799999999999999</v>
      </c>
      <c r="V2184" s="200">
        <f>TRUNC(('TARIFA ENTREGA A DIRECCION USD'!G2184-'TARIFA ENTREGA A DIRECCION USD'!D2184)/'TARIFA ENTREGA A DIRECCION USD'!D2184,3)</f>
        <v>0.95499999999999996</v>
      </c>
      <c r="X2184" s="142">
        <v>16.12</v>
      </c>
      <c r="Y2184" s="190">
        <v>2177</v>
      </c>
      <c r="Z2184" s="200">
        <v>0.55000000000000004</v>
      </c>
      <c r="AA2184" s="200">
        <v>0.13</v>
      </c>
      <c r="AB2184" s="200">
        <v>0.3</v>
      </c>
      <c r="AC2184" s="200">
        <v>0.85</v>
      </c>
      <c r="AL2184"/>
      <c r="AM2184"/>
      <c r="AN2184"/>
      <c r="AO2184"/>
      <c r="AP2184"/>
      <c r="AQ2184"/>
      <c r="AR2184"/>
      <c r="AS2184"/>
      <c r="AT2184"/>
      <c r="AU2184"/>
    </row>
    <row r="2185" spans="17:47" x14ac:dyDescent="0.2">
      <c r="Q2185" s="142">
        <f>TRUNC('TARIFA ENTREGA A DIRECCION USD'!D2186-'TARIFA ENTREGA A DIRECCION USD'!D2185,2)</f>
        <v>0.54</v>
      </c>
      <c r="R2185" s="190">
        <v>2178</v>
      </c>
      <c r="S2185" s="200">
        <f>TRUNC((('TARIFA ENTREGA A DIRECCION USD'!C2185-'TARIFA ENTREGA A DIRECCION USD'!D2185)/'TARIFA ENTREGA A DIRECCION USD'!D2185)+1,3)</f>
        <v>0.72299999999999998</v>
      </c>
      <c r="T2185" s="200">
        <f>TRUNC(('TARIFA ENTREGA A DIRECCION USD'!E2185-'TARIFA ENTREGA A DIRECCION USD'!D2185)/'TARIFA ENTREGA A DIRECCION USD'!D2185,3)</f>
        <v>0.255</v>
      </c>
      <c r="U2185" s="200">
        <f>TRUNC(('TARIFA ENTREGA A DIRECCION USD'!F2185-'TARIFA ENTREGA A DIRECCION USD'!D2185)/'TARIFA ENTREGA A DIRECCION USD'!D2185,3)</f>
        <v>0.42799999999999999</v>
      </c>
      <c r="V2185" s="200">
        <f>TRUNC(('TARIFA ENTREGA A DIRECCION USD'!G2185-'TARIFA ENTREGA A DIRECCION USD'!D2185)/'TARIFA ENTREGA A DIRECCION USD'!D2185,3)</f>
        <v>0.95499999999999996</v>
      </c>
      <c r="X2185" s="142">
        <v>16.12</v>
      </c>
      <c r="Y2185" s="190">
        <v>2178</v>
      </c>
      <c r="Z2185" s="200">
        <v>0.55000000000000004</v>
      </c>
      <c r="AA2185" s="200">
        <v>0.13</v>
      </c>
      <c r="AB2185" s="200">
        <v>0.3</v>
      </c>
      <c r="AC2185" s="200">
        <v>0.85</v>
      </c>
      <c r="AL2185"/>
      <c r="AM2185"/>
      <c r="AN2185"/>
      <c r="AO2185"/>
      <c r="AP2185"/>
      <c r="AQ2185"/>
      <c r="AR2185"/>
      <c r="AS2185"/>
      <c r="AT2185"/>
      <c r="AU2185"/>
    </row>
    <row r="2186" spans="17:47" x14ac:dyDescent="0.2">
      <c r="Q2186" s="142">
        <f>TRUNC('TARIFA ENTREGA A DIRECCION USD'!D2187-'TARIFA ENTREGA A DIRECCION USD'!D2186,2)</f>
        <v>0.54</v>
      </c>
      <c r="R2186" s="190">
        <v>2179</v>
      </c>
      <c r="S2186" s="200">
        <f>TRUNC((('TARIFA ENTREGA A DIRECCION USD'!C2186-'TARIFA ENTREGA A DIRECCION USD'!D2186)/'TARIFA ENTREGA A DIRECCION USD'!D2186)+1,3)</f>
        <v>0.72299999999999998</v>
      </c>
      <c r="T2186" s="200">
        <f>TRUNC(('TARIFA ENTREGA A DIRECCION USD'!E2186-'TARIFA ENTREGA A DIRECCION USD'!D2186)/'TARIFA ENTREGA A DIRECCION USD'!D2186,3)</f>
        <v>0.255</v>
      </c>
      <c r="U2186" s="200">
        <f>TRUNC(('TARIFA ENTREGA A DIRECCION USD'!F2186-'TARIFA ENTREGA A DIRECCION USD'!D2186)/'TARIFA ENTREGA A DIRECCION USD'!D2186,3)</f>
        <v>0.42799999999999999</v>
      </c>
      <c r="V2186" s="200">
        <f>TRUNC(('TARIFA ENTREGA A DIRECCION USD'!G2186-'TARIFA ENTREGA A DIRECCION USD'!D2186)/'TARIFA ENTREGA A DIRECCION USD'!D2186,3)</f>
        <v>0.95499999999999996</v>
      </c>
      <c r="X2186" s="142">
        <v>16.12</v>
      </c>
      <c r="Y2186" s="190">
        <v>2179</v>
      </c>
      <c r="Z2186" s="200">
        <v>0.55000000000000004</v>
      </c>
      <c r="AA2186" s="200">
        <v>0.13</v>
      </c>
      <c r="AB2186" s="200">
        <v>0.3</v>
      </c>
      <c r="AC2186" s="200">
        <v>0.85</v>
      </c>
      <c r="AL2186"/>
      <c r="AM2186"/>
      <c r="AN2186"/>
      <c r="AO2186"/>
      <c r="AP2186"/>
      <c r="AQ2186"/>
      <c r="AR2186"/>
      <c r="AS2186"/>
      <c r="AT2186"/>
      <c r="AU2186"/>
    </row>
    <row r="2187" spans="17:47" x14ac:dyDescent="0.2">
      <c r="Q2187" s="142">
        <f>TRUNC('TARIFA ENTREGA A DIRECCION USD'!D2188-'TARIFA ENTREGA A DIRECCION USD'!D2187,2)</f>
        <v>0.54</v>
      </c>
      <c r="R2187" s="190">
        <v>2180</v>
      </c>
      <c r="S2187" s="200">
        <f>TRUNC((('TARIFA ENTREGA A DIRECCION USD'!C2187-'TARIFA ENTREGA A DIRECCION USD'!D2187)/'TARIFA ENTREGA A DIRECCION USD'!D2187)+1,3)</f>
        <v>0.72299999999999998</v>
      </c>
      <c r="T2187" s="200">
        <f>TRUNC(('TARIFA ENTREGA A DIRECCION USD'!E2187-'TARIFA ENTREGA A DIRECCION USD'!D2187)/'TARIFA ENTREGA A DIRECCION USD'!D2187,3)</f>
        <v>0.255</v>
      </c>
      <c r="U2187" s="200">
        <f>TRUNC(('TARIFA ENTREGA A DIRECCION USD'!F2187-'TARIFA ENTREGA A DIRECCION USD'!D2187)/'TARIFA ENTREGA A DIRECCION USD'!D2187,3)</f>
        <v>0.42799999999999999</v>
      </c>
      <c r="V2187" s="200">
        <f>TRUNC(('TARIFA ENTREGA A DIRECCION USD'!G2187-'TARIFA ENTREGA A DIRECCION USD'!D2187)/'TARIFA ENTREGA A DIRECCION USD'!D2187,3)</f>
        <v>0.95499999999999996</v>
      </c>
      <c r="X2187" s="142">
        <v>16.12</v>
      </c>
      <c r="Y2187" s="190">
        <v>2180</v>
      </c>
      <c r="Z2187" s="200">
        <v>0.55000000000000004</v>
      </c>
      <c r="AA2187" s="200">
        <v>0.13</v>
      </c>
      <c r="AB2187" s="200">
        <v>0.3</v>
      </c>
      <c r="AC2187" s="200">
        <v>0.85</v>
      </c>
      <c r="AL2187"/>
      <c r="AM2187"/>
      <c r="AN2187"/>
      <c r="AO2187"/>
      <c r="AP2187"/>
      <c r="AQ2187"/>
      <c r="AR2187"/>
      <c r="AS2187"/>
      <c r="AT2187"/>
      <c r="AU2187"/>
    </row>
    <row r="2188" spans="17:47" x14ac:dyDescent="0.2">
      <c r="Q2188" s="142">
        <f>TRUNC('TARIFA ENTREGA A DIRECCION USD'!D2189-'TARIFA ENTREGA A DIRECCION USD'!D2188,2)</f>
        <v>0.54</v>
      </c>
      <c r="R2188" s="190">
        <v>2181</v>
      </c>
      <c r="S2188" s="200">
        <f>TRUNC((('TARIFA ENTREGA A DIRECCION USD'!C2188-'TARIFA ENTREGA A DIRECCION USD'!D2188)/'TARIFA ENTREGA A DIRECCION USD'!D2188)+1,3)</f>
        <v>0.72299999999999998</v>
      </c>
      <c r="T2188" s="200">
        <f>TRUNC(('TARIFA ENTREGA A DIRECCION USD'!E2188-'TARIFA ENTREGA A DIRECCION USD'!D2188)/'TARIFA ENTREGA A DIRECCION USD'!D2188,3)</f>
        <v>0.255</v>
      </c>
      <c r="U2188" s="200">
        <f>TRUNC(('TARIFA ENTREGA A DIRECCION USD'!F2188-'TARIFA ENTREGA A DIRECCION USD'!D2188)/'TARIFA ENTREGA A DIRECCION USD'!D2188,3)</f>
        <v>0.42799999999999999</v>
      </c>
      <c r="V2188" s="200">
        <f>TRUNC(('TARIFA ENTREGA A DIRECCION USD'!G2188-'TARIFA ENTREGA A DIRECCION USD'!D2188)/'TARIFA ENTREGA A DIRECCION USD'!D2188,3)</f>
        <v>0.95499999999999996</v>
      </c>
      <c r="X2188" s="142">
        <v>16.12</v>
      </c>
      <c r="Y2188" s="190">
        <v>2181</v>
      </c>
      <c r="Z2188" s="200">
        <v>0.55000000000000004</v>
      </c>
      <c r="AA2188" s="200">
        <v>0.13</v>
      </c>
      <c r="AB2188" s="200">
        <v>0.3</v>
      </c>
      <c r="AC2188" s="200">
        <v>0.85</v>
      </c>
      <c r="AL2188"/>
      <c r="AM2188"/>
      <c r="AN2188"/>
      <c r="AO2188"/>
      <c r="AP2188"/>
      <c r="AQ2188"/>
      <c r="AR2188"/>
      <c r="AS2188"/>
      <c r="AT2188"/>
      <c r="AU2188"/>
    </row>
    <row r="2189" spans="17:47" x14ac:dyDescent="0.2">
      <c r="Q2189" s="142">
        <f>TRUNC('TARIFA ENTREGA A DIRECCION USD'!D2190-'TARIFA ENTREGA A DIRECCION USD'!D2189,2)</f>
        <v>0.54</v>
      </c>
      <c r="R2189" s="190">
        <v>2182</v>
      </c>
      <c r="S2189" s="200">
        <f>TRUNC((('TARIFA ENTREGA A DIRECCION USD'!C2189-'TARIFA ENTREGA A DIRECCION USD'!D2189)/'TARIFA ENTREGA A DIRECCION USD'!D2189)+1,3)</f>
        <v>0.72299999999999998</v>
      </c>
      <c r="T2189" s="200">
        <f>TRUNC(('TARIFA ENTREGA A DIRECCION USD'!E2189-'TARIFA ENTREGA A DIRECCION USD'!D2189)/'TARIFA ENTREGA A DIRECCION USD'!D2189,3)</f>
        <v>0.255</v>
      </c>
      <c r="U2189" s="200">
        <f>TRUNC(('TARIFA ENTREGA A DIRECCION USD'!F2189-'TARIFA ENTREGA A DIRECCION USD'!D2189)/'TARIFA ENTREGA A DIRECCION USD'!D2189,3)</f>
        <v>0.42799999999999999</v>
      </c>
      <c r="V2189" s="200">
        <f>TRUNC(('TARIFA ENTREGA A DIRECCION USD'!G2189-'TARIFA ENTREGA A DIRECCION USD'!D2189)/'TARIFA ENTREGA A DIRECCION USD'!D2189,3)</f>
        <v>0.95499999999999996</v>
      </c>
      <c r="X2189" s="142">
        <v>16.12</v>
      </c>
      <c r="Y2189" s="190">
        <v>2182</v>
      </c>
      <c r="Z2189" s="200">
        <v>0.55000000000000004</v>
      </c>
      <c r="AA2189" s="200">
        <v>0.13</v>
      </c>
      <c r="AB2189" s="200">
        <v>0.3</v>
      </c>
      <c r="AC2189" s="200">
        <v>0.85</v>
      </c>
      <c r="AL2189"/>
      <c r="AM2189"/>
      <c r="AN2189"/>
      <c r="AO2189"/>
      <c r="AP2189"/>
      <c r="AQ2189"/>
      <c r="AR2189"/>
      <c r="AS2189"/>
      <c r="AT2189"/>
      <c r="AU2189"/>
    </row>
    <row r="2190" spans="17:47" x14ac:dyDescent="0.2">
      <c r="Q2190" s="142">
        <f>TRUNC('TARIFA ENTREGA A DIRECCION USD'!D2191-'TARIFA ENTREGA A DIRECCION USD'!D2190,2)</f>
        <v>0.54</v>
      </c>
      <c r="R2190" s="190">
        <v>2183</v>
      </c>
      <c r="S2190" s="200">
        <f>TRUNC((('TARIFA ENTREGA A DIRECCION USD'!C2190-'TARIFA ENTREGA A DIRECCION USD'!D2190)/'TARIFA ENTREGA A DIRECCION USD'!D2190)+1,3)</f>
        <v>0.72299999999999998</v>
      </c>
      <c r="T2190" s="200">
        <f>TRUNC(('TARIFA ENTREGA A DIRECCION USD'!E2190-'TARIFA ENTREGA A DIRECCION USD'!D2190)/'TARIFA ENTREGA A DIRECCION USD'!D2190,3)</f>
        <v>0.255</v>
      </c>
      <c r="U2190" s="200">
        <f>TRUNC(('TARIFA ENTREGA A DIRECCION USD'!F2190-'TARIFA ENTREGA A DIRECCION USD'!D2190)/'TARIFA ENTREGA A DIRECCION USD'!D2190,3)</f>
        <v>0.42799999999999999</v>
      </c>
      <c r="V2190" s="200">
        <f>TRUNC(('TARIFA ENTREGA A DIRECCION USD'!G2190-'TARIFA ENTREGA A DIRECCION USD'!D2190)/'TARIFA ENTREGA A DIRECCION USD'!D2190,3)</f>
        <v>0.95499999999999996</v>
      </c>
      <c r="X2190" s="142">
        <v>16.12</v>
      </c>
      <c r="Y2190" s="190">
        <v>2183</v>
      </c>
      <c r="Z2190" s="200">
        <v>0.55000000000000004</v>
      </c>
      <c r="AA2190" s="200">
        <v>0.13</v>
      </c>
      <c r="AB2190" s="200">
        <v>0.3</v>
      </c>
      <c r="AC2190" s="200">
        <v>0.85</v>
      </c>
      <c r="AL2190"/>
      <c r="AM2190"/>
      <c r="AN2190"/>
      <c r="AO2190"/>
      <c r="AP2190"/>
      <c r="AQ2190"/>
      <c r="AR2190"/>
      <c r="AS2190"/>
      <c r="AT2190"/>
      <c r="AU2190"/>
    </row>
    <row r="2191" spans="17:47" x14ac:dyDescent="0.2">
      <c r="Q2191" s="142">
        <f>TRUNC('TARIFA ENTREGA A DIRECCION USD'!D2192-'TARIFA ENTREGA A DIRECCION USD'!D2191,2)</f>
        <v>0.54</v>
      </c>
      <c r="R2191" s="190">
        <v>2184</v>
      </c>
      <c r="S2191" s="200">
        <f>TRUNC((('TARIFA ENTREGA A DIRECCION USD'!C2191-'TARIFA ENTREGA A DIRECCION USD'!D2191)/'TARIFA ENTREGA A DIRECCION USD'!D2191)+1,3)</f>
        <v>0.72299999999999998</v>
      </c>
      <c r="T2191" s="200">
        <f>TRUNC(('TARIFA ENTREGA A DIRECCION USD'!E2191-'TARIFA ENTREGA A DIRECCION USD'!D2191)/'TARIFA ENTREGA A DIRECCION USD'!D2191,3)</f>
        <v>0.255</v>
      </c>
      <c r="U2191" s="200">
        <f>TRUNC(('TARIFA ENTREGA A DIRECCION USD'!F2191-'TARIFA ENTREGA A DIRECCION USD'!D2191)/'TARIFA ENTREGA A DIRECCION USD'!D2191,3)</f>
        <v>0.42799999999999999</v>
      </c>
      <c r="V2191" s="200">
        <f>TRUNC(('TARIFA ENTREGA A DIRECCION USD'!G2191-'TARIFA ENTREGA A DIRECCION USD'!D2191)/'TARIFA ENTREGA A DIRECCION USD'!D2191,3)</f>
        <v>0.95599999999999996</v>
      </c>
      <c r="X2191" s="142">
        <v>16.12</v>
      </c>
      <c r="Y2191" s="190">
        <v>2184</v>
      </c>
      <c r="Z2191" s="200">
        <v>0.55000000000000004</v>
      </c>
      <c r="AA2191" s="200">
        <v>0.13</v>
      </c>
      <c r="AB2191" s="200">
        <v>0.3</v>
      </c>
      <c r="AC2191" s="200">
        <v>0.85</v>
      </c>
      <c r="AL2191"/>
      <c r="AM2191"/>
      <c r="AN2191"/>
      <c r="AO2191"/>
      <c r="AP2191"/>
      <c r="AQ2191"/>
      <c r="AR2191"/>
      <c r="AS2191"/>
      <c r="AT2191"/>
      <c r="AU2191"/>
    </row>
    <row r="2192" spans="17:47" x14ac:dyDescent="0.2">
      <c r="Q2192" s="142">
        <f>TRUNC('TARIFA ENTREGA A DIRECCION USD'!D2193-'TARIFA ENTREGA A DIRECCION USD'!D2192,2)</f>
        <v>0.54</v>
      </c>
      <c r="R2192" s="190">
        <v>2185</v>
      </c>
      <c r="S2192" s="200">
        <f>TRUNC((('TARIFA ENTREGA A DIRECCION USD'!C2192-'TARIFA ENTREGA A DIRECCION USD'!D2192)/'TARIFA ENTREGA A DIRECCION USD'!D2192)+1,3)</f>
        <v>0.72299999999999998</v>
      </c>
      <c r="T2192" s="200">
        <f>TRUNC(('TARIFA ENTREGA A DIRECCION USD'!E2192-'TARIFA ENTREGA A DIRECCION USD'!D2192)/'TARIFA ENTREGA A DIRECCION USD'!D2192,3)</f>
        <v>0.255</v>
      </c>
      <c r="U2192" s="200">
        <f>TRUNC(('TARIFA ENTREGA A DIRECCION USD'!F2192-'TARIFA ENTREGA A DIRECCION USD'!D2192)/'TARIFA ENTREGA A DIRECCION USD'!D2192,3)</f>
        <v>0.42799999999999999</v>
      </c>
      <c r="V2192" s="200">
        <f>TRUNC(('TARIFA ENTREGA A DIRECCION USD'!G2192-'TARIFA ENTREGA A DIRECCION USD'!D2192)/'TARIFA ENTREGA A DIRECCION USD'!D2192,3)</f>
        <v>0.95599999999999996</v>
      </c>
      <c r="X2192" s="142">
        <v>16.12</v>
      </c>
      <c r="Y2192" s="190">
        <v>2185</v>
      </c>
      <c r="Z2192" s="200">
        <v>0.55000000000000004</v>
      </c>
      <c r="AA2192" s="200">
        <v>0.13</v>
      </c>
      <c r="AB2192" s="200">
        <v>0.3</v>
      </c>
      <c r="AC2192" s="200">
        <v>0.85</v>
      </c>
      <c r="AL2192"/>
      <c r="AM2192"/>
      <c r="AN2192"/>
      <c r="AO2192"/>
      <c r="AP2192"/>
      <c r="AQ2192"/>
      <c r="AR2192"/>
      <c r="AS2192"/>
      <c r="AT2192"/>
      <c r="AU2192"/>
    </row>
    <row r="2193" spans="17:47" x14ac:dyDescent="0.2">
      <c r="Q2193" s="142">
        <f>TRUNC('TARIFA ENTREGA A DIRECCION USD'!D2194-'TARIFA ENTREGA A DIRECCION USD'!D2193,2)</f>
        <v>0.54</v>
      </c>
      <c r="R2193" s="190">
        <v>2186</v>
      </c>
      <c r="S2193" s="200">
        <f>TRUNC((('TARIFA ENTREGA A DIRECCION USD'!C2193-'TARIFA ENTREGA A DIRECCION USD'!D2193)/'TARIFA ENTREGA A DIRECCION USD'!D2193)+1,3)</f>
        <v>0.72299999999999998</v>
      </c>
      <c r="T2193" s="200">
        <f>TRUNC(('TARIFA ENTREGA A DIRECCION USD'!E2193-'TARIFA ENTREGA A DIRECCION USD'!D2193)/'TARIFA ENTREGA A DIRECCION USD'!D2193,3)</f>
        <v>0.255</v>
      </c>
      <c r="U2193" s="200">
        <f>TRUNC(('TARIFA ENTREGA A DIRECCION USD'!F2193-'TARIFA ENTREGA A DIRECCION USD'!D2193)/'TARIFA ENTREGA A DIRECCION USD'!D2193,3)</f>
        <v>0.42799999999999999</v>
      </c>
      <c r="V2193" s="200">
        <f>TRUNC(('TARIFA ENTREGA A DIRECCION USD'!G2193-'TARIFA ENTREGA A DIRECCION USD'!D2193)/'TARIFA ENTREGA A DIRECCION USD'!D2193,3)</f>
        <v>0.95599999999999996</v>
      </c>
      <c r="X2193" s="142">
        <v>16.12</v>
      </c>
      <c r="Y2193" s="190">
        <v>2186</v>
      </c>
      <c r="Z2193" s="200">
        <v>0.55000000000000004</v>
      </c>
      <c r="AA2193" s="200">
        <v>0.13</v>
      </c>
      <c r="AB2193" s="200">
        <v>0.3</v>
      </c>
      <c r="AC2193" s="200">
        <v>0.85</v>
      </c>
      <c r="AL2193"/>
      <c r="AM2193"/>
      <c r="AN2193"/>
      <c r="AO2193"/>
      <c r="AP2193"/>
      <c r="AQ2193"/>
      <c r="AR2193"/>
      <c r="AS2193"/>
      <c r="AT2193"/>
      <c r="AU2193"/>
    </row>
    <row r="2194" spans="17:47" x14ac:dyDescent="0.2">
      <c r="Q2194" s="142">
        <f>TRUNC('TARIFA ENTREGA A DIRECCION USD'!D2195-'TARIFA ENTREGA A DIRECCION USD'!D2194,2)</f>
        <v>0.54</v>
      </c>
      <c r="R2194" s="190">
        <v>2187</v>
      </c>
      <c r="S2194" s="200">
        <f>TRUNC((('TARIFA ENTREGA A DIRECCION USD'!C2194-'TARIFA ENTREGA A DIRECCION USD'!D2194)/'TARIFA ENTREGA A DIRECCION USD'!D2194)+1,3)</f>
        <v>0.72299999999999998</v>
      </c>
      <c r="T2194" s="200">
        <f>TRUNC(('TARIFA ENTREGA A DIRECCION USD'!E2194-'TARIFA ENTREGA A DIRECCION USD'!D2194)/'TARIFA ENTREGA A DIRECCION USD'!D2194,3)</f>
        <v>0.255</v>
      </c>
      <c r="U2194" s="200">
        <f>TRUNC(('TARIFA ENTREGA A DIRECCION USD'!F2194-'TARIFA ENTREGA A DIRECCION USD'!D2194)/'TARIFA ENTREGA A DIRECCION USD'!D2194,3)</f>
        <v>0.42799999999999999</v>
      </c>
      <c r="V2194" s="200">
        <f>TRUNC(('TARIFA ENTREGA A DIRECCION USD'!G2194-'TARIFA ENTREGA A DIRECCION USD'!D2194)/'TARIFA ENTREGA A DIRECCION USD'!D2194,3)</f>
        <v>0.95599999999999996</v>
      </c>
      <c r="X2194" s="142">
        <v>16.12</v>
      </c>
      <c r="Y2194" s="190">
        <v>2187</v>
      </c>
      <c r="Z2194" s="200">
        <v>0.55000000000000004</v>
      </c>
      <c r="AA2194" s="200">
        <v>0.13</v>
      </c>
      <c r="AB2194" s="200">
        <v>0.3</v>
      </c>
      <c r="AC2194" s="200">
        <v>0.85</v>
      </c>
      <c r="AL2194"/>
      <c r="AM2194"/>
      <c r="AN2194"/>
      <c r="AO2194"/>
      <c r="AP2194"/>
      <c r="AQ2194"/>
      <c r="AR2194"/>
      <c r="AS2194"/>
      <c r="AT2194"/>
      <c r="AU2194"/>
    </row>
    <row r="2195" spans="17:47" x14ac:dyDescent="0.2">
      <c r="Q2195" s="142">
        <f>TRUNC('TARIFA ENTREGA A DIRECCION USD'!D2196-'TARIFA ENTREGA A DIRECCION USD'!D2195,2)</f>
        <v>0.54</v>
      </c>
      <c r="R2195" s="190">
        <v>2188</v>
      </c>
      <c r="S2195" s="200">
        <f>TRUNC((('TARIFA ENTREGA A DIRECCION USD'!C2195-'TARIFA ENTREGA A DIRECCION USD'!D2195)/'TARIFA ENTREGA A DIRECCION USD'!D2195)+1,3)</f>
        <v>0.72299999999999998</v>
      </c>
      <c r="T2195" s="200">
        <f>TRUNC(('TARIFA ENTREGA A DIRECCION USD'!E2195-'TARIFA ENTREGA A DIRECCION USD'!D2195)/'TARIFA ENTREGA A DIRECCION USD'!D2195,3)</f>
        <v>0.255</v>
      </c>
      <c r="U2195" s="200">
        <f>TRUNC(('TARIFA ENTREGA A DIRECCION USD'!F2195-'TARIFA ENTREGA A DIRECCION USD'!D2195)/'TARIFA ENTREGA A DIRECCION USD'!D2195,3)</f>
        <v>0.42799999999999999</v>
      </c>
      <c r="V2195" s="200">
        <f>TRUNC(('TARIFA ENTREGA A DIRECCION USD'!G2195-'TARIFA ENTREGA A DIRECCION USD'!D2195)/'TARIFA ENTREGA A DIRECCION USD'!D2195,3)</f>
        <v>0.95599999999999996</v>
      </c>
      <c r="X2195" s="142">
        <v>16.12</v>
      </c>
      <c r="Y2195" s="190">
        <v>2188</v>
      </c>
      <c r="Z2195" s="200">
        <v>0.55000000000000004</v>
      </c>
      <c r="AA2195" s="200">
        <v>0.13</v>
      </c>
      <c r="AB2195" s="200">
        <v>0.3</v>
      </c>
      <c r="AC2195" s="200">
        <v>0.85</v>
      </c>
      <c r="AL2195"/>
      <c r="AM2195"/>
      <c r="AN2195"/>
      <c r="AO2195"/>
      <c r="AP2195"/>
      <c r="AQ2195"/>
      <c r="AR2195"/>
      <c r="AS2195"/>
      <c r="AT2195"/>
      <c r="AU2195"/>
    </row>
    <row r="2196" spans="17:47" x14ac:dyDescent="0.2">
      <c r="Q2196" s="142">
        <f>TRUNC('TARIFA ENTREGA A DIRECCION USD'!D2197-'TARIFA ENTREGA A DIRECCION USD'!D2196,2)</f>
        <v>0.54</v>
      </c>
      <c r="R2196" s="190">
        <v>2189</v>
      </c>
      <c r="S2196" s="200">
        <f>TRUNC((('TARIFA ENTREGA A DIRECCION USD'!C2196-'TARIFA ENTREGA A DIRECCION USD'!D2196)/'TARIFA ENTREGA A DIRECCION USD'!D2196)+1,3)</f>
        <v>0.72299999999999998</v>
      </c>
      <c r="T2196" s="200">
        <f>TRUNC(('TARIFA ENTREGA A DIRECCION USD'!E2196-'TARIFA ENTREGA A DIRECCION USD'!D2196)/'TARIFA ENTREGA A DIRECCION USD'!D2196,3)</f>
        <v>0.255</v>
      </c>
      <c r="U2196" s="200">
        <f>TRUNC(('TARIFA ENTREGA A DIRECCION USD'!F2196-'TARIFA ENTREGA A DIRECCION USD'!D2196)/'TARIFA ENTREGA A DIRECCION USD'!D2196,3)</f>
        <v>0.42799999999999999</v>
      </c>
      <c r="V2196" s="200">
        <f>TRUNC(('TARIFA ENTREGA A DIRECCION USD'!G2196-'TARIFA ENTREGA A DIRECCION USD'!D2196)/'TARIFA ENTREGA A DIRECCION USD'!D2196,3)</f>
        <v>0.95599999999999996</v>
      </c>
      <c r="X2196" s="142">
        <v>16.12</v>
      </c>
      <c r="Y2196" s="190">
        <v>2189</v>
      </c>
      <c r="Z2196" s="200">
        <v>0.55000000000000004</v>
      </c>
      <c r="AA2196" s="200">
        <v>0.13</v>
      </c>
      <c r="AB2196" s="200">
        <v>0.3</v>
      </c>
      <c r="AC2196" s="200">
        <v>0.85</v>
      </c>
      <c r="AL2196"/>
      <c r="AM2196"/>
      <c r="AN2196"/>
      <c r="AO2196"/>
      <c r="AP2196"/>
      <c r="AQ2196"/>
      <c r="AR2196"/>
      <c r="AS2196"/>
      <c r="AT2196"/>
      <c r="AU2196"/>
    </row>
    <row r="2197" spans="17:47" x14ac:dyDescent="0.2">
      <c r="Q2197" s="142">
        <f>TRUNC('TARIFA ENTREGA A DIRECCION USD'!D2198-'TARIFA ENTREGA A DIRECCION USD'!D2197,2)</f>
        <v>0.54</v>
      </c>
      <c r="R2197" s="190">
        <v>2190</v>
      </c>
      <c r="S2197" s="200">
        <f>TRUNC((('TARIFA ENTREGA A DIRECCION USD'!C2197-'TARIFA ENTREGA A DIRECCION USD'!D2197)/'TARIFA ENTREGA A DIRECCION USD'!D2197)+1,3)</f>
        <v>0.72299999999999998</v>
      </c>
      <c r="T2197" s="200">
        <f>TRUNC(('TARIFA ENTREGA A DIRECCION USD'!E2197-'TARIFA ENTREGA A DIRECCION USD'!D2197)/'TARIFA ENTREGA A DIRECCION USD'!D2197,3)</f>
        <v>0.255</v>
      </c>
      <c r="U2197" s="200">
        <f>TRUNC(('TARIFA ENTREGA A DIRECCION USD'!F2197-'TARIFA ENTREGA A DIRECCION USD'!D2197)/'TARIFA ENTREGA A DIRECCION USD'!D2197,3)</f>
        <v>0.42799999999999999</v>
      </c>
      <c r="V2197" s="200">
        <f>TRUNC(('TARIFA ENTREGA A DIRECCION USD'!G2197-'TARIFA ENTREGA A DIRECCION USD'!D2197)/'TARIFA ENTREGA A DIRECCION USD'!D2197,3)</f>
        <v>0.95599999999999996</v>
      </c>
      <c r="X2197" s="142">
        <v>16.12</v>
      </c>
      <c r="Y2197" s="190">
        <v>2190</v>
      </c>
      <c r="Z2197" s="200">
        <v>0.55000000000000004</v>
      </c>
      <c r="AA2197" s="200">
        <v>0.13</v>
      </c>
      <c r="AB2197" s="200">
        <v>0.3</v>
      </c>
      <c r="AC2197" s="200">
        <v>0.85</v>
      </c>
      <c r="AL2197"/>
      <c r="AM2197"/>
      <c r="AN2197"/>
      <c r="AO2197"/>
      <c r="AP2197"/>
      <c r="AQ2197"/>
      <c r="AR2197"/>
      <c r="AS2197"/>
      <c r="AT2197"/>
      <c r="AU2197"/>
    </row>
    <row r="2198" spans="17:47" x14ac:dyDescent="0.2">
      <c r="Q2198" s="142">
        <f>TRUNC('TARIFA ENTREGA A DIRECCION USD'!D2199-'TARIFA ENTREGA A DIRECCION USD'!D2198,2)</f>
        <v>0.54</v>
      </c>
      <c r="R2198" s="190">
        <v>2191</v>
      </c>
      <c r="S2198" s="200">
        <f>TRUNC((('TARIFA ENTREGA A DIRECCION USD'!C2198-'TARIFA ENTREGA A DIRECCION USD'!D2198)/'TARIFA ENTREGA A DIRECCION USD'!D2198)+1,3)</f>
        <v>0.72299999999999998</v>
      </c>
      <c r="T2198" s="200">
        <f>TRUNC(('TARIFA ENTREGA A DIRECCION USD'!E2198-'TARIFA ENTREGA A DIRECCION USD'!D2198)/'TARIFA ENTREGA A DIRECCION USD'!D2198,3)</f>
        <v>0.255</v>
      </c>
      <c r="U2198" s="200">
        <f>TRUNC(('TARIFA ENTREGA A DIRECCION USD'!F2198-'TARIFA ENTREGA A DIRECCION USD'!D2198)/'TARIFA ENTREGA A DIRECCION USD'!D2198,3)</f>
        <v>0.42799999999999999</v>
      </c>
      <c r="V2198" s="200">
        <f>TRUNC(('TARIFA ENTREGA A DIRECCION USD'!G2198-'TARIFA ENTREGA A DIRECCION USD'!D2198)/'TARIFA ENTREGA A DIRECCION USD'!D2198,3)</f>
        <v>0.95599999999999996</v>
      </c>
      <c r="X2198" s="142">
        <v>16.12</v>
      </c>
      <c r="Y2198" s="190">
        <v>2191</v>
      </c>
      <c r="Z2198" s="200">
        <v>0.55000000000000004</v>
      </c>
      <c r="AA2198" s="200">
        <v>0.13</v>
      </c>
      <c r="AB2198" s="200">
        <v>0.3</v>
      </c>
      <c r="AC2198" s="200">
        <v>0.85</v>
      </c>
      <c r="AL2198"/>
      <c r="AM2198"/>
      <c r="AN2198"/>
      <c r="AO2198"/>
      <c r="AP2198"/>
      <c r="AQ2198"/>
      <c r="AR2198"/>
      <c r="AS2198"/>
      <c r="AT2198"/>
      <c r="AU2198"/>
    </row>
    <row r="2199" spans="17:47" x14ac:dyDescent="0.2">
      <c r="Q2199" s="142">
        <f>TRUNC('TARIFA ENTREGA A DIRECCION USD'!D2200-'TARIFA ENTREGA A DIRECCION USD'!D2199,2)</f>
        <v>0.54</v>
      </c>
      <c r="R2199" s="190">
        <v>2192</v>
      </c>
      <c r="S2199" s="200">
        <f>TRUNC((('TARIFA ENTREGA A DIRECCION USD'!C2199-'TARIFA ENTREGA A DIRECCION USD'!D2199)/'TARIFA ENTREGA A DIRECCION USD'!D2199)+1,3)</f>
        <v>0.72299999999999998</v>
      </c>
      <c r="T2199" s="200">
        <f>TRUNC(('TARIFA ENTREGA A DIRECCION USD'!E2199-'TARIFA ENTREGA A DIRECCION USD'!D2199)/'TARIFA ENTREGA A DIRECCION USD'!D2199,3)</f>
        <v>0.255</v>
      </c>
      <c r="U2199" s="200">
        <f>TRUNC(('TARIFA ENTREGA A DIRECCION USD'!F2199-'TARIFA ENTREGA A DIRECCION USD'!D2199)/'TARIFA ENTREGA A DIRECCION USD'!D2199,3)</f>
        <v>0.42799999999999999</v>
      </c>
      <c r="V2199" s="200">
        <f>TRUNC(('TARIFA ENTREGA A DIRECCION USD'!G2199-'TARIFA ENTREGA A DIRECCION USD'!D2199)/'TARIFA ENTREGA A DIRECCION USD'!D2199,3)</f>
        <v>0.95599999999999996</v>
      </c>
      <c r="X2199" s="142">
        <v>16.12</v>
      </c>
      <c r="Y2199" s="190">
        <v>2192</v>
      </c>
      <c r="Z2199" s="200">
        <v>0.55000000000000004</v>
      </c>
      <c r="AA2199" s="200">
        <v>0.13</v>
      </c>
      <c r="AB2199" s="200">
        <v>0.3</v>
      </c>
      <c r="AC2199" s="200">
        <v>0.85</v>
      </c>
      <c r="AL2199"/>
      <c r="AM2199"/>
      <c r="AN2199"/>
      <c r="AO2199"/>
      <c r="AP2199"/>
      <c r="AQ2199"/>
      <c r="AR2199"/>
      <c r="AS2199"/>
      <c r="AT2199"/>
      <c r="AU2199"/>
    </row>
    <row r="2200" spans="17:47" x14ac:dyDescent="0.2">
      <c r="Q2200" s="142">
        <f>TRUNC('TARIFA ENTREGA A DIRECCION USD'!D2201-'TARIFA ENTREGA A DIRECCION USD'!D2200,2)</f>
        <v>0.54</v>
      </c>
      <c r="R2200" s="190">
        <v>2193</v>
      </c>
      <c r="S2200" s="200">
        <f>TRUNC((('TARIFA ENTREGA A DIRECCION USD'!C2200-'TARIFA ENTREGA A DIRECCION USD'!D2200)/'TARIFA ENTREGA A DIRECCION USD'!D2200)+1,3)</f>
        <v>0.72299999999999998</v>
      </c>
      <c r="T2200" s="200">
        <f>TRUNC(('TARIFA ENTREGA A DIRECCION USD'!E2200-'TARIFA ENTREGA A DIRECCION USD'!D2200)/'TARIFA ENTREGA A DIRECCION USD'!D2200,3)</f>
        <v>0.255</v>
      </c>
      <c r="U2200" s="200">
        <f>TRUNC(('TARIFA ENTREGA A DIRECCION USD'!F2200-'TARIFA ENTREGA A DIRECCION USD'!D2200)/'TARIFA ENTREGA A DIRECCION USD'!D2200,3)</f>
        <v>0.42799999999999999</v>
      </c>
      <c r="V2200" s="200">
        <f>TRUNC(('TARIFA ENTREGA A DIRECCION USD'!G2200-'TARIFA ENTREGA A DIRECCION USD'!D2200)/'TARIFA ENTREGA A DIRECCION USD'!D2200,3)</f>
        <v>0.95599999999999996</v>
      </c>
      <c r="X2200" s="142">
        <v>16.12</v>
      </c>
      <c r="Y2200" s="190">
        <v>2193</v>
      </c>
      <c r="Z2200" s="200">
        <v>0.55000000000000004</v>
      </c>
      <c r="AA2200" s="200">
        <v>0.13</v>
      </c>
      <c r="AB2200" s="200">
        <v>0.3</v>
      </c>
      <c r="AC2200" s="200">
        <v>0.85</v>
      </c>
      <c r="AL2200"/>
      <c r="AM2200"/>
      <c r="AN2200"/>
      <c r="AO2200"/>
      <c r="AP2200"/>
      <c r="AQ2200"/>
      <c r="AR2200"/>
      <c r="AS2200"/>
      <c r="AT2200"/>
      <c r="AU2200"/>
    </row>
    <row r="2201" spans="17:47" x14ac:dyDescent="0.2">
      <c r="Q2201" s="142">
        <f>TRUNC('TARIFA ENTREGA A DIRECCION USD'!D2202-'TARIFA ENTREGA A DIRECCION USD'!D2201,2)</f>
        <v>0.54</v>
      </c>
      <c r="R2201" s="190">
        <v>2194</v>
      </c>
      <c r="S2201" s="200">
        <f>TRUNC((('TARIFA ENTREGA A DIRECCION USD'!C2201-'TARIFA ENTREGA A DIRECCION USD'!D2201)/'TARIFA ENTREGA A DIRECCION USD'!D2201)+1,3)</f>
        <v>0.72299999999999998</v>
      </c>
      <c r="T2201" s="200">
        <f>TRUNC(('TARIFA ENTREGA A DIRECCION USD'!E2201-'TARIFA ENTREGA A DIRECCION USD'!D2201)/'TARIFA ENTREGA A DIRECCION USD'!D2201,3)</f>
        <v>0.255</v>
      </c>
      <c r="U2201" s="200">
        <f>TRUNC(('TARIFA ENTREGA A DIRECCION USD'!F2201-'TARIFA ENTREGA A DIRECCION USD'!D2201)/'TARIFA ENTREGA A DIRECCION USD'!D2201,3)</f>
        <v>0.42799999999999999</v>
      </c>
      <c r="V2201" s="200">
        <f>TRUNC(('TARIFA ENTREGA A DIRECCION USD'!G2201-'TARIFA ENTREGA A DIRECCION USD'!D2201)/'TARIFA ENTREGA A DIRECCION USD'!D2201,3)</f>
        <v>0.95599999999999996</v>
      </c>
      <c r="X2201" s="142">
        <v>16.12</v>
      </c>
      <c r="Y2201" s="190">
        <v>2194</v>
      </c>
      <c r="Z2201" s="200">
        <v>0.55000000000000004</v>
      </c>
      <c r="AA2201" s="200">
        <v>0.13</v>
      </c>
      <c r="AB2201" s="200">
        <v>0.3</v>
      </c>
      <c r="AC2201" s="200">
        <v>0.85</v>
      </c>
      <c r="AL2201"/>
      <c r="AM2201"/>
      <c r="AN2201"/>
      <c r="AO2201"/>
      <c r="AP2201"/>
      <c r="AQ2201"/>
      <c r="AR2201"/>
      <c r="AS2201"/>
      <c r="AT2201"/>
      <c r="AU2201"/>
    </row>
    <row r="2202" spans="17:47" x14ac:dyDescent="0.2">
      <c r="Q2202" s="142">
        <f>TRUNC('TARIFA ENTREGA A DIRECCION USD'!D2203-'TARIFA ENTREGA A DIRECCION USD'!D2202,2)</f>
        <v>0.54</v>
      </c>
      <c r="R2202" s="190">
        <v>2195</v>
      </c>
      <c r="S2202" s="200">
        <f>TRUNC((('TARIFA ENTREGA A DIRECCION USD'!C2202-'TARIFA ENTREGA A DIRECCION USD'!D2202)/'TARIFA ENTREGA A DIRECCION USD'!D2202)+1,3)</f>
        <v>0.72299999999999998</v>
      </c>
      <c r="T2202" s="200">
        <f>TRUNC(('TARIFA ENTREGA A DIRECCION USD'!E2202-'TARIFA ENTREGA A DIRECCION USD'!D2202)/'TARIFA ENTREGA A DIRECCION USD'!D2202,3)</f>
        <v>0.255</v>
      </c>
      <c r="U2202" s="200">
        <f>TRUNC(('TARIFA ENTREGA A DIRECCION USD'!F2202-'TARIFA ENTREGA A DIRECCION USD'!D2202)/'TARIFA ENTREGA A DIRECCION USD'!D2202,3)</f>
        <v>0.42799999999999999</v>
      </c>
      <c r="V2202" s="200">
        <f>TRUNC(('TARIFA ENTREGA A DIRECCION USD'!G2202-'TARIFA ENTREGA A DIRECCION USD'!D2202)/'TARIFA ENTREGA A DIRECCION USD'!D2202,3)</f>
        <v>0.95599999999999996</v>
      </c>
      <c r="X2202" s="142">
        <v>16.12</v>
      </c>
      <c r="Y2202" s="190">
        <v>2195</v>
      </c>
      <c r="Z2202" s="200">
        <v>0.55000000000000004</v>
      </c>
      <c r="AA2202" s="200">
        <v>0.13</v>
      </c>
      <c r="AB2202" s="200">
        <v>0.3</v>
      </c>
      <c r="AC2202" s="200">
        <v>0.85</v>
      </c>
      <c r="AL2202"/>
      <c r="AM2202"/>
      <c r="AN2202"/>
      <c r="AO2202"/>
      <c r="AP2202"/>
      <c r="AQ2202"/>
      <c r="AR2202"/>
      <c r="AS2202"/>
      <c r="AT2202"/>
      <c r="AU2202"/>
    </row>
    <row r="2203" spans="17:47" x14ac:dyDescent="0.2">
      <c r="Q2203" s="142">
        <f>TRUNC('TARIFA ENTREGA A DIRECCION USD'!D2204-'TARIFA ENTREGA A DIRECCION USD'!D2203,2)</f>
        <v>0.54</v>
      </c>
      <c r="R2203" s="190">
        <v>2196</v>
      </c>
      <c r="S2203" s="200">
        <f>TRUNC((('TARIFA ENTREGA A DIRECCION USD'!C2203-'TARIFA ENTREGA A DIRECCION USD'!D2203)/'TARIFA ENTREGA A DIRECCION USD'!D2203)+1,3)</f>
        <v>0.72299999999999998</v>
      </c>
      <c r="T2203" s="200">
        <f>TRUNC(('TARIFA ENTREGA A DIRECCION USD'!E2203-'TARIFA ENTREGA A DIRECCION USD'!D2203)/'TARIFA ENTREGA A DIRECCION USD'!D2203,3)</f>
        <v>0.255</v>
      </c>
      <c r="U2203" s="200">
        <f>TRUNC(('TARIFA ENTREGA A DIRECCION USD'!F2203-'TARIFA ENTREGA A DIRECCION USD'!D2203)/'TARIFA ENTREGA A DIRECCION USD'!D2203,3)</f>
        <v>0.42799999999999999</v>
      </c>
      <c r="V2203" s="200">
        <f>TRUNC(('TARIFA ENTREGA A DIRECCION USD'!G2203-'TARIFA ENTREGA A DIRECCION USD'!D2203)/'TARIFA ENTREGA A DIRECCION USD'!D2203,3)</f>
        <v>0.95599999999999996</v>
      </c>
      <c r="X2203" s="142">
        <v>16.12</v>
      </c>
      <c r="Y2203" s="190">
        <v>2196</v>
      </c>
      <c r="Z2203" s="200">
        <v>0.55000000000000004</v>
      </c>
      <c r="AA2203" s="200">
        <v>0.13</v>
      </c>
      <c r="AB2203" s="200">
        <v>0.3</v>
      </c>
      <c r="AC2203" s="200">
        <v>0.85</v>
      </c>
      <c r="AL2203"/>
      <c r="AM2203"/>
      <c r="AN2203"/>
      <c r="AO2203"/>
      <c r="AP2203"/>
      <c r="AQ2203"/>
      <c r="AR2203"/>
      <c r="AS2203"/>
      <c r="AT2203"/>
      <c r="AU2203"/>
    </row>
    <row r="2204" spans="17:47" x14ac:dyDescent="0.2">
      <c r="Q2204" s="142">
        <f>TRUNC('TARIFA ENTREGA A DIRECCION USD'!D2205-'TARIFA ENTREGA A DIRECCION USD'!D2204,2)</f>
        <v>0.54</v>
      </c>
      <c r="R2204" s="190">
        <v>2197</v>
      </c>
      <c r="S2204" s="200">
        <f>TRUNC((('TARIFA ENTREGA A DIRECCION USD'!C2204-'TARIFA ENTREGA A DIRECCION USD'!D2204)/'TARIFA ENTREGA A DIRECCION USD'!D2204)+1,3)</f>
        <v>0.72299999999999998</v>
      </c>
      <c r="T2204" s="200">
        <f>TRUNC(('TARIFA ENTREGA A DIRECCION USD'!E2204-'TARIFA ENTREGA A DIRECCION USD'!D2204)/'TARIFA ENTREGA A DIRECCION USD'!D2204,3)</f>
        <v>0.255</v>
      </c>
      <c r="U2204" s="200">
        <f>TRUNC(('TARIFA ENTREGA A DIRECCION USD'!F2204-'TARIFA ENTREGA A DIRECCION USD'!D2204)/'TARIFA ENTREGA A DIRECCION USD'!D2204,3)</f>
        <v>0.42799999999999999</v>
      </c>
      <c r="V2204" s="200">
        <f>TRUNC(('TARIFA ENTREGA A DIRECCION USD'!G2204-'TARIFA ENTREGA A DIRECCION USD'!D2204)/'TARIFA ENTREGA A DIRECCION USD'!D2204,3)</f>
        <v>0.95599999999999996</v>
      </c>
      <c r="X2204" s="142">
        <v>16.12</v>
      </c>
      <c r="Y2204" s="190">
        <v>2197</v>
      </c>
      <c r="Z2204" s="200">
        <v>0.55000000000000004</v>
      </c>
      <c r="AA2204" s="200">
        <v>0.13</v>
      </c>
      <c r="AB2204" s="200">
        <v>0.3</v>
      </c>
      <c r="AC2204" s="200">
        <v>0.85</v>
      </c>
      <c r="AL2204"/>
      <c r="AM2204"/>
      <c r="AN2204"/>
      <c r="AO2204"/>
      <c r="AP2204"/>
      <c r="AQ2204"/>
      <c r="AR2204"/>
      <c r="AS2204"/>
      <c r="AT2204"/>
      <c r="AU2204"/>
    </row>
    <row r="2205" spans="17:47" x14ac:dyDescent="0.2">
      <c r="Q2205" s="142">
        <f>TRUNC('TARIFA ENTREGA A DIRECCION USD'!D2206-'TARIFA ENTREGA A DIRECCION USD'!D2205,2)</f>
        <v>0.54</v>
      </c>
      <c r="R2205" s="190">
        <v>2198</v>
      </c>
      <c r="S2205" s="200">
        <f>TRUNC((('TARIFA ENTREGA A DIRECCION USD'!C2205-'TARIFA ENTREGA A DIRECCION USD'!D2205)/'TARIFA ENTREGA A DIRECCION USD'!D2205)+1,3)</f>
        <v>0.72299999999999998</v>
      </c>
      <c r="T2205" s="200">
        <f>TRUNC(('TARIFA ENTREGA A DIRECCION USD'!E2205-'TARIFA ENTREGA A DIRECCION USD'!D2205)/'TARIFA ENTREGA A DIRECCION USD'!D2205,3)</f>
        <v>0.255</v>
      </c>
      <c r="U2205" s="200">
        <f>TRUNC(('TARIFA ENTREGA A DIRECCION USD'!F2205-'TARIFA ENTREGA A DIRECCION USD'!D2205)/'TARIFA ENTREGA A DIRECCION USD'!D2205,3)</f>
        <v>0.42799999999999999</v>
      </c>
      <c r="V2205" s="200">
        <f>TRUNC(('TARIFA ENTREGA A DIRECCION USD'!G2205-'TARIFA ENTREGA A DIRECCION USD'!D2205)/'TARIFA ENTREGA A DIRECCION USD'!D2205,3)</f>
        <v>0.95599999999999996</v>
      </c>
      <c r="X2205" s="142">
        <v>16.12</v>
      </c>
      <c r="Y2205" s="190">
        <v>2198</v>
      </c>
      <c r="Z2205" s="200">
        <v>0.55000000000000004</v>
      </c>
      <c r="AA2205" s="200">
        <v>0.13</v>
      </c>
      <c r="AB2205" s="200">
        <v>0.3</v>
      </c>
      <c r="AC2205" s="200">
        <v>0.85</v>
      </c>
      <c r="AL2205"/>
      <c r="AM2205"/>
      <c r="AN2205"/>
      <c r="AO2205"/>
      <c r="AP2205"/>
      <c r="AQ2205"/>
      <c r="AR2205"/>
      <c r="AS2205"/>
      <c r="AT2205"/>
      <c r="AU2205"/>
    </row>
    <row r="2206" spans="17:47" x14ac:dyDescent="0.2">
      <c r="Q2206" s="142">
        <f>TRUNC('TARIFA ENTREGA A DIRECCION USD'!D2207-'TARIFA ENTREGA A DIRECCION USD'!D2206,2)</f>
        <v>0.54</v>
      </c>
      <c r="R2206" s="190">
        <v>2199</v>
      </c>
      <c r="S2206" s="200">
        <f>TRUNC((('TARIFA ENTREGA A DIRECCION USD'!C2206-'TARIFA ENTREGA A DIRECCION USD'!D2206)/'TARIFA ENTREGA A DIRECCION USD'!D2206)+1,3)</f>
        <v>0.72299999999999998</v>
      </c>
      <c r="T2206" s="200">
        <f>TRUNC(('TARIFA ENTREGA A DIRECCION USD'!E2206-'TARIFA ENTREGA A DIRECCION USD'!D2206)/'TARIFA ENTREGA A DIRECCION USD'!D2206,3)</f>
        <v>0.255</v>
      </c>
      <c r="U2206" s="200">
        <f>TRUNC(('TARIFA ENTREGA A DIRECCION USD'!F2206-'TARIFA ENTREGA A DIRECCION USD'!D2206)/'TARIFA ENTREGA A DIRECCION USD'!D2206,3)</f>
        <v>0.42799999999999999</v>
      </c>
      <c r="V2206" s="200">
        <f>TRUNC(('TARIFA ENTREGA A DIRECCION USD'!G2206-'TARIFA ENTREGA A DIRECCION USD'!D2206)/'TARIFA ENTREGA A DIRECCION USD'!D2206,3)</f>
        <v>0.95599999999999996</v>
      </c>
      <c r="X2206" s="142">
        <v>16.12</v>
      </c>
      <c r="Y2206" s="190">
        <v>2199</v>
      </c>
      <c r="Z2206" s="200">
        <v>0.55000000000000004</v>
      </c>
      <c r="AA2206" s="200">
        <v>0.13</v>
      </c>
      <c r="AB2206" s="200">
        <v>0.3</v>
      </c>
      <c r="AC2206" s="200">
        <v>0.85</v>
      </c>
      <c r="AL2206"/>
      <c r="AM2206"/>
      <c r="AN2206"/>
      <c r="AO2206"/>
      <c r="AP2206"/>
      <c r="AQ2206"/>
      <c r="AR2206"/>
      <c r="AS2206"/>
      <c r="AT2206"/>
      <c r="AU2206"/>
    </row>
    <row r="2207" spans="17:47" x14ac:dyDescent="0.2">
      <c r="Q2207" s="142">
        <f>TRUNC('TARIFA ENTREGA A DIRECCION USD'!D2208-'TARIFA ENTREGA A DIRECCION USD'!D2207,2)</f>
        <v>0.54</v>
      </c>
      <c r="R2207" s="190">
        <v>2200</v>
      </c>
      <c r="S2207" s="200">
        <f>TRUNC((('TARIFA ENTREGA A DIRECCION USD'!C2207-'TARIFA ENTREGA A DIRECCION USD'!D2207)/'TARIFA ENTREGA A DIRECCION USD'!D2207)+1,3)</f>
        <v>0.72299999999999998</v>
      </c>
      <c r="T2207" s="200">
        <f>TRUNC(('TARIFA ENTREGA A DIRECCION USD'!E2207-'TARIFA ENTREGA A DIRECCION USD'!D2207)/'TARIFA ENTREGA A DIRECCION USD'!D2207,3)</f>
        <v>0.255</v>
      </c>
      <c r="U2207" s="200">
        <f>TRUNC(('TARIFA ENTREGA A DIRECCION USD'!F2207-'TARIFA ENTREGA A DIRECCION USD'!D2207)/'TARIFA ENTREGA A DIRECCION USD'!D2207,3)</f>
        <v>0.42799999999999999</v>
      </c>
      <c r="V2207" s="200">
        <f>TRUNC(('TARIFA ENTREGA A DIRECCION USD'!G2207-'TARIFA ENTREGA A DIRECCION USD'!D2207)/'TARIFA ENTREGA A DIRECCION USD'!D2207,3)</f>
        <v>0.95599999999999996</v>
      </c>
      <c r="X2207" s="142">
        <v>16.12</v>
      </c>
      <c r="Y2207" s="190">
        <v>2200</v>
      </c>
      <c r="Z2207" s="200">
        <v>0.55000000000000004</v>
      </c>
      <c r="AA2207" s="200">
        <v>0.13</v>
      </c>
      <c r="AB2207" s="200">
        <v>0.3</v>
      </c>
      <c r="AC2207" s="200">
        <v>0.85</v>
      </c>
      <c r="AL2207"/>
      <c r="AM2207"/>
      <c r="AN2207"/>
      <c r="AO2207"/>
      <c r="AP2207"/>
      <c r="AQ2207"/>
      <c r="AR2207"/>
      <c r="AS2207"/>
      <c r="AT2207"/>
      <c r="AU2207"/>
    </row>
    <row r="2208" spans="17:47" x14ac:dyDescent="0.2">
      <c r="Q2208" s="142">
        <f>TRUNC('TARIFA ENTREGA A DIRECCION USD'!D2209-'TARIFA ENTREGA A DIRECCION USD'!D2208,2)</f>
        <v>0.54</v>
      </c>
      <c r="R2208" s="190">
        <v>2201</v>
      </c>
      <c r="S2208" s="200">
        <f>TRUNC((('TARIFA ENTREGA A DIRECCION USD'!C2208-'TARIFA ENTREGA A DIRECCION USD'!D2208)/'TARIFA ENTREGA A DIRECCION USD'!D2208)+1,3)</f>
        <v>0.72299999999999998</v>
      </c>
      <c r="T2208" s="200">
        <f>TRUNC(('TARIFA ENTREGA A DIRECCION USD'!E2208-'TARIFA ENTREGA A DIRECCION USD'!D2208)/'TARIFA ENTREGA A DIRECCION USD'!D2208,3)</f>
        <v>0.255</v>
      </c>
      <c r="U2208" s="200">
        <f>TRUNC(('TARIFA ENTREGA A DIRECCION USD'!F2208-'TARIFA ENTREGA A DIRECCION USD'!D2208)/'TARIFA ENTREGA A DIRECCION USD'!D2208,3)</f>
        <v>0.42799999999999999</v>
      </c>
      <c r="V2208" s="200">
        <f>TRUNC(('TARIFA ENTREGA A DIRECCION USD'!G2208-'TARIFA ENTREGA A DIRECCION USD'!D2208)/'TARIFA ENTREGA A DIRECCION USD'!D2208,3)</f>
        <v>0.95599999999999996</v>
      </c>
      <c r="X2208" s="142">
        <v>16.12</v>
      </c>
      <c r="Y2208" s="190">
        <v>2201</v>
      </c>
      <c r="Z2208" s="200">
        <v>0.55000000000000004</v>
      </c>
      <c r="AA2208" s="200">
        <v>0.13</v>
      </c>
      <c r="AB2208" s="200">
        <v>0.3</v>
      </c>
      <c r="AC2208" s="200">
        <v>0.85</v>
      </c>
      <c r="AL2208"/>
      <c r="AM2208"/>
      <c r="AN2208"/>
      <c r="AO2208"/>
      <c r="AP2208"/>
      <c r="AQ2208"/>
      <c r="AR2208"/>
      <c r="AS2208"/>
      <c r="AT2208"/>
      <c r="AU2208"/>
    </row>
    <row r="2209" spans="17:47" x14ac:dyDescent="0.2">
      <c r="Q2209" s="142">
        <f>TRUNC('TARIFA ENTREGA A DIRECCION USD'!D2210-'TARIFA ENTREGA A DIRECCION USD'!D2209,2)</f>
        <v>0.54</v>
      </c>
      <c r="R2209" s="190">
        <v>2202</v>
      </c>
      <c r="S2209" s="200">
        <f>TRUNC((('TARIFA ENTREGA A DIRECCION USD'!C2209-'TARIFA ENTREGA A DIRECCION USD'!D2209)/'TARIFA ENTREGA A DIRECCION USD'!D2209)+1,3)</f>
        <v>0.72299999999999998</v>
      </c>
      <c r="T2209" s="200">
        <f>TRUNC(('TARIFA ENTREGA A DIRECCION USD'!E2209-'TARIFA ENTREGA A DIRECCION USD'!D2209)/'TARIFA ENTREGA A DIRECCION USD'!D2209,3)</f>
        <v>0.255</v>
      </c>
      <c r="U2209" s="200">
        <f>TRUNC(('TARIFA ENTREGA A DIRECCION USD'!F2209-'TARIFA ENTREGA A DIRECCION USD'!D2209)/'TARIFA ENTREGA A DIRECCION USD'!D2209,3)</f>
        <v>0.42799999999999999</v>
      </c>
      <c r="V2209" s="200">
        <f>TRUNC(('TARIFA ENTREGA A DIRECCION USD'!G2209-'TARIFA ENTREGA A DIRECCION USD'!D2209)/'TARIFA ENTREGA A DIRECCION USD'!D2209,3)</f>
        <v>0.95599999999999996</v>
      </c>
      <c r="X2209" s="142">
        <v>16.12</v>
      </c>
      <c r="Y2209" s="190">
        <v>2202</v>
      </c>
      <c r="Z2209" s="200">
        <v>0.55000000000000004</v>
      </c>
      <c r="AA2209" s="200">
        <v>0.13</v>
      </c>
      <c r="AB2209" s="200">
        <v>0.3</v>
      </c>
      <c r="AC2209" s="200">
        <v>0.85</v>
      </c>
      <c r="AL2209"/>
      <c r="AM2209"/>
      <c r="AN2209"/>
      <c r="AO2209"/>
      <c r="AP2209"/>
      <c r="AQ2209"/>
      <c r="AR2209"/>
      <c r="AS2209"/>
      <c r="AT2209"/>
      <c r="AU2209"/>
    </row>
    <row r="2210" spans="17:47" x14ac:dyDescent="0.2">
      <c r="Q2210" s="142">
        <f>TRUNC('TARIFA ENTREGA A DIRECCION USD'!D2211-'TARIFA ENTREGA A DIRECCION USD'!D2210,2)</f>
        <v>0.54</v>
      </c>
      <c r="R2210" s="190">
        <v>2203</v>
      </c>
      <c r="S2210" s="200">
        <f>TRUNC((('TARIFA ENTREGA A DIRECCION USD'!C2210-'TARIFA ENTREGA A DIRECCION USD'!D2210)/'TARIFA ENTREGA A DIRECCION USD'!D2210)+1,3)</f>
        <v>0.72299999999999998</v>
      </c>
      <c r="T2210" s="200">
        <f>TRUNC(('TARIFA ENTREGA A DIRECCION USD'!E2210-'TARIFA ENTREGA A DIRECCION USD'!D2210)/'TARIFA ENTREGA A DIRECCION USD'!D2210,3)</f>
        <v>0.255</v>
      </c>
      <c r="U2210" s="200">
        <f>TRUNC(('TARIFA ENTREGA A DIRECCION USD'!F2210-'TARIFA ENTREGA A DIRECCION USD'!D2210)/'TARIFA ENTREGA A DIRECCION USD'!D2210,3)</f>
        <v>0.42799999999999999</v>
      </c>
      <c r="V2210" s="200">
        <f>TRUNC(('TARIFA ENTREGA A DIRECCION USD'!G2210-'TARIFA ENTREGA A DIRECCION USD'!D2210)/'TARIFA ENTREGA A DIRECCION USD'!D2210,3)</f>
        <v>0.95599999999999996</v>
      </c>
      <c r="X2210" s="142">
        <v>16.12</v>
      </c>
      <c r="Y2210" s="190">
        <v>2203</v>
      </c>
      <c r="Z2210" s="200">
        <v>0.55000000000000004</v>
      </c>
      <c r="AA2210" s="200">
        <v>0.13</v>
      </c>
      <c r="AB2210" s="200">
        <v>0.3</v>
      </c>
      <c r="AC2210" s="200">
        <v>0.85</v>
      </c>
      <c r="AL2210"/>
      <c r="AM2210"/>
      <c r="AN2210"/>
      <c r="AO2210"/>
      <c r="AP2210"/>
      <c r="AQ2210"/>
      <c r="AR2210"/>
      <c r="AS2210"/>
      <c r="AT2210"/>
      <c r="AU2210"/>
    </row>
    <row r="2211" spans="17:47" x14ac:dyDescent="0.2">
      <c r="Q2211" s="142">
        <f>TRUNC('TARIFA ENTREGA A DIRECCION USD'!D2212-'TARIFA ENTREGA A DIRECCION USD'!D2211,2)</f>
        <v>0.54</v>
      </c>
      <c r="R2211" s="190">
        <v>2204</v>
      </c>
      <c r="S2211" s="200">
        <f>TRUNC((('TARIFA ENTREGA A DIRECCION USD'!C2211-'TARIFA ENTREGA A DIRECCION USD'!D2211)/'TARIFA ENTREGA A DIRECCION USD'!D2211)+1,3)</f>
        <v>0.72299999999999998</v>
      </c>
      <c r="T2211" s="200">
        <f>TRUNC(('TARIFA ENTREGA A DIRECCION USD'!E2211-'TARIFA ENTREGA A DIRECCION USD'!D2211)/'TARIFA ENTREGA A DIRECCION USD'!D2211,3)</f>
        <v>0.255</v>
      </c>
      <c r="U2211" s="200">
        <f>TRUNC(('TARIFA ENTREGA A DIRECCION USD'!F2211-'TARIFA ENTREGA A DIRECCION USD'!D2211)/'TARIFA ENTREGA A DIRECCION USD'!D2211,3)</f>
        <v>0.42799999999999999</v>
      </c>
      <c r="V2211" s="200">
        <f>TRUNC(('TARIFA ENTREGA A DIRECCION USD'!G2211-'TARIFA ENTREGA A DIRECCION USD'!D2211)/'TARIFA ENTREGA A DIRECCION USD'!D2211,3)</f>
        <v>0.95599999999999996</v>
      </c>
      <c r="X2211" s="142">
        <v>16.12</v>
      </c>
      <c r="Y2211" s="190">
        <v>2204</v>
      </c>
      <c r="Z2211" s="200">
        <v>0.55000000000000004</v>
      </c>
      <c r="AA2211" s="200">
        <v>0.13</v>
      </c>
      <c r="AB2211" s="200">
        <v>0.3</v>
      </c>
      <c r="AC2211" s="200">
        <v>0.85</v>
      </c>
      <c r="AL2211"/>
      <c r="AM2211"/>
      <c r="AN2211"/>
      <c r="AO2211"/>
      <c r="AP2211"/>
      <c r="AQ2211"/>
      <c r="AR2211"/>
      <c r="AS2211"/>
      <c r="AT2211"/>
      <c r="AU2211"/>
    </row>
    <row r="2212" spans="17:47" x14ac:dyDescent="0.2">
      <c r="Q2212" s="142">
        <f>TRUNC('TARIFA ENTREGA A DIRECCION USD'!D2213-'TARIFA ENTREGA A DIRECCION USD'!D2212,2)</f>
        <v>0.54</v>
      </c>
      <c r="R2212" s="190">
        <v>2205</v>
      </c>
      <c r="S2212" s="200">
        <f>TRUNC((('TARIFA ENTREGA A DIRECCION USD'!C2212-'TARIFA ENTREGA A DIRECCION USD'!D2212)/'TARIFA ENTREGA A DIRECCION USD'!D2212)+1,3)</f>
        <v>0.72299999999999998</v>
      </c>
      <c r="T2212" s="200">
        <f>TRUNC(('TARIFA ENTREGA A DIRECCION USD'!E2212-'TARIFA ENTREGA A DIRECCION USD'!D2212)/'TARIFA ENTREGA A DIRECCION USD'!D2212,3)</f>
        <v>0.255</v>
      </c>
      <c r="U2212" s="200">
        <f>TRUNC(('TARIFA ENTREGA A DIRECCION USD'!F2212-'TARIFA ENTREGA A DIRECCION USD'!D2212)/'TARIFA ENTREGA A DIRECCION USD'!D2212,3)</f>
        <v>0.42799999999999999</v>
      </c>
      <c r="V2212" s="200">
        <f>TRUNC(('TARIFA ENTREGA A DIRECCION USD'!G2212-'TARIFA ENTREGA A DIRECCION USD'!D2212)/'TARIFA ENTREGA A DIRECCION USD'!D2212,3)</f>
        <v>0.95599999999999996</v>
      </c>
      <c r="X2212" s="142">
        <v>16.12</v>
      </c>
      <c r="Y2212" s="190">
        <v>2205</v>
      </c>
      <c r="Z2212" s="200">
        <v>0.55000000000000004</v>
      </c>
      <c r="AA2212" s="200">
        <v>0.13</v>
      </c>
      <c r="AB2212" s="200">
        <v>0.3</v>
      </c>
      <c r="AC2212" s="200">
        <v>0.85</v>
      </c>
      <c r="AL2212"/>
      <c r="AM2212"/>
      <c r="AN2212"/>
      <c r="AO2212"/>
      <c r="AP2212"/>
      <c r="AQ2212"/>
      <c r="AR2212"/>
      <c r="AS2212"/>
      <c r="AT2212"/>
      <c r="AU2212"/>
    </row>
    <row r="2213" spans="17:47" x14ac:dyDescent="0.2">
      <c r="Q2213" s="142">
        <f>TRUNC('TARIFA ENTREGA A DIRECCION USD'!D2214-'TARIFA ENTREGA A DIRECCION USD'!D2213,2)</f>
        <v>0.54</v>
      </c>
      <c r="R2213" s="190">
        <v>2206</v>
      </c>
      <c r="S2213" s="200">
        <f>TRUNC((('TARIFA ENTREGA A DIRECCION USD'!C2213-'TARIFA ENTREGA A DIRECCION USD'!D2213)/'TARIFA ENTREGA A DIRECCION USD'!D2213)+1,3)</f>
        <v>0.72299999999999998</v>
      </c>
      <c r="T2213" s="200">
        <f>TRUNC(('TARIFA ENTREGA A DIRECCION USD'!E2213-'TARIFA ENTREGA A DIRECCION USD'!D2213)/'TARIFA ENTREGA A DIRECCION USD'!D2213,3)</f>
        <v>0.255</v>
      </c>
      <c r="U2213" s="200">
        <f>TRUNC(('TARIFA ENTREGA A DIRECCION USD'!F2213-'TARIFA ENTREGA A DIRECCION USD'!D2213)/'TARIFA ENTREGA A DIRECCION USD'!D2213,3)</f>
        <v>0.42799999999999999</v>
      </c>
      <c r="V2213" s="200">
        <f>TRUNC(('TARIFA ENTREGA A DIRECCION USD'!G2213-'TARIFA ENTREGA A DIRECCION USD'!D2213)/'TARIFA ENTREGA A DIRECCION USD'!D2213,3)</f>
        <v>0.95599999999999996</v>
      </c>
      <c r="X2213" s="142">
        <v>16.12</v>
      </c>
      <c r="Y2213" s="190">
        <v>2206</v>
      </c>
      <c r="Z2213" s="200">
        <v>0.55000000000000004</v>
      </c>
      <c r="AA2213" s="200">
        <v>0.13</v>
      </c>
      <c r="AB2213" s="200">
        <v>0.3</v>
      </c>
      <c r="AC2213" s="200">
        <v>0.85</v>
      </c>
      <c r="AL2213"/>
      <c r="AM2213"/>
      <c r="AN2213"/>
      <c r="AO2213"/>
      <c r="AP2213"/>
      <c r="AQ2213"/>
      <c r="AR2213"/>
      <c r="AS2213"/>
      <c r="AT2213"/>
      <c r="AU2213"/>
    </row>
    <row r="2214" spans="17:47" x14ac:dyDescent="0.2">
      <c r="Q2214" s="142">
        <f>TRUNC('TARIFA ENTREGA A DIRECCION USD'!D2215-'TARIFA ENTREGA A DIRECCION USD'!D2214,2)</f>
        <v>0.54</v>
      </c>
      <c r="R2214" s="190">
        <v>2207</v>
      </c>
      <c r="S2214" s="200">
        <f>TRUNC((('TARIFA ENTREGA A DIRECCION USD'!C2214-'TARIFA ENTREGA A DIRECCION USD'!D2214)/'TARIFA ENTREGA A DIRECCION USD'!D2214)+1,3)</f>
        <v>0.72299999999999998</v>
      </c>
      <c r="T2214" s="200">
        <f>TRUNC(('TARIFA ENTREGA A DIRECCION USD'!E2214-'TARIFA ENTREGA A DIRECCION USD'!D2214)/'TARIFA ENTREGA A DIRECCION USD'!D2214,3)</f>
        <v>0.255</v>
      </c>
      <c r="U2214" s="200">
        <f>TRUNC(('TARIFA ENTREGA A DIRECCION USD'!F2214-'TARIFA ENTREGA A DIRECCION USD'!D2214)/'TARIFA ENTREGA A DIRECCION USD'!D2214,3)</f>
        <v>0.42799999999999999</v>
      </c>
      <c r="V2214" s="200">
        <f>TRUNC(('TARIFA ENTREGA A DIRECCION USD'!G2214-'TARIFA ENTREGA A DIRECCION USD'!D2214)/'TARIFA ENTREGA A DIRECCION USD'!D2214,3)</f>
        <v>0.95599999999999996</v>
      </c>
      <c r="X2214" s="142">
        <v>16.12</v>
      </c>
      <c r="Y2214" s="190">
        <v>2207</v>
      </c>
      <c r="Z2214" s="200">
        <v>0.55000000000000004</v>
      </c>
      <c r="AA2214" s="200">
        <v>0.13</v>
      </c>
      <c r="AB2214" s="200">
        <v>0.3</v>
      </c>
      <c r="AC2214" s="200">
        <v>0.85</v>
      </c>
      <c r="AL2214"/>
      <c r="AM2214"/>
      <c r="AN2214"/>
      <c r="AO2214"/>
      <c r="AP2214"/>
      <c r="AQ2214"/>
      <c r="AR2214"/>
      <c r="AS2214"/>
      <c r="AT2214"/>
      <c r="AU2214"/>
    </row>
    <row r="2215" spans="17:47" x14ac:dyDescent="0.2">
      <c r="Q2215" s="142">
        <f>TRUNC('TARIFA ENTREGA A DIRECCION USD'!D2216-'TARIFA ENTREGA A DIRECCION USD'!D2215,2)</f>
        <v>0.54</v>
      </c>
      <c r="R2215" s="190">
        <v>2208</v>
      </c>
      <c r="S2215" s="200">
        <f>TRUNC((('TARIFA ENTREGA A DIRECCION USD'!C2215-'TARIFA ENTREGA A DIRECCION USD'!D2215)/'TARIFA ENTREGA A DIRECCION USD'!D2215)+1,3)</f>
        <v>0.72299999999999998</v>
      </c>
      <c r="T2215" s="200">
        <f>TRUNC(('TARIFA ENTREGA A DIRECCION USD'!E2215-'TARIFA ENTREGA A DIRECCION USD'!D2215)/'TARIFA ENTREGA A DIRECCION USD'!D2215,3)</f>
        <v>0.255</v>
      </c>
      <c r="U2215" s="200">
        <f>TRUNC(('TARIFA ENTREGA A DIRECCION USD'!F2215-'TARIFA ENTREGA A DIRECCION USD'!D2215)/'TARIFA ENTREGA A DIRECCION USD'!D2215,3)</f>
        <v>0.42799999999999999</v>
      </c>
      <c r="V2215" s="200">
        <f>TRUNC(('TARIFA ENTREGA A DIRECCION USD'!G2215-'TARIFA ENTREGA A DIRECCION USD'!D2215)/'TARIFA ENTREGA A DIRECCION USD'!D2215,3)</f>
        <v>0.95599999999999996</v>
      </c>
      <c r="X2215" s="142">
        <v>16.12</v>
      </c>
      <c r="Y2215" s="190">
        <v>2208</v>
      </c>
      <c r="Z2215" s="200">
        <v>0.55000000000000004</v>
      </c>
      <c r="AA2215" s="200">
        <v>0.13</v>
      </c>
      <c r="AB2215" s="200">
        <v>0.3</v>
      </c>
      <c r="AC2215" s="200">
        <v>0.85</v>
      </c>
      <c r="AL2215"/>
      <c r="AM2215"/>
      <c r="AN2215"/>
      <c r="AO2215"/>
      <c r="AP2215"/>
      <c r="AQ2215"/>
      <c r="AR2215"/>
      <c r="AS2215"/>
      <c r="AT2215"/>
      <c r="AU2215"/>
    </row>
    <row r="2216" spans="17:47" x14ac:dyDescent="0.2">
      <c r="Q2216" s="142">
        <f>TRUNC('TARIFA ENTREGA A DIRECCION USD'!D2217-'TARIFA ENTREGA A DIRECCION USD'!D2216,2)</f>
        <v>0.54</v>
      </c>
      <c r="R2216" s="190">
        <v>2209</v>
      </c>
      <c r="S2216" s="200">
        <f>TRUNC((('TARIFA ENTREGA A DIRECCION USD'!C2216-'TARIFA ENTREGA A DIRECCION USD'!D2216)/'TARIFA ENTREGA A DIRECCION USD'!D2216)+1,3)</f>
        <v>0.72299999999999998</v>
      </c>
      <c r="T2216" s="200">
        <f>TRUNC(('TARIFA ENTREGA A DIRECCION USD'!E2216-'TARIFA ENTREGA A DIRECCION USD'!D2216)/'TARIFA ENTREGA A DIRECCION USD'!D2216,3)</f>
        <v>0.255</v>
      </c>
      <c r="U2216" s="200">
        <f>TRUNC(('TARIFA ENTREGA A DIRECCION USD'!F2216-'TARIFA ENTREGA A DIRECCION USD'!D2216)/'TARIFA ENTREGA A DIRECCION USD'!D2216,3)</f>
        <v>0.42799999999999999</v>
      </c>
      <c r="V2216" s="200">
        <f>TRUNC(('TARIFA ENTREGA A DIRECCION USD'!G2216-'TARIFA ENTREGA A DIRECCION USD'!D2216)/'TARIFA ENTREGA A DIRECCION USD'!D2216,3)</f>
        <v>0.95599999999999996</v>
      </c>
      <c r="X2216" s="142">
        <v>16.12</v>
      </c>
      <c r="Y2216" s="190">
        <v>2209</v>
      </c>
      <c r="Z2216" s="200">
        <v>0.55000000000000004</v>
      </c>
      <c r="AA2216" s="200">
        <v>0.13</v>
      </c>
      <c r="AB2216" s="200">
        <v>0.3</v>
      </c>
      <c r="AC2216" s="200">
        <v>0.85</v>
      </c>
      <c r="AL2216"/>
      <c r="AM2216"/>
      <c r="AN2216"/>
      <c r="AO2216"/>
      <c r="AP2216"/>
      <c r="AQ2216"/>
      <c r="AR2216"/>
      <c r="AS2216"/>
      <c r="AT2216"/>
      <c r="AU2216"/>
    </row>
    <row r="2217" spans="17:47" x14ac:dyDescent="0.2">
      <c r="Q2217" s="142">
        <f>TRUNC('TARIFA ENTREGA A DIRECCION USD'!D2218-'TARIFA ENTREGA A DIRECCION USD'!D2217,2)</f>
        <v>0.54</v>
      </c>
      <c r="R2217" s="190">
        <v>2210</v>
      </c>
      <c r="S2217" s="200">
        <f>TRUNC((('TARIFA ENTREGA A DIRECCION USD'!C2217-'TARIFA ENTREGA A DIRECCION USD'!D2217)/'TARIFA ENTREGA A DIRECCION USD'!D2217)+1,3)</f>
        <v>0.72299999999999998</v>
      </c>
      <c r="T2217" s="200">
        <f>TRUNC(('TARIFA ENTREGA A DIRECCION USD'!E2217-'TARIFA ENTREGA A DIRECCION USD'!D2217)/'TARIFA ENTREGA A DIRECCION USD'!D2217,3)</f>
        <v>0.255</v>
      </c>
      <c r="U2217" s="200">
        <f>TRUNC(('TARIFA ENTREGA A DIRECCION USD'!F2217-'TARIFA ENTREGA A DIRECCION USD'!D2217)/'TARIFA ENTREGA A DIRECCION USD'!D2217,3)</f>
        <v>0.42799999999999999</v>
      </c>
      <c r="V2217" s="200">
        <f>TRUNC(('TARIFA ENTREGA A DIRECCION USD'!G2217-'TARIFA ENTREGA A DIRECCION USD'!D2217)/'TARIFA ENTREGA A DIRECCION USD'!D2217,3)</f>
        <v>0.95599999999999996</v>
      </c>
      <c r="X2217" s="142">
        <v>16.12</v>
      </c>
      <c r="Y2217" s="190">
        <v>2210</v>
      </c>
      <c r="Z2217" s="200">
        <v>0.55000000000000004</v>
      </c>
      <c r="AA2217" s="200">
        <v>0.13</v>
      </c>
      <c r="AB2217" s="200">
        <v>0.3</v>
      </c>
      <c r="AC2217" s="200">
        <v>0.85</v>
      </c>
      <c r="AL2217"/>
      <c r="AM2217"/>
      <c r="AN2217"/>
      <c r="AO2217"/>
      <c r="AP2217"/>
      <c r="AQ2217"/>
      <c r="AR2217"/>
      <c r="AS2217"/>
      <c r="AT2217"/>
      <c r="AU2217"/>
    </row>
    <row r="2218" spans="17:47" x14ac:dyDescent="0.2">
      <c r="Q2218" s="142">
        <f>TRUNC('TARIFA ENTREGA A DIRECCION USD'!D2219-'TARIFA ENTREGA A DIRECCION USD'!D2218,2)</f>
        <v>0.54</v>
      </c>
      <c r="R2218" s="190">
        <v>2211</v>
      </c>
      <c r="S2218" s="200">
        <f>TRUNC((('TARIFA ENTREGA A DIRECCION USD'!C2218-'TARIFA ENTREGA A DIRECCION USD'!D2218)/'TARIFA ENTREGA A DIRECCION USD'!D2218)+1,3)</f>
        <v>0.72299999999999998</v>
      </c>
      <c r="T2218" s="200">
        <f>TRUNC(('TARIFA ENTREGA A DIRECCION USD'!E2218-'TARIFA ENTREGA A DIRECCION USD'!D2218)/'TARIFA ENTREGA A DIRECCION USD'!D2218,3)</f>
        <v>0.255</v>
      </c>
      <c r="U2218" s="200">
        <f>TRUNC(('TARIFA ENTREGA A DIRECCION USD'!F2218-'TARIFA ENTREGA A DIRECCION USD'!D2218)/'TARIFA ENTREGA A DIRECCION USD'!D2218,3)</f>
        <v>0.42799999999999999</v>
      </c>
      <c r="V2218" s="200">
        <f>TRUNC(('TARIFA ENTREGA A DIRECCION USD'!G2218-'TARIFA ENTREGA A DIRECCION USD'!D2218)/'TARIFA ENTREGA A DIRECCION USD'!D2218,3)</f>
        <v>0.95599999999999996</v>
      </c>
      <c r="X2218" s="142">
        <v>16.12</v>
      </c>
      <c r="Y2218" s="190">
        <v>2211</v>
      </c>
      <c r="Z2218" s="200">
        <v>0.55000000000000004</v>
      </c>
      <c r="AA2218" s="200">
        <v>0.13</v>
      </c>
      <c r="AB2218" s="200">
        <v>0.3</v>
      </c>
      <c r="AC2218" s="200">
        <v>0.85</v>
      </c>
      <c r="AL2218"/>
      <c r="AM2218"/>
      <c r="AN2218"/>
      <c r="AO2218"/>
      <c r="AP2218"/>
      <c r="AQ2218"/>
      <c r="AR2218"/>
      <c r="AS2218"/>
      <c r="AT2218"/>
      <c r="AU2218"/>
    </row>
    <row r="2219" spans="17:47" x14ac:dyDescent="0.2">
      <c r="Q2219" s="142">
        <f>TRUNC('TARIFA ENTREGA A DIRECCION USD'!D2220-'TARIFA ENTREGA A DIRECCION USD'!D2219,2)</f>
        <v>0.54</v>
      </c>
      <c r="R2219" s="190">
        <v>2212</v>
      </c>
      <c r="S2219" s="200">
        <f>TRUNC((('TARIFA ENTREGA A DIRECCION USD'!C2219-'TARIFA ENTREGA A DIRECCION USD'!D2219)/'TARIFA ENTREGA A DIRECCION USD'!D2219)+1,3)</f>
        <v>0.72299999999999998</v>
      </c>
      <c r="T2219" s="200">
        <f>TRUNC(('TARIFA ENTREGA A DIRECCION USD'!E2219-'TARIFA ENTREGA A DIRECCION USD'!D2219)/'TARIFA ENTREGA A DIRECCION USD'!D2219,3)</f>
        <v>0.255</v>
      </c>
      <c r="U2219" s="200">
        <f>TRUNC(('TARIFA ENTREGA A DIRECCION USD'!F2219-'TARIFA ENTREGA A DIRECCION USD'!D2219)/'TARIFA ENTREGA A DIRECCION USD'!D2219,3)</f>
        <v>0.42799999999999999</v>
      </c>
      <c r="V2219" s="200">
        <f>TRUNC(('TARIFA ENTREGA A DIRECCION USD'!G2219-'TARIFA ENTREGA A DIRECCION USD'!D2219)/'TARIFA ENTREGA A DIRECCION USD'!D2219,3)</f>
        <v>0.95599999999999996</v>
      </c>
      <c r="X2219" s="142">
        <v>16.12</v>
      </c>
      <c r="Y2219" s="190">
        <v>2212</v>
      </c>
      <c r="Z2219" s="200">
        <v>0.55000000000000004</v>
      </c>
      <c r="AA2219" s="200">
        <v>0.13</v>
      </c>
      <c r="AB2219" s="200">
        <v>0.3</v>
      </c>
      <c r="AC2219" s="200">
        <v>0.85</v>
      </c>
      <c r="AL2219"/>
      <c r="AM2219"/>
      <c r="AN2219"/>
      <c r="AO2219"/>
      <c r="AP2219"/>
      <c r="AQ2219"/>
      <c r="AR2219"/>
      <c r="AS2219"/>
      <c r="AT2219"/>
      <c r="AU2219"/>
    </row>
    <row r="2220" spans="17:47" x14ac:dyDescent="0.2">
      <c r="Q2220" s="142">
        <f>TRUNC('TARIFA ENTREGA A DIRECCION USD'!D2221-'TARIFA ENTREGA A DIRECCION USD'!D2220,2)</f>
        <v>0.54</v>
      </c>
      <c r="R2220" s="190">
        <v>2213</v>
      </c>
      <c r="S2220" s="200">
        <f>TRUNC((('TARIFA ENTREGA A DIRECCION USD'!C2220-'TARIFA ENTREGA A DIRECCION USD'!D2220)/'TARIFA ENTREGA A DIRECCION USD'!D2220)+1,3)</f>
        <v>0.72299999999999998</v>
      </c>
      <c r="T2220" s="200">
        <f>TRUNC(('TARIFA ENTREGA A DIRECCION USD'!E2220-'TARIFA ENTREGA A DIRECCION USD'!D2220)/'TARIFA ENTREGA A DIRECCION USD'!D2220,3)</f>
        <v>0.255</v>
      </c>
      <c r="U2220" s="200">
        <f>TRUNC(('TARIFA ENTREGA A DIRECCION USD'!F2220-'TARIFA ENTREGA A DIRECCION USD'!D2220)/'TARIFA ENTREGA A DIRECCION USD'!D2220,3)</f>
        <v>0.42799999999999999</v>
      </c>
      <c r="V2220" s="200">
        <f>TRUNC(('TARIFA ENTREGA A DIRECCION USD'!G2220-'TARIFA ENTREGA A DIRECCION USD'!D2220)/'TARIFA ENTREGA A DIRECCION USD'!D2220,3)</f>
        <v>0.95599999999999996</v>
      </c>
      <c r="X2220" s="142">
        <v>16.12</v>
      </c>
      <c r="Y2220" s="190">
        <v>2213</v>
      </c>
      <c r="Z2220" s="200">
        <v>0.55000000000000004</v>
      </c>
      <c r="AA2220" s="200">
        <v>0.13</v>
      </c>
      <c r="AB2220" s="200">
        <v>0.3</v>
      </c>
      <c r="AC2220" s="200">
        <v>0.85</v>
      </c>
      <c r="AL2220"/>
      <c r="AM2220"/>
      <c r="AN2220"/>
      <c r="AO2220"/>
      <c r="AP2220"/>
      <c r="AQ2220"/>
      <c r="AR2220"/>
      <c r="AS2220"/>
      <c r="AT2220"/>
      <c r="AU2220"/>
    </row>
    <row r="2221" spans="17:47" x14ac:dyDescent="0.2">
      <c r="Q2221" s="142">
        <f>TRUNC('TARIFA ENTREGA A DIRECCION USD'!D2222-'TARIFA ENTREGA A DIRECCION USD'!D2221,2)</f>
        <v>0.54</v>
      </c>
      <c r="R2221" s="190">
        <v>2214</v>
      </c>
      <c r="S2221" s="200">
        <f>TRUNC((('TARIFA ENTREGA A DIRECCION USD'!C2221-'TARIFA ENTREGA A DIRECCION USD'!D2221)/'TARIFA ENTREGA A DIRECCION USD'!D2221)+1,3)</f>
        <v>0.72299999999999998</v>
      </c>
      <c r="T2221" s="200">
        <f>TRUNC(('TARIFA ENTREGA A DIRECCION USD'!E2221-'TARIFA ENTREGA A DIRECCION USD'!D2221)/'TARIFA ENTREGA A DIRECCION USD'!D2221,3)</f>
        <v>0.255</v>
      </c>
      <c r="U2221" s="200">
        <f>TRUNC(('TARIFA ENTREGA A DIRECCION USD'!F2221-'TARIFA ENTREGA A DIRECCION USD'!D2221)/'TARIFA ENTREGA A DIRECCION USD'!D2221,3)</f>
        <v>0.42799999999999999</v>
      </c>
      <c r="V2221" s="200">
        <f>TRUNC(('TARIFA ENTREGA A DIRECCION USD'!G2221-'TARIFA ENTREGA A DIRECCION USD'!D2221)/'TARIFA ENTREGA A DIRECCION USD'!D2221,3)</f>
        <v>0.95599999999999996</v>
      </c>
      <c r="X2221" s="142">
        <v>16.12</v>
      </c>
      <c r="Y2221" s="190">
        <v>2214</v>
      </c>
      <c r="Z2221" s="200">
        <v>0.55000000000000004</v>
      </c>
      <c r="AA2221" s="200">
        <v>0.13</v>
      </c>
      <c r="AB2221" s="200">
        <v>0.3</v>
      </c>
      <c r="AC2221" s="200">
        <v>0.85</v>
      </c>
      <c r="AL2221"/>
      <c r="AM2221"/>
      <c r="AN2221"/>
      <c r="AO2221"/>
      <c r="AP2221"/>
      <c r="AQ2221"/>
      <c r="AR2221"/>
      <c r="AS2221"/>
      <c r="AT2221"/>
      <c r="AU2221"/>
    </row>
    <row r="2222" spans="17:47" x14ac:dyDescent="0.2">
      <c r="Q2222" s="142">
        <f>TRUNC('TARIFA ENTREGA A DIRECCION USD'!D2223-'TARIFA ENTREGA A DIRECCION USD'!D2222,2)</f>
        <v>0.54</v>
      </c>
      <c r="R2222" s="190">
        <v>2215</v>
      </c>
      <c r="S2222" s="200">
        <f>TRUNC((('TARIFA ENTREGA A DIRECCION USD'!C2222-'TARIFA ENTREGA A DIRECCION USD'!D2222)/'TARIFA ENTREGA A DIRECCION USD'!D2222)+1,3)</f>
        <v>0.72299999999999998</v>
      </c>
      <c r="T2222" s="200">
        <f>TRUNC(('TARIFA ENTREGA A DIRECCION USD'!E2222-'TARIFA ENTREGA A DIRECCION USD'!D2222)/'TARIFA ENTREGA A DIRECCION USD'!D2222,3)</f>
        <v>0.255</v>
      </c>
      <c r="U2222" s="200">
        <f>TRUNC(('TARIFA ENTREGA A DIRECCION USD'!F2222-'TARIFA ENTREGA A DIRECCION USD'!D2222)/'TARIFA ENTREGA A DIRECCION USD'!D2222,3)</f>
        <v>0.42799999999999999</v>
      </c>
      <c r="V2222" s="200">
        <f>TRUNC(('TARIFA ENTREGA A DIRECCION USD'!G2222-'TARIFA ENTREGA A DIRECCION USD'!D2222)/'TARIFA ENTREGA A DIRECCION USD'!D2222,3)</f>
        <v>0.95599999999999996</v>
      </c>
      <c r="X2222" s="142">
        <v>16.12</v>
      </c>
      <c r="Y2222" s="190">
        <v>2215</v>
      </c>
      <c r="Z2222" s="200">
        <v>0.55000000000000004</v>
      </c>
      <c r="AA2222" s="200">
        <v>0.13</v>
      </c>
      <c r="AB2222" s="200">
        <v>0.3</v>
      </c>
      <c r="AC2222" s="200">
        <v>0.85</v>
      </c>
      <c r="AL2222"/>
      <c r="AM2222"/>
      <c r="AN2222"/>
      <c r="AO2222"/>
      <c r="AP2222"/>
      <c r="AQ2222"/>
      <c r="AR2222"/>
      <c r="AS2222"/>
      <c r="AT2222"/>
      <c r="AU2222"/>
    </row>
    <row r="2223" spans="17:47" x14ac:dyDescent="0.2">
      <c r="Q2223" s="142">
        <f>TRUNC('TARIFA ENTREGA A DIRECCION USD'!D2224-'TARIFA ENTREGA A DIRECCION USD'!D2223,2)</f>
        <v>0.54</v>
      </c>
      <c r="R2223" s="190">
        <v>2216</v>
      </c>
      <c r="S2223" s="200">
        <f>TRUNC((('TARIFA ENTREGA A DIRECCION USD'!C2223-'TARIFA ENTREGA A DIRECCION USD'!D2223)/'TARIFA ENTREGA A DIRECCION USD'!D2223)+1,3)</f>
        <v>0.72299999999999998</v>
      </c>
      <c r="T2223" s="200">
        <f>TRUNC(('TARIFA ENTREGA A DIRECCION USD'!E2223-'TARIFA ENTREGA A DIRECCION USD'!D2223)/'TARIFA ENTREGA A DIRECCION USD'!D2223,3)</f>
        <v>0.255</v>
      </c>
      <c r="U2223" s="200">
        <f>TRUNC(('TARIFA ENTREGA A DIRECCION USD'!F2223-'TARIFA ENTREGA A DIRECCION USD'!D2223)/'TARIFA ENTREGA A DIRECCION USD'!D2223,3)</f>
        <v>0.42799999999999999</v>
      </c>
      <c r="V2223" s="200">
        <f>TRUNC(('TARIFA ENTREGA A DIRECCION USD'!G2223-'TARIFA ENTREGA A DIRECCION USD'!D2223)/'TARIFA ENTREGA A DIRECCION USD'!D2223,3)</f>
        <v>0.95599999999999996</v>
      </c>
      <c r="X2223" s="142">
        <v>16.12</v>
      </c>
      <c r="Y2223" s="190">
        <v>2216</v>
      </c>
      <c r="Z2223" s="200">
        <v>0.55000000000000004</v>
      </c>
      <c r="AA2223" s="200">
        <v>0.13</v>
      </c>
      <c r="AB2223" s="200">
        <v>0.3</v>
      </c>
      <c r="AC2223" s="200">
        <v>0.85</v>
      </c>
      <c r="AL2223"/>
      <c r="AM2223"/>
      <c r="AN2223"/>
      <c r="AO2223"/>
      <c r="AP2223"/>
      <c r="AQ2223"/>
      <c r="AR2223"/>
      <c r="AS2223"/>
      <c r="AT2223"/>
      <c r="AU2223"/>
    </row>
    <row r="2224" spans="17:47" x14ac:dyDescent="0.2">
      <c r="Q2224" s="142">
        <f>TRUNC('TARIFA ENTREGA A DIRECCION USD'!D2225-'TARIFA ENTREGA A DIRECCION USD'!D2224,2)</f>
        <v>0.54</v>
      </c>
      <c r="R2224" s="190">
        <v>2217</v>
      </c>
      <c r="S2224" s="200">
        <f>TRUNC((('TARIFA ENTREGA A DIRECCION USD'!C2224-'TARIFA ENTREGA A DIRECCION USD'!D2224)/'TARIFA ENTREGA A DIRECCION USD'!D2224)+1,3)</f>
        <v>0.72299999999999998</v>
      </c>
      <c r="T2224" s="200">
        <f>TRUNC(('TARIFA ENTREGA A DIRECCION USD'!E2224-'TARIFA ENTREGA A DIRECCION USD'!D2224)/'TARIFA ENTREGA A DIRECCION USD'!D2224,3)</f>
        <v>0.255</v>
      </c>
      <c r="U2224" s="200">
        <f>TRUNC(('TARIFA ENTREGA A DIRECCION USD'!F2224-'TARIFA ENTREGA A DIRECCION USD'!D2224)/'TARIFA ENTREGA A DIRECCION USD'!D2224,3)</f>
        <v>0.42799999999999999</v>
      </c>
      <c r="V2224" s="200">
        <f>TRUNC(('TARIFA ENTREGA A DIRECCION USD'!G2224-'TARIFA ENTREGA A DIRECCION USD'!D2224)/'TARIFA ENTREGA A DIRECCION USD'!D2224,3)</f>
        <v>0.95599999999999996</v>
      </c>
      <c r="X2224" s="142">
        <v>16.12</v>
      </c>
      <c r="Y2224" s="190">
        <v>2217</v>
      </c>
      <c r="Z2224" s="200">
        <v>0.55000000000000004</v>
      </c>
      <c r="AA2224" s="200">
        <v>0.13</v>
      </c>
      <c r="AB2224" s="200">
        <v>0.3</v>
      </c>
      <c r="AC2224" s="200">
        <v>0.85</v>
      </c>
      <c r="AL2224"/>
      <c r="AM2224"/>
      <c r="AN2224"/>
      <c r="AO2224"/>
      <c r="AP2224"/>
      <c r="AQ2224"/>
      <c r="AR2224"/>
      <c r="AS2224"/>
      <c r="AT2224"/>
      <c r="AU2224"/>
    </row>
    <row r="2225" spans="17:47" x14ac:dyDescent="0.2">
      <c r="Q2225" s="142">
        <f>TRUNC('TARIFA ENTREGA A DIRECCION USD'!D2226-'TARIFA ENTREGA A DIRECCION USD'!D2225,2)</f>
        <v>0.54</v>
      </c>
      <c r="R2225" s="190">
        <v>2218</v>
      </c>
      <c r="S2225" s="200">
        <f>TRUNC((('TARIFA ENTREGA A DIRECCION USD'!C2225-'TARIFA ENTREGA A DIRECCION USD'!D2225)/'TARIFA ENTREGA A DIRECCION USD'!D2225)+1,3)</f>
        <v>0.72299999999999998</v>
      </c>
      <c r="T2225" s="200">
        <f>TRUNC(('TARIFA ENTREGA A DIRECCION USD'!E2225-'TARIFA ENTREGA A DIRECCION USD'!D2225)/'TARIFA ENTREGA A DIRECCION USD'!D2225,3)</f>
        <v>0.255</v>
      </c>
      <c r="U2225" s="200">
        <f>TRUNC(('TARIFA ENTREGA A DIRECCION USD'!F2225-'TARIFA ENTREGA A DIRECCION USD'!D2225)/'TARIFA ENTREGA A DIRECCION USD'!D2225,3)</f>
        <v>0.42799999999999999</v>
      </c>
      <c r="V2225" s="200">
        <f>TRUNC(('TARIFA ENTREGA A DIRECCION USD'!G2225-'TARIFA ENTREGA A DIRECCION USD'!D2225)/'TARIFA ENTREGA A DIRECCION USD'!D2225,3)</f>
        <v>0.95599999999999996</v>
      </c>
      <c r="X2225" s="142">
        <v>16.12</v>
      </c>
      <c r="Y2225" s="190">
        <v>2218</v>
      </c>
      <c r="Z2225" s="200">
        <v>0.55000000000000004</v>
      </c>
      <c r="AA2225" s="200">
        <v>0.13</v>
      </c>
      <c r="AB2225" s="200">
        <v>0.3</v>
      </c>
      <c r="AC2225" s="200">
        <v>0.85</v>
      </c>
      <c r="AL2225"/>
      <c r="AM2225"/>
      <c r="AN2225"/>
      <c r="AO2225"/>
      <c r="AP2225"/>
      <c r="AQ2225"/>
      <c r="AR2225"/>
      <c r="AS2225"/>
      <c r="AT2225"/>
      <c r="AU2225"/>
    </row>
    <row r="2226" spans="17:47" x14ac:dyDescent="0.2">
      <c r="Q2226" s="142">
        <f>TRUNC('TARIFA ENTREGA A DIRECCION USD'!D2227-'TARIFA ENTREGA A DIRECCION USD'!D2226,2)</f>
        <v>0.54</v>
      </c>
      <c r="R2226" s="190">
        <v>2219</v>
      </c>
      <c r="S2226" s="200">
        <f>TRUNC((('TARIFA ENTREGA A DIRECCION USD'!C2226-'TARIFA ENTREGA A DIRECCION USD'!D2226)/'TARIFA ENTREGA A DIRECCION USD'!D2226)+1,3)</f>
        <v>0.72299999999999998</v>
      </c>
      <c r="T2226" s="200">
        <f>TRUNC(('TARIFA ENTREGA A DIRECCION USD'!E2226-'TARIFA ENTREGA A DIRECCION USD'!D2226)/'TARIFA ENTREGA A DIRECCION USD'!D2226,3)</f>
        <v>0.255</v>
      </c>
      <c r="U2226" s="200">
        <f>TRUNC(('TARIFA ENTREGA A DIRECCION USD'!F2226-'TARIFA ENTREGA A DIRECCION USD'!D2226)/'TARIFA ENTREGA A DIRECCION USD'!D2226,3)</f>
        <v>0.42799999999999999</v>
      </c>
      <c r="V2226" s="200">
        <f>TRUNC(('TARIFA ENTREGA A DIRECCION USD'!G2226-'TARIFA ENTREGA A DIRECCION USD'!D2226)/'TARIFA ENTREGA A DIRECCION USD'!D2226,3)</f>
        <v>0.95599999999999996</v>
      </c>
      <c r="X2226" s="142">
        <v>16.12</v>
      </c>
      <c r="Y2226" s="190">
        <v>2219</v>
      </c>
      <c r="Z2226" s="200">
        <v>0.55000000000000004</v>
      </c>
      <c r="AA2226" s="200">
        <v>0.13</v>
      </c>
      <c r="AB2226" s="200">
        <v>0.3</v>
      </c>
      <c r="AC2226" s="200">
        <v>0.85</v>
      </c>
      <c r="AL2226"/>
      <c r="AM2226"/>
      <c r="AN2226"/>
      <c r="AO2226"/>
      <c r="AP2226"/>
      <c r="AQ2226"/>
      <c r="AR2226"/>
      <c r="AS2226"/>
      <c r="AT2226"/>
      <c r="AU2226"/>
    </row>
    <row r="2227" spans="17:47" x14ac:dyDescent="0.2">
      <c r="Q2227" s="142">
        <f>TRUNC('TARIFA ENTREGA A DIRECCION USD'!D2228-'TARIFA ENTREGA A DIRECCION USD'!D2227,2)</f>
        <v>0.54</v>
      </c>
      <c r="R2227" s="190">
        <v>2220</v>
      </c>
      <c r="S2227" s="200">
        <f>TRUNC((('TARIFA ENTREGA A DIRECCION USD'!C2227-'TARIFA ENTREGA A DIRECCION USD'!D2227)/'TARIFA ENTREGA A DIRECCION USD'!D2227)+1,3)</f>
        <v>0.72299999999999998</v>
      </c>
      <c r="T2227" s="200">
        <f>TRUNC(('TARIFA ENTREGA A DIRECCION USD'!E2227-'TARIFA ENTREGA A DIRECCION USD'!D2227)/'TARIFA ENTREGA A DIRECCION USD'!D2227,3)</f>
        <v>0.255</v>
      </c>
      <c r="U2227" s="200">
        <f>TRUNC(('TARIFA ENTREGA A DIRECCION USD'!F2227-'TARIFA ENTREGA A DIRECCION USD'!D2227)/'TARIFA ENTREGA A DIRECCION USD'!D2227,3)</f>
        <v>0.42799999999999999</v>
      </c>
      <c r="V2227" s="200">
        <f>TRUNC(('TARIFA ENTREGA A DIRECCION USD'!G2227-'TARIFA ENTREGA A DIRECCION USD'!D2227)/'TARIFA ENTREGA A DIRECCION USD'!D2227,3)</f>
        <v>0.95599999999999996</v>
      </c>
      <c r="X2227" s="142">
        <v>16.12</v>
      </c>
      <c r="Y2227" s="190">
        <v>2220</v>
      </c>
      <c r="Z2227" s="200">
        <v>0.55000000000000004</v>
      </c>
      <c r="AA2227" s="200">
        <v>0.13</v>
      </c>
      <c r="AB2227" s="200">
        <v>0.3</v>
      </c>
      <c r="AC2227" s="200">
        <v>0.85</v>
      </c>
      <c r="AL2227"/>
      <c r="AM2227"/>
      <c r="AN2227"/>
      <c r="AO2227"/>
      <c r="AP2227"/>
      <c r="AQ2227"/>
      <c r="AR2227"/>
      <c r="AS2227"/>
      <c r="AT2227"/>
      <c r="AU2227"/>
    </row>
    <row r="2228" spans="17:47" x14ac:dyDescent="0.2">
      <c r="Q2228" s="142">
        <f>TRUNC('TARIFA ENTREGA A DIRECCION USD'!D2229-'TARIFA ENTREGA A DIRECCION USD'!D2228,2)</f>
        <v>0.54</v>
      </c>
      <c r="R2228" s="190">
        <v>2221</v>
      </c>
      <c r="S2228" s="200">
        <f>TRUNC((('TARIFA ENTREGA A DIRECCION USD'!C2228-'TARIFA ENTREGA A DIRECCION USD'!D2228)/'TARIFA ENTREGA A DIRECCION USD'!D2228)+1,3)</f>
        <v>0.72299999999999998</v>
      </c>
      <c r="T2228" s="200">
        <f>TRUNC(('TARIFA ENTREGA A DIRECCION USD'!E2228-'TARIFA ENTREGA A DIRECCION USD'!D2228)/'TARIFA ENTREGA A DIRECCION USD'!D2228,3)</f>
        <v>0.255</v>
      </c>
      <c r="U2228" s="200">
        <f>TRUNC(('TARIFA ENTREGA A DIRECCION USD'!F2228-'TARIFA ENTREGA A DIRECCION USD'!D2228)/'TARIFA ENTREGA A DIRECCION USD'!D2228,3)</f>
        <v>0.42799999999999999</v>
      </c>
      <c r="V2228" s="200">
        <f>TRUNC(('TARIFA ENTREGA A DIRECCION USD'!G2228-'TARIFA ENTREGA A DIRECCION USD'!D2228)/'TARIFA ENTREGA A DIRECCION USD'!D2228,3)</f>
        <v>0.95599999999999996</v>
      </c>
      <c r="X2228" s="142">
        <v>16.12</v>
      </c>
      <c r="Y2228" s="190">
        <v>2221</v>
      </c>
      <c r="Z2228" s="200">
        <v>0.55000000000000004</v>
      </c>
      <c r="AA2228" s="200">
        <v>0.13</v>
      </c>
      <c r="AB2228" s="200">
        <v>0.3</v>
      </c>
      <c r="AC2228" s="200">
        <v>0.85</v>
      </c>
      <c r="AL2228"/>
      <c r="AM2228"/>
      <c r="AN2228"/>
      <c r="AO2228"/>
      <c r="AP2228"/>
      <c r="AQ2228"/>
      <c r="AR2228"/>
      <c r="AS2228"/>
      <c r="AT2228"/>
      <c r="AU2228"/>
    </row>
    <row r="2229" spans="17:47" x14ac:dyDescent="0.2">
      <c r="Q2229" s="142">
        <f>TRUNC('TARIFA ENTREGA A DIRECCION USD'!D2230-'TARIFA ENTREGA A DIRECCION USD'!D2229,2)</f>
        <v>0.54</v>
      </c>
      <c r="R2229" s="190">
        <v>2222</v>
      </c>
      <c r="S2229" s="200">
        <f>TRUNC((('TARIFA ENTREGA A DIRECCION USD'!C2229-'TARIFA ENTREGA A DIRECCION USD'!D2229)/'TARIFA ENTREGA A DIRECCION USD'!D2229)+1,3)</f>
        <v>0.72299999999999998</v>
      </c>
      <c r="T2229" s="200">
        <f>TRUNC(('TARIFA ENTREGA A DIRECCION USD'!E2229-'TARIFA ENTREGA A DIRECCION USD'!D2229)/'TARIFA ENTREGA A DIRECCION USD'!D2229,3)</f>
        <v>0.255</v>
      </c>
      <c r="U2229" s="200">
        <f>TRUNC(('TARIFA ENTREGA A DIRECCION USD'!F2229-'TARIFA ENTREGA A DIRECCION USD'!D2229)/'TARIFA ENTREGA A DIRECCION USD'!D2229,3)</f>
        <v>0.42799999999999999</v>
      </c>
      <c r="V2229" s="200">
        <f>TRUNC(('TARIFA ENTREGA A DIRECCION USD'!G2229-'TARIFA ENTREGA A DIRECCION USD'!D2229)/'TARIFA ENTREGA A DIRECCION USD'!D2229,3)</f>
        <v>0.95599999999999996</v>
      </c>
      <c r="X2229" s="142">
        <v>16.12</v>
      </c>
      <c r="Y2229" s="190">
        <v>2222</v>
      </c>
      <c r="Z2229" s="200">
        <v>0.55000000000000004</v>
      </c>
      <c r="AA2229" s="200">
        <v>0.13</v>
      </c>
      <c r="AB2229" s="200">
        <v>0.3</v>
      </c>
      <c r="AC2229" s="200">
        <v>0.85</v>
      </c>
      <c r="AL2229"/>
      <c r="AM2229"/>
      <c r="AN2229"/>
      <c r="AO2229"/>
      <c r="AP2229"/>
      <c r="AQ2229"/>
      <c r="AR2229"/>
      <c r="AS2229"/>
      <c r="AT2229"/>
      <c r="AU2229"/>
    </row>
    <row r="2230" spans="17:47" x14ac:dyDescent="0.2">
      <c r="Q2230" s="142">
        <f>TRUNC('TARIFA ENTREGA A DIRECCION USD'!D2231-'TARIFA ENTREGA A DIRECCION USD'!D2230,2)</f>
        <v>0.54</v>
      </c>
      <c r="R2230" s="190">
        <v>2223</v>
      </c>
      <c r="S2230" s="200">
        <f>TRUNC((('TARIFA ENTREGA A DIRECCION USD'!C2230-'TARIFA ENTREGA A DIRECCION USD'!D2230)/'TARIFA ENTREGA A DIRECCION USD'!D2230)+1,3)</f>
        <v>0.72299999999999998</v>
      </c>
      <c r="T2230" s="200">
        <f>TRUNC(('TARIFA ENTREGA A DIRECCION USD'!E2230-'TARIFA ENTREGA A DIRECCION USD'!D2230)/'TARIFA ENTREGA A DIRECCION USD'!D2230,3)</f>
        <v>0.255</v>
      </c>
      <c r="U2230" s="200">
        <f>TRUNC(('TARIFA ENTREGA A DIRECCION USD'!F2230-'TARIFA ENTREGA A DIRECCION USD'!D2230)/'TARIFA ENTREGA A DIRECCION USD'!D2230,3)</f>
        <v>0.42799999999999999</v>
      </c>
      <c r="V2230" s="200">
        <f>TRUNC(('TARIFA ENTREGA A DIRECCION USD'!G2230-'TARIFA ENTREGA A DIRECCION USD'!D2230)/'TARIFA ENTREGA A DIRECCION USD'!D2230,3)</f>
        <v>0.95599999999999996</v>
      </c>
      <c r="X2230" s="142">
        <v>16.12</v>
      </c>
      <c r="Y2230" s="190">
        <v>2223</v>
      </c>
      <c r="Z2230" s="200">
        <v>0.55000000000000004</v>
      </c>
      <c r="AA2230" s="200">
        <v>0.13</v>
      </c>
      <c r="AB2230" s="200">
        <v>0.3</v>
      </c>
      <c r="AC2230" s="200">
        <v>0.85</v>
      </c>
      <c r="AL2230"/>
      <c r="AM2230"/>
      <c r="AN2230"/>
      <c r="AO2230"/>
      <c r="AP2230"/>
      <c r="AQ2230"/>
      <c r="AR2230"/>
      <c r="AS2230"/>
      <c r="AT2230"/>
      <c r="AU2230"/>
    </row>
    <row r="2231" spans="17:47" x14ac:dyDescent="0.2">
      <c r="Q2231" s="142">
        <f>TRUNC('TARIFA ENTREGA A DIRECCION USD'!D2232-'TARIFA ENTREGA A DIRECCION USD'!D2231,2)</f>
        <v>0.54</v>
      </c>
      <c r="R2231" s="190">
        <v>2224</v>
      </c>
      <c r="S2231" s="200">
        <f>TRUNC((('TARIFA ENTREGA A DIRECCION USD'!C2231-'TARIFA ENTREGA A DIRECCION USD'!D2231)/'TARIFA ENTREGA A DIRECCION USD'!D2231)+1,3)</f>
        <v>0.72299999999999998</v>
      </c>
      <c r="T2231" s="200">
        <f>TRUNC(('TARIFA ENTREGA A DIRECCION USD'!E2231-'TARIFA ENTREGA A DIRECCION USD'!D2231)/'TARIFA ENTREGA A DIRECCION USD'!D2231,3)</f>
        <v>0.255</v>
      </c>
      <c r="U2231" s="200">
        <f>TRUNC(('TARIFA ENTREGA A DIRECCION USD'!F2231-'TARIFA ENTREGA A DIRECCION USD'!D2231)/'TARIFA ENTREGA A DIRECCION USD'!D2231,3)</f>
        <v>0.42799999999999999</v>
      </c>
      <c r="V2231" s="200">
        <f>TRUNC(('TARIFA ENTREGA A DIRECCION USD'!G2231-'TARIFA ENTREGA A DIRECCION USD'!D2231)/'TARIFA ENTREGA A DIRECCION USD'!D2231,3)</f>
        <v>0.95599999999999996</v>
      </c>
      <c r="X2231" s="142">
        <v>16.12</v>
      </c>
      <c r="Y2231" s="190">
        <v>2224</v>
      </c>
      <c r="Z2231" s="200">
        <v>0.55000000000000004</v>
      </c>
      <c r="AA2231" s="200">
        <v>0.13</v>
      </c>
      <c r="AB2231" s="200">
        <v>0.3</v>
      </c>
      <c r="AC2231" s="200">
        <v>0.85</v>
      </c>
      <c r="AL2231"/>
      <c r="AM2231"/>
      <c r="AN2231"/>
      <c r="AO2231"/>
      <c r="AP2231"/>
      <c r="AQ2231"/>
      <c r="AR2231"/>
      <c r="AS2231"/>
      <c r="AT2231"/>
      <c r="AU2231"/>
    </row>
    <row r="2232" spans="17:47" x14ac:dyDescent="0.2">
      <c r="Q2232" s="142">
        <f>TRUNC('TARIFA ENTREGA A DIRECCION USD'!D2233-'TARIFA ENTREGA A DIRECCION USD'!D2232,2)</f>
        <v>0.54</v>
      </c>
      <c r="R2232" s="190">
        <v>2225</v>
      </c>
      <c r="S2232" s="200">
        <f>TRUNC((('TARIFA ENTREGA A DIRECCION USD'!C2232-'TARIFA ENTREGA A DIRECCION USD'!D2232)/'TARIFA ENTREGA A DIRECCION USD'!D2232)+1,3)</f>
        <v>0.72299999999999998</v>
      </c>
      <c r="T2232" s="200">
        <f>TRUNC(('TARIFA ENTREGA A DIRECCION USD'!E2232-'TARIFA ENTREGA A DIRECCION USD'!D2232)/'TARIFA ENTREGA A DIRECCION USD'!D2232,3)</f>
        <v>0.255</v>
      </c>
      <c r="U2232" s="200">
        <f>TRUNC(('TARIFA ENTREGA A DIRECCION USD'!F2232-'TARIFA ENTREGA A DIRECCION USD'!D2232)/'TARIFA ENTREGA A DIRECCION USD'!D2232,3)</f>
        <v>0.42799999999999999</v>
      </c>
      <c r="V2232" s="200">
        <f>TRUNC(('TARIFA ENTREGA A DIRECCION USD'!G2232-'TARIFA ENTREGA A DIRECCION USD'!D2232)/'TARIFA ENTREGA A DIRECCION USD'!D2232,3)</f>
        <v>0.95599999999999996</v>
      </c>
      <c r="X2232" s="142">
        <v>16.12</v>
      </c>
      <c r="Y2232" s="190">
        <v>2225</v>
      </c>
      <c r="Z2232" s="200">
        <v>0.55000000000000004</v>
      </c>
      <c r="AA2232" s="200">
        <v>0.13</v>
      </c>
      <c r="AB2232" s="200">
        <v>0.3</v>
      </c>
      <c r="AC2232" s="200">
        <v>0.85</v>
      </c>
      <c r="AL2232"/>
      <c r="AM2232"/>
      <c r="AN2232"/>
      <c r="AO2232"/>
      <c r="AP2232"/>
      <c r="AQ2232"/>
      <c r="AR2232"/>
      <c r="AS2232"/>
      <c r="AT2232"/>
      <c r="AU2232"/>
    </row>
    <row r="2233" spans="17:47" x14ac:dyDescent="0.2">
      <c r="Q2233" s="142">
        <f>TRUNC('TARIFA ENTREGA A DIRECCION USD'!D2234-'TARIFA ENTREGA A DIRECCION USD'!D2233,2)</f>
        <v>0.54</v>
      </c>
      <c r="R2233" s="190">
        <v>2226</v>
      </c>
      <c r="S2233" s="200">
        <f>TRUNC((('TARIFA ENTREGA A DIRECCION USD'!C2233-'TARIFA ENTREGA A DIRECCION USD'!D2233)/'TARIFA ENTREGA A DIRECCION USD'!D2233)+1,3)</f>
        <v>0.72299999999999998</v>
      </c>
      <c r="T2233" s="200">
        <f>TRUNC(('TARIFA ENTREGA A DIRECCION USD'!E2233-'TARIFA ENTREGA A DIRECCION USD'!D2233)/'TARIFA ENTREGA A DIRECCION USD'!D2233,3)</f>
        <v>0.255</v>
      </c>
      <c r="U2233" s="200">
        <f>TRUNC(('TARIFA ENTREGA A DIRECCION USD'!F2233-'TARIFA ENTREGA A DIRECCION USD'!D2233)/'TARIFA ENTREGA A DIRECCION USD'!D2233,3)</f>
        <v>0.42799999999999999</v>
      </c>
      <c r="V2233" s="200">
        <f>TRUNC(('TARIFA ENTREGA A DIRECCION USD'!G2233-'TARIFA ENTREGA A DIRECCION USD'!D2233)/'TARIFA ENTREGA A DIRECCION USD'!D2233,3)</f>
        <v>0.95599999999999996</v>
      </c>
      <c r="X2233" s="142">
        <v>16.12</v>
      </c>
      <c r="Y2233" s="190">
        <v>2226</v>
      </c>
      <c r="Z2233" s="200">
        <v>0.55000000000000004</v>
      </c>
      <c r="AA2233" s="200">
        <v>0.13</v>
      </c>
      <c r="AB2233" s="200">
        <v>0.3</v>
      </c>
      <c r="AC2233" s="200">
        <v>0.85</v>
      </c>
      <c r="AL2233"/>
      <c r="AM2233"/>
      <c r="AN2233"/>
      <c r="AO2233"/>
      <c r="AP2233"/>
      <c r="AQ2233"/>
      <c r="AR2233"/>
      <c r="AS2233"/>
      <c r="AT2233"/>
      <c r="AU2233"/>
    </row>
    <row r="2234" spans="17:47" x14ac:dyDescent="0.2">
      <c r="Q2234" s="142">
        <f>TRUNC('TARIFA ENTREGA A DIRECCION USD'!D2235-'TARIFA ENTREGA A DIRECCION USD'!D2234,2)</f>
        <v>0.54</v>
      </c>
      <c r="R2234" s="190">
        <v>2227</v>
      </c>
      <c r="S2234" s="200">
        <f>TRUNC((('TARIFA ENTREGA A DIRECCION USD'!C2234-'TARIFA ENTREGA A DIRECCION USD'!D2234)/'TARIFA ENTREGA A DIRECCION USD'!D2234)+1,3)</f>
        <v>0.72299999999999998</v>
      </c>
      <c r="T2234" s="200">
        <f>TRUNC(('TARIFA ENTREGA A DIRECCION USD'!E2234-'TARIFA ENTREGA A DIRECCION USD'!D2234)/'TARIFA ENTREGA A DIRECCION USD'!D2234,3)</f>
        <v>0.255</v>
      </c>
      <c r="U2234" s="200">
        <f>TRUNC(('TARIFA ENTREGA A DIRECCION USD'!F2234-'TARIFA ENTREGA A DIRECCION USD'!D2234)/'TARIFA ENTREGA A DIRECCION USD'!D2234,3)</f>
        <v>0.42799999999999999</v>
      </c>
      <c r="V2234" s="200">
        <f>TRUNC(('TARIFA ENTREGA A DIRECCION USD'!G2234-'TARIFA ENTREGA A DIRECCION USD'!D2234)/'TARIFA ENTREGA A DIRECCION USD'!D2234,3)</f>
        <v>0.95599999999999996</v>
      </c>
      <c r="X2234" s="142">
        <v>16.12</v>
      </c>
      <c r="Y2234" s="190">
        <v>2227</v>
      </c>
      <c r="Z2234" s="200">
        <v>0.55000000000000004</v>
      </c>
      <c r="AA2234" s="200">
        <v>0.13</v>
      </c>
      <c r="AB2234" s="200">
        <v>0.3</v>
      </c>
      <c r="AC2234" s="200">
        <v>0.85</v>
      </c>
      <c r="AL2234"/>
      <c r="AM2234"/>
      <c r="AN2234"/>
      <c r="AO2234"/>
      <c r="AP2234"/>
      <c r="AQ2234"/>
      <c r="AR2234"/>
      <c r="AS2234"/>
      <c r="AT2234"/>
      <c r="AU2234"/>
    </row>
    <row r="2235" spans="17:47" x14ac:dyDescent="0.2">
      <c r="Q2235" s="142">
        <f>TRUNC('TARIFA ENTREGA A DIRECCION USD'!D2236-'TARIFA ENTREGA A DIRECCION USD'!D2235,2)</f>
        <v>0.54</v>
      </c>
      <c r="R2235" s="190">
        <v>2228</v>
      </c>
      <c r="S2235" s="200">
        <f>TRUNC((('TARIFA ENTREGA A DIRECCION USD'!C2235-'TARIFA ENTREGA A DIRECCION USD'!D2235)/'TARIFA ENTREGA A DIRECCION USD'!D2235)+1,3)</f>
        <v>0.72299999999999998</v>
      </c>
      <c r="T2235" s="200">
        <f>TRUNC(('TARIFA ENTREGA A DIRECCION USD'!E2235-'TARIFA ENTREGA A DIRECCION USD'!D2235)/'TARIFA ENTREGA A DIRECCION USD'!D2235,3)</f>
        <v>0.255</v>
      </c>
      <c r="U2235" s="200">
        <f>TRUNC(('TARIFA ENTREGA A DIRECCION USD'!F2235-'TARIFA ENTREGA A DIRECCION USD'!D2235)/'TARIFA ENTREGA A DIRECCION USD'!D2235,3)</f>
        <v>0.42799999999999999</v>
      </c>
      <c r="V2235" s="200">
        <f>TRUNC(('TARIFA ENTREGA A DIRECCION USD'!G2235-'TARIFA ENTREGA A DIRECCION USD'!D2235)/'TARIFA ENTREGA A DIRECCION USD'!D2235,3)</f>
        <v>0.95599999999999996</v>
      </c>
      <c r="X2235" s="142">
        <v>16.12</v>
      </c>
      <c r="Y2235" s="190">
        <v>2228</v>
      </c>
      <c r="Z2235" s="200">
        <v>0.55000000000000004</v>
      </c>
      <c r="AA2235" s="200">
        <v>0.13</v>
      </c>
      <c r="AB2235" s="200">
        <v>0.3</v>
      </c>
      <c r="AC2235" s="200">
        <v>0.85</v>
      </c>
      <c r="AL2235"/>
      <c r="AM2235"/>
      <c r="AN2235"/>
      <c r="AO2235"/>
      <c r="AP2235"/>
      <c r="AQ2235"/>
      <c r="AR2235"/>
      <c r="AS2235"/>
      <c r="AT2235"/>
      <c r="AU2235"/>
    </row>
    <row r="2236" spans="17:47" x14ac:dyDescent="0.2">
      <c r="Q2236" s="142">
        <f>TRUNC('TARIFA ENTREGA A DIRECCION USD'!D2237-'TARIFA ENTREGA A DIRECCION USD'!D2236,2)</f>
        <v>0.54</v>
      </c>
      <c r="R2236" s="190">
        <v>2229</v>
      </c>
      <c r="S2236" s="200">
        <f>TRUNC((('TARIFA ENTREGA A DIRECCION USD'!C2236-'TARIFA ENTREGA A DIRECCION USD'!D2236)/'TARIFA ENTREGA A DIRECCION USD'!D2236)+1,3)</f>
        <v>0.72299999999999998</v>
      </c>
      <c r="T2236" s="200">
        <f>TRUNC(('TARIFA ENTREGA A DIRECCION USD'!E2236-'TARIFA ENTREGA A DIRECCION USD'!D2236)/'TARIFA ENTREGA A DIRECCION USD'!D2236,3)</f>
        <v>0.255</v>
      </c>
      <c r="U2236" s="200">
        <f>TRUNC(('TARIFA ENTREGA A DIRECCION USD'!F2236-'TARIFA ENTREGA A DIRECCION USD'!D2236)/'TARIFA ENTREGA A DIRECCION USD'!D2236,3)</f>
        <v>0.42799999999999999</v>
      </c>
      <c r="V2236" s="200">
        <f>TRUNC(('TARIFA ENTREGA A DIRECCION USD'!G2236-'TARIFA ENTREGA A DIRECCION USD'!D2236)/'TARIFA ENTREGA A DIRECCION USD'!D2236,3)</f>
        <v>0.95599999999999996</v>
      </c>
      <c r="X2236" s="142">
        <v>16.12</v>
      </c>
      <c r="Y2236" s="190">
        <v>2229</v>
      </c>
      <c r="Z2236" s="200">
        <v>0.55000000000000004</v>
      </c>
      <c r="AA2236" s="200">
        <v>0.13</v>
      </c>
      <c r="AB2236" s="200">
        <v>0.3</v>
      </c>
      <c r="AC2236" s="200">
        <v>0.85</v>
      </c>
      <c r="AL2236"/>
      <c r="AM2236"/>
      <c r="AN2236"/>
      <c r="AO2236"/>
      <c r="AP2236"/>
      <c r="AQ2236"/>
      <c r="AR2236"/>
      <c r="AS2236"/>
      <c r="AT2236"/>
      <c r="AU2236"/>
    </row>
    <row r="2237" spans="17:47" x14ac:dyDescent="0.2">
      <c r="Q2237" s="142">
        <f>TRUNC('TARIFA ENTREGA A DIRECCION USD'!D2238-'TARIFA ENTREGA A DIRECCION USD'!D2237,2)</f>
        <v>0.54</v>
      </c>
      <c r="R2237" s="190">
        <v>2230</v>
      </c>
      <c r="S2237" s="200">
        <f>TRUNC((('TARIFA ENTREGA A DIRECCION USD'!C2237-'TARIFA ENTREGA A DIRECCION USD'!D2237)/'TARIFA ENTREGA A DIRECCION USD'!D2237)+1,3)</f>
        <v>0.72299999999999998</v>
      </c>
      <c r="T2237" s="200">
        <f>TRUNC(('TARIFA ENTREGA A DIRECCION USD'!E2237-'TARIFA ENTREGA A DIRECCION USD'!D2237)/'TARIFA ENTREGA A DIRECCION USD'!D2237,3)</f>
        <v>0.255</v>
      </c>
      <c r="U2237" s="200">
        <f>TRUNC(('TARIFA ENTREGA A DIRECCION USD'!F2237-'TARIFA ENTREGA A DIRECCION USD'!D2237)/'TARIFA ENTREGA A DIRECCION USD'!D2237,3)</f>
        <v>0.42799999999999999</v>
      </c>
      <c r="V2237" s="200">
        <f>TRUNC(('TARIFA ENTREGA A DIRECCION USD'!G2237-'TARIFA ENTREGA A DIRECCION USD'!D2237)/'TARIFA ENTREGA A DIRECCION USD'!D2237,3)</f>
        <v>0.95599999999999996</v>
      </c>
      <c r="X2237" s="142">
        <v>16.12</v>
      </c>
      <c r="Y2237" s="190">
        <v>2230</v>
      </c>
      <c r="Z2237" s="200">
        <v>0.55000000000000004</v>
      </c>
      <c r="AA2237" s="200">
        <v>0.13</v>
      </c>
      <c r="AB2237" s="200">
        <v>0.3</v>
      </c>
      <c r="AC2237" s="200">
        <v>0.85</v>
      </c>
      <c r="AL2237"/>
      <c r="AM2237"/>
      <c r="AN2237"/>
      <c r="AO2237"/>
      <c r="AP2237"/>
      <c r="AQ2237"/>
      <c r="AR2237"/>
      <c r="AS2237"/>
      <c r="AT2237"/>
      <c r="AU2237"/>
    </row>
    <row r="2238" spans="17:47" x14ac:dyDescent="0.2">
      <c r="Q2238" s="142">
        <f>TRUNC('TARIFA ENTREGA A DIRECCION USD'!D2239-'TARIFA ENTREGA A DIRECCION USD'!D2238,2)</f>
        <v>0.54</v>
      </c>
      <c r="R2238" s="190">
        <v>2231</v>
      </c>
      <c r="S2238" s="200">
        <f>TRUNC((('TARIFA ENTREGA A DIRECCION USD'!C2238-'TARIFA ENTREGA A DIRECCION USD'!D2238)/'TARIFA ENTREGA A DIRECCION USD'!D2238)+1,3)</f>
        <v>0.72299999999999998</v>
      </c>
      <c r="T2238" s="200">
        <f>TRUNC(('TARIFA ENTREGA A DIRECCION USD'!E2238-'TARIFA ENTREGA A DIRECCION USD'!D2238)/'TARIFA ENTREGA A DIRECCION USD'!D2238,3)</f>
        <v>0.255</v>
      </c>
      <c r="U2238" s="200">
        <f>TRUNC(('TARIFA ENTREGA A DIRECCION USD'!F2238-'TARIFA ENTREGA A DIRECCION USD'!D2238)/'TARIFA ENTREGA A DIRECCION USD'!D2238,3)</f>
        <v>0.42799999999999999</v>
      </c>
      <c r="V2238" s="200">
        <f>TRUNC(('TARIFA ENTREGA A DIRECCION USD'!G2238-'TARIFA ENTREGA A DIRECCION USD'!D2238)/'TARIFA ENTREGA A DIRECCION USD'!D2238,3)</f>
        <v>0.95599999999999996</v>
      </c>
      <c r="X2238" s="142">
        <v>16.12</v>
      </c>
      <c r="Y2238" s="190">
        <v>2231</v>
      </c>
      <c r="Z2238" s="200">
        <v>0.55000000000000004</v>
      </c>
      <c r="AA2238" s="200">
        <v>0.13</v>
      </c>
      <c r="AB2238" s="200">
        <v>0.3</v>
      </c>
      <c r="AC2238" s="200">
        <v>0.85</v>
      </c>
      <c r="AL2238"/>
      <c r="AM2238"/>
      <c r="AN2238"/>
      <c r="AO2238"/>
      <c r="AP2238"/>
      <c r="AQ2238"/>
      <c r="AR2238"/>
      <c r="AS2238"/>
      <c r="AT2238"/>
      <c r="AU2238"/>
    </row>
    <row r="2239" spans="17:47" x14ac:dyDescent="0.2">
      <c r="Q2239" s="142">
        <f>TRUNC('TARIFA ENTREGA A DIRECCION USD'!D2240-'TARIFA ENTREGA A DIRECCION USD'!D2239,2)</f>
        <v>0.54</v>
      </c>
      <c r="R2239" s="190">
        <v>2232</v>
      </c>
      <c r="S2239" s="200">
        <f>TRUNC((('TARIFA ENTREGA A DIRECCION USD'!C2239-'TARIFA ENTREGA A DIRECCION USD'!D2239)/'TARIFA ENTREGA A DIRECCION USD'!D2239)+1,3)</f>
        <v>0.72299999999999998</v>
      </c>
      <c r="T2239" s="200">
        <f>TRUNC(('TARIFA ENTREGA A DIRECCION USD'!E2239-'TARIFA ENTREGA A DIRECCION USD'!D2239)/'TARIFA ENTREGA A DIRECCION USD'!D2239,3)</f>
        <v>0.255</v>
      </c>
      <c r="U2239" s="200">
        <f>TRUNC(('TARIFA ENTREGA A DIRECCION USD'!F2239-'TARIFA ENTREGA A DIRECCION USD'!D2239)/'TARIFA ENTREGA A DIRECCION USD'!D2239,3)</f>
        <v>0.42799999999999999</v>
      </c>
      <c r="V2239" s="200">
        <f>TRUNC(('TARIFA ENTREGA A DIRECCION USD'!G2239-'TARIFA ENTREGA A DIRECCION USD'!D2239)/'TARIFA ENTREGA A DIRECCION USD'!D2239,3)</f>
        <v>0.95599999999999996</v>
      </c>
      <c r="X2239" s="142">
        <v>16.12</v>
      </c>
      <c r="Y2239" s="190">
        <v>2232</v>
      </c>
      <c r="Z2239" s="200">
        <v>0.55000000000000004</v>
      </c>
      <c r="AA2239" s="200">
        <v>0.13</v>
      </c>
      <c r="AB2239" s="200">
        <v>0.3</v>
      </c>
      <c r="AC2239" s="200">
        <v>0.85</v>
      </c>
      <c r="AL2239"/>
      <c r="AM2239"/>
      <c r="AN2239"/>
      <c r="AO2239"/>
      <c r="AP2239"/>
      <c r="AQ2239"/>
      <c r="AR2239"/>
      <c r="AS2239"/>
      <c r="AT2239"/>
      <c r="AU2239"/>
    </row>
    <row r="2240" spans="17:47" x14ac:dyDescent="0.2">
      <c r="Q2240" s="142">
        <f>TRUNC('TARIFA ENTREGA A DIRECCION USD'!D2241-'TARIFA ENTREGA A DIRECCION USD'!D2240,2)</f>
        <v>0.54</v>
      </c>
      <c r="R2240" s="190">
        <v>2233</v>
      </c>
      <c r="S2240" s="200">
        <f>TRUNC((('TARIFA ENTREGA A DIRECCION USD'!C2240-'TARIFA ENTREGA A DIRECCION USD'!D2240)/'TARIFA ENTREGA A DIRECCION USD'!D2240)+1,3)</f>
        <v>0.72299999999999998</v>
      </c>
      <c r="T2240" s="200">
        <f>TRUNC(('TARIFA ENTREGA A DIRECCION USD'!E2240-'TARIFA ENTREGA A DIRECCION USD'!D2240)/'TARIFA ENTREGA A DIRECCION USD'!D2240,3)</f>
        <v>0.255</v>
      </c>
      <c r="U2240" s="200">
        <f>TRUNC(('TARIFA ENTREGA A DIRECCION USD'!F2240-'TARIFA ENTREGA A DIRECCION USD'!D2240)/'TARIFA ENTREGA A DIRECCION USD'!D2240,3)</f>
        <v>0.42799999999999999</v>
      </c>
      <c r="V2240" s="200">
        <f>TRUNC(('TARIFA ENTREGA A DIRECCION USD'!G2240-'TARIFA ENTREGA A DIRECCION USD'!D2240)/'TARIFA ENTREGA A DIRECCION USD'!D2240,3)</f>
        <v>0.95599999999999996</v>
      </c>
      <c r="X2240" s="142">
        <v>16.12</v>
      </c>
      <c r="Y2240" s="190">
        <v>2233</v>
      </c>
      <c r="Z2240" s="200">
        <v>0.55000000000000004</v>
      </c>
      <c r="AA2240" s="200">
        <v>0.13</v>
      </c>
      <c r="AB2240" s="200">
        <v>0.3</v>
      </c>
      <c r="AC2240" s="200">
        <v>0.85</v>
      </c>
      <c r="AL2240"/>
      <c r="AM2240"/>
      <c r="AN2240"/>
      <c r="AO2240"/>
      <c r="AP2240"/>
      <c r="AQ2240"/>
      <c r="AR2240"/>
      <c r="AS2240"/>
      <c r="AT2240"/>
      <c r="AU2240"/>
    </row>
    <row r="2241" spans="17:47" x14ac:dyDescent="0.2">
      <c r="Q2241" s="142">
        <f>TRUNC('TARIFA ENTREGA A DIRECCION USD'!D2242-'TARIFA ENTREGA A DIRECCION USD'!D2241,2)</f>
        <v>0.54</v>
      </c>
      <c r="R2241" s="190">
        <v>2234</v>
      </c>
      <c r="S2241" s="200">
        <f>TRUNC((('TARIFA ENTREGA A DIRECCION USD'!C2241-'TARIFA ENTREGA A DIRECCION USD'!D2241)/'TARIFA ENTREGA A DIRECCION USD'!D2241)+1,3)</f>
        <v>0.72299999999999998</v>
      </c>
      <c r="T2241" s="200">
        <f>TRUNC(('TARIFA ENTREGA A DIRECCION USD'!E2241-'TARIFA ENTREGA A DIRECCION USD'!D2241)/'TARIFA ENTREGA A DIRECCION USD'!D2241,3)</f>
        <v>0.255</v>
      </c>
      <c r="U2241" s="200">
        <f>TRUNC(('TARIFA ENTREGA A DIRECCION USD'!F2241-'TARIFA ENTREGA A DIRECCION USD'!D2241)/'TARIFA ENTREGA A DIRECCION USD'!D2241,3)</f>
        <v>0.42799999999999999</v>
      </c>
      <c r="V2241" s="200">
        <f>TRUNC(('TARIFA ENTREGA A DIRECCION USD'!G2241-'TARIFA ENTREGA A DIRECCION USD'!D2241)/'TARIFA ENTREGA A DIRECCION USD'!D2241,3)</f>
        <v>0.95599999999999996</v>
      </c>
      <c r="X2241" s="142">
        <v>16.12</v>
      </c>
      <c r="Y2241" s="190">
        <v>2234</v>
      </c>
      <c r="Z2241" s="200">
        <v>0.55000000000000004</v>
      </c>
      <c r="AA2241" s="200">
        <v>0.13</v>
      </c>
      <c r="AB2241" s="200">
        <v>0.3</v>
      </c>
      <c r="AC2241" s="200">
        <v>0.85</v>
      </c>
      <c r="AL2241"/>
      <c r="AM2241"/>
      <c r="AN2241"/>
      <c r="AO2241"/>
      <c r="AP2241"/>
      <c r="AQ2241"/>
      <c r="AR2241"/>
      <c r="AS2241"/>
      <c r="AT2241"/>
      <c r="AU2241"/>
    </row>
    <row r="2242" spans="17:47" x14ac:dyDescent="0.2">
      <c r="Q2242" s="142">
        <f>TRUNC('TARIFA ENTREGA A DIRECCION USD'!D2243-'TARIFA ENTREGA A DIRECCION USD'!D2242,2)</f>
        <v>0.54</v>
      </c>
      <c r="R2242" s="190">
        <v>2235</v>
      </c>
      <c r="S2242" s="200">
        <f>TRUNC((('TARIFA ENTREGA A DIRECCION USD'!C2242-'TARIFA ENTREGA A DIRECCION USD'!D2242)/'TARIFA ENTREGA A DIRECCION USD'!D2242)+1,3)</f>
        <v>0.72299999999999998</v>
      </c>
      <c r="T2242" s="200">
        <f>TRUNC(('TARIFA ENTREGA A DIRECCION USD'!E2242-'TARIFA ENTREGA A DIRECCION USD'!D2242)/'TARIFA ENTREGA A DIRECCION USD'!D2242,3)</f>
        <v>0.255</v>
      </c>
      <c r="U2242" s="200">
        <f>TRUNC(('TARIFA ENTREGA A DIRECCION USD'!F2242-'TARIFA ENTREGA A DIRECCION USD'!D2242)/'TARIFA ENTREGA A DIRECCION USD'!D2242,3)</f>
        <v>0.42799999999999999</v>
      </c>
      <c r="V2242" s="200">
        <f>TRUNC(('TARIFA ENTREGA A DIRECCION USD'!G2242-'TARIFA ENTREGA A DIRECCION USD'!D2242)/'TARIFA ENTREGA A DIRECCION USD'!D2242,3)</f>
        <v>0.95599999999999996</v>
      </c>
      <c r="X2242" s="142">
        <v>16.12</v>
      </c>
      <c r="Y2242" s="190">
        <v>2235</v>
      </c>
      <c r="Z2242" s="200">
        <v>0.55000000000000004</v>
      </c>
      <c r="AA2242" s="200">
        <v>0.13</v>
      </c>
      <c r="AB2242" s="200">
        <v>0.3</v>
      </c>
      <c r="AC2242" s="200">
        <v>0.85</v>
      </c>
      <c r="AL2242"/>
      <c r="AM2242"/>
      <c r="AN2242"/>
      <c r="AO2242"/>
      <c r="AP2242"/>
      <c r="AQ2242"/>
      <c r="AR2242"/>
      <c r="AS2242"/>
      <c r="AT2242"/>
      <c r="AU2242"/>
    </row>
    <row r="2243" spans="17:47" x14ac:dyDescent="0.2">
      <c r="Q2243" s="142">
        <f>TRUNC('TARIFA ENTREGA A DIRECCION USD'!D2244-'TARIFA ENTREGA A DIRECCION USD'!D2243,2)</f>
        <v>0.54</v>
      </c>
      <c r="R2243" s="190">
        <v>2236</v>
      </c>
      <c r="S2243" s="200">
        <f>TRUNC((('TARIFA ENTREGA A DIRECCION USD'!C2243-'TARIFA ENTREGA A DIRECCION USD'!D2243)/'TARIFA ENTREGA A DIRECCION USD'!D2243)+1,3)</f>
        <v>0.72299999999999998</v>
      </c>
      <c r="T2243" s="200">
        <f>TRUNC(('TARIFA ENTREGA A DIRECCION USD'!E2243-'TARIFA ENTREGA A DIRECCION USD'!D2243)/'TARIFA ENTREGA A DIRECCION USD'!D2243,3)</f>
        <v>0.255</v>
      </c>
      <c r="U2243" s="200">
        <f>TRUNC(('TARIFA ENTREGA A DIRECCION USD'!F2243-'TARIFA ENTREGA A DIRECCION USD'!D2243)/'TARIFA ENTREGA A DIRECCION USD'!D2243,3)</f>
        <v>0.42799999999999999</v>
      </c>
      <c r="V2243" s="200">
        <f>TRUNC(('TARIFA ENTREGA A DIRECCION USD'!G2243-'TARIFA ENTREGA A DIRECCION USD'!D2243)/'TARIFA ENTREGA A DIRECCION USD'!D2243,3)</f>
        <v>0.95599999999999996</v>
      </c>
      <c r="X2243" s="142">
        <v>16.12</v>
      </c>
      <c r="Y2243" s="190">
        <v>2236</v>
      </c>
      <c r="Z2243" s="200">
        <v>0.55000000000000004</v>
      </c>
      <c r="AA2243" s="200">
        <v>0.13</v>
      </c>
      <c r="AB2243" s="200">
        <v>0.3</v>
      </c>
      <c r="AC2243" s="200">
        <v>0.85</v>
      </c>
      <c r="AL2243"/>
      <c r="AM2243"/>
      <c r="AN2243"/>
      <c r="AO2243"/>
      <c r="AP2243"/>
      <c r="AQ2243"/>
      <c r="AR2243"/>
      <c r="AS2243"/>
      <c r="AT2243"/>
      <c r="AU2243"/>
    </row>
    <row r="2244" spans="17:47" x14ac:dyDescent="0.2">
      <c r="Q2244" s="142">
        <f>TRUNC('TARIFA ENTREGA A DIRECCION USD'!D2245-'TARIFA ENTREGA A DIRECCION USD'!D2244,2)</f>
        <v>0.54</v>
      </c>
      <c r="R2244" s="190">
        <v>2237</v>
      </c>
      <c r="S2244" s="200">
        <f>TRUNC((('TARIFA ENTREGA A DIRECCION USD'!C2244-'TARIFA ENTREGA A DIRECCION USD'!D2244)/'TARIFA ENTREGA A DIRECCION USD'!D2244)+1,3)</f>
        <v>0.72299999999999998</v>
      </c>
      <c r="T2244" s="200">
        <f>TRUNC(('TARIFA ENTREGA A DIRECCION USD'!E2244-'TARIFA ENTREGA A DIRECCION USD'!D2244)/'TARIFA ENTREGA A DIRECCION USD'!D2244,3)</f>
        <v>0.255</v>
      </c>
      <c r="U2244" s="200">
        <f>TRUNC(('TARIFA ENTREGA A DIRECCION USD'!F2244-'TARIFA ENTREGA A DIRECCION USD'!D2244)/'TARIFA ENTREGA A DIRECCION USD'!D2244,3)</f>
        <v>0.42799999999999999</v>
      </c>
      <c r="V2244" s="200">
        <f>TRUNC(('TARIFA ENTREGA A DIRECCION USD'!G2244-'TARIFA ENTREGA A DIRECCION USD'!D2244)/'TARIFA ENTREGA A DIRECCION USD'!D2244,3)</f>
        <v>0.95599999999999996</v>
      </c>
      <c r="X2244" s="142">
        <v>16.12</v>
      </c>
      <c r="Y2244" s="190">
        <v>2237</v>
      </c>
      <c r="Z2244" s="200">
        <v>0.55000000000000004</v>
      </c>
      <c r="AA2244" s="200">
        <v>0.13</v>
      </c>
      <c r="AB2244" s="200">
        <v>0.3</v>
      </c>
      <c r="AC2244" s="200">
        <v>0.85</v>
      </c>
      <c r="AL2244"/>
      <c r="AM2244"/>
      <c r="AN2244"/>
      <c r="AO2244"/>
      <c r="AP2244"/>
      <c r="AQ2244"/>
      <c r="AR2244"/>
      <c r="AS2244"/>
      <c r="AT2244"/>
      <c r="AU2244"/>
    </row>
    <row r="2245" spans="17:47" x14ac:dyDescent="0.2">
      <c r="Q2245" s="142">
        <f>TRUNC('TARIFA ENTREGA A DIRECCION USD'!D2246-'TARIFA ENTREGA A DIRECCION USD'!D2245,2)</f>
        <v>0.54</v>
      </c>
      <c r="R2245" s="190">
        <v>2238</v>
      </c>
      <c r="S2245" s="200">
        <f>TRUNC((('TARIFA ENTREGA A DIRECCION USD'!C2245-'TARIFA ENTREGA A DIRECCION USD'!D2245)/'TARIFA ENTREGA A DIRECCION USD'!D2245)+1,3)</f>
        <v>0.72299999999999998</v>
      </c>
      <c r="T2245" s="200">
        <f>TRUNC(('TARIFA ENTREGA A DIRECCION USD'!E2245-'TARIFA ENTREGA A DIRECCION USD'!D2245)/'TARIFA ENTREGA A DIRECCION USD'!D2245,3)</f>
        <v>0.255</v>
      </c>
      <c r="U2245" s="200">
        <f>TRUNC(('TARIFA ENTREGA A DIRECCION USD'!F2245-'TARIFA ENTREGA A DIRECCION USD'!D2245)/'TARIFA ENTREGA A DIRECCION USD'!D2245,3)</f>
        <v>0.42799999999999999</v>
      </c>
      <c r="V2245" s="200">
        <f>TRUNC(('TARIFA ENTREGA A DIRECCION USD'!G2245-'TARIFA ENTREGA A DIRECCION USD'!D2245)/'TARIFA ENTREGA A DIRECCION USD'!D2245,3)</f>
        <v>0.95599999999999996</v>
      </c>
      <c r="X2245" s="142">
        <v>16.12</v>
      </c>
      <c r="Y2245" s="190">
        <v>2238</v>
      </c>
      <c r="Z2245" s="200">
        <v>0.55000000000000004</v>
      </c>
      <c r="AA2245" s="200">
        <v>0.13</v>
      </c>
      <c r="AB2245" s="200">
        <v>0.3</v>
      </c>
      <c r="AC2245" s="200">
        <v>0.85</v>
      </c>
      <c r="AL2245"/>
      <c r="AM2245"/>
      <c r="AN2245"/>
      <c r="AO2245"/>
      <c r="AP2245"/>
      <c r="AQ2245"/>
      <c r="AR2245"/>
      <c r="AS2245"/>
      <c r="AT2245"/>
      <c r="AU2245"/>
    </row>
    <row r="2246" spans="17:47" x14ac:dyDescent="0.2">
      <c r="Q2246" s="142">
        <f>TRUNC('TARIFA ENTREGA A DIRECCION USD'!D2247-'TARIFA ENTREGA A DIRECCION USD'!D2246,2)</f>
        <v>0.54</v>
      </c>
      <c r="R2246" s="190">
        <v>2239</v>
      </c>
      <c r="S2246" s="200">
        <f>TRUNC((('TARIFA ENTREGA A DIRECCION USD'!C2246-'TARIFA ENTREGA A DIRECCION USD'!D2246)/'TARIFA ENTREGA A DIRECCION USD'!D2246)+1,3)</f>
        <v>0.72299999999999998</v>
      </c>
      <c r="T2246" s="200">
        <f>TRUNC(('TARIFA ENTREGA A DIRECCION USD'!E2246-'TARIFA ENTREGA A DIRECCION USD'!D2246)/'TARIFA ENTREGA A DIRECCION USD'!D2246,3)</f>
        <v>0.255</v>
      </c>
      <c r="U2246" s="200">
        <f>TRUNC(('TARIFA ENTREGA A DIRECCION USD'!F2246-'TARIFA ENTREGA A DIRECCION USD'!D2246)/'TARIFA ENTREGA A DIRECCION USD'!D2246,3)</f>
        <v>0.42799999999999999</v>
      </c>
      <c r="V2246" s="200">
        <f>TRUNC(('TARIFA ENTREGA A DIRECCION USD'!G2246-'TARIFA ENTREGA A DIRECCION USD'!D2246)/'TARIFA ENTREGA A DIRECCION USD'!D2246,3)</f>
        <v>0.95699999999999996</v>
      </c>
      <c r="X2246" s="142">
        <v>16.12</v>
      </c>
      <c r="Y2246" s="190">
        <v>2239</v>
      </c>
      <c r="Z2246" s="200">
        <v>0.55000000000000004</v>
      </c>
      <c r="AA2246" s="200">
        <v>0.13</v>
      </c>
      <c r="AB2246" s="200">
        <v>0.3</v>
      </c>
      <c r="AC2246" s="200">
        <v>0.85</v>
      </c>
      <c r="AL2246"/>
      <c r="AM2246"/>
      <c r="AN2246"/>
      <c r="AO2246"/>
      <c r="AP2246"/>
      <c r="AQ2246"/>
      <c r="AR2246"/>
      <c r="AS2246"/>
      <c r="AT2246"/>
      <c r="AU2246"/>
    </row>
    <row r="2247" spans="17:47" x14ac:dyDescent="0.2">
      <c r="Q2247" s="142">
        <f>TRUNC('TARIFA ENTREGA A DIRECCION USD'!D2248-'TARIFA ENTREGA A DIRECCION USD'!D2247,2)</f>
        <v>0.54</v>
      </c>
      <c r="R2247" s="190">
        <v>2240</v>
      </c>
      <c r="S2247" s="200">
        <f>TRUNC((('TARIFA ENTREGA A DIRECCION USD'!C2247-'TARIFA ENTREGA A DIRECCION USD'!D2247)/'TARIFA ENTREGA A DIRECCION USD'!D2247)+1,3)</f>
        <v>0.72299999999999998</v>
      </c>
      <c r="T2247" s="200">
        <f>TRUNC(('TARIFA ENTREGA A DIRECCION USD'!E2247-'TARIFA ENTREGA A DIRECCION USD'!D2247)/'TARIFA ENTREGA A DIRECCION USD'!D2247,3)</f>
        <v>0.255</v>
      </c>
      <c r="U2247" s="200">
        <f>TRUNC(('TARIFA ENTREGA A DIRECCION USD'!F2247-'TARIFA ENTREGA A DIRECCION USD'!D2247)/'TARIFA ENTREGA A DIRECCION USD'!D2247,3)</f>
        <v>0.42799999999999999</v>
      </c>
      <c r="V2247" s="200">
        <f>TRUNC(('TARIFA ENTREGA A DIRECCION USD'!G2247-'TARIFA ENTREGA A DIRECCION USD'!D2247)/'TARIFA ENTREGA A DIRECCION USD'!D2247,3)</f>
        <v>0.95699999999999996</v>
      </c>
      <c r="X2247" s="142">
        <v>16.12</v>
      </c>
      <c r="Y2247" s="190">
        <v>2240</v>
      </c>
      <c r="Z2247" s="200">
        <v>0.55000000000000004</v>
      </c>
      <c r="AA2247" s="200">
        <v>0.13</v>
      </c>
      <c r="AB2247" s="200">
        <v>0.3</v>
      </c>
      <c r="AC2247" s="200">
        <v>0.85</v>
      </c>
      <c r="AL2247"/>
      <c r="AM2247"/>
      <c r="AN2247"/>
      <c r="AO2247"/>
      <c r="AP2247"/>
      <c r="AQ2247"/>
      <c r="AR2247"/>
      <c r="AS2247"/>
      <c r="AT2247"/>
      <c r="AU2247"/>
    </row>
    <row r="2248" spans="17:47" x14ac:dyDescent="0.2">
      <c r="Q2248" s="142">
        <f>TRUNC('TARIFA ENTREGA A DIRECCION USD'!D2249-'TARIFA ENTREGA A DIRECCION USD'!D2248,2)</f>
        <v>0.54</v>
      </c>
      <c r="R2248" s="190">
        <v>2241</v>
      </c>
      <c r="S2248" s="200">
        <f>TRUNC((('TARIFA ENTREGA A DIRECCION USD'!C2248-'TARIFA ENTREGA A DIRECCION USD'!D2248)/'TARIFA ENTREGA A DIRECCION USD'!D2248)+1,3)</f>
        <v>0.72299999999999998</v>
      </c>
      <c r="T2248" s="200">
        <f>TRUNC(('TARIFA ENTREGA A DIRECCION USD'!E2248-'TARIFA ENTREGA A DIRECCION USD'!D2248)/'TARIFA ENTREGA A DIRECCION USD'!D2248,3)</f>
        <v>0.255</v>
      </c>
      <c r="U2248" s="200">
        <f>TRUNC(('TARIFA ENTREGA A DIRECCION USD'!F2248-'TARIFA ENTREGA A DIRECCION USD'!D2248)/'TARIFA ENTREGA A DIRECCION USD'!D2248,3)</f>
        <v>0.42799999999999999</v>
      </c>
      <c r="V2248" s="200">
        <f>TRUNC(('TARIFA ENTREGA A DIRECCION USD'!G2248-'TARIFA ENTREGA A DIRECCION USD'!D2248)/'TARIFA ENTREGA A DIRECCION USD'!D2248,3)</f>
        <v>0.95699999999999996</v>
      </c>
      <c r="X2248" s="142">
        <v>16.12</v>
      </c>
      <c r="Y2248" s="190">
        <v>2241</v>
      </c>
      <c r="Z2248" s="200">
        <v>0.55000000000000004</v>
      </c>
      <c r="AA2248" s="200">
        <v>0.13</v>
      </c>
      <c r="AB2248" s="200">
        <v>0.3</v>
      </c>
      <c r="AC2248" s="200">
        <v>0.85</v>
      </c>
      <c r="AL2248"/>
      <c r="AM2248"/>
      <c r="AN2248"/>
      <c r="AO2248"/>
      <c r="AP2248"/>
      <c r="AQ2248"/>
      <c r="AR2248"/>
      <c r="AS2248"/>
      <c r="AT2248"/>
      <c r="AU2248"/>
    </row>
    <row r="2249" spans="17:47" x14ac:dyDescent="0.2">
      <c r="Q2249" s="142">
        <f>TRUNC('TARIFA ENTREGA A DIRECCION USD'!D2250-'TARIFA ENTREGA A DIRECCION USD'!D2249,2)</f>
        <v>0.54</v>
      </c>
      <c r="R2249" s="190">
        <v>2242</v>
      </c>
      <c r="S2249" s="200">
        <f>TRUNC((('TARIFA ENTREGA A DIRECCION USD'!C2249-'TARIFA ENTREGA A DIRECCION USD'!D2249)/'TARIFA ENTREGA A DIRECCION USD'!D2249)+1,3)</f>
        <v>0.72299999999999998</v>
      </c>
      <c r="T2249" s="200">
        <f>TRUNC(('TARIFA ENTREGA A DIRECCION USD'!E2249-'TARIFA ENTREGA A DIRECCION USD'!D2249)/'TARIFA ENTREGA A DIRECCION USD'!D2249,3)</f>
        <v>0.255</v>
      </c>
      <c r="U2249" s="200">
        <f>TRUNC(('TARIFA ENTREGA A DIRECCION USD'!F2249-'TARIFA ENTREGA A DIRECCION USD'!D2249)/'TARIFA ENTREGA A DIRECCION USD'!D2249,3)</f>
        <v>0.42799999999999999</v>
      </c>
      <c r="V2249" s="200">
        <f>TRUNC(('TARIFA ENTREGA A DIRECCION USD'!G2249-'TARIFA ENTREGA A DIRECCION USD'!D2249)/'TARIFA ENTREGA A DIRECCION USD'!D2249,3)</f>
        <v>0.95699999999999996</v>
      </c>
      <c r="X2249" s="142">
        <v>16.12</v>
      </c>
      <c r="Y2249" s="190">
        <v>2242</v>
      </c>
      <c r="Z2249" s="200">
        <v>0.55000000000000004</v>
      </c>
      <c r="AA2249" s="200">
        <v>0.13</v>
      </c>
      <c r="AB2249" s="200">
        <v>0.3</v>
      </c>
      <c r="AC2249" s="200">
        <v>0.85</v>
      </c>
      <c r="AL2249"/>
      <c r="AM2249"/>
      <c r="AN2249"/>
      <c r="AO2249"/>
      <c r="AP2249"/>
      <c r="AQ2249"/>
      <c r="AR2249"/>
      <c r="AS2249"/>
      <c r="AT2249"/>
      <c r="AU2249"/>
    </row>
    <row r="2250" spans="17:47" x14ac:dyDescent="0.2">
      <c r="Q2250" s="142">
        <f>TRUNC('TARIFA ENTREGA A DIRECCION USD'!D2251-'TARIFA ENTREGA A DIRECCION USD'!D2250,2)</f>
        <v>0.54</v>
      </c>
      <c r="R2250" s="190">
        <v>2243</v>
      </c>
      <c r="S2250" s="200">
        <f>TRUNC((('TARIFA ENTREGA A DIRECCION USD'!C2250-'TARIFA ENTREGA A DIRECCION USD'!D2250)/'TARIFA ENTREGA A DIRECCION USD'!D2250)+1,3)</f>
        <v>0.72299999999999998</v>
      </c>
      <c r="T2250" s="200">
        <f>TRUNC(('TARIFA ENTREGA A DIRECCION USD'!E2250-'TARIFA ENTREGA A DIRECCION USD'!D2250)/'TARIFA ENTREGA A DIRECCION USD'!D2250,3)</f>
        <v>0.255</v>
      </c>
      <c r="U2250" s="200">
        <f>TRUNC(('TARIFA ENTREGA A DIRECCION USD'!F2250-'TARIFA ENTREGA A DIRECCION USD'!D2250)/'TARIFA ENTREGA A DIRECCION USD'!D2250,3)</f>
        <v>0.42799999999999999</v>
      </c>
      <c r="V2250" s="200">
        <f>TRUNC(('TARIFA ENTREGA A DIRECCION USD'!G2250-'TARIFA ENTREGA A DIRECCION USD'!D2250)/'TARIFA ENTREGA A DIRECCION USD'!D2250,3)</f>
        <v>0.95699999999999996</v>
      </c>
      <c r="X2250" s="142">
        <v>16.12</v>
      </c>
      <c r="Y2250" s="190">
        <v>2243</v>
      </c>
      <c r="Z2250" s="200">
        <v>0.55000000000000004</v>
      </c>
      <c r="AA2250" s="200">
        <v>0.13</v>
      </c>
      <c r="AB2250" s="200">
        <v>0.3</v>
      </c>
      <c r="AC2250" s="200">
        <v>0.85</v>
      </c>
      <c r="AL2250"/>
      <c r="AM2250"/>
      <c r="AN2250"/>
      <c r="AO2250"/>
      <c r="AP2250"/>
      <c r="AQ2250"/>
      <c r="AR2250"/>
      <c r="AS2250"/>
      <c r="AT2250"/>
      <c r="AU2250"/>
    </row>
    <row r="2251" spans="17:47" x14ac:dyDescent="0.2">
      <c r="Q2251" s="142">
        <f>TRUNC('TARIFA ENTREGA A DIRECCION USD'!D2252-'TARIFA ENTREGA A DIRECCION USD'!D2251,2)</f>
        <v>0.54</v>
      </c>
      <c r="R2251" s="190">
        <v>2244</v>
      </c>
      <c r="S2251" s="200">
        <f>TRUNC((('TARIFA ENTREGA A DIRECCION USD'!C2251-'TARIFA ENTREGA A DIRECCION USD'!D2251)/'TARIFA ENTREGA A DIRECCION USD'!D2251)+1,3)</f>
        <v>0.72299999999999998</v>
      </c>
      <c r="T2251" s="200">
        <f>TRUNC(('TARIFA ENTREGA A DIRECCION USD'!E2251-'TARIFA ENTREGA A DIRECCION USD'!D2251)/'TARIFA ENTREGA A DIRECCION USD'!D2251,3)</f>
        <v>0.255</v>
      </c>
      <c r="U2251" s="200">
        <f>TRUNC(('TARIFA ENTREGA A DIRECCION USD'!F2251-'TARIFA ENTREGA A DIRECCION USD'!D2251)/'TARIFA ENTREGA A DIRECCION USD'!D2251,3)</f>
        <v>0.42799999999999999</v>
      </c>
      <c r="V2251" s="200">
        <f>TRUNC(('TARIFA ENTREGA A DIRECCION USD'!G2251-'TARIFA ENTREGA A DIRECCION USD'!D2251)/'TARIFA ENTREGA A DIRECCION USD'!D2251,3)</f>
        <v>0.95699999999999996</v>
      </c>
      <c r="X2251" s="142">
        <v>16.12</v>
      </c>
      <c r="Y2251" s="190">
        <v>2244</v>
      </c>
      <c r="Z2251" s="200">
        <v>0.55000000000000004</v>
      </c>
      <c r="AA2251" s="200">
        <v>0.13</v>
      </c>
      <c r="AB2251" s="200">
        <v>0.3</v>
      </c>
      <c r="AC2251" s="200">
        <v>0.85</v>
      </c>
      <c r="AL2251"/>
      <c r="AM2251"/>
      <c r="AN2251"/>
      <c r="AO2251"/>
      <c r="AP2251"/>
      <c r="AQ2251"/>
      <c r="AR2251"/>
      <c r="AS2251"/>
      <c r="AT2251"/>
      <c r="AU2251"/>
    </row>
    <row r="2252" spans="17:47" x14ac:dyDescent="0.2">
      <c r="Q2252" s="142">
        <f>TRUNC('TARIFA ENTREGA A DIRECCION USD'!D2253-'TARIFA ENTREGA A DIRECCION USD'!D2252,2)</f>
        <v>0.54</v>
      </c>
      <c r="R2252" s="190">
        <v>2245</v>
      </c>
      <c r="S2252" s="200">
        <f>TRUNC((('TARIFA ENTREGA A DIRECCION USD'!C2252-'TARIFA ENTREGA A DIRECCION USD'!D2252)/'TARIFA ENTREGA A DIRECCION USD'!D2252)+1,3)</f>
        <v>0.72299999999999998</v>
      </c>
      <c r="T2252" s="200">
        <f>TRUNC(('TARIFA ENTREGA A DIRECCION USD'!E2252-'TARIFA ENTREGA A DIRECCION USD'!D2252)/'TARIFA ENTREGA A DIRECCION USD'!D2252,3)</f>
        <v>0.255</v>
      </c>
      <c r="U2252" s="200">
        <f>TRUNC(('TARIFA ENTREGA A DIRECCION USD'!F2252-'TARIFA ENTREGA A DIRECCION USD'!D2252)/'TARIFA ENTREGA A DIRECCION USD'!D2252,3)</f>
        <v>0.42799999999999999</v>
      </c>
      <c r="V2252" s="200">
        <f>TRUNC(('TARIFA ENTREGA A DIRECCION USD'!G2252-'TARIFA ENTREGA A DIRECCION USD'!D2252)/'TARIFA ENTREGA A DIRECCION USD'!D2252,3)</f>
        <v>0.95699999999999996</v>
      </c>
      <c r="X2252" s="142">
        <v>16.12</v>
      </c>
      <c r="Y2252" s="190">
        <v>2245</v>
      </c>
      <c r="Z2252" s="200">
        <v>0.55000000000000004</v>
      </c>
      <c r="AA2252" s="200">
        <v>0.13</v>
      </c>
      <c r="AB2252" s="200">
        <v>0.3</v>
      </c>
      <c r="AC2252" s="200">
        <v>0.85</v>
      </c>
      <c r="AL2252"/>
      <c r="AM2252"/>
      <c r="AN2252"/>
      <c r="AO2252"/>
      <c r="AP2252"/>
      <c r="AQ2252"/>
      <c r="AR2252"/>
      <c r="AS2252"/>
      <c r="AT2252"/>
      <c r="AU2252"/>
    </row>
    <row r="2253" spans="17:47" x14ac:dyDescent="0.2">
      <c r="Q2253" s="142">
        <f>TRUNC('TARIFA ENTREGA A DIRECCION USD'!D2254-'TARIFA ENTREGA A DIRECCION USD'!D2253,2)</f>
        <v>0.54</v>
      </c>
      <c r="R2253" s="190">
        <v>2246</v>
      </c>
      <c r="S2253" s="200">
        <f>TRUNC((('TARIFA ENTREGA A DIRECCION USD'!C2253-'TARIFA ENTREGA A DIRECCION USD'!D2253)/'TARIFA ENTREGA A DIRECCION USD'!D2253)+1,3)</f>
        <v>0.72299999999999998</v>
      </c>
      <c r="T2253" s="200">
        <f>TRUNC(('TARIFA ENTREGA A DIRECCION USD'!E2253-'TARIFA ENTREGA A DIRECCION USD'!D2253)/'TARIFA ENTREGA A DIRECCION USD'!D2253,3)</f>
        <v>0.255</v>
      </c>
      <c r="U2253" s="200">
        <f>TRUNC(('TARIFA ENTREGA A DIRECCION USD'!F2253-'TARIFA ENTREGA A DIRECCION USD'!D2253)/'TARIFA ENTREGA A DIRECCION USD'!D2253,3)</f>
        <v>0.42799999999999999</v>
      </c>
      <c r="V2253" s="200">
        <f>TRUNC(('TARIFA ENTREGA A DIRECCION USD'!G2253-'TARIFA ENTREGA A DIRECCION USD'!D2253)/'TARIFA ENTREGA A DIRECCION USD'!D2253,3)</f>
        <v>0.95699999999999996</v>
      </c>
      <c r="X2253" s="142">
        <v>16.12</v>
      </c>
      <c r="Y2253" s="190">
        <v>2246</v>
      </c>
      <c r="Z2253" s="200">
        <v>0.55000000000000004</v>
      </c>
      <c r="AA2253" s="200">
        <v>0.13</v>
      </c>
      <c r="AB2253" s="200">
        <v>0.3</v>
      </c>
      <c r="AC2253" s="200">
        <v>0.85</v>
      </c>
      <c r="AL2253"/>
      <c r="AM2253"/>
      <c r="AN2253"/>
      <c r="AO2253"/>
      <c r="AP2253"/>
      <c r="AQ2253"/>
      <c r="AR2253"/>
      <c r="AS2253"/>
      <c r="AT2253"/>
      <c r="AU2253"/>
    </row>
    <row r="2254" spans="17:47" x14ac:dyDescent="0.2">
      <c r="Q2254" s="142">
        <f>TRUNC('TARIFA ENTREGA A DIRECCION USD'!D2255-'TARIFA ENTREGA A DIRECCION USD'!D2254,2)</f>
        <v>0.54</v>
      </c>
      <c r="R2254" s="190">
        <v>2247</v>
      </c>
      <c r="S2254" s="200">
        <f>TRUNC((('TARIFA ENTREGA A DIRECCION USD'!C2254-'TARIFA ENTREGA A DIRECCION USD'!D2254)/'TARIFA ENTREGA A DIRECCION USD'!D2254)+1,3)</f>
        <v>0.72299999999999998</v>
      </c>
      <c r="T2254" s="200">
        <f>TRUNC(('TARIFA ENTREGA A DIRECCION USD'!E2254-'TARIFA ENTREGA A DIRECCION USD'!D2254)/'TARIFA ENTREGA A DIRECCION USD'!D2254,3)</f>
        <v>0.255</v>
      </c>
      <c r="U2254" s="200">
        <f>TRUNC(('TARIFA ENTREGA A DIRECCION USD'!F2254-'TARIFA ENTREGA A DIRECCION USD'!D2254)/'TARIFA ENTREGA A DIRECCION USD'!D2254,3)</f>
        <v>0.42799999999999999</v>
      </c>
      <c r="V2254" s="200">
        <f>TRUNC(('TARIFA ENTREGA A DIRECCION USD'!G2254-'TARIFA ENTREGA A DIRECCION USD'!D2254)/'TARIFA ENTREGA A DIRECCION USD'!D2254,3)</f>
        <v>0.95699999999999996</v>
      </c>
      <c r="X2254" s="142">
        <v>16.12</v>
      </c>
      <c r="Y2254" s="190">
        <v>2247</v>
      </c>
      <c r="Z2254" s="200">
        <v>0.55000000000000004</v>
      </c>
      <c r="AA2254" s="200">
        <v>0.13</v>
      </c>
      <c r="AB2254" s="200">
        <v>0.3</v>
      </c>
      <c r="AC2254" s="200">
        <v>0.85</v>
      </c>
      <c r="AL2254"/>
      <c r="AM2254"/>
      <c r="AN2254"/>
      <c r="AO2254"/>
      <c r="AP2254"/>
      <c r="AQ2254"/>
      <c r="AR2254"/>
      <c r="AS2254"/>
      <c r="AT2254"/>
      <c r="AU2254"/>
    </row>
    <row r="2255" spans="17:47" x14ac:dyDescent="0.2">
      <c r="Q2255" s="142">
        <f>TRUNC('TARIFA ENTREGA A DIRECCION USD'!D2256-'TARIFA ENTREGA A DIRECCION USD'!D2255,2)</f>
        <v>0.54</v>
      </c>
      <c r="R2255" s="190">
        <v>2248</v>
      </c>
      <c r="S2255" s="200">
        <f>TRUNC((('TARIFA ENTREGA A DIRECCION USD'!C2255-'TARIFA ENTREGA A DIRECCION USD'!D2255)/'TARIFA ENTREGA A DIRECCION USD'!D2255)+1,3)</f>
        <v>0.72299999999999998</v>
      </c>
      <c r="T2255" s="200">
        <f>TRUNC(('TARIFA ENTREGA A DIRECCION USD'!E2255-'TARIFA ENTREGA A DIRECCION USD'!D2255)/'TARIFA ENTREGA A DIRECCION USD'!D2255,3)</f>
        <v>0.25600000000000001</v>
      </c>
      <c r="U2255" s="200">
        <f>TRUNC(('TARIFA ENTREGA A DIRECCION USD'!F2255-'TARIFA ENTREGA A DIRECCION USD'!D2255)/'TARIFA ENTREGA A DIRECCION USD'!D2255,3)</f>
        <v>0.42799999999999999</v>
      </c>
      <c r="V2255" s="200">
        <f>TRUNC(('TARIFA ENTREGA A DIRECCION USD'!G2255-'TARIFA ENTREGA A DIRECCION USD'!D2255)/'TARIFA ENTREGA A DIRECCION USD'!D2255,3)</f>
        <v>0.95699999999999996</v>
      </c>
      <c r="X2255" s="142">
        <v>16.12</v>
      </c>
      <c r="Y2255" s="190">
        <v>2248</v>
      </c>
      <c r="Z2255" s="200">
        <v>0.55000000000000004</v>
      </c>
      <c r="AA2255" s="200">
        <v>0.13</v>
      </c>
      <c r="AB2255" s="200">
        <v>0.3</v>
      </c>
      <c r="AC2255" s="200">
        <v>0.85</v>
      </c>
      <c r="AL2255"/>
      <c r="AM2255"/>
      <c r="AN2255"/>
      <c r="AO2255"/>
      <c r="AP2255"/>
      <c r="AQ2255"/>
      <c r="AR2255"/>
      <c r="AS2255"/>
      <c r="AT2255"/>
      <c r="AU2255"/>
    </row>
    <row r="2256" spans="17:47" x14ac:dyDescent="0.2">
      <c r="Q2256" s="142">
        <f>TRUNC('TARIFA ENTREGA A DIRECCION USD'!D2257-'TARIFA ENTREGA A DIRECCION USD'!D2256,2)</f>
        <v>0.54</v>
      </c>
      <c r="R2256" s="190">
        <v>2249</v>
      </c>
      <c r="S2256" s="200">
        <f>TRUNC((('TARIFA ENTREGA A DIRECCION USD'!C2256-'TARIFA ENTREGA A DIRECCION USD'!D2256)/'TARIFA ENTREGA A DIRECCION USD'!D2256)+1,3)</f>
        <v>0.72299999999999998</v>
      </c>
      <c r="T2256" s="200">
        <f>TRUNC(('TARIFA ENTREGA A DIRECCION USD'!E2256-'TARIFA ENTREGA A DIRECCION USD'!D2256)/'TARIFA ENTREGA A DIRECCION USD'!D2256,3)</f>
        <v>0.25600000000000001</v>
      </c>
      <c r="U2256" s="200">
        <f>TRUNC(('TARIFA ENTREGA A DIRECCION USD'!F2256-'TARIFA ENTREGA A DIRECCION USD'!D2256)/'TARIFA ENTREGA A DIRECCION USD'!D2256,3)</f>
        <v>0.42799999999999999</v>
      </c>
      <c r="V2256" s="200">
        <f>TRUNC(('TARIFA ENTREGA A DIRECCION USD'!G2256-'TARIFA ENTREGA A DIRECCION USD'!D2256)/'TARIFA ENTREGA A DIRECCION USD'!D2256,3)</f>
        <v>0.95699999999999996</v>
      </c>
      <c r="X2256" s="142">
        <v>16.12</v>
      </c>
      <c r="Y2256" s="190">
        <v>2249</v>
      </c>
      <c r="Z2256" s="200">
        <v>0.55000000000000004</v>
      </c>
      <c r="AA2256" s="200">
        <v>0.13</v>
      </c>
      <c r="AB2256" s="200">
        <v>0.3</v>
      </c>
      <c r="AC2256" s="200">
        <v>0.85</v>
      </c>
      <c r="AL2256"/>
      <c r="AM2256"/>
      <c r="AN2256"/>
      <c r="AO2256"/>
      <c r="AP2256"/>
      <c r="AQ2256"/>
      <c r="AR2256"/>
      <c r="AS2256"/>
      <c r="AT2256"/>
      <c r="AU2256"/>
    </row>
    <row r="2257" spans="17:47" x14ac:dyDescent="0.2">
      <c r="Q2257" s="142">
        <f>TRUNC('TARIFA ENTREGA A DIRECCION USD'!D2258-'TARIFA ENTREGA A DIRECCION USD'!D2257,2)</f>
        <v>0.54</v>
      </c>
      <c r="R2257" s="190">
        <v>2250</v>
      </c>
      <c r="S2257" s="200">
        <f>TRUNC((('TARIFA ENTREGA A DIRECCION USD'!C2257-'TARIFA ENTREGA A DIRECCION USD'!D2257)/'TARIFA ENTREGA A DIRECCION USD'!D2257)+1,3)</f>
        <v>0.72299999999999998</v>
      </c>
      <c r="T2257" s="200">
        <f>TRUNC(('TARIFA ENTREGA A DIRECCION USD'!E2257-'TARIFA ENTREGA A DIRECCION USD'!D2257)/'TARIFA ENTREGA A DIRECCION USD'!D2257,3)</f>
        <v>0.25600000000000001</v>
      </c>
      <c r="U2257" s="200">
        <f>TRUNC(('TARIFA ENTREGA A DIRECCION USD'!F2257-'TARIFA ENTREGA A DIRECCION USD'!D2257)/'TARIFA ENTREGA A DIRECCION USD'!D2257,3)</f>
        <v>0.42799999999999999</v>
      </c>
      <c r="V2257" s="200">
        <f>TRUNC(('TARIFA ENTREGA A DIRECCION USD'!G2257-'TARIFA ENTREGA A DIRECCION USD'!D2257)/'TARIFA ENTREGA A DIRECCION USD'!D2257,3)</f>
        <v>0.95699999999999996</v>
      </c>
      <c r="X2257" s="142">
        <v>16.12</v>
      </c>
      <c r="Y2257" s="190">
        <v>2250</v>
      </c>
      <c r="Z2257" s="200">
        <v>0.55000000000000004</v>
      </c>
      <c r="AA2257" s="200">
        <v>0.13</v>
      </c>
      <c r="AB2257" s="200">
        <v>0.3</v>
      </c>
      <c r="AC2257" s="200">
        <v>0.85</v>
      </c>
      <c r="AL2257"/>
      <c r="AM2257"/>
      <c r="AN2257"/>
      <c r="AO2257"/>
      <c r="AP2257"/>
      <c r="AQ2257"/>
      <c r="AR2257"/>
      <c r="AS2257"/>
      <c r="AT2257"/>
      <c r="AU2257"/>
    </row>
    <row r="2258" spans="17:47" x14ac:dyDescent="0.2">
      <c r="Q2258" s="142">
        <f>TRUNC('TARIFA ENTREGA A DIRECCION USD'!D2259-'TARIFA ENTREGA A DIRECCION USD'!D2258,2)</f>
        <v>0.54</v>
      </c>
      <c r="R2258" s="190">
        <v>2251</v>
      </c>
      <c r="S2258" s="200">
        <f>TRUNC((('TARIFA ENTREGA A DIRECCION USD'!C2258-'TARIFA ENTREGA A DIRECCION USD'!D2258)/'TARIFA ENTREGA A DIRECCION USD'!D2258)+1,3)</f>
        <v>0.72299999999999998</v>
      </c>
      <c r="T2258" s="200">
        <f>TRUNC(('TARIFA ENTREGA A DIRECCION USD'!E2258-'TARIFA ENTREGA A DIRECCION USD'!D2258)/'TARIFA ENTREGA A DIRECCION USD'!D2258,3)</f>
        <v>0.25600000000000001</v>
      </c>
      <c r="U2258" s="200">
        <f>TRUNC(('TARIFA ENTREGA A DIRECCION USD'!F2258-'TARIFA ENTREGA A DIRECCION USD'!D2258)/'TARIFA ENTREGA A DIRECCION USD'!D2258,3)</f>
        <v>0.42799999999999999</v>
      </c>
      <c r="V2258" s="200">
        <f>TRUNC(('TARIFA ENTREGA A DIRECCION USD'!G2258-'TARIFA ENTREGA A DIRECCION USD'!D2258)/'TARIFA ENTREGA A DIRECCION USD'!D2258,3)</f>
        <v>0.95699999999999996</v>
      </c>
      <c r="X2258" s="142">
        <v>16.12</v>
      </c>
      <c r="Y2258" s="190">
        <v>2251</v>
      </c>
      <c r="Z2258" s="200">
        <v>0.55000000000000004</v>
      </c>
      <c r="AA2258" s="200">
        <v>0.13</v>
      </c>
      <c r="AB2258" s="200">
        <v>0.3</v>
      </c>
      <c r="AC2258" s="200">
        <v>0.85</v>
      </c>
      <c r="AL2258"/>
      <c r="AM2258"/>
      <c r="AN2258"/>
      <c r="AO2258"/>
      <c r="AP2258"/>
      <c r="AQ2258"/>
      <c r="AR2258"/>
      <c r="AS2258"/>
      <c r="AT2258"/>
      <c r="AU2258"/>
    </row>
    <row r="2259" spans="17:47" x14ac:dyDescent="0.2">
      <c r="Q2259" s="142">
        <f>TRUNC('TARIFA ENTREGA A DIRECCION USD'!D2260-'TARIFA ENTREGA A DIRECCION USD'!D2259,2)</f>
        <v>0.54</v>
      </c>
      <c r="R2259" s="190">
        <v>2252</v>
      </c>
      <c r="S2259" s="200">
        <f>TRUNC((('TARIFA ENTREGA A DIRECCION USD'!C2259-'TARIFA ENTREGA A DIRECCION USD'!D2259)/'TARIFA ENTREGA A DIRECCION USD'!D2259)+1,3)</f>
        <v>0.72299999999999998</v>
      </c>
      <c r="T2259" s="200">
        <f>TRUNC(('TARIFA ENTREGA A DIRECCION USD'!E2259-'TARIFA ENTREGA A DIRECCION USD'!D2259)/'TARIFA ENTREGA A DIRECCION USD'!D2259,3)</f>
        <v>0.25600000000000001</v>
      </c>
      <c r="U2259" s="200">
        <f>TRUNC(('TARIFA ENTREGA A DIRECCION USD'!F2259-'TARIFA ENTREGA A DIRECCION USD'!D2259)/'TARIFA ENTREGA A DIRECCION USD'!D2259,3)</f>
        <v>0.42799999999999999</v>
      </c>
      <c r="V2259" s="200">
        <f>TRUNC(('TARIFA ENTREGA A DIRECCION USD'!G2259-'TARIFA ENTREGA A DIRECCION USD'!D2259)/'TARIFA ENTREGA A DIRECCION USD'!D2259,3)</f>
        <v>0.95699999999999996</v>
      </c>
      <c r="X2259" s="142">
        <v>16.12</v>
      </c>
      <c r="Y2259" s="190">
        <v>2252</v>
      </c>
      <c r="Z2259" s="200">
        <v>0.55000000000000004</v>
      </c>
      <c r="AA2259" s="200">
        <v>0.13</v>
      </c>
      <c r="AB2259" s="200">
        <v>0.3</v>
      </c>
      <c r="AC2259" s="200">
        <v>0.85</v>
      </c>
      <c r="AL2259"/>
      <c r="AM2259"/>
      <c r="AN2259"/>
      <c r="AO2259"/>
      <c r="AP2259"/>
      <c r="AQ2259"/>
      <c r="AR2259"/>
      <c r="AS2259"/>
      <c r="AT2259"/>
      <c r="AU2259"/>
    </row>
    <row r="2260" spans="17:47" x14ac:dyDescent="0.2">
      <c r="Q2260" s="142">
        <f>TRUNC('TARIFA ENTREGA A DIRECCION USD'!D2261-'TARIFA ENTREGA A DIRECCION USD'!D2260,2)</f>
        <v>0.54</v>
      </c>
      <c r="R2260" s="190">
        <v>2253</v>
      </c>
      <c r="S2260" s="200">
        <f>TRUNC((('TARIFA ENTREGA A DIRECCION USD'!C2260-'TARIFA ENTREGA A DIRECCION USD'!D2260)/'TARIFA ENTREGA A DIRECCION USD'!D2260)+1,3)</f>
        <v>0.72299999999999998</v>
      </c>
      <c r="T2260" s="200">
        <f>TRUNC(('TARIFA ENTREGA A DIRECCION USD'!E2260-'TARIFA ENTREGA A DIRECCION USD'!D2260)/'TARIFA ENTREGA A DIRECCION USD'!D2260,3)</f>
        <v>0.25600000000000001</v>
      </c>
      <c r="U2260" s="200">
        <f>TRUNC(('TARIFA ENTREGA A DIRECCION USD'!F2260-'TARIFA ENTREGA A DIRECCION USD'!D2260)/'TARIFA ENTREGA A DIRECCION USD'!D2260,3)</f>
        <v>0.42799999999999999</v>
      </c>
      <c r="V2260" s="200">
        <f>TRUNC(('TARIFA ENTREGA A DIRECCION USD'!G2260-'TARIFA ENTREGA A DIRECCION USD'!D2260)/'TARIFA ENTREGA A DIRECCION USD'!D2260,3)</f>
        <v>0.95699999999999996</v>
      </c>
      <c r="X2260" s="142">
        <v>16.12</v>
      </c>
      <c r="Y2260" s="190">
        <v>2253</v>
      </c>
      <c r="Z2260" s="200">
        <v>0.55000000000000004</v>
      </c>
      <c r="AA2260" s="200">
        <v>0.13</v>
      </c>
      <c r="AB2260" s="200">
        <v>0.3</v>
      </c>
      <c r="AC2260" s="200">
        <v>0.85</v>
      </c>
      <c r="AL2260"/>
      <c r="AM2260"/>
      <c r="AN2260"/>
      <c r="AO2260"/>
      <c r="AP2260"/>
      <c r="AQ2260"/>
      <c r="AR2260"/>
      <c r="AS2260"/>
      <c r="AT2260"/>
      <c r="AU2260"/>
    </row>
    <row r="2261" spans="17:47" x14ac:dyDescent="0.2">
      <c r="Q2261" s="142">
        <f>TRUNC('TARIFA ENTREGA A DIRECCION USD'!D2262-'TARIFA ENTREGA A DIRECCION USD'!D2261,2)</f>
        <v>0.54</v>
      </c>
      <c r="R2261" s="190">
        <v>2254</v>
      </c>
      <c r="S2261" s="200">
        <f>TRUNC((('TARIFA ENTREGA A DIRECCION USD'!C2261-'TARIFA ENTREGA A DIRECCION USD'!D2261)/'TARIFA ENTREGA A DIRECCION USD'!D2261)+1,3)</f>
        <v>0.72299999999999998</v>
      </c>
      <c r="T2261" s="200">
        <f>TRUNC(('TARIFA ENTREGA A DIRECCION USD'!E2261-'TARIFA ENTREGA A DIRECCION USD'!D2261)/'TARIFA ENTREGA A DIRECCION USD'!D2261,3)</f>
        <v>0.25600000000000001</v>
      </c>
      <c r="U2261" s="200">
        <f>TRUNC(('TARIFA ENTREGA A DIRECCION USD'!F2261-'TARIFA ENTREGA A DIRECCION USD'!D2261)/'TARIFA ENTREGA A DIRECCION USD'!D2261,3)</f>
        <v>0.42799999999999999</v>
      </c>
      <c r="V2261" s="200">
        <f>TRUNC(('TARIFA ENTREGA A DIRECCION USD'!G2261-'TARIFA ENTREGA A DIRECCION USD'!D2261)/'TARIFA ENTREGA A DIRECCION USD'!D2261,3)</f>
        <v>0.95699999999999996</v>
      </c>
      <c r="X2261" s="142">
        <v>16.12</v>
      </c>
      <c r="Y2261" s="190">
        <v>2254</v>
      </c>
      <c r="Z2261" s="200">
        <v>0.55000000000000004</v>
      </c>
      <c r="AA2261" s="200">
        <v>0.13</v>
      </c>
      <c r="AB2261" s="200">
        <v>0.3</v>
      </c>
      <c r="AC2261" s="200">
        <v>0.85</v>
      </c>
      <c r="AL2261"/>
      <c r="AM2261"/>
      <c r="AN2261"/>
      <c r="AO2261"/>
      <c r="AP2261"/>
      <c r="AQ2261"/>
      <c r="AR2261"/>
      <c r="AS2261"/>
      <c r="AT2261"/>
      <c r="AU2261"/>
    </row>
    <row r="2262" spans="17:47" x14ac:dyDescent="0.2">
      <c r="Q2262" s="142">
        <f>TRUNC('TARIFA ENTREGA A DIRECCION USD'!D2263-'TARIFA ENTREGA A DIRECCION USD'!D2262,2)</f>
        <v>0.54</v>
      </c>
      <c r="R2262" s="190">
        <v>2255</v>
      </c>
      <c r="S2262" s="200">
        <f>TRUNC((('TARIFA ENTREGA A DIRECCION USD'!C2262-'TARIFA ENTREGA A DIRECCION USD'!D2262)/'TARIFA ENTREGA A DIRECCION USD'!D2262)+1,3)</f>
        <v>0.72299999999999998</v>
      </c>
      <c r="T2262" s="200">
        <f>TRUNC(('TARIFA ENTREGA A DIRECCION USD'!E2262-'TARIFA ENTREGA A DIRECCION USD'!D2262)/'TARIFA ENTREGA A DIRECCION USD'!D2262,3)</f>
        <v>0.25600000000000001</v>
      </c>
      <c r="U2262" s="200">
        <f>TRUNC(('TARIFA ENTREGA A DIRECCION USD'!F2262-'TARIFA ENTREGA A DIRECCION USD'!D2262)/'TARIFA ENTREGA A DIRECCION USD'!D2262,3)</f>
        <v>0.42799999999999999</v>
      </c>
      <c r="V2262" s="200">
        <f>TRUNC(('TARIFA ENTREGA A DIRECCION USD'!G2262-'TARIFA ENTREGA A DIRECCION USD'!D2262)/'TARIFA ENTREGA A DIRECCION USD'!D2262,3)</f>
        <v>0.95699999999999996</v>
      </c>
      <c r="X2262" s="142">
        <v>16.12</v>
      </c>
      <c r="Y2262" s="190">
        <v>2255</v>
      </c>
      <c r="Z2262" s="200">
        <v>0.55000000000000004</v>
      </c>
      <c r="AA2262" s="200">
        <v>0.13</v>
      </c>
      <c r="AB2262" s="200">
        <v>0.3</v>
      </c>
      <c r="AC2262" s="200">
        <v>0.85</v>
      </c>
      <c r="AL2262"/>
      <c r="AM2262"/>
      <c r="AN2262"/>
      <c r="AO2262"/>
      <c r="AP2262"/>
      <c r="AQ2262"/>
      <c r="AR2262"/>
      <c r="AS2262"/>
      <c r="AT2262"/>
      <c r="AU2262"/>
    </row>
    <row r="2263" spans="17:47" x14ac:dyDescent="0.2">
      <c r="Q2263" s="142">
        <f>TRUNC('TARIFA ENTREGA A DIRECCION USD'!D2264-'TARIFA ENTREGA A DIRECCION USD'!D2263,2)</f>
        <v>0.54</v>
      </c>
      <c r="R2263" s="190">
        <v>2256</v>
      </c>
      <c r="S2263" s="200">
        <f>TRUNC((('TARIFA ENTREGA A DIRECCION USD'!C2263-'TARIFA ENTREGA A DIRECCION USD'!D2263)/'TARIFA ENTREGA A DIRECCION USD'!D2263)+1,3)</f>
        <v>0.72299999999999998</v>
      </c>
      <c r="T2263" s="200">
        <f>TRUNC(('TARIFA ENTREGA A DIRECCION USD'!E2263-'TARIFA ENTREGA A DIRECCION USD'!D2263)/'TARIFA ENTREGA A DIRECCION USD'!D2263,3)</f>
        <v>0.25600000000000001</v>
      </c>
      <c r="U2263" s="200">
        <f>TRUNC(('TARIFA ENTREGA A DIRECCION USD'!F2263-'TARIFA ENTREGA A DIRECCION USD'!D2263)/'TARIFA ENTREGA A DIRECCION USD'!D2263,3)</f>
        <v>0.42799999999999999</v>
      </c>
      <c r="V2263" s="200">
        <f>TRUNC(('TARIFA ENTREGA A DIRECCION USD'!G2263-'TARIFA ENTREGA A DIRECCION USD'!D2263)/'TARIFA ENTREGA A DIRECCION USD'!D2263,3)</f>
        <v>0.95699999999999996</v>
      </c>
      <c r="X2263" s="142">
        <v>16.12</v>
      </c>
      <c r="Y2263" s="190">
        <v>2256</v>
      </c>
      <c r="Z2263" s="200">
        <v>0.55000000000000004</v>
      </c>
      <c r="AA2263" s="200">
        <v>0.13</v>
      </c>
      <c r="AB2263" s="200">
        <v>0.3</v>
      </c>
      <c r="AC2263" s="200">
        <v>0.85</v>
      </c>
      <c r="AL2263"/>
      <c r="AM2263"/>
      <c r="AN2263"/>
      <c r="AO2263"/>
      <c r="AP2263"/>
      <c r="AQ2263"/>
      <c r="AR2263"/>
      <c r="AS2263"/>
      <c r="AT2263"/>
      <c r="AU2263"/>
    </row>
    <row r="2264" spans="17:47" x14ac:dyDescent="0.2">
      <c r="Q2264" s="142">
        <f>TRUNC('TARIFA ENTREGA A DIRECCION USD'!D2265-'TARIFA ENTREGA A DIRECCION USD'!D2264,2)</f>
        <v>0.54</v>
      </c>
      <c r="R2264" s="190">
        <v>2257</v>
      </c>
      <c r="S2264" s="200">
        <f>TRUNC((('TARIFA ENTREGA A DIRECCION USD'!C2264-'TARIFA ENTREGA A DIRECCION USD'!D2264)/'TARIFA ENTREGA A DIRECCION USD'!D2264)+1,3)</f>
        <v>0.72299999999999998</v>
      </c>
      <c r="T2264" s="200">
        <f>TRUNC(('TARIFA ENTREGA A DIRECCION USD'!E2264-'TARIFA ENTREGA A DIRECCION USD'!D2264)/'TARIFA ENTREGA A DIRECCION USD'!D2264,3)</f>
        <v>0.25600000000000001</v>
      </c>
      <c r="U2264" s="200">
        <f>TRUNC(('TARIFA ENTREGA A DIRECCION USD'!F2264-'TARIFA ENTREGA A DIRECCION USD'!D2264)/'TARIFA ENTREGA A DIRECCION USD'!D2264,3)</f>
        <v>0.42799999999999999</v>
      </c>
      <c r="V2264" s="200">
        <f>TRUNC(('TARIFA ENTREGA A DIRECCION USD'!G2264-'TARIFA ENTREGA A DIRECCION USD'!D2264)/'TARIFA ENTREGA A DIRECCION USD'!D2264,3)</f>
        <v>0.95699999999999996</v>
      </c>
      <c r="X2264" s="142">
        <v>16.12</v>
      </c>
      <c r="Y2264" s="190">
        <v>2257</v>
      </c>
      <c r="Z2264" s="200">
        <v>0.55000000000000004</v>
      </c>
      <c r="AA2264" s="200">
        <v>0.13</v>
      </c>
      <c r="AB2264" s="200">
        <v>0.3</v>
      </c>
      <c r="AC2264" s="200">
        <v>0.85</v>
      </c>
      <c r="AL2264"/>
      <c r="AM2264"/>
      <c r="AN2264"/>
      <c r="AO2264"/>
      <c r="AP2264"/>
      <c r="AQ2264"/>
      <c r="AR2264"/>
      <c r="AS2264"/>
      <c r="AT2264"/>
      <c r="AU2264"/>
    </row>
    <row r="2265" spans="17:47" x14ac:dyDescent="0.2">
      <c r="Q2265" s="142">
        <f>TRUNC('TARIFA ENTREGA A DIRECCION USD'!D2266-'TARIFA ENTREGA A DIRECCION USD'!D2265,2)</f>
        <v>0.54</v>
      </c>
      <c r="R2265" s="190">
        <v>2258</v>
      </c>
      <c r="S2265" s="200">
        <f>TRUNC((('TARIFA ENTREGA A DIRECCION USD'!C2265-'TARIFA ENTREGA A DIRECCION USD'!D2265)/'TARIFA ENTREGA A DIRECCION USD'!D2265)+1,3)</f>
        <v>0.72299999999999998</v>
      </c>
      <c r="T2265" s="200">
        <f>TRUNC(('TARIFA ENTREGA A DIRECCION USD'!E2265-'TARIFA ENTREGA A DIRECCION USD'!D2265)/'TARIFA ENTREGA A DIRECCION USD'!D2265,3)</f>
        <v>0.25600000000000001</v>
      </c>
      <c r="U2265" s="200">
        <f>TRUNC(('TARIFA ENTREGA A DIRECCION USD'!F2265-'TARIFA ENTREGA A DIRECCION USD'!D2265)/'TARIFA ENTREGA A DIRECCION USD'!D2265,3)</f>
        <v>0.42799999999999999</v>
      </c>
      <c r="V2265" s="200">
        <f>TRUNC(('TARIFA ENTREGA A DIRECCION USD'!G2265-'TARIFA ENTREGA A DIRECCION USD'!D2265)/'TARIFA ENTREGA A DIRECCION USD'!D2265,3)</f>
        <v>0.95699999999999996</v>
      </c>
      <c r="X2265" s="142">
        <v>16.12</v>
      </c>
      <c r="Y2265" s="190">
        <v>2258</v>
      </c>
      <c r="Z2265" s="200">
        <v>0.55000000000000004</v>
      </c>
      <c r="AA2265" s="200">
        <v>0.13</v>
      </c>
      <c r="AB2265" s="200">
        <v>0.3</v>
      </c>
      <c r="AC2265" s="200">
        <v>0.85</v>
      </c>
      <c r="AL2265"/>
      <c r="AM2265"/>
      <c r="AN2265"/>
      <c r="AO2265"/>
      <c r="AP2265"/>
      <c r="AQ2265"/>
      <c r="AR2265"/>
      <c r="AS2265"/>
      <c r="AT2265"/>
      <c r="AU2265"/>
    </row>
    <row r="2266" spans="17:47" x14ac:dyDescent="0.2">
      <c r="Q2266" s="142">
        <f>TRUNC('TARIFA ENTREGA A DIRECCION USD'!D2267-'TARIFA ENTREGA A DIRECCION USD'!D2266,2)</f>
        <v>0.54</v>
      </c>
      <c r="R2266" s="190">
        <v>2259</v>
      </c>
      <c r="S2266" s="200">
        <f>TRUNC((('TARIFA ENTREGA A DIRECCION USD'!C2266-'TARIFA ENTREGA A DIRECCION USD'!D2266)/'TARIFA ENTREGA A DIRECCION USD'!D2266)+1,3)</f>
        <v>0.72299999999999998</v>
      </c>
      <c r="T2266" s="200">
        <f>TRUNC(('TARIFA ENTREGA A DIRECCION USD'!E2266-'TARIFA ENTREGA A DIRECCION USD'!D2266)/'TARIFA ENTREGA A DIRECCION USD'!D2266,3)</f>
        <v>0.25600000000000001</v>
      </c>
      <c r="U2266" s="200">
        <f>TRUNC(('TARIFA ENTREGA A DIRECCION USD'!F2266-'TARIFA ENTREGA A DIRECCION USD'!D2266)/'TARIFA ENTREGA A DIRECCION USD'!D2266,3)</f>
        <v>0.42799999999999999</v>
      </c>
      <c r="V2266" s="200">
        <f>TRUNC(('TARIFA ENTREGA A DIRECCION USD'!G2266-'TARIFA ENTREGA A DIRECCION USD'!D2266)/'TARIFA ENTREGA A DIRECCION USD'!D2266,3)</f>
        <v>0.95699999999999996</v>
      </c>
      <c r="X2266" s="142">
        <v>16.12</v>
      </c>
      <c r="Y2266" s="190">
        <v>2259</v>
      </c>
      <c r="Z2266" s="200">
        <v>0.55000000000000004</v>
      </c>
      <c r="AA2266" s="200">
        <v>0.13</v>
      </c>
      <c r="AB2266" s="200">
        <v>0.3</v>
      </c>
      <c r="AC2266" s="200">
        <v>0.85</v>
      </c>
      <c r="AL2266"/>
      <c r="AM2266"/>
      <c r="AN2266"/>
      <c r="AO2266"/>
      <c r="AP2266"/>
      <c r="AQ2266"/>
      <c r="AR2266"/>
      <c r="AS2266"/>
      <c r="AT2266"/>
      <c r="AU2266"/>
    </row>
    <row r="2267" spans="17:47" x14ac:dyDescent="0.2">
      <c r="Q2267" s="142">
        <f>TRUNC('TARIFA ENTREGA A DIRECCION USD'!D2268-'TARIFA ENTREGA A DIRECCION USD'!D2267,2)</f>
        <v>0.54</v>
      </c>
      <c r="R2267" s="190">
        <v>2260</v>
      </c>
      <c r="S2267" s="200">
        <f>TRUNC((('TARIFA ENTREGA A DIRECCION USD'!C2267-'TARIFA ENTREGA A DIRECCION USD'!D2267)/'TARIFA ENTREGA A DIRECCION USD'!D2267)+1,3)</f>
        <v>0.72299999999999998</v>
      </c>
      <c r="T2267" s="200">
        <f>TRUNC(('TARIFA ENTREGA A DIRECCION USD'!E2267-'TARIFA ENTREGA A DIRECCION USD'!D2267)/'TARIFA ENTREGA A DIRECCION USD'!D2267,3)</f>
        <v>0.25600000000000001</v>
      </c>
      <c r="U2267" s="200">
        <f>TRUNC(('TARIFA ENTREGA A DIRECCION USD'!F2267-'TARIFA ENTREGA A DIRECCION USD'!D2267)/'TARIFA ENTREGA A DIRECCION USD'!D2267,3)</f>
        <v>0.42799999999999999</v>
      </c>
      <c r="V2267" s="200">
        <f>TRUNC(('TARIFA ENTREGA A DIRECCION USD'!G2267-'TARIFA ENTREGA A DIRECCION USD'!D2267)/'TARIFA ENTREGA A DIRECCION USD'!D2267,3)</f>
        <v>0.95699999999999996</v>
      </c>
      <c r="X2267" s="142">
        <v>16.12</v>
      </c>
      <c r="Y2267" s="190">
        <v>2260</v>
      </c>
      <c r="Z2267" s="200">
        <v>0.55000000000000004</v>
      </c>
      <c r="AA2267" s="200">
        <v>0.13</v>
      </c>
      <c r="AB2267" s="200">
        <v>0.3</v>
      </c>
      <c r="AC2267" s="200">
        <v>0.85</v>
      </c>
      <c r="AL2267"/>
      <c r="AM2267"/>
      <c r="AN2267"/>
      <c r="AO2267"/>
      <c r="AP2267"/>
      <c r="AQ2267"/>
      <c r="AR2267"/>
      <c r="AS2267"/>
      <c r="AT2267"/>
      <c r="AU2267"/>
    </row>
    <row r="2268" spans="17:47" x14ac:dyDescent="0.2">
      <c r="Q2268" s="142">
        <f>TRUNC('TARIFA ENTREGA A DIRECCION USD'!D2269-'TARIFA ENTREGA A DIRECCION USD'!D2268,2)</f>
        <v>0.54</v>
      </c>
      <c r="R2268" s="190">
        <v>2261</v>
      </c>
      <c r="S2268" s="200">
        <f>TRUNC((('TARIFA ENTREGA A DIRECCION USD'!C2268-'TARIFA ENTREGA A DIRECCION USD'!D2268)/'TARIFA ENTREGA A DIRECCION USD'!D2268)+1,3)</f>
        <v>0.72299999999999998</v>
      </c>
      <c r="T2268" s="200">
        <f>TRUNC(('TARIFA ENTREGA A DIRECCION USD'!E2268-'TARIFA ENTREGA A DIRECCION USD'!D2268)/'TARIFA ENTREGA A DIRECCION USD'!D2268,3)</f>
        <v>0.25600000000000001</v>
      </c>
      <c r="U2268" s="200">
        <f>TRUNC(('TARIFA ENTREGA A DIRECCION USD'!F2268-'TARIFA ENTREGA A DIRECCION USD'!D2268)/'TARIFA ENTREGA A DIRECCION USD'!D2268,3)</f>
        <v>0.42799999999999999</v>
      </c>
      <c r="V2268" s="200">
        <f>TRUNC(('TARIFA ENTREGA A DIRECCION USD'!G2268-'TARIFA ENTREGA A DIRECCION USD'!D2268)/'TARIFA ENTREGA A DIRECCION USD'!D2268,3)</f>
        <v>0.95699999999999996</v>
      </c>
      <c r="X2268" s="142">
        <v>16.12</v>
      </c>
      <c r="Y2268" s="190">
        <v>2261</v>
      </c>
      <c r="Z2268" s="200">
        <v>0.55000000000000004</v>
      </c>
      <c r="AA2268" s="200">
        <v>0.13</v>
      </c>
      <c r="AB2268" s="200">
        <v>0.3</v>
      </c>
      <c r="AC2268" s="200">
        <v>0.85</v>
      </c>
      <c r="AL2268"/>
      <c r="AM2268"/>
      <c r="AN2268"/>
      <c r="AO2268"/>
      <c r="AP2268"/>
      <c r="AQ2268"/>
      <c r="AR2268"/>
      <c r="AS2268"/>
      <c r="AT2268"/>
      <c r="AU2268"/>
    </row>
    <row r="2269" spans="17:47" x14ac:dyDescent="0.2">
      <c r="Q2269" s="142">
        <f>TRUNC('TARIFA ENTREGA A DIRECCION USD'!D2270-'TARIFA ENTREGA A DIRECCION USD'!D2269,2)</f>
        <v>0.54</v>
      </c>
      <c r="R2269" s="190">
        <v>2262</v>
      </c>
      <c r="S2269" s="200">
        <f>TRUNC((('TARIFA ENTREGA A DIRECCION USD'!C2269-'TARIFA ENTREGA A DIRECCION USD'!D2269)/'TARIFA ENTREGA A DIRECCION USD'!D2269)+1,3)</f>
        <v>0.72299999999999998</v>
      </c>
      <c r="T2269" s="200">
        <f>TRUNC(('TARIFA ENTREGA A DIRECCION USD'!E2269-'TARIFA ENTREGA A DIRECCION USD'!D2269)/'TARIFA ENTREGA A DIRECCION USD'!D2269,3)</f>
        <v>0.25600000000000001</v>
      </c>
      <c r="U2269" s="200">
        <f>TRUNC(('TARIFA ENTREGA A DIRECCION USD'!F2269-'TARIFA ENTREGA A DIRECCION USD'!D2269)/'TARIFA ENTREGA A DIRECCION USD'!D2269,3)</f>
        <v>0.42799999999999999</v>
      </c>
      <c r="V2269" s="200">
        <f>TRUNC(('TARIFA ENTREGA A DIRECCION USD'!G2269-'TARIFA ENTREGA A DIRECCION USD'!D2269)/'TARIFA ENTREGA A DIRECCION USD'!D2269,3)</f>
        <v>0.95699999999999996</v>
      </c>
      <c r="X2269" s="142">
        <v>16.12</v>
      </c>
      <c r="Y2269" s="190">
        <v>2262</v>
      </c>
      <c r="Z2269" s="200">
        <v>0.55000000000000004</v>
      </c>
      <c r="AA2269" s="200">
        <v>0.13</v>
      </c>
      <c r="AB2269" s="200">
        <v>0.3</v>
      </c>
      <c r="AC2269" s="200">
        <v>0.85</v>
      </c>
      <c r="AL2269"/>
      <c r="AM2269"/>
      <c r="AN2269"/>
      <c r="AO2269"/>
      <c r="AP2269"/>
      <c r="AQ2269"/>
      <c r="AR2269"/>
      <c r="AS2269"/>
      <c r="AT2269"/>
      <c r="AU2269"/>
    </row>
    <row r="2270" spans="17:47" x14ac:dyDescent="0.2">
      <c r="Q2270" s="142">
        <f>TRUNC('TARIFA ENTREGA A DIRECCION USD'!D2271-'TARIFA ENTREGA A DIRECCION USD'!D2270,2)</f>
        <v>0.54</v>
      </c>
      <c r="R2270" s="190">
        <v>2263</v>
      </c>
      <c r="S2270" s="200">
        <f>TRUNC((('TARIFA ENTREGA A DIRECCION USD'!C2270-'TARIFA ENTREGA A DIRECCION USD'!D2270)/'TARIFA ENTREGA A DIRECCION USD'!D2270)+1,3)</f>
        <v>0.72299999999999998</v>
      </c>
      <c r="T2270" s="200">
        <f>TRUNC(('TARIFA ENTREGA A DIRECCION USD'!E2270-'TARIFA ENTREGA A DIRECCION USD'!D2270)/'TARIFA ENTREGA A DIRECCION USD'!D2270,3)</f>
        <v>0.25600000000000001</v>
      </c>
      <c r="U2270" s="200">
        <f>TRUNC(('TARIFA ENTREGA A DIRECCION USD'!F2270-'TARIFA ENTREGA A DIRECCION USD'!D2270)/'TARIFA ENTREGA A DIRECCION USD'!D2270,3)</f>
        <v>0.42799999999999999</v>
      </c>
      <c r="V2270" s="200">
        <f>TRUNC(('TARIFA ENTREGA A DIRECCION USD'!G2270-'TARIFA ENTREGA A DIRECCION USD'!D2270)/'TARIFA ENTREGA A DIRECCION USD'!D2270,3)</f>
        <v>0.95699999999999996</v>
      </c>
      <c r="X2270" s="142">
        <v>16.12</v>
      </c>
      <c r="Y2270" s="190">
        <v>2263</v>
      </c>
      <c r="Z2270" s="200">
        <v>0.55000000000000004</v>
      </c>
      <c r="AA2270" s="200">
        <v>0.13</v>
      </c>
      <c r="AB2270" s="200">
        <v>0.3</v>
      </c>
      <c r="AC2270" s="200">
        <v>0.85</v>
      </c>
      <c r="AL2270"/>
      <c r="AM2270"/>
      <c r="AN2270"/>
      <c r="AO2270"/>
      <c r="AP2270"/>
      <c r="AQ2270"/>
      <c r="AR2270"/>
      <c r="AS2270"/>
      <c r="AT2270"/>
      <c r="AU2270"/>
    </row>
    <row r="2271" spans="17:47" x14ac:dyDescent="0.2">
      <c r="Q2271" s="142">
        <f>TRUNC('TARIFA ENTREGA A DIRECCION USD'!D2272-'TARIFA ENTREGA A DIRECCION USD'!D2271,2)</f>
        <v>0.54</v>
      </c>
      <c r="R2271" s="190">
        <v>2264</v>
      </c>
      <c r="S2271" s="200">
        <f>TRUNC((('TARIFA ENTREGA A DIRECCION USD'!C2271-'TARIFA ENTREGA A DIRECCION USD'!D2271)/'TARIFA ENTREGA A DIRECCION USD'!D2271)+1,3)</f>
        <v>0.72299999999999998</v>
      </c>
      <c r="T2271" s="200">
        <f>TRUNC(('TARIFA ENTREGA A DIRECCION USD'!E2271-'TARIFA ENTREGA A DIRECCION USD'!D2271)/'TARIFA ENTREGA A DIRECCION USD'!D2271,3)</f>
        <v>0.25600000000000001</v>
      </c>
      <c r="U2271" s="200">
        <f>TRUNC(('TARIFA ENTREGA A DIRECCION USD'!F2271-'TARIFA ENTREGA A DIRECCION USD'!D2271)/'TARIFA ENTREGA A DIRECCION USD'!D2271,3)</f>
        <v>0.42899999999999999</v>
      </c>
      <c r="V2271" s="200">
        <f>TRUNC(('TARIFA ENTREGA A DIRECCION USD'!G2271-'TARIFA ENTREGA A DIRECCION USD'!D2271)/'TARIFA ENTREGA A DIRECCION USD'!D2271,3)</f>
        <v>0.95699999999999996</v>
      </c>
      <c r="X2271" s="142">
        <v>16.12</v>
      </c>
      <c r="Y2271" s="190">
        <v>2264</v>
      </c>
      <c r="Z2271" s="200">
        <v>0.55000000000000004</v>
      </c>
      <c r="AA2271" s="200">
        <v>0.13</v>
      </c>
      <c r="AB2271" s="200">
        <v>0.3</v>
      </c>
      <c r="AC2271" s="200">
        <v>0.85</v>
      </c>
      <c r="AL2271"/>
      <c r="AM2271"/>
      <c r="AN2271"/>
      <c r="AO2271"/>
      <c r="AP2271"/>
      <c r="AQ2271"/>
      <c r="AR2271"/>
      <c r="AS2271"/>
      <c r="AT2271"/>
      <c r="AU2271"/>
    </row>
    <row r="2272" spans="17:47" x14ac:dyDescent="0.2">
      <c r="Q2272" s="142">
        <f>TRUNC('TARIFA ENTREGA A DIRECCION USD'!D2273-'TARIFA ENTREGA A DIRECCION USD'!D2272,2)</f>
        <v>0.54</v>
      </c>
      <c r="R2272" s="190">
        <v>2265</v>
      </c>
      <c r="S2272" s="200">
        <f>TRUNC((('TARIFA ENTREGA A DIRECCION USD'!C2272-'TARIFA ENTREGA A DIRECCION USD'!D2272)/'TARIFA ENTREGA A DIRECCION USD'!D2272)+1,3)</f>
        <v>0.72299999999999998</v>
      </c>
      <c r="T2272" s="200">
        <f>TRUNC(('TARIFA ENTREGA A DIRECCION USD'!E2272-'TARIFA ENTREGA A DIRECCION USD'!D2272)/'TARIFA ENTREGA A DIRECCION USD'!D2272,3)</f>
        <v>0.25600000000000001</v>
      </c>
      <c r="U2272" s="200">
        <f>TRUNC(('TARIFA ENTREGA A DIRECCION USD'!F2272-'TARIFA ENTREGA A DIRECCION USD'!D2272)/'TARIFA ENTREGA A DIRECCION USD'!D2272,3)</f>
        <v>0.42899999999999999</v>
      </c>
      <c r="V2272" s="200">
        <f>TRUNC(('TARIFA ENTREGA A DIRECCION USD'!G2272-'TARIFA ENTREGA A DIRECCION USD'!D2272)/'TARIFA ENTREGA A DIRECCION USD'!D2272,3)</f>
        <v>0.95699999999999996</v>
      </c>
      <c r="X2272" s="142">
        <v>16.12</v>
      </c>
      <c r="Y2272" s="190">
        <v>2265</v>
      </c>
      <c r="Z2272" s="200">
        <v>0.55000000000000004</v>
      </c>
      <c r="AA2272" s="200">
        <v>0.13</v>
      </c>
      <c r="AB2272" s="200">
        <v>0.3</v>
      </c>
      <c r="AC2272" s="200">
        <v>0.85</v>
      </c>
      <c r="AL2272"/>
      <c r="AM2272"/>
      <c r="AN2272"/>
      <c r="AO2272"/>
      <c r="AP2272"/>
      <c r="AQ2272"/>
      <c r="AR2272"/>
      <c r="AS2272"/>
      <c r="AT2272"/>
      <c r="AU2272"/>
    </row>
    <row r="2273" spans="17:47" x14ac:dyDescent="0.2">
      <c r="Q2273" s="142">
        <f>TRUNC('TARIFA ENTREGA A DIRECCION USD'!D2274-'TARIFA ENTREGA A DIRECCION USD'!D2273,2)</f>
        <v>0.54</v>
      </c>
      <c r="R2273" s="190">
        <v>2266</v>
      </c>
      <c r="S2273" s="200">
        <f>TRUNC((('TARIFA ENTREGA A DIRECCION USD'!C2273-'TARIFA ENTREGA A DIRECCION USD'!D2273)/'TARIFA ENTREGA A DIRECCION USD'!D2273)+1,3)</f>
        <v>0.72299999999999998</v>
      </c>
      <c r="T2273" s="200">
        <f>TRUNC(('TARIFA ENTREGA A DIRECCION USD'!E2273-'TARIFA ENTREGA A DIRECCION USD'!D2273)/'TARIFA ENTREGA A DIRECCION USD'!D2273,3)</f>
        <v>0.25600000000000001</v>
      </c>
      <c r="U2273" s="200">
        <f>TRUNC(('TARIFA ENTREGA A DIRECCION USD'!F2273-'TARIFA ENTREGA A DIRECCION USD'!D2273)/'TARIFA ENTREGA A DIRECCION USD'!D2273,3)</f>
        <v>0.42899999999999999</v>
      </c>
      <c r="V2273" s="200">
        <f>TRUNC(('TARIFA ENTREGA A DIRECCION USD'!G2273-'TARIFA ENTREGA A DIRECCION USD'!D2273)/'TARIFA ENTREGA A DIRECCION USD'!D2273,3)</f>
        <v>0.95699999999999996</v>
      </c>
      <c r="X2273" s="142">
        <v>16.12</v>
      </c>
      <c r="Y2273" s="190">
        <v>2266</v>
      </c>
      <c r="Z2273" s="200">
        <v>0.55000000000000004</v>
      </c>
      <c r="AA2273" s="200">
        <v>0.13</v>
      </c>
      <c r="AB2273" s="200">
        <v>0.3</v>
      </c>
      <c r="AC2273" s="200">
        <v>0.85</v>
      </c>
      <c r="AL2273"/>
      <c r="AM2273"/>
      <c r="AN2273"/>
      <c r="AO2273"/>
      <c r="AP2273"/>
      <c r="AQ2273"/>
      <c r="AR2273"/>
      <c r="AS2273"/>
      <c r="AT2273"/>
      <c r="AU2273"/>
    </row>
    <row r="2274" spans="17:47" x14ac:dyDescent="0.2">
      <c r="Q2274" s="142">
        <f>TRUNC('TARIFA ENTREGA A DIRECCION USD'!D2275-'TARIFA ENTREGA A DIRECCION USD'!D2274,2)</f>
        <v>0.54</v>
      </c>
      <c r="R2274" s="190">
        <v>2267</v>
      </c>
      <c r="S2274" s="200">
        <f>TRUNC((('TARIFA ENTREGA A DIRECCION USD'!C2274-'TARIFA ENTREGA A DIRECCION USD'!D2274)/'TARIFA ENTREGA A DIRECCION USD'!D2274)+1,3)</f>
        <v>0.72299999999999998</v>
      </c>
      <c r="T2274" s="200">
        <f>TRUNC(('TARIFA ENTREGA A DIRECCION USD'!E2274-'TARIFA ENTREGA A DIRECCION USD'!D2274)/'TARIFA ENTREGA A DIRECCION USD'!D2274,3)</f>
        <v>0.25600000000000001</v>
      </c>
      <c r="U2274" s="200">
        <f>TRUNC(('TARIFA ENTREGA A DIRECCION USD'!F2274-'TARIFA ENTREGA A DIRECCION USD'!D2274)/'TARIFA ENTREGA A DIRECCION USD'!D2274,3)</f>
        <v>0.42899999999999999</v>
      </c>
      <c r="V2274" s="200">
        <f>TRUNC(('TARIFA ENTREGA A DIRECCION USD'!G2274-'TARIFA ENTREGA A DIRECCION USD'!D2274)/'TARIFA ENTREGA A DIRECCION USD'!D2274,3)</f>
        <v>0.95699999999999996</v>
      </c>
      <c r="X2274" s="142">
        <v>16.12</v>
      </c>
      <c r="Y2274" s="190">
        <v>2267</v>
      </c>
      <c r="Z2274" s="200">
        <v>0.55000000000000004</v>
      </c>
      <c r="AA2274" s="200">
        <v>0.13</v>
      </c>
      <c r="AB2274" s="200">
        <v>0.3</v>
      </c>
      <c r="AC2274" s="200">
        <v>0.85</v>
      </c>
      <c r="AL2274"/>
      <c r="AM2274"/>
      <c r="AN2274"/>
      <c r="AO2274"/>
      <c r="AP2274"/>
      <c r="AQ2274"/>
      <c r="AR2274"/>
      <c r="AS2274"/>
      <c r="AT2274"/>
      <c r="AU2274"/>
    </row>
    <row r="2275" spans="17:47" x14ac:dyDescent="0.2">
      <c r="Q2275" s="142">
        <f>TRUNC('TARIFA ENTREGA A DIRECCION USD'!D2276-'TARIFA ENTREGA A DIRECCION USD'!D2275,2)</f>
        <v>0.54</v>
      </c>
      <c r="R2275" s="190">
        <v>2268</v>
      </c>
      <c r="S2275" s="200">
        <f>TRUNC((('TARIFA ENTREGA A DIRECCION USD'!C2275-'TARIFA ENTREGA A DIRECCION USD'!D2275)/'TARIFA ENTREGA A DIRECCION USD'!D2275)+1,3)</f>
        <v>0.72299999999999998</v>
      </c>
      <c r="T2275" s="200">
        <f>TRUNC(('TARIFA ENTREGA A DIRECCION USD'!E2275-'TARIFA ENTREGA A DIRECCION USD'!D2275)/'TARIFA ENTREGA A DIRECCION USD'!D2275,3)</f>
        <v>0.25600000000000001</v>
      </c>
      <c r="U2275" s="200">
        <f>TRUNC(('TARIFA ENTREGA A DIRECCION USD'!F2275-'TARIFA ENTREGA A DIRECCION USD'!D2275)/'TARIFA ENTREGA A DIRECCION USD'!D2275,3)</f>
        <v>0.42899999999999999</v>
      </c>
      <c r="V2275" s="200">
        <f>TRUNC(('TARIFA ENTREGA A DIRECCION USD'!G2275-'TARIFA ENTREGA A DIRECCION USD'!D2275)/'TARIFA ENTREGA A DIRECCION USD'!D2275,3)</f>
        <v>0.95699999999999996</v>
      </c>
      <c r="X2275" s="142">
        <v>16.12</v>
      </c>
      <c r="Y2275" s="190">
        <v>2268</v>
      </c>
      <c r="Z2275" s="200">
        <v>0.55000000000000004</v>
      </c>
      <c r="AA2275" s="200">
        <v>0.13</v>
      </c>
      <c r="AB2275" s="200">
        <v>0.3</v>
      </c>
      <c r="AC2275" s="200">
        <v>0.85</v>
      </c>
      <c r="AL2275"/>
      <c r="AM2275"/>
      <c r="AN2275"/>
      <c r="AO2275"/>
      <c r="AP2275"/>
      <c r="AQ2275"/>
      <c r="AR2275"/>
      <c r="AS2275"/>
      <c r="AT2275"/>
      <c r="AU2275"/>
    </row>
    <row r="2276" spans="17:47" x14ac:dyDescent="0.2">
      <c r="Q2276" s="142">
        <f>TRUNC('TARIFA ENTREGA A DIRECCION USD'!D2277-'TARIFA ENTREGA A DIRECCION USD'!D2276,2)</f>
        <v>0.54</v>
      </c>
      <c r="R2276" s="190">
        <v>2269</v>
      </c>
      <c r="S2276" s="200">
        <f>TRUNC((('TARIFA ENTREGA A DIRECCION USD'!C2276-'TARIFA ENTREGA A DIRECCION USD'!D2276)/'TARIFA ENTREGA A DIRECCION USD'!D2276)+1,3)</f>
        <v>0.72299999999999998</v>
      </c>
      <c r="T2276" s="200">
        <f>TRUNC(('TARIFA ENTREGA A DIRECCION USD'!E2276-'TARIFA ENTREGA A DIRECCION USD'!D2276)/'TARIFA ENTREGA A DIRECCION USD'!D2276,3)</f>
        <v>0.25600000000000001</v>
      </c>
      <c r="U2276" s="200">
        <f>TRUNC(('TARIFA ENTREGA A DIRECCION USD'!F2276-'TARIFA ENTREGA A DIRECCION USD'!D2276)/'TARIFA ENTREGA A DIRECCION USD'!D2276,3)</f>
        <v>0.42899999999999999</v>
      </c>
      <c r="V2276" s="200">
        <f>TRUNC(('TARIFA ENTREGA A DIRECCION USD'!G2276-'TARIFA ENTREGA A DIRECCION USD'!D2276)/'TARIFA ENTREGA A DIRECCION USD'!D2276,3)</f>
        <v>0.95699999999999996</v>
      </c>
      <c r="X2276" s="142">
        <v>16.12</v>
      </c>
      <c r="Y2276" s="190">
        <v>2269</v>
      </c>
      <c r="Z2276" s="200">
        <v>0.55000000000000004</v>
      </c>
      <c r="AA2276" s="200">
        <v>0.13</v>
      </c>
      <c r="AB2276" s="200">
        <v>0.3</v>
      </c>
      <c r="AC2276" s="200">
        <v>0.85</v>
      </c>
      <c r="AL2276"/>
      <c r="AM2276"/>
      <c r="AN2276"/>
      <c r="AO2276"/>
      <c r="AP2276"/>
      <c r="AQ2276"/>
      <c r="AR2276"/>
      <c r="AS2276"/>
      <c r="AT2276"/>
      <c r="AU2276"/>
    </row>
    <row r="2277" spans="17:47" x14ac:dyDescent="0.2">
      <c r="Q2277" s="142">
        <f>TRUNC('TARIFA ENTREGA A DIRECCION USD'!D2278-'TARIFA ENTREGA A DIRECCION USD'!D2277,2)</f>
        <v>0.54</v>
      </c>
      <c r="R2277" s="190">
        <v>2270</v>
      </c>
      <c r="S2277" s="200">
        <f>TRUNC((('TARIFA ENTREGA A DIRECCION USD'!C2277-'TARIFA ENTREGA A DIRECCION USD'!D2277)/'TARIFA ENTREGA A DIRECCION USD'!D2277)+1,3)</f>
        <v>0.72299999999999998</v>
      </c>
      <c r="T2277" s="200">
        <f>TRUNC(('TARIFA ENTREGA A DIRECCION USD'!E2277-'TARIFA ENTREGA A DIRECCION USD'!D2277)/'TARIFA ENTREGA A DIRECCION USD'!D2277,3)</f>
        <v>0.25600000000000001</v>
      </c>
      <c r="U2277" s="200">
        <f>TRUNC(('TARIFA ENTREGA A DIRECCION USD'!F2277-'TARIFA ENTREGA A DIRECCION USD'!D2277)/'TARIFA ENTREGA A DIRECCION USD'!D2277,3)</f>
        <v>0.42899999999999999</v>
      </c>
      <c r="V2277" s="200">
        <f>TRUNC(('TARIFA ENTREGA A DIRECCION USD'!G2277-'TARIFA ENTREGA A DIRECCION USD'!D2277)/'TARIFA ENTREGA A DIRECCION USD'!D2277,3)</f>
        <v>0.95699999999999996</v>
      </c>
      <c r="X2277" s="142">
        <v>16.12</v>
      </c>
      <c r="Y2277" s="190">
        <v>2270</v>
      </c>
      <c r="Z2277" s="200">
        <v>0.55000000000000004</v>
      </c>
      <c r="AA2277" s="200">
        <v>0.13</v>
      </c>
      <c r="AB2277" s="200">
        <v>0.3</v>
      </c>
      <c r="AC2277" s="200">
        <v>0.85</v>
      </c>
      <c r="AL2277"/>
      <c r="AM2277"/>
      <c r="AN2277"/>
      <c r="AO2277"/>
      <c r="AP2277"/>
      <c r="AQ2277"/>
      <c r="AR2277"/>
      <c r="AS2277"/>
      <c r="AT2277"/>
      <c r="AU2277"/>
    </row>
    <row r="2278" spans="17:47" x14ac:dyDescent="0.2">
      <c r="Q2278" s="142">
        <f>TRUNC('TARIFA ENTREGA A DIRECCION USD'!D2279-'TARIFA ENTREGA A DIRECCION USD'!D2278,2)</f>
        <v>0.54</v>
      </c>
      <c r="R2278" s="190">
        <v>2271</v>
      </c>
      <c r="S2278" s="200">
        <f>TRUNC((('TARIFA ENTREGA A DIRECCION USD'!C2278-'TARIFA ENTREGA A DIRECCION USD'!D2278)/'TARIFA ENTREGA A DIRECCION USD'!D2278)+1,3)</f>
        <v>0.72299999999999998</v>
      </c>
      <c r="T2278" s="200">
        <f>TRUNC(('TARIFA ENTREGA A DIRECCION USD'!E2278-'TARIFA ENTREGA A DIRECCION USD'!D2278)/'TARIFA ENTREGA A DIRECCION USD'!D2278,3)</f>
        <v>0.25600000000000001</v>
      </c>
      <c r="U2278" s="200">
        <f>TRUNC(('TARIFA ENTREGA A DIRECCION USD'!F2278-'TARIFA ENTREGA A DIRECCION USD'!D2278)/'TARIFA ENTREGA A DIRECCION USD'!D2278,3)</f>
        <v>0.42899999999999999</v>
      </c>
      <c r="V2278" s="200">
        <f>TRUNC(('TARIFA ENTREGA A DIRECCION USD'!G2278-'TARIFA ENTREGA A DIRECCION USD'!D2278)/'TARIFA ENTREGA A DIRECCION USD'!D2278,3)</f>
        <v>0.95699999999999996</v>
      </c>
      <c r="X2278" s="142">
        <v>16.12</v>
      </c>
      <c r="Y2278" s="190">
        <v>2271</v>
      </c>
      <c r="Z2278" s="200">
        <v>0.55000000000000004</v>
      </c>
      <c r="AA2278" s="200">
        <v>0.13</v>
      </c>
      <c r="AB2278" s="200">
        <v>0.3</v>
      </c>
      <c r="AC2278" s="200">
        <v>0.85</v>
      </c>
      <c r="AL2278"/>
      <c r="AM2278"/>
      <c r="AN2278"/>
      <c r="AO2278"/>
      <c r="AP2278"/>
      <c r="AQ2278"/>
      <c r="AR2278"/>
      <c r="AS2278"/>
      <c r="AT2278"/>
      <c r="AU2278"/>
    </row>
    <row r="2279" spans="17:47" x14ac:dyDescent="0.2">
      <c r="Q2279" s="142">
        <f>TRUNC('TARIFA ENTREGA A DIRECCION USD'!D2280-'TARIFA ENTREGA A DIRECCION USD'!D2279,2)</f>
        <v>0.54</v>
      </c>
      <c r="R2279" s="190">
        <v>2272</v>
      </c>
      <c r="S2279" s="200">
        <f>TRUNC((('TARIFA ENTREGA A DIRECCION USD'!C2279-'TARIFA ENTREGA A DIRECCION USD'!D2279)/'TARIFA ENTREGA A DIRECCION USD'!D2279)+1,3)</f>
        <v>0.72299999999999998</v>
      </c>
      <c r="T2279" s="200">
        <f>TRUNC(('TARIFA ENTREGA A DIRECCION USD'!E2279-'TARIFA ENTREGA A DIRECCION USD'!D2279)/'TARIFA ENTREGA A DIRECCION USD'!D2279,3)</f>
        <v>0.25600000000000001</v>
      </c>
      <c r="U2279" s="200">
        <f>TRUNC(('TARIFA ENTREGA A DIRECCION USD'!F2279-'TARIFA ENTREGA A DIRECCION USD'!D2279)/'TARIFA ENTREGA A DIRECCION USD'!D2279,3)</f>
        <v>0.42899999999999999</v>
      </c>
      <c r="V2279" s="200">
        <f>TRUNC(('TARIFA ENTREGA A DIRECCION USD'!G2279-'TARIFA ENTREGA A DIRECCION USD'!D2279)/'TARIFA ENTREGA A DIRECCION USD'!D2279,3)</f>
        <v>0.95699999999999996</v>
      </c>
      <c r="X2279" s="142">
        <v>16.12</v>
      </c>
      <c r="Y2279" s="190">
        <v>2272</v>
      </c>
      <c r="Z2279" s="200">
        <v>0.55000000000000004</v>
      </c>
      <c r="AA2279" s="200">
        <v>0.13</v>
      </c>
      <c r="AB2279" s="200">
        <v>0.3</v>
      </c>
      <c r="AC2279" s="200">
        <v>0.85</v>
      </c>
      <c r="AL2279"/>
      <c r="AM2279"/>
      <c r="AN2279"/>
      <c r="AO2279"/>
      <c r="AP2279"/>
      <c r="AQ2279"/>
      <c r="AR2279"/>
      <c r="AS2279"/>
      <c r="AT2279"/>
      <c r="AU2279"/>
    </row>
    <row r="2280" spans="17:47" x14ac:dyDescent="0.2">
      <c r="Q2280" s="142">
        <f>TRUNC('TARIFA ENTREGA A DIRECCION USD'!D2281-'TARIFA ENTREGA A DIRECCION USD'!D2280,2)</f>
        <v>0.54</v>
      </c>
      <c r="R2280" s="190">
        <v>2273</v>
      </c>
      <c r="S2280" s="200">
        <f>TRUNC((('TARIFA ENTREGA A DIRECCION USD'!C2280-'TARIFA ENTREGA A DIRECCION USD'!D2280)/'TARIFA ENTREGA A DIRECCION USD'!D2280)+1,3)</f>
        <v>0.72299999999999998</v>
      </c>
      <c r="T2280" s="200">
        <f>TRUNC(('TARIFA ENTREGA A DIRECCION USD'!E2280-'TARIFA ENTREGA A DIRECCION USD'!D2280)/'TARIFA ENTREGA A DIRECCION USD'!D2280,3)</f>
        <v>0.25600000000000001</v>
      </c>
      <c r="U2280" s="200">
        <f>TRUNC(('TARIFA ENTREGA A DIRECCION USD'!F2280-'TARIFA ENTREGA A DIRECCION USD'!D2280)/'TARIFA ENTREGA A DIRECCION USD'!D2280,3)</f>
        <v>0.42899999999999999</v>
      </c>
      <c r="V2280" s="200">
        <f>TRUNC(('TARIFA ENTREGA A DIRECCION USD'!G2280-'TARIFA ENTREGA A DIRECCION USD'!D2280)/'TARIFA ENTREGA A DIRECCION USD'!D2280,3)</f>
        <v>0.95699999999999996</v>
      </c>
      <c r="X2280" s="142">
        <v>16.12</v>
      </c>
      <c r="Y2280" s="190">
        <v>2273</v>
      </c>
      <c r="Z2280" s="200">
        <v>0.55000000000000004</v>
      </c>
      <c r="AA2280" s="200">
        <v>0.13</v>
      </c>
      <c r="AB2280" s="200">
        <v>0.3</v>
      </c>
      <c r="AC2280" s="200">
        <v>0.85</v>
      </c>
      <c r="AL2280"/>
      <c r="AM2280"/>
      <c r="AN2280"/>
      <c r="AO2280"/>
      <c r="AP2280"/>
      <c r="AQ2280"/>
      <c r="AR2280"/>
      <c r="AS2280"/>
      <c r="AT2280"/>
      <c r="AU2280"/>
    </row>
    <row r="2281" spans="17:47" x14ac:dyDescent="0.2">
      <c r="Q2281" s="142">
        <f>TRUNC('TARIFA ENTREGA A DIRECCION USD'!D2282-'TARIFA ENTREGA A DIRECCION USD'!D2281,2)</f>
        <v>0.54</v>
      </c>
      <c r="R2281" s="190">
        <v>2274</v>
      </c>
      <c r="S2281" s="200">
        <f>TRUNC((('TARIFA ENTREGA A DIRECCION USD'!C2281-'TARIFA ENTREGA A DIRECCION USD'!D2281)/'TARIFA ENTREGA A DIRECCION USD'!D2281)+1,3)</f>
        <v>0.72299999999999998</v>
      </c>
      <c r="T2281" s="200">
        <f>TRUNC(('TARIFA ENTREGA A DIRECCION USD'!E2281-'TARIFA ENTREGA A DIRECCION USD'!D2281)/'TARIFA ENTREGA A DIRECCION USD'!D2281,3)</f>
        <v>0.25600000000000001</v>
      </c>
      <c r="U2281" s="200">
        <f>TRUNC(('TARIFA ENTREGA A DIRECCION USD'!F2281-'TARIFA ENTREGA A DIRECCION USD'!D2281)/'TARIFA ENTREGA A DIRECCION USD'!D2281,3)</f>
        <v>0.42899999999999999</v>
      </c>
      <c r="V2281" s="200">
        <f>TRUNC(('TARIFA ENTREGA A DIRECCION USD'!G2281-'TARIFA ENTREGA A DIRECCION USD'!D2281)/'TARIFA ENTREGA A DIRECCION USD'!D2281,3)</f>
        <v>0.95699999999999996</v>
      </c>
      <c r="X2281" s="142">
        <v>16.12</v>
      </c>
      <c r="Y2281" s="190">
        <v>2274</v>
      </c>
      <c r="Z2281" s="200">
        <v>0.55000000000000004</v>
      </c>
      <c r="AA2281" s="200">
        <v>0.13</v>
      </c>
      <c r="AB2281" s="200">
        <v>0.3</v>
      </c>
      <c r="AC2281" s="200">
        <v>0.85</v>
      </c>
      <c r="AL2281"/>
      <c r="AM2281"/>
      <c r="AN2281"/>
      <c r="AO2281"/>
      <c r="AP2281"/>
      <c r="AQ2281"/>
      <c r="AR2281"/>
      <c r="AS2281"/>
      <c r="AT2281"/>
      <c r="AU2281"/>
    </row>
    <row r="2282" spans="17:47" x14ac:dyDescent="0.2">
      <c r="Q2282" s="142">
        <f>TRUNC('TARIFA ENTREGA A DIRECCION USD'!D2283-'TARIFA ENTREGA A DIRECCION USD'!D2282,2)</f>
        <v>0.54</v>
      </c>
      <c r="R2282" s="190">
        <v>2275</v>
      </c>
      <c r="S2282" s="200">
        <f>TRUNC((('TARIFA ENTREGA A DIRECCION USD'!C2282-'TARIFA ENTREGA A DIRECCION USD'!D2282)/'TARIFA ENTREGA A DIRECCION USD'!D2282)+1,3)</f>
        <v>0.72299999999999998</v>
      </c>
      <c r="T2282" s="200">
        <f>TRUNC(('TARIFA ENTREGA A DIRECCION USD'!E2282-'TARIFA ENTREGA A DIRECCION USD'!D2282)/'TARIFA ENTREGA A DIRECCION USD'!D2282,3)</f>
        <v>0.25600000000000001</v>
      </c>
      <c r="U2282" s="200">
        <f>TRUNC(('TARIFA ENTREGA A DIRECCION USD'!F2282-'TARIFA ENTREGA A DIRECCION USD'!D2282)/'TARIFA ENTREGA A DIRECCION USD'!D2282,3)</f>
        <v>0.42899999999999999</v>
      </c>
      <c r="V2282" s="200">
        <f>TRUNC(('TARIFA ENTREGA A DIRECCION USD'!G2282-'TARIFA ENTREGA A DIRECCION USD'!D2282)/'TARIFA ENTREGA A DIRECCION USD'!D2282,3)</f>
        <v>0.95699999999999996</v>
      </c>
      <c r="X2282" s="142">
        <v>16.12</v>
      </c>
      <c r="Y2282" s="190">
        <v>2275</v>
      </c>
      <c r="Z2282" s="200">
        <v>0.55000000000000004</v>
      </c>
      <c r="AA2282" s="200">
        <v>0.13</v>
      </c>
      <c r="AB2282" s="200">
        <v>0.3</v>
      </c>
      <c r="AC2282" s="200">
        <v>0.85</v>
      </c>
      <c r="AL2282"/>
      <c r="AM2282"/>
      <c r="AN2282"/>
      <c r="AO2282"/>
      <c r="AP2282"/>
      <c r="AQ2282"/>
      <c r="AR2282"/>
      <c r="AS2282"/>
      <c r="AT2282"/>
      <c r="AU2282"/>
    </row>
    <row r="2283" spans="17:47" x14ac:dyDescent="0.2">
      <c r="Q2283" s="142">
        <f>TRUNC('TARIFA ENTREGA A DIRECCION USD'!D2284-'TARIFA ENTREGA A DIRECCION USD'!D2283,2)</f>
        <v>0.54</v>
      </c>
      <c r="R2283" s="190">
        <v>2276</v>
      </c>
      <c r="S2283" s="200">
        <f>TRUNC((('TARIFA ENTREGA A DIRECCION USD'!C2283-'TARIFA ENTREGA A DIRECCION USD'!D2283)/'TARIFA ENTREGA A DIRECCION USD'!D2283)+1,3)</f>
        <v>0.72299999999999998</v>
      </c>
      <c r="T2283" s="200">
        <f>TRUNC(('TARIFA ENTREGA A DIRECCION USD'!E2283-'TARIFA ENTREGA A DIRECCION USD'!D2283)/'TARIFA ENTREGA A DIRECCION USD'!D2283,3)</f>
        <v>0.25600000000000001</v>
      </c>
      <c r="U2283" s="200">
        <f>TRUNC(('TARIFA ENTREGA A DIRECCION USD'!F2283-'TARIFA ENTREGA A DIRECCION USD'!D2283)/'TARIFA ENTREGA A DIRECCION USD'!D2283,3)</f>
        <v>0.42899999999999999</v>
      </c>
      <c r="V2283" s="200">
        <f>TRUNC(('TARIFA ENTREGA A DIRECCION USD'!G2283-'TARIFA ENTREGA A DIRECCION USD'!D2283)/'TARIFA ENTREGA A DIRECCION USD'!D2283,3)</f>
        <v>0.95699999999999996</v>
      </c>
      <c r="X2283" s="142">
        <v>16.12</v>
      </c>
      <c r="Y2283" s="190">
        <v>2276</v>
      </c>
      <c r="Z2283" s="200">
        <v>0.55000000000000004</v>
      </c>
      <c r="AA2283" s="200">
        <v>0.13</v>
      </c>
      <c r="AB2283" s="200">
        <v>0.3</v>
      </c>
      <c r="AC2283" s="200">
        <v>0.85</v>
      </c>
      <c r="AL2283"/>
      <c r="AM2283"/>
      <c r="AN2283"/>
      <c r="AO2283"/>
      <c r="AP2283"/>
      <c r="AQ2283"/>
      <c r="AR2283"/>
      <c r="AS2283"/>
      <c r="AT2283"/>
      <c r="AU2283"/>
    </row>
    <row r="2284" spans="17:47" x14ac:dyDescent="0.2">
      <c r="Q2284" s="142">
        <f>TRUNC('TARIFA ENTREGA A DIRECCION USD'!D2285-'TARIFA ENTREGA A DIRECCION USD'!D2284,2)</f>
        <v>0.54</v>
      </c>
      <c r="R2284" s="190">
        <v>2277</v>
      </c>
      <c r="S2284" s="200">
        <f>TRUNC((('TARIFA ENTREGA A DIRECCION USD'!C2284-'TARIFA ENTREGA A DIRECCION USD'!D2284)/'TARIFA ENTREGA A DIRECCION USD'!D2284)+1,3)</f>
        <v>0.72299999999999998</v>
      </c>
      <c r="T2284" s="200">
        <f>TRUNC(('TARIFA ENTREGA A DIRECCION USD'!E2284-'TARIFA ENTREGA A DIRECCION USD'!D2284)/'TARIFA ENTREGA A DIRECCION USD'!D2284,3)</f>
        <v>0.25600000000000001</v>
      </c>
      <c r="U2284" s="200">
        <f>TRUNC(('TARIFA ENTREGA A DIRECCION USD'!F2284-'TARIFA ENTREGA A DIRECCION USD'!D2284)/'TARIFA ENTREGA A DIRECCION USD'!D2284,3)</f>
        <v>0.42899999999999999</v>
      </c>
      <c r="V2284" s="200">
        <f>TRUNC(('TARIFA ENTREGA A DIRECCION USD'!G2284-'TARIFA ENTREGA A DIRECCION USD'!D2284)/'TARIFA ENTREGA A DIRECCION USD'!D2284,3)</f>
        <v>0.95699999999999996</v>
      </c>
      <c r="X2284" s="142">
        <v>16.12</v>
      </c>
      <c r="Y2284" s="190">
        <v>2277</v>
      </c>
      <c r="Z2284" s="200">
        <v>0.55000000000000004</v>
      </c>
      <c r="AA2284" s="200">
        <v>0.13</v>
      </c>
      <c r="AB2284" s="200">
        <v>0.3</v>
      </c>
      <c r="AC2284" s="200">
        <v>0.85</v>
      </c>
      <c r="AL2284"/>
      <c r="AM2284"/>
      <c r="AN2284"/>
      <c r="AO2284"/>
      <c r="AP2284"/>
      <c r="AQ2284"/>
      <c r="AR2284"/>
      <c r="AS2284"/>
      <c r="AT2284"/>
      <c r="AU2284"/>
    </row>
    <row r="2285" spans="17:47" x14ac:dyDescent="0.2">
      <c r="Q2285" s="142">
        <f>TRUNC('TARIFA ENTREGA A DIRECCION USD'!D2286-'TARIFA ENTREGA A DIRECCION USD'!D2285,2)</f>
        <v>0.54</v>
      </c>
      <c r="R2285" s="190">
        <v>2278</v>
      </c>
      <c r="S2285" s="200">
        <f>TRUNC((('TARIFA ENTREGA A DIRECCION USD'!C2285-'TARIFA ENTREGA A DIRECCION USD'!D2285)/'TARIFA ENTREGA A DIRECCION USD'!D2285)+1,3)</f>
        <v>0.72299999999999998</v>
      </c>
      <c r="T2285" s="200">
        <f>TRUNC(('TARIFA ENTREGA A DIRECCION USD'!E2285-'TARIFA ENTREGA A DIRECCION USD'!D2285)/'TARIFA ENTREGA A DIRECCION USD'!D2285,3)</f>
        <v>0.25600000000000001</v>
      </c>
      <c r="U2285" s="200">
        <f>TRUNC(('TARIFA ENTREGA A DIRECCION USD'!F2285-'TARIFA ENTREGA A DIRECCION USD'!D2285)/'TARIFA ENTREGA A DIRECCION USD'!D2285,3)</f>
        <v>0.42899999999999999</v>
      </c>
      <c r="V2285" s="200">
        <f>TRUNC(('TARIFA ENTREGA A DIRECCION USD'!G2285-'TARIFA ENTREGA A DIRECCION USD'!D2285)/'TARIFA ENTREGA A DIRECCION USD'!D2285,3)</f>
        <v>0.95699999999999996</v>
      </c>
      <c r="X2285" s="142">
        <v>16.12</v>
      </c>
      <c r="Y2285" s="190">
        <v>2278</v>
      </c>
      <c r="Z2285" s="200">
        <v>0.55000000000000004</v>
      </c>
      <c r="AA2285" s="200">
        <v>0.13</v>
      </c>
      <c r="AB2285" s="200">
        <v>0.3</v>
      </c>
      <c r="AC2285" s="200">
        <v>0.85</v>
      </c>
      <c r="AL2285"/>
      <c r="AM2285"/>
      <c r="AN2285"/>
      <c r="AO2285"/>
      <c r="AP2285"/>
      <c r="AQ2285"/>
      <c r="AR2285"/>
      <c r="AS2285"/>
      <c r="AT2285"/>
      <c r="AU2285"/>
    </row>
    <row r="2286" spans="17:47" x14ac:dyDescent="0.2">
      <c r="Q2286" s="142">
        <f>TRUNC('TARIFA ENTREGA A DIRECCION USD'!D2287-'TARIFA ENTREGA A DIRECCION USD'!D2286,2)</f>
        <v>0.54</v>
      </c>
      <c r="R2286" s="190">
        <v>2279</v>
      </c>
      <c r="S2286" s="200">
        <f>TRUNC((('TARIFA ENTREGA A DIRECCION USD'!C2286-'TARIFA ENTREGA A DIRECCION USD'!D2286)/'TARIFA ENTREGA A DIRECCION USD'!D2286)+1,3)</f>
        <v>0.72299999999999998</v>
      </c>
      <c r="T2286" s="200">
        <f>TRUNC(('TARIFA ENTREGA A DIRECCION USD'!E2286-'TARIFA ENTREGA A DIRECCION USD'!D2286)/'TARIFA ENTREGA A DIRECCION USD'!D2286,3)</f>
        <v>0.25600000000000001</v>
      </c>
      <c r="U2286" s="200">
        <f>TRUNC(('TARIFA ENTREGA A DIRECCION USD'!F2286-'TARIFA ENTREGA A DIRECCION USD'!D2286)/'TARIFA ENTREGA A DIRECCION USD'!D2286,3)</f>
        <v>0.42899999999999999</v>
      </c>
      <c r="V2286" s="200">
        <f>TRUNC(('TARIFA ENTREGA A DIRECCION USD'!G2286-'TARIFA ENTREGA A DIRECCION USD'!D2286)/'TARIFA ENTREGA A DIRECCION USD'!D2286,3)</f>
        <v>0.95699999999999996</v>
      </c>
      <c r="X2286" s="142">
        <v>16.12</v>
      </c>
      <c r="Y2286" s="190">
        <v>2279</v>
      </c>
      <c r="Z2286" s="200">
        <v>0.55000000000000004</v>
      </c>
      <c r="AA2286" s="200">
        <v>0.13</v>
      </c>
      <c r="AB2286" s="200">
        <v>0.3</v>
      </c>
      <c r="AC2286" s="200">
        <v>0.85</v>
      </c>
      <c r="AL2286"/>
      <c r="AM2286"/>
      <c r="AN2286"/>
      <c r="AO2286"/>
      <c r="AP2286"/>
      <c r="AQ2286"/>
      <c r="AR2286"/>
      <c r="AS2286"/>
      <c r="AT2286"/>
      <c r="AU2286"/>
    </row>
    <row r="2287" spans="17:47" x14ac:dyDescent="0.2">
      <c r="Q2287" s="142">
        <f>TRUNC('TARIFA ENTREGA A DIRECCION USD'!D2288-'TARIFA ENTREGA A DIRECCION USD'!D2287,2)</f>
        <v>0.54</v>
      </c>
      <c r="R2287" s="190">
        <v>2280</v>
      </c>
      <c r="S2287" s="200">
        <f>TRUNC((('TARIFA ENTREGA A DIRECCION USD'!C2287-'TARIFA ENTREGA A DIRECCION USD'!D2287)/'TARIFA ENTREGA A DIRECCION USD'!D2287)+1,3)</f>
        <v>0.72299999999999998</v>
      </c>
      <c r="T2287" s="200">
        <f>TRUNC(('TARIFA ENTREGA A DIRECCION USD'!E2287-'TARIFA ENTREGA A DIRECCION USD'!D2287)/'TARIFA ENTREGA A DIRECCION USD'!D2287,3)</f>
        <v>0.25600000000000001</v>
      </c>
      <c r="U2287" s="200">
        <f>TRUNC(('TARIFA ENTREGA A DIRECCION USD'!F2287-'TARIFA ENTREGA A DIRECCION USD'!D2287)/'TARIFA ENTREGA A DIRECCION USD'!D2287,3)</f>
        <v>0.42899999999999999</v>
      </c>
      <c r="V2287" s="200">
        <f>TRUNC(('TARIFA ENTREGA A DIRECCION USD'!G2287-'TARIFA ENTREGA A DIRECCION USD'!D2287)/'TARIFA ENTREGA A DIRECCION USD'!D2287,3)</f>
        <v>0.95699999999999996</v>
      </c>
      <c r="X2287" s="142">
        <v>16.12</v>
      </c>
      <c r="Y2287" s="190">
        <v>2280</v>
      </c>
      <c r="Z2287" s="200">
        <v>0.55000000000000004</v>
      </c>
      <c r="AA2287" s="200">
        <v>0.13</v>
      </c>
      <c r="AB2287" s="200">
        <v>0.3</v>
      </c>
      <c r="AC2287" s="200">
        <v>0.85</v>
      </c>
      <c r="AL2287"/>
      <c r="AM2287"/>
      <c r="AN2287"/>
      <c r="AO2287"/>
      <c r="AP2287"/>
      <c r="AQ2287"/>
      <c r="AR2287"/>
      <c r="AS2287"/>
      <c r="AT2287"/>
      <c r="AU2287"/>
    </row>
    <row r="2288" spans="17:47" x14ac:dyDescent="0.2">
      <c r="Q2288" s="142">
        <f>TRUNC('TARIFA ENTREGA A DIRECCION USD'!D2289-'TARIFA ENTREGA A DIRECCION USD'!D2288,2)</f>
        <v>0.54</v>
      </c>
      <c r="R2288" s="190">
        <v>2281</v>
      </c>
      <c r="S2288" s="200">
        <f>TRUNC((('TARIFA ENTREGA A DIRECCION USD'!C2288-'TARIFA ENTREGA A DIRECCION USD'!D2288)/'TARIFA ENTREGA A DIRECCION USD'!D2288)+1,3)</f>
        <v>0.72299999999999998</v>
      </c>
      <c r="T2288" s="200">
        <f>TRUNC(('TARIFA ENTREGA A DIRECCION USD'!E2288-'TARIFA ENTREGA A DIRECCION USD'!D2288)/'TARIFA ENTREGA A DIRECCION USD'!D2288,3)</f>
        <v>0.25600000000000001</v>
      </c>
      <c r="U2288" s="200">
        <f>TRUNC(('TARIFA ENTREGA A DIRECCION USD'!F2288-'TARIFA ENTREGA A DIRECCION USD'!D2288)/'TARIFA ENTREGA A DIRECCION USD'!D2288,3)</f>
        <v>0.42899999999999999</v>
      </c>
      <c r="V2288" s="200">
        <f>TRUNC(('TARIFA ENTREGA A DIRECCION USD'!G2288-'TARIFA ENTREGA A DIRECCION USD'!D2288)/'TARIFA ENTREGA A DIRECCION USD'!D2288,3)</f>
        <v>0.95699999999999996</v>
      </c>
      <c r="X2288" s="142">
        <v>16.12</v>
      </c>
      <c r="Y2288" s="190">
        <v>2281</v>
      </c>
      <c r="Z2288" s="200">
        <v>0.55000000000000004</v>
      </c>
      <c r="AA2288" s="200">
        <v>0.13</v>
      </c>
      <c r="AB2288" s="200">
        <v>0.3</v>
      </c>
      <c r="AC2288" s="200">
        <v>0.85</v>
      </c>
      <c r="AL2288"/>
      <c r="AM2288"/>
      <c r="AN2288"/>
      <c r="AO2288"/>
      <c r="AP2288"/>
      <c r="AQ2288"/>
      <c r="AR2288"/>
      <c r="AS2288"/>
      <c r="AT2288"/>
      <c r="AU2288"/>
    </row>
    <row r="2289" spans="17:47" x14ac:dyDescent="0.2">
      <c r="Q2289" s="142">
        <f>TRUNC('TARIFA ENTREGA A DIRECCION USD'!D2290-'TARIFA ENTREGA A DIRECCION USD'!D2289,2)</f>
        <v>0.54</v>
      </c>
      <c r="R2289" s="190">
        <v>2282</v>
      </c>
      <c r="S2289" s="200">
        <f>TRUNC((('TARIFA ENTREGA A DIRECCION USD'!C2289-'TARIFA ENTREGA A DIRECCION USD'!D2289)/'TARIFA ENTREGA A DIRECCION USD'!D2289)+1,3)</f>
        <v>0.72299999999999998</v>
      </c>
      <c r="T2289" s="200">
        <f>TRUNC(('TARIFA ENTREGA A DIRECCION USD'!E2289-'TARIFA ENTREGA A DIRECCION USD'!D2289)/'TARIFA ENTREGA A DIRECCION USD'!D2289,3)</f>
        <v>0.25600000000000001</v>
      </c>
      <c r="U2289" s="200">
        <f>TRUNC(('TARIFA ENTREGA A DIRECCION USD'!F2289-'TARIFA ENTREGA A DIRECCION USD'!D2289)/'TARIFA ENTREGA A DIRECCION USD'!D2289,3)</f>
        <v>0.42899999999999999</v>
      </c>
      <c r="V2289" s="200">
        <f>TRUNC(('TARIFA ENTREGA A DIRECCION USD'!G2289-'TARIFA ENTREGA A DIRECCION USD'!D2289)/'TARIFA ENTREGA A DIRECCION USD'!D2289,3)</f>
        <v>0.95699999999999996</v>
      </c>
      <c r="X2289" s="142">
        <v>16.12</v>
      </c>
      <c r="Y2289" s="190">
        <v>2282</v>
      </c>
      <c r="Z2289" s="200">
        <v>0.55000000000000004</v>
      </c>
      <c r="AA2289" s="200">
        <v>0.13</v>
      </c>
      <c r="AB2289" s="200">
        <v>0.3</v>
      </c>
      <c r="AC2289" s="200">
        <v>0.85</v>
      </c>
      <c r="AL2289"/>
      <c r="AM2289"/>
      <c r="AN2289"/>
      <c r="AO2289"/>
      <c r="AP2289"/>
      <c r="AQ2289"/>
      <c r="AR2289"/>
      <c r="AS2289"/>
      <c r="AT2289"/>
      <c r="AU2289"/>
    </row>
    <row r="2290" spans="17:47" x14ac:dyDescent="0.2">
      <c r="Q2290" s="142">
        <f>TRUNC('TARIFA ENTREGA A DIRECCION USD'!D2291-'TARIFA ENTREGA A DIRECCION USD'!D2290,2)</f>
        <v>0.54</v>
      </c>
      <c r="R2290" s="190">
        <v>2283</v>
      </c>
      <c r="S2290" s="200">
        <f>TRUNC((('TARIFA ENTREGA A DIRECCION USD'!C2290-'TARIFA ENTREGA A DIRECCION USD'!D2290)/'TARIFA ENTREGA A DIRECCION USD'!D2290)+1,3)</f>
        <v>0.72299999999999998</v>
      </c>
      <c r="T2290" s="200">
        <f>TRUNC(('TARIFA ENTREGA A DIRECCION USD'!E2290-'TARIFA ENTREGA A DIRECCION USD'!D2290)/'TARIFA ENTREGA A DIRECCION USD'!D2290,3)</f>
        <v>0.25600000000000001</v>
      </c>
      <c r="U2290" s="200">
        <f>TRUNC(('TARIFA ENTREGA A DIRECCION USD'!F2290-'TARIFA ENTREGA A DIRECCION USD'!D2290)/'TARIFA ENTREGA A DIRECCION USD'!D2290,3)</f>
        <v>0.42899999999999999</v>
      </c>
      <c r="V2290" s="200">
        <f>TRUNC(('TARIFA ENTREGA A DIRECCION USD'!G2290-'TARIFA ENTREGA A DIRECCION USD'!D2290)/'TARIFA ENTREGA A DIRECCION USD'!D2290,3)</f>
        <v>0.95699999999999996</v>
      </c>
      <c r="X2290" s="142">
        <v>16.12</v>
      </c>
      <c r="Y2290" s="190">
        <v>2283</v>
      </c>
      <c r="Z2290" s="200">
        <v>0.55000000000000004</v>
      </c>
      <c r="AA2290" s="200">
        <v>0.13</v>
      </c>
      <c r="AB2290" s="200">
        <v>0.3</v>
      </c>
      <c r="AC2290" s="200">
        <v>0.85</v>
      </c>
      <c r="AL2290"/>
      <c r="AM2290"/>
      <c r="AN2290"/>
      <c r="AO2290"/>
      <c r="AP2290"/>
      <c r="AQ2290"/>
      <c r="AR2290"/>
      <c r="AS2290"/>
      <c r="AT2290"/>
      <c r="AU2290"/>
    </row>
    <row r="2291" spans="17:47" x14ac:dyDescent="0.2">
      <c r="Q2291" s="142">
        <f>TRUNC('TARIFA ENTREGA A DIRECCION USD'!D2292-'TARIFA ENTREGA A DIRECCION USD'!D2291,2)</f>
        <v>0.54</v>
      </c>
      <c r="R2291" s="190">
        <v>2284</v>
      </c>
      <c r="S2291" s="200">
        <f>TRUNC((('TARIFA ENTREGA A DIRECCION USD'!C2291-'TARIFA ENTREGA A DIRECCION USD'!D2291)/'TARIFA ENTREGA A DIRECCION USD'!D2291)+1,3)</f>
        <v>0.72299999999999998</v>
      </c>
      <c r="T2291" s="200">
        <f>TRUNC(('TARIFA ENTREGA A DIRECCION USD'!E2291-'TARIFA ENTREGA A DIRECCION USD'!D2291)/'TARIFA ENTREGA A DIRECCION USD'!D2291,3)</f>
        <v>0.25600000000000001</v>
      </c>
      <c r="U2291" s="200">
        <f>TRUNC(('TARIFA ENTREGA A DIRECCION USD'!F2291-'TARIFA ENTREGA A DIRECCION USD'!D2291)/'TARIFA ENTREGA A DIRECCION USD'!D2291,3)</f>
        <v>0.42899999999999999</v>
      </c>
      <c r="V2291" s="200">
        <f>TRUNC(('TARIFA ENTREGA A DIRECCION USD'!G2291-'TARIFA ENTREGA A DIRECCION USD'!D2291)/'TARIFA ENTREGA A DIRECCION USD'!D2291,3)</f>
        <v>0.95699999999999996</v>
      </c>
      <c r="X2291" s="142">
        <v>16.12</v>
      </c>
      <c r="Y2291" s="190">
        <v>2284</v>
      </c>
      <c r="Z2291" s="200">
        <v>0.55000000000000004</v>
      </c>
      <c r="AA2291" s="200">
        <v>0.13</v>
      </c>
      <c r="AB2291" s="200">
        <v>0.3</v>
      </c>
      <c r="AC2291" s="200">
        <v>0.85</v>
      </c>
      <c r="AL2291"/>
      <c r="AM2291"/>
      <c r="AN2291"/>
      <c r="AO2291"/>
      <c r="AP2291"/>
      <c r="AQ2291"/>
      <c r="AR2291"/>
      <c r="AS2291"/>
      <c r="AT2291"/>
      <c r="AU2291"/>
    </row>
    <row r="2292" spans="17:47" x14ac:dyDescent="0.2">
      <c r="Q2292" s="142">
        <f>TRUNC('TARIFA ENTREGA A DIRECCION USD'!D2293-'TARIFA ENTREGA A DIRECCION USD'!D2292,2)</f>
        <v>0.54</v>
      </c>
      <c r="R2292" s="190">
        <v>2285</v>
      </c>
      <c r="S2292" s="200">
        <f>TRUNC((('TARIFA ENTREGA A DIRECCION USD'!C2292-'TARIFA ENTREGA A DIRECCION USD'!D2292)/'TARIFA ENTREGA A DIRECCION USD'!D2292)+1,3)</f>
        <v>0.72299999999999998</v>
      </c>
      <c r="T2292" s="200">
        <f>TRUNC(('TARIFA ENTREGA A DIRECCION USD'!E2292-'TARIFA ENTREGA A DIRECCION USD'!D2292)/'TARIFA ENTREGA A DIRECCION USD'!D2292,3)</f>
        <v>0.25600000000000001</v>
      </c>
      <c r="U2292" s="200">
        <f>TRUNC(('TARIFA ENTREGA A DIRECCION USD'!F2292-'TARIFA ENTREGA A DIRECCION USD'!D2292)/'TARIFA ENTREGA A DIRECCION USD'!D2292,3)</f>
        <v>0.42899999999999999</v>
      </c>
      <c r="V2292" s="200">
        <f>TRUNC(('TARIFA ENTREGA A DIRECCION USD'!G2292-'TARIFA ENTREGA A DIRECCION USD'!D2292)/'TARIFA ENTREGA A DIRECCION USD'!D2292,3)</f>
        <v>0.95699999999999996</v>
      </c>
      <c r="X2292" s="142">
        <v>16.12</v>
      </c>
      <c r="Y2292" s="190">
        <v>2285</v>
      </c>
      <c r="Z2292" s="200">
        <v>0.55000000000000004</v>
      </c>
      <c r="AA2292" s="200">
        <v>0.13</v>
      </c>
      <c r="AB2292" s="200">
        <v>0.3</v>
      </c>
      <c r="AC2292" s="200">
        <v>0.85</v>
      </c>
      <c r="AL2292"/>
      <c r="AM2292"/>
      <c r="AN2292"/>
      <c r="AO2292"/>
      <c r="AP2292"/>
      <c r="AQ2292"/>
      <c r="AR2292"/>
      <c r="AS2292"/>
      <c r="AT2292"/>
      <c r="AU2292"/>
    </row>
    <row r="2293" spans="17:47" x14ac:dyDescent="0.2">
      <c r="Q2293" s="142">
        <f>TRUNC('TARIFA ENTREGA A DIRECCION USD'!D2294-'TARIFA ENTREGA A DIRECCION USD'!D2293,2)</f>
        <v>0.54</v>
      </c>
      <c r="R2293" s="190">
        <v>2286</v>
      </c>
      <c r="S2293" s="200">
        <f>TRUNC((('TARIFA ENTREGA A DIRECCION USD'!C2293-'TARIFA ENTREGA A DIRECCION USD'!D2293)/'TARIFA ENTREGA A DIRECCION USD'!D2293)+1,3)</f>
        <v>0.72299999999999998</v>
      </c>
      <c r="T2293" s="200">
        <f>TRUNC(('TARIFA ENTREGA A DIRECCION USD'!E2293-'TARIFA ENTREGA A DIRECCION USD'!D2293)/'TARIFA ENTREGA A DIRECCION USD'!D2293,3)</f>
        <v>0.25600000000000001</v>
      </c>
      <c r="U2293" s="200">
        <f>TRUNC(('TARIFA ENTREGA A DIRECCION USD'!F2293-'TARIFA ENTREGA A DIRECCION USD'!D2293)/'TARIFA ENTREGA A DIRECCION USD'!D2293,3)</f>
        <v>0.42899999999999999</v>
      </c>
      <c r="V2293" s="200">
        <f>TRUNC(('TARIFA ENTREGA A DIRECCION USD'!G2293-'TARIFA ENTREGA A DIRECCION USD'!D2293)/'TARIFA ENTREGA A DIRECCION USD'!D2293,3)</f>
        <v>0.95699999999999996</v>
      </c>
      <c r="X2293" s="142">
        <v>16.12</v>
      </c>
      <c r="Y2293" s="190">
        <v>2286</v>
      </c>
      <c r="Z2293" s="200">
        <v>0.55000000000000004</v>
      </c>
      <c r="AA2293" s="200">
        <v>0.13</v>
      </c>
      <c r="AB2293" s="200">
        <v>0.3</v>
      </c>
      <c r="AC2293" s="200">
        <v>0.85</v>
      </c>
      <c r="AL2293"/>
      <c r="AM2293"/>
      <c r="AN2293"/>
      <c r="AO2293"/>
      <c r="AP2293"/>
      <c r="AQ2293"/>
      <c r="AR2293"/>
      <c r="AS2293"/>
      <c r="AT2293"/>
      <c r="AU2293"/>
    </row>
    <row r="2294" spans="17:47" x14ac:dyDescent="0.2">
      <c r="Q2294" s="142">
        <f>TRUNC('TARIFA ENTREGA A DIRECCION USD'!D2295-'TARIFA ENTREGA A DIRECCION USD'!D2294,2)</f>
        <v>0.54</v>
      </c>
      <c r="R2294" s="190">
        <v>2287</v>
      </c>
      <c r="S2294" s="200">
        <f>TRUNC((('TARIFA ENTREGA A DIRECCION USD'!C2294-'TARIFA ENTREGA A DIRECCION USD'!D2294)/'TARIFA ENTREGA A DIRECCION USD'!D2294)+1,3)</f>
        <v>0.72299999999999998</v>
      </c>
      <c r="T2294" s="200">
        <f>TRUNC(('TARIFA ENTREGA A DIRECCION USD'!E2294-'TARIFA ENTREGA A DIRECCION USD'!D2294)/'TARIFA ENTREGA A DIRECCION USD'!D2294,3)</f>
        <v>0.25600000000000001</v>
      </c>
      <c r="U2294" s="200">
        <f>TRUNC(('TARIFA ENTREGA A DIRECCION USD'!F2294-'TARIFA ENTREGA A DIRECCION USD'!D2294)/'TARIFA ENTREGA A DIRECCION USD'!D2294,3)</f>
        <v>0.42899999999999999</v>
      </c>
      <c r="V2294" s="200">
        <f>TRUNC(('TARIFA ENTREGA A DIRECCION USD'!G2294-'TARIFA ENTREGA A DIRECCION USD'!D2294)/'TARIFA ENTREGA A DIRECCION USD'!D2294,3)</f>
        <v>0.95699999999999996</v>
      </c>
      <c r="X2294" s="142">
        <v>16.12</v>
      </c>
      <c r="Y2294" s="190">
        <v>2287</v>
      </c>
      <c r="Z2294" s="200">
        <v>0.55000000000000004</v>
      </c>
      <c r="AA2294" s="200">
        <v>0.13</v>
      </c>
      <c r="AB2294" s="200">
        <v>0.3</v>
      </c>
      <c r="AC2294" s="200">
        <v>0.85</v>
      </c>
      <c r="AL2294"/>
      <c r="AM2294"/>
      <c r="AN2294"/>
      <c r="AO2294"/>
      <c r="AP2294"/>
      <c r="AQ2294"/>
      <c r="AR2294"/>
      <c r="AS2294"/>
      <c r="AT2294"/>
      <c r="AU2294"/>
    </row>
    <row r="2295" spans="17:47" x14ac:dyDescent="0.2">
      <c r="Q2295" s="142">
        <f>TRUNC('TARIFA ENTREGA A DIRECCION USD'!D2296-'TARIFA ENTREGA A DIRECCION USD'!D2295,2)</f>
        <v>0.54</v>
      </c>
      <c r="R2295" s="190">
        <v>2288</v>
      </c>
      <c r="S2295" s="200">
        <f>TRUNC((('TARIFA ENTREGA A DIRECCION USD'!C2295-'TARIFA ENTREGA A DIRECCION USD'!D2295)/'TARIFA ENTREGA A DIRECCION USD'!D2295)+1,3)</f>
        <v>0.72299999999999998</v>
      </c>
      <c r="T2295" s="200">
        <f>TRUNC(('TARIFA ENTREGA A DIRECCION USD'!E2295-'TARIFA ENTREGA A DIRECCION USD'!D2295)/'TARIFA ENTREGA A DIRECCION USD'!D2295,3)</f>
        <v>0.25600000000000001</v>
      </c>
      <c r="U2295" s="200">
        <f>TRUNC(('TARIFA ENTREGA A DIRECCION USD'!F2295-'TARIFA ENTREGA A DIRECCION USD'!D2295)/'TARIFA ENTREGA A DIRECCION USD'!D2295,3)</f>
        <v>0.42899999999999999</v>
      </c>
      <c r="V2295" s="200">
        <f>TRUNC(('TARIFA ENTREGA A DIRECCION USD'!G2295-'TARIFA ENTREGA A DIRECCION USD'!D2295)/'TARIFA ENTREGA A DIRECCION USD'!D2295,3)</f>
        <v>0.95699999999999996</v>
      </c>
      <c r="X2295" s="142">
        <v>16.12</v>
      </c>
      <c r="Y2295" s="190">
        <v>2288</v>
      </c>
      <c r="Z2295" s="200">
        <v>0.55000000000000004</v>
      </c>
      <c r="AA2295" s="200">
        <v>0.13</v>
      </c>
      <c r="AB2295" s="200">
        <v>0.3</v>
      </c>
      <c r="AC2295" s="200">
        <v>0.85</v>
      </c>
      <c r="AL2295"/>
      <c r="AM2295"/>
      <c r="AN2295"/>
      <c r="AO2295"/>
      <c r="AP2295"/>
      <c r="AQ2295"/>
      <c r="AR2295"/>
      <c r="AS2295"/>
      <c r="AT2295"/>
      <c r="AU2295"/>
    </row>
    <row r="2296" spans="17:47" x14ac:dyDescent="0.2">
      <c r="Q2296" s="142">
        <f>TRUNC('TARIFA ENTREGA A DIRECCION USD'!D2297-'TARIFA ENTREGA A DIRECCION USD'!D2296,2)</f>
        <v>0.54</v>
      </c>
      <c r="R2296" s="190">
        <v>2289</v>
      </c>
      <c r="S2296" s="200">
        <f>TRUNC((('TARIFA ENTREGA A DIRECCION USD'!C2296-'TARIFA ENTREGA A DIRECCION USD'!D2296)/'TARIFA ENTREGA A DIRECCION USD'!D2296)+1,3)</f>
        <v>0.72299999999999998</v>
      </c>
      <c r="T2296" s="200">
        <f>TRUNC(('TARIFA ENTREGA A DIRECCION USD'!E2296-'TARIFA ENTREGA A DIRECCION USD'!D2296)/'TARIFA ENTREGA A DIRECCION USD'!D2296,3)</f>
        <v>0.25600000000000001</v>
      </c>
      <c r="U2296" s="200">
        <f>TRUNC(('TARIFA ENTREGA A DIRECCION USD'!F2296-'TARIFA ENTREGA A DIRECCION USD'!D2296)/'TARIFA ENTREGA A DIRECCION USD'!D2296,3)</f>
        <v>0.42899999999999999</v>
      </c>
      <c r="V2296" s="200">
        <f>TRUNC(('TARIFA ENTREGA A DIRECCION USD'!G2296-'TARIFA ENTREGA A DIRECCION USD'!D2296)/'TARIFA ENTREGA A DIRECCION USD'!D2296,3)</f>
        <v>0.95699999999999996</v>
      </c>
      <c r="X2296" s="142">
        <v>16.12</v>
      </c>
      <c r="Y2296" s="190">
        <v>2289</v>
      </c>
      <c r="Z2296" s="200">
        <v>0.55000000000000004</v>
      </c>
      <c r="AA2296" s="200">
        <v>0.13</v>
      </c>
      <c r="AB2296" s="200">
        <v>0.3</v>
      </c>
      <c r="AC2296" s="200">
        <v>0.85</v>
      </c>
      <c r="AL2296"/>
      <c r="AM2296"/>
      <c r="AN2296"/>
      <c r="AO2296"/>
      <c r="AP2296"/>
      <c r="AQ2296"/>
      <c r="AR2296"/>
      <c r="AS2296"/>
      <c r="AT2296"/>
      <c r="AU2296"/>
    </row>
    <row r="2297" spans="17:47" x14ac:dyDescent="0.2">
      <c r="Q2297" s="142">
        <f>TRUNC('TARIFA ENTREGA A DIRECCION USD'!D2298-'TARIFA ENTREGA A DIRECCION USD'!D2297,2)</f>
        <v>0.54</v>
      </c>
      <c r="R2297" s="190">
        <v>2290</v>
      </c>
      <c r="S2297" s="200">
        <f>TRUNC((('TARIFA ENTREGA A DIRECCION USD'!C2297-'TARIFA ENTREGA A DIRECCION USD'!D2297)/'TARIFA ENTREGA A DIRECCION USD'!D2297)+1,3)</f>
        <v>0.72299999999999998</v>
      </c>
      <c r="T2297" s="200">
        <f>TRUNC(('TARIFA ENTREGA A DIRECCION USD'!E2297-'TARIFA ENTREGA A DIRECCION USD'!D2297)/'TARIFA ENTREGA A DIRECCION USD'!D2297,3)</f>
        <v>0.25600000000000001</v>
      </c>
      <c r="U2297" s="200">
        <f>TRUNC(('TARIFA ENTREGA A DIRECCION USD'!F2297-'TARIFA ENTREGA A DIRECCION USD'!D2297)/'TARIFA ENTREGA A DIRECCION USD'!D2297,3)</f>
        <v>0.42899999999999999</v>
      </c>
      <c r="V2297" s="200">
        <f>TRUNC(('TARIFA ENTREGA A DIRECCION USD'!G2297-'TARIFA ENTREGA A DIRECCION USD'!D2297)/'TARIFA ENTREGA A DIRECCION USD'!D2297,3)</f>
        <v>0.95699999999999996</v>
      </c>
      <c r="X2297" s="142">
        <v>16.12</v>
      </c>
      <c r="Y2297" s="190">
        <v>2290</v>
      </c>
      <c r="Z2297" s="200">
        <v>0.55000000000000004</v>
      </c>
      <c r="AA2297" s="200">
        <v>0.13</v>
      </c>
      <c r="AB2297" s="200">
        <v>0.3</v>
      </c>
      <c r="AC2297" s="200">
        <v>0.85</v>
      </c>
      <c r="AL2297"/>
      <c r="AM2297"/>
      <c r="AN2297"/>
      <c r="AO2297"/>
      <c r="AP2297"/>
      <c r="AQ2297"/>
      <c r="AR2297"/>
      <c r="AS2297"/>
      <c r="AT2297"/>
      <c r="AU2297"/>
    </row>
    <row r="2298" spans="17:47" x14ac:dyDescent="0.2">
      <c r="Q2298" s="142">
        <f>TRUNC('TARIFA ENTREGA A DIRECCION USD'!D2299-'TARIFA ENTREGA A DIRECCION USD'!D2298,2)</f>
        <v>0.54</v>
      </c>
      <c r="R2298" s="190">
        <v>2291</v>
      </c>
      <c r="S2298" s="200">
        <f>TRUNC((('TARIFA ENTREGA A DIRECCION USD'!C2298-'TARIFA ENTREGA A DIRECCION USD'!D2298)/'TARIFA ENTREGA A DIRECCION USD'!D2298)+1,3)</f>
        <v>0.72299999999999998</v>
      </c>
      <c r="T2298" s="200">
        <f>TRUNC(('TARIFA ENTREGA A DIRECCION USD'!E2298-'TARIFA ENTREGA A DIRECCION USD'!D2298)/'TARIFA ENTREGA A DIRECCION USD'!D2298,3)</f>
        <v>0.25600000000000001</v>
      </c>
      <c r="U2298" s="200">
        <f>TRUNC(('TARIFA ENTREGA A DIRECCION USD'!F2298-'TARIFA ENTREGA A DIRECCION USD'!D2298)/'TARIFA ENTREGA A DIRECCION USD'!D2298,3)</f>
        <v>0.42899999999999999</v>
      </c>
      <c r="V2298" s="200">
        <f>TRUNC(('TARIFA ENTREGA A DIRECCION USD'!G2298-'TARIFA ENTREGA A DIRECCION USD'!D2298)/'TARIFA ENTREGA A DIRECCION USD'!D2298,3)</f>
        <v>0.95699999999999996</v>
      </c>
      <c r="X2298" s="142">
        <v>16.12</v>
      </c>
      <c r="Y2298" s="190">
        <v>2291</v>
      </c>
      <c r="Z2298" s="200">
        <v>0.55000000000000004</v>
      </c>
      <c r="AA2298" s="200">
        <v>0.13</v>
      </c>
      <c r="AB2298" s="200">
        <v>0.3</v>
      </c>
      <c r="AC2298" s="200">
        <v>0.85</v>
      </c>
      <c r="AL2298"/>
      <c r="AM2298"/>
      <c r="AN2298"/>
      <c r="AO2298"/>
      <c r="AP2298"/>
      <c r="AQ2298"/>
      <c r="AR2298"/>
      <c r="AS2298"/>
      <c r="AT2298"/>
      <c r="AU2298"/>
    </row>
    <row r="2299" spans="17:47" x14ac:dyDescent="0.2">
      <c r="Q2299" s="142">
        <f>TRUNC('TARIFA ENTREGA A DIRECCION USD'!D2300-'TARIFA ENTREGA A DIRECCION USD'!D2299,2)</f>
        <v>0.54</v>
      </c>
      <c r="R2299" s="190">
        <v>2292</v>
      </c>
      <c r="S2299" s="200">
        <f>TRUNC((('TARIFA ENTREGA A DIRECCION USD'!C2299-'TARIFA ENTREGA A DIRECCION USD'!D2299)/'TARIFA ENTREGA A DIRECCION USD'!D2299)+1,3)</f>
        <v>0.72299999999999998</v>
      </c>
      <c r="T2299" s="200">
        <f>TRUNC(('TARIFA ENTREGA A DIRECCION USD'!E2299-'TARIFA ENTREGA A DIRECCION USD'!D2299)/'TARIFA ENTREGA A DIRECCION USD'!D2299,3)</f>
        <v>0.25600000000000001</v>
      </c>
      <c r="U2299" s="200">
        <f>TRUNC(('TARIFA ENTREGA A DIRECCION USD'!F2299-'TARIFA ENTREGA A DIRECCION USD'!D2299)/'TARIFA ENTREGA A DIRECCION USD'!D2299,3)</f>
        <v>0.42899999999999999</v>
      </c>
      <c r="V2299" s="200">
        <f>TRUNC(('TARIFA ENTREGA A DIRECCION USD'!G2299-'TARIFA ENTREGA A DIRECCION USD'!D2299)/'TARIFA ENTREGA A DIRECCION USD'!D2299,3)</f>
        <v>0.95699999999999996</v>
      </c>
      <c r="X2299" s="142">
        <v>16.12</v>
      </c>
      <c r="Y2299" s="190">
        <v>2292</v>
      </c>
      <c r="Z2299" s="200">
        <v>0.55000000000000004</v>
      </c>
      <c r="AA2299" s="200">
        <v>0.13</v>
      </c>
      <c r="AB2299" s="200">
        <v>0.3</v>
      </c>
      <c r="AC2299" s="200">
        <v>0.85</v>
      </c>
      <c r="AL2299"/>
      <c r="AM2299"/>
      <c r="AN2299"/>
      <c r="AO2299"/>
      <c r="AP2299"/>
      <c r="AQ2299"/>
      <c r="AR2299"/>
      <c r="AS2299"/>
      <c r="AT2299"/>
      <c r="AU2299"/>
    </row>
    <row r="2300" spans="17:47" x14ac:dyDescent="0.2">
      <c r="Q2300" s="142">
        <f>TRUNC('TARIFA ENTREGA A DIRECCION USD'!D2301-'TARIFA ENTREGA A DIRECCION USD'!D2300,2)</f>
        <v>0.54</v>
      </c>
      <c r="R2300" s="190">
        <v>2293</v>
      </c>
      <c r="S2300" s="200">
        <f>TRUNC((('TARIFA ENTREGA A DIRECCION USD'!C2300-'TARIFA ENTREGA A DIRECCION USD'!D2300)/'TARIFA ENTREGA A DIRECCION USD'!D2300)+1,3)</f>
        <v>0.72299999999999998</v>
      </c>
      <c r="T2300" s="200">
        <f>TRUNC(('TARIFA ENTREGA A DIRECCION USD'!E2300-'TARIFA ENTREGA A DIRECCION USD'!D2300)/'TARIFA ENTREGA A DIRECCION USD'!D2300,3)</f>
        <v>0.25600000000000001</v>
      </c>
      <c r="U2300" s="200">
        <f>TRUNC(('TARIFA ENTREGA A DIRECCION USD'!F2300-'TARIFA ENTREGA A DIRECCION USD'!D2300)/'TARIFA ENTREGA A DIRECCION USD'!D2300,3)</f>
        <v>0.42899999999999999</v>
      </c>
      <c r="V2300" s="200">
        <f>TRUNC(('TARIFA ENTREGA A DIRECCION USD'!G2300-'TARIFA ENTREGA A DIRECCION USD'!D2300)/'TARIFA ENTREGA A DIRECCION USD'!D2300,3)</f>
        <v>0.95699999999999996</v>
      </c>
      <c r="X2300" s="142">
        <v>16.12</v>
      </c>
      <c r="Y2300" s="190">
        <v>2293</v>
      </c>
      <c r="Z2300" s="200">
        <v>0.55000000000000004</v>
      </c>
      <c r="AA2300" s="200">
        <v>0.13</v>
      </c>
      <c r="AB2300" s="200">
        <v>0.3</v>
      </c>
      <c r="AC2300" s="200">
        <v>0.85</v>
      </c>
      <c r="AL2300"/>
      <c r="AM2300"/>
      <c r="AN2300"/>
      <c r="AO2300"/>
      <c r="AP2300"/>
      <c r="AQ2300"/>
      <c r="AR2300"/>
      <c r="AS2300"/>
      <c r="AT2300"/>
      <c r="AU2300"/>
    </row>
    <row r="2301" spans="17:47" x14ac:dyDescent="0.2">
      <c r="Q2301" s="142">
        <f>TRUNC('TARIFA ENTREGA A DIRECCION USD'!D2302-'TARIFA ENTREGA A DIRECCION USD'!D2301,2)</f>
        <v>0.54</v>
      </c>
      <c r="R2301" s="190">
        <v>2294</v>
      </c>
      <c r="S2301" s="200">
        <f>TRUNC((('TARIFA ENTREGA A DIRECCION USD'!C2301-'TARIFA ENTREGA A DIRECCION USD'!D2301)/'TARIFA ENTREGA A DIRECCION USD'!D2301)+1,3)</f>
        <v>0.72299999999999998</v>
      </c>
      <c r="T2301" s="200">
        <f>TRUNC(('TARIFA ENTREGA A DIRECCION USD'!E2301-'TARIFA ENTREGA A DIRECCION USD'!D2301)/'TARIFA ENTREGA A DIRECCION USD'!D2301,3)</f>
        <v>0.25600000000000001</v>
      </c>
      <c r="U2301" s="200">
        <f>TRUNC(('TARIFA ENTREGA A DIRECCION USD'!F2301-'TARIFA ENTREGA A DIRECCION USD'!D2301)/'TARIFA ENTREGA A DIRECCION USD'!D2301,3)</f>
        <v>0.42899999999999999</v>
      </c>
      <c r="V2301" s="200">
        <f>TRUNC(('TARIFA ENTREGA A DIRECCION USD'!G2301-'TARIFA ENTREGA A DIRECCION USD'!D2301)/'TARIFA ENTREGA A DIRECCION USD'!D2301,3)</f>
        <v>0.95699999999999996</v>
      </c>
      <c r="X2301" s="142">
        <v>16.12</v>
      </c>
      <c r="Y2301" s="190">
        <v>2294</v>
      </c>
      <c r="Z2301" s="200">
        <v>0.55000000000000004</v>
      </c>
      <c r="AA2301" s="200">
        <v>0.13</v>
      </c>
      <c r="AB2301" s="200">
        <v>0.3</v>
      </c>
      <c r="AC2301" s="200">
        <v>0.85</v>
      </c>
      <c r="AL2301"/>
      <c r="AM2301"/>
      <c r="AN2301"/>
      <c r="AO2301"/>
      <c r="AP2301"/>
      <c r="AQ2301"/>
      <c r="AR2301"/>
      <c r="AS2301"/>
      <c r="AT2301"/>
      <c r="AU2301"/>
    </row>
    <row r="2302" spans="17:47" x14ac:dyDescent="0.2">
      <c r="Q2302" s="142">
        <f>TRUNC('TARIFA ENTREGA A DIRECCION USD'!D2303-'TARIFA ENTREGA A DIRECCION USD'!D2302,2)</f>
        <v>0.54</v>
      </c>
      <c r="R2302" s="190">
        <v>2295</v>
      </c>
      <c r="S2302" s="200">
        <f>TRUNC((('TARIFA ENTREGA A DIRECCION USD'!C2302-'TARIFA ENTREGA A DIRECCION USD'!D2302)/'TARIFA ENTREGA A DIRECCION USD'!D2302)+1,3)</f>
        <v>0.72299999999999998</v>
      </c>
      <c r="T2302" s="200">
        <f>TRUNC(('TARIFA ENTREGA A DIRECCION USD'!E2302-'TARIFA ENTREGA A DIRECCION USD'!D2302)/'TARIFA ENTREGA A DIRECCION USD'!D2302,3)</f>
        <v>0.25600000000000001</v>
      </c>
      <c r="U2302" s="200">
        <f>TRUNC(('TARIFA ENTREGA A DIRECCION USD'!F2302-'TARIFA ENTREGA A DIRECCION USD'!D2302)/'TARIFA ENTREGA A DIRECCION USD'!D2302,3)</f>
        <v>0.42899999999999999</v>
      </c>
      <c r="V2302" s="200">
        <f>TRUNC(('TARIFA ENTREGA A DIRECCION USD'!G2302-'TARIFA ENTREGA A DIRECCION USD'!D2302)/'TARIFA ENTREGA A DIRECCION USD'!D2302,3)</f>
        <v>0.95699999999999996</v>
      </c>
      <c r="X2302" s="142">
        <v>16.12</v>
      </c>
      <c r="Y2302" s="190">
        <v>2295</v>
      </c>
      <c r="Z2302" s="200">
        <v>0.55000000000000004</v>
      </c>
      <c r="AA2302" s="200">
        <v>0.13</v>
      </c>
      <c r="AB2302" s="200">
        <v>0.3</v>
      </c>
      <c r="AC2302" s="200">
        <v>0.85</v>
      </c>
      <c r="AL2302"/>
      <c r="AM2302"/>
      <c r="AN2302"/>
      <c r="AO2302"/>
      <c r="AP2302"/>
      <c r="AQ2302"/>
      <c r="AR2302"/>
      <c r="AS2302"/>
      <c r="AT2302"/>
      <c r="AU2302"/>
    </row>
    <row r="2303" spans="17:47" x14ac:dyDescent="0.2">
      <c r="Q2303" s="142">
        <f>TRUNC('TARIFA ENTREGA A DIRECCION USD'!D2304-'TARIFA ENTREGA A DIRECCION USD'!D2303,2)</f>
        <v>0.54</v>
      </c>
      <c r="R2303" s="190">
        <v>2296</v>
      </c>
      <c r="S2303" s="200">
        <f>TRUNC((('TARIFA ENTREGA A DIRECCION USD'!C2303-'TARIFA ENTREGA A DIRECCION USD'!D2303)/'TARIFA ENTREGA A DIRECCION USD'!D2303)+1,3)</f>
        <v>0.72299999999999998</v>
      </c>
      <c r="T2303" s="200">
        <f>TRUNC(('TARIFA ENTREGA A DIRECCION USD'!E2303-'TARIFA ENTREGA A DIRECCION USD'!D2303)/'TARIFA ENTREGA A DIRECCION USD'!D2303,3)</f>
        <v>0.25600000000000001</v>
      </c>
      <c r="U2303" s="200">
        <f>TRUNC(('TARIFA ENTREGA A DIRECCION USD'!F2303-'TARIFA ENTREGA A DIRECCION USD'!D2303)/'TARIFA ENTREGA A DIRECCION USD'!D2303,3)</f>
        <v>0.42899999999999999</v>
      </c>
      <c r="V2303" s="200">
        <f>TRUNC(('TARIFA ENTREGA A DIRECCION USD'!G2303-'TARIFA ENTREGA A DIRECCION USD'!D2303)/'TARIFA ENTREGA A DIRECCION USD'!D2303,3)</f>
        <v>0.95699999999999996</v>
      </c>
      <c r="X2303" s="142">
        <v>16.12</v>
      </c>
      <c r="Y2303" s="190">
        <v>2296</v>
      </c>
      <c r="Z2303" s="200">
        <v>0.55000000000000004</v>
      </c>
      <c r="AA2303" s="200">
        <v>0.13</v>
      </c>
      <c r="AB2303" s="200">
        <v>0.3</v>
      </c>
      <c r="AC2303" s="200">
        <v>0.85</v>
      </c>
      <c r="AL2303"/>
      <c r="AM2303"/>
      <c r="AN2303"/>
      <c r="AO2303"/>
      <c r="AP2303"/>
      <c r="AQ2303"/>
      <c r="AR2303"/>
      <c r="AS2303"/>
      <c r="AT2303"/>
      <c r="AU2303"/>
    </row>
    <row r="2304" spans="17:47" x14ac:dyDescent="0.2">
      <c r="Q2304" s="142">
        <f>TRUNC('TARIFA ENTREGA A DIRECCION USD'!D2305-'TARIFA ENTREGA A DIRECCION USD'!D2304,2)</f>
        <v>0.54</v>
      </c>
      <c r="R2304" s="190">
        <v>2297</v>
      </c>
      <c r="S2304" s="200">
        <f>TRUNC((('TARIFA ENTREGA A DIRECCION USD'!C2304-'TARIFA ENTREGA A DIRECCION USD'!D2304)/'TARIFA ENTREGA A DIRECCION USD'!D2304)+1,3)</f>
        <v>0.72299999999999998</v>
      </c>
      <c r="T2304" s="200">
        <f>TRUNC(('TARIFA ENTREGA A DIRECCION USD'!E2304-'TARIFA ENTREGA A DIRECCION USD'!D2304)/'TARIFA ENTREGA A DIRECCION USD'!D2304,3)</f>
        <v>0.25600000000000001</v>
      </c>
      <c r="U2304" s="200">
        <f>TRUNC(('TARIFA ENTREGA A DIRECCION USD'!F2304-'TARIFA ENTREGA A DIRECCION USD'!D2304)/'TARIFA ENTREGA A DIRECCION USD'!D2304,3)</f>
        <v>0.42899999999999999</v>
      </c>
      <c r="V2304" s="200">
        <f>TRUNC(('TARIFA ENTREGA A DIRECCION USD'!G2304-'TARIFA ENTREGA A DIRECCION USD'!D2304)/'TARIFA ENTREGA A DIRECCION USD'!D2304,3)</f>
        <v>0.95699999999999996</v>
      </c>
      <c r="X2304" s="142">
        <v>16.12</v>
      </c>
      <c r="Y2304" s="190">
        <v>2297</v>
      </c>
      <c r="Z2304" s="200">
        <v>0.55000000000000004</v>
      </c>
      <c r="AA2304" s="200">
        <v>0.13</v>
      </c>
      <c r="AB2304" s="200">
        <v>0.3</v>
      </c>
      <c r="AC2304" s="200">
        <v>0.85</v>
      </c>
      <c r="AL2304"/>
      <c r="AM2304"/>
      <c r="AN2304"/>
      <c r="AO2304"/>
      <c r="AP2304"/>
      <c r="AQ2304"/>
      <c r="AR2304"/>
      <c r="AS2304"/>
      <c r="AT2304"/>
      <c r="AU2304"/>
    </row>
    <row r="2305" spans="17:47" x14ac:dyDescent="0.2">
      <c r="Q2305" s="142">
        <f>TRUNC('TARIFA ENTREGA A DIRECCION USD'!D2306-'TARIFA ENTREGA A DIRECCION USD'!D2305,2)</f>
        <v>0.54</v>
      </c>
      <c r="R2305" s="190">
        <v>2298</v>
      </c>
      <c r="S2305" s="200">
        <f>TRUNC((('TARIFA ENTREGA A DIRECCION USD'!C2305-'TARIFA ENTREGA A DIRECCION USD'!D2305)/'TARIFA ENTREGA A DIRECCION USD'!D2305)+1,3)</f>
        <v>0.72299999999999998</v>
      </c>
      <c r="T2305" s="200">
        <f>TRUNC(('TARIFA ENTREGA A DIRECCION USD'!E2305-'TARIFA ENTREGA A DIRECCION USD'!D2305)/'TARIFA ENTREGA A DIRECCION USD'!D2305,3)</f>
        <v>0.25600000000000001</v>
      </c>
      <c r="U2305" s="200">
        <f>TRUNC(('TARIFA ENTREGA A DIRECCION USD'!F2305-'TARIFA ENTREGA A DIRECCION USD'!D2305)/'TARIFA ENTREGA A DIRECCION USD'!D2305,3)</f>
        <v>0.42899999999999999</v>
      </c>
      <c r="V2305" s="200">
        <f>TRUNC(('TARIFA ENTREGA A DIRECCION USD'!G2305-'TARIFA ENTREGA A DIRECCION USD'!D2305)/'TARIFA ENTREGA A DIRECCION USD'!D2305,3)</f>
        <v>0.95799999999999996</v>
      </c>
      <c r="X2305" s="142">
        <v>16.12</v>
      </c>
      <c r="Y2305" s="190">
        <v>2298</v>
      </c>
      <c r="Z2305" s="200">
        <v>0.55000000000000004</v>
      </c>
      <c r="AA2305" s="200">
        <v>0.13</v>
      </c>
      <c r="AB2305" s="200">
        <v>0.3</v>
      </c>
      <c r="AC2305" s="200">
        <v>0.85</v>
      </c>
      <c r="AL2305"/>
      <c r="AM2305"/>
      <c r="AN2305"/>
      <c r="AO2305"/>
      <c r="AP2305"/>
      <c r="AQ2305"/>
      <c r="AR2305"/>
      <c r="AS2305"/>
      <c r="AT2305"/>
      <c r="AU2305"/>
    </row>
    <row r="2306" spans="17:47" x14ac:dyDescent="0.2">
      <c r="Q2306" s="142">
        <f>TRUNC('TARIFA ENTREGA A DIRECCION USD'!D2307-'TARIFA ENTREGA A DIRECCION USD'!D2306,2)</f>
        <v>0.54</v>
      </c>
      <c r="R2306" s="190">
        <v>2299</v>
      </c>
      <c r="S2306" s="200">
        <f>TRUNC((('TARIFA ENTREGA A DIRECCION USD'!C2306-'TARIFA ENTREGA A DIRECCION USD'!D2306)/'TARIFA ENTREGA A DIRECCION USD'!D2306)+1,3)</f>
        <v>0.72299999999999998</v>
      </c>
      <c r="T2306" s="200">
        <f>TRUNC(('TARIFA ENTREGA A DIRECCION USD'!E2306-'TARIFA ENTREGA A DIRECCION USD'!D2306)/'TARIFA ENTREGA A DIRECCION USD'!D2306,3)</f>
        <v>0.25600000000000001</v>
      </c>
      <c r="U2306" s="200">
        <f>TRUNC(('TARIFA ENTREGA A DIRECCION USD'!F2306-'TARIFA ENTREGA A DIRECCION USD'!D2306)/'TARIFA ENTREGA A DIRECCION USD'!D2306,3)</f>
        <v>0.42899999999999999</v>
      </c>
      <c r="V2306" s="200">
        <f>TRUNC(('TARIFA ENTREGA A DIRECCION USD'!G2306-'TARIFA ENTREGA A DIRECCION USD'!D2306)/'TARIFA ENTREGA A DIRECCION USD'!D2306,3)</f>
        <v>0.95799999999999996</v>
      </c>
      <c r="X2306" s="142">
        <v>16.12</v>
      </c>
      <c r="Y2306" s="190">
        <v>2299</v>
      </c>
      <c r="Z2306" s="200">
        <v>0.55000000000000004</v>
      </c>
      <c r="AA2306" s="200">
        <v>0.13</v>
      </c>
      <c r="AB2306" s="200">
        <v>0.3</v>
      </c>
      <c r="AC2306" s="200">
        <v>0.85</v>
      </c>
      <c r="AL2306"/>
      <c r="AM2306"/>
      <c r="AN2306"/>
      <c r="AO2306"/>
      <c r="AP2306"/>
      <c r="AQ2306"/>
      <c r="AR2306"/>
      <c r="AS2306"/>
      <c r="AT2306"/>
      <c r="AU2306"/>
    </row>
    <row r="2307" spans="17:47" x14ac:dyDescent="0.2">
      <c r="Q2307" s="142">
        <f>TRUNC('TARIFA ENTREGA A DIRECCION USD'!D2308-'TARIFA ENTREGA A DIRECCION USD'!D2307,2)</f>
        <v>0.54</v>
      </c>
      <c r="R2307" s="190">
        <v>2300</v>
      </c>
      <c r="S2307" s="200">
        <f>TRUNC((('TARIFA ENTREGA A DIRECCION USD'!C2307-'TARIFA ENTREGA A DIRECCION USD'!D2307)/'TARIFA ENTREGA A DIRECCION USD'!D2307)+1,3)</f>
        <v>0.72299999999999998</v>
      </c>
      <c r="T2307" s="200">
        <f>TRUNC(('TARIFA ENTREGA A DIRECCION USD'!E2307-'TARIFA ENTREGA A DIRECCION USD'!D2307)/'TARIFA ENTREGA A DIRECCION USD'!D2307,3)</f>
        <v>0.25600000000000001</v>
      </c>
      <c r="U2307" s="200">
        <f>TRUNC(('TARIFA ENTREGA A DIRECCION USD'!F2307-'TARIFA ENTREGA A DIRECCION USD'!D2307)/'TARIFA ENTREGA A DIRECCION USD'!D2307,3)</f>
        <v>0.42899999999999999</v>
      </c>
      <c r="V2307" s="200">
        <f>TRUNC(('TARIFA ENTREGA A DIRECCION USD'!G2307-'TARIFA ENTREGA A DIRECCION USD'!D2307)/'TARIFA ENTREGA A DIRECCION USD'!D2307,3)</f>
        <v>0.95799999999999996</v>
      </c>
      <c r="X2307" s="142">
        <v>16.12</v>
      </c>
      <c r="Y2307" s="190">
        <v>2300</v>
      </c>
      <c r="Z2307" s="200">
        <v>0.55000000000000004</v>
      </c>
      <c r="AA2307" s="200">
        <v>0.13</v>
      </c>
      <c r="AB2307" s="200">
        <v>0.3</v>
      </c>
      <c r="AC2307" s="200">
        <v>0.85</v>
      </c>
      <c r="AL2307"/>
      <c r="AM2307"/>
      <c r="AN2307"/>
      <c r="AO2307"/>
      <c r="AP2307"/>
      <c r="AQ2307"/>
      <c r="AR2307"/>
      <c r="AS2307"/>
      <c r="AT2307"/>
      <c r="AU2307"/>
    </row>
    <row r="2308" spans="17:47" x14ac:dyDescent="0.2">
      <c r="Q2308" s="142">
        <f>TRUNC('TARIFA ENTREGA A DIRECCION USD'!D2309-'TARIFA ENTREGA A DIRECCION USD'!D2308,2)</f>
        <v>0.54</v>
      </c>
      <c r="R2308" s="190">
        <v>2301</v>
      </c>
      <c r="S2308" s="200">
        <f>TRUNC((('TARIFA ENTREGA A DIRECCION USD'!C2308-'TARIFA ENTREGA A DIRECCION USD'!D2308)/'TARIFA ENTREGA A DIRECCION USD'!D2308)+1,3)</f>
        <v>0.72299999999999998</v>
      </c>
      <c r="T2308" s="200">
        <f>TRUNC(('TARIFA ENTREGA A DIRECCION USD'!E2308-'TARIFA ENTREGA A DIRECCION USD'!D2308)/'TARIFA ENTREGA A DIRECCION USD'!D2308,3)</f>
        <v>0.25600000000000001</v>
      </c>
      <c r="U2308" s="200">
        <f>TRUNC(('TARIFA ENTREGA A DIRECCION USD'!F2308-'TARIFA ENTREGA A DIRECCION USD'!D2308)/'TARIFA ENTREGA A DIRECCION USD'!D2308,3)</f>
        <v>0.42899999999999999</v>
      </c>
      <c r="V2308" s="200">
        <f>TRUNC(('TARIFA ENTREGA A DIRECCION USD'!G2308-'TARIFA ENTREGA A DIRECCION USD'!D2308)/'TARIFA ENTREGA A DIRECCION USD'!D2308,3)</f>
        <v>0.95799999999999996</v>
      </c>
      <c r="X2308" s="142">
        <v>16.12</v>
      </c>
      <c r="Y2308" s="190">
        <v>2301</v>
      </c>
      <c r="Z2308" s="200">
        <v>0.55000000000000004</v>
      </c>
      <c r="AA2308" s="200">
        <v>0.13</v>
      </c>
      <c r="AB2308" s="200">
        <v>0.3</v>
      </c>
      <c r="AC2308" s="200">
        <v>0.85</v>
      </c>
      <c r="AL2308"/>
      <c r="AM2308"/>
      <c r="AN2308"/>
      <c r="AO2308"/>
      <c r="AP2308"/>
      <c r="AQ2308"/>
      <c r="AR2308"/>
      <c r="AS2308"/>
      <c r="AT2308"/>
      <c r="AU2308"/>
    </row>
    <row r="2309" spans="17:47" x14ac:dyDescent="0.2">
      <c r="Q2309" s="142">
        <f>TRUNC('TARIFA ENTREGA A DIRECCION USD'!D2310-'TARIFA ENTREGA A DIRECCION USD'!D2309,2)</f>
        <v>0.54</v>
      </c>
      <c r="R2309" s="190">
        <v>2302</v>
      </c>
      <c r="S2309" s="200">
        <f>TRUNC((('TARIFA ENTREGA A DIRECCION USD'!C2309-'TARIFA ENTREGA A DIRECCION USD'!D2309)/'TARIFA ENTREGA A DIRECCION USD'!D2309)+1,3)</f>
        <v>0.72299999999999998</v>
      </c>
      <c r="T2309" s="200">
        <f>TRUNC(('TARIFA ENTREGA A DIRECCION USD'!E2309-'TARIFA ENTREGA A DIRECCION USD'!D2309)/'TARIFA ENTREGA A DIRECCION USD'!D2309,3)</f>
        <v>0.25600000000000001</v>
      </c>
      <c r="U2309" s="200">
        <f>TRUNC(('TARIFA ENTREGA A DIRECCION USD'!F2309-'TARIFA ENTREGA A DIRECCION USD'!D2309)/'TARIFA ENTREGA A DIRECCION USD'!D2309,3)</f>
        <v>0.42899999999999999</v>
      </c>
      <c r="V2309" s="200">
        <f>TRUNC(('TARIFA ENTREGA A DIRECCION USD'!G2309-'TARIFA ENTREGA A DIRECCION USD'!D2309)/'TARIFA ENTREGA A DIRECCION USD'!D2309,3)</f>
        <v>0.95799999999999996</v>
      </c>
      <c r="X2309" s="142">
        <v>16.12</v>
      </c>
      <c r="Y2309" s="190">
        <v>2302</v>
      </c>
      <c r="Z2309" s="200">
        <v>0.55000000000000004</v>
      </c>
      <c r="AA2309" s="200">
        <v>0.13</v>
      </c>
      <c r="AB2309" s="200">
        <v>0.3</v>
      </c>
      <c r="AC2309" s="200">
        <v>0.85</v>
      </c>
      <c r="AL2309"/>
      <c r="AM2309"/>
      <c r="AN2309"/>
      <c r="AO2309"/>
      <c r="AP2309"/>
      <c r="AQ2309"/>
      <c r="AR2309"/>
      <c r="AS2309"/>
      <c r="AT2309"/>
      <c r="AU2309"/>
    </row>
    <row r="2310" spans="17:47" x14ac:dyDescent="0.2">
      <c r="Q2310" s="142">
        <f>TRUNC('TARIFA ENTREGA A DIRECCION USD'!D2311-'TARIFA ENTREGA A DIRECCION USD'!D2310,2)</f>
        <v>0.54</v>
      </c>
      <c r="R2310" s="190">
        <v>2303</v>
      </c>
      <c r="S2310" s="200">
        <f>TRUNC((('TARIFA ENTREGA A DIRECCION USD'!C2310-'TARIFA ENTREGA A DIRECCION USD'!D2310)/'TARIFA ENTREGA A DIRECCION USD'!D2310)+1,3)</f>
        <v>0.72299999999999998</v>
      </c>
      <c r="T2310" s="200">
        <f>TRUNC(('TARIFA ENTREGA A DIRECCION USD'!E2310-'TARIFA ENTREGA A DIRECCION USD'!D2310)/'TARIFA ENTREGA A DIRECCION USD'!D2310,3)</f>
        <v>0.25600000000000001</v>
      </c>
      <c r="U2310" s="200">
        <f>TRUNC(('TARIFA ENTREGA A DIRECCION USD'!F2310-'TARIFA ENTREGA A DIRECCION USD'!D2310)/'TARIFA ENTREGA A DIRECCION USD'!D2310,3)</f>
        <v>0.42899999999999999</v>
      </c>
      <c r="V2310" s="200">
        <f>TRUNC(('TARIFA ENTREGA A DIRECCION USD'!G2310-'TARIFA ENTREGA A DIRECCION USD'!D2310)/'TARIFA ENTREGA A DIRECCION USD'!D2310,3)</f>
        <v>0.95799999999999996</v>
      </c>
      <c r="X2310" s="142">
        <v>16.12</v>
      </c>
      <c r="Y2310" s="190">
        <v>2303</v>
      </c>
      <c r="Z2310" s="200">
        <v>0.55000000000000004</v>
      </c>
      <c r="AA2310" s="200">
        <v>0.13</v>
      </c>
      <c r="AB2310" s="200">
        <v>0.3</v>
      </c>
      <c r="AC2310" s="200">
        <v>0.85</v>
      </c>
      <c r="AL2310"/>
      <c r="AM2310"/>
      <c r="AN2310"/>
      <c r="AO2310"/>
      <c r="AP2310"/>
      <c r="AQ2310"/>
      <c r="AR2310"/>
      <c r="AS2310"/>
      <c r="AT2310"/>
      <c r="AU2310"/>
    </row>
    <row r="2311" spans="17:47" x14ac:dyDescent="0.2">
      <c r="Q2311" s="142">
        <f>TRUNC('TARIFA ENTREGA A DIRECCION USD'!D2312-'TARIFA ENTREGA A DIRECCION USD'!D2311,2)</f>
        <v>0.54</v>
      </c>
      <c r="R2311" s="190">
        <v>2304</v>
      </c>
      <c r="S2311" s="200">
        <f>TRUNC((('TARIFA ENTREGA A DIRECCION USD'!C2311-'TARIFA ENTREGA A DIRECCION USD'!D2311)/'TARIFA ENTREGA A DIRECCION USD'!D2311)+1,3)</f>
        <v>0.72299999999999998</v>
      </c>
      <c r="T2311" s="200">
        <f>TRUNC(('TARIFA ENTREGA A DIRECCION USD'!E2311-'TARIFA ENTREGA A DIRECCION USD'!D2311)/'TARIFA ENTREGA A DIRECCION USD'!D2311,3)</f>
        <v>0.25600000000000001</v>
      </c>
      <c r="U2311" s="200">
        <f>TRUNC(('TARIFA ENTREGA A DIRECCION USD'!F2311-'TARIFA ENTREGA A DIRECCION USD'!D2311)/'TARIFA ENTREGA A DIRECCION USD'!D2311,3)</f>
        <v>0.42899999999999999</v>
      </c>
      <c r="V2311" s="200">
        <f>TRUNC(('TARIFA ENTREGA A DIRECCION USD'!G2311-'TARIFA ENTREGA A DIRECCION USD'!D2311)/'TARIFA ENTREGA A DIRECCION USD'!D2311,3)</f>
        <v>0.95799999999999996</v>
      </c>
      <c r="X2311" s="142">
        <v>16.12</v>
      </c>
      <c r="Y2311" s="190">
        <v>2304</v>
      </c>
      <c r="Z2311" s="200">
        <v>0.55000000000000004</v>
      </c>
      <c r="AA2311" s="200">
        <v>0.13</v>
      </c>
      <c r="AB2311" s="200">
        <v>0.3</v>
      </c>
      <c r="AC2311" s="200">
        <v>0.85</v>
      </c>
      <c r="AL2311"/>
      <c r="AM2311"/>
      <c r="AN2311"/>
      <c r="AO2311"/>
      <c r="AP2311"/>
      <c r="AQ2311"/>
      <c r="AR2311"/>
      <c r="AS2311"/>
      <c r="AT2311"/>
      <c r="AU2311"/>
    </row>
    <row r="2312" spans="17:47" x14ac:dyDescent="0.2">
      <c r="Q2312" s="142">
        <f>TRUNC('TARIFA ENTREGA A DIRECCION USD'!D2313-'TARIFA ENTREGA A DIRECCION USD'!D2312,2)</f>
        <v>0.54</v>
      </c>
      <c r="R2312" s="190">
        <v>2305</v>
      </c>
      <c r="S2312" s="200">
        <f>TRUNC((('TARIFA ENTREGA A DIRECCION USD'!C2312-'TARIFA ENTREGA A DIRECCION USD'!D2312)/'TARIFA ENTREGA A DIRECCION USD'!D2312)+1,3)</f>
        <v>0.72299999999999998</v>
      </c>
      <c r="T2312" s="200">
        <f>TRUNC(('TARIFA ENTREGA A DIRECCION USD'!E2312-'TARIFA ENTREGA A DIRECCION USD'!D2312)/'TARIFA ENTREGA A DIRECCION USD'!D2312,3)</f>
        <v>0.25600000000000001</v>
      </c>
      <c r="U2312" s="200">
        <f>TRUNC(('TARIFA ENTREGA A DIRECCION USD'!F2312-'TARIFA ENTREGA A DIRECCION USD'!D2312)/'TARIFA ENTREGA A DIRECCION USD'!D2312,3)</f>
        <v>0.42899999999999999</v>
      </c>
      <c r="V2312" s="200">
        <f>TRUNC(('TARIFA ENTREGA A DIRECCION USD'!G2312-'TARIFA ENTREGA A DIRECCION USD'!D2312)/'TARIFA ENTREGA A DIRECCION USD'!D2312,3)</f>
        <v>0.95799999999999996</v>
      </c>
      <c r="X2312" s="142">
        <v>16.12</v>
      </c>
      <c r="Y2312" s="190">
        <v>2305</v>
      </c>
      <c r="Z2312" s="200">
        <v>0.55000000000000004</v>
      </c>
      <c r="AA2312" s="200">
        <v>0.13</v>
      </c>
      <c r="AB2312" s="200">
        <v>0.3</v>
      </c>
      <c r="AC2312" s="200">
        <v>0.85</v>
      </c>
      <c r="AL2312"/>
      <c r="AM2312"/>
      <c r="AN2312"/>
      <c r="AO2312"/>
      <c r="AP2312"/>
      <c r="AQ2312"/>
      <c r="AR2312"/>
      <c r="AS2312"/>
      <c r="AT2312"/>
      <c r="AU2312"/>
    </row>
    <row r="2313" spans="17:47" x14ac:dyDescent="0.2">
      <c r="Q2313" s="142">
        <f>TRUNC('TARIFA ENTREGA A DIRECCION USD'!D2314-'TARIFA ENTREGA A DIRECCION USD'!D2313,2)</f>
        <v>0.54</v>
      </c>
      <c r="R2313" s="190">
        <v>2306</v>
      </c>
      <c r="S2313" s="200">
        <f>TRUNC((('TARIFA ENTREGA A DIRECCION USD'!C2313-'TARIFA ENTREGA A DIRECCION USD'!D2313)/'TARIFA ENTREGA A DIRECCION USD'!D2313)+1,3)</f>
        <v>0.72299999999999998</v>
      </c>
      <c r="T2313" s="200">
        <f>TRUNC(('TARIFA ENTREGA A DIRECCION USD'!E2313-'TARIFA ENTREGA A DIRECCION USD'!D2313)/'TARIFA ENTREGA A DIRECCION USD'!D2313,3)</f>
        <v>0.25600000000000001</v>
      </c>
      <c r="U2313" s="200">
        <f>TRUNC(('TARIFA ENTREGA A DIRECCION USD'!F2313-'TARIFA ENTREGA A DIRECCION USD'!D2313)/'TARIFA ENTREGA A DIRECCION USD'!D2313,3)</f>
        <v>0.42899999999999999</v>
      </c>
      <c r="V2313" s="200">
        <f>TRUNC(('TARIFA ENTREGA A DIRECCION USD'!G2313-'TARIFA ENTREGA A DIRECCION USD'!D2313)/'TARIFA ENTREGA A DIRECCION USD'!D2313,3)</f>
        <v>0.95799999999999996</v>
      </c>
      <c r="X2313" s="142">
        <v>16.12</v>
      </c>
      <c r="Y2313" s="190">
        <v>2306</v>
      </c>
      <c r="Z2313" s="200">
        <v>0.55000000000000004</v>
      </c>
      <c r="AA2313" s="200">
        <v>0.13</v>
      </c>
      <c r="AB2313" s="200">
        <v>0.3</v>
      </c>
      <c r="AC2313" s="200">
        <v>0.85</v>
      </c>
      <c r="AL2313"/>
      <c r="AM2313"/>
      <c r="AN2313"/>
      <c r="AO2313"/>
      <c r="AP2313"/>
      <c r="AQ2313"/>
      <c r="AR2313"/>
      <c r="AS2313"/>
      <c r="AT2313"/>
      <c r="AU2313"/>
    </row>
    <row r="2314" spans="17:47" x14ac:dyDescent="0.2">
      <c r="Q2314" s="142">
        <f>TRUNC('TARIFA ENTREGA A DIRECCION USD'!D2315-'TARIFA ENTREGA A DIRECCION USD'!D2314,2)</f>
        <v>0.54</v>
      </c>
      <c r="R2314" s="190">
        <v>2307</v>
      </c>
      <c r="S2314" s="200">
        <f>TRUNC((('TARIFA ENTREGA A DIRECCION USD'!C2314-'TARIFA ENTREGA A DIRECCION USD'!D2314)/'TARIFA ENTREGA A DIRECCION USD'!D2314)+1,3)</f>
        <v>0.72299999999999998</v>
      </c>
      <c r="T2314" s="200">
        <f>TRUNC(('TARIFA ENTREGA A DIRECCION USD'!E2314-'TARIFA ENTREGA A DIRECCION USD'!D2314)/'TARIFA ENTREGA A DIRECCION USD'!D2314,3)</f>
        <v>0.25600000000000001</v>
      </c>
      <c r="U2314" s="200">
        <f>TRUNC(('TARIFA ENTREGA A DIRECCION USD'!F2314-'TARIFA ENTREGA A DIRECCION USD'!D2314)/'TARIFA ENTREGA A DIRECCION USD'!D2314,3)</f>
        <v>0.42899999999999999</v>
      </c>
      <c r="V2314" s="200">
        <f>TRUNC(('TARIFA ENTREGA A DIRECCION USD'!G2314-'TARIFA ENTREGA A DIRECCION USD'!D2314)/'TARIFA ENTREGA A DIRECCION USD'!D2314,3)</f>
        <v>0.95799999999999996</v>
      </c>
      <c r="X2314" s="142">
        <v>16.12</v>
      </c>
      <c r="Y2314" s="190">
        <v>2307</v>
      </c>
      <c r="Z2314" s="200">
        <v>0.55000000000000004</v>
      </c>
      <c r="AA2314" s="200">
        <v>0.13</v>
      </c>
      <c r="AB2314" s="200">
        <v>0.3</v>
      </c>
      <c r="AC2314" s="200">
        <v>0.85</v>
      </c>
      <c r="AL2314"/>
      <c r="AM2314"/>
      <c r="AN2314"/>
      <c r="AO2314"/>
      <c r="AP2314"/>
      <c r="AQ2314"/>
      <c r="AR2314"/>
      <c r="AS2314"/>
      <c r="AT2314"/>
      <c r="AU2314"/>
    </row>
    <row r="2315" spans="17:47" x14ac:dyDescent="0.2">
      <c r="Q2315" s="142">
        <f>TRUNC('TARIFA ENTREGA A DIRECCION USD'!D2316-'TARIFA ENTREGA A DIRECCION USD'!D2315,2)</f>
        <v>0.54</v>
      </c>
      <c r="R2315" s="190">
        <v>2308</v>
      </c>
      <c r="S2315" s="200">
        <f>TRUNC((('TARIFA ENTREGA A DIRECCION USD'!C2315-'TARIFA ENTREGA A DIRECCION USD'!D2315)/'TARIFA ENTREGA A DIRECCION USD'!D2315)+1,3)</f>
        <v>0.72299999999999998</v>
      </c>
      <c r="T2315" s="200">
        <f>TRUNC(('TARIFA ENTREGA A DIRECCION USD'!E2315-'TARIFA ENTREGA A DIRECCION USD'!D2315)/'TARIFA ENTREGA A DIRECCION USD'!D2315,3)</f>
        <v>0.25600000000000001</v>
      </c>
      <c r="U2315" s="200">
        <f>TRUNC(('TARIFA ENTREGA A DIRECCION USD'!F2315-'TARIFA ENTREGA A DIRECCION USD'!D2315)/'TARIFA ENTREGA A DIRECCION USD'!D2315,3)</f>
        <v>0.42899999999999999</v>
      </c>
      <c r="V2315" s="200">
        <f>TRUNC(('TARIFA ENTREGA A DIRECCION USD'!G2315-'TARIFA ENTREGA A DIRECCION USD'!D2315)/'TARIFA ENTREGA A DIRECCION USD'!D2315,3)</f>
        <v>0.95799999999999996</v>
      </c>
      <c r="X2315" s="142">
        <v>16.12</v>
      </c>
      <c r="Y2315" s="190">
        <v>2308</v>
      </c>
      <c r="Z2315" s="200">
        <v>0.55000000000000004</v>
      </c>
      <c r="AA2315" s="200">
        <v>0.13</v>
      </c>
      <c r="AB2315" s="200">
        <v>0.3</v>
      </c>
      <c r="AC2315" s="200">
        <v>0.85</v>
      </c>
      <c r="AL2315"/>
      <c r="AM2315"/>
      <c r="AN2315"/>
      <c r="AO2315"/>
      <c r="AP2315"/>
      <c r="AQ2315"/>
      <c r="AR2315"/>
      <c r="AS2315"/>
      <c r="AT2315"/>
      <c r="AU2315"/>
    </row>
    <row r="2316" spans="17:47" x14ac:dyDescent="0.2">
      <c r="Q2316" s="142">
        <f>TRUNC('TARIFA ENTREGA A DIRECCION USD'!D2317-'TARIFA ENTREGA A DIRECCION USD'!D2316,2)</f>
        <v>0.54</v>
      </c>
      <c r="R2316" s="190">
        <v>2309</v>
      </c>
      <c r="S2316" s="200">
        <f>TRUNC((('TARIFA ENTREGA A DIRECCION USD'!C2316-'TARIFA ENTREGA A DIRECCION USD'!D2316)/'TARIFA ENTREGA A DIRECCION USD'!D2316)+1,3)</f>
        <v>0.72299999999999998</v>
      </c>
      <c r="T2316" s="200">
        <f>TRUNC(('TARIFA ENTREGA A DIRECCION USD'!E2316-'TARIFA ENTREGA A DIRECCION USD'!D2316)/'TARIFA ENTREGA A DIRECCION USD'!D2316,3)</f>
        <v>0.25600000000000001</v>
      </c>
      <c r="U2316" s="200">
        <f>TRUNC(('TARIFA ENTREGA A DIRECCION USD'!F2316-'TARIFA ENTREGA A DIRECCION USD'!D2316)/'TARIFA ENTREGA A DIRECCION USD'!D2316,3)</f>
        <v>0.42899999999999999</v>
      </c>
      <c r="V2316" s="200">
        <f>TRUNC(('TARIFA ENTREGA A DIRECCION USD'!G2316-'TARIFA ENTREGA A DIRECCION USD'!D2316)/'TARIFA ENTREGA A DIRECCION USD'!D2316,3)</f>
        <v>0.95799999999999996</v>
      </c>
      <c r="X2316" s="142">
        <v>16.12</v>
      </c>
      <c r="Y2316" s="190">
        <v>2309</v>
      </c>
      <c r="Z2316" s="200">
        <v>0.55000000000000004</v>
      </c>
      <c r="AA2316" s="200">
        <v>0.13</v>
      </c>
      <c r="AB2316" s="200">
        <v>0.3</v>
      </c>
      <c r="AC2316" s="200">
        <v>0.85</v>
      </c>
      <c r="AL2316"/>
      <c r="AM2316"/>
      <c r="AN2316"/>
      <c r="AO2316"/>
      <c r="AP2316"/>
      <c r="AQ2316"/>
      <c r="AR2316"/>
      <c r="AS2316"/>
      <c r="AT2316"/>
      <c r="AU2316"/>
    </row>
    <row r="2317" spans="17:47" x14ac:dyDescent="0.2">
      <c r="Q2317" s="142">
        <f>TRUNC('TARIFA ENTREGA A DIRECCION USD'!D2318-'TARIFA ENTREGA A DIRECCION USD'!D2317,2)</f>
        <v>0.54</v>
      </c>
      <c r="R2317" s="190">
        <v>2310</v>
      </c>
      <c r="S2317" s="200">
        <f>TRUNC((('TARIFA ENTREGA A DIRECCION USD'!C2317-'TARIFA ENTREGA A DIRECCION USD'!D2317)/'TARIFA ENTREGA A DIRECCION USD'!D2317)+1,3)</f>
        <v>0.72299999999999998</v>
      </c>
      <c r="T2317" s="200">
        <f>TRUNC(('TARIFA ENTREGA A DIRECCION USD'!E2317-'TARIFA ENTREGA A DIRECCION USD'!D2317)/'TARIFA ENTREGA A DIRECCION USD'!D2317,3)</f>
        <v>0.25600000000000001</v>
      </c>
      <c r="U2317" s="200">
        <f>TRUNC(('TARIFA ENTREGA A DIRECCION USD'!F2317-'TARIFA ENTREGA A DIRECCION USD'!D2317)/'TARIFA ENTREGA A DIRECCION USD'!D2317,3)</f>
        <v>0.42899999999999999</v>
      </c>
      <c r="V2317" s="200">
        <f>TRUNC(('TARIFA ENTREGA A DIRECCION USD'!G2317-'TARIFA ENTREGA A DIRECCION USD'!D2317)/'TARIFA ENTREGA A DIRECCION USD'!D2317,3)</f>
        <v>0.95799999999999996</v>
      </c>
      <c r="X2317" s="142">
        <v>16.12</v>
      </c>
      <c r="Y2317" s="190">
        <v>2310</v>
      </c>
      <c r="Z2317" s="200">
        <v>0.55000000000000004</v>
      </c>
      <c r="AA2317" s="200">
        <v>0.13</v>
      </c>
      <c r="AB2317" s="200">
        <v>0.3</v>
      </c>
      <c r="AC2317" s="200">
        <v>0.85</v>
      </c>
      <c r="AL2317"/>
      <c r="AM2317"/>
      <c r="AN2317"/>
      <c r="AO2317"/>
      <c r="AP2317"/>
      <c r="AQ2317"/>
      <c r="AR2317"/>
      <c r="AS2317"/>
      <c r="AT2317"/>
      <c r="AU2317"/>
    </row>
    <row r="2318" spans="17:47" x14ac:dyDescent="0.2">
      <c r="Q2318" s="142">
        <f>TRUNC('TARIFA ENTREGA A DIRECCION USD'!D2319-'TARIFA ENTREGA A DIRECCION USD'!D2318,2)</f>
        <v>0.54</v>
      </c>
      <c r="R2318" s="190">
        <v>2311</v>
      </c>
      <c r="S2318" s="200">
        <f>TRUNC((('TARIFA ENTREGA A DIRECCION USD'!C2318-'TARIFA ENTREGA A DIRECCION USD'!D2318)/'TARIFA ENTREGA A DIRECCION USD'!D2318)+1,3)</f>
        <v>0.72299999999999998</v>
      </c>
      <c r="T2318" s="200">
        <f>TRUNC(('TARIFA ENTREGA A DIRECCION USD'!E2318-'TARIFA ENTREGA A DIRECCION USD'!D2318)/'TARIFA ENTREGA A DIRECCION USD'!D2318,3)</f>
        <v>0.25600000000000001</v>
      </c>
      <c r="U2318" s="200">
        <f>TRUNC(('TARIFA ENTREGA A DIRECCION USD'!F2318-'TARIFA ENTREGA A DIRECCION USD'!D2318)/'TARIFA ENTREGA A DIRECCION USD'!D2318,3)</f>
        <v>0.42899999999999999</v>
      </c>
      <c r="V2318" s="200">
        <f>TRUNC(('TARIFA ENTREGA A DIRECCION USD'!G2318-'TARIFA ENTREGA A DIRECCION USD'!D2318)/'TARIFA ENTREGA A DIRECCION USD'!D2318,3)</f>
        <v>0.95799999999999996</v>
      </c>
      <c r="X2318" s="142">
        <v>16.12</v>
      </c>
      <c r="Y2318" s="190">
        <v>2311</v>
      </c>
      <c r="Z2318" s="200">
        <v>0.55000000000000004</v>
      </c>
      <c r="AA2318" s="200">
        <v>0.13</v>
      </c>
      <c r="AB2318" s="200">
        <v>0.3</v>
      </c>
      <c r="AC2318" s="200">
        <v>0.85</v>
      </c>
      <c r="AL2318"/>
      <c r="AM2318"/>
      <c r="AN2318"/>
      <c r="AO2318"/>
      <c r="AP2318"/>
      <c r="AQ2318"/>
      <c r="AR2318"/>
      <c r="AS2318"/>
      <c r="AT2318"/>
      <c r="AU2318"/>
    </row>
    <row r="2319" spans="17:47" x14ac:dyDescent="0.2">
      <c r="Q2319" s="142">
        <f>TRUNC('TARIFA ENTREGA A DIRECCION USD'!D2320-'TARIFA ENTREGA A DIRECCION USD'!D2319,2)</f>
        <v>0.54</v>
      </c>
      <c r="R2319" s="190">
        <v>2312</v>
      </c>
      <c r="S2319" s="200">
        <f>TRUNC((('TARIFA ENTREGA A DIRECCION USD'!C2319-'TARIFA ENTREGA A DIRECCION USD'!D2319)/'TARIFA ENTREGA A DIRECCION USD'!D2319)+1,3)</f>
        <v>0.72299999999999998</v>
      </c>
      <c r="T2319" s="200">
        <f>TRUNC(('TARIFA ENTREGA A DIRECCION USD'!E2319-'TARIFA ENTREGA A DIRECCION USD'!D2319)/'TARIFA ENTREGA A DIRECCION USD'!D2319,3)</f>
        <v>0.25600000000000001</v>
      </c>
      <c r="U2319" s="200">
        <f>TRUNC(('TARIFA ENTREGA A DIRECCION USD'!F2319-'TARIFA ENTREGA A DIRECCION USD'!D2319)/'TARIFA ENTREGA A DIRECCION USD'!D2319,3)</f>
        <v>0.42899999999999999</v>
      </c>
      <c r="V2319" s="200">
        <f>TRUNC(('TARIFA ENTREGA A DIRECCION USD'!G2319-'TARIFA ENTREGA A DIRECCION USD'!D2319)/'TARIFA ENTREGA A DIRECCION USD'!D2319,3)</f>
        <v>0.95799999999999996</v>
      </c>
      <c r="X2319" s="142">
        <v>16.12</v>
      </c>
      <c r="Y2319" s="190">
        <v>2312</v>
      </c>
      <c r="Z2319" s="200">
        <v>0.55000000000000004</v>
      </c>
      <c r="AA2319" s="200">
        <v>0.13</v>
      </c>
      <c r="AB2319" s="200">
        <v>0.3</v>
      </c>
      <c r="AC2319" s="200">
        <v>0.85</v>
      </c>
      <c r="AL2319"/>
      <c r="AM2319"/>
      <c r="AN2319"/>
      <c r="AO2319"/>
      <c r="AP2319"/>
      <c r="AQ2319"/>
      <c r="AR2319"/>
      <c r="AS2319"/>
      <c r="AT2319"/>
      <c r="AU2319"/>
    </row>
    <row r="2320" spans="17:47" x14ac:dyDescent="0.2">
      <c r="Q2320" s="142">
        <f>TRUNC('TARIFA ENTREGA A DIRECCION USD'!D2321-'TARIFA ENTREGA A DIRECCION USD'!D2320,2)</f>
        <v>0.54</v>
      </c>
      <c r="R2320" s="190">
        <v>2313</v>
      </c>
      <c r="S2320" s="200">
        <f>TRUNC((('TARIFA ENTREGA A DIRECCION USD'!C2320-'TARIFA ENTREGA A DIRECCION USD'!D2320)/'TARIFA ENTREGA A DIRECCION USD'!D2320)+1,3)</f>
        <v>0.72299999999999998</v>
      </c>
      <c r="T2320" s="200">
        <f>TRUNC(('TARIFA ENTREGA A DIRECCION USD'!E2320-'TARIFA ENTREGA A DIRECCION USD'!D2320)/'TARIFA ENTREGA A DIRECCION USD'!D2320,3)</f>
        <v>0.25600000000000001</v>
      </c>
      <c r="U2320" s="200">
        <f>TRUNC(('TARIFA ENTREGA A DIRECCION USD'!F2320-'TARIFA ENTREGA A DIRECCION USD'!D2320)/'TARIFA ENTREGA A DIRECCION USD'!D2320,3)</f>
        <v>0.42899999999999999</v>
      </c>
      <c r="V2320" s="200">
        <f>TRUNC(('TARIFA ENTREGA A DIRECCION USD'!G2320-'TARIFA ENTREGA A DIRECCION USD'!D2320)/'TARIFA ENTREGA A DIRECCION USD'!D2320,3)</f>
        <v>0.95799999999999996</v>
      </c>
      <c r="X2320" s="142">
        <v>16.12</v>
      </c>
      <c r="Y2320" s="190">
        <v>2313</v>
      </c>
      <c r="Z2320" s="200">
        <v>0.55000000000000004</v>
      </c>
      <c r="AA2320" s="200">
        <v>0.13</v>
      </c>
      <c r="AB2320" s="200">
        <v>0.3</v>
      </c>
      <c r="AC2320" s="200">
        <v>0.85</v>
      </c>
      <c r="AL2320"/>
      <c r="AM2320"/>
      <c r="AN2320"/>
      <c r="AO2320"/>
      <c r="AP2320"/>
      <c r="AQ2320"/>
      <c r="AR2320"/>
      <c r="AS2320"/>
      <c r="AT2320"/>
      <c r="AU2320"/>
    </row>
    <row r="2321" spans="17:47" x14ac:dyDescent="0.2">
      <c r="Q2321" s="142">
        <f>TRUNC('TARIFA ENTREGA A DIRECCION USD'!D2322-'TARIFA ENTREGA A DIRECCION USD'!D2321,2)</f>
        <v>0.54</v>
      </c>
      <c r="R2321" s="190">
        <v>2314</v>
      </c>
      <c r="S2321" s="200">
        <f>TRUNC((('TARIFA ENTREGA A DIRECCION USD'!C2321-'TARIFA ENTREGA A DIRECCION USD'!D2321)/'TARIFA ENTREGA A DIRECCION USD'!D2321)+1,3)</f>
        <v>0.72299999999999998</v>
      </c>
      <c r="T2321" s="200">
        <f>TRUNC(('TARIFA ENTREGA A DIRECCION USD'!E2321-'TARIFA ENTREGA A DIRECCION USD'!D2321)/'TARIFA ENTREGA A DIRECCION USD'!D2321,3)</f>
        <v>0.25600000000000001</v>
      </c>
      <c r="U2321" s="200">
        <f>TRUNC(('TARIFA ENTREGA A DIRECCION USD'!F2321-'TARIFA ENTREGA A DIRECCION USD'!D2321)/'TARIFA ENTREGA A DIRECCION USD'!D2321,3)</f>
        <v>0.42899999999999999</v>
      </c>
      <c r="V2321" s="200">
        <f>TRUNC(('TARIFA ENTREGA A DIRECCION USD'!G2321-'TARIFA ENTREGA A DIRECCION USD'!D2321)/'TARIFA ENTREGA A DIRECCION USD'!D2321,3)</f>
        <v>0.95799999999999996</v>
      </c>
      <c r="X2321" s="142">
        <v>16.12</v>
      </c>
      <c r="Y2321" s="190">
        <v>2314</v>
      </c>
      <c r="Z2321" s="200">
        <v>0.55000000000000004</v>
      </c>
      <c r="AA2321" s="200">
        <v>0.13</v>
      </c>
      <c r="AB2321" s="200">
        <v>0.3</v>
      </c>
      <c r="AC2321" s="200">
        <v>0.85</v>
      </c>
      <c r="AL2321"/>
      <c r="AM2321"/>
      <c r="AN2321"/>
      <c r="AO2321"/>
      <c r="AP2321"/>
      <c r="AQ2321"/>
      <c r="AR2321"/>
      <c r="AS2321"/>
      <c r="AT2321"/>
      <c r="AU2321"/>
    </row>
    <row r="2322" spans="17:47" x14ac:dyDescent="0.2">
      <c r="Q2322" s="142">
        <f>TRUNC('TARIFA ENTREGA A DIRECCION USD'!D2323-'TARIFA ENTREGA A DIRECCION USD'!D2322,2)</f>
        <v>0.54</v>
      </c>
      <c r="R2322" s="190">
        <v>2315</v>
      </c>
      <c r="S2322" s="200">
        <f>TRUNC((('TARIFA ENTREGA A DIRECCION USD'!C2322-'TARIFA ENTREGA A DIRECCION USD'!D2322)/'TARIFA ENTREGA A DIRECCION USD'!D2322)+1,3)</f>
        <v>0.72299999999999998</v>
      </c>
      <c r="T2322" s="200">
        <f>TRUNC(('TARIFA ENTREGA A DIRECCION USD'!E2322-'TARIFA ENTREGA A DIRECCION USD'!D2322)/'TARIFA ENTREGA A DIRECCION USD'!D2322,3)</f>
        <v>0.25600000000000001</v>
      </c>
      <c r="U2322" s="200">
        <f>TRUNC(('TARIFA ENTREGA A DIRECCION USD'!F2322-'TARIFA ENTREGA A DIRECCION USD'!D2322)/'TARIFA ENTREGA A DIRECCION USD'!D2322,3)</f>
        <v>0.42899999999999999</v>
      </c>
      <c r="V2322" s="200">
        <f>TRUNC(('TARIFA ENTREGA A DIRECCION USD'!G2322-'TARIFA ENTREGA A DIRECCION USD'!D2322)/'TARIFA ENTREGA A DIRECCION USD'!D2322,3)</f>
        <v>0.95799999999999996</v>
      </c>
      <c r="X2322" s="142">
        <v>16.12</v>
      </c>
      <c r="Y2322" s="190">
        <v>2315</v>
      </c>
      <c r="Z2322" s="200">
        <v>0.55000000000000004</v>
      </c>
      <c r="AA2322" s="200">
        <v>0.13</v>
      </c>
      <c r="AB2322" s="200">
        <v>0.3</v>
      </c>
      <c r="AC2322" s="200">
        <v>0.85</v>
      </c>
      <c r="AL2322"/>
      <c r="AM2322"/>
      <c r="AN2322"/>
      <c r="AO2322"/>
      <c r="AP2322"/>
      <c r="AQ2322"/>
      <c r="AR2322"/>
      <c r="AS2322"/>
      <c r="AT2322"/>
      <c r="AU2322"/>
    </row>
    <row r="2323" spans="17:47" x14ac:dyDescent="0.2">
      <c r="Q2323" s="142">
        <f>TRUNC('TARIFA ENTREGA A DIRECCION USD'!D2324-'TARIFA ENTREGA A DIRECCION USD'!D2323,2)</f>
        <v>0.54</v>
      </c>
      <c r="R2323" s="190">
        <v>2316</v>
      </c>
      <c r="S2323" s="200">
        <f>TRUNC((('TARIFA ENTREGA A DIRECCION USD'!C2323-'TARIFA ENTREGA A DIRECCION USD'!D2323)/'TARIFA ENTREGA A DIRECCION USD'!D2323)+1,3)</f>
        <v>0.72299999999999998</v>
      </c>
      <c r="T2323" s="200">
        <f>TRUNC(('TARIFA ENTREGA A DIRECCION USD'!E2323-'TARIFA ENTREGA A DIRECCION USD'!D2323)/'TARIFA ENTREGA A DIRECCION USD'!D2323,3)</f>
        <v>0.25600000000000001</v>
      </c>
      <c r="U2323" s="200">
        <f>TRUNC(('TARIFA ENTREGA A DIRECCION USD'!F2323-'TARIFA ENTREGA A DIRECCION USD'!D2323)/'TARIFA ENTREGA A DIRECCION USD'!D2323,3)</f>
        <v>0.42899999999999999</v>
      </c>
      <c r="V2323" s="200">
        <f>TRUNC(('TARIFA ENTREGA A DIRECCION USD'!G2323-'TARIFA ENTREGA A DIRECCION USD'!D2323)/'TARIFA ENTREGA A DIRECCION USD'!D2323,3)</f>
        <v>0.95799999999999996</v>
      </c>
      <c r="X2323" s="142">
        <v>16.12</v>
      </c>
      <c r="Y2323" s="190">
        <v>2316</v>
      </c>
      <c r="Z2323" s="200">
        <v>0.55000000000000004</v>
      </c>
      <c r="AA2323" s="200">
        <v>0.13</v>
      </c>
      <c r="AB2323" s="200">
        <v>0.3</v>
      </c>
      <c r="AC2323" s="200">
        <v>0.85</v>
      </c>
      <c r="AL2323"/>
      <c r="AM2323"/>
      <c r="AN2323"/>
      <c r="AO2323"/>
      <c r="AP2323"/>
      <c r="AQ2323"/>
      <c r="AR2323"/>
      <c r="AS2323"/>
      <c r="AT2323"/>
      <c r="AU2323"/>
    </row>
    <row r="2324" spans="17:47" x14ac:dyDescent="0.2">
      <c r="Q2324" s="142">
        <f>TRUNC('TARIFA ENTREGA A DIRECCION USD'!D2325-'TARIFA ENTREGA A DIRECCION USD'!D2324,2)</f>
        <v>0.54</v>
      </c>
      <c r="R2324" s="190">
        <v>2317</v>
      </c>
      <c r="S2324" s="200">
        <f>TRUNC((('TARIFA ENTREGA A DIRECCION USD'!C2324-'TARIFA ENTREGA A DIRECCION USD'!D2324)/'TARIFA ENTREGA A DIRECCION USD'!D2324)+1,3)</f>
        <v>0.72299999999999998</v>
      </c>
      <c r="T2324" s="200">
        <f>TRUNC(('TARIFA ENTREGA A DIRECCION USD'!E2324-'TARIFA ENTREGA A DIRECCION USD'!D2324)/'TARIFA ENTREGA A DIRECCION USD'!D2324,3)</f>
        <v>0.25600000000000001</v>
      </c>
      <c r="U2324" s="200">
        <f>TRUNC(('TARIFA ENTREGA A DIRECCION USD'!F2324-'TARIFA ENTREGA A DIRECCION USD'!D2324)/'TARIFA ENTREGA A DIRECCION USD'!D2324,3)</f>
        <v>0.42899999999999999</v>
      </c>
      <c r="V2324" s="200">
        <f>TRUNC(('TARIFA ENTREGA A DIRECCION USD'!G2324-'TARIFA ENTREGA A DIRECCION USD'!D2324)/'TARIFA ENTREGA A DIRECCION USD'!D2324,3)</f>
        <v>0.95799999999999996</v>
      </c>
      <c r="X2324" s="142">
        <v>16.12</v>
      </c>
      <c r="Y2324" s="190">
        <v>2317</v>
      </c>
      <c r="Z2324" s="200">
        <v>0.55000000000000004</v>
      </c>
      <c r="AA2324" s="200">
        <v>0.13</v>
      </c>
      <c r="AB2324" s="200">
        <v>0.3</v>
      </c>
      <c r="AC2324" s="200">
        <v>0.85</v>
      </c>
      <c r="AL2324"/>
      <c r="AM2324"/>
      <c r="AN2324"/>
      <c r="AO2324"/>
      <c r="AP2324"/>
      <c r="AQ2324"/>
      <c r="AR2324"/>
      <c r="AS2324"/>
      <c r="AT2324"/>
      <c r="AU2324"/>
    </row>
    <row r="2325" spans="17:47" x14ac:dyDescent="0.2">
      <c r="Q2325" s="142">
        <f>TRUNC('TARIFA ENTREGA A DIRECCION USD'!D2326-'TARIFA ENTREGA A DIRECCION USD'!D2325,2)</f>
        <v>0.54</v>
      </c>
      <c r="R2325" s="190">
        <v>2318</v>
      </c>
      <c r="S2325" s="200">
        <f>TRUNC((('TARIFA ENTREGA A DIRECCION USD'!C2325-'TARIFA ENTREGA A DIRECCION USD'!D2325)/'TARIFA ENTREGA A DIRECCION USD'!D2325)+1,3)</f>
        <v>0.72299999999999998</v>
      </c>
      <c r="T2325" s="200">
        <f>TRUNC(('TARIFA ENTREGA A DIRECCION USD'!E2325-'TARIFA ENTREGA A DIRECCION USD'!D2325)/'TARIFA ENTREGA A DIRECCION USD'!D2325,3)</f>
        <v>0.25600000000000001</v>
      </c>
      <c r="U2325" s="200">
        <f>TRUNC(('TARIFA ENTREGA A DIRECCION USD'!F2325-'TARIFA ENTREGA A DIRECCION USD'!D2325)/'TARIFA ENTREGA A DIRECCION USD'!D2325,3)</f>
        <v>0.42899999999999999</v>
      </c>
      <c r="V2325" s="200">
        <f>TRUNC(('TARIFA ENTREGA A DIRECCION USD'!G2325-'TARIFA ENTREGA A DIRECCION USD'!D2325)/'TARIFA ENTREGA A DIRECCION USD'!D2325,3)</f>
        <v>0.95799999999999996</v>
      </c>
      <c r="X2325" s="142">
        <v>16.12</v>
      </c>
      <c r="Y2325" s="190">
        <v>2318</v>
      </c>
      <c r="Z2325" s="200">
        <v>0.55000000000000004</v>
      </c>
      <c r="AA2325" s="200">
        <v>0.13</v>
      </c>
      <c r="AB2325" s="200">
        <v>0.3</v>
      </c>
      <c r="AC2325" s="200">
        <v>0.85</v>
      </c>
      <c r="AL2325"/>
      <c r="AM2325"/>
      <c r="AN2325"/>
      <c r="AO2325"/>
      <c r="AP2325"/>
      <c r="AQ2325"/>
      <c r="AR2325"/>
      <c r="AS2325"/>
      <c r="AT2325"/>
      <c r="AU2325"/>
    </row>
    <row r="2326" spans="17:47" x14ac:dyDescent="0.2">
      <c r="Q2326" s="142">
        <f>TRUNC('TARIFA ENTREGA A DIRECCION USD'!D2327-'TARIFA ENTREGA A DIRECCION USD'!D2326,2)</f>
        <v>0.54</v>
      </c>
      <c r="R2326" s="190">
        <v>2319</v>
      </c>
      <c r="S2326" s="200">
        <f>TRUNC((('TARIFA ENTREGA A DIRECCION USD'!C2326-'TARIFA ENTREGA A DIRECCION USD'!D2326)/'TARIFA ENTREGA A DIRECCION USD'!D2326)+1,3)</f>
        <v>0.72299999999999998</v>
      </c>
      <c r="T2326" s="200">
        <f>TRUNC(('TARIFA ENTREGA A DIRECCION USD'!E2326-'TARIFA ENTREGA A DIRECCION USD'!D2326)/'TARIFA ENTREGA A DIRECCION USD'!D2326,3)</f>
        <v>0.25600000000000001</v>
      </c>
      <c r="U2326" s="200">
        <f>TRUNC(('TARIFA ENTREGA A DIRECCION USD'!F2326-'TARIFA ENTREGA A DIRECCION USD'!D2326)/'TARIFA ENTREGA A DIRECCION USD'!D2326,3)</f>
        <v>0.42899999999999999</v>
      </c>
      <c r="V2326" s="200">
        <f>TRUNC(('TARIFA ENTREGA A DIRECCION USD'!G2326-'TARIFA ENTREGA A DIRECCION USD'!D2326)/'TARIFA ENTREGA A DIRECCION USD'!D2326,3)</f>
        <v>0.95799999999999996</v>
      </c>
      <c r="X2326" s="142">
        <v>16.12</v>
      </c>
      <c r="Y2326" s="190">
        <v>2319</v>
      </c>
      <c r="Z2326" s="200">
        <v>0.55000000000000004</v>
      </c>
      <c r="AA2326" s="200">
        <v>0.13</v>
      </c>
      <c r="AB2326" s="200">
        <v>0.3</v>
      </c>
      <c r="AC2326" s="200">
        <v>0.85</v>
      </c>
      <c r="AL2326"/>
      <c r="AM2326"/>
      <c r="AN2326"/>
      <c r="AO2326"/>
      <c r="AP2326"/>
      <c r="AQ2326"/>
      <c r="AR2326"/>
      <c r="AS2326"/>
      <c r="AT2326"/>
      <c r="AU2326"/>
    </row>
    <row r="2327" spans="17:47" x14ac:dyDescent="0.2">
      <c r="Q2327" s="142">
        <f>TRUNC('TARIFA ENTREGA A DIRECCION USD'!D2328-'TARIFA ENTREGA A DIRECCION USD'!D2327,2)</f>
        <v>0.54</v>
      </c>
      <c r="R2327" s="190">
        <v>2320</v>
      </c>
      <c r="S2327" s="200">
        <f>TRUNC((('TARIFA ENTREGA A DIRECCION USD'!C2327-'TARIFA ENTREGA A DIRECCION USD'!D2327)/'TARIFA ENTREGA A DIRECCION USD'!D2327)+1,3)</f>
        <v>0.72299999999999998</v>
      </c>
      <c r="T2327" s="200">
        <f>TRUNC(('TARIFA ENTREGA A DIRECCION USD'!E2327-'TARIFA ENTREGA A DIRECCION USD'!D2327)/'TARIFA ENTREGA A DIRECCION USD'!D2327,3)</f>
        <v>0.25600000000000001</v>
      </c>
      <c r="U2327" s="200">
        <f>TRUNC(('TARIFA ENTREGA A DIRECCION USD'!F2327-'TARIFA ENTREGA A DIRECCION USD'!D2327)/'TARIFA ENTREGA A DIRECCION USD'!D2327,3)</f>
        <v>0.42899999999999999</v>
      </c>
      <c r="V2327" s="200">
        <f>TRUNC(('TARIFA ENTREGA A DIRECCION USD'!G2327-'TARIFA ENTREGA A DIRECCION USD'!D2327)/'TARIFA ENTREGA A DIRECCION USD'!D2327,3)</f>
        <v>0.95799999999999996</v>
      </c>
      <c r="X2327" s="142">
        <v>16.12</v>
      </c>
      <c r="Y2327" s="190">
        <v>2320</v>
      </c>
      <c r="Z2327" s="200">
        <v>0.55000000000000004</v>
      </c>
      <c r="AA2327" s="200">
        <v>0.13</v>
      </c>
      <c r="AB2327" s="200">
        <v>0.3</v>
      </c>
      <c r="AC2327" s="200">
        <v>0.85</v>
      </c>
      <c r="AL2327"/>
      <c r="AM2327"/>
      <c r="AN2327"/>
      <c r="AO2327"/>
      <c r="AP2327"/>
      <c r="AQ2327"/>
      <c r="AR2327"/>
      <c r="AS2327"/>
      <c r="AT2327"/>
      <c r="AU2327"/>
    </row>
    <row r="2328" spans="17:47" x14ac:dyDescent="0.2">
      <c r="Q2328" s="142">
        <f>TRUNC('TARIFA ENTREGA A DIRECCION USD'!D2329-'TARIFA ENTREGA A DIRECCION USD'!D2328,2)</f>
        <v>0.54</v>
      </c>
      <c r="R2328" s="190">
        <v>2321</v>
      </c>
      <c r="S2328" s="200">
        <f>TRUNC((('TARIFA ENTREGA A DIRECCION USD'!C2328-'TARIFA ENTREGA A DIRECCION USD'!D2328)/'TARIFA ENTREGA A DIRECCION USD'!D2328)+1,3)</f>
        <v>0.72299999999999998</v>
      </c>
      <c r="T2328" s="200">
        <f>TRUNC(('TARIFA ENTREGA A DIRECCION USD'!E2328-'TARIFA ENTREGA A DIRECCION USD'!D2328)/'TARIFA ENTREGA A DIRECCION USD'!D2328,3)</f>
        <v>0.25600000000000001</v>
      </c>
      <c r="U2328" s="200">
        <f>TRUNC(('TARIFA ENTREGA A DIRECCION USD'!F2328-'TARIFA ENTREGA A DIRECCION USD'!D2328)/'TARIFA ENTREGA A DIRECCION USD'!D2328,3)</f>
        <v>0.42899999999999999</v>
      </c>
      <c r="V2328" s="200">
        <f>TRUNC(('TARIFA ENTREGA A DIRECCION USD'!G2328-'TARIFA ENTREGA A DIRECCION USD'!D2328)/'TARIFA ENTREGA A DIRECCION USD'!D2328,3)</f>
        <v>0.95799999999999996</v>
      </c>
      <c r="X2328" s="142">
        <v>16.12</v>
      </c>
      <c r="Y2328" s="190">
        <v>2321</v>
      </c>
      <c r="Z2328" s="200">
        <v>0.55000000000000004</v>
      </c>
      <c r="AA2328" s="200">
        <v>0.13</v>
      </c>
      <c r="AB2328" s="200">
        <v>0.3</v>
      </c>
      <c r="AC2328" s="200">
        <v>0.85</v>
      </c>
      <c r="AL2328"/>
      <c r="AM2328"/>
      <c r="AN2328"/>
      <c r="AO2328"/>
      <c r="AP2328"/>
      <c r="AQ2328"/>
      <c r="AR2328"/>
      <c r="AS2328"/>
      <c r="AT2328"/>
      <c r="AU2328"/>
    </row>
    <row r="2329" spans="17:47" x14ac:dyDescent="0.2">
      <c r="Q2329" s="142">
        <f>TRUNC('TARIFA ENTREGA A DIRECCION USD'!D2330-'TARIFA ENTREGA A DIRECCION USD'!D2329,2)</f>
        <v>0.54</v>
      </c>
      <c r="R2329" s="190">
        <v>2322</v>
      </c>
      <c r="S2329" s="200">
        <f>TRUNC((('TARIFA ENTREGA A DIRECCION USD'!C2329-'TARIFA ENTREGA A DIRECCION USD'!D2329)/'TARIFA ENTREGA A DIRECCION USD'!D2329)+1,3)</f>
        <v>0.72299999999999998</v>
      </c>
      <c r="T2329" s="200">
        <f>TRUNC(('TARIFA ENTREGA A DIRECCION USD'!E2329-'TARIFA ENTREGA A DIRECCION USD'!D2329)/'TARIFA ENTREGA A DIRECCION USD'!D2329,3)</f>
        <v>0.25600000000000001</v>
      </c>
      <c r="U2329" s="200">
        <f>TRUNC(('TARIFA ENTREGA A DIRECCION USD'!F2329-'TARIFA ENTREGA A DIRECCION USD'!D2329)/'TARIFA ENTREGA A DIRECCION USD'!D2329,3)</f>
        <v>0.42899999999999999</v>
      </c>
      <c r="V2329" s="200">
        <f>TRUNC(('TARIFA ENTREGA A DIRECCION USD'!G2329-'TARIFA ENTREGA A DIRECCION USD'!D2329)/'TARIFA ENTREGA A DIRECCION USD'!D2329,3)</f>
        <v>0.95799999999999996</v>
      </c>
      <c r="X2329" s="142">
        <v>16.12</v>
      </c>
      <c r="Y2329" s="190">
        <v>2322</v>
      </c>
      <c r="Z2329" s="200">
        <v>0.55000000000000004</v>
      </c>
      <c r="AA2329" s="200">
        <v>0.13</v>
      </c>
      <c r="AB2329" s="200">
        <v>0.3</v>
      </c>
      <c r="AC2329" s="200">
        <v>0.85</v>
      </c>
      <c r="AL2329"/>
      <c r="AM2329"/>
      <c r="AN2329"/>
      <c r="AO2329"/>
      <c r="AP2329"/>
      <c r="AQ2329"/>
      <c r="AR2329"/>
      <c r="AS2329"/>
      <c r="AT2329"/>
      <c r="AU2329"/>
    </row>
    <row r="2330" spans="17:47" x14ac:dyDescent="0.2">
      <c r="Q2330" s="142">
        <f>TRUNC('TARIFA ENTREGA A DIRECCION USD'!D2331-'TARIFA ENTREGA A DIRECCION USD'!D2330,2)</f>
        <v>0.54</v>
      </c>
      <c r="R2330" s="190">
        <v>2323</v>
      </c>
      <c r="S2330" s="200">
        <f>TRUNC((('TARIFA ENTREGA A DIRECCION USD'!C2330-'TARIFA ENTREGA A DIRECCION USD'!D2330)/'TARIFA ENTREGA A DIRECCION USD'!D2330)+1,3)</f>
        <v>0.72299999999999998</v>
      </c>
      <c r="T2330" s="200">
        <f>TRUNC(('TARIFA ENTREGA A DIRECCION USD'!E2330-'TARIFA ENTREGA A DIRECCION USD'!D2330)/'TARIFA ENTREGA A DIRECCION USD'!D2330,3)</f>
        <v>0.25600000000000001</v>
      </c>
      <c r="U2330" s="200">
        <f>TRUNC(('TARIFA ENTREGA A DIRECCION USD'!F2330-'TARIFA ENTREGA A DIRECCION USD'!D2330)/'TARIFA ENTREGA A DIRECCION USD'!D2330,3)</f>
        <v>0.42899999999999999</v>
      </c>
      <c r="V2330" s="200">
        <f>TRUNC(('TARIFA ENTREGA A DIRECCION USD'!G2330-'TARIFA ENTREGA A DIRECCION USD'!D2330)/'TARIFA ENTREGA A DIRECCION USD'!D2330,3)</f>
        <v>0.95799999999999996</v>
      </c>
      <c r="X2330" s="142">
        <v>16.12</v>
      </c>
      <c r="Y2330" s="190">
        <v>2323</v>
      </c>
      <c r="Z2330" s="200">
        <v>0.55000000000000004</v>
      </c>
      <c r="AA2330" s="200">
        <v>0.13</v>
      </c>
      <c r="AB2330" s="200">
        <v>0.3</v>
      </c>
      <c r="AC2330" s="200">
        <v>0.85</v>
      </c>
      <c r="AL2330"/>
      <c r="AM2330"/>
      <c r="AN2330"/>
      <c r="AO2330"/>
      <c r="AP2330"/>
      <c r="AQ2330"/>
      <c r="AR2330"/>
      <c r="AS2330"/>
      <c r="AT2330"/>
      <c r="AU2330"/>
    </row>
    <row r="2331" spans="17:47" x14ac:dyDescent="0.2">
      <c r="Q2331" s="142">
        <f>TRUNC('TARIFA ENTREGA A DIRECCION USD'!D2332-'TARIFA ENTREGA A DIRECCION USD'!D2331,2)</f>
        <v>0.54</v>
      </c>
      <c r="R2331" s="190">
        <v>2324</v>
      </c>
      <c r="S2331" s="200">
        <f>TRUNC((('TARIFA ENTREGA A DIRECCION USD'!C2331-'TARIFA ENTREGA A DIRECCION USD'!D2331)/'TARIFA ENTREGA A DIRECCION USD'!D2331)+1,3)</f>
        <v>0.72299999999999998</v>
      </c>
      <c r="T2331" s="200">
        <f>TRUNC(('TARIFA ENTREGA A DIRECCION USD'!E2331-'TARIFA ENTREGA A DIRECCION USD'!D2331)/'TARIFA ENTREGA A DIRECCION USD'!D2331,3)</f>
        <v>0.25600000000000001</v>
      </c>
      <c r="U2331" s="200">
        <f>TRUNC(('TARIFA ENTREGA A DIRECCION USD'!F2331-'TARIFA ENTREGA A DIRECCION USD'!D2331)/'TARIFA ENTREGA A DIRECCION USD'!D2331,3)</f>
        <v>0.42899999999999999</v>
      </c>
      <c r="V2331" s="200">
        <f>TRUNC(('TARIFA ENTREGA A DIRECCION USD'!G2331-'TARIFA ENTREGA A DIRECCION USD'!D2331)/'TARIFA ENTREGA A DIRECCION USD'!D2331,3)</f>
        <v>0.95799999999999996</v>
      </c>
      <c r="X2331" s="142">
        <v>16.12</v>
      </c>
      <c r="Y2331" s="190">
        <v>2324</v>
      </c>
      <c r="Z2331" s="200">
        <v>0.55000000000000004</v>
      </c>
      <c r="AA2331" s="200">
        <v>0.13</v>
      </c>
      <c r="AB2331" s="200">
        <v>0.3</v>
      </c>
      <c r="AC2331" s="200">
        <v>0.85</v>
      </c>
      <c r="AL2331"/>
      <c r="AM2331"/>
      <c r="AN2331"/>
      <c r="AO2331"/>
      <c r="AP2331"/>
      <c r="AQ2331"/>
      <c r="AR2331"/>
      <c r="AS2331"/>
      <c r="AT2331"/>
      <c r="AU2331"/>
    </row>
    <row r="2332" spans="17:47" x14ac:dyDescent="0.2">
      <c r="Q2332" s="142">
        <f>TRUNC('TARIFA ENTREGA A DIRECCION USD'!D2333-'TARIFA ENTREGA A DIRECCION USD'!D2332,2)</f>
        <v>0.54</v>
      </c>
      <c r="R2332" s="190">
        <v>2325</v>
      </c>
      <c r="S2332" s="200">
        <f>TRUNC((('TARIFA ENTREGA A DIRECCION USD'!C2332-'TARIFA ENTREGA A DIRECCION USD'!D2332)/'TARIFA ENTREGA A DIRECCION USD'!D2332)+1,3)</f>
        <v>0.72299999999999998</v>
      </c>
      <c r="T2332" s="200">
        <f>TRUNC(('TARIFA ENTREGA A DIRECCION USD'!E2332-'TARIFA ENTREGA A DIRECCION USD'!D2332)/'TARIFA ENTREGA A DIRECCION USD'!D2332,3)</f>
        <v>0.25600000000000001</v>
      </c>
      <c r="U2332" s="200">
        <f>TRUNC(('TARIFA ENTREGA A DIRECCION USD'!F2332-'TARIFA ENTREGA A DIRECCION USD'!D2332)/'TARIFA ENTREGA A DIRECCION USD'!D2332,3)</f>
        <v>0.42899999999999999</v>
      </c>
      <c r="V2332" s="200">
        <f>TRUNC(('TARIFA ENTREGA A DIRECCION USD'!G2332-'TARIFA ENTREGA A DIRECCION USD'!D2332)/'TARIFA ENTREGA A DIRECCION USD'!D2332,3)</f>
        <v>0.95799999999999996</v>
      </c>
      <c r="X2332" s="142">
        <v>16.12</v>
      </c>
      <c r="Y2332" s="190">
        <v>2325</v>
      </c>
      <c r="Z2332" s="200">
        <v>0.55000000000000004</v>
      </c>
      <c r="AA2332" s="200">
        <v>0.13</v>
      </c>
      <c r="AB2332" s="200">
        <v>0.3</v>
      </c>
      <c r="AC2332" s="200">
        <v>0.85</v>
      </c>
      <c r="AL2332"/>
      <c r="AM2332"/>
      <c r="AN2332"/>
      <c r="AO2332"/>
      <c r="AP2332"/>
      <c r="AQ2332"/>
      <c r="AR2332"/>
      <c r="AS2332"/>
      <c r="AT2332"/>
      <c r="AU2332"/>
    </row>
    <row r="2333" spans="17:47" x14ac:dyDescent="0.2">
      <c r="Q2333" s="142">
        <f>TRUNC('TARIFA ENTREGA A DIRECCION USD'!D2334-'TARIFA ENTREGA A DIRECCION USD'!D2333,2)</f>
        <v>0.54</v>
      </c>
      <c r="R2333" s="190">
        <v>2326</v>
      </c>
      <c r="S2333" s="200">
        <f>TRUNC((('TARIFA ENTREGA A DIRECCION USD'!C2333-'TARIFA ENTREGA A DIRECCION USD'!D2333)/'TARIFA ENTREGA A DIRECCION USD'!D2333)+1,3)</f>
        <v>0.72299999999999998</v>
      </c>
      <c r="T2333" s="200">
        <f>TRUNC(('TARIFA ENTREGA A DIRECCION USD'!E2333-'TARIFA ENTREGA A DIRECCION USD'!D2333)/'TARIFA ENTREGA A DIRECCION USD'!D2333,3)</f>
        <v>0.25600000000000001</v>
      </c>
      <c r="U2333" s="200">
        <f>TRUNC(('TARIFA ENTREGA A DIRECCION USD'!F2333-'TARIFA ENTREGA A DIRECCION USD'!D2333)/'TARIFA ENTREGA A DIRECCION USD'!D2333,3)</f>
        <v>0.42899999999999999</v>
      </c>
      <c r="V2333" s="200">
        <f>TRUNC(('TARIFA ENTREGA A DIRECCION USD'!G2333-'TARIFA ENTREGA A DIRECCION USD'!D2333)/'TARIFA ENTREGA A DIRECCION USD'!D2333,3)</f>
        <v>0.95799999999999996</v>
      </c>
      <c r="X2333" s="142">
        <v>16.12</v>
      </c>
      <c r="Y2333" s="190">
        <v>2326</v>
      </c>
      <c r="Z2333" s="200">
        <v>0.55000000000000004</v>
      </c>
      <c r="AA2333" s="200">
        <v>0.13</v>
      </c>
      <c r="AB2333" s="200">
        <v>0.3</v>
      </c>
      <c r="AC2333" s="200">
        <v>0.85</v>
      </c>
      <c r="AL2333"/>
      <c r="AM2333"/>
      <c r="AN2333"/>
      <c r="AO2333"/>
      <c r="AP2333"/>
      <c r="AQ2333"/>
      <c r="AR2333"/>
      <c r="AS2333"/>
      <c r="AT2333"/>
      <c r="AU2333"/>
    </row>
    <row r="2334" spans="17:47" x14ac:dyDescent="0.2">
      <c r="Q2334" s="142">
        <f>TRUNC('TARIFA ENTREGA A DIRECCION USD'!D2335-'TARIFA ENTREGA A DIRECCION USD'!D2334,2)</f>
        <v>0.54</v>
      </c>
      <c r="R2334" s="190">
        <v>2327</v>
      </c>
      <c r="S2334" s="200">
        <f>TRUNC((('TARIFA ENTREGA A DIRECCION USD'!C2334-'TARIFA ENTREGA A DIRECCION USD'!D2334)/'TARIFA ENTREGA A DIRECCION USD'!D2334)+1,3)</f>
        <v>0.72299999999999998</v>
      </c>
      <c r="T2334" s="200">
        <f>TRUNC(('TARIFA ENTREGA A DIRECCION USD'!E2334-'TARIFA ENTREGA A DIRECCION USD'!D2334)/'TARIFA ENTREGA A DIRECCION USD'!D2334,3)</f>
        <v>0.25600000000000001</v>
      </c>
      <c r="U2334" s="200">
        <f>TRUNC(('TARIFA ENTREGA A DIRECCION USD'!F2334-'TARIFA ENTREGA A DIRECCION USD'!D2334)/'TARIFA ENTREGA A DIRECCION USD'!D2334,3)</f>
        <v>0.42899999999999999</v>
      </c>
      <c r="V2334" s="200">
        <f>TRUNC(('TARIFA ENTREGA A DIRECCION USD'!G2334-'TARIFA ENTREGA A DIRECCION USD'!D2334)/'TARIFA ENTREGA A DIRECCION USD'!D2334,3)</f>
        <v>0.95799999999999996</v>
      </c>
      <c r="X2334" s="142">
        <v>16.12</v>
      </c>
      <c r="Y2334" s="190">
        <v>2327</v>
      </c>
      <c r="Z2334" s="200">
        <v>0.55000000000000004</v>
      </c>
      <c r="AA2334" s="200">
        <v>0.13</v>
      </c>
      <c r="AB2334" s="200">
        <v>0.3</v>
      </c>
      <c r="AC2334" s="200">
        <v>0.85</v>
      </c>
      <c r="AL2334"/>
      <c r="AM2334"/>
      <c r="AN2334"/>
      <c r="AO2334"/>
      <c r="AP2334"/>
      <c r="AQ2334"/>
      <c r="AR2334"/>
      <c r="AS2334"/>
      <c r="AT2334"/>
      <c r="AU2334"/>
    </row>
    <row r="2335" spans="17:47" x14ac:dyDescent="0.2">
      <c r="Q2335" s="142">
        <f>TRUNC('TARIFA ENTREGA A DIRECCION USD'!D2336-'TARIFA ENTREGA A DIRECCION USD'!D2335,2)</f>
        <v>0.54</v>
      </c>
      <c r="R2335" s="190">
        <v>2328</v>
      </c>
      <c r="S2335" s="200">
        <f>TRUNC((('TARIFA ENTREGA A DIRECCION USD'!C2335-'TARIFA ENTREGA A DIRECCION USD'!D2335)/'TARIFA ENTREGA A DIRECCION USD'!D2335)+1,3)</f>
        <v>0.72299999999999998</v>
      </c>
      <c r="T2335" s="200">
        <f>TRUNC(('TARIFA ENTREGA A DIRECCION USD'!E2335-'TARIFA ENTREGA A DIRECCION USD'!D2335)/'TARIFA ENTREGA A DIRECCION USD'!D2335,3)</f>
        <v>0.25600000000000001</v>
      </c>
      <c r="U2335" s="200">
        <f>TRUNC(('TARIFA ENTREGA A DIRECCION USD'!F2335-'TARIFA ENTREGA A DIRECCION USD'!D2335)/'TARIFA ENTREGA A DIRECCION USD'!D2335,3)</f>
        <v>0.42899999999999999</v>
      </c>
      <c r="V2335" s="200">
        <f>TRUNC(('TARIFA ENTREGA A DIRECCION USD'!G2335-'TARIFA ENTREGA A DIRECCION USD'!D2335)/'TARIFA ENTREGA A DIRECCION USD'!D2335,3)</f>
        <v>0.95799999999999996</v>
      </c>
      <c r="X2335" s="142">
        <v>16.12</v>
      </c>
      <c r="Y2335" s="190">
        <v>2328</v>
      </c>
      <c r="Z2335" s="200">
        <v>0.55000000000000004</v>
      </c>
      <c r="AA2335" s="200">
        <v>0.13</v>
      </c>
      <c r="AB2335" s="200">
        <v>0.3</v>
      </c>
      <c r="AC2335" s="200">
        <v>0.85</v>
      </c>
      <c r="AL2335"/>
      <c r="AM2335"/>
      <c r="AN2335"/>
      <c r="AO2335"/>
      <c r="AP2335"/>
      <c r="AQ2335"/>
      <c r="AR2335"/>
      <c r="AS2335"/>
      <c r="AT2335"/>
      <c r="AU2335"/>
    </row>
    <row r="2336" spans="17:47" x14ac:dyDescent="0.2">
      <c r="Q2336" s="142">
        <f>TRUNC('TARIFA ENTREGA A DIRECCION USD'!D2337-'TARIFA ENTREGA A DIRECCION USD'!D2336,2)</f>
        <v>0.54</v>
      </c>
      <c r="R2336" s="190">
        <v>2329</v>
      </c>
      <c r="S2336" s="200">
        <f>TRUNC((('TARIFA ENTREGA A DIRECCION USD'!C2336-'TARIFA ENTREGA A DIRECCION USD'!D2336)/'TARIFA ENTREGA A DIRECCION USD'!D2336)+1,3)</f>
        <v>0.72299999999999998</v>
      </c>
      <c r="T2336" s="200">
        <f>TRUNC(('TARIFA ENTREGA A DIRECCION USD'!E2336-'TARIFA ENTREGA A DIRECCION USD'!D2336)/'TARIFA ENTREGA A DIRECCION USD'!D2336,3)</f>
        <v>0.25600000000000001</v>
      </c>
      <c r="U2336" s="200">
        <f>TRUNC(('TARIFA ENTREGA A DIRECCION USD'!F2336-'TARIFA ENTREGA A DIRECCION USD'!D2336)/'TARIFA ENTREGA A DIRECCION USD'!D2336,3)</f>
        <v>0.42899999999999999</v>
      </c>
      <c r="V2336" s="200">
        <f>TRUNC(('TARIFA ENTREGA A DIRECCION USD'!G2336-'TARIFA ENTREGA A DIRECCION USD'!D2336)/'TARIFA ENTREGA A DIRECCION USD'!D2336,3)</f>
        <v>0.95799999999999996</v>
      </c>
      <c r="X2336" s="142">
        <v>16.12</v>
      </c>
      <c r="Y2336" s="190">
        <v>2329</v>
      </c>
      <c r="Z2336" s="200">
        <v>0.55000000000000004</v>
      </c>
      <c r="AA2336" s="200">
        <v>0.13</v>
      </c>
      <c r="AB2336" s="200">
        <v>0.3</v>
      </c>
      <c r="AC2336" s="200">
        <v>0.85</v>
      </c>
      <c r="AL2336"/>
      <c r="AM2336"/>
      <c r="AN2336"/>
      <c r="AO2336"/>
      <c r="AP2336"/>
      <c r="AQ2336"/>
      <c r="AR2336"/>
      <c r="AS2336"/>
      <c r="AT2336"/>
      <c r="AU2336"/>
    </row>
    <row r="2337" spans="17:47" x14ac:dyDescent="0.2">
      <c r="Q2337" s="142">
        <f>TRUNC('TARIFA ENTREGA A DIRECCION USD'!D2338-'TARIFA ENTREGA A DIRECCION USD'!D2337,2)</f>
        <v>0.54</v>
      </c>
      <c r="R2337" s="190">
        <v>2330</v>
      </c>
      <c r="S2337" s="200">
        <f>TRUNC((('TARIFA ENTREGA A DIRECCION USD'!C2337-'TARIFA ENTREGA A DIRECCION USD'!D2337)/'TARIFA ENTREGA A DIRECCION USD'!D2337)+1,3)</f>
        <v>0.72299999999999998</v>
      </c>
      <c r="T2337" s="200">
        <f>TRUNC(('TARIFA ENTREGA A DIRECCION USD'!E2337-'TARIFA ENTREGA A DIRECCION USD'!D2337)/'TARIFA ENTREGA A DIRECCION USD'!D2337,3)</f>
        <v>0.25600000000000001</v>
      </c>
      <c r="U2337" s="200">
        <f>TRUNC(('TARIFA ENTREGA A DIRECCION USD'!F2337-'TARIFA ENTREGA A DIRECCION USD'!D2337)/'TARIFA ENTREGA A DIRECCION USD'!D2337,3)</f>
        <v>0.42899999999999999</v>
      </c>
      <c r="V2337" s="200">
        <f>TRUNC(('TARIFA ENTREGA A DIRECCION USD'!G2337-'TARIFA ENTREGA A DIRECCION USD'!D2337)/'TARIFA ENTREGA A DIRECCION USD'!D2337,3)</f>
        <v>0.95799999999999996</v>
      </c>
      <c r="X2337" s="142">
        <v>16.12</v>
      </c>
      <c r="Y2337" s="190">
        <v>2330</v>
      </c>
      <c r="Z2337" s="200">
        <v>0.55000000000000004</v>
      </c>
      <c r="AA2337" s="200">
        <v>0.13</v>
      </c>
      <c r="AB2337" s="200">
        <v>0.3</v>
      </c>
      <c r="AC2337" s="200">
        <v>0.85</v>
      </c>
      <c r="AL2337"/>
      <c r="AM2337"/>
      <c r="AN2337"/>
      <c r="AO2337"/>
      <c r="AP2337"/>
      <c r="AQ2337"/>
      <c r="AR2337"/>
      <c r="AS2337"/>
      <c r="AT2337"/>
      <c r="AU2337"/>
    </row>
    <row r="2338" spans="17:47" x14ac:dyDescent="0.2">
      <c r="Q2338" s="142">
        <f>TRUNC('TARIFA ENTREGA A DIRECCION USD'!D2339-'TARIFA ENTREGA A DIRECCION USD'!D2338,2)</f>
        <v>0.54</v>
      </c>
      <c r="R2338" s="190">
        <v>2331</v>
      </c>
      <c r="S2338" s="200">
        <f>TRUNC((('TARIFA ENTREGA A DIRECCION USD'!C2338-'TARIFA ENTREGA A DIRECCION USD'!D2338)/'TARIFA ENTREGA A DIRECCION USD'!D2338)+1,3)</f>
        <v>0.72299999999999998</v>
      </c>
      <c r="T2338" s="200">
        <f>TRUNC(('TARIFA ENTREGA A DIRECCION USD'!E2338-'TARIFA ENTREGA A DIRECCION USD'!D2338)/'TARIFA ENTREGA A DIRECCION USD'!D2338,3)</f>
        <v>0.25600000000000001</v>
      </c>
      <c r="U2338" s="200">
        <f>TRUNC(('TARIFA ENTREGA A DIRECCION USD'!F2338-'TARIFA ENTREGA A DIRECCION USD'!D2338)/'TARIFA ENTREGA A DIRECCION USD'!D2338,3)</f>
        <v>0.42899999999999999</v>
      </c>
      <c r="V2338" s="200">
        <f>TRUNC(('TARIFA ENTREGA A DIRECCION USD'!G2338-'TARIFA ENTREGA A DIRECCION USD'!D2338)/'TARIFA ENTREGA A DIRECCION USD'!D2338,3)</f>
        <v>0.95799999999999996</v>
      </c>
      <c r="X2338" s="142">
        <v>16.12</v>
      </c>
      <c r="Y2338" s="190">
        <v>2331</v>
      </c>
      <c r="Z2338" s="200">
        <v>0.55000000000000004</v>
      </c>
      <c r="AA2338" s="200">
        <v>0.13</v>
      </c>
      <c r="AB2338" s="200">
        <v>0.3</v>
      </c>
      <c r="AC2338" s="200">
        <v>0.85</v>
      </c>
      <c r="AL2338"/>
      <c r="AM2338"/>
      <c r="AN2338"/>
      <c r="AO2338"/>
      <c r="AP2338"/>
      <c r="AQ2338"/>
      <c r="AR2338"/>
      <c r="AS2338"/>
      <c r="AT2338"/>
      <c r="AU2338"/>
    </row>
    <row r="2339" spans="17:47" x14ac:dyDescent="0.2">
      <c r="Q2339" s="142">
        <f>TRUNC('TARIFA ENTREGA A DIRECCION USD'!D2340-'TARIFA ENTREGA A DIRECCION USD'!D2339,2)</f>
        <v>0.54</v>
      </c>
      <c r="R2339" s="190">
        <v>2332</v>
      </c>
      <c r="S2339" s="200">
        <f>TRUNC((('TARIFA ENTREGA A DIRECCION USD'!C2339-'TARIFA ENTREGA A DIRECCION USD'!D2339)/'TARIFA ENTREGA A DIRECCION USD'!D2339)+1,3)</f>
        <v>0.72299999999999998</v>
      </c>
      <c r="T2339" s="200">
        <f>TRUNC(('TARIFA ENTREGA A DIRECCION USD'!E2339-'TARIFA ENTREGA A DIRECCION USD'!D2339)/'TARIFA ENTREGA A DIRECCION USD'!D2339,3)</f>
        <v>0.25600000000000001</v>
      </c>
      <c r="U2339" s="200">
        <f>TRUNC(('TARIFA ENTREGA A DIRECCION USD'!F2339-'TARIFA ENTREGA A DIRECCION USD'!D2339)/'TARIFA ENTREGA A DIRECCION USD'!D2339,3)</f>
        <v>0.42899999999999999</v>
      </c>
      <c r="V2339" s="200">
        <f>TRUNC(('TARIFA ENTREGA A DIRECCION USD'!G2339-'TARIFA ENTREGA A DIRECCION USD'!D2339)/'TARIFA ENTREGA A DIRECCION USD'!D2339,3)</f>
        <v>0.95799999999999996</v>
      </c>
      <c r="X2339" s="142">
        <v>16.12</v>
      </c>
      <c r="Y2339" s="190">
        <v>2332</v>
      </c>
      <c r="Z2339" s="200">
        <v>0.55000000000000004</v>
      </c>
      <c r="AA2339" s="200">
        <v>0.13</v>
      </c>
      <c r="AB2339" s="200">
        <v>0.3</v>
      </c>
      <c r="AC2339" s="200">
        <v>0.85</v>
      </c>
      <c r="AL2339"/>
      <c r="AM2339"/>
      <c r="AN2339"/>
      <c r="AO2339"/>
      <c r="AP2339"/>
      <c r="AQ2339"/>
      <c r="AR2339"/>
      <c r="AS2339"/>
      <c r="AT2339"/>
      <c r="AU2339"/>
    </row>
    <row r="2340" spans="17:47" x14ac:dyDescent="0.2">
      <c r="Q2340" s="142">
        <f>TRUNC('TARIFA ENTREGA A DIRECCION USD'!D2341-'TARIFA ENTREGA A DIRECCION USD'!D2340,2)</f>
        <v>0.54</v>
      </c>
      <c r="R2340" s="190">
        <v>2333</v>
      </c>
      <c r="S2340" s="200">
        <f>TRUNC((('TARIFA ENTREGA A DIRECCION USD'!C2340-'TARIFA ENTREGA A DIRECCION USD'!D2340)/'TARIFA ENTREGA A DIRECCION USD'!D2340)+1,3)</f>
        <v>0.72299999999999998</v>
      </c>
      <c r="T2340" s="200">
        <f>TRUNC(('TARIFA ENTREGA A DIRECCION USD'!E2340-'TARIFA ENTREGA A DIRECCION USD'!D2340)/'TARIFA ENTREGA A DIRECCION USD'!D2340,3)</f>
        <v>0.25600000000000001</v>
      </c>
      <c r="U2340" s="200">
        <f>TRUNC(('TARIFA ENTREGA A DIRECCION USD'!F2340-'TARIFA ENTREGA A DIRECCION USD'!D2340)/'TARIFA ENTREGA A DIRECCION USD'!D2340,3)</f>
        <v>0.42899999999999999</v>
      </c>
      <c r="V2340" s="200">
        <f>TRUNC(('TARIFA ENTREGA A DIRECCION USD'!G2340-'TARIFA ENTREGA A DIRECCION USD'!D2340)/'TARIFA ENTREGA A DIRECCION USD'!D2340,3)</f>
        <v>0.95799999999999996</v>
      </c>
      <c r="X2340" s="142">
        <v>16.12</v>
      </c>
      <c r="Y2340" s="190">
        <v>2333</v>
      </c>
      <c r="Z2340" s="200">
        <v>0.55000000000000004</v>
      </c>
      <c r="AA2340" s="200">
        <v>0.13</v>
      </c>
      <c r="AB2340" s="200">
        <v>0.3</v>
      </c>
      <c r="AC2340" s="200">
        <v>0.85</v>
      </c>
      <c r="AL2340"/>
      <c r="AM2340"/>
      <c r="AN2340"/>
      <c r="AO2340"/>
      <c r="AP2340"/>
      <c r="AQ2340"/>
      <c r="AR2340"/>
      <c r="AS2340"/>
      <c r="AT2340"/>
      <c r="AU2340"/>
    </row>
    <row r="2341" spans="17:47" x14ac:dyDescent="0.2">
      <c r="Q2341" s="142">
        <f>TRUNC('TARIFA ENTREGA A DIRECCION USD'!D2342-'TARIFA ENTREGA A DIRECCION USD'!D2341,2)</f>
        <v>0.54</v>
      </c>
      <c r="R2341" s="190">
        <v>2334</v>
      </c>
      <c r="S2341" s="200">
        <f>TRUNC((('TARIFA ENTREGA A DIRECCION USD'!C2341-'TARIFA ENTREGA A DIRECCION USD'!D2341)/'TARIFA ENTREGA A DIRECCION USD'!D2341)+1,3)</f>
        <v>0.72299999999999998</v>
      </c>
      <c r="T2341" s="200">
        <f>TRUNC(('TARIFA ENTREGA A DIRECCION USD'!E2341-'TARIFA ENTREGA A DIRECCION USD'!D2341)/'TARIFA ENTREGA A DIRECCION USD'!D2341,3)</f>
        <v>0.25600000000000001</v>
      </c>
      <c r="U2341" s="200">
        <f>TRUNC(('TARIFA ENTREGA A DIRECCION USD'!F2341-'TARIFA ENTREGA A DIRECCION USD'!D2341)/'TARIFA ENTREGA A DIRECCION USD'!D2341,3)</f>
        <v>0.42899999999999999</v>
      </c>
      <c r="V2341" s="200">
        <f>TRUNC(('TARIFA ENTREGA A DIRECCION USD'!G2341-'TARIFA ENTREGA A DIRECCION USD'!D2341)/'TARIFA ENTREGA A DIRECCION USD'!D2341,3)</f>
        <v>0.95799999999999996</v>
      </c>
      <c r="X2341" s="142">
        <v>16.12</v>
      </c>
      <c r="Y2341" s="190">
        <v>2334</v>
      </c>
      <c r="Z2341" s="200">
        <v>0.55000000000000004</v>
      </c>
      <c r="AA2341" s="200">
        <v>0.13</v>
      </c>
      <c r="AB2341" s="200">
        <v>0.3</v>
      </c>
      <c r="AC2341" s="200">
        <v>0.85</v>
      </c>
      <c r="AL2341"/>
      <c r="AM2341"/>
      <c r="AN2341"/>
      <c r="AO2341"/>
      <c r="AP2341"/>
      <c r="AQ2341"/>
      <c r="AR2341"/>
      <c r="AS2341"/>
      <c r="AT2341"/>
      <c r="AU2341"/>
    </row>
    <row r="2342" spans="17:47" x14ac:dyDescent="0.2">
      <c r="Q2342" s="142">
        <f>TRUNC('TARIFA ENTREGA A DIRECCION USD'!D2343-'TARIFA ENTREGA A DIRECCION USD'!D2342,2)</f>
        <v>0.54</v>
      </c>
      <c r="R2342" s="190">
        <v>2335</v>
      </c>
      <c r="S2342" s="200">
        <f>TRUNC((('TARIFA ENTREGA A DIRECCION USD'!C2342-'TARIFA ENTREGA A DIRECCION USD'!D2342)/'TARIFA ENTREGA A DIRECCION USD'!D2342)+1,3)</f>
        <v>0.72299999999999998</v>
      </c>
      <c r="T2342" s="200">
        <f>TRUNC(('TARIFA ENTREGA A DIRECCION USD'!E2342-'TARIFA ENTREGA A DIRECCION USD'!D2342)/'TARIFA ENTREGA A DIRECCION USD'!D2342,3)</f>
        <v>0.25600000000000001</v>
      </c>
      <c r="U2342" s="200">
        <f>TRUNC(('TARIFA ENTREGA A DIRECCION USD'!F2342-'TARIFA ENTREGA A DIRECCION USD'!D2342)/'TARIFA ENTREGA A DIRECCION USD'!D2342,3)</f>
        <v>0.42899999999999999</v>
      </c>
      <c r="V2342" s="200">
        <f>TRUNC(('TARIFA ENTREGA A DIRECCION USD'!G2342-'TARIFA ENTREGA A DIRECCION USD'!D2342)/'TARIFA ENTREGA A DIRECCION USD'!D2342,3)</f>
        <v>0.95799999999999996</v>
      </c>
      <c r="X2342" s="142">
        <v>16.12</v>
      </c>
      <c r="Y2342" s="190">
        <v>2335</v>
      </c>
      <c r="Z2342" s="200">
        <v>0.55000000000000004</v>
      </c>
      <c r="AA2342" s="200">
        <v>0.13</v>
      </c>
      <c r="AB2342" s="200">
        <v>0.3</v>
      </c>
      <c r="AC2342" s="200">
        <v>0.85</v>
      </c>
      <c r="AL2342"/>
      <c r="AM2342"/>
      <c r="AN2342"/>
      <c r="AO2342"/>
      <c r="AP2342"/>
      <c r="AQ2342"/>
      <c r="AR2342"/>
      <c r="AS2342"/>
      <c r="AT2342"/>
      <c r="AU2342"/>
    </row>
    <row r="2343" spans="17:47" x14ac:dyDescent="0.2">
      <c r="Q2343" s="142">
        <f>TRUNC('TARIFA ENTREGA A DIRECCION USD'!D2344-'TARIFA ENTREGA A DIRECCION USD'!D2343,2)</f>
        <v>0.54</v>
      </c>
      <c r="R2343" s="190">
        <v>2336</v>
      </c>
      <c r="S2343" s="200">
        <f>TRUNC((('TARIFA ENTREGA A DIRECCION USD'!C2343-'TARIFA ENTREGA A DIRECCION USD'!D2343)/'TARIFA ENTREGA A DIRECCION USD'!D2343)+1,3)</f>
        <v>0.72299999999999998</v>
      </c>
      <c r="T2343" s="200">
        <f>TRUNC(('TARIFA ENTREGA A DIRECCION USD'!E2343-'TARIFA ENTREGA A DIRECCION USD'!D2343)/'TARIFA ENTREGA A DIRECCION USD'!D2343,3)</f>
        <v>0.25600000000000001</v>
      </c>
      <c r="U2343" s="200">
        <f>TRUNC(('TARIFA ENTREGA A DIRECCION USD'!F2343-'TARIFA ENTREGA A DIRECCION USD'!D2343)/'TARIFA ENTREGA A DIRECCION USD'!D2343,3)</f>
        <v>0.42899999999999999</v>
      </c>
      <c r="V2343" s="200">
        <f>TRUNC(('TARIFA ENTREGA A DIRECCION USD'!G2343-'TARIFA ENTREGA A DIRECCION USD'!D2343)/'TARIFA ENTREGA A DIRECCION USD'!D2343,3)</f>
        <v>0.95799999999999996</v>
      </c>
      <c r="X2343" s="142">
        <v>16.12</v>
      </c>
      <c r="Y2343" s="190">
        <v>2336</v>
      </c>
      <c r="Z2343" s="200">
        <v>0.55000000000000004</v>
      </c>
      <c r="AA2343" s="200">
        <v>0.13</v>
      </c>
      <c r="AB2343" s="200">
        <v>0.3</v>
      </c>
      <c r="AC2343" s="200">
        <v>0.85</v>
      </c>
      <c r="AL2343"/>
      <c r="AM2343"/>
      <c r="AN2343"/>
      <c r="AO2343"/>
      <c r="AP2343"/>
      <c r="AQ2343"/>
      <c r="AR2343"/>
      <c r="AS2343"/>
      <c r="AT2343"/>
      <c r="AU2343"/>
    </row>
    <row r="2344" spans="17:47" x14ac:dyDescent="0.2">
      <c r="Q2344" s="142">
        <f>TRUNC('TARIFA ENTREGA A DIRECCION USD'!D2345-'TARIFA ENTREGA A DIRECCION USD'!D2344,2)</f>
        <v>0.54</v>
      </c>
      <c r="R2344" s="190">
        <v>2337</v>
      </c>
      <c r="S2344" s="200">
        <f>TRUNC((('TARIFA ENTREGA A DIRECCION USD'!C2344-'TARIFA ENTREGA A DIRECCION USD'!D2344)/'TARIFA ENTREGA A DIRECCION USD'!D2344)+1,3)</f>
        <v>0.72299999999999998</v>
      </c>
      <c r="T2344" s="200">
        <f>TRUNC(('TARIFA ENTREGA A DIRECCION USD'!E2344-'TARIFA ENTREGA A DIRECCION USD'!D2344)/'TARIFA ENTREGA A DIRECCION USD'!D2344,3)</f>
        <v>0.25600000000000001</v>
      </c>
      <c r="U2344" s="200">
        <f>TRUNC(('TARIFA ENTREGA A DIRECCION USD'!F2344-'TARIFA ENTREGA A DIRECCION USD'!D2344)/'TARIFA ENTREGA A DIRECCION USD'!D2344,3)</f>
        <v>0.42899999999999999</v>
      </c>
      <c r="V2344" s="200">
        <f>TRUNC(('TARIFA ENTREGA A DIRECCION USD'!G2344-'TARIFA ENTREGA A DIRECCION USD'!D2344)/'TARIFA ENTREGA A DIRECCION USD'!D2344,3)</f>
        <v>0.95799999999999996</v>
      </c>
      <c r="X2344" s="142">
        <v>16.12</v>
      </c>
      <c r="Y2344" s="190">
        <v>2337</v>
      </c>
      <c r="Z2344" s="200">
        <v>0.55000000000000004</v>
      </c>
      <c r="AA2344" s="200">
        <v>0.13</v>
      </c>
      <c r="AB2344" s="200">
        <v>0.3</v>
      </c>
      <c r="AC2344" s="200">
        <v>0.85</v>
      </c>
      <c r="AL2344"/>
      <c r="AM2344"/>
      <c r="AN2344"/>
      <c r="AO2344"/>
      <c r="AP2344"/>
      <c r="AQ2344"/>
      <c r="AR2344"/>
      <c r="AS2344"/>
      <c r="AT2344"/>
      <c r="AU2344"/>
    </row>
    <row r="2345" spans="17:47" x14ac:dyDescent="0.2">
      <c r="Q2345" s="142">
        <f>TRUNC('TARIFA ENTREGA A DIRECCION USD'!D2346-'TARIFA ENTREGA A DIRECCION USD'!D2345,2)</f>
        <v>0.54</v>
      </c>
      <c r="R2345" s="190">
        <v>2338</v>
      </c>
      <c r="S2345" s="200">
        <f>TRUNC((('TARIFA ENTREGA A DIRECCION USD'!C2345-'TARIFA ENTREGA A DIRECCION USD'!D2345)/'TARIFA ENTREGA A DIRECCION USD'!D2345)+1,3)</f>
        <v>0.72299999999999998</v>
      </c>
      <c r="T2345" s="200">
        <f>TRUNC(('TARIFA ENTREGA A DIRECCION USD'!E2345-'TARIFA ENTREGA A DIRECCION USD'!D2345)/'TARIFA ENTREGA A DIRECCION USD'!D2345,3)</f>
        <v>0.25600000000000001</v>
      </c>
      <c r="U2345" s="200">
        <f>TRUNC(('TARIFA ENTREGA A DIRECCION USD'!F2345-'TARIFA ENTREGA A DIRECCION USD'!D2345)/'TARIFA ENTREGA A DIRECCION USD'!D2345,3)</f>
        <v>0.42899999999999999</v>
      </c>
      <c r="V2345" s="200">
        <f>TRUNC(('TARIFA ENTREGA A DIRECCION USD'!G2345-'TARIFA ENTREGA A DIRECCION USD'!D2345)/'TARIFA ENTREGA A DIRECCION USD'!D2345,3)</f>
        <v>0.95799999999999996</v>
      </c>
      <c r="X2345" s="142">
        <v>16.12</v>
      </c>
      <c r="Y2345" s="190">
        <v>2338</v>
      </c>
      <c r="Z2345" s="200">
        <v>0.55000000000000004</v>
      </c>
      <c r="AA2345" s="200">
        <v>0.13</v>
      </c>
      <c r="AB2345" s="200">
        <v>0.3</v>
      </c>
      <c r="AC2345" s="200">
        <v>0.85</v>
      </c>
      <c r="AL2345"/>
      <c r="AM2345"/>
      <c r="AN2345"/>
      <c r="AO2345"/>
      <c r="AP2345"/>
      <c r="AQ2345"/>
      <c r="AR2345"/>
      <c r="AS2345"/>
      <c r="AT2345"/>
      <c r="AU2345"/>
    </row>
    <row r="2346" spans="17:47" x14ac:dyDescent="0.2">
      <c r="Q2346" s="142">
        <f>TRUNC('TARIFA ENTREGA A DIRECCION USD'!D2347-'TARIFA ENTREGA A DIRECCION USD'!D2346,2)</f>
        <v>0.54</v>
      </c>
      <c r="R2346" s="190">
        <v>2339</v>
      </c>
      <c r="S2346" s="200">
        <f>TRUNC((('TARIFA ENTREGA A DIRECCION USD'!C2346-'TARIFA ENTREGA A DIRECCION USD'!D2346)/'TARIFA ENTREGA A DIRECCION USD'!D2346)+1,3)</f>
        <v>0.72399999999999998</v>
      </c>
      <c r="T2346" s="200">
        <f>TRUNC(('TARIFA ENTREGA A DIRECCION USD'!E2346-'TARIFA ENTREGA A DIRECCION USD'!D2346)/'TARIFA ENTREGA A DIRECCION USD'!D2346,3)</f>
        <v>0.25600000000000001</v>
      </c>
      <c r="U2346" s="200">
        <f>TRUNC(('TARIFA ENTREGA A DIRECCION USD'!F2346-'TARIFA ENTREGA A DIRECCION USD'!D2346)/'TARIFA ENTREGA A DIRECCION USD'!D2346,3)</f>
        <v>0.42899999999999999</v>
      </c>
      <c r="V2346" s="200">
        <f>TRUNC(('TARIFA ENTREGA A DIRECCION USD'!G2346-'TARIFA ENTREGA A DIRECCION USD'!D2346)/'TARIFA ENTREGA A DIRECCION USD'!D2346,3)</f>
        <v>0.95799999999999996</v>
      </c>
      <c r="X2346" s="142">
        <v>16.12</v>
      </c>
      <c r="Y2346" s="190">
        <v>2339</v>
      </c>
      <c r="Z2346" s="200">
        <v>0.55000000000000004</v>
      </c>
      <c r="AA2346" s="200">
        <v>0.13</v>
      </c>
      <c r="AB2346" s="200">
        <v>0.3</v>
      </c>
      <c r="AC2346" s="200">
        <v>0.85</v>
      </c>
      <c r="AL2346"/>
      <c r="AM2346"/>
      <c r="AN2346"/>
      <c r="AO2346"/>
      <c r="AP2346"/>
      <c r="AQ2346"/>
      <c r="AR2346"/>
      <c r="AS2346"/>
      <c r="AT2346"/>
      <c r="AU2346"/>
    </row>
    <row r="2347" spans="17:47" x14ac:dyDescent="0.2">
      <c r="Q2347" s="142">
        <f>TRUNC('TARIFA ENTREGA A DIRECCION USD'!D2348-'TARIFA ENTREGA A DIRECCION USD'!D2347,2)</f>
        <v>0.54</v>
      </c>
      <c r="R2347" s="190">
        <v>2340</v>
      </c>
      <c r="S2347" s="200">
        <f>TRUNC((('TARIFA ENTREGA A DIRECCION USD'!C2347-'TARIFA ENTREGA A DIRECCION USD'!D2347)/'TARIFA ENTREGA A DIRECCION USD'!D2347)+1,3)</f>
        <v>0.72399999999999998</v>
      </c>
      <c r="T2347" s="200">
        <f>TRUNC(('TARIFA ENTREGA A DIRECCION USD'!E2347-'TARIFA ENTREGA A DIRECCION USD'!D2347)/'TARIFA ENTREGA A DIRECCION USD'!D2347,3)</f>
        <v>0.25600000000000001</v>
      </c>
      <c r="U2347" s="200">
        <f>TRUNC(('TARIFA ENTREGA A DIRECCION USD'!F2347-'TARIFA ENTREGA A DIRECCION USD'!D2347)/'TARIFA ENTREGA A DIRECCION USD'!D2347,3)</f>
        <v>0.42899999999999999</v>
      </c>
      <c r="V2347" s="200">
        <f>TRUNC(('TARIFA ENTREGA A DIRECCION USD'!G2347-'TARIFA ENTREGA A DIRECCION USD'!D2347)/'TARIFA ENTREGA A DIRECCION USD'!D2347,3)</f>
        <v>0.95799999999999996</v>
      </c>
      <c r="X2347" s="142">
        <v>16.12</v>
      </c>
      <c r="Y2347" s="190">
        <v>2340</v>
      </c>
      <c r="Z2347" s="200">
        <v>0.55000000000000004</v>
      </c>
      <c r="AA2347" s="200">
        <v>0.13</v>
      </c>
      <c r="AB2347" s="200">
        <v>0.3</v>
      </c>
      <c r="AC2347" s="200">
        <v>0.85</v>
      </c>
      <c r="AL2347"/>
      <c r="AM2347"/>
      <c r="AN2347"/>
      <c r="AO2347"/>
      <c r="AP2347"/>
      <c r="AQ2347"/>
      <c r="AR2347"/>
      <c r="AS2347"/>
      <c r="AT2347"/>
      <c r="AU2347"/>
    </row>
    <row r="2348" spans="17:47" x14ac:dyDescent="0.2">
      <c r="Q2348" s="142">
        <f>TRUNC('TARIFA ENTREGA A DIRECCION USD'!D2349-'TARIFA ENTREGA A DIRECCION USD'!D2348,2)</f>
        <v>0.54</v>
      </c>
      <c r="R2348" s="190">
        <v>2341</v>
      </c>
      <c r="S2348" s="200">
        <f>TRUNC((('TARIFA ENTREGA A DIRECCION USD'!C2348-'TARIFA ENTREGA A DIRECCION USD'!D2348)/'TARIFA ENTREGA A DIRECCION USD'!D2348)+1,3)</f>
        <v>0.72399999999999998</v>
      </c>
      <c r="T2348" s="200">
        <f>TRUNC(('TARIFA ENTREGA A DIRECCION USD'!E2348-'TARIFA ENTREGA A DIRECCION USD'!D2348)/'TARIFA ENTREGA A DIRECCION USD'!D2348,3)</f>
        <v>0.25600000000000001</v>
      </c>
      <c r="U2348" s="200">
        <f>TRUNC(('TARIFA ENTREGA A DIRECCION USD'!F2348-'TARIFA ENTREGA A DIRECCION USD'!D2348)/'TARIFA ENTREGA A DIRECCION USD'!D2348,3)</f>
        <v>0.42899999999999999</v>
      </c>
      <c r="V2348" s="200">
        <f>TRUNC(('TARIFA ENTREGA A DIRECCION USD'!G2348-'TARIFA ENTREGA A DIRECCION USD'!D2348)/'TARIFA ENTREGA A DIRECCION USD'!D2348,3)</f>
        <v>0.95799999999999996</v>
      </c>
      <c r="X2348" s="142">
        <v>16.12</v>
      </c>
      <c r="Y2348" s="190">
        <v>2341</v>
      </c>
      <c r="Z2348" s="200">
        <v>0.55000000000000004</v>
      </c>
      <c r="AA2348" s="200">
        <v>0.13</v>
      </c>
      <c r="AB2348" s="200">
        <v>0.3</v>
      </c>
      <c r="AC2348" s="200">
        <v>0.85</v>
      </c>
      <c r="AL2348"/>
      <c r="AM2348"/>
      <c r="AN2348"/>
      <c r="AO2348"/>
      <c r="AP2348"/>
      <c r="AQ2348"/>
      <c r="AR2348"/>
      <c r="AS2348"/>
      <c r="AT2348"/>
      <c r="AU2348"/>
    </row>
    <row r="2349" spans="17:47" x14ac:dyDescent="0.2">
      <c r="Q2349" s="142">
        <f>TRUNC('TARIFA ENTREGA A DIRECCION USD'!D2350-'TARIFA ENTREGA A DIRECCION USD'!D2349,2)</f>
        <v>0.54</v>
      </c>
      <c r="R2349" s="190">
        <v>2342</v>
      </c>
      <c r="S2349" s="200">
        <f>TRUNC((('TARIFA ENTREGA A DIRECCION USD'!C2349-'TARIFA ENTREGA A DIRECCION USD'!D2349)/'TARIFA ENTREGA A DIRECCION USD'!D2349)+1,3)</f>
        <v>0.72399999999999998</v>
      </c>
      <c r="T2349" s="200">
        <f>TRUNC(('TARIFA ENTREGA A DIRECCION USD'!E2349-'TARIFA ENTREGA A DIRECCION USD'!D2349)/'TARIFA ENTREGA A DIRECCION USD'!D2349,3)</f>
        <v>0.25600000000000001</v>
      </c>
      <c r="U2349" s="200">
        <f>TRUNC(('TARIFA ENTREGA A DIRECCION USD'!F2349-'TARIFA ENTREGA A DIRECCION USD'!D2349)/'TARIFA ENTREGA A DIRECCION USD'!D2349,3)</f>
        <v>0.42899999999999999</v>
      </c>
      <c r="V2349" s="200">
        <f>TRUNC(('TARIFA ENTREGA A DIRECCION USD'!G2349-'TARIFA ENTREGA A DIRECCION USD'!D2349)/'TARIFA ENTREGA A DIRECCION USD'!D2349,3)</f>
        <v>0.95799999999999996</v>
      </c>
      <c r="X2349" s="142">
        <v>16.12</v>
      </c>
      <c r="Y2349" s="190">
        <v>2342</v>
      </c>
      <c r="Z2349" s="200">
        <v>0.55000000000000004</v>
      </c>
      <c r="AA2349" s="200">
        <v>0.13</v>
      </c>
      <c r="AB2349" s="200">
        <v>0.3</v>
      </c>
      <c r="AC2349" s="200">
        <v>0.85</v>
      </c>
      <c r="AL2349"/>
      <c r="AM2349"/>
      <c r="AN2349"/>
      <c r="AO2349"/>
      <c r="AP2349"/>
      <c r="AQ2349"/>
      <c r="AR2349"/>
      <c r="AS2349"/>
      <c r="AT2349"/>
      <c r="AU2349"/>
    </row>
    <row r="2350" spans="17:47" x14ac:dyDescent="0.2">
      <c r="Q2350" s="142">
        <f>TRUNC('TARIFA ENTREGA A DIRECCION USD'!D2351-'TARIFA ENTREGA A DIRECCION USD'!D2350,2)</f>
        <v>0.54</v>
      </c>
      <c r="R2350" s="190">
        <v>2343</v>
      </c>
      <c r="S2350" s="200">
        <f>TRUNC((('TARIFA ENTREGA A DIRECCION USD'!C2350-'TARIFA ENTREGA A DIRECCION USD'!D2350)/'TARIFA ENTREGA A DIRECCION USD'!D2350)+1,3)</f>
        <v>0.72399999999999998</v>
      </c>
      <c r="T2350" s="200">
        <f>TRUNC(('TARIFA ENTREGA A DIRECCION USD'!E2350-'TARIFA ENTREGA A DIRECCION USD'!D2350)/'TARIFA ENTREGA A DIRECCION USD'!D2350,3)</f>
        <v>0.25600000000000001</v>
      </c>
      <c r="U2350" s="200">
        <f>TRUNC(('TARIFA ENTREGA A DIRECCION USD'!F2350-'TARIFA ENTREGA A DIRECCION USD'!D2350)/'TARIFA ENTREGA A DIRECCION USD'!D2350,3)</f>
        <v>0.42899999999999999</v>
      </c>
      <c r="V2350" s="200">
        <f>TRUNC(('TARIFA ENTREGA A DIRECCION USD'!G2350-'TARIFA ENTREGA A DIRECCION USD'!D2350)/'TARIFA ENTREGA A DIRECCION USD'!D2350,3)</f>
        <v>0.95799999999999996</v>
      </c>
      <c r="X2350" s="142">
        <v>16.12</v>
      </c>
      <c r="Y2350" s="190">
        <v>2343</v>
      </c>
      <c r="Z2350" s="200">
        <v>0.55000000000000004</v>
      </c>
      <c r="AA2350" s="200">
        <v>0.13</v>
      </c>
      <c r="AB2350" s="200">
        <v>0.3</v>
      </c>
      <c r="AC2350" s="200">
        <v>0.85</v>
      </c>
      <c r="AL2350"/>
      <c r="AM2350"/>
      <c r="AN2350"/>
      <c r="AO2350"/>
      <c r="AP2350"/>
      <c r="AQ2350"/>
      <c r="AR2350"/>
      <c r="AS2350"/>
      <c r="AT2350"/>
      <c r="AU2350"/>
    </row>
    <row r="2351" spans="17:47" x14ac:dyDescent="0.2">
      <c r="Q2351" s="142">
        <f>TRUNC('TARIFA ENTREGA A DIRECCION USD'!D2352-'TARIFA ENTREGA A DIRECCION USD'!D2351,2)</f>
        <v>0.54</v>
      </c>
      <c r="R2351" s="190">
        <v>2344</v>
      </c>
      <c r="S2351" s="200">
        <f>TRUNC((('TARIFA ENTREGA A DIRECCION USD'!C2351-'TARIFA ENTREGA A DIRECCION USD'!D2351)/'TARIFA ENTREGA A DIRECCION USD'!D2351)+1,3)</f>
        <v>0.72399999999999998</v>
      </c>
      <c r="T2351" s="200">
        <f>TRUNC(('TARIFA ENTREGA A DIRECCION USD'!E2351-'TARIFA ENTREGA A DIRECCION USD'!D2351)/'TARIFA ENTREGA A DIRECCION USD'!D2351,3)</f>
        <v>0.25600000000000001</v>
      </c>
      <c r="U2351" s="200">
        <f>TRUNC(('TARIFA ENTREGA A DIRECCION USD'!F2351-'TARIFA ENTREGA A DIRECCION USD'!D2351)/'TARIFA ENTREGA A DIRECCION USD'!D2351,3)</f>
        <v>0.42899999999999999</v>
      </c>
      <c r="V2351" s="200">
        <f>TRUNC(('TARIFA ENTREGA A DIRECCION USD'!G2351-'TARIFA ENTREGA A DIRECCION USD'!D2351)/'TARIFA ENTREGA A DIRECCION USD'!D2351,3)</f>
        <v>0.95799999999999996</v>
      </c>
      <c r="X2351" s="142">
        <v>16.12</v>
      </c>
      <c r="Y2351" s="190">
        <v>2344</v>
      </c>
      <c r="Z2351" s="200">
        <v>0.55000000000000004</v>
      </c>
      <c r="AA2351" s="200">
        <v>0.13</v>
      </c>
      <c r="AB2351" s="200">
        <v>0.3</v>
      </c>
      <c r="AC2351" s="200">
        <v>0.85</v>
      </c>
      <c r="AL2351"/>
      <c r="AM2351"/>
      <c r="AN2351"/>
      <c r="AO2351"/>
      <c r="AP2351"/>
      <c r="AQ2351"/>
      <c r="AR2351"/>
      <c r="AS2351"/>
      <c r="AT2351"/>
      <c r="AU2351"/>
    </row>
    <row r="2352" spans="17:47" x14ac:dyDescent="0.2">
      <c r="Q2352" s="142">
        <f>TRUNC('TARIFA ENTREGA A DIRECCION USD'!D2353-'TARIFA ENTREGA A DIRECCION USD'!D2352,2)</f>
        <v>0.54</v>
      </c>
      <c r="R2352" s="190">
        <v>2345</v>
      </c>
      <c r="S2352" s="200">
        <f>TRUNC((('TARIFA ENTREGA A DIRECCION USD'!C2352-'TARIFA ENTREGA A DIRECCION USD'!D2352)/'TARIFA ENTREGA A DIRECCION USD'!D2352)+1,3)</f>
        <v>0.72399999999999998</v>
      </c>
      <c r="T2352" s="200">
        <f>TRUNC(('TARIFA ENTREGA A DIRECCION USD'!E2352-'TARIFA ENTREGA A DIRECCION USD'!D2352)/'TARIFA ENTREGA A DIRECCION USD'!D2352,3)</f>
        <v>0.25600000000000001</v>
      </c>
      <c r="U2352" s="200">
        <f>TRUNC(('TARIFA ENTREGA A DIRECCION USD'!F2352-'TARIFA ENTREGA A DIRECCION USD'!D2352)/'TARIFA ENTREGA A DIRECCION USD'!D2352,3)</f>
        <v>0.42899999999999999</v>
      </c>
      <c r="V2352" s="200">
        <f>TRUNC(('TARIFA ENTREGA A DIRECCION USD'!G2352-'TARIFA ENTREGA A DIRECCION USD'!D2352)/'TARIFA ENTREGA A DIRECCION USD'!D2352,3)</f>
        <v>0.95799999999999996</v>
      </c>
      <c r="X2352" s="142">
        <v>16.12</v>
      </c>
      <c r="Y2352" s="190">
        <v>2345</v>
      </c>
      <c r="Z2352" s="200">
        <v>0.55000000000000004</v>
      </c>
      <c r="AA2352" s="200">
        <v>0.13</v>
      </c>
      <c r="AB2352" s="200">
        <v>0.3</v>
      </c>
      <c r="AC2352" s="200">
        <v>0.85</v>
      </c>
      <c r="AL2352"/>
      <c r="AM2352"/>
      <c r="AN2352"/>
      <c r="AO2352"/>
      <c r="AP2352"/>
      <c r="AQ2352"/>
      <c r="AR2352"/>
      <c r="AS2352"/>
      <c r="AT2352"/>
      <c r="AU2352"/>
    </row>
    <row r="2353" spans="17:47" x14ac:dyDescent="0.2">
      <c r="Q2353" s="142">
        <f>TRUNC('TARIFA ENTREGA A DIRECCION USD'!D2354-'TARIFA ENTREGA A DIRECCION USD'!D2353,2)</f>
        <v>0.54</v>
      </c>
      <c r="R2353" s="190">
        <v>2346</v>
      </c>
      <c r="S2353" s="200">
        <f>TRUNC((('TARIFA ENTREGA A DIRECCION USD'!C2353-'TARIFA ENTREGA A DIRECCION USD'!D2353)/'TARIFA ENTREGA A DIRECCION USD'!D2353)+1,3)</f>
        <v>0.72399999999999998</v>
      </c>
      <c r="T2353" s="200">
        <f>TRUNC(('TARIFA ENTREGA A DIRECCION USD'!E2353-'TARIFA ENTREGA A DIRECCION USD'!D2353)/'TARIFA ENTREGA A DIRECCION USD'!D2353,3)</f>
        <v>0.25600000000000001</v>
      </c>
      <c r="U2353" s="200">
        <f>TRUNC(('TARIFA ENTREGA A DIRECCION USD'!F2353-'TARIFA ENTREGA A DIRECCION USD'!D2353)/'TARIFA ENTREGA A DIRECCION USD'!D2353,3)</f>
        <v>0.42899999999999999</v>
      </c>
      <c r="V2353" s="200">
        <f>TRUNC(('TARIFA ENTREGA A DIRECCION USD'!G2353-'TARIFA ENTREGA A DIRECCION USD'!D2353)/'TARIFA ENTREGA A DIRECCION USD'!D2353,3)</f>
        <v>0.95799999999999996</v>
      </c>
      <c r="X2353" s="142">
        <v>16.12</v>
      </c>
      <c r="Y2353" s="190">
        <v>2346</v>
      </c>
      <c r="Z2353" s="200">
        <v>0.55000000000000004</v>
      </c>
      <c r="AA2353" s="200">
        <v>0.13</v>
      </c>
      <c r="AB2353" s="200">
        <v>0.3</v>
      </c>
      <c r="AC2353" s="200">
        <v>0.85</v>
      </c>
      <c r="AL2353"/>
      <c r="AM2353"/>
      <c r="AN2353"/>
      <c r="AO2353"/>
      <c r="AP2353"/>
      <c r="AQ2353"/>
      <c r="AR2353"/>
      <c r="AS2353"/>
      <c r="AT2353"/>
      <c r="AU2353"/>
    </row>
    <row r="2354" spans="17:47" x14ac:dyDescent="0.2">
      <c r="Q2354" s="142">
        <f>TRUNC('TARIFA ENTREGA A DIRECCION USD'!D2355-'TARIFA ENTREGA A DIRECCION USD'!D2354,2)</f>
        <v>0.54</v>
      </c>
      <c r="R2354" s="190">
        <v>2347</v>
      </c>
      <c r="S2354" s="200">
        <f>TRUNC((('TARIFA ENTREGA A DIRECCION USD'!C2354-'TARIFA ENTREGA A DIRECCION USD'!D2354)/'TARIFA ENTREGA A DIRECCION USD'!D2354)+1,3)</f>
        <v>0.72399999999999998</v>
      </c>
      <c r="T2354" s="200">
        <f>TRUNC(('TARIFA ENTREGA A DIRECCION USD'!E2354-'TARIFA ENTREGA A DIRECCION USD'!D2354)/'TARIFA ENTREGA A DIRECCION USD'!D2354,3)</f>
        <v>0.25600000000000001</v>
      </c>
      <c r="U2354" s="200">
        <f>TRUNC(('TARIFA ENTREGA A DIRECCION USD'!F2354-'TARIFA ENTREGA A DIRECCION USD'!D2354)/'TARIFA ENTREGA A DIRECCION USD'!D2354,3)</f>
        <v>0.42899999999999999</v>
      </c>
      <c r="V2354" s="200">
        <f>TRUNC(('TARIFA ENTREGA A DIRECCION USD'!G2354-'TARIFA ENTREGA A DIRECCION USD'!D2354)/'TARIFA ENTREGA A DIRECCION USD'!D2354,3)</f>
        <v>0.95799999999999996</v>
      </c>
      <c r="X2354" s="142">
        <v>16.12</v>
      </c>
      <c r="Y2354" s="190">
        <v>2347</v>
      </c>
      <c r="Z2354" s="200">
        <v>0.55000000000000004</v>
      </c>
      <c r="AA2354" s="200">
        <v>0.13</v>
      </c>
      <c r="AB2354" s="200">
        <v>0.3</v>
      </c>
      <c r="AC2354" s="200">
        <v>0.85</v>
      </c>
      <c r="AL2354"/>
      <c r="AM2354"/>
      <c r="AN2354"/>
      <c r="AO2354"/>
      <c r="AP2354"/>
      <c r="AQ2354"/>
      <c r="AR2354"/>
      <c r="AS2354"/>
      <c r="AT2354"/>
      <c r="AU2354"/>
    </row>
    <row r="2355" spans="17:47" x14ac:dyDescent="0.2">
      <c r="Q2355" s="142">
        <f>TRUNC('TARIFA ENTREGA A DIRECCION USD'!D2356-'TARIFA ENTREGA A DIRECCION USD'!D2355,2)</f>
        <v>0.54</v>
      </c>
      <c r="R2355" s="190">
        <v>2348</v>
      </c>
      <c r="S2355" s="200">
        <f>TRUNC((('TARIFA ENTREGA A DIRECCION USD'!C2355-'TARIFA ENTREGA A DIRECCION USD'!D2355)/'TARIFA ENTREGA A DIRECCION USD'!D2355)+1,3)</f>
        <v>0.72399999999999998</v>
      </c>
      <c r="T2355" s="200">
        <f>TRUNC(('TARIFA ENTREGA A DIRECCION USD'!E2355-'TARIFA ENTREGA A DIRECCION USD'!D2355)/'TARIFA ENTREGA A DIRECCION USD'!D2355,3)</f>
        <v>0.25600000000000001</v>
      </c>
      <c r="U2355" s="200">
        <f>TRUNC(('TARIFA ENTREGA A DIRECCION USD'!F2355-'TARIFA ENTREGA A DIRECCION USD'!D2355)/'TARIFA ENTREGA A DIRECCION USD'!D2355,3)</f>
        <v>0.42899999999999999</v>
      </c>
      <c r="V2355" s="200">
        <f>TRUNC(('TARIFA ENTREGA A DIRECCION USD'!G2355-'TARIFA ENTREGA A DIRECCION USD'!D2355)/'TARIFA ENTREGA A DIRECCION USD'!D2355,3)</f>
        <v>0.95799999999999996</v>
      </c>
      <c r="X2355" s="142">
        <v>16.12</v>
      </c>
      <c r="Y2355" s="190">
        <v>2348</v>
      </c>
      <c r="Z2355" s="200">
        <v>0.55000000000000004</v>
      </c>
      <c r="AA2355" s="200">
        <v>0.13</v>
      </c>
      <c r="AB2355" s="200">
        <v>0.3</v>
      </c>
      <c r="AC2355" s="200">
        <v>0.85</v>
      </c>
      <c r="AL2355"/>
      <c r="AM2355"/>
      <c r="AN2355"/>
      <c r="AO2355"/>
      <c r="AP2355"/>
      <c r="AQ2355"/>
      <c r="AR2355"/>
      <c r="AS2355"/>
      <c r="AT2355"/>
      <c r="AU2355"/>
    </row>
    <row r="2356" spans="17:47" x14ac:dyDescent="0.2">
      <c r="Q2356" s="142">
        <f>TRUNC('TARIFA ENTREGA A DIRECCION USD'!D2357-'TARIFA ENTREGA A DIRECCION USD'!D2356,2)</f>
        <v>0.54</v>
      </c>
      <c r="R2356" s="190">
        <v>2349</v>
      </c>
      <c r="S2356" s="200">
        <f>TRUNC((('TARIFA ENTREGA A DIRECCION USD'!C2356-'TARIFA ENTREGA A DIRECCION USD'!D2356)/'TARIFA ENTREGA A DIRECCION USD'!D2356)+1,3)</f>
        <v>0.72399999999999998</v>
      </c>
      <c r="T2356" s="200">
        <f>TRUNC(('TARIFA ENTREGA A DIRECCION USD'!E2356-'TARIFA ENTREGA A DIRECCION USD'!D2356)/'TARIFA ENTREGA A DIRECCION USD'!D2356,3)</f>
        <v>0.25600000000000001</v>
      </c>
      <c r="U2356" s="200">
        <f>TRUNC(('TARIFA ENTREGA A DIRECCION USD'!F2356-'TARIFA ENTREGA A DIRECCION USD'!D2356)/'TARIFA ENTREGA A DIRECCION USD'!D2356,3)</f>
        <v>0.42899999999999999</v>
      </c>
      <c r="V2356" s="200">
        <f>TRUNC(('TARIFA ENTREGA A DIRECCION USD'!G2356-'TARIFA ENTREGA A DIRECCION USD'!D2356)/'TARIFA ENTREGA A DIRECCION USD'!D2356,3)</f>
        <v>0.95799999999999996</v>
      </c>
      <c r="X2356" s="142">
        <v>16.12</v>
      </c>
      <c r="Y2356" s="190">
        <v>2349</v>
      </c>
      <c r="Z2356" s="200">
        <v>0.55000000000000004</v>
      </c>
      <c r="AA2356" s="200">
        <v>0.13</v>
      </c>
      <c r="AB2356" s="200">
        <v>0.3</v>
      </c>
      <c r="AC2356" s="200">
        <v>0.85</v>
      </c>
      <c r="AL2356"/>
      <c r="AM2356"/>
      <c r="AN2356"/>
      <c r="AO2356"/>
      <c r="AP2356"/>
      <c r="AQ2356"/>
      <c r="AR2356"/>
      <c r="AS2356"/>
      <c r="AT2356"/>
      <c r="AU2356"/>
    </row>
    <row r="2357" spans="17:47" x14ac:dyDescent="0.2">
      <c r="Q2357" s="142">
        <f>TRUNC('TARIFA ENTREGA A DIRECCION USD'!D2358-'TARIFA ENTREGA A DIRECCION USD'!D2357,2)</f>
        <v>0.54</v>
      </c>
      <c r="R2357" s="190">
        <v>2350</v>
      </c>
      <c r="S2357" s="200">
        <f>TRUNC((('TARIFA ENTREGA A DIRECCION USD'!C2357-'TARIFA ENTREGA A DIRECCION USD'!D2357)/'TARIFA ENTREGA A DIRECCION USD'!D2357)+1,3)</f>
        <v>0.72399999999999998</v>
      </c>
      <c r="T2357" s="200">
        <f>TRUNC(('TARIFA ENTREGA A DIRECCION USD'!E2357-'TARIFA ENTREGA A DIRECCION USD'!D2357)/'TARIFA ENTREGA A DIRECCION USD'!D2357,3)</f>
        <v>0.25600000000000001</v>
      </c>
      <c r="U2357" s="200">
        <f>TRUNC(('TARIFA ENTREGA A DIRECCION USD'!F2357-'TARIFA ENTREGA A DIRECCION USD'!D2357)/'TARIFA ENTREGA A DIRECCION USD'!D2357,3)</f>
        <v>0.42899999999999999</v>
      </c>
      <c r="V2357" s="200">
        <f>TRUNC(('TARIFA ENTREGA A DIRECCION USD'!G2357-'TARIFA ENTREGA A DIRECCION USD'!D2357)/'TARIFA ENTREGA A DIRECCION USD'!D2357,3)</f>
        <v>0.95799999999999996</v>
      </c>
      <c r="X2357" s="142">
        <v>16.12</v>
      </c>
      <c r="Y2357" s="190">
        <v>2350</v>
      </c>
      <c r="Z2357" s="200">
        <v>0.55000000000000004</v>
      </c>
      <c r="AA2357" s="200">
        <v>0.13</v>
      </c>
      <c r="AB2357" s="200">
        <v>0.3</v>
      </c>
      <c r="AC2357" s="200">
        <v>0.85</v>
      </c>
      <c r="AL2357"/>
      <c r="AM2357"/>
      <c r="AN2357"/>
      <c r="AO2357"/>
      <c r="AP2357"/>
      <c r="AQ2357"/>
      <c r="AR2357"/>
      <c r="AS2357"/>
      <c r="AT2357"/>
      <c r="AU2357"/>
    </row>
    <row r="2358" spans="17:47" x14ac:dyDescent="0.2">
      <c r="Q2358" s="142">
        <f>TRUNC('TARIFA ENTREGA A DIRECCION USD'!D2359-'TARIFA ENTREGA A DIRECCION USD'!D2358,2)</f>
        <v>0.54</v>
      </c>
      <c r="R2358" s="190">
        <v>2351</v>
      </c>
      <c r="S2358" s="200">
        <f>TRUNC((('TARIFA ENTREGA A DIRECCION USD'!C2358-'TARIFA ENTREGA A DIRECCION USD'!D2358)/'TARIFA ENTREGA A DIRECCION USD'!D2358)+1,3)</f>
        <v>0.72399999999999998</v>
      </c>
      <c r="T2358" s="200">
        <f>TRUNC(('TARIFA ENTREGA A DIRECCION USD'!E2358-'TARIFA ENTREGA A DIRECCION USD'!D2358)/'TARIFA ENTREGA A DIRECCION USD'!D2358,3)</f>
        <v>0.25600000000000001</v>
      </c>
      <c r="U2358" s="200">
        <f>TRUNC(('TARIFA ENTREGA A DIRECCION USD'!F2358-'TARIFA ENTREGA A DIRECCION USD'!D2358)/'TARIFA ENTREGA A DIRECCION USD'!D2358,3)</f>
        <v>0.42899999999999999</v>
      </c>
      <c r="V2358" s="200">
        <f>TRUNC(('TARIFA ENTREGA A DIRECCION USD'!G2358-'TARIFA ENTREGA A DIRECCION USD'!D2358)/'TARIFA ENTREGA A DIRECCION USD'!D2358,3)</f>
        <v>0.95799999999999996</v>
      </c>
      <c r="X2358" s="142">
        <v>16.12</v>
      </c>
      <c r="Y2358" s="190">
        <v>2351</v>
      </c>
      <c r="Z2358" s="200">
        <v>0.55000000000000004</v>
      </c>
      <c r="AA2358" s="200">
        <v>0.13</v>
      </c>
      <c r="AB2358" s="200">
        <v>0.3</v>
      </c>
      <c r="AC2358" s="200">
        <v>0.85</v>
      </c>
      <c r="AL2358"/>
      <c r="AM2358"/>
      <c r="AN2358"/>
      <c r="AO2358"/>
      <c r="AP2358"/>
      <c r="AQ2358"/>
      <c r="AR2358"/>
      <c r="AS2358"/>
      <c r="AT2358"/>
      <c r="AU2358"/>
    </row>
    <row r="2359" spans="17:47" x14ac:dyDescent="0.2">
      <c r="Q2359" s="142">
        <f>TRUNC('TARIFA ENTREGA A DIRECCION USD'!D2360-'TARIFA ENTREGA A DIRECCION USD'!D2359,2)</f>
        <v>0.54</v>
      </c>
      <c r="R2359" s="190">
        <v>2352</v>
      </c>
      <c r="S2359" s="200">
        <f>TRUNC((('TARIFA ENTREGA A DIRECCION USD'!C2359-'TARIFA ENTREGA A DIRECCION USD'!D2359)/'TARIFA ENTREGA A DIRECCION USD'!D2359)+1,3)</f>
        <v>0.72399999999999998</v>
      </c>
      <c r="T2359" s="200">
        <f>TRUNC(('TARIFA ENTREGA A DIRECCION USD'!E2359-'TARIFA ENTREGA A DIRECCION USD'!D2359)/'TARIFA ENTREGA A DIRECCION USD'!D2359,3)</f>
        <v>0.25600000000000001</v>
      </c>
      <c r="U2359" s="200">
        <f>TRUNC(('TARIFA ENTREGA A DIRECCION USD'!F2359-'TARIFA ENTREGA A DIRECCION USD'!D2359)/'TARIFA ENTREGA A DIRECCION USD'!D2359,3)</f>
        <v>0.42899999999999999</v>
      </c>
      <c r="V2359" s="200">
        <f>TRUNC(('TARIFA ENTREGA A DIRECCION USD'!G2359-'TARIFA ENTREGA A DIRECCION USD'!D2359)/'TARIFA ENTREGA A DIRECCION USD'!D2359,3)</f>
        <v>0.95799999999999996</v>
      </c>
      <c r="X2359" s="142">
        <v>16.12</v>
      </c>
      <c r="Y2359" s="190">
        <v>2352</v>
      </c>
      <c r="Z2359" s="200">
        <v>0.55000000000000004</v>
      </c>
      <c r="AA2359" s="200">
        <v>0.13</v>
      </c>
      <c r="AB2359" s="200">
        <v>0.3</v>
      </c>
      <c r="AC2359" s="200">
        <v>0.85</v>
      </c>
      <c r="AL2359"/>
      <c r="AM2359"/>
      <c r="AN2359"/>
      <c r="AO2359"/>
      <c r="AP2359"/>
      <c r="AQ2359"/>
      <c r="AR2359"/>
      <c r="AS2359"/>
      <c r="AT2359"/>
      <c r="AU2359"/>
    </row>
    <row r="2360" spans="17:47" x14ac:dyDescent="0.2">
      <c r="Q2360" s="142">
        <f>TRUNC('TARIFA ENTREGA A DIRECCION USD'!D2361-'TARIFA ENTREGA A DIRECCION USD'!D2360,2)</f>
        <v>0.54</v>
      </c>
      <c r="R2360" s="190">
        <v>2353</v>
      </c>
      <c r="S2360" s="200">
        <f>TRUNC((('TARIFA ENTREGA A DIRECCION USD'!C2360-'TARIFA ENTREGA A DIRECCION USD'!D2360)/'TARIFA ENTREGA A DIRECCION USD'!D2360)+1,3)</f>
        <v>0.72399999999999998</v>
      </c>
      <c r="T2360" s="200">
        <f>TRUNC(('TARIFA ENTREGA A DIRECCION USD'!E2360-'TARIFA ENTREGA A DIRECCION USD'!D2360)/'TARIFA ENTREGA A DIRECCION USD'!D2360,3)</f>
        <v>0.25600000000000001</v>
      </c>
      <c r="U2360" s="200">
        <f>TRUNC(('TARIFA ENTREGA A DIRECCION USD'!F2360-'TARIFA ENTREGA A DIRECCION USD'!D2360)/'TARIFA ENTREGA A DIRECCION USD'!D2360,3)</f>
        <v>0.42899999999999999</v>
      </c>
      <c r="V2360" s="200">
        <f>TRUNC(('TARIFA ENTREGA A DIRECCION USD'!G2360-'TARIFA ENTREGA A DIRECCION USD'!D2360)/'TARIFA ENTREGA A DIRECCION USD'!D2360,3)</f>
        <v>0.95799999999999996</v>
      </c>
      <c r="X2360" s="142">
        <v>16.12</v>
      </c>
      <c r="Y2360" s="190">
        <v>2353</v>
      </c>
      <c r="Z2360" s="200">
        <v>0.55000000000000004</v>
      </c>
      <c r="AA2360" s="200">
        <v>0.13</v>
      </c>
      <c r="AB2360" s="200">
        <v>0.3</v>
      </c>
      <c r="AC2360" s="200">
        <v>0.85</v>
      </c>
      <c r="AL2360"/>
      <c r="AM2360"/>
      <c r="AN2360"/>
      <c r="AO2360"/>
      <c r="AP2360"/>
      <c r="AQ2360"/>
      <c r="AR2360"/>
      <c r="AS2360"/>
      <c r="AT2360"/>
      <c r="AU2360"/>
    </row>
    <row r="2361" spans="17:47" x14ac:dyDescent="0.2">
      <c r="Q2361" s="142">
        <f>TRUNC('TARIFA ENTREGA A DIRECCION USD'!D2362-'TARIFA ENTREGA A DIRECCION USD'!D2361,2)</f>
        <v>0.54</v>
      </c>
      <c r="R2361" s="190">
        <v>2354</v>
      </c>
      <c r="S2361" s="200">
        <f>TRUNC((('TARIFA ENTREGA A DIRECCION USD'!C2361-'TARIFA ENTREGA A DIRECCION USD'!D2361)/'TARIFA ENTREGA A DIRECCION USD'!D2361)+1,3)</f>
        <v>0.72399999999999998</v>
      </c>
      <c r="T2361" s="200">
        <f>TRUNC(('TARIFA ENTREGA A DIRECCION USD'!E2361-'TARIFA ENTREGA A DIRECCION USD'!D2361)/'TARIFA ENTREGA A DIRECCION USD'!D2361,3)</f>
        <v>0.25600000000000001</v>
      </c>
      <c r="U2361" s="200">
        <f>TRUNC(('TARIFA ENTREGA A DIRECCION USD'!F2361-'TARIFA ENTREGA A DIRECCION USD'!D2361)/'TARIFA ENTREGA A DIRECCION USD'!D2361,3)</f>
        <v>0.42899999999999999</v>
      </c>
      <c r="V2361" s="200">
        <f>TRUNC(('TARIFA ENTREGA A DIRECCION USD'!G2361-'TARIFA ENTREGA A DIRECCION USD'!D2361)/'TARIFA ENTREGA A DIRECCION USD'!D2361,3)</f>
        <v>0.95799999999999996</v>
      </c>
      <c r="X2361" s="142">
        <v>16.12</v>
      </c>
      <c r="Y2361" s="190">
        <v>2354</v>
      </c>
      <c r="Z2361" s="200">
        <v>0.55000000000000004</v>
      </c>
      <c r="AA2361" s="200">
        <v>0.13</v>
      </c>
      <c r="AB2361" s="200">
        <v>0.3</v>
      </c>
      <c r="AC2361" s="200">
        <v>0.85</v>
      </c>
      <c r="AL2361"/>
      <c r="AM2361"/>
      <c r="AN2361"/>
      <c r="AO2361"/>
      <c r="AP2361"/>
      <c r="AQ2361"/>
      <c r="AR2361"/>
      <c r="AS2361"/>
      <c r="AT2361"/>
      <c r="AU2361"/>
    </row>
    <row r="2362" spans="17:47" x14ac:dyDescent="0.2">
      <c r="Q2362" s="142">
        <f>TRUNC('TARIFA ENTREGA A DIRECCION USD'!D2363-'TARIFA ENTREGA A DIRECCION USD'!D2362,2)</f>
        <v>0.54</v>
      </c>
      <c r="R2362" s="190">
        <v>2355</v>
      </c>
      <c r="S2362" s="200">
        <f>TRUNC((('TARIFA ENTREGA A DIRECCION USD'!C2362-'TARIFA ENTREGA A DIRECCION USD'!D2362)/'TARIFA ENTREGA A DIRECCION USD'!D2362)+1,3)</f>
        <v>0.72399999999999998</v>
      </c>
      <c r="T2362" s="200">
        <f>TRUNC(('TARIFA ENTREGA A DIRECCION USD'!E2362-'TARIFA ENTREGA A DIRECCION USD'!D2362)/'TARIFA ENTREGA A DIRECCION USD'!D2362,3)</f>
        <v>0.25600000000000001</v>
      </c>
      <c r="U2362" s="200">
        <f>TRUNC(('TARIFA ENTREGA A DIRECCION USD'!F2362-'TARIFA ENTREGA A DIRECCION USD'!D2362)/'TARIFA ENTREGA A DIRECCION USD'!D2362,3)</f>
        <v>0.42899999999999999</v>
      </c>
      <c r="V2362" s="200">
        <f>TRUNC(('TARIFA ENTREGA A DIRECCION USD'!G2362-'TARIFA ENTREGA A DIRECCION USD'!D2362)/'TARIFA ENTREGA A DIRECCION USD'!D2362,3)</f>
        <v>0.95799999999999996</v>
      </c>
      <c r="X2362" s="142">
        <v>16.12</v>
      </c>
      <c r="Y2362" s="190">
        <v>2355</v>
      </c>
      <c r="Z2362" s="200">
        <v>0.55000000000000004</v>
      </c>
      <c r="AA2362" s="200">
        <v>0.13</v>
      </c>
      <c r="AB2362" s="200">
        <v>0.3</v>
      </c>
      <c r="AC2362" s="200">
        <v>0.85</v>
      </c>
      <c r="AL2362"/>
      <c r="AM2362"/>
      <c r="AN2362"/>
      <c r="AO2362"/>
      <c r="AP2362"/>
      <c r="AQ2362"/>
      <c r="AR2362"/>
      <c r="AS2362"/>
      <c r="AT2362"/>
      <c r="AU2362"/>
    </row>
    <row r="2363" spans="17:47" x14ac:dyDescent="0.2">
      <c r="Q2363" s="142">
        <f>TRUNC('TARIFA ENTREGA A DIRECCION USD'!D2364-'TARIFA ENTREGA A DIRECCION USD'!D2363,2)</f>
        <v>0.54</v>
      </c>
      <c r="R2363" s="190">
        <v>2356</v>
      </c>
      <c r="S2363" s="200">
        <f>TRUNC((('TARIFA ENTREGA A DIRECCION USD'!C2363-'TARIFA ENTREGA A DIRECCION USD'!D2363)/'TARIFA ENTREGA A DIRECCION USD'!D2363)+1,3)</f>
        <v>0.72399999999999998</v>
      </c>
      <c r="T2363" s="200">
        <f>TRUNC(('TARIFA ENTREGA A DIRECCION USD'!E2363-'TARIFA ENTREGA A DIRECCION USD'!D2363)/'TARIFA ENTREGA A DIRECCION USD'!D2363,3)</f>
        <v>0.25600000000000001</v>
      </c>
      <c r="U2363" s="200">
        <f>TRUNC(('TARIFA ENTREGA A DIRECCION USD'!F2363-'TARIFA ENTREGA A DIRECCION USD'!D2363)/'TARIFA ENTREGA A DIRECCION USD'!D2363,3)</f>
        <v>0.42899999999999999</v>
      </c>
      <c r="V2363" s="200">
        <f>TRUNC(('TARIFA ENTREGA A DIRECCION USD'!G2363-'TARIFA ENTREGA A DIRECCION USD'!D2363)/'TARIFA ENTREGA A DIRECCION USD'!D2363,3)</f>
        <v>0.95799999999999996</v>
      </c>
      <c r="X2363" s="142">
        <v>16.12</v>
      </c>
      <c r="Y2363" s="190">
        <v>2356</v>
      </c>
      <c r="Z2363" s="200">
        <v>0.55000000000000004</v>
      </c>
      <c r="AA2363" s="200">
        <v>0.13</v>
      </c>
      <c r="AB2363" s="200">
        <v>0.3</v>
      </c>
      <c r="AC2363" s="200">
        <v>0.85</v>
      </c>
      <c r="AL2363"/>
      <c r="AM2363"/>
      <c r="AN2363"/>
      <c r="AO2363"/>
      <c r="AP2363"/>
      <c r="AQ2363"/>
      <c r="AR2363"/>
      <c r="AS2363"/>
      <c r="AT2363"/>
      <c r="AU2363"/>
    </row>
    <row r="2364" spans="17:47" x14ac:dyDescent="0.2">
      <c r="Q2364" s="142">
        <f>TRUNC('TARIFA ENTREGA A DIRECCION USD'!D2365-'TARIFA ENTREGA A DIRECCION USD'!D2364,2)</f>
        <v>0.54</v>
      </c>
      <c r="R2364" s="190">
        <v>2357</v>
      </c>
      <c r="S2364" s="200">
        <f>TRUNC((('TARIFA ENTREGA A DIRECCION USD'!C2364-'TARIFA ENTREGA A DIRECCION USD'!D2364)/'TARIFA ENTREGA A DIRECCION USD'!D2364)+1,3)</f>
        <v>0.72399999999999998</v>
      </c>
      <c r="T2364" s="200">
        <f>TRUNC(('TARIFA ENTREGA A DIRECCION USD'!E2364-'TARIFA ENTREGA A DIRECCION USD'!D2364)/'TARIFA ENTREGA A DIRECCION USD'!D2364,3)</f>
        <v>0.25600000000000001</v>
      </c>
      <c r="U2364" s="200">
        <f>TRUNC(('TARIFA ENTREGA A DIRECCION USD'!F2364-'TARIFA ENTREGA A DIRECCION USD'!D2364)/'TARIFA ENTREGA A DIRECCION USD'!D2364,3)</f>
        <v>0.42899999999999999</v>
      </c>
      <c r="V2364" s="200">
        <f>TRUNC(('TARIFA ENTREGA A DIRECCION USD'!G2364-'TARIFA ENTREGA A DIRECCION USD'!D2364)/'TARIFA ENTREGA A DIRECCION USD'!D2364,3)</f>
        <v>0.95799999999999996</v>
      </c>
      <c r="X2364" s="142">
        <v>16.12</v>
      </c>
      <c r="Y2364" s="190">
        <v>2357</v>
      </c>
      <c r="Z2364" s="200">
        <v>0.55000000000000004</v>
      </c>
      <c r="AA2364" s="200">
        <v>0.13</v>
      </c>
      <c r="AB2364" s="200">
        <v>0.3</v>
      </c>
      <c r="AC2364" s="200">
        <v>0.85</v>
      </c>
      <c r="AL2364"/>
      <c r="AM2364"/>
      <c r="AN2364"/>
      <c r="AO2364"/>
      <c r="AP2364"/>
      <c r="AQ2364"/>
      <c r="AR2364"/>
      <c r="AS2364"/>
      <c r="AT2364"/>
      <c r="AU2364"/>
    </row>
    <row r="2365" spans="17:47" x14ac:dyDescent="0.2">
      <c r="Q2365" s="142">
        <f>TRUNC('TARIFA ENTREGA A DIRECCION USD'!D2366-'TARIFA ENTREGA A DIRECCION USD'!D2365,2)</f>
        <v>0.54</v>
      </c>
      <c r="R2365" s="190">
        <v>2358</v>
      </c>
      <c r="S2365" s="200">
        <f>TRUNC((('TARIFA ENTREGA A DIRECCION USD'!C2365-'TARIFA ENTREGA A DIRECCION USD'!D2365)/'TARIFA ENTREGA A DIRECCION USD'!D2365)+1,3)</f>
        <v>0.72399999999999998</v>
      </c>
      <c r="T2365" s="200">
        <f>TRUNC(('TARIFA ENTREGA A DIRECCION USD'!E2365-'TARIFA ENTREGA A DIRECCION USD'!D2365)/'TARIFA ENTREGA A DIRECCION USD'!D2365,3)</f>
        <v>0.25600000000000001</v>
      </c>
      <c r="U2365" s="200">
        <f>TRUNC(('TARIFA ENTREGA A DIRECCION USD'!F2365-'TARIFA ENTREGA A DIRECCION USD'!D2365)/'TARIFA ENTREGA A DIRECCION USD'!D2365,3)</f>
        <v>0.42899999999999999</v>
      </c>
      <c r="V2365" s="200">
        <f>TRUNC(('TARIFA ENTREGA A DIRECCION USD'!G2365-'TARIFA ENTREGA A DIRECCION USD'!D2365)/'TARIFA ENTREGA A DIRECCION USD'!D2365,3)</f>
        <v>0.95799999999999996</v>
      </c>
      <c r="X2365" s="142">
        <v>16.12</v>
      </c>
      <c r="Y2365" s="190">
        <v>2358</v>
      </c>
      <c r="Z2365" s="200">
        <v>0.55000000000000004</v>
      </c>
      <c r="AA2365" s="200">
        <v>0.13</v>
      </c>
      <c r="AB2365" s="200">
        <v>0.3</v>
      </c>
      <c r="AC2365" s="200">
        <v>0.85</v>
      </c>
      <c r="AL2365"/>
      <c r="AM2365"/>
      <c r="AN2365"/>
      <c r="AO2365"/>
      <c r="AP2365"/>
      <c r="AQ2365"/>
      <c r="AR2365"/>
      <c r="AS2365"/>
      <c r="AT2365"/>
      <c r="AU2365"/>
    </row>
    <row r="2366" spans="17:47" x14ac:dyDescent="0.2">
      <c r="Q2366" s="142">
        <f>TRUNC('TARIFA ENTREGA A DIRECCION USD'!D2367-'TARIFA ENTREGA A DIRECCION USD'!D2366,2)</f>
        <v>0.54</v>
      </c>
      <c r="R2366" s="190">
        <v>2359</v>
      </c>
      <c r="S2366" s="200">
        <f>TRUNC((('TARIFA ENTREGA A DIRECCION USD'!C2366-'TARIFA ENTREGA A DIRECCION USD'!D2366)/'TARIFA ENTREGA A DIRECCION USD'!D2366)+1,3)</f>
        <v>0.72399999999999998</v>
      </c>
      <c r="T2366" s="200">
        <f>TRUNC(('TARIFA ENTREGA A DIRECCION USD'!E2366-'TARIFA ENTREGA A DIRECCION USD'!D2366)/'TARIFA ENTREGA A DIRECCION USD'!D2366,3)</f>
        <v>0.25600000000000001</v>
      </c>
      <c r="U2366" s="200">
        <f>TRUNC(('TARIFA ENTREGA A DIRECCION USD'!F2366-'TARIFA ENTREGA A DIRECCION USD'!D2366)/'TARIFA ENTREGA A DIRECCION USD'!D2366,3)</f>
        <v>0.42899999999999999</v>
      </c>
      <c r="V2366" s="200">
        <f>TRUNC(('TARIFA ENTREGA A DIRECCION USD'!G2366-'TARIFA ENTREGA A DIRECCION USD'!D2366)/'TARIFA ENTREGA A DIRECCION USD'!D2366,3)</f>
        <v>0.95899999999999996</v>
      </c>
      <c r="X2366" s="142">
        <v>16.12</v>
      </c>
      <c r="Y2366" s="190">
        <v>2359</v>
      </c>
      <c r="Z2366" s="200">
        <v>0.55000000000000004</v>
      </c>
      <c r="AA2366" s="200">
        <v>0.13</v>
      </c>
      <c r="AB2366" s="200">
        <v>0.3</v>
      </c>
      <c r="AC2366" s="200">
        <v>0.85</v>
      </c>
      <c r="AL2366"/>
      <c r="AM2366"/>
      <c r="AN2366"/>
      <c r="AO2366"/>
      <c r="AP2366"/>
      <c r="AQ2366"/>
      <c r="AR2366"/>
      <c r="AS2366"/>
      <c r="AT2366"/>
      <c r="AU2366"/>
    </row>
    <row r="2367" spans="17:47" x14ac:dyDescent="0.2">
      <c r="Q2367" s="142">
        <f>TRUNC('TARIFA ENTREGA A DIRECCION USD'!D2368-'TARIFA ENTREGA A DIRECCION USD'!D2367,2)</f>
        <v>0.54</v>
      </c>
      <c r="R2367" s="190">
        <v>2360</v>
      </c>
      <c r="S2367" s="200">
        <f>TRUNC((('TARIFA ENTREGA A DIRECCION USD'!C2367-'TARIFA ENTREGA A DIRECCION USD'!D2367)/'TARIFA ENTREGA A DIRECCION USD'!D2367)+1,3)</f>
        <v>0.72399999999999998</v>
      </c>
      <c r="T2367" s="200">
        <f>TRUNC(('TARIFA ENTREGA A DIRECCION USD'!E2367-'TARIFA ENTREGA A DIRECCION USD'!D2367)/'TARIFA ENTREGA A DIRECCION USD'!D2367,3)</f>
        <v>0.25600000000000001</v>
      </c>
      <c r="U2367" s="200">
        <f>TRUNC(('TARIFA ENTREGA A DIRECCION USD'!F2367-'TARIFA ENTREGA A DIRECCION USD'!D2367)/'TARIFA ENTREGA A DIRECCION USD'!D2367,3)</f>
        <v>0.42899999999999999</v>
      </c>
      <c r="V2367" s="200">
        <f>TRUNC(('TARIFA ENTREGA A DIRECCION USD'!G2367-'TARIFA ENTREGA A DIRECCION USD'!D2367)/'TARIFA ENTREGA A DIRECCION USD'!D2367,3)</f>
        <v>0.95899999999999996</v>
      </c>
      <c r="X2367" s="142">
        <v>16.12</v>
      </c>
      <c r="Y2367" s="190">
        <v>2360</v>
      </c>
      <c r="Z2367" s="200">
        <v>0.55000000000000004</v>
      </c>
      <c r="AA2367" s="200">
        <v>0.13</v>
      </c>
      <c r="AB2367" s="200">
        <v>0.3</v>
      </c>
      <c r="AC2367" s="200">
        <v>0.85</v>
      </c>
      <c r="AL2367"/>
      <c r="AM2367"/>
      <c r="AN2367"/>
      <c r="AO2367"/>
      <c r="AP2367"/>
      <c r="AQ2367"/>
      <c r="AR2367"/>
      <c r="AS2367"/>
      <c r="AT2367"/>
      <c r="AU2367"/>
    </row>
    <row r="2368" spans="17:47" x14ac:dyDescent="0.2">
      <c r="Q2368" s="142">
        <f>TRUNC('TARIFA ENTREGA A DIRECCION USD'!D2369-'TARIFA ENTREGA A DIRECCION USD'!D2368,2)</f>
        <v>0.54</v>
      </c>
      <c r="R2368" s="190">
        <v>2361</v>
      </c>
      <c r="S2368" s="200">
        <f>TRUNC((('TARIFA ENTREGA A DIRECCION USD'!C2368-'TARIFA ENTREGA A DIRECCION USD'!D2368)/'TARIFA ENTREGA A DIRECCION USD'!D2368)+1,3)</f>
        <v>0.72399999999999998</v>
      </c>
      <c r="T2368" s="200">
        <f>TRUNC(('TARIFA ENTREGA A DIRECCION USD'!E2368-'TARIFA ENTREGA A DIRECCION USD'!D2368)/'TARIFA ENTREGA A DIRECCION USD'!D2368,3)</f>
        <v>0.25600000000000001</v>
      </c>
      <c r="U2368" s="200">
        <f>TRUNC(('TARIFA ENTREGA A DIRECCION USD'!F2368-'TARIFA ENTREGA A DIRECCION USD'!D2368)/'TARIFA ENTREGA A DIRECCION USD'!D2368,3)</f>
        <v>0.42899999999999999</v>
      </c>
      <c r="V2368" s="200">
        <f>TRUNC(('TARIFA ENTREGA A DIRECCION USD'!G2368-'TARIFA ENTREGA A DIRECCION USD'!D2368)/'TARIFA ENTREGA A DIRECCION USD'!D2368,3)</f>
        <v>0.95899999999999996</v>
      </c>
      <c r="X2368" s="142">
        <v>16.12</v>
      </c>
      <c r="Y2368" s="190">
        <v>2361</v>
      </c>
      <c r="Z2368" s="200">
        <v>0.55000000000000004</v>
      </c>
      <c r="AA2368" s="200">
        <v>0.13</v>
      </c>
      <c r="AB2368" s="200">
        <v>0.3</v>
      </c>
      <c r="AC2368" s="200">
        <v>0.85</v>
      </c>
      <c r="AL2368"/>
      <c r="AM2368"/>
      <c r="AN2368"/>
      <c r="AO2368"/>
      <c r="AP2368"/>
      <c r="AQ2368"/>
      <c r="AR2368"/>
      <c r="AS2368"/>
      <c r="AT2368"/>
      <c r="AU2368"/>
    </row>
    <row r="2369" spans="17:47" x14ac:dyDescent="0.2">
      <c r="Q2369" s="142">
        <f>TRUNC('TARIFA ENTREGA A DIRECCION USD'!D2370-'TARIFA ENTREGA A DIRECCION USD'!D2369,2)</f>
        <v>0.54</v>
      </c>
      <c r="R2369" s="190">
        <v>2362</v>
      </c>
      <c r="S2369" s="200">
        <f>TRUNC((('TARIFA ENTREGA A DIRECCION USD'!C2369-'TARIFA ENTREGA A DIRECCION USD'!D2369)/'TARIFA ENTREGA A DIRECCION USD'!D2369)+1,3)</f>
        <v>0.72399999999999998</v>
      </c>
      <c r="T2369" s="200">
        <f>TRUNC(('TARIFA ENTREGA A DIRECCION USD'!E2369-'TARIFA ENTREGA A DIRECCION USD'!D2369)/'TARIFA ENTREGA A DIRECCION USD'!D2369,3)</f>
        <v>0.25600000000000001</v>
      </c>
      <c r="U2369" s="200">
        <f>TRUNC(('TARIFA ENTREGA A DIRECCION USD'!F2369-'TARIFA ENTREGA A DIRECCION USD'!D2369)/'TARIFA ENTREGA A DIRECCION USD'!D2369,3)</f>
        <v>0.42899999999999999</v>
      </c>
      <c r="V2369" s="200">
        <f>TRUNC(('TARIFA ENTREGA A DIRECCION USD'!G2369-'TARIFA ENTREGA A DIRECCION USD'!D2369)/'TARIFA ENTREGA A DIRECCION USD'!D2369,3)</f>
        <v>0.95899999999999996</v>
      </c>
      <c r="X2369" s="142">
        <v>16.12</v>
      </c>
      <c r="Y2369" s="190">
        <v>2362</v>
      </c>
      <c r="Z2369" s="200">
        <v>0.55000000000000004</v>
      </c>
      <c r="AA2369" s="200">
        <v>0.13</v>
      </c>
      <c r="AB2369" s="200">
        <v>0.3</v>
      </c>
      <c r="AC2369" s="200">
        <v>0.85</v>
      </c>
      <c r="AL2369"/>
      <c r="AM2369"/>
      <c r="AN2369"/>
      <c r="AO2369"/>
      <c r="AP2369"/>
      <c r="AQ2369"/>
      <c r="AR2369"/>
      <c r="AS2369"/>
      <c r="AT2369"/>
      <c r="AU2369"/>
    </row>
    <row r="2370" spans="17:47" x14ac:dyDescent="0.2">
      <c r="Q2370" s="142">
        <f>TRUNC('TARIFA ENTREGA A DIRECCION USD'!D2371-'TARIFA ENTREGA A DIRECCION USD'!D2370,2)</f>
        <v>0.54</v>
      </c>
      <c r="R2370" s="190">
        <v>2363</v>
      </c>
      <c r="S2370" s="200">
        <f>TRUNC((('TARIFA ENTREGA A DIRECCION USD'!C2370-'TARIFA ENTREGA A DIRECCION USD'!D2370)/'TARIFA ENTREGA A DIRECCION USD'!D2370)+1,3)</f>
        <v>0.72399999999999998</v>
      </c>
      <c r="T2370" s="200">
        <f>TRUNC(('TARIFA ENTREGA A DIRECCION USD'!E2370-'TARIFA ENTREGA A DIRECCION USD'!D2370)/'TARIFA ENTREGA A DIRECCION USD'!D2370,3)</f>
        <v>0.25600000000000001</v>
      </c>
      <c r="U2370" s="200">
        <f>TRUNC(('TARIFA ENTREGA A DIRECCION USD'!F2370-'TARIFA ENTREGA A DIRECCION USD'!D2370)/'TARIFA ENTREGA A DIRECCION USD'!D2370,3)</f>
        <v>0.42899999999999999</v>
      </c>
      <c r="V2370" s="200">
        <f>TRUNC(('TARIFA ENTREGA A DIRECCION USD'!G2370-'TARIFA ENTREGA A DIRECCION USD'!D2370)/'TARIFA ENTREGA A DIRECCION USD'!D2370,3)</f>
        <v>0.95899999999999996</v>
      </c>
      <c r="X2370" s="142">
        <v>16.12</v>
      </c>
      <c r="Y2370" s="190">
        <v>2363</v>
      </c>
      <c r="Z2370" s="200">
        <v>0.55000000000000004</v>
      </c>
      <c r="AA2370" s="200">
        <v>0.13</v>
      </c>
      <c r="AB2370" s="200">
        <v>0.3</v>
      </c>
      <c r="AC2370" s="200">
        <v>0.85</v>
      </c>
      <c r="AL2370"/>
      <c r="AM2370"/>
      <c r="AN2370"/>
      <c r="AO2370"/>
      <c r="AP2370"/>
      <c r="AQ2370"/>
      <c r="AR2370"/>
      <c r="AS2370"/>
      <c r="AT2370"/>
      <c r="AU2370"/>
    </row>
    <row r="2371" spans="17:47" x14ac:dyDescent="0.2">
      <c r="Q2371" s="142">
        <f>TRUNC('TARIFA ENTREGA A DIRECCION USD'!D2372-'TARIFA ENTREGA A DIRECCION USD'!D2371,2)</f>
        <v>0.54</v>
      </c>
      <c r="R2371" s="190">
        <v>2364</v>
      </c>
      <c r="S2371" s="200">
        <f>TRUNC((('TARIFA ENTREGA A DIRECCION USD'!C2371-'TARIFA ENTREGA A DIRECCION USD'!D2371)/'TARIFA ENTREGA A DIRECCION USD'!D2371)+1,3)</f>
        <v>0.72399999999999998</v>
      </c>
      <c r="T2371" s="200">
        <f>TRUNC(('TARIFA ENTREGA A DIRECCION USD'!E2371-'TARIFA ENTREGA A DIRECCION USD'!D2371)/'TARIFA ENTREGA A DIRECCION USD'!D2371,3)</f>
        <v>0.25600000000000001</v>
      </c>
      <c r="U2371" s="200">
        <f>TRUNC(('TARIFA ENTREGA A DIRECCION USD'!F2371-'TARIFA ENTREGA A DIRECCION USD'!D2371)/'TARIFA ENTREGA A DIRECCION USD'!D2371,3)</f>
        <v>0.42899999999999999</v>
      </c>
      <c r="V2371" s="200">
        <f>TRUNC(('TARIFA ENTREGA A DIRECCION USD'!G2371-'TARIFA ENTREGA A DIRECCION USD'!D2371)/'TARIFA ENTREGA A DIRECCION USD'!D2371,3)</f>
        <v>0.95899999999999996</v>
      </c>
      <c r="X2371" s="142">
        <v>16.12</v>
      </c>
      <c r="Y2371" s="190">
        <v>2364</v>
      </c>
      <c r="Z2371" s="200">
        <v>0.55000000000000004</v>
      </c>
      <c r="AA2371" s="200">
        <v>0.13</v>
      </c>
      <c r="AB2371" s="200">
        <v>0.3</v>
      </c>
      <c r="AC2371" s="200">
        <v>0.85</v>
      </c>
      <c r="AL2371"/>
      <c r="AM2371"/>
      <c r="AN2371"/>
      <c r="AO2371"/>
      <c r="AP2371"/>
      <c r="AQ2371"/>
      <c r="AR2371"/>
      <c r="AS2371"/>
      <c r="AT2371"/>
      <c r="AU2371"/>
    </row>
    <row r="2372" spans="17:47" x14ac:dyDescent="0.2">
      <c r="Q2372" s="142">
        <f>TRUNC('TARIFA ENTREGA A DIRECCION USD'!D2373-'TARIFA ENTREGA A DIRECCION USD'!D2372,2)</f>
        <v>0.54</v>
      </c>
      <c r="R2372" s="190">
        <v>2365</v>
      </c>
      <c r="S2372" s="200">
        <f>TRUNC((('TARIFA ENTREGA A DIRECCION USD'!C2372-'TARIFA ENTREGA A DIRECCION USD'!D2372)/'TARIFA ENTREGA A DIRECCION USD'!D2372)+1,3)</f>
        <v>0.72399999999999998</v>
      </c>
      <c r="T2372" s="200">
        <f>TRUNC(('TARIFA ENTREGA A DIRECCION USD'!E2372-'TARIFA ENTREGA A DIRECCION USD'!D2372)/'TARIFA ENTREGA A DIRECCION USD'!D2372,3)</f>
        <v>0.25600000000000001</v>
      </c>
      <c r="U2372" s="200">
        <f>TRUNC(('TARIFA ENTREGA A DIRECCION USD'!F2372-'TARIFA ENTREGA A DIRECCION USD'!D2372)/'TARIFA ENTREGA A DIRECCION USD'!D2372,3)</f>
        <v>0.43</v>
      </c>
      <c r="V2372" s="200">
        <f>TRUNC(('TARIFA ENTREGA A DIRECCION USD'!G2372-'TARIFA ENTREGA A DIRECCION USD'!D2372)/'TARIFA ENTREGA A DIRECCION USD'!D2372,3)</f>
        <v>0.95899999999999996</v>
      </c>
      <c r="X2372" s="142">
        <v>16.12</v>
      </c>
      <c r="Y2372" s="190">
        <v>2365</v>
      </c>
      <c r="Z2372" s="200">
        <v>0.55000000000000004</v>
      </c>
      <c r="AA2372" s="200">
        <v>0.13</v>
      </c>
      <c r="AB2372" s="200">
        <v>0.3</v>
      </c>
      <c r="AC2372" s="200">
        <v>0.85</v>
      </c>
      <c r="AL2372"/>
      <c r="AM2372"/>
      <c r="AN2372"/>
      <c r="AO2372"/>
      <c r="AP2372"/>
      <c r="AQ2372"/>
      <c r="AR2372"/>
      <c r="AS2372"/>
      <c r="AT2372"/>
      <c r="AU2372"/>
    </row>
    <row r="2373" spans="17:47" x14ac:dyDescent="0.2">
      <c r="Q2373" s="142">
        <f>TRUNC('TARIFA ENTREGA A DIRECCION USD'!D2374-'TARIFA ENTREGA A DIRECCION USD'!D2373,2)</f>
        <v>0.54</v>
      </c>
      <c r="R2373" s="190">
        <v>2366</v>
      </c>
      <c r="S2373" s="200">
        <f>TRUNC((('TARIFA ENTREGA A DIRECCION USD'!C2373-'TARIFA ENTREGA A DIRECCION USD'!D2373)/'TARIFA ENTREGA A DIRECCION USD'!D2373)+1,3)</f>
        <v>0.72399999999999998</v>
      </c>
      <c r="T2373" s="200">
        <f>TRUNC(('TARIFA ENTREGA A DIRECCION USD'!E2373-'TARIFA ENTREGA A DIRECCION USD'!D2373)/'TARIFA ENTREGA A DIRECCION USD'!D2373,3)</f>
        <v>0.25600000000000001</v>
      </c>
      <c r="U2373" s="200">
        <f>TRUNC(('TARIFA ENTREGA A DIRECCION USD'!F2373-'TARIFA ENTREGA A DIRECCION USD'!D2373)/'TARIFA ENTREGA A DIRECCION USD'!D2373,3)</f>
        <v>0.43</v>
      </c>
      <c r="V2373" s="200">
        <f>TRUNC(('TARIFA ENTREGA A DIRECCION USD'!G2373-'TARIFA ENTREGA A DIRECCION USD'!D2373)/'TARIFA ENTREGA A DIRECCION USD'!D2373,3)</f>
        <v>0.95899999999999996</v>
      </c>
      <c r="X2373" s="142">
        <v>16.12</v>
      </c>
      <c r="Y2373" s="190">
        <v>2366</v>
      </c>
      <c r="Z2373" s="200">
        <v>0.55000000000000004</v>
      </c>
      <c r="AA2373" s="200">
        <v>0.13</v>
      </c>
      <c r="AB2373" s="200">
        <v>0.3</v>
      </c>
      <c r="AC2373" s="200">
        <v>0.85</v>
      </c>
      <c r="AL2373"/>
      <c r="AM2373"/>
      <c r="AN2373"/>
      <c r="AO2373"/>
      <c r="AP2373"/>
      <c r="AQ2373"/>
      <c r="AR2373"/>
      <c r="AS2373"/>
      <c r="AT2373"/>
      <c r="AU2373"/>
    </row>
    <row r="2374" spans="17:47" x14ac:dyDescent="0.2">
      <c r="Q2374" s="142">
        <f>TRUNC('TARIFA ENTREGA A DIRECCION USD'!D2375-'TARIFA ENTREGA A DIRECCION USD'!D2374,2)</f>
        <v>0.54</v>
      </c>
      <c r="R2374" s="190">
        <v>2367</v>
      </c>
      <c r="S2374" s="200">
        <f>TRUNC((('TARIFA ENTREGA A DIRECCION USD'!C2374-'TARIFA ENTREGA A DIRECCION USD'!D2374)/'TARIFA ENTREGA A DIRECCION USD'!D2374)+1,3)</f>
        <v>0.72399999999999998</v>
      </c>
      <c r="T2374" s="200">
        <f>TRUNC(('TARIFA ENTREGA A DIRECCION USD'!E2374-'TARIFA ENTREGA A DIRECCION USD'!D2374)/'TARIFA ENTREGA A DIRECCION USD'!D2374,3)</f>
        <v>0.25600000000000001</v>
      </c>
      <c r="U2374" s="200">
        <f>TRUNC(('TARIFA ENTREGA A DIRECCION USD'!F2374-'TARIFA ENTREGA A DIRECCION USD'!D2374)/'TARIFA ENTREGA A DIRECCION USD'!D2374,3)</f>
        <v>0.43</v>
      </c>
      <c r="V2374" s="200">
        <f>TRUNC(('TARIFA ENTREGA A DIRECCION USD'!G2374-'TARIFA ENTREGA A DIRECCION USD'!D2374)/'TARIFA ENTREGA A DIRECCION USD'!D2374,3)</f>
        <v>0.95899999999999996</v>
      </c>
      <c r="X2374" s="142">
        <v>16.12</v>
      </c>
      <c r="Y2374" s="190">
        <v>2367</v>
      </c>
      <c r="Z2374" s="200">
        <v>0.55000000000000004</v>
      </c>
      <c r="AA2374" s="200">
        <v>0.13</v>
      </c>
      <c r="AB2374" s="200">
        <v>0.3</v>
      </c>
      <c r="AC2374" s="200">
        <v>0.85</v>
      </c>
      <c r="AL2374"/>
      <c r="AM2374"/>
      <c r="AN2374"/>
      <c r="AO2374"/>
      <c r="AP2374"/>
      <c r="AQ2374"/>
      <c r="AR2374"/>
      <c r="AS2374"/>
      <c r="AT2374"/>
      <c r="AU2374"/>
    </row>
    <row r="2375" spans="17:47" x14ac:dyDescent="0.2">
      <c r="Q2375" s="142">
        <f>TRUNC('TARIFA ENTREGA A DIRECCION USD'!D2376-'TARIFA ENTREGA A DIRECCION USD'!D2375,2)</f>
        <v>0.54</v>
      </c>
      <c r="R2375" s="190">
        <v>2368</v>
      </c>
      <c r="S2375" s="200">
        <f>TRUNC((('TARIFA ENTREGA A DIRECCION USD'!C2375-'TARIFA ENTREGA A DIRECCION USD'!D2375)/'TARIFA ENTREGA A DIRECCION USD'!D2375)+1,3)</f>
        <v>0.72399999999999998</v>
      </c>
      <c r="T2375" s="200">
        <f>TRUNC(('TARIFA ENTREGA A DIRECCION USD'!E2375-'TARIFA ENTREGA A DIRECCION USD'!D2375)/'TARIFA ENTREGA A DIRECCION USD'!D2375,3)</f>
        <v>0.25600000000000001</v>
      </c>
      <c r="U2375" s="200">
        <f>TRUNC(('TARIFA ENTREGA A DIRECCION USD'!F2375-'TARIFA ENTREGA A DIRECCION USD'!D2375)/'TARIFA ENTREGA A DIRECCION USD'!D2375,3)</f>
        <v>0.43</v>
      </c>
      <c r="V2375" s="200">
        <f>TRUNC(('TARIFA ENTREGA A DIRECCION USD'!G2375-'TARIFA ENTREGA A DIRECCION USD'!D2375)/'TARIFA ENTREGA A DIRECCION USD'!D2375,3)</f>
        <v>0.95899999999999996</v>
      </c>
      <c r="X2375" s="142">
        <v>16.12</v>
      </c>
      <c r="Y2375" s="190">
        <v>2368</v>
      </c>
      <c r="Z2375" s="200">
        <v>0.55000000000000004</v>
      </c>
      <c r="AA2375" s="200">
        <v>0.13</v>
      </c>
      <c r="AB2375" s="200">
        <v>0.3</v>
      </c>
      <c r="AC2375" s="200">
        <v>0.85</v>
      </c>
      <c r="AL2375"/>
      <c r="AM2375"/>
      <c r="AN2375"/>
      <c r="AO2375"/>
      <c r="AP2375"/>
      <c r="AQ2375"/>
      <c r="AR2375"/>
      <c r="AS2375"/>
      <c r="AT2375"/>
      <c r="AU2375"/>
    </row>
    <row r="2376" spans="17:47" x14ac:dyDescent="0.2">
      <c r="Q2376" s="142">
        <f>TRUNC('TARIFA ENTREGA A DIRECCION USD'!D2377-'TARIFA ENTREGA A DIRECCION USD'!D2376,2)</f>
        <v>0.54</v>
      </c>
      <c r="R2376" s="190">
        <v>2369</v>
      </c>
      <c r="S2376" s="200">
        <f>TRUNC((('TARIFA ENTREGA A DIRECCION USD'!C2376-'TARIFA ENTREGA A DIRECCION USD'!D2376)/'TARIFA ENTREGA A DIRECCION USD'!D2376)+1,3)</f>
        <v>0.72399999999999998</v>
      </c>
      <c r="T2376" s="200">
        <f>TRUNC(('TARIFA ENTREGA A DIRECCION USD'!E2376-'TARIFA ENTREGA A DIRECCION USD'!D2376)/'TARIFA ENTREGA A DIRECCION USD'!D2376,3)</f>
        <v>0.25600000000000001</v>
      </c>
      <c r="U2376" s="200">
        <f>TRUNC(('TARIFA ENTREGA A DIRECCION USD'!F2376-'TARIFA ENTREGA A DIRECCION USD'!D2376)/'TARIFA ENTREGA A DIRECCION USD'!D2376,3)</f>
        <v>0.43</v>
      </c>
      <c r="V2376" s="200">
        <f>TRUNC(('TARIFA ENTREGA A DIRECCION USD'!G2376-'TARIFA ENTREGA A DIRECCION USD'!D2376)/'TARIFA ENTREGA A DIRECCION USD'!D2376,3)</f>
        <v>0.95899999999999996</v>
      </c>
      <c r="X2376" s="142">
        <v>16.12</v>
      </c>
      <c r="Y2376" s="190">
        <v>2369</v>
      </c>
      <c r="Z2376" s="200">
        <v>0.55000000000000004</v>
      </c>
      <c r="AA2376" s="200">
        <v>0.13</v>
      </c>
      <c r="AB2376" s="200">
        <v>0.3</v>
      </c>
      <c r="AC2376" s="200">
        <v>0.85</v>
      </c>
      <c r="AL2376"/>
      <c r="AM2376"/>
      <c r="AN2376"/>
      <c r="AO2376"/>
      <c r="AP2376"/>
      <c r="AQ2376"/>
      <c r="AR2376"/>
      <c r="AS2376"/>
      <c r="AT2376"/>
      <c r="AU2376"/>
    </row>
    <row r="2377" spans="17:47" x14ac:dyDescent="0.2">
      <c r="Q2377" s="142">
        <f>TRUNC('TARIFA ENTREGA A DIRECCION USD'!D2378-'TARIFA ENTREGA A DIRECCION USD'!D2377,2)</f>
        <v>0.54</v>
      </c>
      <c r="R2377" s="190">
        <v>2370</v>
      </c>
      <c r="S2377" s="200">
        <f>TRUNC((('TARIFA ENTREGA A DIRECCION USD'!C2377-'TARIFA ENTREGA A DIRECCION USD'!D2377)/'TARIFA ENTREGA A DIRECCION USD'!D2377)+1,3)</f>
        <v>0.72399999999999998</v>
      </c>
      <c r="T2377" s="200">
        <f>TRUNC(('TARIFA ENTREGA A DIRECCION USD'!E2377-'TARIFA ENTREGA A DIRECCION USD'!D2377)/'TARIFA ENTREGA A DIRECCION USD'!D2377,3)</f>
        <v>0.25600000000000001</v>
      </c>
      <c r="U2377" s="200">
        <f>TRUNC(('TARIFA ENTREGA A DIRECCION USD'!F2377-'TARIFA ENTREGA A DIRECCION USD'!D2377)/'TARIFA ENTREGA A DIRECCION USD'!D2377,3)</f>
        <v>0.43</v>
      </c>
      <c r="V2377" s="200">
        <f>TRUNC(('TARIFA ENTREGA A DIRECCION USD'!G2377-'TARIFA ENTREGA A DIRECCION USD'!D2377)/'TARIFA ENTREGA A DIRECCION USD'!D2377,3)</f>
        <v>0.95899999999999996</v>
      </c>
      <c r="X2377" s="142">
        <v>16.12</v>
      </c>
      <c r="Y2377" s="190">
        <v>2370</v>
      </c>
      <c r="Z2377" s="200">
        <v>0.55000000000000004</v>
      </c>
      <c r="AA2377" s="200">
        <v>0.13</v>
      </c>
      <c r="AB2377" s="200">
        <v>0.3</v>
      </c>
      <c r="AC2377" s="200">
        <v>0.85</v>
      </c>
      <c r="AL2377"/>
      <c r="AM2377"/>
      <c r="AN2377"/>
      <c r="AO2377"/>
      <c r="AP2377"/>
      <c r="AQ2377"/>
      <c r="AR2377"/>
      <c r="AS2377"/>
      <c r="AT2377"/>
      <c r="AU2377"/>
    </row>
    <row r="2378" spans="17:47" x14ac:dyDescent="0.2">
      <c r="Q2378" s="142">
        <f>TRUNC('TARIFA ENTREGA A DIRECCION USD'!D2379-'TARIFA ENTREGA A DIRECCION USD'!D2378,2)</f>
        <v>0.54</v>
      </c>
      <c r="R2378" s="190">
        <v>2371</v>
      </c>
      <c r="S2378" s="200">
        <f>TRUNC((('TARIFA ENTREGA A DIRECCION USD'!C2378-'TARIFA ENTREGA A DIRECCION USD'!D2378)/'TARIFA ENTREGA A DIRECCION USD'!D2378)+1,3)</f>
        <v>0.72399999999999998</v>
      </c>
      <c r="T2378" s="200">
        <f>TRUNC(('TARIFA ENTREGA A DIRECCION USD'!E2378-'TARIFA ENTREGA A DIRECCION USD'!D2378)/'TARIFA ENTREGA A DIRECCION USD'!D2378,3)</f>
        <v>0.25600000000000001</v>
      </c>
      <c r="U2378" s="200">
        <f>TRUNC(('TARIFA ENTREGA A DIRECCION USD'!F2378-'TARIFA ENTREGA A DIRECCION USD'!D2378)/'TARIFA ENTREGA A DIRECCION USD'!D2378,3)</f>
        <v>0.43</v>
      </c>
      <c r="V2378" s="200">
        <f>TRUNC(('TARIFA ENTREGA A DIRECCION USD'!G2378-'TARIFA ENTREGA A DIRECCION USD'!D2378)/'TARIFA ENTREGA A DIRECCION USD'!D2378,3)</f>
        <v>0.95899999999999996</v>
      </c>
      <c r="X2378" s="142">
        <v>16.12</v>
      </c>
      <c r="Y2378" s="190">
        <v>2371</v>
      </c>
      <c r="Z2378" s="200">
        <v>0.55000000000000004</v>
      </c>
      <c r="AA2378" s="200">
        <v>0.13</v>
      </c>
      <c r="AB2378" s="200">
        <v>0.3</v>
      </c>
      <c r="AC2378" s="200">
        <v>0.85</v>
      </c>
      <c r="AL2378"/>
      <c r="AM2378"/>
      <c r="AN2378"/>
      <c r="AO2378"/>
      <c r="AP2378"/>
      <c r="AQ2378"/>
      <c r="AR2378"/>
      <c r="AS2378"/>
      <c r="AT2378"/>
      <c r="AU2378"/>
    </row>
    <row r="2379" spans="17:47" x14ac:dyDescent="0.2">
      <c r="Q2379" s="142">
        <f>TRUNC('TARIFA ENTREGA A DIRECCION USD'!D2380-'TARIFA ENTREGA A DIRECCION USD'!D2379,2)</f>
        <v>0.54</v>
      </c>
      <c r="R2379" s="190">
        <v>2372</v>
      </c>
      <c r="S2379" s="200">
        <f>TRUNC((('TARIFA ENTREGA A DIRECCION USD'!C2379-'TARIFA ENTREGA A DIRECCION USD'!D2379)/'TARIFA ENTREGA A DIRECCION USD'!D2379)+1,3)</f>
        <v>0.72399999999999998</v>
      </c>
      <c r="T2379" s="200">
        <f>TRUNC(('TARIFA ENTREGA A DIRECCION USD'!E2379-'TARIFA ENTREGA A DIRECCION USD'!D2379)/'TARIFA ENTREGA A DIRECCION USD'!D2379,3)</f>
        <v>0.25600000000000001</v>
      </c>
      <c r="U2379" s="200">
        <f>TRUNC(('TARIFA ENTREGA A DIRECCION USD'!F2379-'TARIFA ENTREGA A DIRECCION USD'!D2379)/'TARIFA ENTREGA A DIRECCION USD'!D2379,3)</f>
        <v>0.43</v>
      </c>
      <c r="V2379" s="200">
        <f>TRUNC(('TARIFA ENTREGA A DIRECCION USD'!G2379-'TARIFA ENTREGA A DIRECCION USD'!D2379)/'TARIFA ENTREGA A DIRECCION USD'!D2379,3)</f>
        <v>0.95899999999999996</v>
      </c>
      <c r="X2379" s="142">
        <v>16.12</v>
      </c>
      <c r="Y2379" s="190">
        <v>2372</v>
      </c>
      <c r="Z2379" s="200">
        <v>0.55000000000000004</v>
      </c>
      <c r="AA2379" s="200">
        <v>0.13</v>
      </c>
      <c r="AB2379" s="200">
        <v>0.3</v>
      </c>
      <c r="AC2379" s="200">
        <v>0.85</v>
      </c>
      <c r="AL2379"/>
      <c r="AM2379"/>
      <c r="AN2379"/>
      <c r="AO2379"/>
      <c r="AP2379"/>
      <c r="AQ2379"/>
      <c r="AR2379"/>
      <c r="AS2379"/>
      <c r="AT2379"/>
      <c r="AU2379"/>
    </row>
    <row r="2380" spans="17:47" x14ac:dyDescent="0.2">
      <c r="Q2380" s="142">
        <f>TRUNC('TARIFA ENTREGA A DIRECCION USD'!D2381-'TARIFA ENTREGA A DIRECCION USD'!D2380,2)</f>
        <v>0.54</v>
      </c>
      <c r="R2380" s="190">
        <v>2373</v>
      </c>
      <c r="S2380" s="200">
        <f>TRUNC((('TARIFA ENTREGA A DIRECCION USD'!C2380-'TARIFA ENTREGA A DIRECCION USD'!D2380)/'TARIFA ENTREGA A DIRECCION USD'!D2380)+1,3)</f>
        <v>0.72399999999999998</v>
      </c>
      <c r="T2380" s="200">
        <f>TRUNC(('TARIFA ENTREGA A DIRECCION USD'!E2380-'TARIFA ENTREGA A DIRECCION USD'!D2380)/'TARIFA ENTREGA A DIRECCION USD'!D2380,3)</f>
        <v>0.25600000000000001</v>
      </c>
      <c r="U2380" s="200">
        <f>TRUNC(('TARIFA ENTREGA A DIRECCION USD'!F2380-'TARIFA ENTREGA A DIRECCION USD'!D2380)/'TARIFA ENTREGA A DIRECCION USD'!D2380,3)</f>
        <v>0.43</v>
      </c>
      <c r="V2380" s="200">
        <f>TRUNC(('TARIFA ENTREGA A DIRECCION USD'!G2380-'TARIFA ENTREGA A DIRECCION USD'!D2380)/'TARIFA ENTREGA A DIRECCION USD'!D2380,3)</f>
        <v>0.95899999999999996</v>
      </c>
      <c r="X2380" s="142">
        <v>16.12</v>
      </c>
      <c r="Y2380" s="190">
        <v>2373</v>
      </c>
      <c r="Z2380" s="200">
        <v>0.55000000000000004</v>
      </c>
      <c r="AA2380" s="200">
        <v>0.13</v>
      </c>
      <c r="AB2380" s="200">
        <v>0.3</v>
      </c>
      <c r="AC2380" s="200">
        <v>0.85</v>
      </c>
      <c r="AL2380"/>
      <c r="AM2380"/>
      <c r="AN2380"/>
      <c r="AO2380"/>
      <c r="AP2380"/>
      <c r="AQ2380"/>
      <c r="AR2380"/>
      <c r="AS2380"/>
      <c r="AT2380"/>
      <c r="AU2380"/>
    </row>
    <row r="2381" spans="17:47" x14ac:dyDescent="0.2">
      <c r="Q2381" s="142">
        <f>TRUNC('TARIFA ENTREGA A DIRECCION USD'!D2382-'TARIFA ENTREGA A DIRECCION USD'!D2381,2)</f>
        <v>0.54</v>
      </c>
      <c r="R2381" s="190">
        <v>2374</v>
      </c>
      <c r="S2381" s="200">
        <f>TRUNC((('TARIFA ENTREGA A DIRECCION USD'!C2381-'TARIFA ENTREGA A DIRECCION USD'!D2381)/'TARIFA ENTREGA A DIRECCION USD'!D2381)+1,3)</f>
        <v>0.72399999999999998</v>
      </c>
      <c r="T2381" s="200">
        <f>TRUNC(('TARIFA ENTREGA A DIRECCION USD'!E2381-'TARIFA ENTREGA A DIRECCION USD'!D2381)/'TARIFA ENTREGA A DIRECCION USD'!D2381,3)</f>
        <v>0.25600000000000001</v>
      </c>
      <c r="U2381" s="200">
        <f>TRUNC(('TARIFA ENTREGA A DIRECCION USD'!F2381-'TARIFA ENTREGA A DIRECCION USD'!D2381)/'TARIFA ENTREGA A DIRECCION USD'!D2381,3)</f>
        <v>0.43</v>
      </c>
      <c r="V2381" s="200">
        <f>TRUNC(('TARIFA ENTREGA A DIRECCION USD'!G2381-'TARIFA ENTREGA A DIRECCION USD'!D2381)/'TARIFA ENTREGA A DIRECCION USD'!D2381,3)</f>
        <v>0.95899999999999996</v>
      </c>
      <c r="X2381" s="142">
        <v>16.12</v>
      </c>
      <c r="Y2381" s="190">
        <v>2374</v>
      </c>
      <c r="Z2381" s="200">
        <v>0.55000000000000004</v>
      </c>
      <c r="AA2381" s="200">
        <v>0.13</v>
      </c>
      <c r="AB2381" s="200">
        <v>0.3</v>
      </c>
      <c r="AC2381" s="200">
        <v>0.85</v>
      </c>
      <c r="AL2381"/>
      <c r="AM2381"/>
      <c r="AN2381"/>
      <c r="AO2381"/>
      <c r="AP2381"/>
      <c r="AQ2381"/>
      <c r="AR2381"/>
      <c r="AS2381"/>
      <c r="AT2381"/>
      <c r="AU2381"/>
    </row>
    <row r="2382" spans="17:47" x14ac:dyDescent="0.2">
      <c r="Q2382" s="142">
        <f>TRUNC('TARIFA ENTREGA A DIRECCION USD'!D2383-'TARIFA ENTREGA A DIRECCION USD'!D2382,2)</f>
        <v>0.54</v>
      </c>
      <c r="R2382" s="190">
        <v>2375</v>
      </c>
      <c r="S2382" s="200">
        <f>TRUNC((('TARIFA ENTREGA A DIRECCION USD'!C2382-'TARIFA ENTREGA A DIRECCION USD'!D2382)/'TARIFA ENTREGA A DIRECCION USD'!D2382)+1,3)</f>
        <v>0.72399999999999998</v>
      </c>
      <c r="T2382" s="200">
        <f>TRUNC(('TARIFA ENTREGA A DIRECCION USD'!E2382-'TARIFA ENTREGA A DIRECCION USD'!D2382)/'TARIFA ENTREGA A DIRECCION USD'!D2382,3)</f>
        <v>0.25600000000000001</v>
      </c>
      <c r="U2382" s="200">
        <f>TRUNC(('TARIFA ENTREGA A DIRECCION USD'!F2382-'TARIFA ENTREGA A DIRECCION USD'!D2382)/'TARIFA ENTREGA A DIRECCION USD'!D2382,3)</f>
        <v>0.43</v>
      </c>
      <c r="V2382" s="200">
        <f>TRUNC(('TARIFA ENTREGA A DIRECCION USD'!G2382-'TARIFA ENTREGA A DIRECCION USD'!D2382)/'TARIFA ENTREGA A DIRECCION USD'!D2382,3)</f>
        <v>0.95899999999999996</v>
      </c>
      <c r="X2382" s="142">
        <v>16.12</v>
      </c>
      <c r="Y2382" s="190">
        <v>2375</v>
      </c>
      <c r="Z2382" s="200">
        <v>0.55000000000000004</v>
      </c>
      <c r="AA2382" s="200">
        <v>0.13</v>
      </c>
      <c r="AB2382" s="200">
        <v>0.3</v>
      </c>
      <c r="AC2382" s="200">
        <v>0.85</v>
      </c>
      <c r="AL2382"/>
      <c r="AM2382"/>
      <c r="AN2382"/>
      <c r="AO2382"/>
      <c r="AP2382"/>
      <c r="AQ2382"/>
      <c r="AR2382"/>
      <c r="AS2382"/>
      <c r="AT2382"/>
      <c r="AU2382"/>
    </row>
    <row r="2383" spans="17:47" x14ac:dyDescent="0.2">
      <c r="Q2383" s="142">
        <f>TRUNC('TARIFA ENTREGA A DIRECCION USD'!D2384-'TARIFA ENTREGA A DIRECCION USD'!D2383,2)</f>
        <v>0.54</v>
      </c>
      <c r="R2383" s="190">
        <v>2376</v>
      </c>
      <c r="S2383" s="200">
        <f>TRUNC((('TARIFA ENTREGA A DIRECCION USD'!C2383-'TARIFA ENTREGA A DIRECCION USD'!D2383)/'TARIFA ENTREGA A DIRECCION USD'!D2383)+1,3)</f>
        <v>0.72399999999999998</v>
      </c>
      <c r="T2383" s="200">
        <f>TRUNC(('TARIFA ENTREGA A DIRECCION USD'!E2383-'TARIFA ENTREGA A DIRECCION USD'!D2383)/'TARIFA ENTREGA A DIRECCION USD'!D2383,3)</f>
        <v>0.25600000000000001</v>
      </c>
      <c r="U2383" s="200">
        <f>TRUNC(('TARIFA ENTREGA A DIRECCION USD'!F2383-'TARIFA ENTREGA A DIRECCION USD'!D2383)/'TARIFA ENTREGA A DIRECCION USD'!D2383,3)</f>
        <v>0.43</v>
      </c>
      <c r="V2383" s="200">
        <f>TRUNC(('TARIFA ENTREGA A DIRECCION USD'!G2383-'TARIFA ENTREGA A DIRECCION USD'!D2383)/'TARIFA ENTREGA A DIRECCION USD'!D2383,3)</f>
        <v>0.95899999999999996</v>
      </c>
      <c r="X2383" s="142">
        <v>16.12</v>
      </c>
      <c r="Y2383" s="190">
        <v>2376</v>
      </c>
      <c r="Z2383" s="200">
        <v>0.55000000000000004</v>
      </c>
      <c r="AA2383" s="200">
        <v>0.13</v>
      </c>
      <c r="AB2383" s="200">
        <v>0.3</v>
      </c>
      <c r="AC2383" s="200">
        <v>0.85</v>
      </c>
      <c r="AL2383"/>
      <c r="AM2383"/>
      <c r="AN2383"/>
      <c r="AO2383"/>
      <c r="AP2383"/>
      <c r="AQ2383"/>
      <c r="AR2383"/>
      <c r="AS2383"/>
      <c r="AT2383"/>
      <c r="AU2383"/>
    </row>
    <row r="2384" spans="17:47" x14ac:dyDescent="0.2">
      <c r="Q2384" s="142">
        <f>TRUNC('TARIFA ENTREGA A DIRECCION USD'!D2385-'TARIFA ENTREGA A DIRECCION USD'!D2384,2)</f>
        <v>0.54</v>
      </c>
      <c r="R2384" s="190">
        <v>2377</v>
      </c>
      <c r="S2384" s="200">
        <f>TRUNC((('TARIFA ENTREGA A DIRECCION USD'!C2384-'TARIFA ENTREGA A DIRECCION USD'!D2384)/'TARIFA ENTREGA A DIRECCION USD'!D2384)+1,3)</f>
        <v>0.72399999999999998</v>
      </c>
      <c r="T2384" s="200">
        <f>TRUNC(('TARIFA ENTREGA A DIRECCION USD'!E2384-'TARIFA ENTREGA A DIRECCION USD'!D2384)/'TARIFA ENTREGA A DIRECCION USD'!D2384,3)</f>
        <v>0.25600000000000001</v>
      </c>
      <c r="U2384" s="200">
        <f>TRUNC(('TARIFA ENTREGA A DIRECCION USD'!F2384-'TARIFA ENTREGA A DIRECCION USD'!D2384)/'TARIFA ENTREGA A DIRECCION USD'!D2384,3)</f>
        <v>0.43</v>
      </c>
      <c r="V2384" s="200">
        <f>TRUNC(('TARIFA ENTREGA A DIRECCION USD'!G2384-'TARIFA ENTREGA A DIRECCION USD'!D2384)/'TARIFA ENTREGA A DIRECCION USD'!D2384,3)</f>
        <v>0.95899999999999996</v>
      </c>
      <c r="X2384" s="142">
        <v>16.12</v>
      </c>
      <c r="Y2384" s="190">
        <v>2377</v>
      </c>
      <c r="Z2384" s="200">
        <v>0.55000000000000004</v>
      </c>
      <c r="AA2384" s="200">
        <v>0.13</v>
      </c>
      <c r="AB2384" s="200">
        <v>0.3</v>
      </c>
      <c r="AC2384" s="200">
        <v>0.85</v>
      </c>
      <c r="AL2384"/>
      <c r="AM2384"/>
      <c r="AN2384"/>
      <c r="AO2384"/>
      <c r="AP2384"/>
      <c r="AQ2384"/>
      <c r="AR2384"/>
      <c r="AS2384"/>
      <c r="AT2384"/>
      <c r="AU2384"/>
    </row>
    <row r="2385" spans="17:47" x14ac:dyDescent="0.2">
      <c r="Q2385" s="142">
        <f>TRUNC('TARIFA ENTREGA A DIRECCION USD'!D2386-'TARIFA ENTREGA A DIRECCION USD'!D2385,2)</f>
        <v>0.54</v>
      </c>
      <c r="R2385" s="190">
        <v>2378</v>
      </c>
      <c r="S2385" s="200">
        <f>TRUNC((('TARIFA ENTREGA A DIRECCION USD'!C2385-'TARIFA ENTREGA A DIRECCION USD'!D2385)/'TARIFA ENTREGA A DIRECCION USD'!D2385)+1,3)</f>
        <v>0.72399999999999998</v>
      </c>
      <c r="T2385" s="200">
        <f>TRUNC(('TARIFA ENTREGA A DIRECCION USD'!E2385-'TARIFA ENTREGA A DIRECCION USD'!D2385)/'TARIFA ENTREGA A DIRECCION USD'!D2385,3)</f>
        <v>0.25600000000000001</v>
      </c>
      <c r="U2385" s="200">
        <f>TRUNC(('TARIFA ENTREGA A DIRECCION USD'!F2385-'TARIFA ENTREGA A DIRECCION USD'!D2385)/'TARIFA ENTREGA A DIRECCION USD'!D2385,3)</f>
        <v>0.43</v>
      </c>
      <c r="V2385" s="200">
        <f>TRUNC(('TARIFA ENTREGA A DIRECCION USD'!G2385-'TARIFA ENTREGA A DIRECCION USD'!D2385)/'TARIFA ENTREGA A DIRECCION USD'!D2385,3)</f>
        <v>0.95899999999999996</v>
      </c>
      <c r="X2385" s="142">
        <v>16.12</v>
      </c>
      <c r="Y2385" s="190">
        <v>2378</v>
      </c>
      <c r="Z2385" s="200">
        <v>0.55000000000000004</v>
      </c>
      <c r="AA2385" s="200">
        <v>0.13</v>
      </c>
      <c r="AB2385" s="200">
        <v>0.3</v>
      </c>
      <c r="AC2385" s="200">
        <v>0.85</v>
      </c>
      <c r="AL2385"/>
      <c r="AM2385"/>
      <c r="AN2385"/>
      <c r="AO2385"/>
      <c r="AP2385"/>
      <c r="AQ2385"/>
      <c r="AR2385"/>
      <c r="AS2385"/>
      <c r="AT2385"/>
      <c r="AU2385"/>
    </row>
    <row r="2386" spans="17:47" x14ac:dyDescent="0.2">
      <c r="Q2386" s="142">
        <f>TRUNC('TARIFA ENTREGA A DIRECCION USD'!D2387-'TARIFA ENTREGA A DIRECCION USD'!D2386,2)</f>
        <v>0.54</v>
      </c>
      <c r="R2386" s="190">
        <v>2379</v>
      </c>
      <c r="S2386" s="200">
        <f>TRUNC((('TARIFA ENTREGA A DIRECCION USD'!C2386-'TARIFA ENTREGA A DIRECCION USD'!D2386)/'TARIFA ENTREGA A DIRECCION USD'!D2386)+1,3)</f>
        <v>0.72399999999999998</v>
      </c>
      <c r="T2386" s="200">
        <f>TRUNC(('TARIFA ENTREGA A DIRECCION USD'!E2386-'TARIFA ENTREGA A DIRECCION USD'!D2386)/'TARIFA ENTREGA A DIRECCION USD'!D2386,3)</f>
        <v>0.25600000000000001</v>
      </c>
      <c r="U2386" s="200">
        <f>TRUNC(('TARIFA ENTREGA A DIRECCION USD'!F2386-'TARIFA ENTREGA A DIRECCION USD'!D2386)/'TARIFA ENTREGA A DIRECCION USD'!D2386,3)</f>
        <v>0.43</v>
      </c>
      <c r="V2386" s="200">
        <f>TRUNC(('TARIFA ENTREGA A DIRECCION USD'!G2386-'TARIFA ENTREGA A DIRECCION USD'!D2386)/'TARIFA ENTREGA A DIRECCION USD'!D2386,3)</f>
        <v>0.95899999999999996</v>
      </c>
      <c r="X2386" s="142">
        <v>16.12</v>
      </c>
      <c r="Y2386" s="190">
        <v>2379</v>
      </c>
      <c r="Z2386" s="200">
        <v>0.55000000000000004</v>
      </c>
      <c r="AA2386" s="200">
        <v>0.13</v>
      </c>
      <c r="AB2386" s="200">
        <v>0.3</v>
      </c>
      <c r="AC2386" s="200">
        <v>0.85</v>
      </c>
      <c r="AL2386"/>
      <c r="AM2386"/>
      <c r="AN2386"/>
      <c r="AO2386"/>
      <c r="AP2386"/>
      <c r="AQ2386"/>
      <c r="AR2386"/>
      <c r="AS2386"/>
      <c r="AT2386"/>
      <c r="AU2386"/>
    </row>
    <row r="2387" spans="17:47" x14ac:dyDescent="0.2">
      <c r="Q2387" s="142">
        <f>TRUNC('TARIFA ENTREGA A DIRECCION USD'!D2388-'TARIFA ENTREGA A DIRECCION USD'!D2387,2)</f>
        <v>0.54</v>
      </c>
      <c r="R2387" s="190">
        <v>2380</v>
      </c>
      <c r="S2387" s="200">
        <f>TRUNC((('TARIFA ENTREGA A DIRECCION USD'!C2387-'TARIFA ENTREGA A DIRECCION USD'!D2387)/'TARIFA ENTREGA A DIRECCION USD'!D2387)+1,3)</f>
        <v>0.72399999999999998</v>
      </c>
      <c r="T2387" s="200">
        <f>TRUNC(('TARIFA ENTREGA A DIRECCION USD'!E2387-'TARIFA ENTREGA A DIRECCION USD'!D2387)/'TARIFA ENTREGA A DIRECCION USD'!D2387,3)</f>
        <v>0.25600000000000001</v>
      </c>
      <c r="U2387" s="200">
        <f>TRUNC(('TARIFA ENTREGA A DIRECCION USD'!F2387-'TARIFA ENTREGA A DIRECCION USD'!D2387)/'TARIFA ENTREGA A DIRECCION USD'!D2387,3)</f>
        <v>0.43</v>
      </c>
      <c r="V2387" s="200">
        <f>TRUNC(('TARIFA ENTREGA A DIRECCION USD'!G2387-'TARIFA ENTREGA A DIRECCION USD'!D2387)/'TARIFA ENTREGA A DIRECCION USD'!D2387,3)</f>
        <v>0.95899999999999996</v>
      </c>
      <c r="X2387" s="142">
        <v>16.12</v>
      </c>
      <c r="Y2387" s="190">
        <v>2380</v>
      </c>
      <c r="Z2387" s="200">
        <v>0.55000000000000004</v>
      </c>
      <c r="AA2387" s="200">
        <v>0.13</v>
      </c>
      <c r="AB2387" s="200">
        <v>0.3</v>
      </c>
      <c r="AC2387" s="200">
        <v>0.85</v>
      </c>
      <c r="AL2387"/>
      <c r="AM2387"/>
      <c r="AN2387"/>
      <c r="AO2387"/>
      <c r="AP2387"/>
      <c r="AQ2387"/>
      <c r="AR2387"/>
      <c r="AS2387"/>
      <c r="AT2387"/>
      <c r="AU2387"/>
    </row>
    <row r="2388" spans="17:47" x14ac:dyDescent="0.2">
      <c r="Q2388" s="142">
        <f>TRUNC('TARIFA ENTREGA A DIRECCION USD'!D2389-'TARIFA ENTREGA A DIRECCION USD'!D2388,2)</f>
        <v>0.54</v>
      </c>
      <c r="R2388" s="190">
        <v>2381</v>
      </c>
      <c r="S2388" s="200">
        <f>TRUNC((('TARIFA ENTREGA A DIRECCION USD'!C2388-'TARIFA ENTREGA A DIRECCION USD'!D2388)/'TARIFA ENTREGA A DIRECCION USD'!D2388)+1,3)</f>
        <v>0.72399999999999998</v>
      </c>
      <c r="T2388" s="200">
        <f>TRUNC(('TARIFA ENTREGA A DIRECCION USD'!E2388-'TARIFA ENTREGA A DIRECCION USD'!D2388)/'TARIFA ENTREGA A DIRECCION USD'!D2388,3)</f>
        <v>0.25600000000000001</v>
      </c>
      <c r="U2388" s="200">
        <f>TRUNC(('TARIFA ENTREGA A DIRECCION USD'!F2388-'TARIFA ENTREGA A DIRECCION USD'!D2388)/'TARIFA ENTREGA A DIRECCION USD'!D2388,3)</f>
        <v>0.43</v>
      </c>
      <c r="V2388" s="200">
        <f>TRUNC(('TARIFA ENTREGA A DIRECCION USD'!G2388-'TARIFA ENTREGA A DIRECCION USD'!D2388)/'TARIFA ENTREGA A DIRECCION USD'!D2388,3)</f>
        <v>0.95899999999999996</v>
      </c>
      <c r="X2388" s="142">
        <v>16.12</v>
      </c>
      <c r="Y2388" s="190">
        <v>2381</v>
      </c>
      <c r="Z2388" s="200">
        <v>0.55000000000000004</v>
      </c>
      <c r="AA2388" s="200">
        <v>0.13</v>
      </c>
      <c r="AB2388" s="200">
        <v>0.3</v>
      </c>
      <c r="AC2388" s="200">
        <v>0.85</v>
      </c>
      <c r="AL2388"/>
      <c r="AM2388"/>
      <c r="AN2388"/>
      <c r="AO2388"/>
      <c r="AP2388"/>
      <c r="AQ2388"/>
      <c r="AR2388"/>
      <c r="AS2388"/>
      <c r="AT2388"/>
      <c r="AU2388"/>
    </row>
    <row r="2389" spans="17:47" x14ac:dyDescent="0.2">
      <c r="Q2389" s="142">
        <f>TRUNC('TARIFA ENTREGA A DIRECCION USD'!D2390-'TARIFA ENTREGA A DIRECCION USD'!D2389,2)</f>
        <v>0.54</v>
      </c>
      <c r="R2389" s="190">
        <v>2382</v>
      </c>
      <c r="S2389" s="200">
        <f>TRUNC((('TARIFA ENTREGA A DIRECCION USD'!C2389-'TARIFA ENTREGA A DIRECCION USD'!D2389)/'TARIFA ENTREGA A DIRECCION USD'!D2389)+1,3)</f>
        <v>0.72399999999999998</v>
      </c>
      <c r="T2389" s="200">
        <f>TRUNC(('TARIFA ENTREGA A DIRECCION USD'!E2389-'TARIFA ENTREGA A DIRECCION USD'!D2389)/'TARIFA ENTREGA A DIRECCION USD'!D2389,3)</f>
        <v>0.25600000000000001</v>
      </c>
      <c r="U2389" s="200">
        <f>TRUNC(('TARIFA ENTREGA A DIRECCION USD'!F2389-'TARIFA ENTREGA A DIRECCION USD'!D2389)/'TARIFA ENTREGA A DIRECCION USD'!D2389,3)</f>
        <v>0.43</v>
      </c>
      <c r="V2389" s="200">
        <f>TRUNC(('TARIFA ENTREGA A DIRECCION USD'!G2389-'TARIFA ENTREGA A DIRECCION USD'!D2389)/'TARIFA ENTREGA A DIRECCION USD'!D2389,3)</f>
        <v>0.95899999999999996</v>
      </c>
      <c r="X2389" s="142">
        <v>16.12</v>
      </c>
      <c r="Y2389" s="190">
        <v>2382</v>
      </c>
      <c r="Z2389" s="200">
        <v>0.55000000000000004</v>
      </c>
      <c r="AA2389" s="200">
        <v>0.13</v>
      </c>
      <c r="AB2389" s="200">
        <v>0.3</v>
      </c>
      <c r="AC2389" s="200">
        <v>0.85</v>
      </c>
      <c r="AL2389"/>
      <c r="AM2389"/>
      <c r="AN2389"/>
      <c r="AO2389"/>
      <c r="AP2389"/>
      <c r="AQ2389"/>
      <c r="AR2389"/>
      <c r="AS2389"/>
      <c r="AT2389"/>
      <c r="AU2389"/>
    </row>
    <row r="2390" spans="17:47" x14ac:dyDescent="0.2">
      <c r="Q2390" s="142">
        <f>TRUNC('TARIFA ENTREGA A DIRECCION USD'!D2391-'TARIFA ENTREGA A DIRECCION USD'!D2390,2)</f>
        <v>0.54</v>
      </c>
      <c r="R2390" s="190">
        <v>2383</v>
      </c>
      <c r="S2390" s="200">
        <f>TRUNC((('TARIFA ENTREGA A DIRECCION USD'!C2390-'TARIFA ENTREGA A DIRECCION USD'!D2390)/'TARIFA ENTREGA A DIRECCION USD'!D2390)+1,3)</f>
        <v>0.72399999999999998</v>
      </c>
      <c r="T2390" s="200">
        <f>TRUNC(('TARIFA ENTREGA A DIRECCION USD'!E2390-'TARIFA ENTREGA A DIRECCION USD'!D2390)/'TARIFA ENTREGA A DIRECCION USD'!D2390,3)</f>
        <v>0.25600000000000001</v>
      </c>
      <c r="U2390" s="200">
        <f>TRUNC(('TARIFA ENTREGA A DIRECCION USD'!F2390-'TARIFA ENTREGA A DIRECCION USD'!D2390)/'TARIFA ENTREGA A DIRECCION USD'!D2390,3)</f>
        <v>0.43</v>
      </c>
      <c r="V2390" s="200">
        <f>TRUNC(('TARIFA ENTREGA A DIRECCION USD'!G2390-'TARIFA ENTREGA A DIRECCION USD'!D2390)/'TARIFA ENTREGA A DIRECCION USD'!D2390,3)</f>
        <v>0.95899999999999996</v>
      </c>
      <c r="X2390" s="142">
        <v>16.12</v>
      </c>
      <c r="Y2390" s="190">
        <v>2383</v>
      </c>
      <c r="Z2390" s="200">
        <v>0.55000000000000004</v>
      </c>
      <c r="AA2390" s="200">
        <v>0.13</v>
      </c>
      <c r="AB2390" s="200">
        <v>0.3</v>
      </c>
      <c r="AC2390" s="200">
        <v>0.85</v>
      </c>
      <c r="AL2390"/>
      <c r="AM2390"/>
      <c r="AN2390"/>
      <c r="AO2390"/>
      <c r="AP2390"/>
      <c r="AQ2390"/>
      <c r="AR2390"/>
      <c r="AS2390"/>
      <c r="AT2390"/>
      <c r="AU2390"/>
    </row>
    <row r="2391" spans="17:47" x14ac:dyDescent="0.2">
      <c r="Q2391" s="142">
        <f>TRUNC('TARIFA ENTREGA A DIRECCION USD'!D2392-'TARIFA ENTREGA A DIRECCION USD'!D2391,2)</f>
        <v>0.54</v>
      </c>
      <c r="R2391" s="190">
        <v>2384</v>
      </c>
      <c r="S2391" s="200">
        <f>TRUNC((('TARIFA ENTREGA A DIRECCION USD'!C2391-'TARIFA ENTREGA A DIRECCION USD'!D2391)/'TARIFA ENTREGA A DIRECCION USD'!D2391)+1,3)</f>
        <v>0.72399999999999998</v>
      </c>
      <c r="T2391" s="200">
        <f>TRUNC(('TARIFA ENTREGA A DIRECCION USD'!E2391-'TARIFA ENTREGA A DIRECCION USD'!D2391)/'TARIFA ENTREGA A DIRECCION USD'!D2391,3)</f>
        <v>0.25600000000000001</v>
      </c>
      <c r="U2391" s="200">
        <f>TRUNC(('TARIFA ENTREGA A DIRECCION USD'!F2391-'TARIFA ENTREGA A DIRECCION USD'!D2391)/'TARIFA ENTREGA A DIRECCION USD'!D2391,3)</f>
        <v>0.43</v>
      </c>
      <c r="V2391" s="200">
        <f>TRUNC(('TARIFA ENTREGA A DIRECCION USD'!G2391-'TARIFA ENTREGA A DIRECCION USD'!D2391)/'TARIFA ENTREGA A DIRECCION USD'!D2391,3)</f>
        <v>0.95899999999999996</v>
      </c>
      <c r="X2391" s="142">
        <v>16.12</v>
      </c>
      <c r="Y2391" s="190">
        <v>2384</v>
      </c>
      <c r="Z2391" s="200">
        <v>0.55000000000000004</v>
      </c>
      <c r="AA2391" s="200">
        <v>0.13</v>
      </c>
      <c r="AB2391" s="200">
        <v>0.3</v>
      </c>
      <c r="AC2391" s="200">
        <v>0.85</v>
      </c>
      <c r="AL2391"/>
      <c r="AM2391"/>
      <c r="AN2391"/>
      <c r="AO2391"/>
      <c r="AP2391"/>
      <c r="AQ2391"/>
      <c r="AR2391"/>
      <c r="AS2391"/>
      <c r="AT2391"/>
      <c r="AU2391"/>
    </row>
    <row r="2392" spans="17:47" x14ac:dyDescent="0.2">
      <c r="Q2392" s="142">
        <f>TRUNC('TARIFA ENTREGA A DIRECCION USD'!D2393-'TARIFA ENTREGA A DIRECCION USD'!D2392,2)</f>
        <v>0.54</v>
      </c>
      <c r="R2392" s="190">
        <v>2385</v>
      </c>
      <c r="S2392" s="200">
        <f>TRUNC((('TARIFA ENTREGA A DIRECCION USD'!C2392-'TARIFA ENTREGA A DIRECCION USD'!D2392)/'TARIFA ENTREGA A DIRECCION USD'!D2392)+1,3)</f>
        <v>0.72399999999999998</v>
      </c>
      <c r="T2392" s="200">
        <f>TRUNC(('TARIFA ENTREGA A DIRECCION USD'!E2392-'TARIFA ENTREGA A DIRECCION USD'!D2392)/'TARIFA ENTREGA A DIRECCION USD'!D2392,3)</f>
        <v>0.25600000000000001</v>
      </c>
      <c r="U2392" s="200">
        <f>TRUNC(('TARIFA ENTREGA A DIRECCION USD'!F2392-'TARIFA ENTREGA A DIRECCION USD'!D2392)/'TARIFA ENTREGA A DIRECCION USD'!D2392,3)</f>
        <v>0.43</v>
      </c>
      <c r="V2392" s="200">
        <f>TRUNC(('TARIFA ENTREGA A DIRECCION USD'!G2392-'TARIFA ENTREGA A DIRECCION USD'!D2392)/'TARIFA ENTREGA A DIRECCION USD'!D2392,3)</f>
        <v>0.95899999999999996</v>
      </c>
      <c r="X2392" s="142">
        <v>16.12</v>
      </c>
      <c r="Y2392" s="190">
        <v>2385</v>
      </c>
      <c r="Z2392" s="200">
        <v>0.55000000000000004</v>
      </c>
      <c r="AA2392" s="200">
        <v>0.13</v>
      </c>
      <c r="AB2392" s="200">
        <v>0.3</v>
      </c>
      <c r="AC2392" s="200">
        <v>0.85</v>
      </c>
      <c r="AL2392"/>
      <c r="AM2392"/>
      <c r="AN2392"/>
      <c r="AO2392"/>
      <c r="AP2392"/>
      <c r="AQ2392"/>
      <c r="AR2392"/>
      <c r="AS2392"/>
      <c r="AT2392"/>
      <c r="AU2392"/>
    </row>
    <row r="2393" spans="17:47" x14ac:dyDescent="0.2">
      <c r="Q2393" s="142">
        <f>TRUNC('TARIFA ENTREGA A DIRECCION USD'!D2394-'TARIFA ENTREGA A DIRECCION USD'!D2393,2)</f>
        <v>0.54</v>
      </c>
      <c r="R2393" s="190">
        <v>2386</v>
      </c>
      <c r="S2393" s="200">
        <f>TRUNC((('TARIFA ENTREGA A DIRECCION USD'!C2393-'TARIFA ENTREGA A DIRECCION USD'!D2393)/'TARIFA ENTREGA A DIRECCION USD'!D2393)+1,3)</f>
        <v>0.72399999999999998</v>
      </c>
      <c r="T2393" s="200">
        <f>TRUNC(('TARIFA ENTREGA A DIRECCION USD'!E2393-'TARIFA ENTREGA A DIRECCION USD'!D2393)/'TARIFA ENTREGA A DIRECCION USD'!D2393,3)</f>
        <v>0.25600000000000001</v>
      </c>
      <c r="U2393" s="200">
        <f>TRUNC(('TARIFA ENTREGA A DIRECCION USD'!F2393-'TARIFA ENTREGA A DIRECCION USD'!D2393)/'TARIFA ENTREGA A DIRECCION USD'!D2393,3)</f>
        <v>0.43</v>
      </c>
      <c r="V2393" s="200">
        <f>TRUNC(('TARIFA ENTREGA A DIRECCION USD'!G2393-'TARIFA ENTREGA A DIRECCION USD'!D2393)/'TARIFA ENTREGA A DIRECCION USD'!D2393,3)</f>
        <v>0.95899999999999996</v>
      </c>
      <c r="X2393" s="142">
        <v>16.12</v>
      </c>
      <c r="Y2393" s="190">
        <v>2386</v>
      </c>
      <c r="Z2393" s="200">
        <v>0.55000000000000004</v>
      </c>
      <c r="AA2393" s="200">
        <v>0.13</v>
      </c>
      <c r="AB2393" s="200">
        <v>0.3</v>
      </c>
      <c r="AC2393" s="200">
        <v>0.85</v>
      </c>
      <c r="AL2393"/>
      <c r="AM2393"/>
      <c r="AN2393"/>
      <c r="AO2393"/>
      <c r="AP2393"/>
      <c r="AQ2393"/>
      <c r="AR2393"/>
      <c r="AS2393"/>
      <c r="AT2393"/>
      <c r="AU2393"/>
    </row>
    <row r="2394" spans="17:47" x14ac:dyDescent="0.2">
      <c r="Q2394" s="142">
        <f>TRUNC('TARIFA ENTREGA A DIRECCION USD'!D2395-'TARIFA ENTREGA A DIRECCION USD'!D2394,2)</f>
        <v>0.54</v>
      </c>
      <c r="R2394" s="190">
        <v>2387</v>
      </c>
      <c r="S2394" s="200">
        <f>TRUNC((('TARIFA ENTREGA A DIRECCION USD'!C2394-'TARIFA ENTREGA A DIRECCION USD'!D2394)/'TARIFA ENTREGA A DIRECCION USD'!D2394)+1,3)</f>
        <v>0.72399999999999998</v>
      </c>
      <c r="T2394" s="200">
        <f>TRUNC(('TARIFA ENTREGA A DIRECCION USD'!E2394-'TARIFA ENTREGA A DIRECCION USD'!D2394)/'TARIFA ENTREGA A DIRECCION USD'!D2394,3)</f>
        <v>0.25600000000000001</v>
      </c>
      <c r="U2394" s="200">
        <f>TRUNC(('TARIFA ENTREGA A DIRECCION USD'!F2394-'TARIFA ENTREGA A DIRECCION USD'!D2394)/'TARIFA ENTREGA A DIRECCION USD'!D2394,3)</f>
        <v>0.43</v>
      </c>
      <c r="V2394" s="200">
        <f>TRUNC(('TARIFA ENTREGA A DIRECCION USD'!G2394-'TARIFA ENTREGA A DIRECCION USD'!D2394)/'TARIFA ENTREGA A DIRECCION USD'!D2394,3)</f>
        <v>0.95899999999999996</v>
      </c>
      <c r="X2394" s="142">
        <v>16.12</v>
      </c>
      <c r="Y2394" s="190">
        <v>2387</v>
      </c>
      <c r="Z2394" s="200">
        <v>0.55000000000000004</v>
      </c>
      <c r="AA2394" s="200">
        <v>0.13</v>
      </c>
      <c r="AB2394" s="200">
        <v>0.3</v>
      </c>
      <c r="AC2394" s="200">
        <v>0.85</v>
      </c>
      <c r="AL2394"/>
      <c r="AM2394"/>
      <c r="AN2394"/>
      <c r="AO2394"/>
      <c r="AP2394"/>
      <c r="AQ2394"/>
      <c r="AR2394"/>
      <c r="AS2394"/>
      <c r="AT2394"/>
      <c r="AU2394"/>
    </row>
    <row r="2395" spans="17:47" x14ac:dyDescent="0.2">
      <c r="Q2395" s="142">
        <f>TRUNC('TARIFA ENTREGA A DIRECCION USD'!D2396-'TARIFA ENTREGA A DIRECCION USD'!D2395,2)</f>
        <v>0.54</v>
      </c>
      <c r="R2395" s="190">
        <v>2388</v>
      </c>
      <c r="S2395" s="200">
        <f>TRUNC((('TARIFA ENTREGA A DIRECCION USD'!C2395-'TARIFA ENTREGA A DIRECCION USD'!D2395)/'TARIFA ENTREGA A DIRECCION USD'!D2395)+1,3)</f>
        <v>0.72399999999999998</v>
      </c>
      <c r="T2395" s="200">
        <f>TRUNC(('TARIFA ENTREGA A DIRECCION USD'!E2395-'TARIFA ENTREGA A DIRECCION USD'!D2395)/'TARIFA ENTREGA A DIRECCION USD'!D2395,3)</f>
        <v>0.25600000000000001</v>
      </c>
      <c r="U2395" s="200">
        <f>TRUNC(('TARIFA ENTREGA A DIRECCION USD'!F2395-'TARIFA ENTREGA A DIRECCION USD'!D2395)/'TARIFA ENTREGA A DIRECCION USD'!D2395,3)</f>
        <v>0.43</v>
      </c>
      <c r="V2395" s="200">
        <f>TRUNC(('TARIFA ENTREGA A DIRECCION USD'!G2395-'TARIFA ENTREGA A DIRECCION USD'!D2395)/'TARIFA ENTREGA A DIRECCION USD'!D2395,3)</f>
        <v>0.95899999999999996</v>
      </c>
      <c r="X2395" s="142">
        <v>16.12</v>
      </c>
      <c r="Y2395" s="190">
        <v>2388</v>
      </c>
      <c r="Z2395" s="200">
        <v>0.55000000000000004</v>
      </c>
      <c r="AA2395" s="200">
        <v>0.13</v>
      </c>
      <c r="AB2395" s="200">
        <v>0.3</v>
      </c>
      <c r="AC2395" s="200">
        <v>0.85</v>
      </c>
      <c r="AL2395"/>
      <c r="AM2395"/>
      <c r="AN2395"/>
      <c r="AO2395"/>
      <c r="AP2395"/>
      <c r="AQ2395"/>
      <c r="AR2395"/>
      <c r="AS2395"/>
      <c r="AT2395"/>
      <c r="AU2395"/>
    </row>
    <row r="2396" spans="17:47" x14ac:dyDescent="0.2">
      <c r="Q2396" s="142">
        <f>TRUNC('TARIFA ENTREGA A DIRECCION USD'!D2397-'TARIFA ENTREGA A DIRECCION USD'!D2396,2)</f>
        <v>0.54</v>
      </c>
      <c r="R2396" s="190">
        <v>2389</v>
      </c>
      <c r="S2396" s="200">
        <f>TRUNC((('TARIFA ENTREGA A DIRECCION USD'!C2396-'TARIFA ENTREGA A DIRECCION USD'!D2396)/'TARIFA ENTREGA A DIRECCION USD'!D2396)+1,3)</f>
        <v>0.72399999999999998</v>
      </c>
      <c r="T2396" s="200">
        <f>TRUNC(('TARIFA ENTREGA A DIRECCION USD'!E2396-'TARIFA ENTREGA A DIRECCION USD'!D2396)/'TARIFA ENTREGA A DIRECCION USD'!D2396,3)</f>
        <v>0.25600000000000001</v>
      </c>
      <c r="U2396" s="200">
        <f>TRUNC(('TARIFA ENTREGA A DIRECCION USD'!F2396-'TARIFA ENTREGA A DIRECCION USD'!D2396)/'TARIFA ENTREGA A DIRECCION USD'!D2396,3)</f>
        <v>0.43</v>
      </c>
      <c r="V2396" s="200">
        <f>TRUNC(('TARIFA ENTREGA A DIRECCION USD'!G2396-'TARIFA ENTREGA A DIRECCION USD'!D2396)/'TARIFA ENTREGA A DIRECCION USD'!D2396,3)</f>
        <v>0.95899999999999996</v>
      </c>
      <c r="X2396" s="142">
        <v>16.12</v>
      </c>
      <c r="Y2396" s="190">
        <v>2389</v>
      </c>
      <c r="Z2396" s="200">
        <v>0.55000000000000004</v>
      </c>
      <c r="AA2396" s="200">
        <v>0.13</v>
      </c>
      <c r="AB2396" s="200">
        <v>0.3</v>
      </c>
      <c r="AC2396" s="200">
        <v>0.85</v>
      </c>
      <c r="AL2396"/>
      <c r="AM2396"/>
      <c r="AN2396"/>
      <c r="AO2396"/>
      <c r="AP2396"/>
      <c r="AQ2396"/>
      <c r="AR2396"/>
      <c r="AS2396"/>
      <c r="AT2396"/>
      <c r="AU2396"/>
    </row>
    <row r="2397" spans="17:47" x14ac:dyDescent="0.2">
      <c r="Q2397" s="142">
        <f>TRUNC('TARIFA ENTREGA A DIRECCION USD'!D2398-'TARIFA ENTREGA A DIRECCION USD'!D2397,2)</f>
        <v>0.54</v>
      </c>
      <c r="R2397" s="190">
        <v>2390</v>
      </c>
      <c r="S2397" s="200">
        <f>TRUNC((('TARIFA ENTREGA A DIRECCION USD'!C2397-'TARIFA ENTREGA A DIRECCION USD'!D2397)/'TARIFA ENTREGA A DIRECCION USD'!D2397)+1,3)</f>
        <v>0.72399999999999998</v>
      </c>
      <c r="T2397" s="200">
        <f>TRUNC(('TARIFA ENTREGA A DIRECCION USD'!E2397-'TARIFA ENTREGA A DIRECCION USD'!D2397)/'TARIFA ENTREGA A DIRECCION USD'!D2397,3)</f>
        <v>0.25600000000000001</v>
      </c>
      <c r="U2397" s="200">
        <f>TRUNC(('TARIFA ENTREGA A DIRECCION USD'!F2397-'TARIFA ENTREGA A DIRECCION USD'!D2397)/'TARIFA ENTREGA A DIRECCION USD'!D2397,3)</f>
        <v>0.43</v>
      </c>
      <c r="V2397" s="200">
        <f>TRUNC(('TARIFA ENTREGA A DIRECCION USD'!G2397-'TARIFA ENTREGA A DIRECCION USD'!D2397)/'TARIFA ENTREGA A DIRECCION USD'!D2397,3)</f>
        <v>0.95899999999999996</v>
      </c>
      <c r="X2397" s="142">
        <v>16.12</v>
      </c>
      <c r="Y2397" s="190">
        <v>2390</v>
      </c>
      <c r="Z2397" s="200">
        <v>0.55000000000000004</v>
      </c>
      <c r="AA2397" s="200">
        <v>0.13</v>
      </c>
      <c r="AB2397" s="200">
        <v>0.3</v>
      </c>
      <c r="AC2397" s="200">
        <v>0.85</v>
      </c>
      <c r="AL2397"/>
      <c r="AM2397"/>
      <c r="AN2397"/>
      <c r="AO2397"/>
      <c r="AP2397"/>
      <c r="AQ2397"/>
      <c r="AR2397"/>
      <c r="AS2397"/>
      <c r="AT2397"/>
      <c r="AU2397"/>
    </row>
    <row r="2398" spans="17:47" x14ac:dyDescent="0.2">
      <c r="Q2398" s="142">
        <f>TRUNC('TARIFA ENTREGA A DIRECCION USD'!D2399-'TARIFA ENTREGA A DIRECCION USD'!D2398,2)</f>
        <v>0.54</v>
      </c>
      <c r="R2398" s="190">
        <v>2391</v>
      </c>
      <c r="S2398" s="200">
        <f>TRUNC((('TARIFA ENTREGA A DIRECCION USD'!C2398-'TARIFA ENTREGA A DIRECCION USD'!D2398)/'TARIFA ENTREGA A DIRECCION USD'!D2398)+1,3)</f>
        <v>0.72399999999999998</v>
      </c>
      <c r="T2398" s="200">
        <f>TRUNC(('TARIFA ENTREGA A DIRECCION USD'!E2398-'TARIFA ENTREGA A DIRECCION USD'!D2398)/'TARIFA ENTREGA A DIRECCION USD'!D2398,3)</f>
        <v>0.25600000000000001</v>
      </c>
      <c r="U2398" s="200">
        <f>TRUNC(('TARIFA ENTREGA A DIRECCION USD'!F2398-'TARIFA ENTREGA A DIRECCION USD'!D2398)/'TARIFA ENTREGA A DIRECCION USD'!D2398,3)</f>
        <v>0.43</v>
      </c>
      <c r="V2398" s="200">
        <f>TRUNC(('TARIFA ENTREGA A DIRECCION USD'!G2398-'TARIFA ENTREGA A DIRECCION USD'!D2398)/'TARIFA ENTREGA A DIRECCION USD'!D2398,3)</f>
        <v>0.95899999999999996</v>
      </c>
      <c r="X2398" s="142">
        <v>16.12</v>
      </c>
      <c r="Y2398" s="190">
        <v>2391</v>
      </c>
      <c r="Z2398" s="200">
        <v>0.55000000000000004</v>
      </c>
      <c r="AA2398" s="200">
        <v>0.13</v>
      </c>
      <c r="AB2398" s="200">
        <v>0.3</v>
      </c>
      <c r="AC2398" s="200">
        <v>0.85</v>
      </c>
      <c r="AL2398"/>
      <c r="AM2398"/>
      <c r="AN2398"/>
      <c r="AO2398"/>
      <c r="AP2398"/>
      <c r="AQ2398"/>
      <c r="AR2398"/>
      <c r="AS2398"/>
      <c r="AT2398"/>
      <c r="AU2398"/>
    </row>
    <row r="2399" spans="17:47" x14ac:dyDescent="0.2">
      <c r="Q2399" s="142">
        <f>TRUNC('TARIFA ENTREGA A DIRECCION USD'!D2400-'TARIFA ENTREGA A DIRECCION USD'!D2399,2)</f>
        <v>0.54</v>
      </c>
      <c r="R2399" s="190">
        <v>2392</v>
      </c>
      <c r="S2399" s="200">
        <f>TRUNC((('TARIFA ENTREGA A DIRECCION USD'!C2399-'TARIFA ENTREGA A DIRECCION USD'!D2399)/'TARIFA ENTREGA A DIRECCION USD'!D2399)+1,3)</f>
        <v>0.72399999999999998</v>
      </c>
      <c r="T2399" s="200">
        <f>TRUNC(('TARIFA ENTREGA A DIRECCION USD'!E2399-'TARIFA ENTREGA A DIRECCION USD'!D2399)/'TARIFA ENTREGA A DIRECCION USD'!D2399,3)</f>
        <v>0.25600000000000001</v>
      </c>
      <c r="U2399" s="200">
        <f>TRUNC(('TARIFA ENTREGA A DIRECCION USD'!F2399-'TARIFA ENTREGA A DIRECCION USD'!D2399)/'TARIFA ENTREGA A DIRECCION USD'!D2399,3)</f>
        <v>0.43</v>
      </c>
      <c r="V2399" s="200">
        <f>TRUNC(('TARIFA ENTREGA A DIRECCION USD'!G2399-'TARIFA ENTREGA A DIRECCION USD'!D2399)/'TARIFA ENTREGA A DIRECCION USD'!D2399,3)</f>
        <v>0.95899999999999996</v>
      </c>
      <c r="X2399" s="142">
        <v>16.12</v>
      </c>
      <c r="Y2399" s="190">
        <v>2392</v>
      </c>
      <c r="Z2399" s="200">
        <v>0.55000000000000004</v>
      </c>
      <c r="AA2399" s="200">
        <v>0.13</v>
      </c>
      <c r="AB2399" s="200">
        <v>0.3</v>
      </c>
      <c r="AC2399" s="200">
        <v>0.85</v>
      </c>
      <c r="AL2399"/>
      <c r="AM2399"/>
      <c r="AN2399"/>
      <c r="AO2399"/>
      <c r="AP2399"/>
      <c r="AQ2399"/>
      <c r="AR2399"/>
      <c r="AS2399"/>
      <c r="AT2399"/>
      <c r="AU2399"/>
    </row>
    <row r="2400" spans="17:47" x14ac:dyDescent="0.2">
      <c r="Q2400" s="142">
        <f>TRUNC('TARIFA ENTREGA A DIRECCION USD'!D2401-'TARIFA ENTREGA A DIRECCION USD'!D2400,2)</f>
        <v>0.54</v>
      </c>
      <c r="R2400" s="190">
        <v>2393</v>
      </c>
      <c r="S2400" s="200">
        <f>TRUNC((('TARIFA ENTREGA A DIRECCION USD'!C2400-'TARIFA ENTREGA A DIRECCION USD'!D2400)/'TARIFA ENTREGA A DIRECCION USD'!D2400)+1,3)</f>
        <v>0.72399999999999998</v>
      </c>
      <c r="T2400" s="200">
        <f>TRUNC(('TARIFA ENTREGA A DIRECCION USD'!E2400-'TARIFA ENTREGA A DIRECCION USD'!D2400)/'TARIFA ENTREGA A DIRECCION USD'!D2400,3)</f>
        <v>0.25600000000000001</v>
      </c>
      <c r="U2400" s="200">
        <f>TRUNC(('TARIFA ENTREGA A DIRECCION USD'!F2400-'TARIFA ENTREGA A DIRECCION USD'!D2400)/'TARIFA ENTREGA A DIRECCION USD'!D2400,3)</f>
        <v>0.43</v>
      </c>
      <c r="V2400" s="200">
        <f>TRUNC(('TARIFA ENTREGA A DIRECCION USD'!G2400-'TARIFA ENTREGA A DIRECCION USD'!D2400)/'TARIFA ENTREGA A DIRECCION USD'!D2400,3)</f>
        <v>0.95899999999999996</v>
      </c>
      <c r="X2400" s="142">
        <v>16.12</v>
      </c>
      <c r="Y2400" s="190">
        <v>2393</v>
      </c>
      <c r="Z2400" s="200">
        <v>0.55000000000000004</v>
      </c>
      <c r="AA2400" s="200">
        <v>0.13</v>
      </c>
      <c r="AB2400" s="200">
        <v>0.3</v>
      </c>
      <c r="AC2400" s="200">
        <v>0.85</v>
      </c>
      <c r="AL2400"/>
      <c r="AM2400"/>
      <c r="AN2400"/>
      <c r="AO2400"/>
      <c r="AP2400"/>
      <c r="AQ2400"/>
      <c r="AR2400"/>
      <c r="AS2400"/>
      <c r="AT2400"/>
      <c r="AU2400"/>
    </row>
    <row r="2401" spans="17:47" x14ac:dyDescent="0.2">
      <c r="Q2401" s="142">
        <f>TRUNC('TARIFA ENTREGA A DIRECCION USD'!D2402-'TARIFA ENTREGA A DIRECCION USD'!D2401,2)</f>
        <v>0.54</v>
      </c>
      <c r="R2401" s="190">
        <v>2394</v>
      </c>
      <c r="S2401" s="200">
        <f>TRUNC((('TARIFA ENTREGA A DIRECCION USD'!C2401-'TARIFA ENTREGA A DIRECCION USD'!D2401)/'TARIFA ENTREGA A DIRECCION USD'!D2401)+1,3)</f>
        <v>0.72399999999999998</v>
      </c>
      <c r="T2401" s="200">
        <f>TRUNC(('TARIFA ENTREGA A DIRECCION USD'!E2401-'TARIFA ENTREGA A DIRECCION USD'!D2401)/'TARIFA ENTREGA A DIRECCION USD'!D2401,3)</f>
        <v>0.25600000000000001</v>
      </c>
      <c r="U2401" s="200">
        <f>TRUNC(('TARIFA ENTREGA A DIRECCION USD'!F2401-'TARIFA ENTREGA A DIRECCION USD'!D2401)/'TARIFA ENTREGA A DIRECCION USD'!D2401,3)</f>
        <v>0.43</v>
      </c>
      <c r="V2401" s="200">
        <f>TRUNC(('TARIFA ENTREGA A DIRECCION USD'!G2401-'TARIFA ENTREGA A DIRECCION USD'!D2401)/'TARIFA ENTREGA A DIRECCION USD'!D2401,3)</f>
        <v>0.95899999999999996</v>
      </c>
      <c r="X2401" s="142">
        <v>16.12</v>
      </c>
      <c r="Y2401" s="190">
        <v>2394</v>
      </c>
      <c r="Z2401" s="200">
        <v>0.55000000000000004</v>
      </c>
      <c r="AA2401" s="200">
        <v>0.13</v>
      </c>
      <c r="AB2401" s="200">
        <v>0.3</v>
      </c>
      <c r="AC2401" s="200">
        <v>0.85</v>
      </c>
      <c r="AL2401"/>
      <c r="AM2401"/>
      <c r="AN2401"/>
      <c r="AO2401"/>
      <c r="AP2401"/>
      <c r="AQ2401"/>
      <c r="AR2401"/>
      <c r="AS2401"/>
      <c r="AT2401"/>
      <c r="AU2401"/>
    </row>
    <row r="2402" spans="17:47" x14ac:dyDescent="0.2">
      <c r="Q2402" s="142">
        <f>TRUNC('TARIFA ENTREGA A DIRECCION USD'!D2403-'TARIFA ENTREGA A DIRECCION USD'!D2402,2)</f>
        <v>0.54</v>
      </c>
      <c r="R2402" s="190">
        <v>2395</v>
      </c>
      <c r="S2402" s="200">
        <f>TRUNC((('TARIFA ENTREGA A DIRECCION USD'!C2402-'TARIFA ENTREGA A DIRECCION USD'!D2402)/'TARIFA ENTREGA A DIRECCION USD'!D2402)+1,3)</f>
        <v>0.72399999999999998</v>
      </c>
      <c r="T2402" s="200">
        <f>TRUNC(('TARIFA ENTREGA A DIRECCION USD'!E2402-'TARIFA ENTREGA A DIRECCION USD'!D2402)/'TARIFA ENTREGA A DIRECCION USD'!D2402,3)</f>
        <v>0.25600000000000001</v>
      </c>
      <c r="U2402" s="200">
        <f>TRUNC(('TARIFA ENTREGA A DIRECCION USD'!F2402-'TARIFA ENTREGA A DIRECCION USD'!D2402)/'TARIFA ENTREGA A DIRECCION USD'!D2402,3)</f>
        <v>0.43</v>
      </c>
      <c r="V2402" s="200">
        <f>TRUNC(('TARIFA ENTREGA A DIRECCION USD'!G2402-'TARIFA ENTREGA A DIRECCION USD'!D2402)/'TARIFA ENTREGA A DIRECCION USD'!D2402,3)</f>
        <v>0.95899999999999996</v>
      </c>
      <c r="X2402" s="142">
        <v>16.12</v>
      </c>
      <c r="Y2402" s="190">
        <v>2395</v>
      </c>
      <c r="Z2402" s="200">
        <v>0.55000000000000004</v>
      </c>
      <c r="AA2402" s="200">
        <v>0.13</v>
      </c>
      <c r="AB2402" s="200">
        <v>0.3</v>
      </c>
      <c r="AC2402" s="200">
        <v>0.85</v>
      </c>
      <c r="AL2402"/>
      <c r="AM2402"/>
      <c r="AN2402"/>
      <c r="AO2402"/>
      <c r="AP2402"/>
      <c r="AQ2402"/>
      <c r="AR2402"/>
      <c r="AS2402"/>
      <c r="AT2402"/>
      <c r="AU2402"/>
    </row>
    <row r="2403" spans="17:47" x14ac:dyDescent="0.2">
      <c r="Q2403" s="142">
        <f>TRUNC('TARIFA ENTREGA A DIRECCION USD'!D2404-'TARIFA ENTREGA A DIRECCION USD'!D2403,2)</f>
        <v>0.54</v>
      </c>
      <c r="R2403" s="190">
        <v>2396</v>
      </c>
      <c r="S2403" s="200">
        <f>TRUNC((('TARIFA ENTREGA A DIRECCION USD'!C2403-'TARIFA ENTREGA A DIRECCION USD'!D2403)/'TARIFA ENTREGA A DIRECCION USD'!D2403)+1,3)</f>
        <v>0.72399999999999998</v>
      </c>
      <c r="T2403" s="200">
        <f>TRUNC(('TARIFA ENTREGA A DIRECCION USD'!E2403-'TARIFA ENTREGA A DIRECCION USD'!D2403)/'TARIFA ENTREGA A DIRECCION USD'!D2403,3)</f>
        <v>0.25600000000000001</v>
      </c>
      <c r="U2403" s="200">
        <f>TRUNC(('TARIFA ENTREGA A DIRECCION USD'!F2403-'TARIFA ENTREGA A DIRECCION USD'!D2403)/'TARIFA ENTREGA A DIRECCION USD'!D2403,3)</f>
        <v>0.43</v>
      </c>
      <c r="V2403" s="200">
        <f>TRUNC(('TARIFA ENTREGA A DIRECCION USD'!G2403-'TARIFA ENTREGA A DIRECCION USD'!D2403)/'TARIFA ENTREGA A DIRECCION USD'!D2403,3)</f>
        <v>0.95899999999999996</v>
      </c>
      <c r="X2403" s="142">
        <v>16.12</v>
      </c>
      <c r="Y2403" s="190">
        <v>2396</v>
      </c>
      <c r="Z2403" s="200">
        <v>0.55000000000000004</v>
      </c>
      <c r="AA2403" s="200">
        <v>0.13</v>
      </c>
      <c r="AB2403" s="200">
        <v>0.3</v>
      </c>
      <c r="AC2403" s="200">
        <v>0.85</v>
      </c>
      <c r="AL2403"/>
      <c r="AM2403"/>
      <c r="AN2403"/>
      <c r="AO2403"/>
      <c r="AP2403"/>
      <c r="AQ2403"/>
      <c r="AR2403"/>
      <c r="AS2403"/>
      <c r="AT2403"/>
      <c r="AU2403"/>
    </row>
    <row r="2404" spans="17:47" x14ac:dyDescent="0.2">
      <c r="Q2404" s="142">
        <f>TRUNC('TARIFA ENTREGA A DIRECCION USD'!D2405-'TARIFA ENTREGA A DIRECCION USD'!D2404,2)</f>
        <v>0.54</v>
      </c>
      <c r="R2404" s="190">
        <v>2397</v>
      </c>
      <c r="S2404" s="200">
        <f>TRUNC((('TARIFA ENTREGA A DIRECCION USD'!C2404-'TARIFA ENTREGA A DIRECCION USD'!D2404)/'TARIFA ENTREGA A DIRECCION USD'!D2404)+1,3)</f>
        <v>0.72399999999999998</v>
      </c>
      <c r="T2404" s="200">
        <f>TRUNC(('TARIFA ENTREGA A DIRECCION USD'!E2404-'TARIFA ENTREGA A DIRECCION USD'!D2404)/'TARIFA ENTREGA A DIRECCION USD'!D2404,3)</f>
        <v>0.25600000000000001</v>
      </c>
      <c r="U2404" s="200">
        <f>TRUNC(('TARIFA ENTREGA A DIRECCION USD'!F2404-'TARIFA ENTREGA A DIRECCION USD'!D2404)/'TARIFA ENTREGA A DIRECCION USD'!D2404,3)</f>
        <v>0.43</v>
      </c>
      <c r="V2404" s="200">
        <f>TRUNC(('TARIFA ENTREGA A DIRECCION USD'!G2404-'TARIFA ENTREGA A DIRECCION USD'!D2404)/'TARIFA ENTREGA A DIRECCION USD'!D2404,3)</f>
        <v>0.95899999999999996</v>
      </c>
      <c r="X2404" s="142">
        <v>16.12</v>
      </c>
      <c r="Y2404" s="190">
        <v>2397</v>
      </c>
      <c r="Z2404" s="200">
        <v>0.55000000000000004</v>
      </c>
      <c r="AA2404" s="200">
        <v>0.13</v>
      </c>
      <c r="AB2404" s="200">
        <v>0.3</v>
      </c>
      <c r="AC2404" s="200">
        <v>0.85</v>
      </c>
      <c r="AL2404"/>
      <c r="AM2404"/>
      <c r="AN2404"/>
      <c r="AO2404"/>
      <c r="AP2404"/>
      <c r="AQ2404"/>
      <c r="AR2404"/>
      <c r="AS2404"/>
      <c r="AT2404"/>
      <c r="AU2404"/>
    </row>
    <row r="2405" spans="17:47" x14ac:dyDescent="0.2">
      <c r="Q2405" s="142">
        <f>TRUNC('TARIFA ENTREGA A DIRECCION USD'!D2406-'TARIFA ENTREGA A DIRECCION USD'!D2405,2)</f>
        <v>0.54</v>
      </c>
      <c r="R2405" s="190">
        <v>2398</v>
      </c>
      <c r="S2405" s="200">
        <f>TRUNC((('TARIFA ENTREGA A DIRECCION USD'!C2405-'TARIFA ENTREGA A DIRECCION USD'!D2405)/'TARIFA ENTREGA A DIRECCION USD'!D2405)+1,3)</f>
        <v>0.72399999999999998</v>
      </c>
      <c r="T2405" s="200">
        <f>TRUNC(('TARIFA ENTREGA A DIRECCION USD'!E2405-'TARIFA ENTREGA A DIRECCION USD'!D2405)/'TARIFA ENTREGA A DIRECCION USD'!D2405,3)</f>
        <v>0.25600000000000001</v>
      </c>
      <c r="U2405" s="200">
        <f>TRUNC(('TARIFA ENTREGA A DIRECCION USD'!F2405-'TARIFA ENTREGA A DIRECCION USD'!D2405)/'TARIFA ENTREGA A DIRECCION USD'!D2405,3)</f>
        <v>0.43</v>
      </c>
      <c r="V2405" s="200">
        <f>TRUNC(('TARIFA ENTREGA A DIRECCION USD'!G2405-'TARIFA ENTREGA A DIRECCION USD'!D2405)/'TARIFA ENTREGA A DIRECCION USD'!D2405,3)</f>
        <v>0.95899999999999996</v>
      </c>
      <c r="X2405" s="142">
        <v>16.12</v>
      </c>
      <c r="Y2405" s="190">
        <v>2398</v>
      </c>
      <c r="Z2405" s="200">
        <v>0.55000000000000004</v>
      </c>
      <c r="AA2405" s="200">
        <v>0.13</v>
      </c>
      <c r="AB2405" s="200">
        <v>0.3</v>
      </c>
      <c r="AC2405" s="200">
        <v>0.85</v>
      </c>
      <c r="AL2405"/>
      <c r="AM2405"/>
      <c r="AN2405"/>
      <c r="AO2405"/>
      <c r="AP2405"/>
      <c r="AQ2405"/>
      <c r="AR2405"/>
      <c r="AS2405"/>
      <c r="AT2405"/>
      <c r="AU2405"/>
    </row>
    <row r="2406" spans="17:47" x14ac:dyDescent="0.2">
      <c r="Q2406" s="142">
        <f>TRUNC('TARIFA ENTREGA A DIRECCION USD'!D2407-'TARIFA ENTREGA A DIRECCION USD'!D2406,2)</f>
        <v>0.54</v>
      </c>
      <c r="R2406" s="190">
        <v>2399</v>
      </c>
      <c r="S2406" s="200">
        <f>TRUNC((('TARIFA ENTREGA A DIRECCION USD'!C2406-'TARIFA ENTREGA A DIRECCION USD'!D2406)/'TARIFA ENTREGA A DIRECCION USD'!D2406)+1,3)</f>
        <v>0.72399999999999998</v>
      </c>
      <c r="T2406" s="200">
        <f>TRUNC(('TARIFA ENTREGA A DIRECCION USD'!E2406-'TARIFA ENTREGA A DIRECCION USD'!D2406)/'TARIFA ENTREGA A DIRECCION USD'!D2406,3)</f>
        <v>0.25600000000000001</v>
      </c>
      <c r="U2406" s="200">
        <f>TRUNC(('TARIFA ENTREGA A DIRECCION USD'!F2406-'TARIFA ENTREGA A DIRECCION USD'!D2406)/'TARIFA ENTREGA A DIRECCION USD'!D2406,3)</f>
        <v>0.43</v>
      </c>
      <c r="V2406" s="200">
        <f>TRUNC(('TARIFA ENTREGA A DIRECCION USD'!G2406-'TARIFA ENTREGA A DIRECCION USD'!D2406)/'TARIFA ENTREGA A DIRECCION USD'!D2406,3)</f>
        <v>0.95899999999999996</v>
      </c>
      <c r="X2406" s="142">
        <v>16.12</v>
      </c>
      <c r="Y2406" s="190">
        <v>2399</v>
      </c>
      <c r="Z2406" s="200">
        <v>0.55000000000000004</v>
      </c>
      <c r="AA2406" s="200">
        <v>0.13</v>
      </c>
      <c r="AB2406" s="200">
        <v>0.3</v>
      </c>
      <c r="AC2406" s="200">
        <v>0.85</v>
      </c>
      <c r="AL2406"/>
      <c r="AM2406"/>
      <c r="AN2406"/>
      <c r="AO2406"/>
      <c r="AP2406"/>
      <c r="AQ2406"/>
      <c r="AR2406"/>
      <c r="AS2406"/>
      <c r="AT2406"/>
      <c r="AU2406"/>
    </row>
    <row r="2407" spans="17:47" x14ac:dyDescent="0.2">
      <c r="Q2407" s="142">
        <f>TRUNC('TARIFA ENTREGA A DIRECCION USD'!D2408-'TARIFA ENTREGA A DIRECCION USD'!D2407,2)</f>
        <v>0.54</v>
      </c>
      <c r="R2407" s="190">
        <v>2400</v>
      </c>
      <c r="S2407" s="200">
        <f>TRUNC((('TARIFA ENTREGA A DIRECCION USD'!C2407-'TARIFA ENTREGA A DIRECCION USD'!D2407)/'TARIFA ENTREGA A DIRECCION USD'!D2407)+1,3)</f>
        <v>0.72399999999999998</v>
      </c>
      <c r="T2407" s="200">
        <f>TRUNC(('TARIFA ENTREGA A DIRECCION USD'!E2407-'TARIFA ENTREGA A DIRECCION USD'!D2407)/'TARIFA ENTREGA A DIRECCION USD'!D2407,3)</f>
        <v>0.25600000000000001</v>
      </c>
      <c r="U2407" s="200">
        <f>TRUNC(('TARIFA ENTREGA A DIRECCION USD'!F2407-'TARIFA ENTREGA A DIRECCION USD'!D2407)/'TARIFA ENTREGA A DIRECCION USD'!D2407,3)</f>
        <v>0.43</v>
      </c>
      <c r="V2407" s="200">
        <f>TRUNC(('TARIFA ENTREGA A DIRECCION USD'!G2407-'TARIFA ENTREGA A DIRECCION USD'!D2407)/'TARIFA ENTREGA A DIRECCION USD'!D2407,3)</f>
        <v>0.95899999999999996</v>
      </c>
      <c r="X2407" s="142">
        <v>16.12</v>
      </c>
      <c r="Y2407" s="190">
        <v>2400</v>
      </c>
      <c r="Z2407" s="200">
        <v>0.55000000000000004</v>
      </c>
      <c r="AA2407" s="200">
        <v>0.13</v>
      </c>
      <c r="AB2407" s="200">
        <v>0.3</v>
      </c>
      <c r="AC2407" s="200">
        <v>0.85</v>
      </c>
      <c r="AL2407"/>
      <c r="AM2407"/>
      <c r="AN2407"/>
      <c r="AO2407"/>
      <c r="AP2407"/>
      <c r="AQ2407"/>
      <c r="AR2407"/>
      <c r="AS2407"/>
      <c r="AT2407"/>
      <c r="AU2407"/>
    </row>
    <row r="2408" spans="17:47" x14ac:dyDescent="0.2">
      <c r="Q2408" s="142">
        <f>TRUNC('TARIFA ENTREGA A DIRECCION USD'!D2409-'TARIFA ENTREGA A DIRECCION USD'!D2408,2)</f>
        <v>0.54</v>
      </c>
      <c r="R2408" s="190">
        <v>2401</v>
      </c>
      <c r="S2408" s="200">
        <f>TRUNC((('TARIFA ENTREGA A DIRECCION USD'!C2408-'TARIFA ENTREGA A DIRECCION USD'!D2408)/'TARIFA ENTREGA A DIRECCION USD'!D2408)+1,3)</f>
        <v>0.72399999999999998</v>
      </c>
      <c r="T2408" s="200">
        <f>TRUNC(('TARIFA ENTREGA A DIRECCION USD'!E2408-'TARIFA ENTREGA A DIRECCION USD'!D2408)/'TARIFA ENTREGA A DIRECCION USD'!D2408,3)</f>
        <v>0.25600000000000001</v>
      </c>
      <c r="U2408" s="200">
        <f>TRUNC(('TARIFA ENTREGA A DIRECCION USD'!F2408-'TARIFA ENTREGA A DIRECCION USD'!D2408)/'TARIFA ENTREGA A DIRECCION USD'!D2408,3)</f>
        <v>0.43</v>
      </c>
      <c r="V2408" s="200">
        <f>TRUNC(('TARIFA ENTREGA A DIRECCION USD'!G2408-'TARIFA ENTREGA A DIRECCION USD'!D2408)/'TARIFA ENTREGA A DIRECCION USD'!D2408,3)</f>
        <v>0.95899999999999996</v>
      </c>
      <c r="X2408" s="142">
        <v>16.12</v>
      </c>
      <c r="Y2408" s="190">
        <v>2401</v>
      </c>
      <c r="Z2408" s="200">
        <v>0.55000000000000004</v>
      </c>
      <c r="AA2408" s="200">
        <v>0.13</v>
      </c>
      <c r="AB2408" s="200">
        <v>0.3</v>
      </c>
      <c r="AC2408" s="200">
        <v>0.85</v>
      </c>
      <c r="AL2408"/>
      <c r="AM2408"/>
      <c r="AN2408"/>
      <c r="AO2408"/>
      <c r="AP2408"/>
      <c r="AQ2408"/>
      <c r="AR2408"/>
      <c r="AS2408"/>
      <c r="AT2408"/>
      <c r="AU2408"/>
    </row>
    <row r="2409" spans="17:47" x14ac:dyDescent="0.2">
      <c r="Q2409" s="142">
        <f>TRUNC('TARIFA ENTREGA A DIRECCION USD'!D2410-'TARIFA ENTREGA A DIRECCION USD'!D2409,2)</f>
        <v>0.54</v>
      </c>
      <c r="R2409" s="190">
        <v>2402</v>
      </c>
      <c r="S2409" s="200">
        <f>TRUNC((('TARIFA ENTREGA A DIRECCION USD'!C2409-'TARIFA ENTREGA A DIRECCION USD'!D2409)/'TARIFA ENTREGA A DIRECCION USD'!D2409)+1,3)</f>
        <v>0.72399999999999998</v>
      </c>
      <c r="T2409" s="200">
        <f>TRUNC(('TARIFA ENTREGA A DIRECCION USD'!E2409-'TARIFA ENTREGA A DIRECCION USD'!D2409)/'TARIFA ENTREGA A DIRECCION USD'!D2409,3)</f>
        <v>0.25600000000000001</v>
      </c>
      <c r="U2409" s="200">
        <f>TRUNC(('TARIFA ENTREGA A DIRECCION USD'!F2409-'TARIFA ENTREGA A DIRECCION USD'!D2409)/'TARIFA ENTREGA A DIRECCION USD'!D2409,3)</f>
        <v>0.43</v>
      </c>
      <c r="V2409" s="200">
        <f>TRUNC(('TARIFA ENTREGA A DIRECCION USD'!G2409-'TARIFA ENTREGA A DIRECCION USD'!D2409)/'TARIFA ENTREGA A DIRECCION USD'!D2409,3)</f>
        <v>0.95899999999999996</v>
      </c>
      <c r="X2409" s="142">
        <v>16.12</v>
      </c>
      <c r="Y2409" s="190">
        <v>2402</v>
      </c>
      <c r="Z2409" s="200">
        <v>0.55000000000000004</v>
      </c>
      <c r="AA2409" s="200">
        <v>0.13</v>
      </c>
      <c r="AB2409" s="200">
        <v>0.3</v>
      </c>
      <c r="AC2409" s="200">
        <v>0.85</v>
      </c>
      <c r="AL2409"/>
      <c r="AM2409"/>
      <c r="AN2409"/>
      <c r="AO2409"/>
      <c r="AP2409"/>
      <c r="AQ2409"/>
      <c r="AR2409"/>
      <c r="AS2409"/>
      <c r="AT2409"/>
      <c r="AU2409"/>
    </row>
    <row r="2410" spans="17:47" x14ac:dyDescent="0.2">
      <c r="Q2410" s="142">
        <f>TRUNC('TARIFA ENTREGA A DIRECCION USD'!D2411-'TARIFA ENTREGA A DIRECCION USD'!D2410,2)</f>
        <v>0.54</v>
      </c>
      <c r="R2410" s="190">
        <v>2403</v>
      </c>
      <c r="S2410" s="200">
        <f>TRUNC((('TARIFA ENTREGA A DIRECCION USD'!C2410-'TARIFA ENTREGA A DIRECCION USD'!D2410)/'TARIFA ENTREGA A DIRECCION USD'!D2410)+1,3)</f>
        <v>0.72399999999999998</v>
      </c>
      <c r="T2410" s="200">
        <f>TRUNC(('TARIFA ENTREGA A DIRECCION USD'!E2410-'TARIFA ENTREGA A DIRECCION USD'!D2410)/'TARIFA ENTREGA A DIRECCION USD'!D2410,3)</f>
        <v>0.25600000000000001</v>
      </c>
      <c r="U2410" s="200">
        <f>TRUNC(('TARIFA ENTREGA A DIRECCION USD'!F2410-'TARIFA ENTREGA A DIRECCION USD'!D2410)/'TARIFA ENTREGA A DIRECCION USD'!D2410,3)</f>
        <v>0.43</v>
      </c>
      <c r="V2410" s="200">
        <f>TRUNC(('TARIFA ENTREGA A DIRECCION USD'!G2410-'TARIFA ENTREGA A DIRECCION USD'!D2410)/'TARIFA ENTREGA A DIRECCION USD'!D2410,3)</f>
        <v>0.95899999999999996</v>
      </c>
      <c r="X2410" s="142">
        <v>16.12</v>
      </c>
      <c r="Y2410" s="190">
        <v>2403</v>
      </c>
      <c r="Z2410" s="200">
        <v>0.55000000000000004</v>
      </c>
      <c r="AA2410" s="200">
        <v>0.13</v>
      </c>
      <c r="AB2410" s="200">
        <v>0.3</v>
      </c>
      <c r="AC2410" s="200">
        <v>0.85</v>
      </c>
      <c r="AL2410"/>
      <c r="AM2410"/>
      <c r="AN2410"/>
      <c r="AO2410"/>
      <c r="AP2410"/>
      <c r="AQ2410"/>
      <c r="AR2410"/>
      <c r="AS2410"/>
      <c r="AT2410"/>
      <c r="AU2410"/>
    </row>
    <row r="2411" spans="17:47" x14ac:dyDescent="0.2">
      <c r="Q2411" s="142">
        <f>TRUNC('TARIFA ENTREGA A DIRECCION USD'!D2412-'TARIFA ENTREGA A DIRECCION USD'!D2411,2)</f>
        <v>0.54</v>
      </c>
      <c r="R2411" s="190">
        <v>2404</v>
      </c>
      <c r="S2411" s="200">
        <f>TRUNC((('TARIFA ENTREGA A DIRECCION USD'!C2411-'TARIFA ENTREGA A DIRECCION USD'!D2411)/'TARIFA ENTREGA A DIRECCION USD'!D2411)+1,3)</f>
        <v>0.72399999999999998</v>
      </c>
      <c r="T2411" s="200">
        <f>TRUNC(('TARIFA ENTREGA A DIRECCION USD'!E2411-'TARIFA ENTREGA A DIRECCION USD'!D2411)/'TARIFA ENTREGA A DIRECCION USD'!D2411,3)</f>
        <v>0.25700000000000001</v>
      </c>
      <c r="U2411" s="200">
        <f>TRUNC(('TARIFA ENTREGA A DIRECCION USD'!F2411-'TARIFA ENTREGA A DIRECCION USD'!D2411)/'TARIFA ENTREGA A DIRECCION USD'!D2411,3)</f>
        <v>0.43</v>
      </c>
      <c r="V2411" s="200">
        <f>TRUNC(('TARIFA ENTREGA A DIRECCION USD'!G2411-'TARIFA ENTREGA A DIRECCION USD'!D2411)/'TARIFA ENTREGA A DIRECCION USD'!D2411,3)</f>
        <v>0.95899999999999996</v>
      </c>
      <c r="X2411" s="142">
        <v>16.12</v>
      </c>
      <c r="Y2411" s="190">
        <v>2404</v>
      </c>
      <c r="Z2411" s="200">
        <v>0.55000000000000004</v>
      </c>
      <c r="AA2411" s="200">
        <v>0.13</v>
      </c>
      <c r="AB2411" s="200">
        <v>0.3</v>
      </c>
      <c r="AC2411" s="200">
        <v>0.85</v>
      </c>
      <c r="AL2411"/>
      <c r="AM2411"/>
      <c r="AN2411"/>
      <c r="AO2411"/>
      <c r="AP2411"/>
      <c r="AQ2411"/>
      <c r="AR2411"/>
      <c r="AS2411"/>
      <c r="AT2411"/>
      <c r="AU2411"/>
    </row>
    <row r="2412" spans="17:47" x14ac:dyDescent="0.2">
      <c r="Q2412" s="142">
        <f>TRUNC('TARIFA ENTREGA A DIRECCION USD'!D2413-'TARIFA ENTREGA A DIRECCION USD'!D2412,2)</f>
        <v>0.54</v>
      </c>
      <c r="R2412" s="190">
        <v>2405</v>
      </c>
      <c r="S2412" s="200">
        <f>TRUNC((('TARIFA ENTREGA A DIRECCION USD'!C2412-'TARIFA ENTREGA A DIRECCION USD'!D2412)/'TARIFA ENTREGA A DIRECCION USD'!D2412)+1,3)</f>
        <v>0.72399999999999998</v>
      </c>
      <c r="T2412" s="200">
        <f>TRUNC(('TARIFA ENTREGA A DIRECCION USD'!E2412-'TARIFA ENTREGA A DIRECCION USD'!D2412)/'TARIFA ENTREGA A DIRECCION USD'!D2412,3)</f>
        <v>0.25700000000000001</v>
      </c>
      <c r="U2412" s="200">
        <f>TRUNC(('TARIFA ENTREGA A DIRECCION USD'!F2412-'TARIFA ENTREGA A DIRECCION USD'!D2412)/'TARIFA ENTREGA A DIRECCION USD'!D2412,3)</f>
        <v>0.43</v>
      </c>
      <c r="V2412" s="200">
        <f>TRUNC(('TARIFA ENTREGA A DIRECCION USD'!G2412-'TARIFA ENTREGA A DIRECCION USD'!D2412)/'TARIFA ENTREGA A DIRECCION USD'!D2412,3)</f>
        <v>0.95899999999999996</v>
      </c>
      <c r="X2412" s="142">
        <v>16.12</v>
      </c>
      <c r="Y2412" s="190">
        <v>2405</v>
      </c>
      <c r="Z2412" s="200">
        <v>0.55000000000000004</v>
      </c>
      <c r="AA2412" s="200">
        <v>0.13</v>
      </c>
      <c r="AB2412" s="200">
        <v>0.3</v>
      </c>
      <c r="AC2412" s="200">
        <v>0.85</v>
      </c>
      <c r="AL2412"/>
      <c r="AM2412"/>
      <c r="AN2412"/>
      <c r="AO2412"/>
      <c r="AP2412"/>
      <c r="AQ2412"/>
      <c r="AR2412"/>
      <c r="AS2412"/>
      <c r="AT2412"/>
      <c r="AU2412"/>
    </row>
    <row r="2413" spans="17:47" x14ac:dyDescent="0.2">
      <c r="Q2413" s="142">
        <f>TRUNC('TARIFA ENTREGA A DIRECCION USD'!D2414-'TARIFA ENTREGA A DIRECCION USD'!D2413,2)</f>
        <v>0.54</v>
      </c>
      <c r="R2413" s="190">
        <v>2406</v>
      </c>
      <c r="S2413" s="200">
        <f>TRUNC((('TARIFA ENTREGA A DIRECCION USD'!C2413-'TARIFA ENTREGA A DIRECCION USD'!D2413)/'TARIFA ENTREGA A DIRECCION USD'!D2413)+1,3)</f>
        <v>0.72399999999999998</v>
      </c>
      <c r="T2413" s="200">
        <f>TRUNC(('TARIFA ENTREGA A DIRECCION USD'!E2413-'TARIFA ENTREGA A DIRECCION USD'!D2413)/'TARIFA ENTREGA A DIRECCION USD'!D2413,3)</f>
        <v>0.25700000000000001</v>
      </c>
      <c r="U2413" s="200">
        <f>TRUNC(('TARIFA ENTREGA A DIRECCION USD'!F2413-'TARIFA ENTREGA A DIRECCION USD'!D2413)/'TARIFA ENTREGA A DIRECCION USD'!D2413,3)</f>
        <v>0.43</v>
      </c>
      <c r="V2413" s="200">
        <f>TRUNC(('TARIFA ENTREGA A DIRECCION USD'!G2413-'TARIFA ENTREGA A DIRECCION USD'!D2413)/'TARIFA ENTREGA A DIRECCION USD'!D2413,3)</f>
        <v>0.95899999999999996</v>
      </c>
      <c r="X2413" s="142">
        <v>16.12</v>
      </c>
      <c r="Y2413" s="190">
        <v>2406</v>
      </c>
      <c r="Z2413" s="200">
        <v>0.55000000000000004</v>
      </c>
      <c r="AA2413" s="200">
        <v>0.13</v>
      </c>
      <c r="AB2413" s="200">
        <v>0.3</v>
      </c>
      <c r="AC2413" s="200">
        <v>0.85</v>
      </c>
      <c r="AL2413"/>
      <c r="AM2413"/>
      <c r="AN2413"/>
      <c r="AO2413"/>
      <c r="AP2413"/>
      <c r="AQ2413"/>
      <c r="AR2413"/>
      <c r="AS2413"/>
      <c r="AT2413"/>
      <c r="AU2413"/>
    </row>
    <row r="2414" spans="17:47" x14ac:dyDescent="0.2">
      <c r="Q2414" s="142">
        <f>TRUNC('TARIFA ENTREGA A DIRECCION USD'!D2415-'TARIFA ENTREGA A DIRECCION USD'!D2414,2)</f>
        <v>0.54</v>
      </c>
      <c r="R2414" s="190">
        <v>2407</v>
      </c>
      <c r="S2414" s="200">
        <f>TRUNC((('TARIFA ENTREGA A DIRECCION USD'!C2414-'TARIFA ENTREGA A DIRECCION USD'!D2414)/'TARIFA ENTREGA A DIRECCION USD'!D2414)+1,3)</f>
        <v>0.72399999999999998</v>
      </c>
      <c r="T2414" s="200">
        <f>TRUNC(('TARIFA ENTREGA A DIRECCION USD'!E2414-'TARIFA ENTREGA A DIRECCION USD'!D2414)/'TARIFA ENTREGA A DIRECCION USD'!D2414,3)</f>
        <v>0.25700000000000001</v>
      </c>
      <c r="U2414" s="200">
        <f>TRUNC(('TARIFA ENTREGA A DIRECCION USD'!F2414-'TARIFA ENTREGA A DIRECCION USD'!D2414)/'TARIFA ENTREGA A DIRECCION USD'!D2414,3)</f>
        <v>0.43</v>
      </c>
      <c r="V2414" s="200">
        <f>TRUNC(('TARIFA ENTREGA A DIRECCION USD'!G2414-'TARIFA ENTREGA A DIRECCION USD'!D2414)/'TARIFA ENTREGA A DIRECCION USD'!D2414,3)</f>
        <v>0.95899999999999996</v>
      </c>
      <c r="X2414" s="142">
        <v>16.12</v>
      </c>
      <c r="Y2414" s="190">
        <v>2407</v>
      </c>
      <c r="Z2414" s="200">
        <v>0.55000000000000004</v>
      </c>
      <c r="AA2414" s="200">
        <v>0.13</v>
      </c>
      <c r="AB2414" s="200">
        <v>0.3</v>
      </c>
      <c r="AC2414" s="200">
        <v>0.85</v>
      </c>
      <c r="AL2414"/>
      <c r="AM2414"/>
      <c r="AN2414"/>
      <c r="AO2414"/>
      <c r="AP2414"/>
      <c r="AQ2414"/>
      <c r="AR2414"/>
      <c r="AS2414"/>
      <c r="AT2414"/>
      <c r="AU2414"/>
    </row>
    <row r="2415" spans="17:47" x14ac:dyDescent="0.2">
      <c r="Q2415" s="142">
        <f>TRUNC('TARIFA ENTREGA A DIRECCION USD'!D2416-'TARIFA ENTREGA A DIRECCION USD'!D2415,2)</f>
        <v>0.54</v>
      </c>
      <c r="R2415" s="190">
        <v>2408</v>
      </c>
      <c r="S2415" s="200">
        <f>TRUNC((('TARIFA ENTREGA A DIRECCION USD'!C2415-'TARIFA ENTREGA A DIRECCION USD'!D2415)/'TARIFA ENTREGA A DIRECCION USD'!D2415)+1,3)</f>
        <v>0.72399999999999998</v>
      </c>
      <c r="T2415" s="200">
        <f>TRUNC(('TARIFA ENTREGA A DIRECCION USD'!E2415-'TARIFA ENTREGA A DIRECCION USD'!D2415)/'TARIFA ENTREGA A DIRECCION USD'!D2415,3)</f>
        <v>0.25700000000000001</v>
      </c>
      <c r="U2415" s="200">
        <f>TRUNC(('TARIFA ENTREGA A DIRECCION USD'!F2415-'TARIFA ENTREGA A DIRECCION USD'!D2415)/'TARIFA ENTREGA A DIRECCION USD'!D2415,3)</f>
        <v>0.43</v>
      </c>
      <c r="V2415" s="200">
        <f>TRUNC(('TARIFA ENTREGA A DIRECCION USD'!G2415-'TARIFA ENTREGA A DIRECCION USD'!D2415)/'TARIFA ENTREGA A DIRECCION USD'!D2415,3)</f>
        <v>0.95899999999999996</v>
      </c>
      <c r="X2415" s="142">
        <v>16.12</v>
      </c>
      <c r="Y2415" s="190">
        <v>2408</v>
      </c>
      <c r="Z2415" s="200">
        <v>0.55000000000000004</v>
      </c>
      <c r="AA2415" s="200">
        <v>0.13</v>
      </c>
      <c r="AB2415" s="200">
        <v>0.3</v>
      </c>
      <c r="AC2415" s="200">
        <v>0.85</v>
      </c>
      <c r="AL2415"/>
      <c r="AM2415"/>
      <c r="AN2415"/>
      <c r="AO2415"/>
      <c r="AP2415"/>
      <c r="AQ2415"/>
      <c r="AR2415"/>
      <c r="AS2415"/>
      <c r="AT2415"/>
      <c r="AU2415"/>
    </row>
    <row r="2416" spans="17:47" x14ac:dyDescent="0.2">
      <c r="Q2416" s="142">
        <f>TRUNC('TARIFA ENTREGA A DIRECCION USD'!D2417-'TARIFA ENTREGA A DIRECCION USD'!D2416,2)</f>
        <v>0.54</v>
      </c>
      <c r="R2416" s="190">
        <v>2409</v>
      </c>
      <c r="S2416" s="200">
        <f>TRUNC((('TARIFA ENTREGA A DIRECCION USD'!C2416-'TARIFA ENTREGA A DIRECCION USD'!D2416)/'TARIFA ENTREGA A DIRECCION USD'!D2416)+1,3)</f>
        <v>0.72399999999999998</v>
      </c>
      <c r="T2416" s="200">
        <f>TRUNC(('TARIFA ENTREGA A DIRECCION USD'!E2416-'TARIFA ENTREGA A DIRECCION USD'!D2416)/'TARIFA ENTREGA A DIRECCION USD'!D2416,3)</f>
        <v>0.25700000000000001</v>
      </c>
      <c r="U2416" s="200">
        <f>TRUNC(('TARIFA ENTREGA A DIRECCION USD'!F2416-'TARIFA ENTREGA A DIRECCION USD'!D2416)/'TARIFA ENTREGA A DIRECCION USD'!D2416,3)</f>
        <v>0.43</v>
      </c>
      <c r="V2416" s="200">
        <f>TRUNC(('TARIFA ENTREGA A DIRECCION USD'!G2416-'TARIFA ENTREGA A DIRECCION USD'!D2416)/'TARIFA ENTREGA A DIRECCION USD'!D2416,3)</f>
        <v>0.95899999999999996</v>
      </c>
      <c r="X2416" s="142">
        <v>16.12</v>
      </c>
      <c r="Y2416" s="190">
        <v>2409</v>
      </c>
      <c r="Z2416" s="200">
        <v>0.55000000000000004</v>
      </c>
      <c r="AA2416" s="200">
        <v>0.13</v>
      </c>
      <c r="AB2416" s="200">
        <v>0.3</v>
      </c>
      <c r="AC2416" s="200">
        <v>0.85</v>
      </c>
      <c r="AL2416"/>
      <c r="AM2416"/>
      <c r="AN2416"/>
      <c r="AO2416"/>
      <c r="AP2416"/>
      <c r="AQ2416"/>
      <c r="AR2416"/>
      <c r="AS2416"/>
      <c r="AT2416"/>
      <c r="AU2416"/>
    </row>
    <row r="2417" spans="17:47" x14ac:dyDescent="0.2">
      <c r="Q2417" s="142">
        <f>TRUNC('TARIFA ENTREGA A DIRECCION USD'!D2418-'TARIFA ENTREGA A DIRECCION USD'!D2417,2)</f>
        <v>0.54</v>
      </c>
      <c r="R2417" s="190">
        <v>2410</v>
      </c>
      <c r="S2417" s="200">
        <f>TRUNC((('TARIFA ENTREGA A DIRECCION USD'!C2417-'TARIFA ENTREGA A DIRECCION USD'!D2417)/'TARIFA ENTREGA A DIRECCION USD'!D2417)+1,3)</f>
        <v>0.72399999999999998</v>
      </c>
      <c r="T2417" s="200">
        <f>TRUNC(('TARIFA ENTREGA A DIRECCION USD'!E2417-'TARIFA ENTREGA A DIRECCION USD'!D2417)/'TARIFA ENTREGA A DIRECCION USD'!D2417,3)</f>
        <v>0.25700000000000001</v>
      </c>
      <c r="U2417" s="200">
        <f>TRUNC(('TARIFA ENTREGA A DIRECCION USD'!F2417-'TARIFA ENTREGA A DIRECCION USD'!D2417)/'TARIFA ENTREGA A DIRECCION USD'!D2417,3)</f>
        <v>0.43</v>
      </c>
      <c r="V2417" s="200">
        <f>TRUNC(('TARIFA ENTREGA A DIRECCION USD'!G2417-'TARIFA ENTREGA A DIRECCION USD'!D2417)/'TARIFA ENTREGA A DIRECCION USD'!D2417,3)</f>
        <v>0.95899999999999996</v>
      </c>
      <c r="X2417" s="142">
        <v>16.12</v>
      </c>
      <c r="Y2417" s="190">
        <v>2410</v>
      </c>
      <c r="Z2417" s="200">
        <v>0.55000000000000004</v>
      </c>
      <c r="AA2417" s="200">
        <v>0.13</v>
      </c>
      <c r="AB2417" s="200">
        <v>0.3</v>
      </c>
      <c r="AC2417" s="200">
        <v>0.85</v>
      </c>
      <c r="AL2417"/>
      <c r="AM2417"/>
      <c r="AN2417"/>
      <c r="AO2417"/>
      <c r="AP2417"/>
      <c r="AQ2417"/>
      <c r="AR2417"/>
      <c r="AS2417"/>
      <c r="AT2417"/>
      <c r="AU2417"/>
    </row>
    <row r="2418" spans="17:47" x14ac:dyDescent="0.2">
      <c r="Q2418" s="142">
        <f>TRUNC('TARIFA ENTREGA A DIRECCION USD'!D2419-'TARIFA ENTREGA A DIRECCION USD'!D2418,2)</f>
        <v>0.54</v>
      </c>
      <c r="R2418" s="190">
        <v>2411</v>
      </c>
      <c r="S2418" s="200">
        <f>TRUNC((('TARIFA ENTREGA A DIRECCION USD'!C2418-'TARIFA ENTREGA A DIRECCION USD'!D2418)/'TARIFA ENTREGA A DIRECCION USD'!D2418)+1,3)</f>
        <v>0.72399999999999998</v>
      </c>
      <c r="T2418" s="200">
        <f>TRUNC(('TARIFA ENTREGA A DIRECCION USD'!E2418-'TARIFA ENTREGA A DIRECCION USD'!D2418)/'TARIFA ENTREGA A DIRECCION USD'!D2418,3)</f>
        <v>0.25700000000000001</v>
      </c>
      <c r="U2418" s="200">
        <f>TRUNC(('TARIFA ENTREGA A DIRECCION USD'!F2418-'TARIFA ENTREGA A DIRECCION USD'!D2418)/'TARIFA ENTREGA A DIRECCION USD'!D2418,3)</f>
        <v>0.43</v>
      </c>
      <c r="V2418" s="200">
        <f>TRUNC(('TARIFA ENTREGA A DIRECCION USD'!G2418-'TARIFA ENTREGA A DIRECCION USD'!D2418)/'TARIFA ENTREGA A DIRECCION USD'!D2418,3)</f>
        <v>0.95899999999999996</v>
      </c>
      <c r="X2418" s="142">
        <v>16.12</v>
      </c>
      <c r="Y2418" s="190">
        <v>2411</v>
      </c>
      <c r="Z2418" s="200">
        <v>0.55000000000000004</v>
      </c>
      <c r="AA2418" s="200">
        <v>0.13</v>
      </c>
      <c r="AB2418" s="200">
        <v>0.3</v>
      </c>
      <c r="AC2418" s="200">
        <v>0.85</v>
      </c>
      <c r="AL2418"/>
      <c r="AM2418"/>
      <c r="AN2418"/>
      <c r="AO2418"/>
      <c r="AP2418"/>
      <c r="AQ2418"/>
      <c r="AR2418"/>
      <c r="AS2418"/>
      <c r="AT2418"/>
      <c r="AU2418"/>
    </row>
    <row r="2419" spans="17:47" x14ac:dyDescent="0.2">
      <c r="Q2419" s="142">
        <f>TRUNC('TARIFA ENTREGA A DIRECCION USD'!D2420-'TARIFA ENTREGA A DIRECCION USD'!D2419,2)</f>
        <v>0.54</v>
      </c>
      <c r="R2419" s="190">
        <v>2412</v>
      </c>
      <c r="S2419" s="200">
        <f>TRUNC((('TARIFA ENTREGA A DIRECCION USD'!C2419-'TARIFA ENTREGA A DIRECCION USD'!D2419)/'TARIFA ENTREGA A DIRECCION USD'!D2419)+1,3)</f>
        <v>0.72399999999999998</v>
      </c>
      <c r="T2419" s="200">
        <f>TRUNC(('TARIFA ENTREGA A DIRECCION USD'!E2419-'TARIFA ENTREGA A DIRECCION USD'!D2419)/'TARIFA ENTREGA A DIRECCION USD'!D2419,3)</f>
        <v>0.25700000000000001</v>
      </c>
      <c r="U2419" s="200">
        <f>TRUNC(('TARIFA ENTREGA A DIRECCION USD'!F2419-'TARIFA ENTREGA A DIRECCION USD'!D2419)/'TARIFA ENTREGA A DIRECCION USD'!D2419,3)</f>
        <v>0.43</v>
      </c>
      <c r="V2419" s="200">
        <f>TRUNC(('TARIFA ENTREGA A DIRECCION USD'!G2419-'TARIFA ENTREGA A DIRECCION USD'!D2419)/'TARIFA ENTREGA A DIRECCION USD'!D2419,3)</f>
        <v>0.95899999999999996</v>
      </c>
      <c r="X2419" s="142">
        <v>16.12</v>
      </c>
      <c r="Y2419" s="190">
        <v>2412</v>
      </c>
      <c r="Z2419" s="200">
        <v>0.55000000000000004</v>
      </c>
      <c r="AA2419" s="200">
        <v>0.13</v>
      </c>
      <c r="AB2419" s="200">
        <v>0.3</v>
      </c>
      <c r="AC2419" s="200">
        <v>0.85</v>
      </c>
      <c r="AL2419"/>
      <c r="AM2419"/>
      <c r="AN2419"/>
      <c r="AO2419"/>
      <c r="AP2419"/>
      <c r="AQ2419"/>
      <c r="AR2419"/>
      <c r="AS2419"/>
      <c r="AT2419"/>
      <c r="AU2419"/>
    </row>
    <row r="2420" spans="17:47" x14ac:dyDescent="0.2">
      <c r="Q2420" s="142">
        <f>TRUNC('TARIFA ENTREGA A DIRECCION USD'!D2421-'TARIFA ENTREGA A DIRECCION USD'!D2420,2)</f>
        <v>0.54</v>
      </c>
      <c r="R2420" s="190">
        <v>2413</v>
      </c>
      <c r="S2420" s="200">
        <f>TRUNC((('TARIFA ENTREGA A DIRECCION USD'!C2420-'TARIFA ENTREGA A DIRECCION USD'!D2420)/'TARIFA ENTREGA A DIRECCION USD'!D2420)+1,3)</f>
        <v>0.72399999999999998</v>
      </c>
      <c r="T2420" s="200">
        <f>TRUNC(('TARIFA ENTREGA A DIRECCION USD'!E2420-'TARIFA ENTREGA A DIRECCION USD'!D2420)/'TARIFA ENTREGA A DIRECCION USD'!D2420,3)</f>
        <v>0.25700000000000001</v>
      </c>
      <c r="U2420" s="200">
        <f>TRUNC(('TARIFA ENTREGA A DIRECCION USD'!F2420-'TARIFA ENTREGA A DIRECCION USD'!D2420)/'TARIFA ENTREGA A DIRECCION USD'!D2420,3)</f>
        <v>0.43</v>
      </c>
      <c r="V2420" s="200">
        <f>TRUNC(('TARIFA ENTREGA A DIRECCION USD'!G2420-'TARIFA ENTREGA A DIRECCION USD'!D2420)/'TARIFA ENTREGA A DIRECCION USD'!D2420,3)</f>
        <v>0.95899999999999996</v>
      </c>
      <c r="X2420" s="142">
        <v>16.12</v>
      </c>
      <c r="Y2420" s="190">
        <v>2413</v>
      </c>
      <c r="Z2420" s="200">
        <v>0.55000000000000004</v>
      </c>
      <c r="AA2420" s="200">
        <v>0.13</v>
      </c>
      <c r="AB2420" s="200">
        <v>0.3</v>
      </c>
      <c r="AC2420" s="200">
        <v>0.85</v>
      </c>
      <c r="AL2420"/>
      <c r="AM2420"/>
      <c r="AN2420"/>
      <c r="AO2420"/>
      <c r="AP2420"/>
      <c r="AQ2420"/>
      <c r="AR2420"/>
      <c r="AS2420"/>
      <c r="AT2420"/>
      <c r="AU2420"/>
    </row>
    <row r="2421" spans="17:47" x14ac:dyDescent="0.2">
      <c r="Q2421" s="142">
        <f>TRUNC('TARIFA ENTREGA A DIRECCION USD'!D2422-'TARIFA ENTREGA A DIRECCION USD'!D2421,2)</f>
        <v>0.54</v>
      </c>
      <c r="R2421" s="190">
        <v>2414</v>
      </c>
      <c r="S2421" s="200">
        <f>TRUNC((('TARIFA ENTREGA A DIRECCION USD'!C2421-'TARIFA ENTREGA A DIRECCION USD'!D2421)/'TARIFA ENTREGA A DIRECCION USD'!D2421)+1,3)</f>
        <v>0.72399999999999998</v>
      </c>
      <c r="T2421" s="200">
        <f>TRUNC(('TARIFA ENTREGA A DIRECCION USD'!E2421-'TARIFA ENTREGA A DIRECCION USD'!D2421)/'TARIFA ENTREGA A DIRECCION USD'!D2421,3)</f>
        <v>0.25700000000000001</v>
      </c>
      <c r="U2421" s="200">
        <f>TRUNC(('TARIFA ENTREGA A DIRECCION USD'!F2421-'TARIFA ENTREGA A DIRECCION USD'!D2421)/'TARIFA ENTREGA A DIRECCION USD'!D2421,3)</f>
        <v>0.43</v>
      </c>
      <c r="V2421" s="200">
        <f>TRUNC(('TARIFA ENTREGA A DIRECCION USD'!G2421-'TARIFA ENTREGA A DIRECCION USD'!D2421)/'TARIFA ENTREGA A DIRECCION USD'!D2421,3)</f>
        <v>0.95899999999999996</v>
      </c>
      <c r="X2421" s="142">
        <v>16.12</v>
      </c>
      <c r="Y2421" s="190">
        <v>2414</v>
      </c>
      <c r="Z2421" s="200">
        <v>0.55000000000000004</v>
      </c>
      <c r="AA2421" s="200">
        <v>0.13</v>
      </c>
      <c r="AB2421" s="200">
        <v>0.3</v>
      </c>
      <c r="AC2421" s="200">
        <v>0.85</v>
      </c>
      <c r="AL2421"/>
      <c r="AM2421"/>
      <c r="AN2421"/>
      <c r="AO2421"/>
      <c r="AP2421"/>
      <c r="AQ2421"/>
      <c r="AR2421"/>
      <c r="AS2421"/>
      <c r="AT2421"/>
      <c r="AU2421"/>
    </row>
    <row r="2422" spans="17:47" x14ac:dyDescent="0.2">
      <c r="Q2422" s="142">
        <f>TRUNC('TARIFA ENTREGA A DIRECCION USD'!D2423-'TARIFA ENTREGA A DIRECCION USD'!D2422,2)</f>
        <v>0.54</v>
      </c>
      <c r="R2422" s="190">
        <v>2415</v>
      </c>
      <c r="S2422" s="200">
        <f>TRUNC((('TARIFA ENTREGA A DIRECCION USD'!C2422-'TARIFA ENTREGA A DIRECCION USD'!D2422)/'TARIFA ENTREGA A DIRECCION USD'!D2422)+1,3)</f>
        <v>0.72399999999999998</v>
      </c>
      <c r="T2422" s="200">
        <f>TRUNC(('TARIFA ENTREGA A DIRECCION USD'!E2422-'TARIFA ENTREGA A DIRECCION USD'!D2422)/'TARIFA ENTREGA A DIRECCION USD'!D2422,3)</f>
        <v>0.25700000000000001</v>
      </c>
      <c r="U2422" s="200">
        <f>TRUNC(('TARIFA ENTREGA A DIRECCION USD'!F2422-'TARIFA ENTREGA A DIRECCION USD'!D2422)/'TARIFA ENTREGA A DIRECCION USD'!D2422,3)</f>
        <v>0.43</v>
      </c>
      <c r="V2422" s="200">
        <f>TRUNC(('TARIFA ENTREGA A DIRECCION USD'!G2422-'TARIFA ENTREGA A DIRECCION USD'!D2422)/'TARIFA ENTREGA A DIRECCION USD'!D2422,3)</f>
        <v>0.95899999999999996</v>
      </c>
      <c r="X2422" s="142">
        <v>16.12</v>
      </c>
      <c r="Y2422" s="190">
        <v>2415</v>
      </c>
      <c r="Z2422" s="200">
        <v>0.55000000000000004</v>
      </c>
      <c r="AA2422" s="200">
        <v>0.13</v>
      </c>
      <c r="AB2422" s="200">
        <v>0.3</v>
      </c>
      <c r="AC2422" s="200">
        <v>0.85</v>
      </c>
      <c r="AL2422"/>
      <c r="AM2422"/>
      <c r="AN2422"/>
      <c r="AO2422"/>
      <c r="AP2422"/>
      <c r="AQ2422"/>
      <c r="AR2422"/>
      <c r="AS2422"/>
      <c r="AT2422"/>
      <c r="AU2422"/>
    </row>
    <row r="2423" spans="17:47" x14ac:dyDescent="0.2">
      <c r="Q2423" s="142">
        <f>TRUNC('TARIFA ENTREGA A DIRECCION USD'!D2424-'TARIFA ENTREGA A DIRECCION USD'!D2423,2)</f>
        <v>0.54</v>
      </c>
      <c r="R2423" s="190">
        <v>2416</v>
      </c>
      <c r="S2423" s="200">
        <f>TRUNC((('TARIFA ENTREGA A DIRECCION USD'!C2423-'TARIFA ENTREGA A DIRECCION USD'!D2423)/'TARIFA ENTREGA A DIRECCION USD'!D2423)+1,3)</f>
        <v>0.72399999999999998</v>
      </c>
      <c r="T2423" s="200">
        <f>TRUNC(('TARIFA ENTREGA A DIRECCION USD'!E2423-'TARIFA ENTREGA A DIRECCION USD'!D2423)/'TARIFA ENTREGA A DIRECCION USD'!D2423,3)</f>
        <v>0.25700000000000001</v>
      </c>
      <c r="U2423" s="200">
        <f>TRUNC(('TARIFA ENTREGA A DIRECCION USD'!F2423-'TARIFA ENTREGA A DIRECCION USD'!D2423)/'TARIFA ENTREGA A DIRECCION USD'!D2423,3)</f>
        <v>0.43</v>
      </c>
      <c r="V2423" s="200">
        <f>TRUNC(('TARIFA ENTREGA A DIRECCION USD'!G2423-'TARIFA ENTREGA A DIRECCION USD'!D2423)/'TARIFA ENTREGA A DIRECCION USD'!D2423,3)</f>
        <v>0.95899999999999996</v>
      </c>
      <c r="X2423" s="142">
        <v>16.12</v>
      </c>
      <c r="Y2423" s="190">
        <v>2416</v>
      </c>
      <c r="Z2423" s="200">
        <v>0.55000000000000004</v>
      </c>
      <c r="AA2423" s="200">
        <v>0.13</v>
      </c>
      <c r="AB2423" s="200">
        <v>0.3</v>
      </c>
      <c r="AC2423" s="200">
        <v>0.85</v>
      </c>
      <c r="AL2423"/>
      <c r="AM2423"/>
      <c r="AN2423"/>
      <c r="AO2423"/>
      <c r="AP2423"/>
      <c r="AQ2423"/>
      <c r="AR2423"/>
      <c r="AS2423"/>
      <c r="AT2423"/>
      <c r="AU2423"/>
    </row>
    <row r="2424" spans="17:47" x14ac:dyDescent="0.2">
      <c r="Q2424" s="142">
        <f>TRUNC('TARIFA ENTREGA A DIRECCION USD'!D2425-'TARIFA ENTREGA A DIRECCION USD'!D2424,2)</f>
        <v>0.54</v>
      </c>
      <c r="R2424" s="190">
        <v>2417</v>
      </c>
      <c r="S2424" s="200">
        <f>TRUNC((('TARIFA ENTREGA A DIRECCION USD'!C2424-'TARIFA ENTREGA A DIRECCION USD'!D2424)/'TARIFA ENTREGA A DIRECCION USD'!D2424)+1,3)</f>
        <v>0.72399999999999998</v>
      </c>
      <c r="T2424" s="200">
        <f>TRUNC(('TARIFA ENTREGA A DIRECCION USD'!E2424-'TARIFA ENTREGA A DIRECCION USD'!D2424)/'TARIFA ENTREGA A DIRECCION USD'!D2424,3)</f>
        <v>0.25700000000000001</v>
      </c>
      <c r="U2424" s="200">
        <f>TRUNC(('TARIFA ENTREGA A DIRECCION USD'!F2424-'TARIFA ENTREGA A DIRECCION USD'!D2424)/'TARIFA ENTREGA A DIRECCION USD'!D2424,3)</f>
        <v>0.43</v>
      </c>
      <c r="V2424" s="200">
        <f>TRUNC(('TARIFA ENTREGA A DIRECCION USD'!G2424-'TARIFA ENTREGA A DIRECCION USD'!D2424)/'TARIFA ENTREGA A DIRECCION USD'!D2424,3)</f>
        <v>0.95899999999999996</v>
      </c>
      <c r="X2424" s="142">
        <v>16.12</v>
      </c>
      <c r="Y2424" s="190">
        <v>2417</v>
      </c>
      <c r="Z2424" s="200">
        <v>0.55000000000000004</v>
      </c>
      <c r="AA2424" s="200">
        <v>0.13</v>
      </c>
      <c r="AB2424" s="200">
        <v>0.3</v>
      </c>
      <c r="AC2424" s="200">
        <v>0.85</v>
      </c>
      <c r="AL2424"/>
      <c r="AM2424"/>
      <c r="AN2424"/>
      <c r="AO2424"/>
      <c r="AP2424"/>
      <c r="AQ2424"/>
      <c r="AR2424"/>
      <c r="AS2424"/>
      <c r="AT2424"/>
      <c r="AU2424"/>
    </row>
    <row r="2425" spans="17:47" x14ac:dyDescent="0.2">
      <c r="Q2425" s="142">
        <f>TRUNC('TARIFA ENTREGA A DIRECCION USD'!D2426-'TARIFA ENTREGA A DIRECCION USD'!D2425,2)</f>
        <v>0.54</v>
      </c>
      <c r="R2425" s="190">
        <v>2418</v>
      </c>
      <c r="S2425" s="200">
        <f>TRUNC((('TARIFA ENTREGA A DIRECCION USD'!C2425-'TARIFA ENTREGA A DIRECCION USD'!D2425)/'TARIFA ENTREGA A DIRECCION USD'!D2425)+1,3)</f>
        <v>0.72399999999999998</v>
      </c>
      <c r="T2425" s="200">
        <f>TRUNC(('TARIFA ENTREGA A DIRECCION USD'!E2425-'TARIFA ENTREGA A DIRECCION USD'!D2425)/'TARIFA ENTREGA A DIRECCION USD'!D2425,3)</f>
        <v>0.25700000000000001</v>
      </c>
      <c r="U2425" s="200">
        <f>TRUNC(('TARIFA ENTREGA A DIRECCION USD'!F2425-'TARIFA ENTREGA A DIRECCION USD'!D2425)/'TARIFA ENTREGA A DIRECCION USD'!D2425,3)</f>
        <v>0.43</v>
      </c>
      <c r="V2425" s="200">
        <f>TRUNC(('TARIFA ENTREGA A DIRECCION USD'!G2425-'TARIFA ENTREGA A DIRECCION USD'!D2425)/'TARIFA ENTREGA A DIRECCION USD'!D2425,3)</f>
        <v>0.95899999999999996</v>
      </c>
      <c r="X2425" s="142">
        <v>16.12</v>
      </c>
      <c r="Y2425" s="190">
        <v>2418</v>
      </c>
      <c r="Z2425" s="200">
        <v>0.55000000000000004</v>
      </c>
      <c r="AA2425" s="200">
        <v>0.13</v>
      </c>
      <c r="AB2425" s="200">
        <v>0.3</v>
      </c>
      <c r="AC2425" s="200">
        <v>0.85</v>
      </c>
      <c r="AL2425"/>
      <c r="AM2425"/>
      <c r="AN2425"/>
      <c r="AO2425"/>
      <c r="AP2425"/>
      <c r="AQ2425"/>
      <c r="AR2425"/>
      <c r="AS2425"/>
      <c r="AT2425"/>
      <c r="AU2425"/>
    </row>
    <row r="2426" spans="17:47" x14ac:dyDescent="0.2">
      <c r="Q2426" s="142">
        <f>TRUNC('TARIFA ENTREGA A DIRECCION USD'!D2427-'TARIFA ENTREGA A DIRECCION USD'!D2426,2)</f>
        <v>0.54</v>
      </c>
      <c r="R2426" s="190">
        <v>2419</v>
      </c>
      <c r="S2426" s="200">
        <f>TRUNC((('TARIFA ENTREGA A DIRECCION USD'!C2426-'TARIFA ENTREGA A DIRECCION USD'!D2426)/'TARIFA ENTREGA A DIRECCION USD'!D2426)+1,3)</f>
        <v>0.72399999999999998</v>
      </c>
      <c r="T2426" s="200">
        <f>TRUNC(('TARIFA ENTREGA A DIRECCION USD'!E2426-'TARIFA ENTREGA A DIRECCION USD'!D2426)/'TARIFA ENTREGA A DIRECCION USD'!D2426,3)</f>
        <v>0.25700000000000001</v>
      </c>
      <c r="U2426" s="200">
        <f>TRUNC(('TARIFA ENTREGA A DIRECCION USD'!F2426-'TARIFA ENTREGA A DIRECCION USD'!D2426)/'TARIFA ENTREGA A DIRECCION USD'!D2426,3)</f>
        <v>0.43</v>
      </c>
      <c r="V2426" s="200">
        <f>TRUNC(('TARIFA ENTREGA A DIRECCION USD'!G2426-'TARIFA ENTREGA A DIRECCION USD'!D2426)/'TARIFA ENTREGA A DIRECCION USD'!D2426,3)</f>
        <v>0.95899999999999996</v>
      </c>
      <c r="X2426" s="142">
        <v>16.12</v>
      </c>
      <c r="Y2426" s="190">
        <v>2419</v>
      </c>
      <c r="Z2426" s="200">
        <v>0.55000000000000004</v>
      </c>
      <c r="AA2426" s="200">
        <v>0.13</v>
      </c>
      <c r="AB2426" s="200">
        <v>0.3</v>
      </c>
      <c r="AC2426" s="200">
        <v>0.85</v>
      </c>
      <c r="AL2426"/>
      <c r="AM2426"/>
      <c r="AN2426"/>
      <c r="AO2426"/>
      <c r="AP2426"/>
      <c r="AQ2426"/>
      <c r="AR2426"/>
      <c r="AS2426"/>
      <c r="AT2426"/>
      <c r="AU2426"/>
    </row>
    <row r="2427" spans="17:47" x14ac:dyDescent="0.2">
      <c r="Q2427" s="142">
        <f>TRUNC('TARIFA ENTREGA A DIRECCION USD'!D2428-'TARIFA ENTREGA A DIRECCION USD'!D2427,2)</f>
        <v>0.54</v>
      </c>
      <c r="R2427" s="190">
        <v>2420</v>
      </c>
      <c r="S2427" s="200">
        <f>TRUNC((('TARIFA ENTREGA A DIRECCION USD'!C2427-'TARIFA ENTREGA A DIRECCION USD'!D2427)/'TARIFA ENTREGA A DIRECCION USD'!D2427)+1,3)</f>
        <v>0.72399999999999998</v>
      </c>
      <c r="T2427" s="200">
        <f>TRUNC(('TARIFA ENTREGA A DIRECCION USD'!E2427-'TARIFA ENTREGA A DIRECCION USD'!D2427)/'TARIFA ENTREGA A DIRECCION USD'!D2427,3)</f>
        <v>0.25700000000000001</v>
      </c>
      <c r="U2427" s="200">
        <f>TRUNC(('TARIFA ENTREGA A DIRECCION USD'!F2427-'TARIFA ENTREGA A DIRECCION USD'!D2427)/'TARIFA ENTREGA A DIRECCION USD'!D2427,3)</f>
        <v>0.43</v>
      </c>
      <c r="V2427" s="200">
        <f>TRUNC(('TARIFA ENTREGA A DIRECCION USD'!G2427-'TARIFA ENTREGA A DIRECCION USD'!D2427)/'TARIFA ENTREGA A DIRECCION USD'!D2427,3)</f>
        <v>0.95899999999999996</v>
      </c>
      <c r="X2427" s="142">
        <v>16.12</v>
      </c>
      <c r="Y2427" s="190">
        <v>2420</v>
      </c>
      <c r="Z2427" s="200">
        <v>0.55000000000000004</v>
      </c>
      <c r="AA2427" s="200">
        <v>0.13</v>
      </c>
      <c r="AB2427" s="200">
        <v>0.3</v>
      </c>
      <c r="AC2427" s="200">
        <v>0.85</v>
      </c>
      <c r="AL2427"/>
      <c r="AM2427"/>
      <c r="AN2427"/>
      <c r="AO2427"/>
      <c r="AP2427"/>
      <c r="AQ2427"/>
      <c r="AR2427"/>
      <c r="AS2427"/>
      <c r="AT2427"/>
      <c r="AU2427"/>
    </row>
    <row r="2428" spans="17:47" x14ac:dyDescent="0.2">
      <c r="Q2428" s="142">
        <f>TRUNC('TARIFA ENTREGA A DIRECCION USD'!D2429-'TARIFA ENTREGA A DIRECCION USD'!D2428,2)</f>
        <v>0.54</v>
      </c>
      <c r="R2428" s="190">
        <v>2421</v>
      </c>
      <c r="S2428" s="200">
        <f>TRUNC((('TARIFA ENTREGA A DIRECCION USD'!C2428-'TARIFA ENTREGA A DIRECCION USD'!D2428)/'TARIFA ENTREGA A DIRECCION USD'!D2428)+1,3)</f>
        <v>0.72399999999999998</v>
      </c>
      <c r="T2428" s="200">
        <f>TRUNC(('TARIFA ENTREGA A DIRECCION USD'!E2428-'TARIFA ENTREGA A DIRECCION USD'!D2428)/'TARIFA ENTREGA A DIRECCION USD'!D2428,3)</f>
        <v>0.25700000000000001</v>
      </c>
      <c r="U2428" s="200">
        <f>TRUNC(('TARIFA ENTREGA A DIRECCION USD'!F2428-'TARIFA ENTREGA A DIRECCION USD'!D2428)/'TARIFA ENTREGA A DIRECCION USD'!D2428,3)</f>
        <v>0.43</v>
      </c>
      <c r="V2428" s="200">
        <f>TRUNC(('TARIFA ENTREGA A DIRECCION USD'!G2428-'TARIFA ENTREGA A DIRECCION USD'!D2428)/'TARIFA ENTREGA A DIRECCION USD'!D2428,3)</f>
        <v>0.95899999999999996</v>
      </c>
      <c r="X2428" s="142">
        <v>16.12</v>
      </c>
      <c r="Y2428" s="190">
        <v>2421</v>
      </c>
      <c r="Z2428" s="200">
        <v>0.55000000000000004</v>
      </c>
      <c r="AA2428" s="200">
        <v>0.13</v>
      </c>
      <c r="AB2428" s="200">
        <v>0.3</v>
      </c>
      <c r="AC2428" s="200">
        <v>0.85</v>
      </c>
      <c r="AL2428"/>
      <c r="AM2428"/>
      <c r="AN2428"/>
      <c r="AO2428"/>
      <c r="AP2428"/>
      <c r="AQ2428"/>
      <c r="AR2428"/>
      <c r="AS2428"/>
      <c r="AT2428"/>
      <c r="AU2428"/>
    </row>
    <row r="2429" spans="17:47" x14ac:dyDescent="0.2">
      <c r="Q2429" s="142">
        <f>TRUNC('TARIFA ENTREGA A DIRECCION USD'!D2430-'TARIFA ENTREGA A DIRECCION USD'!D2429,2)</f>
        <v>0.54</v>
      </c>
      <c r="R2429" s="190">
        <v>2422</v>
      </c>
      <c r="S2429" s="200">
        <f>TRUNC((('TARIFA ENTREGA A DIRECCION USD'!C2429-'TARIFA ENTREGA A DIRECCION USD'!D2429)/'TARIFA ENTREGA A DIRECCION USD'!D2429)+1,3)</f>
        <v>0.72399999999999998</v>
      </c>
      <c r="T2429" s="200">
        <f>TRUNC(('TARIFA ENTREGA A DIRECCION USD'!E2429-'TARIFA ENTREGA A DIRECCION USD'!D2429)/'TARIFA ENTREGA A DIRECCION USD'!D2429,3)</f>
        <v>0.25700000000000001</v>
      </c>
      <c r="U2429" s="200">
        <f>TRUNC(('TARIFA ENTREGA A DIRECCION USD'!F2429-'TARIFA ENTREGA A DIRECCION USD'!D2429)/'TARIFA ENTREGA A DIRECCION USD'!D2429,3)</f>
        <v>0.43</v>
      </c>
      <c r="V2429" s="200">
        <f>TRUNC(('TARIFA ENTREGA A DIRECCION USD'!G2429-'TARIFA ENTREGA A DIRECCION USD'!D2429)/'TARIFA ENTREGA A DIRECCION USD'!D2429,3)</f>
        <v>0.95899999999999996</v>
      </c>
      <c r="X2429" s="142">
        <v>16.12</v>
      </c>
      <c r="Y2429" s="190">
        <v>2422</v>
      </c>
      <c r="Z2429" s="200">
        <v>0.55000000000000004</v>
      </c>
      <c r="AA2429" s="200">
        <v>0.13</v>
      </c>
      <c r="AB2429" s="200">
        <v>0.3</v>
      </c>
      <c r="AC2429" s="200">
        <v>0.85</v>
      </c>
      <c r="AL2429"/>
      <c r="AM2429"/>
      <c r="AN2429"/>
      <c r="AO2429"/>
      <c r="AP2429"/>
      <c r="AQ2429"/>
      <c r="AR2429"/>
      <c r="AS2429"/>
      <c r="AT2429"/>
      <c r="AU2429"/>
    </row>
    <row r="2430" spans="17:47" x14ac:dyDescent="0.2">
      <c r="Q2430" s="142">
        <f>TRUNC('TARIFA ENTREGA A DIRECCION USD'!D2431-'TARIFA ENTREGA A DIRECCION USD'!D2430,2)</f>
        <v>0.54</v>
      </c>
      <c r="R2430" s="190">
        <v>2423</v>
      </c>
      <c r="S2430" s="200">
        <f>TRUNC((('TARIFA ENTREGA A DIRECCION USD'!C2430-'TARIFA ENTREGA A DIRECCION USD'!D2430)/'TARIFA ENTREGA A DIRECCION USD'!D2430)+1,3)</f>
        <v>0.72399999999999998</v>
      </c>
      <c r="T2430" s="200">
        <f>TRUNC(('TARIFA ENTREGA A DIRECCION USD'!E2430-'TARIFA ENTREGA A DIRECCION USD'!D2430)/'TARIFA ENTREGA A DIRECCION USD'!D2430,3)</f>
        <v>0.25700000000000001</v>
      </c>
      <c r="U2430" s="200">
        <f>TRUNC(('TARIFA ENTREGA A DIRECCION USD'!F2430-'TARIFA ENTREGA A DIRECCION USD'!D2430)/'TARIFA ENTREGA A DIRECCION USD'!D2430,3)</f>
        <v>0.43</v>
      </c>
      <c r="V2430" s="200">
        <f>TRUNC(('TARIFA ENTREGA A DIRECCION USD'!G2430-'TARIFA ENTREGA A DIRECCION USD'!D2430)/'TARIFA ENTREGA A DIRECCION USD'!D2430,3)</f>
        <v>0.96</v>
      </c>
      <c r="X2430" s="142">
        <v>16.12</v>
      </c>
      <c r="Y2430" s="190">
        <v>2423</v>
      </c>
      <c r="Z2430" s="200">
        <v>0.55000000000000004</v>
      </c>
      <c r="AA2430" s="200">
        <v>0.13</v>
      </c>
      <c r="AB2430" s="200">
        <v>0.3</v>
      </c>
      <c r="AC2430" s="200">
        <v>0.85</v>
      </c>
      <c r="AL2430"/>
      <c r="AM2430"/>
      <c r="AN2430"/>
      <c r="AO2430"/>
      <c r="AP2430"/>
      <c r="AQ2430"/>
      <c r="AR2430"/>
      <c r="AS2430"/>
      <c r="AT2430"/>
      <c r="AU2430"/>
    </row>
    <row r="2431" spans="17:47" x14ac:dyDescent="0.2">
      <c r="Q2431" s="142">
        <f>TRUNC('TARIFA ENTREGA A DIRECCION USD'!D2432-'TARIFA ENTREGA A DIRECCION USD'!D2431,2)</f>
        <v>0.54</v>
      </c>
      <c r="R2431" s="190">
        <v>2424</v>
      </c>
      <c r="S2431" s="200">
        <f>TRUNC((('TARIFA ENTREGA A DIRECCION USD'!C2431-'TARIFA ENTREGA A DIRECCION USD'!D2431)/'TARIFA ENTREGA A DIRECCION USD'!D2431)+1,3)</f>
        <v>0.72399999999999998</v>
      </c>
      <c r="T2431" s="200">
        <f>TRUNC(('TARIFA ENTREGA A DIRECCION USD'!E2431-'TARIFA ENTREGA A DIRECCION USD'!D2431)/'TARIFA ENTREGA A DIRECCION USD'!D2431,3)</f>
        <v>0.25700000000000001</v>
      </c>
      <c r="U2431" s="200">
        <f>TRUNC(('TARIFA ENTREGA A DIRECCION USD'!F2431-'TARIFA ENTREGA A DIRECCION USD'!D2431)/'TARIFA ENTREGA A DIRECCION USD'!D2431,3)</f>
        <v>0.43</v>
      </c>
      <c r="V2431" s="200">
        <f>TRUNC(('TARIFA ENTREGA A DIRECCION USD'!G2431-'TARIFA ENTREGA A DIRECCION USD'!D2431)/'TARIFA ENTREGA A DIRECCION USD'!D2431,3)</f>
        <v>0.96</v>
      </c>
      <c r="X2431" s="142">
        <v>16.12</v>
      </c>
      <c r="Y2431" s="190">
        <v>2424</v>
      </c>
      <c r="Z2431" s="200">
        <v>0.55000000000000004</v>
      </c>
      <c r="AA2431" s="200">
        <v>0.13</v>
      </c>
      <c r="AB2431" s="200">
        <v>0.3</v>
      </c>
      <c r="AC2431" s="200">
        <v>0.85</v>
      </c>
      <c r="AL2431"/>
      <c r="AM2431"/>
      <c r="AN2431"/>
      <c r="AO2431"/>
      <c r="AP2431"/>
      <c r="AQ2431"/>
      <c r="AR2431"/>
      <c r="AS2431"/>
      <c r="AT2431"/>
      <c r="AU2431"/>
    </row>
    <row r="2432" spans="17:47" x14ac:dyDescent="0.2">
      <c r="Q2432" s="142">
        <f>TRUNC('TARIFA ENTREGA A DIRECCION USD'!D2433-'TARIFA ENTREGA A DIRECCION USD'!D2432,2)</f>
        <v>0.54</v>
      </c>
      <c r="R2432" s="190">
        <v>2425</v>
      </c>
      <c r="S2432" s="200">
        <f>TRUNC((('TARIFA ENTREGA A DIRECCION USD'!C2432-'TARIFA ENTREGA A DIRECCION USD'!D2432)/'TARIFA ENTREGA A DIRECCION USD'!D2432)+1,3)</f>
        <v>0.72399999999999998</v>
      </c>
      <c r="T2432" s="200">
        <f>TRUNC(('TARIFA ENTREGA A DIRECCION USD'!E2432-'TARIFA ENTREGA A DIRECCION USD'!D2432)/'TARIFA ENTREGA A DIRECCION USD'!D2432,3)</f>
        <v>0.25700000000000001</v>
      </c>
      <c r="U2432" s="200">
        <f>TRUNC(('TARIFA ENTREGA A DIRECCION USD'!F2432-'TARIFA ENTREGA A DIRECCION USD'!D2432)/'TARIFA ENTREGA A DIRECCION USD'!D2432,3)</f>
        <v>0.43</v>
      </c>
      <c r="V2432" s="200">
        <f>TRUNC(('TARIFA ENTREGA A DIRECCION USD'!G2432-'TARIFA ENTREGA A DIRECCION USD'!D2432)/'TARIFA ENTREGA A DIRECCION USD'!D2432,3)</f>
        <v>0.96</v>
      </c>
      <c r="X2432" s="142">
        <v>16.12</v>
      </c>
      <c r="Y2432" s="190">
        <v>2425</v>
      </c>
      <c r="Z2432" s="200">
        <v>0.55000000000000004</v>
      </c>
      <c r="AA2432" s="200">
        <v>0.13</v>
      </c>
      <c r="AB2432" s="200">
        <v>0.3</v>
      </c>
      <c r="AC2432" s="200">
        <v>0.85</v>
      </c>
      <c r="AL2432"/>
      <c r="AM2432"/>
      <c r="AN2432"/>
      <c r="AO2432"/>
      <c r="AP2432"/>
      <c r="AQ2432"/>
      <c r="AR2432"/>
      <c r="AS2432"/>
      <c r="AT2432"/>
      <c r="AU2432"/>
    </row>
    <row r="2433" spans="17:47" x14ac:dyDescent="0.2">
      <c r="Q2433" s="142">
        <f>TRUNC('TARIFA ENTREGA A DIRECCION USD'!D2434-'TARIFA ENTREGA A DIRECCION USD'!D2433,2)</f>
        <v>0.54</v>
      </c>
      <c r="R2433" s="190">
        <v>2426</v>
      </c>
      <c r="S2433" s="200">
        <f>TRUNC((('TARIFA ENTREGA A DIRECCION USD'!C2433-'TARIFA ENTREGA A DIRECCION USD'!D2433)/'TARIFA ENTREGA A DIRECCION USD'!D2433)+1,3)</f>
        <v>0.72399999999999998</v>
      </c>
      <c r="T2433" s="200">
        <f>TRUNC(('TARIFA ENTREGA A DIRECCION USD'!E2433-'TARIFA ENTREGA A DIRECCION USD'!D2433)/'TARIFA ENTREGA A DIRECCION USD'!D2433,3)</f>
        <v>0.25700000000000001</v>
      </c>
      <c r="U2433" s="200">
        <f>TRUNC(('TARIFA ENTREGA A DIRECCION USD'!F2433-'TARIFA ENTREGA A DIRECCION USD'!D2433)/'TARIFA ENTREGA A DIRECCION USD'!D2433,3)</f>
        <v>0.43</v>
      </c>
      <c r="V2433" s="200">
        <f>TRUNC(('TARIFA ENTREGA A DIRECCION USD'!G2433-'TARIFA ENTREGA A DIRECCION USD'!D2433)/'TARIFA ENTREGA A DIRECCION USD'!D2433,3)</f>
        <v>0.96</v>
      </c>
      <c r="X2433" s="142">
        <v>16.12</v>
      </c>
      <c r="Y2433" s="190">
        <v>2426</v>
      </c>
      <c r="Z2433" s="200">
        <v>0.55000000000000004</v>
      </c>
      <c r="AA2433" s="200">
        <v>0.13</v>
      </c>
      <c r="AB2433" s="200">
        <v>0.3</v>
      </c>
      <c r="AC2433" s="200">
        <v>0.85</v>
      </c>
      <c r="AL2433"/>
      <c r="AM2433"/>
      <c r="AN2433"/>
      <c r="AO2433"/>
      <c r="AP2433"/>
      <c r="AQ2433"/>
      <c r="AR2433"/>
      <c r="AS2433"/>
      <c r="AT2433"/>
      <c r="AU2433"/>
    </row>
    <row r="2434" spans="17:47" x14ac:dyDescent="0.2">
      <c r="Q2434" s="142">
        <f>TRUNC('TARIFA ENTREGA A DIRECCION USD'!D2435-'TARIFA ENTREGA A DIRECCION USD'!D2434,2)</f>
        <v>0.54</v>
      </c>
      <c r="R2434" s="190">
        <v>2427</v>
      </c>
      <c r="S2434" s="200">
        <f>TRUNC((('TARIFA ENTREGA A DIRECCION USD'!C2434-'TARIFA ENTREGA A DIRECCION USD'!D2434)/'TARIFA ENTREGA A DIRECCION USD'!D2434)+1,3)</f>
        <v>0.72399999999999998</v>
      </c>
      <c r="T2434" s="200">
        <f>TRUNC(('TARIFA ENTREGA A DIRECCION USD'!E2434-'TARIFA ENTREGA A DIRECCION USD'!D2434)/'TARIFA ENTREGA A DIRECCION USD'!D2434,3)</f>
        <v>0.25700000000000001</v>
      </c>
      <c r="U2434" s="200">
        <f>TRUNC(('TARIFA ENTREGA A DIRECCION USD'!F2434-'TARIFA ENTREGA A DIRECCION USD'!D2434)/'TARIFA ENTREGA A DIRECCION USD'!D2434,3)</f>
        <v>0.43</v>
      </c>
      <c r="V2434" s="200">
        <f>TRUNC(('TARIFA ENTREGA A DIRECCION USD'!G2434-'TARIFA ENTREGA A DIRECCION USD'!D2434)/'TARIFA ENTREGA A DIRECCION USD'!D2434,3)</f>
        <v>0.96</v>
      </c>
      <c r="X2434" s="142">
        <v>16.12</v>
      </c>
      <c r="Y2434" s="190">
        <v>2427</v>
      </c>
      <c r="Z2434" s="200">
        <v>0.55000000000000004</v>
      </c>
      <c r="AA2434" s="200">
        <v>0.13</v>
      </c>
      <c r="AB2434" s="200">
        <v>0.3</v>
      </c>
      <c r="AC2434" s="200">
        <v>0.85</v>
      </c>
      <c r="AL2434"/>
      <c r="AM2434"/>
      <c r="AN2434"/>
      <c r="AO2434"/>
      <c r="AP2434"/>
      <c r="AQ2434"/>
      <c r="AR2434"/>
      <c r="AS2434"/>
      <c r="AT2434"/>
      <c r="AU2434"/>
    </row>
    <row r="2435" spans="17:47" x14ac:dyDescent="0.2">
      <c r="Q2435" s="142">
        <f>TRUNC('TARIFA ENTREGA A DIRECCION USD'!D2436-'TARIFA ENTREGA A DIRECCION USD'!D2435,2)</f>
        <v>0.54</v>
      </c>
      <c r="R2435" s="190">
        <v>2428</v>
      </c>
      <c r="S2435" s="200">
        <f>TRUNC((('TARIFA ENTREGA A DIRECCION USD'!C2435-'TARIFA ENTREGA A DIRECCION USD'!D2435)/'TARIFA ENTREGA A DIRECCION USD'!D2435)+1,3)</f>
        <v>0.72399999999999998</v>
      </c>
      <c r="T2435" s="200">
        <f>TRUNC(('TARIFA ENTREGA A DIRECCION USD'!E2435-'TARIFA ENTREGA A DIRECCION USD'!D2435)/'TARIFA ENTREGA A DIRECCION USD'!D2435,3)</f>
        <v>0.25700000000000001</v>
      </c>
      <c r="U2435" s="200">
        <f>TRUNC(('TARIFA ENTREGA A DIRECCION USD'!F2435-'TARIFA ENTREGA A DIRECCION USD'!D2435)/'TARIFA ENTREGA A DIRECCION USD'!D2435,3)</f>
        <v>0.43</v>
      </c>
      <c r="V2435" s="200">
        <f>TRUNC(('TARIFA ENTREGA A DIRECCION USD'!G2435-'TARIFA ENTREGA A DIRECCION USD'!D2435)/'TARIFA ENTREGA A DIRECCION USD'!D2435,3)</f>
        <v>0.96</v>
      </c>
      <c r="X2435" s="142">
        <v>16.12</v>
      </c>
      <c r="Y2435" s="190">
        <v>2428</v>
      </c>
      <c r="Z2435" s="200">
        <v>0.55000000000000004</v>
      </c>
      <c r="AA2435" s="200">
        <v>0.13</v>
      </c>
      <c r="AB2435" s="200">
        <v>0.3</v>
      </c>
      <c r="AC2435" s="200">
        <v>0.85</v>
      </c>
      <c r="AL2435"/>
      <c r="AM2435"/>
      <c r="AN2435"/>
      <c r="AO2435"/>
      <c r="AP2435"/>
      <c r="AQ2435"/>
      <c r="AR2435"/>
      <c r="AS2435"/>
      <c r="AT2435"/>
      <c r="AU2435"/>
    </row>
    <row r="2436" spans="17:47" x14ac:dyDescent="0.2">
      <c r="Q2436" s="142">
        <f>TRUNC('TARIFA ENTREGA A DIRECCION USD'!D2437-'TARIFA ENTREGA A DIRECCION USD'!D2436,2)</f>
        <v>0.54</v>
      </c>
      <c r="R2436" s="190">
        <v>2429</v>
      </c>
      <c r="S2436" s="200">
        <f>TRUNC((('TARIFA ENTREGA A DIRECCION USD'!C2436-'TARIFA ENTREGA A DIRECCION USD'!D2436)/'TARIFA ENTREGA A DIRECCION USD'!D2436)+1,3)</f>
        <v>0.72399999999999998</v>
      </c>
      <c r="T2436" s="200">
        <f>TRUNC(('TARIFA ENTREGA A DIRECCION USD'!E2436-'TARIFA ENTREGA A DIRECCION USD'!D2436)/'TARIFA ENTREGA A DIRECCION USD'!D2436,3)</f>
        <v>0.25700000000000001</v>
      </c>
      <c r="U2436" s="200">
        <f>TRUNC(('TARIFA ENTREGA A DIRECCION USD'!F2436-'TARIFA ENTREGA A DIRECCION USD'!D2436)/'TARIFA ENTREGA A DIRECCION USD'!D2436,3)</f>
        <v>0.43</v>
      </c>
      <c r="V2436" s="200">
        <f>TRUNC(('TARIFA ENTREGA A DIRECCION USD'!G2436-'TARIFA ENTREGA A DIRECCION USD'!D2436)/'TARIFA ENTREGA A DIRECCION USD'!D2436,3)</f>
        <v>0.96</v>
      </c>
      <c r="X2436" s="142">
        <v>16.12</v>
      </c>
      <c r="Y2436" s="190">
        <v>2429</v>
      </c>
      <c r="Z2436" s="200">
        <v>0.55000000000000004</v>
      </c>
      <c r="AA2436" s="200">
        <v>0.13</v>
      </c>
      <c r="AB2436" s="200">
        <v>0.3</v>
      </c>
      <c r="AC2436" s="200">
        <v>0.85</v>
      </c>
      <c r="AL2436"/>
      <c r="AM2436"/>
      <c r="AN2436"/>
      <c r="AO2436"/>
      <c r="AP2436"/>
      <c r="AQ2436"/>
      <c r="AR2436"/>
      <c r="AS2436"/>
      <c r="AT2436"/>
      <c r="AU2436"/>
    </row>
    <row r="2437" spans="17:47" x14ac:dyDescent="0.2">
      <c r="Q2437" s="142">
        <f>TRUNC('TARIFA ENTREGA A DIRECCION USD'!D2438-'TARIFA ENTREGA A DIRECCION USD'!D2437,2)</f>
        <v>0.54</v>
      </c>
      <c r="R2437" s="190">
        <v>2430</v>
      </c>
      <c r="S2437" s="200">
        <f>TRUNC((('TARIFA ENTREGA A DIRECCION USD'!C2437-'TARIFA ENTREGA A DIRECCION USD'!D2437)/'TARIFA ENTREGA A DIRECCION USD'!D2437)+1,3)</f>
        <v>0.72399999999999998</v>
      </c>
      <c r="T2437" s="200">
        <f>TRUNC(('TARIFA ENTREGA A DIRECCION USD'!E2437-'TARIFA ENTREGA A DIRECCION USD'!D2437)/'TARIFA ENTREGA A DIRECCION USD'!D2437,3)</f>
        <v>0.25700000000000001</v>
      </c>
      <c r="U2437" s="200">
        <f>TRUNC(('TARIFA ENTREGA A DIRECCION USD'!F2437-'TARIFA ENTREGA A DIRECCION USD'!D2437)/'TARIFA ENTREGA A DIRECCION USD'!D2437,3)</f>
        <v>0.43</v>
      </c>
      <c r="V2437" s="200">
        <f>TRUNC(('TARIFA ENTREGA A DIRECCION USD'!G2437-'TARIFA ENTREGA A DIRECCION USD'!D2437)/'TARIFA ENTREGA A DIRECCION USD'!D2437,3)</f>
        <v>0.96</v>
      </c>
      <c r="X2437" s="142">
        <v>16.12</v>
      </c>
      <c r="Y2437" s="190">
        <v>2430</v>
      </c>
      <c r="Z2437" s="200">
        <v>0.55000000000000004</v>
      </c>
      <c r="AA2437" s="200">
        <v>0.13</v>
      </c>
      <c r="AB2437" s="200">
        <v>0.3</v>
      </c>
      <c r="AC2437" s="200">
        <v>0.85</v>
      </c>
      <c r="AL2437"/>
      <c r="AM2437"/>
      <c r="AN2437"/>
      <c r="AO2437"/>
      <c r="AP2437"/>
      <c r="AQ2437"/>
      <c r="AR2437"/>
      <c r="AS2437"/>
      <c r="AT2437"/>
      <c r="AU2437"/>
    </row>
    <row r="2438" spans="17:47" x14ac:dyDescent="0.2">
      <c r="Q2438" s="142">
        <f>TRUNC('TARIFA ENTREGA A DIRECCION USD'!D2439-'TARIFA ENTREGA A DIRECCION USD'!D2438,2)</f>
        <v>0.54</v>
      </c>
      <c r="R2438" s="190">
        <v>2431</v>
      </c>
      <c r="S2438" s="200">
        <f>TRUNC((('TARIFA ENTREGA A DIRECCION USD'!C2438-'TARIFA ENTREGA A DIRECCION USD'!D2438)/'TARIFA ENTREGA A DIRECCION USD'!D2438)+1,3)</f>
        <v>0.72399999999999998</v>
      </c>
      <c r="T2438" s="200">
        <f>TRUNC(('TARIFA ENTREGA A DIRECCION USD'!E2438-'TARIFA ENTREGA A DIRECCION USD'!D2438)/'TARIFA ENTREGA A DIRECCION USD'!D2438,3)</f>
        <v>0.25700000000000001</v>
      </c>
      <c r="U2438" s="200">
        <f>TRUNC(('TARIFA ENTREGA A DIRECCION USD'!F2438-'TARIFA ENTREGA A DIRECCION USD'!D2438)/'TARIFA ENTREGA A DIRECCION USD'!D2438,3)</f>
        <v>0.43</v>
      </c>
      <c r="V2438" s="200">
        <f>TRUNC(('TARIFA ENTREGA A DIRECCION USD'!G2438-'TARIFA ENTREGA A DIRECCION USD'!D2438)/'TARIFA ENTREGA A DIRECCION USD'!D2438,3)</f>
        <v>0.96</v>
      </c>
      <c r="X2438" s="142">
        <v>16.12</v>
      </c>
      <c r="Y2438" s="190">
        <v>2431</v>
      </c>
      <c r="Z2438" s="200">
        <v>0.55000000000000004</v>
      </c>
      <c r="AA2438" s="200">
        <v>0.13</v>
      </c>
      <c r="AB2438" s="200">
        <v>0.3</v>
      </c>
      <c r="AC2438" s="200">
        <v>0.85</v>
      </c>
      <c r="AL2438"/>
      <c r="AM2438"/>
      <c r="AN2438"/>
      <c r="AO2438"/>
      <c r="AP2438"/>
      <c r="AQ2438"/>
      <c r="AR2438"/>
      <c r="AS2438"/>
      <c r="AT2438"/>
      <c r="AU2438"/>
    </row>
    <row r="2439" spans="17:47" x14ac:dyDescent="0.2">
      <c r="Q2439" s="142">
        <f>TRUNC('TARIFA ENTREGA A DIRECCION USD'!D2440-'TARIFA ENTREGA A DIRECCION USD'!D2439,2)</f>
        <v>0.54</v>
      </c>
      <c r="R2439" s="190">
        <v>2432</v>
      </c>
      <c r="S2439" s="200">
        <f>TRUNC((('TARIFA ENTREGA A DIRECCION USD'!C2439-'TARIFA ENTREGA A DIRECCION USD'!D2439)/'TARIFA ENTREGA A DIRECCION USD'!D2439)+1,3)</f>
        <v>0.72399999999999998</v>
      </c>
      <c r="T2439" s="200">
        <f>TRUNC(('TARIFA ENTREGA A DIRECCION USD'!E2439-'TARIFA ENTREGA A DIRECCION USD'!D2439)/'TARIFA ENTREGA A DIRECCION USD'!D2439,3)</f>
        <v>0.25700000000000001</v>
      </c>
      <c r="U2439" s="200">
        <f>TRUNC(('TARIFA ENTREGA A DIRECCION USD'!F2439-'TARIFA ENTREGA A DIRECCION USD'!D2439)/'TARIFA ENTREGA A DIRECCION USD'!D2439,3)</f>
        <v>0.43</v>
      </c>
      <c r="V2439" s="200">
        <f>TRUNC(('TARIFA ENTREGA A DIRECCION USD'!G2439-'TARIFA ENTREGA A DIRECCION USD'!D2439)/'TARIFA ENTREGA A DIRECCION USD'!D2439,3)</f>
        <v>0.96</v>
      </c>
      <c r="X2439" s="142">
        <v>16.12</v>
      </c>
      <c r="Y2439" s="190">
        <v>2432</v>
      </c>
      <c r="Z2439" s="200">
        <v>0.55000000000000004</v>
      </c>
      <c r="AA2439" s="200">
        <v>0.13</v>
      </c>
      <c r="AB2439" s="200">
        <v>0.3</v>
      </c>
      <c r="AC2439" s="200">
        <v>0.85</v>
      </c>
      <c r="AL2439"/>
      <c r="AM2439"/>
      <c r="AN2439"/>
      <c r="AO2439"/>
      <c r="AP2439"/>
      <c r="AQ2439"/>
      <c r="AR2439"/>
      <c r="AS2439"/>
      <c r="AT2439"/>
      <c r="AU2439"/>
    </row>
    <row r="2440" spans="17:47" x14ac:dyDescent="0.2">
      <c r="Q2440" s="142">
        <f>TRUNC('TARIFA ENTREGA A DIRECCION USD'!D2441-'TARIFA ENTREGA A DIRECCION USD'!D2440,2)</f>
        <v>0.54</v>
      </c>
      <c r="R2440" s="190">
        <v>2433</v>
      </c>
      <c r="S2440" s="200">
        <f>TRUNC((('TARIFA ENTREGA A DIRECCION USD'!C2440-'TARIFA ENTREGA A DIRECCION USD'!D2440)/'TARIFA ENTREGA A DIRECCION USD'!D2440)+1,3)</f>
        <v>0.72399999999999998</v>
      </c>
      <c r="T2440" s="200">
        <f>TRUNC(('TARIFA ENTREGA A DIRECCION USD'!E2440-'TARIFA ENTREGA A DIRECCION USD'!D2440)/'TARIFA ENTREGA A DIRECCION USD'!D2440,3)</f>
        <v>0.25700000000000001</v>
      </c>
      <c r="U2440" s="200">
        <f>TRUNC(('TARIFA ENTREGA A DIRECCION USD'!F2440-'TARIFA ENTREGA A DIRECCION USD'!D2440)/'TARIFA ENTREGA A DIRECCION USD'!D2440,3)</f>
        <v>0.43</v>
      </c>
      <c r="V2440" s="200">
        <f>TRUNC(('TARIFA ENTREGA A DIRECCION USD'!G2440-'TARIFA ENTREGA A DIRECCION USD'!D2440)/'TARIFA ENTREGA A DIRECCION USD'!D2440,3)</f>
        <v>0.96</v>
      </c>
      <c r="X2440" s="142">
        <v>16.12</v>
      </c>
      <c r="Y2440" s="190">
        <v>2433</v>
      </c>
      <c r="Z2440" s="200">
        <v>0.55000000000000004</v>
      </c>
      <c r="AA2440" s="200">
        <v>0.13</v>
      </c>
      <c r="AB2440" s="200">
        <v>0.3</v>
      </c>
      <c r="AC2440" s="200">
        <v>0.85</v>
      </c>
      <c r="AL2440"/>
      <c r="AM2440"/>
      <c r="AN2440"/>
      <c r="AO2440"/>
      <c r="AP2440"/>
      <c r="AQ2440"/>
      <c r="AR2440"/>
      <c r="AS2440"/>
      <c r="AT2440"/>
      <c r="AU2440"/>
    </row>
    <row r="2441" spans="17:47" x14ac:dyDescent="0.2">
      <c r="Q2441" s="142">
        <f>TRUNC('TARIFA ENTREGA A DIRECCION USD'!D2442-'TARIFA ENTREGA A DIRECCION USD'!D2441,2)</f>
        <v>0.54</v>
      </c>
      <c r="R2441" s="190">
        <v>2434</v>
      </c>
      <c r="S2441" s="200">
        <f>TRUNC((('TARIFA ENTREGA A DIRECCION USD'!C2441-'TARIFA ENTREGA A DIRECCION USD'!D2441)/'TARIFA ENTREGA A DIRECCION USD'!D2441)+1,3)</f>
        <v>0.72399999999999998</v>
      </c>
      <c r="T2441" s="200">
        <f>TRUNC(('TARIFA ENTREGA A DIRECCION USD'!E2441-'TARIFA ENTREGA A DIRECCION USD'!D2441)/'TARIFA ENTREGA A DIRECCION USD'!D2441,3)</f>
        <v>0.25700000000000001</v>
      </c>
      <c r="U2441" s="200">
        <f>TRUNC(('TARIFA ENTREGA A DIRECCION USD'!F2441-'TARIFA ENTREGA A DIRECCION USD'!D2441)/'TARIFA ENTREGA A DIRECCION USD'!D2441,3)</f>
        <v>0.43</v>
      </c>
      <c r="V2441" s="200">
        <f>TRUNC(('TARIFA ENTREGA A DIRECCION USD'!G2441-'TARIFA ENTREGA A DIRECCION USD'!D2441)/'TARIFA ENTREGA A DIRECCION USD'!D2441,3)</f>
        <v>0.96</v>
      </c>
      <c r="X2441" s="142">
        <v>16.12</v>
      </c>
      <c r="Y2441" s="190">
        <v>2434</v>
      </c>
      <c r="Z2441" s="200">
        <v>0.55000000000000004</v>
      </c>
      <c r="AA2441" s="200">
        <v>0.13</v>
      </c>
      <c r="AB2441" s="200">
        <v>0.3</v>
      </c>
      <c r="AC2441" s="200">
        <v>0.85</v>
      </c>
      <c r="AL2441"/>
      <c r="AM2441"/>
      <c r="AN2441"/>
      <c r="AO2441"/>
      <c r="AP2441"/>
      <c r="AQ2441"/>
      <c r="AR2441"/>
      <c r="AS2441"/>
      <c r="AT2441"/>
      <c r="AU2441"/>
    </row>
    <row r="2442" spans="17:47" x14ac:dyDescent="0.2">
      <c r="Q2442" s="142">
        <f>TRUNC('TARIFA ENTREGA A DIRECCION USD'!D2443-'TARIFA ENTREGA A DIRECCION USD'!D2442,2)</f>
        <v>0.54</v>
      </c>
      <c r="R2442" s="190">
        <v>2435</v>
      </c>
      <c r="S2442" s="200">
        <f>TRUNC((('TARIFA ENTREGA A DIRECCION USD'!C2442-'TARIFA ENTREGA A DIRECCION USD'!D2442)/'TARIFA ENTREGA A DIRECCION USD'!D2442)+1,3)</f>
        <v>0.72399999999999998</v>
      </c>
      <c r="T2442" s="200">
        <f>TRUNC(('TARIFA ENTREGA A DIRECCION USD'!E2442-'TARIFA ENTREGA A DIRECCION USD'!D2442)/'TARIFA ENTREGA A DIRECCION USD'!D2442,3)</f>
        <v>0.25700000000000001</v>
      </c>
      <c r="U2442" s="200">
        <f>TRUNC(('TARIFA ENTREGA A DIRECCION USD'!F2442-'TARIFA ENTREGA A DIRECCION USD'!D2442)/'TARIFA ENTREGA A DIRECCION USD'!D2442,3)</f>
        <v>0.43</v>
      </c>
      <c r="V2442" s="200">
        <f>TRUNC(('TARIFA ENTREGA A DIRECCION USD'!G2442-'TARIFA ENTREGA A DIRECCION USD'!D2442)/'TARIFA ENTREGA A DIRECCION USD'!D2442,3)</f>
        <v>0.96</v>
      </c>
      <c r="X2442" s="142">
        <v>16.12</v>
      </c>
      <c r="Y2442" s="190">
        <v>2435</v>
      </c>
      <c r="Z2442" s="200">
        <v>0.55000000000000004</v>
      </c>
      <c r="AA2442" s="200">
        <v>0.13</v>
      </c>
      <c r="AB2442" s="200">
        <v>0.3</v>
      </c>
      <c r="AC2442" s="200">
        <v>0.85</v>
      </c>
      <c r="AL2442"/>
      <c r="AM2442"/>
      <c r="AN2442"/>
      <c r="AO2442"/>
      <c r="AP2442"/>
      <c r="AQ2442"/>
      <c r="AR2442"/>
      <c r="AS2442"/>
      <c r="AT2442"/>
      <c r="AU2442"/>
    </row>
    <row r="2443" spans="17:47" x14ac:dyDescent="0.2">
      <c r="Q2443" s="142">
        <f>TRUNC('TARIFA ENTREGA A DIRECCION USD'!D2444-'TARIFA ENTREGA A DIRECCION USD'!D2443,2)</f>
        <v>0.54</v>
      </c>
      <c r="R2443" s="190">
        <v>2436</v>
      </c>
      <c r="S2443" s="200">
        <f>TRUNC((('TARIFA ENTREGA A DIRECCION USD'!C2443-'TARIFA ENTREGA A DIRECCION USD'!D2443)/'TARIFA ENTREGA A DIRECCION USD'!D2443)+1,3)</f>
        <v>0.72399999999999998</v>
      </c>
      <c r="T2443" s="200">
        <f>TRUNC(('TARIFA ENTREGA A DIRECCION USD'!E2443-'TARIFA ENTREGA A DIRECCION USD'!D2443)/'TARIFA ENTREGA A DIRECCION USD'!D2443,3)</f>
        <v>0.25700000000000001</v>
      </c>
      <c r="U2443" s="200">
        <f>TRUNC(('TARIFA ENTREGA A DIRECCION USD'!F2443-'TARIFA ENTREGA A DIRECCION USD'!D2443)/'TARIFA ENTREGA A DIRECCION USD'!D2443,3)</f>
        <v>0.43</v>
      </c>
      <c r="V2443" s="200">
        <f>TRUNC(('TARIFA ENTREGA A DIRECCION USD'!G2443-'TARIFA ENTREGA A DIRECCION USD'!D2443)/'TARIFA ENTREGA A DIRECCION USD'!D2443,3)</f>
        <v>0.96</v>
      </c>
      <c r="X2443" s="142">
        <v>16.12</v>
      </c>
      <c r="Y2443" s="190">
        <v>2436</v>
      </c>
      <c r="Z2443" s="200">
        <v>0.55000000000000004</v>
      </c>
      <c r="AA2443" s="200">
        <v>0.13</v>
      </c>
      <c r="AB2443" s="200">
        <v>0.3</v>
      </c>
      <c r="AC2443" s="200">
        <v>0.85</v>
      </c>
      <c r="AL2443"/>
      <c r="AM2443"/>
      <c r="AN2443"/>
      <c r="AO2443"/>
      <c r="AP2443"/>
      <c r="AQ2443"/>
      <c r="AR2443"/>
      <c r="AS2443"/>
      <c r="AT2443"/>
      <c r="AU2443"/>
    </row>
    <row r="2444" spans="17:47" x14ac:dyDescent="0.2">
      <c r="Q2444" s="142">
        <f>TRUNC('TARIFA ENTREGA A DIRECCION USD'!D2445-'TARIFA ENTREGA A DIRECCION USD'!D2444,2)</f>
        <v>0.54</v>
      </c>
      <c r="R2444" s="190">
        <v>2437</v>
      </c>
      <c r="S2444" s="200">
        <f>TRUNC((('TARIFA ENTREGA A DIRECCION USD'!C2444-'TARIFA ENTREGA A DIRECCION USD'!D2444)/'TARIFA ENTREGA A DIRECCION USD'!D2444)+1,3)</f>
        <v>0.72399999999999998</v>
      </c>
      <c r="T2444" s="200">
        <f>TRUNC(('TARIFA ENTREGA A DIRECCION USD'!E2444-'TARIFA ENTREGA A DIRECCION USD'!D2444)/'TARIFA ENTREGA A DIRECCION USD'!D2444,3)</f>
        <v>0.25700000000000001</v>
      </c>
      <c r="U2444" s="200">
        <f>TRUNC(('TARIFA ENTREGA A DIRECCION USD'!F2444-'TARIFA ENTREGA A DIRECCION USD'!D2444)/'TARIFA ENTREGA A DIRECCION USD'!D2444,3)</f>
        <v>0.43</v>
      </c>
      <c r="V2444" s="200">
        <f>TRUNC(('TARIFA ENTREGA A DIRECCION USD'!G2444-'TARIFA ENTREGA A DIRECCION USD'!D2444)/'TARIFA ENTREGA A DIRECCION USD'!D2444,3)</f>
        <v>0.96</v>
      </c>
      <c r="X2444" s="142">
        <v>16.12</v>
      </c>
      <c r="Y2444" s="190">
        <v>2437</v>
      </c>
      <c r="Z2444" s="200">
        <v>0.55000000000000004</v>
      </c>
      <c r="AA2444" s="200">
        <v>0.13</v>
      </c>
      <c r="AB2444" s="200">
        <v>0.3</v>
      </c>
      <c r="AC2444" s="200">
        <v>0.85</v>
      </c>
      <c r="AL2444"/>
      <c r="AM2444"/>
      <c r="AN2444"/>
      <c r="AO2444"/>
      <c r="AP2444"/>
      <c r="AQ2444"/>
      <c r="AR2444"/>
      <c r="AS2444"/>
      <c r="AT2444"/>
      <c r="AU2444"/>
    </row>
    <row r="2445" spans="17:47" x14ac:dyDescent="0.2">
      <c r="Q2445" s="142">
        <f>TRUNC('TARIFA ENTREGA A DIRECCION USD'!D2446-'TARIFA ENTREGA A DIRECCION USD'!D2445,2)</f>
        <v>0.54</v>
      </c>
      <c r="R2445" s="190">
        <v>2438</v>
      </c>
      <c r="S2445" s="200">
        <f>TRUNC((('TARIFA ENTREGA A DIRECCION USD'!C2445-'TARIFA ENTREGA A DIRECCION USD'!D2445)/'TARIFA ENTREGA A DIRECCION USD'!D2445)+1,3)</f>
        <v>0.72399999999999998</v>
      </c>
      <c r="T2445" s="200">
        <f>TRUNC(('TARIFA ENTREGA A DIRECCION USD'!E2445-'TARIFA ENTREGA A DIRECCION USD'!D2445)/'TARIFA ENTREGA A DIRECCION USD'!D2445,3)</f>
        <v>0.25700000000000001</v>
      </c>
      <c r="U2445" s="200">
        <f>TRUNC(('TARIFA ENTREGA A DIRECCION USD'!F2445-'TARIFA ENTREGA A DIRECCION USD'!D2445)/'TARIFA ENTREGA A DIRECCION USD'!D2445,3)</f>
        <v>0.43</v>
      </c>
      <c r="V2445" s="200">
        <f>TRUNC(('TARIFA ENTREGA A DIRECCION USD'!G2445-'TARIFA ENTREGA A DIRECCION USD'!D2445)/'TARIFA ENTREGA A DIRECCION USD'!D2445,3)</f>
        <v>0.96</v>
      </c>
      <c r="X2445" s="142">
        <v>16.12</v>
      </c>
      <c r="Y2445" s="190">
        <v>2438</v>
      </c>
      <c r="Z2445" s="200">
        <v>0.55000000000000004</v>
      </c>
      <c r="AA2445" s="200">
        <v>0.13</v>
      </c>
      <c r="AB2445" s="200">
        <v>0.3</v>
      </c>
      <c r="AC2445" s="200">
        <v>0.85</v>
      </c>
      <c r="AL2445"/>
      <c r="AM2445"/>
      <c r="AN2445"/>
      <c r="AO2445"/>
      <c r="AP2445"/>
      <c r="AQ2445"/>
      <c r="AR2445"/>
      <c r="AS2445"/>
      <c r="AT2445"/>
      <c r="AU2445"/>
    </row>
    <row r="2446" spans="17:47" x14ac:dyDescent="0.2">
      <c r="Q2446" s="142">
        <f>TRUNC('TARIFA ENTREGA A DIRECCION USD'!D2447-'TARIFA ENTREGA A DIRECCION USD'!D2446,2)</f>
        <v>0.54</v>
      </c>
      <c r="R2446" s="190">
        <v>2439</v>
      </c>
      <c r="S2446" s="200">
        <f>TRUNC((('TARIFA ENTREGA A DIRECCION USD'!C2446-'TARIFA ENTREGA A DIRECCION USD'!D2446)/'TARIFA ENTREGA A DIRECCION USD'!D2446)+1,3)</f>
        <v>0.72399999999999998</v>
      </c>
      <c r="T2446" s="200">
        <f>TRUNC(('TARIFA ENTREGA A DIRECCION USD'!E2446-'TARIFA ENTREGA A DIRECCION USD'!D2446)/'TARIFA ENTREGA A DIRECCION USD'!D2446,3)</f>
        <v>0.25700000000000001</v>
      </c>
      <c r="U2446" s="200">
        <f>TRUNC(('TARIFA ENTREGA A DIRECCION USD'!F2446-'TARIFA ENTREGA A DIRECCION USD'!D2446)/'TARIFA ENTREGA A DIRECCION USD'!D2446,3)</f>
        <v>0.43</v>
      </c>
      <c r="V2446" s="200">
        <f>TRUNC(('TARIFA ENTREGA A DIRECCION USD'!G2446-'TARIFA ENTREGA A DIRECCION USD'!D2446)/'TARIFA ENTREGA A DIRECCION USD'!D2446,3)</f>
        <v>0.96</v>
      </c>
      <c r="X2446" s="142">
        <v>16.12</v>
      </c>
      <c r="Y2446" s="190">
        <v>2439</v>
      </c>
      <c r="Z2446" s="200">
        <v>0.55000000000000004</v>
      </c>
      <c r="AA2446" s="200">
        <v>0.13</v>
      </c>
      <c r="AB2446" s="200">
        <v>0.3</v>
      </c>
      <c r="AC2446" s="200">
        <v>0.85</v>
      </c>
      <c r="AL2446"/>
      <c r="AM2446"/>
      <c r="AN2446"/>
      <c r="AO2446"/>
      <c r="AP2446"/>
      <c r="AQ2446"/>
      <c r="AR2446"/>
      <c r="AS2446"/>
      <c r="AT2446"/>
      <c r="AU2446"/>
    </row>
    <row r="2447" spans="17:47" x14ac:dyDescent="0.2">
      <c r="Q2447" s="142">
        <f>TRUNC('TARIFA ENTREGA A DIRECCION USD'!D2448-'TARIFA ENTREGA A DIRECCION USD'!D2447,2)</f>
        <v>0.54</v>
      </c>
      <c r="R2447" s="190">
        <v>2440</v>
      </c>
      <c r="S2447" s="200">
        <f>TRUNC((('TARIFA ENTREGA A DIRECCION USD'!C2447-'TARIFA ENTREGA A DIRECCION USD'!D2447)/'TARIFA ENTREGA A DIRECCION USD'!D2447)+1,3)</f>
        <v>0.72399999999999998</v>
      </c>
      <c r="T2447" s="200">
        <f>TRUNC(('TARIFA ENTREGA A DIRECCION USD'!E2447-'TARIFA ENTREGA A DIRECCION USD'!D2447)/'TARIFA ENTREGA A DIRECCION USD'!D2447,3)</f>
        <v>0.25700000000000001</v>
      </c>
      <c r="U2447" s="200">
        <f>TRUNC(('TARIFA ENTREGA A DIRECCION USD'!F2447-'TARIFA ENTREGA A DIRECCION USD'!D2447)/'TARIFA ENTREGA A DIRECCION USD'!D2447,3)</f>
        <v>0.43</v>
      </c>
      <c r="V2447" s="200">
        <f>TRUNC(('TARIFA ENTREGA A DIRECCION USD'!G2447-'TARIFA ENTREGA A DIRECCION USD'!D2447)/'TARIFA ENTREGA A DIRECCION USD'!D2447,3)</f>
        <v>0.96</v>
      </c>
      <c r="X2447" s="142">
        <v>16.12</v>
      </c>
      <c r="Y2447" s="190">
        <v>2440</v>
      </c>
      <c r="Z2447" s="200">
        <v>0.55000000000000004</v>
      </c>
      <c r="AA2447" s="200">
        <v>0.13</v>
      </c>
      <c r="AB2447" s="200">
        <v>0.3</v>
      </c>
      <c r="AC2447" s="200">
        <v>0.85</v>
      </c>
      <c r="AL2447"/>
      <c r="AM2447"/>
      <c r="AN2447"/>
      <c r="AO2447"/>
      <c r="AP2447"/>
      <c r="AQ2447"/>
      <c r="AR2447"/>
      <c r="AS2447"/>
      <c r="AT2447"/>
      <c r="AU2447"/>
    </row>
    <row r="2448" spans="17:47" x14ac:dyDescent="0.2">
      <c r="Q2448" s="142">
        <f>TRUNC('TARIFA ENTREGA A DIRECCION USD'!D2449-'TARIFA ENTREGA A DIRECCION USD'!D2448,2)</f>
        <v>0.54</v>
      </c>
      <c r="R2448" s="190">
        <v>2441</v>
      </c>
      <c r="S2448" s="200">
        <f>TRUNC((('TARIFA ENTREGA A DIRECCION USD'!C2448-'TARIFA ENTREGA A DIRECCION USD'!D2448)/'TARIFA ENTREGA A DIRECCION USD'!D2448)+1,3)</f>
        <v>0.72399999999999998</v>
      </c>
      <c r="T2448" s="200">
        <f>TRUNC(('TARIFA ENTREGA A DIRECCION USD'!E2448-'TARIFA ENTREGA A DIRECCION USD'!D2448)/'TARIFA ENTREGA A DIRECCION USD'!D2448,3)</f>
        <v>0.25700000000000001</v>
      </c>
      <c r="U2448" s="200">
        <f>TRUNC(('TARIFA ENTREGA A DIRECCION USD'!F2448-'TARIFA ENTREGA A DIRECCION USD'!D2448)/'TARIFA ENTREGA A DIRECCION USD'!D2448,3)</f>
        <v>0.43</v>
      </c>
      <c r="V2448" s="200">
        <f>TRUNC(('TARIFA ENTREGA A DIRECCION USD'!G2448-'TARIFA ENTREGA A DIRECCION USD'!D2448)/'TARIFA ENTREGA A DIRECCION USD'!D2448,3)</f>
        <v>0.96</v>
      </c>
      <c r="X2448" s="142">
        <v>16.12</v>
      </c>
      <c r="Y2448" s="190">
        <v>2441</v>
      </c>
      <c r="Z2448" s="200">
        <v>0.55000000000000004</v>
      </c>
      <c r="AA2448" s="200">
        <v>0.13</v>
      </c>
      <c r="AB2448" s="200">
        <v>0.3</v>
      </c>
      <c r="AC2448" s="200">
        <v>0.85</v>
      </c>
      <c r="AL2448"/>
      <c r="AM2448"/>
      <c r="AN2448"/>
      <c r="AO2448"/>
      <c r="AP2448"/>
      <c r="AQ2448"/>
      <c r="AR2448"/>
      <c r="AS2448"/>
      <c r="AT2448"/>
      <c r="AU2448"/>
    </row>
    <row r="2449" spans="17:47" x14ac:dyDescent="0.2">
      <c r="Q2449" s="142">
        <f>TRUNC('TARIFA ENTREGA A DIRECCION USD'!D2450-'TARIFA ENTREGA A DIRECCION USD'!D2449,2)</f>
        <v>0.54</v>
      </c>
      <c r="R2449" s="190">
        <v>2442</v>
      </c>
      <c r="S2449" s="200">
        <f>TRUNC((('TARIFA ENTREGA A DIRECCION USD'!C2449-'TARIFA ENTREGA A DIRECCION USD'!D2449)/'TARIFA ENTREGA A DIRECCION USD'!D2449)+1,3)</f>
        <v>0.72399999999999998</v>
      </c>
      <c r="T2449" s="200">
        <f>TRUNC(('TARIFA ENTREGA A DIRECCION USD'!E2449-'TARIFA ENTREGA A DIRECCION USD'!D2449)/'TARIFA ENTREGA A DIRECCION USD'!D2449,3)</f>
        <v>0.25700000000000001</v>
      </c>
      <c r="U2449" s="200">
        <f>TRUNC(('TARIFA ENTREGA A DIRECCION USD'!F2449-'TARIFA ENTREGA A DIRECCION USD'!D2449)/'TARIFA ENTREGA A DIRECCION USD'!D2449,3)</f>
        <v>0.43</v>
      </c>
      <c r="V2449" s="200">
        <f>TRUNC(('TARIFA ENTREGA A DIRECCION USD'!G2449-'TARIFA ENTREGA A DIRECCION USD'!D2449)/'TARIFA ENTREGA A DIRECCION USD'!D2449,3)</f>
        <v>0.96</v>
      </c>
      <c r="X2449" s="142">
        <v>16.12</v>
      </c>
      <c r="Y2449" s="190">
        <v>2442</v>
      </c>
      <c r="Z2449" s="200">
        <v>0.55000000000000004</v>
      </c>
      <c r="AA2449" s="200">
        <v>0.13</v>
      </c>
      <c r="AB2449" s="200">
        <v>0.3</v>
      </c>
      <c r="AC2449" s="200">
        <v>0.85</v>
      </c>
      <c r="AL2449"/>
      <c r="AM2449"/>
      <c r="AN2449"/>
      <c r="AO2449"/>
      <c r="AP2449"/>
      <c r="AQ2449"/>
      <c r="AR2449"/>
      <c r="AS2449"/>
      <c r="AT2449"/>
      <c r="AU2449"/>
    </row>
    <row r="2450" spans="17:47" x14ac:dyDescent="0.2">
      <c r="Q2450" s="142">
        <f>TRUNC('TARIFA ENTREGA A DIRECCION USD'!D2451-'TARIFA ENTREGA A DIRECCION USD'!D2450,2)</f>
        <v>0.54</v>
      </c>
      <c r="R2450" s="190">
        <v>2443</v>
      </c>
      <c r="S2450" s="200">
        <f>TRUNC((('TARIFA ENTREGA A DIRECCION USD'!C2450-'TARIFA ENTREGA A DIRECCION USD'!D2450)/'TARIFA ENTREGA A DIRECCION USD'!D2450)+1,3)</f>
        <v>0.72399999999999998</v>
      </c>
      <c r="T2450" s="200">
        <f>TRUNC(('TARIFA ENTREGA A DIRECCION USD'!E2450-'TARIFA ENTREGA A DIRECCION USD'!D2450)/'TARIFA ENTREGA A DIRECCION USD'!D2450,3)</f>
        <v>0.25700000000000001</v>
      </c>
      <c r="U2450" s="200">
        <f>TRUNC(('TARIFA ENTREGA A DIRECCION USD'!F2450-'TARIFA ENTREGA A DIRECCION USD'!D2450)/'TARIFA ENTREGA A DIRECCION USD'!D2450,3)</f>
        <v>0.43</v>
      </c>
      <c r="V2450" s="200">
        <f>TRUNC(('TARIFA ENTREGA A DIRECCION USD'!G2450-'TARIFA ENTREGA A DIRECCION USD'!D2450)/'TARIFA ENTREGA A DIRECCION USD'!D2450,3)</f>
        <v>0.96</v>
      </c>
      <c r="X2450" s="142">
        <v>16.12</v>
      </c>
      <c r="Y2450" s="190">
        <v>2443</v>
      </c>
      <c r="Z2450" s="200">
        <v>0.55000000000000004</v>
      </c>
      <c r="AA2450" s="200">
        <v>0.13</v>
      </c>
      <c r="AB2450" s="200">
        <v>0.3</v>
      </c>
      <c r="AC2450" s="200">
        <v>0.85</v>
      </c>
      <c r="AL2450"/>
      <c r="AM2450"/>
      <c r="AN2450"/>
      <c r="AO2450"/>
      <c r="AP2450"/>
      <c r="AQ2450"/>
      <c r="AR2450"/>
      <c r="AS2450"/>
      <c r="AT2450"/>
      <c r="AU2450"/>
    </row>
    <row r="2451" spans="17:47" x14ac:dyDescent="0.2">
      <c r="Q2451" s="142">
        <f>TRUNC('TARIFA ENTREGA A DIRECCION USD'!D2452-'TARIFA ENTREGA A DIRECCION USD'!D2451,2)</f>
        <v>0.54</v>
      </c>
      <c r="R2451" s="190">
        <v>2444</v>
      </c>
      <c r="S2451" s="200">
        <f>TRUNC((('TARIFA ENTREGA A DIRECCION USD'!C2451-'TARIFA ENTREGA A DIRECCION USD'!D2451)/'TARIFA ENTREGA A DIRECCION USD'!D2451)+1,3)</f>
        <v>0.72399999999999998</v>
      </c>
      <c r="T2451" s="200">
        <f>TRUNC(('TARIFA ENTREGA A DIRECCION USD'!E2451-'TARIFA ENTREGA A DIRECCION USD'!D2451)/'TARIFA ENTREGA A DIRECCION USD'!D2451,3)</f>
        <v>0.25700000000000001</v>
      </c>
      <c r="U2451" s="200">
        <f>TRUNC(('TARIFA ENTREGA A DIRECCION USD'!F2451-'TARIFA ENTREGA A DIRECCION USD'!D2451)/'TARIFA ENTREGA A DIRECCION USD'!D2451,3)</f>
        <v>0.43</v>
      </c>
      <c r="V2451" s="200">
        <f>TRUNC(('TARIFA ENTREGA A DIRECCION USD'!G2451-'TARIFA ENTREGA A DIRECCION USD'!D2451)/'TARIFA ENTREGA A DIRECCION USD'!D2451,3)</f>
        <v>0.96</v>
      </c>
      <c r="X2451" s="142">
        <v>16.12</v>
      </c>
      <c r="Y2451" s="190">
        <v>2444</v>
      </c>
      <c r="Z2451" s="200">
        <v>0.55000000000000004</v>
      </c>
      <c r="AA2451" s="200">
        <v>0.13</v>
      </c>
      <c r="AB2451" s="200">
        <v>0.3</v>
      </c>
      <c r="AC2451" s="200">
        <v>0.85</v>
      </c>
      <c r="AL2451"/>
      <c r="AM2451"/>
      <c r="AN2451"/>
      <c r="AO2451"/>
      <c r="AP2451"/>
      <c r="AQ2451"/>
      <c r="AR2451"/>
      <c r="AS2451"/>
      <c r="AT2451"/>
      <c r="AU2451"/>
    </row>
    <row r="2452" spans="17:47" x14ac:dyDescent="0.2">
      <c r="Q2452" s="142">
        <f>TRUNC('TARIFA ENTREGA A DIRECCION USD'!D2453-'TARIFA ENTREGA A DIRECCION USD'!D2452,2)</f>
        <v>0.54</v>
      </c>
      <c r="R2452" s="190">
        <v>2445</v>
      </c>
      <c r="S2452" s="200">
        <f>TRUNC((('TARIFA ENTREGA A DIRECCION USD'!C2452-'TARIFA ENTREGA A DIRECCION USD'!D2452)/'TARIFA ENTREGA A DIRECCION USD'!D2452)+1,3)</f>
        <v>0.72399999999999998</v>
      </c>
      <c r="T2452" s="200">
        <f>TRUNC(('TARIFA ENTREGA A DIRECCION USD'!E2452-'TARIFA ENTREGA A DIRECCION USD'!D2452)/'TARIFA ENTREGA A DIRECCION USD'!D2452,3)</f>
        <v>0.25700000000000001</v>
      </c>
      <c r="U2452" s="200">
        <f>TRUNC(('TARIFA ENTREGA A DIRECCION USD'!F2452-'TARIFA ENTREGA A DIRECCION USD'!D2452)/'TARIFA ENTREGA A DIRECCION USD'!D2452,3)</f>
        <v>0.43</v>
      </c>
      <c r="V2452" s="200">
        <f>TRUNC(('TARIFA ENTREGA A DIRECCION USD'!G2452-'TARIFA ENTREGA A DIRECCION USD'!D2452)/'TARIFA ENTREGA A DIRECCION USD'!D2452,3)</f>
        <v>0.96</v>
      </c>
      <c r="X2452" s="142">
        <v>16.12</v>
      </c>
      <c r="Y2452" s="190">
        <v>2445</v>
      </c>
      <c r="Z2452" s="200">
        <v>0.55000000000000004</v>
      </c>
      <c r="AA2452" s="200">
        <v>0.13</v>
      </c>
      <c r="AB2452" s="200">
        <v>0.3</v>
      </c>
      <c r="AC2452" s="200">
        <v>0.85</v>
      </c>
      <c r="AL2452"/>
      <c r="AM2452"/>
      <c r="AN2452"/>
      <c r="AO2452"/>
      <c r="AP2452"/>
      <c r="AQ2452"/>
      <c r="AR2452"/>
      <c r="AS2452"/>
      <c r="AT2452"/>
      <c r="AU2452"/>
    </row>
    <row r="2453" spans="17:47" x14ac:dyDescent="0.2">
      <c r="Q2453" s="142">
        <f>TRUNC('TARIFA ENTREGA A DIRECCION USD'!D2454-'TARIFA ENTREGA A DIRECCION USD'!D2453,2)</f>
        <v>0.54</v>
      </c>
      <c r="R2453" s="190">
        <v>2446</v>
      </c>
      <c r="S2453" s="200">
        <f>TRUNC((('TARIFA ENTREGA A DIRECCION USD'!C2453-'TARIFA ENTREGA A DIRECCION USD'!D2453)/'TARIFA ENTREGA A DIRECCION USD'!D2453)+1,3)</f>
        <v>0.72399999999999998</v>
      </c>
      <c r="T2453" s="200">
        <f>TRUNC(('TARIFA ENTREGA A DIRECCION USD'!E2453-'TARIFA ENTREGA A DIRECCION USD'!D2453)/'TARIFA ENTREGA A DIRECCION USD'!D2453,3)</f>
        <v>0.25700000000000001</v>
      </c>
      <c r="U2453" s="200">
        <f>TRUNC(('TARIFA ENTREGA A DIRECCION USD'!F2453-'TARIFA ENTREGA A DIRECCION USD'!D2453)/'TARIFA ENTREGA A DIRECCION USD'!D2453,3)</f>
        <v>0.43</v>
      </c>
      <c r="V2453" s="200">
        <f>TRUNC(('TARIFA ENTREGA A DIRECCION USD'!G2453-'TARIFA ENTREGA A DIRECCION USD'!D2453)/'TARIFA ENTREGA A DIRECCION USD'!D2453,3)</f>
        <v>0.96</v>
      </c>
      <c r="X2453" s="142">
        <v>16.12</v>
      </c>
      <c r="Y2453" s="190">
        <v>2446</v>
      </c>
      <c r="Z2453" s="200">
        <v>0.55000000000000004</v>
      </c>
      <c r="AA2453" s="200">
        <v>0.13</v>
      </c>
      <c r="AB2453" s="200">
        <v>0.3</v>
      </c>
      <c r="AC2453" s="200">
        <v>0.85</v>
      </c>
      <c r="AL2453"/>
      <c r="AM2453"/>
      <c r="AN2453"/>
      <c r="AO2453"/>
      <c r="AP2453"/>
      <c r="AQ2453"/>
      <c r="AR2453"/>
      <c r="AS2453"/>
      <c r="AT2453"/>
      <c r="AU2453"/>
    </row>
    <row r="2454" spans="17:47" x14ac:dyDescent="0.2">
      <c r="Q2454" s="142">
        <f>TRUNC('TARIFA ENTREGA A DIRECCION USD'!D2455-'TARIFA ENTREGA A DIRECCION USD'!D2454,2)</f>
        <v>0.54</v>
      </c>
      <c r="R2454" s="190">
        <v>2447</v>
      </c>
      <c r="S2454" s="200">
        <f>TRUNC((('TARIFA ENTREGA A DIRECCION USD'!C2454-'TARIFA ENTREGA A DIRECCION USD'!D2454)/'TARIFA ENTREGA A DIRECCION USD'!D2454)+1,3)</f>
        <v>0.72399999999999998</v>
      </c>
      <c r="T2454" s="200">
        <f>TRUNC(('TARIFA ENTREGA A DIRECCION USD'!E2454-'TARIFA ENTREGA A DIRECCION USD'!D2454)/'TARIFA ENTREGA A DIRECCION USD'!D2454,3)</f>
        <v>0.25700000000000001</v>
      </c>
      <c r="U2454" s="200">
        <f>TRUNC(('TARIFA ENTREGA A DIRECCION USD'!F2454-'TARIFA ENTREGA A DIRECCION USD'!D2454)/'TARIFA ENTREGA A DIRECCION USD'!D2454,3)</f>
        <v>0.43</v>
      </c>
      <c r="V2454" s="200">
        <f>TRUNC(('TARIFA ENTREGA A DIRECCION USD'!G2454-'TARIFA ENTREGA A DIRECCION USD'!D2454)/'TARIFA ENTREGA A DIRECCION USD'!D2454,3)</f>
        <v>0.96</v>
      </c>
      <c r="X2454" s="142">
        <v>16.12</v>
      </c>
      <c r="Y2454" s="190">
        <v>2447</v>
      </c>
      <c r="Z2454" s="200">
        <v>0.55000000000000004</v>
      </c>
      <c r="AA2454" s="200">
        <v>0.13</v>
      </c>
      <c r="AB2454" s="200">
        <v>0.3</v>
      </c>
      <c r="AC2454" s="200">
        <v>0.85</v>
      </c>
      <c r="AL2454"/>
      <c r="AM2454"/>
      <c r="AN2454"/>
      <c r="AO2454"/>
      <c r="AP2454"/>
      <c r="AQ2454"/>
      <c r="AR2454"/>
      <c r="AS2454"/>
      <c r="AT2454"/>
      <c r="AU2454"/>
    </row>
    <row r="2455" spans="17:47" x14ac:dyDescent="0.2">
      <c r="Q2455" s="142">
        <f>TRUNC('TARIFA ENTREGA A DIRECCION USD'!D2456-'TARIFA ENTREGA A DIRECCION USD'!D2455,2)</f>
        <v>0.54</v>
      </c>
      <c r="R2455" s="190">
        <v>2448</v>
      </c>
      <c r="S2455" s="200">
        <f>TRUNC((('TARIFA ENTREGA A DIRECCION USD'!C2455-'TARIFA ENTREGA A DIRECCION USD'!D2455)/'TARIFA ENTREGA A DIRECCION USD'!D2455)+1,3)</f>
        <v>0.72399999999999998</v>
      </c>
      <c r="T2455" s="200">
        <f>TRUNC(('TARIFA ENTREGA A DIRECCION USD'!E2455-'TARIFA ENTREGA A DIRECCION USD'!D2455)/'TARIFA ENTREGA A DIRECCION USD'!D2455,3)</f>
        <v>0.25700000000000001</v>
      </c>
      <c r="U2455" s="200">
        <f>TRUNC(('TARIFA ENTREGA A DIRECCION USD'!F2455-'TARIFA ENTREGA A DIRECCION USD'!D2455)/'TARIFA ENTREGA A DIRECCION USD'!D2455,3)</f>
        <v>0.43</v>
      </c>
      <c r="V2455" s="200">
        <f>TRUNC(('TARIFA ENTREGA A DIRECCION USD'!G2455-'TARIFA ENTREGA A DIRECCION USD'!D2455)/'TARIFA ENTREGA A DIRECCION USD'!D2455,3)</f>
        <v>0.96</v>
      </c>
      <c r="X2455" s="142">
        <v>16.12</v>
      </c>
      <c r="Y2455" s="190">
        <v>2448</v>
      </c>
      <c r="Z2455" s="200">
        <v>0.55000000000000004</v>
      </c>
      <c r="AA2455" s="200">
        <v>0.13</v>
      </c>
      <c r="AB2455" s="200">
        <v>0.3</v>
      </c>
      <c r="AC2455" s="200">
        <v>0.85</v>
      </c>
      <c r="AL2455"/>
      <c r="AM2455"/>
      <c r="AN2455"/>
      <c r="AO2455"/>
      <c r="AP2455"/>
      <c r="AQ2455"/>
      <c r="AR2455"/>
      <c r="AS2455"/>
      <c r="AT2455"/>
      <c r="AU2455"/>
    </row>
    <row r="2456" spans="17:47" x14ac:dyDescent="0.2">
      <c r="Q2456" s="142">
        <f>TRUNC('TARIFA ENTREGA A DIRECCION USD'!D2457-'TARIFA ENTREGA A DIRECCION USD'!D2456,2)</f>
        <v>0.54</v>
      </c>
      <c r="R2456" s="190">
        <v>2449</v>
      </c>
      <c r="S2456" s="200">
        <f>TRUNC((('TARIFA ENTREGA A DIRECCION USD'!C2456-'TARIFA ENTREGA A DIRECCION USD'!D2456)/'TARIFA ENTREGA A DIRECCION USD'!D2456)+1,3)</f>
        <v>0.72399999999999998</v>
      </c>
      <c r="T2456" s="200">
        <f>TRUNC(('TARIFA ENTREGA A DIRECCION USD'!E2456-'TARIFA ENTREGA A DIRECCION USD'!D2456)/'TARIFA ENTREGA A DIRECCION USD'!D2456,3)</f>
        <v>0.25700000000000001</v>
      </c>
      <c r="U2456" s="200">
        <f>TRUNC(('TARIFA ENTREGA A DIRECCION USD'!F2456-'TARIFA ENTREGA A DIRECCION USD'!D2456)/'TARIFA ENTREGA A DIRECCION USD'!D2456,3)</f>
        <v>0.43</v>
      </c>
      <c r="V2456" s="200">
        <f>TRUNC(('TARIFA ENTREGA A DIRECCION USD'!G2456-'TARIFA ENTREGA A DIRECCION USD'!D2456)/'TARIFA ENTREGA A DIRECCION USD'!D2456,3)</f>
        <v>0.96</v>
      </c>
      <c r="X2456" s="142">
        <v>16.12</v>
      </c>
      <c r="Y2456" s="190">
        <v>2449</v>
      </c>
      <c r="Z2456" s="200">
        <v>0.55000000000000004</v>
      </c>
      <c r="AA2456" s="200">
        <v>0.13</v>
      </c>
      <c r="AB2456" s="200">
        <v>0.3</v>
      </c>
      <c r="AC2456" s="200">
        <v>0.85</v>
      </c>
      <c r="AL2456"/>
      <c r="AM2456"/>
      <c r="AN2456"/>
      <c r="AO2456"/>
      <c r="AP2456"/>
      <c r="AQ2456"/>
      <c r="AR2456"/>
      <c r="AS2456"/>
      <c r="AT2456"/>
      <c r="AU2456"/>
    </row>
    <row r="2457" spans="17:47" x14ac:dyDescent="0.2">
      <c r="Q2457" s="142">
        <f>TRUNC('TARIFA ENTREGA A DIRECCION USD'!D2458-'TARIFA ENTREGA A DIRECCION USD'!D2457,2)</f>
        <v>0.54</v>
      </c>
      <c r="R2457" s="190">
        <v>2450</v>
      </c>
      <c r="S2457" s="200">
        <f>TRUNC((('TARIFA ENTREGA A DIRECCION USD'!C2457-'TARIFA ENTREGA A DIRECCION USD'!D2457)/'TARIFA ENTREGA A DIRECCION USD'!D2457)+1,3)</f>
        <v>0.72399999999999998</v>
      </c>
      <c r="T2457" s="200">
        <f>TRUNC(('TARIFA ENTREGA A DIRECCION USD'!E2457-'TARIFA ENTREGA A DIRECCION USD'!D2457)/'TARIFA ENTREGA A DIRECCION USD'!D2457,3)</f>
        <v>0.25700000000000001</v>
      </c>
      <c r="U2457" s="200">
        <f>TRUNC(('TARIFA ENTREGA A DIRECCION USD'!F2457-'TARIFA ENTREGA A DIRECCION USD'!D2457)/'TARIFA ENTREGA A DIRECCION USD'!D2457,3)</f>
        <v>0.43</v>
      </c>
      <c r="V2457" s="200">
        <f>TRUNC(('TARIFA ENTREGA A DIRECCION USD'!G2457-'TARIFA ENTREGA A DIRECCION USD'!D2457)/'TARIFA ENTREGA A DIRECCION USD'!D2457,3)</f>
        <v>0.96</v>
      </c>
      <c r="X2457" s="142">
        <v>16.12</v>
      </c>
      <c r="Y2457" s="190">
        <v>2450</v>
      </c>
      <c r="Z2457" s="200">
        <v>0.55000000000000004</v>
      </c>
      <c r="AA2457" s="200">
        <v>0.13</v>
      </c>
      <c r="AB2457" s="200">
        <v>0.3</v>
      </c>
      <c r="AC2457" s="200">
        <v>0.85</v>
      </c>
      <c r="AL2457"/>
      <c r="AM2457"/>
      <c r="AN2457"/>
      <c r="AO2457"/>
      <c r="AP2457"/>
      <c r="AQ2457"/>
      <c r="AR2457"/>
      <c r="AS2457"/>
      <c r="AT2457"/>
      <c r="AU2457"/>
    </row>
    <row r="2458" spans="17:47" x14ac:dyDescent="0.2">
      <c r="Q2458" s="142">
        <f>TRUNC('TARIFA ENTREGA A DIRECCION USD'!D2459-'TARIFA ENTREGA A DIRECCION USD'!D2458,2)</f>
        <v>0.54</v>
      </c>
      <c r="R2458" s="190">
        <v>2451</v>
      </c>
      <c r="S2458" s="200">
        <f>TRUNC((('TARIFA ENTREGA A DIRECCION USD'!C2458-'TARIFA ENTREGA A DIRECCION USD'!D2458)/'TARIFA ENTREGA A DIRECCION USD'!D2458)+1,3)</f>
        <v>0.72399999999999998</v>
      </c>
      <c r="T2458" s="200">
        <f>TRUNC(('TARIFA ENTREGA A DIRECCION USD'!E2458-'TARIFA ENTREGA A DIRECCION USD'!D2458)/'TARIFA ENTREGA A DIRECCION USD'!D2458,3)</f>
        <v>0.25700000000000001</v>
      </c>
      <c r="U2458" s="200">
        <f>TRUNC(('TARIFA ENTREGA A DIRECCION USD'!F2458-'TARIFA ENTREGA A DIRECCION USD'!D2458)/'TARIFA ENTREGA A DIRECCION USD'!D2458,3)</f>
        <v>0.43</v>
      </c>
      <c r="V2458" s="200">
        <f>TRUNC(('TARIFA ENTREGA A DIRECCION USD'!G2458-'TARIFA ENTREGA A DIRECCION USD'!D2458)/'TARIFA ENTREGA A DIRECCION USD'!D2458,3)</f>
        <v>0.96</v>
      </c>
      <c r="X2458" s="142">
        <v>16.12</v>
      </c>
      <c r="Y2458" s="190">
        <v>2451</v>
      </c>
      <c r="Z2458" s="200">
        <v>0.55000000000000004</v>
      </c>
      <c r="AA2458" s="200">
        <v>0.13</v>
      </c>
      <c r="AB2458" s="200">
        <v>0.3</v>
      </c>
      <c r="AC2458" s="200">
        <v>0.85</v>
      </c>
      <c r="AL2458"/>
      <c r="AM2458"/>
      <c r="AN2458"/>
      <c r="AO2458"/>
      <c r="AP2458"/>
      <c r="AQ2458"/>
      <c r="AR2458"/>
      <c r="AS2458"/>
      <c r="AT2458"/>
      <c r="AU2458"/>
    </row>
    <row r="2459" spans="17:47" x14ac:dyDescent="0.2">
      <c r="Q2459" s="142">
        <f>TRUNC('TARIFA ENTREGA A DIRECCION USD'!D2460-'TARIFA ENTREGA A DIRECCION USD'!D2459,2)</f>
        <v>0.54</v>
      </c>
      <c r="R2459" s="190">
        <v>2452</v>
      </c>
      <c r="S2459" s="200">
        <f>TRUNC((('TARIFA ENTREGA A DIRECCION USD'!C2459-'TARIFA ENTREGA A DIRECCION USD'!D2459)/'TARIFA ENTREGA A DIRECCION USD'!D2459)+1,3)</f>
        <v>0.72399999999999998</v>
      </c>
      <c r="T2459" s="200">
        <f>TRUNC(('TARIFA ENTREGA A DIRECCION USD'!E2459-'TARIFA ENTREGA A DIRECCION USD'!D2459)/'TARIFA ENTREGA A DIRECCION USD'!D2459,3)</f>
        <v>0.25700000000000001</v>
      </c>
      <c r="U2459" s="200">
        <f>TRUNC(('TARIFA ENTREGA A DIRECCION USD'!F2459-'TARIFA ENTREGA A DIRECCION USD'!D2459)/'TARIFA ENTREGA A DIRECCION USD'!D2459,3)</f>
        <v>0.43</v>
      </c>
      <c r="V2459" s="200">
        <f>TRUNC(('TARIFA ENTREGA A DIRECCION USD'!G2459-'TARIFA ENTREGA A DIRECCION USD'!D2459)/'TARIFA ENTREGA A DIRECCION USD'!D2459,3)</f>
        <v>0.96</v>
      </c>
      <c r="X2459" s="142">
        <v>16.12</v>
      </c>
      <c r="Y2459" s="190">
        <v>2452</v>
      </c>
      <c r="Z2459" s="200">
        <v>0.55000000000000004</v>
      </c>
      <c r="AA2459" s="200">
        <v>0.13</v>
      </c>
      <c r="AB2459" s="200">
        <v>0.3</v>
      </c>
      <c r="AC2459" s="200">
        <v>0.85</v>
      </c>
      <c r="AL2459"/>
      <c r="AM2459"/>
      <c r="AN2459"/>
      <c r="AO2459"/>
      <c r="AP2459"/>
      <c r="AQ2459"/>
      <c r="AR2459"/>
      <c r="AS2459"/>
      <c r="AT2459"/>
      <c r="AU2459"/>
    </row>
    <row r="2460" spans="17:47" x14ac:dyDescent="0.2">
      <c r="Q2460" s="142">
        <f>TRUNC('TARIFA ENTREGA A DIRECCION USD'!D2461-'TARIFA ENTREGA A DIRECCION USD'!D2460,2)</f>
        <v>0.54</v>
      </c>
      <c r="R2460" s="190">
        <v>2453</v>
      </c>
      <c r="S2460" s="200">
        <f>TRUNC((('TARIFA ENTREGA A DIRECCION USD'!C2460-'TARIFA ENTREGA A DIRECCION USD'!D2460)/'TARIFA ENTREGA A DIRECCION USD'!D2460)+1,3)</f>
        <v>0.72399999999999998</v>
      </c>
      <c r="T2460" s="200">
        <f>TRUNC(('TARIFA ENTREGA A DIRECCION USD'!E2460-'TARIFA ENTREGA A DIRECCION USD'!D2460)/'TARIFA ENTREGA A DIRECCION USD'!D2460,3)</f>
        <v>0.25700000000000001</v>
      </c>
      <c r="U2460" s="200">
        <f>TRUNC(('TARIFA ENTREGA A DIRECCION USD'!F2460-'TARIFA ENTREGA A DIRECCION USD'!D2460)/'TARIFA ENTREGA A DIRECCION USD'!D2460,3)</f>
        <v>0.43</v>
      </c>
      <c r="V2460" s="200">
        <f>TRUNC(('TARIFA ENTREGA A DIRECCION USD'!G2460-'TARIFA ENTREGA A DIRECCION USD'!D2460)/'TARIFA ENTREGA A DIRECCION USD'!D2460,3)</f>
        <v>0.96</v>
      </c>
      <c r="X2460" s="142">
        <v>16.12</v>
      </c>
      <c r="Y2460" s="190">
        <v>2453</v>
      </c>
      <c r="Z2460" s="200">
        <v>0.55000000000000004</v>
      </c>
      <c r="AA2460" s="200">
        <v>0.13</v>
      </c>
      <c r="AB2460" s="200">
        <v>0.3</v>
      </c>
      <c r="AC2460" s="200">
        <v>0.85</v>
      </c>
      <c r="AL2460"/>
      <c r="AM2460"/>
      <c r="AN2460"/>
      <c r="AO2460"/>
      <c r="AP2460"/>
      <c r="AQ2460"/>
      <c r="AR2460"/>
      <c r="AS2460"/>
      <c r="AT2460"/>
      <c r="AU2460"/>
    </row>
    <row r="2461" spans="17:47" x14ac:dyDescent="0.2">
      <c r="Q2461" s="142">
        <f>TRUNC('TARIFA ENTREGA A DIRECCION USD'!D2462-'TARIFA ENTREGA A DIRECCION USD'!D2461,2)</f>
        <v>0.54</v>
      </c>
      <c r="R2461" s="190">
        <v>2454</v>
      </c>
      <c r="S2461" s="200">
        <f>TRUNC((('TARIFA ENTREGA A DIRECCION USD'!C2461-'TARIFA ENTREGA A DIRECCION USD'!D2461)/'TARIFA ENTREGA A DIRECCION USD'!D2461)+1,3)</f>
        <v>0.72399999999999998</v>
      </c>
      <c r="T2461" s="200">
        <f>TRUNC(('TARIFA ENTREGA A DIRECCION USD'!E2461-'TARIFA ENTREGA A DIRECCION USD'!D2461)/'TARIFA ENTREGA A DIRECCION USD'!D2461,3)</f>
        <v>0.25700000000000001</v>
      </c>
      <c r="U2461" s="200">
        <f>TRUNC(('TARIFA ENTREGA A DIRECCION USD'!F2461-'TARIFA ENTREGA A DIRECCION USD'!D2461)/'TARIFA ENTREGA A DIRECCION USD'!D2461,3)</f>
        <v>0.43</v>
      </c>
      <c r="V2461" s="200">
        <f>TRUNC(('TARIFA ENTREGA A DIRECCION USD'!G2461-'TARIFA ENTREGA A DIRECCION USD'!D2461)/'TARIFA ENTREGA A DIRECCION USD'!D2461,3)</f>
        <v>0.96</v>
      </c>
      <c r="X2461" s="142">
        <v>16.12</v>
      </c>
      <c r="Y2461" s="190">
        <v>2454</v>
      </c>
      <c r="Z2461" s="200">
        <v>0.55000000000000004</v>
      </c>
      <c r="AA2461" s="200">
        <v>0.13</v>
      </c>
      <c r="AB2461" s="200">
        <v>0.3</v>
      </c>
      <c r="AC2461" s="200">
        <v>0.85</v>
      </c>
      <c r="AL2461"/>
      <c r="AM2461"/>
      <c r="AN2461"/>
      <c r="AO2461"/>
      <c r="AP2461"/>
      <c r="AQ2461"/>
      <c r="AR2461"/>
      <c r="AS2461"/>
      <c r="AT2461"/>
      <c r="AU2461"/>
    </row>
    <row r="2462" spans="17:47" x14ac:dyDescent="0.2">
      <c r="Q2462" s="142">
        <f>TRUNC('TARIFA ENTREGA A DIRECCION USD'!D2463-'TARIFA ENTREGA A DIRECCION USD'!D2462,2)</f>
        <v>0.54</v>
      </c>
      <c r="R2462" s="190">
        <v>2455</v>
      </c>
      <c r="S2462" s="200">
        <f>TRUNC((('TARIFA ENTREGA A DIRECCION USD'!C2462-'TARIFA ENTREGA A DIRECCION USD'!D2462)/'TARIFA ENTREGA A DIRECCION USD'!D2462)+1,3)</f>
        <v>0.72399999999999998</v>
      </c>
      <c r="T2462" s="200">
        <f>TRUNC(('TARIFA ENTREGA A DIRECCION USD'!E2462-'TARIFA ENTREGA A DIRECCION USD'!D2462)/'TARIFA ENTREGA A DIRECCION USD'!D2462,3)</f>
        <v>0.25700000000000001</v>
      </c>
      <c r="U2462" s="200">
        <f>TRUNC(('TARIFA ENTREGA A DIRECCION USD'!F2462-'TARIFA ENTREGA A DIRECCION USD'!D2462)/'TARIFA ENTREGA A DIRECCION USD'!D2462,3)</f>
        <v>0.43</v>
      </c>
      <c r="V2462" s="200">
        <f>TRUNC(('TARIFA ENTREGA A DIRECCION USD'!G2462-'TARIFA ENTREGA A DIRECCION USD'!D2462)/'TARIFA ENTREGA A DIRECCION USD'!D2462,3)</f>
        <v>0.96</v>
      </c>
      <c r="X2462" s="142">
        <v>16.12</v>
      </c>
      <c r="Y2462" s="190">
        <v>2455</v>
      </c>
      <c r="Z2462" s="200">
        <v>0.55000000000000004</v>
      </c>
      <c r="AA2462" s="200">
        <v>0.13</v>
      </c>
      <c r="AB2462" s="200">
        <v>0.3</v>
      </c>
      <c r="AC2462" s="200">
        <v>0.85</v>
      </c>
      <c r="AL2462"/>
      <c r="AM2462"/>
      <c r="AN2462"/>
      <c r="AO2462"/>
      <c r="AP2462"/>
      <c r="AQ2462"/>
      <c r="AR2462"/>
      <c r="AS2462"/>
      <c r="AT2462"/>
      <c r="AU2462"/>
    </row>
    <row r="2463" spans="17:47" x14ac:dyDescent="0.2">
      <c r="Q2463" s="142">
        <f>TRUNC('TARIFA ENTREGA A DIRECCION USD'!D2464-'TARIFA ENTREGA A DIRECCION USD'!D2463,2)</f>
        <v>0.54</v>
      </c>
      <c r="R2463" s="190">
        <v>2456</v>
      </c>
      <c r="S2463" s="200">
        <f>TRUNC((('TARIFA ENTREGA A DIRECCION USD'!C2463-'TARIFA ENTREGA A DIRECCION USD'!D2463)/'TARIFA ENTREGA A DIRECCION USD'!D2463)+1,3)</f>
        <v>0.72399999999999998</v>
      </c>
      <c r="T2463" s="200">
        <f>TRUNC(('TARIFA ENTREGA A DIRECCION USD'!E2463-'TARIFA ENTREGA A DIRECCION USD'!D2463)/'TARIFA ENTREGA A DIRECCION USD'!D2463,3)</f>
        <v>0.25700000000000001</v>
      </c>
      <c r="U2463" s="200">
        <f>TRUNC(('TARIFA ENTREGA A DIRECCION USD'!F2463-'TARIFA ENTREGA A DIRECCION USD'!D2463)/'TARIFA ENTREGA A DIRECCION USD'!D2463,3)</f>
        <v>0.43</v>
      </c>
      <c r="V2463" s="200">
        <f>TRUNC(('TARIFA ENTREGA A DIRECCION USD'!G2463-'TARIFA ENTREGA A DIRECCION USD'!D2463)/'TARIFA ENTREGA A DIRECCION USD'!D2463,3)</f>
        <v>0.96</v>
      </c>
      <c r="X2463" s="142">
        <v>16.12</v>
      </c>
      <c r="Y2463" s="190">
        <v>2456</v>
      </c>
      <c r="Z2463" s="200">
        <v>0.55000000000000004</v>
      </c>
      <c r="AA2463" s="200">
        <v>0.13</v>
      </c>
      <c r="AB2463" s="200">
        <v>0.3</v>
      </c>
      <c r="AC2463" s="200">
        <v>0.85</v>
      </c>
      <c r="AL2463"/>
      <c r="AM2463"/>
      <c r="AN2463"/>
      <c r="AO2463"/>
      <c r="AP2463"/>
      <c r="AQ2463"/>
      <c r="AR2463"/>
      <c r="AS2463"/>
      <c r="AT2463"/>
      <c r="AU2463"/>
    </row>
    <row r="2464" spans="17:47" x14ac:dyDescent="0.2">
      <c r="Q2464" s="142">
        <f>TRUNC('TARIFA ENTREGA A DIRECCION USD'!D2465-'TARIFA ENTREGA A DIRECCION USD'!D2464,2)</f>
        <v>0.54</v>
      </c>
      <c r="R2464" s="190">
        <v>2457</v>
      </c>
      <c r="S2464" s="200">
        <f>TRUNC((('TARIFA ENTREGA A DIRECCION USD'!C2464-'TARIFA ENTREGA A DIRECCION USD'!D2464)/'TARIFA ENTREGA A DIRECCION USD'!D2464)+1,3)</f>
        <v>0.72399999999999998</v>
      </c>
      <c r="T2464" s="200">
        <f>TRUNC(('TARIFA ENTREGA A DIRECCION USD'!E2464-'TARIFA ENTREGA A DIRECCION USD'!D2464)/'TARIFA ENTREGA A DIRECCION USD'!D2464,3)</f>
        <v>0.25700000000000001</v>
      </c>
      <c r="U2464" s="200">
        <f>TRUNC(('TARIFA ENTREGA A DIRECCION USD'!F2464-'TARIFA ENTREGA A DIRECCION USD'!D2464)/'TARIFA ENTREGA A DIRECCION USD'!D2464,3)</f>
        <v>0.43</v>
      </c>
      <c r="V2464" s="200">
        <f>TRUNC(('TARIFA ENTREGA A DIRECCION USD'!G2464-'TARIFA ENTREGA A DIRECCION USD'!D2464)/'TARIFA ENTREGA A DIRECCION USD'!D2464,3)</f>
        <v>0.96</v>
      </c>
      <c r="X2464" s="142">
        <v>16.12</v>
      </c>
      <c r="Y2464" s="190">
        <v>2457</v>
      </c>
      <c r="Z2464" s="200">
        <v>0.55000000000000004</v>
      </c>
      <c r="AA2464" s="200">
        <v>0.13</v>
      </c>
      <c r="AB2464" s="200">
        <v>0.3</v>
      </c>
      <c r="AC2464" s="200">
        <v>0.85</v>
      </c>
      <c r="AL2464"/>
      <c r="AM2464"/>
      <c r="AN2464"/>
      <c r="AO2464"/>
      <c r="AP2464"/>
      <c r="AQ2464"/>
      <c r="AR2464"/>
      <c r="AS2464"/>
      <c r="AT2464"/>
      <c r="AU2464"/>
    </row>
    <row r="2465" spans="17:47" x14ac:dyDescent="0.2">
      <c r="Q2465" s="142">
        <f>TRUNC('TARIFA ENTREGA A DIRECCION USD'!D2466-'TARIFA ENTREGA A DIRECCION USD'!D2465,2)</f>
        <v>0.54</v>
      </c>
      <c r="R2465" s="190">
        <v>2458</v>
      </c>
      <c r="S2465" s="200">
        <f>TRUNC((('TARIFA ENTREGA A DIRECCION USD'!C2465-'TARIFA ENTREGA A DIRECCION USD'!D2465)/'TARIFA ENTREGA A DIRECCION USD'!D2465)+1,3)</f>
        <v>0.72399999999999998</v>
      </c>
      <c r="T2465" s="200">
        <f>TRUNC(('TARIFA ENTREGA A DIRECCION USD'!E2465-'TARIFA ENTREGA A DIRECCION USD'!D2465)/'TARIFA ENTREGA A DIRECCION USD'!D2465,3)</f>
        <v>0.25700000000000001</v>
      </c>
      <c r="U2465" s="200">
        <f>TRUNC(('TARIFA ENTREGA A DIRECCION USD'!F2465-'TARIFA ENTREGA A DIRECCION USD'!D2465)/'TARIFA ENTREGA A DIRECCION USD'!D2465,3)</f>
        <v>0.43</v>
      </c>
      <c r="V2465" s="200">
        <f>TRUNC(('TARIFA ENTREGA A DIRECCION USD'!G2465-'TARIFA ENTREGA A DIRECCION USD'!D2465)/'TARIFA ENTREGA A DIRECCION USD'!D2465,3)</f>
        <v>0.96</v>
      </c>
      <c r="X2465" s="142">
        <v>16.12</v>
      </c>
      <c r="Y2465" s="190">
        <v>2458</v>
      </c>
      <c r="Z2465" s="200">
        <v>0.55000000000000004</v>
      </c>
      <c r="AA2465" s="200">
        <v>0.13</v>
      </c>
      <c r="AB2465" s="200">
        <v>0.3</v>
      </c>
      <c r="AC2465" s="200">
        <v>0.85</v>
      </c>
      <c r="AL2465"/>
      <c r="AM2465"/>
      <c r="AN2465"/>
      <c r="AO2465"/>
      <c r="AP2465"/>
      <c r="AQ2465"/>
      <c r="AR2465"/>
      <c r="AS2465"/>
      <c r="AT2465"/>
      <c r="AU2465"/>
    </row>
    <row r="2466" spans="17:47" x14ac:dyDescent="0.2">
      <c r="Q2466" s="142">
        <f>TRUNC('TARIFA ENTREGA A DIRECCION USD'!D2467-'TARIFA ENTREGA A DIRECCION USD'!D2466,2)</f>
        <v>0.54</v>
      </c>
      <c r="R2466" s="190">
        <v>2459</v>
      </c>
      <c r="S2466" s="200">
        <f>TRUNC((('TARIFA ENTREGA A DIRECCION USD'!C2466-'TARIFA ENTREGA A DIRECCION USD'!D2466)/'TARIFA ENTREGA A DIRECCION USD'!D2466)+1,3)</f>
        <v>0.72399999999999998</v>
      </c>
      <c r="T2466" s="200">
        <f>TRUNC(('TARIFA ENTREGA A DIRECCION USD'!E2466-'TARIFA ENTREGA A DIRECCION USD'!D2466)/'TARIFA ENTREGA A DIRECCION USD'!D2466,3)</f>
        <v>0.25700000000000001</v>
      </c>
      <c r="U2466" s="200">
        <f>TRUNC(('TARIFA ENTREGA A DIRECCION USD'!F2466-'TARIFA ENTREGA A DIRECCION USD'!D2466)/'TARIFA ENTREGA A DIRECCION USD'!D2466,3)</f>
        <v>0.43</v>
      </c>
      <c r="V2466" s="200">
        <f>TRUNC(('TARIFA ENTREGA A DIRECCION USD'!G2466-'TARIFA ENTREGA A DIRECCION USD'!D2466)/'TARIFA ENTREGA A DIRECCION USD'!D2466,3)</f>
        <v>0.96</v>
      </c>
      <c r="X2466" s="142">
        <v>16.12</v>
      </c>
      <c r="Y2466" s="190">
        <v>2459</v>
      </c>
      <c r="Z2466" s="200">
        <v>0.55000000000000004</v>
      </c>
      <c r="AA2466" s="200">
        <v>0.13</v>
      </c>
      <c r="AB2466" s="200">
        <v>0.3</v>
      </c>
      <c r="AC2466" s="200">
        <v>0.85</v>
      </c>
      <c r="AL2466"/>
      <c r="AM2466"/>
      <c r="AN2466"/>
      <c r="AO2466"/>
      <c r="AP2466"/>
      <c r="AQ2466"/>
      <c r="AR2466"/>
      <c r="AS2466"/>
      <c r="AT2466"/>
      <c r="AU2466"/>
    </row>
    <row r="2467" spans="17:47" x14ac:dyDescent="0.2">
      <c r="Q2467" s="142">
        <f>TRUNC('TARIFA ENTREGA A DIRECCION USD'!D2468-'TARIFA ENTREGA A DIRECCION USD'!D2467,2)</f>
        <v>0.54</v>
      </c>
      <c r="R2467" s="190">
        <v>2460</v>
      </c>
      <c r="S2467" s="200">
        <f>TRUNC((('TARIFA ENTREGA A DIRECCION USD'!C2467-'TARIFA ENTREGA A DIRECCION USD'!D2467)/'TARIFA ENTREGA A DIRECCION USD'!D2467)+1,3)</f>
        <v>0.72399999999999998</v>
      </c>
      <c r="T2467" s="200">
        <f>TRUNC(('TARIFA ENTREGA A DIRECCION USD'!E2467-'TARIFA ENTREGA A DIRECCION USD'!D2467)/'TARIFA ENTREGA A DIRECCION USD'!D2467,3)</f>
        <v>0.25700000000000001</v>
      </c>
      <c r="U2467" s="200">
        <f>TRUNC(('TARIFA ENTREGA A DIRECCION USD'!F2467-'TARIFA ENTREGA A DIRECCION USD'!D2467)/'TARIFA ENTREGA A DIRECCION USD'!D2467,3)</f>
        <v>0.43</v>
      </c>
      <c r="V2467" s="200">
        <f>TRUNC(('TARIFA ENTREGA A DIRECCION USD'!G2467-'TARIFA ENTREGA A DIRECCION USD'!D2467)/'TARIFA ENTREGA A DIRECCION USD'!D2467,3)</f>
        <v>0.96</v>
      </c>
      <c r="X2467" s="142">
        <v>16.12</v>
      </c>
      <c r="Y2467" s="190">
        <v>2460</v>
      </c>
      <c r="Z2467" s="200">
        <v>0.55000000000000004</v>
      </c>
      <c r="AA2467" s="200">
        <v>0.13</v>
      </c>
      <c r="AB2467" s="200">
        <v>0.3</v>
      </c>
      <c r="AC2467" s="200">
        <v>0.85</v>
      </c>
      <c r="AL2467"/>
      <c r="AM2467"/>
      <c r="AN2467"/>
      <c r="AO2467"/>
      <c r="AP2467"/>
      <c r="AQ2467"/>
      <c r="AR2467"/>
      <c r="AS2467"/>
      <c r="AT2467"/>
      <c r="AU2467"/>
    </row>
    <row r="2468" spans="17:47" x14ac:dyDescent="0.2">
      <c r="Q2468" s="142">
        <f>TRUNC('TARIFA ENTREGA A DIRECCION USD'!D2469-'TARIFA ENTREGA A DIRECCION USD'!D2468,2)</f>
        <v>0.54</v>
      </c>
      <c r="R2468" s="190">
        <v>2461</v>
      </c>
      <c r="S2468" s="200">
        <f>TRUNC((('TARIFA ENTREGA A DIRECCION USD'!C2468-'TARIFA ENTREGA A DIRECCION USD'!D2468)/'TARIFA ENTREGA A DIRECCION USD'!D2468)+1,3)</f>
        <v>0.72399999999999998</v>
      </c>
      <c r="T2468" s="200">
        <f>TRUNC(('TARIFA ENTREGA A DIRECCION USD'!E2468-'TARIFA ENTREGA A DIRECCION USD'!D2468)/'TARIFA ENTREGA A DIRECCION USD'!D2468,3)</f>
        <v>0.25700000000000001</v>
      </c>
      <c r="U2468" s="200">
        <f>TRUNC(('TARIFA ENTREGA A DIRECCION USD'!F2468-'TARIFA ENTREGA A DIRECCION USD'!D2468)/'TARIFA ENTREGA A DIRECCION USD'!D2468,3)</f>
        <v>0.43</v>
      </c>
      <c r="V2468" s="200">
        <f>TRUNC(('TARIFA ENTREGA A DIRECCION USD'!G2468-'TARIFA ENTREGA A DIRECCION USD'!D2468)/'TARIFA ENTREGA A DIRECCION USD'!D2468,3)</f>
        <v>0.96</v>
      </c>
      <c r="X2468" s="142">
        <v>16.12</v>
      </c>
      <c r="Y2468" s="190">
        <v>2461</v>
      </c>
      <c r="Z2468" s="200">
        <v>0.55000000000000004</v>
      </c>
      <c r="AA2468" s="200">
        <v>0.13</v>
      </c>
      <c r="AB2468" s="200">
        <v>0.3</v>
      </c>
      <c r="AC2468" s="200">
        <v>0.85</v>
      </c>
      <c r="AL2468"/>
      <c r="AM2468"/>
      <c r="AN2468"/>
      <c r="AO2468"/>
      <c r="AP2468"/>
      <c r="AQ2468"/>
      <c r="AR2468"/>
      <c r="AS2468"/>
      <c r="AT2468"/>
      <c r="AU2468"/>
    </row>
    <row r="2469" spans="17:47" x14ac:dyDescent="0.2">
      <c r="Q2469" s="142">
        <f>TRUNC('TARIFA ENTREGA A DIRECCION USD'!D2470-'TARIFA ENTREGA A DIRECCION USD'!D2469,2)</f>
        <v>0.54</v>
      </c>
      <c r="R2469" s="190">
        <v>2462</v>
      </c>
      <c r="S2469" s="200">
        <f>TRUNC((('TARIFA ENTREGA A DIRECCION USD'!C2469-'TARIFA ENTREGA A DIRECCION USD'!D2469)/'TARIFA ENTREGA A DIRECCION USD'!D2469)+1,3)</f>
        <v>0.72399999999999998</v>
      </c>
      <c r="T2469" s="200">
        <f>TRUNC(('TARIFA ENTREGA A DIRECCION USD'!E2469-'TARIFA ENTREGA A DIRECCION USD'!D2469)/'TARIFA ENTREGA A DIRECCION USD'!D2469,3)</f>
        <v>0.25700000000000001</v>
      </c>
      <c r="U2469" s="200">
        <f>TRUNC(('TARIFA ENTREGA A DIRECCION USD'!F2469-'TARIFA ENTREGA A DIRECCION USD'!D2469)/'TARIFA ENTREGA A DIRECCION USD'!D2469,3)</f>
        <v>0.43</v>
      </c>
      <c r="V2469" s="200">
        <f>TRUNC(('TARIFA ENTREGA A DIRECCION USD'!G2469-'TARIFA ENTREGA A DIRECCION USD'!D2469)/'TARIFA ENTREGA A DIRECCION USD'!D2469,3)</f>
        <v>0.96</v>
      </c>
      <c r="X2469" s="142">
        <v>16.12</v>
      </c>
      <c r="Y2469" s="190">
        <v>2462</v>
      </c>
      <c r="Z2469" s="200">
        <v>0.55000000000000004</v>
      </c>
      <c r="AA2469" s="200">
        <v>0.13</v>
      </c>
      <c r="AB2469" s="200">
        <v>0.3</v>
      </c>
      <c r="AC2469" s="200">
        <v>0.85</v>
      </c>
      <c r="AL2469"/>
      <c r="AM2469"/>
      <c r="AN2469"/>
      <c r="AO2469"/>
      <c r="AP2469"/>
      <c r="AQ2469"/>
      <c r="AR2469"/>
      <c r="AS2469"/>
      <c r="AT2469"/>
      <c r="AU2469"/>
    </row>
    <row r="2470" spans="17:47" x14ac:dyDescent="0.2">
      <c r="Q2470" s="142">
        <f>TRUNC('TARIFA ENTREGA A DIRECCION USD'!D2471-'TARIFA ENTREGA A DIRECCION USD'!D2470,2)</f>
        <v>0.54</v>
      </c>
      <c r="R2470" s="190">
        <v>2463</v>
      </c>
      <c r="S2470" s="200">
        <f>TRUNC((('TARIFA ENTREGA A DIRECCION USD'!C2470-'TARIFA ENTREGA A DIRECCION USD'!D2470)/'TARIFA ENTREGA A DIRECCION USD'!D2470)+1,3)</f>
        <v>0.72399999999999998</v>
      </c>
      <c r="T2470" s="200">
        <f>TRUNC(('TARIFA ENTREGA A DIRECCION USD'!E2470-'TARIFA ENTREGA A DIRECCION USD'!D2470)/'TARIFA ENTREGA A DIRECCION USD'!D2470,3)</f>
        <v>0.25700000000000001</v>
      </c>
      <c r="U2470" s="200">
        <f>TRUNC(('TARIFA ENTREGA A DIRECCION USD'!F2470-'TARIFA ENTREGA A DIRECCION USD'!D2470)/'TARIFA ENTREGA A DIRECCION USD'!D2470,3)</f>
        <v>0.43</v>
      </c>
      <c r="V2470" s="200">
        <f>TRUNC(('TARIFA ENTREGA A DIRECCION USD'!G2470-'TARIFA ENTREGA A DIRECCION USD'!D2470)/'TARIFA ENTREGA A DIRECCION USD'!D2470,3)</f>
        <v>0.96</v>
      </c>
      <c r="X2470" s="142">
        <v>16.12</v>
      </c>
      <c r="Y2470" s="190">
        <v>2463</v>
      </c>
      <c r="Z2470" s="200">
        <v>0.55000000000000004</v>
      </c>
      <c r="AA2470" s="200">
        <v>0.13</v>
      </c>
      <c r="AB2470" s="200">
        <v>0.3</v>
      </c>
      <c r="AC2470" s="200">
        <v>0.85</v>
      </c>
      <c r="AL2470"/>
      <c r="AM2470"/>
      <c r="AN2470"/>
      <c r="AO2470"/>
      <c r="AP2470"/>
      <c r="AQ2470"/>
      <c r="AR2470"/>
      <c r="AS2470"/>
      <c r="AT2470"/>
      <c r="AU2470"/>
    </row>
    <row r="2471" spans="17:47" x14ac:dyDescent="0.2">
      <c r="Q2471" s="142">
        <f>TRUNC('TARIFA ENTREGA A DIRECCION USD'!D2472-'TARIFA ENTREGA A DIRECCION USD'!D2471,2)</f>
        <v>0.54</v>
      </c>
      <c r="R2471" s="190">
        <v>2464</v>
      </c>
      <c r="S2471" s="200">
        <f>TRUNC((('TARIFA ENTREGA A DIRECCION USD'!C2471-'TARIFA ENTREGA A DIRECCION USD'!D2471)/'TARIFA ENTREGA A DIRECCION USD'!D2471)+1,3)</f>
        <v>0.72399999999999998</v>
      </c>
      <c r="T2471" s="200">
        <f>TRUNC(('TARIFA ENTREGA A DIRECCION USD'!E2471-'TARIFA ENTREGA A DIRECCION USD'!D2471)/'TARIFA ENTREGA A DIRECCION USD'!D2471,3)</f>
        <v>0.25700000000000001</v>
      </c>
      <c r="U2471" s="200">
        <f>TRUNC(('TARIFA ENTREGA A DIRECCION USD'!F2471-'TARIFA ENTREGA A DIRECCION USD'!D2471)/'TARIFA ENTREGA A DIRECCION USD'!D2471,3)</f>
        <v>0.43</v>
      </c>
      <c r="V2471" s="200">
        <f>TRUNC(('TARIFA ENTREGA A DIRECCION USD'!G2471-'TARIFA ENTREGA A DIRECCION USD'!D2471)/'TARIFA ENTREGA A DIRECCION USD'!D2471,3)</f>
        <v>0.96</v>
      </c>
      <c r="X2471" s="142">
        <v>16.12</v>
      </c>
      <c r="Y2471" s="190">
        <v>2464</v>
      </c>
      <c r="Z2471" s="200">
        <v>0.55000000000000004</v>
      </c>
      <c r="AA2471" s="200">
        <v>0.13</v>
      </c>
      <c r="AB2471" s="200">
        <v>0.3</v>
      </c>
      <c r="AC2471" s="200">
        <v>0.85</v>
      </c>
      <c r="AL2471"/>
      <c r="AM2471"/>
      <c r="AN2471"/>
      <c r="AO2471"/>
      <c r="AP2471"/>
      <c r="AQ2471"/>
      <c r="AR2471"/>
      <c r="AS2471"/>
      <c r="AT2471"/>
      <c r="AU2471"/>
    </row>
    <row r="2472" spans="17:47" x14ac:dyDescent="0.2">
      <c r="Q2472" s="142">
        <f>TRUNC('TARIFA ENTREGA A DIRECCION USD'!D2473-'TARIFA ENTREGA A DIRECCION USD'!D2472,2)</f>
        <v>0.54</v>
      </c>
      <c r="R2472" s="190">
        <v>2465</v>
      </c>
      <c r="S2472" s="200">
        <f>TRUNC((('TARIFA ENTREGA A DIRECCION USD'!C2472-'TARIFA ENTREGA A DIRECCION USD'!D2472)/'TARIFA ENTREGA A DIRECCION USD'!D2472)+1,3)</f>
        <v>0.72399999999999998</v>
      </c>
      <c r="T2472" s="200">
        <f>TRUNC(('TARIFA ENTREGA A DIRECCION USD'!E2472-'TARIFA ENTREGA A DIRECCION USD'!D2472)/'TARIFA ENTREGA A DIRECCION USD'!D2472,3)</f>
        <v>0.25700000000000001</v>
      </c>
      <c r="U2472" s="200">
        <f>TRUNC(('TARIFA ENTREGA A DIRECCION USD'!F2472-'TARIFA ENTREGA A DIRECCION USD'!D2472)/'TARIFA ENTREGA A DIRECCION USD'!D2472,3)</f>
        <v>0.43</v>
      </c>
      <c r="V2472" s="200">
        <f>TRUNC(('TARIFA ENTREGA A DIRECCION USD'!G2472-'TARIFA ENTREGA A DIRECCION USD'!D2472)/'TARIFA ENTREGA A DIRECCION USD'!D2472,3)</f>
        <v>0.96</v>
      </c>
      <c r="X2472" s="142">
        <v>16.12</v>
      </c>
      <c r="Y2472" s="190">
        <v>2465</v>
      </c>
      <c r="Z2472" s="200">
        <v>0.55000000000000004</v>
      </c>
      <c r="AA2472" s="200">
        <v>0.13</v>
      </c>
      <c r="AB2472" s="200">
        <v>0.3</v>
      </c>
      <c r="AC2472" s="200">
        <v>0.85</v>
      </c>
      <c r="AL2472"/>
      <c r="AM2472"/>
      <c r="AN2472"/>
      <c r="AO2472"/>
      <c r="AP2472"/>
      <c r="AQ2472"/>
      <c r="AR2472"/>
      <c r="AS2472"/>
      <c r="AT2472"/>
      <c r="AU2472"/>
    </row>
    <row r="2473" spans="17:47" x14ac:dyDescent="0.2">
      <c r="Q2473" s="142">
        <f>TRUNC('TARIFA ENTREGA A DIRECCION USD'!D2474-'TARIFA ENTREGA A DIRECCION USD'!D2473,2)</f>
        <v>0.54</v>
      </c>
      <c r="R2473" s="190">
        <v>2466</v>
      </c>
      <c r="S2473" s="200">
        <f>TRUNC((('TARIFA ENTREGA A DIRECCION USD'!C2473-'TARIFA ENTREGA A DIRECCION USD'!D2473)/'TARIFA ENTREGA A DIRECCION USD'!D2473)+1,3)</f>
        <v>0.72399999999999998</v>
      </c>
      <c r="T2473" s="200">
        <f>TRUNC(('TARIFA ENTREGA A DIRECCION USD'!E2473-'TARIFA ENTREGA A DIRECCION USD'!D2473)/'TARIFA ENTREGA A DIRECCION USD'!D2473,3)</f>
        <v>0.25700000000000001</v>
      </c>
      <c r="U2473" s="200">
        <f>TRUNC(('TARIFA ENTREGA A DIRECCION USD'!F2473-'TARIFA ENTREGA A DIRECCION USD'!D2473)/'TARIFA ENTREGA A DIRECCION USD'!D2473,3)</f>
        <v>0.43</v>
      </c>
      <c r="V2473" s="200">
        <f>TRUNC(('TARIFA ENTREGA A DIRECCION USD'!G2473-'TARIFA ENTREGA A DIRECCION USD'!D2473)/'TARIFA ENTREGA A DIRECCION USD'!D2473,3)</f>
        <v>0.96</v>
      </c>
      <c r="X2473" s="142">
        <v>16.12</v>
      </c>
      <c r="Y2473" s="190">
        <v>2466</v>
      </c>
      <c r="Z2473" s="200">
        <v>0.55000000000000004</v>
      </c>
      <c r="AA2473" s="200">
        <v>0.13</v>
      </c>
      <c r="AB2473" s="200">
        <v>0.3</v>
      </c>
      <c r="AC2473" s="200">
        <v>0.85</v>
      </c>
      <c r="AL2473"/>
      <c r="AM2473"/>
      <c r="AN2473"/>
      <c r="AO2473"/>
      <c r="AP2473"/>
      <c r="AQ2473"/>
      <c r="AR2473"/>
      <c r="AS2473"/>
      <c r="AT2473"/>
      <c r="AU2473"/>
    </row>
    <row r="2474" spans="17:47" x14ac:dyDescent="0.2">
      <c r="Q2474" s="142">
        <f>TRUNC('TARIFA ENTREGA A DIRECCION USD'!D2475-'TARIFA ENTREGA A DIRECCION USD'!D2474,2)</f>
        <v>0.54</v>
      </c>
      <c r="R2474" s="190">
        <v>2467</v>
      </c>
      <c r="S2474" s="200">
        <f>TRUNC((('TARIFA ENTREGA A DIRECCION USD'!C2474-'TARIFA ENTREGA A DIRECCION USD'!D2474)/'TARIFA ENTREGA A DIRECCION USD'!D2474)+1,3)</f>
        <v>0.72399999999999998</v>
      </c>
      <c r="T2474" s="200">
        <f>TRUNC(('TARIFA ENTREGA A DIRECCION USD'!E2474-'TARIFA ENTREGA A DIRECCION USD'!D2474)/'TARIFA ENTREGA A DIRECCION USD'!D2474,3)</f>
        <v>0.25700000000000001</v>
      </c>
      <c r="U2474" s="200">
        <f>TRUNC(('TARIFA ENTREGA A DIRECCION USD'!F2474-'TARIFA ENTREGA A DIRECCION USD'!D2474)/'TARIFA ENTREGA A DIRECCION USD'!D2474,3)</f>
        <v>0.43</v>
      </c>
      <c r="V2474" s="200">
        <f>TRUNC(('TARIFA ENTREGA A DIRECCION USD'!G2474-'TARIFA ENTREGA A DIRECCION USD'!D2474)/'TARIFA ENTREGA A DIRECCION USD'!D2474,3)</f>
        <v>0.96</v>
      </c>
      <c r="X2474" s="142">
        <v>16.12</v>
      </c>
      <c r="Y2474" s="190">
        <v>2467</v>
      </c>
      <c r="Z2474" s="200">
        <v>0.55000000000000004</v>
      </c>
      <c r="AA2474" s="200">
        <v>0.13</v>
      </c>
      <c r="AB2474" s="200">
        <v>0.3</v>
      </c>
      <c r="AC2474" s="200">
        <v>0.85</v>
      </c>
      <c r="AL2474"/>
      <c r="AM2474"/>
      <c r="AN2474"/>
      <c r="AO2474"/>
      <c r="AP2474"/>
      <c r="AQ2474"/>
      <c r="AR2474"/>
      <c r="AS2474"/>
      <c r="AT2474"/>
      <c r="AU2474"/>
    </row>
    <row r="2475" spans="17:47" x14ac:dyDescent="0.2">
      <c r="Q2475" s="142">
        <f>TRUNC('TARIFA ENTREGA A DIRECCION USD'!D2476-'TARIFA ENTREGA A DIRECCION USD'!D2475,2)</f>
        <v>0.54</v>
      </c>
      <c r="R2475" s="190">
        <v>2468</v>
      </c>
      <c r="S2475" s="200">
        <f>TRUNC((('TARIFA ENTREGA A DIRECCION USD'!C2475-'TARIFA ENTREGA A DIRECCION USD'!D2475)/'TARIFA ENTREGA A DIRECCION USD'!D2475)+1,3)</f>
        <v>0.72399999999999998</v>
      </c>
      <c r="T2475" s="200">
        <f>TRUNC(('TARIFA ENTREGA A DIRECCION USD'!E2475-'TARIFA ENTREGA A DIRECCION USD'!D2475)/'TARIFA ENTREGA A DIRECCION USD'!D2475,3)</f>
        <v>0.25700000000000001</v>
      </c>
      <c r="U2475" s="200">
        <f>TRUNC(('TARIFA ENTREGA A DIRECCION USD'!F2475-'TARIFA ENTREGA A DIRECCION USD'!D2475)/'TARIFA ENTREGA A DIRECCION USD'!D2475,3)</f>
        <v>0.43</v>
      </c>
      <c r="V2475" s="200">
        <f>TRUNC(('TARIFA ENTREGA A DIRECCION USD'!G2475-'TARIFA ENTREGA A DIRECCION USD'!D2475)/'TARIFA ENTREGA A DIRECCION USD'!D2475,3)</f>
        <v>0.96</v>
      </c>
      <c r="X2475" s="142">
        <v>16.12</v>
      </c>
      <c r="Y2475" s="190">
        <v>2468</v>
      </c>
      <c r="Z2475" s="200">
        <v>0.55000000000000004</v>
      </c>
      <c r="AA2475" s="200">
        <v>0.13</v>
      </c>
      <c r="AB2475" s="200">
        <v>0.3</v>
      </c>
      <c r="AC2475" s="200">
        <v>0.85</v>
      </c>
      <c r="AL2475"/>
      <c r="AM2475"/>
      <c r="AN2475"/>
      <c r="AO2475"/>
      <c r="AP2475"/>
      <c r="AQ2475"/>
      <c r="AR2475"/>
      <c r="AS2475"/>
      <c r="AT2475"/>
      <c r="AU2475"/>
    </row>
    <row r="2476" spans="17:47" x14ac:dyDescent="0.2">
      <c r="Q2476" s="142">
        <f>TRUNC('TARIFA ENTREGA A DIRECCION USD'!D2477-'TARIFA ENTREGA A DIRECCION USD'!D2476,2)</f>
        <v>0.54</v>
      </c>
      <c r="R2476" s="190">
        <v>2469</v>
      </c>
      <c r="S2476" s="200">
        <f>TRUNC((('TARIFA ENTREGA A DIRECCION USD'!C2476-'TARIFA ENTREGA A DIRECCION USD'!D2476)/'TARIFA ENTREGA A DIRECCION USD'!D2476)+1,3)</f>
        <v>0.72399999999999998</v>
      </c>
      <c r="T2476" s="200">
        <f>TRUNC(('TARIFA ENTREGA A DIRECCION USD'!E2476-'TARIFA ENTREGA A DIRECCION USD'!D2476)/'TARIFA ENTREGA A DIRECCION USD'!D2476,3)</f>
        <v>0.25700000000000001</v>
      </c>
      <c r="U2476" s="200">
        <f>TRUNC(('TARIFA ENTREGA A DIRECCION USD'!F2476-'TARIFA ENTREGA A DIRECCION USD'!D2476)/'TARIFA ENTREGA A DIRECCION USD'!D2476,3)</f>
        <v>0.43</v>
      </c>
      <c r="V2476" s="200">
        <f>TRUNC(('TARIFA ENTREGA A DIRECCION USD'!G2476-'TARIFA ENTREGA A DIRECCION USD'!D2476)/'TARIFA ENTREGA A DIRECCION USD'!D2476,3)</f>
        <v>0.96</v>
      </c>
      <c r="X2476" s="142">
        <v>16.12</v>
      </c>
      <c r="Y2476" s="190">
        <v>2469</v>
      </c>
      <c r="Z2476" s="200">
        <v>0.55000000000000004</v>
      </c>
      <c r="AA2476" s="200">
        <v>0.13</v>
      </c>
      <c r="AB2476" s="200">
        <v>0.3</v>
      </c>
      <c r="AC2476" s="200">
        <v>0.85</v>
      </c>
      <c r="AL2476"/>
      <c r="AM2476"/>
      <c r="AN2476"/>
      <c r="AO2476"/>
      <c r="AP2476"/>
      <c r="AQ2476"/>
      <c r="AR2476"/>
      <c r="AS2476"/>
      <c r="AT2476"/>
      <c r="AU2476"/>
    </row>
    <row r="2477" spans="17:47" x14ac:dyDescent="0.2">
      <c r="Q2477" s="142">
        <f>TRUNC('TARIFA ENTREGA A DIRECCION USD'!D2478-'TARIFA ENTREGA A DIRECCION USD'!D2477,2)</f>
        <v>0.54</v>
      </c>
      <c r="R2477" s="190">
        <v>2470</v>
      </c>
      <c r="S2477" s="200">
        <f>TRUNC((('TARIFA ENTREGA A DIRECCION USD'!C2477-'TARIFA ENTREGA A DIRECCION USD'!D2477)/'TARIFA ENTREGA A DIRECCION USD'!D2477)+1,3)</f>
        <v>0.72399999999999998</v>
      </c>
      <c r="T2477" s="200">
        <f>TRUNC(('TARIFA ENTREGA A DIRECCION USD'!E2477-'TARIFA ENTREGA A DIRECCION USD'!D2477)/'TARIFA ENTREGA A DIRECCION USD'!D2477,3)</f>
        <v>0.25700000000000001</v>
      </c>
      <c r="U2477" s="200">
        <f>TRUNC(('TARIFA ENTREGA A DIRECCION USD'!F2477-'TARIFA ENTREGA A DIRECCION USD'!D2477)/'TARIFA ENTREGA A DIRECCION USD'!D2477,3)</f>
        <v>0.43</v>
      </c>
      <c r="V2477" s="200">
        <f>TRUNC(('TARIFA ENTREGA A DIRECCION USD'!G2477-'TARIFA ENTREGA A DIRECCION USD'!D2477)/'TARIFA ENTREGA A DIRECCION USD'!D2477,3)</f>
        <v>0.96</v>
      </c>
      <c r="X2477" s="142">
        <v>16.12</v>
      </c>
      <c r="Y2477" s="190">
        <v>2470</v>
      </c>
      <c r="Z2477" s="200">
        <v>0.55000000000000004</v>
      </c>
      <c r="AA2477" s="200">
        <v>0.13</v>
      </c>
      <c r="AB2477" s="200">
        <v>0.3</v>
      </c>
      <c r="AC2477" s="200">
        <v>0.85</v>
      </c>
      <c r="AL2477"/>
      <c r="AM2477"/>
      <c r="AN2477"/>
      <c r="AO2477"/>
      <c r="AP2477"/>
      <c r="AQ2477"/>
      <c r="AR2477"/>
      <c r="AS2477"/>
      <c r="AT2477"/>
      <c r="AU2477"/>
    </row>
    <row r="2478" spans="17:47" x14ac:dyDescent="0.2">
      <c r="Q2478" s="142">
        <f>TRUNC('TARIFA ENTREGA A DIRECCION USD'!D2479-'TARIFA ENTREGA A DIRECCION USD'!D2478,2)</f>
        <v>0.54</v>
      </c>
      <c r="R2478" s="190">
        <v>2471</v>
      </c>
      <c r="S2478" s="200">
        <f>TRUNC((('TARIFA ENTREGA A DIRECCION USD'!C2478-'TARIFA ENTREGA A DIRECCION USD'!D2478)/'TARIFA ENTREGA A DIRECCION USD'!D2478)+1,3)</f>
        <v>0.72399999999999998</v>
      </c>
      <c r="T2478" s="200">
        <f>TRUNC(('TARIFA ENTREGA A DIRECCION USD'!E2478-'TARIFA ENTREGA A DIRECCION USD'!D2478)/'TARIFA ENTREGA A DIRECCION USD'!D2478,3)</f>
        <v>0.25700000000000001</v>
      </c>
      <c r="U2478" s="200">
        <f>TRUNC(('TARIFA ENTREGA A DIRECCION USD'!F2478-'TARIFA ENTREGA A DIRECCION USD'!D2478)/'TARIFA ENTREGA A DIRECCION USD'!D2478,3)</f>
        <v>0.43</v>
      </c>
      <c r="V2478" s="200">
        <f>TRUNC(('TARIFA ENTREGA A DIRECCION USD'!G2478-'TARIFA ENTREGA A DIRECCION USD'!D2478)/'TARIFA ENTREGA A DIRECCION USD'!D2478,3)</f>
        <v>0.96</v>
      </c>
      <c r="X2478" s="142">
        <v>16.12</v>
      </c>
      <c r="Y2478" s="190">
        <v>2471</v>
      </c>
      <c r="Z2478" s="200">
        <v>0.55000000000000004</v>
      </c>
      <c r="AA2478" s="200">
        <v>0.13</v>
      </c>
      <c r="AB2478" s="200">
        <v>0.3</v>
      </c>
      <c r="AC2478" s="200">
        <v>0.85</v>
      </c>
      <c r="AL2478"/>
      <c r="AM2478"/>
      <c r="AN2478"/>
      <c r="AO2478"/>
      <c r="AP2478"/>
      <c r="AQ2478"/>
      <c r="AR2478"/>
      <c r="AS2478"/>
      <c r="AT2478"/>
      <c r="AU2478"/>
    </row>
    <row r="2479" spans="17:47" x14ac:dyDescent="0.2">
      <c r="Q2479" s="142">
        <f>TRUNC('TARIFA ENTREGA A DIRECCION USD'!D2480-'TARIFA ENTREGA A DIRECCION USD'!D2479,2)</f>
        <v>0.54</v>
      </c>
      <c r="R2479" s="190">
        <v>2472</v>
      </c>
      <c r="S2479" s="200">
        <f>TRUNC((('TARIFA ENTREGA A DIRECCION USD'!C2479-'TARIFA ENTREGA A DIRECCION USD'!D2479)/'TARIFA ENTREGA A DIRECCION USD'!D2479)+1,3)</f>
        <v>0.72399999999999998</v>
      </c>
      <c r="T2479" s="200">
        <f>TRUNC(('TARIFA ENTREGA A DIRECCION USD'!E2479-'TARIFA ENTREGA A DIRECCION USD'!D2479)/'TARIFA ENTREGA A DIRECCION USD'!D2479,3)</f>
        <v>0.25700000000000001</v>
      </c>
      <c r="U2479" s="200">
        <f>TRUNC(('TARIFA ENTREGA A DIRECCION USD'!F2479-'TARIFA ENTREGA A DIRECCION USD'!D2479)/'TARIFA ENTREGA A DIRECCION USD'!D2479,3)</f>
        <v>0.43</v>
      </c>
      <c r="V2479" s="200">
        <f>TRUNC(('TARIFA ENTREGA A DIRECCION USD'!G2479-'TARIFA ENTREGA A DIRECCION USD'!D2479)/'TARIFA ENTREGA A DIRECCION USD'!D2479,3)</f>
        <v>0.96</v>
      </c>
      <c r="X2479" s="142">
        <v>16.12</v>
      </c>
      <c r="Y2479" s="190">
        <v>2472</v>
      </c>
      <c r="Z2479" s="200">
        <v>0.55000000000000004</v>
      </c>
      <c r="AA2479" s="200">
        <v>0.13</v>
      </c>
      <c r="AB2479" s="200">
        <v>0.3</v>
      </c>
      <c r="AC2479" s="200">
        <v>0.85</v>
      </c>
      <c r="AL2479"/>
      <c r="AM2479"/>
      <c r="AN2479"/>
      <c r="AO2479"/>
      <c r="AP2479"/>
      <c r="AQ2479"/>
      <c r="AR2479"/>
      <c r="AS2479"/>
      <c r="AT2479"/>
      <c r="AU2479"/>
    </row>
    <row r="2480" spans="17:47" x14ac:dyDescent="0.2">
      <c r="Q2480" s="142">
        <f>TRUNC('TARIFA ENTREGA A DIRECCION USD'!D2481-'TARIFA ENTREGA A DIRECCION USD'!D2480,2)</f>
        <v>0.54</v>
      </c>
      <c r="R2480" s="190">
        <v>2473</v>
      </c>
      <c r="S2480" s="200">
        <f>TRUNC((('TARIFA ENTREGA A DIRECCION USD'!C2480-'TARIFA ENTREGA A DIRECCION USD'!D2480)/'TARIFA ENTREGA A DIRECCION USD'!D2480)+1,3)</f>
        <v>0.72399999999999998</v>
      </c>
      <c r="T2480" s="200">
        <f>TRUNC(('TARIFA ENTREGA A DIRECCION USD'!E2480-'TARIFA ENTREGA A DIRECCION USD'!D2480)/'TARIFA ENTREGA A DIRECCION USD'!D2480,3)</f>
        <v>0.25700000000000001</v>
      </c>
      <c r="U2480" s="200">
        <f>TRUNC(('TARIFA ENTREGA A DIRECCION USD'!F2480-'TARIFA ENTREGA A DIRECCION USD'!D2480)/'TARIFA ENTREGA A DIRECCION USD'!D2480,3)</f>
        <v>0.43</v>
      </c>
      <c r="V2480" s="200">
        <f>TRUNC(('TARIFA ENTREGA A DIRECCION USD'!G2480-'TARIFA ENTREGA A DIRECCION USD'!D2480)/'TARIFA ENTREGA A DIRECCION USD'!D2480,3)</f>
        <v>0.96</v>
      </c>
      <c r="X2480" s="142">
        <v>16.12</v>
      </c>
      <c r="Y2480" s="190">
        <v>2473</v>
      </c>
      <c r="Z2480" s="200">
        <v>0.55000000000000004</v>
      </c>
      <c r="AA2480" s="200">
        <v>0.13</v>
      </c>
      <c r="AB2480" s="200">
        <v>0.3</v>
      </c>
      <c r="AC2480" s="200">
        <v>0.85</v>
      </c>
      <c r="AL2480"/>
      <c r="AM2480"/>
      <c r="AN2480"/>
      <c r="AO2480"/>
      <c r="AP2480"/>
      <c r="AQ2480"/>
      <c r="AR2480"/>
      <c r="AS2480"/>
      <c r="AT2480"/>
      <c r="AU2480"/>
    </row>
    <row r="2481" spans="17:47" x14ac:dyDescent="0.2">
      <c r="Q2481" s="142">
        <f>TRUNC('TARIFA ENTREGA A DIRECCION USD'!D2482-'TARIFA ENTREGA A DIRECCION USD'!D2481,2)</f>
        <v>0.54</v>
      </c>
      <c r="R2481" s="190">
        <v>2474</v>
      </c>
      <c r="S2481" s="200">
        <f>TRUNC((('TARIFA ENTREGA A DIRECCION USD'!C2481-'TARIFA ENTREGA A DIRECCION USD'!D2481)/'TARIFA ENTREGA A DIRECCION USD'!D2481)+1,3)</f>
        <v>0.72399999999999998</v>
      </c>
      <c r="T2481" s="200">
        <f>TRUNC(('TARIFA ENTREGA A DIRECCION USD'!E2481-'TARIFA ENTREGA A DIRECCION USD'!D2481)/'TARIFA ENTREGA A DIRECCION USD'!D2481,3)</f>
        <v>0.25700000000000001</v>
      </c>
      <c r="U2481" s="200">
        <f>TRUNC(('TARIFA ENTREGA A DIRECCION USD'!F2481-'TARIFA ENTREGA A DIRECCION USD'!D2481)/'TARIFA ENTREGA A DIRECCION USD'!D2481,3)</f>
        <v>0.43099999999999999</v>
      </c>
      <c r="V2481" s="200">
        <f>TRUNC(('TARIFA ENTREGA A DIRECCION USD'!G2481-'TARIFA ENTREGA A DIRECCION USD'!D2481)/'TARIFA ENTREGA A DIRECCION USD'!D2481,3)</f>
        <v>0.96</v>
      </c>
      <c r="X2481" s="142">
        <v>16.12</v>
      </c>
      <c r="Y2481" s="190">
        <v>2474</v>
      </c>
      <c r="Z2481" s="200">
        <v>0.55000000000000004</v>
      </c>
      <c r="AA2481" s="200">
        <v>0.13</v>
      </c>
      <c r="AB2481" s="200">
        <v>0.3</v>
      </c>
      <c r="AC2481" s="200">
        <v>0.85</v>
      </c>
      <c r="AL2481"/>
      <c r="AM2481"/>
      <c r="AN2481"/>
      <c r="AO2481"/>
      <c r="AP2481"/>
      <c r="AQ2481"/>
      <c r="AR2481"/>
      <c r="AS2481"/>
      <c r="AT2481"/>
      <c r="AU2481"/>
    </row>
    <row r="2482" spans="17:47" x14ac:dyDescent="0.2">
      <c r="Q2482" s="142">
        <f>TRUNC('TARIFA ENTREGA A DIRECCION USD'!D2483-'TARIFA ENTREGA A DIRECCION USD'!D2482,2)</f>
        <v>0.54</v>
      </c>
      <c r="R2482" s="190">
        <v>2475</v>
      </c>
      <c r="S2482" s="200">
        <f>TRUNC((('TARIFA ENTREGA A DIRECCION USD'!C2482-'TARIFA ENTREGA A DIRECCION USD'!D2482)/'TARIFA ENTREGA A DIRECCION USD'!D2482)+1,3)</f>
        <v>0.72399999999999998</v>
      </c>
      <c r="T2482" s="200">
        <f>TRUNC(('TARIFA ENTREGA A DIRECCION USD'!E2482-'TARIFA ENTREGA A DIRECCION USD'!D2482)/'TARIFA ENTREGA A DIRECCION USD'!D2482,3)</f>
        <v>0.25700000000000001</v>
      </c>
      <c r="U2482" s="200">
        <f>TRUNC(('TARIFA ENTREGA A DIRECCION USD'!F2482-'TARIFA ENTREGA A DIRECCION USD'!D2482)/'TARIFA ENTREGA A DIRECCION USD'!D2482,3)</f>
        <v>0.43099999999999999</v>
      </c>
      <c r="V2482" s="200">
        <f>TRUNC(('TARIFA ENTREGA A DIRECCION USD'!G2482-'TARIFA ENTREGA A DIRECCION USD'!D2482)/'TARIFA ENTREGA A DIRECCION USD'!D2482,3)</f>
        <v>0.96</v>
      </c>
      <c r="X2482" s="142">
        <v>16.12</v>
      </c>
      <c r="Y2482" s="190">
        <v>2475</v>
      </c>
      <c r="Z2482" s="200">
        <v>0.55000000000000004</v>
      </c>
      <c r="AA2482" s="200">
        <v>0.13</v>
      </c>
      <c r="AB2482" s="200">
        <v>0.3</v>
      </c>
      <c r="AC2482" s="200">
        <v>0.85</v>
      </c>
      <c r="AL2482"/>
      <c r="AM2482"/>
      <c r="AN2482"/>
      <c r="AO2482"/>
      <c r="AP2482"/>
      <c r="AQ2482"/>
      <c r="AR2482"/>
      <c r="AS2482"/>
      <c r="AT2482"/>
      <c r="AU2482"/>
    </row>
    <row r="2483" spans="17:47" x14ac:dyDescent="0.2">
      <c r="Q2483" s="142">
        <f>TRUNC('TARIFA ENTREGA A DIRECCION USD'!D2484-'TARIFA ENTREGA A DIRECCION USD'!D2483,2)</f>
        <v>0.54</v>
      </c>
      <c r="R2483" s="190">
        <v>2476</v>
      </c>
      <c r="S2483" s="200">
        <f>TRUNC((('TARIFA ENTREGA A DIRECCION USD'!C2483-'TARIFA ENTREGA A DIRECCION USD'!D2483)/'TARIFA ENTREGA A DIRECCION USD'!D2483)+1,3)</f>
        <v>0.72399999999999998</v>
      </c>
      <c r="T2483" s="200">
        <f>TRUNC(('TARIFA ENTREGA A DIRECCION USD'!E2483-'TARIFA ENTREGA A DIRECCION USD'!D2483)/'TARIFA ENTREGA A DIRECCION USD'!D2483,3)</f>
        <v>0.25700000000000001</v>
      </c>
      <c r="U2483" s="200">
        <f>TRUNC(('TARIFA ENTREGA A DIRECCION USD'!F2483-'TARIFA ENTREGA A DIRECCION USD'!D2483)/'TARIFA ENTREGA A DIRECCION USD'!D2483,3)</f>
        <v>0.43099999999999999</v>
      </c>
      <c r="V2483" s="200">
        <f>TRUNC(('TARIFA ENTREGA A DIRECCION USD'!G2483-'TARIFA ENTREGA A DIRECCION USD'!D2483)/'TARIFA ENTREGA A DIRECCION USD'!D2483,3)</f>
        <v>0.96</v>
      </c>
      <c r="X2483" s="142">
        <v>16.12</v>
      </c>
      <c r="Y2483" s="190">
        <v>2476</v>
      </c>
      <c r="Z2483" s="200">
        <v>0.55000000000000004</v>
      </c>
      <c r="AA2483" s="200">
        <v>0.13</v>
      </c>
      <c r="AB2483" s="200">
        <v>0.3</v>
      </c>
      <c r="AC2483" s="200">
        <v>0.85</v>
      </c>
      <c r="AL2483"/>
      <c r="AM2483"/>
      <c r="AN2483"/>
      <c r="AO2483"/>
      <c r="AP2483"/>
      <c r="AQ2483"/>
      <c r="AR2483"/>
      <c r="AS2483"/>
      <c r="AT2483"/>
      <c r="AU2483"/>
    </row>
    <row r="2484" spans="17:47" x14ac:dyDescent="0.2">
      <c r="Q2484" s="142">
        <f>TRUNC('TARIFA ENTREGA A DIRECCION USD'!D2485-'TARIFA ENTREGA A DIRECCION USD'!D2484,2)</f>
        <v>0.54</v>
      </c>
      <c r="R2484" s="190">
        <v>2477</v>
      </c>
      <c r="S2484" s="200">
        <f>TRUNC((('TARIFA ENTREGA A DIRECCION USD'!C2484-'TARIFA ENTREGA A DIRECCION USD'!D2484)/'TARIFA ENTREGA A DIRECCION USD'!D2484)+1,3)</f>
        <v>0.72399999999999998</v>
      </c>
      <c r="T2484" s="200">
        <f>TRUNC(('TARIFA ENTREGA A DIRECCION USD'!E2484-'TARIFA ENTREGA A DIRECCION USD'!D2484)/'TARIFA ENTREGA A DIRECCION USD'!D2484,3)</f>
        <v>0.25700000000000001</v>
      </c>
      <c r="U2484" s="200">
        <f>TRUNC(('TARIFA ENTREGA A DIRECCION USD'!F2484-'TARIFA ENTREGA A DIRECCION USD'!D2484)/'TARIFA ENTREGA A DIRECCION USD'!D2484,3)</f>
        <v>0.43099999999999999</v>
      </c>
      <c r="V2484" s="200">
        <f>TRUNC(('TARIFA ENTREGA A DIRECCION USD'!G2484-'TARIFA ENTREGA A DIRECCION USD'!D2484)/'TARIFA ENTREGA A DIRECCION USD'!D2484,3)</f>
        <v>0.96</v>
      </c>
      <c r="X2484" s="142">
        <v>16.12</v>
      </c>
      <c r="Y2484" s="190">
        <v>2477</v>
      </c>
      <c r="Z2484" s="200">
        <v>0.55000000000000004</v>
      </c>
      <c r="AA2484" s="200">
        <v>0.13</v>
      </c>
      <c r="AB2484" s="200">
        <v>0.3</v>
      </c>
      <c r="AC2484" s="200">
        <v>0.85</v>
      </c>
      <c r="AL2484"/>
      <c r="AM2484"/>
      <c r="AN2484"/>
      <c r="AO2484"/>
      <c r="AP2484"/>
      <c r="AQ2484"/>
      <c r="AR2484"/>
      <c r="AS2484"/>
      <c r="AT2484"/>
      <c r="AU2484"/>
    </row>
    <row r="2485" spans="17:47" x14ac:dyDescent="0.2">
      <c r="Q2485" s="142">
        <f>TRUNC('TARIFA ENTREGA A DIRECCION USD'!D2486-'TARIFA ENTREGA A DIRECCION USD'!D2485,2)</f>
        <v>0.54</v>
      </c>
      <c r="R2485" s="190">
        <v>2478</v>
      </c>
      <c r="S2485" s="200">
        <f>TRUNC((('TARIFA ENTREGA A DIRECCION USD'!C2485-'TARIFA ENTREGA A DIRECCION USD'!D2485)/'TARIFA ENTREGA A DIRECCION USD'!D2485)+1,3)</f>
        <v>0.72399999999999998</v>
      </c>
      <c r="T2485" s="200">
        <f>TRUNC(('TARIFA ENTREGA A DIRECCION USD'!E2485-'TARIFA ENTREGA A DIRECCION USD'!D2485)/'TARIFA ENTREGA A DIRECCION USD'!D2485,3)</f>
        <v>0.25700000000000001</v>
      </c>
      <c r="U2485" s="200">
        <f>TRUNC(('TARIFA ENTREGA A DIRECCION USD'!F2485-'TARIFA ENTREGA A DIRECCION USD'!D2485)/'TARIFA ENTREGA A DIRECCION USD'!D2485,3)</f>
        <v>0.43099999999999999</v>
      </c>
      <c r="V2485" s="200">
        <f>TRUNC(('TARIFA ENTREGA A DIRECCION USD'!G2485-'TARIFA ENTREGA A DIRECCION USD'!D2485)/'TARIFA ENTREGA A DIRECCION USD'!D2485,3)</f>
        <v>0.96</v>
      </c>
      <c r="X2485" s="142">
        <v>16.12</v>
      </c>
      <c r="Y2485" s="190">
        <v>2478</v>
      </c>
      <c r="Z2485" s="200">
        <v>0.55000000000000004</v>
      </c>
      <c r="AA2485" s="200">
        <v>0.13</v>
      </c>
      <c r="AB2485" s="200">
        <v>0.3</v>
      </c>
      <c r="AC2485" s="200">
        <v>0.85</v>
      </c>
      <c r="AL2485"/>
      <c r="AM2485"/>
      <c r="AN2485"/>
      <c r="AO2485"/>
      <c r="AP2485"/>
      <c r="AQ2485"/>
      <c r="AR2485"/>
      <c r="AS2485"/>
      <c r="AT2485"/>
      <c r="AU2485"/>
    </row>
    <row r="2486" spans="17:47" x14ac:dyDescent="0.2">
      <c r="Q2486" s="142">
        <f>TRUNC('TARIFA ENTREGA A DIRECCION USD'!D2487-'TARIFA ENTREGA A DIRECCION USD'!D2486,2)</f>
        <v>0.54</v>
      </c>
      <c r="R2486" s="190">
        <v>2479</v>
      </c>
      <c r="S2486" s="200">
        <f>TRUNC((('TARIFA ENTREGA A DIRECCION USD'!C2486-'TARIFA ENTREGA A DIRECCION USD'!D2486)/'TARIFA ENTREGA A DIRECCION USD'!D2486)+1,3)</f>
        <v>0.72399999999999998</v>
      </c>
      <c r="T2486" s="200">
        <f>TRUNC(('TARIFA ENTREGA A DIRECCION USD'!E2486-'TARIFA ENTREGA A DIRECCION USD'!D2486)/'TARIFA ENTREGA A DIRECCION USD'!D2486,3)</f>
        <v>0.25700000000000001</v>
      </c>
      <c r="U2486" s="200">
        <f>TRUNC(('TARIFA ENTREGA A DIRECCION USD'!F2486-'TARIFA ENTREGA A DIRECCION USD'!D2486)/'TARIFA ENTREGA A DIRECCION USD'!D2486,3)</f>
        <v>0.43099999999999999</v>
      </c>
      <c r="V2486" s="200">
        <f>TRUNC(('TARIFA ENTREGA A DIRECCION USD'!G2486-'TARIFA ENTREGA A DIRECCION USD'!D2486)/'TARIFA ENTREGA A DIRECCION USD'!D2486,3)</f>
        <v>0.96</v>
      </c>
      <c r="X2486" s="142">
        <v>16.12</v>
      </c>
      <c r="Y2486" s="190">
        <v>2479</v>
      </c>
      <c r="Z2486" s="200">
        <v>0.55000000000000004</v>
      </c>
      <c r="AA2486" s="200">
        <v>0.13</v>
      </c>
      <c r="AB2486" s="200">
        <v>0.3</v>
      </c>
      <c r="AC2486" s="200">
        <v>0.85</v>
      </c>
      <c r="AL2486"/>
      <c r="AM2486"/>
      <c r="AN2486"/>
      <c r="AO2486"/>
      <c r="AP2486"/>
      <c r="AQ2486"/>
      <c r="AR2486"/>
      <c r="AS2486"/>
      <c r="AT2486"/>
      <c r="AU2486"/>
    </row>
    <row r="2487" spans="17:47" x14ac:dyDescent="0.2">
      <c r="Q2487" s="142">
        <f>TRUNC('TARIFA ENTREGA A DIRECCION USD'!D2488-'TARIFA ENTREGA A DIRECCION USD'!D2487,2)</f>
        <v>0.54</v>
      </c>
      <c r="R2487" s="190">
        <v>2480</v>
      </c>
      <c r="S2487" s="200">
        <f>TRUNC((('TARIFA ENTREGA A DIRECCION USD'!C2487-'TARIFA ENTREGA A DIRECCION USD'!D2487)/'TARIFA ENTREGA A DIRECCION USD'!D2487)+1,3)</f>
        <v>0.72399999999999998</v>
      </c>
      <c r="T2487" s="200">
        <f>TRUNC(('TARIFA ENTREGA A DIRECCION USD'!E2487-'TARIFA ENTREGA A DIRECCION USD'!D2487)/'TARIFA ENTREGA A DIRECCION USD'!D2487,3)</f>
        <v>0.25700000000000001</v>
      </c>
      <c r="U2487" s="200">
        <f>TRUNC(('TARIFA ENTREGA A DIRECCION USD'!F2487-'TARIFA ENTREGA A DIRECCION USD'!D2487)/'TARIFA ENTREGA A DIRECCION USD'!D2487,3)</f>
        <v>0.43099999999999999</v>
      </c>
      <c r="V2487" s="200">
        <f>TRUNC(('TARIFA ENTREGA A DIRECCION USD'!G2487-'TARIFA ENTREGA A DIRECCION USD'!D2487)/'TARIFA ENTREGA A DIRECCION USD'!D2487,3)</f>
        <v>0.96</v>
      </c>
      <c r="X2487" s="142">
        <v>16.12</v>
      </c>
      <c r="Y2487" s="190">
        <v>2480</v>
      </c>
      <c r="Z2487" s="200">
        <v>0.55000000000000004</v>
      </c>
      <c r="AA2487" s="200">
        <v>0.13</v>
      </c>
      <c r="AB2487" s="200">
        <v>0.3</v>
      </c>
      <c r="AC2487" s="200">
        <v>0.85</v>
      </c>
      <c r="AL2487"/>
      <c r="AM2487"/>
      <c r="AN2487"/>
      <c r="AO2487"/>
      <c r="AP2487"/>
      <c r="AQ2487"/>
      <c r="AR2487"/>
      <c r="AS2487"/>
      <c r="AT2487"/>
      <c r="AU2487"/>
    </row>
    <row r="2488" spans="17:47" x14ac:dyDescent="0.2">
      <c r="Q2488" s="142">
        <f>TRUNC('TARIFA ENTREGA A DIRECCION USD'!D2489-'TARIFA ENTREGA A DIRECCION USD'!D2488,2)</f>
        <v>0.54</v>
      </c>
      <c r="R2488" s="190">
        <v>2481</v>
      </c>
      <c r="S2488" s="200">
        <f>TRUNC((('TARIFA ENTREGA A DIRECCION USD'!C2488-'TARIFA ENTREGA A DIRECCION USD'!D2488)/'TARIFA ENTREGA A DIRECCION USD'!D2488)+1,3)</f>
        <v>0.72399999999999998</v>
      </c>
      <c r="T2488" s="200">
        <f>TRUNC(('TARIFA ENTREGA A DIRECCION USD'!E2488-'TARIFA ENTREGA A DIRECCION USD'!D2488)/'TARIFA ENTREGA A DIRECCION USD'!D2488,3)</f>
        <v>0.25700000000000001</v>
      </c>
      <c r="U2488" s="200">
        <f>TRUNC(('TARIFA ENTREGA A DIRECCION USD'!F2488-'TARIFA ENTREGA A DIRECCION USD'!D2488)/'TARIFA ENTREGA A DIRECCION USD'!D2488,3)</f>
        <v>0.43099999999999999</v>
      </c>
      <c r="V2488" s="200">
        <f>TRUNC(('TARIFA ENTREGA A DIRECCION USD'!G2488-'TARIFA ENTREGA A DIRECCION USD'!D2488)/'TARIFA ENTREGA A DIRECCION USD'!D2488,3)</f>
        <v>0.96</v>
      </c>
      <c r="X2488" s="142">
        <v>16.12</v>
      </c>
      <c r="Y2488" s="190">
        <v>2481</v>
      </c>
      <c r="Z2488" s="200">
        <v>0.55000000000000004</v>
      </c>
      <c r="AA2488" s="200">
        <v>0.13</v>
      </c>
      <c r="AB2488" s="200">
        <v>0.3</v>
      </c>
      <c r="AC2488" s="200">
        <v>0.85</v>
      </c>
      <c r="AL2488"/>
      <c r="AM2488"/>
      <c r="AN2488"/>
      <c r="AO2488"/>
      <c r="AP2488"/>
      <c r="AQ2488"/>
      <c r="AR2488"/>
      <c r="AS2488"/>
      <c r="AT2488"/>
      <c r="AU2488"/>
    </row>
    <row r="2489" spans="17:47" x14ac:dyDescent="0.2">
      <c r="Q2489" s="142">
        <f>TRUNC('TARIFA ENTREGA A DIRECCION USD'!D2490-'TARIFA ENTREGA A DIRECCION USD'!D2489,2)</f>
        <v>0.54</v>
      </c>
      <c r="R2489" s="190">
        <v>2482</v>
      </c>
      <c r="S2489" s="200">
        <f>TRUNC((('TARIFA ENTREGA A DIRECCION USD'!C2489-'TARIFA ENTREGA A DIRECCION USD'!D2489)/'TARIFA ENTREGA A DIRECCION USD'!D2489)+1,3)</f>
        <v>0.72399999999999998</v>
      </c>
      <c r="T2489" s="200">
        <f>TRUNC(('TARIFA ENTREGA A DIRECCION USD'!E2489-'TARIFA ENTREGA A DIRECCION USD'!D2489)/'TARIFA ENTREGA A DIRECCION USD'!D2489,3)</f>
        <v>0.25700000000000001</v>
      </c>
      <c r="U2489" s="200">
        <f>TRUNC(('TARIFA ENTREGA A DIRECCION USD'!F2489-'TARIFA ENTREGA A DIRECCION USD'!D2489)/'TARIFA ENTREGA A DIRECCION USD'!D2489,3)</f>
        <v>0.43099999999999999</v>
      </c>
      <c r="V2489" s="200">
        <f>TRUNC(('TARIFA ENTREGA A DIRECCION USD'!G2489-'TARIFA ENTREGA A DIRECCION USD'!D2489)/'TARIFA ENTREGA A DIRECCION USD'!D2489,3)</f>
        <v>0.96</v>
      </c>
      <c r="X2489" s="142">
        <v>16.12</v>
      </c>
      <c r="Y2489" s="190">
        <v>2482</v>
      </c>
      <c r="Z2489" s="200">
        <v>0.55000000000000004</v>
      </c>
      <c r="AA2489" s="200">
        <v>0.13</v>
      </c>
      <c r="AB2489" s="200">
        <v>0.3</v>
      </c>
      <c r="AC2489" s="200">
        <v>0.85</v>
      </c>
      <c r="AL2489"/>
      <c r="AM2489"/>
      <c r="AN2489"/>
      <c r="AO2489"/>
      <c r="AP2489"/>
      <c r="AQ2489"/>
      <c r="AR2489"/>
      <c r="AS2489"/>
      <c r="AT2489"/>
      <c r="AU2489"/>
    </row>
    <row r="2490" spans="17:47" x14ac:dyDescent="0.2">
      <c r="Q2490" s="142">
        <f>TRUNC('TARIFA ENTREGA A DIRECCION USD'!D2491-'TARIFA ENTREGA A DIRECCION USD'!D2490,2)</f>
        <v>0.54</v>
      </c>
      <c r="R2490" s="190">
        <v>2483</v>
      </c>
      <c r="S2490" s="200">
        <f>TRUNC((('TARIFA ENTREGA A DIRECCION USD'!C2490-'TARIFA ENTREGA A DIRECCION USD'!D2490)/'TARIFA ENTREGA A DIRECCION USD'!D2490)+1,3)</f>
        <v>0.72399999999999998</v>
      </c>
      <c r="T2490" s="200">
        <f>TRUNC(('TARIFA ENTREGA A DIRECCION USD'!E2490-'TARIFA ENTREGA A DIRECCION USD'!D2490)/'TARIFA ENTREGA A DIRECCION USD'!D2490,3)</f>
        <v>0.25700000000000001</v>
      </c>
      <c r="U2490" s="200">
        <f>TRUNC(('TARIFA ENTREGA A DIRECCION USD'!F2490-'TARIFA ENTREGA A DIRECCION USD'!D2490)/'TARIFA ENTREGA A DIRECCION USD'!D2490,3)</f>
        <v>0.43099999999999999</v>
      </c>
      <c r="V2490" s="200">
        <f>TRUNC(('TARIFA ENTREGA A DIRECCION USD'!G2490-'TARIFA ENTREGA A DIRECCION USD'!D2490)/'TARIFA ENTREGA A DIRECCION USD'!D2490,3)</f>
        <v>0.96</v>
      </c>
      <c r="X2490" s="142">
        <v>16.12</v>
      </c>
      <c r="Y2490" s="190">
        <v>2483</v>
      </c>
      <c r="Z2490" s="200">
        <v>0.55000000000000004</v>
      </c>
      <c r="AA2490" s="200">
        <v>0.13</v>
      </c>
      <c r="AB2490" s="200">
        <v>0.3</v>
      </c>
      <c r="AC2490" s="200">
        <v>0.85</v>
      </c>
      <c r="AL2490"/>
      <c r="AM2490"/>
      <c r="AN2490"/>
      <c r="AO2490"/>
      <c r="AP2490"/>
      <c r="AQ2490"/>
      <c r="AR2490"/>
      <c r="AS2490"/>
      <c r="AT2490"/>
      <c r="AU2490"/>
    </row>
    <row r="2491" spans="17:47" x14ac:dyDescent="0.2">
      <c r="Q2491" s="142">
        <f>TRUNC('TARIFA ENTREGA A DIRECCION USD'!D2492-'TARIFA ENTREGA A DIRECCION USD'!D2491,2)</f>
        <v>0.54</v>
      </c>
      <c r="R2491" s="190">
        <v>2484</v>
      </c>
      <c r="S2491" s="200">
        <f>TRUNC((('TARIFA ENTREGA A DIRECCION USD'!C2491-'TARIFA ENTREGA A DIRECCION USD'!D2491)/'TARIFA ENTREGA A DIRECCION USD'!D2491)+1,3)</f>
        <v>0.72399999999999998</v>
      </c>
      <c r="T2491" s="200">
        <f>TRUNC(('TARIFA ENTREGA A DIRECCION USD'!E2491-'TARIFA ENTREGA A DIRECCION USD'!D2491)/'TARIFA ENTREGA A DIRECCION USD'!D2491,3)</f>
        <v>0.25700000000000001</v>
      </c>
      <c r="U2491" s="200">
        <f>TRUNC(('TARIFA ENTREGA A DIRECCION USD'!F2491-'TARIFA ENTREGA A DIRECCION USD'!D2491)/'TARIFA ENTREGA A DIRECCION USD'!D2491,3)</f>
        <v>0.43099999999999999</v>
      </c>
      <c r="V2491" s="200">
        <f>TRUNC(('TARIFA ENTREGA A DIRECCION USD'!G2491-'TARIFA ENTREGA A DIRECCION USD'!D2491)/'TARIFA ENTREGA A DIRECCION USD'!D2491,3)</f>
        <v>0.96</v>
      </c>
      <c r="X2491" s="142">
        <v>16.12</v>
      </c>
      <c r="Y2491" s="190">
        <v>2484</v>
      </c>
      <c r="Z2491" s="200">
        <v>0.55000000000000004</v>
      </c>
      <c r="AA2491" s="200">
        <v>0.13</v>
      </c>
      <c r="AB2491" s="200">
        <v>0.3</v>
      </c>
      <c r="AC2491" s="200">
        <v>0.85</v>
      </c>
      <c r="AL2491"/>
      <c r="AM2491"/>
      <c r="AN2491"/>
      <c r="AO2491"/>
      <c r="AP2491"/>
      <c r="AQ2491"/>
      <c r="AR2491"/>
      <c r="AS2491"/>
      <c r="AT2491"/>
      <c r="AU2491"/>
    </row>
    <row r="2492" spans="17:47" x14ac:dyDescent="0.2">
      <c r="Q2492" s="142">
        <f>TRUNC('TARIFA ENTREGA A DIRECCION USD'!D2493-'TARIFA ENTREGA A DIRECCION USD'!D2492,2)</f>
        <v>0.54</v>
      </c>
      <c r="R2492" s="190">
        <v>2485</v>
      </c>
      <c r="S2492" s="200">
        <f>TRUNC((('TARIFA ENTREGA A DIRECCION USD'!C2492-'TARIFA ENTREGA A DIRECCION USD'!D2492)/'TARIFA ENTREGA A DIRECCION USD'!D2492)+1,3)</f>
        <v>0.72399999999999998</v>
      </c>
      <c r="T2492" s="200">
        <f>TRUNC(('TARIFA ENTREGA A DIRECCION USD'!E2492-'TARIFA ENTREGA A DIRECCION USD'!D2492)/'TARIFA ENTREGA A DIRECCION USD'!D2492,3)</f>
        <v>0.25700000000000001</v>
      </c>
      <c r="U2492" s="200">
        <f>TRUNC(('TARIFA ENTREGA A DIRECCION USD'!F2492-'TARIFA ENTREGA A DIRECCION USD'!D2492)/'TARIFA ENTREGA A DIRECCION USD'!D2492,3)</f>
        <v>0.43099999999999999</v>
      </c>
      <c r="V2492" s="200">
        <f>TRUNC(('TARIFA ENTREGA A DIRECCION USD'!G2492-'TARIFA ENTREGA A DIRECCION USD'!D2492)/'TARIFA ENTREGA A DIRECCION USD'!D2492,3)</f>
        <v>0.96</v>
      </c>
      <c r="X2492" s="142">
        <v>16.12</v>
      </c>
      <c r="Y2492" s="190">
        <v>2485</v>
      </c>
      <c r="Z2492" s="200">
        <v>0.55000000000000004</v>
      </c>
      <c r="AA2492" s="200">
        <v>0.13</v>
      </c>
      <c r="AB2492" s="200">
        <v>0.3</v>
      </c>
      <c r="AC2492" s="200">
        <v>0.85</v>
      </c>
      <c r="AL2492"/>
      <c r="AM2492"/>
      <c r="AN2492"/>
      <c r="AO2492"/>
      <c r="AP2492"/>
      <c r="AQ2492"/>
      <c r="AR2492"/>
      <c r="AS2492"/>
      <c r="AT2492"/>
      <c r="AU2492"/>
    </row>
    <row r="2493" spans="17:47" x14ac:dyDescent="0.2">
      <c r="Q2493" s="142">
        <f>TRUNC('TARIFA ENTREGA A DIRECCION USD'!D2494-'TARIFA ENTREGA A DIRECCION USD'!D2493,2)</f>
        <v>0.54</v>
      </c>
      <c r="R2493" s="190">
        <v>2486</v>
      </c>
      <c r="S2493" s="200">
        <f>TRUNC((('TARIFA ENTREGA A DIRECCION USD'!C2493-'TARIFA ENTREGA A DIRECCION USD'!D2493)/'TARIFA ENTREGA A DIRECCION USD'!D2493)+1,3)</f>
        <v>0.72399999999999998</v>
      </c>
      <c r="T2493" s="200">
        <f>TRUNC(('TARIFA ENTREGA A DIRECCION USD'!E2493-'TARIFA ENTREGA A DIRECCION USD'!D2493)/'TARIFA ENTREGA A DIRECCION USD'!D2493,3)</f>
        <v>0.25700000000000001</v>
      </c>
      <c r="U2493" s="200">
        <f>TRUNC(('TARIFA ENTREGA A DIRECCION USD'!F2493-'TARIFA ENTREGA A DIRECCION USD'!D2493)/'TARIFA ENTREGA A DIRECCION USD'!D2493,3)</f>
        <v>0.43099999999999999</v>
      </c>
      <c r="V2493" s="200">
        <f>TRUNC(('TARIFA ENTREGA A DIRECCION USD'!G2493-'TARIFA ENTREGA A DIRECCION USD'!D2493)/'TARIFA ENTREGA A DIRECCION USD'!D2493,3)</f>
        <v>0.96</v>
      </c>
      <c r="X2493" s="142">
        <v>16.12</v>
      </c>
      <c r="Y2493" s="190">
        <v>2486</v>
      </c>
      <c r="Z2493" s="200">
        <v>0.55000000000000004</v>
      </c>
      <c r="AA2493" s="200">
        <v>0.13</v>
      </c>
      <c r="AB2493" s="200">
        <v>0.3</v>
      </c>
      <c r="AC2493" s="200">
        <v>0.85</v>
      </c>
      <c r="AL2493"/>
      <c r="AM2493"/>
      <c r="AN2493"/>
      <c r="AO2493"/>
      <c r="AP2493"/>
      <c r="AQ2493"/>
      <c r="AR2493"/>
      <c r="AS2493"/>
      <c r="AT2493"/>
      <c r="AU2493"/>
    </row>
    <row r="2494" spans="17:47" x14ac:dyDescent="0.2">
      <c r="Q2494" s="142">
        <f>TRUNC('TARIFA ENTREGA A DIRECCION USD'!D2495-'TARIFA ENTREGA A DIRECCION USD'!D2494,2)</f>
        <v>0.54</v>
      </c>
      <c r="R2494" s="190">
        <v>2487</v>
      </c>
      <c r="S2494" s="200">
        <f>TRUNC((('TARIFA ENTREGA A DIRECCION USD'!C2494-'TARIFA ENTREGA A DIRECCION USD'!D2494)/'TARIFA ENTREGA A DIRECCION USD'!D2494)+1,3)</f>
        <v>0.72399999999999998</v>
      </c>
      <c r="T2494" s="200">
        <f>TRUNC(('TARIFA ENTREGA A DIRECCION USD'!E2494-'TARIFA ENTREGA A DIRECCION USD'!D2494)/'TARIFA ENTREGA A DIRECCION USD'!D2494,3)</f>
        <v>0.25700000000000001</v>
      </c>
      <c r="U2494" s="200">
        <f>TRUNC(('TARIFA ENTREGA A DIRECCION USD'!F2494-'TARIFA ENTREGA A DIRECCION USD'!D2494)/'TARIFA ENTREGA A DIRECCION USD'!D2494,3)</f>
        <v>0.43099999999999999</v>
      </c>
      <c r="V2494" s="200">
        <f>TRUNC(('TARIFA ENTREGA A DIRECCION USD'!G2494-'TARIFA ENTREGA A DIRECCION USD'!D2494)/'TARIFA ENTREGA A DIRECCION USD'!D2494,3)</f>
        <v>0.96</v>
      </c>
      <c r="X2494" s="142">
        <v>16.12</v>
      </c>
      <c r="Y2494" s="190">
        <v>2487</v>
      </c>
      <c r="Z2494" s="200">
        <v>0.55000000000000004</v>
      </c>
      <c r="AA2494" s="200">
        <v>0.13</v>
      </c>
      <c r="AB2494" s="200">
        <v>0.3</v>
      </c>
      <c r="AC2494" s="200">
        <v>0.85</v>
      </c>
      <c r="AL2494"/>
      <c r="AM2494"/>
      <c r="AN2494"/>
      <c r="AO2494"/>
      <c r="AP2494"/>
      <c r="AQ2494"/>
      <c r="AR2494"/>
      <c r="AS2494"/>
      <c r="AT2494"/>
      <c r="AU2494"/>
    </row>
    <row r="2495" spans="17:47" x14ac:dyDescent="0.2">
      <c r="Q2495" s="142">
        <f>TRUNC('TARIFA ENTREGA A DIRECCION USD'!D2496-'TARIFA ENTREGA A DIRECCION USD'!D2495,2)</f>
        <v>0.54</v>
      </c>
      <c r="R2495" s="190">
        <v>2488</v>
      </c>
      <c r="S2495" s="200">
        <f>TRUNC((('TARIFA ENTREGA A DIRECCION USD'!C2495-'TARIFA ENTREGA A DIRECCION USD'!D2495)/'TARIFA ENTREGA A DIRECCION USD'!D2495)+1,3)</f>
        <v>0.72399999999999998</v>
      </c>
      <c r="T2495" s="200">
        <f>TRUNC(('TARIFA ENTREGA A DIRECCION USD'!E2495-'TARIFA ENTREGA A DIRECCION USD'!D2495)/'TARIFA ENTREGA A DIRECCION USD'!D2495,3)</f>
        <v>0.25700000000000001</v>
      </c>
      <c r="U2495" s="200">
        <f>TRUNC(('TARIFA ENTREGA A DIRECCION USD'!F2495-'TARIFA ENTREGA A DIRECCION USD'!D2495)/'TARIFA ENTREGA A DIRECCION USD'!D2495,3)</f>
        <v>0.43099999999999999</v>
      </c>
      <c r="V2495" s="200">
        <f>TRUNC(('TARIFA ENTREGA A DIRECCION USD'!G2495-'TARIFA ENTREGA A DIRECCION USD'!D2495)/'TARIFA ENTREGA A DIRECCION USD'!D2495,3)</f>
        <v>0.96</v>
      </c>
      <c r="X2495" s="142">
        <v>16.12</v>
      </c>
      <c r="Y2495" s="190">
        <v>2488</v>
      </c>
      <c r="Z2495" s="200">
        <v>0.55000000000000004</v>
      </c>
      <c r="AA2495" s="200">
        <v>0.13</v>
      </c>
      <c r="AB2495" s="200">
        <v>0.3</v>
      </c>
      <c r="AC2495" s="200">
        <v>0.85</v>
      </c>
      <c r="AL2495"/>
      <c r="AM2495"/>
      <c r="AN2495"/>
      <c r="AO2495"/>
      <c r="AP2495"/>
      <c r="AQ2495"/>
      <c r="AR2495"/>
      <c r="AS2495"/>
      <c r="AT2495"/>
      <c r="AU2495"/>
    </row>
    <row r="2496" spans="17:47" x14ac:dyDescent="0.2">
      <c r="Q2496" s="142">
        <f>TRUNC('TARIFA ENTREGA A DIRECCION USD'!D2497-'TARIFA ENTREGA A DIRECCION USD'!D2496,2)</f>
        <v>0.54</v>
      </c>
      <c r="R2496" s="190">
        <v>2489</v>
      </c>
      <c r="S2496" s="200">
        <f>TRUNC((('TARIFA ENTREGA A DIRECCION USD'!C2496-'TARIFA ENTREGA A DIRECCION USD'!D2496)/'TARIFA ENTREGA A DIRECCION USD'!D2496)+1,3)</f>
        <v>0.72399999999999998</v>
      </c>
      <c r="T2496" s="200">
        <f>TRUNC(('TARIFA ENTREGA A DIRECCION USD'!E2496-'TARIFA ENTREGA A DIRECCION USD'!D2496)/'TARIFA ENTREGA A DIRECCION USD'!D2496,3)</f>
        <v>0.25700000000000001</v>
      </c>
      <c r="U2496" s="200">
        <f>TRUNC(('TARIFA ENTREGA A DIRECCION USD'!F2496-'TARIFA ENTREGA A DIRECCION USD'!D2496)/'TARIFA ENTREGA A DIRECCION USD'!D2496,3)</f>
        <v>0.43099999999999999</v>
      </c>
      <c r="V2496" s="200">
        <f>TRUNC(('TARIFA ENTREGA A DIRECCION USD'!G2496-'TARIFA ENTREGA A DIRECCION USD'!D2496)/'TARIFA ENTREGA A DIRECCION USD'!D2496,3)</f>
        <v>0.96</v>
      </c>
      <c r="X2496" s="142">
        <v>16.12</v>
      </c>
      <c r="Y2496" s="190">
        <v>2489</v>
      </c>
      <c r="Z2496" s="200">
        <v>0.55000000000000004</v>
      </c>
      <c r="AA2496" s="200">
        <v>0.13</v>
      </c>
      <c r="AB2496" s="200">
        <v>0.3</v>
      </c>
      <c r="AC2496" s="200">
        <v>0.85</v>
      </c>
      <c r="AL2496"/>
      <c r="AM2496"/>
      <c r="AN2496"/>
      <c r="AO2496"/>
      <c r="AP2496"/>
      <c r="AQ2496"/>
      <c r="AR2496"/>
      <c r="AS2496"/>
      <c r="AT2496"/>
      <c r="AU2496"/>
    </row>
    <row r="2497" spans="17:47" x14ac:dyDescent="0.2">
      <c r="Q2497" s="142">
        <f>TRUNC('TARIFA ENTREGA A DIRECCION USD'!D2498-'TARIFA ENTREGA A DIRECCION USD'!D2497,2)</f>
        <v>0.54</v>
      </c>
      <c r="R2497" s="190">
        <v>2490</v>
      </c>
      <c r="S2497" s="200">
        <f>TRUNC((('TARIFA ENTREGA A DIRECCION USD'!C2497-'TARIFA ENTREGA A DIRECCION USD'!D2497)/'TARIFA ENTREGA A DIRECCION USD'!D2497)+1,3)</f>
        <v>0.72399999999999998</v>
      </c>
      <c r="T2497" s="200">
        <f>TRUNC(('TARIFA ENTREGA A DIRECCION USD'!E2497-'TARIFA ENTREGA A DIRECCION USD'!D2497)/'TARIFA ENTREGA A DIRECCION USD'!D2497,3)</f>
        <v>0.25700000000000001</v>
      </c>
      <c r="U2497" s="200">
        <f>TRUNC(('TARIFA ENTREGA A DIRECCION USD'!F2497-'TARIFA ENTREGA A DIRECCION USD'!D2497)/'TARIFA ENTREGA A DIRECCION USD'!D2497,3)</f>
        <v>0.43099999999999999</v>
      </c>
      <c r="V2497" s="200">
        <f>TRUNC(('TARIFA ENTREGA A DIRECCION USD'!G2497-'TARIFA ENTREGA A DIRECCION USD'!D2497)/'TARIFA ENTREGA A DIRECCION USD'!D2497,3)</f>
        <v>0.96099999999999997</v>
      </c>
      <c r="X2497" s="142">
        <v>16.12</v>
      </c>
      <c r="Y2497" s="190">
        <v>2490</v>
      </c>
      <c r="Z2497" s="200">
        <v>0.55000000000000004</v>
      </c>
      <c r="AA2497" s="200">
        <v>0.13</v>
      </c>
      <c r="AB2497" s="200">
        <v>0.3</v>
      </c>
      <c r="AC2497" s="200">
        <v>0.85</v>
      </c>
      <c r="AL2497"/>
      <c r="AM2497"/>
      <c r="AN2497"/>
      <c r="AO2497"/>
      <c r="AP2497"/>
      <c r="AQ2497"/>
      <c r="AR2497"/>
      <c r="AS2497"/>
      <c r="AT2497"/>
      <c r="AU2497"/>
    </row>
    <row r="2498" spans="17:47" x14ac:dyDescent="0.2">
      <c r="Q2498" s="142">
        <f>TRUNC('TARIFA ENTREGA A DIRECCION USD'!D2499-'TARIFA ENTREGA A DIRECCION USD'!D2498,2)</f>
        <v>0.54</v>
      </c>
      <c r="R2498" s="190">
        <v>2491</v>
      </c>
      <c r="S2498" s="200">
        <f>TRUNC((('TARIFA ENTREGA A DIRECCION USD'!C2498-'TARIFA ENTREGA A DIRECCION USD'!D2498)/'TARIFA ENTREGA A DIRECCION USD'!D2498)+1,3)</f>
        <v>0.72399999999999998</v>
      </c>
      <c r="T2498" s="200">
        <f>TRUNC(('TARIFA ENTREGA A DIRECCION USD'!E2498-'TARIFA ENTREGA A DIRECCION USD'!D2498)/'TARIFA ENTREGA A DIRECCION USD'!D2498,3)</f>
        <v>0.25700000000000001</v>
      </c>
      <c r="U2498" s="200">
        <f>TRUNC(('TARIFA ENTREGA A DIRECCION USD'!F2498-'TARIFA ENTREGA A DIRECCION USD'!D2498)/'TARIFA ENTREGA A DIRECCION USD'!D2498,3)</f>
        <v>0.43099999999999999</v>
      </c>
      <c r="V2498" s="200">
        <f>TRUNC(('TARIFA ENTREGA A DIRECCION USD'!G2498-'TARIFA ENTREGA A DIRECCION USD'!D2498)/'TARIFA ENTREGA A DIRECCION USD'!D2498,3)</f>
        <v>0.96099999999999997</v>
      </c>
      <c r="X2498" s="142">
        <v>16.12</v>
      </c>
      <c r="Y2498" s="190">
        <v>2491</v>
      </c>
      <c r="Z2498" s="200">
        <v>0.55000000000000004</v>
      </c>
      <c r="AA2498" s="200">
        <v>0.13</v>
      </c>
      <c r="AB2498" s="200">
        <v>0.3</v>
      </c>
      <c r="AC2498" s="200">
        <v>0.85</v>
      </c>
      <c r="AL2498"/>
      <c r="AM2498"/>
      <c r="AN2498"/>
      <c r="AO2498"/>
      <c r="AP2498"/>
      <c r="AQ2498"/>
      <c r="AR2498"/>
      <c r="AS2498"/>
      <c r="AT2498"/>
      <c r="AU2498"/>
    </row>
    <row r="2499" spans="17:47" x14ac:dyDescent="0.2">
      <c r="Q2499" s="142">
        <f>TRUNC('TARIFA ENTREGA A DIRECCION USD'!D2500-'TARIFA ENTREGA A DIRECCION USD'!D2499,2)</f>
        <v>0.54</v>
      </c>
      <c r="R2499" s="190">
        <v>2492</v>
      </c>
      <c r="S2499" s="200">
        <f>TRUNC((('TARIFA ENTREGA A DIRECCION USD'!C2499-'TARIFA ENTREGA A DIRECCION USD'!D2499)/'TARIFA ENTREGA A DIRECCION USD'!D2499)+1,3)</f>
        <v>0.72399999999999998</v>
      </c>
      <c r="T2499" s="200">
        <f>TRUNC(('TARIFA ENTREGA A DIRECCION USD'!E2499-'TARIFA ENTREGA A DIRECCION USD'!D2499)/'TARIFA ENTREGA A DIRECCION USD'!D2499,3)</f>
        <v>0.25700000000000001</v>
      </c>
      <c r="U2499" s="200">
        <f>TRUNC(('TARIFA ENTREGA A DIRECCION USD'!F2499-'TARIFA ENTREGA A DIRECCION USD'!D2499)/'TARIFA ENTREGA A DIRECCION USD'!D2499,3)</f>
        <v>0.43099999999999999</v>
      </c>
      <c r="V2499" s="200">
        <f>TRUNC(('TARIFA ENTREGA A DIRECCION USD'!G2499-'TARIFA ENTREGA A DIRECCION USD'!D2499)/'TARIFA ENTREGA A DIRECCION USD'!D2499,3)</f>
        <v>0.96099999999999997</v>
      </c>
      <c r="X2499" s="142">
        <v>16.12</v>
      </c>
      <c r="Y2499" s="190">
        <v>2492</v>
      </c>
      <c r="Z2499" s="200">
        <v>0.55000000000000004</v>
      </c>
      <c r="AA2499" s="200">
        <v>0.13</v>
      </c>
      <c r="AB2499" s="200">
        <v>0.3</v>
      </c>
      <c r="AC2499" s="200">
        <v>0.85</v>
      </c>
      <c r="AL2499"/>
      <c r="AM2499"/>
      <c r="AN2499"/>
      <c r="AO2499"/>
      <c r="AP2499"/>
      <c r="AQ2499"/>
      <c r="AR2499"/>
      <c r="AS2499"/>
      <c r="AT2499"/>
      <c r="AU2499"/>
    </row>
    <row r="2500" spans="17:47" x14ac:dyDescent="0.2">
      <c r="Q2500" s="142">
        <f>TRUNC('TARIFA ENTREGA A DIRECCION USD'!D2501-'TARIFA ENTREGA A DIRECCION USD'!D2500,2)</f>
        <v>0.54</v>
      </c>
      <c r="R2500" s="190">
        <v>2493</v>
      </c>
      <c r="S2500" s="200">
        <f>TRUNC((('TARIFA ENTREGA A DIRECCION USD'!C2500-'TARIFA ENTREGA A DIRECCION USD'!D2500)/'TARIFA ENTREGA A DIRECCION USD'!D2500)+1,3)</f>
        <v>0.72399999999999998</v>
      </c>
      <c r="T2500" s="200">
        <f>TRUNC(('TARIFA ENTREGA A DIRECCION USD'!E2500-'TARIFA ENTREGA A DIRECCION USD'!D2500)/'TARIFA ENTREGA A DIRECCION USD'!D2500,3)</f>
        <v>0.25700000000000001</v>
      </c>
      <c r="U2500" s="200">
        <f>TRUNC(('TARIFA ENTREGA A DIRECCION USD'!F2500-'TARIFA ENTREGA A DIRECCION USD'!D2500)/'TARIFA ENTREGA A DIRECCION USD'!D2500,3)</f>
        <v>0.43099999999999999</v>
      </c>
      <c r="V2500" s="200">
        <f>TRUNC(('TARIFA ENTREGA A DIRECCION USD'!G2500-'TARIFA ENTREGA A DIRECCION USD'!D2500)/'TARIFA ENTREGA A DIRECCION USD'!D2500,3)</f>
        <v>0.96099999999999997</v>
      </c>
      <c r="X2500" s="142">
        <v>16.12</v>
      </c>
      <c r="Y2500" s="190">
        <v>2493</v>
      </c>
      <c r="Z2500" s="200">
        <v>0.55000000000000004</v>
      </c>
      <c r="AA2500" s="200">
        <v>0.13</v>
      </c>
      <c r="AB2500" s="200">
        <v>0.3</v>
      </c>
      <c r="AC2500" s="200">
        <v>0.85</v>
      </c>
      <c r="AL2500"/>
      <c r="AM2500"/>
      <c r="AN2500"/>
      <c r="AO2500"/>
      <c r="AP2500"/>
      <c r="AQ2500"/>
      <c r="AR2500"/>
      <c r="AS2500"/>
      <c r="AT2500"/>
      <c r="AU2500"/>
    </row>
    <row r="2501" spans="17:47" x14ac:dyDescent="0.2">
      <c r="Q2501" s="142">
        <f>TRUNC('TARIFA ENTREGA A DIRECCION USD'!D2502-'TARIFA ENTREGA A DIRECCION USD'!D2501,2)</f>
        <v>0.54</v>
      </c>
      <c r="R2501" s="190">
        <v>2494</v>
      </c>
      <c r="S2501" s="200">
        <f>TRUNC((('TARIFA ENTREGA A DIRECCION USD'!C2501-'TARIFA ENTREGA A DIRECCION USD'!D2501)/'TARIFA ENTREGA A DIRECCION USD'!D2501)+1,3)</f>
        <v>0.72399999999999998</v>
      </c>
      <c r="T2501" s="200">
        <f>TRUNC(('TARIFA ENTREGA A DIRECCION USD'!E2501-'TARIFA ENTREGA A DIRECCION USD'!D2501)/'TARIFA ENTREGA A DIRECCION USD'!D2501,3)</f>
        <v>0.25700000000000001</v>
      </c>
      <c r="U2501" s="200">
        <f>TRUNC(('TARIFA ENTREGA A DIRECCION USD'!F2501-'TARIFA ENTREGA A DIRECCION USD'!D2501)/'TARIFA ENTREGA A DIRECCION USD'!D2501,3)</f>
        <v>0.43099999999999999</v>
      </c>
      <c r="V2501" s="200">
        <f>TRUNC(('TARIFA ENTREGA A DIRECCION USD'!G2501-'TARIFA ENTREGA A DIRECCION USD'!D2501)/'TARIFA ENTREGA A DIRECCION USD'!D2501,3)</f>
        <v>0.96099999999999997</v>
      </c>
      <c r="X2501" s="142">
        <v>16.12</v>
      </c>
      <c r="Y2501" s="190">
        <v>2494</v>
      </c>
      <c r="Z2501" s="200">
        <v>0.55000000000000004</v>
      </c>
      <c r="AA2501" s="200">
        <v>0.13</v>
      </c>
      <c r="AB2501" s="200">
        <v>0.3</v>
      </c>
      <c r="AC2501" s="200">
        <v>0.85</v>
      </c>
      <c r="AL2501"/>
      <c r="AM2501"/>
      <c r="AN2501"/>
      <c r="AO2501"/>
      <c r="AP2501"/>
      <c r="AQ2501"/>
      <c r="AR2501"/>
      <c r="AS2501"/>
      <c r="AT2501"/>
      <c r="AU2501"/>
    </row>
    <row r="2502" spans="17:47" x14ac:dyDescent="0.2">
      <c r="Q2502" s="142">
        <f>TRUNC('TARIFA ENTREGA A DIRECCION USD'!D2503-'TARIFA ENTREGA A DIRECCION USD'!D2502,2)</f>
        <v>0.54</v>
      </c>
      <c r="R2502" s="190">
        <v>2495</v>
      </c>
      <c r="S2502" s="200">
        <f>TRUNC((('TARIFA ENTREGA A DIRECCION USD'!C2502-'TARIFA ENTREGA A DIRECCION USD'!D2502)/'TARIFA ENTREGA A DIRECCION USD'!D2502)+1,3)</f>
        <v>0.72399999999999998</v>
      </c>
      <c r="T2502" s="200">
        <f>TRUNC(('TARIFA ENTREGA A DIRECCION USD'!E2502-'TARIFA ENTREGA A DIRECCION USD'!D2502)/'TARIFA ENTREGA A DIRECCION USD'!D2502,3)</f>
        <v>0.25700000000000001</v>
      </c>
      <c r="U2502" s="200">
        <f>TRUNC(('TARIFA ENTREGA A DIRECCION USD'!F2502-'TARIFA ENTREGA A DIRECCION USD'!D2502)/'TARIFA ENTREGA A DIRECCION USD'!D2502,3)</f>
        <v>0.43099999999999999</v>
      </c>
      <c r="V2502" s="200">
        <f>TRUNC(('TARIFA ENTREGA A DIRECCION USD'!G2502-'TARIFA ENTREGA A DIRECCION USD'!D2502)/'TARIFA ENTREGA A DIRECCION USD'!D2502,3)</f>
        <v>0.96099999999999997</v>
      </c>
      <c r="X2502" s="142">
        <v>16.12</v>
      </c>
      <c r="Y2502" s="190">
        <v>2495</v>
      </c>
      <c r="Z2502" s="200">
        <v>0.55000000000000004</v>
      </c>
      <c r="AA2502" s="200">
        <v>0.13</v>
      </c>
      <c r="AB2502" s="200">
        <v>0.3</v>
      </c>
      <c r="AC2502" s="200">
        <v>0.85</v>
      </c>
      <c r="AL2502"/>
      <c r="AM2502"/>
      <c r="AN2502"/>
      <c r="AO2502"/>
      <c r="AP2502"/>
      <c r="AQ2502"/>
      <c r="AR2502"/>
      <c r="AS2502"/>
      <c r="AT2502"/>
      <c r="AU2502"/>
    </row>
    <row r="2503" spans="17:47" x14ac:dyDescent="0.2">
      <c r="Q2503" s="142">
        <f>TRUNC('TARIFA ENTREGA A DIRECCION USD'!D2504-'TARIFA ENTREGA A DIRECCION USD'!D2503,2)</f>
        <v>0.54</v>
      </c>
      <c r="R2503" s="190">
        <v>2496</v>
      </c>
      <c r="S2503" s="200">
        <f>TRUNC((('TARIFA ENTREGA A DIRECCION USD'!C2503-'TARIFA ENTREGA A DIRECCION USD'!D2503)/'TARIFA ENTREGA A DIRECCION USD'!D2503)+1,3)</f>
        <v>0.72399999999999998</v>
      </c>
      <c r="T2503" s="200">
        <f>TRUNC(('TARIFA ENTREGA A DIRECCION USD'!E2503-'TARIFA ENTREGA A DIRECCION USD'!D2503)/'TARIFA ENTREGA A DIRECCION USD'!D2503,3)</f>
        <v>0.25700000000000001</v>
      </c>
      <c r="U2503" s="200">
        <f>TRUNC(('TARIFA ENTREGA A DIRECCION USD'!F2503-'TARIFA ENTREGA A DIRECCION USD'!D2503)/'TARIFA ENTREGA A DIRECCION USD'!D2503,3)</f>
        <v>0.43099999999999999</v>
      </c>
      <c r="V2503" s="200">
        <f>TRUNC(('TARIFA ENTREGA A DIRECCION USD'!G2503-'TARIFA ENTREGA A DIRECCION USD'!D2503)/'TARIFA ENTREGA A DIRECCION USD'!D2503,3)</f>
        <v>0.96099999999999997</v>
      </c>
      <c r="X2503" s="142">
        <v>16.12</v>
      </c>
      <c r="Y2503" s="190">
        <v>2496</v>
      </c>
      <c r="Z2503" s="200">
        <v>0.55000000000000004</v>
      </c>
      <c r="AA2503" s="200">
        <v>0.13</v>
      </c>
      <c r="AB2503" s="200">
        <v>0.3</v>
      </c>
      <c r="AC2503" s="200">
        <v>0.85</v>
      </c>
      <c r="AL2503"/>
      <c r="AM2503"/>
      <c r="AN2503"/>
      <c r="AO2503"/>
      <c r="AP2503"/>
      <c r="AQ2503"/>
      <c r="AR2503"/>
      <c r="AS2503"/>
      <c r="AT2503"/>
      <c r="AU2503"/>
    </row>
    <row r="2504" spans="17:47" x14ac:dyDescent="0.2">
      <c r="Q2504" s="142">
        <f>TRUNC('TARIFA ENTREGA A DIRECCION USD'!D2505-'TARIFA ENTREGA A DIRECCION USD'!D2504,2)</f>
        <v>0.54</v>
      </c>
      <c r="R2504" s="190">
        <v>2497</v>
      </c>
      <c r="S2504" s="200">
        <f>TRUNC((('TARIFA ENTREGA A DIRECCION USD'!C2504-'TARIFA ENTREGA A DIRECCION USD'!D2504)/'TARIFA ENTREGA A DIRECCION USD'!D2504)+1,3)</f>
        <v>0.72399999999999998</v>
      </c>
      <c r="T2504" s="200">
        <f>TRUNC(('TARIFA ENTREGA A DIRECCION USD'!E2504-'TARIFA ENTREGA A DIRECCION USD'!D2504)/'TARIFA ENTREGA A DIRECCION USD'!D2504,3)</f>
        <v>0.25700000000000001</v>
      </c>
      <c r="U2504" s="200">
        <f>TRUNC(('TARIFA ENTREGA A DIRECCION USD'!F2504-'TARIFA ENTREGA A DIRECCION USD'!D2504)/'TARIFA ENTREGA A DIRECCION USD'!D2504,3)</f>
        <v>0.43099999999999999</v>
      </c>
      <c r="V2504" s="200">
        <f>TRUNC(('TARIFA ENTREGA A DIRECCION USD'!G2504-'TARIFA ENTREGA A DIRECCION USD'!D2504)/'TARIFA ENTREGA A DIRECCION USD'!D2504,3)</f>
        <v>0.96099999999999997</v>
      </c>
      <c r="X2504" s="142">
        <v>16.12</v>
      </c>
      <c r="Y2504" s="190">
        <v>2497</v>
      </c>
      <c r="Z2504" s="200">
        <v>0.55000000000000004</v>
      </c>
      <c r="AA2504" s="200">
        <v>0.13</v>
      </c>
      <c r="AB2504" s="200">
        <v>0.3</v>
      </c>
      <c r="AC2504" s="200">
        <v>0.85</v>
      </c>
      <c r="AL2504"/>
      <c r="AM2504"/>
      <c r="AN2504"/>
      <c r="AO2504"/>
      <c r="AP2504"/>
      <c r="AQ2504"/>
      <c r="AR2504"/>
      <c r="AS2504"/>
      <c r="AT2504"/>
      <c r="AU2504"/>
    </row>
    <row r="2505" spans="17:47" x14ac:dyDescent="0.2">
      <c r="Q2505" s="142">
        <f>TRUNC('TARIFA ENTREGA A DIRECCION USD'!D2506-'TARIFA ENTREGA A DIRECCION USD'!D2505,2)</f>
        <v>0.54</v>
      </c>
      <c r="R2505" s="190">
        <v>2498</v>
      </c>
      <c r="S2505" s="200">
        <f>TRUNC((('TARIFA ENTREGA A DIRECCION USD'!C2505-'TARIFA ENTREGA A DIRECCION USD'!D2505)/'TARIFA ENTREGA A DIRECCION USD'!D2505)+1,3)</f>
        <v>0.72399999999999998</v>
      </c>
      <c r="T2505" s="200">
        <f>TRUNC(('TARIFA ENTREGA A DIRECCION USD'!E2505-'TARIFA ENTREGA A DIRECCION USD'!D2505)/'TARIFA ENTREGA A DIRECCION USD'!D2505,3)</f>
        <v>0.25700000000000001</v>
      </c>
      <c r="U2505" s="200">
        <f>TRUNC(('TARIFA ENTREGA A DIRECCION USD'!F2505-'TARIFA ENTREGA A DIRECCION USD'!D2505)/'TARIFA ENTREGA A DIRECCION USD'!D2505,3)</f>
        <v>0.43099999999999999</v>
      </c>
      <c r="V2505" s="200">
        <f>TRUNC(('TARIFA ENTREGA A DIRECCION USD'!G2505-'TARIFA ENTREGA A DIRECCION USD'!D2505)/'TARIFA ENTREGA A DIRECCION USD'!D2505,3)</f>
        <v>0.96099999999999997</v>
      </c>
      <c r="X2505" s="142">
        <v>16.12</v>
      </c>
      <c r="Y2505" s="190">
        <v>2498</v>
      </c>
      <c r="Z2505" s="200">
        <v>0.55000000000000004</v>
      </c>
      <c r="AA2505" s="200">
        <v>0.13</v>
      </c>
      <c r="AB2505" s="200">
        <v>0.3</v>
      </c>
      <c r="AC2505" s="200">
        <v>0.85</v>
      </c>
      <c r="AL2505"/>
      <c r="AM2505"/>
      <c r="AN2505"/>
      <c r="AO2505"/>
      <c r="AP2505"/>
      <c r="AQ2505"/>
      <c r="AR2505"/>
      <c r="AS2505"/>
      <c r="AT2505"/>
      <c r="AU2505"/>
    </row>
    <row r="2506" spans="17:47" x14ac:dyDescent="0.2">
      <c r="Q2506" s="142">
        <f>TRUNC('TARIFA ENTREGA A DIRECCION USD'!D2507-'TARIFA ENTREGA A DIRECCION USD'!D2506,2)</f>
        <v>0.54</v>
      </c>
      <c r="R2506" s="190">
        <v>2499</v>
      </c>
      <c r="S2506" s="200">
        <f>TRUNC((('TARIFA ENTREGA A DIRECCION USD'!C2506-'TARIFA ENTREGA A DIRECCION USD'!D2506)/'TARIFA ENTREGA A DIRECCION USD'!D2506)+1,3)</f>
        <v>0.72399999999999998</v>
      </c>
      <c r="T2506" s="200">
        <f>TRUNC(('TARIFA ENTREGA A DIRECCION USD'!E2506-'TARIFA ENTREGA A DIRECCION USD'!D2506)/'TARIFA ENTREGA A DIRECCION USD'!D2506,3)</f>
        <v>0.25700000000000001</v>
      </c>
      <c r="U2506" s="200">
        <f>TRUNC(('TARIFA ENTREGA A DIRECCION USD'!F2506-'TARIFA ENTREGA A DIRECCION USD'!D2506)/'TARIFA ENTREGA A DIRECCION USD'!D2506,3)</f>
        <v>0.43099999999999999</v>
      </c>
      <c r="V2506" s="200">
        <f>TRUNC(('TARIFA ENTREGA A DIRECCION USD'!G2506-'TARIFA ENTREGA A DIRECCION USD'!D2506)/'TARIFA ENTREGA A DIRECCION USD'!D2506,3)</f>
        <v>0.96099999999999997</v>
      </c>
      <c r="X2506" s="142">
        <v>16.12</v>
      </c>
      <c r="Y2506" s="190">
        <v>2499</v>
      </c>
      <c r="Z2506" s="200">
        <v>0.55000000000000004</v>
      </c>
      <c r="AA2506" s="200">
        <v>0.13</v>
      </c>
      <c r="AB2506" s="200">
        <v>0.3</v>
      </c>
      <c r="AC2506" s="200">
        <v>0.85</v>
      </c>
      <c r="AL2506"/>
      <c r="AM2506"/>
      <c r="AN2506"/>
      <c r="AO2506"/>
      <c r="AP2506"/>
      <c r="AQ2506"/>
      <c r="AR2506"/>
      <c r="AS2506"/>
      <c r="AT2506"/>
      <c r="AU2506"/>
    </row>
    <row r="2507" spans="17:47" x14ac:dyDescent="0.2">
      <c r="Q2507" s="142">
        <f>TRUNC('TARIFA ENTREGA A DIRECCION USD'!D2508-'TARIFA ENTREGA A DIRECCION USD'!D2507,2)</f>
        <v>0.54</v>
      </c>
      <c r="R2507" s="190">
        <v>2500</v>
      </c>
      <c r="S2507" s="200">
        <f>TRUNC((('TARIFA ENTREGA A DIRECCION USD'!C2507-'TARIFA ENTREGA A DIRECCION USD'!D2507)/'TARIFA ENTREGA A DIRECCION USD'!D2507)+1,3)</f>
        <v>0.72399999999999998</v>
      </c>
      <c r="T2507" s="200">
        <f>TRUNC(('TARIFA ENTREGA A DIRECCION USD'!E2507-'TARIFA ENTREGA A DIRECCION USD'!D2507)/'TARIFA ENTREGA A DIRECCION USD'!D2507,3)</f>
        <v>0.25700000000000001</v>
      </c>
      <c r="U2507" s="200">
        <f>TRUNC(('TARIFA ENTREGA A DIRECCION USD'!F2507-'TARIFA ENTREGA A DIRECCION USD'!D2507)/'TARIFA ENTREGA A DIRECCION USD'!D2507,3)</f>
        <v>0.43099999999999999</v>
      </c>
      <c r="V2507" s="200">
        <f>TRUNC(('TARIFA ENTREGA A DIRECCION USD'!G2507-'TARIFA ENTREGA A DIRECCION USD'!D2507)/'TARIFA ENTREGA A DIRECCION USD'!D2507,3)</f>
        <v>0.96099999999999997</v>
      </c>
      <c r="X2507" s="142">
        <v>16.12</v>
      </c>
      <c r="Y2507" s="190">
        <v>2500</v>
      </c>
      <c r="Z2507" s="200">
        <v>0.55000000000000004</v>
      </c>
      <c r="AA2507" s="200">
        <v>0.13</v>
      </c>
      <c r="AB2507" s="200">
        <v>0.3</v>
      </c>
      <c r="AC2507" s="200">
        <v>0.85</v>
      </c>
      <c r="AL2507"/>
      <c r="AM2507"/>
      <c r="AN2507"/>
      <c r="AO2507"/>
      <c r="AP2507"/>
      <c r="AQ2507"/>
      <c r="AR2507"/>
      <c r="AS2507"/>
      <c r="AT2507"/>
      <c r="AU2507"/>
    </row>
    <row r="2508" spans="17:47" x14ac:dyDescent="0.2">
      <c r="Q2508" s="142">
        <f>TRUNC('TARIFA ENTREGA A DIRECCION USD'!D2509-'TARIFA ENTREGA A DIRECCION USD'!D2508,2)</f>
        <v>0.54</v>
      </c>
      <c r="R2508" s="190">
        <v>2501</v>
      </c>
      <c r="S2508" s="200">
        <f>TRUNC((('TARIFA ENTREGA A DIRECCION USD'!C2508-'TARIFA ENTREGA A DIRECCION USD'!D2508)/'TARIFA ENTREGA A DIRECCION USD'!D2508)+1,3)</f>
        <v>0.72399999999999998</v>
      </c>
      <c r="T2508" s="200">
        <f>TRUNC(('TARIFA ENTREGA A DIRECCION USD'!E2508-'TARIFA ENTREGA A DIRECCION USD'!D2508)/'TARIFA ENTREGA A DIRECCION USD'!D2508,3)</f>
        <v>0.25700000000000001</v>
      </c>
      <c r="U2508" s="200">
        <f>TRUNC(('TARIFA ENTREGA A DIRECCION USD'!F2508-'TARIFA ENTREGA A DIRECCION USD'!D2508)/'TARIFA ENTREGA A DIRECCION USD'!D2508,3)</f>
        <v>0.43099999999999999</v>
      </c>
      <c r="V2508" s="200">
        <f>TRUNC(('TARIFA ENTREGA A DIRECCION USD'!G2508-'TARIFA ENTREGA A DIRECCION USD'!D2508)/'TARIFA ENTREGA A DIRECCION USD'!D2508,3)</f>
        <v>0.96099999999999997</v>
      </c>
      <c r="X2508" s="142">
        <v>16.12</v>
      </c>
      <c r="Y2508" s="190">
        <v>2501</v>
      </c>
      <c r="Z2508" s="200">
        <v>0.55000000000000004</v>
      </c>
      <c r="AA2508" s="200">
        <v>0.13</v>
      </c>
      <c r="AB2508" s="200">
        <v>0.3</v>
      </c>
      <c r="AC2508" s="200">
        <v>0.85</v>
      </c>
      <c r="AL2508"/>
      <c r="AM2508"/>
      <c r="AN2508"/>
      <c r="AO2508"/>
      <c r="AP2508"/>
      <c r="AQ2508"/>
      <c r="AR2508"/>
      <c r="AS2508"/>
      <c r="AT2508"/>
      <c r="AU2508"/>
    </row>
    <row r="2509" spans="17:47" x14ac:dyDescent="0.2">
      <c r="Q2509" s="142">
        <f>TRUNC('TARIFA ENTREGA A DIRECCION USD'!D2510-'TARIFA ENTREGA A DIRECCION USD'!D2509,2)</f>
        <v>0.54</v>
      </c>
      <c r="R2509" s="190">
        <v>2502</v>
      </c>
      <c r="S2509" s="200">
        <f>TRUNC((('TARIFA ENTREGA A DIRECCION USD'!C2509-'TARIFA ENTREGA A DIRECCION USD'!D2509)/'TARIFA ENTREGA A DIRECCION USD'!D2509)+1,3)</f>
        <v>0.72399999999999998</v>
      </c>
      <c r="T2509" s="200">
        <f>TRUNC(('TARIFA ENTREGA A DIRECCION USD'!E2509-'TARIFA ENTREGA A DIRECCION USD'!D2509)/'TARIFA ENTREGA A DIRECCION USD'!D2509,3)</f>
        <v>0.25700000000000001</v>
      </c>
      <c r="U2509" s="200">
        <f>TRUNC(('TARIFA ENTREGA A DIRECCION USD'!F2509-'TARIFA ENTREGA A DIRECCION USD'!D2509)/'TARIFA ENTREGA A DIRECCION USD'!D2509,3)</f>
        <v>0.43099999999999999</v>
      </c>
      <c r="V2509" s="200">
        <f>TRUNC(('TARIFA ENTREGA A DIRECCION USD'!G2509-'TARIFA ENTREGA A DIRECCION USD'!D2509)/'TARIFA ENTREGA A DIRECCION USD'!D2509,3)</f>
        <v>0.96099999999999997</v>
      </c>
      <c r="X2509" s="142">
        <v>16.12</v>
      </c>
      <c r="Y2509" s="190">
        <v>2502</v>
      </c>
      <c r="Z2509" s="200">
        <v>0.55000000000000004</v>
      </c>
      <c r="AA2509" s="200">
        <v>0.13</v>
      </c>
      <c r="AB2509" s="200">
        <v>0.3</v>
      </c>
      <c r="AC2509" s="200">
        <v>0.85</v>
      </c>
      <c r="AL2509"/>
      <c r="AM2509"/>
      <c r="AN2509"/>
      <c r="AO2509"/>
      <c r="AP2509"/>
      <c r="AQ2509"/>
      <c r="AR2509"/>
      <c r="AS2509"/>
      <c r="AT2509"/>
      <c r="AU2509"/>
    </row>
    <row r="2510" spans="17:47" x14ac:dyDescent="0.2">
      <c r="Q2510" s="142">
        <f>TRUNC('TARIFA ENTREGA A DIRECCION USD'!D2511-'TARIFA ENTREGA A DIRECCION USD'!D2510,2)</f>
        <v>0.54</v>
      </c>
      <c r="R2510" s="190">
        <v>2503</v>
      </c>
      <c r="S2510" s="200">
        <f>TRUNC((('TARIFA ENTREGA A DIRECCION USD'!C2510-'TARIFA ENTREGA A DIRECCION USD'!D2510)/'TARIFA ENTREGA A DIRECCION USD'!D2510)+1,3)</f>
        <v>0.72399999999999998</v>
      </c>
      <c r="T2510" s="200">
        <f>TRUNC(('TARIFA ENTREGA A DIRECCION USD'!E2510-'TARIFA ENTREGA A DIRECCION USD'!D2510)/'TARIFA ENTREGA A DIRECCION USD'!D2510,3)</f>
        <v>0.25700000000000001</v>
      </c>
      <c r="U2510" s="200">
        <f>TRUNC(('TARIFA ENTREGA A DIRECCION USD'!F2510-'TARIFA ENTREGA A DIRECCION USD'!D2510)/'TARIFA ENTREGA A DIRECCION USD'!D2510,3)</f>
        <v>0.43099999999999999</v>
      </c>
      <c r="V2510" s="200">
        <f>TRUNC(('TARIFA ENTREGA A DIRECCION USD'!G2510-'TARIFA ENTREGA A DIRECCION USD'!D2510)/'TARIFA ENTREGA A DIRECCION USD'!D2510,3)</f>
        <v>0.96099999999999997</v>
      </c>
      <c r="X2510" s="142">
        <v>16.12</v>
      </c>
      <c r="Y2510" s="190">
        <v>2503</v>
      </c>
      <c r="Z2510" s="200">
        <v>0.55000000000000004</v>
      </c>
      <c r="AA2510" s="200">
        <v>0.13</v>
      </c>
      <c r="AB2510" s="200">
        <v>0.3</v>
      </c>
      <c r="AC2510" s="200">
        <v>0.85</v>
      </c>
      <c r="AL2510"/>
      <c r="AM2510"/>
      <c r="AN2510"/>
      <c r="AO2510"/>
      <c r="AP2510"/>
      <c r="AQ2510"/>
      <c r="AR2510"/>
      <c r="AS2510"/>
      <c r="AT2510"/>
      <c r="AU2510"/>
    </row>
    <row r="2511" spans="17:47" x14ac:dyDescent="0.2">
      <c r="Q2511" s="142">
        <f>TRUNC('TARIFA ENTREGA A DIRECCION USD'!D2512-'TARIFA ENTREGA A DIRECCION USD'!D2511,2)</f>
        <v>0.54</v>
      </c>
      <c r="R2511" s="190">
        <v>2504</v>
      </c>
      <c r="S2511" s="200">
        <f>TRUNC((('TARIFA ENTREGA A DIRECCION USD'!C2511-'TARIFA ENTREGA A DIRECCION USD'!D2511)/'TARIFA ENTREGA A DIRECCION USD'!D2511)+1,3)</f>
        <v>0.72399999999999998</v>
      </c>
      <c r="T2511" s="200">
        <f>TRUNC(('TARIFA ENTREGA A DIRECCION USD'!E2511-'TARIFA ENTREGA A DIRECCION USD'!D2511)/'TARIFA ENTREGA A DIRECCION USD'!D2511,3)</f>
        <v>0.25700000000000001</v>
      </c>
      <c r="U2511" s="200">
        <f>TRUNC(('TARIFA ENTREGA A DIRECCION USD'!F2511-'TARIFA ENTREGA A DIRECCION USD'!D2511)/'TARIFA ENTREGA A DIRECCION USD'!D2511,3)</f>
        <v>0.43099999999999999</v>
      </c>
      <c r="V2511" s="200">
        <f>TRUNC(('TARIFA ENTREGA A DIRECCION USD'!G2511-'TARIFA ENTREGA A DIRECCION USD'!D2511)/'TARIFA ENTREGA A DIRECCION USD'!D2511,3)</f>
        <v>0.96099999999999997</v>
      </c>
      <c r="X2511" s="142">
        <v>16.12</v>
      </c>
      <c r="Y2511" s="190">
        <v>2504</v>
      </c>
      <c r="Z2511" s="200">
        <v>0.55000000000000004</v>
      </c>
      <c r="AA2511" s="200">
        <v>0.13</v>
      </c>
      <c r="AB2511" s="200">
        <v>0.3</v>
      </c>
      <c r="AC2511" s="200">
        <v>0.85</v>
      </c>
      <c r="AL2511"/>
      <c r="AM2511"/>
      <c r="AN2511"/>
      <c r="AO2511"/>
      <c r="AP2511"/>
      <c r="AQ2511"/>
      <c r="AR2511"/>
      <c r="AS2511"/>
      <c r="AT2511"/>
      <c r="AU2511"/>
    </row>
    <row r="2512" spans="17:47" x14ac:dyDescent="0.2">
      <c r="Q2512" s="142">
        <f>TRUNC('TARIFA ENTREGA A DIRECCION USD'!D2513-'TARIFA ENTREGA A DIRECCION USD'!D2512,2)</f>
        <v>0.54</v>
      </c>
      <c r="R2512" s="190">
        <v>2505</v>
      </c>
      <c r="S2512" s="200">
        <f>TRUNC((('TARIFA ENTREGA A DIRECCION USD'!C2512-'TARIFA ENTREGA A DIRECCION USD'!D2512)/'TARIFA ENTREGA A DIRECCION USD'!D2512)+1,3)</f>
        <v>0.72399999999999998</v>
      </c>
      <c r="T2512" s="200">
        <f>TRUNC(('TARIFA ENTREGA A DIRECCION USD'!E2512-'TARIFA ENTREGA A DIRECCION USD'!D2512)/'TARIFA ENTREGA A DIRECCION USD'!D2512,3)</f>
        <v>0.25700000000000001</v>
      </c>
      <c r="U2512" s="200">
        <f>TRUNC(('TARIFA ENTREGA A DIRECCION USD'!F2512-'TARIFA ENTREGA A DIRECCION USD'!D2512)/'TARIFA ENTREGA A DIRECCION USD'!D2512,3)</f>
        <v>0.43099999999999999</v>
      </c>
      <c r="V2512" s="200">
        <f>TRUNC(('TARIFA ENTREGA A DIRECCION USD'!G2512-'TARIFA ENTREGA A DIRECCION USD'!D2512)/'TARIFA ENTREGA A DIRECCION USD'!D2512,3)</f>
        <v>0.96099999999999997</v>
      </c>
      <c r="X2512" s="142">
        <v>16.12</v>
      </c>
      <c r="Y2512" s="190">
        <v>2505</v>
      </c>
      <c r="Z2512" s="200">
        <v>0.55000000000000004</v>
      </c>
      <c r="AA2512" s="200">
        <v>0.13</v>
      </c>
      <c r="AB2512" s="200">
        <v>0.3</v>
      </c>
      <c r="AC2512" s="200">
        <v>0.85</v>
      </c>
      <c r="AL2512"/>
      <c r="AM2512"/>
      <c r="AN2512"/>
      <c r="AO2512"/>
      <c r="AP2512"/>
      <c r="AQ2512"/>
      <c r="AR2512"/>
      <c r="AS2512"/>
      <c r="AT2512"/>
      <c r="AU2512"/>
    </row>
    <row r="2513" spans="17:47" x14ac:dyDescent="0.2">
      <c r="Q2513" s="142">
        <f>TRUNC('TARIFA ENTREGA A DIRECCION USD'!D2514-'TARIFA ENTREGA A DIRECCION USD'!D2513,2)</f>
        <v>0.54</v>
      </c>
      <c r="R2513" s="190">
        <v>2506</v>
      </c>
      <c r="S2513" s="200">
        <f>TRUNC((('TARIFA ENTREGA A DIRECCION USD'!C2513-'TARIFA ENTREGA A DIRECCION USD'!D2513)/'TARIFA ENTREGA A DIRECCION USD'!D2513)+1,3)</f>
        <v>0.72399999999999998</v>
      </c>
      <c r="T2513" s="200">
        <f>TRUNC(('TARIFA ENTREGA A DIRECCION USD'!E2513-'TARIFA ENTREGA A DIRECCION USD'!D2513)/'TARIFA ENTREGA A DIRECCION USD'!D2513,3)</f>
        <v>0.25700000000000001</v>
      </c>
      <c r="U2513" s="200">
        <f>TRUNC(('TARIFA ENTREGA A DIRECCION USD'!F2513-'TARIFA ENTREGA A DIRECCION USD'!D2513)/'TARIFA ENTREGA A DIRECCION USD'!D2513,3)</f>
        <v>0.43099999999999999</v>
      </c>
      <c r="V2513" s="200">
        <f>TRUNC(('TARIFA ENTREGA A DIRECCION USD'!G2513-'TARIFA ENTREGA A DIRECCION USD'!D2513)/'TARIFA ENTREGA A DIRECCION USD'!D2513,3)</f>
        <v>0.96099999999999997</v>
      </c>
      <c r="X2513" s="142">
        <v>16.12</v>
      </c>
      <c r="Y2513" s="190">
        <v>2506</v>
      </c>
      <c r="Z2513" s="200">
        <v>0.55000000000000004</v>
      </c>
      <c r="AA2513" s="200">
        <v>0.13</v>
      </c>
      <c r="AB2513" s="200">
        <v>0.3</v>
      </c>
      <c r="AC2513" s="200">
        <v>0.85</v>
      </c>
      <c r="AL2513"/>
      <c r="AM2513"/>
      <c r="AN2513"/>
      <c r="AO2513"/>
      <c r="AP2513"/>
      <c r="AQ2513"/>
      <c r="AR2513"/>
      <c r="AS2513"/>
      <c r="AT2513"/>
      <c r="AU2513"/>
    </row>
    <row r="2514" spans="17:47" x14ac:dyDescent="0.2">
      <c r="Q2514" s="142">
        <f>TRUNC('TARIFA ENTREGA A DIRECCION USD'!D2515-'TARIFA ENTREGA A DIRECCION USD'!D2514,2)</f>
        <v>0.54</v>
      </c>
      <c r="R2514" s="190">
        <v>2507</v>
      </c>
      <c r="S2514" s="200">
        <f>TRUNC((('TARIFA ENTREGA A DIRECCION USD'!C2514-'TARIFA ENTREGA A DIRECCION USD'!D2514)/'TARIFA ENTREGA A DIRECCION USD'!D2514)+1,3)</f>
        <v>0.72399999999999998</v>
      </c>
      <c r="T2514" s="200">
        <f>TRUNC(('TARIFA ENTREGA A DIRECCION USD'!E2514-'TARIFA ENTREGA A DIRECCION USD'!D2514)/'TARIFA ENTREGA A DIRECCION USD'!D2514,3)</f>
        <v>0.25700000000000001</v>
      </c>
      <c r="U2514" s="200">
        <f>TRUNC(('TARIFA ENTREGA A DIRECCION USD'!F2514-'TARIFA ENTREGA A DIRECCION USD'!D2514)/'TARIFA ENTREGA A DIRECCION USD'!D2514,3)</f>
        <v>0.43099999999999999</v>
      </c>
      <c r="V2514" s="200">
        <f>TRUNC(('TARIFA ENTREGA A DIRECCION USD'!G2514-'TARIFA ENTREGA A DIRECCION USD'!D2514)/'TARIFA ENTREGA A DIRECCION USD'!D2514,3)</f>
        <v>0.96099999999999997</v>
      </c>
      <c r="X2514" s="142">
        <v>16.12</v>
      </c>
      <c r="Y2514" s="190">
        <v>2507</v>
      </c>
      <c r="Z2514" s="200">
        <v>0.55000000000000004</v>
      </c>
      <c r="AA2514" s="200">
        <v>0.13</v>
      </c>
      <c r="AB2514" s="200">
        <v>0.3</v>
      </c>
      <c r="AC2514" s="200">
        <v>0.85</v>
      </c>
      <c r="AL2514"/>
      <c r="AM2514"/>
      <c r="AN2514"/>
      <c r="AO2514"/>
      <c r="AP2514"/>
      <c r="AQ2514"/>
      <c r="AR2514"/>
      <c r="AS2514"/>
      <c r="AT2514"/>
      <c r="AU2514"/>
    </row>
    <row r="2515" spans="17:47" x14ac:dyDescent="0.2">
      <c r="Q2515" s="142">
        <f>TRUNC('TARIFA ENTREGA A DIRECCION USD'!D2516-'TARIFA ENTREGA A DIRECCION USD'!D2515,2)</f>
        <v>0.54</v>
      </c>
      <c r="R2515" s="190">
        <v>2508</v>
      </c>
      <c r="S2515" s="200">
        <f>TRUNC((('TARIFA ENTREGA A DIRECCION USD'!C2515-'TARIFA ENTREGA A DIRECCION USD'!D2515)/'TARIFA ENTREGA A DIRECCION USD'!D2515)+1,3)</f>
        <v>0.72399999999999998</v>
      </c>
      <c r="T2515" s="200">
        <f>TRUNC(('TARIFA ENTREGA A DIRECCION USD'!E2515-'TARIFA ENTREGA A DIRECCION USD'!D2515)/'TARIFA ENTREGA A DIRECCION USD'!D2515,3)</f>
        <v>0.25700000000000001</v>
      </c>
      <c r="U2515" s="200">
        <f>TRUNC(('TARIFA ENTREGA A DIRECCION USD'!F2515-'TARIFA ENTREGA A DIRECCION USD'!D2515)/'TARIFA ENTREGA A DIRECCION USD'!D2515,3)</f>
        <v>0.43099999999999999</v>
      </c>
      <c r="V2515" s="200">
        <f>TRUNC(('TARIFA ENTREGA A DIRECCION USD'!G2515-'TARIFA ENTREGA A DIRECCION USD'!D2515)/'TARIFA ENTREGA A DIRECCION USD'!D2515,3)</f>
        <v>0.96099999999999997</v>
      </c>
      <c r="X2515" s="142">
        <v>16.12</v>
      </c>
      <c r="Y2515" s="190">
        <v>2508</v>
      </c>
      <c r="Z2515" s="200">
        <v>0.55000000000000004</v>
      </c>
      <c r="AA2515" s="200">
        <v>0.13</v>
      </c>
      <c r="AB2515" s="200">
        <v>0.3</v>
      </c>
      <c r="AC2515" s="200">
        <v>0.85</v>
      </c>
      <c r="AL2515"/>
      <c r="AM2515"/>
      <c r="AN2515"/>
      <c r="AO2515"/>
      <c r="AP2515"/>
      <c r="AQ2515"/>
      <c r="AR2515"/>
      <c r="AS2515"/>
      <c r="AT2515"/>
      <c r="AU2515"/>
    </row>
    <row r="2516" spans="17:47" x14ac:dyDescent="0.2">
      <c r="Q2516" s="142">
        <f>TRUNC('TARIFA ENTREGA A DIRECCION USD'!D2517-'TARIFA ENTREGA A DIRECCION USD'!D2516,2)</f>
        <v>0.54</v>
      </c>
      <c r="R2516" s="190">
        <v>2509</v>
      </c>
      <c r="S2516" s="200">
        <f>TRUNC((('TARIFA ENTREGA A DIRECCION USD'!C2516-'TARIFA ENTREGA A DIRECCION USD'!D2516)/'TARIFA ENTREGA A DIRECCION USD'!D2516)+1,3)</f>
        <v>0.72399999999999998</v>
      </c>
      <c r="T2516" s="200">
        <f>TRUNC(('TARIFA ENTREGA A DIRECCION USD'!E2516-'TARIFA ENTREGA A DIRECCION USD'!D2516)/'TARIFA ENTREGA A DIRECCION USD'!D2516,3)</f>
        <v>0.25700000000000001</v>
      </c>
      <c r="U2516" s="200">
        <f>TRUNC(('TARIFA ENTREGA A DIRECCION USD'!F2516-'TARIFA ENTREGA A DIRECCION USD'!D2516)/'TARIFA ENTREGA A DIRECCION USD'!D2516,3)</f>
        <v>0.43099999999999999</v>
      </c>
      <c r="V2516" s="200">
        <f>TRUNC(('TARIFA ENTREGA A DIRECCION USD'!G2516-'TARIFA ENTREGA A DIRECCION USD'!D2516)/'TARIFA ENTREGA A DIRECCION USD'!D2516,3)</f>
        <v>0.96099999999999997</v>
      </c>
      <c r="X2516" s="142">
        <v>16.12</v>
      </c>
      <c r="Y2516" s="190">
        <v>2509</v>
      </c>
      <c r="Z2516" s="200">
        <v>0.55000000000000004</v>
      </c>
      <c r="AA2516" s="200">
        <v>0.13</v>
      </c>
      <c r="AB2516" s="200">
        <v>0.3</v>
      </c>
      <c r="AC2516" s="200">
        <v>0.85</v>
      </c>
      <c r="AL2516"/>
      <c r="AM2516"/>
      <c r="AN2516"/>
      <c r="AO2516"/>
      <c r="AP2516"/>
      <c r="AQ2516"/>
      <c r="AR2516"/>
      <c r="AS2516"/>
      <c r="AT2516"/>
      <c r="AU2516"/>
    </row>
    <row r="2517" spans="17:47" x14ac:dyDescent="0.2">
      <c r="Q2517" s="142">
        <f>TRUNC('TARIFA ENTREGA A DIRECCION USD'!D2518-'TARIFA ENTREGA A DIRECCION USD'!D2517,2)</f>
        <v>0.54</v>
      </c>
      <c r="R2517" s="190">
        <v>2510</v>
      </c>
      <c r="S2517" s="200">
        <f>TRUNC((('TARIFA ENTREGA A DIRECCION USD'!C2517-'TARIFA ENTREGA A DIRECCION USD'!D2517)/'TARIFA ENTREGA A DIRECCION USD'!D2517)+1,3)</f>
        <v>0.72399999999999998</v>
      </c>
      <c r="T2517" s="200">
        <f>TRUNC(('TARIFA ENTREGA A DIRECCION USD'!E2517-'TARIFA ENTREGA A DIRECCION USD'!D2517)/'TARIFA ENTREGA A DIRECCION USD'!D2517,3)</f>
        <v>0.25700000000000001</v>
      </c>
      <c r="U2517" s="200">
        <f>TRUNC(('TARIFA ENTREGA A DIRECCION USD'!F2517-'TARIFA ENTREGA A DIRECCION USD'!D2517)/'TARIFA ENTREGA A DIRECCION USD'!D2517,3)</f>
        <v>0.43099999999999999</v>
      </c>
      <c r="V2517" s="200">
        <f>TRUNC(('TARIFA ENTREGA A DIRECCION USD'!G2517-'TARIFA ENTREGA A DIRECCION USD'!D2517)/'TARIFA ENTREGA A DIRECCION USD'!D2517,3)</f>
        <v>0.96099999999999997</v>
      </c>
      <c r="X2517" s="142">
        <v>16.12</v>
      </c>
      <c r="Y2517" s="190">
        <v>2510</v>
      </c>
      <c r="Z2517" s="200">
        <v>0.55000000000000004</v>
      </c>
      <c r="AA2517" s="200">
        <v>0.13</v>
      </c>
      <c r="AB2517" s="200">
        <v>0.3</v>
      </c>
      <c r="AC2517" s="200">
        <v>0.85</v>
      </c>
      <c r="AL2517"/>
      <c r="AM2517"/>
      <c r="AN2517"/>
      <c r="AO2517"/>
      <c r="AP2517"/>
      <c r="AQ2517"/>
      <c r="AR2517"/>
      <c r="AS2517"/>
      <c r="AT2517"/>
      <c r="AU2517"/>
    </row>
    <row r="2518" spans="17:47" x14ac:dyDescent="0.2">
      <c r="Q2518" s="142">
        <f>TRUNC('TARIFA ENTREGA A DIRECCION USD'!D2519-'TARIFA ENTREGA A DIRECCION USD'!D2518,2)</f>
        <v>0.54</v>
      </c>
      <c r="R2518" s="190">
        <v>2511</v>
      </c>
      <c r="S2518" s="200">
        <f>TRUNC((('TARIFA ENTREGA A DIRECCION USD'!C2518-'TARIFA ENTREGA A DIRECCION USD'!D2518)/'TARIFA ENTREGA A DIRECCION USD'!D2518)+1,3)</f>
        <v>0.72399999999999998</v>
      </c>
      <c r="T2518" s="200">
        <f>TRUNC(('TARIFA ENTREGA A DIRECCION USD'!E2518-'TARIFA ENTREGA A DIRECCION USD'!D2518)/'TARIFA ENTREGA A DIRECCION USD'!D2518,3)</f>
        <v>0.25700000000000001</v>
      </c>
      <c r="U2518" s="200">
        <f>TRUNC(('TARIFA ENTREGA A DIRECCION USD'!F2518-'TARIFA ENTREGA A DIRECCION USD'!D2518)/'TARIFA ENTREGA A DIRECCION USD'!D2518,3)</f>
        <v>0.43099999999999999</v>
      </c>
      <c r="V2518" s="200">
        <f>TRUNC(('TARIFA ENTREGA A DIRECCION USD'!G2518-'TARIFA ENTREGA A DIRECCION USD'!D2518)/'TARIFA ENTREGA A DIRECCION USD'!D2518,3)</f>
        <v>0.96099999999999997</v>
      </c>
      <c r="X2518" s="142">
        <v>16.12</v>
      </c>
      <c r="Y2518" s="190">
        <v>2511</v>
      </c>
      <c r="Z2518" s="200">
        <v>0.55000000000000004</v>
      </c>
      <c r="AA2518" s="200">
        <v>0.13</v>
      </c>
      <c r="AB2518" s="200">
        <v>0.3</v>
      </c>
      <c r="AC2518" s="200">
        <v>0.85</v>
      </c>
      <c r="AL2518"/>
      <c r="AM2518"/>
      <c r="AN2518"/>
      <c r="AO2518"/>
      <c r="AP2518"/>
      <c r="AQ2518"/>
      <c r="AR2518"/>
      <c r="AS2518"/>
      <c r="AT2518"/>
      <c r="AU2518"/>
    </row>
    <row r="2519" spans="17:47" x14ac:dyDescent="0.2">
      <c r="Q2519" s="142">
        <f>TRUNC('TARIFA ENTREGA A DIRECCION USD'!D2520-'TARIFA ENTREGA A DIRECCION USD'!D2519,2)</f>
        <v>0.54</v>
      </c>
      <c r="R2519" s="190">
        <v>2512</v>
      </c>
      <c r="S2519" s="200">
        <f>TRUNC((('TARIFA ENTREGA A DIRECCION USD'!C2519-'TARIFA ENTREGA A DIRECCION USD'!D2519)/'TARIFA ENTREGA A DIRECCION USD'!D2519)+1,3)</f>
        <v>0.72399999999999998</v>
      </c>
      <c r="T2519" s="200">
        <f>TRUNC(('TARIFA ENTREGA A DIRECCION USD'!E2519-'TARIFA ENTREGA A DIRECCION USD'!D2519)/'TARIFA ENTREGA A DIRECCION USD'!D2519,3)</f>
        <v>0.25700000000000001</v>
      </c>
      <c r="U2519" s="200">
        <f>TRUNC(('TARIFA ENTREGA A DIRECCION USD'!F2519-'TARIFA ENTREGA A DIRECCION USD'!D2519)/'TARIFA ENTREGA A DIRECCION USD'!D2519,3)</f>
        <v>0.43099999999999999</v>
      </c>
      <c r="V2519" s="200">
        <f>TRUNC(('TARIFA ENTREGA A DIRECCION USD'!G2519-'TARIFA ENTREGA A DIRECCION USD'!D2519)/'TARIFA ENTREGA A DIRECCION USD'!D2519,3)</f>
        <v>0.96099999999999997</v>
      </c>
      <c r="X2519" s="142">
        <v>16.12</v>
      </c>
      <c r="Y2519" s="190">
        <v>2512</v>
      </c>
      <c r="Z2519" s="200">
        <v>0.55000000000000004</v>
      </c>
      <c r="AA2519" s="200">
        <v>0.13</v>
      </c>
      <c r="AB2519" s="200">
        <v>0.3</v>
      </c>
      <c r="AC2519" s="200">
        <v>0.85</v>
      </c>
      <c r="AL2519"/>
      <c r="AM2519"/>
      <c r="AN2519"/>
      <c r="AO2519"/>
      <c r="AP2519"/>
      <c r="AQ2519"/>
      <c r="AR2519"/>
      <c r="AS2519"/>
      <c r="AT2519"/>
      <c r="AU2519"/>
    </row>
    <row r="2520" spans="17:47" x14ac:dyDescent="0.2">
      <c r="Q2520" s="142">
        <f>TRUNC('TARIFA ENTREGA A DIRECCION USD'!D2521-'TARIFA ENTREGA A DIRECCION USD'!D2520,2)</f>
        <v>0.54</v>
      </c>
      <c r="R2520" s="190">
        <v>2513</v>
      </c>
      <c r="S2520" s="200">
        <f>TRUNC((('TARIFA ENTREGA A DIRECCION USD'!C2520-'TARIFA ENTREGA A DIRECCION USD'!D2520)/'TARIFA ENTREGA A DIRECCION USD'!D2520)+1,3)</f>
        <v>0.72399999999999998</v>
      </c>
      <c r="T2520" s="200">
        <f>TRUNC(('TARIFA ENTREGA A DIRECCION USD'!E2520-'TARIFA ENTREGA A DIRECCION USD'!D2520)/'TARIFA ENTREGA A DIRECCION USD'!D2520,3)</f>
        <v>0.25700000000000001</v>
      </c>
      <c r="U2520" s="200">
        <f>TRUNC(('TARIFA ENTREGA A DIRECCION USD'!F2520-'TARIFA ENTREGA A DIRECCION USD'!D2520)/'TARIFA ENTREGA A DIRECCION USD'!D2520,3)</f>
        <v>0.43099999999999999</v>
      </c>
      <c r="V2520" s="200">
        <f>TRUNC(('TARIFA ENTREGA A DIRECCION USD'!G2520-'TARIFA ENTREGA A DIRECCION USD'!D2520)/'TARIFA ENTREGA A DIRECCION USD'!D2520,3)</f>
        <v>0.96099999999999997</v>
      </c>
      <c r="X2520" s="142">
        <v>16.12</v>
      </c>
      <c r="Y2520" s="190">
        <v>2513</v>
      </c>
      <c r="Z2520" s="200">
        <v>0.55000000000000004</v>
      </c>
      <c r="AA2520" s="200">
        <v>0.13</v>
      </c>
      <c r="AB2520" s="200">
        <v>0.3</v>
      </c>
      <c r="AC2520" s="200">
        <v>0.85</v>
      </c>
      <c r="AL2520"/>
      <c r="AM2520"/>
      <c r="AN2520"/>
      <c r="AO2520"/>
      <c r="AP2520"/>
      <c r="AQ2520"/>
      <c r="AR2520"/>
      <c r="AS2520"/>
      <c r="AT2520"/>
      <c r="AU2520"/>
    </row>
    <row r="2521" spans="17:47" x14ac:dyDescent="0.2">
      <c r="Q2521" s="142">
        <f>TRUNC('TARIFA ENTREGA A DIRECCION USD'!D2522-'TARIFA ENTREGA A DIRECCION USD'!D2521,2)</f>
        <v>0.54</v>
      </c>
      <c r="R2521" s="190">
        <v>2514</v>
      </c>
      <c r="S2521" s="200">
        <f>TRUNC((('TARIFA ENTREGA A DIRECCION USD'!C2521-'TARIFA ENTREGA A DIRECCION USD'!D2521)/'TARIFA ENTREGA A DIRECCION USD'!D2521)+1,3)</f>
        <v>0.72399999999999998</v>
      </c>
      <c r="T2521" s="200">
        <f>TRUNC(('TARIFA ENTREGA A DIRECCION USD'!E2521-'TARIFA ENTREGA A DIRECCION USD'!D2521)/'TARIFA ENTREGA A DIRECCION USD'!D2521,3)</f>
        <v>0.25700000000000001</v>
      </c>
      <c r="U2521" s="200">
        <f>TRUNC(('TARIFA ENTREGA A DIRECCION USD'!F2521-'TARIFA ENTREGA A DIRECCION USD'!D2521)/'TARIFA ENTREGA A DIRECCION USD'!D2521,3)</f>
        <v>0.43099999999999999</v>
      </c>
      <c r="V2521" s="200">
        <f>TRUNC(('TARIFA ENTREGA A DIRECCION USD'!G2521-'TARIFA ENTREGA A DIRECCION USD'!D2521)/'TARIFA ENTREGA A DIRECCION USD'!D2521,3)</f>
        <v>0.96099999999999997</v>
      </c>
      <c r="X2521" s="142">
        <v>16.12</v>
      </c>
      <c r="Y2521" s="190">
        <v>2514</v>
      </c>
      <c r="Z2521" s="200">
        <v>0.55000000000000004</v>
      </c>
      <c r="AA2521" s="200">
        <v>0.13</v>
      </c>
      <c r="AB2521" s="200">
        <v>0.3</v>
      </c>
      <c r="AC2521" s="200">
        <v>0.85</v>
      </c>
      <c r="AL2521"/>
      <c r="AM2521"/>
      <c r="AN2521"/>
      <c r="AO2521"/>
      <c r="AP2521"/>
      <c r="AQ2521"/>
      <c r="AR2521"/>
      <c r="AS2521"/>
      <c r="AT2521"/>
      <c r="AU2521"/>
    </row>
    <row r="2522" spans="17:47" x14ac:dyDescent="0.2">
      <c r="Q2522" s="142">
        <f>TRUNC('TARIFA ENTREGA A DIRECCION USD'!D2523-'TARIFA ENTREGA A DIRECCION USD'!D2522,2)</f>
        <v>0.54</v>
      </c>
      <c r="R2522" s="190">
        <v>2515</v>
      </c>
      <c r="S2522" s="200">
        <f>TRUNC((('TARIFA ENTREGA A DIRECCION USD'!C2522-'TARIFA ENTREGA A DIRECCION USD'!D2522)/'TARIFA ENTREGA A DIRECCION USD'!D2522)+1,3)</f>
        <v>0.72399999999999998</v>
      </c>
      <c r="T2522" s="200">
        <f>TRUNC(('TARIFA ENTREGA A DIRECCION USD'!E2522-'TARIFA ENTREGA A DIRECCION USD'!D2522)/'TARIFA ENTREGA A DIRECCION USD'!D2522,3)</f>
        <v>0.25700000000000001</v>
      </c>
      <c r="U2522" s="200">
        <f>TRUNC(('TARIFA ENTREGA A DIRECCION USD'!F2522-'TARIFA ENTREGA A DIRECCION USD'!D2522)/'TARIFA ENTREGA A DIRECCION USD'!D2522,3)</f>
        <v>0.43099999999999999</v>
      </c>
      <c r="V2522" s="200">
        <f>TRUNC(('TARIFA ENTREGA A DIRECCION USD'!G2522-'TARIFA ENTREGA A DIRECCION USD'!D2522)/'TARIFA ENTREGA A DIRECCION USD'!D2522,3)</f>
        <v>0.96099999999999997</v>
      </c>
      <c r="X2522" s="142">
        <v>16.12</v>
      </c>
      <c r="Y2522" s="190">
        <v>2515</v>
      </c>
      <c r="Z2522" s="200">
        <v>0.55000000000000004</v>
      </c>
      <c r="AA2522" s="200">
        <v>0.13</v>
      </c>
      <c r="AB2522" s="200">
        <v>0.3</v>
      </c>
      <c r="AC2522" s="200">
        <v>0.85</v>
      </c>
      <c r="AL2522"/>
      <c r="AM2522"/>
      <c r="AN2522"/>
      <c r="AO2522"/>
      <c r="AP2522"/>
      <c r="AQ2522"/>
      <c r="AR2522"/>
      <c r="AS2522"/>
      <c r="AT2522"/>
      <c r="AU2522"/>
    </row>
    <row r="2523" spans="17:47" x14ac:dyDescent="0.2">
      <c r="Q2523" s="142">
        <f>TRUNC('TARIFA ENTREGA A DIRECCION USD'!D2524-'TARIFA ENTREGA A DIRECCION USD'!D2523,2)</f>
        <v>0.54</v>
      </c>
      <c r="R2523" s="190">
        <v>2516</v>
      </c>
      <c r="S2523" s="200">
        <f>TRUNC((('TARIFA ENTREGA A DIRECCION USD'!C2523-'TARIFA ENTREGA A DIRECCION USD'!D2523)/'TARIFA ENTREGA A DIRECCION USD'!D2523)+1,3)</f>
        <v>0.72399999999999998</v>
      </c>
      <c r="T2523" s="200">
        <f>TRUNC(('TARIFA ENTREGA A DIRECCION USD'!E2523-'TARIFA ENTREGA A DIRECCION USD'!D2523)/'TARIFA ENTREGA A DIRECCION USD'!D2523,3)</f>
        <v>0.25700000000000001</v>
      </c>
      <c r="U2523" s="200">
        <f>TRUNC(('TARIFA ENTREGA A DIRECCION USD'!F2523-'TARIFA ENTREGA A DIRECCION USD'!D2523)/'TARIFA ENTREGA A DIRECCION USD'!D2523,3)</f>
        <v>0.43099999999999999</v>
      </c>
      <c r="V2523" s="200">
        <f>TRUNC(('TARIFA ENTREGA A DIRECCION USD'!G2523-'TARIFA ENTREGA A DIRECCION USD'!D2523)/'TARIFA ENTREGA A DIRECCION USD'!D2523,3)</f>
        <v>0.96099999999999997</v>
      </c>
      <c r="X2523" s="142">
        <v>16.12</v>
      </c>
      <c r="Y2523" s="190">
        <v>2516</v>
      </c>
      <c r="Z2523" s="200">
        <v>0.55000000000000004</v>
      </c>
      <c r="AA2523" s="200">
        <v>0.13</v>
      </c>
      <c r="AB2523" s="200">
        <v>0.3</v>
      </c>
      <c r="AC2523" s="200">
        <v>0.85</v>
      </c>
      <c r="AL2523"/>
      <c r="AM2523"/>
      <c r="AN2523"/>
      <c r="AO2523"/>
      <c r="AP2523"/>
      <c r="AQ2523"/>
      <c r="AR2523"/>
      <c r="AS2523"/>
      <c r="AT2523"/>
      <c r="AU2523"/>
    </row>
    <row r="2524" spans="17:47" x14ac:dyDescent="0.2">
      <c r="Q2524" s="142">
        <f>TRUNC('TARIFA ENTREGA A DIRECCION USD'!D2525-'TARIFA ENTREGA A DIRECCION USD'!D2524,2)</f>
        <v>0.54</v>
      </c>
      <c r="R2524" s="190">
        <v>2517</v>
      </c>
      <c r="S2524" s="200">
        <f>TRUNC((('TARIFA ENTREGA A DIRECCION USD'!C2524-'TARIFA ENTREGA A DIRECCION USD'!D2524)/'TARIFA ENTREGA A DIRECCION USD'!D2524)+1,3)</f>
        <v>0.72399999999999998</v>
      </c>
      <c r="T2524" s="200">
        <f>TRUNC(('TARIFA ENTREGA A DIRECCION USD'!E2524-'TARIFA ENTREGA A DIRECCION USD'!D2524)/'TARIFA ENTREGA A DIRECCION USD'!D2524,3)</f>
        <v>0.25700000000000001</v>
      </c>
      <c r="U2524" s="200">
        <f>TRUNC(('TARIFA ENTREGA A DIRECCION USD'!F2524-'TARIFA ENTREGA A DIRECCION USD'!D2524)/'TARIFA ENTREGA A DIRECCION USD'!D2524,3)</f>
        <v>0.43099999999999999</v>
      </c>
      <c r="V2524" s="200">
        <f>TRUNC(('TARIFA ENTREGA A DIRECCION USD'!G2524-'TARIFA ENTREGA A DIRECCION USD'!D2524)/'TARIFA ENTREGA A DIRECCION USD'!D2524,3)</f>
        <v>0.96099999999999997</v>
      </c>
      <c r="X2524" s="142">
        <v>16.12</v>
      </c>
      <c r="Y2524" s="190">
        <v>2517</v>
      </c>
      <c r="Z2524" s="200">
        <v>0.55000000000000004</v>
      </c>
      <c r="AA2524" s="200">
        <v>0.13</v>
      </c>
      <c r="AB2524" s="200">
        <v>0.3</v>
      </c>
      <c r="AC2524" s="200">
        <v>0.85</v>
      </c>
      <c r="AL2524"/>
      <c r="AM2524"/>
      <c r="AN2524"/>
      <c r="AO2524"/>
      <c r="AP2524"/>
      <c r="AQ2524"/>
      <c r="AR2524"/>
      <c r="AS2524"/>
      <c r="AT2524"/>
      <c r="AU2524"/>
    </row>
    <row r="2525" spans="17:47" x14ac:dyDescent="0.2">
      <c r="Q2525" s="142">
        <f>TRUNC('TARIFA ENTREGA A DIRECCION USD'!D2526-'TARIFA ENTREGA A DIRECCION USD'!D2525,2)</f>
        <v>0.54</v>
      </c>
      <c r="R2525" s="190">
        <v>2518</v>
      </c>
      <c r="S2525" s="200">
        <f>TRUNC((('TARIFA ENTREGA A DIRECCION USD'!C2525-'TARIFA ENTREGA A DIRECCION USD'!D2525)/'TARIFA ENTREGA A DIRECCION USD'!D2525)+1,3)</f>
        <v>0.72399999999999998</v>
      </c>
      <c r="T2525" s="200">
        <f>TRUNC(('TARIFA ENTREGA A DIRECCION USD'!E2525-'TARIFA ENTREGA A DIRECCION USD'!D2525)/'TARIFA ENTREGA A DIRECCION USD'!D2525,3)</f>
        <v>0.25700000000000001</v>
      </c>
      <c r="U2525" s="200">
        <f>TRUNC(('TARIFA ENTREGA A DIRECCION USD'!F2525-'TARIFA ENTREGA A DIRECCION USD'!D2525)/'TARIFA ENTREGA A DIRECCION USD'!D2525,3)</f>
        <v>0.43099999999999999</v>
      </c>
      <c r="V2525" s="200">
        <f>TRUNC(('TARIFA ENTREGA A DIRECCION USD'!G2525-'TARIFA ENTREGA A DIRECCION USD'!D2525)/'TARIFA ENTREGA A DIRECCION USD'!D2525,3)</f>
        <v>0.96099999999999997</v>
      </c>
      <c r="X2525" s="142">
        <v>16.12</v>
      </c>
      <c r="Y2525" s="190">
        <v>2518</v>
      </c>
      <c r="Z2525" s="200">
        <v>0.55000000000000004</v>
      </c>
      <c r="AA2525" s="200">
        <v>0.13</v>
      </c>
      <c r="AB2525" s="200">
        <v>0.3</v>
      </c>
      <c r="AC2525" s="200">
        <v>0.85</v>
      </c>
      <c r="AL2525"/>
      <c r="AM2525"/>
      <c r="AN2525"/>
      <c r="AO2525"/>
      <c r="AP2525"/>
      <c r="AQ2525"/>
      <c r="AR2525"/>
      <c r="AS2525"/>
      <c r="AT2525"/>
      <c r="AU2525"/>
    </row>
    <row r="2526" spans="17:47" x14ac:dyDescent="0.2">
      <c r="Q2526" s="142">
        <f>TRUNC('TARIFA ENTREGA A DIRECCION USD'!D2527-'TARIFA ENTREGA A DIRECCION USD'!D2526,2)</f>
        <v>0.54</v>
      </c>
      <c r="R2526" s="190">
        <v>2519</v>
      </c>
      <c r="S2526" s="200">
        <f>TRUNC((('TARIFA ENTREGA A DIRECCION USD'!C2526-'TARIFA ENTREGA A DIRECCION USD'!D2526)/'TARIFA ENTREGA A DIRECCION USD'!D2526)+1,3)</f>
        <v>0.72399999999999998</v>
      </c>
      <c r="T2526" s="200">
        <f>TRUNC(('TARIFA ENTREGA A DIRECCION USD'!E2526-'TARIFA ENTREGA A DIRECCION USD'!D2526)/'TARIFA ENTREGA A DIRECCION USD'!D2526,3)</f>
        <v>0.25700000000000001</v>
      </c>
      <c r="U2526" s="200">
        <f>TRUNC(('TARIFA ENTREGA A DIRECCION USD'!F2526-'TARIFA ENTREGA A DIRECCION USD'!D2526)/'TARIFA ENTREGA A DIRECCION USD'!D2526,3)</f>
        <v>0.43099999999999999</v>
      </c>
      <c r="V2526" s="200">
        <f>TRUNC(('TARIFA ENTREGA A DIRECCION USD'!G2526-'TARIFA ENTREGA A DIRECCION USD'!D2526)/'TARIFA ENTREGA A DIRECCION USD'!D2526,3)</f>
        <v>0.96099999999999997</v>
      </c>
      <c r="X2526" s="142">
        <v>16.12</v>
      </c>
      <c r="Y2526" s="190">
        <v>2519</v>
      </c>
      <c r="Z2526" s="200">
        <v>0.55000000000000004</v>
      </c>
      <c r="AA2526" s="200">
        <v>0.13</v>
      </c>
      <c r="AB2526" s="200">
        <v>0.3</v>
      </c>
      <c r="AC2526" s="200">
        <v>0.85</v>
      </c>
      <c r="AL2526"/>
      <c r="AM2526"/>
      <c r="AN2526"/>
      <c r="AO2526"/>
      <c r="AP2526"/>
      <c r="AQ2526"/>
      <c r="AR2526"/>
      <c r="AS2526"/>
      <c r="AT2526"/>
      <c r="AU2526"/>
    </row>
    <row r="2527" spans="17:47" x14ac:dyDescent="0.2">
      <c r="Q2527" s="142">
        <f>TRUNC('TARIFA ENTREGA A DIRECCION USD'!D2528-'TARIFA ENTREGA A DIRECCION USD'!D2527,2)</f>
        <v>0.54</v>
      </c>
      <c r="R2527" s="190">
        <v>2520</v>
      </c>
      <c r="S2527" s="200">
        <f>TRUNC((('TARIFA ENTREGA A DIRECCION USD'!C2527-'TARIFA ENTREGA A DIRECCION USD'!D2527)/'TARIFA ENTREGA A DIRECCION USD'!D2527)+1,3)</f>
        <v>0.72399999999999998</v>
      </c>
      <c r="T2527" s="200">
        <f>TRUNC(('TARIFA ENTREGA A DIRECCION USD'!E2527-'TARIFA ENTREGA A DIRECCION USD'!D2527)/'TARIFA ENTREGA A DIRECCION USD'!D2527,3)</f>
        <v>0.25700000000000001</v>
      </c>
      <c r="U2527" s="200">
        <f>TRUNC(('TARIFA ENTREGA A DIRECCION USD'!F2527-'TARIFA ENTREGA A DIRECCION USD'!D2527)/'TARIFA ENTREGA A DIRECCION USD'!D2527,3)</f>
        <v>0.43099999999999999</v>
      </c>
      <c r="V2527" s="200">
        <f>TRUNC(('TARIFA ENTREGA A DIRECCION USD'!G2527-'TARIFA ENTREGA A DIRECCION USD'!D2527)/'TARIFA ENTREGA A DIRECCION USD'!D2527,3)</f>
        <v>0.96099999999999997</v>
      </c>
      <c r="X2527" s="142">
        <v>16.12</v>
      </c>
      <c r="Y2527" s="190">
        <v>2520</v>
      </c>
      <c r="Z2527" s="200">
        <v>0.55000000000000004</v>
      </c>
      <c r="AA2527" s="200">
        <v>0.13</v>
      </c>
      <c r="AB2527" s="200">
        <v>0.3</v>
      </c>
      <c r="AC2527" s="200">
        <v>0.85</v>
      </c>
      <c r="AL2527"/>
      <c r="AM2527"/>
      <c r="AN2527"/>
      <c r="AO2527"/>
      <c r="AP2527"/>
      <c r="AQ2527"/>
      <c r="AR2527"/>
      <c r="AS2527"/>
      <c r="AT2527"/>
      <c r="AU2527"/>
    </row>
    <row r="2528" spans="17:47" x14ac:dyDescent="0.2">
      <c r="Q2528" s="142">
        <f>TRUNC('TARIFA ENTREGA A DIRECCION USD'!D2529-'TARIFA ENTREGA A DIRECCION USD'!D2528,2)</f>
        <v>0.54</v>
      </c>
      <c r="R2528" s="190">
        <v>2521</v>
      </c>
      <c r="S2528" s="200">
        <f>TRUNC((('TARIFA ENTREGA A DIRECCION USD'!C2528-'TARIFA ENTREGA A DIRECCION USD'!D2528)/'TARIFA ENTREGA A DIRECCION USD'!D2528)+1,3)</f>
        <v>0.72399999999999998</v>
      </c>
      <c r="T2528" s="200">
        <f>TRUNC(('TARIFA ENTREGA A DIRECCION USD'!E2528-'TARIFA ENTREGA A DIRECCION USD'!D2528)/'TARIFA ENTREGA A DIRECCION USD'!D2528,3)</f>
        <v>0.25700000000000001</v>
      </c>
      <c r="U2528" s="200">
        <f>TRUNC(('TARIFA ENTREGA A DIRECCION USD'!F2528-'TARIFA ENTREGA A DIRECCION USD'!D2528)/'TARIFA ENTREGA A DIRECCION USD'!D2528,3)</f>
        <v>0.43099999999999999</v>
      </c>
      <c r="V2528" s="200">
        <f>TRUNC(('TARIFA ENTREGA A DIRECCION USD'!G2528-'TARIFA ENTREGA A DIRECCION USD'!D2528)/'TARIFA ENTREGA A DIRECCION USD'!D2528,3)</f>
        <v>0.96099999999999997</v>
      </c>
      <c r="X2528" s="142">
        <v>16.12</v>
      </c>
      <c r="Y2528" s="190">
        <v>2521</v>
      </c>
      <c r="Z2528" s="200">
        <v>0.55000000000000004</v>
      </c>
      <c r="AA2528" s="200">
        <v>0.13</v>
      </c>
      <c r="AB2528" s="200">
        <v>0.3</v>
      </c>
      <c r="AC2528" s="200">
        <v>0.85</v>
      </c>
      <c r="AL2528"/>
      <c r="AM2528"/>
      <c r="AN2528"/>
      <c r="AO2528"/>
      <c r="AP2528"/>
      <c r="AQ2528"/>
      <c r="AR2528"/>
      <c r="AS2528"/>
      <c r="AT2528"/>
      <c r="AU2528"/>
    </row>
    <row r="2529" spans="17:47" x14ac:dyDescent="0.2">
      <c r="Q2529" s="142">
        <f>TRUNC('TARIFA ENTREGA A DIRECCION USD'!D2530-'TARIFA ENTREGA A DIRECCION USD'!D2529,2)</f>
        <v>0.54</v>
      </c>
      <c r="R2529" s="190">
        <v>2522</v>
      </c>
      <c r="S2529" s="200">
        <f>TRUNC((('TARIFA ENTREGA A DIRECCION USD'!C2529-'TARIFA ENTREGA A DIRECCION USD'!D2529)/'TARIFA ENTREGA A DIRECCION USD'!D2529)+1,3)</f>
        <v>0.72399999999999998</v>
      </c>
      <c r="T2529" s="200">
        <f>TRUNC(('TARIFA ENTREGA A DIRECCION USD'!E2529-'TARIFA ENTREGA A DIRECCION USD'!D2529)/'TARIFA ENTREGA A DIRECCION USD'!D2529,3)</f>
        <v>0.25700000000000001</v>
      </c>
      <c r="U2529" s="200">
        <f>TRUNC(('TARIFA ENTREGA A DIRECCION USD'!F2529-'TARIFA ENTREGA A DIRECCION USD'!D2529)/'TARIFA ENTREGA A DIRECCION USD'!D2529,3)</f>
        <v>0.43099999999999999</v>
      </c>
      <c r="V2529" s="200">
        <f>TRUNC(('TARIFA ENTREGA A DIRECCION USD'!G2529-'TARIFA ENTREGA A DIRECCION USD'!D2529)/'TARIFA ENTREGA A DIRECCION USD'!D2529,3)</f>
        <v>0.96099999999999997</v>
      </c>
      <c r="X2529" s="142">
        <v>16.12</v>
      </c>
      <c r="Y2529" s="190">
        <v>2522</v>
      </c>
      <c r="Z2529" s="200">
        <v>0.55000000000000004</v>
      </c>
      <c r="AA2529" s="200">
        <v>0.13</v>
      </c>
      <c r="AB2529" s="200">
        <v>0.3</v>
      </c>
      <c r="AC2529" s="200">
        <v>0.85</v>
      </c>
      <c r="AL2529"/>
      <c r="AM2529"/>
      <c r="AN2529"/>
      <c r="AO2529"/>
      <c r="AP2529"/>
      <c r="AQ2529"/>
      <c r="AR2529"/>
      <c r="AS2529"/>
      <c r="AT2529"/>
      <c r="AU2529"/>
    </row>
    <row r="2530" spans="17:47" x14ac:dyDescent="0.2">
      <c r="Q2530" s="142">
        <f>TRUNC('TARIFA ENTREGA A DIRECCION USD'!D2531-'TARIFA ENTREGA A DIRECCION USD'!D2530,2)</f>
        <v>0.54</v>
      </c>
      <c r="R2530" s="190">
        <v>2523</v>
      </c>
      <c r="S2530" s="200">
        <f>TRUNC((('TARIFA ENTREGA A DIRECCION USD'!C2530-'TARIFA ENTREGA A DIRECCION USD'!D2530)/'TARIFA ENTREGA A DIRECCION USD'!D2530)+1,3)</f>
        <v>0.72399999999999998</v>
      </c>
      <c r="T2530" s="200">
        <f>TRUNC(('TARIFA ENTREGA A DIRECCION USD'!E2530-'TARIFA ENTREGA A DIRECCION USD'!D2530)/'TARIFA ENTREGA A DIRECCION USD'!D2530,3)</f>
        <v>0.25700000000000001</v>
      </c>
      <c r="U2530" s="200">
        <f>TRUNC(('TARIFA ENTREGA A DIRECCION USD'!F2530-'TARIFA ENTREGA A DIRECCION USD'!D2530)/'TARIFA ENTREGA A DIRECCION USD'!D2530,3)</f>
        <v>0.43099999999999999</v>
      </c>
      <c r="V2530" s="200">
        <f>TRUNC(('TARIFA ENTREGA A DIRECCION USD'!G2530-'TARIFA ENTREGA A DIRECCION USD'!D2530)/'TARIFA ENTREGA A DIRECCION USD'!D2530,3)</f>
        <v>0.96099999999999997</v>
      </c>
      <c r="X2530" s="142">
        <v>16.12</v>
      </c>
      <c r="Y2530" s="190">
        <v>2523</v>
      </c>
      <c r="Z2530" s="200">
        <v>0.55000000000000004</v>
      </c>
      <c r="AA2530" s="200">
        <v>0.13</v>
      </c>
      <c r="AB2530" s="200">
        <v>0.3</v>
      </c>
      <c r="AC2530" s="200">
        <v>0.85</v>
      </c>
      <c r="AL2530"/>
      <c r="AM2530"/>
      <c r="AN2530"/>
      <c r="AO2530"/>
      <c r="AP2530"/>
      <c r="AQ2530"/>
      <c r="AR2530"/>
      <c r="AS2530"/>
      <c r="AT2530"/>
      <c r="AU2530"/>
    </row>
    <row r="2531" spans="17:47" x14ac:dyDescent="0.2">
      <c r="Q2531" s="142">
        <f>TRUNC('TARIFA ENTREGA A DIRECCION USD'!D2532-'TARIFA ENTREGA A DIRECCION USD'!D2531,2)</f>
        <v>0.54</v>
      </c>
      <c r="R2531" s="190">
        <v>2524</v>
      </c>
      <c r="S2531" s="200">
        <f>TRUNC((('TARIFA ENTREGA A DIRECCION USD'!C2531-'TARIFA ENTREGA A DIRECCION USD'!D2531)/'TARIFA ENTREGA A DIRECCION USD'!D2531)+1,3)</f>
        <v>0.72399999999999998</v>
      </c>
      <c r="T2531" s="200">
        <f>TRUNC(('TARIFA ENTREGA A DIRECCION USD'!E2531-'TARIFA ENTREGA A DIRECCION USD'!D2531)/'TARIFA ENTREGA A DIRECCION USD'!D2531,3)</f>
        <v>0.25700000000000001</v>
      </c>
      <c r="U2531" s="200">
        <f>TRUNC(('TARIFA ENTREGA A DIRECCION USD'!F2531-'TARIFA ENTREGA A DIRECCION USD'!D2531)/'TARIFA ENTREGA A DIRECCION USD'!D2531,3)</f>
        <v>0.43099999999999999</v>
      </c>
      <c r="V2531" s="200">
        <f>TRUNC(('TARIFA ENTREGA A DIRECCION USD'!G2531-'TARIFA ENTREGA A DIRECCION USD'!D2531)/'TARIFA ENTREGA A DIRECCION USD'!D2531,3)</f>
        <v>0.96099999999999997</v>
      </c>
      <c r="X2531" s="142">
        <v>16.12</v>
      </c>
      <c r="Y2531" s="190">
        <v>2524</v>
      </c>
      <c r="Z2531" s="200">
        <v>0.55000000000000004</v>
      </c>
      <c r="AA2531" s="200">
        <v>0.13</v>
      </c>
      <c r="AB2531" s="200">
        <v>0.3</v>
      </c>
      <c r="AC2531" s="200">
        <v>0.85</v>
      </c>
      <c r="AL2531"/>
      <c r="AM2531"/>
      <c r="AN2531"/>
      <c r="AO2531"/>
      <c r="AP2531"/>
      <c r="AQ2531"/>
      <c r="AR2531"/>
      <c r="AS2531"/>
      <c r="AT2531"/>
      <c r="AU2531"/>
    </row>
    <row r="2532" spans="17:47" x14ac:dyDescent="0.2">
      <c r="Q2532" s="142">
        <f>TRUNC('TARIFA ENTREGA A DIRECCION USD'!D2533-'TARIFA ENTREGA A DIRECCION USD'!D2532,2)</f>
        <v>0.54</v>
      </c>
      <c r="R2532" s="190">
        <v>2525</v>
      </c>
      <c r="S2532" s="200">
        <f>TRUNC((('TARIFA ENTREGA A DIRECCION USD'!C2532-'TARIFA ENTREGA A DIRECCION USD'!D2532)/'TARIFA ENTREGA A DIRECCION USD'!D2532)+1,3)</f>
        <v>0.72399999999999998</v>
      </c>
      <c r="T2532" s="200">
        <f>TRUNC(('TARIFA ENTREGA A DIRECCION USD'!E2532-'TARIFA ENTREGA A DIRECCION USD'!D2532)/'TARIFA ENTREGA A DIRECCION USD'!D2532,3)</f>
        <v>0.25700000000000001</v>
      </c>
      <c r="U2532" s="200">
        <f>TRUNC(('TARIFA ENTREGA A DIRECCION USD'!F2532-'TARIFA ENTREGA A DIRECCION USD'!D2532)/'TARIFA ENTREGA A DIRECCION USD'!D2532,3)</f>
        <v>0.43099999999999999</v>
      </c>
      <c r="V2532" s="200">
        <f>TRUNC(('TARIFA ENTREGA A DIRECCION USD'!G2532-'TARIFA ENTREGA A DIRECCION USD'!D2532)/'TARIFA ENTREGA A DIRECCION USD'!D2532,3)</f>
        <v>0.96099999999999997</v>
      </c>
      <c r="X2532" s="142">
        <v>16.12</v>
      </c>
      <c r="Y2532" s="190">
        <v>2525</v>
      </c>
      <c r="Z2532" s="200">
        <v>0.55000000000000004</v>
      </c>
      <c r="AA2532" s="200">
        <v>0.13</v>
      </c>
      <c r="AB2532" s="200">
        <v>0.3</v>
      </c>
      <c r="AC2532" s="200">
        <v>0.85</v>
      </c>
      <c r="AL2532"/>
      <c r="AM2532"/>
      <c r="AN2532"/>
      <c r="AO2532"/>
      <c r="AP2532"/>
      <c r="AQ2532"/>
      <c r="AR2532"/>
      <c r="AS2532"/>
      <c r="AT2532"/>
      <c r="AU2532"/>
    </row>
    <row r="2533" spans="17:47" x14ac:dyDescent="0.2">
      <c r="Q2533" s="142">
        <f>TRUNC('TARIFA ENTREGA A DIRECCION USD'!D2534-'TARIFA ENTREGA A DIRECCION USD'!D2533,2)</f>
        <v>0.54</v>
      </c>
      <c r="R2533" s="190">
        <v>2526</v>
      </c>
      <c r="S2533" s="200">
        <f>TRUNC((('TARIFA ENTREGA A DIRECCION USD'!C2533-'TARIFA ENTREGA A DIRECCION USD'!D2533)/'TARIFA ENTREGA A DIRECCION USD'!D2533)+1,3)</f>
        <v>0.72399999999999998</v>
      </c>
      <c r="T2533" s="200">
        <f>TRUNC(('TARIFA ENTREGA A DIRECCION USD'!E2533-'TARIFA ENTREGA A DIRECCION USD'!D2533)/'TARIFA ENTREGA A DIRECCION USD'!D2533,3)</f>
        <v>0.25700000000000001</v>
      </c>
      <c r="U2533" s="200">
        <f>TRUNC(('TARIFA ENTREGA A DIRECCION USD'!F2533-'TARIFA ENTREGA A DIRECCION USD'!D2533)/'TARIFA ENTREGA A DIRECCION USD'!D2533,3)</f>
        <v>0.43099999999999999</v>
      </c>
      <c r="V2533" s="200">
        <f>TRUNC(('TARIFA ENTREGA A DIRECCION USD'!G2533-'TARIFA ENTREGA A DIRECCION USD'!D2533)/'TARIFA ENTREGA A DIRECCION USD'!D2533,3)</f>
        <v>0.96099999999999997</v>
      </c>
      <c r="X2533" s="142">
        <v>16.12</v>
      </c>
      <c r="Y2533" s="190">
        <v>2526</v>
      </c>
      <c r="Z2533" s="200">
        <v>0.55000000000000004</v>
      </c>
      <c r="AA2533" s="200">
        <v>0.13</v>
      </c>
      <c r="AB2533" s="200">
        <v>0.3</v>
      </c>
      <c r="AC2533" s="200">
        <v>0.85</v>
      </c>
      <c r="AL2533"/>
      <c r="AM2533"/>
      <c r="AN2533"/>
      <c r="AO2533"/>
      <c r="AP2533"/>
      <c r="AQ2533"/>
      <c r="AR2533"/>
      <c r="AS2533"/>
      <c r="AT2533"/>
      <c r="AU2533"/>
    </row>
    <row r="2534" spans="17:47" x14ac:dyDescent="0.2">
      <c r="Q2534" s="142">
        <f>TRUNC('TARIFA ENTREGA A DIRECCION USD'!D2535-'TARIFA ENTREGA A DIRECCION USD'!D2534,2)</f>
        <v>0.54</v>
      </c>
      <c r="R2534" s="190">
        <v>2527</v>
      </c>
      <c r="S2534" s="200">
        <f>TRUNC((('TARIFA ENTREGA A DIRECCION USD'!C2534-'TARIFA ENTREGA A DIRECCION USD'!D2534)/'TARIFA ENTREGA A DIRECCION USD'!D2534)+1,3)</f>
        <v>0.72399999999999998</v>
      </c>
      <c r="T2534" s="200">
        <f>TRUNC(('TARIFA ENTREGA A DIRECCION USD'!E2534-'TARIFA ENTREGA A DIRECCION USD'!D2534)/'TARIFA ENTREGA A DIRECCION USD'!D2534,3)</f>
        <v>0.25700000000000001</v>
      </c>
      <c r="U2534" s="200">
        <f>TRUNC(('TARIFA ENTREGA A DIRECCION USD'!F2534-'TARIFA ENTREGA A DIRECCION USD'!D2534)/'TARIFA ENTREGA A DIRECCION USD'!D2534,3)</f>
        <v>0.43099999999999999</v>
      </c>
      <c r="V2534" s="200">
        <f>TRUNC(('TARIFA ENTREGA A DIRECCION USD'!G2534-'TARIFA ENTREGA A DIRECCION USD'!D2534)/'TARIFA ENTREGA A DIRECCION USD'!D2534,3)</f>
        <v>0.96099999999999997</v>
      </c>
      <c r="X2534" s="142">
        <v>16.12</v>
      </c>
      <c r="Y2534" s="190">
        <v>2527</v>
      </c>
      <c r="Z2534" s="200">
        <v>0.55000000000000004</v>
      </c>
      <c r="AA2534" s="200">
        <v>0.13</v>
      </c>
      <c r="AB2534" s="200">
        <v>0.3</v>
      </c>
      <c r="AC2534" s="200">
        <v>0.85</v>
      </c>
      <c r="AL2534"/>
      <c r="AM2534"/>
      <c r="AN2534"/>
      <c r="AO2534"/>
      <c r="AP2534"/>
      <c r="AQ2534"/>
      <c r="AR2534"/>
      <c r="AS2534"/>
      <c r="AT2534"/>
      <c r="AU2534"/>
    </row>
    <row r="2535" spans="17:47" x14ac:dyDescent="0.2">
      <c r="Q2535" s="142">
        <f>TRUNC('TARIFA ENTREGA A DIRECCION USD'!D2536-'TARIFA ENTREGA A DIRECCION USD'!D2535,2)</f>
        <v>0.54</v>
      </c>
      <c r="R2535" s="190">
        <v>2528</v>
      </c>
      <c r="S2535" s="200">
        <f>TRUNC((('TARIFA ENTREGA A DIRECCION USD'!C2535-'TARIFA ENTREGA A DIRECCION USD'!D2535)/'TARIFA ENTREGA A DIRECCION USD'!D2535)+1,3)</f>
        <v>0.72399999999999998</v>
      </c>
      <c r="T2535" s="200">
        <f>TRUNC(('TARIFA ENTREGA A DIRECCION USD'!E2535-'TARIFA ENTREGA A DIRECCION USD'!D2535)/'TARIFA ENTREGA A DIRECCION USD'!D2535,3)</f>
        <v>0.25700000000000001</v>
      </c>
      <c r="U2535" s="200">
        <f>TRUNC(('TARIFA ENTREGA A DIRECCION USD'!F2535-'TARIFA ENTREGA A DIRECCION USD'!D2535)/'TARIFA ENTREGA A DIRECCION USD'!D2535,3)</f>
        <v>0.43099999999999999</v>
      </c>
      <c r="V2535" s="200">
        <f>TRUNC(('TARIFA ENTREGA A DIRECCION USD'!G2535-'TARIFA ENTREGA A DIRECCION USD'!D2535)/'TARIFA ENTREGA A DIRECCION USD'!D2535,3)</f>
        <v>0.96099999999999997</v>
      </c>
      <c r="X2535" s="142">
        <v>16.12</v>
      </c>
      <c r="Y2535" s="190">
        <v>2528</v>
      </c>
      <c r="Z2535" s="200">
        <v>0.55000000000000004</v>
      </c>
      <c r="AA2535" s="200">
        <v>0.13</v>
      </c>
      <c r="AB2535" s="200">
        <v>0.3</v>
      </c>
      <c r="AC2535" s="200">
        <v>0.85</v>
      </c>
      <c r="AL2535"/>
      <c r="AM2535"/>
      <c r="AN2535"/>
      <c r="AO2535"/>
      <c r="AP2535"/>
      <c r="AQ2535"/>
      <c r="AR2535"/>
      <c r="AS2535"/>
      <c r="AT2535"/>
      <c r="AU2535"/>
    </row>
    <row r="2536" spans="17:47" x14ac:dyDescent="0.2">
      <c r="Q2536" s="142">
        <f>TRUNC('TARIFA ENTREGA A DIRECCION USD'!D2537-'TARIFA ENTREGA A DIRECCION USD'!D2536,2)</f>
        <v>0.54</v>
      </c>
      <c r="R2536" s="190">
        <v>2529</v>
      </c>
      <c r="S2536" s="200">
        <f>TRUNC((('TARIFA ENTREGA A DIRECCION USD'!C2536-'TARIFA ENTREGA A DIRECCION USD'!D2536)/'TARIFA ENTREGA A DIRECCION USD'!D2536)+1,3)</f>
        <v>0.72399999999999998</v>
      </c>
      <c r="T2536" s="200">
        <f>TRUNC(('TARIFA ENTREGA A DIRECCION USD'!E2536-'TARIFA ENTREGA A DIRECCION USD'!D2536)/'TARIFA ENTREGA A DIRECCION USD'!D2536,3)</f>
        <v>0.25700000000000001</v>
      </c>
      <c r="U2536" s="200">
        <f>TRUNC(('TARIFA ENTREGA A DIRECCION USD'!F2536-'TARIFA ENTREGA A DIRECCION USD'!D2536)/'TARIFA ENTREGA A DIRECCION USD'!D2536,3)</f>
        <v>0.43099999999999999</v>
      </c>
      <c r="V2536" s="200">
        <f>TRUNC(('TARIFA ENTREGA A DIRECCION USD'!G2536-'TARIFA ENTREGA A DIRECCION USD'!D2536)/'TARIFA ENTREGA A DIRECCION USD'!D2536,3)</f>
        <v>0.96099999999999997</v>
      </c>
      <c r="X2536" s="142">
        <v>16.12</v>
      </c>
      <c r="Y2536" s="190">
        <v>2529</v>
      </c>
      <c r="Z2536" s="200">
        <v>0.55000000000000004</v>
      </c>
      <c r="AA2536" s="200">
        <v>0.13</v>
      </c>
      <c r="AB2536" s="200">
        <v>0.3</v>
      </c>
      <c r="AC2536" s="200">
        <v>0.85</v>
      </c>
      <c r="AL2536"/>
      <c r="AM2536"/>
      <c r="AN2536"/>
      <c r="AO2536"/>
      <c r="AP2536"/>
      <c r="AQ2536"/>
      <c r="AR2536"/>
      <c r="AS2536"/>
      <c r="AT2536"/>
      <c r="AU2536"/>
    </row>
    <row r="2537" spans="17:47" x14ac:dyDescent="0.2">
      <c r="Q2537" s="142">
        <f>TRUNC('TARIFA ENTREGA A DIRECCION USD'!D2538-'TARIFA ENTREGA A DIRECCION USD'!D2537,2)</f>
        <v>0.54</v>
      </c>
      <c r="R2537" s="190">
        <v>2530</v>
      </c>
      <c r="S2537" s="200">
        <f>TRUNC((('TARIFA ENTREGA A DIRECCION USD'!C2537-'TARIFA ENTREGA A DIRECCION USD'!D2537)/'TARIFA ENTREGA A DIRECCION USD'!D2537)+1,3)</f>
        <v>0.72399999999999998</v>
      </c>
      <c r="T2537" s="200">
        <f>TRUNC(('TARIFA ENTREGA A DIRECCION USD'!E2537-'TARIFA ENTREGA A DIRECCION USD'!D2537)/'TARIFA ENTREGA A DIRECCION USD'!D2537,3)</f>
        <v>0.25700000000000001</v>
      </c>
      <c r="U2537" s="200">
        <f>TRUNC(('TARIFA ENTREGA A DIRECCION USD'!F2537-'TARIFA ENTREGA A DIRECCION USD'!D2537)/'TARIFA ENTREGA A DIRECCION USD'!D2537,3)</f>
        <v>0.43099999999999999</v>
      </c>
      <c r="V2537" s="200">
        <f>TRUNC(('TARIFA ENTREGA A DIRECCION USD'!G2537-'TARIFA ENTREGA A DIRECCION USD'!D2537)/'TARIFA ENTREGA A DIRECCION USD'!D2537,3)</f>
        <v>0.96099999999999997</v>
      </c>
      <c r="X2537" s="142">
        <v>16.12</v>
      </c>
      <c r="Y2537" s="190">
        <v>2530</v>
      </c>
      <c r="Z2537" s="200">
        <v>0.55000000000000004</v>
      </c>
      <c r="AA2537" s="200">
        <v>0.13</v>
      </c>
      <c r="AB2537" s="200">
        <v>0.3</v>
      </c>
      <c r="AC2537" s="200">
        <v>0.85</v>
      </c>
      <c r="AL2537"/>
      <c r="AM2537"/>
      <c r="AN2537"/>
      <c r="AO2537"/>
      <c r="AP2537"/>
      <c r="AQ2537"/>
      <c r="AR2537"/>
      <c r="AS2537"/>
      <c r="AT2537"/>
      <c r="AU2537"/>
    </row>
    <row r="2538" spans="17:47" x14ac:dyDescent="0.2">
      <c r="Q2538" s="142">
        <f>TRUNC('TARIFA ENTREGA A DIRECCION USD'!D2539-'TARIFA ENTREGA A DIRECCION USD'!D2538,2)</f>
        <v>0.54</v>
      </c>
      <c r="R2538" s="190">
        <v>2531</v>
      </c>
      <c r="S2538" s="200">
        <f>TRUNC((('TARIFA ENTREGA A DIRECCION USD'!C2538-'TARIFA ENTREGA A DIRECCION USD'!D2538)/'TARIFA ENTREGA A DIRECCION USD'!D2538)+1,3)</f>
        <v>0.72399999999999998</v>
      </c>
      <c r="T2538" s="200">
        <f>TRUNC(('TARIFA ENTREGA A DIRECCION USD'!E2538-'TARIFA ENTREGA A DIRECCION USD'!D2538)/'TARIFA ENTREGA A DIRECCION USD'!D2538,3)</f>
        <v>0.25700000000000001</v>
      </c>
      <c r="U2538" s="200">
        <f>TRUNC(('TARIFA ENTREGA A DIRECCION USD'!F2538-'TARIFA ENTREGA A DIRECCION USD'!D2538)/'TARIFA ENTREGA A DIRECCION USD'!D2538,3)</f>
        <v>0.43099999999999999</v>
      </c>
      <c r="V2538" s="200">
        <f>TRUNC(('TARIFA ENTREGA A DIRECCION USD'!G2538-'TARIFA ENTREGA A DIRECCION USD'!D2538)/'TARIFA ENTREGA A DIRECCION USD'!D2538,3)</f>
        <v>0.96099999999999997</v>
      </c>
      <c r="X2538" s="142">
        <v>16.12</v>
      </c>
      <c r="Y2538" s="190">
        <v>2531</v>
      </c>
      <c r="Z2538" s="200">
        <v>0.55000000000000004</v>
      </c>
      <c r="AA2538" s="200">
        <v>0.13</v>
      </c>
      <c r="AB2538" s="200">
        <v>0.3</v>
      </c>
      <c r="AC2538" s="200">
        <v>0.85</v>
      </c>
      <c r="AL2538"/>
      <c r="AM2538"/>
      <c r="AN2538"/>
      <c r="AO2538"/>
      <c r="AP2538"/>
      <c r="AQ2538"/>
      <c r="AR2538"/>
      <c r="AS2538"/>
      <c r="AT2538"/>
      <c r="AU2538"/>
    </row>
    <row r="2539" spans="17:47" x14ac:dyDescent="0.2">
      <c r="Q2539" s="142">
        <f>TRUNC('TARIFA ENTREGA A DIRECCION USD'!D2540-'TARIFA ENTREGA A DIRECCION USD'!D2539,2)</f>
        <v>0.54</v>
      </c>
      <c r="R2539" s="190">
        <v>2532</v>
      </c>
      <c r="S2539" s="200">
        <f>TRUNC((('TARIFA ENTREGA A DIRECCION USD'!C2539-'TARIFA ENTREGA A DIRECCION USD'!D2539)/'TARIFA ENTREGA A DIRECCION USD'!D2539)+1,3)</f>
        <v>0.72399999999999998</v>
      </c>
      <c r="T2539" s="200">
        <f>TRUNC(('TARIFA ENTREGA A DIRECCION USD'!E2539-'TARIFA ENTREGA A DIRECCION USD'!D2539)/'TARIFA ENTREGA A DIRECCION USD'!D2539,3)</f>
        <v>0.25700000000000001</v>
      </c>
      <c r="U2539" s="200">
        <f>TRUNC(('TARIFA ENTREGA A DIRECCION USD'!F2539-'TARIFA ENTREGA A DIRECCION USD'!D2539)/'TARIFA ENTREGA A DIRECCION USD'!D2539,3)</f>
        <v>0.43099999999999999</v>
      </c>
      <c r="V2539" s="200">
        <f>TRUNC(('TARIFA ENTREGA A DIRECCION USD'!G2539-'TARIFA ENTREGA A DIRECCION USD'!D2539)/'TARIFA ENTREGA A DIRECCION USD'!D2539,3)</f>
        <v>0.96099999999999997</v>
      </c>
      <c r="X2539" s="142">
        <v>16.12</v>
      </c>
      <c r="Y2539" s="190">
        <v>2532</v>
      </c>
      <c r="Z2539" s="200">
        <v>0.55000000000000004</v>
      </c>
      <c r="AA2539" s="200">
        <v>0.13</v>
      </c>
      <c r="AB2539" s="200">
        <v>0.3</v>
      </c>
      <c r="AC2539" s="200">
        <v>0.85</v>
      </c>
      <c r="AL2539"/>
      <c r="AM2539"/>
      <c r="AN2539"/>
      <c r="AO2539"/>
      <c r="AP2539"/>
      <c r="AQ2539"/>
      <c r="AR2539"/>
      <c r="AS2539"/>
      <c r="AT2539"/>
      <c r="AU2539"/>
    </row>
    <row r="2540" spans="17:47" x14ac:dyDescent="0.2">
      <c r="Q2540" s="142">
        <f>TRUNC('TARIFA ENTREGA A DIRECCION USD'!D2541-'TARIFA ENTREGA A DIRECCION USD'!D2540,2)</f>
        <v>0.54</v>
      </c>
      <c r="R2540" s="190">
        <v>2533</v>
      </c>
      <c r="S2540" s="200">
        <f>TRUNC((('TARIFA ENTREGA A DIRECCION USD'!C2540-'TARIFA ENTREGA A DIRECCION USD'!D2540)/'TARIFA ENTREGA A DIRECCION USD'!D2540)+1,3)</f>
        <v>0.72399999999999998</v>
      </c>
      <c r="T2540" s="200">
        <f>TRUNC(('TARIFA ENTREGA A DIRECCION USD'!E2540-'TARIFA ENTREGA A DIRECCION USD'!D2540)/'TARIFA ENTREGA A DIRECCION USD'!D2540,3)</f>
        <v>0.25700000000000001</v>
      </c>
      <c r="U2540" s="200">
        <f>TRUNC(('TARIFA ENTREGA A DIRECCION USD'!F2540-'TARIFA ENTREGA A DIRECCION USD'!D2540)/'TARIFA ENTREGA A DIRECCION USD'!D2540,3)</f>
        <v>0.43099999999999999</v>
      </c>
      <c r="V2540" s="200">
        <f>TRUNC(('TARIFA ENTREGA A DIRECCION USD'!G2540-'TARIFA ENTREGA A DIRECCION USD'!D2540)/'TARIFA ENTREGA A DIRECCION USD'!D2540,3)</f>
        <v>0.96099999999999997</v>
      </c>
      <c r="X2540" s="142">
        <v>16.12</v>
      </c>
      <c r="Y2540" s="190">
        <v>2533</v>
      </c>
      <c r="Z2540" s="200">
        <v>0.55000000000000004</v>
      </c>
      <c r="AA2540" s="200">
        <v>0.13</v>
      </c>
      <c r="AB2540" s="200">
        <v>0.3</v>
      </c>
      <c r="AC2540" s="200">
        <v>0.85</v>
      </c>
      <c r="AL2540"/>
      <c r="AM2540"/>
      <c r="AN2540"/>
      <c r="AO2540"/>
      <c r="AP2540"/>
      <c r="AQ2540"/>
      <c r="AR2540"/>
      <c r="AS2540"/>
      <c r="AT2540"/>
      <c r="AU2540"/>
    </row>
    <row r="2541" spans="17:47" x14ac:dyDescent="0.2">
      <c r="Q2541" s="142">
        <f>TRUNC('TARIFA ENTREGA A DIRECCION USD'!D2542-'TARIFA ENTREGA A DIRECCION USD'!D2541,2)</f>
        <v>0.54</v>
      </c>
      <c r="R2541" s="190">
        <v>2534</v>
      </c>
      <c r="S2541" s="200">
        <f>TRUNC((('TARIFA ENTREGA A DIRECCION USD'!C2541-'TARIFA ENTREGA A DIRECCION USD'!D2541)/'TARIFA ENTREGA A DIRECCION USD'!D2541)+1,3)</f>
        <v>0.72399999999999998</v>
      </c>
      <c r="T2541" s="200">
        <f>TRUNC(('TARIFA ENTREGA A DIRECCION USD'!E2541-'TARIFA ENTREGA A DIRECCION USD'!D2541)/'TARIFA ENTREGA A DIRECCION USD'!D2541,3)</f>
        <v>0.25700000000000001</v>
      </c>
      <c r="U2541" s="200">
        <f>TRUNC(('TARIFA ENTREGA A DIRECCION USD'!F2541-'TARIFA ENTREGA A DIRECCION USD'!D2541)/'TARIFA ENTREGA A DIRECCION USD'!D2541,3)</f>
        <v>0.43099999999999999</v>
      </c>
      <c r="V2541" s="200">
        <f>TRUNC(('TARIFA ENTREGA A DIRECCION USD'!G2541-'TARIFA ENTREGA A DIRECCION USD'!D2541)/'TARIFA ENTREGA A DIRECCION USD'!D2541,3)</f>
        <v>0.96099999999999997</v>
      </c>
      <c r="X2541" s="142">
        <v>16.12</v>
      </c>
      <c r="Y2541" s="190">
        <v>2534</v>
      </c>
      <c r="Z2541" s="200">
        <v>0.55000000000000004</v>
      </c>
      <c r="AA2541" s="200">
        <v>0.13</v>
      </c>
      <c r="AB2541" s="200">
        <v>0.3</v>
      </c>
      <c r="AC2541" s="200">
        <v>0.85</v>
      </c>
      <c r="AL2541"/>
      <c r="AM2541"/>
      <c r="AN2541"/>
      <c r="AO2541"/>
      <c r="AP2541"/>
      <c r="AQ2541"/>
      <c r="AR2541"/>
      <c r="AS2541"/>
      <c r="AT2541"/>
      <c r="AU2541"/>
    </row>
    <row r="2542" spans="17:47" x14ac:dyDescent="0.2">
      <c r="Q2542" s="142">
        <f>TRUNC('TARIFA ENTREGA A DIRECCION USD'!D2543-'TARIFA ENTREGA A DIRECCION USD'!D2542,2)</f>
        <v>0.54</v>
      </c>
      <c r="R2542" s="190">
        <v>2535</v>
      </c>
      <c r="S2542" s="200">
        <f>TRUNC((('TARIFA ENTREGA A DIRECCION USD'!C2542-'TARIFA ENTREGA A DIRECCION USD'!D2542)/'TARIFA ENTREGA A DIRECCION USD'!D2542)+1,3)</f>
        <v>0.72399999999999998</v>
      </c>
      <c r="T2542" s="200">
        <f>TRUNC(('TARIFA ENTREGA A DIRECCION USD'!E2542-'TARIFA ENTREGA A DIRECCION USD'!D2542)/'TARIFA ENTREGA A DIRECCION USD'!D2542,3)</f>
        <v>0.25700000000000001</v>
      </c>
      <c r="U2542" s="200">
        <f>TRUNC(('TARIFA ENTREGA A DIRECCION USD'!F2542-'TARIFA ENTREGA A DIRECCION USD'!D2542)/'TARIFA ENTREGA A DIRECCION USD'!D2542,3)</f>
        <v>0.43099999999999999</v>
      </c>
      <c r="V2542" s="200">
        <f>TRUNC(('TARIFA ENTREGA A DIRECCION USD'!G2542-'TARIFA ENTREGA A DIRECCION USD'!D2542)/'TARIFA ENTREGA A DIRECCION USD'!D2542,3)</f>
        <v>0.96099999999999997</v>
      </c>
      <c r="X2542" s="142">
        <v>16.12</v>
      </c>
      <c r="Y2542" s="190">
        <v>2535</v>
      </c>
      <c r="Z2542" s="200">
        <v>0.55000000000000004</v>
      </c>
      <c r="AA2542" s="200">
        <v>0.13</v>
      </c>
      <c r="AB2542" s="200">
        <v>0.3</v>
      </c>
      <c r="AC2542" s="200">
        <v>0.85</v>
      </c>
      <c r="AL2542"/>
      <c r="AM2542"/>
      <c r="AN2542"/>
      <c r="AO2542"/>
      <c r="AP2542"/>
      <c r="AQ2542"/>
      <c r="AR2542"/>
      <c r="AS2542"/>
      <c r="AT2542"/>
      <c r="AU2542"/>
    </row>
    <row r="2543" spans="17:47" x14ac:dyDescent="0.2">
      <c r="Q2543" s="142">
        <f>TRUNC('TARIFA ENTREGA A DIRECCION USD'!D2544-'TARIFA ENTREGA A DIRECCION USD'!D2543,2)</f>
        <v>0.54</v>
      </c>
      <c r="R2543" s="190">
        <v>2536</v>
      </c>
      <c r="S2543" s="200">
        <f>TRUNC((('TARIFA ENTREGA A DIRECCION USD'!C2543-'TARIFA ENTREGA A DIRECCION USD'!D2543)/'TARIFA ENTREGA A DIRECCION USD'!D2543)+1,3)</f>
        <v>0.72399999999999998</v>
      </c>
      <c r="T2543" s="200">
        <f>TRUNC(('TARIFA ENTREGA A DIRECCION USD'!E2543-'TARIFA ENTREGA A DIRECCION USD'!D2543)/'TARIFA ENTREGA A DIRECCION USD'!D2543,3)</f>
        <v>0.25700000000000001</v>
      </c>
      <c r="U2543" s="200">
        <f>TRUNC(('TARIFA ENTREGA A DIRECCION USD'!F2543-'TARIFA ENTREGA A DIRECCION USD'!D2543)/'TARIFA ENTREGA A DIRECCION USD'!D2543,3)</f>
        <v>0.43099999999999999</v>
      </c>
      <c r="V2543" s="200">
        <f>TRUNC(('TARIFA ENTREGA A DIRECCION USD'!G2543-'TARIFA ENTREGA A DIRECCION USD'!D2543)/'TARIFA ENTREGA A DIRECCION USD'!D2543,3)</f>
        <v>0.96099999999999997</v>
      </c>
      <c r="X2543" s="142">
        <v>16.12</v>
      </c>
      <c r="Y2543" s="190">
        <v>2536</v>
      </c>
      <c r="Z2543" s="200">
        <v>0.55000000000000004</v>
      </c>
      <c r="AA2543" s="200">
        <v>0.13</v>
      </c>
      <c r="AB2543" s="200">
        <v>0.3</v>
      </c>
      <c r="AC2543" s="200">
        <v>0.85</v>
      </c>
      <c r="AL2543"/>
      <c r="AM2543"/>
      <c r="AN2543"/>
      <c r="AO2543"/>
      <c r="AP2543"/>
      <c r="AQ2543"/>
      <c r="AR2543"/>
      <c r="AS2543"/>
      <c r="AT2543"/>
      <c r="AU2543"/>
    </row>
    <row r="2544" spans="17:47" x14ac:dyDescent="0.2">
      <c r="Q2544" s="142">
        <f>TRUNC('TARIFA ENTREGA A DIRECCION USD'!D2545-'TARIFA ENTREGA A DIRECCION USD'!D2544,2)</f>
        <v>0.54</v>
      </c>
      <c r="R2544" s="190">
        <v>2537</v>
      </c>
      <c r="S2544" s="200">
        <f>TRUNC((('TARIFA ENTREGA A DIRECCION USD'!C2544-'TARIFA ENTREGA A DIRECCION USD'!D2544)/'TARIFA ENTREGA A DIRECCION USD'!D2544)+1,3)</f>
        <v>0.72399999999999998</v>
      </c>
      <c r="T2544" s="200">
        <f>TRUNC(('TARIFA ENTREGA A DIRECCION USD'!E2544-'TARIFA ENTREGA A DIRECCION USD'!D2544)/'TARIFA ENTREGA A DIRECCION USD'!D2544,3)</f>
        <v>0.25700000000000001</v>
      </c>
      <c r="U2544" s="200">
        <f>TRUNC(('TARIFA ENTREGA A DIRECCION USD'!F2544-'TARIFA ENTREGA A DIRECCION USD'!D2544)/'TARIFA ENTREGA A DIRECCION USD'!D2544,3)</f>
        <v>0.43099999999999999</v>
      </c>
      <c r="V2544" s="200">
        <f>TRUNC(('TARIFA ENTREGA A DIRECCION USD'!G2544-'TARIFA ENTREGA A DIRECCION USD'!D2544)/'TARIFA ENTREGA A DIRECCION USD'!D2544,3)</f>
        <v>0.96099999999999997</v>
      </c>
      <c r="X2544" s="142">
        <v>16.12</v>
      </c>
      <c r="Y2544" s="190">
        <v>2537</v>
      </c>
      <c r="Z2544" s="200">
        <v>0.55000000000000004</v>
      </c>
      <c r="AA2544" s="200">
        <v>0.13</v>
      </c>
      <c r="AB2544" s="200">
        <v>0.3</v>
      </c>
      <c r="AC2544" s="200">
        <v>0.85</v>
      </c>
      <c r="AL2544"/>
      <c r="AM2544"/>
      <c r="AN2544"/>
      <c r="AO2544"/>
      <c r="AP2544"/>
      <c r="AQ2544"/>
      <c r="AR2544"/>
      <c r="AS2544"/>
      <c r="AT2544"/>
      <c r="AU2544"/>
    </row>
    <row r="2545" spans="17:47" x14ac:dyDescent="0.2">
      <c r="Q2545" s="142">
        <f>TRUNC('TARIFA ENTREGA A DIRECCION USD'!D2546-'TARIFA ENTREGA A DIRECCION USD'!D2545,2)</f>
        <v>0.54</v>
      </c>
      <c r="R2545" s="190">
        <v>2538</v>
      </c>
      <c r="S2545" s="200">
        <f>TRUNC((('TARIFA ENTREGA A DIRECCION USD'!C2545-'TARIFA ENTREGA A DIRECCION USD'!D2545)/'TARIFA ENTREGA A DIRECCION USD'!D2545)+1,3)</f>
        <v>0.72399999999999998</v>
      </c>
      <c r="T2545" s="200">
        <f>TRUNC(('TARIFA ENTREGA A DIRECCION USD'!E2545-'TARIFA ENTREGA A DIRECCION USD'!D2545)/'TARIFA ENTREGA A DIRECCION USD'!D2545,3)</f>
        <v>0.25700000000000001</v>
      </c>
      <c r="U2545" s="200">
        <f>TRUNC(('TARIFA ENTREGA A DIRECCION USD'!F2545-'TARIFA ENTREGA A DIRECCION USD'!D2545)/'TARIFA ENTREGA A DIRECCION USD'!D2545,3)</f>
        <v>0.43099999999999999</v>
      </c>
      <c r="V2545" s="200">
        <f>TRUNC(('TARIFA ENTREGA A DIRECCION USD'!G2545-'TARIFA ENTREGA A DIRECCION USD'!D2545)/'TARIFA ENTREGA A DIRECCION USD'!D2545,3)</f>
        <v>0.96099999999999997</v>
      </c>
      <c r="X2545" s="142">
        <v>16.12</v>
      </c>
      <c r="Y2545" s="190">
        <v>2538</v>
      </c>
      <c r="Z2545" s="200">
        <v>0.55000000000000004</v>
      </c>
      <c r="AA2545" s="200">
        <v>0.13</v>
      </c>
      <c r="AB2545" s="200">
        <v>0.3</v>
      </c>
      <c r="AC2545" s="200">
        <v>0.85</v>
      </c>
      <c r="AL2545"/>
      <c r="AM2545"/>
      <c r="AN2545"/>
      <c r="AO2545"/>
      <c r="AP2545"/>
      <c r="AQ2545"/>
      <c r="AR2545"/>
      <c r="AS2545"/>
      <c r="AT2545"/>
      <c r="AU2545"/>
    </row>
    <row r="2546" spans="17:47" x14ac:dyDescent="0.2">
      <c r="Q2546" s="142">
        <f>TRUNC('TARIFA ENTREGA A DIRECCION USD'!D2547-'TARIFA ENTREGA A DIRECCION USD'!D2546,2)</f>
        <v>0.54</v>
      </c>
      <c r="R2546" s="190">
        <v>2539</v>
      </c>
      <c r="S2546" s="200">
        <f>TRUNC((('TARIFA ENTREGA A DIRECCION USD'!C2546-'TARIFA ENTREGA A DIRECCION USD'!D2546)/'TARIFA ENTREGA A DIRECCION USD'!D2546)+1,3)</f>
        <v>0.72399999999999998</v>
      </c>
      <c r="T2546" s="200">
        <f>TRUNC(('TARIFA ENTREGA A DIRECCION USD'!E2546-'TARIFA ENTREGA A DIRECCION USD'!D2546)/'TARIFA ENTREGA A DIRECCION USD'!D2546,3)</f>
        <v>0.25700000000000001</v>
      </c>
      <c r="U2546" s="200">
        <f>TRUNC(('TARIFA ENTREGA A DIRECCION USD'!F2546-'TARIFA ENTREGA A DIRECCION USD'!D2546)/'TARIFA ENTREGA A DIRECCION USD'!D2546,3)</f>
        <v>0.43099999999999999</v>
      </c>
      <c r="V2546" s="200">
        <f>TRUNC(('TARIFA ENTREGA A DIRECCION USD'!G2546-'TARIFA ENTREGA A DIRECCION USD'!D2546)/'TARIFA ENTREGA A DIRECCION USD'!D2546,3)</f>
        <v>0.96099999999999997</v>
      </c>
      <c r="X2546" s="142">
        <v>16.12</v>
      </c>
      <c r="Y2546" s="190">
        <v>2539</v>
      </c>
      <c r="Z2546" s="200">
        <v>0.55000000000000004</v>
      </c>
      <c r="AA2546" s="200">
        <v>0.13</v>
      </c>
      <c r="AB2546" s="200">
        <v>0.3</v>
      </c>
      <c r="AC2546" s="200">
        <v>0.85</v>
      </c>
      <c r="AL2546"/>
      <c r="AM2546"/>
      <c r="AN2546"/>
      <c r="AO2546"/>
      <c r="AP2546"/>
      <c r="AQ2546"/>
      <c r="AR2546"/>
      <c r="AS2546"/>
      <c r="AT2546"/>
      <c r="AU2546"/>
    </row>
    <row r="2547" spans="17:47" x14ac:dyDescent="0.2">
      <c r="Q2547" s="142">
        <f>TRUNC('TARIFA ENTREGA A DIRECCION USD'!D2548-'TARIFA ENTREGA A DIRECCION USD'!D2547,2)</f>
        <v>0.54</v>
      </c>
      <c r="R2547" s="190">
        <v>2540</v>
      </c>
      <c r="S2547" s="200">
        <f>TRUNC((('TARIFA ENTREGA A DIRECCION USD'!C2547-'TARIFA ENTREGA A DIRECCION USD'!D2547)/'TARIFA ENTREGA A DIRECCION USD'!D2547)+1,3)</f>
        <v>0.72399999999999998</v>
      </c>
      <c r="T2547" s="200">
        <f>TRUNC(('TARIFA ENTREGA A DIRECCION USD'!E2547-'TARIFA ENTREGA A DIRECCION USD'!D2547)/'TARIFA ENTREGA A DIRECCION USD'!D2547,3)</f>
        <v>0.25700000000000001</v>
      </c>
      <c r="U2547" s="200">
        <f>TRUNC(('TARIFA ENTREGA A DIRECCION USD'!F2547-'TARIFA ENTREGA A DIRECCION USD'!D2547)/'TARIFA ENTREGA A DIRECCION USD'!D2547,3)</f>
        <v>0.43099999999999999</v>
      </c>
      <c r="V2547" s="200">
        <f>TRUNC(('TARIFA ENTREGA A DIRECCION USD'!G2547-'TARIFA ENTREGA A DIRECCION USD'!D2547)/'TARIFA ENTREGA A DIRECCION USD'!D2547,3)</f>
        <v>0.96099999999999997</v>
      </c>
      <c r="X2547" s="142">
        <v>16.12</v>
      </c>
      <c r="Y2547" s="190">
        <v>2540</v>
      </c>
      <c r="Z2547" s="200">
        <v>0.55000000000000004</v>
      </c>
      <c r="AA2547" s="200">
        <v>0.13</v>
      </c>
      <c r="AB2547" s="200">
        <v>0.3</v>
      </c>
      <c r="AC2547" s="200">
        <v>0.85</v>
      </c>
      <c r="AL2547"/>
      <c r="AM2547"/>
      <c r="AN2547"/>
      <c r="AO2547"/>
      <c r="AP2547"/>
      <c r="AQ2547"/>
      <c r="AR2547"/>
      <c r="AS2547"/>
      <c r="AT2547"/>
      <c r="AU2547"/>
    </row>
    <row r="2548" spans="17:47" x14ac:dyDescent="0.2">
      <c r="Q2548" s="142">
        <f>TRUNC('TARIFA ENTREGA A DIRECCION USD'!D2549-'TARIFA ENTREGA A DIRECCION USD'!D2548,2)</f>
        <v>0.54</v>
      </c>
      <c r="R2548" s="190">
        <v>2541</v>
      </c>
      <c r="S2548" s="200">
        <f>TRUNC((('TARIFA ENTREGA A DIRECCION USD'!C2548-'TARIFA ENTREGA A DIRECCION USD'!D2548)/'TARIFA ENTREGA A DIRECCION USD'!D2548)+1,3)</f>
        <v>0.72399999999999998</v>
      </c>
      <c r="T2548" s="200">
        <f>TRUNC(('TARIFA ENTREGA A DIRECCION USD'!E2548-'TARIFA ENTREGA A DIRECCION USD'!D2548)/'TARIFA ENTREGA A DIRECCION USD'!D2548,3)</f>
        <v>0.25700000000000001</v>
      </c>
      <c r="U2548" s="200">
        <f>TRUNC(('TARIFA ENTREGA A DIRECCION USD'!F2548-'TARIFA ENTREGA A DIRECCION USD'!D2548)/'TARIFA ENTREGA A DIRECCION USD'!D2548,3)</f>
        <v>0.43099999999999999</v>
      </c>
      <c r="V2548" s="200">
        <f>TRUNC(('TARIFA ENTREGA A DIRECCION USD'!G2548-'TARIFA ENTREGA A DIRECCION USD'!D2548)/'TARIFA ENTREGA A DIRECCION USD'!D2548,3)</f>
        <v>0.96099999999999997</v>
      </c>
      <c r="X2548" s="142">
        <v>16.12</v>
      </c>
      <c r="Y2548" s="190">
        <v>2541</v>
      </c>
      <c r="Z2548" s="200">
        <v>0.55000000000000004</v>
      </c>
      <c r="AA2548" s="200">
        <v>0.13</v>
      </c>
      <c r="AB2548" s="200">
        <v>0.3</v>
      </c>
      <c r="AC2548" s="200">
        <v>0.85</v>
      </c>
      <c r="AL2548"/>
      <c r="AM2548"/>
      <c r="AN2548"/>
      <c r="AO2548"/>
      <c r="AP2548"/>
      <c r="AQ2548"/>
      <c r="AR2548"/>
      <c r="AS2548"/>
      <c r="AT2548"/>
      <c r="AU2548"/>
    </row>
    <row r="2549" spans="17:47" x14ac:dyDescent="0.2">
      <c r="Q2549" s="142">
        <f>TRUNC('TARIFA ENTREGA A DIRECCION USD'!D2550-'TARIFA ENTREGA A DIRECCION USD'!D2549,2)</f>
        <v>0.54</v>
      </c>
      <c r="R2549" s="190">
        <v>2542</v>
      </c>
      <c r="S2549" s="200">
        <f>TRUNC((('TARIFA ENTREGA A DIRECCION USD'!C2549-'TARIFA ENTREGA A DIRECCION USD'!D2549)/'TARIFA ENTREGA A DIRECCION USD'!D2549)+1,3)</f>
        <v>0.72399999999999998</v>
      </c>
      <c r="T2549" s="200">
        <f>TRUNC(('TARIFA ENTREGA A DIRECCION USD'!E2549-'TARIFA ENTREGA A DIRECCION USD'!D2549)/'TARIFA ENTREGA A DIRECCION USD'!D2549,3)</f>
        <v>0.25700000000000001</v>
      </c>
      <c r="U2549" s="200">
        <f>TRUNC(('TARIFA ENTREGA A DIRECCION USD'!F2549-'TARIFA ENTREGA A DIRECCION USD'!D2549)/'TARIFA ENTREGA A DIRECCION USD'!D2549,3)</f>
        <v>0.43099999999999999</v>
      </c>
      <c r="V2549" s="200">
        <f>TRUNC(('TARIFA ENTREGA A DIRECCION USD'!G2549-'TARIFA ENTREGA A DIRECCION USD'!D2549)/'TARIFA ENTREGA A DIRECCION USD'!D2549,3)</f>
        <v>0.96099999999999997</v>
      </c>
      <c r="X2549" s="142">
        <v>16.12</v>
      </c>
      <c r="Y2549" s="190">
        <v>2542</v>
      </c>
      <c r="Z2549" s="200">
        <v>0.55000000000000004</v>
      </c>
      <c r="AA2549" s="200">
        <v>0.13</v>
      </c>
      <c r="AB2549" s="200">
        <v>0.3</v>
      </c>
      <c r="AC2549" s="200">
        <v>0.85</v>
      </c>
      <c r="AL2549"/>
      <c r="AM2549"/>
      <c r="AN2549"/>
      <c r="AO2549"/>
      <c r="AP2549"/>
      <c r="AQ2549"/>
      <c r="AR2549"/>
      <c r="AS2549"/>
      <c r="AT2549"/>
      <c r="AU2549"/>
    </row>
    <row r="2550" spans="17:47" x14ac:dyDescent="0.2">
      <c r="Q2550" s="142">
        <f>TRUNC('TARIFA ENTREGA A DIRECCION USD'!D2551-'TARIFA ENTREGA A DIRECCION USD'!D2550,2)</f>
        <v>0.54</v>
      </c>
      <c r="R2550" s="190">
        <v>2543</v>
      </c>
      <c r="S2550" s="200">
        <f>TRUNC((('TARIFA ENTREGA A DIRECCION USD'!C2550-'TARIFA ENTREGA A DIRECCION USD'!D2550)/'TARIFA ENTREGA A DIRECCION USD'!D2550)+1,3)</f>
        <v>0.72399999999999998</v>
      </c>
      <c r="T2550" s="200">
        <f>TRUNC(('TARIFA ENTREGA A DIRECCION USD'!E2550-'TARIFA ENTREGA A DIRECCION USD'!D2550)/'TARIFA ENTREGA A DIRECCION USD'!D2550,3)</f>
        <v>0.25700000000000001</v>
      </c>
      <c r="U2550" s="200">
        <f>TRUNC(('TARIFA ENTREGA A DIRECCION USD'!F2550-'TARIFA ENTREGA A DIRECCION USD'!D2550)/'TARIFA ENTREGA A DIRECCION USD'!D2550,3)</f>
        <v>0.43099999999999999</v>
      </c>
      <c r="V2550" s="200">
        <f>TRUNC(('TARIFA ENTREGA A DIRECCION USD'!G2550-'TARIFA ENTREGA A DIRECCION USD'!D2550)/'TARIFA ENTREGA A DIRECCION USD'!D2550,3)</f>
        <v>0.96099999999999997</v>
      </c>
      <c r="X2550" s="142">
        <v>16.12</v>
      </c>
      <c r="Y2550" s="190">
        <v>2543</v>
      </c>
      <c r="Z2550" s="200">
        <v>0.55000000000000004</v>
      </c>
      <c r="AA2550" s="200">
        <v>0.13</v>
      </c>
      <c r="AB2550" s="200">
        <v>0.3</v>
      </c>
      <c r="AC2550" s="200">
        <v>0.85</v>
      </c>
      <c r="AL2550"/>
      <c r="AM2550"/>
      <c r="AN2550"/>
      <c r="AO2550"/>
      <c r="AP2550"/>
      <c r="AQ2550"/>
      <c r="AR2550"/>
      <c r="AS2550"/>
      <c r="AT2550"/>
      <c r="AU2550"/>
    </row>
    <row r="2551" spans="17:47" x14ac:dyDescent="0.2">
      <c r="Q2551" s="142">
        <f>TRUNC('TARIFA ENTREGA A DIRECCION USD'!D2552-'TARIFA ENTREGA A DIRECCION USD'!D2551,2)</f>
        <v>0.54</v>
      </c>
      <c r="R2551" s="190">
        <v>2544</v>
      </c>
      <c r="S2551" s="200">
        <f>TRUNC((('TARIFA ENTREGA A DIRECCION USD'!C2551-'TARIFA ENTREGA A DIRECCION USD'!D2551)/'TARIFA ENTREGA A DIRECCION USD'!D2551)+1,3)</f>
        <v>0.72399999999999998</v>
      </c>
      <c r="T2551" s="200">
        <f>TRUNC(('TARIFA ENTREGA A DIRECCION USD'!E2551-'TARIFA ENTREGA A DIRECCION USD'!D2551)/'TARIFA ENTREGA A DIRECCION USD'!D2551,3)</f>
        <v>0.25700000000000001</v>
      </c>
      <c r="U2551" s="200">
        <f>TRUNC(('TARIFA ENTREGA A DIRECCION USD'!F2551-'TARIFA ENTREGA A DIRECCION USD'!D2551)/'TARIFA ENTREGA A DIRECCION USD'!D2551,3)</f>
        <v>0.43099999999999999</v>
      </c>
      <c r="V2551" s="200">
        <f>TRUNC(('TARIFA ENTREGA A DIRECCION USD'!G2551-'TARIFA ENTREGA A DIRECCION USD'!D2551)/'TARIFA ENTREGA A DIRECCION USD'!D2551,3)</f>
        <v>0.96099999999999997</v>
      </c>
      <c r="X2551" s="142">
        <v>16.12</v>
      </c>
      <c r="Y2551" s="190">
        <v>2544</v>
      </c>
      <c r="Z2551" s="200">
        <v>0.55000000000000004</v>
      </c>
      <c r="AA2551" s="200">
        <v>0.13</v>
      </c>
      <c r="AB2551" s="200">
        <v>0.3</v>
      </c>
      <c r="AC2551" s="200">
        <v>0.85</v>
      </c>
      <c r="AL2551"/>
      <c r="AM2551"/>
      <c r="AN2551"/>
      <c r="AO2551"/>
      <c r="AP2551"/>
      <c r="AQ2551"/>
      <c r="AR2551"/>
      <c r="AS2551"/>
      <c r="AT2551"/>
      <c r="AU2551"/>
    </row>
    <row r="2552" spans="17:47" x14ac:dyDescent="0.2">
      <c r="Q2552" s="142">
        <f>TRUNC('TARIFA ENTREGA A DIRECCION USD'!D2553-'TARIFA ENTREGA A DIRECCION USD'!D2552,2)</f>
        <v>0.54</v>
      </c>
      <c r="R2552" s="190">
        <v>2545</v>
      </c>
      <c r="S2552" s="200">
        <f>TRUNC((('TARIFA ENTREGA A DIRECCION USD'!C2552-'TARIFA ENTREGA A DIRECCION USD'!D2552)/'TARIFA ENTREGA A DIRECCION USD'!D2552)+1,3)</f>
        <v>0.72399999999999998</v>
      </c>
      <c r="T2552" s="200">
        <f>TRUNC(('TARIFA ENTREGA A DIRECCION USD'!E2552-'TARIFA ENTREGA A DIRECCION USD'!D2552)/'TARIFA ENTREGA A DIRECCION USD'!D2552,3)</f>
        <v>0.25700000000000001</v>
      </c>
      <c r="U2552" s="200">
        <f>TRUNC(('TARIFA ENTREGA A DIRECCION USD'!F2552-'TARIFA ENTREGA A DIRECCION USD'!D2552)/'TARIFA ENTREGA A DIRECCION USD'!D2552,3)</f>
        <v>0.43099999999999999</v>
      </c>
      <c r="V2552" s="200">
        <f>TRUNC(('TARIFA ENTREGA A DIRECCION USD'!G2552-'TARIFA ENTREGA A DIRECCION USD'!D2552)/'TARIFA ENTREGA A DIRECCION USD'!D2552,3)</f>
        <v>0.96099999999999997</v>
      </c>
      <c r="X2552" s="142">
        <v>16.12</v>
      </c>
      <c r="Y2552" s="190">
        <v>2545</v>
      </c>
      <c r="Z2552" s="200">
        <v>0.55000000000000004</v>
      </c>
      <c r="AA2552" s="200">
        <v>0.13</v>
      </c>
      <c r="AB2552" s="200">
        <v>0.3</v>
      </c>
      <c r="AC2552" s="200">
        <v>0.85</v>
      </c>
      <c r="AL2552"/>
      <c r="AM2552"/>
      <c r="AN2552"/>
      <c r="AO2552"/>
      <c r="AP2552"/>
      <c r="AQ2552"/>
      <c r="AR2552"/>
      <c r="AS2552"/>
      <c r="AT2552"/>
      <c r="AU2552"/>
    </row>
    <row r="2553" spans="17:47" x14ac:dyDescent="0.2">
      <c r="Q2553" s="142">
        <f>TRUNC('TARIFA ENTREGA A DIRECCION USD'!D2554-'TARIFA ENTREGA A DIRECCION USD'!D2553,2)</f>
        <v>0.54</v>
      </c>
      <c r="R2553" s="190">
        <v>2546</v>
      </c>
      <c r="S2553" s="200">
        <f>TRUNC((('TARIFA ENTREGA A DIRECCION USD'!C2553-'TARIFA ENTREGA A DIRECCION USD'!D2553)/'TARIFA ENTREGA A DIRECCION USD'!D2553)+1,3)</f>
        <v>0.72399999999999998</v>
      </c>
      <c r="T2553" s="200">
        <f>TRUNC(('TARIFA ENTREGA A DIRECCION USD'!E2553-'TARIFA ENTREGA A DIRECCION USD'!D2553)/'TARIFA ENTREGA A DIRECCION USD'!D2553,3)</f>
        <v>0.25700000000000001</v>
      </c>
      <c r="U2553" s="200">
        <f>TRUNC(('TARIFA ENTREGA A DIRECCION USD'!F2553-'TARIFA ENTREGA A DIRECCION USD'!D2553)/'TARIFA ENTREGA A DIRECCION USD'!D2553,3)</f>
        <v>0.43099999999999999</v>
      </c>
      <c r="V2553" s="200">
        <f>TRUNC(('TARIFA ENTREGA A DIRECCION USD'!G2553-'TARIFA ENTREGA A DIRECCION USD'!D2553)/'TARIFA ENTREGA A DIRECCION USD'!D2553,3)</f>
        <v>0.96099999999999997</v>
      </c>
      <c r="X2553" s="142">
        <v>16.12</v>
      </c>
      <c r="Y2553" s="190">
        <v>2546</v>
      </c>
      <c r="Z2553" s="200">
        <v>0.55000000000000004</v>
      </c>
      <c r="AA2553" s="200">
        <v>0.13</v>
      </c>
      <c r="AB2553" s="200">
        <v>0.3</v>
      </c>
      <c r="AC2553" s="200">
        <v>0.85</v>
      </c>
      <c r="AL2553"/>
      <c r="AM2553"/>
      <c r="AN2553"/>
      <c r="AO2553"/>
      <c r="AP2553"/>
      <c r="AQ2553"/>
      <c r="AR2553"/>
      <c r="AS2553"/>
      <c r="AT2553"/>
      <c r="AU2553"/>
    </row>
    <row r="2554" spans="17:47" x14ac:dyDescent="0.2">
      <c r="Q2554" s="142">
        <f>TRUNC('TARIFA ENTREGA A DIRECCION USD'!D2555-'TARIFA ENTREGA A DIRECCION USD'!D2554,2)</f>
        <v>0.54</v>
      </c>
      <c r="R2554" s="190">
        <v>2547</v>
      </c>
      <c r="S2554" s="200">
        <f>TRUNC((('TARIFA ENTREGA A DIRECCION USD'!C2554-'TARIFA ENTREGA A DIRECCION USD'!D2554)/'TARIFA ENTREGA A DIRECCION USD'!D2554)+1,3)</f>
        <v>0.72399999999999998</v>
      </c>
      <c r="T2554" s="200">
        <f>TRUNC(('TARIFA ENTREGA A DIRECCION USD'!E2554-'TARIFA ENTREGA A DIRECCION USD'!D2554)/'TARIFA ENTREGA A DIRECCION USD'!D2554,3)</f>
        <v>0.25700000000000001</v>
      </c>
      <c r="U2554" s="200">
        <f>TRUNC(('TARIFA ENTREGA A DIRECCION USD'!F2554-'TARIFA ENTREGA A DIRECCION USD'!D2554)/'TARIFA ENTREGA A DIRECCION USD'!D2554,3)</f>
        <v>0.43099999999999999</v>
      </c>
      <c r="V2554" s="200">
        <f>TRUNC(('TARIFA ENTREGA A DIRECCION USD'!G2554-'TARIFA ENTREGA A DIRECCION USD'!D2554)/'TARIFA ENTREGA A DIRECCION USD'!D2554,3)</f>
        <v>0.96099999999999997</v>
      </c>
      <c r="X2554" s="142">
        <v>16.12</v>
      </c>
      <c r="Y2554" s="190">
        <v>2547</v>
      </c>
      <c r="Z2554" s="200">
        <v>0.55000000000000004</v>
      </c>
      <c r="AA2554" s="200">
        <v>0.13</v>
      </c>
      <c r="AB2554" s="200">
        <v>0.3</v>
      </c>
      <c r="AC2554" s="200">
        <v>0.85</v>
      </c>
      <c r="AL2554"/>
      <c r="AM2554"/>
      <c r="AN2554"/>
      <c r="AO2554"/>
      <c r="AP2554"/>
      <c r="AQ2554"/>
      <c r="AR2554"/>
      <c r="AS2554"/>
      <c r="AT2554"/>
      <c r="AU2554"/>
    </row>
    <row r="2555" spans="17:47" x14ac:dyDescent="0.2">
      <c r="Q2555" s="142">
        <f>TRUNC('TARIFA ENTREGA A DIRECCION USD'!D2556-'TARIFA ENTREGA A DIRECCION USD'!D2555,2)</f>
        <v>0.54</v>
      </c>
      <c r="R2555" s="190">
        <v>2548</v>
      </c>
      <c r="S2555" s="200">
        <f>TRUNC((('TARIFA ENTREGA A DIRECCION USD'!C2555-'TARIFA ENTREGA A DIRECCION USD'!D2555)/'TARIFA ENTREGA A DIRECCION USD'!D2555)+1,3)</f>
        <v>0.72399999999999998</v>
      </c>
      <c r="T2555" s="200">
        <f>TRUNC(('TARIFA ENTREGA A DIRECCION USD'!E2555-'TARIFA ENTREGA A DIRECCION USD'!D2555)/'TARIFA ENTREGA A DIRECCION USD'!D2555,3)</f>
        <v>0.25700000000000001</v>
      </c>
      <c r="U2555" s="200">
        <f>TRUNC(('TARIFA ENTREGA A DIRECCION USD'!F2555-'TARIFA ENTREGA A DIRECCION USD'!D2555)/'TARIFA ENTREGA A DIRECCION USD'!D2555,3)</f>
        <v>0.43099999999999999</v>
      </c>
      <c r="V2555" s="200">
        <f>TRUNC(('TARIFA ENTREGA A DIRECCION USD'!G2555-'TARIFA ENTREGA A DIRECCION USD'!D2555)/'TARIFA ENTREGA A DIRECCION USD'!D2555,3)</f>
        <v>0.96099999999999997</v>
      </c>
      <c r="X2555" s="142">
        <v>16.12</v>
      </c>
      <c r="Y2555" s="190">
        <v>2548</v>
      </c>
      <c r="Z2555" s="200">
        <v>0.55000000000000004</v>
      </c>
      <c r="AA2555" s="200">
        <v>0.13</v>
      </c>
      <c r="AB2555" s="200">
        <v>0.3</v>
      </c>
      <c r="AC2555" s="200">
        <v>0.85</v>
      </c>
      <c r="AL2555"/>
      <c r="AM2555"/>
      <c r="AN2555"/>
      <c r="AO2555"/>
      <c r="AP2555"/>
      <c r="AQ2555"/>
      <c r="AR2555"/>
      <c r="AS2555"/>
      <c r="AT2555"/>
      <c r="AU2555"/>
    </row>
    <row r="2556" spans="17:47" x14ac:dyDescent="0.2">
      <c r="Q2556" s="142">
        <f>TRUNC('TARIFA ENTREGA A DIRECCION USD'!D2557-'TARIFA ENTREGA A DIRECCION USD'!D2556,2)</f>
        <v>0.54</v>
      </c>
      <c r="R2556" s="190">
        <v>2549</v>
      </c>
      <c r="S2556" s="200">
        <f>TRUNC((('TARIFA ENTREGA A DIRECCION USD'!C2556-'TARIFA ENTREGA A DIRECCION USD'!D2556)/'TARIFA ENTREGA A DIRECCION USD'!D2556)+1,3)</f>
        <v>0.72399999999999998</v>
      </c>
      <c r="T2556" s="200">
        <f>TRUNC(('TARIFA ENTREGA A DIRECCION USD'!E2556-'TARIFA ENTREGA A DIRECCION USD'!D2556)/'TARIFA ENTREGA A DIRECCION USD'!D2556,3)</f>
        <v>0.25700000000000001</v>
      </c>
      <c r="U2556" s="200">
        <f>TRUNC(('TARIFA ENTREGA A DIRECCION USD'!F2556-'TARIFA ENTREGA A DIRECCION USD'!D2556)/'TARIFA ENTREGA A DIRECCION USD'!D2556,3)</f>
        <v>0.43099999999999999</v>
      </c>
      <c r="V2556" s="200">
        <f>TRUNC(('TARIFA ENTREGA A DIRECCION USD'!G2556-'TARIFA ENTREGA A DIRECCION USD'!D2556)/'TARIFA ENTREGA A DIRECCION USD'!D2556,3)</f>
        <v>0.96099999999999997</v>
      </c>
      <c r="X2556" s="142">
        <v>16.12</v>
      </c>
      <c r="Y2556" s="190">
        <v>2549</v>
      </c>
      <c r="Z2556" s="200">
        <v>0.55000000000000004</v>
      </c>
      <c r="AA2556" s="200">
        <v>0.13</v>
      </c>
      <c r="AB2556" s="200">
        <v>0.3</v>
      </c>
      <c r="AC2556" s="200">
        <v>0.85</v>
      </c>
      <c r="AL2556"/>
      <c r="AM2556"/>
      <c r="AN2556"/>
      <c r="AO2556"/>
      <c r="AP2556"/>
      <c r="AQ2556"/>
      <c r="AR2556"/>
      <c r="AS2556"/>
      <c r="AT2556"/>
      <c r="AU2556"/>
    </row>
    <row r="2557" spans="17:47" x14ac:dyDescent="0.2">
      <c r="Q2557" s="142">
        <f>TRUNC('TARIFA ENTREGA A DIRECCION USD'!D2558-'TARIFA ENTREGA A DIRECCION USD'!D2557,2)</f>
        <v>0.54</v>
      </c>
      <c r="R2557" s="190">
        <v>2550</v>
      </c>
      <c r="S2557" s="200">
        <f>TRUNC((('TARIFA ENTREGA A DIRECCION USD'!C2557-'TARIFA ENTREGA A DIRECCION USD'!D2557)/'TARIFA ENTREGA A DIRECCION USD'!D2557)+1,3)</f>
        <v>0.72399999999999998</v>
      </c>
      <c r="T2557" s="200">
        <f>TRUNC(('TARIFA ENTREGA A DIRECCION USD'!E2557-'TARIFA ENTREGA A DIRECCION USD'!D2557)/'TARIFA ENTREGA A DIRECCION USD'!D2557,3)</f>
        <v>0.25700000000000001</v>
      </c>
      <c r="U2557" s="200">
        <f>TRUNC(('TARIFA ENTREGA A DIRECCION USD'!F2557-'TARIFA ENTREGA A DIRECCION USD'!D2557)/'TARIFA ENTREGA A DIRECCION USD'!D2557,3)</f>
        <v>0.43099999999999999</v>
      </c>
      <c r="V2557" s="200">
        <f>TRUNC(('TARIFA ENTREGA A DIRECCION USD'!G2557-'TARIFA ENTREGA A DIRECCION USD'!D2557)/'TARIFA ENTREGA A DIRECCION USD'!D2557,3)</f>
        <v>0.96099999999999997</v>
      </c>
      <c r="X2557" s="142">
        <v>16.12</v>
      </c>
      <c r="Y2557" s="190">
        <v>2550</v>
      </c>
      <c r="Z2557" s="200">
        <v>0.55000000000000004</v>
      </c>
      <c r="AA2557" s="200">
        <v>0.13</v>
      </c>
      <c r="AB2557" s="200">
        <v>0.3</v>
      </c>
      <c r="AC2557" s="200">
        <v>0.85</v>
      </c>
      <c r="AL2557"/>
      <c r="AM2557"/>
      <c r="AN2557"/>
      <c r="AO2557"/>
      <c r="AP2557"/>
      <c r="AQ2557"/>
      <c r="AR2557"/>
      <c r="AS2557"/>
      <c r="AT2557"/>
      <c r="AU2557"/>
    </row>
    <row r="2558" spans="17:47" x14ac:dyDescent="0.2">
      <c r="Q2558" s="142">
        <f>TRUNC('TARIFA ENTREGA A DIRECCION USD'!D2559-'TARIFA ENTREGA A DIRECCION USD'!D2558,2)</f>
        <v>0.54</v>
      </c>
      <c r="R2558" s="190">
        <v>2551</v>
      </c>
      <c r="S2558" s="200">
        <f>TRUNC((('TARIFA ENTREGA A DIRECCION USD'!C2558-'TARIFA ENTREGA A DIRECCION USD'!D2558)/'TARIFA ENTREGA A DIRECCION USD'!D2558)+1,3)</f>
        <v>0.72399999999999998</v>
      </c>
      <c r="T2558" s="200">
        <f>TRUNC(('TARIFA ENTREGA A DIRECCION USD'!E2558-'TARIFA ENTREGA A DIRECCION USD'!D2558)/'TARIFA ENTREGA A DIRECCION USD'!D2558,3)</f>
        <v>0.25700000000000001</v>
      </c>
      <c r="U2558" s="200">
        <f>TRUNC(('TARIFA ENTREGA A DIRECCION USD'!F2558-'TARIFA ENTREGA A DIRECCION USD'!D2558)/'TARIFA ENTREGA A DIRECCION USD'!D2558,3)</f>
        <v>0.43099999999999999</v>
      </c>
      <c r="V2558" s="200">
        <f>TRUNC(('TARIFA ENTREGA A DIRECCION USD'!G2558-'TARIFA ENTREGA A DIRECCION USD'!D2558)/'TARIFA ENTREGA A DIRECCION USD'!D2558,3)</f>
        <v>0.96099999999999997</v>
      </c>
      <c r="X2558" s="142">
        <v>16.12</v>
      </c>
      <c r="Y2558" s="190">
        <v>2551</v>
      </c>
      <c r="Z2558" s="200">
        <v>0.55000000000000004</v>
      </c>
      <c r="AA2558" s="200">
        <v>0.13</v>
      </c>
      <c r="AB2558" s="200">
        <v>0.3</v>
      </c>
      <c r="AC2558" s="200">
        <v>0.85</v>
      </c>
      <c r="AL2558"/>
      <c r="AM2558"/>
      <c r="AN2558"/>
      <c r="AO2558"/>
      <c r="AP2558"/>
      <c r="AQ2558"/>
      <c r="AR2558"/>
      <c r="AS2558"/>
      <c r="AT2558"/>
      <c r="AU2558"/>
    </row>
    <row r="2559" spans="17:47" x14ac:dyDescent="0.2">
      <c r="Q2559" s="142">
        <f>TRUNC('TARIFA ENTREGA A DIRECCION USD'!D2560-'TARIFA ENTREGA A DIRECCION USD'!D2559,2)</f>
        <v>0.54</v>
      </c>
      <c r="R2559" s="190">
        <v>2552</v>
      </c>
      <c r="S2559" s="200">
        <f>TRUNC((('TARIFA ENTREGA A DIRECCION USD'!C2559-'TARIFA ENTREGA A DIRECCION USD'!D2559)/'TARIFA ENTREGA A DIRECCION USD'!D2559)+1,3)</f>
        <v>0.72399999999999998</v>
      </c>
      <c r="T2559" s="200">
        <f>TRUNC(('TARIFA ENTREGA A DIRECCION USD'!E2559-'TARIFA ENTREGA A DIRECCION USD'!D2559)/'TARIFA ENTREGA A DIRECCION USD'!D2559,3)</f>
        <v>0.25700000000000001</v>
      </c>
      <c r="U2559" s="200">
        <f>TRUNC(('TARIFA ENTREGA A DIRECCION USD'!F2559-'TARIFA ENTREGA A DIRECCION USD'!D2559)/'TARIFA ENTREGA A DIRECCION USD'!D2559,3)</f>
        <v>0.43099999999999999</v>
      </c>
      <c r="V2559" s="200">
        <f>TRUNC(('TARIFA ENTREGA A DIRECCION USD'!G2559-'TARIFA ENTREGA A DIRECCION USD'!D2559)/'TARIFA ENTREGA A DIRECCION USD'!D2559,3)</f>
        <v>0.96099999999999997</v>
      </c>
      <c r="X2559" s="142">
        <v>16.12</v>
      </c>
      <c r="Y2559" s="190">
        <v>2552</v>
      </c>
      <c r="Z2559" s="200">
        <v>0.55000000000000004</v>
      </c>
      <c r="AA2559" s="200">
        <v>0.13</v>
      </c>
      <c r="AB2559" s="200">
        <v>0.3</v>
      </c>
      <c r="AC2559" s="200">
        <v>0.85</v>
      </c>
      <c r="AL2559"/>
      <c r="AM2559"/>
      <c r="AN2559"/>
      <c r="AO2559"/>
      <c r="AP2559"/>
      <c r="AQ2559"/>
      <c r="AR2559"/>
      <c r="AS2559"/>
      <c r="AT2559"/>
      <c r="AU2559"/>
    </row>
    <row r="2560" spans="17:47" x14ac:dyDescent="0.2">
      <c r="Q2560" s="142">
        <f>TRUNC('TARIFA ENTREGA A DIRECCION USD'!D2561-'TARIFA ENTREGA A DIRECCION USD'!D2560,2)</f>
        <v>0.54</v>
      </c>
      <c r="R2560" s="190">
        <v>2553</v>
      </c>
      <c r="S2560" s="200">
        <f>TRUNC((('TARIFA ENTREGA A DIRECCION USD'!C2560-'TARIFA ENTREGA A DIRECCION USD'!D2560)/'TARIFA ENTREGA A DIRECCION USD'!D2560)+1,3)</f>
        <v>0.72399999999999998</v>
      </c>
      <c r="T2560" s="200">
        <f>TRUNC(('TARIFA ENTREGA A DIRECCION USD'!E2560-'TARIFA ENTREGA A DIRECCION USD'!D2560)/'TARIFA ENTREGA A DIRECCION USD'!D2560,3)</f>
        <v>0.25700000000000001</v>
      </c>
      <c r="U2560" s="200">
        <f>TRUNC(('TARIFA ENTREGA A DIRECCION USD'!F2560-'TARIFA ENTREGA A DIRECCION USD'!D2560)/'TARIFA ENTREGA A DIRECCION USD'!D2560,3)</f>
        <v>0.43099999999999999</v>
      </c>
      <c r="V2560" s="200">
        <f>TRUNC(('TARIFA ENTREGA A DIRECCION USD'!G2560-'TARIFA ENTREGA A DIRECCION USD'!D2560)/'TARIFA ENTREGA A DIRECCION USD'!D2560,3)</f>
        <v>0.96099999999999997</v>
      </c>
      <c r="X2560" s="142">
        <v>16.12</v>
      </c>
      <c r="Y2560" s="190">
        <v>2553</v>
      </c>
      <c r="Z2560" s="200">
        <v>0.55000000000000004</v>
      </c>
      <c r="AA2560" s="200">
        <v>0.13</v>
      </c>
      <c r="AB2560" s="200">
        <v>0.3</v>
      </c>
      <c r="AC2560" s="200">
        <v>0.85</v>
      </c>
      <c r="AL2560"/>
      <c r="AM2560"/>
      <c r="AN2560"/>
      <c r="AO2560"/>
      <c r="AP2560"/>
      <c r="AQ2560"/>
      <c r="AR2560"/>
      <c r="AS2560"/>
      <c r="AT2560"/>
      <c r="AU2560"/>
    </row>
    <row r="2561" spans="17:47" x14ac:dyDescent="0.2">
      <c r="Q2561" s="142">
        <f>TRUNC('TARIFA ENTREGA A DIRECCION USD'!D2562-'TARIFA ENTREGA A DIRECCION USD'!D2561,2)</f>
        <v>0.54</v>
      </c>
      <c r="R2561" s="190">
        <v>2554</v>
      </c>
      <c r="S2561" s="200">
        <f>TRUNC((('TARIFA ENTREGA A DIRECCION USD'!C2561-'TARIFA ENTREGA A DIRECCION USD'!D2561)/'TARIFA ENTREGA A DIRECCION USD'!D2561)+1,3)</f>
        <v>0.72399999999999998</v>
      </c>
      <c r="T2561" s="200">
        <f>TRUNC(('TARIFA ENTREGA A DIRECCION USD'!E2561-'TARIFA ENTREGA A DIRECCION USD'!D2561)/'TARIFA ENTREGA A DIRECCION USD'!D2561,3)</f>
        <v>0.25700000000000001</v>
      </c>
      <c r="U2561" s="200">
        <f>TRUNC(('TARIFA ENTREGA A DIRECCION USD'!F2561-'TARIFA ENTREGA A DIRECCION USD'!D2561)/'TARIFA ENTREGA A DIRECCION USD'!D2561,3)</f>
        <v>0.43099999999999999</v>
      </c>
      <c r="V2561" s="200">
        <f>TRUNC(('TARIFA ENTREGA A DIRECCION USD'!G2561-'TARIFA ENTREGA A DIRECCION USD'!D2561)/'TARIFA ENTREGA A DIRECCION USD'!D2561,3)</f>
        <v>0.96099999999999997</v>
      </c>
      <c r="X2561" s="142">
        <v>16.12</v>
      </c>
      <c r="Y2561" s="190">
        <v>2554</v>
      </c>
      <c r="Z2561" s="200">
        <v>0.55000000000000004</v>
      </c>
      <c r="AA2561" s="200">
        <v>0.13</v>
      </c>
      <c r="AB2561" s="200">
        <v>0.3</v>
      </c>
      <c r="AC2561" s="200">
        <v>0.85</v>
      </c>
      <c r="AL2561"/>
      <c r="AM2561"/>
      <c r="AN2561"/>
      <c r="AO2561"/>
      <c r="AP2561"/>
      <c r="AQ2561"/>
      <c r="AR2561"/>
      <c r="AS2561"/>
      <c r="AT2561"/>
      <c r="AU2561"/>
    </row>
    <row r="2562" spans="17:47" x14ac:dyDescent="0.2">
      <c r="Q2562" s="142">
        <f>TRUNC('TARIFA ENTREGA A DIRECCION USD'!D2563-'TARIFA ENTREGA A DIRECCION USD'!D2562,2)</f>
        <v>0.54</v>
      </c>
      <c r="R2562" s="190">
        <v>2555</v>
      </c>
      <c r="S2562" s="200">
        <f>TRUNC((('TARIFA ENTREGA A DIRECCION USD'!C2562-'TARIFA ENTREGA A DIRECCION USD'!D2562)/'TARIFA ENTREGA A DIRECCION USD'!D2562)+1,3)</f>
        <v>0.72399999999999998</v>
      </c>
      <c r="T2562" s="200">
        <f>TRUNC(('TARIFA ENTREGA A DIRECCION USD'!E2562-'TARIFA ENTREGA A DIRECCION USD'!D2562)/'TARIFA ENTREGA A DIRECCION USD'!D2562,3)</f>
        <v>0.25700000000000001</v>
      </c>
      <c r="U2562" s="200">
        <f>TRUNC(('TARIFA ENTREGA A DIRECCION USD'!F2562-'TARIFA ENTREGA A DIRECCION USD'!D2562)/'TARIFA ENTREGA A DIRECCION USD'!D2562,3)</f>
        <v>0.43099999999999999</v>
      </c>
      <c r="V2562" s="200">
        <f>TRUNC(('TARIFA ENTREGA A DIRECCION USD'!G2562-'TARIFA ENTREGA A DIRECCION USD'!D2562)/'TARIFA ENTREGA A DIRECCION USD'!D2562,3)</f>
        <v>0.96099999999999997</v>
      </c>
      <c r="X2562" s="142">
        <v>16.12</v>
      </c>
      <c r="Y2562" s="190">
        <v>2555</v>
      </c>
      <c r="Z2562" s="200">
        <v>0.55000000000000004</v>
      </c>
      <c r="AA2562" s="200">
        <v>0.13</v>
      </c>
      <c r="AB2562" s="200">
        <v>0.3</v>
      </c>
      <c r="AC2562" s="200">
        <v>0.85</v>
      </c>
      <c r="AL2562"/>
      <c r="AM2562"/>
      <c r="AN2562"/>
      <c r="AO2562"/>
      <c r="AP2562"/>
      <c r="AQ2562"/>
      <c r="AR2562"/>
      <c r="AS2562"/>
      <c r="AT2562"/>
      <c r="AU2562"/>
    </row>
    <row r="2563" spans="17:47" x14ac:dyDescent="0.2">
      <c r="Q2563" s="142">
        <f>TRUNC('TARIFA ENTREGA A DIRECCION USD'!D2564-'TARIFA ENTREGA A DIRECCION USD'!D2563,2)</f>
        <v>0.54</v>
      </c>
      <c r="R2563" s="190">
        <v>2556</v>
      </c>
      <c r="S2563" s="200">
        <f>TRUNC((('TARIFA ENTREGA A DIRECCION USD'!C2563-'TARIFA ENTREGA A DIRECCION USD'!D2563)/'TARIFA ENTREGA A DIRECCION USD'!D2563)+1,3)</f>
        <v>0.72399999999999998</v>
      </c>
      <c r="T2563" s="200">
        <f>TRUNC(('TARIFA ENTREGA A DIRECCION USD'!E2563-'TARIFA ENTREGA A DIRECCION USD'!D2563)/'TARIFA ENTREGA A DIRECCION USD'!D2563,3)</f>
        <v>0.25700000000000001</v>
      </c>
      <c r="U2563" s="200">
        <f>TRUNC(('TARIFA ENTREGA A DIRECCION USD'!F2563-'TARIFA ENTREGA A DIRECCION USD'!D2563)/'TARIFA ENTREGA A DIRECCION USD'!D2563,3)</f>
        <v>0.43099999999999999</v>
      </c>
      <c r="V2563" s="200">
        <f>TRUNC(('TARIFA ENTREGA A DIRECCION USD'!G2563-'TARIFA ENTREGA A DIRECCION USD'!D2563)/'TARIFA ENTREGA A DIRECCION USD'!D2563,3)</f>
        <v>0.96099999999999997</v>
      </c>
      <c r="X2563" s="142">
        <v>16.12</v>
      </c>
      <c r="Y2563" s="190">
        <v>2556</v>
      </c>
      <c r="Z2563" s="200">
        <v>0.55000000000000004</v>
      </c>
      <c r="AA2563" s="200">
        <v>0.13</v>
      </c>
      <c r="AB2563" s="200">
        <v>0.3</v>
      </c>
      <c r="AC2563" s="200">
        <v>0.85</v>
      </c>
      <c r="AL2563"/>
      <c r="AM2563"/>
      <c r="AN2563"/>
      <c r="AO2563"/>
      <c r="AP2563"/>
      <c r="AQ2563"/>
      <c r="AR2563"/>
      <c r="AS2563"/>
      <c r="AT2563"/>
      <c r="AU2563"/>
    </row>
    <row r="2564" spans="17:47" x14ac:dyDescent="0.2">
      <c r="Q2564" s="142">
        <f>TRUNC('TARIFA ENTREGA A DIRECCION USD'!D2565-'TARIFA ENTREGA A DIRECCION USD'!D2564,2)</f>
        <v>0.54</v>
      </c>
      <c r="R2564" s="190">
        <v>2557</v>
      </c>
      <c r="S2564" s="200">
        <f>TRUNC((('TARIFA ENTREGA A DIRECCION USD'!C2564-'TARIFA ENTREGA A DIRECCION USD'!D2564)/'TARIFA ENTREGA A DIRECCION USD'!D2564)+1,3)</f>
        <v>0.72399999999999998</v>
      </c>
      <c r="T2564" s="200">
        <f>TRUNC(('TARIFA ENTREGA A DIRECCION USD'!E2564-'TARIFA ENTREGA A DIRECCION USD'!D2564)/'TARIFA ENTREGA A DIRECCION USD'!D2564,3)</f>
        <v>0.25700000000000001</v>
      </c>
      <c r="U2564" s="200">
        <f>TRUNC(('TARIFA ENTREGA A DIRECCION USD'!F2564-'TARIFA ENTREGA A DIRECCION USD'!D2564)/'TARIFA ENTREGA A DIRECCION USD'!D2564,3)</f>
        <v>0.43099999999999999</v>
      </c>
      <c r="V2564" s="200">
        <f>TRUNC(('TARIFA ENTREGA A DIRECCION USD'!G2564-'TARIFA ENTREGA A DIRECCION USD'!D2564)/'TARIFA ENTREGA A DIRECCION USD'!D2564,3)</f>
        <v>0.96099999999999997</v>
      </c>
      <c r="X2564" s="142">
        <v>16.12</v>
      </c>
      <c r="Y2564" s="190">
        <v>2557</v>
      </c>
      <c r="Z2564" s="200">
        <v>0.55000000000000004</v>
      </c>
      <c r="AA2564" s="200">
        <v>0.13</v>
      </c>
      <c r="AB2564" s="200">
        <v>0.3</v>
      </c>
      <c r="AC2564" s="200">
        <v>0.85</v>
      </c>
      <c r="AL2564"/>
      <c r="AM2564"/>
      <c r="AN2564"/>
      <c r="AO2564"/>
      <c r="AP2564"/>
      <c r="AQ2564"/>
      <c r="AR2564"/>
      <c r="AS2564"/>
      <c r="AT2564"/>
      <c r="AU2564"/>
    </row>
    <row r="2565" spans="17:47" x14ac:dyDescent="0.2">
      <c r="Q2565" s="142">
        <f>TRUNC('TARIFA ENTREGA A DIRECCION USD'!D2566-'TARIFA ENTREGA A DIRECCION USD'!D2565,2)</f>
        <v>0.54</v>
      </c>
      <c r="R2565" s="190">
        <v>2558</v>
      </c>
      <c r="S2565" s="200">
        <f>TRUNC((('TARIFA ENTREGA A DIRECCION USD'!C2565-'TARIFA ENTREGA A DIRECCION USD'!D2565)/'TARIFA ENTREGA A DIRECCION USD'!D2565)+1,3)</f>
        <v>0.72399999999999998</v>
      </c>
      <c r="T2565" s="200">
        <f>TRUNC(('TARIFA ENTREGA A DIRECCION USD'!E2565-'TARIFA ENTREGA A DIRECCION USD'!D2565)/'TARIFA ENTREGA A DIRECCION USD'!D2565,3)</f>
        <v>0.25700000000000001</v>
      </c>
      <c r="U2565" s="200">
        <f>TRUNC(('TARIFA ENTREGA A DIRECCION USD'!F2565-'TARIFA ENTREGA A DIRECCION USD'!D2565)/'TARIFA ENTREGA A DIRECCION USD'!D2565,3)</f>
        <v>0.43099999999999999</v>
      </c>
      <c r="V2565" s="200">
        <f>TRUNC(('TARIFA ENTREGA A DIRECCION USD'!G2565-'TARIFA ENTREGA A DIRECCION USD'!D2565)/'TARIFA ENTREGA A DIRECCION USD'!D2565,3)</f>
        <v>0.96099999999999997</v>
      </c>
      <c r="X2565" s="142">
        <v>16.12</v>
      </c>
      <c r="Y2565" s="190">
        <v>2558</v>
      </c>
      <c r="Z2565" s="200">
        <v>0.55000000000000004</v>
      </c>
      <c r="AA2565" s="200">
        <v>0.13</v>
      </c>
      <c r="AB2565" s="200">
        <v>0.3</v>
      </c>
      <c r="AC2565" s="200">
        <v>0.85</v>
      </c>
      <c r="AL2565"/>
      <c r="AM2565"/>
      <c r="AN2565"/>
      <c r="AO2565"/>
      <c r="AP2565"/>
      <c r="AQ2565"/>
      <c r="AR2565"/>
      <c r="AS2565"/>
      <c r="AT2565"/>
      <c r="AU2565"/>
    </row>
    <row r="2566" spans="17:47" x14ac:dyDescent="0.2">
      <c r="Q2566" s="142">
        <f>TRUNC('TARIFA ENTREGA A DIRECCION USD'!D2567-'TARIFA ENTREGA A DIRECCION USD'!D2566,2)</f>
        <v>0.54</v>
      </c>
      <c r="R2566" s="190">
        <v>2559</v>
      </c>
      <c r="S2566" s="200">
        <f>TRUNC((('TARIFA ENTREGA A DIRECCION USD'!C2566-'TARIFA ENTREGA A DIRECCION USD'!D2566)/'TARIFA ENTREGA A DIRECCION USD'!D2566)+1,3)</f>
        <v>0.72399999999999998</v>
      </c>
      <c r="T2566" s="200">
        <f>TRUNC(('TARIFA ENTREGA A DIRECCION USD'!E2566-'TARIFA ENTREGA A DIRECCION USD'!D2566)/'TARIFA ENTREGA A DIRECCION USD'!D2566,3)</f>
        <v>0.25700000000000001</v>
      </c>
      <c r="U2566" s="200">
        <f>TRUNC(('TARIFA ENTREGA A DIRECCION USD'!F2566-'TARIFA ENTREGA A DIRECCION USD'!D2566)/'TARIFA ENTREGA A DIRECCION USD'!D2566,3)</f>
        <v>0.43099999999999999</v>
      </c>
      <c r="V2566" s="200">
        <f>TRUNC(('TARIFA ENTREGA A DIRECCION USD'!G2566-'TARIFA ENTREGA A DIRECCION USD'!D2566)/'TARIFA ENTREGA A DIRECCION USD'!D2566,3)</f>
        <v>0.96099999999999997</v>
      </c>
      <c r="X2566" s="142">
        <v>16.12</v>
      </c>
      <c r="Y2566" s="190">
        <v>2559</v>
      </c>
      <c r="Z2566" s="200">
        <v>0.55000000000000004</v>
      </c>
      <c r="AA2566" s="200">
        <v>0.13</v>
      </c>
      <c r="AB2566" s="200">
        <v>0.3</v>
      </c>
      <c r="AC2566" s="200">
        <v>0.85</v>
      </c>
      <c r="AL2566"/>
      <c r="AM2566"/>
      <c r="AN2566"/>
      <c r="AO2566"/>
      <c r="AP2566"/>
      <c r="AQ2566"/>
      <c r="AR2566"/>
      <c r="AS2566"/>
      <c r="AT2566"/>
      <c r="AU2566"/>
    </row>
    <row r="2567" spans="17:47" x14ac:dyDescent="0.2">
      <c r="Q2567" s="142">
        <f>TRUNC('TARIFA ENTREGA A DIRECCION USD'!D2568-'TARIFA ENTREGA A DIRECCION USD'!D2567,2)</f>
        <v>0.54</v>
      </c>
      <c r="R2567" s="190">
        <v>2560</v>
      </c>
      <c r="S2567" s="200">
        <f>TRUNC((('TARIFA ENTREGA A DIRECCION USD'!C2567-'TARIFA ENTREGA A DIRECCION USD'!D2567)/'TARIFA ENTREGA A DIRECCION USD'!D2567)+1,3)</f>
        <v>0.72399999999999998</v>
      </c>
      <c r="T2567" s="200">
        <f>TRUNC(('TARIFA ENTREGA A DIRECCION USD'!E2567-'TARIFA ENTREGA A DIRECCION USD'!D2567)/'TARIFA ENTREGA A DIRECCION USD'!D2567,3)</f>
        <v>0.25700000000000001</v>
      </c>
      <c r="U2567" s="200">
        <f>TRUNC(('TARIFA ENTREGA A DIRECCION USD'!F2567-'TARIFA ENTREGA A DIRECCION USD'!D2567)/'TARIFA ENTREGA A DIRECCION USD'!D2567,3)</f>
        <v>0.43099999999999999</v>
      </c>
      <c r="V2567" s="200">
        <f>TRUNC(('TARIFA ENTREGA A DIRECCION USD'!G2567-'TARIFA ENTREGA A DIRECCION USD'!D2567)/'TARIFA ENTREGA A DIRECCION USD'!D2567,3)</f>
        <v>0.96099999999999997</v>
      </c>
      <c r="X2567" s="142">
        <v>16.12</v>
      </c>
      <c r="Y2567" s="190">
        <v>2560</v>
      </c>
      <c r="Z2567" s="200">
        <v>0.55000000000000004</v>
      </c>
      <c r="AA2567" s="200">
        <v>0.13</v>
      </c>
      <c r="AB2567" s="200">
        <v>0.3</v>
      </c>
      <c r="AC2567" s="200">
        <v>0.85</v>
      </c>
      <c r="AL2567"/>
      <c r="AM2567"/>
      <c r="AN2567"/>
      <c r="AO2567"/>
      <c r="AP2567"/>
      <c r="AQ2567"/>
      <c r="AR2567"/>
      <c r="AS2567"/>
      <c r="AT2567"/>
      <c r="AU2567"/>
    </row>
    <row r="2568" spans="17:47" x14ac:dyDescent="0.2">
      <c r="Q2568" s="142">
        <f>TRUNC('TARIFA ENTREGA A DIRECCION USD'!D2569-'TARIFA ENTREGA A DIRECCION USD'!D2568,2)</f>
        <v>0.54</v>
      </c>
      <c r="R2568" s="190">
        <v>2561</v>
      </c>
      <c r="S2568" s="200">
        <f>TRUNC((('TARIFA ENTREGA A DIRECCION USD'!C2568-'TARIFA ENTREGA A DIRECCION USD'!D2568)/'TARIFA ENTREGA A DIRECCION USD'!D2568)+1,3)</f>
        <v>0.72399999999999998</v>
      </c>
      <c r="T2568" s="200">
        <f>TRUNC(('TARIFA ENTREGA A DIRECCION USD'!E2568-'TARIFA ENTREGA A DIRECCION USD'!D2568)/'TARIFA ENTREGA A DIRECCION USD'!D2568,3)</f>
        <v>0.25700000000000001</v>
      </c>
      <c r="U2568" s="200">
        <f>TRUNC(('TARIFA ENTREGA A DIRECCION USD'!F2568-'TARIFA ENTREGA A DIRECCION USD'!D2568)/'TARIFA ENTREGA A DIRECCION USD'!D2568,3)</f>
        <v>0.43099999999999999</v>
      </c>
      <c r="V2568" s="200">
        <f>TRUNC(('TARIFA ENTREGA A DIRECCION USD'!G2568-'TARIFA ENTREGA A DIRECCION USD'!D2568)/'TARIFA ENTREGA A DIRECCION USD'!D2568,3)</f>
        <v>0.96199999999999997</v>
      </c>
      <c r="X2568" s="142">
        <v>16.12</v>
      </c>
      <c r="Y2568" s="190">
        <v>2561</v>
      </c>
      <c r="Z2568" s="200">
        <v>0.55000000000000004</v>
      </c>
      <c r="AA2568" s="200">
        <v>0.13</v>
      </c>
      <c r="AB2568" s="200">
        <v>0.3</v>
      </c>
      <c r="AC2568" s="200">
        <v>0.85</v>
      </c>
      <c r="AL2568"/>
      <c r="AM2568"/>
      <c r="AN2568"/>
      <c r="AO2568"/>
      <c r="AP2568"/>
      <c r="AQ2568"/>
      <c r="AR2568"/>
      <c r="AS2568"/>
      <c r="AT2568"/>
      <c r="AU2568"/>
    </row>
    <row r="2569" spans="17:47" x14ac:dyDescent="0.2">
      <c r="Q2569" s="142">
        <f>TRUNC('TARIFA ENTREGA A DIRECCION USD'!D2570-'TARIFA ENTREGA A DIRECCION USD'!D2569,2)</f>
        <v>0.54</v>
      </c>
      <c r="R2569" s="190">
        <v>2562</v>
      </c>
      <c r="S2569" s="200">
        <f>TRUNC((('TARIFA ENTREGA A DIRECCION USD'!C2569-'TARIFA ENTREGA A DIRECCION USD'!D2569)/'TARIFA ENTREGA A DIRECCION USD'!D2569)+1,3)</f>
        <v>0.72399999999999998</v>
      </c>
      <c r="T2569" s="200">
        <f>TRUNC(('TARIFA ENTREGA A DIRECCION USD'!E2569-'TARIFA ENTREGA A DIRECCION USD'!D2569)/'TARIFA ENTREGA A DIRECCION USD'!D2569,3)</f>
        <v>0.25700000000000001</v>
      </c>
      <c r="U2569" s="200">
        <f>TRUNC(('TARIFA ENTREGA A DIRECCION USD'!F2569-'TARIFA ENTREGA A DIRECCION USD'!D2569)/'TARIFA ENTREGA A DIRECCION USD'!D2569,3)</f>
        <v>0.43099999999999999</v>
      </c>
      <c r="V2569" s="200">
        <f>TRUNC(('TARIFA ENTREGA A DIRECCION USD'!G2569-'TARIFA ENTREGA A DIRECCION USD'!D2569)/'TARIFA ENTREGA A DIRECCION USD'!D2569,3)</f>
        <v>0.96199999999999997</v>
      </c>
      <c r="X2569" s="142">
        <v>16.12</v>
      </c>
      <c r="Y2569" s="190">
        <v>2562</v>
      </c>
      <c r="Z2569" s="200">
        <v>0.55000000000000004</v>
      </c>
      <c r="AA2569" s="200">
        <v>0.13</v>
      </c>
      <c r="AB2569" s="200">
        <v>0.3</v>
      </c>
      <c r="AC2569" s="200">
        <v>0.85</v>
      </c>
      <c r="AL2569"/>
      <c r="AM2569"/>
      <c r="AN2569"/>
      <c r="AO2569"/>
      <c r="AP2569"/>
      <c r="AQ2569"/>
      <c r="AR2569"/>
      <c r="AS2569"/>
      <c r="AT2569"/>
      <c r="AU2569"/>
    </row>
    <row r="2570" spans="17:47" x14ac:dyDescent="0.2">
      <c r="Q2570" s="142">
        <f>TRUNC('TARIFA ENTREGA A DIRECCION USD'!D2571-'TARIFA ENTREGA A DIRECCION USD'!D2570,2)</f>
        <v>0.54</v>
      </c>
      <c r="R2570" s="190">
        <v>2563</v>
      </c>
      <c r="S2570" s="200">
        <f>TRUNC((('TARIFA ENTREGA A DIRECCION USD'!C2570-'TARIFA ENTREGA A DIRECCION USD'!D2570)/'TARIFA ENTREGA A DIRECCION USD'!D2570)+1,3)</f>
        <v>0.72399999999999998</v>
      </c>
      <c r="T2570" s="200">
        <f>TRUNC(('TARIFA ENTREGA A DIRECCION USD'!E2570-'TARIFA ENTREGA A DIRECCION USD'!D2570)/'TARIFA ENTREGA A DIRECCION USD'!D2570,3)</f>
        <v>0.25700000000000001</v>
      </c>
      <c r="U2570" s="200">
        <f>TRUNC(('TARIFA ENTREGA A DIRECCION USD'!F2570-'TARIFA ENTREGA A DIRECCION USD'!D2570)/'TARIFA ENTREGA A DIRECCION USD'!D2570,3)</f>
        <v>0.43099999999999999</v>
      </c>
      <c r="V2570" s="200">
        <f>TRUNC(('TARIFA ENTREGA A DIRECCION USD'!G2570-'TARIFA ENTREGA A DIRECCION USD'!D2570)/'TARIFA ENTREGA A DIRECCION USD'!D2570,3)</f>
        <v>0.96199999999999997</v>
      </c>
      <c r="X2570" s="142">
        <v>16.12</v>
      </c>
      <c r="Y2570" s="190">
        <v>2563</v>
      </c>
      <c r="Z2570" s="200">
        <v>0.55000000000000004</v>
      </c>
      <c r="AA2570" s="200">
        <v>0.13</v>
      </c>
      <c r="AB2570" s="200">
        <v>0.3</v>
      </c>
      <c r="AC2570" s="200">
        <v>0.85</v>
      </c>
      <c r="AL2570"/>
      <c r="AM2570"/>
      <c r="AN2570"/>
      <c r="AO2570"/>
      <c r="AP2570"/>
      <c r="AQ2570"/>
      <c r="AR2570"/>
      <c r="AS2570"/>
      <c r="AT2570"/>
      <c r="AU2570"/>
    </row>
    <row r="2571" spans="17:47" x14ac:dyDescent="0.2">
      <c r="Q2571" s="142">
        <f>TRUNC('TARIFA ENTREGA A DIRECCION USD'!D2572-'TARIFA ENTREGA A DIRECCION USD'!D2571,2)</f>
        <v>0.54</v>
      </c>
      <c r="R2571" s="190">
        <v>2564</v>
      </c>
      <c r="S2571" s="200">
        <f>TRUNC((('TARIFA ENTREGA A DIRECCION USD'!C2571-'TARIFA ENTREGA A DIRECCION USD'!D2571)/'TARIFA ENTREGA A DIRECCION USD'!D2571)+1,3)</f>
        <v>0.72399999999999998</v>
      </c>
      <c r="T2571" s="200">
        <f>TRUNC(('TARIFA ENTREGA A DIRECCION USD'!E2571-'TARIFA ENTREGA A DIRECCION USD'!D2571)/'TARIFA ENTREGA A DIRECCION USD'!D2571,3)</f>
        <v>0.25700000000000001</v>
      </c>
      <c r="U2571" s="200">
        <f>TRUNC(('TARIFA ENTREGA A DIRECCION USD'!F2571-'TARIFA ENTREGA A DIRECCION USD'!D2571)/'TARIFA ENTREGA A DIRECCION USD'!D2571,3)</f>
        <v>0.43099999999999999</v>
      </c>
      <c r="V2571" s="200">
        <f>TRUNC(('TARIFA ENTREGA A DIRECCION USD'!G2571-'TARIFA ENTREGA A DIRECCION USD'!D2571)/'TARIFA ENTREGA A DIRECCION USD'!D2571,3)</f>
        <v>0.96199999999999997</v>
      </c>
      <c r="X2571" s="142">
        <v>16.12</v>
      </c>
      <c r="Y2571" s="190">
        <v>2564</v>
      </c>
      <c r="Z2571" s="200">
        <v>0.55000000000000004</v>
      </c>
      <c r="AA2571" s="200">
        <v>0.13</v>
      </c>
      <c r="AB2571" s="200">
        <v>0.3</v>
      </c>
      <c r="AC2571" s="200">
        <v>0.85</v>
      </c>
      <c r="AL2571"/>
      <c r="AM2571"/>
      <c r="AN2571"/>
      <c r="AO2571"/>
      <c r="AP2571"/>
      <c r="AQ2571"/>
      <c r="AR2571"/>
      <c r="AS2571"/>
      <c r="AT2571"/>
      <c r="AU2571"/>
    </row>
    <row r="2572" spans="17:47" x14ac:dyDescent="0.2">
      <c r="Q2572" s="142">
        <f>TRUNC('TARIFA ENTREGA A DIRECCION USD'!D2573-'TARIFA ENTREGA A DIRECCION USD'!D2572,2)</f>
        <v>0.54</v>
      </c>
      <c r="R2572" s="190">
        <v>2565</v>
      </c>
      <c r="S2572" s="200">
        <f>TRUNC((('TARIFA ENTREGA A DIRECCION USD'!C2572-'TARIFA ENTREGA A DIRECCION USD'!D2572)/'TARIFA ENTREGA A DIRECCION USD'!D2572)+1,3)</f>
        <v>0.72399999999999998</v>
      </c>
      <c r="T2572" s="200">
        <f>TRUNC(('TARIFA ENTREGA A DIRECCION USD'!E2572-'TARIFA ENTREGA A DIRECCION USD'!D2572)/'TARIFA ENTREGA A DIRECCION USD'!D2572,3)</f>
        <v>0.25700000000000001</v>
      </c>
      <c r="U2572" s="200">
        <f>TRUNC(('TARIFA ENTREGA A DIRECCION USD'!F2572-'TARIFA ENTREGA A DIRECCION USD'!D2572)/'TARIFA ENTREGA A DIRECCION USD'!D2572,3)</f>
        <v>0.43099999999999999</v>
      </c>
      <c r="V2572" s="200">
        <f>TRUNC(('TARIFA ENTREGA A DIRECCION USD'!G2572-'TARIFA ENTREGA A DIRECCION USD'!D2572)/'TARIFA ENTREGA A DIRECCION USD'!D2572,3)</f>
        <v>0.96199999999999997</v>
      </c>
      <c r="X2572" s="142">
        <v>16.12</v>
      </c>
      <c r="Y2572" s="190">
        <v>2565</v>
      </c>
      <c r="Z2572" s="200">
        <v>0.55000000000000004</v>
      </c>
      <c r="AA2572" s="200">
        <v>0.13</v>
      </c>
      <c r="AB2572" s="200">
        <v>0.3</v>
      </c>
      <c r="AC2572" s="200">
        <v>0.85</v>
      </c>
      <c r="AL2572"/>
      <c r="AM2572"/>
      <c r="AN2572"/>
      <c r="AO2572"/>
      <c r="AP2572"/>
      <c r="AQ2572"/>
      <c r="AR2572"/>
      <c r="AS2572"/>
      <c r="AT2572"/>
      <c r="AU2572"/>
    </row>
    <row r="2573" spans="17:47" x14ac:dyDescent="0.2">
      <c r="Q2573" s="142">
        <f>TRUNC('TARIFA ENTREGA A DIRECCION USD'!D2574-'TARIFA ENTREGA A DIRECCION USD'!D2573,2)</f>
        <v>0.54</v>
      </c>
      <c r="R2573" s="190">
        <v>2566</v>
      </c>
      <c r="S2573" s="200">
        <f>TRUNC((('TARIFA ENTREGA A DIRECCION USD'!C2573-'TARIFA ENTREGA A DIRECCION USD'!D2573)/'TARIFA ENTREGA A DIRECCION USD'!D2573)+1,3)</f>
        <v>0.72399999999999998</v>
      </c>
      <c r="T2573" s="200">
        <f>TRUNC(('TARIFA ENTREGA A DIRECCION USD'!E2573-'TARIFA ENTREGA A DIRECCION USD'!D2573)/'TARIFA ENTREGA A DIRECCION USD'!D2573,3)</f>
        <v>0.25700000000000001</v>
      </c>
      <c r="U2573" s="200">
        <f>TRUNC(('TARIFA ENTREGA A DIRECCION USD'!F2573-'TARIFA ENTREGA A DIRECCION USD'!D2573)/'TARIFA ENTREGA A DIRECCION USD'!D2573,3)</f>
        <v>0.43099999999999999</v>
      </c>
      <c r="V2573" s="200">
        <f>TRUNC(('TARIFA ENTREGA A DIRECCION USD'!G2573-'TARIFA ENTREGA A DIRECCION USD'!D2573)/'TARIFA ENTREGA A DIRECCION USD'!D2573,3)</f>
        <v>0.96199999999999997</v>
      </c>
      <c r="X2573" s="142">
        <v>16.12</v>
      </c>
      <c r="Y2573" s="190">
        <v>2566</v>
      </c>
      <c r="Z2573" s="200">
        <v>0.55000000000000004</v>
      </c>
      <c r="AA2573" s="200">
        <v>0.13</v>
      </c>
      <c r="AB2573" s="200">
        <v>0.3</v>
      </c>
      <c r="AC2573" s="200">
        <v>0.85</v>
      </c>
      <c r="AL2573"/>
      <c r="AM2573"/>
      <c r="AN2573"/>
      <c r="AO2573"/>
      <c r="AP2573"/>
      <c r="AQ2573"/>
      <c r="AR2573"/>
      <c r="AS2573"/>
      <c r="AT2573"/>
      <c r="AU2573"/>
    </row>
    <row r="2574" spans="17:47" x14ac:dyDescent="0.2">
      <c r="Q2574" s="142">
        <f>TRUNC('TARIFA ENTREGA A DIRECCION USD'!D2575-'TARIFA ENTREGA A DIRECCION USD'!D2574,2)</f>
        <v>0.54</v>
      </c>
      <c r="R2574" s="190">
        <v>2567</v>
      </c>
      <c r="S2574" s="200">
        <f>TRUNC((('TARIFA ENTREGA A DIRECCION USD'!C2574-'TARIFA ENTREGA A DIRECCION USD'!D2574)/'TARIFA ENTREGA A DIRECCION USD'!D2574)+1,3)</f>
        <v>0.72399999999999998</v>
      </c>
      <c r="T2574" s="200">
        <f>TRUNC(('TARIFA ENTREGA A DIRECCION USD'!E2574-'TARIFA ENTREGA A DIRECCION USD'!D2574)/'TARIFA ENTREGA A DIRECCION USD'!D2574,3)</f>
        <v>0.25700000000000001</v>
      </c>
      <c r="U2574" s="200">
        <f>TRUNC(('TARIFA ENTREGA A DIRECCION USD'!F2574-'TARIFA ENTREGA A DIRECCION USD'!D2574)/'TARIFA ENTREGA A DIRECCION USD'!D2574,3)</f>
        <v>0.43099999999999999</v>
      </c>
      <c r="V2574" s="200">
        <f>TRUNC(('TARIFA ENTREGA A DIRECCION USD'!G2574-'TARIFA ENTREGA A DIRECCION USD'!D2574)/'TARIFA ENTREGA A DIRECCION USD'!D2574,3)</f>
        <v>0.96199999999999997</v>
      </c>
      <c r="X2574" s="142">
        <v>16.12</v>
      </c>
      <c r="Y2574" s="190">
        <v>2567</v>
      </c>
      <c r="Z2574" s="200">
        <v>0.55000000000000004</v>
      </c>
      <c r="AA2574" s="200">
        <v>0.13</v>
      </c>
      <c r="AB2574" s="200">
        <v>0.3</v>
      </c>
      <c r="AC2574" s="200">
        <v>0.85</v>
      </c>
      <c r="AL2574"/>
      <c r="AM2574"/>
      <c r="AN2574"/>
      <c r="AO2574"/>
      <c r="AP2574"/>
      <c r="AQ2574"/>
      <c r="AR2574"/>
      <c r="AS2574"/>
      <c r="AT2574"/>
      <c r="AU2574"/>
    </row>
    <row r="2575" spans="17:47" x14ac:dyDescent="0.2">
      <c r="Q2575" s="142">
        <f>TRUNC('TARIFA ENTREGA A DIRECCION USD'!D2576-'TARIFA ENTREGA A DIRECCION USD'!D2575,2)</f>
        <v>0.54</v>
      </c>
      <c r="R2575" s="190">
        <v>2568</v>
      </c>
      <c r="S2575" s="200">
        <f>TRUNC((('TARIFA ENTREGA A DIRECCION USD'!C2575-'TARIFA ENTREGA A DIRECCION USD'!D2575)/'TARIFA ENTREGA A DIRECCION USD'!D2575)+1,3)</f>
        <v>0.72399999999999998</v>
      </c>
      <c r="T2575" s="200">
        <f>TRUNC(('TARIFA ENTREGA A DIRECCION USD'!E2575-'TARIFA ENTREGA A DIRECCION USD'!D2575)/'TARIFA ENTREGA A DIRECCION USD'!D2575,3)</f>
        <v>0.25700000000000001</v>
      </c>
      <c r="U2575" s="200">
        <f>TRUNC(('TARIFA ENTREGA A DIRECCION USD'!F2575-'TARIFA ENTREGA A DIRECCION USD'!D2575)/'TARIFA ENTREGA A DIRECCION USD'!D2575,3)</f>
        <v>0.43099999999999999</v>
      </c>
      <c r="V2575" s="200">
        <f>TRUNC(('TARIFA ENTREGA A DIRECCION USD'!G2575-'TARIFA ENTREGA A DIRECCION USD'!D2575)/'TARIFA ENTREGA A DIRECCION USD'!D2575,3)</f>
        <v>0.96199999999999997</v>
      </c>
      <c r="X2575" s="142">
        <v>16.12</v>
      </c>
      <c r="Y2575" s="190">
        <v>2568</v>
      </c>
      <c r="Z2575" s="200">
        <v>0.55000000000000004</v>
      </c>
      <c r="AA2575" s="200">
        <v>0.13</v>
      </c>
      <c r="AB2575" s="200">
        <v>0.3</v>
      </c>
      <c r="AC2575" s="200">
        <v>0.85</v>
      </c>
      <c r="AL2575"/>
      <c r="AM2575"/>
      <c r="AN2575"/>
      <c r="AO2575"/>
      <c r="AP2575"/>
      <c r="AQ2575"/>
      <c r="AR2575"/>
      <c r="AS2575"/>
      <c r="AT2575"/>
      <c r="AU2575"/>
    </row>
    <row r="2576" spans="17:47" x14ac:dyDescent="0.2">
      <c r="Q2576" s="142">
        <f>TRUNC('TARIFA ENTREGA A DIRECCION USD'!D2577-'TARIFA ENTREGA A DIRECCION USD'!D2576,2)</f>
        <v>0.54</v>
      </c>
      <c r="R2576" s="190">
        <v>2569</v>
      </c>
      <c r="S2576" s="200">
        <f>TRUNC((('TARIFA ENTREGA A DIRECCION USD'!C2576-'TARIFA ENTREGA A DIRECCION USD'!D2576)/'TARIFA ENTREGA A DIRECCION USD'!D2576)+1,3)</f>
        <v>0.72399999999999998</v>
      </c>
      <c r="T2576" s="200">
        <f>TRUNC(('TARIFA ENTREGA A DIRECCION USD'!E2576-'TARIFA ENTREGA A DIRECCION USD'!D2576)/'TARIFA ENTREGA A DIRECCION USD'!D2576,3)</f>
        <v>0.25700000000000001</v>
      </c>
      <c r="U2576" s="200">
        <f>TRUNC(('TARIFA ENTREGA A DIRECCION USD'!F2576-'TARIFA ENTREGA A DIRECCION USD'!D2576)/'TARIFA ENTREGA A DIRECCION USD'!D2576,3)</f>
        <v>0.43099999999999999</v>
      </c>
      <c r="V2576" s="200">
        <f>TRUNC(('TARIFA ENTREGA A DIRECCION USD'!G2576-'TARIFA ENTREGA A DIRECCION USD'!D2576)/'TARIFA ENTREGA A DIRECCION USD'!D2576,3)</f>
        <v>0.96199999999999997</v>
      </c>
      <c r="X2576" s="142">
        <v>16.12</v>
      </c>
      <c r="Y2576" s="190">
        <v>2569</v>
      </c>
      <c r="Z2576" s="200">
        <v>0.55000000000000004</v>
      </c>
      <c r="AA2576" s="200">
        <v>0.13</v>
      </c>
      <c r="AB2576" s="200">
        <v>0.3</v>
      </c>
      <c r="AC2576" s="200">
        <v>0.85</v>
      </c>
      <c r="AL2576"/>
      <c r="AM2576"/>
      <c r="AN2576"/>
      <c r="AO2576"/>
      <c r="AP2576"/>
      <c r="AQ2576"/>
      <c r="AR2576"/>
      <c r="AS2576"/>
      <c r="AT2576"/>
      <c r="AU2576"/>
    </row>
    <row r="2577" spans="17:47" x14ac:dyDescent="0.2">
      <c r="Q2577" s="142">
        <f>TRUNC('TARIFA ENTREGA A DIRECCION USD'!D2578-'TARIFA ENTREGA A DIRECCION USD'!D2577,2)</f>
        <v>0.54</v>
      </c>
      <c r="R2577" s="190">
        <v>2570</v>
      </c>
      <c r="S2577" s="200">
        <f>TRUNC((('TARIFA ENTREGA A DIRECCION USD'!C2577-'TARIFA ENTREGA A DIRECCION USD'!D2577)/'TARIFA ENTREGA A DIRECCION USD'!D2577)+1,3)</f>
        <v>0.72399999999999998</v>
      </c>
      <c r="T2577" s="200">
        <f>TRUNC(('TARIFA ENTREGA A DIRECCION USD'!E2577-'TARIFA ENTREGA A DIRECCION USD'!D2577)/'TARIFA ENTREGA A DIRECCION USD'!D2577,3)</f>
        <v>0.25700000000000001</v>
      </c>
      <c r="U2577" s="200">
        <f>TRUNC(('TARIFA ENTREGA A DIRECCION USD'!F2577-'TARIFA ENTREGA A DIRECCION USD'!D2577)/'TARIFA ENTREGA A DIRECCION USD'!D2577,3)</f>
        <v>0.43099999999999999</v>
      </c>
      <c r="V2577" s="200">
        <f>TRUNC(('TARIFA ENTREGA A DIRECCION USD'!G2577-'TARIFA ENTREGA A DIRECCION USD'!D2577)/'TARIFA ENTREGA A DIRECCION USD'!D2577,3)</f>
        <v>0.96199999999999997</v>
      </c>
      <c r="X2577" s="142">
        <v>16.12</v>
      </c>
      <c r="Y2577" s="190">
        <v>2570</v>
      </c>
      <c r="Z2577" s="200">
        <v>0.55000000000000004</v>
      </c>
      <c r="AA2577" s="200">
        <v>0.13</v>
      </c>
      <c r="AB2577" s="200">
        <v>0.3</v>
      </c>
      <c r="AC2577" s="200">
        <v>0.85</v>
      </c>
      <c r="AL2577"/>
      <c r="AM2577"/>
      <c r="AN2577"/>
      <c r="AO2577"/>
      <c r="AP2577"/>
      <c r="AQ2577"/>
      <c r="AR2577"/>
      <c r="AS2577"/>
      <c r="AT2577"/>
      <c r="AU2577"/>
    </row>
    <row r="2578" spans="17:47" x14ac:dyDescent="0.2">
      <c r="Q2578" s="142">
        <f>TRUNC('TARIFA ENTREGA A DIRECCION USD'!D2579-'TARIFA ENTREGA A DIRECCION USD'!D2578,2)</f>
        <v>0.54</v>
      </c>
      <c r="R2578" s="190">
        <v>2571</v>
      </c>
      <c r="S2578" s="200">
        <f>TRUNC((('TARIFA ENTREGA A DIRECCION USD'!C2578-'TARIFA ENTREGA A DIRECCION USD'!D2578)/'TARIFA ENTREGA A DIRECCION USD'!D2578)+1,3)</f>
        <v>0.72399999999999998</v>
      </c>
      <c r="T2578" s="200">
        <f>TRUNC(('TARIFA ENTREGA A DIRECCION USD'!E2578-'TARIFA ENTREGA A DIRECCION USD'!D2578)/'TARIFA ENTREGA A DIRECCION USD'!D2578,3)</f>
        <v>0.25700000000000001</v>
      </c>
      <c r="U2578" s="200">
        <f>TRUNC(('TARIFA ENTREGA A DIRECCION USD'!F2578-'TARIFA ENTREGA A DIRECCION USD'!D2578)/'TARIFA ENTREGA A DIRECCION USD'!D2578,3)</f>
        <v>0.43099999999999999</v>
      </c>
      <c r="V2578" s="200">
        <f>TRUNC(('TARIFA ENTREGA A DIRECCION USD'!G2578-'TARIFA ENTREGA A DIRECCION USD'!D2578)/'TARIFA ENTREGA A DIRECCION USD'!D2578,3)</f>
        <v>0.96199999999999997</v>
      </c>
      <c r="X2578" s="142">
        <v>16.12</v>
      </c>
      <c r="Y2578" s="190">
        <v>2571</v>
      </c>
      <c r="Z2578" s="200">
        <v>0.55000000000000004</v>
      </c>
      <c r="AA2578" s="200">
        <v>0.13</v>
      </c>
      <c r="AB2578" s="200">
        <v>0.3</v>
      </c>
      <c r="AC2578" s="200">
        <v>0.85</v>
      </c>
      <c r="AL2578"/>
      <c r="AM2578"/>
      <c r="AN2578"/>
      <c r="AO2578"/>
      <c r="AP2578"/>
      <c r="AQ2578"/>
      <c r="AR2578"/>
      <c r="AS2578"/>
      <c r="AT2578"/>
      <c r="AU2578"/>
    </row>
    <row r="2579" spans="17:47" x14ac:dyDescent="0.2">
      <c r="Q2579" s="142">
        <f>TRUNC('TARIFA ENTREGA A DIRECCION USD'!D2580-'TARIFA ENTREGA A DIRECCION USD'!D2579,2)</f>
        <v>0.54</v>
      </c>
      <c r="R2579" s="190">
        <v>2572</v>
      </c>
      <c r="S2579" s="200">
        <f>TRUNC((('TARIFA ENTREGA A DIRECCION USD'!C2579-'TARIFA ENTREGA A DIRECCION USD'!D2579)/'TARIFA ENTREGA A DIRECCION USD'!D2579)+1,3)</f>
        <v>0.72399999999999998</v>
      </c>
      <c r="T2579" s="200">
        <f>TRUNC(('TARIFA ENTREGA A DIRECCION USD'!E2579-'TARIFA ENTREGA A DIRECCION USD'!D2579)/'TARIFA ENTREGA A DIRECCION USD'!D2579,3)</f>
        <v>0.25700000000000001</v>
      </c>
      <c r="U2579" s="200">
        <f>TRUNC(('TARIFA ENTREGA A DIRECCION USD'!F2579-'TARIFA ENTREGA A DIRECCION USD'!D2579)/'TARIFA ENTREGA A DIRECCION USD'!D2579,3)</f>
        <v>0.43099999999999999</v>
      </c>
      <c r="V2579" s="200">
        <f>TRUNC(('TARIFA ENTREGA A DIRECCION USD'!G2579-'TARIFA ENTREGA A DIRECCION USD'!D2579)/'TARIFA ENTREGA A DIRECCION USD'!D2579,3)</f>
        <v>0.96199999999999997</v>
      </c>
      <c r="X2579" s="142">
        <v>16.12</v>
      </c>
      <c r="Y2579" s="190">
        <v>2572</v>
      </c>
      <c r="Z2579" s="200">
        <v>0.55000000000000004</v>
      </c>
      <c r="AA2579" s="200">
        <v>0.13</v>
      </c>
      <c r="AB2579" s="200">
        <v>0.3</v>
      </c>
      <c r="AC2579" s="200">
        <v>0.85</v>
      </c>
      <c r="AL2579"/>
      <c r="AM2579"/>
      <c r="AN2579"/>
      <c r="AO2579"/>
      <c r="AP2579"/>
      <c r="AQ2579"/>
      <c r="AR2579"/>
      <c r="AS2579"/>
      <c r="AT2579"/>
      <c r="AU2579"/>
    </row>
    <row r="2580" spans="17:47" x14ac:dyDescent="0.2">
      <c r="Q2580" s="142">
        <f>TRUNC('TARIFA ENTREGA A DIRECCION USD'!D2581-'TARIFA ENTREGA A DIRECCION USD'!D2580,2)</f>
        <v>0.54</v>
      </c>
      <c r="R2580" s="190">
        <v>2573</v>
      </c>
      <c r="S2580" s="200">
        <f>TRUNC((('TARIFA ENTREGA A DIRECCION USD'!C2580-'TARIFA ENTREGA A DIRECCION USD'!D2580)/'TARIFA ENTREGA A DIRECCION USD'!D2580)+1,3)</f>
        <v>0.72399999999999998</v>
      </c>
      <c r="T2580" s="200">
        <f>TRUNC(('TARIFA ENTREGA A DIRECCION USD'!E2580-'TARIFA ENTREGA A DIRECCION USD'!D2580)/'TARIFA ENTREGA A DIRECCION USD'!D2580,3)</f>
        <v>0.25700000000000001</v>
      </c>
      <c r="U2580" s="200">
        <f>TRUNC(('TARIFA ENTREGA A DIRECCION USD'!F2580-'TARIFA ENTREGA A DIRECCION USD'!D2580)/'TARIFA ENTREGA A DIRECCION USD'!D2580,3)</f>
        <v>0.43099999999999999</v>
      </c>
      <c r="V2580" s="200">
        <f>TRUNC(('TARIFA ENTREGA A DIRECCION USD'!G2580-'TARIFA ENTREGA A DIRECCION USD'!D2580)/'TARIFA ENTREGA A DIRECCION USD'!D2580,3)</f>
        <v>0.96199999999999997</v>
      </c>
      <c r="X2580" s="142">
        <v>16.12</v>
      </c>
      <c r="Y2580" s="190">
        <v>2573</v>
      </c>
      <c r="Z2580" s="200">
        <v>0.55000000000000004</v>
      </c>
      <c r="AA2580" s="200">
        <v>0.13</v>
      </c>
      <c r="AB2580" s="200">
        <v>0.3</v>
      </c>
      <c r="AC2580" s="200">
        <v>0.85</v>
      </c>
      <c r="AL2580"/>
      <c r="AM2580"/>
      <c r="AN2580"/>
      <c r="AO2580"/>
      <c r="AP2580"/>
      <c r="AQ2580"/>
      <c r="AR2580"/>
      <c r="AS2580"/>
      <c r="AT2580"/>
      <c r="AU2580"/>
    </row>
    <row r="2581" spans="17:47" x14ac:dyDescent="0.2">
      <c r="Q2581" s="142">
        <f>TRUNC('TARIFA ENTREGA A DIRECCION USD'!D2582-'TARIFA ENTREGA A DIRECCION USD'!D2581,2)</f>
        <v>0.54</v>
      </c>
      <c r="R2581" s="190">
        <v>2574</v>
      </c>
      <c r="S2581" s="200">
        <f>TRUNC((('TARIFA ENTREGA A DIRECCION USD'!C2581-'TARIFA ENTREGA A DIRECCION USD'!D2581)/'TARIFA ENTREGA A DIRECCION USD'!D2581)+1,3)</f>
        <v>0.72399999999999998</v>
      </c>
      <c r="T2581" s="200">
        <f>TRUNC(('TARIFA ENTREGA A DIRECCION USD'!E2581-'TARIFA ENTREGA A DIRECCION USD'!D2581)/'TARIFA ENTREGA A DIRECCION USD'!D2581,3)</f>
        <v>0.25700000000000001</v>
      </c>
      <c r="U2581" s="200">
        <f>TRUNC(('TARIFA ENTREGA A DIRECCION USD'!F2581-'TARIFA ENTREGA A DIRECCION USD'!D2581)/'TARIFA ENTREGA A DIRECCION USD'!D2581,3)</f>
        <v>0.43099999999999999</v>
      </c>
      <c r="V2581" s="200">
        <f>TRUNC(('TARIFA ENTREGA A DIRECCION USD'!G2581-'TARIFA ENTREGA A DIRECCION USD'!D2581)/'TARIFA ENTREGA A DIRECCION USD'!D2581,3)</f>
        <v>0.96199999999999997</v>
      </c>
      <c r="X2581" s="142">
        <v>16.12</v>
      </c>
      <c r="Y2581" s="190">
        <v>2574</v>
      </c>
      <c r="Z2581" s="200">
        <v>0.55000000000000004</v>
      </c>
      <c r="AA2581" s="200">
        <v>0.13</v>
      </c>
      <c r="AB2581" s="200">
        <v>0.3</v>
      </c>
      <c r="AC2581" s="200">
        <v>0.85</v>
      </c>
      <c r="AL2581"/>
      <c r="AM2581"/>
      <c r="AN2581"/>
      <c r="AO2581"/>
      <c r="AP2581"/>
      <c r="AQ2581"/>
      <c r="AR2581"/>
      <c r="AS2581"/>
      <c r="AT2581"/>
      <c r="AU2581"/>
    </row>
    <row r="2582" spans="17:47" x14ac:dyDescent="0.2">
      <c r="Q2582" s="142">
        <f>TRUNC('TARIFA ENTREGA A DIRECCION USD'!D2583-'TARIFA ENTREGA A DIRECCION USD'!D2582,2)</f>
        <v>0.54</v>
      </c>
      <c r="R2582" s="190">
        <v>2575</v>
      </c>
      <c r="S2582" s="200">
        <f>TRUNC((('TARIFA ENTREGA A DIRECCION USD'!C2582-'TARIFA ENTREGA A DIRECCION USD'!D2582)/'TARIFA ENTREGA A DIRECCION USD'!D2582)+1,3)</f>
        <v>0.72399999999999998</v>
      </c>
      <c r="T2582" s="200">
        <f>TRUNC(('TARIFA ENTREGA A DIRECCION USD'!E2582-'TARIFA ENTREGA A DIRECCION USD'!D2582)/'TARIFA ENTREGA A DIRECCION USD'!D2582,3)</f>
        <v>0.25700000000000001</v>
      </c>
      <c r="U2582" s="200">
        <f>TRUNC(('TARIFA ENTREGA A DIRECCION USD'!F2582-'TARIFA ENTREGA A DIRECCION USD'!D2582)/'TARIFA ENTREGA A DIRECCION USD'!D2582,3)</f>
        <v>0.43099999999999999</v>
      </c>
      <c r="V2582" s="200">
        <f>TRUNC(('TARIFA ENTREGA A DIRECCION USD'!G2582-'TARIFA ENTREGA A DIRECCION USD'!D2582)/'TARIFA ENTREGA A DIRECCION USD'!D2582,3)</f>
        <v>0.96199999999999997</v>
      </c>
      <c r="X2582" s="142">
        <v>16.12</v>
      </c>
      <c r="Y2582" s="190">
        <v>2575</v>
      </c>
      <c r="Z2582" s="200">
        <v>0.55000000000000004</v>
      </c>
      <c r="AA2582" s="200">
        <v>0.13</v>
      </c>
      <c r="AB2582" s="200">
        <v>0.3</v>
      </c>
      <c r="AC2582" s="200">
        <v>0.85</v>
      </c>
      <c r="AL2582"/>
      <c r="AM2582"/>
      <c r="AN2582"/>
      <c r="AO2582"/>
      <c r="AP2582"/>
      <c r="AQ2582"/>
      <c r="AR2582"/>
      <c r="AS2582"/>
      <c r="AT2582"/>
      <c r="AU2582"/>
    </row>
    <row r="2583" spans="17:47" x14ac:dyDescent="0.2">
      <c r="Q2583" s="142">
        <f>TRUNC('TARIFA ENTREGA A DIRECCION USD'!D2584-'TARIFA ENTREGA A DIRECCION USD'!D2583,2)</f>
        <v>0.54</v>
      </c>
      <c r="R2583" s="190">
        <v>2576</v>
      </c>
      <c r="S2583" s="200">
        <f>TRUNC((('TARIFA ENTREGA A DIRECCION USD'!C2583-'TARIFA ENTREGA A DIRECCION USD'!D2583)/'TARIFA ENTREGA A DIRECCION USD'!D2583)+1,3)</f>
        <v>0.72399999999999998</v>
      </c>
      <c r="T2583" s="200">
        <f>TRUNC(('TARIFA ENTREGA A DIRECCION USD'!E2583-'TARIFA ENTREGA A DIRECCION USD'!D2583)/'TARIFA ENTREGA A DIRECCION USD'!D2583,3)</f>
        <v>0.25700000000000001</v>
      </c>
      <c r="U2583" s="200">
        <f>TRUNC(('TARIFA ENTREGA A DIRECCION USD'!F2583-'TARIFA ENTREGA A DIRECCION USD'!D2583)/'TARIFA ENTREGA A DIRECCION USD'!D2583,3)</f>
        <v>0.43099999999999999</v>
      </c>
      <c r="V2583" s="200">
        <f>TRUNC(('TARIFA ENTREGA A DIRECCION USD'!G2583-'TARIFA ENTREGA A DIRECCION USD'!D2583)/'TARIFA ENTREGA A DIRECCION USD'!D2583,3)</f>
        <v>0.96199999999999997</v>
      </c>
      <c r="X2583" s="142">
        <v>16.12</v>
      </c>
      <c r="Y2583" s="190">
        <v>2576</v>
      </c>
      <c r="Z2583" s="200">
        <v>0.55000000000000004</v>
      </c>
      <c r="AA2583" s="200">
        <v>0.13</v>
      </c>
      <c r="AB2583" s="200">
        <v>0.3</v>
      </c>
      <c r="AC2583" s="200">
        <v>0.85</v>
      </c>
      <c r="AL2583"/>
      <c r="AM2583"/>
      <c r="AN2583"/>
      <c r="AO2583"/>
      <c r="AP2583"/>
      <c r="AQ2583"/>
      <c r="AR2583"/>
      <c r="AS2583"/>
      <c r="AT2583"/>
      <c r="AU2583"/>
    </row>
    <row r="2584" spans="17:47" x14ac:dyDescent="0.2">
      <c r="Q2584" s="142">
        <f>TRUNC('TARIFA ENTREGA A DIRECCION USD'!D2585-'TARIFA ENTREGA A DIRECCION USD'!D2584,2)</f>
        <v>0.54</v>
      </c>
      <c r="R2584" s="190">
        <v>2577</v>
      </c>
      <c r="S2584" s="200">
        <f>TRUNC((('TARIFA ENTREGA A DIRECCION USD'!C2584-'TARIFA ENTREGA A DIRECCION USD'!D2584)/'TARIFA ENTREGA A DIRECCION USD'!D2584)+1,3)</f>
        <v>0.72399999999999998</v>
      </c>
      <c r="T2584" s="200">
        <f>TRUNC(('TARIFA ENTREGA A DIRECCION USD'!E2584-'TARIFA ENTREGA A DIRECCION USD'!D2584)/'TARIFA ENTREGA A DIRECCION USD'!D2584,3)</f>
        <v>0.25700000000000001</v>
      </c>
      <c r="U2584" s="200">
        <f>TRUNC(('TARIFA ENTREGA A DIRECCION USD'!F2584-'TARIFA ENTREGA A DIRECCION USD'!D2584)/'TARIFA ENTREGA A DIRECCION USD'!D2584,3)</f>
        <v>0.43099999999999999</v>
      </c>
      <c r="V2584" s="200">
        <f>TRUNC(('TARIFA ENTREGA A DIRECCION USD'!G2584-'TARIFA ENTREGA A DIRECCION USD'!D2584)/'TARIFA ENTREGA A DIRECCION USD'!D2584,3)</f>
        <v>0.96199999999999997</v>
      </c>
      <c r="X2584" s="142">
        <v>16.12</v>
      </c>
      <c r="Y2584" s="190">
        <v>2577</v>
      </c>
      <c r="Z2584" s="200">
        <v>0.55000000000000004</v>
      </c>
      <c r="AA2584" s="200">
        <v>0.13</v>
      </c>
      <c r="AB2584" s="200">
        <v>0.3</v>
      </c>
      <c r="AC2584" s="200">
        <v>0.85</v>
      </c>
      <c r="AL2584"/>
      <c r="AM2584"/>
      <c r="AN2584"/>
      <c r="AO2584"/>
      <c r="AP2584"/>
      <c r="AQ2584"/>
      <c r="AR2584"/>
      <c r="AS2584"/>
      <c r="AT2584"/>
      <c r="AU2584"/>
    </row>
    <row r="2585" spans="17:47" x14ac:dyDescent="0.2">
      <c r="Q2585" s="142">
        <f>TRUNC('TARIFA ENTREGA A DIRECCION USD'!D2586-'TARIFA ENTREGA A DIRECCION USD'!D2585,2)</f>
        <v>0.54</v>
      </c>
      <c r="R2585" s="190">
        <v>2578</v>
      </c>
      <c r="S2585" s="200">
        <f>TRUNC((('TARIFA ENTREGA A DIRECCION USD'!C2585-'TARIFA ENTREGA A DIRECCION USD'!D2585)/'TARIFA ENTREGA A DIRECCION USD'!D2585)+1,3)</f>
        <v>0.72399999999999998</v>
      </c>
      <c r="T2585" s="200">
        <f>TRUNC(('TARIFA ENTREGA A DIRECCION USD'!E2585-'TARIFA ENTREGA A DIRECCION USD'!D2585)/'TARIFA ENTREGA A DIRECCION USD'!D2585,3)</f>
        <v>0.25700000000000001</v>
      </c>
      <c r="U2585" s="200">
        <f>TRUNC(('TARIFA ENTREGA A DIRECCION USD'!F2585-'TARIFA ENTREGA A DIRECCION USD'!D2585)/'TARIFA ENTREGA A DIRECCION USD'!D2585,3)</f>
        <v>0.43099999999999999</v>
      </c>
      <c r="V2585" s="200">
        <f>TRUNC(('TARIFA ENTREGA A DIRECCION USD'!G2585-'TARIFA ENTREGA A DIRECCION USD'!D2585)/'TARIFA ENTREGA A DIRECCION USD'!D2585,3)</f>
        <v>0.96199999999999997</v>
      </c>
      <c r="X2585" s="142">
        <v>16.12</v>
      </c>
      <c r="Y2585" s="190">
        <v>2578</v>
      </c>
      <c r="Z2585" s="200">
        <v>0.55000000000000004</v>
      </c>
      <c r="AA2585" s="200">
        <v>0.13</v>
      </c>
      <c r="AB2585" s="200">
        <v>0.3</v>
      </c>
      <c r="AC2585" s="200">
        <v>0.85</v>
      </c>
      <c r="AL2585"/>
      <c r="AM2585"/>
      <c r="AN2585"/>
      <c r="AO2585"/>
      <c r="AP2585"/>
      <c r="AQ2585"/>
      <c r="AR2585"/>
      <c r="AS2585"/>
      <c r="AT2585"/>
      <c r="AU2585"/>
    </row>
    <row r="2586" spans="17:47" x14ac:dyDescent="0.2">
      <c r="Q2586" s="142">
        <f>TRUNC('TARIFA ENTREGA A DIRECCION USD'!D2587-'TARIFA ENTREGA A DIRECCION USD'!D2586,2)</f>
        <v>0.54</v>
      </c>
      <c r="R2586" s="190">
        <v>2579</v>
      </c>
      <c r="S2586" s="200">
        <f>TRUNC((('TARIFA ENTREGA A DIRECCION USD'!C2586-'TARIFA ENTREGA A DIRECCION USD'!D2586)/'TARIFA ENTREGA A DIRECCION USD'!D2586)+1,3)</f>
        <v>0.72399999999999998</v>
      </c>
      <c r="T2586" s="200">
        <f>TRUNC(('TARIFA ENTREGA A DIRECCION USD'!E2586-'TARIFA ENTREGA A DIRECCION USD'!D2586)/'TARIFA ENTREGA A DIRECCION USD'!D2586,3)</f>
        <v>0.25700000000000001</v>
      </c>
      <c r="U2586" s="200">
        <f>TRUNC(('TARIFA ENTREGA A DIRECCION USD'!F2586-'TARIFA ENTREGA A DIRECCION USD'!D2586)/'TARIFA ENTREGA A DIRECCION USD'!D2586,3)</f>
        <v>0.43099999999999999</v>
      </c>
      <c r="V2586" s="200">
        <f>TRUNC(('TARIFA ENTREGA A DIRECCION USD'!G2586-'TARIFA ENTREGA A DIRECCION USD'!D2586)/'TARIFA ENTREGA A DIRECCION USD'!D2586,3)</f>
        <v>0.96199999999999997</v>
      </c>
      <c r="X2586" s="142">
        <v>16.12</v>
      </c>
      <c r="Y2586" s="190">
        <v>2579</v>
      </c>
      <c r="Z2586" s="200">
        <v>0.55000000000000004</v>
      </c>
      <c r="AA2586" s="200">
        <v>0.13</v>
      </c>
      <c r="AB2586" s="200">
        <v>0.3</v>
      </c>
      <c r="AC2586" s="200">
        <v>0.85</v>
      </c>
      <c r="AL2586"/>
      <c r="AM2586"/>
      <c r="AN2586"/>
      <c r="AO2586"/>
      <c r="AP2586"/>
      <c r="AQ2586"/>
      <c r="AR2586"/>
      <c r="AS2586"/>
      <c r="AT2586"/>
      <c r="AU2586"/>
    </row>
    <row r="2587" spans="17:47" x14ac:dyDescent="0.2">
      <c r="Q2587" s="142">
        <f>TRUNC('TARIFA ENTREGA A DIRECCION USD'!D2588-'TARIFA ENTREGA A DIRECCION USD'!D2587,2)</f>
        <v>0.54</v>
      </c>
      <c r="R2587" s="190">
        <v>2580</v>
      </c>
      <c r="S2587" s="200">
        <f>TRUNC((('TARIFA ENTREGA A DIRECCION USD'!C2587-'TARIFA ENTREGA A DIRECCION USD'!D2587)/'TARIFA ENTREGA A DIRECCION USD'!D2587)+1,3)</f>
        <v>0.72399999999999998</v>
      </c>
      <c r="T2587" s="200">
        <f>TRUNC(('TARIFA ENTREGA A DIRECCION USD'!E2587-'TARIFA ENTREGA A DIRECCION USD'!D2587)/'TARIFA ENTREGA A DIRECCION USD'!D2587,3)</f>
        <v>0.25700000000000001</v>
      </c>
      <c r="U2587" s="200">
        <f>TRUNC(('TARIFA ENTREGA A DIRECCION USD'!F2587-'TARIFA ENTREGA A DIRECCION USD'!D2587)/'TARIFA ENTREGA A DIRECCION USD'!D2587,3)</f>
        <v>0.43099999999999999</v>
      </c>
      <c r="V2587" s="200">
        <f>TRUNC(('TARIFA ENTREGA A DIRECCION USD'!G2587-'TARIFA ENTREGA A DIRECCION USD'!D2587)/'TARIFA ENTREGA A DIRECCION USD'!D2587,3)</f>
        <v>0.96199999999999997</v>
      </c>
      <c r="X2587" s="142">
        <v>16.12</v>
      </c>
      <c r="Y2587" s="190">
        <v>2580</v>
      </c>
      <c r="Z2587" s="200">
        <v>0.55000000000000004</v>
      </c>
      <c r="AA2587" s="200">
        <v>0.13</v>
      </c>
      <c r="AB2587" s="200">
        <v>0.3</v>
      </c>
      <c r="AC2587" s="200">
        <v>0.85</v>
      </c>
      <c r="AL2587"/>
      <c r="AM2587"/>
      <c r="AN2587"/>
      <c r="AO2587"/>
      <c r="AP2587"/>
      <c r="AQ2587"/>
      <c r="AR2587"/>
      <c r="AS2587"/>
      <c r="AT2587"/>
      <c r="AU2587"/>
    </row>
    <row r="2588" spans="17:47" x14ac:dyDescent="0.2">
      <c r="Q2588" s="142">
        <f>TRUNC('TARIFA ENTREGA A DIRECCION USD'!D2589-'TARIFA ENTREGA A DIRECCION USD'!D2588,2)</f>
        <v>0.54</v>
      </c>
      <c r="R2588" s="190">
        <v>2581</v>
      </c>
      <c r="S2588" s="200">
        <f>TRUNC((('TARIFA ENTREGA A DIRECCION USD'!C2588-'TARIFA ENTREGA A DIRECCION USD'!D2588)/'TARIFA ENTREGA A DIRECCION USD'!D2588)+1,3)</f>
        <v>0.72399999999999998</v>
      </c>
      <c r="T2588" s="200">
        <f>TRUNC(('TARIFA ENTREGA A DIRECCION USD'!E2588-'TARIFA ENTREGA A DIRECCION USD'!D2588)/'TARIFA ENTREGA A DIRECCION USD'!D2588,3)</f>
        <v>0.25700000000000001</v>
      </c>
      <c r="U2588" s="200">
        <f>TRUNC(('TARIFA ENTREGA A DIRECCION USD'!F2588-'TARIFA ENTREGA A DIRECCION USD'!D2588)/'TARIFA ENTREGA A DIRECCION USD'!D2588,3)</f>
        <v>0.43099999999999999</v>
      </c>
      <c r="V2588" s="200">
        <f>TRUNC(('TARIFA ENTREGA A DIRECCION USD'!G2588-'TARIFA ENTREGA A DIRECCION USD'!D2588)/'TARIFA ENTREGA A DIRECCION USD'!D2588,3)</f>
        <v>0.96199999999999997</v>
      </c>
      <c r="X2588" s="142">
        <v>16.12</v>
      </c>
      <c r="Y2588" s="190">
        <v>2581</v>
      </c>
      <c r="Z2588" s="200">
        <v>0.55000000000000004</v>
      </c>
      <c r="AA2588" s="200">
        <v>0.13</v>
      </c>
      <c r="AB2588" s="200">
        <v>0.3</v>
      </c>
      <c r="AC2588" s="200">
        <v>0.85</v>
      </c>
      <c r="AL2588"/>
      <c r="AM2588"/>
      <c r="AN2588"/>
      <c r="AO2588"/>
      <c r="AP2588"/>
      <c r="AQ2588"/>
      <c r="AR2588"/>
      <c r="AS2588"/>
      <c r="AT2588"/>
      <c r="AU2588"/>
    </row>
    <row r="2589" spans="17:47" x14ac:dyDescent="0.2">
      <c r="Q2589" s="142">
        <f>TRUNC('TARIFA ENTREGA A DIRECCION USD'!D2590-'TARIFA ENTREGA A DIRECCION USD'!D2589,2)</f>
        <v>0.54</v>
      </c>
      <c r="R2589" s="190">
        <v>2582</v>
      </c>
      <c r="S2589" s="200">
        <f>TRUNC((('TARIFA ENTREGA A DIRECCION USD'!C2589-'TARIFA ENTREGA A DIRECCION USD'!D2589)/'TARIFA ENTREGA A DIRECCION USD'!D2589)+1,3)</f>
        <v>0.72399999999999998</v>
      </c>
      <c r="T2589" s="200">
        <f>TRUNC(('TARIFA ENTREGA A DIRECCION USD'!E2589-'TARIFA ENTREGA A DIRECCION USD'!D2589)/'TARIFA ENTREGA A DIRECCION USD'!D2589,3)</f>
        <v>0.25800000000000001</v>
      </c>
      <c r="U2589" s="200">
        <f>TRUNC(('TARIFA ENTREGA A DIRECCION USD'!F2589-'TARIFA ENTREGA A DIRECCION USD'!D2589)/'TARIFA ENTREGA A DIRECCION USD'!D2589,3)</f>
        <v>0.43099999999999999</v>
      </c>
      <c r="V2589" s="200">
        <f>TRUNC(('TARIFA ENTREGA A DIRECCION USD'!G2589-'TARIFA ENTREGA A DIRECCION USD'!D2589)/'TARIFA ENTREGA A DIRECCION USD'!D2589,3)</f>
        <v>0.96199999999999997</v>
      </c>
      <c r="X2589" s="142">
        <v>16.12</v>
      </c>
      <c r="Y2589" s="190">
        <v>2582</v>
      </c>
      <c r="Z2589" s="200">
        <v>0.55000000000000004</v>
      </c>
      <c r="AA2589" s="200">
        <v>0.13</v>
      </c>
      <c r="AB2589" s="200">
        <v>0.3</v>
      </c>
      <c r="AC2589" s="200">
        <v>0.85</v>
      </c>
      <c r="AL2589"/>
      <c r="AM2589"/>
      <c r="AN2589"/>
      <c r="AO2589"/>
      <c r="AP2589"/>
      <c r="AQ2589"/>
      <c r="AR2589"/>
      <c r="AS2589"/>
      <c r="AT2589"/>
      <c r="AU2589"/>
    </row>
    <row r="2590" spans="17:47" x14ac:dyDescent="0.2">
      <c r="Q2590" s="142">
        <f>TRUNC('TARIFA ENTREGA A DIRECCION USD'!D2591-'TARIFA ENTREGA A DIRECCION USD'!D2590,2)</f>
        <v>0.54</v>
      </c>
      <c r="R2590" s="190">
        <v>2583</v>
      </c>
      <c r="S2590" s="200">
        <f>TRUNC((('TARIFA ENTREGA A DIRECCION USD'!C2590-'TARIFA ENTREGA A DIRECCION USD'!D2590)/'TARIFA ENTREGA A DIRECCION USD'!D2590)+1,3)</f>
        <v>0.72399999999999998</v>
      </c>
      <c r="T2590" s="200">
        <f>TRUNC(('TARIFA ENTREGA A DIRECCION USD'!E2590-'TARIFA ENTREGA A DIRECCION USD'!D2590)/'TARIFA ENTREGA A DIRECCION USD'!D2590,3)</f>
        <v>0.25800000000000001</v>
      </c>
      <c r="U2590" s="200">
        <f>TRUNC(('TARIFA ENTREGA A DIRECCION USD'!F2590-'TARIFA ENTREGA A DIRECCION USD'!D2590)/'TARIFA ENTREGA A DIRECCION USD'!D2590,3)</f>
        <v>0.43099999999999999</v>
      </c>
      <c r="V2590" s="200">
        <f>TRUNC(('TARIFA ENTREGA A DIRECCION USD'!G2590-'TARIFA ENTREGA A DIRECCION USD'!D2590)/'TARIFA ENTREGA A DIRECCION USD'!D2590,3)</f>
        <v>0.96199999999999997</v>
      </c>
      <c r="X2590" s="142">
        <v>16.12</v>
      </c>
      <c r="Y2590" s="190">
        <v>2583</v>
      </c>
      <c r="Z2590" s="200">
        <v>0.55000000000000004</v>
      </c>
      <c r="AA2590" s="200">
        <v>0.13</v>
      </c>
      <c r="AB2590" s="200">
        <v>0.3</v>
      </c>
      <c r="AC2590" s="200">
        <v>0.85</v>
      </c>
      <c r="AL2590"/>
      <c r="AM2590"/>
      <c r="AN2590"/>
      <c r="AO2590"/>
      <c r="AP2590"/>
      <c r="AQ2590"/>
      <c r="AR2590"/>
      <c r="AS2590"/>
      <c r="AT2590"/>
      <c r="AU2590"/>
    </row>
    <row r="2591" spans="17:47" x14ac:dyDescent="0.2">
      <c r="Q2591" s="142">
        <f>TRUNC('TARIFA ENTREGA A DIRECCION USD'!D2592-'TARIFA ENTREGA A DIRECCION USD'!D2591,2)</f>
        <v>0.54</v>
      </c>
      <c r="R2591" s="190">
        <v>2584</v>
      </c>
      <c r="S2591" s="200">
        <f>TRUNC((('TARIFA ENTREGA A DIRECCION USD'!C2591-'TARIFA ENTREGA A DIRECCION USD'!D2591)/'TARIFA ENTREGA A DIRECCION USD'!D2591)+1,3)</f>
        <v>0.72399999999999998</v>
      </c>
      <c r="T2591" s="200">
        <f>TRUNC(('TARIFA ENTREGA A DIRECCION USD'!E2591-'TARIFA ENTREGA A DIRECCION USD'!D2591)/'TARIFA ENTREGA A DIRECCION USD'!D2591,3)</f>
        <v>0.25800000000000001</v>
      </c>
      <c r="U2591" s="200">
        <f>TRUNC(('TARIFA ENTREGA A DIRECCION USD'!F2591-'TARIFA ENTREGA A DIRECCION USD'!D2591)/'TARIFA ENTREGA A DIRECCION USD'!D2591,3)</f>
        <v>0.43099999999999999</v>
      </c>
      <c r="V2591" s="200">
        <f>TRUNC(('TARIFA ENTREGA A DIRECCION USD'!G2591-'TARIFA ENTREGA A DIRECCION USD'!D2591)/'TARIFA ENTREGA A DIRECCION USD'!D2591,3)</f>
        <v>0.96199999999999997</v>
      </c>
      <c r="X2591" s="142">
        <v>16.12</v>
      </c>
      <c r="Y2591" s="190">
        <v>2584</v>
      </c>
      <c r="Z2591" s="200">
        <v>0.55000000000000004</v>
      </c>
      <c r="AA2591" s="200">
        <v>0.13</v>
      </c>
      <c r="AB2591" s="200">
        <v>0.3</v>
      </c>
      <c r="AC2591" s="200">
        <v>0.85</v>
      </c>
      <c r="AL2591"/>
      <c r="AM2591"/>
      <c r="AN2591"/>
      <c r="AO2591"/>
      <c r="AP2591"/>
      <c r="AQ2591"/>
      <c r="AR2591"/>
      <c r="AS2591"/>
      <c r="AT2591"/>
      <c r="AU2591"/>
    </row>
    <row r="2592" spans="17:47" x14ac:dyDescent="0.2">
      <c r="Q2592" s="142">
        <f>TRUNC('TARIFA ENTREGA A DIRECCION USD'!D2593-'TARIFA ENTREGA A DIRECCION USD'!D2592,2)</f>
        <v>0.54</v>
      </c>
      <c r="R2592" s="190">
        <v>2585</v>
      </c>
      <c r="S2592" s="200">
        <f>TRUNC((('TARIFA ENTREGA A DIRECCION USD'!C2592-'TARIFA ENTREGA A DIRECCION USD'!D2592)/'TARIFA ENTREGA A DIRECCION USD'!D2592)+1,3)</f>
        <v>0.72399999999999998</v>
      </c>
      <c r="T2592" s="200">
        <f>TRUNC(('TARIFA ENTREGA A DIRECCION USD'!E2592-'TARIFA ENTREGA A DIRECCION USD'!D2592)/'TARIFA ENTREGA A DIRECCION USD'!D2592,3)</f>
        <v>0.25800000000000001</v>
      </c>
      <c r="U2592" s="200">
        <f>TRUNC(('TARIFA ENTREGA A DIRECCION USD'!F2592-'TARIFA ENTREGA A DIRECCION USD'!D2592)/'TARIFA ENTREGA A DIRECCION USD'!D2592,3)</f>
        <v>0.43099999999999999</v>
      </c>
      <c r="V2592" s="200">
        <f>TRUNC(('TARIFA ENTREGA A DIRECCION USD'!G2592-'TARIFA ENTREGA A DIRECCION USD'!D2592)/'TARIFA ENTREGA A DIRECCION USD'!D2592,3)</f>
        <v>0.96199999999999997</v>
      </c>
      <c r="X2592" s="142">
        <v>16.12</v>
      </c>
      <c r="Y2592" s="190">
        <v>2585</v>
      </c>
      <c r="Z2592" s="200">
        <v>0.55000000000000004</v>
      </c>
      <c r="AA2592" s="200">
        <v>0.13</v>
      </c>
      <c r="AB2592" s="200">
        <v>0.3</v>
      </c>
      <c r="AC2592" s="200">
        <v>0.85</v>
      </c>
      <c r="AL2592"/>
      <c r="AM2592"/>
      <c r="AN2592"/>
      <c r="AO2592"/>
      <c r="AP2592"/>
      <c r="AQ2592"/>
      <c r="AR2592"/>
      <c r="AS2592"/>
      <c r="AT2592"/>
      <c r="AU2592"/>
    </row>
    <row r="2593" spans="17:47" x14ac:dyDescent="0.2">
      <c r="Q2593" s="142">
        <f>TRUNC('TARIFA ENTREGA A DIRECCION USD'!D2594-'TARIFA ENTREGA A DIRECCION USD'!D2593,2)</f>
        <v>0.54</v>
      </c>
      <c r="R2593" s="190">
        <v>2586</v>
      </c>
      <c r="S2593" s="200">
        <f>TRUNC((('TARIFA ENTREGA A DIRECCION USD'!C2593-'TARIFA ENTREGA A DIRECCION USD'!D2593)/'TARIFA ENTREGA A DIRECCION USD'!D2593)+1,3)</f>
        <v>0.72399999999999998</v>
      </c>
      <c r="T2593" s="200">
        <f>TRUNC(('TARIFA ENTREGA A DIRECCION USD'!E2593-'TARIFA ENTREGA A DIRECCION USD'!D2593)/'TARIFA ENTREGA A DIRECCION USD'!D2593,3)</f>
        <v>0.25800000000000001</v>
      </c>
      <c r="U2593" s="200">
        <f>TRUNC(('TARIFA ENTREGA A DIRECCION USD'!F2593-'TARIFA ENTREGA A DIRECCION USD'!D2593)/'TARIFA ENTREGA A DIRECCION USD'!D2593,3)</f>
        <v>0.43099999999999999</v>
      </c>
      <c r="V2593" s="200">
        <f>TRUNC(('TARIFA ENTREGA A DIRECCION USD'!G2593-'TARIFA ENTREGA A DIRECCION USD'!D2593)/'TARIFA ENTREGA A DIRECCION USD'!D2593,3)</f>
        <v>0.96199999999999997</v>
      </c>
      <c r="X2593" s="142">
        <v>16.12</v>
      </c>
      <c r="Y2593" s="190">
        <v>2586</v>
      </c>
      <c r="Z2593" s="200">
        <v>0.55000000000000004</v>
      </c>
      <c r="AA2593" s="200">
        <v>0.13</v>
      </c>
      <c r="AB2593" s="200">
        <v>0.3</v>
      </c>
      <c r="AC2593" s="200">
        <v>0.85</v>
      </c>
      <c r="AL2593"/>
      <c r="AM2593"/>
      <c r="AN2593"/>
      <c r="AO2593"/>
      <c r="AP2593"/>
      <c r="AQ2593"/>
      <c r="AR2593"/>
      <c r="AS2593"/>
      <c r="AT2593"/>
      <c r="AU2593"/>
    </row>
    <row r="2594" spans="17:47" x14ac:dyDescent="0.2">
      <c r="Q2594" s="142">
        <f>TRUNC('TARIFA ENTREGA A DIRECCION USD'!D2595-'TARIFA ENTREGA A DIRECCION USD'!D2594,2)</f>
        <v>0.54</v>
      </c>
      <c r="R2594" s="190">
        <v>2587</v>
      </c>
      <c r="S2594" s="200">
        <f>TRUNC((('TARIFA ENTREGA A DIRECCION USD'!C2594-'TARIFA ENTREGA A DIRECCION USD'!D2594)/'TARIFA ENTREGA A DIRECCION USD'!D2594)+1,3)</f>
        <v>0.72399999999999998</v>
      </c>
      <c r="T2594" s="200">
        <f>TRUNC(('TARIFA ENTREGA A DIRECCION USD'!E2594-'TARIFA ENTREGA A DIRECCION USD'!D2594)/'TARIFA ENTREGA A DIRECCION USD'!D2594,3)</f>
        <v>0.25800000000000001</v>
      </c>
      <c r="U2594" s="200">
        <f>TRUNC(('TARIFA ENTREGA A DIRECCION USD'!F2594-'TARIFA ENTREGA A DIRECCION USD'!D2594)/'TARIFA ENTREGA A DIRECCION USD'!D2594,3)</f>
        <v>0.43099999999999999</v>
      </c>
      <c r="V2594" s="200">
        <f>TRUNC(('TARIFA ENTREGA A DIRECCION USD'!G2594-'TARIFA ENTREGA A DIRECCION USD'!D2594)/'TARIFA ENTREGA A DIRECCION USD'!D2594,3)</f>
        <v>0.96199999999999997</v>
      </c>
      <c r="X2594" s="142">
        <v>16.12</v>
      </c>
      <c r="Y2594" s="190">
        <v>2587</v>
      </c>
      <c r="Z2594" s="200">
        <v>0.55000000000000004</v>
      </c>
      <c r="AA2594" s="200">
        <v>0.13</v>
      </c>
      <c r="AB2594" s="200">
        <v>0.3</v>
      </c>
      <c r="AC2594" s="200">
        <v>0.85</v>
      </c>
      <c r="AL2594"/>
      <c r="AM2594"/>
      <c r="AN2594"/>
      <c r="AO2594"/>
      <c r="AP2594"/>
      <c r="AQ2594"/>
      <c r="AR2594"/>
      <c r="AS2594"/>
      <c r="AT2594"/>
      <c r="AU2594"/>
    </row>
    <row r="2595" spans="17:47" x14ac:dyDescent="0.2">
      <c r="Q2595" s="142">
        <f>TRUNC('TARIFA ENTREGA A DIRECCION USD'!D2596-'TARIFA ENTREGA A DIRECCION USD'!D2595,2)</f>
        <v>0.54</v>
      </c>
      <c r="R2595" s="190">
        <v>2588</v>
      </c>
      <c r="S2595" s="200">
        <f>TRUNC((('TARIFA ENTREGA A DIRECCION USD'!C2595-'TARIFA ENTREGA A DIRECCION USD'!D2595)/'TARIFA ENTREGA A DIRECCION USD'!D2595)+1,3)</f>
        <v>0.72399999999999998</v>
      </c>
      <c r="T2595" s="200">
        <f>TRUNC(('TARIFA ENTREGA A DIRECCION USD'!E2595-'TARIFA ENTREGA A DIRECCION USD'!D2595)/'TARIFA ENTREGA A DIRECCION USD'!D2595,3)</f>
        <v>0.25800000000000001</v>
      </c>
      <c r="U2595" s="200">
        <f>TRUNC(('TARIFA ENTREGA A DIRECCION USD'!F2595-'TARIFA ENTREGA A DIRECCION USD'!D2595)/'TARIFA ENTREGA A DIRECCION USD'!D2595,3)</f>
        <v>0.43099999999999999</v>
      </c>
      <c r="V2595" s="200">
        <f>TRUNC(('TARIFA ENTREGA A DIRECCION USD'!G2595-'TARIFA ENTREGA A DIRECCION USD'!D2595)/'TARIFA ENTREGA A DIRECCION USD'!D2595,3)</f>
        <v>0.96199999999999997</v>
      </c>
      <c r="X2595" s="142">
        <v>16.12</v>
      </c>
      <c r="Y2595" s="190">
        <v>2588</v>
      </c>
      <c r="Z2595" s="200">
        <v>0.55000000000000004</v>
      </c>
      <c r="AA2595" s="200">
        <v>0.13</v>
      </c>
      <c r="AB2595" s="200">
        <v>0.3</v>
      </c>
      <c r="AC2595" s="200">
        <v>0.85</v>
      </c>
      <c r="AL2595"/>
      <c r="AM2595"/>
      <c r="AN2595"/>
      <c r="AO2595"/>
      <c r="AP2595"/>
      <c r="AQ2595"/>
      <c r="AR2595"/>
      <c r="AS2595"/>
      <c r="AT2595"/>
      <c r="AU2595"/>
    </row>
    <row r="2596" spans="17:47" x14ac:dyDescent="0.2">
      <c r="Q2596" s="142">
        <f>TRUNC('TARIFA ENTREGA A DIRECCION USD'!D2597-'TARIFA ENTREGA A DIRECCION USD'!D2596,2)</f>
        <v>0.54</v>
      </c>
      <c r="R2596" s="190">
        <v>2589</v>
      </c>
      <c r="S2596" s="200">
        <f>TRUNC((('TARIFA ENTREGA A DIRECCION USD'!C2596-'TARIFA ENTREGA A DIRECCION USD'!D2596)/'TARIFA ENTREGA A DIRECCION USD'!D2596)+1,3)</f>
        <v>0.72399999999999998</v>
      </c>
      <c r="T2596" s="200">
        <f>TRUNC(('TARIFA ENTREGA A DIRECCION USD'!E2596-'TARIFA ENTREGA A DIRECCION USD'!D2596)/'TARIFA ENTREGA A DIRECCION USD'!D2596,3)</f>
        <v>0.25800000000000001</v>
      </c>
      <c r="U2596" s="200">
        <f>TRUNC(('TARIFA ENTREGA A DIRECCION USD'!F2596-'TARIFA ENTREGA A DIRECCION USD'!D2596)/'TARIFA ENTREGA A DIRECCION USD'!D2596,3)</f>
        <v>0.43099999999999999</v>
      </c>
      <c r="V2596" s="200">
        <f>TRUNC(('TARIFA ENTREGA A DIRECCION USD'!G2596-'TARIFA ENTREGA A DIRECCION USD'!D2596)/'TARIFA ENTREGA A DIRECCION USD'!D2596,3)</f>
        <v>0.96199999999999997</v>
      </c>
      <c r="X2596" s="142">
        <v>16.12</v>
      </c>
      <c r="Y2596" s="190">
        <v>2589</v>
      </c>
      <c r="Z2596" s="200">
        <v>0.55000000000000004</v>
      </c>
      <c r="AA2596" s="200">
        <v>0.13</v>
      </c>
      <c r="AB2596" s="200">
        <v>0.3</v>
      </c>
      <c r="AC2596" s="200">
        <v>0.85</v>
      </c>
      <c r="AL2596"/>
      <c r="AM2596"/>
      <c r="AN2596"/>
      <c r="AO2596"/>
      <c r="AP2596"/>
      <c r="AQ2596"/>
      <c r="AR2596"/>
      <c r="AS2596"/>
      <c r="AT2596"/>
      <c r="AU2596"/>
    </row>
    <row r="2597" spans="17:47" x14ac:dyDescent="0.2">
      <c r="Q2597" s="142">
        <f>TRUNC('TARIFA ENTREGA A DIRECCION USD'!D2598-'TARIFA ENTREGA A DIRECCION USD'!D2597,2)</f>
        <v>0.54</v>
      </c>
      <c r="R2597" s="190">
        <v>2590</v>
      </c>
      <c r="S2597" s="200">
        <f>TRUNC((('TARIFA ENTREGA A DIRECCION USD'!C2597-'TARIFA ENTREGA A DIRECCION USD'!D2597)/'TARIFA ENTREGA A DIRECCION USD'!D2597)+1,3)</f>
        <v>0.72399999999999998</v>
      </c>
      <c r="T2597" s="200">
        <f>TRUNC(('TARIFA ENTREGA A DIRECCION USD'!E2597-'TARIFA ENTREGA A DIRECCION USD'!D2597)/'TARIFA ENTREGA A DIRECCION USD'!D2597,3)</f>
        <v>0.25800000000000001</v>
      </c>
      <c r="U2597" s="200">
        <f>TRUNC(('TARIFA ENTREGA A DIRECCION USD'!F2597-'TARIFA ENTREGA A DIRECCION USD'!D2597)/'TARIFA ENTREGA A DIRECCION USD'!D2597,3)</f>
        <v>0.43099999999999999</v>
      </c>
      <c r="V2597" s="200">
        <f>TRUNC(('TARIFA ENTREGA A DIRECCION USD'!G2597-'TARIFA ENTREGA A DIRECCION USD'!D2597)/'TARIFA ENTREGA A DIRECCION USD'!D2597,3)</f>
        <v>0.96199999999999997</v>
      </c>
      <c r="X2597" s="142">
        <v>16.12</v>
      </c>
      <c r="Y2597" s="190">
        <v>2590</v>
      </c>
      <c r="Z2597" s="200">
        <v>0.55000000000000004</v>
      </c>
      <c r="AA2597" s="200">
        <v>0.13</v>
      </c>
      <c r="AB2597" s="200">
        <v>0.3</v>
      </c>
      <c r="AC2597" s="200">
        <v>0.85</v>
      </c>
      <c r="AL2597"/>
      <c r="AM2597"/>
      <c r="AN2597"/>
      <c r="AO2597"/>
      <c r="AP2597"/>
      <c r="AQ2597"/>
      <c r="AR2597"/>
      <c r="AS2597"/>
      <c r="AT2597"/>
      <c r="AU2597"/>
    </row>
    <row r="2598" spans="17:47" x14ac:dyDescent="0.2">
      <c r="Q2598" s="142">
        <f>TRUNC('TARIFA ENTREGA A DIRECCION USD'!D2599-'TARIFA ENTREGA A DIRECCION USD'!D2598,2)</f>
        <v>0.54</v>
      </c>
      <c r="R2598" s="190">
        <v>2591</v>
      </c>
      <c r="S2598" s="200">
        <f>TRUNC((('TARIFA ENTREGA A DIRECCION USD'!C2598-'TARIFA ENTREGA A DIRECCION USD'!D2598)/'TARIFA ENTREGA A DIRECCION USD'!D2598)+1,3)</f>
        <v>0.72399999999999998</v>
      </c>
      <c r="T2598" s="200">
        <f>TRUNC(('TARIFA ENTREGA A DIRECCION USD'!E2598-'TARIFA ENTREGA A DIRECCION USD'!D2598)/'TARIFA ENTREGA A DIRECCION USD'!D2598,3)</f>
        <v>0.25800000000000001</v>
      </c>
      <c r="U2598" s="200">
        <f>TRUNC(('TARIFA ENTREGA A DIRECCION USD'!F2598-'TARIFA ENTREGA A DIRECCION USD'!D2598)/'TARIFA ENTREGA A DIRECCION USD'!D2598,3)</f>
        <v>0.43099999999999999</v>
      </c>
      <c r="V2598" s="200">
        <f>TRUNC(('TARIFA ENTREGA A DIRECCION USD'!G2598-'TARIFA ENTREGA A DIRECCION USD'!D2598)/'TARIFA ENTREGA A DIRECCION USD'!D2598,3)</f>
        <v>0.96199999999999997</v>
      </c>
      <c r="X2598" s="142">
        <v>16.12</v>
      </c>
      <c r="Y2598" s="190">
        <v>2591</v>
      </c>
      <c r="Z2598" s="200">
        <v>0.55000000000000004</v>
      </c>
      <c r="AA2598" s="200">
        <v>0.13</v>
      </c>
      <c r="AB2598" s="200">
        <v>0.3</v>
      </c>
      <c r="AC2598" s="200">
        <v>0.85</v>
      </c>
      <c r="AL2598"/>
      <c r="AM2598"/>
      <c r="AN2598"/>
      <c r="AO2598"/>
      <c r="AP2598"/>
      <c r="AQ2598"/>
      <c r="AR2598"/>
      <c r="AS2598"/>
      <c r="AT2598"/>
      <c r="AU2598"/>
    </row>
    <row r="2599" spans="17:47" x14ac:dyDescent="0.2">
      <c r="Q2599" s="142">
        <f>TRUNC('TARIFA ENTREGA A DIRECCION USD'!D2600-'TARIFA ENTREGA A DIRECCION USD'!D2599,2)</f>
        <v>0.54</v>
      </c>
      <c r="R2599" s="190">
        <v>2592</v>
      </c>
      <c r="S2599" s="200">
        <f>TRUNC((('TARIFA ENTREGA A DIRECCION USD'!C2599-'TARIFA ENTREGA A DIRECCION USD'!D2599)/'TARIFA ENTREGA A DIRECCION USD'!D2599)+1,3)</f>
        <v>0.72399999999999998</v>
      </c>
      <c r="T2599" s="200">
        <f>TRUNC(('TARIFA ENTREGA A DIRECCION USD'!E2599-'TARIFA ENTREGA A DIRECCION USD'!D2599)/'TARIFA ENTREGA A DIRECCION USD'!D2599,3)</f>
        <v>0.25800000000000001</v>
      </c>
      <c r="U2599" s="200">
        <f>TRUNC(('TARIFA ENTREGA A DIRECCION USD'!F2599-'TARIFA ENTREGA A DIRECCION USD'!D2599)/'TARIFA ENTREGA A DIRECCION USD'!D2599,3)</f>
        <v>0.43099999999999999</v>
      </c>
      <c r="V2599" s="200">
        <f>TRUNC(('TARIFA ENTREGA A DIRECCION USD'!G2599-'TARIFA ENTREGA A DIRECCION USD'!D2599)/'TARIFA ENTREGA A DIRECCION USD'!D2599,3)</f>
        <v>0.96199999999999997</v>
      </c>
      <c r="X2599" s="142">
        <v>16.12</v>
      </c>
      <c r="Y2599" s="190">
        <v>2592</v>
      </c>
      <c r="Z2599" s="200">
        <v>0.55000000000000004</v>
      </c>
      <c r="AA2599" s="200">
        <v>0.13</v>
      </c>
      <c r="AB2599" s="200">
        <v>0.3</v>
      </c>
      <c r="AC2599" s="200">
        <v>0.85</v>
      </c>
      <c r="AL2599"/>
      <c r="AM2599"/>
      <c r="AN2599"/>
      <c r="AO2599"/>
      <c r="AP2599"/>
      <c r="AQ2599"/>
      <c r="AR2599"/>
      <c r="AS2599"/>
      <c r="AT2599"/>
      <c r="AU2599"/>
    </row>
    <row r="2600" spans="17:47" x14ac:dyDescent="0.2">
      <c r="Q2600" s="142">
        <f>TRUNC('TARIFA ENTREGA A DIRECCION USD'!D2601-'TARIFA ENTREGA A DIRECCION USD'!D2600,2)</f>
        <v>0.54</v>
      </c>
      <c r="R2600" s="190">
        <v>2593</v>
      </c>
      <c r="S2600" s="200">
        <f>TRUNC((('TARIFA ENTREGA A DIRECCION USD'!C2600-'TARIFA ENTREGA A DIRECCION USD'!D2600)/'TARIFA ENTREGA A DIRECCION USD'!D2600)+1,3)</f>
        <v>0.72399999999999998</v>
      </c>
      <c r="T2600" s="200">
        <f>TRUNC(('TARIFA ENTREGA A DIRECCION USD'!E2600-'TARIFA ENTREGA A DIRECCION USD'!D2600)/'TARIFA ENTREGA A DIRECCION USD'!D2600,3)</f>
        <v>0.25800000000000001</v>
      </c>
      <c r="U2600" s="200">
        <f>TRUNC(('TARIFA ENTREGA A DIRECCION USD'!F2600-'TARIFA ENTREGA A DIRECCION USD'!D2600)/'TARIFA ENTREGA A DIRECCION USD'!D2600,3)</f>
        <v>0.432</v>
      </c>
      <c r="V2600" s="200">
        <f>TRUNC(('TARIFA ENTREGA A DIRECCION USD'!G2600-'TARIFA ENTREGA A DIRECCION USD'!D2600)/'TARIFA ENTREGA A DIRECCION USD'!D2600,3)</f>
        <v>0.96199999999999997</v>
      </c>
      <c r="X2600" s="142">
        <v>16.12</v>
      </c>
      <c r="Y2600" s="190">
        <v>2593</v>
      </c>
      <c r="Z2600" s="200">
        <v>0.55000000000000004</v>
      </c>
      <c r="AA2600" s="200">
        <v>0.13</v>
      </c>
      <c r="AB2600" s="200">
        <v>0.3</v>
      </c>
      <c r="AC2600" s="200">
        <v>0.85</v>
      </c>
      <c r="AL2600"/>
      <c r="AM2600"/>
      <c r="AN2600"/>
      <c r="AO2600"/>
      <c r="AP2600"/>
      <c r="AQ2600"/>
      <c r="AR2600"/>
      <c r="AS2600"/>
      <c r="AT2600"/>
      <c r="AU2600"/>
    </row>
    <row r="2601" spans="17:47" x14ac:dyDescent="0.2">
      <c r="Q2601" s="142">
        <f>TRUNC('TARIFA ENTREGA A DIRECCION USD'!D2602-'TARIFA ENTREGA A DIRECCION USD'!D2601,2)</f>
        <v>0.54</v>
      </c>
      <c r="R2601" s="190">
        <v>2594</v>
      </c>
      <c r="S2601" s="200">
        <f>TRUNC((('TARIFA ENTREGA A DIRECCION USD'!C2601-'TARIFA ENTREGA A DIRECCION USD'!D2601)/'TARIFA ENTREGA A DIRECCION USD'!D2601)+1,3)</f>
        <v>0.72399999999999998</v>
      </c>
      <c r="T2601" s="200">
        <f>TRUNC(('TARIFA ENTREGA A DIRECCION USD'!E2601-'TARIFA ENTREGA A DIRECCION USD'!D2601)/'TARIFA ENTREGA A DIRECCION USD'!D2601,3)</f>
        <v>0.25800000000000001</v>
      </c>
      <c r="U2601" s="200">
        <f>TRUNC(('TARIFA ENTREGA A DIRECCION USD'!F2601-'TARIFA ENTREGA A DIRECCION USD'!D2601)/'TARIFA ENTREGA A DIRECCION USD'!D2601,3)</f>
        <v>0.432</v>
      </c>
      <c r="V2601" s="200">
        <f>TRUNC(('TARIFA ENTREGA A DIRECCION USD'!G2601-'TARIFA ENTREGA A DIRECCION USD'!D2601)/'TARIFA ENTREGA A DIRECCION USD'!D2601,3)</f>
        <v>0.96199999999999997</v>
      </c>
      <c r="X2601" s="142">
        <v>16.12</v>
      </c>
      <c r="Y2601" s="190">
        <v>2594</v>
      </c>
      <c r="Z2601" s="200">
        <v>0.55000000000000004</v>
      </c>
      <c r="AA2601" s="200">
        <v>0.13</v>
      </c>
      <c r="AB2601" s="200">
        <v>0.3</v>
      </c>
      <c r="AC2601" s="200">
        <v>0.85</v>
      </c>
      <c r="AL2601"/>
      <c r="AM2601"/>
      <c r="AN2601"/>
      <c r="AO2601"/>
      <c r="AP2601"/>
      <c r="AQ2601"/>
      <c r="AR2601"/>
      <c r="AS2601"/>
      <c r="AT2601"/>
      <c r="AU2601"/>
    </row>
    <row r="2602" spans="17:47" x14ac:dyDescent="0.2">
      <c r="Q2602" s="142">
        <f>TRUNC('TARIFA ENTREGA A DIRECCION USD'!D2603-'TARIFA ENTREGA A DIRECCION USD'!D2602,2)</f>
        <v>0.54</v>
      </c>
      <c r="R2602" s="190">
        <v>2595</v>
      </c>
      <c r="S2602" s="200">
        <f>TRUNC((('TARIFA ENTREGA A DIRECCION USD'!C2602-'TARIFA ENTREGA A DIRECCION USD'!D2602)/'TARIFA ENTREGA A DIRECCION USD'!D2602)+1,3)</f>
        <v>0.72399999999999998</v>
      </c>
      <c r="T2602" s="200">
        <f>TRUNC(('TARIFA ENTREGA A DIRECCION USD'!E2602-'TARIFA ENTREGA A DIRECCION USD'!D2602)/'TARIFA ENTREGA A DIRECCION USD'!D2602,3)</f>
        <v>0.25800000000000001</v>
      </c>
      <c r="U2602" s="200">
        <f>TRUNC(('TARIFA ENTREGA A DIRECCION USD'!F2602-'TARIFA ENTREGA A DIRECCION USD'!D2602)/'TARIFA ENTREGA A DIRECCION USD'!D2602,3)</f>
        <v>0.432</v>
      </c>
      <c r="V2602" s="200">
        <f>TRUNC(('TARIFA ENTREGA A DIRECCION USD'!G2602-'TARIFA ENTREGA A DIRECCION USD'!D2602)/'TARIFA ENTREGA A DIRECCION USD'!D2602,3)</f>
        <v>0.96199999999999997</v>
      </c>
      <c r="X2602" s="142">
        <v>16.12</v>
      </c>
      <c r="Y2602" s="190">
        <v>2595</v>
      </c>
      <c r="Z2602" s="200">
        <v>0.55000000000000004</v>
      </c>
      <c r="AA2602" s="200">
        <v>0.13</v>
      </c>
      <c r="AB2602" s="200">
        <v>0.3</v>
      </c>
      <c r="AC2602" s="200">
        <v>0.85</v>
      </c>
      <c r="AL2602"/>
      <c r="AM2602"/>
      <c r="AN2602"/>
      <c r="AO2602"/>
      <c r="AP2602"/>
      <c r="AQ2602"/>
      <c r="AR2602"/>
      <c r="AS2602"/>
      <c r="AT2602"/>
      <c r="AU2602"/>
    </row>
    <row r="2603" spans="17:47" x14ac:dyDescent="0.2">
      <c r="Q2603" s="142">
        <f>TRUNC('TARIFA ENTREGA A DIRECCION USD'!D2604-'TARIFA ENTREGA A DIRECCION USD'!D2603,2)</f>
        <v>0.54</v>
      </c>
      <c r="R2603" s="190">
        <v>2596</v>
      </c>
      <c r="S2603" s="200">
        <f>TRUNC((('TARIFA ENTREGA A DIRECCION USD'!C2603-'TARIFA ENTREGA A DIRECCION USD'!D2603)/'TARIFA ENTREGA A DIRECCION USD'!D2603)+1,3)</f>
        <v>0.72399999999999998</v>
      </c>
      <c r="T2603" s="200">
        <f>TRUNC(('TARIFA ENTREGA A DIRECCION USD'!E2603-'TARIFA ENTREGA A DIRECCION USD'!D2603)/'TARIFA ENTREGA A DIRECCION USD'!D2603,3)</f>
        <v>0.25800000000000001</v>
      </c>
      <c r="U2603" s="200">
        <f>TRUNC(('TARIFA ENTREGA A DIRECCION USD'!F2603-'TARIFA ENTREGA A DIRECCION USD'!D2603)/'TARIFA ENTREGA A DIRECCION USD'!D2603,3)</f>
        <v>0.432</v>
      </c>
      <c r="V2603" s="200">
        <f>TRUNC(('TARIFA ENTREGA A DIRECCION USD'!G2603-'TARIFA ENTREGA A DIRECCION USD'!D2603)/'TARIFA ENTREGA A DIRECCION USD'!D2603,3)</f>
        <v>0.96199999999999997</v>
      </c>
      <c r="X2603" s="142">
        <v>16.12</v>
      </c>
      <c r="Y2603" s="190">
        <v>2596</v>
      </c>
      <c r="Z2603" s="200">
        <v>0.55000000000000004</v>
      </c>
      <c r="AA2603" s="200">
        <v>0.13</v>
      </c>
      <c r="AB2603" s="200">
        <v>0.3</v>
      </c>
      <c r="AC2603" s="200">
        <v>0.85</v>
      </c>
      <c r="AL2603"/>
      <c r="AM2603"/>
      <c r="AN2603"/>
      <c r="AO2603"/>
      <c r="AP2603"/>
      <c r="AQ2603"/>
      <c r="AR2603"/>
      <c r="AS2603"/>
      <c r="AT2603"/>
      <c r="AU2603"/>
    </row>
    <row r="2604" spans="17:47" x14ac:dyDescent="0.2">
      <c r="Q2604" s="142">
        <f>TRUNC('TARIFA ENTREGA A DIRECCION USD'!D2605-'TARIFA ENTREGA A DIRECCION USD'!D2604,2)</f>
        <v>0.54</v>
      </c>
      <c r="R2604" s="190">
        <v>2597</v>
      </c>
      <c r="S2604" s="200">
        <f>TRUNC((('TARIFA ENTREGA A DIRECCION USD'!C2604-'TARIFA ENTREGA A DIRECCION USD'!D2604)/'TARIFA ENTREGA A DIRECCION USD'!D2604)+1,3)</f>
        <v>0.72399999999999998</v>
      </c>
      <c r="T2604" s="200">
        <f>TRUNC(('TARIFA ENTREGA A DIRECCION USD'!E2604-'TARIFA ENTREGA A DIRECCION USD'!D2604)/'TARIFA ENTREGA A DIRECCION USD'!D2604,3)</f>
        <v>0.25800000000000001</v>
      </c>
      <c r="U2604" s="200">
        <f>TRUNC(('TARIFA ENTREGA A DIRECCION USD'!F2604-'TARIFA ENTREGA A DIRECCION USD'!D2604)/'TARIFA ENTREGA A DIRECCION USD'!D2604,3)</f>
        <v>0.432</v>
      </c>
      <c r="V2604" s="200">
        <f>TRUNC(('TARIFA ENTREGA A DIRECCION USD'!G2604-'TARIFA ENTREGA A DIRECCION USD'!D2604)/'TARIFA ENTREGA A DIRECCION USD'!D2604,3)</f>
        <v>0.96199999999999997</v>
      </c>
      <c r="X2604" s="142">
        <v>16.12</v>
      </c>
      <c r="Y2604" s="190">
        <v>2597</v>
      </c>
      <c r="Z2604" s="200">
        <v>0.55000000000000004</v>
      </c>
      <c r="AA2604" s="200">
        <v>0.13</v>
      </c>
      <c r="AB2604" s="200">
        <v>0.3</v>
      </c>
      <c r="AC2604" s="200">
        <v>0.85</v>
      </c>
      <c r="AL2604"/>
      <c r="AM2604"/>
      <c r="AN2604"/>
      <c r="AO2604"/>
      <c r="AP2604"/>
      <c r="AQ2604"/>
      <c r="AR2604"/>
      <c r="AS2604"/>
      <c r="AT2604"/>
      <c r="AU2604"/>
    </row>
    <row r="2605" spans="17:47" x14ac:dyDescent="0.2">
      <c r="Q2605" s="142">
        <f>TRUNC('TARIFA ENTREGA A DIRECCION USD'!D2606-'TARIFA ENTREGA A DIRECCION USD'!D2605,2)</f>
        <v>0.54</v>
      </c>
      <c r="R2605" s="190">
        <v>2598</v>
      </c>
      <c r="S2605" s="200">
        <f>TRUNC((('TARIFA ENTREGA A DIRECCION USD'!C2605-'TARIFA ENTREGA A DIRECCION USD'!D2605)/'TARIFA ENTREGA A DIRECCION USD'!D2605)+1,3)</f>
        <v>0.72399999999999998</v>
      </c>
      <c r="T2605" s="200">
        <f>TRUNC(('TARIFA ENTREGA A DIRECCION USD'!E2605-'TARIFA ENTREGA A DIRECCION USD'!D2605)/'TARIFA ENTREGA A DIRECCION USD'!D2605,3)</f>
        <v>0.25800000000000001</v>
      </c>
      <c r="U2605" s="200">
        <f>TRUNC(('TARIFA ENTREGA A DIRECCION USD'!F2605-'TARIFA ENTREGA A DIRECCION USD'!D2605)/'TARIFA ENTREGA A DIRECCION USD'!D2605,3)</f>
        <v>0.432</v>
      </c>
      <c r="V2605" s="200">
        <f>TRUNC(('TARIFA ENTREGA A DIRECCION USD'!G2605-'TARIFA ENTREGA A DIRECCION USD'!D2605)/'TARIFA ENTREGA A DIRECCION USD'!D2605,3)</f>
        <v>0.96199999999999997</v>
      </c>
      <c r="X2605" s="142">
        <v>16.12</v>
      </c>
      <c r="Y2605" s="190">
        <v>2598</v>
      </c>
      <c r="Z2605" s="200">
        <v>0.55000000000000004</v>
      </c>
      <c r="AA2605" s="200">
        <v>0.13</v>
      </c>
      <c r="AB2605" s="200">
        <v>0.3</v>
      </c>
      <c r="AC2605" s="200">
        <v>0.85</v>
      </c>
      <c r="AL2605"/>
      <c r="AM2605"/>
      <c r="AN2605"/>
      <c r="AO2605"/>
      <c r="AP2605"/>
      <c r="AQ2605"/>
      <c r="AR2605"/>
      <c r="AS2605"/>
      <c r="AT2605"/>
      <c r="AU2605"/>
    </row>
    <row r="2606" spans="17:47" x14ac:dyDescent="0.2">
      <c r="Q2606" s="142">
        <f>TRUNC('TARIFA ENTREGA A DIRECCION USD'!D2607-'TARIFA ENTREGA A DIRECCION USD'!D2606,2)</f>
        <v>0.54</v>
      </c>
      <c r="R2606" s="190">
        <v>2599</v>
      </c>
      <c r="S2606" s="200">
        <f>TRUNC((('TARIFA ENTREGA A DIRECCION USD'!C2606-'TARIFA ENTREGA A DIRECCION USD'!D2606)/'TARIFA ENTREGA A DIRECCION USD'!D2606)+1,3)</f>
        <v>0.72399999999999998</v>
      </c>
      <c r="T2606" s="200">
        <f>TRUNC(('TARIFA ENTREGA A DIRECCION USD'!E2606-'TARIFA ENTREGA A DIRECCION USD'!D2606)/'TARIFA ENTREGA A DIRECCION USD'!D2606,3)</f>
        <v>0.25800000000000001</v>
      </c>
      <c r="U2606" s="200">
        <f>TRUNC(('TARIFA ENTREGA A DIRECCION USD'!F2606-'TARIFA ENTREGA A DIRECCION USD'!D2606)/'TARIFA ENTREGA A DIRECCION USD'!D2606,3)</f>
        <v>0.432</v>
      </c>
      <c r="V2606" s="200">
        <f>TRUNC(('TARIFA ENTREGA A DIRECCION USD'!G2606-'TARIFA ENTREGA A DIRECCION USD'!D2606)/'TARIFA ENTREGA A DIRECCION USD'!D2606,3)</f>
        <v>0.96199999999999997</v>
      </c>
      <c r="X2606" s="142">
        <v>16.12</v>
      </c>
      <c r="Y2606" s="190">
        <v>2599</v>
      </c>
      <c r="Z2606" s="200">
        <v>0.55000000000000004</v>
      </c>
      <c r="AA2606" s="200">
        <v>0.13</v>
      </c>
      <c r="AB2606" s="200">
        <v>0.3</v>
      </c>
      <c r="AC2606" s="200">
        <v>0.85</v>
      </c>
      <c r="AL2606"/>
      <c r="AM2606"/>
      <c r="AN2606"/>
      <c r="AO2606"/>
      <c r="AP2606"/>
      <c r="AQ2606"/>
      <c r="AR2606"/>
      <c r="AS2606"/>
      <c r="AT2606"/>
      <c r="AU2606"/>
    </row>
    <row r="2607" spans="17:47" x14ac:dyDescent="0.2">
      <c r="Q2607" s="142">
        <f>TRUNC('TARIFA ENTREGA A DIRECCION USD'!D2608-'TARIFA ENTREGA A DIRECCION USD'!D2607,2)</f>
        <v>0.54</v>
      </c>
      <c r="R2607" s="190">
        <v>2600</v>
      </c>
      <c r="S2607" s="200">
        <f>TRUNC((('TARIFA ENTREGA A DIRECCION USD'!C2607-'TARIFA ENTREGA A DIRECCION USD'!D2607)/'TARIFA ENTREGA A DIRECCION USD'!D2607)+1,3)</f>
        <v>0.72399999999999998</v>
      </c>
      <c r="T2607" s="200">
        <f>TRUNC(('TARIFA ENTREGA A DIRECCION USD'!E2607-'TARIFA ENTREGA A DIRECCION USD'!D2607)/'TARIFA ENTREGA A DIRECCION USD'!D2607,3)</f>
        <v>0.25800000000000001</v>
      </c>
      <c r="U2607" s="200">
        <f>TRUNC(('TARIFA ENTREGA A DIRECCION USD'!F2607-'TARIFA ENTREGA A DIRECCION USD'!D2607)/'TARIFA ENTREGA A DIRECCION USD'!D2607,3)</f>
        <v>0.432</v>
      </c>
      <c r="V2607" s="200">
        <f>TRUNC(('TARIFA ENTREGA A DIRECCION USD'!G2607-'TARIFA ENTREGA A DIRECCION USD'!D2607)/'TARIFA ENTREGA A DIRECCION USD'!D2607,3)</f>
        <v>0.96199999999999997</v>
      </c>
      <c r="X2607" s="142">
        <v>16.12</v>
      </c>
      <c r="Y2607" s="190">
        <v>2600</v>
      </c>
      <c r="Z2607" s="200">
        <v>0.55000000000000004</v>
      </c>
      <c r="AA2607" s="200">
        <v>0.13</v>
      </c>
      <c r="AB2607" s="200">
        <v>0.3</v>
      </c>
      <c r="AC2607" s="200">
        <v>0.85</v>
      </c>
      <c r="AL2607"/>
      <c r="AM2607"/>
      <c r="AN2607"/>
      <c r="AO2607"/>
      <c r="AP2607"/>
      <c r="AQ2607"/>
      <c r="AR2607"/>
      <c r="AS2607"/>
      <c r="AT2607"/>
      <c r="AU2607"/>
    </row>
    <row r="2608" spans="17:47" x14ac:dyDescent="0.2">
      <c r="Q2608" s="142">
        <f>TRUNC('TARIFA ENTREGA A DIRECCION USD'!D2609-'TARIFA ENTREGA A DIRECCION USD'!D2608,2)</f>
        <v>0.54</v>
      </c>
      <c r="R2608" s="190">
        <v>2601</v>
      </c>
      <c r="S2608" s="200">
        <f>TRUNC((('TARIFA ENTREGA A DIRECCION USD'!C2608-'TARIFA ENTREGA A DIRECCION USD'!D2608)/'TARIFA ENTREGA A DIRECCION USD'!D2608)+1,3)</f>
        <v>0.72399999999999998</v>
      </c>
      <c r="T2608" s="200">
        <f>TRUNC(('TARIFA ENTREGA A DIRECCION USD'!E2608-'TARIFA ENTREGA A DIRECCION USD'!D2608)/'TARIFA ENTREGA A DIRECCION USD'!D2608,3)</f>
        <v>0.25800000000000001</v>
      </c>
      <c r="U2608" s="200">
        <f>TRUNC(('TARIFA ENTREGA A DIRECCION USD'!F2608-'TARIFA ENTREGA A DIRECCION USD'!D2608)/'TARIFA ENTREGA A DIRECCION USD'!D2608,3)</f>
        <v>0.432</v>
      </c>
      <c r="V2608" s="200">
        <f>TRUNC(('TARIFA ENTREGA A DIRECCION USD'!G2608-'TARIFA ENTREGA A DIRECCION USD'!D2608)/'TARIFA ENTREGA A DIRECCION USD'!D2608,3)</f>
        <v>0.96199999999999997</v>
      </c>
      <c r="X2608" s="142">
        <v>16.12</v>
      </c>
      <c r="Y2608" s="190">
        <v>2601</v>
      </c>
      <c r="Z2608" s="200">
        <v>0.55000000000000004</v>
      </c>
      <c r="AA2608" s="200">
        <v>0.13</v>
      </c>
      <c r="AB2608" s="200">
        <v>0.3</v>
      </c>
      <c r="AC2608" s="200">
        <v>0.85</v>
      </c>
      <c r="AL2608"/>
      <c r="AM2608"/>
      <c r="AN2608"/>
      <c r="AO2608"/>
      <c r="AP2608"/>
      <c r="AQ2608"/>
      <c r="AR2608"/>
      <c r="AS2608"/>
      <c r="AT2608"/>
      <c r="AU2608"/>
    </row>
    <row r="2609" spans="17:47" x14ac:dyDescent="0.2">
      <c r="Q2609" s="142">
        <f>TRUNC('TARIFA ENTREGA A DIRECCION USD'!D2610-'TARIFA ENTREGA A DIRECCION USD'!D2609,2)</f>
        <v>0.54</v>
      </c>
      <c r="R2609" s="190">
        <v>2602</v>
      </c>
      <c r="S2609" s="200">
        <f>TRUNC((('TARIFA ENTREGA A DIRECCION USD'!C2609-'TARIFA ENTREGA A DIRECCION USD'!D2609)/'TARIFA ENTREGA A DIRECCION USD'!D2609)+1,3)</f>
        <v>0.72399999999999998</v>
      </c>
      <c r="T2609" s="200">
        <f>TRUNC(('TARIFA ENTREGA A DIRECCION USD'!E2609-'TARIFA ENTREGA A DIRECCION USD'!D2609)/'TARIFA ENTREGA A DIRECCION USD'!D2609,3)</f>
        <v>0.25800000000000001</v>
      </c>
      <c r="U2609" s="200">
        <f>TRUNC(('TARIFA ENTREGA A DIRECCION USD'!F2609-'TARIFA ENTREGA A DIRECCION USD'!D2609)/'TARIFA ENTREGA A DIRECCION USD'!D2609,3)</f>
        <v>0.432</v>
      </c>
      <c r="V2609" s="200">
        <f>TRUNC(('TARIFA ENTREGA A DIRECCION USD'!G2609-'TARIFA ENTREGA A DIRECCION USD'!D2609)/'TARIFA ENTREGA A DIRECCION USD'!D2609,3)</f>
        <v>0.96199999999999997</v>
      </c>
      <c r="X2609" s="142">
        <v>16.12</v>
      </c>
      <c r="Y2609" s="190">
        <v>2602</v>
      </c>
      <c r="Z2609" s="200">
        <v>0.55000000000000004</v>
      </c>
      <c r="AA2609" s="200">
        <v>0.13</v>
      </c>
      <c r="AB2609" s="200">
        <v>0.3</v>
      </c>
      <c r="AC2609" s="200">
        <v>0.85</v>
      </c>
      <c r="AL2609"/>
      <c r="AM2609"/>
      <c r="AN2609"/>
      <c r="AO2609"/>
      <c r="AP2609"/>
      <c r="AQ2609"/>
      <c r="AR2609"/>
      <c r="AS2609"/>
      <c r="AT2609"/>
      <c r="AU2609"/>
    </row>
    <row r="2610" spans="17:47" x14ac:dyDescent="0.2">
      <c r="Q2610" s="142">
        <f>TRUNC('TARIFA ENTREGA A DIRECCION USD'!D2611-'TARIFA ENTREGA A DIRECCION USD'!D2610,2)</f>
        <v>0.54</v>
      </c>
      <c r="R2610" s="190">
        <v>2603</v>
      </c>
      <c r="S2610" s="200">
        <f>TRUNC((('TARIFA ENTREGA A DIRECCION USD'!C2610-'TARIFA ENTREGA A DIRECCION USD'!D2610)/'TARIFA ENTREGA A DIRECCION USD'!D2610)+1,3)</f>
        <v>0.72399999999999998</v>
      </c>
      <c r="T2610" s="200">
        <f>TRUNC(('TARIFA ENTREGA A DIRECCION USD'!E2610-'TARIFA ENTREGA A DIRECCION USD'!D2610)/'TARIFA ENTREGA A DIRECCION USD'!D2610,3)</f>
        <v>0.25800000000000001</v>
      </c>
      <c r="U2610" s="200">
        <f>TRUNC(('TARIFA ENTREGA A DIRECCION USD'!F2610-'TARIFA ENTREGA A DIRECCION USD'!D2610)/'TARIFA ENTREGA A DIRECCION USD'!D2610,3)</f>
        <v>0.432</v>
      </c>
      <c r="V2610" s="200">
        <f>TRUNC(('TARIFA ENTREGA A DIRECCION USD'!G2610-'TARIFA ENTREGA A DIRECCION USD'!D2610)/'TARIFA ENTREGA A DIRECCION USD'!D2610,3)</f>
        <v>0.96199999999999997</v>
      </c>
      <c r="X2610" s="142">
        <v>16.12</v>
      </c>
      <c r="Y2610" s="190">
        <v>2603</v>
      </c>
      <c r="Z2610" s="200">
        <v>0.55000000000000004</v>
      </c>
      <c r="AA2610" s="200">
        <v>0.13</v>
      </c>
      <c r="AB2610" s="200">
        <v>0.3</v>
      </c>
      <c r="AC2610" s="200">
        <v>0.85</v>
      </c>
      <c r="AL2610"/>
      <c r="AM2610"/>
      <c r="AN2610"/>
      <c r="AO2610"/>
      <c r="AP2610"/>
      <c r="AQ2610"/>
      <c r="AR2610"/>
      <c r="AS2610"/>
      <c r="AT2610"/>
      <c r="AU2610"/>
    </row>
    <row r="2611" spans="17:47" x14ac:dyDescent="0.2">
      <c r="Q2611" s="142">
        <f>TRUNC('TARIFA ENTREGA A DIRECCION USD'!D2612-'TARIFA ENTREGA A DIRECCION USD'!D2611,2)</f>
        <v>0.54</v>
      </c>
      <c r="R2611" s="190">
        <v>2604</v>
      </c>
      <c r="S2611" s="200">
        <f>TRUNC((('TARIFA ENTREGA A DIRECCION USD'!C2611-'TARIFA ENTREGA A DIRECCION USD'!D2611)/'TARIFA ENTREGA A DIRECCION USD'!D2611)+1,3)</f>
        <v>0.72399999999999998</v>
      </c>
      <c r="T2611" s="200">
        <f>TRUNC(('TARIFA ENTREGA A DIRECCION USD'!E2611-'TARIFA ENTREGA A DIRECCION USD'!D2611)/'TARIFA ENTREGA A DIRECCION USD'!D2611,3)</f>
        <v>0.25800000000000001</v>
      </c>
      <c r="U2611" s="200">
        <f>TRUNC(('TARIFA ENTREGA A DIRECCION USD'!F2611-'TARIFA ENTREGA A DIRECCION USD'!D2611)/'TARIFA ENTREGA A DIRECCION USD'!D2611,3)</f>
        <v>0.432</v>
      </c>
      <c r="V2611" s="200">
        <f>TRUNC(('TARIFA ENTREGA A DIRECCION USD'!G2611-'TARIFA ENTREGA A DIRECCION USD'!D2611)/'TARIFA ENTREGA A DIRECCION USD'!D2611,3)</f>
        <v>0.96199999999999997</v>
      </c>
      <c r="X2611" s="142">
        <v>16.12</v>
      </c>
      <c r="Y2611" s="190">
        <v>2604</v>
      </c>
      <c r="Z2611" s="200">
        <v>0.55000000000000004</v>
      </c>
      <c r="AA2611" s="200">
        <v>0.13</v>
      </c>
      <c r="AB2611" s="200">
        <v>0.3</v>
      </c>
      <c r="AC2611" s="200">
        <v>0.85</v>
      </c>
      <c r="AL2611"/>
      <c r="AM2611"/>
      <c r="AN2611"/>
      <c r="AO2611"/>
      <c r="AP2611"/>
      <c r="AQ2611"/>
      <c r="AR2611"/>
      <c r="AS2611"/>
      <c r="AT2611"/>
      <c r="AU2611"/>
    </row>
    <row r="2612" spans="17:47" x14ac:dyDescent="0.2">
      <c r="Q2612" s="142">
        <f>TRUNC('TARIFA ENTREGA A DIRECCION USD'!D2613-'TARIFA ENTREGA A DIRECCION USD'!D2612,2)</f>
        <v>0.54</v>
      </c>
      <c r="R2612" s="190">
        <v>2605</v>
      </c>
      <c r="S2612" s="200">
        <f>TRUNC((('TARIFA ENTREGA A DIRECCION USD'!C2612-'TARIFA ENTREGA A DIRECCION USD'!D2612)/'TARIFA ENTREGA A DIRECCION USD'!D2612)+1,3)</f>
        <v>0.72399999999999998</v>
      </c>
      <c r="T2612" s="200">
        <f>TRUNC(('TARIFA ENTREGA A DIRECCION USD'!E2612-'TARIFA ENTREGA A DIRECCION USD'!D2612)/'TARIFA ENTREGA A DIRECCION USD'!D2612,3)</f>
        <v>0.25800000000000001</v>
      </c>
      <c r="U2612" s="200">
        <f>TRUNC(('TARIFA ENTREGA A DIRECCION USD'!F2612-'TARIFA ENTREGA A DIRECCION USD'!D2612)/'TARIFA ENTREGA A DIRECCION USD'!D2612,3)</f>
        <v>0.432</v>
      </c>
      <c r="V2612" s="200">
        <f>TRUNC(('TARIFA ENTREGA A DIRECCION USD'!G2612-'TARIFA ENTREGA A DIRECCION USD'!D2612)/'TARIFA ENTREGA A DIRECCION USD'!D2612,3)</f>
        <v>0.96199999999999997</v>
      </c>
      <c r="X2612" s="142">
        <v>16.12</v>
      </c>
      <c r="Y2612" s="190">
        <v>2605</v>
      </c>
      <c r="Z2612" s="200">
        <v>0.55000000000000004</v>
      </c>
      <c r="AA2612" s="200">
        <v>0.13</v>
      </c>
      <c r="AB2612" s="200">
        <v>0.3</v>
      </c>
      <c r="AC2612" s="200">
        <v>0.85</v>
      </c>
      <c r="AL2612"/>
      <c r="AM2612"/>
      <c r="AN2612"/>
      <c r="AO2612"/>
      <c r="AP2612"/>
      <c r="AQ2612"/>
      <c r="AR2612"/>
      <c r="AS2612"/>
      <c r="AT2612"/>
      <c r="AU2612"/>
    </row>
    <row r="2613" spans="17:47" x14ac:dyDescent="0.2">
      <c r="Q2613" s="142">
        <f>TRUNC('TARIFA ENTREGA A DIRECCION USD'!D2614-'TARIFA ENTREGA A DIRECCION USD'!D2613,2)</f>
        <v>0.54</v>
      </c>
      <c r="R2613" s="190">
        <v>2606</v>
      </c>
      <c r="S2613" s="200">
        <f>TRUNC((('TARIFA ENTREGA A DIRECCION USD'!C2613-'TARIFA ENTREGA A DIRECCION USD'!D2613)/'TARIFA ENTREGA A DIRECCION USD'!D2613)+1,3)</f>
        <v>0.72399999999999998</v>
      </c>
      <c r="T2613" s="200">
        <f>TRUNC(('TARIFA ENTREGA A DIRECCION USD'!E2613-'TARIFA ENTREGA A DIRECCION USD'!D2613)/'TARIFA ENTREGA A DIRECCION USD'!D2613,3)</f>
        <v>0.25800000000000001</v>
      </c>
      <c r="U2613" s="200">
        <f>TRUNC(('TARIFA ENTREGA A DIRECCION USD'!F2613-'TARIFA ENTREGA A DIRECCION USD'!D2613)/'TARIFA ENTREGA A DIRECCION USD'!D2613,3)</f>
        <v>0.432</v>
      </c>
      <c r="V2613" s="200">
        <f>TRUNC(('TARIFA ENTREGA A DIRECCION USD'!G2613-'TARIFA ENTREGA A DIRECCION USD'!D2613)/'TARIFA ENTREGA A DIRECCION USD'!D2613,3)</f>
        <v>0.96199999999999997</v>
      </c>
      <c r="X2613" s="142">
        <v>16.12</v>
      </c>
      <c r="Y2613" s="190">
        <v>2606</v>
      </c>
      <c r="Z2613" s="200">
        <v>0.55000000000000004</v>
      </c>
      <c r="AA2613" s="200">
        <v>0.13</v>
      </c>
      <c r="AB2613" s="200">
        <v>0.3</v>
      </c>
      <c r="AC2613" s="200">
        <v>0.85</v>
      </c>
      <c r="AL2613"/>
      <c r="AM2613"/>
      <c r="AN2613"/>
      <c r="AO2613"/>
      <c r="AP2613"/>
      <c r="AQ2613"/>
      <c r="AR2613"/>
      <c r="AS2613"/>
      <c r="AT2613"/>
      <c r="AU2613"/>
    </row>
    <row r="2614" spans="17:47" x14ac:dyDescent="0.2">
      <c r="Q2614" s="142">
        <f>TRUNC('TARIFA ENTREGA A DIRECCION USD'!D2615-'TARIFA ENTREGA A DIRECCION USD'!D2614,2)</f>
        <v>0.54</v>
      </c>
      <c r="R2614" s="190">
        <v>2607</v>
      </c>
      <c r="S2614" s="200">
        <f>TRUNC((('TARIFA ENTREGA A DIRECCION USD'!C2614-'TARIFA ENTREGA A DIRECCION USD'!D2614)/'TARIFA ENTREGA A DIRECCION USD'!D2614)+1,3)</f>
        <v>0.72399999999999998</v>
      </c>
      <c r="T2614" s="200">
        <f>TRUNC(('TARIFA ENTREGA A DIRECCION USD'!E2614-'TARIFA ENTREGA A DIRECCION USD'!D2614)/'TARIFA ENTREGA A DIRECCION USD'!D2614,3)</f>
        <v>0.25800000000000001</v>
      </c>
      <c r="U2614" s="200">
        <f>TRUNC(('TARIFA ENTREGA A DIRECCION USD'!F2614-'TARIFA ENTREGA A DIRECCION USD'!D2614)/'TARIFA ENTREGA A DIRECCION USD'!D2614,3)</f>
        <v>0.432</v>
      </c>
      <c r="V2614" s="200">
        <f>TRUNC(('TARIFA ENTREGA A DIRECCION USD'!G2614-'TARIFA ENTREGA A DIRECCION USD'!D2614)/'TARIFA ENTREGA A DIRECCION USD'!D2614,3)</f>
        <v>0.96199999999999997</v>
      </c>
      <c r="X2614" s="142">
        <v>16.12</v>
      </c>
      <c r="Y2614" s="190">
        <v>2607</v>
      </c>
      <c r="Z2614" s="200">
        <v>0.55000000000000004</v>
      </c>
      <c r="AA2614" s="200">
        <v>0.13</v>
      </c>
      <c r="AB2614" s="200">
        <v>0.3</v>
      </c>
      <c r="AC2614" s="200">
        <v>0.85</v>
      </c>
      <c r="AL2614"/>
      <c r="AM2614"/>
      <c r="AN2614"/>
      <c r="AO2614"/>
      <c r="AP2614"/>
      <c r="AQ2614"/>
      <c r="AR2614"/>
      <c r="AS2614"/>
      <c r="AT2614"/>
      <c r="AU2614"/>
    </row>
    <row r="2615" spans="17:47" x14ac:dyDescent="0.2">
      <c r="Q2615" s="142">
        <f>TRUNC('TARIFA ENTREGA A DIRECCION USD'!D2616-'TARIFA ENTREGA A DIRECCION USD'!D2615,2)</f>
        <v>0.54</v>
      </c>
      <c r="R2615" s="190">
        <v>2608</v>
      </c>
      <c r="S2615" s="200">
        <f>TRUNC((('TARIFA ENTREGA A DIRECCION USD'!C2615-'TARIFA ENTREGA A DIRECCION USD'!D2615)/'TARIFA ENTREGA A DIRECCION USD'!D2615)+1,3)</f>
        <v>0.72399999999999998</v>
      </c>
      <c r="T2615" s="200">
        <f>TRUNC(('TARIFA ENTREGA A DIRECCION USD'!E2615-'TARIFA ENTREGA A DIRECCION USD'!D2615)/'TARIFA ENTREGA A DIRECCION USD'!D2615,3)</f>
        <v>0.25800000000000001</v>
      </c>
      <c r="U2615" s="200">
        <f>TRUNC(('TARIFA ENTREGA A DIRECCION USD'!F2615-'TARIFA ENTREGA A DIRECCION USD'!D2615)/'TARIFA ENTREGA A DIRECCION USD'!D2615,3)</f>
        <v>0.432</v>
      </c>
      <c r="V2615" s="200">
        <f>TRUNC(('TARIFA ENTREGA A DIRECCION USD'!G2615-'TARIFA ENTREGA A DIRECCION USD'!D2615)/'TARIFA ENTREGA A DIRECCION USD'!D2615,3)</f>
        <v>0.96199999999999997</v>
      </c>
      <c r="X2615" s="142">
        <v>16.12</v>
      </c>
      <c r="Y2615" s="190">
        <v>2608</v>
      </c>
      <c r="Z2615" s="200">
        <v>0.55000000000000004</v>
      </c>
      <c r="AA2615" s="200">
        <v>0.13</v>
      </c>
      <c r="AB2615" s="200">
        <v>0.3</v>
      </c>
      <c r="AC2615" s="200">
        <v>0.85</v>
      </c>
      <c r="AL2615"/>
      <c r="AM2615"/>
      <c r="AN2615"/>
      <c r="AO2615"/>
      <c r="AP2615"/>
      <c r="AQ2615"/>
      <c r="AR2615"/>
      <c r="AS2615"/>
      <c r="AT2615"/>
      <c r="AU2615"/>
    </row>
    <row r="2616" spans="17:47" x14ac:dyDescent="0.2">
      <c r="Q2616" s="142">
        <f>TRUNC('TARIFA ENTREGA A DIRECCION USD'!D2617-'TARIFA ENTREGA A DIRECCION USD'!D2616,2)</f>
        <v>0.54</v>
      </c>
      <c r="R2616" s="190">
        <v>2609</v>
      </c>
      <c r="S2616" s="200">
        <f>TRUNC((('TARIFA ENTREGA A DIRECCION USD'!C2616-'TARIFA ENTREGA A DIRECCION USD'!D2616)/'TARIFA ENTREGA A DIRECCION USD'!D2616)+1,3)</f>
        <v>0.72399999999999998</v>
      </c>
      <c r="T2616" s="200">
        <f>TRUNC(('TARIFA ENTREGA A DIRECCION USD'!E2616-'TARIFA ENTREGA A DIRECCION USD'!D2616)/'TARIFA ENTREGA A DIRECCION USD'!D2616,3)</f>
        <v>0.25800000000000001</v>
      </c>
      <c r="U2616" s="200">
        <f>TRUNC(('TARIFA ENTREGA A DIRECCION USD'!F2616-'TARIFA ENTREGA A DIRECCION USD'!D2616)/'TARIFA ENTREGA A DIRECCION USD'!D2616,3)</f>
        <v>0.432</v>
      </c>
      <c r="V2616" s="200">
        <f>TRUNC(('TARIFA ENTREGA A DIRECCION USD'!G2616-'TARIFA ENTREGA A DIRECCION USD'!D2616)/'TARIFA ENTREGA A DIRECCION USD'!D2616,3)</f>
        <v>0.96199999999999997</v>
      </c>
      <c r="X2616" s="142">
        <v>16.12</v>
      </c>
      <c r="Y2616" s="190">
        <v>2609</v>
      </c>
      <c r="Z2616" s="200">
        <v>0.55000000000000004</v>
      </c>
      <c r="AA2616" s="200">
        <v>0.13</v>
      </c>
      <c r="AB2616" s="200">
        <v>0.3</v>
      </c>
      <c r="AC2616" s="200">
        <v>0.85</v>
      </c>
      <c r="AL2616"/>
      <c r="AM2616"/>
      <c r="AN2616"/>
      <c r="AO2616"/>
      <c r="AP2616"/>
      <c r="AQ2616"/>
      <c r="AR2616"/>
      <c r="AS2616"/>
      <c r="AT2616"/>
      <c r="AU2616"/>
    </row>
    <row r="2617" spans="17:47" x14ac:dyDescent="0.2">
      <c r="Q2617" s="142">
        <f>TRUNC('TARIFA ENTREGA A DIRECCION USD'!D2618-'TARIFA ENTREGA A DIRECCION USD'!D2617,2)</f>
        <v>0.54</v>
      </c>
      <c r="R2617" s="190">
        <v>2610</v>
      </c>
      <c r="S2617" s="200">
        <f>TRUNC((('TARIFA ENTREGA A DIRECCION USD'!C2617-'TARIFA ENTREGA A DIRECCION USD'!D2617)/'TARIFA ENTREGA A DIRECCION USD'!D2617)+1,3)</f>
        <v>0.72399999999999998</v>
      </c>
      <c r="T2617" s="200">
        <f>TRUNC(('TARIFA ENTREGA A DIRECCION USD'!E2617-'TARIFA ENTREGA A DIRECCION USD'!D2617)/'TARIFA ENTREGA A DIRECCION USD'!D2617,3)</f>
        <v>0.25800000000000001</v>
      </c>
      <c r="U2617" s="200">
        <f>TRUNC(('TARIFA ENTREGA A DIRECCION USD'!F2617-'TARIFA ENTREGA A DIRECCION USD'!D2617)/'TARIFA ENTREGA A DIRECCION USD'!D2617,3)</f>
        <v>0.432</v>
      </c>
      <c r="V2617" s="200">
        <f>TRUNC(('TARIFA ENTREGA A DIRECCION USD'!G2617-'TARIFA ENTREGA A DIRECCION USD'!D2617)/'TARIFA ENTREGA A DIRECCION USD'!D2617,3)</f>
        <v>0.96199999999999997</v>
      </c>
      <c r="X2617" s="142">
        <v>16.12</v>
      </c>
      <c r="Y2617" s="190">
        <v>2610</v>
      </c>
      <c r="Z2617" s="200">
        <v>0.55000000000000004</v>
      </c>
      <c r="AA2617" s="200">
        <v>0.13</v>
      </c>
      <c r="AB2617" s="200">
        <v>0.3</v>
      </c>
      <c r="AC2617" s="200">
        <v>0.85</v>
      </c>
      <c r="AL2617"/>
      <c r="AM2617"/>
      <c r="AN2617"/>
      <c r="AO2617"/>
      <c r="AP2617"/>
      <c r="AQ2617"/>
      <c r="AR2617"/>
      <c r="AS2617"/>
      <c r="AT2617"/>
      <c r="AU2617"/>
    </row>
    <row r="2618" spans="17:47" x14ac:dyDescent="0.2">
      <c r="Q2618" s="142">
        <f>TRUNC('TARIFA ENTREGA A DIRECCION USD'!D2619-'TARIFA ENTREGA A DIRECCION USD'!D2618,2)</f>
        <v>0.54</v>
      </c>
      <c r="R2618" s="190">
        <v>2611</v>
      </c>
      <c r="S2618" s="200">
        <f>TRUNC((('TARIFA ENTREGA A DIRECCION USD'!C2618-'TARIFA ENTREGA A DIRECCION USD'!D2618)/'TARIFA ENTREGA A DIRECCION USD'!D2618)+1,3)</f>
        <v>0.72399999999999998</v>
      </c>
      <c r="T2618" s="200">
        <f>TRUNC(('TARIFA ENTREGA A DIRECCION USD'!E2618-'TARIFA ENTREGA A DIRECCION USD'!D2618)/'TARIFA ENTREGA A DIRECCION USD'!D2618,3)</f>
        <v>0.25800000000000001</v>
      </c>
      <c r="U2618" s="200">
        <f>TRUNC(('TARIFA ENTREGA A DIRECCION USD'!F2618-'TARIFA ENTREGA A DIRECCION USD'!D2618)/'TARIFA ENTREGA A DIRECCION USD'!D2618,3)</f>
        <v>0.432</v>
      </c>
      <c r="V2618" s="200">
        <f>TRUNC(('TARIFA ENTREGA A DIRECCION USD'!G2618-'TARIFA ENTREGA A DIRECCION USD'!D2618)/'TARIFA ENTREGA A DIRECCION USD'!D2618,3)</f>
        <v>0.96199999999999997</v>
      </c>
      <c r="X2618" s="142">
        <v>16.12</v>
      </c>
      <c r="Y2618" s="190">
        <v>2611</v>
      </c>
      <c r="Z2618" s="200">
        <v>0.55000000000000004</v>
      </c>
      <c r="AA2618" s="200">
        <v>0.13</v>
      </c>
      <c r="AB2618" s="200">
        <v>0.3</v>
      </c>
      <c r="AC2618" s="200">
        <v>0.85</v>
      </c>
      <c r="AL2618"/>
      <c r="AM2618"/>
      <c r="AN2618"/>
      <c r="AO2618"/>
      <c r="AP2618"/>
      <c r="AQ2618"/>
      <c r="AR2618"/>
      <c r="AS2618"/>
      <c r="AT2618"/>
      <c r="AU2618"/>
    </row>
    <row r="2619" spans="17:47" x14ac:dyDescent="0.2">
      <c r="Q2619" s="142">
        <f>TRUNC('TARIFA ENTREGA A DIRECCION USD'!D2620-'TARIFA ENTREGA A DIRECCION USD'!D2619,2)</f>
        <v>0.54</v>
      </c>
      <c r="R2619" s="190">
        <v>2612</v>
      </c>
      <c r="S2619" s="200">
        <f>TRUNC((('TARIFA ENTREGA A DIRECCION USD'!C2619-'TARIFA ENTREGA A DIRECCION USD'!D2619)/'TARIFA ENTREGA A DIRECCION USD'!D2619)+1,3)</f>
        <v>0.72399999999999998</v>
      </c>
      <c r="T2619" s="200">
        <f>TRUNC(('TARIFA ENTREGA A DIRECCION USD'!E2619-'TARIFA ENTREGA A DIRECCION USD'!D2619)/'TARIFA ENTREGA A DIRECCION USD'!D2619,3)</f>
        <v>0.25800000000000001</v>
      </c>
      <c r="U2619" s="200">
        <f>TRUNC(('TARIFA ENTREGA A DIRECCION USD'!F2619-'TARIFA ENTREGA A DIRECCION USD'!D2619)/'TARIFA ENTREGA A DIRECCION USD'!D2619,3)</f>
        <v>0.432</v>
      </c>
      <c r="V2619" s="200">
        <f>TRUNC(('TARIFA ENTREGA A DIRECCION USD'!G2619-'TARIFA ENTREGA A DIRECCION USD'!D2619)/'TARIFA ENTREGA A DIRECCION USD'!D2619,3)</f>
        <v>0.96199999999999997</v>
      </c>
      <c r="X2619" s="142">
        <v>16.12</v>
      </c>
      <c r="Y2619" s="190">
        <v>2612</v>
      </c>
      <c r="Z2619" s="200">
        <v>0.55000000000000004</v>
      </c>
      <c r="AA2619" s="200">
        <v>0.13</v>
      </c>
      <c r="AB2619" s="200">
        <v>0.3</v>
      </c>
      <c r="AC2619" s="200">
        <v>0.85</v>
      </c>
      <c r="AL2619"/>
      <c r="AM2619"/>
      <c r="AN2619"/>
      <c r="AO2619"/>
      <c r="AP2619"/>
      <c r="AQ2619"/>
      <c r="AR2619"/>
      <c r="AS2619"/>
      <c r="AT2619"/>
      <c r="AU2619"/>
    </row>
    <row r="2620" spans="17:47" x14ac:dyDescent="0.2">
      <c r="Q2620" s="142">
        <f>TRUNC('TARIFA ENTREGA A DIRECCION USD'!D2621-'TARIFA ENTREGA A DIRECCION USD'!D2620,2)</f>
        <v>0.54</v>
      </c>
      <c r="R2620" s="190">
        <v>2613</v>
      </c>
      <c r="S2620" s="200">
        <f>TRUNC((('TARIFA ENTREGA A DIRECCION USD'!C2620-'TARIFA ENTREGA A DIRECCION USD'!D2620)/'TARIFA ENTREGA A DIRECCION USD'!D2620)+1,3)</f>
        <v>0.72399999999999998</v>
      </c>
      <c r="T2620" s="200">
        <f>TRUNC(('TARIFA ENTREGA A DIRECCION USD'!E2620-'TARIFA ENTREGA A DIRECCION USD'!D2620)/'TARIFA ENTREGA A DIRECCION USD'!D2620,3)</f>
        <v>0.25800000000000001</v>
      </c>
      <c r="U2620" s="200">
        <f>TRUNC(('TARIFA ENTREGA A DIRECCION USD'!F2620-'TARIFA ENTREGA A DIRECCION USD'!D2620)/'TARIFA ENTREGA A DIRECCION USD'!D2620,3)</f>
        <v>0.432</v>
      </c>
      <c r="V2620" s="200">
        <f>TRUNC(('TARIFA ENTREGA A DIRECCION USD'!G2620-'TARIFA ENTREGA A DIRECCION USD'!D2620)/'TARIFA ENTREGA A DIRECCION USD'!D2620,3)</f>
        <v>0.96199999999999997</v>
      </c>
      <c r="X2620" s="142">
        <v>16.12</v>
      </c>
      <c r="Y2620" s="190">
        <v>2613</v>
      </c>
      <c r="Z2620" s="200">
        <v>0.55000000000000004</v>
      </c>
      <c r="AA2620" s="200">
        <v>0.13</v>
      </c>
      <c r="AB2620" s="200">
        <v>0.3</v>
      </c>
      <c r="AC2620" s="200">
        <v>0.85</v>
      </c>
      <c r="AL2620"/>
      <c r="AM2620"/>
      <c r="AN2620"/>
      <c r="AO2620"/>
      <c r="AP2620"/>
      <c r="AQ2620"/>
      <c r="AR2620"/>
      <c r="AS2620"/>
      <c r="AT2620"/>
      <c r="AU2620"/>
    </row>
    <row r="2621" spans="17:47" x14ac:dyDescent="0.2">
      <c r="Q2621" s="142">
        <f>TRUNC('TARIFA ENTREGA A DIRECCION USD'!D2622-'TARIFA ENTREGA A DIRECCION USD'!D2621,2)</f>
        <v>0.54</v>
      </c>
      <c r="R2621" s="190">
        <v>2614</v>
      </c>
      <c r="S2621" s="200">
        <f>TRUNC((('TARIFA ENTREGA A DIRECCION USD'!C2621-'TARIFA ENTREGA A DIRECCION USD'!D2621)/'TARIFA ENTREGA A DIRECCION USD'!D2621)+1,3)</f>
        <v>0.72399999999999998</v>
      </c>
      <c r="T2621" s="200">
        <f>TRUNC(('TARIFA ENTREGA A DIRECCION USD'!E2621-'TARIFA ENTREGA A DIRECCION USD'!D2621)/'TARIFA ENTREGA A DIRECCION USD'!D2621,3)</f>
        <v>0.25800000000000001</v>
      </c>
      <c r="U2621" s="200">
        <f>TRUNC(('TARIFA ENTREGA A DIRECCION USD'!F2621-'TARIFA ENTREGA A DIRECCION USD'!D2621)/'TARIFA ENTREGA A DIRECCION USD'!D2621,3)</f>
        <v>0.432</v>
      </c>
      <c r="V2621" s="200">
        <f>TRUNC(('TARIFA ENTREGA A DIRECCION USD'!G2621-'TARIFA ENTREGA A DIRECCION USD'!D2621)/'TARIFA ENTREGA A DIRECCION USD'!D2621,3)</f>
        <v>0.96199999999999997</v>
      </c>
      <c r="X2621" s="142">
        <v>16.12</v>
      </c>
      <c r="Y2621" s="190">
        <v>2614</v>
      </c>
      <c r="Z2621" s="200">
        <v>0.55000000000000004</v>
      </c>
      <c r="AA2621" s="200">
        <v>0.13</v>
      </c>
      <c r="AB2621" s="200">
        <v>0.3</v>
      </c>
      <c r="AC2621" s="200">
        <v>0.85</v>
      </c>
      <c r="AL2621"/>
      <c r="AM2621"/>
      <c r="AN2621"/>
      <c r="AO2621"/>
      <c r="AP2621"/>
      <c r="AQ2621"/>
      <c r="AR2621"/>
      <c r="AS2621"/>
      <c r="AT2621"/>
      <c r="AU2621"/>
    </row>
    <row r="2622" spans="17:47" x14ac:dyDescent="0.2">
      <c r="Q2622" s="142">
        <f>TRUNC('TARIFA ENTREGA A DIRECCION USD'!D2623-'TARIFA ENTREGA A DIRECCION USD'!D2622,2)</f>
        <v>0.54</v>
      </c>
      <c r="R2622" s="190">
        <v>2615</v>
      </c>
      <c r="S2622" s="200">
        <f>TRUNC((('TARIFA ENTREGA A DIRECCION USD'!C2622-'TARIFA ENTREGA A DIRECCION USD'!D2622)/'TARIFA ENTREGA A DIRECCION USD'!D2622)+1,3)</f>
        <v>0.72399999999999998</v>
      </c>
      <c r="T2622" s="200">
        <f>TRUNC(('TARIFA ENTREGA A DIRECCION USD'!E2622-'TARIFA ENTREGA A DIRECCION USD'!D2622)/'TARIFA ENTREGA A DIRECCION USD'!D2622,3)</f>
        <v>0.25800000000000001</v>
      </c>
      <c r="U2622" s="200">
        <f>TRUNC(('TARIFA ENTREGA A DIRECCION USD'!F2622-'TARIFA ENTREGA A DIRECCION USD'!D2622)/'TARIFA ENTREGA A DIRECCION USD'!D2622,3)</f>
        <v>0.432</v>
      </c>
      <c r="V2622" s="200">
        <f>TRUNC(('TARIFA ENTREGA A DIRECCION USD'!G2622-'TARIFA ENTREGA A DIRECCION USD'!D2622)/'TARIFA ENTREGA A DIRECCION USD'!D2622,3)</f>
        <v>0.96199999999999997</v>
      </c>
      <c r="X2622" s="142">
        <v>16.12</v>
      </c>
      <c r="Y2622" s="190">
        <v>2615</v>
      </c>
      <c r="Z2622" s="200">
        <v>0.55000000000000004</v>
      </c>
      <c r="AA2622" s="200">
        <v>0.13</v>
      </c>
      <c r="AB2622" s="200">
        <v>0.3</v>
      </c>
      <c r="AC2622" s="200">
        <v>0.85</v>
      </c>
      <c r="AL2622"/>
      <c r="AM2622"/>
      <c r="AN2622"/>
      <c r="AO2622"/>
      <c r="AP2622"/>
      <c r="AQ2622"/>
      <c r="AR2622"/>
      <c r="AS2622"/>
      <c r="AT2622"/>
      <c r="AU2622"/>
    </row>
    <row r="2623" spans="17:47" x14ac:dyDescent="0.2">
      <c r="Q2623" s="142">
        <f>TRUNC('TARIFA ENTREGA A DIRECCION USD'!D2624-'TARIFA ENTREGA A DIRECCION USD'!D2623,2)</f>
        <v>0.54</v>
      </c>
      <c r="R2623" s="190">
        <v>2616</v>
      </c>
      <c r="S2623" s="200">
        <f>TRUNC((('TARIFA ENTREGA A DIRECCION USD'!C2623-'TARIFA ENTREGA A DIRECCION USD'!D2623)/'TARIFA ENTREGA A DIRECCION USD'!D2623)+1,3)</f>
        <v>0.72399999999999998</v>
      </c>
      <c r="T2623" s="200">
        <f>TRUNC(('TARIFA ENTREGA A DIRECCION USD'!E2623-'TARIFA ENTREGA A DIRECCION USD'!D2623)/'TARIFA ENTREGA A DIRECCION USD'!D2623,3)</f>
        <v>0.25800000000000001</v>
      </c>
      <c r="U2623" s="200">
        <f>TRUNC(('TARIFA ENTREGA A DIRECCION USD'!F2623-'TARIFA ENTREGA A DIRECCION USD'!D2623)/'TARIFA ENTREGA A DIRECCION USD'!D2623,3)</f>
        <v>0.432</v>
      </c>
      <c r="V2623" s="200">
        <f>TRUNC(('TARIFA ENTREGA A DIRECCION USD'!G2623-'TARIFA ENTREGA A DIRECCION USD'!D2623)/'TARIFA ENTREGA A DIRECCION USD'!D2623,3)</f>
        <v>0.96199999999999997</v>
      </c>
      <c r="X2623" s="142">
        <v>16.12</v>
      </c>
      <c r="Y2623" s="190">
        <v>2616</v>
      </c>
      <c r="Z2623" s="200">
        <v>0.55000000000000004</v>
      </c>
      <c r="AA2623" s="200">
        <v>0.13</v>
      </c>
      <c r="AB2623" s="200">
        <v>0.3</v>
      </c>
      <c r="AC2623" s="200">
        <v>0.85</v>
      </c>
      <c r="AL2623"/>
      <c r="AM2623"/>
      <c r="AN2623"/>
      <c r="AO2623"/>
      <c r="AP2623"/>
      <c r="AQ2623"/>
      <c r="AR2623"/>
      <c r="AS2623"/>
      <c r="AT2623"/>
      <c r="AU2623"/>
    </row>
    <row r="2624" spans="17:47" x14ac:dyDescent="0.2">
      <c r="Q2624" s="142">
        <f>TRUNC('TARIFA ENTREGA A DIRECCION USD'!D2625-'TARIFA ENTREGA A DIRECCION USD'!D2624,2)</f>
        <v>0.54</v>
      </c>
      <c r="R2624" s="190">
        <v>2617</v>
      </c>
      <c r="S2624" s="200">
        <f>TRUNC((('TARIFA ENTREGA A DIRECCION USD'!C2624-'TARIFA ENTREGA A DIRECCION USD'!D2624)/'TARIFA ENTREGA A DIRECCION USD'!D2624)+1,3)</f>
        <v>0.72399999999999998</v>
      </c>
      <c r="T2624" s="200">
        <f>TRUNC(('TARIFA ENTREGA A DIRECCION USD'!E2624-'TARIFA ENTREGA A DIRECCION USD'!D2624)/'TARIFA ENTREGA A DIRECCION USD'!D2624,3)</f>
        <v>0.25800000000000001</v>
      </c>
      <c r="U2624" s="200">
        <f>TRUNC(('TARIFA ENTREGA A DIRECCION USD'!F2624-'TARIFA ENTREGA A DIRECCION USD'!D2624)/'TARIFA ENTREGA A DIRECCION USD'!D2624,3)</f>
        <v>0.432</v>
      </c>
      <c r="V2624" s="200">
        <f>TRUNC(('TARIFA ENTREGA A DIRECCION USD'!G2624-'TARIFA ENTREGA A DIRECCION USD'!D2624)/'TARIFA ENTREGA A DIRECCION USD'!D2624,3)</f>
        <v>0.96199999999999997</v>
      </c>
      <c r="X2624" s="142">
        <v>16.12</v>
      </c>
      <c r="Y2624" s="190">
        <v>2617</v>
      </c>
      <c r="Z2624" s="200">
        <v>0.55000000000000004</v>
      </c>
      <c r="AA2624" s="200">
        <v>0.13</v>
      </c>
      <c r="AB2624" s="200">
        <v>0.3</v>
      </c>
      <c r="AC2624" s="200">
        <v>0.85</v>
      </c>
      <c r="AL2624"/>
      <c r="AM2624"/>
      <c r="AN2624"/>
      <c r="AO2624"/>
      <c r="AP2624"/>
      <c r="AQ2624"/>
      <c r="AR2624"/>
      <c r="AS2624"/>
      <c r="AT2624"/>
      <c r="AU2624"/>
    </row>
    <row r="2625" spans="17:47" x14ac:dyDescent="0.2">
      <c r="Q2625" s="142">
        <f>TRUNC('TARIFA ENTREGA A DIRECCION USD'!D2626-'TARIFA ENTREGA A DIRECCION USD'!D2625,2)</f>
        <v>0.54</v>
      </c>
      <c r="R2625" s="190">
        <v>2618</v>
      </c>
      <c r="S2625" s="200">
        <f>TRUNC((('TARIFA ENTREGA A DIRECCION USD'!C2625-'TARIFA ENTREGA A DIRECCION USD'!D2625)/'TARIFA ENTREGA A DIRECCION USD'!D2625)+1,3)</f>
        <v>0.72399999999999998</v>
      </c>
      <c r="T2625" s="200">
        <f>TRUNC(('TARIFA ENTREGA A DIRECCION USD'!E2625-'TARIFA ENTREGA A DIRECCION USD'!D2625)/'TARIFA ENTREGA A DIRECCION USD'!D2625,3)</f>
        <v>0.25800000000000001</v>
      </c>
      <c r="U2625" s="200">
        <f>TRUNC(('TARIFA ENTREGA A DIRECCION USD'!F2625-'TARIFA ENTREGA A DIRECCION USD'!D2625)/'TARIFA ENTREGA A DIRECCION USD'!D2625,3)</f>
        <v>0.432</v>
      </c>
      <c r="V2625" s="200">
        <f>TRUNC(('TARIFA ENTREGA A DIRECCION USD'!G2625-'TARIFA ENTREGA A DIRECCION USD'!D2625)/'TARIFA ENTREGA A DIRECCION USD'!D2625,3)</f>
        <v>0.96199999999999997</v>
      </c>
      <c r="X2625" s="142">
        <v>16.12</v>
      </c>
      <c r="Y2625" s="190">
        <v>2618</v>
      </c>
      <c r="Z2625" s="200">
        <v>0.55000000000000004</v>
      </c>
      <c r="AA2625" s="200">
        <v>0.13</v>
      </c>
      <c r="AB2625" s="200">
        <v>0.3</v>
      </c>
      <c r="AC2625" s="200">
        <v>0.85</v>
      </c>
      <c r="AL2625"/>
      <c r="AM2625"/>
      <c r="AN2625"/>
      <c r="AO2625"/>
      <c r="AP2625"/>
      <c r="AQ2625"/>
      <c r="AR2625"/>
      <c r="AS2625"/>
      <c r="AT2625"/>
      <c r="AU2625"/>
    </row>
    <row r="2626" spans="17:47" x14ac:dyDescent="0.2">
      <c r="Q2626" s="142">
        <f>TRUNC('TARIFA ENTREGA A DIRECCION USD'!D2627-'TARIFA ENTREGA A DIRECCION USD'!D2626,2)</f>
        <v>0.54</v>
      </c>
      <c r="R2626" s="190">
        <v>2619</v>
      </c>
      <c r="S2626" s="200">
        <f>TRUNC((('TARIFA ENTREGA A DIRECCION USD'!C2626-'TARIFA ENTREGA A DIRECCION USD'!D2626)/'TARIFA ENTREGA A DIRECCION USD'!D2626)+1,3)</f>
        <v>0.72399999999999998</v>
      </c>
      <c r="T2626" s="200">
        <f>TRUNC(('TARIFA ENTREGA A DIRECCION USD'!E2626-'TARIFA ENTREGA A DIRECCION USD'!D2626)/'TARIFA ENTREGA A DIRECCION USD'!D2626,3)</f>
        <v>0.25800000000000001</v>
      </c>
      <c r="U2626" s="200">
        <f>TRUNC(('TARIFA ENTREGA A DIRECCION USD'!F2626-'TARIFA ENTREGA A DIRECCION USD'!D2626)/'TARIFA ENTREGA A DIRECCION USD'!D2626,3)</f>
        <v>0.432</v>
      </c>
      <c r="V2626" s="200">
        <f>TRUNC(('TARIFA ENTREGA A DIRECCION USD'!G2626-'TARIFA ENTREGA A DIRECCION USD'!D2626)/'TARIFA ENTREGA A DIRECCION USD'!D2626,3)</f>
        <v>0.96199999999999997</v>
      </c>
      <c r="X2626" s="142">
        <v>16.12</v>
      </c>
      <c r="Y2626" s="190">
        <v>2619</v>
      </c>
      <c r="Z2626" s="200">
        <v>0.55000000000000004</v>
      </c>
      <c r="AA2626" s="200">
        <v>0.13</v>
      </c>
      <c r="AB2626" s="200">
        <v>0.3</v>
      </c>
      <c r="AC2626" s="200">
        <v>0.85</v>
      </c>
      <c r="AL2626"/>
      <c r="AM2626"/>
      <c r="AN2626"/>
      <c r="AO2626"/>
      <c r="AP2626"/>
      <c r="AQ2626"/>
      <c r="AR2626"/>
      <c r="AS2626"/>
      <c r="AT2626"/>
      <c r="AU2626"/>
    </row>
    <row r="2627" spans="17:47" x14ac:dyDescent="0.2">
      <c r="Q2627" s="142">
        <f>TRUNC('TARIFA ENTREGA A DIRECCION USD'!D2628-'TARIFA ENTREGA A DIRECCION USD'!D2627,2)</f>
        <v>0.54</v>
      </c>
      <c r="R2627" s="190">
        <v>2620</v>
      </c>
      <c r="S2627" s="200">
        <f>TRUNC((('TARIFA ENTREGA A DIRECCION USD'!C2627-'TARIFA ENTREGA A DIRECCION USD'!D2627)/'TARIFA ENTREGA A DIRECCION USD'!D2627)+1,3)</f>
        <v>0.72399999999999998</v>
      </c>
      <c r="T2627" s="200">
        <f>TRUNC(('TARIFA ENTREGA A DIRECCION USD'!E2627-'TARIFA ENTREGA A DIRECCION USD'!D2627)/'TARIFA ENTREGA A DIRECCION USD'!D2627,3)</f>
        <v>0.25800000000000001</v>
      </c>
      <c r="U2627" s="200">
        <f>TRUNC(('TARIFA ENTREGA A DIRECCION USD'!F2627-'TARIFA ENTREGA A DIRECCION USD'!D2627)/'TARIFA ENTREGA A DIRECCION USD'!D2627,3)</f>
        <v>0.432</v>
      </c>
      <c r="V2627" s="200">
        <f>TRUNC(('TARIFA ENTREGA A DIRECCION USD'!G2627-'TARIFA ENTREGA A DIRECCION USD'!D2627)/'TARIFA ENTREGA A DIRECCION USD'!D2627,3)</f>
        <v>0.96199999999999997</v>
      </c>
      <c r="X2627" s="142">
        <v>16.12</v>
      </c>
      <c r="Y2627" s="190">
        <v>2620</v>
      </c>
      <c r="Z2627" s="200">
        <v>0.55000000000000004</v>
      </c>
      <c r="AA2627" s="200">
        <v>0.13</v>
      </c>
      <c r="AB2627" s="200">
        <v>0.3</v>
      </c>
      <c r="AC2627" s="200">
        <v>0.85</v>
      </c>
      <c r="AL2627"/>
      <c r="AM2627"/>
      <c r="AN2627"/>
      <c r="AO2627"/>
      <c r="AP2627"/>
      <c r="AQ2627"/>
      <c r="AR2627"/>
      <c r="AS2627"/>
      <c r="AT2627"/>
      <c r="AU2627"/>
    </row>
    <row r="2628" spans="17:47" x14ac:dyDescent="0.2">
      <c r="Q2628" s="142">
        <f>TRUNC('TARIFA ENTREGA A DIRECCION USD'!D2629-'TARIFA ENTREGA A DIRECCION USD'!D2628,2)</f>
        <v>0.54</v>
      </c>
      <c r="R2628" s="190">
        <v>2621</v>
      </c>
      <c r="S2628" s="200">
        <f>TRUNC((('TARIFA ENTREGA A DIRECCION USD'!C2628-'TARIFA ENTREGA A DIRECCION USD'!D2628)/'TARIFA ENTREGA A DIRECCION USD'!D2628)+1,3)</f>
        <v>0.72399999999999998</v>
      </c>
      <c r="T2628" s="200">
        <f>TRUNC(('TARIFA ENTREGA A DIRECCION USD'!E2628-'TARIFA ENTREGA A DIRECCION USD'!D2628)/'TARIFA ENTREGA A DIRECCION USD'!D2628,3)</f>
        <v>0.25800000000000001</v>
      </c>
      <c r="U2628" s="200">
        <f>TRUNC(('TARIFA ENTREGA A DIRECCION USD'!F2628-'TARIFA ENTREGA A DIRECCION USD'!D2628)/'TARIFA ENTREGA A DIRECCION USD'!D2628,3)</f>
        <v>0.432</v>
      </c>
      <c r="V2628" s="200">
        <f>TRUNC(('TARIFA ENTREGA A DIRECCION USD'!G2628-'TARIFA ENTREGA A DIRECCION USD'!D2628)/'TARIFA ENTREGA A DIRECCION USD'!D2628,3)</f>
        <v>0.96199999999999997</v>
      </c>
      <c r="X2628" s="142">
        <v>16.12</v>
      </c>
      <c r="Y2628" s="190">
        <v>2621</v>
      </c>
      <c r="Z2628" s="200">
        <v>0.55000000000000004</v>
      </c>
      <c r="AA2628" s="200">
        <v>0.13</v>
      </c>
      <c r="AB2628" s="200">
        <v>0.3</v>
      </c>
      <c r="AC2628" s="200">
        <v>0.85</v>
      </c>
      <c r="AL2628"/>
      <c r="AM2628"/>
      <c r="AN2628"/>
      <c r="AO2628"/>
      <c r="AP2628"/>
      <c r="AQ2628"/>
      <c r="AR2628"/>
      <c r="AS2628"/>
      <c r="AT2628"/>
      <c r="AU2628"/>
    </row>
    <row r="2629" spans="17:47" x14ac:dyDescent="0.2">
      <c r="Q2629" s="142">
        <f>TRUNC('TARIFA ENTREGA A DIRECCION USD'!D2630-'TARIFA ENTREGA A DIRECCION USD'!D2629,2)</f>
        <v>0.54</v>
      </c>
      <c r="R2629" s="190">
        <v>2622</v>
      </c>
      <c r="S2629" s="200">
        <f>TRUNC((('TARIFA ENTREGA A DIRECCION USD'!C2629-'TARIFA ENTREGA A DIRECCION USD'!D2629)/'TARIFA ENTREGA A DIRECCION USD'!D2629)+1,3)</f>
        <v>0.72399999999999998</v>
      </c>
      <c r="T2629" s="200">
        <f>TRUNC(('TARIFA ENTREGA A DIRECCION USD'!E2629-'TARIFA ENTREGA A DIRECCION USD'!D2629)/'TARIFA ENTREGA A DIRECCION USD'!D2629,3)</f>
        <v>0.25800000000000001</v>
      </c>
      <c r="U2629" s="200">
        <f>TRUNC(('TARIFA ENTREGA A DIRECCION USD'!F2629-'TARIFA ENTREGA A DIRECCION USD'!D2629)/'TARIFA ENTREGA A DIRECCION USD'!D2629,3)</f>
        <v>0.432</v>
      </c>
      <c r="V2629" s="200">
        <f>TRUNC(('TARIFA ENTREGA A DIRECCION USD'!G2629-'TARIFA ENTREGA A DIRECCION USD'!D2629)/'TARIFA ENTREGA A DIRECCION USD'!D2629,3)</f>
        <v>0.96199999999999997</v>
      </c>
      <c r="X2629" s="142">
        <v>16.12</v>
      </c>
      <c r="Y2629" s="190">
        <v>2622</v>
      </c>
      <c r="Z2629" s="200">
        <v>0.55000000000000004</v>
      </c>
      <c r="AA2629" s="200">
        <v>0.13</v>
      </c>
      <c r="AB2629" s="200">
        <v>0.3</v>
      </c>
      <c r="AC2629" s="200">
        <v>0.85</v>
      </c>
      <c r="AL2629"/>
      <c r="AM2629"/>
      <c r="AN2629"/>
      <c r="AO2629"/>
      <c r="AP2629"/>
      <c r="AQ2629"/>
      <c r="AR2629"/>
      <c r="AS2629"/>
      <c r="AT2629"/>
      <c r="AU2629"/>
    </row>
    <row r="2630" spans="17:47" x14ac:dyDescent="0.2">
      <c r="Q2630" s="142">
        <f>TRUNC('TARIFA ENTREGA A DIRECCION USD'!D2631-'TARIFA ENTREGA A DIRECCION USD'!D2630,2)</f>
        <v>0.54</v>
      </c>
      <c r="R2630" s="190">
        <v>2623</v>
      </c>
      <c r="S2630" s="200">
        <f>TRUNC((('TARIFA ENTREGA A DIRECCION USD'!C2630-'TARIFA ENTREGA A DIRECCION USD'!D2630)/'TARIFA ENTREGA A DIRECCION USD'!D2630)+1,3)</f>
        <v>0.72399999999999998</v>
      </c>
      <c r="T2630" s="200">
        <f>TRUNC(('TARIFA ENTREGA A DIRECCION USD'!E2630-'TARIFA ENTREGA A DIRECCION USD'!D2630)/'TARIFA ENTREGA A DIRECCION USD'!D2630,3)</f>
        <v>0.25800000000000001</v>
      </c>
      <c r="U2630" s="200">
        <f>TRUNC(('TARIFA ENTREGA A DIRECCION USD'!F2630-'TARIFA ENTREGA A DIRECCION USD'!D2630)/'TARIFA ENTREGA A DIRECCION USD'!D2630,3)</f>
        <v>0.432</v>
      </c>
      <c r="V2630" s="200">
        <f>TRUNC(('TARIFA ENTREGA A DIRECCION USD'!G2630-'TARIFA ENTREGA A DIRECCION USD'!D2630)/'TARIFA ENTREGA A DIRECCION USD'!D2630,3)</f>
        <v>0.96199999999999997</v>
      </c>
      <c r="X2630" s="142">
        <v>16.12</v>
      </c>
      <c r="Y2630" s="190">
        <v>2623</v>
      </c>
      <c r="Z2630" s="200">
        <v>0.55000000000000004</v>
      </c>
      <c r="AA2630" s="200">
        <v>0.13</v>
      </c>
      <c r="AB2630" s="200">
        <v>0.3</v>
      </c>
      <c r="AC2630" s="200">
        <v>0.85</v>
      </c>
      <c r="AL2630"/>
      <c r="AM2630"/>
      <c r="AN2630"/>
      <c r="AO2630"/>
      <c r="AP2630"/>
      <c r="AQ2630"/>
      <c r="AR2630"/>
      <c r="AS2630"/>
      <c r="AT2630"/>
      <c r="AU2630"/>
    </row>
    <row r="2631" spans="17:47" x14ac:dyDescent="0.2">
      <c r="Q2631" s="142">
        <f>TRUNC('TARIFA ENTREGA A DIRECCION USD'!D2632-'TARIFA ENTREGA A DIRECCION USD'!D2631,2)</f>
        <v>0.54</v>
      </c>
      <c r="R2631" s="190">
        <v>2624</v>
      </c>
      <c r="S2631" s="200">
        <f>TRUNC((('TARIFA ENTREGA A DIRECCION USD'!C2631-'TARIFA ENTREGA A DIRECCION USD'!D2631)/'TARIFA ENTREGA A DIRECCION USD'!D2631)+1,3)</f>
        <v>0.72399999999999998</v>
      </c>
      <c r="T2631" s="200">
        <f>TRUNC(('TARIFA ENTREGA A DIRECCION USD'!E2631-'TARIFA ENTREGA A DIRECCION USD'!D2631)/'TARIFA ENTREGA A DIRECCION USD'!D2631,3)</f>
        <v>0.25800000000000001</v>
      </c>
      <c r="U2631" s="200">
        <f>TRUNC(('TARIFA ENTREGA A DIRECCION USD'!F2631-'TARIFA ENTREGA A DIRECCION USD'!D2631)/'TARIFA ENTREGA A DIRECCION USD'!D2631,3)</f>
        <v>0.432</v>
      </c>
      <c r="V2631" s="200">
        <f>TRUNC(('TARIFA ENTREGA A DIRECCION USD'!G2631-'TARIFA ENTREGA A DIRECCION USD'!D2631)/'TARIFA ENTREGA A DIRECCION USD'!D2631,3)</f>
        <v>0.96199999999999997</v>
      </c>
      <c r="X2631" s="142">
        <v>16.12</v>
      </c>
      <c r="Y2631" s="190">
        <v>2624</v>
      </c>
      <c r="Z2631" s="200">
        <v>0.55000000000000004</v>
      </c>
      <c r="AA2631" s="200">
        <v>0.13</v>
      </c>
      <c r="AB2631" s="200">
        <v>0.3</v>
      </c>
      <c r="AC2631" s="200">
        <v>0.85</v>
      </c>
      <c r="AL2631"/>
      <c r="AM2631"/>
      <c r="AN2631"/>
      <c r="AO2631"/>
      <c r="AP2631"/>
      <c r="AQ2631"/>
      <c r="AR2631"/>
      <c r="AS2631"/>
      <c r="AT2631"/>
      <c r="AU2631"/>
    </row>
    <row r="2632" spans="17:47" x14ac:dyDescent="0.2">
      <c r="Q2632" s="142">
        <f>TRUNC('TARIFA ENTREGA A DIRECCION USD'!D2633-'TARIFA ENTREGA A DIRECCION USD'!D2632,2)</f>
        <v>0.54</v>
      </c>
      <c r="R2632" s="190">
        <v>2625</v>
      </c>
      <c r="S2632" s="200">
        <f>TRUNC((('TARIFA ENTREGA A DIRECCION USD'!C2632-'TARIFA ENTREGA A DIRECCION USD'!D2632)/'TARIFA ENTREGA A DIRECCION USD'!D2632)+1,3)</f>
        <v>0.72399999999999998</v>
      </c>
      <c r="T2632" s="200">
        <f>TRUNC(('TARIFA ENTREGA A DIRECCION USD'!E2632-'TARIFA ENTREGA A DIRECCION USD'!D2632)/'TARIFA ENTREGA A DIRECCION USD'!D2632,3)</f>
        <v>0.25800000000000001</v>
      </c>
      <c r="U2632" s="200">
        <f>TRUNC(('TARIFA ENTREGA A DIRECCION USD'!F2632-'TARIFA ENTREGA A DIRECCION USD'!D2632)/'TARIFA ENTREGA A DIRECCION USD'!D2632,3)</f>
        <v>0.432</v>
      </c>
      <c r="V2632" s="200">
        <f>TRUNC(('TARIFA ENTREGA A DIRECCION USD'!G2632-'TARIFA ENTREGA A DIRECCION USD'!D2632)/'TARIFA ENTREGA A DIRECCION USD'!D2632,3)</f>
        <v>0.96199999999999997</v>
      </c>
      <c r="X2632" s="142">
        <v>16.12</v>
      </c>
      <c r="Y2632" s="190">
        <v>2625</v>
      </c>
      <c r="Z2632" s="200">
        <v>0.55000000000000004</v>
      </c>
      <c r="AA2632" s="200">
        <v>0.13</v>
      </c>
      <c r="AB2632" s="200">
        <v>0.3</v>
      </c>
      <c r="AC2632" s="200">
        <v>0.85</v>
      </c>
      <c r="AL2632"/>
      <c r="AM2632"/>
      <c r="AN2632"/>
      <c r="AO2632"/>
      <c r="AP2632"/>
      <c r="AQ2632"/>
      <c r="AR2632"/>
      <c r="AS2632"/>
      <c r="AT2632"/>
      <c r="AU2632"/>
    </row>
    <row r="2633" spans="17:47" x14ac:dyDescent="0.2">
      <c r="Q2633" s="142">
        <f>TRUNC('TARIFA ENTREGA A DIRECCION USD'!D2634-'TARIFA ENTREGA A DIRECCION USD'!D2633,2)</f>
        <v>0.54</v>
      </c>
      <c r="R2633" s="190">
        <v>2626</v>
      </c>
      <c r="S2633" s="200">
        <f>TRUNC((('TARIFA ENTREGA A DIRECCION USD'!C2633-'TARIFA ENTREGA A DIRECCION USD'!D2633)/'TARIFA ENTREGA A DIRECCION USD'!D2633)+1,3)</f>
        <v>0.72399999999999998</v>
      </c>
      <c r="T2633" s="200">
        <f>TRUNC(('TARIFA ENTREGA A DIRECCION USD'!E2633-'TARIFA ENTREGA A DIRECCION USD'!D2633)/'TARIFA ENTREGA A DIRECCION USD'!D2633,3)</f>
        <v>0.25800000000000001</v>
      </c>
      <c r="U2633" s="200">
        <f>TRUNC(('TARIFA ENTREGA A DIRECCION USD'!F2633-'TARIFA ENTREGA A DIRECCION USD'!D2633)/'TARIFA ENTREGA A DIRECCION USD'!D2633,3)</f>
        <v>0.432</v>
      </c>
      <c r="V2633" s="200">
        <f>TRUNC(('TARIFA ENTREGA A DIRECCION USD'!G2633-'TARIFA ENTREGA A DIRECCION USD'!D2633)/'TARIFA ENTREGA A DIRECCION USD'!D2633,3)</f>
        <v>0.96199999999999997</v>
      </c>
      <c r="X2633" s="142">
        <v>16.12</v>
      </c>
      <c r="Y2633" s="190">
        <v>2626</v>
      </c>
      <c r="Z2633" s="200">
        <v>0.55000000000000004</v>
      </c>
      <c r="AA2633" s="200">
        <v>0.13</v>
      </c>
      <c r="AB2633" s="200">
        <v>0.3</v>
      </c>
      <c r="AC2633" s="200">
        <v>0.85</v>
      </c>
      <c r="AL2633"/>
      <c r="AM2633"/>
      <c r="AN2633"/>
      <c r="AO2633"/>
      <c r="AP2633"/>
      <c r="AQ2633"/>
      <c r="AR2633"/>
      <c r="AS2633"/>
      <c r="AT2633"/>
      <c r="AU2633"/>
    </row>
    <row r="2634" spans="17:47" x14ac:dyDescent="0.2">
      <c r="Q2634" s="142">
        <f>TRUNC('TARIFA ENTREGA A DIRECCION USD'!D2635-'TARIFA ENTREGA A DIRECCION USD'!D2634,2)</f>
        <v>0.54</v>
      </c>
      <c r="R2634" s="190">
        <v>2627</v>
      </c>
      <c r="S2634" s="200">
        <f>TRUNC((('TARIFA ENTREGA A DIRECCION USD'!C2634-'TARIFA ENTREGA A DIRECCION USD'!D2634)/'TARIFA ENTREGA A DIRECCION USD'!D2634)+1,3)</f>
        <v>0.72399999999999998</v>
      </c>
      <c r="T2634" s="200">
        <f>TRUNC(('TARIFA ENTREGA A DIRECCION USD'!E2634-'TARIFA ENTREGA A DIRECCION USD'!D2634)/'TARIFA ENTREGA A DIRECCION USD'!D2634,3)</f>
        <v>0.25800000000000001</v>
      </c>
      <c r="U2634" s="200">
        <f>TRUNC(('TARIFA ENTREGA A DIRECCION USD'!F2634-'TARIFA ENTREGA A DIRECCION USD'!D2634)/'TARIFA ENTREGA A DIRECCION USD'!D2634,3)</f>
        <v>0.432</v>
      </c>
      <c r="V2634" s="200">
        <f>TRUNC(('TARIFA ENTREGA A DIRECCION USD'!G2634-'TARIFA ENTREGA A DIRECCION USD'!D2634)/'TARIFA ENTREGA A DIRECCION USD'!D2634,3)</f>
        <v>0.96199999999999997</v>
      </c>
      <c r="X2634" s="142">
        <v>16.12</v>
      </c>
      <c r="Y2634" s="190">
        <v>2627</v>
      </c>
      <c r="Z2634" s="200">
        <v>0.55000000000000004</v>
      </c>
      <c r="AA2634" s="200">
        <v>0.13</v>
      </c>
      <c r="AB2634" s="200">
        <v>0.3</v>
      </c>
      <c r="AC2634" s="200">
        <v>0.85</v>
      </c>
      <c r="AL2634"/>
      <c r="AM2634"/>
      <c r="AN2634"/>
      <c r="AO2634"/>
      <c r="AP2634"/>
      <c r="AQ2634"/>
      <c r="AR2634"/>
      <c r="AS2634"/>
      <c r="AT2634"/>
      <c r="AU2634"/>
    </row>
    <row r="2635" spans="17:47" x14ac:dyDescent="0.2">
      <c r="Q2635" s="142">
        <f>TRUNC('TARIFA ENTREGA A DIRECCION USD'!D2636-'TARIFA ENTREGA A DIRECCION USD'!D2635,2)</f>
        <v>0.54</v>
      </c>
      <c r="R2635" s="190">
        <v>2628</v>
      </c>
      <c r="S2635" s="200">
        <f>TRUNC((('TARIFA ENTREGA A DIRECCION USD'!C2635-'TARIFA ENTREGA A DIRECCION USD'!D2635)/'TARIFA ENTREGA A DIRECCION USD'!D2635)+1,3)</f>
        <v>0.72399999999999998</v>
      </c>
      <c r="T2635" s="200">
        <f>TRUNC(('TARIFA ENTREGA A DIRECCION USD'!E2635-'TARIFA ENTREGA A DIRECCION USD'!D2635)/'TARIFA ENTREGA A DIRECCION USD'!D2635,3)</f>
        <v>0.25800000000000001</v>
      </c>
      <c r="U2635" s="200">
        <f>TRUNC(('TARIFA ENTREGA A DIRECCION USD'!F2635-'TARIFA ENTREGA A DIRECCION USD'!D2635)/'TARIFA ENTREGA A DIRECCION USD'!D2635,3)</f>
        <v>0.432</v>
      </c>
      <c r="V2635" s="200">
        <f>TRUNC(('TARIFA ENTREGA A DIRECCION USD'!G2635-'TARIFA ENTREGA A DIRECCION USD'!D2635)/'TARIFA ENTREGA A DIRECCION USD'!D2635,3)</f>
        <v>0.96199999999999997</v>
      </c>
      <c r="X2635" s="142">
        <v>16.12</v>
      </c>
      <c r="Y2635" s="190">
        <v>2628</v>
      </c>
      <c r="Z2635" s="200">
        <v>0.55000000000000004</v>
      </c>
      <c r="AA2635" s="200">
        <v>0.13</v>
      </c>
      <c r="AB2635" s="200">
        <v>0.3</v>
      </c>
      <c r="AC2635" s="200">
        <v>0.85</v>
      </c>
      <c r="AL2635"/>
      <c r="AM2635"/>
      <c r="AN2635"/>
      <c r="AO2635"/>
      <c r="AP2635"/>
      <c r="AQ2635"/>
      <c r="AR2635"/>
      <c r="AS2635"/>
      <c r="AT2635"/>
      <c r="AU2635"/>
    </row>
    <row r="2636" spans="17:47" x14ac:dyDescent="0.2">
      <c r="Q2636" s="142">
        <f>TRUNC('TARIFA ENTREGA A DIRECCION USD'!D2637-'TARIFA ENTREGA A DIRECCION USD'!D2636,2)</f>
        <v>0.54</v>
      </c>
      <c r="R2636" s="190">
        <v>2629</v>
      </c>
      <c r="S2636" s="200">
        <f>TRUNC((('TARIFA ENTREGA A DIRECCION USD'!C2636-'TARIFA ENTREGA A DIRECCION USD'!D2636)/'TARIFA ENTREGA A DIRECCION USD'!D2636)+1,3)</f>
        <v>0.72399999999999998</v>
      </c>
      <c r="T2636" s="200">
        <f>TRUNC(('TARIFA ENTREGA A DIRECCION USD'!E2636-'TARIFA ENTREGA A DIRECCION USD'!D2636)/'TARIFA ENTREGA A DIRECCION USD'!D2636,3)</f>
        <v>0.25800000000000001</v>
      </c>
      <c r="U2636" s="200">
        <f>TRUNC(('TARIFA ENTREGA A DIRECCION USD'!F2636-'TARIFA ENTREGA A DIRECCION USD'!D2636)/'TARIFA ENTREGA A DIRECCION USD'!D2636,3)</f>
        <v>0.432</v>
      </c>
      <c r="V2636" s="200">
        <f>TRUNC(('TARIFA ENTREGA A DIRECCION USD'!G2636-'TARIFA ENTREGA A DIRECCION USD'!D2636)/'TARIFA ENTREGA A DIRECCION USD'!D2636,3)</f>
        <v>0.96199999999999997</v>
      </c>
      <c r="X2636" s="142">
        <v>16.12</v>
      </c>
      <c r="Y2636" s="190">
        <v>2629</v>
      </c>
      <c r="Z2636" s="200">
        <v>0.55000000000000004</v>
      </c>
      <c r="AA2636" s="200">
        <v>0.13</v>
      </c>
      <c r="AB2636" s="200">
        <v>0.3</v>
      </c>
      <c r="AC2636" s="200">
        <v>0.85</v>
      </c>
      <c r="AL2636"/>
      <c r="AM2636"/>
      <c r="AN2636"/>
      <c r="AO2636"/>
      <c r="AP2636"/>
      <c r="AQ2636"/>
      <c r="AR2636"/>
      <c r="AS2636"/>
      <c r="AT2636"/>
      <c r="AU2636"/>
    </row>
    <row r="2637" spans="17:47" x14ac:dyDescent="0.2">
      <c r="Q2637" s="142">
        <f>TRUNC('TARIFA ENTREGA A DIRECCION USD'!D2638-'TARIFA ENTREGA A DIRECCION USD'!D2637,2)</f>
        <v>0.54</v>
      </c>
      <c r="R2637" s="190">
        <v>2630</v>
      </c>
      <c r="S2637" s="200">
        <f>TRUNC((('TARIFA ENTREGA A DIRECCION USD'!C2637-'TARIFA ENTREGA A DIRECCION USD'!D2637)/'TARIFA ENTREGA A DIRECCION USD'!D2637)+1,3)</f>
        <v>0.72399999999999998</v>
      </c>
      <c r="T2637" s="200">
        <f>TRUNC(('TARIFA ENTREGA A DIRECCION USD'!E2637-'TARIFA ENTREGA A DIRECCION USD'!D2637)/'TARIFA ENTREGA A DIRECCION USD'!D2637,3)</f>
        <v>0.25800000000000001</v>
      </c>
      <c r="U2637" s="200">
        <f>TRUNC(('TARIFA ENTREGA A DIRECCION USD'!F2637-'TARIFA ENTREGA A DIRECCION USD'!D2637)/'TARIFA ENTREGA A DIRECCION USD'!D2637,3)</f>
        <v>0.432</v>
      </c>
      <c r="V2637" s="200">
        <f>TRUNC(('TARIFA ENTREGA A DIRECCION USD'!G2637-'TARIFA ENTREGA A DIRECCION USD'!D2637)/'TARIFA ENTREGA A DIRECCION USD'!D2637,3)</f>
        <v>0.96199999999999997</v>
      </c>
      <c r="X2637" s="142">
        <v>16.12</v>
      </c>
      <c r="Y2637" s="190">
        <v>2630</v>
      </c>
      <c r="Z2637" s="200">
        <v>0.55000000000000004</v>
      </c>
      <c r="AA2637" s="200">
        <v>0.13</v>
      </c>
      <c r="AB2637" s="200">
        <v>0.3</v>
      </c>
      <c r="AC2637" s="200">
        <v>0.85</v>
      </c>
      <c r="AL2637"/>
      <c r="AM2637"/>
      <c r="AN2637"/>
      <c r="AO2637"/>
      <c r="AP2637"/>
      <c r="AQ2637"/>
      <c r="AR2637"/>
      <c r="AS2637"/>
      <c r="AT2637"/>
      <c r="AU2637"/>
    </row>
    <row r="2638" spans="17:47" x14ac:dyDescent="0.2">
      <c r="Q2638" s="142">
        <f>TRUNC('TARIFA ENTREGA A DIRECCION USD'!D2639-'TARIFA ENTREGA A DIRECCION USD'!D2638,2)</f>
        <v>0.54</v>
      </c>
      <c r="R2638" s="190">
        <v>2631</v>
      </c>
      <c r="S2638" s="200">
        <f>TRUNC((('TARIFA ENTREGA A DIRECCION USD'!C2638-'TARIFA ENTREGA A DIRECCION USD'!D2638)/'TARIFA ENTREGA A DIRECCION USD'!D2638)+1,3)</f>
        <v>0.72399999999999998</v>
      </c>
      <c r="T2638" s="200">
        <f>TRUNC(('TARIFA ENTREGA A DIRECCION USD'!E2638-'TARIFA ENTREGA A DIRECCION USD'!D2638)/'TARIFA ENTREGA A DIRECCION USD'!D2638,3)</f>
        <v>0.25800000000000001</v>
      </c>
      <c r="U2638" s="200">
        <f>TRUNC(('TARIFA ENTREGA A DIRECCION USD'!F2638-'TARIFA ENTREGA A DIRECCION USD'!D2638)/'TARIFA ENTREGA A DIRECCION USD'!D2638,3)</f>
        <v>0.432</v>
      </c>
      <c r="V2638" s="200">
        <f>TRUNC(('TARIFA ENTREGA A DIRECCION USD'!G2638-'TARIFA ENTREGA A DIRECCION USD'!D2638)/'TARIFA ENTREGA A DIRECCION USD'!D2638,3)</f>
        <v>0.96199999999999997</v>
      </c>
      <c r="X2638" s="142">
        <v>16.12</v>
      </c>
      <c r="Y2638" s="190">
        <v>2631</v>
      </c>
      <c r="Z2638" s="200">
        <v>0.55000000000000004</v>
      </c>
      <c r="AA2638" s="200">
        <v>0.13</v>
      </c>
      <c r="AB2638" s="200">
        <v>0.3</v>
      </c>
      <c r="AC2638" s="200">
        <v>0.85</v>
      </c>
      <c r="AL2638"/>
      <c r="AM2638"/>
      <c r="AN2638"/>
      <c r="AO2638"/>
      <c r="AP2638"/>
      <c r="AQ2638"/>
      <c r="AR2638"/>
      <c r="AS2638"/>
      <c r="AT2638"/>
      <c r="AU2638"/>
    </row>
    <row r="2639" spans="17:47" x14ac:dyDescent="0.2">
      <c r="Q2639" s="142">
        <f>TRUNC('TARIFA ENTREGA A DIRECCION USD'!D2640-'TARIFA ENTREGA A DIRECCION USD'!D2639,2)</f>
        <v>0.54</v>
      </c>
      <c r="R2639" s="190">
        <v>2632</v>
      </c>
      <c r="S2639" s="200">
        <f>TRUNC((('TARIFA ENTREGA A DIRECCION USD'!C2639-'TARIFA ENTREGA A DIRECCION USD'!D2639)/'TARIFA ENTREGA A DIRECCION USD'!D2639)+1,3)</f>
        <v>0.72399999999999998</v>
      </c>
      <c r="T2639" s="200">
        <f>TRUNC(('TARIFA ENTREGA A DIRECCION USD'!E2639-'TARIFA ENTREGA A DIRECCION USD'!D2639)/'TARIFA ENTREGA A DIRECCION USD'!D2639,3)</f>
        <v>0.25800000000000001</v>
      </c>
      <c r="U2639" s="200">
        <f>TRUNC(('TARIFA ENTREGA A DIRECCION USD'!F2639-'TARIFA ENTREGA A DIRECCION USD'!D2639)/'TARIFA ENTREGA A DIRECCION USD'!D2639,3)</f>
        <v>0.432</v>
      </c>
      <c r="V2639" s="200">
        <f>TRUNC(('TARIFA ENTREGA A DIRECCION USD'!G2639-'TARIFA ENTREGA A DIRECCION USD'!D2639)/'TARIFA ENTREGA A DIRECCION USD'!D2639,3)</f>
        <v>0.96199999999999997</v>
      </c>
      <c r="X2639" s="142">
        <v>16.12</v>
      </c>
      <c r="Y2639" s="190">
        <v>2632</v>
      </c>
      <c r="Z2639" s="200">
        <v>0.55000000000000004</v>
      </c>
      <c r="AA2639" s="200">
        <v>0.13</v>
      </c>
      <c r="AB2639" s="200">
        <v>0.3</v>
      </c>
      <c r="AC2639" s="200">
        <v>0.85</v>
      </c>
      <c r="AL2639"/>
      <c r="AM2639"/>
      <c r="AN2639"/>
      <c r="AO2639"/>
      <c r="AP2639"/>
      <c r="AQ2639"/>
      <c r="AR2639"/>
      <c r="AS2639"/>
      <c r="AT2639"/>
      <c r="AU2639"/>
    </row>
    <row r="2640" spans="17:47" x14ac:dyDescent="0.2">
      <c r="Q2640" s="142">
        <f>TRUNC('TARIFA ENTREGA A DIRECCION USD'!D2641-'TARIFA ENTREGA A DIRECCION USD'!D2640,2)</f>
        <v>0.54</v>
      </c>
      <c r="R2640" s="190">
        <v>2633</v>
      </c>
      <c r="S2640" s="200">
        <f>TRUNC((('TARIFA ENTREGA A DIRECCION USD'!C2640-'TARIFA ENTREGA A DIRECCION USD'!D2640)/'TARIFA ENTREGA A DIRECCION USD'!D2640)+1,3)</f>
        <v>0.72399999999999998</v>
      </c>
      <c r="T2640" s="200">
        <f>TRUNC(('TARIFA ENTREGA A DIRECCION USD'!E2640-'TARIFA ENTREGA A DIRECCION USD'!D2640)/'TARIFA ENTREGA A DIRECCION USD'!D2640,3)</f>
        <v>0.25800000000000001</v>
      </c>
      <c r="U2640" s="200">
        <f>TRUNC(('TARIFA ENTREGA A DIRECCION USD'!F2640-'TARIFA ENTREGA A DIRECCION USD'!D2640)/'TARIFA ENTREGA A DIRECCION USD'!D2640,3)</f>
        <v>0.432</v>
      </c>
      <c r="V2640" s="200">
        <f>TRUNC(('TARIFA ENTREGA A DIRECCION USD'!G2640-'TARIFA ENTREGA A DIRECCION USD'!D2640)/'TARIFA ENTREGA A DIRECCION USD'!D2640,3)</f>
        <v>0.96199999999999997</v>
      </c>
      <c r="X2640" s="142">
        <v>16.12</v>
      </c>
      <c r="Y2640" s="190">
        <v>2633</v>
      </c>
      <c r="Z2640" s="200">
        <v>0.55000000000000004</v>
      </c>
      <c r="AA2640" s="200">
        <v>0.13</v>
      </c>
      <c r="AB2640" s="200">
        <v>0.3</v>
      </c>
      <c r="AC2640" s="200">
        <v>0.85</v>
      </c>
      <c r="AL2640"/>
      <c r="AM2640"/>
      <c r="AN2640"/>
      <c r="AO2640"/>
      <c r="AP2640"/>
      <c r="AQ2640"/>
      <c r="AR2640"/>
      <c r="AS2640"/>
      <c r="AT2640"/>
      <c r="AU2640"/>
    </row>
    <row r="2641" spans="17:47" x14ac:dyDescent="0.2">
      <c r="Q2641" s="142">
        <f>TRUNC('TARIFA ENTREGA A DIRECCION USD'!D2642-'TARIFA ENTREGA A DIRECCION USD'!D2641,2)</f>
        <v>0.54</v>
      </c>
      <c r="R2641" s="190">
        <v>2634</v>
      </c>
      <c r="S2641" s="200">
        <f>TRUNC((('TARIFA ENTREGA A DIRECCION USD'!C2641-'TARIFA ENTREGA A DIRECCION USD'!D2641)/'TARIFA ENTREGA A DIRECCION USD'!D2641)+1,3)</f>
        <v>0.72399999999999998</v>
      </c>
      <c r="T2641" s="200">
        <f>TRUNC(('TARIFA ENTREGA A DIRECCION USD'!E2641-'TARIFA ENTREGA A DIRECCION USD'!D2641)/'TARIFA ENTREGA A DIRECCION USD'!D2641,3)</f>
        <v>0.25800000000000001</v>
      </c>
      <c r="U2641" s="200">
        <f>TRUNC(('TARIFA ENTREGA A DIRECCION USD'!F2641-'TARIFA ENTREGA A DIRECCION USD'!D2641)/'TARIFA ENTREGA A DIRECCION USD'!D2641,3)</f>
        <v>0.432</v>
      </c>
      <c r="V2641" s="200">
        <f>TRUNC(('TARIFA ENTREGA A DIRECCION USD'!G2641-'TARIFA ENTREGA A DIRECCION USD'!D2641)/'TARIFA ENTREGA A DIRECCION USD'!D2641,3)</f>
        <v>0.96199999999999997</v>
      </c>
      <c r="X2641" s="142">
        <v>16.12</v>
      </c>
      <c r="Y2641" s="190">
        <v>2634</v>
      </c>
      <c r="Z2641" s="200">
        <v>0.55000000000000004</v>
      </c>
      <c r="AA2641" s="200">
        <v>0.13</v>
      </c>
      <c r="AB2641" s="200">
        <v>0.3</v>
      </c>
      <c r="AC2641" s="200">
        <v>0.85</v>
      </c>
      <c r="AL2641"/>
      <c r="AM2641"/>
      <c r="AN2641"/>
      <c r="AO2641"/>
      <c r="AP2641"/>
      <c r="AQ2641"/>
      <c r="AR2641"/>
      <c r="AS2641"/>
      <c r="AT2641"/>
      <c r="AU2641"/>
    </row>
    <row r="2642" spans="17:47" x14ac:dyDescent="0.2">
      <c r="Q2642" s="142">
        <f>TRUNC('TARIFA ENTREGA A DIRECCION USD'!D2643-'TARIFA ENTREGA A DIRECCION USD'!D2642,2)</f>
        <v>0.54</v>
      </c>
      <c r="R2642" s="190">
        <v>2635</v>
      </c>
      <c r="S2642" s="200">
        <f>TRUNC((('TARIFA ENTREGA A DIRECCION USD'!C2642-'TARIFA ENTREGA A DIRECCION USD'!D2642)/'TARIFA ENTREGA A DIRECCION USD'!D2642)+1,3)</f>
        <v>0.72399999999999998</v>
      </c>
      <c r="T2642" s="200">
        <f>TRUNC(('TARIFA ENTREGA A DIRECCION USD'!E2642-'TARIFA ENTREGA A DIRECCION USD'!D2642)/'TARIFA ENTREGA A DIRECCION USD'!D2642,3)</f>
        <v>0.25800000000000001</v>
      </c>
      <c r="U2642" s="200">
        <f>TRUNC(('TARIFA ENTREGA A DIRECCION USD'!F2642-'TARIFA ENTREGA A DIRECCION USD'!D2642)/'TARIFA ENTREGA A DIRECCION USD'!D2642,3)</f>
        <v>0.432</v>
      </c>
      <c r="V2642" s="200">
        <f>TRUNC(('TARIFA ENTREGA A DIRECCION USD'!G2642-'TARIFA ENTREGA A DIRECCION USD'!D2642)/'TARIFA ENTREGA A DIRECCION USD'!D2642,3)</f>
        <v>0.96199999999999997</v>
      </c>
      <c r="X2642" s="142">
        <v>16.12</v>
      </c>
      <c r="Y2642" s="190">
        <v>2635</v>
      </c>
      <c r="Z2642" s="200">
        <v>0.55000000000000004</v>
      </c>
      <c r="AA2642" s="200">
        <v>0.13</v>
      </c>
      <c r="AB2642" s="200">
        <v>0.3</v>
      </c>
      <c r="AC2642" s="200">
        <v>0.85</v>
      </c>
      <c r="AL2642"/>
      <c r="AM2642"/>
      <c r="AN2642"/>
      <c r="AO2642"/>
      <c r="AP2642"/>
      <c r="AQ2642"/>
      <c r="AR2642"/>
      <c r="AS2642"/>
      <c r="AT2642"/>
      <c r="AU2642"/>
    </row>
    <row r="2643" spans="17:47" x14ac:dyDescent="0.2">
      <c r="Q2643" s="142">
        <f>TRUNC('TARIFA ENTREGA A DIRECCION USD'!D2644-'TARIFA ENTREGA A DIRECCION USD'!D2643,2)</f>
        <v>0.54</v>
      </c>
      <c r="R2643" s="190">
        <v>2636</v>
      </c>
      <c r="S2643" s="200">
        <f>TRUNC((('TARIFA ENTREGA A DIRECCION USD'!C2643-'TARIFA ENTREGA A DIRECCION USD'!D2643)/'TARIFA ENTREGA A DIRECCION USD'!D2643)+1,3)</f>
        <v>0.72399999999999998</v>
      </c>
      <c r="T2643" s="200">
        <f>TRUNC(('TARIFA ENTREGA A DIRECCION USD'!E2643-'TARIFA ENTREGA A DIRECCION USD'!D2643)/'TARIFA ENTREGA A DIRECCION USD'!D2643,3)</f>
        <v>0.25800000000000001</v>
      </c>
      <c r="U2643" s="200">
        <f>TRUNC(('TARIFA ENTREGA A DIRECCION USD'!F2643-'TARIFA ENTREGA A DIRECCION USD'!D2643)/'TARIFA ENTREGA A DIRECCION USD'!D2643,3)</f>
        <v>0.432</v>
      </c>
      <c r="V2643" s="200">
        <f>TRUNC(('TARIFA ENTREGA A DIRECCION USD'!G2643-'TARIFA ENTREGA A DIRECCION USD'!D2643)/'TARIFA ENTREGA A DIRECCION USD'!D2643,3)</f>
        <v>0.96299999999999997</v>
      </c>
      <c r="X2643" s="142">
        <v>16.12</v>
      </c>
      <c r="Y2643" s="190">
        <v>2636</v>
      </c>
      <c r="Z2643" s="200">
        <v>0.55000000000000004</v>
      </c>
      <c r="AA2643" s="200">
        <v>0.13</v>
      </c>
      <c r="AB2643" s="200">
        <v>0.3</v>
      </c>
      <c r="AC2643" s="200">
        <v>0.85</v>
      </c>
      <c r="AL2643"/>
      <c r="AM2643"/>
      <c r="AN2643"/>
      <c r="AO2643"/>
      <c r="AP2643"/>
      <c r="AQ2643"/>
      <c r="AR2643"/>
      <c r="AS2643"/>
      <c r="AT2643"/>
      <c r="AU2643"/>
    </row>
    <row r="2644" spans="17:47" x14ac:dyDescent="0.2">
      <c r="Q2644" s="142">
        <f>TRUNC('TARIFA ENTREGA A DIRECCION USD'!D2645-'TARIFA ENTREGA A DIRECCION USD'!D2644,2)</f>
        <v>0.54</v>
      </c>
      <c r="R2644" s="190">
        <v>2637</v>
      </c>
      <c r="S2644" s="200">
        <f>TRUNC((('TARIFA ENTREGA A DIRECCION USD'!C2644-'TARIFA ENTREGA A DIRECCION USD'!D2644)/'TARIFA ENTREGA A DIRECCION USD'!D2644)+1,3)</f>
        <v>0.72399999999999998</v>
      </c>
      <c r="T2644" s="200">
        <f>TRUNC(('TARIFA ENTREGA A DIRECCION USD'!E2644-'TARIFA ENTREGA A DIRECCION USD'!D2644)/'TARIFA ENTREGA A DIRECCION USD'!D2644,3)</f>
        <v>0.25800000000000001</v>
      </c>
      <c r="U2644" s="200">
        <f>TRUNC(('TARIFA ENTREGA A DIRECCION USD'!F2644-'TARIFA ENTREGA A DIRECCION USD'!D2644)/'TARIFA ENTREGA A DIRECCION USD'!D2644,3)</f>
        <v>0.432</v>
      </c>
      <c r="V2644" s="200">
        <f>TRUNC(('TARIFA ENTREGA A DIRECCION USD'!G2644-'TARIFA ENTREGA A DIRECCION USD'!D2644)/'TARIFA ENTREGA A DIRECCION USD'!D2644,3)</f>
        <v>0.96299999999999997</v>
      </c>
      <c r="X2644" s="142">
        <v>16.12</v>
      </c>
      <c r="Y2644" s="190">
        <v>2637</v>
      </c>
      <c r="Z2644" s="200">
        <v>0.55000000000000004</v>
      </c>
      <c r="AA2644" s="200">
        <v>0.13</v>
      </c>
      <c r="AB2644" s="200">
        <v>0.3</v>
      </c>
      <c r="AC2644" s="200">
        <v>0.85</v>
      </c>
      <c r="AL2644"/>
      <c r="AM2644"/>
      <c r="AN2644"/>
      <c r="AO2644"/>
      <c r="AP2644"/>
      <c r="AQ2644"/>
      <c r="AR2644"/>
      <c r="AS2644"/>
      <c r="AT2644"/>
      <c r="AU2644"/>
    </row>
    <row r="2645" spans="17:47" x14ac:dyDescent="0.2">
      <c r="Q2645" s="142">
        <f>TRUNC('TARIFA ENTREGA A DIRECCION USD'!D2646-'TARIFA ENTREGA A DIRECCION USD'!D2645,2)</f>
        <v>0.54</v>
      </c>
      <c r="R2645" s="190">
        <v>2638</v>
      </c>
      <c r="S2645" s="200">
        <f>TRUNC((('TARIFA ENTREGA A DIRECCION USD'!C2645-'TARIFA ENTREGA A DIRECCION USD'!D2645)/'TARIFA ENTREGA A DIRECCION USD'!D2645)+1,3)</f>
        <v>0.72399999999999998</v>
      </c>
      <c r="T2645" s="200">
        <f>TRUNC(('TARIFA ENTREGA A DIRECCION USD'!E2645-'TARIFA ENTREGA A DIRECCION USD'!D2645)/'TARIFA ENTREGA A DIRECCION USD'!D2645,3)</f>
        <v>0.25800000000000001</v>
      </c>
      <c r="U2645" s="200">
        <f>TRUNC(('TARIFA ENTREGA A DIRECCION USD'!F2645-'TARIFA ENTREGA A DIRECCION USD'!D2645)/'TARIFA ENTREGA A DIRECCION USD'!D2645,3)</f>
        <v>0.432</v>
      </c>
      <c r="V2645" s="200">
        <f>TRUNC(('TARIFA ENTREGA A DIRECCION USD'!G2645-'TARIFA ENTREGA A DIRECCION USD'!D2645)/'TARIFA ENTREGA A DIRECCION USD'!D2645,3)</f>
        <v>0.96299999999999997</v>
      </c>
      <c r="X2645" s="142">
        <v>16.12</v>
      </c>
      <c r="Y2645" s="190">
        <v>2638</v>
      </c>
      <c r="Z2645" s="200">
        <v>0.55000000000000004</v>
      </c>
      <c r="AA2645" s="200">
        <v>0.13</v>
      </c>
      <c r="AB2645" s="200">
        <v>0.3</v>
      </c>
      <c r="AC2645" s="200">
        <v>0.85</v>
      </c>
      <c r="AL2645"/>
      <c r="AM2645"/>
      <c r="AN2645"/>
      <c r="AO2645"/>
      <c r="AP2645"/>
      <c r="AQ2645"/>
      <c r="AR2645"/>
      <c r="AS2645"/>
      <c r="AT2645"/>
      <c r="AU2645"/>
    </row>
    <row r="2646" spans="17:47" x14ac:dyDescent="0.2">
      <c r="Q2646" s="142">
        <f>TRUNC('TARIFA ENTREGA A DIRECCION USD'!D2647-'TARIFA ENTREGA A DIRECCION USD'!D2646,2)</f>
        <v>0.54</v>
      </c>
      <c r="R2646" s="190">
        <v>2639</v>
      </c>
      <c r="S2646" s="200">
        <f>TRUNC((('TARIFA ENTREGA A DIRECCION USD'!C2646-'TARIFA ENTREGA A DIRECCION USD'!D2646)/'TARIFA ENTREGA A DIRECCION USD'!D2646)+1,3)</f>
        <v>0.72399999999999998</v>
      </c>
      <c r="T2646" s="200">
        <f>TRUNC(('TARIFA ENTREGA A DIRECCION USD'!E2646-'TARIFA ENTREGA A DIRECCION USD'!D2646)/'TARIFA ENTREGA A DIRECCION USD'!D2646,3)</f>
        <v>0.25800000000000001</v>
      </c>
      <c r="U2646" s="200">
        <f>TRUNC(('TARIFA ENTREGA A DIRECCION USD'!F2646-'TARIFA ENTREGA A DIRECCION USD'!D2646)/'TARIFA ENTREGA A DIRECCION USD'!D2646,3)</f>
        <v>0.432</v>
      </c>
      <c r="V2646" s="200">
        <f>TRUNC(('TARIFA ENTREGA A DIRECCION USD'!G2646-'TARIFA ENTREGA A DIRECCION USD'!D2646)/'TARIFA ENTREGA A DIRECCION USD'!D2646,3)</f>
        <v>0.96299999999999997</v>
      </c>
      <c r="X2646" s="142">
        <v>16.12</v>
      </c>
      <c r="Y2646" s="190">
        <v>2639</v>
      </c>
      <c r="Z2646" s="200">
        <v>0.55000000000000004</v>
      </c>
      <c r="AA2646" s="200">
        <v>0.13</v>
      </c>
      <c r="AB2646" s="200">
        <v>0.3</v>
      </c>
      <c r="AC2646" s="200">
        <v>0.85</v>
      </c>
      <c r="AL2646"/>
      <c r="AM2646"/>
      <c r="AN2646"/>
      <c r="AO2646"/>
      <c r="AP2646"/>
      <c r="AQ2646"/>
      <c r="AR2646"/>
      <c r="AS2646"/>
      <c r="AT2646"/>
      <c r="AU2646"/>
    </row>
    <row r="2647" spans="17:47" x14ac:dyDescent="0.2">
      <c r="Q2647" s="142">
        <f>TRUNC('TARIFA ENTREGA A DIRECCION USD'!D2648-'TARIFA ENTREGA A DIRECCION USD'!D2647,2)</f>
        <v>0.54</v>
      </c>
      <c r="R2647" s="190">
        <v>2640</v>
      </c>
      <c r="S2647" s="200">
        <f>TRUNC((('TARIFA ENTREGA A DIRECCION USD'!C2647-'TARIFA ENTREGA A DIRECCION USD'!D2647)/'TARIFA ENTREGA A DIRECCION USD'!D2647)+1,3)</f>
        <v>0.72399999999999998</v>
      </c>
      <c r="T2647" s="200">
        <f>TRUNC(('TARIFA ENTREGA A DIRECCION USD'!E2647-'TARIFA ENTREGA A DIRECCION USD'!D2647)/'TARIFA ENTREGA A DIRECCION USD'!D2647,3)</f>
        <v>0.25800000000000001</v>
      </c>
      <c r="U2647" s="200">
        <f>TRUNC(('TARIFA ENTREGA A DIRECCION USD'!F2647-'TARIFA ENTREGA A DIRECCION USD'!D2647)/'TARIFA ENTREGA A DIRECCION USD'!D2647,3)</f>
        <v>0.432</v>
      </c>
      <c r="V2647" s="200">
        <f>TRUNC(('TARIFA ENTREGA A DIRECCION USD'!G2647-'TARIFA ENTREGA A DIRECCION USD'!D2647)/'TARIFA ENTREGA A DIRECCION USD'!D2647,3)</f>
        <v>0.96299999999999997</v>
      </c>
      <c r="X2647" s="142">
        <v>16.12</v>
      </c>
      <c r="Y2647" s="190">
        <v>2640</v>
      </c>
      <c r="Z2647" s="200">
        <v>0.55000000000000004</v>
      </c>
      <c r="AA2647" s="200">
        <v>0.13</v>
      </c>
      <c r="AB2647" s="200">
        <v>0.3</v>
      </c>
      <c r="AC2647" s="200">
        <v>0.85</v>
      </c>
      <c r="AL2647"/>
      <c r="AM2647"/>
      <c r="AN2647"/>
      <c r="AO2647"/>
      <c r="AP2647"/>
      <c r="AQ2647"/>
      <c r="AR2647"/>
      <c r="AS2647"/>
      <c r="AT2647"/>
      <c r="AU2647"/>
    </row>
    <row r="2648" spans="17:47" x14ac:dyDescent="0.2">
      <c r="Q2648" s="142">
        <f>TRUNC('TARIFA ENTREGA A DIRECCION USD'!D2649-'TARIFA ENTREGA A DIRECCION USD'!D2648,2)</f>
        <v>0.54</v>
      </c>
      <c r="R2648" s="190">
        <v>2641</v>
      </c>
      <c r="S2648" s="200">
        <f>TRUNC((('TARIFA ENTREGA A DIRECCION USD'!C2648-'TARIFA ENTREGA A DIRECCION USD'!D2648)/'TARIFA ENTREGA A DIRECCION USD'!D2648)+1,3)</f>
        <v>0.72399999999999998</v>
      </c>
      <c r="T2648" s="200">
        <f>TRUNC(('TARIFA ENTREGA A DIRECCION USD'!E2648-'TARIFA ENTREGA A DIRECCION USD'!D2648)/'TARIFA ENTREGA A DIRECCION USD'!D2648,3)</f>
        <v>0.25800000000000001</v>
      </c>
      <c r="U2648" s="200">
        <f>TRUNC(('TARIFA ENTREGA A DIRECCION USD'!F2648-'TARIFA ENTREGA A DIRECCION USD'!D2648)/'TARIFA ENTREGA A DIRECCION USD'!D2648,3)</f>
        <v>0.432</v>
      </c>
      <c r="V2648" s="200">
        <f>TRUNC(('TARIFA ENTREGA A DIRECCION USD'!G2648-'TARIFA ENTREGA A DIRECCION USD'!D2648)/'TARIFA ENTREGA A DIRECCION USD'!D2648,3)</f>
        <v>0.96299999999999997</v>
      </c>
      <c r="X2648" s="142">
        <v>16.12</v>
      </c>
      <c r="Y2648" s="190">
        <v>2641</v>
      </c>
      <c r="Z2648" s="200">
        <v>0.55000000000000004</v>
      </c>
      <c r="AA2648" s="200">
        <v>0.13</v>
      </c>
      <c r="AB2648" s="200">
        <v>0.3</v>
      </c>
      <c r="AC2648" s="200">
        <v>0.85</v>
      </c>
      <c r="AL2648"/>
      <c r="AM2648"/>
      <c r="AN2648"/>
      <c r="AO2648"/>
      <c r="AP2648"/>
      <c r="AQ2648"/>
      <c r="AR2648"/>
      <c r="AS2648"/>
      <c r="AT2648"/>
      <c r="AU2648"/>
    </row>
    <row r="2649" spans="17:47" x14ac:dyDescent="0.2">
      <c r="Q2649" s="142">
        <f>TRUNC('TARIFA ENTREGA A DIRECCION USD'!D2650-'TARIFA ENTREGA A DIRECCION USD'!D2649,2)</f>
        <v>0.54</v>
      </c>
      <c r="R2649" s="190">
        <v>2642</v>
      </c>
      <c r="S2649" s="200">
        <f>TRUNC((('TARIFA ENTREGA A DIRECCION USD'!C2649-'TARIFA ENTREGA A DIRECCION USD'!D2649)/'TARIFA ENTREGA A DIRECCION USD'!D2649)+1,3)</f>
        <v>0.72399999999999998</v>
      </c>
      <c r="T2649" s="200">
        <f>TRUNC(('TARIFA ENTREGA A DIRECCION USD'!E2649-'TARIFA ENTREGA A DIRECCION USD'!D2649)/'TARIFA ENTREGA A DIRECCION USD'!D2649,3)</f>
        <v>0.25800000000000001</v>
      </c>
      <c r="U2649" s="200">
        <f>TRUNC(('TARIFA ENTREGA A DIRECCION USD'!F2649-'TARIFA ENTREGA A DIRECCION USD'!D2649)/'TARIFA ENTREGA A DIRECCION USD'!D2649,3)</f>
        <v>0.432</v>
      </c>
      <c r="V2649" s="200">
        <f>TRUNC(('TARIFA ENTREGA A DIRECCION USD'!G2649-'TARIFA ENTREGA A DIRECCION USD'!D2649)/'TARIFA ENTREGA A DIRECCION USD'!D2649,3)</f>
        <v>0.96299999999999997</v>
      </c>
      <c r="X2649" s="142">
        <v>16.12</v>
      </c>
      <c r="Y2649" s="190">
        <v>2642</v>
      </c>
      <c r="Z2649" s="200">
        <v>0.55000000000000004</v>
      </c>
      <c r="AA2649" s="200">
        <v>0.13</v>
      </c>
      <c r="AB2649" s="200">
        <v>0.3</v>
      </c>
      <c r="AC2649" s="200">
        <v>0.85</v>
      </c>
      <c r="AL2649"/>
      <c r="AM2649"/>
      <c r="AN2649"/>
      <c r="AO2649"/>
      <c r="AP2649"/>
      <c r="AQ2649"/>
      <c r="AR2649"/>
      <c r="AS2649"/>
      <c r="AT2649"/>
      <c r="AU2649"/>
    </row>
    <row r="2650" spans="17:47" x14ac:dyDescent="0.2">
      <c r="Q2650" s="142">
        <f>TRUNC('TARIFA ENTREGA A DIRECCION USD'!D2651-'TARIFA ENTREGA A DIRECCION USD'!D2650,2)</f>
        <v>0.54</v>
      </c>
      <c r="R2650" s="190">
        <v>2643</v>
      </c>
      <c r="S2650" s="200">
        <f>TRUNC((('TARIFA ENTREGA A DIRECCION USD'!C2650-'TARIFA ENTREGA A DIRECCION USD'!D2650)/'TARIFA ENTREGA A DIRECCION USD'!D2650)+1,3)</f>
        <v>0.72399999999999998</v>
      </c>
      <c r="T2650" s="200">
        <f>TRUNC(('TARIFA ENTREGA A DIRECCION USD'!E2650-'TARIFA ENTREGA A DIRECCION USD'!D2650)/'TARIFA ENTREGA A DIRECCION USD'!D2650,3)</f>
        <v>0.25800000000000001</v>
      </c>
      <c r="U2650" s="200">
        <f>TRUNC(('TARIFA ENTREGA A DIRECCION USD'!F2650-'TARIFA ENTREGA A DIRECCION USD'!D2650)/'TARIFA ENTREGA A DIRECCION USD'!D2650,3)</f>
        <v>0.432</v>
      </c>
      <c r="V2650" s="200">
        <f>TRUNC(('TARIFA ENTREGA A DIRECCION USD'!G2650-'TARIFA ENTREGA A DIRECCION USD'!D2650)/'TARIFA ENTREGA A DIRECCION USD'!D2650,3)</f>
        <v>0.96299999999999997</v>
      </c>
      <c r="X2650" s="142">
        <v>16.12</v>
      </c>
      <c r="Y2650" s="190">
        <v>2643</v>
      </c>
      <c r="Z2650" s="200">
        <v>0.55000000000000004</v>
      </c>
      <c r="AA2650" s="200">
        <v>0.13</v>
      </c>
      <c r="AB2650" s="200">
        <v>0.3</v>
      </c>
      <c r="AC2650" s="200">
        <v>0.85</v>
      </c>
      <c r="AL2650"/>
      <c r="AM2650"/>
      <c r="AN2650"/>
      <c r="AO2650"/>
      <c r="AP2650"/>
      <c r="AQ2650"/>
      <c r="AR2650"/>
      <c r="AS2650"/>
      <c r="AT2650"/>
      <c r="AU2650"/>
    </row>
    <row r="2651" spans="17:47" x14ac:dyDescent="0.2">
      <c r="Q2651" s="142">
        <f>TRUNC('TARIFA ENTREGA A DIRECCION USD'!D2652-'TARIFA ENTREGA A DIRECCION USD'!D2651,2)</f>
        <v>0.54</v>
      </c>
      <c r="R2651" s="190">
        <v>2644</v>
      </c>
      <c r="S2651" s="200">
        <f>TRUNC((('TARIFA ENTREGA A DIRECCION USD'!C2651-'TARIFA ENTREGA A DIRECCION USD'!D2651)/'TARIFA ENTREGA A DIRECCION USD'!D2651)+1,3)</f>
        <v>0.72399999999999998</v>
      </c>
      <c r="T2651" s="200">
        <f>TRUNC(('TARIFA ENTREGA A DIRECCION USD'!E2651-'TARIFA ENTREGA A DIRECCION USD'!D2651)/'TARIFA ENTREGA A DIRECCION USD'!D2651,3)</f>
        <v>0.25800000000000001</v>
      </c>
      <c r="U2651" s="200">
        <f>TRUNC(('TARIFA ENTREGA A DIRECCION USD'!F2651-'TARIFA ENTREGA A DIRECCION USD'!D2651)/'TARIFA ENTREGA A DIRECCION USD'!D2651,3)</f>
        <v>0.432</v>
      </c>
      <c r="V2651" s="200">
        <f>TRUNC(('TARIFA ENTREGA A DIRECCION USD'!G2651-'TARIFA ENTREGA A DIRECCION USD'!D2651)/'TARIFA ENTREGA A DIRECCION USD'!D2651,3)</f>
        <v>0.96299999999999997</v>
      </c>
      <c r="X2651" s="142">
        <v>16.12</v>
      </c>
      <c r="Y2651" s="190">
        <v>2644</v>
      </c>
      <c r="Z2651" s="200">
        <v>0.55000000000000004</v>
      </c>
      <c r="AA2651" s="200">
        <v>0.13</v>
      </c>
      <c r="AB2651" s="200">
        <v>0.3</v>
      </c>
      <c r="AC2651" s="200">
        <v>0.85</v>
      </c>
      <c r="AL2651"/>
      <c r="AM2651"/>
      <c r="AN2651"/>
      <c r="AO2651"/>
      <c r="AP2651"/>
      <c r="AQ2651"/>
      <c r="AR2651"/>
      <c r="AS2651"/>
      <c r="AT2651"/>
      <c r="AU2651"/>
    </row>
    <row r="2652" spans="17:47" x14ac:dyDescent="0.2">
      <c r="Q2652" s="142">
        <f>TRUNC('TARIFA ENTREGA A DIRECCION USD'!D2653-'TARIFA ENTREGA A DIRECCION USD'!D2652,2)</f>
        <v>0.54</v>
      </c>
      <c r="R2652" s="190">
        <v>2645</v>
      </c>
      <c r="S2652" s="200">
        <f>TRUNC((('TARIFA ENTREGA A DIRECCION USD'!C2652-'TARIFA ENTREGA A DIRECCION USD'!D2652)/'TARIFA ENTREGA A DIRECCION USD'!D2652)+1,3)</f>
        <v>0.72399999999999998</v>
      </c>
      <c r="T2652" s="200">
        <f>TRUNC(('TARIFA ENTREGA A DIRECCION USD'!E2652-'TARIFA ENTREGA A DIRECCION USD'!D2652)/'TARIFA ENTREGA A DIRECCION USD'!D2652,3)</f>
        <v>0.25800000000000001</v>
      </c>
      <c r="U2652" s="200">
        <f>TRUNC(('TARIFA ENTREGA A DIRECCION USD'!F2652-'TARIFA ENTREGA A DIRECCION USD'!D2652)/'TARIFA ENTREGA A DIRECCION USD'!D2652,3)</f>
        <v>0.432</v>
      </c>
      <c r="V2652" s="200">
        <f>TRUNC(('TARIFA ENTREGA A DIRECCION USD'!G2652-'TARIFA ENTREGA A DIRECCION USD'!D2652)/'TARIFA ENTREGA A DIRECCION USD'!D2652,3)</f>
        <v>0.96299999999999997</v>
      </c>
      <c r="X2652" s="142">
        <v>16.12</v>
      </c>
      <c r="Y2652" s="190">
        <v>2645</v>
      </c>
      <c r="Z2652" s="200">
        <v>0.55000000000000004</v>
      </c>
      <c r="AA2652" s="200">
        <v>0.13</v>
      </c>
      <c r="AB2652" s="200">
        <v>0.3</v>
      </c>
      <c r="AC2652" s="200">
        <v>0.85</v>
      </c>
      <c r="AL2652"/>
      <c r="AM2652"/>
      <c r="AN2652"/>
      <c r="AO2652"/>
      <c r="AP2652"/>
      <c r="AQ2652"/>
      <c r="AR2652"/>
      <c r="AS2652"/>
      <c r="AT2652"/>
      <c r="AU2652"/>
    </row>
    <row r="2653" spans="17:47" x14ac:dyDescent="0.2">
      <c r="Q2653" s="142">
        <f>TRUNC('TARIFA ENTREGA A DIRECCION USD'!D2654-'TARIFA ENTREGA A DIRECCION USD'!D2653,2)</f>
        <v>0.54</v>
      </c>
      <c r="R2653" s="190">
        <v>2646</v>
      </c>
      <c r="S2653" s="200">
        <f>TRUNC((('TARIFA ENTREGA A DIRECCION USD'!C2653-'TARIFA ENTREGA A DIRECCION USD'!D2653)/'TARIFA ENTREGA A DIRECCION USD'!D2653)+1,3)</f>
        <v>0.72399999999999998</v>
      </c>
      <c r="T2653" s="200">
        <f>TRUNC(('TARIFA ENTREGA A DIRECCION USD'!E2653-'TARIFA ENTREGA A DIRECCION USD'!D2653)/'TARIFA ENTREGA A DIRECCION USD'!D2653,3)</f>
        <v>0.25800000000000001</v>
      </c>
      <c r="U2653" s="200">
        <f>TRUNC(('TARIFA ENTREGA A DIRECCION USD'!F2653-'TARIFA ENTREGA A DIRECCION USD'!D2653)/'TARIFA ENTREGA A DIRECCION USD'!D2653,3)</f>
        <v>0.432</v>
      </c>
      <c r="V2653" s="200">
        <f>TRUNC(('TARIFA ENTREGA A DIRECCION USD'!G2653-'TARIFA ENTREGA A DIRECCION USD'!D2653)/'TARIFA ENTREGA A DIRECCION USD'!D2653,3)</f>
        <v>0.96299999999999997</v>
      </c>
      <c r="X2653" s="142">
        <v>16.12</v>
      </c>
      <c r="Y2653" s="190">
        <v>2646</v>
      </c>
      <c r="Z2653" s="200">
        <v>0.55000000000000004</v>
      </c>
      <c r="AA2653" s="200">
        <v>0.13</v>
      </c>
      <c r="AB2653" s="200">
        <v>0.3</v>
      </c>
      <c r="AC2653" s="200">
        <v>0.85</v>
      </c>
      <c r="AL2653"/>
      <c r="AM2653"/>
      <c r="AN2653"/>
      <c r="AO2653"/>
      <c r="AP2653"/>
      <c r="AQ2653"/>
      <c r="AR2653"/>
      <c r="AS2653"/>
      <c r="AT2653"/>
      <c r="AU2653"/>
    </row>
    <row r="2654" spans="17:47" x14ac:dyDescent="0.2">
      <c r="Q2654" s="142">
        <f>TRUNC('TARIFA ENTREGA A DIRECCION USD'!D2655-'TARIFA ENTREGA A DIRECCION USD'!D2654,2)</f>
        <v>0.54</v>
      </c>
      <c r="R2654" s="190">
        <v>2647</v>
      </c>
      <c r="S2654" s="200">
        <f>TRUNC((('TARIFA ENTREGA A DIRECCION USD'!C2654-'TARIFA ENTREGA A DIRECCION USD'!D2654)/'TARIFA ENTREGA A DIRECCION USD'!D2654)+1,3)</f>
        <v>0.72399999999999998</v>
      </c>
      <c r="T2654" s="200">
        <f>TRUNC(('TARIFA ENTREGA A DIRECCION USD'!E2654-'TARIFA ENTREGA A DIRECCION USD'!D2654)/'TARIFA ENTREGA A DIRECCION USD'!D2654,3)</f>
        <v>0.25800000000000001</v>
      </c>
      <c r="U2654" s="200">
        <f>TRUNC(('TARIFA ENTREGA A DIRECCION USD'!F2654-'TARIFA ENTREGA A DIRECCION USD'!D2654)/'TARIFA ENTREGA A DIRECCION USD'!D2654,3)</f>
        <v>0.432</v>
      </c>
      <c r="V2654" s="200">
        <f>TRUNC(('TARIFA ENTREGA A DIRECCION USD'!G2654-'TARIFA ENTREGA A DIRECCION USD'!D2654)/'TARIFA ENTREGA A DIRECCION USD'!D2654,3)</f>
        <v>0.96299999999999997</v>
      </c>
      <c r="X2654" s="142">
        <v>16.12</v>
      </c>
      <c r="Y2654" s="190">
        <v>2647</v>
      </c>
      <c r="Z2654" s="200">
        <v>0.55000000000000004</v>
      </c>
      <c r="AA2654" s="200">
        <v>0.13</v>
      </c>
      <c r="AB2654" s="200">
        <v>0.3</v>
      </c>
      <c r="AC2654" s="200">
        <v>0.85</v>
      </c>
      <c r="AL2654"/>
      <c r="AM2654"/>
      <c r="AN2654"/>
      <c r="AO2654"/>
      <c r="AP2654"/>
      <c r="AQ2654"/>
      <c r="AR2654"/>
      <c r="AS2654"/>
      <c r="AT2654"/>
      <c r="AU2654"/>
    </row>
    <row r="2655" spans="17:47" x14ac:dyDescent="0.2">
      <c r="Q2655" s="142">
        <f>TRUNC('TARIFA ENTREGA A DIRECCION USD'!D2656-'TARIFA ENTREGA A DIRECCION USD'!D2655,2)</f>
        <v>0.54</v>
      </c>
      <c r="R2655" s="190">
        <v>2648</v>
      </c>
      <c r="S2655" s="200">
        <f>TRUNC((('TARIFA ENTREGA A DIRECCION USD'!C2655-'TARIFA ENTREGA A DIRECCION USD'!D2655)/'TARIFA ENTREGA A DIRECCION USD'!D2655)+1,3)</f>
        <v>0.72399999999999998</v>
      </c>
      <c r="T2655" s="200">
        <f>TRUNC(('TARIFA ENTREGA A DIRECCION USD'!E2655-'TARIFA ENTREGA A DIRECCION USD'!D2655)/'TARIFA ENTREGA A DIRECCION USD'!D2655,3)</f>
        <v>0.25800000000000001</v>
      </c>
      <c r="U2655" s="200">
        <f>TRUNC(('TARIFA ENTREGA A DIRECCION USD'!F2655-'TARIFA ENTREGA A DIRECCION USD'!D2655)/'TARIFA ENTREGA A DIRECCION USD'!D2655,3)</f>
        <v>0.432</v>
      </c>
      <c r="V2655" s="200">
        <f>TRUNC(('TARIFA ENTREGA A DIRECCION USD'!G2655-'TARIFA ENTREGA A DIRECCION USD'!D2655)/'TARIFA ENTREGA A DIRECCION USD'!D2655,3)</f>
        <v>0.96299999999999997</v>
      </c>
      <c r="X2655" s="142">
        <v>16.12</v>
      </c>
      <c r="Y2655" s="190">
        <v>2648</v>
      </c>
      <c r="Z2655" s="200">
        <v>0.55000000000000004</v>
      </c>
      <c r="AA2655" s="200">
        <v>0.13</v>
      </c>
      <c r="AB2655" s="200">
        <v>0.3</v>
      </c>
      <c r="AC2655" s="200">
        <v>0.85</v>
      </c>
      <c r="AL2655"/>
      <c r="AM2655"/>
      <c r="AN2655"/>
      <c r="AO2655"/>
      <c r="AP2655"/>
      <c r="AQ2655"/>
      <c r="AR2655"/>
      <c r="AS2655"/>
      <c r="AT2655"/>
      <c r="AU2655"/>
    </row>
    <row r="2656" spans="17:47" x14ac:dyDescent="0.2">
      <c r="Q2656" s="142">
        <f>TRUNC('TARIFA ENTREGA A DIRECCION USD'!D2657-'TARIFA ENTREGA A DIRECCION USD'!D2656,2)</f>
        <v>0.54</v>
      </c>
      <c r="R2656" s="190">
        <v>2649</v>
      </c>
      <c r="S2656" s="200">
        <f>TRUNC((('TARIFA ENTREGA A DIRECCION USD'!C2656-'TARIFA ENTREGA A DIRECCION USD'!D2656)/'TARIFA ENTREGA A DIRECCION USD'!D2656)+1,3)</f>
        <v>0.72399999999999998</v>
      </c>
      <c r="T2656" s="200">
        <f>TRUNC(('TARIFA ENTREGA A DIRECCION USD'!E2656-'TARIFA ENTREGA A DIRECCION USD'!D2656)/'TARIFA ENTREGA A DIRECCION USD'!D2656,3)</f>
        <v>0.25800000000000001</v>
      </c>
      <c r="U2656" s="200">
        <f>TRUNC(('TARIFA ENTREGA A DIRECCION USD'!F2656-'TARIFA ENTREGA A DIRECCION USD'!D2656)/'TARIFA ENTREGA A DIRECCION USD'!D2656,3)</f>
        <v>0.432</v>
      </c>
      <c r="V2656" s="200">
        <f>TRUNC(('TARIFA ENTREGA A DIRECCION USD'!G2656-'TARIFA ENTREGA A DIRECCION USD'!D2656)/'TARIFA ENTREGA A DIRECCION USD'!D2656,3)</f>
        <v>0.96299999999999997</v>
      </c>
      <c r="X2656" s="142">
        <v>16.12</v>
      </c>
      <c r="Y2656" s="190">
        <v>2649</v>
      </c>
      <c r="Z2656" s="200">
        <v>0.55000000000000004</v>
      </c>
      <c r="AA2656" s="200">
        <v>0.13</v>
      </c>
      <c r="AB2656" s="200">
        <v>0.3</v>
      </c>
      <c r="AC2656" s="200">
        <v>0.85</v>
      </c>
      <c r="AL2656"/>
      <c r="AM2656"/>
      <c r="AN2656"/>
      <c r="AO2656"/>
      <c r="AP2656"/>
      <c r="AQ2656"/>
      <c r="AR2656"/>
      <c r="AS2656"/>
      <c r="AT2656"/>
      <c r="AU2656"/>
    </row>
    <row r="2657" spans="17:47" x14ac:dyDescent="0.2">
      <c r="Q2657" s="142">
        <f>TRUNC('TARIFA ENTREGA A DIRECCION USD'!D2658-'TARIFA ENTREGA A DIRECCION USD'!D2657,2)</f>
        <v>0.54</v>
      </c>
      <c r="R2657" s="190">
        <v>2650</v>
      </c>
      <c r="S2657" s="200">
        <f>TRUNC((('TARIFA ENTREGA A DIRECCION USD'!C2657-'TARIFA ENTREGA A DIRECCION USD'!D2657)/'TARIFA ENTREGA A DIRECCION USD'!D2657)+1,3)</f>
        <v>0.72399999999999998</v>
      </c>
      <c r="T2657" s="200">
        <f>TRUNC(('TARIFA ENTREGA A DIRECCION USD'!E2657-'TARIFA ENTREGA A DIRECCION USD'!D2657)/'TARIFA ENTREGA A DIRECCION USD'!D2657,3)</f>
        <v>0.25800000000000001</v>
      </c>
      <c r="U2657" s="200">
        <f>TRUNC(('TARIFA ENTREGA A DIRECCION USD'!F2657-'TARIFA ENTREGA A DIRECCION USD'!D2657)/'TARIFA ENTREGA A DIRECCION USD'!D2657,3)</f>
        <v>0.432</v>
      </c>
      <c r="V2657" s="200">
        <f>TRUNC(('TARIFA ENTREGA A DIRECCION USD'!G2657-'TARIFA ENTREGA A DIRECCION USD'!D2657)/'TARIFA ENTREGA A DIRECCION USD'!D2657,3)</f>
        <v>0.96299999999999997</v>
      </c>
      <c r="X2657" s="142">
        <v>16.12</v>
      </c>
      <c r="Y2657" s="190">
        <v>2650</v>
      </c>
      <c r="Z2657" s="200">
        <v>0.55000000000000004</v>
      </c>
      <c r="AA2657" s="200">
        <v>0.13</v>
      </c>
      <c r="AB2657" s="200">
        <v>0.3</v>
      </c>
      <c r="AC2657" s="200">
        <v>0.85</v>
      </c>
      <c r="AL2657"/>
      <c r="AM2657"/>
      <c r="AN2657"/>
      <c r="AO2657"/>
      <c r="AP2657"/>
      <c r="AQ2657"/>
      <c r="AR2657"/>
      <c r="AS2657"/>
      <c r="AT2657"/>
      <c r="AU2657"/>
    </row>
    <row r="2658" spans="17:47" x14ac:dyDescent="0.2">
      <c r="Q2658" s="142">
        <f>TRUNC('TARIFA ENTREGA A DIRECCION USD'!D2659-'TARIFA ENTREGA A DIRECCION USD'!D2658,2)</f>
        <v>0.54</v>
      </c>
      <c r="R2658" s="190">
        <v>2651</v>
      </c>
      <c r="S2658" s="200">
        <f>TRUNC((('TARIFA ENTREGA A DIRECCION USD'!C2658-'TARIFA ENTREGA A DIRECCION USD'!D2658)/'TARIFA ENTREGA A DIRECCION USD'!D2658)+1,3)</f>
        <v>0.72399999999999998</v>
      </c>
      <c r="T2658" s="200">
        <f>TRUNC(('TARIFA ENTREGA A DIRECCION USD'!E2658-'TARIFA ENTREGA A DIRECCION USD'!D2658)/'TARIFA ENTREGA A DIRECCION USD'!D2658,3)</f>
        <v>0.25800000000000001</v>
      </c>
      <c r="U2658" s="200">
        <f>TRUNC(('TARIFA ENTREGA A DIRECCION USD'!F2658-'TARIFA ENTREGA A DIRECCION USD'!D2658)/'TARIFA ENTREGA A DIRECCION USD'!D2658,3)</f>
        <v>0.432</v>
      </c>
      <c r="V2658" s="200">
        <f>TRUNC(('TARIFA ENTREGA A DIRECCION USD'!G2658-'TARIFA ENTREGA A DIRECCION USD'!D2658)/'TARIFA ENTREGA A DIRECCION USD'!D2658,3)</f>
        <v>0.96299999999999997</v>
      </c>
      <c r="X2658" s="142">
        <v>16.12</v>
      </c>
      <c r="Y2658" s="190">
        <v>2651</v>
      </c>
      <c r="Z2658" s="200">
        <v>0.55000000000000004</v>
      </c>
      <c r="AA2658" s="200">
        <v>0.13</v>
      </c>
      <c r="AB2658" s="200">
        <v>0.3</v>
      </c>
      <c r="AC2658" s="200">
        <v>0.85</v>
      </c>
      <c r="AL2658"/>
      <c r="AM2658"/>
      <c r="AN2658"/>
      <c r="AO2658"/>
      <c r="AP2658"/>
      <c r="AQ2658"/>
      <c r="AR2658"/>
      <c r="AS2658"/>
      <c r="AT2658"/>
      <c r="AU2658"/>
    </row>
    <row r="2659" spans="17:47" x14ac:dyDescent="0.2">
      <c r="Q2659" s="142">
        <f>TRUNC('TARIFA ENTREGA A DIRECCION USD'!D2660-'TARIFA ENTREGA A DIRECCION USD'!D2659,2)</f>
        <v>0.54</v>
      </c>
      <c r="R2659" s="190">
        <v>2652</v>
      </c>
      <c r="S2659" s="200">
        <f>TRUNC((('TARIFA ENTREGA A DIRECCION USD'!C2659-'TARIFA ENTREGA A DIRECCION USD'!D2659)/'TARIFA ENTREGA A DIRECCION USD'!D2659)+1,3)</f>
        <v>0.72399999999999998</v>
      </c>
      <c r="T2659" s="200">
        <f>TRUNC(('TARIFA ENTREGA A DIRECCION USD'!E2659-'TARIFA ENTREGA A DIRECCION USD'!D2659)/'TARIFA ENTREGA A DIRECCION USD'!D2659,3)</f>
        <v>0.25800000000000001</v>
      </c>
      <c r="U2659" s="200">
        <f>TRUNC(('TARIFA ENTREGA A DIRECCION USD'!F2659-'TARIFA ENTREGA A DIRECCION USD'!D2659)/'TARIFA ENTREGA A DIRECCION USD'!D2659,3)</f>
        <v>0.432</v>
      </c>
      <c r="V2659" s="200">
        <f>TRUNC(('TARIFA ENTREGA A DIRECCION USD'!G2659-'TARIFA ENTREGA A DIRECCION USD'!D2659)/'TARIFA ENTREGA A DIRECCION USD'!D2659,3)</f>
        <v>0.96299999999999997</v>
      </c>
      <c r="X2659" s="142">
        <v>16.12</v>
      </c>
      <c r="Y2659" s="190">
        <v>2652</v>
      </c>
      <c r="Z2659" s="200">
        <v>0.55000000000000004</v>
      </c>
      <c r="AA2659" s="200">
        <v>0.13</v>
      </c>
      <c r="AB2659" s="200">
        <v>0.3</v>
      </c>
      <c r="AC2659" s="200">
        <v>0.85</v>
      </c>
      <c r="AL2659"/>
      <c r="AM2659"/>
      <c r="AN2659"/>
      <c r="AO2659"/>
      <c r="AP2659"/>
      <c r="AQ2659"/>
      <c r="AR2659"/>
      <c r="AS2659"/>
      <c r="AT2659"/>
      <c r="AU2659"/>
    </row>
    <row r="2660" spans="17:47" x14ac:dyDescent="0.2">
      <c r="Q2660" s="142">
        <f>TRUNC('TARIFA ENTREGA A DIRECCION USD'!D2661-'TARIFA ENTREGA A DIRECCION USD'!D2660,2)</f>
        <v>0.54</v>
      </c>
      <c r="R2660" s="190">
        <v>2653</v>
      </c>
      <c r="S2660" s="200">
        <f>TRUNC((('TARIFA ENTREGA A DIRECCION USD'!C2660-'TARIFA ENTREGA A DIRECCION USD'!D2660)/'TARIFA ENTREGA A DIRECCION USD'!D2660)+1,3)</f>
        <v>0.72399999999999998</v>
      </c>
      <c r="T2660" s="200">
        <f>TRUNC(('TARIFA ENTREGA A DIRECCION USD'!E2660-'TARIFA ENTREGA A DIRECCION USD'!D2660)/'TARIFA ENTREGA A DIRECCION USD'!D2660,3)</f>
        <v>0.25800000000000001</v>
      </c>
      <c r="U2660" s="200">
        <f>TRUNC(('TARIFA ENTREGA A DIRECCION USD'!F2660-'TARIFA ENTREGA A DIRECCION USD'!D2660)/'TARIFA ENTREGA A DIRECCION USD'!D2660,3)</f>
        <v>0.432</v>
      </c>
      <c r="V2660" s="200">
        <f>TRUNC(('TARIFA ENTREGA A DIRECCION USD'!G2660-'TARIFA ENTREGA A DIRECCION USD'!D2660)/'TARIFA ENTREGA A DIRECCION USD'!D2660,3)</f>
        <v>0.96299999999999997</v>
      </c>
      <c r="X2660" s="142">
        <v>16.12</v>
      </c>
      <c r="Y2660" s="190">
        <v>2653</v>
      </c>
      <c r="Z2660" s="200">
        <v>0.55000000000000004</v>
      </c>
      <c r="AA2660" s="200">
        <v>0.13</v>
      </c>
      <c r="AB2660" s="200">
        <v>0.3</v>
      </c>
      <c r="AC2660" s="200">
        <v>0.85</v>
      </c>
      <c r="AL2660"/>
      <c r="AM2660"/>
      <c r="AN2660"/>
      <c r="AO2660"/>
      <c r="AP2660"/>
      <c r="AQ2660"/>
      <c r="AR2660"/>
      <c r="AS2660"/>
      <c r="AT2660"/>
      <c r="AU2660"/>
    </row>
    <row r="2661" spans="17:47" x14ac:dyDescent="0.2">
      <c r="Q2661" s="142">
        <f>TRUNC('TARIFA ENTREGA A DIRECCION USD'!D2662-'TARIFA ENTREGA A DIRECCION USD'!D2661,2)</f>
        <v>0.54</v>
      </c>
      <c r="R2661" s="190">
        <v>2654</v>
      </c>
      <c r="S2661" s="200">
        <f>TRUNC((('TARIFA ENTREGA A DIRECCION USD'!C2661-'TARIFA ENTREGA A DIRECCION USD'!D2661)/'TARIFA ENTREGA A DIRECCION USD'!D2661)+1,3)</f>
        <v>0.72399999999999998</v>
      </c>
      <c r="T2661" s="200">
        <f>TRUNC(('TARIFA ENTREGA A DIRECCION USD'!E2661-'TARIFA ENTREGA A DIRECCION USD'!D2661)/'TARIFA ENTREGA A DIRECCION USD'!D2661,3)</f>
        <v>0.25800000000000001</v>
      </c>
      <c r="U2661" s="200">
        <f>TRUNC(('TARIFA ENTREGA A DIRECCION USD'!F2661-'TARIFA ENTREGA A DIRECCION USD'!D2661)/'TARIFA ENTREGA A DIRECCION USD'!D2661,3)</f>
        <v>0.432</v>
      </c>
      <c r="V2661" s="200">
        <f>TRUNC(('TARIFA ENTREGA A DIRECCION USD'!G2661-'TARIFA ENTREGA A DIRECCION USD'!D2661)/'TARIFA ENTREGA A DIRECCION USD'!D2661,3)</f>
        <v>0.96299999999999997</v>
      </c>
      <c r="X2661" s="142">
        <v>16.12</v>
      </c>
      <c r="Y2661" s="190">
        <v>2654</v>
      </c>
      <c r="Z2661" s="200">
        <v>0.55000000000000004</v>
      </c>
      <c r="AA2661" s="200">
        <v>0.13</v>
      </c>
      <c r="AB2661" s="200">
        <v>0.3</v>
      </c>
      <c r="AC2661" s="200">
        <v>0.85</v>
      </c>
      <c r="AL2661"/>
      <c r="AM2661"/>
      <c r="AN2661"/>
      <c r="AO2661"/>
      <c r="AP2661"/>
      <c r="AQ2661"/>
      <c r="AR2661"/>
      <c r="AS2661"/>
      <c r="AT2661"/>
      <c r="AU2661"/>
    </row>
    <row r="2662" spans="17:47" x14ac:dyDescent="0.2">
      <c r="Q2662" s="142">
        <f>TRUNC('TARIFA ENTREGA A DIRECCION USD'!D2663-'TARIFA ENTREGA A DIRECCION USD'!D2662,2)</f>
        <v>0.54</v>
      </c>
      <c r="R2662" s="190">
        <v>2655</v>
      </c>
      <c r="S2662" s="200">
        <f>TRUNC((('TARIFA ENTREGA A DIRECCION USD'!C2662-'TARIFA ENTREGA A DIRECCION USD'!D2662)/'TARIFA ENTREGA A DIRECCION USD'!D2662)+1,3)</f>
        <v>0.72399999999999998</v>
      </c>
      <c r="T2662" s="200">
        <f>TRUNC(('TARIFA ENTREGA A DIRECCION USD'!E2662-'TARIFA ENTREGA A DIRECCION USD'!D2662)/'TARIFA ENTREGA A DIRECCION USD'!D2662,3)</f>
        <v>0.25800000000000001</v>
      </c>
      <c r="U2662" s="200">
        <f>TRUNC(('TARIFA ENTREGA A DIRECCION USD'!F2662-'TARIFA ENTREGA A DIRECCION USD'!D2662)/'TARIFA ENTREGA A DIRECCION USD'!D2662,3)</f>
        <v>0.432</v>
      </c>
      <c r="V2662" s="200">
        <f>TRUNC(('TARIFA ENTREGA A DIRECCION USD'!G2662-'TARIFA ENTREGA A DIRECCION USD'!D2662)/'TARIFA ENTREGA A DIRECCION USD'!D2662,3)</f>
        <v>0.96299999999999997</v>
      </c>
      <c r="X2662" s="142">
        <v>16.12</v>
      </c>
      <c r="Y2662" s="190">
        <v>2655</v>
      </c>
      <c r="Z2662" s="200">
        <v>0.55000000000000004</v>
      </c>
      <c r="AA2662" s="200">
        <v>0.13</v>
      </c>
      <c r="AB2662" s="200">
        <v>0.3</v>
      </c>
      <c r="AC2662" s="200">
        <v>0.85</v>
      </c>
      <c r="AL2662"/>
      <c r="AM2662"/>
      <c r="AN2662"/>
      <c r="AO2662"/>
      <c r="AP2662"/>
      <c r="AQ2662"/>
      <c r="AR2662"/>
      <c r="AS2662"/>
      <c r="AT2662"/>
      <c r="AU2662"/>
    </row>
    <row r="2663" spans="17:47" x14ac:dyDescent="0.2">
      <c r="Q2663" s="142">
        <f>TRUNC('TARIFA ENTREGA A DIRECCION USD'!D2664-'TARIFA ENTREGA A DIRECCION USD'!D2663,2)</f>
        <v>0.54</v>
      </c>
      <c r="R2663" s="190">
        <v>2656</v>
      </c>
      <c r="S2663" s="200">
        <f>TRUNC((('TARIFA ENTREGA A DIRECCION USD'!C2663-'TARIFA ENTREGA A DIRECCION USD'!D2663)/'TARIFA ENTREGA A DIRECCION USD'!D2663)+1,3)</f>
        <v>0.72399999999999998</v>
      </c>
      <c r="T2663" s="200">
        <f>TRUNC(('TARIFA ENTREGA A DIRECCION USD'!E2663-'TARIFA ENTREGA A DIRECCION USD'!D2663)/'TARIFA ENTREGA A DIRECCION USD'!D2663,3)</f>
        <v>0.25800000000000001</v>
      </c>
      <c r="U2663" s="200">
        <f>TRUNC(('TARIFA ENTREGA A DIRECCION USD'!F2663-'TARIFA ENTREGA A DIRECCION USD'!D2663)/'TARIFA ENTREGA A DIRECCION USD'!D2663,3)</f>
        <v>0.432</v>
      </c>
      <c r="V2663" s="200">
        <f>TRUNC(('TARIFA ENTREGA A DIRECCION USD'!G2663-'TARIFA ENTREGA A DIRECCION USD'!D2663)/'TARIFA ENTREGA A DIRECCION USD'!D2663,3)</f>
        <v>0.96299999999999997</v>
      </c>
      <c r="X2663" s="142">
        <v>16.12</v>
      </c>
      <c r="Y2663" s="190">
        <v>2656</v>
      </c>
      <c r="Z2663" s="200">
        <v>0.55000000000000004</v>
      </c>
      <c r="AA2663" s="200">
        <v>0.13</v>
      </c>
      <c r="AB2663" s="200">
        <v>0.3</v>
      </c>
      <c r="AC2663" s="200">
        <v>0.85</v>
      </c>
      <c r="AL2663"/>
      <c r="AM2663"/>
      <c r="AN2663"/>
      <c r="AO2663"/>
      <c r="AP2663"/>
      <c r="AQ2663"/>
      <c r="AR2663"/>
      <c r="AS2663"/>
      <c r="AT2663"/>
      <c r="AU2663"/>
    </row>
    <row r="2664" spans="17:47" x14ac:dyDescent="0.2">
      <c r="Q2664" s="142">
        <f>TRUNC('TARIFA ENTREGA A DIRECCION USD'!D2665-'TARIFA ENTREGA A DIRECCION USD'!D2664,2)</f>
        <v>0.54</v>
      </c>
      <c r="R2664" s="190">
        <v>2657</v>
      </c>
      <c r="S2664" s="200">
        <f>TRUNC((('TARIFA ENTREGA A DIRECCION USD'!C2664-'TARIFA ENTREGA A DIRECCION USD'!D2664)/'TARIFA ENTREGA A DIRECCION USD'!D2664)+1,3)</f>
        <v>0.72399999999999998</v>
      </c>
      <c r="T2664" s="200">
        <f>TRUNC(('TARIFA ENTREGA A DIRECCION USD'!E2664-'TARIFA ENTREGA A DIRECCION USD'!D2664)/'TARIFA ENTREGA A DIRECCION USD'!D2664,3)</f>
        <v>0.25800000000000001</v>
      </c>
      <c r="U2664" s="200">
        <f>TRUNC(('TARIFA ENTREGA A DIRECCION USD'!F2664-'TARIFA ENTREGA A DIRECCION USD'!D2664)/'TARIFA ENTREGA A DIRECCION USD'!D2664,3)</f>
        <v>0.432</v>
      </c>
      <c r="V2664" s="200">
        <f>TRUNC(('TARIFA ENTREGA A DIRECCION USD'!G2664-'TARIFA ENTREGA A DIRECCION USD'!D2664)/'TARIFA ENTREGA A DIRECCION USD'!D2664,3)</f>
        <v>0.96299999999999997</v>
      </c>
      <c r="X2664" s="142">
        <v>16.12</v>
      </c>
      <c r="Y2664" s="190">
        <v>2657</v>
      </c>
      <c r="Z2664" s="200">
        <v>0.55000000000000004</v>
      </c>
      <c r="AA2664" s="200">
        <v>0.13</v>
      </c>
      <c r="AB2664" s="200">
        <v>0.3</v>
      </c>
      <c r="AC2664" s="200">
        <v>0.85</v>
      </c>
      <c r="AL2664"/>
      <c r="AM2664"/>
      <c r="AN2664"/>
      <c r="AO2664"/>
      <c r="AP2664"/>
      <c r="AQ2664"/>
      <c r="AR2664"/>
      <c r="AS2664"/>
      <c r="AT2664"/>
      <c r="AU2664"/>
    </row>
    <row r="2665" spans="17:47" x14ac:dyDescent="0.2">
      <c r="Q2665" s="142">
        <f>TRUNC('TARIFA ENTREGA A DIRECCION USD'!D2666-'TARIFA ENTREGA A DIRECCION USD'!D2665,2)</f>
        <v>0.54</v>
      </c>
      <c r="R2665" s="190">
        <v>2658</v>
      </c>
      <c r="S2665" s="200">
        <f>TRUNC((('TARIFA ENTREGA A DIRECCION USD'!C2665-'TARIFA ENTREGA A DIRECCION USD'!D2665)/'TARIFA ENTREGA A DIRECCION USD'!D2665)+1,3)</f>
        <v>0.72399999999999998</v>
      </c>
      <c r="T2665" s="200">
        <f>TRUNC(('TARIFA ENTREGA A DIRECCION USD'!E2665-'TARIFA ENTREGA A DIRECCION USD'!D2665)/'TARIFA ENTREGA A DIRECCION USD'!D2665,3)</f>
        <v>0.25800000000000001</v>
      </c>
      <c r="U2665" s="200">
        <f>TRUNC(('TARIFA ENTREGA A DIRECCION USD'!F2665-'TARIFA ENTREGA A DIRECCION USD'!D2665)/'TARIFA ENTREGA A DIRECCION USD'!D2665,3)</f>
        <v>0.432</v>
      </c>
      <c r="V2665" s="200">
        <f>TRUNC(('TARIFA ENTREGA A DIRECCION USD'!G2665-'TARIFA ENTREGA A DIRECCION USD'!D2665)/'TARIFA ENTREGA A DIRECCION USD'!D2665,3)</f>
        <v>0.96299999999999997</v>
      </c>
      <c r="X2665" s="142">
        <v>16.12</v>
      </c>
      <c r="Y2665" s="190">
        <v>2658</v>
      </c>
      <c r="Z2665" s="200">
        <v>0.55000000000000004</v>
      </c>
      <c r="AA2665" s="200">
        <v>0.13</v>
      </c>
      <c r="AB2665" s="200">
        <v>0.3</v>
      </c>
      <c r="AC2665" s="200">
        <v>0.85</v>
      </c>
      <c r="AL2665"/>
      <c r="AM2665"/>
      <c r="AN2665"/>
      <c r="AO2665"/>
      <c r="AP2665"/>
      <c r="AQ2665"/>
      <c r="AR2665"/>
      <c r="AS2665"/>
      <c r="AT2665"/>
      <c r="AU2665"/>
    </row>
    <row r="2666" spans="17:47" x14ac:dyDescent="0.2">
      <c r="Q2666" s="142">
        <f>TRUNC('TARIFA ENTREGA A DIRECCION USD'!D2667-'TARIFA ENTREGA A DIRECCION USD'!D2666,2)</f>
        <v>0.54</v>
      </c>
      <c r="R2666" s="190">
        <v>2659</v>
      </c>
      <c r="S2666" s="200">
        <f>TRUNC((('TARIFA ENTREGA A DIRECCION USD'!C2666-'TARIFA ENTREGA A DIRECCION USD'!D2666)/'TARIFA ENTREGA A DIRECCION USD'!D2666)+1,3)</f>
        <v>0.72399999999999998</v>
      </c>
      <c r="T2666" s="200">
        <f>TRUNC(('TARIFA ENTREGA A DIRECCION USD'!E2666-'TARIFA ENTREGA A DIRECCION USD'!D2666)/'TARIFA ENTREGA A DIRECCION USD'!D2666,3)</f>
        <v>0.25800000000000001</v>
      </c>
      <c r="U2666" s="200">
        <f>TRUNC(('TARIFA ENTREGA A DIRECCION USD'!F2666-'TARIFA ENTREGA A DIRECCION USD'!D2666)/'TARIFA ENTREGA A DIRECCION USD'!D2666,3)</f>
        <v>0.432</v>
      </c>
      <c r="V2666" s="200">
        <f>TRUNC(('TARIFA ENTREGA A DIRECCION USD'!G2666-'TARIFA ENTREGA A DIRECCION USD'!D2666)/'TARIFA ENTREGA A DIRECCION USD'!D2666,3)</f>
        <v>0.96299999999999997</v>
      </c>
      <c r="X2666" s="142">
        <v>16.12</v>
      </c>
      <c r="Y2666" s="190">
        <v>2659</v>
      </c>
      <c r="Z2666" s="200">
        <v>0.55000000000000004</v>
      </c>
      <c r="AA2666" s="200">
        <v>0.13</v>
      </c>
      <c r="AB2666" s="200">
        <v>0.3</v>
      </c>
      <c r="AC2666" s="200">
        <v>0.85</v>
      </c>
      <c r="AL2666"/>
      <c r="AM2666"/>
      <c r="AN2666"/>
      <c r="AO2666"/>
      <c r="AP2666"/>
      <c r="AQ2666"/>
      <c r="AR2666"/>
      <c r="AS2666"/>
      <c r="AT2666"/>
      <c r="AU2666"/>
    </row>
    <row r="2667" spans="17:47" x14ac:dyDescent="0.2">
      <c r="Q2667" s="142">
        <f>TRUNC('TARIFA ENTREGA A DIRECCION USD'!D2668-'TARIFA ENTREGA A DIRECCION USD'!D2667,2)</f>
        <v>0.54</v>
      </c>
      <c r="R2667" s="190">
        <v>2660</v>
      </c>
      <c r="S2667" s="200">
        <f>TRUNC((('TARIFA ENTREGA A DIRECCION USD'!C2667-'TARIFA ENTREGA A DIRECCION USD'!D2667)/'TARIFA ENTREGA A DIRECCION USD'!D2667)+1,3)</f>
        <v>0.72399999999999998</v>
      </c>
      <c r="T2667" s="200">
        <f>TRUNC(('TARIFA ENTREGA A DIRECCION USD'!E2667-'TARIFA ENTREGA A DIRECCION USD'!D2667)/'TARIFA ENTREGA A DIRECCION USD'!D2667,3)</f>
        <v>0.25800000000000001</v>
      </c>
      <c r="U2667" s="200">
        <f>TRUNC(('TARIFA ENTREGA A DIRECCION USD'!F2667-'TARIFA ENTREGA A DIRECCION USD'!D2667)/'TARIFA ENTREGA A DIRECCION USD'!D2667,3)</f>
        <v>0.432</v>
      </c>
      <c r="V2667" s="200">
        <f>TRUNC(('TARIFA ENTREGA A DIRECCION USD'!G2667-'TARIFA ENTREGA A DIRECCION USD'!D2667)/'TARIFA ENTREGA A DIRECCION USD'!D2667,3)</f>
        <v>0.96299999999999997</v>
      </c>
      <c r="X2667" s="142">
        <v>16.12</v>
      </c>
      <c r="Y2667" s="190">
        <v>2660</v>
      </c>
      <c r="Z2667" s="200">
        <v>0.55000000000000004</v>
      </c>
      <c r="AA2667" s="200">
        <v>0.13</v>
      </c>
      <c r="AB2667" s="200">
        <v>0.3</v>
      </c>
      <c r="AC2667" s="200">
        <v>0.85</v>
      </c>
      <c r="AL2667"/>
      <c r="AM2667"/>
      <c r="AN2667"/>
      <c r="AO2667"/>
      <c r="AP2667"/>
      <c r="AQ2667"/>
      <c r="AR2667"/>
      <c r="AS2667"/>
      <c r="AT2667"/>
      <c r="AU2667"/>
    </row>
    <row r="2668" spans="17:47" x14ac:dyDescent="0.2">
      <c r="Q2668" s="142">
        <f>TRUNC('TARIFA ENTREGA A DIRECCION USD'!D2669-'TARIFA ENTREGA A DIRECCION USD'!D2668,2)</f>
        <v>0.54</v>
      </c>
      <c r="R2668" s="190">
        <v>2661</v>
      </c>
      <c r="S2668" s="200">
        <f>TRUNC((('TARIFA ENTREGA A DIRECCION USD'!C2668-'TARIFA ENTREGA A DIRECCION USD'!D2668)/'TARIFA ENTREGA A DIRECCION USD'!D2668)+1,3)</f>
        <v>0.72399999999999998</v>
      </c>
      <c r="T2668" s="200">
        <f>TRUNC(('TARIFA ENTREGA A DIRECCION USD'!E2668-'TARIFA ENTREGA A DIRECCION USD'!D2668)/'TARIFA ENTREGA A DIRECCION USD'!D2668,3)</f>
        <v>0.25800000000000001</v>
      </c>
      <c r="U2668" s="200">
        <f>TRUNC(('TARIFA ENTREGA A DIRECCION USD'!F2668-'TARIFA ENTREGA A DIRECCION USD'!D2668)/'TARIFA ENTREGA A DIRECCION USD'!D2668,3)</f>
        <v>0.432</v>
      </c>
      <c r="V2668" s="200">
        <f>TRUNC(('TARIFA ENTREGA A DIRECCION USD'!G2668-'TARIFA ENTREGA A DIRECCION USD'!D2668)/'TARIFA ENTREGA A DIRECCION USD'!D2668,3)</f>
        <v>0.96299999999999997</v>
      </c>
      <c r="X2668" s="142">
        <v>16.12</v>
      </c>
      <c r="Y2668" s="190">
        <v>2661</v>
      </c>
      <c r="Z2668" s="200">
        <v>0.55000000000000004</v>
      </c>
      <c r="AA2668" s="200">
        <v>0.13</v>
      </c>
      <c r="AB2668" s="200">
        <v>0.3</v>
      </c>
      <c r="AC2668" s="200">
        <v>0.85</v>
      </c>
      <c r="AL2668"/>
      <c r="AM2668"/>
      <c r="AN2668"/>
      <c r="AO2668"/>
      <c r="AP2668"/>
      <c r="AQ2668"/>
      <c r="AR2668"/>
      <c r="AS2668"/>
      <c r="AT2668"/>
      <c r="AU2668"/>
    </row>
    <row r="2669" spans="17:47" x14ac:dyDescent="0.2">
      <c r="Q2669" s="142">
        <f>TRUNC('TARIFA ENTREGA A DIRECCION USD'!D2670-'TARIFA ENTREGA A DIRECCION USD'!D2669,2)</f>
        <v>0.54</v>
      </c>
      <c r="R2669" s="190">
        <v>2662</v>
      </c>
      <c r="S2669" s="200">
        <f>TRUNC((('TARIFA ENTREGA A DIRECCION USD'!C2669-'TARIFA ENTREGA A DIRECCION USD'!D2669)/'TARIFA ENTREGA A DIRECCION USD'!D2669)+1,3)</f>
        <v>0.72399999999999998</v>
      </c>
      <c r="T2669" s="200">
        <f>TRUNC(('TARIFA ENTREGA A DIRECCION USD'!E2669-'TARIFA ENTREGA A DIRECCION USD'!D2669)/'TARIFA ENTREGA A DIRECCION USD'!D2669,3)</f>
        <v>0.25800000000000001</v>
      </c>
      <c r="U2669" s="200">
        <f>TRUNC(('TARIFA ENTREGA A DIRECCION USD'!F2669-'TARIFA ENTREGA A DIRECCION USD'!D2669)/'TARIFA ENTREGA A DIRECCION USD'!D2669,3)</f>
        <v>0.432</v>
      </c>
      <c r="V2669" s="200">
        <f>TRUNC(('TARIFA ENTREGA A DIRECCION USD'!G2669-'TARIFA ENTREGA A DIRECCION USD'!D2669)/'TARIFA ENTREGA A DIRECCION USD'!D2669,3)</f>
        <v>0.96299999999999997</v>
      </c>
      <c r="X2669" s="142">
        <v>16.12</v>
      </c>
      <c r="Y2669" s="190">
        <v>2662</v>
      </c>
      <c r="Z2669" s="200">
        <v>0.55000000000000004</v>
      </c>
      <c r="AA2669" s="200">
        <v>0.13</v>
      </c>
      <c r="AB2669" s="200">
        <v>0.3</v>
      </c>
      <c r="AC2669" s="200">
        <v>0.85</v>
      </c>
      <c r="AL2669"/>
      <c r="AM2669"/>
      <c r="AN2669"/>
      <c r="AO2669"/>
      <c r="AP2669"/>
      <c r="AQ2669"/>
      <c r="AR2669"/>
      <c r="AS2669"/>
      <c r="AT2669"/>
      <c r="AU2669"/>
    </row>
    <row r="2670" spans="17:47" x14ac:dyDescent="0.2">
      <c r="Q2670" s="142">
        <f>TRUNC('TARIFA ENTREGA A DIRECCION USD'!D2671-'TARIFA ENTREGA A DIRECCION USD'!D2670,2)</f>
        <v>0.54</v>
      </c>
      <c r="R2670" s="190">
        <v>2663</v>
      </c>
      <c r="S2670" s="200">
        <f>TRUNC((('TARIFA ENTREGA A DIRECCION USD'!C2670-'TARIFA ENTREGA A DIRECCION USD'!D2670)/'TARIFA ENTREGA A DIRECCION USD'!D2670)+1,3)</f>
        <v>0.72399999999999998</v>
      </c>
      <c r="T2670" s="200">
        <f>TRUNC(('TARIFA ENTREGA A DIRECCION USD'!E2670-'TARIFA ENTREGA A DIRECCION USD'!D2670)/'TARIFA ENTREGA A DIRECCION USD'!D2670,3)</f>
        <v>0.25800000000000001</v>
      </c>
      <c r="U2670" s="200">
        <f>TRUNC(('TARIFA ENTREGA A DIRECCION USD'!F2670-'TARIFA ENTREGA A DIRECCION USD'!D2670)/'TARIFA ENTREGA A DIRECCION USD'!D2670,3)</f>
        <v>0.432</v>
      </c>
      <c r="V2670" s="200">
        <f>TRUNC(('TARIFA ENTREGA A DIRECCION USD'!G2670-'TARIFA ENTREGA A DIRECCION USD'!D2670)/'TARIFA ENTREGA A DIRECCION USD'!D2670,3)</f>
        <v>0.96299999999999997</v>
      </c>
      <c r="X2670" s="142">
        <v>16.12</v>
      </c>
      <c r="Y2670" s="190">
        <v>2663</v>
      </c>
      <c r="Z2670" s="200">
        <v>0.55000000000000004</v>
      </c>
      <c r="AA2670" s="200">
        <v>0.13</v>
      </c>
      <c r="AB2670" s="200">
        <v>0.3</v>
      </c>
      <c r="AC2670" s="200">
        <v>0.85</v>
      </c>
      <c r="AL2670"/>
      <c r="AM2670"/>
      <c r="AN2670"/>
      <c r="AO2670"/>
      <c r="AP2670"/>
      <c r="AQ2670"/>
      <c r="AR2670"/>
      <c r="AS2670"/>
      <c r="AT2670"/>
      <c r="AU2670"/>
    </row>
    <row r="2671" spans="17:47" x14ac:dyDescent="0.2">
      <c r="Q2671" s="142">
        <f>TRUNC('TARIFA ENTREGA A DIRECCION USD'!D2672-'TARIFA ENTREGA A DIRECCION USD'!D2671,2)</f>
        <v>0.54</v>
      </c>
      <c r="R2671" s="190">
        <v>2664</v>
      </c>
      <c r="S2671" s="200">
        <f>TRUNC((('TARIFA ENTREGA A DIRECCION USD'!C2671-'TARIFA ENTREGA A DIRECCION USD'!D2671)/'TARIFA ENTREGA A DIRECCION USD'!D2671)+1,3)</f>
        <v>0.72399999999999998</v>
      </c>
      <c r="T2671" s="200">
        <f>TRUNC(('TARIFA ENTREGA A DIRECCION USD'!E2671-'TARIFA ENTREGA A DIRECCION USD'!D2671)/'TARIFA ENTREGA A DIRECCION USD'!D2671,3)</f>
        <v>0.25800000000000001</v>
      </c>
      <c r="U2671" s="200">
        <f>TRUNC(('TARIFA ENTREGA A DIRECCION USD'!F2671-'TARIFA ENTREGA A DIRECCION USD'!D2671)/'TARIFA ENTREGA A DIRECCION USD'!D2671,3)</f>
        <v>0.432</v>
      </c>
      <c r="V2671" s="200">
        <f>TRUNC(('TARIFA ENTREGA A DIRECCION USD'!G2671-'TARIFA ENTREGA A DIRECCION USD'!D2671)/'TARIFA ENTREGA A DIRECCION USD'!D2671,3)</f>
        <v>0.96299999999999997</v>
      </c>
      <c r="X2671" s="142">
        <v>16.12</v>
      </c>
      <c r="Y2671" s="190">
        <v>2664</v>
      </c>
      <c r="Z2671" s="200">
        <v>0.55000000000000004</v>
      </c>
      <c r="AA2671" s="200">
        <v>0.13</v>
      </c>
      <c r="AB2671" s="200">
        <v>0.3</v>
      </c>
      <c r="AC2671" s="200">
        <v>0.85</v>
      </c>
      <c r="AL2671"/>
      <c r="AM2671"/>
      <c r="AN2671"/>
      <c r="AO2671"/>
      <c r="AP2671"/>
      <c r="AQ2671"/>
      <c r="AR2671"/>
      <c r="AS2671"/>
      <c r="AT2671"/>
      <c r="AU2671"/>
    </row>
    <row r="2672" spans="17:47" x14ac:dyDescent="0.2">
      <c r="Q2672" s="142">
        <f>TRUNC('TARIFA ENTREGA A DIRECCION USD'!D2673-'TARIFA ENTREGA A DIRECCION USD'!D2672,2)</f>
        <v>0.54</v>
      </c>
      <c r="R2672" s="190">
        <v>2665</v>
      </c>
      <c r="S2672" s="200">
        <f>TRUNC((('TARIFA ENTREGA A DIRECCION USD'!C2672-'TARIFA ENTREGA A DIRECCION USD'!D2672)/'TARIFA ENTREGA A DIRECCION USD'!D2672)+1,3)</f>
        <v>0.72399999999999998</v>
      </c>
      <c r="T2672" s="200">
        <f>TRUNC(('TARIFA ENTREGA A DIRECCION USD'!E2672-'TARIFA ENTREGA A DIRECCION USD'!D2672)/'TARIFA ENTREGA A DIRECCION USD'!D2672,3)</f>
        <v>0.25800000000000001</v>
      </c>
      <c r="U2672" s="200">
        <f>TRUNC(('TARIFA ENTREGA A DIRECCION USD'!F2672-'TARIFA ENTREGA A DIRECCION USD'!D2672)/'TARIFA ENTREGA A DIRECCION USD'!D2672,3)</f>
        <v>0.432</v>
      </c>
      <c r="V2672" s="200">
        <f>TRUNC(('TARIFA ENTREGA A DIRECCION USD'!G2672-'TARIFA ENTREGA A DIRECCION USD'!D2672)/'TARIFA ENTREGA A DIRECCION USD'!D2672,3)</f>
        <v>0.96299999999999997</v>
      </c>
      <c r="X2672" s="142">
        <v>16.12</v>
      </c>
      <c r="Y2672" s="190">
        <v>2665</v>
      </c>
      <c r="Z2672" s="200">
        <v>0.55000000000000004</v>
      </c>
      <c r="AA2672" s="200">
        <v>0.13</v>
      </c>
      <c r="AB2672" s="200">
        <v>0.3</v>
      </c>
      <c r="AC2672" s="200">
        <v>0.85</v>
      </c>
      <c r="AL2672"/>
      <c r="AM2672"/>
      <c r="AN2672"/>
      <c r="AO2672"/>
      <c r="AP2672"/>
      <c r="AQ2672"/>
      <c r="AR2672"/>
      <c r="AS2672"/>
      <c r="AT2672"/>
      <c r="AU2672"/>
    </row>
    <row r="2673" spans="17:47" x14ac:dyDescent="0.2">
      <c r="Q2673" s="142">
        <f>TRUNC('TARIFA ENTREGA A DIRECCION USD'!D2674-'TARIFA ENTREGA A DIRECCION USD'!D2673,2)</f>
        <v>0.54</v>
      </c>
      <c r="R2673" s="190">
        <v>2666</v>
      </c>
      <c r="S2673" s="200">
        <f>TRUNC((('TARIFA ENTREGA A DIRECCION USD'!C2673-'TARIFA ENTREGA A DIRECCION USD'!D2673)/'TARIFA ENTREGA A DIRECCION USD'!D2673)+1,3)</f>
        <v>0.72399999999999998</v>
      </c>
      <c r="T2673" s="200">
        <f>TRUNC(('TARIFA ENTREGA A DIRECCION USD'!E2673-'TARIFA ENTREGA A DIRECCION USD'!D2673)/'TARIFA ENTREGA A DIRECCION USD'!D2673,3)</f>
        <v>0.25800000000000001</v>
      </c>
      <c r="U2673" s="200">
        <f>TRUNC(('TARIFA ENTREGA A DIRECCION USD'!F2673-'TARIFA ENTREGA A DIRECCION USD'!D2673)/'TARIFA ENTREGA A DIRECCION USD'!D2673,3)</f>
        <v>0.432</v>
      </c>
      <c r="V2673" s="200">
        <f>TRUNC(('TARIFA ENTREGA A DIRECCION USD'!G2673-'TARIFA ENTREGA A DIRECCION USD'!D2673)/'TARIFA ENTREGA A DIRECCION USD'!D2673,3)</f>
        <v>0.96299999999999997</v>
      </c>
      <c r="X2673" s="142">
        <v>16.12</v>
      </c>
      <c r="Y2673" s="190">
        <v>2666</v>
      </c>
      <c r="Z2673" s="200">
        <v>0.55000000000000004</v>
      </c>
      <c r="AA2673" s="200">
        <v>0.13</v>
      </c>
      <c r="AB2673" s="200">
        <v>0.3</v>
      </c>
      <c r="AC2673" s="200">
        <v>0.85</v>
      </c>
      <c r="AL2673"/>
      <c r="AM2673"/>
      <c r="AN2673"/>
      <c r="AO2673"/>
      <c r="AP2673"/>
      <c r="AQ2673"/>
      <c r="AR2673"/>
      <c r="AS2673"/>
      <c r="AT2673"/>
      <c r="AU2673"/>
    </row>
    <row r="2674" spans="17:47" x14ac:dyDescent="0.2">
      <c r="Q2674" s="142">
        <f>TRUNC('TARIFA ENTREGA A DIRECCION USD'!D2675-'TARIFA ENTREGA A DIRECCION USD'!D2674,2)</f>
        <v>0.54</v>
      </c>
      <c r="R2674" s="190">
        <v>2667</v>
      </c>
      <c r="S2674" s="200">
        <f>TRUNC((('TARIFA ENTREGA A DIRECCION USD'!C2674-'TARIFA ENTREGA A DIRECCION USD'!D2674)/'TARIFA ENTREGA A DIRECCION USD'!D2674)+1,3)</f>
        <v>0.72399999999999998</v>
      </c>
      <c r="T2674" s="200">
        <f>TRUNC(('TARIFA ENTREGA A DIRECCION USD'!E2674-'TARIFA ENTREGA A DIRECCION USD'!D2674)/'TARIFA ENTREGA A DIRECCION USD'!D2674,3)</f>
        <v>0.25800000000000001</v>
      </c>
      <c r="U2674" s="200">
        <f>TRUNC(('TARIFA ENTREGA A DIRECCION USD'!F2674-'TARIFA ENTREGA A DIRECCION USD'!D2674)/'TARIFA ENTREGA A DIRECCION USD'!D2674,3)</f>
        <v>0.432</v>
      </c>
      <c r="V2674" s="200">
        <f>TRUNC(('TARIFA ENTREGA A DIRECCION USD'!G2674-'TARIFA ENTREGA A DIRECCION USD'!D2674)/'TARIFA ENTREGA A DIRECCION USD'!D2674,3)</f>
        <v>0.96299999999999997</v>
      </c>
      <c r="X2674" s="142">
        <v>16.12</v>
      </c>
      <c r="Y2674" s="190">
        <v>2667</v>
      </c>
      <c r="Z2674" s="200">
        <v>0.55000000000000004</v>
      </c>
      <c r="AA2674" s="200">
        <v>0.13</v>
      </c>
      <c r="AB2674" s="200">
        <v>0.3</v>
      </c>
      <c r="AC2674" s="200">
        <v>0.85</v>
      </c>
      <c r="AL2674"/>
      <c r="AM2674"/>
      <c r="AN2674"/>
      <c r="AO2674"/>
      <c r="AP2674"/>
      <c r="AQ2674"/>
      <c r="AR2674"/>
      <c r="AS2674"/>
      <c r="AT2674"/>
      <c r="AU2674"/>
    </row>
    <row r="2675" spans="17:47" x14ac:dyDescent="0.2">
      <c r="Q2675" s="142">
        <f>TRUNC('TARIFA ENTREGA A DIRECCION USD'!D2676-'TARIFA ENTREGA A DIRECCION USD'!D2675,2)</f>
        <v>0.54</v>
      </c>
      <c r="R2675" s="190">
        <v>2668</v>
      </c>
      <c r="S2675" s="200">
        <f>TRUNC((('TARIFA ENTREGA A DIRECCION USD'!C2675-'TARIFA ENTREGA A DIRECCION USD'!D2675)/'TARIFA ENTREGA A DIRECCION USD'!D2675)+1,3)</f>
        <v>0.72399999999999998</v>
      </c>
      <c r="T2675" s="200">
        <f>TRUNC(('TARIFA ENTREGA A DIRECCION USD'!E2675-'TARIFA ENTREGA A DIRECCION USD'!D2675)/'TARIFA ENTREGA A DIRECCION USD'!D2675,3)</f>
        <v>0.25800000000000001</v>
      </c>
      <c r="U2675" s="200">
        <f>TRUNC(('TARIFA ENTREGA A DIRECCION USD'!F2675-'TARIFA ENTREGA A DIRECCION USD'!D2675)/'TARIFA ENTREGA A DIRECCION USD'!D2675,3)</f>
        <v>0.432</v>
      </c>
      <c r="V2675" s="200">
        <f>TRUNC(('TARIFA ENTREGA A DIRECCION USD'!G2675-'TARIFA ENTREGA A DIRECCION USD'!D2675)/'TARIFA ENTREGA A DIRECCION USD'!D2675,3)</f>
        <v>0.96299999999999997</v>
      </c>
      <c r="X2675" s="142">
        <v>16.12</v>
      </c>
      <c r="Y2675" s="190">
        <v>2668</v>
      </c>
      <c r="Z2675" s="200">
        <v>0.55000000000000004</v>
      </c>
      <c r="AA2675" s="200">
        <v>0.13</v>
      </c>
      <c r="AB2675" s="200">
        <v>0.3</v>
      </c>
      <c r="AC2675" s="200">
        <v>0.85</v>
      </c>
      <c r="AL2675"/>
      <c r="AM2675"/>
      <c r="AN2675"/>
      <c r="AO2675"/>
      <c r="AP2675"/>
      <c r="AQ2675"/>
      <c r="AR2675"/>
      <c r="AS2675"/>
      <c r="AT2675"/>
      <c r="AU2675"/>
    </row>
    <row r="2676" spans="17:47" x14ac:dyDescent="0.2">
      <c r="Q2676" s="142">
        <f>TRUNC('TARIFA ENTREGA A DIRECCION USD'!D2677-'TARIFA ENTREGA A DIRECCION USD'!D2676,2)</f>
        <v>0.54</v>
      </c>
      <c r="R2676" s="190">
        <v>2669</v>
      </c>
      <c r="S2676" s="200">
        <f>TRUNC((('TARIFA ENTREGA A DIRECCION USD'!C2676-'TARIFA ENTREGA A DIRECCION USD'!D2676)/'TARIFA ENTREGA A DIRECCION USD'!D2676)+1,3)</f>
        <v>0.72399999999999998</v>
      </c>
      <c r="T2676" s="200">
        <f>TRUNC(('TARIFA ENTREGA A DIRECCION USD'!E2676-'TARIFA ENTREGA A DIRECCION USD'!D2676)/'TARIFA ENTREGA A DIRECCION USD'!D2676,3)</f>
        <v>0.25800000000000001</v>
      </c>
      <c r="U2676" s="200">
        <f>TRUNC(('TARIFA ENTREGA A DIRECCION USD'!F2676-'TARIFA ENTREGA A DIRECCION USD'!D2676)/'TARIFA ENTREGA A DIRECCION USD'!D2676,3)</f>
        <v>0.432</v>
      </c>
      <c r="V2676" s="200">
        <f>TRUNC(('TARIFA ENTREGA A DIRECCION USD'!G2676-'TARIFA ENTREGA A DIRECCION USD'!D2676)/'TARIFA ENTREGA A DIRECCION USD'!D2676,3)</f>
        <v>0.96299999999999997</v>
      </c>
      <c r="X2676" s="142">
        <v>16.12</v>
      </c>
      <c r="Y2676" s="190">
        <v>2669</v>
      </c>
      <c r="Z2676" s="200">
        <v>0.55000000000000004</v>
      </c>
      <c r="AA2676" s="200">
        <v>0.13</v>
      </c>
      <c r="AB2676" s="200">
        <v>0.3</v>
      </c>
      <c r="AC2676" s="200">
        <v>0.85</v>
      </c>
      <c r="AL2676"/>
      <c r="AM2676"/>
      <c r="AN2676"/>
      <c r="AO2676"/>
      <c r="AP2676"/>
      <c r="AQ2676"/>
      <c r="AR2676"/>
      <c r="AS2676"/>
      <c r="AT2676"/>
      <c r="AU2676"/>
    </row>
    <row r="2677" spans="17:47" x14ac:dyDescent="0.2">
      <c r="Q2677" s="142">
        <f>TRUNC('TARIFA ENTREGA A DIRECCION USD'!D2678-'TARIFA ENTREGA A DIRECCION USD'!D2677,2)</f>
        <v>0.54</v>
      </c>
      <c r="R2677" s="190">
        <v>2670</v>
      </c>
      <c r="S2677" s="200">
        <f>TRUNC((('TARIFA ENTREGA A DIRECCION USD'!C2677-'TARIFA ENTREGA A DIRECCION USD'!D2677)/'TARIFA ENTREGA A DIRECCION USD'!D2677)+1,3)</f>
        <v>0.72399999999999998</v>
      </c>
      <c r="T2677" s="200">
        <f>TRUNC(('TARIFA ENTREGA A DIRECCION USD'!E2677-'TARIFA ENTREGA A DIRECCION USD'!D2677)/'TARIFA ENTREGA A DIRECCION USD'!D2677,3)</f>
        <v>0.25800000000000001</v>
      </c>
      <c r="U2677" s="200">
        <f>TRUNC(('TARIFA ENTREGA A DIRECCION USD'!F2677-'TARIFA ENTREGA A DIRECCION USD'!D2677)/'TARIFA ENTREGA A DIRECCION USD'!D2677,3)</f>
        <v>0.432</v>
      </c>
      <c r="V2677" s="200">
        <f>TRUNC(('TARIFA ENTREGA A DIRECCION USD'!G2677-'TARIFA ENTREGA A DIRECCION USD'!D2677)/'TARIFA ENTREGA A DIRECCION USD'!D2677,3)</f>
        <v>0.96299999999999997</v>
      </c>
      <c r="X2677" s="142">
        <v>16.12</v>
      </c>
      <c r="Y2677" s="190">
        <v>2670</v>
      </c>
      <c r="Z2677" s="200">
        <v>0.55000000000000004</v>
      </c>
      <c r="AA2677" s="200">
        <v>0.13</v>
      </c>
      <c r="AB2677" s="200">
        <v>0.3</v>
      </c>
      <c r="AC2677" s="200">
        <v>0.85</v>
      </c>
      <c r="AL2677"/>
      <c r="AM2677"/>
      <c r="AN2677"/>
      <c r="AO2677"/>
      <c r="AP2677"/>
      <c r="AQ2677"/>
      <c r="AR2677"/>
      <c r="AS2677"/>
      <c r="AT2677"/>
      <c r="AU2677"/>
    </row>
    <row r="2678" spans="17:47" x14ac:dyDescent="0.2">
      <c r="Q2678" s="142">
        <f>TRUNC('TARIFA ENTREGA A DIRECCION USD'!D2679-'TARIFA ENTREGA A DIRECCION USD'!D2678,2)</f>
        <v>0.54</v>
      </c>
      <c r="R2678" s="190">
        <v>2671</v>
      </c>
      <c r="S2678" s="200">
        <f>TRUNC((('TARIFA ENTREGA A DIRECCION USD'!C2678-'TARIFA ENTREGA A DIRECCION USD'!D2678)/'TARIFA ENTREGA A DIRECCION USD'!D2678)+1,3)</f>
        <v>0.72399999999999998</v>
      </c>
      <c r="T2678" s="200">
        <f>TRUNC(('TARIFA ENTREGA A DIRECCION USD'!E2678-'TARIFA ENTREGA A DIRECCION USD'!D2678)/'TARIFA ENTREGA A DIRECCION USD'!D2678,3)</f>
        <v>0.25800000000000001</v>
      </c>
      <c r="U2678" s="200">
        <f>TRUNC(('TARIFA ENTREGA A DIRECCION USD'!F2678-'TARIFA ENTREGA A DIRECCION USD'!D2678)/'TARIFA ENTREGA A DIRECCION USD'!D2678,3)</f>
        <v>0.432</v>
      </c>
      <c r="V2678" s="200">
        <f>TRUNC(('TARIFA ENTREGA A DIRECCION USD'!G2678-'TARIFA ENTREGA A DIRECCION USD'!D2678)/'TARIFA ENTREGA A DIRECCION USD'!D2678,3)</f>
        <v>0.96299999999999997</v>
      </c>
      <c r="X2678" s="142">
        <v>16.12</v>
      </c>
      <c r="Y2678" s="190">
        <v>2671</v>
      </c>
      <c r="Z2678" s="200">
        <v>0.55000000000000004</v>
      </c>
      <c r="AA2678" s="200">
        <v>0.13</v>
      </c>
      <c r="AB2678" s="200">
        <v>0.3</v>
      </c>
      <c r="AC2678" s="200">
        <v>0.85</v>
      </c>
      <c r="AL2678"/>
      <c r="AM2678"/>
      <c r="AN2678"/>
      <c r="AO2678"/>
      <c r="AP2678"/>
      <c r="AQ2678"/>
      <c r="AR2678"/>
      <c r="AS2678"/>
      <c r="AT2678"/>
      <c r="AU2678"/>
    </row>
    <row r="2679" spans="17:47" x14ac:dyDescent="0.2">
      <c r="Q2679" s="142">
        <f>TRUNC('TARIFA ENTREGA A DIRECCION USD'!D2680-'TARIFA ENTREGA A DIRECCION USD'!D2679,2)</f>
        <v>0.54</v>
      </c>
      <c r="R2679" s="190">
        <v>2672</v>
      </c>
      <c r="S2679" s="200">
        <f>TRUNC((('TARIFA ENTREGA A DIRECCION USD'!C2679-'TARIFA ENTREGA A DIRECCION USD'!D2679)/'TARIFA ENTREGA A DIRECCION USD'!D2679)+1,3)</f>
        <v>0.72399999999999998</v>
      </c>
      <c r="T2679" s="200">
        <f>TRUNC(('TARIFA ENTREGA A DIRECCION USD'!E2679-'TARIFA ENTREGA A DIRECCION USD'!D2679)/'TARIFA ENTREGA A DIRECCION USD'!D2679,3)</f>
        <v>0.25800000000000001</v>
      </c>
      <c r="U2679" s="200">
        <f>TRUNC(('TARIFA ENTREGA A DIRECCION USD'!F2679-'TARIFA ENTREGA A DIRECCION USD'!D2679)/'TARIFA ENTREGA A DIRECCION USD'!D2679,3)</f>
        <v>0.432</v>
      </c>
      <c r="V2679" s="200">
        <f>TRUNC(('TARIFA ENTREGA A DIRECCION USD'!G2679-'TARIFA ENTREGA A DIRECCION USD'!D2679)/'TARIFA ENTREGA A DIRECCION USD'!D2679,3)</f>
        <v>0.96299999999999997</v>
      </c>
      <c r="X2679" s="142">
        <v>16.12</v>
      </c>
      <c r="Y2679" s="190">
        <v>2672</v>
      </c>
      <c r="Z2679" s="200">
        <v>0.55000000000000004</v>
      </c>
      <c r="AA2679" s="200">
        <v>0.13</v>
      </c>
      <c r="AB2679" s="200">
        <v>0.3</v>
      </c>
      <c r="AC2679" s="200">
        <v>0.85</v>
      </c>
      <c r="AL2679"/>
      <c r="AM2679"/>
      <c r="AN2679"/>
      <c r="AO2679"/>
      <c r="AP2679"/>
      <c r="AQ2679"/>
      <c r="AR2679"/>
      <c r="AS2679"/>
      <c r="AT2679"/>
      <c r="AU2679"/>
    </row>
    <row r="2680" spans="17:47" x14ac:dyDescent="0.2">
      <c r="Q2680" s="142">
        <f>TRUNC('TARIFA ENTREGA A DIRECCION USD'!D2681-'TARIFA ENTREGA A DIRECCION USD'!D2680,2)</f>
        <v>0.54</v>
      </c>
      <c r="R2680" s="190">
        <v>2673</v>
      </c>
      <c r="S2680" s="200">
        <f>TRUNC((('TARIFA ENTREGA A DIRECCION USD'!C2680-'TARIFA ENTREGA A DIRECCION USD'!D2680)/'TARIFA ENTREGA A DIRECCION USD'!D2680)+1,3)</f>
        <v>0.72399999999999998</v>
      </c>
      <c r="T2680" s="200">
        <f>TRUNC(('TARIFA ENTREGA A DIRECCION USD'!E2680-'TARIFA ENTREGA A DIRECCION USD'!D2680)/'TARIFA ENTREGA A DIRECCION USD'!D2680,3)</f>
        <v>0.25800000000000001</v>
      </c>
      <c r="U2680" s="200">
        <f>TRUNC(('TARIFA ENTREGA A DIRECCION USD'!F2680-'TARIFA ENTREGA A DIRECCION USD'!D2680)/'TARIFA ENTREGA A DIRECCION USD'!D2680,3)</f>
        <v>0.432</v>
      </c>
      <c r="V2680" s="200">
        <f>TRUNC(('TARIFA ENTREGA A DIRECCION USD'!G2680-'TARIFA ENTREGA A DIRECCION USD'!D2680)/'TARIFA ENTREGA A DIRECCION USD'!D2680,3)</f>
        <v>0.96299999999999997</v>
      </c>
      <c r="X2680" s="142">
        <v>16.12</v>
      </c>
      <c r="Y2680" s="190">
        <v>2673</v>
      </c>
      <c r="Z2680" s="200">
        <v>0.55000000000000004</v>
      </c>
      <c r="AA2680" s="200">
        <v>0.13</v>
      </c>
      <c r="AB2680" s="200">
        <v>0.3</v>
      </c>
      <c r="AC2680" s="200">
        <v>0.85</v>
      </c>
      <c r="AL2680"/>
      <c r="AM2680"/>
      <c r="AN2680"/>
      <c r="AO2680"/>
      <c r="AP2680"/>
      <c r="AQ2680"/>
      <c r="AR2680"/>
      <c r="AS2680"/>
      <c r="AT2680"/>
      <c r="AU2680"/>
    </row>
    <row r="2681" spans="17:47" x14ac:dyDescent="0.2">
      <c r="Q2681" s="142">
        <f>TRUNC('TARIFA ENTREGA A DIRECCION USD'!D2682-'TARIFA ENTREGA A DIRECCION USD'!D2681,2)</f>
        <v>0.54</v>
      </c>
      <c r="R2681" s="190">
        <v>2674</v>
      </c>
      <c r="S2681" s="200">
        <f>TRUNC((('TARIFA ENTREGA A DIRECCION USD'!C2681-'TARIFA ENTREGA A DIRECCION USD'!D2681)/'TARIFA ENTREGA A DIRECCION USD'!D2681)+1,3)</f>
        <v>0.72399999999999998</v>
      </c>
      <c r="T2681" s="200">
        <f>TRUNC(('TARIFA ENTREGA A DIRECCION USD'!E2681-'TARIFA ENTREGA A DIRECCION USD'!D2681)/'TARIFA ENTREGA A DIRECCION USD'!D2681,3)</f>
        <v>0.25800000000000001</v>
      </c>
      <c r="U2681" s="200">
        <f>TRUNC(('TARIFA ENTREGA A DIRECCION USD'!F2681-'TARIFA ENTREGA A DIRECCION USD'!D2681)/'TARIFA ENTREGA A DIRECCION USD'!D2681,3)</f>
        <v>0.432</v>
      </c>
      <c r="V2681" s="200">
        <f>TRUNC(('TARIFA ENTREGA A DIRECCION USD'!G2681-'TARIFA ENTREGA A DIRECCION USD'!D2681)/'TARIFA ENTREGA A DIRECCION USD'!D2681,3)</f>
        <v>0.96299999999999997</v>
      </c>
      <c r="X2681" s="142">
        <v>16.12</v>
      </c>
      <c r="Y2681" s="190">
        <v>2674</v>
      </c>
      <c r="Z2681" s="200">
        <v>0.55000000000000004</v>
      </c>
      <c r="AA2681" s="200">
        <v>0.13</v>
      </c>
      <c r="AB2681" s="200">
        <v>0.3</v>
      </c>
      <c r="AC2681" s="200">
        <v>0.85</v>
      </c>
      <c r="AL2681"/>
      <c r="AM2681"/>
      <c r="AN2681"/>
      <c r="AO2681"/>
      <c r="AP2681"/>
      <c r="AQ2681"/>
      <c r="AR2681"/>
      <c r="AS2681"/>
      <c r="AT2681"/>
      <c r="AU2681"/>
    </row>
    <row r="2682" spans="17:47" x14ac:dyDescent="0.2">
      <c r="Q2682" s="142">
        <f>TRUNC('TARIFA ENTREGA A DIRECCION USD'!D2683-'TARIFA ENTREGA A DIRECCION USD'!D2682,2)</f>
        <v>0.54</v>
      </c>
      <c r="R2682" s="190">
        <v>2675</v>
      </c>
      <c r="S2682" s="200">
        <f>TRUNC((('TARIFA ENTREGA A DIRECCION USD'!C2682-'TARIFA ENTREGA A DIRECCION USD'!D2682)/'TARIFA ENTREGA A DIRECCION USD'!D2682)+1,3)</f>
        <v>0.72399999999999998</v>
      </c>
      <c r="T2682" s="200">
        <f>TRUNC(('TARIFA ENTREGA A DIRECCION USD'!E2682-'TARIFA ENTREGA A DIRECCION USD'!D2682)/'TARIFA ENTREGA A DIRECCION USD'!D2682,3)</f>
        <v>0.25800000000000001</v>
      </c>
      <c r="U2682" s="200">
        <f>TRUNC(('TARIFA ENTREGA A DIRECCION USD'!F2682-'TARIFA ENTREGA A DIRECCION USD'!D2682)/'TARIFA ENTREGA A DIRECCION USD'!D2682,3)</f>
        <v>0.432</v>
      </c>
      <c r="V2682" s="200">
        <f>TRUNC(('TARIFA ENTREGA A DIRECCION USD'!G2682-'TARIFA ENTREGA A DIRECCION USD'!D2682)/'TARIFA ENTREGA A DIRECCION USD'!D2682,3)</f>
        <v>0.96299999999999997</v>
      </c>
      <c r="X2682" s="142">
        <v>16.12</v>
      </c>
      <c r="Y2682" s="190">
        <v>2675</v>
      </c>
      <c r="Z2682" s="200">
        <v>0.55000000000000004</v>
      </c>
      <c r="AA2682" s="200">
        <v>0.13</v>
      </c>
      <c r="AB2682" s="200">
        <v>0.3</v>
      </c>
      <c r="AC2682" s="200">
        <v>0.85</v>
      </c>
      <c r="AL2682"/>
      <c r="AM2682"/>
      <c r="AN2682"/>
      <c r="AO2682"/>
      <c r="AP2682"/>
      <c r="AQ2682"/>
      <c r="AR2682"/>
      <c r="AS2682"/>
      <c r="AT2682"/>
      <c r="AU2682"/>
    </row>
    <row r="2683" spans="17:47" x14ac:dyDescent="0.2">
      <c r="Q2683" s="142">
        <f>TRUNC('TARIFA ENTREGA A DIRECCION USD'!D2684-'TARIFA ENTREGA A DIRECCION USD'!D2683,2)</f>
        <v>0.54</v>
      </c>
      <c r="R2683" s="190">
        <v>2676</v>
      </c>
      <c r="S2683" s="200">
        <f>TRUNC((('TARIFA ENTREGA A DIRECCION USD'!C2683-'TARIFA ENTREGA A DIRECCION USD'!D2683)/'TARIFA ENTREGA A DIRECCION USD'!D2683)+1,3)</f>
        <v>0.72399999999999998</v>
      </c>
      <c r="T2683" s="200">
        <f>TRUNC(('TARIFA ENTREGA A DIRECCION USD'!E2683-'TARIFA ENTREGA A DIRECCION USD'!D2683)/'TARIFA ENTREGA A DIRECCION USD'!D2683,3)</f>
        <v>0.25800000000000001</v>
      </c>
      <c r="U2683" s="200">
        <f>TRUNC(('TARIFA ENTREGA A DIRECCION USD'!F2683-'TARIFA ENTREGA A DIRECCION USD'!D2683)/'TARIFA ENTREGA A DIRECCION USD'!D2683,3)</f>
        <v>0.432</v>
      </c>
      <c r="V2683" s="200">
        <f>TRUNC(('TARIFA ENTREGA A DIRECCION USD'!G2683-'TARIFA ENTREGA A DIRECCION USD'!D2683)/'TARIFA ENTREGA A DIRECCION USD'!D2683,3)</f>
        <v>0.96299999999999997</v>
      </c>
      <c r="X2683" s="142">
        <v>16.12</v>
      </c>
      <c r="Y2683" s="190">
        <v>2676</v>
      </c>
      <c r="Z2683" s="200">
        <v>0.55000000000000004</v>
      </c>
      <c r="AA2683" s="200">
        <v>0.13</v>
      </c>
      <c r="AB2683" s="200">
        <v>0.3</v>
      </c>
      <c r="AC2683" s="200">
        <v>0.85</v>
      </c>
      <c r="AL2683"/>
      <c r="AM2683"/>
      <c r="AN2683"/>
      <c r="AO2683"/>
      <c r="AP2683"/>
      <c r="AQ2683"/>
      <c r="AR2683"/>
      <c r="AS2683"/>
      <c r="AT2683"/>
      <c r="AU2683"/>
    </row>
    <row r="2684" spans="17:47" x14ac:dyDescent="0.2">
      <c r="Q2684" s="142">
        <f>TRUNC('TARIFA ENTREGA A DIRECCION USD'!D2685-'TARIFA ENTREGA A DIRECCION USD'!D2684,2)</f>
        <v>0.54</v>
      </c>
      <c r="R2684" s="190">
        <v>2677</v>
      </c>
      <c r="S2684" s="200">
        <f>TRUNC((('TARIFA ENTREGA A DIRECCION USD'!C2684-'TARIFA ENTREGA A DIRECCION USD'!D2684)/'TARIFA ENTREGA A DIRECCION USD'!D2684)+1,3)</f>
        <v>0.72399999999999998</v>
      </c>
      <c r="T2684" s="200">
        <f>TRUNC(('TARIFA ENTREGA A DIRECCION USD'!E2684-'TARIFA ENTREGA A DIRECCION USD'!D2684)/'TARIFA ENTREGA A DIRECCION USD'!D2684,3)</f>
        <v>0.25800000000000001</v>
      </c>
      <c r="U2684" s="200">
        <f>TRUNC(('TARIFA ENTREGA A DIRECCION USD'!F2684-'TARIFA ENTREGA A DIRECCION USD'!D2684)/'TARIFA ENTREGA A DIRECCION USD'!D2684,3)</f>
        <v>0.432</v>
      </c>
      <c r="V2684" s="200">
        <f>TRUNC(('TARIFA ENTREGA A DIRECCION USD'!G2684-'TARIFA ENTREGA A DIRECCION USD'!D2684)/'TARIFA ENTREGA A DIRECCION USD'!D2684,3)</f>
        <v>0.96299999999999997</v>
      </c>
      <c r="X2684" s="142">
        <v>16.12</v>
      </c>
      <c r="Y2684" s="190">
        <v>2677</v>
      </c>
      <c r="Z2684" s="200">
        <v>0.55000000000000004</v>
      </c>
      <c r="AA2684" s="200">
        <v>0.13</v>
      </c>
      <c r="AB2684" s="200">
        <v>0.3</v>
      </c>
      <c r="AC2684" s="200">
        <v>0.85</v>
      </c>
      <c r="AL2684"/>
      <c r="AM2684"/>
      <c r="AN2684"/>
      <c r="AO2684"/>
      <c r="AP2684"/>
      <c r="AQ2684"/>
      <c r="AR2684"/>
      <c r="AS2684"/>
      <c r="AT2684"/>
      <c r="AU2684"/>
    </row>
    <row r="2685" spans="17:47" x14ac:dyDescent="0.2">
      <c r="Q2685" s="142">
        <f>TRUNC('TARIFA ENTREGA A DIRECCION USD'!D2686-'TARIFA ENTREGA A DIRECCION USD'!D2685,2)</f>
        <v>0.54</v>
      </c>
      <c r="R2685" s="190">
        <v>2678</v>
      </c>
      <c r="S2685" s="200">
        <f>TRUNC((('TARIFA ENTREGA A DIRECCION USD'!C2685-'TARIFA ENTREGA A DIRECCION USD'!D2685)/'TARIFA ENTREGA A DIRECCION USD'!D2685)+1,3)</f>
        <v>0.72399999999999998</v>
      </c>
      <c r="T2685" s="200">
        <f>TRUNC(('TARIFA ENTREGA A DIRECCION USD'!E2685-'TARIFA ENTREGA A DIRECCION USD'!D2685)/'TARIFA ENTREGA A DIRECCION USD'!D2685,3)</f>
        <v>0.25800000000000001</v>
      </c>
      <c r="U2685" s="200">
        <f>TRUNC(('TARIFA ENTREGA A DIRECCION USD'!F2685-'TARIFA ENTREGA A DIRECCION USD'!D2685)/'TARIFA ENTREGA A DIRECCION USD'!D2685,3)</f>
        <v>0.432</v>
      </c>
      <c r="V2685" s="200">
        <f>TRUNC(('TARIFA ENTREGA A DIRECCION USD'!G2685-'TARIFA ENTREGA A DIRECCION USD'!D2685)/'TARIFA ENTREGA A DIRECCION USD'!D2685,3)</f>
        <v>0.96299999999999997</v>
      </c>
      <c r="X2685" s="142">
        <v>16.12</v>
      </c>
      <c r="Y2685" s="190">
        <v>2678</v>
      </c>
      <c r="Z2685" s="200">
        <v>0.55000000000000004</v>
      </c>
      <c r="AA2685" s="200">
        <v>0.13</v>
      </c>
      <c r="AB2685" s="200">
        <v>0.3</v>
      </c>
      <c r="AC2685" s="200">
        <v>0.85</v>
      </c>
      <c r="AL2685"/>
      <c r="AM2685"/>
      <c r="AN2685"/>
      <c r="AO2685"/>
      <c r="AP2685"/>
      <c r="AQ2685"/>
      <c r="AR2685"/>
      <c r="AS2685"/>
      <c r="AT2685"/>
      <c r="AU2685"/>
    </row>
    <row r="2686" spans="17:47" x14ac:dyDescent="0.2">
      <c r="Q2686" s="142">
        <f>TRUNC('TARIFA ENTREGA A DIRECCION USD'!D2687-'TARIFA ENTREGA A DIRECCION USD'!D2686,2)</f>
        <v>0.54</v>
      </c>
      <c r="R2686" s="190">
        <v>2679</v>
      </c>
      <c r="S2686" s="200">
        <f>TRUNC((('TARIFA ENTREGA A DIRECCION USD'!C2686-'TARIFA ENTREGA A DIRECCION USD'!D2686)/'TARIFA ENTREGA A DIRECCION USD'!D2686)+1,3)</f>
        <v>0.72399999999999998</v>
      </c>
      <c r="T2686" s="200">
        <f>TRUNC(('TARIFA ENTREGA A DIRECCION USD'!E2686-'TARIFA ENTREGA A DIRECCION USD'!D2686)/'TARIFA ENTREGA A DIRECCION USD'!D2686,3)</f>
        <v>0.25800000000000001</v>
      </c>
      <c r="U2686" s="200">
        <f>TRUNC(('TARIFA ENTREGA A DIRECCION USD'!F2686-'TARIFA ENTREGA A DIRECCION USD'!D2686)/'TARIFA ENTREGA A DIRECCION USD'!D2686,3)</f>
        <v>0.432</v>
      </c>
      <c r="V2686" s="200">
        <f>TRUNC(('TARIFA ENTREGA A DIRECCION USD'!G2686-'TARIFA ENTREGA A DIRECCION USD'!D2686)/'TARIFA ENTREGA A DIRECCION USD'!D2686,3)</f>
        <v>0.96299999999999997</v>
      </c>
      <c r="X2686" s="142">
        <v>16.12</v>
      </c>
      <c r="Y2686" s="190">
        <v>2679</v>
      </c>
      <c r="Z2686" s="200">
        <v>0.55000000000000004</v>
      </c>
      <c r="AA2686" s="200">
        <v>0.13</v>
      </c>
      <c r="AB2686" s="200">
        <v>0.3</v>
      </c>
      <c r="AC2686" s="200">
        <v>0.85</v>
      </c>
      <c r="AL2686"/>
      <c r="AM2686"/>
      <c r="AN2686"/>
      <c r="AO2686"/>
      <c r="AP2686"/>
      <c r="AQ2686"/>
      <c r="AR2686"/>
      <c r="AS2686"/>
      <c r="AT2686"/>
      <c r="AU2686"/>
    </row>
    <row r="2687" spans="17:47" x14ac:dyDescent="0.2">
      <c r="Q2687" s="142">
        <f>TRUNC('TARIFA ENTREGA A DIRECCION USD'!D2688-'TARIFA ENTREGA A DIRECCION USD'!D2687,2)</f>
        <v>0.54</v>
      </c>
      <c r="R2687" s="190">
        <v>2680</v>
      </c>
      <c r="S2687" s="200">
        <f>TRUNC((('TARIFA ENTREGA A DIRECCION USD'!C2687-'TARIFA ENTREGA A DIRECCION USD'!D2687)/'TARIFA ENTREGA A DIRECCION USD'!D2687)+1,3)</f>
        <v>0.72399999999999998</v>
      </c>
      <c r="T2687" s="200">
        <f>TRUNC(('TARIFA ENTREGA A DIRECCION USD'!E2687-'TARIFA ENTREGA A DIRECCION USD'!D2687)/'TARIFA ENTREGA A DIRECCION USD'!D2687,3)</f>
        <v>0.25800000000000001</v>
      </c>
      <c r="U2687" s="200">
        <f>TRUNC(('TARIFA ENTREGA A DIRECCION USD'!F2687-'TARIFA ENTREGA A DIRECCION USD'!D2687)/'TARIFA ENTREGA A DIRECCION USD'!D2687,3)</f>
        <v>0.432</v>
      </c>
      <c r="V2687" s="200">
        <f>TRUNC(('TARIFA ENTREGA A DIRECCION USD'!G2687-'TARIFA ENTREGA A DIRECCION USD'!D2687)/'TARIFA ENTREGA A DIRECCION USD'!D2687,3)</f>
        <v>0.96299999999999997</v>
      </c>
      <c r="X2687" s="142">
        <v>16.12</v>
      </c>
      <c r="Y2687" s="190">
        <v>2680</v>
      </c>
      <c r="Z2687" s="200">
        <v>0.55000000000000004</v>
      </c>
      <c r="AA2687" s="200">
        <v>0.13</v>
      </c>
      <c r="AB2687" s="200">
        <v>0.3</v>
      </c>
      <c r="AC2687" s="200">
        <v>0.85</v>
      </c>
      <c r="AL2687"/>
      <c r="AM2687"/>
      <c r="AN2687"/>
      <c r="AO2687"/>
      <c r="AP2687"/>
      <c r="AQ2687"/>
      <c r="AR2687"/>
      <c r="AS2687"/>
      <c r="AT2687"/>
      <c r="AU2687"/>
    </row>
    <row r="2688" spans="17:47" x14ac:dyDescent="0.2">
      <c r="Q2688" s="142">
        <f>TRUNC('TARIFA ENTREGA A DIRECCION USD'!D2689-'TARIFA ENTREGA A DIRECCION USD'!D2688,2)</f>
        <v>0.54</v>
      </c>
      <c r="R2688" s="190">
        <v>2681</v>
      </c>
      <c r="S2688" s="200">
        <f>TRUNC((('TARIFA ENTREGA A DIRECCION USD'!C2688-'TARIFA ENTREGA A DIRECCION USD'!D2688)/'TARIFA ENTREGA A DIRECCION USD'!D2688)+1,3)</f>
        <v>0.72399999999999998</v>
      </c>
      <c r="T2688" s="200">
        <f>TRUNC(('TARIFA ENTREGA A DIRECCION USD'!E2688-'TARIFA ENTREGA A DIRECCION USD'!D2688)/'TARIFA ENTREGA A DIRECCION USD'!D2688,3)</f>
        <v>0.25800000000000001</v>
      </c>
      <c r="U2688" s="200">
        <f>TRUNC(('TARIFA ENTREGA A DIRECCION USD'!F2688-'TARIFA ENTREGA A DIRECCION USD'!D2688)/'TARIFA ENTREGA A DIRECCION USD'!D2688,3)</f>
        <v>0.432</v>
      </c>
      <c r="V2688" s="200">
        <f>TRUNC(('TARIFA ENTREGA A DIRECCION USD'!G2688-'TARIFA ENTREGA A DIRECCION USD'!D2688)/'TARIFA ENTREGA A DIRECCION USD'!D2688,3)</f>
        <v>0.96299999999999997</v>
      </c>
      <c r="X2688" s="142">
        <v>16.12</v>
      </c>
      <c r="Y2688" s="190">
        <v>2681</v>
      </c>
      <c r="Z2688" s="200">
        <v>0.55000000000000004</v>
      </c>
      <c r="AA2688" s="200">
        <v>0.13</v>
      </c>
      <c r="AB2688" s="200">
        <v>0.3</v>
      </c>
      <c r="AC2688" s="200">
        <v>0.85</v>
      </c>
      <c r="AL2688"/>
      <c r="AM2688"/>
      <c r="AN2688"/>
      <c r="AO2688"/>
      <c r="AP2688"/>
      <c r="AQ2688"/>
      <c r="AR2688"/>
      <c r="AS2688"/>
      <c r="AT2688"/>
      <c r="AU2688"/>
    </row>
    <row r="2689" spans="17:47" x14ac:dyDescent="0.2">
      <c r="Q2689" s="142">
        <f>TRUNC('TARIFA ENTREGA A DIRECCION USD'!D2690-'TARIFA ENTREGA A DIRECCION USD'!D2689,2)</f>
        <v>0.54</v>
      </c>
      <c r="R2689" s="190">
        <v>2682</v>
      </c>
      <c r="S2689" s="200">
        <f>TRUNC((('TARIFA ENTREGA A DIRECCION USD'!C2689-'TARIFA ENTREGA A DIRECCION USD'!D2689)/'TARIFA ENTREGA A DIRECCION USD'!D2689)+1,3)</f>
        <v>0.72399999999999998</v>
      </c>
      <c r="T2689" s="200">
        <f>TRUNC(('TARIFA ENTREGA A DIRECCION USD'!E2689-'TARIFA ENTREGA A DIRECCION USD'!D2689)/'TARIFA ENTREGA A DIRECCION USD'!D2689,3)</f>
        <v>0.25800000000000001</v>
      </c>
      <c r="U2689" s="200">
        <f>TRUNC(('TARIFA ENTREGA A DIRECCION USD'!F2689-'TARIFA ENTREGA A DIRECCION USD'!D2689)/'TARIFA ENTREGA A DIRECCION USD'!D2689,3)</f>
        <v>0.432</v>
      </c>
      <c r="V2689" s="200">
        <f>TRUNC(('TARIFA ENTREGA A DIRECCION USD'!G2689-'TARIFA ENTREGA A DIRECCION USD'!D2689)/'TARIFA ENTREGA A DIRECCION USD'!D2689,3)</f>
        <v>0.96299999999999997</v>
      </c>
      <c r="X2689" s="142">
        <v>16.12</v>
      </c>
      <c r="Y2689" s="190">
        <v>2682</v>
      </c>
      <c r="Z2689" s="200">
        <v>0.55000000000000004</v>
      </c>
      <c r="AA2689" s="200">
        <v>0.13</v>
      </c>
      <c r="AB2689" s="200">
        <v>0.3</v>
      </c>
      <c r="AC2689" s="200">
        <v>0.85</v>
      </c>
      <c r="AL2689"/>
      <c r="AM2689"/>
      <c r="AN2689"/>
      <c r="AO2689"/>
      <c r="AP2689"/>
      <c r="AQ2689"/>
      <c r="AR2689"/>
      <c r="AS2689"/>
      <c r="AT2689"/>
      <c r="AU2689"/>
    </row>
    <row r="2690" spans="17:47" x14ac:dyDescent="0.2">
      <c r="Q2690" s="142">
        <f>TRUNC('TARIFA ENTREGA A DIRECCION USD'!D2691-'TARIFA ENTREGA A DIRECCION USD'!D2690,2)</f>
        <v>0.54</v>
      </c>
      <c r="R2690" s="190">
        <v>2683</v>
      </c>
      <c r="S2690" s="200">
        <f>TRUNC((('TARIFA ENTREGA A DIRECCION USD'!C2690-'TARIFA ENTREGA A DIRECCION USD'!D2690)/'TARIFA ENTREGA A DIRECCION USD'!D2690)+1,3)</f>
        <v>0.72399999999999998</v>
      </c>
      <c r="T2690" s="200">
        <f>TRUNC(('TARIFA ENTREGA A DIRECCION USD'!E2690-'TARIFA ENTREGA A DIRECCION USD'!D2690)/'TARIFA ENTREGA A DIRECCION USD'!D2690,3)</f>
        <v>0.25800000000000001</v>
      </c>
      <c r="U2690" s="200">
        <f>TRUNC(('TARIFA ENTREGA A DIRECCION USD'!F2690-'TARIFA ENTREGA A DIRECCION USD'!D2690)/'TARIFA ENTREGA A DIRECCION USD'!D2690,3)</f>
        <v>0.432</v>
      </c>
      <c r="V2690" s="200">
        <f>TRUNC(('TARIFA ENTREGA A DIRECCION USD'!G2690-'TARIFA ENTREGA A DIRECCION USD'!D2690)/'TARIFA ENTREGA A DIRECCION USD'!D2690,3)</f>
        <v>0.96299999999999997</v>
      </c>
      <c r="X2690" s="142">
        <v>16.12</v>
      </c>
      <c r="Y2690" s="190">
        <v>2683</v>
      </c>
      <c r="Z2690" s="200">
        <v>0.55000000000000004</v>
      </c>
      <c r="AA2690" s="200">
        <v>0.13</v>
      </c>
      <c r="AB2690" s="200">
        <v>0.3</v>
      </c>
      <c r="AC2690" s="200">
        <v>0.85</v>
      </c>
      <c r="AL2690"/>
      <c r="AM2690"/>
      <c r="AN2690"/>
      <c r="AO2690"/>
      <c r="AP2690"/>
      <c r="AQ2690"/>
      <c r="AR2690"/>
      <c r="AS2690"/>
      <c r="AT2690"/>
      <c r="AU2690"/>
    </row>
    <row r="2691" spans="17:47" x14ac:dyDescent="0.2">
      <c r="Q2691" s="142">
        <f>TRUNC('TARIFA ENTREGA A DIRECCION USD'!D2692-'TARIFA ENTREGA A DIRECCION USD'!D2691,2)</f>
        <v>0.54</v>
      </c>
      <c r="R2691" s="190">
        <v>2684</v>
      </c>
      <c r="S2691" s="200">
        <f>TRUNC((('TARIFA ENTREGA A DIRECCION USD'!C2691-'TARIFA ENTREGA A DIRECCION USD'!D2691)/'TARIFA ENTREGA A DIRECCION USD'!D2691)+1,3)</f>
        <v>0.72399999999999998</v>
      </c>
      <c r="T2691" s="200">
        <f>TRUNC(('TARIFA ENTREGA A DIRECCION USD'!E2691-'TARIFA ENTREGA A DIRECCION USD'!D2691)/'TARIFA ENTREGA A DIRECCION USD'!D2691,3)</f>
        <v>0.25800000000000001</v>
      </c>
      <c r="U2691" s="200">
        <f>TRUNC(('TARIFA ENTREGA A DIRECCION USD'!F2691-'TARIFA ENTREGA A DIRECCION USD'!D2691)/'TARIFA ENTREGA A DIRECCION USD'!D2691,3)</f>
        <v>0.432</v>
      </c>
      <c r="V2691" s="200">
        <f>TRUNC(('TARIFA ENTREGA A DIRECCION USD'!G2691-'TARIFA ENTREGA A DIRECCION USD'!D2691)/'TARIFA ENTREGA A DIRECCION USD'!D2691,3)</f>
        <v>0.96299999999999997</v>
      </c>
      <c r="X2691" s="142">
        <v>16.12</v>
      </c>
      <c r="Y2691" s="190">
        <v>2684</v>
      </c>
      <c r="Z2691" s="200">
        <v>0.55000000000000004</v>
      </c>
      <c r="AA2691" s="200">
        <v>0.13</v>
      </c>
      <c r="AB2691" s="200">
        <v>0.3</v>
      </c>
      <c r="AC2691" s="200">
        <v>0.85</v>
      </c>
      <c r="AL2691"/>
      <c r="AM2691"/>
      <c r="AN2691"/>
      <c r="AO2691"/>
      <c r="AP2691"/>
      <c r="AQ2691"/>
      <c r="AR2691"/>
      <c r="AS2691"/>
      <c r="AT2691"/>
      <c r="AU2691"/>
    </row>
    <row r="2692" spans="17:47" x14ac:dyDescent="0.2">
      <c r="Q2692" s="142">
        <f>TRUNC('TARIFA ENTREGA A DIRECCION USD'!D2693-'TARIFA ENTREGA A DIRECCION USD'!D2692,2)</f>
        <v>0.54</v>
      </c>
      <c r="R2692" s="190">
        <v>2685</v>
      </c>
      <c r="S2692" s="200">
        <f>TRUNC((('TARIFA ENTREGA A DIRECCION USD'!C2692-'TARIFA ENTREGA A DIRECCION USD'!D2692)/'TARIFA ENTREGA A DIRECCION USD'!D2692)+1,3)</f>
        <v>0.72399999999999998</v>
      </c>
      <c r="T2692" s="200">
        <f>TRUNC(('TARIFA ENTREGA A DIRECCION USD'!E2692-'TARIFA ENTREGA A DIRECCION USD'!D2692)/'TARIFA ENTREGA A DIRECCION USD'!D2692,3)</f>
        <v>0.25800000000000001</v>
      </c>
      <c r="U2692" s="200">
        <f>TRUNC(('TARIFA ENTREGA A DIRECCION USD'!F2692-'TARIFA ENTREGA A DIRECCION USD'!D2692)/'TARIFA ENTREGA A DIRECCION USD'!D2692,3)</f>
        <v>0.432</v>
      </c>
      <c r="V2692" s="200">
        <f>TRUNC(('TARIFA ENTREGA A DIRECCION USD'!G2692-'TARIFA ENTREGA A DIRECCION USD'!D2692)/'TARIFA ENTREGA A DIRECCION USD'!D2692,3)</f>
        <v>0.96299999999999997</v>
      </c>
      <c r="X2692" s="142">
        <v>16.12</v>
      </c>
      <c r="Y2692" s="190">
        <v>2685</v>
      </c>
      <c r="Z2692" s="200">
        <v>0.55000000000000004</v>
      </c>
      <c r="AA2692" s="200">
        <v>0.13</v>
      </c>
      <c r="AB2692" s="200">
        <v>0.3</v>
      </c>
      <c r="AC2692" s="200">
        <v>0.85</v>
      </c>
      <c r="AL2692"/>
      <c r="AM2692"/>
      <c r="AN2692"/>
      <c r="AO2692"/>
      <c r="AP2692"/>
      <c r="AQ2692"/>
      <c r="AR2692"/>
      <c r="AS2692"/>
      <c r="AT2692"/>
      <c r="AU2692"/>
    </row>
    <row r="2693" spans="17:47" x14ac:dyDescent="0.2">
      <c r="Q2693" s="142">
        <f>TRUNC('TARIFA ENTREGA A DIRECCION USD'!D2694-'TARIFA ENTREGA A DIRECCION USD'!D2693,2)</f>
        <v>0.54</v>
      </c>
      <c r="R2693" s="190">
        <v>2686</v>
      </c>
      <c r="S2693" s="200">
        <f>TRUNC((('TARIFA ENTREGA A DIRECCION USD'!C2693-'TARIFA ENTREGA A DIRECCION USD'!D2693)/'TARIFA ENTREGA A DIRECCION USD'!D2693)+1,3)</f>
        <v>0.72399999999999998</v>
      </c>
      <c r="T2693" s="200">
        <f>TRUNC(('TARIFA ENTREGA A DIRECCION USD'!E2693-'TARIFA ENTREGA A DIRECCION USD'!D2693)/'TARIFA ENTREGA A DIRECCION USD'!D2693,3)</f>
        <v>0.25800000000000001</v>
      </c>
      <c r="U2693" s="200">
        <f>TRUNC(('TARIFA ENTREGA A DIRECCION USD'!F2693-'TARIFA ENTREGA A DIRECCION USD'!D2693)/'TARIFA ENTREGA A DIRECCION USD'!D2693,3)</f>
        <v>0.432</v>
      </c>
      <c r="V2693" s="200">
        <f>TRUNC(('TARIFA ENTREGA A DIRECCION USD'!G2693-'TARIFA ENTREGA A DIRECCION USD'!D2693)/'TARIFA ENTREGA A DIRECCION USD'!D2693,3)</f>
        <v>0.96299999999999997</v>
      </c>
      <c r="X2693" s="142">
        <v>16.12</v>
      </c>
      <c r="Y2693" s="190">
        <v>2686</v>
      </c>
      <c r="Z2693" s="200">
        <v>0.55000000000000004</v>
      </c>
      <c r="AA2693" s="200">
        <v>0.13</v>
      </c>
      <c r="AB2693" s="200">
        <v>0.3</v>
      </c>
      <c r="AC2693" s="200">
        <v>0.85</v>
      </c>
      <c r="AL2693"/>
      <c r="AM2693"/>
      <c r="AN2693"/>
      <c r="AO2693"/>
      <c r="AP2693"/>
      <c r="AQ2693"/>
      <c r="AR2693"/>
      <c r="AS2693"/>
      <c r="AT2693"/>
      <c r="AU2693"/>
    </row>
    <row r="2694" spans="17:47" x14ac:dyDescent="0.2">
      <c r="Q2694" s="142">
        <f>TRUNC('TARIFA ENTREGA A DIRECCION USD'!D2695-'TARIFA ENTREGA A DIRECCION USD'!D2694,2)</f>
        <v>0.54</v>
      </c>
      <c r="R2694" s="190">
        <v>2687</v>
      </c>
      <c r="S2694" s="200">
        <f>TRUNC((('TARIFA ENTREGA A DIRECCION USD'!C2694-'TARIFA ENTREGA A DIRECCION USD'!D2694)/'TARIFA ENTREGA A DIRECCION USD'!D2694)+1,3)</f>
        <v>0.72399999999999998</v>
      </c>
      <c r="T2694" s="200">
        <f>TRUNC(('TARIFA ENTREGA A DIRECCION USD'!E2694-'TARIFA ENTREGA A DIRECCION USD'!D2694)/'TARIFA ENTREGA A DIRECCION USD'!D2694,3)</f>
        <v>0.25800000000000001</v>
      </c>
      <c r="U2694" s="200">
        <f>TRUNC(('TARIFA ENTREGA A DIRECCION USD'!F2694-'TARIFA ENTREGA A DIRECCION USD'!D2694)/'TARIFA ENTREGA A DIRECCION USD'!D2694,3)</f>
        <v>0.432</v>
      </c>
      <c r="V2694" s="200">
        <f>TRUNC(('TARIFA ENTREGA A DIRECCION USD'!G2694-'TARIFA ENTREGA A DIRECCION USD'!D2694)/'TARIFA ENTREGA A DIRECCION USD'!D2694,3)</f>
        <v>0.96299999999999997</v>
      </c>
      <c r="X2694" s="142">
        <v>16.12</v>
      </c>
      <c r="Y2694" s="190">
        <v>2687</v>
      </c>
      <c r="Z2694" s="200">
        <v>0.55000000000000004</v>
      </c>
      <c r="AA2694" s="200">
        <v>0.13</v>
      </c>
      <c r="AB2694" s="200">
        <v>0.3</v>
      </c>
      <c r="AC2694" s="200">
        <v>0.85</v>
      </c>
      <c r="AL2694"/>
      <c r="AM2694"/>
      <c r="AN2694"/>
      <c r="AO2694"/>
      <c r="AP2694"/>
      <c r="AQ2694"/>
      <c r="AR2694"/>
      <c r="AS2694"/>
      <c r="AT2694"/>
      <c r="AU2694"/>
    </row>
    <row r="2695" spans="17:47" x14ac:dyDescent="0.2">
      <c r="Q2695" s="142">
        <f>TRUNC('TARIFA ENTREGA A DIRECCION USD'!D2696-'TARIFA ENTREGA A DIRECCION USD'!D2695,2)</f>
        <v>0.54</v>
      </c>
      <c r="R2695" s="190">
        <v>2688</v>
      </c>
      <c r="S2695" s="200">
        <f>TRUNC((('TARIFA ENTREGA A DIRECCION USD'!C2695-'TARIFA ENTREGA A DIRECCION USD'!D2695)/'TARIFA ENTREGA A DIRECCION USD'!D2695)+1,3)</f>
        <v>0.72399999999999998</v>
      </c>
      <c r="T2695" s="200">
        <f>TRUNC(('TARIFA ENTREGA A DIRECCION USD'!E2695-'TARIFA ENTREGA A DIRECCION USD'!D2695)/'TARIFA ENTREGA A DIRECCION USD'!D2695,3)</f>
        <v>0.25800000000000001</v>
      </c>
      <c r="U2695" s="200">
        <f>TRUNC(('TARIFA ENTREGA A DIRECCION USD'!F2695-'TARIFA ENTREGA A DIRECCION USD'!D2695)/'TARIFA ENTREGA A DIRECCION USD'!D2695,3)</f>
        <v>0.432</v>
      </c>
      <c r="V2695" s="200">
        <f>TRUNC(('TARIFA ENTREGA A DIRECCION USD'!G2695-'TARIFA ENTREGA A DIRECCION USD'!D2695)/'TARIFA ENTREGA A DIRECCION USD'!D2695,3)</f>
        <v>0.96299999999999997</v>
      </c>
      <c r="X2695" s="142">
        <v>16.12</v>
      </c>
      <c r="Y2695" s="190">
        <v>2688</v>
      </c>
      <c r="Z2695" s="200">
        <v>0.55000000000000004</v>
      </c>
      <c r="AA2695" s="200">
        <v>0.13</v>
      </c>
      <c r="AB2695" s="200">
        <v>0.3</v>
      </c>
      <c r="AC2695" s="200">
        <v>0.85</v>
      </c>
      <c r="AL2695"/>
      <c r="AM2695"/>
      <c r="AN2695"/>
      <c r="AO2695"/>
      <c r="AP2695"/>
      <c r="AQ2695"/>
      <c r="AR2695"/>
      <c r="AS2695"/>
      <c r="AT2695"/>
      <c r="AU2695"/>
    </row>
    <row r="2696" spans="17:47" x14ac:dyDescent="0.2">
      <c r="Q2696" s="142">
        <f>TRUNC('TARIFA ENTREGA A DIRECCION USD'!D2697-'TARIFA ENTREGA A DIRECCION USD'!D2696,2)</f>
        <v>0.54</v>
      </c>
      <c r="R2696" s="190">
        <v>2689</v>
      </c>
      <c r="S2696" s="200">
        <f>TRUNC((('TARIFA ENTREGA A DIRECCION USD'!C2696-'TARIFA ENTREGA A DIRECCION USD'!D2696)/'TARIFA ENTREGA A DIRECCION USD'!D2696)+1,3)</f>
        <v>0.72399999999999998</v>
      </c>
      <c r="T2696" s="200">
        <f>TRUNC(('TARIFA ENTREGA A DIRECCION USD'!E2696-'TARIFA ENTREGA A DIRECCION USD'!D2696)/'TARIFA ENTREGA A DIRECCION USD'!D2696,3)</f>
        <v>0.25800000000000001</v>
      </c>
      <c r="U2696" s="200">
        <f>TRUNC(('TARIFA ENTREGA A DIRECCION USD'!F2696-'TARIFA ENTREGA A DIRECCION USD'!D2696)/'TARIFA ENTREGA A DIRECCION USD'!D2696,3)</f>
        <v>0.432</v>
      </c>
      <c r="V2696" s="200">
        <f>TRUNC(('TARIFA ENTREGA A DIRECCION USD'!G2696-'TARIFA ENTREGA A DIRECCION USD'!D2696)/'TARIFA ENTREGA A DIRECCION USD'!D2696,3)</f>
        <v>0.96299999999999997</v>
      </c>
      <c r="X2696" s="142">
        <v>16.12</v>
      </c>
      <c r="Y2696" s="190">
        <v>2689</v>
      </c>
      <c r="Z2696" s="200">
        <v>0.55000000000000004</v>
      </c>
      <c r="AA2696" s="200">
        <v>0.13</v>
      </c>
      <c r="AB2696" s="200">
        <v>0.3</v>
      </c>
      <c r="AC2696" s="200">
        <v>0.85</v>
      </c>
      <c r="AL2696"/>
      <c r="AM2696"/>
      <c r="AN2696"/>
      <c r="AO2696"/>
      <c r="AP2696"/>
      <c r="AQ2696"/>
      <c r="AR2696"/>
      <c r="AS2696"/>
      <c r="AT2696"/>
      <c r="AU2696"/>
    </row>
    <row r="2697" spans="17:47" x14ac:dyDescent="0.2">
      <c r="Q2697" s="142">
        <f>TRUNC('TARIFA ENTREGA A DIRECCION USD'!D2698-'TARIFA ENTREGA A DIRECCION USD'!D2697,2)</f>
        <v>0.54</v>
      </c>
      <c r="R2697" s="190">
        <v>2690</v>
      </c>
      <c r="S2697" s="200">
        <f>TRUNC((('TARIFA ENTREGA A DIRECCION USD'!C2697-'TARIFA ENTREGA A DIRECCION USD'!D2697)/'TARIFA ENTREGA A DIRECCION USD'!D2697)+1,3)</f>
        <v>0.72399999999999998</v>
      </c>
      <c r="T2697" s="200">
        <f>TRUNC(('TARIFA ENTREGA A DIRECCION USD'!E2697-'TARIFA ENTREGA A DIRECCION USD'!D2697)/'TARIFA ENTREGA A DIRECCION USD'!D2697,3)</f>
        <v>0.25800000000000001</v>
      </c>
      <c r="U2697" s="200">
        <f>TRUNC(('TARIFA ENTREGA A DIRECCION USD'!F2697-'TARIFA ENTREGA A DIRECCION USD'!D2697)/'TARIFA ENTREGA A DIRECCION USD'!D2697,3)</f>
        <v>0.432</v>
      </c>
      <c r="V2697" s="200">
        <f>TRUNC(('TARIFA ENTREGA A DIRECCION USD'!G2697-'TARIFA ENTREGA A DIRECCION USD'!D2697)/'TARIFA ENTREGA A DIRECCION USD'!D2697,3)</f>
        <v>0.96299999999999997</v>
      </c>
      <c r="X2697" s="142">
        <v>16.12</v>
      </c>
      <c r="Y2697" s="190">
        <v>2690</v>
      </c>
      <c r="Z2697" s="200">
        <v>0.55000000000000004</v>
      </c>
      <c r="AA2697" s="200">
        <v>0.13</v>
      </c>
      <c r="AB2697" s="200">
        <v>0.3</v>
      </c>
      <c r="AC2697" s="200">
        <v>0.85</v>
      </c>
      <c r="AL2697"/>
      <c r="AM2697"/>
      <c r="AN2697"/>
      <c r="AO2697"/>
      <c r="AP2697"/>
      <c r="AQ2697"/>
      <c r="AR2697"/>
      <c r="AS2697"/>
      <c r="AT2697"/>
      <c r="AU2697"/>
    </row>
    <row r="2698" spans="17:47" x14ac:dyDescent="0.2">
      <c r="Q2698" s="142">
        <f>TRUNC('TARIFA ENTREGA A DIRECCION USD'!D2699-'TARIFA ENTREGA A DIRECCION USD'!D2698,2)</f>
        <v>0.54</v>
      </c>
      <c r="R2698" s="190">
        <v>2691</v>
      </c>
      <c r="S2698" s="200">
        <f>TRUNC((('TARIFA ENTREGA A DIRECCION USD'!C2698-'TARIFA ENTREGA A DIRECCION USD'!D2698)/'TARIFA ENTREGA A DIRECCION USD'!D2698)+1,3)</f>
        <v>0.72399999999999998</v>
      </c>
      <c r="T2698" s="200">
        <f>TRUNC(('TARIFA ENTREGA A DIRECCION USD'!E2698-'TARIFA ENTREGA A DIRECCION USD'!D2698)/'TARIFA ENTREGA A DIRECCION USD'!D2698,3)</f>
        <v>0.25800000000000001</v>
      </c>
      <c r="U2698" s="200">
        <f>TRUNC(('TARIFA ENTREGA A DIRECCION USD'!F2698-'TARIFA ENTREGA A DIRECCION USD'!D2698)/'TARIFA ENTREGA A DIRECCION USD'!D2698,3)</f>
        <v>0.432</v>
      </c>
      <c r="V2698" s="200">
        <f>TRUNC(('TARIFA ENTREGA A DIRECCION USD'!G2698-'TARIFA ENTREGA A DIRECCION USD'!D2698)/'TARIFA ENTREGA A DIRECCION USD'!D2698,3)</f>
        <v>0.96299999999999997</v>
      </c>
      <c r="X2698" s="142">
        <v>16.12</v>
      </c>
      <c r="Y2698" s="190">
        <v>2691</v>
      </c>
      <c r="Z2698" s="200">
        <v>0.55000000000000004</v>
      </c>
      <c r="AA2698" s="200">
        <v>0.13</v>
      </c>
      <c r="AB2698" s="200">
        <v>0.3</v>
      </c>
      <c r="AC2698" s="200">
        <v>0.85</v>
      </c>
      <c r="AL2698"/>
      <c r="AM2698"/>
      <c r="AN2698"/>
      <c r="AO2698"/>
      <c r="AP2698"/>
      <c r="AQ2698"/>
      <c r="AR2698"/>
      <c r="AS2698"/>
      <c r="AT2698"/>
      <c r="AU2698"/>
    </row>
    <row r="2699" spans="17:47" x14ac:dyDescent="0.2">
      <c r="Q2699" s="142">
        <f>TRUNC('TARIFA ENTREGA A DIRECCION USD'!D2700-'TARIFA ENTREGA A DIRECCION USD'!D2699,2)</f>
        <v>0.54</v>
      </c>
      <c r="R2699" s="190">
        <v>2692</v>
      </c>
      <c r="S2699" s="200">
        <f>TRUNC((('TARIFA ENTREGA A DIRECCION USD'!C2699-'TARIFA ENTREGA A DIRECCION USD'!D2699)/'TARIFA ENTREGA A DIRECCION USD'!D2699)+1,3)</f>
        <v>0.72399999999999998</v>
      </c>
      <c r="T2699" s="200">
        <f>TRUNC(('TARIFA ENTREGA A DIRECCION USD'!E2699-'TARIFA ENTREGA A DIRECCION USD'!D2699)/'TARIFA ENTREGA A DIRECCION USD'!D2699,3)</f>
        <v>0.25800000000000001</v>
      </c>
      <c r="U2699" s="200">
        <f>TRUNC(('TARIFA ENTREGA A DIRECCION USD'!F2699-'TARIFA ENTREGA A DIRECCION USD'!D2699)/'TARIFA ENTREGA A DIRECCION USD'!D2699,3)</f>
        <v>0.432</v>
      </c>
      <c r="V2699" s="200">
        <f>TRUNC(('TARIFA ENTREGA A DIRECCION USD'!G2699-'TARIFA ENTREGA A DIRECCION USD'!D2699)/'TARIFA ENTREGA A DIRECCION USD'!D2699,3)</f>
        <v>0.96299999999999997</v>
      </c>
      <c r="X2699" s="142">
        <v>16.12</v>
      </c>
      <c r="Y2699" s="190">
        <v>2692</v>
      </c>
      <c r="Z2699" s="200">
        <v>0.55000000000000004</v>
      </c>
      <c r="AA2699" s="200">
        <v>0.13</v>
      </c>
      <c r="AB2699" s="200">
        <v>0.3</v>
      </c>
      <c r="AC2699" s="200">
        <v>0.85</v>
      </c>
      <c r="AL2699"/>
      <c r="AM2699"/>
      <c r="AN2699"/>
      <c r="AO2699"/>
      <c r="AP2699"/>
      <c r="AQ2699"/>
      <c r="AR2699"/>
      <c r="AS2699"/>
      <c r="AT2699"/>
      <c r="AU2699"/>
    </row>
    <row r="2700" spans="17:47" x14ac:dyDescent="0.2">
      <c r="Q2700" s="142">
        <f>TRUNC('TARIFA ENTREGA A DIRECCION USD'!D2701-'TARIFA ENTREGA A DIRECCION USD'!D2700,2)</f>
        <v>0.54</v>
      </c>
      <c r="R2700" s="190">
        <v>2693</v>
      </c>
      <c r="S2700" s="200">
        <f>TRUNC((('TARIFA ENTREGA A DIRECCION USD'!C2700-'TARIFA ENTREGA A DIRECCION USD'!D2700)/'TARIFA ENTREGA A DIRECCION USD'!D2700)+1,3)</f>
        <v>0.72399999999999998</v>
      </c>
      <c r="T2700" s="200">
        <f>TRUNC(('TARIFA ENTREGA A DIRECCION USD'!E2700-'TARIFA ENTREGA A DIRECCION USD'!D2700)/'TARIFA ENTREGA A DIRECCION USD'!D2700,3)</f>
        <v>0.25800000000000001</v>
      </c>
      <c r="U2700" s="200">
        <f>TRUNC(('TARIFA ENTREGA A DIRECCION USD'!F2700-'TARIFA ENTREGA A DIRECCION USD'!D2700)/'TARIFA ENTREGA A DIRECCION USD'!D2700,3)</f>
        <v>0.432</v>
      </c>
      <c r="V2700" s="200">
        <f>TRUNC(('TARIFA ENTREGA A DIRECCION USD'!G2700-'TARIFA ENTREGA A DIRECCION USD'!D2700)/'TARIFA ENTREGA A DIRECCION USD'!D2700,3)</f>
        <v>0.96299999999999997</v>
      </c>
      <c r="X2700" s="142">
        <v>16.12</v>
      </c>
      <c r="Y2700" s="190">
        <v>2693</v>
      </c>
      <c r="Z2700" s="200">
        <v>0.55000000000000004</v>
      </c>
      <c r="AA2700" s="200">
        <v>0.13</v>
      </c>
      <c r="AB2700" s="200">
        <v>0.3</v>
      </c>
      <c r="AC2700" s="200">
        <v>0.85</v>
      </c>
      <c r="AL2700"/>
      <c r="AM2700"/>
      <c r="AN2700"/>
      <c r="AO2700"/>
      <c r="AP2700"/>
      <c r="AQ2700"/>
      <c r="AR2700"/>
      <c r="AS2700"/>
      <c r="AT2700"/>
      <c r="AU2700"/>
    </row>
    <row r="2701" spans="17:47" x14ac:dyDescent="0.2">
      <c r="Q2701" s="142">
        <f>TRUNC('TARIFA ENTREGA A DIRECCION USD'!D2702-'TARIFA ENTREGA A DIRECCION USD'!D2701,2)</f>
        <v>0.54</v>
      </c>
      <c r="R2701" s="190">
        <v>2694</v>
      </c>
      <c r="S2701" s="200">
        <f>TRUNC((('TARIFA ENTREGA A DIRECCION USD'!C2701-'TARIFA ENTREGA A DIRECCION USD'!D2701)/'TARIFA ENTREGA A DIRECCION USD'!D2701)+1,3)</f>
        <v>0.72399999999999998</v>
      </c>
      <c r="T2701" s="200">
        <f>TRUNC(('TARIFA ENTREGA A DIRECCION USD'!E2701-'TARIFA ENTREGA A DIRECCION USD'!D2701)/'TARIFA ENTREGA A DIRECCION USD'!D2701,3)</f>
        <v>0.25800000000000001</v>
      </c>
      <c r="U2701" s="200">
        <f>TRUNC(('TARIFA ENTREGA A DIRECCION USD'!F2701-'TARIFA ENTREGA A DIRECCION USD'!D2701)/'TARIFA ENTREGA A DIRECCION USD'!D2701,3)</f>
        <v>0.432</v>
      </c>
      <c r="V2701" s="200">
        <f>TRUNC(('TARIFA ENTREGA A DIRECCION USD'!G2701-'TARIFA ENTREGA A DIRECCION USD'!D2701)/'TARIFA ENTREGA A DIRECCION USD'!D2701,3)</f>
        <v>0.96299999999999997</v>
      </c>
      <c r="X2701" s="142">
        <v>16.12</v>
      </c>
      <c r="Y2701" s="190">
        <v>2694</v>
      </c>
      <c r="Z2701" s="200">
        <v>0.55000000000000004</v>
      </c>
      <c r="AA2701" s="200">
        <v>0.13</v>
      </c>
      <c r="AB2701" s="200">
        <v>0.3</v>
      </c>
      <c r="AC2701" s="200">
        <v>0.85</v>
      </c>
      <c r="AL2701"/>
      <c r="AM2701"/>
      <c r="AN2701"/>
      <c r="AO2701"/>
      <c r="AP2701"/>
      <c r="AQ2701"/>
      <c r="AR2701"/>
      <c r="AS2701"/>
      <c r="AT2701"/>
      <c r="AU2701"/>
    </row>
    <row r="2702" spans="17:47" x14ac:dyDescent="0.2">
      <c r="Q2702" s="142">
        <f>TRUNC('TARIFA ENTREGA A DIRECCION USD'!D2703-'TARIFA ENTREGA A DIRECCION USD'!D2702,2)</f>
        <v>0.54</v>
      </c>
      <c r="R2702" s="190">
        <v>2695</v>
      </c>
      <c r="S2702" s="200">
        <f>TRUNC((('TARIFA ENTREGA A DIRECCION USD'!C2702-'TARIFA ENTREGA A DIRECCION USD'!D2702)/'TARIFA ENTREGA A DIRECCION USD'!D2702)+1,3)</f>
        <v>0.72399999999999998</v>
      </c>
      <c r="T2702" s="200">
        <f>TRUNC(('TARIFA ENTREGA A DIRECCION USD'!E2702-'TARIFA ENTREGA A DIRECCION USD'!D2702)/'TARIFA ENTREGA A DIRECCION USD'!D2702,3)</f>
        <v>0.25800000000000001</v>
      </c>
      <c r="U2702" s="200">
        <f>TRUNC(('TARIFA ENTREGA A DIRECCION USD'!F2702-'TARIFA ENTREGA A DIRECCION USD'!D2702)/'TARIFA ENTREGA A DIRECCION USD'!D2702,3)</f>
        <v>0.432</v>
      </c>
      <c r="V2702" s="200">
        <f>TRUNC(('TARIFA ENTREGA A DIRECCION USD'!G2702-'TARIFA ENTREGA A DIRECCION USD'!D2702)/'TARIFA ENTREGA A DIRECCION USD'!D2702,3)</f>
        <v>0.96299999999999997</v>
      </c>
      <c r="X2702" s="142">
        <v>16.12</v>
      </c>
      <c r="Y2702" s="190">
        <v>2695</v>
      </c>
      <c r="Z2702" s="200">
        <v>0.55000000000000004</v>
      </c>
      <c r="AA2702" s="200">
        <v>0.13</v>
      </c>
      <c r="AB2702" s="200">
        <v>0.3</v>
      </c>
      <c r="AC2702" s="200">
        <v>0.85</v>
      </c>
      <c r="AL2702"/>
      <c r="AM2702"/>
      <c r="AN2702"/>
      <c r="AO2702"/>
      <c r="AP2702"/>
      <c r="AQ2702"/>
      <c r="AR2702"/>
      <c r="AS2702"/>
      <c r="AT2702"/>
      <c r="AU2702"/>
    </row>
    <row r="2703" spans="17:47" x14ac:dyDescent="0.2">
      <c r="Q2703" s="142">
        <f>TRUNC('TARIFA ENTREGA A DIRECCION USD'!D2704-'TARIFA ENTREGA A DIRECCION USD'!D2703,2)</f>
        <v>0.54</v>
      </c>
      <c r="R2703" s="190">
        <v>2696</v>
      </c>
      <c r="S2703" s="200">
        <f>TRUNC((('TARIFA ENTREGA A DIRECCION USD'!C2703-'TARIFA ENTREGA A DIRECCION USD'!D2703)/'TARIFA ENTREGA A DIRECCION USD'!D2703)+1,3)</f>
        <v>0.72399999999999998</v>
      </c>
      <c r="T2703" s="200">
        <f>TRUNC(('TARIFA ENTREGA A DIRECCION USD'!E2703-'TARIFA ENTREGA A DIRECCION USD'!D2703)/'TARIFA ENTREGA A DIRECCION USD'!D2703,3)</f>
        <v>0.25800000000000001</v>
      </c>
      <c r="U2703" s="200">
        <f>TRUNC(('TARIFA ENTREGA A DIRECCION USD'!F2703-'TARIFA ENTREGA A DIRECCION USD'!D2703)/'TARIFA ENTREGA A DIRECCION USD'!D2703,3)</f>
        <v>0.432</v>
      </c>
      <c r="V2703" s="200">
        <f>TRUNC(('TARIFA ENTREGA A DIRECCION USD'!G2703-'TARIFA ENTREGA A DIRECCION USD'!D2703)/'TARIFA ENTREGA A DIRECCION USD'!D2703,3)</f>
        <v>0.96299999999999997</v>
      </c>
      <c r="X2703" s="142">
        <v>16.12</v>
      </c>
      <c r="Y2703" s="190">
        <v>2696</v>
      </c>
      <c r="Z2703" s="200">
        <v>0.55000000000000004</v>
      </c>
      <c r="AA2703" s="200">
        <v>0.13</v>
      </c>
      <c r="AB2703" s="200">
        <v>0.3</v>
      </c>
      <c r="AC2703" s="200">
        <v>0.85</v>
      </c>
      <c r="AL2703"/>
      <c r="AM2703"/>
      <c r="AN2703"/>
      <c r="AO2703"/>
      <c r="AP2703"/>
      <c r="AQ2703"/>
      <c r="AR2703"/>
      <c r="AS2703"/>
      <c r="AT2703"/>
      <c r="AU2703"/>
    </row>
    <row r="2704" spans="17:47" x14ac:dyDescent="0.2">
      <c r="Q2704" s="142">
        <f>TRUNC('TARIFA ENTREGA A DIRECCION USD'!D2705-'TARIFA ENTREGA A DIRECCION USD'!D2704,2)</f>
        <v>0.54</v>
      </c>
      <c r="R2704" s="190">
        <v>2697</v>
      </c>
      <c r="S2704" s="200">
        <f>TRUNC((('TARIFA ENTREGA A DIRECCION USD'!C2704-'TARIFA ENTREGA A DIRECCION USD'!D2704)/'TARIFA ENTREGA A DIRECCION USD'!D2704)+1,3)</f>
        <v>0.72399999999999998</v>
      </c>
      <c r="T2704" s="200">
        <f>TRUNC(('TARIFA ENTREGA A DIRECCION USD'!E2704-'TARIFA ENTREGA A DIRECCION USD'!D2704)/'TARIFA ENTREGA A DIRECCION USD'!D2704,3)</f>
        <v>0.25800000000000001</v>
      </c>
      <c r="U2704" s="200">
        <f>TRUNC(('TARIFA ENTREGA A DIRECCION USD'!F2704-'TARIFA ENTREGA A DIRECCION USD'!D2704)/'TARIFA ENTREGA A DIRECCION USD'!D2704,3)</f>
        <v>0.432</v>
      </c>
      <c r="V2704" s="200">
        <f>TRUNC(('TARIFA ENTREGA A DIRECCION USD'!G2704-'TARIFA ENTREGA A DIRECCION USD'!D2704)/'TARIFA ENTREGA A DIRECCION USD'!D2704,3)</f>
        <v>0.96299999999999997</v>
      </c>
      <c r="X2704" s="142">
        <v>16.12</v>
      </c>
      <c r="Y2704" s="190">
        <v>2697</v>
      </c>
      <c r="Z2704" s="200">
        <v>0.55000000000000004</v>
      </c>
      <c r="AA2704" s="200">
        <v>0.13</v>
      </c>
      <c r="AB2704" s="200">
        <v>0.3</v>
      </c>
      <c r="AC2704" s="200">
        <v>0.85</v>
      </c>
      <c r="AL2704"/>
      <c r="AM2704"/>
      <c r="AN2704"/>
      <c r="AO2704"/>
      <c r="AP2704"/>
      <c r="AQ2704"/>
      <c r="AR2704"/>
      <c r="AS2704"/>
      <c r="AT2704"/>
      <c r="AU2704"/>
    </row>
    <row r="2705" spans="17:47" x14ac:dyDescent="0.2">
      <c r="Q2705" s="142">
        <f>TRUNC('TARIFA ENTREGA A DIRECCION USD'!D2706-'TARIFA ENTREGA A DIRECCION USD'!D2705,2)</f>
        <v>0.54</v>
      </c>
      <c r="R2705" s="190">
        <v>2698</v>
      </c>
      <c r="S2705" s="200">
        <f>TRUNC((('TARIFA ENTREGA A DIRECCION USD'!C2705-'TARIFA ENTREGA A DIRECCION USD'!D2705)/'TARIFA ENTREGA A DIRECCION USD'!D2705)+1,3)</f>
        <v>0.72399999999999998</v>
      </c>
      <c r="T2705" s="200">
        <f>TRUNC(('TARIFA ENTREGA A DIRECCION USD'!E2705-'TARIFA ENTREGA A DIRECCION USD'!D2705)/'TARIFA ENTREGA A DIRECCION USD'!D2705,3)</f>
        <v>0.25800000000000001</v>
      </c>
      <c r="U2705" s="200">
        <f>TRUNC(('TARIFA ENTREGA A DIRECCION USD'!F2705-'TARIFA ENTREGA A DIRECCION USD'!D2705)/'TARIFA ENTREGA A DIRECCION USD'!D2705,3)</f>
        <v>0.432</v>
      </c>
      <c r="V2705" s="200">
        <f>TRUNC(('TARIFA ENTREGA A DIRECCION USD'!G2705-'TARIFA ENTREGA A DIRECCION USD'!D2705)/'TARIFA ENTREGA A DIRECCION USD'!D2705,3)</f>
        <v>0.96299999999999997</v>
      </c>
      <c r="X2705" s="142">
        <v>16.12</v>
      </c>
      <c r="Y2705" s="190">
        <v>2698</v>
      </c>
      <c r="Z2705" s="200">
        <v>0.55000000000000004</v>
      </c>
      <c r="AA2705" s="200">
        <v>0.13</v>
      </c>
      <c r="AB2705" s="200">
        <v>0.3</v>
      </c>
      <c r="AC2705" s="200">
        <v>0.85</v>
      </c>
      <c r="AL2705"/>
      <c r="AM2705"/>
      <c r="AN2705"/>
      <c r="AO2705"/>
      <c r="AP2705"/>
      <c r="AQ2705"/>
      <c r="AR2705"/>
      <c r="AS2705"/>
      <c r="AT2705"/>
      <c r="AU2705"/>
    </row>
    <row r="2706" spans="17:47" x14ac:dyDescent="0.2">
      <c r="Q2706" s="142">
        <f>TRUNC('TARIFA ENTREGA A DIRECCION USD'!D2707-'TARIFA ENTREGA A DIRECCION USD'!D2706,2)</f>
        <v>0.54</v>
      </c>
      <c r="R2706" s="190">
        <v>2699</v>
      </c>
      <c r="S2706" s="200">
        <f>TRUNC((('TARIFA ENTREGA A DIRECCION USD'!C2706-'TARIFA ENTREGA A DIRECCION USD'!D2706)/'TARIFA ENTREGA A DIRECCION USD'!D2706)+1,3)</f>
        <v>0.72399999999999998</v>
      </c>
      <c r="T2706" s="200">
        <f>TRUNC(('TARIFA ENTREGA A DIRECCION USD'!E2706-'TARIFA ENTREGA A DIRECCION USD'!D2706)/'TARIFA ENTREGA A DIRECCION USD'!D2706,3)</f>
        <v>0.25800000000000001</v>
      </c>
      <c r="U2706" s="200">
        <f>TRUNC(('TARIFA ENTREGA A DIRECCION USD'!F2706-'TARIFA ENTREGA A DIRECCION USD'!D2706)/'TARIFA ENTREGA A DIRECCION USD'!D2706,3)</f>
        <v>0.432</v>
      </c>
      <c r="V2706" s="200">
        <f>TRUNC(('TARIFA ENTREGA A DIRECCION USD'!G2706-'TARIFA ENTREGA A DIRECCION USD'!D2706)/'TARIFA ENTREGA A DIRECCION USD'!D2706,3)</f>
        <v>0.96299999999999997</v>
      </c>
      <c r="X2706" s="142">
        <v>16.12</v>
      </c>
      <c r="Y2706" s="190">
        <v>2699</v>
      </c>
      <c r="Z2706" s="200">
        <v>0.55000000000000004</v>
      </c>
      <c r="AA2706" s="200">
        <v>0.13</v>
      </c>
      <c r="AB2706" s="200">
        <v>0.3</v>
      </c>
      <c r="AC2706" s="200">
        <v>0.85</v>
      </c>
      <c r="AL2706"/>
      <c r="AM2706"/>
      <c r="AN2706"/>
      <c r="AO2706"/>
      <c r="AP2706"/>
      <c r="AQ2706"/>
      <c r="AR2706"/>
      <c r="AS2706"/>
      <c r="AT2706"/>
      <c r="AU2706"/>
    </row>
    <row r="2707" spans="17:47" x14ac:dyDescent="0.2">
      <c r="Q2707" s="142">
        <f>TRUNC('TARIFA ENTREGA A DIRECCION USD'!D2708-'TARIFA ENTREGA A DIRECCION USD'!D2707,2)</f>
        <v>0.54</v>
      </c>
      <c r="R2707" s="190">
        <v>2700</v>
      </c>
      <c r="S2707" s="200">
        <f>TRUNC((('TARIFA ENTREGA A DIRECCION USD'!C2707-'TARIFA ENTREGA A DIRECCION USD'!D2707)/'TARIFA ENTREGA A DIRECCION USD'!D2707)+1,3)</f>
        <v>0.72399999999999998</v>
      </c>
      <c r="T2707" s="200">
        <f>TRUNC(('TARIFA ENTREGA A DIRECCION USD'!E2707-'TARIFA ENTREGA A DIRECCION USD'!D2707)/'TARIFA ENTREGA A DIRECCION USD'!D2707,3)</f>
        <v>0.25800000000000001</v>
      </c>
      <c r="U2707" s="200">
        <f>TRUNC(('TARIFA ENTREGA A DIRECCION USD'!F2707-'TARIFA ENTREGA A DIRECCION USD'!D2707)/'TARIFA ENTREGA A DIRECCION USD'!D2707,3)</f>
        <v>0.432</v>
      </c>
      <c r="V2707" s="200">
        <f>TRUNC(('TARIFA ENTREGA A DIRECCION USD'!G2707-'TARIFA ENTREGA A DIRECCION USD'!D2707)/'TARIFA ENTREGA A DIRECCION USD'!D2707,3)</f>
        <v>0.96299999999999997</v>
      </c>
      <c r="X2707" s="142">
        <v>16.12</v>
      </c>
      <c r="Y2707" s="190">
        <v>2700</v>
      </c>
      <c r="Z2707" s="200">
        <v>0.55000000000000004</v>
      </c>
      <c r="AA2707" s="200">
        <v>0.13</v>
      </c>
      <c r="AB2707" s="200">
        <v>0.3</v>
      </c>
      <c r="AC2707" s="200">
        <v>0.85</v>
      </c>
      <c r="AL2707"/>
      <c r="AM2707"/>
      <c r="AN2707"/>
      <c r="AO2707"/>
      <c r="AP2707"/>
      <c r="AQ2707"/>
      <c r="AR2707"/>
      <c r="AS2707"/>
      <c r="AT2707"/>
      <c r="AU2707"/>
    </row>
    <row r="2708" spans="17:47" x14ac:dyDescent="0.2">
      <c r="Q2708" s="142">
        <f>TRUNC('TARIFA ENTREGA A DIRECCION USD'!D2709-'TARIFA ENTREGA A DIRECCION USD'!D2708,2)</f>
        <v>0.54</v>
      </c>
      <c r="R2708" s="190">
        <v>2701</v>
      </c>
      <c r="S2708" s="200">
        <f>TRUNC((('TARIFA ENTREGA A DIRECCION USD'!C2708-'TARIFA ENTREGA A DIRECCION USD'!D2708)/'TARIFA ENTREGA A DIRECCION USD'!D2708)+1,3)</f>
        <v>0.72399999999999998</v>
      </c>
      <c r="T2708" s="200">
        <f>TRUNC(('TARIFA ENTREGA A DIRECCION USD'!E2708-'TARIFA ENTREGA A DIRECCION USD'!D2708)/'TARIFA ENTREGA A DIRECCION USD'!D2708,3)</f>
        <v>0.25800000000000001</v>
      </c>
      <c r="U2708" s="200">
        <f>TRUNC(('TARIFA ENTREGA A DIRECCION USD'!F2708-'TARIFA ENTREGA A DIRECCION USD'!D2708)/'TARIFA ENTREGA A DIRECCION USD'!D2708,3)</f>
        <v>0.432</v>
      </c>
      <c r="V2708" s="200">
        <f>TRUNC(('TARIFA ENTREGA A DIRECCION USD'!G2708-'TARIFA ENTREGA A DIRECCION USD'!D2708)/'TARIFA ENTREGA A DIRECCION USD'!D2708,3)</f>
        <v>0.96299999999999997</v>
      </c>
      <c r="X2708" s="142">
        <v>16.12</v>
      </c>
      <c r="Y2708" s="190">
        <v>2701</v>
      </c>
      <c r="Z2708" s="200">
        <v>0.55000000000000004</v>
      </c>
      <c r="AA2708" s="200">
        <v>0.13</v>
      </c>
      <c r="AB2708" s="200">
        <v>0.3</v>
      </c>
      <c r="AC2708" s="200">
        <v>0.85</v>
      </c>
      <c r="AL2708"/>
      <c r="AM2708"/>
      <c r="AN2708"/>
      <c r="AO2708"/>
      <c r="AP2708"/>
      <c r="AQ2708"/>
      <c r="AR2708"/>
      <c r="AS2708"/>
      <c r="AT2708"/>
      <c r="AU2708"/>
    </row>
    <row r="2709" spans="17:47" x14ac:dyDescent="0.2">
      <c r="Q2709" s="142">
        <f>TRUNC('TARIFA ENTREGA A DIRECCION USD'!D2710-'TARIFA ENTREGA A DIRECCION USD'!D2709,2)</f>
        <v>0.54</v>
      </c>
      <c r="R2709" s="190">
        <v>2702</v>
      </c>
      <c r="S2709" s="200">
        <f>TRUNC((('TARIFA ENTREGA A DIRECCION USD'!C2709-'TARIFA ENTREGA A DIRECCION USD'!D2709)/'TARIFA ENTREGA A DIRECCION USD'!D2709)+1,3)</f>
        <v>0.72399999999999998</v>
      </c>
      <c r="T2709" s="200">
        <f>TRUNC(('TARIFA ENTREGA A DIRECCION USD'!E2709-'TARIFA ENTREGA A DIRECCION USD'!D2709)/'TARIFA ENTREGA A DIRECCION USD'!D2709,3)</f>
        <v>0.25800000000000001</v>
      </c>
      <c r="U2709" s="200">
        <f>TRUNC(('TARIFA ENTREGA A DIRECCION USD'!F2709-'TARIFA ENTREGA A DIRECCION USD'!D2709)/'TARIFA ENTREGA A DIRECCION USD'!D2709,3)</f>
        <v>0.432</v>
      </c>
      <c r="V2709" s="200">
        <f>TRUNC(('TARIFA ENTREGA A DIRECCION USD'!G2709-'TARIFA ENTREGA A DIRECCION USD'!D2709)/'TARIFA ENTREGA A DIRECCION USD'!D2709,3)</f>
        <v>0.96299999999999997</v>
      </c>
      <c r="X2709" s="142">
        <v>16.12</v>
      </c>
      <c r="Y2709" s="190">
        <v>2702</v>
      </c>
      <c r="Z2709" s="200">
        <v>0.55000000000000004</v>
      </c>
      <c r="AA2709" s="200">
        <v>0.13</v>
      </c>
      <c r="AB2709" s="200">
        <v>0.3</v>
      </c>
      <c r="AC2709" s="200">
        <v>0.85</v>
      </c>
      <c r="AL2709"/>
      <c r="AM2709"/>
      <c r="AN2709"/>
      <c r="AO2709"/>
      <c r="AP2709"/>
      <c r="AQ2709"/>
      <c r="AR2709"/>
      <c r="AS2709"/>
      <c r="AT2709"/>
      <c r="AU2709"/>
    </row>
    <row r="2710" spans="17:47" x14ac:dyDescent="0.2">
      <c r="Q2710" s="142">
        <f>TRUNC('TARIFA ENTREGA A DIRECCION USD'!D2711-'TARIFA ENTREGA A DIRECCION USD'!D2710,2)</f>
        <v>0.54</v>
      </c>
      <c r="R2710" s="190">
        <v>2703</v>
      </c>
      <c r="S2710" s="200">
        <f>TRUNC((('TARIFA ENTREGA A DIRECCION USD'!C2710-'TARIFA ENTREGA A DIRECCION USD'!D2710)/'TARIFA ENTREGA A DIRECCION USD'!D2710)+1,3)</f>
        <v>0.72399999999999998</v>
      </c>
      <c r="T2710" s="200">
        <f>TRUNC(('TARIFA ENTREGA A DIRECCION USD'!E2710-'TARIFA ENTREGA A DIRECCION USD'!D2710)/'TARIFA ENTREGA A DIRECCION USD'!D2710,3)</f>
        <v>0.25800000000000001</v>
      </c>
      <c r="U2710" s="200">
        <f>TRUNC(('TARIFA ENTREGA A DIRECCION USD'!F2710-'TARIFA ENTREGA A DIRECCION USD'!D2710)/'TARIFA ENTREGA A DIRECCION USD'!D2710,3)</f>
        <v>0.432</v>
      </c>
      <c r="V2710" s="200">
        <f>TRUNC(('TARIFA ENTREGA A DIRECCION USD'!G2710-'TARIFA ENTREGA A DIRECCION USD'!D2710)/'TARIFA ENTREGA A DIRECCION USD'!D2710,3)</f>
        <v>0.96299999999999997</v>
      </c>
      <c r="X2710" s="142">
        <v>16.12</v>
      </c>
      <c r="Y2710" s="190">
        <v>2703</v>
      </c>
      <c r="Z2710" s="200">
        <v>0.55000000000000004</v>
      </c>
      <c r="AA2710" s="200">
        <v>0.13</v>
      </c>
      <c r="AB2710" s="200">
        <v>0.3</v>
      </c>
      <c r="AC2710" s="200">
        <v>0.85</v>
      </c>
      <c r="AL2710"/>
      <c r="AM2710"/>
      <c r="AN2710"/>
      <c r="AO2710"/>
      <c r="AP2710"/>
      <c r="AQ2710"/>
      <c r="AR2710"/>
      <c r="AS2710"/>
      <c r="AT2710"/>
      <c r="AU2710"/>
    </row>
    <row r="2711" spans="17:47" x14ac:dyDescent="0.2">
      <c r="Q2711" s="142">
        <f>TRUNC('TARIFA ENTREGA A DIRECCION USD'!D2712-'TARIFA ENTREGA A DIRECCION USD'!D2711,2)</f>
        <v>0.54</v>
      </c>
      <c r="R2711" s="190">
        <v>2704</v>
      </c>
      <c r="S2711" s="200">
        <f>TRUNC((('TARIFA ENTREGA A DIRECCION USD'!C2711-'TARIFA ENTREGA A DIRECCION USD'!D2711)/'TARIFA ENTREGA A DIRECCION USD'!D2711)+1,3)</f>
        <v>0.72399999999999998</v>
      </c>
      <c r="T2711" s="200">
        <f>TRUNC(('TARIFA ENTREGA A DIRECCION USD'!E2711-'TARIFA ENTREGA A DIRECCION USD'!D2711)/'TARIFA ENTREGA A DIRECCION USD'!D2711,3)</f>
        <v>0.25800000000000001</v>
      </c>
      <c r="U2711" s="200">
        <f>TRUNC(('TARIFA ENTREGA A DIRECCION USD'!F2711-'TARIFA ENTREGA A DIRECCION USD'!D2711)/'TARIFA ENTREGA A DIRECCION USD'!D2711,3)</f>
        <v>0.432</v>
      </c>
      <c r="V2711" s="200">
        <f>TRUNC(('TARIFA ENTREGA A DIRECCION USD'!G2711-'TARIFA ENTREGA A DIRECCION USD'!D2711)/'TARIFA ENTREGA A DIRECCION USD'!D2711,3)</f>
        <v>0.96299999999999997</v>
      </c>
      <c r="X2711" s="142">
        <v>16.12</v>
      </c>
      <c r="Y2711" s="190">
        <v>2704</v>
      </c>
      <c r="Z2711" s="200">
        <v>0.55000000000000004</v>
      </c>
      <c r="AA2711" s="200">
        <v>0.13</v>
      </c>
      <c r="AB2711" s="200">
        <v>0.3</v>
      </c>
      <c r="AC2711" s="200">
        <v>0.85</v>
      </c>
      <c r="AL2711"/>
      <c r="AM2711"/>
      <c r="AN2711"/>
      <c r="AO2711"/>
      <c r="AP2711"/>
      <c r="AQ2711"/>
      <c r="AR2711"/>
      <c r="AS2711"/>
      <c r="AT2711"/>
      <c r="AU2711"/>
    </row>
    <row r="2712" spans="17:47" x14ac:dyDescent="0.2">
      <c r="Q2712" s="142">
        <f>TRUNC('TARIFA ENTREGA A DIRECCION USD'!D2713-'TARIFA ENTREGA A DIRECCION USD'!D2712,2)</f>
        <v>0.54</v>
      </c>
      <c r="R2712" s="190">
        <v>2705</v>
      </c>
      <c r="S2712" s="200">
        <f>TRUNC((('TARIFA ENTREGA A DIRECCION USD'!C2712-'TARIFA ENTREGA A DIRECCION USD'!D2712)/'TARIFA ENTREGA A DIRECCION USD'!D2712)+1,3)</f>
        <v>0.72399999999999998</v>
      </c>
      <c r="T2712" s="200">
        <f>TRUNC(('TARIFA ENTREGA A DIRECCION USD'!E2712-'TARIFA ENTREGA A DIRECCION USD'!D2712)/'TARIFA ENTREGA A DIRECCION USD'!D2712,3)</f>
        <v>0.25800000000000001</v>
      </c>
      <c r="U2712" s="200">
        <f>TRUNC(('TARIFA ENTREGA A DIRECCION USD'!F2712-'TARIFA ENTREGA A DIRECCION USD'!D2712)/'TARIFA ENTREGA A DIRECCION USD'!D2712,3)</f>
        <v>0.432</v>
      </c>
      <c r="V2712" s="200">
        <f>TRUNC(('TARIFA ENTREGA A DIRECCION USD'!G2712-'TARIFA ENTREGA A DIRECCION USD'!D2712)/'TARIFA ENTREGA A DIRECCION USD'!D2712,3)</f>
        <v>0.96299999999999997</v>
      </c>
      <c r="X2712" s="142">
        <v>16.12</v>
      </c>
      <c r="Y2712" s="190">
        <v>2705</v>
      </c>
      <c r="Z2712" s="200">
        <v>0.55000000000000004</v>
      </c>
      <c r="AA2712" s="200">
        <v>0.13</v>
      </c>
      <c r="AB2712" s="200">
        <v>0.3</v>
      </c>
      <c r="AC2712" s="200">
        <v>0.85</v>
      </c>
      <c r="AL2712"/>
      <c r="AM2712"/>
      <c r="AN2712"/>
      <c r="AO2712"/>
      <c r="AP2712"/>
      <c r="AQ2712"/>
      <c r="AR2712"/>
      <c r="AS2712"/>
      <c r="AT2712"/>
      <c r="AU2712"/>
    </row>
    <row r="2713" spans="17:47" x14ac:dyDescent="0.2">
      <c r="Q2713" s="142">
        <f>TRUNC('TARIFA ENTREGA A DIRECCION USD'!D2714-'TARIFA ENTREGA A DIRECCION USD'!D2713,2)</f>
        <v>0.54</v>
      </c>
      <c r="R2713" s="190">
        <v>2706</v>
      </c>
      <c r="S2713" s="200">
        <f>TRUNC((('TARIFA ENTREGA A DIRECCION USD'!C2713-'TARIFA ENTREGA A DIRECCION USD'!D2713)/'TARIFA ENTREGA A DIRECCION USD'!D2713)+1,3)</f>
        <v>0.72399999999999998</v>
      </c>
      <c r="T2713" s="200">
        <f>TRUNC(('TARIFA ENTREGA A DIRECCION USD'!E2713-'TARIFA ENTREGA A DIRECCION USD'!D2713)/'TARIFA ENTREGA A DIRECCION USD'!D2713,3)</f>
        <v>0.25800000000000001</v>
      </c>
      <c r="U2713" s="200">
        <f>TRUNC(('TARIFA ENTREGA A DIRECCION USD'!F2713-'TARIFA ENTREGA A DIRECCION USD'!D2713)/'TARIFA ENTREGA A DIRECCION USD'!D2713,3)</f>
        <v>0.432</v>
      </c>
      <c r="V2713" s="200">
        <f>TRUNC(('TARIFA ENTREGA A DIRECCION USD'!G2713-'TARIFA ENTREGA A DIRECCION USD'!D2713)/'TARIFA ENTREGA A DIRECCION USD'!D2713,3)</f>
        <v>0.96299999999999997</v>
      </c>
      <c r="X2713" s="142">
        <v>16.12</v>
      </c>
      <c r="Y2713" s="190">
        <v>2706</v>
      </c>
      <c r="Z2713" s="200">
        <v>0.55000000000000004</v>
      </c>
      <c r="AA2713" s="200">
        <v>0.13</v>
      </c>
      <c r="AB2713" s="200">
        <v>0.3</v>
      </c>
      <c r="AC2713" s="200">
        <v>0.85</v>
      </c>
      <c r="AL2713"/>
      <c r="AM2713"/>
      <c r="AN2713"/>
      <c r="AO2713"/>
      <c r="AP2713"/>
      <c r="AQ2713"/>
      <c r="AR2713"/>
      <c r="AS2713"/>
      <c r="AT2713"/>
      <c r="AU2713"/>
    </row>
    <row r="2714" spans="17:47" x14ac:dyDescent="0.2">
      <c r="Q2714" s="142">
        <f>TRUNC('TARIFA ENTREGA A DIRECCION USD'!D2715-'TARIFA ENTREGA A DIRECCION USD'!D2714,2)</f>
        <v>0.54</v>
      </c>
      <c r="R2714" s="190">
        <v>2707</v>
      </c>
      <c r="S2714" s="200">
        <f>TRUNC((('TARIFA ENTREGA A DIRECCION USD'!C2714-'TARIFA ENTREGA A DIRECCION USD'!D2714)/'TARIFA ENTREGA A DIRECCION USD'!D2714)+1,3)</f>
        <v>0.72399999999999998</v>
      </c>
      <c r="T2714" s="200">
        <f>TRUNC(('TARIFA ENTREGA A DIRECCION USD'!E2714-'TARIFA ENTREGA A DIRECCION USD'!D2714)/'TARIFA ENTREGA A DIRECCION USD'!D2714,3)</f>
        <v>0.25800000000000001</v>
      </c>
      <c r="U2714" s="200">
        <f>TRUNC(('TARIFA ENTREGA A DIRECCION USD'!F2714-'TARIFA ENTREGA A DIRECCION USD'!D2714)/'TARIFA ENTREGA A DIRECCION USD'!D2714,3)</f>
        <v>0.432</v>
      </c>
      <c r="V2714" s="200">
        <f>TRUNC(('TARIFA ENTREGA A DIRECCION USD'!G2714-'TARIFA ENTREGA A DIRECCION USD'!D2714)/'TARIFA ENTREGA A DIRECCION USD'!D2714,3)</f>
        <v>0.96299999999999997</v>
      </c>
      <c r="X2714" s="142">
        <v>16.12</v>
      </c>
      <c r="Y2714" s="190">
        <v>2707</v>
      </c>
      <c r="Z2714" s="200">
        <v>0.55000000000000004</v>
      </c>
      <c r="AA2714" s="200">
        <v>0.13</v>
      </c>
      <c r="AB2714" s="200">
        <v>0.3</v>
      </c>
      <c r="AC2714" s="200">
        <v>0.85</v>
      </c>
      <c r="AL2714"/>
      <c r="AM2714"/>
      <c r="AN2714"/>
      <c r="AO2714"/>
      <c r="AP2714"/>
      <c r="AQ2714"/>
      <c r="AR2714"/>
      <c r="AS2714"/>
      <c r="AT2714"/>
      <c r="AU2714"/>
    </row>
    <row r="2715" spans="17:47" x14ac:dyDescent="0.2">
      <c r="Q2715" s="142">
        <f>TRUNC('TARIFA ENTREGA A DIRECCION USD'!D2716-'TARIFA ENTREGA A DIRECCION USD'!D2715,2)</f>
        <v>0.54</v>
      </c>
      <c r="R2715" s="190">
        <v>2708</v>
      </c>
      <c r="S2715" s="200">
        <f>TRUNC((('TARIFA ENTREGA A DIRECCION USD'!C2715-'TARIFA ENTREGA A DIRECCION USD'!D2715)/'TARIFA ENTREGA A DIRECCION USD'!D2715)+1,3)</f>
        <v>0.72399999999999998</v>
      </c>
      <c r="T2715" s="200">
        <f>TRUNC(('TARIFA ENTREGA A DIRECCION USD'!E2715-'TARIFA ENTREGA A DIRECCION USD'!D2715)/'TARIFA ENTREGA A DIRECCION USD'!D2715,3)</f>
        <v>0.25800000000000001</v>
      </c>
      <c r="U2715" s="200">
        <f>TRUNC(('TARIFA ENTREGA A DIRECCION USD'!F2715-'TARIFA ENTREGA A DIRECCION USD'!D2715)/'TARIFA ENTREGA A DIRECCION USD'!D2715,3)</f>
        <v>0.432</v>
      </c>
      <c r="V2715" s="200">
        <f>TRUNC(('TARIFA ENTREGA A DIRECCION USD'!G2715-'TARIFA ENTREGA A DIRECCION USD'!D2715)/'TARIFA ENTREGA A DIRECCION USD'!D2715,3)</f>
        <v>0.96299999999999997</v>
      </c>
      <c r="X2715" s="142">
        <v>16.12</v>
      </c>
      <c r="Y2715" s="190">
        <v>2708</v>
      </c>
      <c r="Z2715" s="200">
        <v>0.55000000000000004</v>
      </c>
      <c r="AA2715" s="200">
        <v>0.13</v>
      </c>
      <c r="AB2715" s="200">
        <v>0.3</v>
      </c>
      <c r="AC2715" s="200">
        <v>0.85</v>
      </c>
      <c r="AL2715"/>
      <c r="AM2715"/>
      <c r="AN2715"/>
      <c r="AO2715"/>
      <c r="AP2715"/>
      <c r="AQ2715"/>
      <c r="AR2715"/>
      <c r="AS2715"/>
      <c r="AT2715"/>
      <c r="AU2715"/>
    </row>
    <row r="2716" spans="17:47" x14ac:dyDescent="0.2">
      <c r="Q2716" s="142">
        <f>TRUNC('TARIFA ENTREGA A DIRECCION USD'!D2717-'TARIFA ENTREGA A DIRECCION USD'!D2716,2)</f>
        <v>0.54</v>
      </c>
      <c r="R2716" s="190">
        <v>2709</v>
      </c>
      <c r="S2716" s="200">
        <f>TRUNC((('TARIFA ENTREGA A DIRECCION USD'!C2716-'TARIFA ENTREGA A DIRECCION USD'!D2716)/'TARIFA ENTREGA A DIRECCION USD'!D2716)+1,3)</f>
        <v>0.72399999999999998</v>
      </c>
      <c r="T2716" s="200">
        <f>TRUNC(('TARIFA ENTREGA A DIRECCION USD'!E2716-'TARIFA ENTREGA A DIRECCION USD'!D2716)/'TARIFA ENTREGA A DIRECCION USD'!D2716,3)</f>
        <v>0.25800000000000001</v>
      </c>
      <c r="U2716" s="200">
        <f>TRUNC(('TARIFA ENTREGA A DIRECCION USD'!F2716-'TARIFA ENTREGA A DIRECCION USD'!D2716)/'TARIFA ENTREGA A DIRECCION USD'!D2716,3)</f>
        <v>0.432</v>
      </c>
      <c r="V2716" s="200">
        <f>TRUNC(('TARIFA ENTREGA A DIRECCION USD'!G2716-'TARIFA ENTREGA A DIRECCION USD'!D2716)/'TARIFA ENTREGA A DIRECCION USD'!D2716,3)</f>
        <v>0.96299999999999997</v>
      </c>
      <c r="X2716" s="142">
        <v>16.12</v>
      </c>
      <c r="Y2716" s="190">
        <v>2709</v>
      </c>
      <c r="Z2716" s="200">
        <v>0.55000000000000004</v>
      </c>
      <c r="AA2716" s="200">
        <v>0.13</v>
      </c>
      <c r="AB2716" s="200">
        <v>0.3</v>
      </c>
      <c r="AC2716" s="200">
        <v>0.85</v>
      </c>
      <c r="AL2716"/>
      <c r="AM2716"/>
      <c r="AN2716"/>
      <c r="AO2716"/>
      <c r="AP2716"/>
      <c r="AQ2716"/>
      <c r="AR2716"/>
      <c r="AS2716"/>
      <c r="AT2716"/>
      <c r="AU2716"/>
    </row>
    <row r="2717" spans="17:47" x14ac:dyDescent="0.2">
      <c r="Q2717" s="142">
        <f>TRUNC('TARIFA ENTREGA A DIRECCION USD'!D2718-'TARIFA ENTREGA A DIRECCION USD'!D2717,2)</f>
        <v>0.54</v>
      </c>
      <c r="R2717" s="190">
        <v>2710</v>
      </c>
      <c r="S2717" s="200">
        <f>TRUNC((('TARIFA ENTREGA A DIRECCION USD'!C2717-'TARIFA ENTREGA A DIRECCION USD'!D2717)/'TARIFA ENTREGA A DIRECCION USD'!D2717)+1,3)</f>
        <v>0.72399999999999998</v>
      </c>
      <c r="T2717" s="200">
        <f>TRUNC(('TARIFA ENTREGA A DIRECCION USD'!E2717-'TARIFA ENTREGA A DIRECCION USD'!D2717)/'TARIFA ENTREGA A DIRECCION USD'!D2717,3)</f>
        <v>0.25800000000000001</v>
      </c>
      <c r="U2717" s="200">
        <f>TRUNC(('TARIFA ENTREGA A DIRECCION USD'!F2717-'TARIFA ENTREGA A DIRECCION USD'!D2717)/'TARIFA ENTREGA A DIRECCION USD'!D2717,3)</f>
        <v>0.432</v>
      </c>
      <c r="V2717" s="200">
        <f>TRUNC(('TARIFA ENTREGA A DIRECCION USD'!G2717-'TARIFA ENTREGA A DIRECCION USD'!D2717)/'TARIFA ENTREGA A DIRECCION USD'!D2717,3)</f>
        <v>0.96299999999999997</v>
      </c>
      <c r="X2717" s="142">
        <v>16.12</v>
      </c>
      <c r="Y2717" s="190">
        <v>2710</v>
      </c>
      <c r="Z2717" s="200">
        <v>0.55000000000000004</v>
      </c>
      <c r="AA2717" s="200">
        <v>0.13</v>
      </c>
      <c r="AB2717" s="200">
        <v>0.3</v>
      </c>
      <c r="AC2717" s="200">
        <v>0.85</v>
      </c>
      <c r="AL2717"/>
      <c r="AM2717"/>
      <c r="AN2717"/>
      <c r="AO2717"/>
      <c r="AP2717"/>
      <c r="AQ2717"/>
      <c r="AR2717"/>
      <c r="AS2717"/>
      <c r="AT2717"/>
      <c r="AU2717"/>
    </row>
    <row r="2718" spans="17:47" x14ac:dyDescent="0.2">
      <c r="Q2718" s="142">
        <f>TRUNC('TARIFA ENTREGA A DIRECCION USD'!D2719-'TARIFA ENTREGA A DIRECCION USD'!D2718,2)</f>
        <v>0.54</v>
      </c>
      <c r="R2718" s="190">
        <v>2711</v>
      </c>
      <c r="S2718" s="200">
        <f>TRUNC((('TARIFA ENTREGA A DIRECCION USD'!C2718-'TARIFA ENTREGA A DIRECCION USD'!D2718)/'TARIFA ENTREGA A DIRECCION USD'!D2718)+1,3)</f>
        <v>0.72399999999999998</v>
      </c>
      <c r="T2718" s="200">
        <f>TRUNC(('TARIFA ENTREGA A DIRECCION USD'!E2718-'TARIFA ENTREGA A DIRECCION USD'!D2718)/'TARIFA ENTREGA A DIRECCION USD'!D2718,3)</f>
        <v>0.25800000000000001</v>
      </c>
      <c r="U2718" s="200">
        <f>TRUNC(('TARIFA ENTREGA A DIRECCION USD'!F2718-'TARIFA ENTREGA A DIRECCION USD'!D2718)/'TARIFA ENTREGA A DIRECCION USD'!D2718,3)</f>
        <v>0.432</v>
      </c>
      <c r="V2718" s="200">
        <f>TRUNC(('TARIFA ENTREGA A DIRECCION USD'!G2718-'TARIFA ENTREGA A DIRECCION USD'!D2718)/'TARIFA ENTREGA A DIRECCION USD'!D2718,3)</f>
        <v>0.96299999999999997</v>
      </c>
      <c r="X2718" s="142">
        <v>16.12</v>
      </c>
      <c r="Y2718" s="190">
        <v>2711</v>
      </c>
      <c r="Z2718" s="200">
        <v>0.55000000000000004</v>
      </c>
      <c r="AA2718" s="200">
        <v>0.13</v>
      </c>
      <c r="AB2718" s="200">
        <v>0.3</v>
      </c>
      <c r="AC2718" s="200">
        <v>0.85</v>
      </c>
      <c r="AL2718"/>
      <c r="AM2718"/>
      <c r="AN2718"/>
      <c r="AO2718"/>
      <c r="AP2718"/>
      <c r="AQ2718"/>
      <c r="AR2718"/>
      <c r="AS2718"/>
      <c r="AT2718"/>
      <c r="AU2718"/>
    </row>
    <row r="2719" spans="17:47" x14ac:dyDescent="0.2">
      <c r="Q2719" s="142">
        <f>TRUNC('TARIFA ENTREGA A DIRECCION USD'!D2720-'TARIFA ENTREGA A DIRECCION USD'!D2719,2)</f>
        <v>0.54</v>
      </c>
      <c r="R2719" s="190">
        <v>2712</v>
      </c>
      <c r="S2719" s="200">
        <f>TRUNC((('TARIFA ENTREGA A DIRECCION USD'!C2719-'TARIFA ENTREGA A DIRECCION USD'!D2719)/'TARIFA ENTREGA A DIRECCION USD'!D2719)+1,3)</f>
        <v>0.72399999999999998</v>
      </c>
      <c r="T2719" s="200">
        <f>TRUNC(('TARIFA ENTREGA A DIRECCION USD'!E2719-'TARIFA ENTREGA A DIRECCION USD'!D2719)/'TARIFA ENTREGA A DIRECCION USD'!D2719,3)</f>
        <v>0.25800000000000001</v>
      </c>
      <c r="U2719" s="200">
        <f>TRUNC(('TARIFA ENTREGA A DIRECCION USD'!F2719-'TARIFA ENTREGA A DIRECCION USD'!D2719)/'TARIFA ENTREGA A DIRECCION USD'!D2719,3)</f>
        <v>0.432</v>
      </c>
      <c r="V2719" s="200">
        <f>TRUNC(('TARIFA ENTREGA A DIRECCION USD'!G2719-'TARIFA ENTREGA A DIRECCION USD'!D2719)/'TARIFA ENTREGA A DIRECCION USD'!D2719,3)</f>
        <v>0.96299999999999997</v>
      </c>
      <c r="X2719" s="142">
        <v>16.12</v>
      </c>
      <c r="Y2719" s="190">
        <v>2712</v>
      </c>
      <c r="Z2719" s="200">
        <v>0.55000000000000004</v>
      </c>
      <c r="AA2719" s="200">
        <v>0.13</v>
      </c>
      <c r="AB2719" s="200">
        <v>0.3</v>
      </c>
      <c r="AC2719" s="200">
        <v>0.85</v>
      </c>
      <c r="AL2719"/>
      <c r="AM2719"/>
      <c r="AN2719"/>
      <c r="AO2719"/>
      <c r="AP2719"/>
      <c r="AQ2719"/>
      <c r="AR2719"/>
      <c r="AS2719"/>
      <c r="AT2719"/>
      <c r="AU2719"/>
    </row>
    <row r="2720" spans="17:47" x14ac:dyDescent="0.2">
      <c r="Q2720" s="142">
        <f>TRUNC('TARIFA ENTREGA A DIRECCION USD'!D2721-'TARIFA ENTREGA A DIRECCION USD'!D2720,2)</f>
        <v>0.54</v>
      </c>
      <c r="R2720" s="190">
        <v>2713</v>
      </c>
      <c r="S2720" s="200">
        <f>TRUNC((('TARIFA ENTREGA A DIRECCION USD'!C2720-'TARIFA ENTREGA A DIRECCION USD'!D2720)/'TARIFA ENTREGA A DIRECCION USD'!D2720)+1,3)</f>
        <v>0.72399999999999998</v>
      </c>
      <c r="T2720" s="200">
        <f>TRUNC(('TARIFA ENTREGA A DIRECCION USD'!E2720-'TARIFA ENTREGA A DIRECCION USD'!D2720)/'TARIFA ENTREGA A DIRECCION USD'!D2720,3)</f>
        <v>0.25800000000000001</v>
      </c>
      <c r="U2720" s="200">
        <f>TRUNC(('TARIFA ENTREGA A DIRECCION USD'!F2720-'TARIFA ENTREGA A DIRECCION USD'!D2720)/'TARIFA ENTREGA A DIRECCION USD'!D2720,3)</f>
        <v>0.432</v>
      </c>
      <c r="V2720" s="200">
        <f>TRUNC(('TARIFA ENTREGA A DIRECCION USD'!G2720-'TARIFA ENTREGA A DIRECCION USD'!D2720)/'TARIFA ENTREGA A DIRECCION USD'!D2720,3)</f>
        <v>0.96299999999999997</v>
      </c>
      <c r="X2720" s="142">
        <v>16.12</v>
      </c>
      <c r="Y2720" s="190">
        <v>2713</v>
      </c>
      <c r="Z2720" s="200">
        <v>0.55000000000000004</v>
      </c>
      <c r="AA2720" s="200">
        <v>0.13</v>
      </c>
      <c r="AB2720" s="200">
        <v>0.3</v>
      </c>
      <c r="AC2720" s="200">
        <v>0.85</v>
      </c>
      <c r="AL2720"/>
      <c r="AM2720"/>
      <c r="AN2720"/>
      <c r="AO2720"/>
      <c r="AP2720"/>
      <c r="AQ2720"/>
      <c r="AR2720"/>
      <c r="AS2720"/>
      <c r="AT2720"/>
      <c r="AU2720"/>
    </row>
    <row r="2721" spans="17:47" x14ac:dyDescent="0.2">
      <c r="Q2721" s="142">
        <f>TRUNC('TARIFA ENTREGA A DIRECCION USD'!D2722-'TARIFA ENTREGA A DIRECCION USD'!D2721,2)</f>
        <v>0.54</v>
      </c>
      <c r="R2721" s="190">
        <v>2714</v>
      </c>
      <c r="S2721" s="200">
        <f>TRUNC((('TARIFA ENTREGA A DIRECCION USD'!C2721-'TARIFA ENTREGA A DIRECCION USD'!D2721)/'TARIFA ENTREGA A DIRECCION USD'!D2721)+1,3)</f>
        <v>0.72399999999999998</v>
      </c>
      <c r="T2721" s="200">
        <f>TRUNC(('TARIFA ENTREGA A DIRECCION USD'!E2721-'TARIFA ENTREGA A DIRECCION USD'!D2721)/'TARIFA ENTREGA A DIRECCION USD'!D2721,3)</f>
        <v>0.25800000000000001</v>
      </c>
      <c r="U2721" s="200">
        <f>TRUNC(('TARIFA ENTREGA A DIRECCION USD'!F2721-'TARIFA ENTREGA A DIRECCION USD'!D2721)/'TARIFA ENTREGA A DIRECCION USD'!D2721,3)</f>
        <v>0.432</v>
      </c>
      <c r="V2721" s="200">
        <f>TRUNC(('TARIFA ENTREGA A DIRECCION USD'!G2721-'TARIFA ENTREGA A DIRECCION USD'!D2721)/'TARIFA ENTREGA A DIRECCION USD'!D2721,3)</f>
        <v>0.96299999999999997</v>
      </c>
      <c r="X2721" s="142">
        <v>16.12</v>
      </c>
      <c r="Y2721" s="190">
        <v>2714</v>
      </c>
      <c r="Z2721" s="200">
        <v>0.55000000000000004</v>
      </c>
      <c r="AA2721" s="200">
        <v>0.13</v>
      </c>
      <c r="AB2721" s="200">
        <v>0.3</v>
      </c>
      <c r="AC2721" s="200">
        <v>0.85</v>
      </c>
      <c r="AL2721"/>
      <c r="AM2721"/>
      <c r="AN2721"/>
      <c r="AO2721"/>
      <c r="AP2721"/>
      <c r="AQ2721"/>
      <c r="AR2721"/>
      <c r="AS2721"/>
      <c r="AT2721"/>
      <c r="AU2721"/>
    </row>
    <row r="2722" spans="17:47" x14ac:dyDescent="0.2">
      <c r="Q2722" s="142">
        <f>TRUNC('TARIFA ENTREGA A DIRECCION USD'!D2723-'TARIFA ENTREGA A DIRECCION USD'!D2722,2)</f>
        <v>0.54</v>
      </c>
      <c r="R2722" s="190">
        <v>2715</v>
      </c>
      <c r="S2722" s="200">
        <f>TRUNC((('TARIFA ENTREGA A DIRECCION USD'!C2722-'TARIFA ENTREGA A DIRECCION USD'!D2722)/'TARIFA ENTREGA A DIRECCION USD'!D2722)+1,3)</f>
        <v>0.72399999999999998</v>
      </c>
      <c r="T2722" s="200">
        <f>TRUNC(('TARIFA ENTREGA A DIRECCION USD'!E2722-'TARIFA ENTREGA A DIRECCION USD'!D2722)/'TARIFA ENTREGA A DIRECCION USD'!D2722,3)</f>
        <v>0.25800000000000001</v>
      </c>
      <c r="U2722" s="200">
        <f>TRUNC(('TARIFA ENTREGA A DIRECCION USD'!F2722-'TARIFA ENTREGA A DIRECCION USD'!D2722)/'TARIFA ENTREGA A DIRECCION USD'!D2722,3)</f>
        <v>0.432</v>
      </c>
      <c r="V2722" s="200">
        <f>TRUNC(('TARIFA ENTREGA A DIRECCION USD'!G2722-'TARIFA ENTREGA A DIRECCION USD'!D2722)/'TARIFA ENTREGA A DIRECCION USD'!D2722,3)</f>
        <v>0.96399999999999997</v>
      </c>
      <c r="X2722" s="142">
        <v>16.12</v>
      </c>
      <c r="Y2722" s="190">
        <v>2715</v>
      </c>
      <c r="Z2722" s="200">
        <v>0.55000000000000004</v>
      </c>
      <c r="AA2722" s="200">
        <v>0.13</v>
      </c>
      <c r="AB2722" s="200">
        <v>0.3</v>
      </c>
      <c r="AC2722" s="200">
        <v>0.85</v>
      </c>
      <c r="AL2722"/>
      <c r="AM2722"/>
      <c r="AN2722"/>
      <c r="AO2722"/>
      <c r="AP2722"/>
      <c r="AQ2722"/>
      <c r="AR2722"/>
      <c r="AS2722"/>
      <c r="AT2722"/>
      <c r="AU2722"/>
    </row>
    <row r="2723" spans="17:47" x14ac:dyDescent="0.2">
      <c r="Q2723" s="142">
        <f>TRUNC('TARIFA ENTREGA A DIRECCION USD'!D2724-'TARIFA ENTREGA A DIRECCION USD'!D2723,2)</f>
        <v>0.54</v>
      </c>
      <c r="R2723" s="190">
        <v>2716</v>
      </c>
      <c r="S2723" s="200">
        <f>TRUNC((('TARIFA ENTREGA A DIRECCION USD'!C2723-'TARIFA ENTREGA A DIRECCION USD'!D2723)/'TARIFA ENTREGA A DIRECCION USD'!D2723)+1,3)</f>
        <v>0.72399999999999998</v>
      </c>
      <c r="T2723" s="200">
        <f>TRUNC(('TARIFA ENTREGA A DIRECCION USD'!E2723-'TARIFA ENTREGA A DIRECCION USD'!D2723)/'TARIFA ENTREGA A DIRECCION USD'!D2723,3)</f>
        <v>0.25800000000000001</v>
      </c>
      <c r="U2723" s="200">
        <f>TRUNC(('TARIFA ENTREGA A DIRECCION USD'!F2723-'TARIFA ENTREGA A DIRECCION USD'!D2723)/'TARIFA ENTREGA A DIRECCION USD'!D2723,3)</f>
        <v>0.432</v>
      </c>
      <c r="V2723" s="200">
        <f>TRUNC(('TARIFA ENTREGA A DIRECCION USD'!G2723-'TARIFA ENTREGA A DIRECCION USD'!D2723)/'TARIFA ENTREGA A DIRECCION USD'!D2723,3)</f>
        <v>0.96399999999999997</v>
      </c>
      <c r="X2723" s="142">
        <v>16.12</v>
      </c>
      <c r="Y2723" s="190">
        <v>2716</v>
      </c>
      <c r="Z2723" s="200">
        <v>0.55000000000000004</v>
      </c>
      <c r="AA2723" s="200">
        <v>0.13</v>
      </c>
      <c r="AB2723" s="200">
        <v>0.3</v>
      </c>
      <c r="AC2723" s="200">
        <v>0.85</v>
      </c>
      <c r="AL2723"/>
      <c r="AM2723"/>
      <c r="AN2723"/>
      <c r="AO2723"/>
      <c r="AP2723"/>
      <c r="AQ2723"/>
      <c r="AR2723"/>
      <c r="AS2723"/>
      <c r="AT2723"/>
      <c r="AU2723"/>
    </row>
    <row r="2724" spans="17:47" x14ac:dyDescent="0.2">
      <c r="Q2724" s="142">
        <f>TRUNC('TARIFA ENTREGA A DIRECCION USD'!D2725-'TARIFA ENTREGA A DIRECCION USD'!D2724,2)</f>
        <v>0.54</v>
      </c>
      <c r="R2724" s="190">
        <v>2717</v>
      </c>
      <c r="S2724" s="200">
        <f>TRUNC((('TARIFA ENTREGA A DIRECCION USD'!C2724-'TARIFA ENTREGA A DIRECCION USD'!D2724)/'TARIFA ENTREGA A DIRECCION USD'!D2724)+1,3)</f>
        <v>0.72399999999999998</v>
      </c>
      <c r="T2724" s="200">
        <f>TRUNC(('TARIFA ENTREGA A DIRECCION USD'!E2724-'TARIFA ENTREGA A DIRECCION USD'!D2724)/'TARIFA ENTREGA A DIRECCION USD'!D2724,3)</f>
        <v>0.25800000000000001</v>
      </c>
      <c r="U2724" s="200">
        <f>TRUNC(('TARIFA ENTREGA A DIRECCION USD'!F2724-'TARIFA ENTREGA A DIRECCION USD'!D2724)/'TARIFA ENTREGA A DIRECCION USD'!D2724,3)</f>
        <v>0.432</v>
      </c>
      <c r="V2724" s="200">
        <f>TRUNC(('TARIFA ENTREGA A DIRECCION USD'!G2724-'TARIFA ENTREGA A DIRECCION USD'!D2724)/'TARIFA ENTREGA A DIRECCION USD'!D2724,3)</f>
        <v>0.96399999999999997</v>
      </c>
      <c r="X2724" s="142">
        <v>16.12</v>
      </c>
      <c r="Y2724" s="190">
        <v>2717</v>
      </c>
      <c r="Z2724" s="200">
        <v>0.55000000000000004</v>
      </c>
      <c r="AA2724" s="200">
        <v>0.13</v>
      </c>
      <c r="AB2724" s="200">
        <v>0.3</v>
      </c>
      <c r="AC2724" s="200">
        <v>0.85</v>
      </c>
      <c r="AL2724"/>
      <c r="AM2724"/>
      <c r="AN2724"/>
      <c r="AO2724"/>
      <c r="AP2724"/>
      <c r="AQ2724"/>
      <c r="AR2724"/>
      <c r="AS2724"/>
      <c r="AT2724"/>
      <c r="AU2724"/>
    </row>
    <row r="2725" spans="17:47" x14ac:dyDescent="0.2">
      <c r="Q2725" s="142">
        <f>TRUNC('TARIFA ENTREGA A DIRECCION USD'!D2726-'TARIFA ENTREGA A DIRECCION USD'!D2725,2)</f>
        <v>0.54</v>
      </c>
      <c r="R2725" s="190">
        <v>2718</v>
      </c>
      <c r="S2725" s="200">
        <f>TRUNC((('TARIFA ENTREGA A DIRECCION USD'!C2725-'TARIFA ENTREGA A DIRECCION USD'!D2725)/'TARIFA ENTREGA A DIRECCION USD'!D2725)+1,3)</f>
        <v>0.72399999999999998</v>
      </c>
      <c r="T2725" s="200">
        <f>TRUNC(('TARIFA ENTREGA A DIRECCION USD'!E2725-'TARIFA ENTREGA A DIRECCION USD'!D2725)/'TARIFA ENTREGA A DIRECCION USD'!D2725,3)</f>
        <v>0.25800000000000001</v>
      </c>
      <c r="U2725" s="200">
        <f>TRUNC(('TARIFA ENTREGA A DIRECCION USD'!F2725-'TARIFA ENTREGA A DIRECCION USD'!D2725)/'TARIFA ENTREGA A DIRECCION USD'!D2725,3)</f>
        <v>0.432</v>
      </c>
      <c r="V2725" s="200">
        <f>TRUNC(('TARIFA ENTREGA A DIRECCION USD'!G2725-'TARIFA ENTREGA A DIRECCION USD'!D2725)/'TARIFA ENTREGA A DIRECCION USD'!D2725,3)</f>
        <v>0.96399999999999997</v>
      </c>
      <c r="X2725" s="142">
        <v>16.12</v>
      </c>
      <c r="Y2725" s="190">
        <v>2718</v>
      </c>
      <c r="Z2725" s="200">
        <v>0.55000000000000004</v>
      </c>
      <c r="AA2725" s="200">
        <v>0.13</v>
      </c>
      <c r="AB2725" s="200">
        <v>0.3</v>
      </c>
      <c r="AC2725" s="200">
        <v>0.85</v>
      </c>
      <c r="AL2725"/>
      <c r="AM2725"/>
      <c r="AN2725"/>
      <c r="AO2725"/>
      <c r="AP2725"/>
      <c r="AQ2725"/>
      <c r="AR2725"/>
      <c r="AS2725"/>
      <c r="AT2725"/>
      <c r="AU2725"/>
    </row>
    <row r="2726" spans="17:47" x14ac:dyDescent="0.2">
      <c r="Q2726" s="142">
        <f>TRUNC('TARIFA ENTREGA A DIRECCION USD'!D2727-'TARIFA ENTREGA A DIRECCION USD'!D2726,2)</f>
        <v>0.54</v>
      </c>
      <c r="R2726" s="190">
        <v>2719</v>
      </c>
      <c r="S2726" s="200">
        <f>TRUNC((('TARIFA ENTREGA A DIRECCION USD'!C2726-'TARIFA ENTREGA A DIRECCION USD'!D2726)/'TARIFA ENTREGA A DIRECCION USD'!D2726)+1,3)</f>
        <v>0.72399999999999998</v>
      </c>
      <c r="T2726" s="200">
        <f>TRUNC(('TARIFA ENTREGA A DIRECCION USD'!E2726-'TARIFA ENTREGA A DIRECCION USD'!D2726)/'TARIFA ENTREGA A DIRECCION USD'!D2726,3)</f>
        <v>0.25800000000000001</v>
      </c>
      <c r="U2726" s="200">
        <f>TRUNC(('TARIFA ENTREGA A DIRECCION USD'!F2726-'TARIFA ENTREGA A DIRECCION USD'!D2726)/'TARIFA ENTREGA A DIRECCION USD'!D2726,3)</f>
        <v>0.432</v>
      </c>
      <c r="V2726" s="200">
        <f>TRUNC(('TARIFA ENTREGA A DIRECCION USD'!G2726-'TARIFA ENTREGA A DIRECCION USD'!D2726)/'TARIFA ENTREGA A DIRECCION USD'!D2726,3)</f>
        <v>0.96399999999999997</v>
      </c>
      <c r="X2726" s="142">
        <v>16.12</v>
      </c>
      <c r="Y2726" s="190">
        <v>2719</v>
      </c>
      <c r="Z2726" s="200">
        <v>0.55000000000000004</v>
      </c>
      <c r="AA2726" s="200">
        <v>0.13</v>
      </c>
      <c r="AB2726" s="200">
        <v>0.3</v>
      </c>
      <c r="AC2726" s="200">
        <v>0.85</v>
      </c>
      <c r="AL2726"/>
      <c r="AM2726"/>
      <c r="AN2726"/>
      <c r="AO2726"/>
      <c r="AP2726"/>
      <c r="AQ2726"/>
      <c r="AR2726"/>
      <c r="AS2726"/>
      <c r="AT2726"/>
      <c r="AU2726"/>
    </row>
    <row r="2727" spans="17:47" x14ac:dyDescent="0.2">
      <c r="Q2727" s="142">
        <f>TRUNC('TARIFA ENTREGA A DIRECCION USD'!D2728-'TARIFA ENTREGA A DIRECCION USD'!D2727,2)</f>
        <v>0.54</v>
      </c>
      <c r="R2727" s="190">
        <v>2720</v>
      </c>
      <c r="S2727" s="200">
        <f>TRUNC((('TARIFA ENTREGA A DIRECCION USD'!C2727-'TARIFA ENTREGA A DIRECCION USD'!D2727)/'TARIFA ENTREGA A DIRECCION USD'!D2727)+1,3)</f>
        <v>0.72399999999999998</v>
      </c>
      <c r="T2727" s="200">
        <f>TRUNC(('TARIFA ENTREGA A DIRECCION USD'!E2727-'TARIFA ENTREGA A DIRECCION USD'!D2727)/'TARIFA ENTREGA A DIRECCION USD'!D2727,3)</f>
        <v>0.25800000000000001</v>
      </c>
      <c r="U2727" s="200">
        <f>TRUNC(('TARIFA ENTREGA A DIRECCION USD'!F2727-'TARIFA ENTREGA A DIRECCION USD'!D2727)/'TARIFA ENTREGA A DIRECCION USD'!D2727,3)</f>
        <v>0.432</v>
      </c>
      <c r="V2727" s="200">
        <f>TRUNC(('TARIFA ENTREGA A DIRECCION USD'!G2727-'TARIFA ENTREGA A DIRECCION USD'!D2727)/'TARIFA ENTREGA A DIRECCION USD'!D2727,3)</f>
        <v>0.96399999999999997</v>
      </c>
      <c r="X2727" s="142">
        <v>16.12</v>
      </c>
      <c r="Y2727" s="190">
        <v>2720</v>
      </c>
      <c r="Z2727" s="200">
        <v>0.55000000000000004</v>
      </c>
      <c r="AA2727" s="200">
        <v>0.13</v>
      </c>
      <c r="AB2727" s="200">
        <v>0.3</v>
      </c>
      <c r="AC2727" s="200">
        <v>0.85</v>
      </c>
      <c r="AL2727"/>
      <c r="AM2727"/>
      <c r="AN2727"/>
      <c r="AO2727"/>
      <c r="AP2727"/>
      <c r="AQ2727"/>
      <c r="AR2727"/>
      <c r="AS2727"/>
      <c r="AT2727"/>
      <c r="AU2727"/>
    </row>
    <row r="2728" spans="17:47" x14ac:dyDescent="0.2">
      <c r="Q2728" s="142">
        <f>TRUNC('TARIFA ENTREGA A DIRECCION USD'!D2729-'TARIFA ENTREGA A DIRECCION USD'!D2728,2)</f>
        <v>0.54</v>
      </c>
      <c r="R2728" s="190">
        <v>2721</v>
      </c>
      <c r="S2728" s="200">
        <f>TRUNC((('TARIFA ENTREGA A DIRECCION USD'!C2728-'TARIFA ENTREGA A DIRECCION USD'!D2728)/'TARIFA ENTREGA A DIRECCION USD'!D2728)+1,3)</f>
        <v>0.72399999999999998</v>
      </c>
      <c r="T2728" s="200">
        <f>TRUNC(('TARIFA ENTREGA A DIRECCION USD'!E2728-'TARIFA ENTREGA A DIRECCION USD'!D2728)/'TARIFA ENTREGA A DIRECCION USD'!D2728,3)</f>
        <v>0.25800000000000001</v>
      </c>
      <c r="U2728" s="200">
        <f>TRUNC(('TARIFA ENTREGA A DIRECCION USD'!F2728-'TARIFA ENTREGA A DIRECCION USD'!D2728)/'TARIFA ENTREGA A DIRECCION USD'!D2728,3)</f>
        <v>0.432</v>
      </c>
      <c r="V2728" s="200">
        <f>TRUNC(('TARIFA ENTREGA A DIRECCION USD'!G2728-'TARIFA ENTREGA A DIRECCION USD'!D2728)/'TARIFA ENTREGA A DIRECCION USD'!D2728,3)</f>
        <v>0.96399999999999997</v>
      </c>
      <c r="X2728" s="142">
        <v>16.12</v>
      </c>
      <c r="Y2728" s="190">
        <v>2721</v>
      </c>
      <c r="Z2728" s="200">
        <v>0.55000000000000004</v>
      </c>
      <c r="AA2728" s="200">
        <v>0.13</v>
      </c>
      <c r="AB2728" s="200">
        <v>0.3</v>
      </c>
      <c r="AC2728" s="200">
        <v>0.85</v>
      </c>
      <c r="AL2728"/>
      <c r="AM2728"/>
      <c r="AN2728"/>
      <c r="AO2728"/>
      <c r="AP2728"/>
      <c r="AQ2728"/>
      <c r="AR2728"/>
      <c r="AS2728"/>
      <c r="AT2728"/>
      <c r="AU2728"/>
    </row>
    <row r="2729" spans="17:47" x14ac:dyDescent="0.2">
      <c r="Q2729" s="142">
        <f>TRUNC('TARIFA ENTREGA A DIRECCION USD'!D2730-'TARIFA ENTREGA A DIRECCION USD'!D2729,2)</f>
        <v>0.54</v>
      </c>
      <c r="R2729" s="190">
        <v>2722</v>
      </c>
      <c r="S2729" s="200">
        <f>TRUNC((('TARIFA ENTREGA A DIRECCION USD'!C2729-'TARIFA ENTREGA A DIRECCION USD'!D2729)/'TARIFA ENTREGA A DIRECCION USD'!D2729)+1,3)</f>
        <v>0.72399999999999998</v>
      </c>
      <c r="T2729" s="200">
        <f>TRUNC(('TARIFA ENTREGA A DIRECCION USD'!E2729-'TARIFA ENTREGA A DIRECCION USD'!D2729)/'TARIFA ENTREGA A DIRECCION USD'!D2729,3)</f>
        <v>0.25800000000000001</v>
      </c>
      <c r="U2729" s="200">
        <f>TRUNC(('TARIFA ENTREGA A DIRECCION USD'!F2729-'TARIFA ENTREGA A DIRECCION USD'!D2729)/'TARIFA ENTREGA A DIRECCION USD'!D2729,3)</f>
        <v>0.432</v>
      </c>
      <c r="V2729" s="200">
        <f>TRUNC(('TARIFA ENTREGA A DIRECCION USD'!G2729-'TARIFA ENTREGA A DIRECCION USD'!D2729)/'TARIFA ENTREGA A DIRECCION USD'!D2729,3)</f>
        <v>0.96399999999999997</v>
      </c>
      <c r="X2729" s="142">
        <v>16.12</v>
      </c>
      <c r="Y2729" s="190">
        <v>2722</v>
      </c>
      <c r="Z2729" s="200">
        <v>0.55000000000000004</v>
      </c>
      <c r="AA2729" s="200">
        <v>0.13</v>
      </c>
      <c r="AB2729" s="200">
        <v>0.3</v>
      </c>
      <c r="AC2729" s="200">
        <v>0.85</v>
      </c>
      <c r="AL2729"/>
      <c r="AM2729"/>
      <c r="AN2729"/>
      <c r="AO2729"/>
      <c r="AP2729"/>
      <c r="AQ2729"/>
      <c r="AR2729"/>
      <c r="AS2729"/>
      <c r="AT2729"/>
      <c r="AU2729"/>
    </row>
    <row r="2730" spans="17:47" x14ac:dyDescent="0.2">
      <c r="Q2730" s="142">
        <f>TRUNC('TARIFA ENTREGA A DIRECCION USD'!D2731-'TARIFA ENTREGA A DIRECCION USD'!D2730,2)</f>
        <v>0.54</v>
      </c>
      <c r="R2730" s="190">
        <v>2723</v>
      </c>
      <c r="S2730" s="200">
        <f>TRUNC((('TARIFA ENTREGA A DIRECCION USD'!C2730-'TARIFA ENTREGA A DIRECCION USD'!D2730)/'TARIFA ENTREGA A DIRECCION USD'!D2730)+1,3)</f>
        <v>0.72399999999999998</v>
      </c>
      <c r="T2730" s="200">
        <f>TRUNC(('TARIFA ENTREGA A DIRECCION USD'!E2730-'TARIFA ENTREGA A DIRECCION USD'!D2730)/'TARIFA ENTREGA A DIRECCION USD'!D2730,3)</f>
        <v>0.25800000000000001</v>
      </c>
      <c r="U2730" s="200">
        <f>TRUNC(('TARIFA ENTREGA A DIRECCION USD'!F2730-'TARIFA ENTREGA A DIRECCION USD'!D2730)/'TARIFA ENTREGA A DIRECCION USD'!D2730,3)</f>
        <v>0.433</v>
      </c>
      <c r="V2730" s="200">
        <f>TRUNC(('TARIFA ENTREGA A DIRECCION USD'!G2730-'TARIFA ENTREGA A DIRECCION USD'!D2730)/'TARIFA ENTREGA A DIRECCION USD'!D2730,3)</f>
        <v>0.96399999999999997</v>
      </c>
      <c r="X2730" s="142">
        <v>16.12</v>
      </c>
      <c r="Y2730" s="190">
        <v>2723</v>
      </c>
      <c r="Z2730" s="200">
        <v>0.55000000000000004</v>
      </c>
      <c r="AA2730" s="200">
        <v>0.13</v>
      </c>
      <c r="AB2730" s="200">
        <v>0.3</v>
      </c>
      <c r="AC2730" s="200">
        <v>0.85</v>
      </c>
      <c r="AL2730"/>
      <c r="AM2730"/>
      <c r="AN2730"/>
      <c r="AO2730"/>
      <c r="AP2730"/>
      <c r="AQ2730"/>
      <c r="AR2730"/>
      <c r="AS2730"/>
      <c r="AT2730"/>
      <c r="AU2730"/>
    </row>
    <row r="2731" spans="17:47" x14ac:dyDescent="0.2">
      <c r="Q2731" s="142">
        <f>TRUNC('TARIFA ENTREGA A DIRECCION USD'!D2732-'TARIFA ENTREGA A DIRECCION USD'!D2731,2)</f>
        <v>0.54</v>
      </c>
      <c r="R2731" s="190">
        <v>2724</v>
      </c>
      <c r="S2731" s="200">
        <f>TRUNC((('TARIFA ENTREGA A DIRECCION USD'!C2731-'TARIFA ENTREGA A DIRECCION USD'!D2731)/'TARIFA ENTREGA A DIRECCION USD'!D2731)+1,3)</f>
        <v>0.72399999999999998</v>
      </c>
      <c r="T2731" s="200">
        <f>TRUNC(('TARIFA ENTREGA A DIRECCION USD'!E2731-'TARIFA ENTREGA A DIRECCION USD'!D2731)/'TARIFA ENTREGA A DIRECCION USD'!D2731,3)</f>
        <v>0.25800000000000001</v>
      </c>
      <c r="U2731" s="200">
        <f>TRUNC(('TARIFA ENTREGA A DIRECCION USD'!F2731-'TARIFA ENTREGA A DIRECCION USD'!D2731)/'TARIFA ENTREGA A DIRECCION USD'!D2731,3)</f>
        <v>0.433</v>
      </c>
      <c r="V2731" s="200">
        <f>TRUNC(('TARIFA ENTREGA A DIRECCION USD'!G2731-'TARIFA ENTREGA A DIRECCION USD'!D2731)/'TARIFA ENTREGA A DIRECCION USD'!D2731,3)</f>
        <v>0.96399999999999997</v>
      </c>
      <c r="X2731" s="142">
        <v>16.12</v>
      </c>
      <c r="Y2731" s="190">
        <v>2724</v>
      </c>
      <c r="Z2731" s="200">
        <v>0.55000000000000004</v>
      </c>
      <c r="AA2731" s="200">
        <v>0.13</v>
      </c>
      <c r="AB2731" s="200">
        <v>0.3</v>
      </c>
      <c r="AC2731" s="200">
        <v>0.85</v>
      </c>
      <c r="AL2731"/>
      <c r="AM2731"/>
      <c r="AN2731"/>
      <c r="AO2731"/>
      <c r="AP2731"/>
      <c r="AQ2731"/>
      <c r="AR2731"/>
      <c r="AS2731"/>
      <c r="AT2731"/>
      <c r="AU2731"/>
    </row>
    <row r="2732" spans="17:47" x14ac:dyDescent="0.2">
      <c r="Q2732" s="142">
        <f>TRUNC('TARIFA ENTREGA A DIRECCION USD'!D2733-'TARIFA ENTREGA A DIRECCION USD'!D2732,2)</f>
        <v>0.54</v>
      </c>
      <c r="R2732" s="190">
        <v>2725</v>
      </c>
      <c r="S2732" s="200">
        <f>TRUNC((('TARIFA ENTREGA A DIRECCION USD'!C2732-'TARIFA ENTREGA A DIRECCION USD'!D2732)/'TARIFA ENTREGA A DIRECCION USD'!D2732)+1,3)</f>
        <v>0.72399999999999998</v>
      </c>
      <c r="T2732" s="200">
        <f>TRUNC(('TARIFA ENTREGA A DIRECCION USD'!E2732-'TARIFA ENTREGA A DIRECCION USD'!D2732)/'TARIFA ENTREGA A DIRECCION USD'!D2732,3)</f>
        <v>0.25800000000000001</v>
      </c>
      <c r="U2732" s="200">
        <f>TRUNC(('TARIFA ENTREGA A DIRECCION USD'!F2732-'TARIFA ENTREGA A DIRECCION USD'!D2732)/'TARIFA ENTREGA A DIRECCION USD'!D2732,3)</f>
        <v>0.433</v>
      </c>
      <c r="V2732" s="200">
        <f>TRUNC(('TARIFA ENTREGA A DIRECCION USD'!G2732-'TARIFA ENTREGA A DIRECCION USD'!D2732)/'TARIFA ENTREGA A DIRECCION USD'!D2732,3)</f>
        <v>0.96399999999999997</v>
      </c>
      <c r="X2732" s="142">
        <v>16.12</v>
      </c>
      <c r="Y2732" s="190">
        <v>2725</v>
      </c>
      <c r="Z2732" s="200">
        <v>0.55000000000000004</v>
      </c>
      <c r="AA2732" s="200">
        <v>0.13</v>
      </c>
      <c r="AB2732" s="200">
        <v>0.3</v>
      </c>
      <c r="AC2732" s="200">
        <v>0.85</v>
      </c>
      <c r="AL2732"/>
      <c r="AM2732"/>
      <c r="AN2732"/>
      <c r="AO2732"/>
      <c r="AP2732"/>
      <c r="AQ2732"/>
      <c r="AR2732"/>
      <c r="AS2732"/>
      <c r="AT2732"/>
      <c r="AU2732"/>
    </row>
    <row r="2733" spans="17:47" x14ac:dyDescent="0.2">
      <c r="Q2733" s="142">
        <f>TRUNC('TARIFA ENTREGA A DIRECCION USD'!D2734-'TARIFA ENTREGA A DIRECCION USD'!D2733,2)</f>
        <v>0.54</v>
      </c>
      <c r="R2733" s="190">
        <v>2726</v>
      </c>
      <c r="S2733" s="200">
        <f>TRUNC((('TARIFA ENTREGA A DIRECCION USD'!C2733-'TARIFA ENTREGA A DIRECCION USD'!D2733)/'TARIFA ENTREGA A DIRECCION USD'!D2733)+1,3)</f>
        <v>0.72399999999999998</v>
      </c>
      <c r="T2733" s="200">
        <f>TRUNC(('TARIFA ENTREGA A DIRECCION USD'!E2733-'TARIFA ENTREGA A DIRECCION USD'!D2733)/'TARIFA ENTREGA A DIRECCION USD'!D2733,3)</f>
        <v>0.25800000000000001</v>
      </c>
      <c r="U2733" s="200">
        <f>TRUNC(('TARIFA ENTREGA A DIRECCION USD'!F2733-'TARIFA ENTREGA A DIRECCION USD'!D2733)/'TARIFA ENTREGA A DIRECCION USD'!D2733,3)</f>
        <v>0.433</v>
      </c>
      <c r="V2733" s="200">
        <f>TRUNC(('TARIFA ENTREGA A DIRECCION USD'!G2733-'TARIFA ENTREGA A DIRECCION USD'!D2733)/'TARIFA ENTREGA A DIRECCION USD'!D2733,3)</f>
        <v>0.96399999999999997</v>
      </c>
      <c r="X2733" s="142">
        <v>16.12</v>
      </c>
      <c r="Y2733" s="190">
        <v>2726</v>
      </c>
      <c r="Z2733" s="200">
        <v>0.55000000000000004</v>
      </c>
      <c r="AA2733" s="200">
        <v>0.13</v>
      </c>
      <c r="AB2733" s="200">
        <v>0.3</v>
      </c>
      <c r="AC2733" s="200">
        <v>0.85</v>
      </c>
      <c r="AL2733"/>
      <c r="AM2733"/>
      <c r="AN2733"/>
      <c r="AO2733"/>
      <c r="AP2733"/>
      <c r="AQ2733"/>
      <c r="AR2733"/>
      <c r="AS2733"/>
      <c r="AT2733"/>
      <c r="AU2733"/>
    </row>
    <row r="2734" spans="17:47" x14ac:dyDescent="0.2">
      <c r="Q2734" s="142">
        <f>TRUNC('TARIFA ENTREGA A DIRECCION USD'!D2735-'TARIFA ENTREGA A DIRECCION USD'!D2734,2)</f>
        <v>0.54</v>
      </c>
      <c r="R2734" s="190">
        <v>2727</v>
      </c>
      <c r="S2734" s="200">
        <f>TRUNC((('TARIFA ENTREGA A DIRECCION USD'!C2734-'TARIFA ENTREGA A DIRECCION USD'!D2734)/'TARIFA ENTREGA A DIRECCION USD'!D2734)+1,3)</f>
        <v>0.72399999999999998</v>
      </c>
      <c r="T2734" s="200">
        <f>TRUNC(('TARIFA ENTREGA A DIRECCION USD'!E2734-'TARIFA ENTREGA A DIRECCION USD'!D2734)/'TARIFA ENTREGA A DIRECCION USD'!D2734,3)</f>
        <v>0.25800000000000001</v>
      </c>
      <c r="U2734" s="200">
        <f>TRUNC(('TARIFA ENTREGA A DIRECCION USD'!F2734-'TARIFA ENTREGA A DIRECCION USD'!D2734)/'TARIFA ENTREGA A DIRECCION USD'!D2734,3)</f>
        <v>0.433</v>
      </c>
      <c r="V2734" s="200">
        <f>TRUNC(('TARIFA ENTREGA A DIRECCION USD'!G2734-'TARIFA ENTREGA A DIRECCION USD'!D2734)/'TARIFA ENTREGA A DIRECCION USD'!D2734,3)</f>
        <v>0.96399999999999997</v>
      </c>
      <c r="X2734" s="142">
        <v>16.12</v>
      </c>
      <c r="Y2734" s="190">
        <v>2727</v>
      </c>
      <c r="Z2734" s="200">
        <v>0.55000000000000004</v>
      </c>
      <c r="AA2734" s="200">
        <v>0.13</v>
      </c>
      <c r="AB2734" s="200">
        <v>0.3</v>
      </c>
      <c r="AC2734" s="200">
        <v>0.85</v>
      </c>
      <c r="AL2734"/>
      <c r="AM2734"/>
      <c r="AN2734"/>
      <c r="AO2734"/>
      <c r="AP2734"/>
      <c r="AQ2734"/>
      <c r="AR2734"/>
      <c r="AS2734"/>
      <c r="AT2734"/>
      <c r="AU2734"/>
    </row>
    <row r="2735" spans="17:47" x14ac:dyDescent="0.2">
      <c r="Q2735" s="142">
        <f>TRUNC('TARIFA ENTREGA A DIRECCION USD'!D2736-'TARIFA ENTREGA A DIRECCION USD'!D2735,2)</f>
        <v>0.54</v>
      </c>
      <c r="R2735" s="190">
        <v>2728</v>
      </c>
      <c r="S2735" s="200">
        <f>TRUNC((('TARIFA ENTREGA A DIRECCION USD'!C2735-'TARIFA ENTREGA A DIRECCION USD'!D2735)/'TARIFA ENTREGA A DIRECCION USD'!D2735)+1,3)</f>
        <v>0.72399999999999998</v>
      </c>
      <c r="T2735" s="200">
        <f>TRUNC(('TARIFA ENTREGA A DIRECCION USD'!E2735-'TARIFA ENTREGA A DIRECCION USD'!D2735)/'TARIFA ENTREGA A DIRECCION USD'!D2735,3)</f>
        <v>0.25800000000000001</v>
      </c>
      <c r="U2735" s="200">
        <f>TRUNC(('TARIFA ENTREGA A DIRECCION USD'!F2735-'TARIFA ENTREGA A DIRECCION USD'!D2735)/'TARIFA ENTREGA A DIRECCION USD'!D2735,3)</f>
        <v>0.433</v>
      </c>
      <c r="V2735" s="200">
        <f>TRUNC(('TARIFA ENTREGA A DIRECCION USD'!G2735-'TARIFA ENTREGA A DIRECCION USD'!D2735)/'TARIFA ENTREGA A DIRECCION USD'!D2735,3)</f>
        <v>0.96399999999999997</v>
      </c>
      <c r="X2735" s="142">
        <v>16.12</v>
      </c>
      <c r="Y2735" s="190">
        <v>2728</v>
      </c>
      <c r="Z2735" s="200">
        <v>0.55000000000000004</v>
      </c>
      <c r="AA2735" s="200">
        <v>0.13</v>
      </c>
      <c r="AB2735" s="200">
        <v>0.3</v>
      </c>
      <c r="AC2735" s="200">
        <v>0.85</v>
      </c>
      <c r="AL2735"/>
      <c r="AM2735"/>
      <c r="AN2735"/>
      <c r="AO2735"/>
      <c r="AP2735"/>
      <c r="AQ2735"/>
      <c r="AR2735"/>
      <c r="AS2735"/>
      <c r="AT2735"/>
      <c r="AU2735"/>
    </row>
    <row r="2736" spans="17:47" x14ac:dyDescent="0.2">
      <c r="Q2736" s="142">
        <f>TRUNC('TARIFA ENTREGA A DIRECCION USD'!D2737-'TARIFA ENTREGA A DIRECCION USD'!D2736,2)</f>
        <v>0.54</v>
      </c>
      <c r="R2736" s="190">
        <v>2729</v>
      </c>
      <c r="S2736" s="200">
        <f>TRUNC((('TARIFA ENTREGA A DIRECCION USD'!C2736-'TARIFA ENTREGA A DIRECCION USD'!D2736)/'TARIFA ENTREGA A DIRECCION USD'!D2736)+1,3)</f>
        <v>0.72399999999999998</v>
      </c>
      <c r="T2736" s="200">
        <f>TRUNC(('TARIFA ENTREGA A DIRECCION USD'!E2736-'TARIFA ENTREGA A DIRECCION USD'!D2736)/'TARIFA ENTREGA A DIRECCION USD'!D2736,3)</f>
        <v>0.25800000000000001</v>
      </c>
      <c r="U2736" s="200">
        <f>TRUNC(('TARIFA ENTREGA A DIRECCION USD'!F2736-'TARIFA ENTREGA A DIRECCION USD'!D2736)/'TARIFA ENTREGA A DIRECCION USD'!D2736,3)</f>
        <v>0.433</v>
      </c>
      <c r="V2736" s="200">
        <f>TRUNC(('TARIFA ENTREGA A DIRECCION USD'!G2736-'TARIFA ENTREGA A DIRECCION USD'!D2736)/'TARIFA ENTREGA A DIRECCION USD'!D2736,3)</f>
        <v>0.96399999999999997</v>
      </c>
      <c r="X2736" s="142">
        <v>16.12</v>
      </c>
      <c r="Y2736" s="190">
        <v>2729</v>
      </c>
      <c r="Z2736" s="200">
        <v>0.55000000000000004</v>
      </c>
      <c r="AA2736" s="200">
        <v>0.13</v>
      </c>
      <c r="AB2736" s="200">
        <v>0.3</v>
      </c>
      <c r="AC2736" s="200">
        <v>0.85</v>
      </c>
      <c r="AL2736"/>
      <c r="AM2736"/>
      <c r="AN2736"/>
      <c r="AO2736"/>
      <c r="AP2736"/>
      <c r="AQ2736"/>
      <c r="AR2736"/>
      <c r="AS2736"/>
      <c r="AT2736"/>
      <c r="AU2736"/>
    </row>
    <row r="2737" spans="17:47" x14ac:dyDescent="0.2">
      <c r="Q2737" s="142">
        <f>TRUNC('TARIFA ENTREGA A DIRECCION USD'!D2738-'TARIFA ENTREGA A DIRECCION USD'!D2737,2)</f>
        <v>0.54</v>
      </c>
      <c r="R2737" s="190">
        <v>2730</v>
      </c>
      <c r="S2737" s="200">
        <f>TRUNC((('TARIFA ENTREGA A DIRECCION USD'!C2737-'TARIFA ENTREGA A DIRECCION USD'!D2737)/'TARIFA ENTREGA A DIRECCION USD'!D2737)+1,3)</f>
        <v>0.72399999999999998</v>
      </c>
      <c r="T2737" s="200">
        <f>TRUNC(('TARIFA ENTREGA A DIRECCION USD'!E2737-'TARIFA ENTREGA A DIRECCION USD'!D2737)/'TARIFA ENTREGA A DIRECCION USD'!D2737,3)</f>
        <v>0.25800000000000001</v>
      </c>
      <c r="U2737" s="200">
        <f>TRUNC(('TARIFA ENTREGA A DIRECCION USD'!F2737-'TARIFA ENTREGA A DIRECCION USD'!D2737)/'TARIFA ENTREGA A DIRECCION USD'!D2737,3)</f>
        <v>0.433</v>
      </c>
      <c r="V2737" s="200">
        <f>TRUNC(('TARIFA ENTREGA A DIRECCION USD'!G2737-'TARIFA ENTREGA A DIRECCION USD'!D2737)/'TARIFA ENTREGA A DIRECCION USD'!D2737,3)</f>
        <v>0.96399999999999997</v>
      </c>
      <c r="X2737" s="142">
        <v>16.12</v>
      </c>
      <c r="Y2737" s="190">
        <v>2730</v>
      </c>
      <c r="Z2737" s="200">
        <v>0.55000000000000004</v>
      </c>
      <c r="AA2737" s="200">
        <v>0.13</v>
      </c>
      <c r="AB2737" s="200">
        <v>0.3</v>
      </c>
      <c r="AC2737" s="200">
        <v>0.85</v>
      </c>
      <c r="AL2737"/>
      <c r="AM2737"/>
      <c r="AN2737"/>
      <c r="AO2737"/>
      <c r="AP2737"/>
      <c r="AQ2737"/>
      <c r="AR2737"/>
      <c r="AS2737"/>
      <c r="AT2737"/>
      <c r="AU2737"/>
    </row>
    <row r="2738" spans="17:47" x14ac:dyDescent="0.2">
      <c r="Q2738" s="142">
        <f>TRUNC('TARIFA ENTREGA A DIRECCION USD'!D2739-'TARIFA ENTREGA A DIRECCION USD'!D2738,2)</f>
        <v>0.54</v>
      </c>
      <c r="R2738" s="190">
        <v>2731</v>
      </c>
      <c r="S2738" s="200">
        <f>TRUNC((('TARIFA ENTREGA A DIRECCION USD'!C2738-'TARIFA ENTREGA A DIRECCION USD'!D2738)/'TARIFA ENTREGA A DIRECCION USD'!D2738)+1,3)</f>
        <v>0.72399999999999998</v>
      </c>
      <c r="T2738" s="200">
        <f>TRUNC(('TARIFA ENTREGA A DIRECCION USD'!E2738-'TARIFA ENTREGA A DIRECCION USD'!D2738)/'TARIFA ENTREGA A DIRECCION USD'!D2738,3)</f>
        <v>0.25800000000000001</v>
      </c>
      <c r="U2738" s="200">
        <f>TRUNC(('TARIFA ENTREGA A DIRECCION USD'!F2738-'TARIFA ENTREGA A DIRECCION USD'!D2738)/'TARIFA ENTREGA A DIRECCION USD'!D2738,3)</f>
        <v>0.433</v>
      </c>
      <c r="V2738" s="200">
        <f>TRUNC(('TARIFA ENTREGA A DIRECCION USD'!G2738-'TARIFA ENTREGA A DIRECCION USD'!D2738)/'TARIFA ENTREGA A DIRECCION USD'!D2738,3)</f>
        <v>0.96399999999999997</v>
      </c>
      <c r="X2738" s="142">
        <v>16.12</v>
      </c>
      <c r="Y2738" s="190">
        <v>2731</v>
      </c>
      <c r="Z2738" s="200">
        <v>0.55000000000000004</v>
      </c>
      <c r="AA2738" s="200">
        <v>0.13</v>
      </c>
      <c r="AB2738" s="200">
        <v>0.3</v>
      </c>
      <c r="AC2738" s="200">
        <v>0.85</v>
      </c>
      <c r="AL2738"/>
      <c r="AM2738"/>
      <c r="AN2738"/>
      <c r="AO2738"/>
      <c r="AP2738"/>
      <c r="AQ2738"/>
      <c r="AR2738"/>
      <c r="AS2738"/>
      <c r="AT2738"/>
      <c r="AU2738"/>
    </row>
    <row r="2739" spans="17:47" x14ac:dyDescent="0.2">
      <c r="Q2739" s="142">
        <f>TRUNC('TARIFA ENTREGA A DIRECCION USD'!D2740-'TARIFA ENTREGA A DIRECCION USD'!D2739,2)</f>
        <v>0.54</v>
      </c>
      <c r="R2739" s="190">
        <v>2732</v>
      </c>
      <c r="S2739" s="200">
        <f>TRUNC((('TARIFA ENTREGA A DIRECCION USD'!C2739-'TARIFA ENTREGA A DIRECCION USD'!D2739)/'TARIFA ENTREGA A DIRECCION USD'!D2739)+1,3)</f>
        <v>0.72399999999999998</v>
      </c>
      <c r="T2739" s="200">
        <f>TRUNC(('TARIFA ENTREGA A DIRECCION USD'!E2739-'TARIFA ENTREGA A DIRECCION USD'!D2739)/'TARIFA ENTREGA A DIRECCION USD'!D2739,3)</f>
        <v>0.25800000000000001</v>
      </c>
      <c r="U2739" s="200">
        <f>TRUNC(('TARIFA ENTREGA A DIRECCION USD'!F2739-'TARIFA ENTREGA A DIRECCION USD'!D2739)/'TARIFA ENTREGA A DIRECCION USD'!D2739,3)</f>
        <v>0.433</v>
      </c>
      <c r="V2739" s="200">
        <f>TRUNC(('TARIFA ENTREGA A DIRECCION USD'!G2739-'TARIFA ENTREGA A DIRECCION USD'!D2739)/'TARIFA ENTREGA A DIRECCION USD'!D2739,3)</f>
        <v>0.96399999999999997</v>
      </c>
      <c r="X2739" s="142">
        <v>16.12</v>
      </c>
      <c r="Y2739" s="190">
        <v>2732</v>
      </c>
      <c r="Z2739" s="200">
        <v>0.55000000000000004</v>
      </c>
      <c r="AA2739" s="200">
        <v>0.13</v>
      </c>
      <c r="AB2739" s="200">
        <v>0.3</v>
      </c>
      <c r="AC2739" s="200">
        <v>0.85</v>
      </c>
      <c r="AL2739"/>
      <c r="AM2739"/>
      <c r="AN2739"/>
      <c r="AO2739"/>
      <c r="AP2739"/>
      <c r="AQ2739"/>
      <c r="AR2739"/>
      <c r="AS2739"/>
      <c r="AT2739"/>
      <c r="AU2739"/>
    </row>
    <row r="2740" spans="17:47" x14ac:dyDescent="0.2">
      <c r="Q2740" s="142">
        <f>TRUNC('TARIFA ENTREGA A DIRECCION USD'!D2741-'TARIFA ENTREGA A DIRECCION USD'!D2740,2)</f>
        <v>0.54</v>
      </c>
      <c r="R2740" s="190">
        <v>2733</v>
      </c>
      <c r="S2740" s="200">
        <f>TRUNC((('TARIFA ENTREGA A DIRECCION USD'!C2740-'TARIFA ENTREGA A DIRECCION USD'!D2740)/'TARIFA ENTREGA A DIRECCION USD'!D2740)+1,3)</f>
        <v>0.72399999999999998</v>
      </c>
      <c r="T2740" s="200">
        <f>TRUNC(('TARIFA ENTREGA A DIRECCION USD'!E2740-'TARIFA ENTREGA A DIRECCION USD'!D2740)/'TARIFA ENTREGA A DIRECCION USD'!D2740,3)</f>
        <v>0.25800000000000001</v>
      </c>
      <c r="U2740" s="200">
        <f>TRUNC(('TARIFA ENTREGA A DIRECCION USD'!F2740-'TARIFA ENTREGA A DIRECCION USD'!D2740)/'TARIFA ENTREGA A DIRECCION USD'!D2740,3)</f>
        <v>0.433</v>
      </c>
      <c r="V2740" s="200">
        <f>TRUNC(('TARIFA ENTREGA A DIRECCION USD'!G2740-'TARIFA ENTREGA A DIRECCION USD'!D2740)/'TARIFA ENTREGA A DIRECCION USD'!D2740,3)</f>
        <v>0.96399999999999997</v>
      </c>
      <c r="X2740" s="142">
        <v>16.12</v>
      </c>
      <c r="Y2740" s="190">
        <v>2733</v>
      </c>
      <c r="Z2740" s="200">
        <v>0.55000000000000004</v>
      </c>
      <c r="AA2740" s="200">
        <v>0.13</v>
      </c>
      <c r="AB2740" s="200">
        <v>0.3</v>
      </c>
      <c r="AC2740" s="200">
        <v>0.85</v>
      </c>
      <c r="AL2740"/>
      <c r="AM2740"/>
      <c r="AN2740"/>
      <c r="AO2740"/>
      <c r="AP2740"/>
      <c r="AQ2740"/>
      <c r="AR2740"/>
      <c r="AS2740"/>
      <c r="AT2740"/>
      <c r="AU2740"/>
    </row>
    <row r="2741" spans="17:47" x14ac:dyDescent="0.2">
      <c r="Q2741" s="142">
        <f>TRUNC('TARIFA ENTREGA A DIRECCION USD'!D2742-'TARIFA ENTREGA A DIRECCION USD'!D2741,2)</f>
        <v>0.54</v>
      </c>
      <c r="R2741" s="190">
        <v>2734</v>
      </c>
      <c r="S2741" s="200">
        <f>TRUNC((('TARIFA ENTREGA A DIRECCION USD'!C2741-'TARIFA ENTREGA A DIRECCION USD'!D2741)/'TARIFA ENTREGA A DIRECCION USD'!D2741)+1,3)</f>
        <v>0.72399999999999998</v>
      </c>
      <c r="T2741" s="200">
        <f>TRUNC(('TARIFA ENTREGA A DIRECCION USD'!E2741-'TARIFA ENTREGA A DIRECCION USD'!D2741)/'TARIFA ENTREGA A DIRECCION USD'!D2741,3)</f>
        <v>0.25800000000000001</v>
      </c>
      <c r="U2741" s="200">
        <f>TRUNC(('TARIFA ENTREGA A DIRECCION USD'!F2741-'TARIFA ENTREGA A DIRECCION USD'!D2741)/'TARIFA ENTREGA A DIRECCION USD'!D2741,3)</f>
        <v>0.433</v>
      </c>
      <c r="V2741" s="200">
        <f>TRUNC(('TARIFA ENTREGA A DIRECCION USD'!G2741-'TARIFA ENTREGA A DIRECCION USD'!D2741)/'TARIFA ENTREGA A DIRECCION USD'!D2741,3)</f>
        <v>0.96399999999999997</v>
      </c>
      <c r="X2741" s="142">
        <v>16.12</v>
      </c>
      <c r="Y2741" s="190">
        <v>2734</v>
      </c>
      <c r="Z2741" s="200">
        <v>0.55000000000000004</v>
      </c>
      <c r="AA2741" s="200">
        <v>0.13</v>
      </c>
      <c r="AB2741" s="200">
        <v>0.3</v>
      </c>
      <c r="AC2741" s="200">
        <v>0.85</v>
      </c>
      <c r="AL2741"/>
      <c r="AM2741"/>
      <c r="AN2741"/>
      <c r="AO2741"/>
      <c r="AP2741"/>
      <c r="AQ2741"/>
      <c r="AR2741"/>
      <c r="AS2741"/>
      <c r="AT2741"/>
      <c r="AU2741"/>
    </row>
    <row r="2742" spans="17:47" x14ac:dyDescent="0.2">
      <c r="Q2742" s="142">
        <f>TRUNC('TARIFA ENTREGA A DIRECCION USD'!D2743-'TARIFA ENTREGA A DIRECCION USD'!D2742,2)</f>
        <v>0.54</v>
      </c>
      <c r="R2742" s="190">
        <v>2735</v>
      </c>
      <c r="S2742" s="200">
        <f>TRUNC((('TARIFA ENTREGA A DIRECCION USD'!C2742-'TARIFA ENTREGA A DIRECCION USD'!D2742)/'TARIFA ENTREGA A DIRECCION USD'!D2742)+1,3)</f>
        <v>0.72399999999999998</v>
      </c>
      <c r="T2742" s="200">
        <f>TRUNC(('TARIFA ENTREGA A DIRECCION USD'!E2742-'TARIFA ENTREGA A DIRECCION USD'!D2742)/'TARIFA ENTREGA A DIRECCION USD'!D2742,3)</f>
        <v>0.25800000000000001</v>
      </c>
      <c r="U2742" s="200">
        <f>TRUNC(('TARIFA ENTREGA A DIRECCION USD'!F2742-'TARIFA ENTREGA A DIRECCION USD'!D2742)/'TARIFA ENTREGA A DIRECCION USD'!D2742,3)</f>
        <v>0.433</v>
      </c>
      <c r="V2742" s="200">
        <f>TRUNC(('TARIFA ENTREGA A DIRECCION USD'!G2742-'TARIFA ENTREGA A DIRECCION USD'!D2742)/'TARIFA ENTREGA A DIRECCION USD'!D2742,3)</f>
        <v>0.96399999999999997</v>
      </c>
      <c r="X2742" s="142">
        <v>16.12</v>
      </c>
      <c r="Y2742" s="190">
        <v>2735</v>
      </c>
      <c r="Z2742" s="200">
        <v>0.55000000000000004</v>
      </c>
      <c r="AA2742" s="200">
        <v>0.13</v>
      </c>
      <c r="AB2742" s="200">
        <v>0.3</v>
      </c>
      <c r="AC2742" s="200">
        <v>0.85</v>
      </c>
      <c r="AL2742"/>
      <c r="AM2742"/>
      <c r="AN2742"/>
      <c r="AO2742"/>
      <c r="AP2742"/>
      <c r="AQ2742"/>
      <c r="AR2742"/>
      <c r="AS2742"/>
      <c r="AT2742"/>
      <c r="AU2742"/>
    </row>
    <row r="2743" spans="17:47" x14ac:dyDescent="0.2">
      <c r="Q2743" s="142">
        <f>TRUNC('TARIFA ENTREGA A DIRECCION USD'!D2744-'TARIFA ENTREGA A DIRECCION USD'!D2743,2)</f>
        <v>0.54</v>
      </c>
      <c r="R2743" s="190">
        <v>2736</v>
      </c>
      <c r="S2743" s="200">
        <f>TRUNC((('TARIFA ENTREGA A DIRECCION USD'!C2743-'TARIFA ENTREGA A DIRECCION USD'!D2743)/'TARIFA ENTREGA A DIRECCION USD'!D2743)+1,3)</f>
        <v>0.72399999999999998</v>
      </c>
      <c r="T2743" s="200">
        <f>TRUNC(('TARIFA ENTREGA A DIRECCION USD'!E2743-'TARIFA ENTREGA A DIRECCION USD'!D2743)/'TARIFA ENTREGA A DIRECCION USD'!D2743,3)</f>
        <v>0.25800000000000001</v>
      </c>
      <c r="U2743" s="200">
        <f>TRUNC(('TARIFA ENTREGA A DIRECCION USD'!F2743-'TARIFA ENTREGA A DIRECCION USD'!D2743)/'TARIFA ENTREGA A DIRECCION USD'!D2743,3)</f>
        <v>0.433</v>
      </c>
      <c r="V2743" s="200">
        <f>TRUNC(('TARIFA ENTREGA A DIRECCION USD'!G2743-'TARIFA ENTREGA A DIRECCION USD'!D2743)/'TARIFA ENTREGA A DIRECCION USD'!D2743,3)</f>
        <v>0.96399999999999997</v>
      </c>
      <c r="X2743" s="142">
        <v>16.12</v>
      </c>
      <c r="Y2743" s="190">
        <v>2736</v>
      </c>
      <c r="Z2743" s="200">
        <v>0.55000000000000004</v>
      </c>
      <c r="AA2743" s="200">
        <v>0.13</v>
      </c>
      <c r="AB2743" s="200">
        <v>0.3</v>
      </c>
      <c r="AC2743" s="200">
        <v>0.85</v>
      </c>
      <c r="AL2743"/>
      <c r="AM2743"/>
      <c r="AN2743"/>
      <c r="AO2743"/>
      <c r="AP2743"/>
      <c r="AQ2743"/>
      <c r="AR2743"/>
      <c r="AS2743"/>
      <c r="AT2743"/>
      <c r="AU2743"/>
    </row>
    <row r="2744" spans="17:47" x14ac:dyDescent="0.2">
      <c r="Q2744" s="142">
        <f>TRUNC('TARIFA ENTREGA A DIRECCION USD'!D2745-'TARIFA ENTREGA A DIRECCION USD'!D2744,2)</f>
        <v>0.54</v>
      </c>
      <c r="R2744" s="190">
        <v>2737</v>
      </c>
      <c r="S2744" s="200">
        <f>TRUNC((('TARIFA ENTREGA A DIRECCION USD'!C2744-'TARIFA ENTREGA A DIRECCION USD'!D2744)/'TARIFA ENTREGA A DIRECCION USD'!D2744)+1,3)</f>
        <v>0.72399999999999998</v>
      </c>
      <c r="T2744" s="200">
        <f>TRUNC(('TARIFA ENTREGA A DIRECCION USD'!E2744-'TARIFA ENTREGA A DIRECCION USD'!D2744)/'TARIFA ENTREGA A DIRECCION USD'!D2744,3)</f>
        <v>0.25800000000000001</v>
      </c>
      <c r="U2744" s="200">
        <f>TRUNC(('TARIFA ENTREGA A DIRECCION USD'!F2744-'TARIFA ENTREGA A DIRECCION USD'!D2744)/'TARIFA ENTREGA A DIRECCION USD'!D2744,3)</f>
        <v>0.433</v>
      </c>
      <c r="V2744" s="200">
        <f>TRUNC(('TARIFA ENTREGA A DIRECCION USD'!G2744-'TARIFA ENTREGA A DIRECCION USD'!D2744)/'TARIFA ENTREGA A DIRECCION USD'!D2744,3)</f>
        <v>0.96399999999999997</v>
      </c>
      <c r="X2744" s="142">
        <v>16.12</v>
      </c>
      <c r="Y2744" s="190">
        <v>2737</v>
      </c>
      <c r="Z2744" s="200">
        <v>0.55000000000000004</v>
      </c>
      <c r="AA2744" s="200">
        <v>0.13</v>
      </c>
      <c r="AB2744" s="200">
        <v>0.3</v>
      </c>
      <c r="AC2744" s="200">
        <v>0.85</v>
      </c>
      <c r="AL2744"/>
      <c r="AM2744"/>
      <c r="AN2744"/>
      <c r="AO2744"/>
      <c r="AP2744"/>
      <c r="AQ2744"/>
      <c r="AR2744"/>
      <c r="AS2744"/>
      <c r="AT2744"/>
      <c r="AU2744"/>
    </row>
    <row r="2745" spans="17:47" x14ac:dyDescent="0.2">
      <c r="Q2745" s="142">
        <f>TRUNC('TARIFA ENTREGA A DIRECCION USD'!D2746-'TARIFA ENTREGA A DIRECCION USD'!D2745,2)</f>
        <v>0.54</v>
      </c>
      <c r="R2745" s="190">
        <v>2738</v>
      </c>
      <c r="S2745" s="200">
        <f>TRUNC((('TARIFA ENTREGA A DIRECCION USD'!C2745-'TARIFA ENTREGA A DIRECCION USD'!D2745)/'TARIFA ENTREGA A DIRECCION USD'!D2745)+1,3)</f>
        <v>0.72399999999999998</v>
      </c>
      <c r="T2745" s="200">
        <f>TRUNC(('TARIFA ENTREGA A DIRECCION USD'!E2745-'TARIFA ENTREGA A DIRECCION USD'!D2745)/'TARIFA ENTREGA A DIRECCION USD'!D2745,3)</f>
        <v>0.25800000000000001</v>
      </c>
      <c r="U2745" s="200">
        <f>TRUNC(('TARIFA ENTREGA A DIRECCION USD'!F2745-'TARIFA ENTREGA A DIRECCION USD'!D2745)/'TARIFA ENTREGA A DIRECCION USD'!D2745,3)</f>
        <v>0.433</v>
      </c>
      <c r="V2745" s="200">
        <f>TRUNC(('TARIFA ENTREGA A DIRECCION USD'!G2745-'TARIFA ENTREGA A DIRECCION USD'!D2745)/'TARIFA ENTREGA A DIRECCION USD'!D2745,3)</f>
        <v>0.96399999999999997</v>
      </c>
      <c r="X2745" s="142">
        <v>16.12</v>
      </c>
      <c r="Y2745" s="190">
        <v>2738</v>
      </c>
      <c r="Z2745" s="200">
        <v>0.55000000000000004</v>
      </c>
      <c r="AA2745" s="200">
        <v>0.13</v>
      </c>
      <c r="AB2745" s="200">
        <v>0.3</v>
      </c>
      <c r="AC2745" s="200">
        <v>0.85</v>
      </c>
      <c r="AL2745"/>
      <c r="AM2745"/>
      <c r="AN2745"/>
      <c r="AO2745"/>
      <c r="AP2745"/>
      <c r="AQ2745"/>
      <c r="AR2745"/>
      <c r="AS2745"/>
      <c r="AT2745"/>
      <c r="AU2745"/>
    </row>
    <row r="2746" spans="17:47" x14ac:dyDescent="0.2">
      <c r="Q2746" s="142">
        <f>TRUNC('TARIFA ENTREGA A DIRECCION USD'!D2747-'TARIFA ENTREGA A DIRECCION USD'!D2746,2)</f>
        <v>0.54</v>
      </c>
      <c r="R2746" s="190">
        <v>2739</v>
      </c>
      <c r="S2746" s="200">
        <f>TRUNC((('TARIFA ENTREGA A DIRECCION USD'!C2746-'TARIFA ENTREGA A DIRECCION USD'!D2746)/'TARIFA ENTREGA A DIRECCION USD'!D2746)+1,3)</f>
        <v>0.72399999999999998</v>
      </c>
      <c r="T2746" s="200">
        <f>TRUNC(('TARIFA ENTREGA A DIRECCION USD'!E2746-'TARIFA ENTREGA A DIRECCION USD'!D2746)/'TARIFA ENTREGA A DIRECCION USD'!D2746,3)</f>
        <v>0.25800000000000001</v>
      </c>
      <c r="U2746" s="200">
        <f>TRUNC(('TARIFA ENTREGA A DIRECCION USD'!F2746-'TARIFA ENTREGA A DIRECCION USD'!D2746)/'TARIFA ENTREGA A DIRECCION USD'!D2746,3)</f>
        <v>0.433</v>
      </c>
      <c r="V2746" s="200">
        <f>TRUNC(('TARIFA ENTREGA A DIRECCION USD'!G2746-'TARIFA ENTREGA A DIRECCION USD'!D2746)/'TARIFA ENTREGA A DIRECCION USD'!D2746,3)</f>
        <v>0.96399999999999997</v>
      </c>
      <c r="X2746" s="142">
        <v>16.12</v>
      </c>
      <c r="Y2746" s="190">
        <v>2739</v>
      </c>
      <c r="Z2746" s="200">
        <v>0.55000000000000004</v>
      </c>
      <c r="AA2746" s="200">
        <v>0.13</v>
      </c>
      <c r="AB2746" s="200">
        <v>0.3</v>
      </c>
      <c r="AC2746" s="200">
        <v>0.85</v>
      </c>
      <c r="AL2746"/>
      <c r="AM2746"/>
      <c r="AN2746"/>
      <c r="AO2746"/>
      <c r="AP2746"/>
      <c r="AQ2746"/>
      <c r="AR2746"/>
      <c r="AS2746"/>
      <c r="AT2746"/>
      <c r="AU2746"/>
    </row>
    <row r="2747" spans="17:47" x14ac:dyDescent="0.2">
      <c r="Q2747" s="142">
        <f>TRUNC('TARIFA ENTREGA A DIRECCION USD'!D2748-'TARIFA ENTREGA A DIRECCION USD'!D2747,2)</f>
        <v>0.54</v>
      </c>
      <c r="R2747" s="190">
        <v>2740</v>
      </c>
      <c r="S2747" s="200">
        <f>TRUNC((('TARIFA ENTREGA A DIRECCION USD'!C2747-'TARIFA ENTREGA A DIRECCION USD'!D2747)/'TARIFA ENTREGA A DIRECCION USD'!D2747)+1,3)</f>
        <v>0.72399999999999998</v>
      </c>
      <c r="T2747" s="200">
        <f>TRUNC(('TARIFA ENTREGA A DIRECCION USD'!E2747-'TARIFA ENTREGA A DIRECCION USD'!D2747)/'TARIFA ENTREGA A DIRECCION USD'!D2747,3)</f>
        <v>0.25800000000000001</v>
      </c>
      <c r="U2747" s="200">
        <f>TRUNC(('TARIFA ENTREGA A DIRECCION USD'!F2747-'TARIFA ENTREGA A DIRECCION USD'!D2747)/'TARIFA ENTREGA A DIRECCION USD'!D2747,3)</f>
        <v>0.433</v>
      </c>
      <c r="V2747" s="200">
        <f>TRUNC(('TARIFA ENTREGA A DIRECCION USD'!G2747-'TARIFA ENTREGA A DIRECCION USD'!D2747)/'TARIFA ENTREGA A DIRECCION USD'!D2747,3)</f>
        <v>0.96399999999999997</v>
      </c>
      <c r="X2747" s="142">
        <v>16.12</v>
      </c>
      <c r="Y2747" s="190">
        <v>2740</v>
      </c>
      <c r="Z2747" s="200">
        <v>0.55000000000000004</v>
      </c>
      <c r="AA2747" s="200">
        <v>0.13</v>
      </c>
      <c r="AB2747" s="200">
        <v>0.3</v>
      </c>
      <c r="AC2747" s="200">
        <v>0.85</v>
      </c>
      <c r="AL2747"/>
      <c r="AM2747"/>
      <c r="AN2747"/>
      <c r="AO2747"/>
      <c r="AP2747"/>
      <c r="AQ2747"/>
      <c r="AR2747"/>
      <c r="AS2747"/>
      <c r="AT2747"/>
      <c r="AU2747"/>
    </row>
    <row r="2748" spans="17:47" x14ac:dyDescent="0.2">
      <c r="Q2748" s="142">
        <f>TRUNC('TARIFA ENTREGA A DIRECCION USD'!D2749-'TARIFA ENTREGA A DIRECCION USD'!D2748,2)</f>
        <v>0.54</v>
      </c>
      <c r="R2748" s="190">
        <v>2741</v>
      </c>
      <c r="S2748" s="200">
        <f>TRUNC((('TARIFA ENTREGA A DIRECCION USD'!C2748-'TARIFA ENTREGA A DIRECCION USD'!D2748)/'TARIFA ENTREGA A DIRECCION USD'!D2748)+1,3)</f>
        <v>0.72399999999999998</v>
      </c>
      <c r="T2748" s="200">
        <f>TRUNC(('TARIFA ENTREGA A DIRECCION USD'!E2748-'TARIFA ENTREGA A DIRECCION USD'!D2748)/'TARIFA ENTREGA A DIRECCION USD'!D2748,3)</f>
        <v>0.25800000000000001</v>
      </c>
      <c r="U2748" s="200">
        <f>TRUNC(('TARIFA ENTREGA A DIRECCION USD'!F2748-'TARIFA ENTREGA A DIRECCION USD'!D2748)/'TARIFA ENTREGA A DIRECCION USD'!D2748,3)</f>
        <v>0.433</v>
      </c>
      <c r="V2748" s="200">
        <f>TRUNC(('TARIFA ENTREGA A DIRECCION USD'!G2748-'TARIFA ENTREGA A DIRECCION USD'!D2748)/'TARIFA ENTREGA A DIRECCION USD'!D2748,3)</f>
        <v>0.96399999999999997</v>
      </c>
      <c r="X2748" s="142">
        <v>16.12</v>
      </c>
      <c r="Y2748" s="190">
        <v>2741</v>
      </c>
      <c r="Z2748" s="200">
        <v>0.55000000000000004</v>
      </c>
      <c r="AA2748" s="200">
        <v>0.13</v>
      </c>
      <c r="AB2748" s="200">
        <v>0.3</v>
      </c>
      <c r="AC2748" s="200">
        <v>0.85</v>
      </c>
      <c r="AL2748"/>
      <c r="AM2748"/>
      <c r="AN2748"/>
      <c r="AO2748"/>
      <c r="AP2748"/>
      <c r="AQ2748"/>
      <c r="AR2748"/>
      <c r="AS2748"/>
      <c r="AT2748"/>
      <c r="AU2748"/>
    </row>
    <row r="2749" spans="17:47" x14ac:dyDescent="0.2">
      <c r="Q2749" s="142">
        <f>TRUNC('TARIFA ENTREGA A DIRECCION USD'!D2750-'TARIFA ENTREGA A DIRECCION USD'!D2749,2)</f>
        <v>0.54</v>
      </c>
      <c r="R2749" s="190">
        <v>2742</v>
      </c>
      <c r="S2749" s="200">
        <f>TRUNC((('TARIFA ENTREGA A DIRECCION USD'!C2749-'TARIFA ENTREGA A DIRECCION USD'!D2749)/'TARIFA ENTREGA A DIRECCION USD'!D2749)+1,3)</f>
        <v>0.72399999999999998</v>
      </c>
      <c r="T2749" s="200">
        <f>TRUNC(('TARIFA ENTREGA A DIRECCION USD'!E2749-'TARIFA ENTREGA A DIRECCION USD'!D2749)/'TARIFA ENTREGA A DIRECCION USD'!D2749,3)</f>
        <v>0.25800000000000001</v>
      </c>
      <c r="U2749" s="200">
        <f>TRUNC(('TARIFA ENTREGA A DIRECCION USD'!F2749-'TARIFA ENTREGA A DIRECCION USD'!D2749)/'TARIFA ENTREGA A DIRECCION USD'!D2749,3)</f>
        <v>0.433</v>
      </c>
      <c r="V2749" s="200">
        <f>TRUNC(('TARIFA ENTREGA A DIRECCION USD'!G2749-'TARIFA ENTREGA A DIRECCION USD'!D2749)/'TARIFA ENTREGA A DIRECCION USD'!D2749,3)</f>
        <v>0.96399999999999997</v>
      </c>
      <c r="X2749" s="142">
        <v>16.12</v>
      </c>
      <c r="Y2749" s="190">
        <v>2742</v>
      </c>
      <c r="Z2749" s="200">
        <v>0.55000000000000004</v>
      </c>
      <c r="AA2749" s="200">
        <v>0.13</v>
      </c>
      <c r="AB2749" s="200">
        <v>0.3</v>
      </c>
      <c r="AC2749" s="200">
        <v>0.85</v>
      </c>
      <c r="AL2749"/>
      <c r="AM2749"/>
      <c r="AN2749"/>
      <c r="AO2749"/>
      <c r="AP2749"/>
      <c r="AQ2749"/>
      <c r="AR2749"/>
      <c r="AS2749"/>
      <c r="AT2749"/>
      <c r="AU2749"/>
    </row>
    <row r="2750" spans="17:47" x14ac:dyDescent="0.2">
      <c r="Q2750" s="142">
        <f>TRUNC('TARIFA ENTREGA A DIRECCION USD'!D2751-'TARIFA ENTREGA A DIRECCION USD'!D2750,2)</f>
        <v>0.54</v>
      </c>
      <c r="R2750" s="190">
        <v>2743</v>
      </c>
      <c r="S2750" s="200">
        <f>TRUNC((('TARIFA ENTREGA A DIRECCION USD'!C2750-'TARIFA ENTREGA A DIRECCION USD'!D2750)/'TARIFA ENTREGA A DIRECCION USD'!D2750)+1,3)</f>
        <v>0.72399999999999998</v>
      </c>
      <c r="T2750" s="200">
        <f>TRUNC(('TARIFA ENTREGA A DIRECCION USD'!E2750-'TARIFA ENTREGA A DIRECCION USD'!D2750)/'TARIFA ENTREGA A DIRECCION USD'!D2750,3)</f>
        <v>0.25800000000000001</v>
      </c>
      <c r="U2750" s="200">
        <f>TRUNC(('TARIFA ENTREGA A DIRECCION USD'!F2750-'TARIFA ENTREGA A DIRECCION USD'!D2750)/'TARIFA ENTREGA A DIRECCION USD'!D2750,3)</f>
        <v>0.433</v>
      </c>
      <c r="V2750" s="200">
        <f>TRUNC(('TARIFA ENTREGA A DIRECCION USD'!G2750-'TARIFA ENTREGA A DIRECCION USD'!D2750)/'TARIFA ENTREGA A DIRECCION USD'!D2750,3)</f>
        <v>0.96399999999999997</v>
      </c>
      <c r="X2750" s="142">
        <v>16.12</v>
      </c>
      <c r="Y2750" s="190">
        <v>2743</v>
      </c>
      <c r="Z2750" s="200">
        <v>0.55000000000000004</v>
      </c>
      <c r="AA2750" s="200">
        <v>0.13</v>
      </c>
      <c r="AB2750" s="200">
        <v>0.3</v>
      </c>
      <c r="AC2750" s="200">
        <v>0.85</v>
      </c>
      <c r="AL2750"/>
      <c r="AM2750"/>
      <c r="AN2750"/>
      <c r="AO2750"/>
      <c r="AP2750"/>
      <c r="AQ2750"/>
      <c r="AR2750"/>
      <c r="AS2750"/>
      <c r="AT2750"/>
      <c r="AU2750"/>
    </row>
    <row r="2751" spans="17:47" x14ac:dyDescent="0.2">
      <c r="Q2751" s="142">
        <f>TRUNC('TARIFA ENTREGA A DIRECCION USD'!D2752-'TARIFA ENTREGA A DIRECCION USD'!D2751,2)</f>
        <v>0.54</v>
      </c>
      <c r="R2751" s="190">
        <v>2744</v>
      </c>
      <c r="S2751" s="200">
        <f>TRUNC((('TARIFA ENTREGA A DIRECCION USD'!C2751-'TARIFA ENTREGA A DIRECCION USD'!D2751)/'TARIFA ENTREGA A DIRECCION USD'!D2751)+1,3)</f>
        <v>0.72399999999999998</v>
      </c>
      <c r="T2751" s="200">
        <f>TRUNC(('TARIFA ENTREGA A DIRECCION USD'!E2751-'TARIFA ENTREGA A DIRECCION USD'!D2751)/'TARIFA ENTREGA A DIRECCION USD'!D2751,3)</f>
        <v>0.25800000000000001</v>
      </c>
      <c r="U2751" s="200">
        <f>TRUNC(('TARIFA ENTREGA A DIRECCION USD'!F2751-'TARIFA ENTREGA A DIRECCION USD'!D2751)/'TARIFA ENTREGA A DIRECCION USD'!D2751,3)</f>
        <v>0.433</v>
      </c>
      <c r="V2751" s="200">
        <f>TRUNC(('TARIFA ENTREGA A DIRECCION USD'!G2751-'TARIFA ENTREGA A DIRECCION USD'!D2751)/'TARIFA ENTREGA A DIRECCION USD'!D2751,3)</f>
        <v>0.96399999999999997</v>
      </c>
      <c r="X2751" s="142">
        <v>16.12</v>
      </c>
      <c r="Y2751" s="190">
        <v>2744</v>
      </c>
      <c r="Z2751" s="200">
        <v>0.55000000000000004</v>
      </c>
      <c r="AA2751" s="200">
        <v>0.13</v>
      </c>
      <c r="AB2751" s="200">
        <v>0.3</v>
      </c>
      <c r="AC2751" s="200">
        <v>0.85</v>
      </c>
      <c r="AL2751"/>
      <c r="AM2751"/>
      <c r="AN2751"/>
      <c r="AO2751"/>
      <c r="AP2751"/>
      <c r="AQ2751"/>
      <c r="AR2751"/>
      <c r="AS2751"/>
      <c r="AT2751"/>
      <c r="AU2751"/>
    </row>
    <row r="2752" spans="17:47" x14ac:dyDescent="0.2">
      <c r="Q2752" s="142">
        <f>TRUNC('TARIFA ENTREGA A DIRECCION USD'!D2753-'TARIFA ENTREGA A DIRECCION USD'!D2752,2)</f>
        <v>0.54</v>
      </c>
      <c r="R2752" s="190">
        <v>2745</v>
      </c>
      <c r="S2752" s="200">
        <f>TRUNC((('TARIFA ENTREGA A DIRECCION USD'!C2752-'TARIFA ENTREGA A DIRECCION USD'!D2752)/'TARIFA ENTREGA A DIRECCION USD'!D2752)+1,3)</f>
        <v>0.72399999999999998</v>
      </c>
      <c r="T2752" s="200">
        <f>TRUNC(('TARIFA ENTREGA A DIRECCION USD'!E2752-'TARIFA ENTREGA A DIRECCION USD'!D2752)/'TARIFA ENTREGA A DIRECCION USD'!D2752,3)</f>
        <v>0.25800000000000001</v>
      </c>
      <c r="U2752" s="200">
        <f>TRUNC(('TARIFA ENTREGA A DIRECCION USD'!F2752-'TARIFA ENTREGA A DIRECCION USD'!D2752)/'TARIFA ENTREGA A DIRECCION USD'!D2752,3)</f>
        <v>0.433</v>
      </c>
      <c r="V2752" s="200">
        <f>TRUNC(('TARIFA ENTREGA A DIRECCION USD'!G2752-'TARIFA ENTREGA A DIRECCION USD'!D2752)/'TARIFA ENTREGA A DIRECCION USD'!D2752,3)</f>
        <v>0.96399999999999997</v>
      </c>
      <c r="X2752" s="142">
        <v>16.12</v>
      </c>
      <c r="Y2752" s="190">
        <v>2745</v>
      </c>
      <c r="Z2752" s="200">
        <v>0.55000000000000004</v>
      </c>
      <c r="AA2752" s="200">
        <v>0.13</v>
      </c>
      <c r="AB2752" s="200">
        <v>0.3</v>
      </c>
      <c r="AC2752" s="200">
        <v>0.85</v>
      </c>
      <c r="AL2752"/>
      <c r="AM2752"/>
      <c r="AN2752"/>
      <c r="AO2752"/>
      <c r="AP2752"/>
      <c r="AQ2752"/>
      <c r="AR2752"/>
      <c r="AS2752"/>
      <c r="AT2752"/>
      <c r="AU2752"/>
    </row>
    <row r="2753" spans="17:47" x14ac:dyDescent="0.2">
      <c r="Q2753" s="142">
        <f>TRUNC('TARIFA ENTREGA A DIRECCION USD'!D2754-'TARIFA ENTREGA A DIRECCION USD'!D2753,2)</f>
        <v>0.54</v>
      </c>
      <c r="R2753" s="190">
        <v>2746</v>
      </c>
      <c r="S2753" s="200">
        <f>TRUNC((('TARIFA ENTREGA A DIRECCION USD'!C2753-'TARIFA ENTREGA A DIRECCION USD'!D2753)/'TARIFA ENTREGA A DIRECCION USD'!D2753)+1,3)</f>
        <v>0.72399999999999998</v>
      </c>
      <c r="T2753" s="200">
        <f>TRUNC(('TARIFA ENTREGA A DIRECCION USD'!E2753-'TARIFA ENTREGA A DIRECCION USD'!D2753)/'TARIFA ENTREGA A DIRECCION USD'!D2753,3)</f>
        <v>0.25800000000000001</v>
      </c>
      <c r="U2753" s="200">
        <f>TRUNC(('TARIFA ENTREGA A DIRECCION USD'!F2753-'TARIFA ENTREGA A DIRECCION USD'!D2753)/'TARIFA ENTREGA A DIRECCION USD'!D2753,3)</f>
        <v>0.433</v>
      </c>
      <c r="V2753" s="200">
        <f>TRUNC(('TARIFA ENTREGA A DIRECCION USD'!G2753-'TARIFA ENTREGA A DIRECCION USD'!D2753)/'TARIFA ENTREGA A DIRECCION USD'!D2753,3)</f>
        <v>0.96399999999999997</v>
      </c>
      <c r="X2753" s="142">
        <v>16.12</v>
      </c>
      <c r="Y2753" s="190">
        <v>2746</v>
      </c>
      <c r="Z2753" s="200">
        <v>0.55000000000000004</v>
      </c>
      <c r="AA2753" s="200">
        <v>0.13</v>
      </c>
      <c r="AB2753" s="200">
        <v>0.3</v>
      </c>
      <c r="AC2753" s="200">
        <v>0.85</v>
      </c>
      <c r="AL2753"/>
      <c r="AM2753"/>
      <c r="AN2753"/>
      <c r="AO2753"/>
      <c r="AP2753"/>
      <c r="AQ2753"/>
      <c r="AR2753"/>
      <c r="AS2753"/>
      <c r="AT2753"/>
      <c r="AU2753"/>
    </row>
    <row r="2754" spans="17:47" x14ac:dyDescent="0.2">
      <c r="Q2754" s="142">
        <f>TRUNC('TARIFA ENTREGA A DIRECCION USD'!D2755-'TARIFA ENTREGA A DIRECCION USD'!D2754,2)</f>
        <v>0.54</v>
      </c>
      <c r="R2754" s="190">
        <v>2747</v>
      </c>
      <c r="S2754" s="200">
        <f>TRUNC((('TARIFA ENTREGA A DIRECCION USD'!C2754-'TARIFA ENTREGA A DIRECCION USD'!D2754)/'TARIFA ENTREGA A DIRECCION USD'!D2754)+1,3)</f>
        <v>0.72399999999999998</v>
      </c>
      <c r="T2754" s="200">
        <f>TRUNC(('TARIFA ENTREGA A DIRECCION USD'!E2754-'TARIFA ENTREGA A DIRECCION USD'!D2754)/'TARIFA ENTREGA A DIRECCION USD'!D2754,3)</f>
        <v>0.25800000000000001</v>
      </c>
      <c r="U2754" s="200">
        <f>TRUNC(('TARIFA ENTREGA A DIRECCION USD'!F2754-'TARIFA ENTREGA A DIRECCION USD'!D2754)/'TARIFA ENTREGA A DIRECCION USD'!D2754,3)</f>
        <v>0.433</v>
      </c>
      <c r="V2754" s="200">
        <f>TRUNC(('TARIFA ENTREGA A DIRECCION USD'!G2754-'TARIFA ENTREGA A DIRECCION USD'!D2754)/'TARIFA ENTREGA A DIRECCION USD'!D2754,3)</f>
        <v>0.96399999999999997</v>
      </c>
      <c r="X2754" s="142">
        <v>16.12</v>
      </c>
      <c r="Y2754" s="190">
        <v>2747</v>
      </c>
      <c r="Z2754" s="200">
        <v>0.55000000000000004</v>
      </c>
      <c r="AA2754" s="200">
        <v>0.13</v>
      </c>
      <c r="AB2754" s="200">
        <v>0.3</v>
      </c>
      <c r="AC2754" s="200">
        <v>0.85</v>
      </c>
      <c r="AL2754"/>
      <c r="AM2754"/>
      <c r="AN2754"/>
      <c r="AO2754"/>
      <c r="AP2754"/>
      <c r="AQ2754"/>
      <c r="AR2754"/>
      <c r="AS2754"/>
      <c r="AT2754"/>
      <c r="AU2754"/>
    </row>
    <row r="2755" spans="17:47" x14ac:dyDescent="0.2">
      <c r="Q2755" s="142">
        <f>TRUNC('TARIFA ENTREGA A DIRECCION USD'!D2756-'TARIFA ENTREGA A DIRECCION USD'!D2755,2)</f>
        <v>0.54</v>
      </c>
      <c r="R2755" s="190">
        <v>2748</v>
      </c>
      <c r="S2755" s="200">
        <f>TRUNC((('TARIFA ENTREGA A DIRECCION USD'!C2755-'TARIFA ENTREGA A DIRECCION USD'!D2755)/'TARIFA ENTREGA A DIRECCION USD'!D2755)+1,3)</f>
        <v>0.72399999999999998</v>
      </c>
      <c r="T2755" s="200">
        <f>TRUNC(('TARIFA ENTREGA A DIRECCION USD'!E2755-'TARIFA ENTREGA A DIRECCION USD'!D2755)/'TARIFA ENTREGA A DIRECCION USD'!D2755,3)</f>
        <v>0.25800000000000001</v>
      </c>
      <c r="U2755" s="200">
        <f>TRUNC(('TARIFA ENTREGA A DIRECCION USD'!F2755-'TARIFA ENTREGA A DIRECCION USD'!D2755)/'TARIFA ENTREGA A DIRECCION USD'!D2755,3)</f>
        <v>0.433</v>
      </c>
      <c r="V2755" s="200">
        <f>TRUNC(('TARIFA ENTREGA A DIRECCION USD'!G2755-'TARIFA ENTREGA A DIRECCION USD'!D2755)/'TARIFA ENTREGA A DIRECCION USD'!D2755,3)</f>
        <v>0.96399999999999997</v>
      </c>
      <c r="X2755" s="142">
        <v>16.12</v>
      </c>
      <c r="Y2755" s="190">
        <v>2748</v>
      </c>
      <c r="Z2755" s="200">
        <v>0.55000000000000004</v>
      </c>
      <c r="AA2755" s="200">
        <v>0.13</v>
      </c>
      <c r="AB2755" s="200">
        <v>0.3</v>
      </c>
      <c r="AC2755" s="200">
        <v>0.85</v>
      </c>
      <c r="AL2755"/>
      <c r="AM2755"/>
      <c r="AN2755"/>
      <c r="AO2755"/>
      <c r="AP2755"/>
      <c r="AQ2755"/>
      <c r="AR2755"/>
      <c r="AS2755"/>
      <c r="AT2755"/>
      <c r="AU2755"/>
    </row>
    <row r="2756" spans="17:47" x14ac:dyDescent="0.2">
      <c r="Q2756" s="142">
        <f>TRUNC('TARIFA ENTREGA A DIRECCION USD'!D2757-'TARIFA ENTREGA A DIRECCION USD'!D2756,2)</f>
        <v>0.54</v>
      </c>
      <c r="R2756" s="190">
        <v>2749</v>
      </c>
      <c r="S2756" s="200">
        <f>TRUNC((('TARIFA ENTREGA A DIRECCION USD'!C2756-'TARIFA ENTREGA A DIRECCION USD'!D2756)/'TARIFA ENTREGA A DIRECCION USD'!D2756)+1,3)</f>
        <v>0.72399999999999998</v>
      </c>
      <c r="T2756" s="200">
        <f>TRUNC(('TARIFA ENTREGA A DIRECCION USD'!E2756-'TARIFA ENTREGA A DIRECCION USD'!D2756)/'TARIFA ENTREGA A DIRECCION USD'!D2756,3)</f>
        <v>0.25800000000000001</v>
      </c>
      <c r="U2756" s="200">
        <f>TRUNC(('TARIFA ENTREGA A DIRECCION USD'!F2756-'TARIFA ENTREGA A DIRECCION USD'!D2756)/'TARIFA ENTREGA A DIRECCION USD'!D2756,3)</f>
        <v>0.433</v>
      </c>
      <c r="V2756" s="200">
        <f>TRUNC(('TARIFA ENTREGA A DIRECCION USD'!G2756-'TARIFA ENTREGA A DIRECCION USD'!D2756)/'TARIFA ENTREGA A DIRECCION USD'!D2756,3)</f>
        <v>0.96399999999999997</v>
      </c>
      <c r="X2756" s="142">
        <v>16.12</v>
      </c>
      <c r="Y2756" s="190">
        <v>2749</v>
      </c>
      <c r="Z2756" s="200">
        <v>0.55000000000000004</v>
      </c>
      <c r="AA2756" s="200">
        <v>0.13</v>
      </c>
      <c r="AB2756" s="200">
        <v>0.3</v>
      </c>
      <c r="AC2756" s="200">
        <v>0.85</v>
      </c>
      <c r="AL2756"/>
      <c r="AM2756"/>
      <c r="AN2756"/>
      <c r="AO2756"/>
      <c r="AP2756"/>
      <c r="AQ2756"/>
      <c r="AR2756"/>
      <c r="AS2756"/>
      <c r="AT2756"/>
      <c r="AU2756"/>
    </row>
    <row r="2757" spans="17:47" x14ac:dyDescent="0.2">
      <c r="Q2757" s="142">
        <f>TRUNC('TARIFA ENTREGA A DIRECCION USD'!D2758-'TARIFA ENTREGA A DIRECCION USD'!D2757,2)</f>
        <v>0.54</v>
      </c>
      <c r="R2757" s="190">
        <v>2750</v>
      </c>
      <c r="S2757" s="200">
        <f>TRUNC((('TARIFA ENTREGA A DIRECCION USD'!C2757-'TARIFA ENTREGA A DIRECCION USD'!D2757)/'TARIFA ENTREGA A DIRECCION USD'!D2757)+1,3)</f>
        <v>0.72399999999999998</v>
      </c>
      <c r="T2757" s="200">
        <f>TRUNC(('TARIFA ENTREGA A DIRECCION USD'!E2757-'TARIFA ENTREGA A DIRECCION USD'!D2757)/'TARIFA ENTREGA A DIRECCION USD'!D2757,3)</f>
        <v>0.25800000000000001</v>
      </c>
      <c r="U2757" s="200">
        <f>TRUNC(('TARIFA ENTREGA A DIRECCION USD'!F2757-'TARIFA ENTREGA A DIRECCION USD'!D2757)/'TARIFA ENTREGA A DIRECCION USD'!D2757,3)</f>
        <v>0.433</v>
      </c>
      <c r="V2757" s="200">
        <f>TRUNC(('TARIFA ENTREGA A DIRECCION USD'!G2757-'TARIFA ENTREGA A DIRECCION USD'!D2757)/'TARIFA ENTREGA A DIRECCION USD'!D2757,3)</f>
        <v>0.96399999999999997</v>
      </c>
      <c r="X2757" s="142">
        <v>16.12</v>
      </c>
      <c r="Y2757" s="190">
        <v>2750</v>
      </c>
      <c r="Z2757" s="200">
        <v>0.55000000000000004</v>
      </c>
      <c r="AA2757" s="200">
        <v>0.13</v>
      </c>
      <c r="AB2757" s="200">
        <v>0.3</v>
      </c>
      <c r="AC2757" s="200">
        <v>0.85</v>
      </c>
      <c r="AL2757"/>
      <c r="AM2757"/>
      <c r="AN2757"/>
      <c r="AO2757"/>
      <c r="AP2757"/>
      <c r="AQ2757"/>
      <c r="AR2757"/>
      <c r="AS2757"/>
      <c r="AT2757"/>
      <c r="AU2757"/>
    </row>
    <row r="2758" spans="17:47" x14ac:dyDescent="0.2">
      <c r="Q2758" s="142">
        <f>TRUNC('TARIFA ENTREGA A DIRECCION USD'!D2759-'TARIFA ENTREGA A DIRECCION USD'!D2758,2)</f>
        <v>0.54</v>
      </c>
      <c r="R2758" s="190">
        <v>2751</v>
      </c>
      <c r="S2758" s="200">
        <f>TRUNC((('TARIFA ENTREGA A DIRECCION USD'!C2758-'TARIFA ENTREGA A DIRECCION USD'!D2758)/'TARIFA ENTREGA A DIRECCION USD'!D2758)+1,3)</f>
        <v>0.72399999999999998</v>
      </c>
      <c r="T2758" s="200">
        <f>TRUNC(('TARIFA ENTREGA A DIRECCION USD'!E2758-'TARIFA ENTREGA A DIRECCION USD'!D2758)/'TARIFA ENTREGA A DIRECCION USD'!D2758,3)</f>
        <v>0.25800000000000001</v>
      </c>
      <c r="U2758" s="200">
        <f>TRUNC(('TARIFA ENTREGA A DIRECCION USD'!F2758-'TARIFA ENTREGA A DIRECCION USD'!D2758)/'TARIFA ENTREGA A DIRECCION USD'!D2758,3)</f>
        <v>0.433</v>
      </c>
      <c r="V2758" s="200">
        <f>TRUNC(('TARIFA ENTREGA A DIRECCION USD'!G2758-'TARIFA ENTREGA A DIRECCION USD'!D2758)/'TARIFA ENTREGA A DIRECCION USD'!D2758,3)</f>
        <v>0.96399999999999997</v>
      </c>
      <c r="X2758" s="142">
        <v>16.12</v>
      </c>
      <c r="Y2758" s="190">
        <v>2751</v>
      </c>
      <c r="Z2758" s="200">
        <v>0.55000000000000004</v>
      </c>
      <c r="AA2758" s="200">
        <v>0.13</v>
      </c>
      <c r="AB2758" s="200">
        <v>0.3</v>
      </c>
      <c r="AC2758" s="200">
        <v>0.85</v>
      </c>
      <c r="AL2758"/>
      <c r="AM2758"/>
      <c r="AN2758"/>
      <c r="AO2758"/>
      <c r="AP2758"/>
      <c r="AQ2758"/>
      <c r="AR2758"/>
      <c r="AS2758"/>
      <c r="AT2758"/>
      <c r="AU2758"/>
    </row>
    <row r="2759" spans="17:47" x14ac:dyDescent="0.2">
      <c r="Q2759" s="142">
        <f>TRUNC('TARIFA ENTREGA A DIRECCION USD'!D2760-'TARIFA ENTREGA A DIRECCION USD'!D2759,2)</f>
        <v>0.54</v>
      </c>
      <c r="R2759" s="190">
        <v>2752</v>
      </c>
      <c r="S2759" s="200">
        <f>TRUNC((('TARIFA ENTREGA A DIRECCION USD'!C2759-'TARIFA ENTREGA A DIRECCION USD'!D2759)/'TARIFA ENTREGA A DIRECCION USD'!D2759)+1,3)</f>
        <v>0.72399999999999998</v>
      </c>
      <c r="T2759" s="200">
        <f>TRUNC(('TARIFA ENTREGA A DIRECCION USD'!E2759-'TARIFA ENTREGA A DIRECCION USD'!D2759)/'TARIFA ENTREGA A DIRECCION USD'!D2759,3)</f>
        <v>0.25800000000000001</v>
      </c>
      <c r="U2759" s="200">
        <f>TRUNC(('TARIFA ENTREGA A DIRECCION USD'!F2759-'TARIFA ENTREGA A DIRECCION USD'!D2759)/'TARIFA ENTREGA A DIRECCION USD'!D2759,3)</f>
        <v>0.433</v>
      </c>
      <c r="V2759" s="200">
        <f>TRUNC(('TARIFA ENTREGA A DIRECCION USD'!G2759-'TARIFA ENTREGA A DIRECCION USD'!D2759)/'TARIFA ENTREGA A DIRECCION USD'!D2759,3)</f>
        <v>0.96399999999999997</v>
      </c>
      <c r="X2759" s="142">
        <v>16.12</v>
      </c>
      <c r="Y2759" s="190">
        <v>2752</v>
      </c>
      <c r="Z2759" s="200">
        <v>0.55000000000000004</v>
      </c>
      <c r="AA2759" s="200">
        <v>0.13</v>
      </c>
      <c r="AB2759" s="200">
        <v>0.3</v>
      </c>
      <c r="AC2759" s="200">
        <v>0.85</v>
      </c>
      <c r="AL2759"/>
      <c r="AM2759"/>
      <c r="AN2759"/>
      <c r="AO2759"/>
      <c r="AP2759"/>
      <c r="AQ2759"/>
      <c r="AR2759"/>
      <c r="AS2759"/>
      <c r="AT2759"/>
      <c r="AU2759"/>
    </row>
    <row r="2760" spans="17:47" x14ac:dyDescent="0.2">
      <c r="Q2760" s="142">
        <f>TRUNC('TARIFA ENTREGA A DIRECCION USD'!D2761-'TARIFA ENTREGA A DIRECCION USD'!D2760,2)</f>
        <v>0.54</v>
      </c>
      <c r="R2760" s="190">
        <v>2753</v>
      </c>
      <c r="S2760" s="200">
        <f>TRUNC((('TARIFA ENTREGA A DIRECCION USD'!C2760-'TARIFA ENTREGA A DIRECCION USD'!D2760)/'TARIFA ENTREGA A DIRECCION USD'!D2760)+1,3)</f>
        <v>0.72399999999999998</v>
      </c>
      <c r="T2760" s="200">
        <f>TRUNC(('TARIFA ENTREGA A DIRECCION USD'!E2760-'TARIFA ENTREGA A DIRECCION USD'!D2760)/'TARIFA ENTREGA A DIRECCION USD'!D2760,3)</f>
        <v>0.25800000000000001</v>
      </c>
      <c r="U2760" s="200">
        <f>TRUNC(('TARIFA ENTREGA A DIRECCION USD'!F2760-'TARIFA ENTREGA A DIRECCION USD'!D2760)/'TARIFA ENTREGA A DIRECCION USD'!D2760,3)</f>
        <v>0.433</v>
      </c>
      <c r="V2760" s="200">
        <f>TRUNC(('TARIFA ENTREGA A DIRECCION USD'!G2760-'TARIFA ENTREGA A DIRECCION USD'!D2760)/'TARIFA ENTREGA A DIRECCION USD'!D2760,3)</f>
        <v>0.96399999999999997</v>
      </c>
      <c r="X2760" s="142">
        <v>16.12</v>
      </c>
      <c r="Y2760" s="190">
        <v>2753</v>
      </c>
      <c r="Z2760" s="200">
        <v>0.55000000000000004</v>
      </c>
      <c r="AA2760" s="200">
        <v>0.13</v>
      </c>
      <c r="AB2760" s="200">
        <v>0.3</v>
      </c>
      <c r="AC2760" s="200">
        <v>0.85</v>
      </c>
      <c r="AL2760"/>
      <c r="AM2760"/>
      <c r="AN2760"/>
      <c r="AO2760"/>
      <c r="AP2760"/>
      <c r="AQ2760"/>
      <c r="AR2760"/>
      <c r="AS2760"/>
      <c r="AT2760"/>
      <c r="AU2760"/>
    </row>
    <row r="2761" spans="17:47" x14ac:dyDescent="0.2">
      <c r="Q2761" s="142">
        <f>TRUNC('TARIFA ENTREGA A DIRECCION USD'!D2762-'TARIFA ENTREGA A DIRECCION USD'!D2761,2)</f>
        <v>0.54</v>
      </c>
      <c r="R2761" s="190">
        <v>2754</v>
      </c>
      <c r="S2761" s="200">
        <f>TRUNC((('TARIFA ENTREGA A DIRECCION USD'!C2761-'TARIFA ENTREGA A DIRECCION USD'!D2761)/'TARIFA ENTREGA A DIRECCION USD'!D2761)+1,3)</f>
        <v>0.72399999999999998</v>
      </c>
      <c r="T2761" s="200">
        <f>TRUNC(('TARIFA ENTREGA A DIRECCION USD'!E2761-'TARIFA ENTREGA A DIRECCION USD'!D2761)/'TARIFA ENTREGA A DIRECCION USD'!D2761,3)</f>
        <v>0.25800000000000001</v>
      </c>
      <c r="U2761" s="200">
        <f>TRUNC(('TARIFA ENTREGA A DIRECCION USD'!F2761-'TARIFA ENTREGA A DIRECCION USD'!D2761)/'TARIFA ENTREGA A DIRECCION USD'!D2761,3)</f>
        <v>0.433</v>
      </c>
      <c r="V2761" s="200">
        <f>TRUNC(('TARIFA ENTREGA A DIRECCION USD'!G2761-'TARIFA ENTREGA A DIRECCION USD'!D2761)/'TARIFA ENTREGA A DIRECCION USD'!D2761,3)</f>
        <v>0.96399999999999997</v>
      </c>
      <c r="X2761" s="142">
        <v>16.12</v>
      </c>
      <c r="Y2761" s="190">
        <v>2754</v>
      </c>
      <c r="Z2761" s="200">
        <v>0.55000000000000004</v>
      </c>
      <c r="AA2761" s="200">
        <v>0.13</v>
      </c>
      <c r="AB2761" s="200">
        <v>0.3</v>
      </c>
      <c r="AC2761" s="200">
        <v>0.85</v>
      </c>
      <c r="AL2761"/>
      <c r="AM2761"/>
      <c r="AN2761"/>
      <c r="AO2761"/>
      <c r="AP2761"/>
      <c r="AQ2761"/>
      <c r="AR2761"/>
      <c r="AS2761"/>
      <c r="AT2761"/>
      <c r="AU2761"/>
    </row>
    <row r="2762" spans="17:47" x14ac:dyDescent="0.2">
      <c r="Q2762" s="142">
        <f>TRUNC('TARIFA ENTREGA A DIRECCION USD'!D2763-'TARIFA ENTREGA A DIRECCION USD'!D2762,2)</f>
        <v>0.54</v>
      </c>
      <c r="R2762" s="190">
        <v>2755</v>
      </c>
      <c r="S2762" s="200">
        <f>TRUNC((('TARIFA ENTREGA A DIRECCION USD'!C2762-'TARIFA ENTREGA A DIRECCION USD'!D2762)/'TARIFA ENTREGA A DIRECCION USD'!D2762)+1,3)</f>
        <v>0.72399999999999998</v>
      </c>
      <c r="T2762" s="200">
        <f>TRUNC(('TARIFA ENTREGA A DIRECCION USD'!E2762-'TARIFA ENTREGA A DIRECCION USD'!D2762)/'TARIFA ENTREGA A DIRECCION USD'!D2762,3)</f>
        <v>0.25800000000000001</v>
      </c>
      <c r="U2762" s="200">
        <f>TRUNC(('TARIFA ENTREGA A DIRECCION USD'!F2762-'TARIFA ENTREGA A DIRECCION USD'!D2762)/'TARIFA ENTREGA A DIRECCION USD'!D2762,3)</f>
        <v>0.433</v>
      </c>
      <c r="V2762" s="200">
        <f>TRUNC(('TARIFA ENTREGA A DIRECCION USD'!G2762-'TARIFA ENTREGA A DIRECCION USD'!D2762)/'TARIFA ENTREGA A DIRECCION USD'!D2762,3)</f>
        <v>0.96399999999999997</v>
      </c>
      <c r="X2762" s="142">
        <v>16.12</v>
      </c>
      <c r="Y2762" s="190">
        <v>2755</v>
      </c>
      <c r="Z2762" s="200">
        <v>0.55000000000000004</v>
      </c>
      <c r="AA2762" s="200">
        <v>0.13</v>
      </c>
      <c r="AB2762" s="200">
        <v>0.3</v>
      </c>
      <c r="AC2762" s="200">
        <v>0.85</v>
      </c>
      <c r="AL2762"/>
      <c r="AM2762"/>
      <c r="AN2762"/>
      <c r="AO2762"/>
      <c r="AP2762"/>
      <c r="AQ2762"/>
      <c r="AR2762"/>
      <c r="AS2762"/>
      <c r="AT2762"/>
      <c r="AU2762"/>
    </row>
    <row r="2763" spans="17:47" x14ac:dyDescent="0.2">
      <c r="Q2763" s="142">
        <f>TRUNC('TARIFA ENTREGA A DIRECCION USD'!D2764-'TARIFA ENTREGA A DIRECCION USD'!D2763,2)</f>
        <v>0.54</v>
      </c>
      <c r="R2763" s="190">
        <v>2756</v>
      </c>
      <c r="S2763" s="200">
        <f>TRUNC((('TARIFA ENTREGA A DIRECCION USD'!C2763-'TARIFA ENTREGA A DIRECCION USD'!D2763)/'TARIFA ENTREGA A DIRECCION USD'!D2763)+1,3)</f>
        <v>0.72399999999999998</v>
      </c>
      <c r="T2763" s="200">
        <f>TRUNC(('TARIFA ENTREGA A DIRECCION USD'!E2763-'TARIFA ENTREGA A DIRECCION USD'!D2763)/'TARIFA ENTREGA A DIRECCION USD'!D2763,3)</f>
        <v>0.25800000000000001</v>
      </c>
      <c r="U2763" s="200">
        <f>TRUNC(('TARIFA ENTREGA A DIRECCION USD'!F2763-'TARIFA ENTREGA A DIRECCION USD'!D2763)/'TARIFA ENTREGA A DIRECCION USD'!D2763,3)</f>
        <v>0.433</v>
      </c>
      <c r="V2763" s="200">
        <f>TRUNC(('TARIFA ENTREGA A DIRECCION USD'!G2763-'TARIFA ENTREGA A DIRECCION USD'!D2763)/'TARIFA ENTREGA A DIRECCION USD'!D2763,3)</f>
        <v>0.96399999999999997</v>
      </c>
      <c r="X2763" s="142">
        <v>16.12</v>
      </c>
      <c r="Y2763" s="190">
        <v>2756</v>
      </c>
      <c r="Z2763" s="200">
        <v>0.55000000000000004</v>
      </c>
      <c r="AA2763" s="200">
        <v>0.13</v>
      </c>
      <c r="AB2763" s="200">
        <v>0.3</v>
      </c>
      <c r="AC2763" s="200">
        <v>0.85</v>
      </c>
      <c r="AL2763"/>
      <c r="AM2763"/>
      <c r="AN2763"/>
      <c r="AO2763"/>
      <c r="AP2763"/>
      <c r="AQ2763"/>
      <c r="AR2763"/>
      <c r="AS2763"/>
      <c r="AT2763"/>
      <c r="AU2763"/>
    </row>
    <row r="2764" spans="17:47" x14ac:dyDescent="0.2">
      <c r="Q2764" s="142">
        <f>TRUNC('TARIFA ENTREGA A DIRECCION USD'!D2765-'TARIFA ENTREGA A DIRECCION USD'!D2764,2)</f>
        <v>0.54</v>
      </c>
      <c r="R2764" s="190">
        <v>2757</v>
      </c>
      <c r="S2764" s="200">
        <f>TRUNC((('TARIFA ENTREGA A DIRECCION USD'!C2764-'TARIFA ENTREGA A DIRECCION USD'!D2764)/'TARIFA ENTREGA A DIRECCION USD'!D2764)+1,3)</f>
        <v>0.72399999999999998</v>
      </c>
      <c r="T2764" s="200">
        <f>TRUNC(('TARIFA ENTREGA A DIRECCION USD'!E2764-'TARIFA ENTREGA A DIRECCION USD'!D2764)/'TARIFA ENTREGA A DIRECCION USD'!D2764,3)</f>
        <v>0.25800000000000001</v>
      </c>
      <c r="U2764" s="200">
        <f>TRUNC(('TARIFA ENTREGA A DIRECCION USD'!F2764-'TARIFA ENTREGA A DIRECCION USD'!D2764)/'TARIFA ENTREGA A DIRECCION USD'!D2764,3)</f>
        <v>0.433</v>
      </c>
      <c r="V2764" s="200">
        <f>TRUNC(('TARIFA ENTREGA A DIRECCION USD'!G2764-'TARIFA ENTREGA A DIRECCION USD'!D2764)/'TARIFA ENTREGA A DIRECCION USD'!D2764,3)</f>
        <v>0.96399999999999997</v>
      </c>
      <c r="X2764" s="142">
        <v>16.12</v>
      </c>
      <c r="Y2764" s="190">
        <v>2757</v>
      </c>
      <c r="Z2764" s="200">
        <v>0.55000000000000004</v>
      </c>
      <c r="AA2764" s="200">
        <v>0.13</v>
      </c>
      <c r="AB2764" s="200">
        <v>0.3</v>
      </c>
      <c r="AC2764" s="200">
        <v>0.85</v>
      </c>
      <c r="AL2764"/>
      <c r="AM2764"/>
      <c r="AN2764"/>
      <c r="AO2764"/>
      <c r="AP2764"/>
      <c r="AQ2764"/>
      <c r="AR2764"/>
      <c r="AS2764"/>
      <c r="AT2764"/>
      <c r="AU2764"/>
    </row>
    <row r="2765" spans="17:47" x14ac:dyDescent="0.2">
      <c r="Q2765" s="142">
        <f>TRUNC('TARIFA ENTREGA A DIRECCION USD'!D2766-'TARIFA ENTREGA A DIRECCION USD'!D2765,2)</f>
        <v>0.54</v>
      </c>
      <c r="R2765" s="190">
        <v>2758</v>
      </c>
      <c r="S2765" s="200">
        <f>TRUNC((('TARIFA ENTREGA A DIRECCION USD'!C2765-'TARIFA ENTREGA A DIRECCION USD'!D2765)/'TARIFA ENTREGA A DIRECCION USD'!D2765)+1,3)</f>
        <v>0.72399999999999998</v>
      </c>
      <c r="T2765" s="200">
        <f>TRUNC(('TARIFA ENTREGA A DIRECCION USD'!E2765-'TARIFA ENTREGA A DIRECCION USD'!D2765)/'TARIFA ENTREGA A DIRECCION USD'!D2765,3)</f>
        <v>0.25800000000000001</v>
      </c>
      <c r="U2765" s="200">
        <f>TRUNC(('TARIFA ENTREGA A DIRECCION USD'!F2765-'TARIFA ENTREGA A DIRECCION USD'!D2765)/'TARIFA ENTREGA A DIRECCION USD'!D2765,3)</f>
        <v>0.433</v>
      </c>
      <c r="V2765" s="200">
        <f>TRUNC(('TARIFA ENTREGA A DIRECCION USD'!G2765-'TARIFA ENTREGA A DIRECCION USD'!D2765)/'TARIFA ENTREGA A DIRECCION USD'!D2765,3)</f>
        <v>0.96399999999999997</v>
      </c>
      <c r="X2765" s="142">
        <v>16.12</v>
      </c>
      <c r="Y2765" s="190">
        <v>2758</v>
      </c>
      <c r="Z2765" s="200">
        <v>0.55000000000000004</v>
      </c>
      <c r="AA2765" s="200">
        <v>0.13</v>
      </c>
      <c r="AB2765" s="200">
        <v>0.3</v>
      </c>
      <c r="AC2765" s="200">
        <v>0.85</v>
      </c>
      <c r="AL2765"/>
      <c r="AM2765"/>
      <c r="AN2765"/>
      <c r="AO2765"/>
      <c r="AP2765"/>
      <c r="AQ2765"/>
      <c r="AR2765"/>
      <c r="AS2765"/>
      <c r="AT2765"/>
      <c r="AU2765"/>
    </row>
    <row r="2766" spans="17:47" x14ac:dyDescent="0.2">
      <c r="Q2766" s="142">
        <f>TRUNC('TARIFA ENTREGA A DIRECCION USD'!D2767-'TARIFA ENTREGA A DIRECCION USD'!D2766,2)</f>
        <v>0.54</v>
      </c>
      <c r="R2766" s="190">
        <v>2759</v>
      </c>
      <c r="S2766" s="200">
        <f>TRUNC((('TARIFA ENTREGA A DIRECCION USD'!C2766-'TARIFA ENTREGA A DIRECCION USD'!D2766)/'TARIFA ENTREGA A DIRECCION USD'!D2766)+1,3)</f>
        <v>0.72399999999999998</v>
      </c>
      <c r="T2766" s="200">
        <f>TRUNC(('TARIFA ENTREGA A DIRECCION USD'!E2766-'TARIFA ENTREGA A DIRECCION USD'!D2766)/'TARIFA ENTREGA A DIRECCION USD'!D2766,3)</f>
        <v>0.25800000000000001</v>
      </c>
      <c r="U2766" s="200">
        <f>TRUNC(('TARIFA ENTREGA A DIRECCION USD'!F2766-'TARIFA ENTREGA A DIRECCION USD'!D2766)/'TARIFA ENTREGA A DIRECCION USD'!D2766,3)</f>
        <v>0.433</v>
      </c>
      <c r="V2766" s="200">
        <f>TRUNC(('TARIFA ENTREGA A DIRECCION USD'!G2766-'TARIFA ENTREGA A DIRECCION USD'!D2766)/'TARIFA ENTREGA A DIRECCION USD'!D2766,3)</f>
        <v>0.96399999999999997</v>
      </c>
      <c r="X2766" s="142">
        <v>16.12</v>
      </c>
      <c r="Y2766" s="190">
        <v>2759</v>
      </c>
      <c r="Z2766" s="200">
        <v>0.55000000000000004</v>
      </c>
      <c r="AA2766" s="200">
        <v>0.13</v>
      </c>
      <c r="AB2766" s="200">
        <v>0.3</v>
      </c>
      <c r="AC2766" s="200">
        <v>0.85</v>
      </c>
      <c r="AL2766"/>
      <c r="AM2766"/>
      <c r="AN2766"/>
      <c r="AO2766"/>
      <c r="AP2766"/>
      <c r="AQ2766"/>
      <c r="AR2766"/>
      <c r="AS2766"/>
      <c r="AT2766"/>
      <c r="AU2766"/>
    </row>
    <row r="2767" spans="17:47" x14ac:dyDescent="0.2">
      <c r="Q2767" s="142">
        <f>TRUNC('TARIFA ENTREGA A DIRECCION USD'!D2768-'TARIFA ENTREGA A DIRECCION USD'!D2767,2)</f>
        <v>0.54</v>
      </c>
      <c r="R2767" s="190">
        <v>2760</v>
      </c>
      <c r="S2767" s="200">
        <f>TRUNC((('TARIFA ENTREGA A DIRECCION USD'!C2767-'TARIFA ENTREGA A DIRECCION USD'!D2767)/'TARIFA ENTREGA A DIRECCION USD'!D2767)+1,3)</f>
        <v>0.72399999999999998</v>
      </c>
      <c r="T2767" s="200">
        <f>TRUNC(('TARIFA ENTREGA A DIRECCION USD'!E2767-'TARIFA ENTREGA A DIRECCION USD'!D2767)/'TARIFA ENTREGA A DIRECCION USD'!D2767,3)</f>
        <v>0.25800000000000001</v>
      </c>
      <c r="U2767" s="200">
        <f>TRUNC(('TARIFA ENTREGA A DIRECCION USD'!F2767-'TARIFA ENTREGA A DIRECCION USD'!D2767)/'TARIFA ENTREGA A DIRECCION USD'!D2767,3)</f>
        <v>0.433</v>
      </c>
      <c r="V2767" s="200">
        <f>TRUNC(('TARIFA ENTREGA A DIRECCION USD'!G2767-'TARIFA ENTREGA A DIRECCION USD'!D2767)/'TARIFA ENTREGA A DIRECCION USD'!D2767,3)</f>
        <v>0.96399999999999997</v>
      </c>
      <c r="X2767" s="142">
        <v>16.12</v>
      </c>
      <c r="Y2767" s="190">
        <v>2760</v>
      </c>
      <c r="Z2767" s="200">
        <v>0.55000000000000004</v>
      </c>
      <c r="AA2767" s="200">
        <v>0.13</v>
      </c>
      <c r="AB2767" s="200">
        <v>0.3</v>
      </c>
      <c r="AC2767" s="200">
        <v>0.85</v>
      </c>
      <c r="AL2767"/>
      <c r="AM2767"/>
      <c r="AN2767"/>
      <c r="AO2767"/>
      <c r="AP2767"/>
      <c r="AQ2767"/>
      <c r="AR2767"/>
      <c r="AS2767"/>
      <c r="AT2767"/>
      <c r="AU2767"/>
    </row>
    <row r="2768" spans="17:47" x14ac:dyDescent="0.2">
      <c r="Q2768" s="142">
        <f>TRUNC('TARIFA ENTREGA A DIRECCION USD'!D2769-'TARIFA ENTREGA A DIRECCION USD'!D2768,2)</f>
        <v>0.54</v>
      </c>
      <c r="R2768" s="190">
        <v>2761</v>
      </c>
      <c r="S2768" s="200">
        <f>TRUNC((('TARIFA ENTREGA A DIRECCION USD'!C2768-'TARIFA ENTREGA A DIRECCION USD'!D2768)/'TARIFA ENTREGA A DIRECCION USD'!D2768)+1,3)</f>
        <v>0.72399999999999998</v>
      </c>
      <c r="T2768" s="200">
        <f>TRUNC(('TARIFA ENTREGA A DIRECCION USD'!E2768-'TARIFA ENTREGA A DIRECCION USD'!D2768)/'TARIFA ENTREGA A DIRECCION USD'!D2768,3)</f>
        <v>0.25800000000000001</v>
      </c>
      <c r="U2768" s="200">
        <f>TRUNC(('TARIFA ENTREGA A DIRECCION USD'!F2768-'TARIFA ENTREGA A DIRECCION USD'!D2768)/'TARIFA ENTREGA A DIRECCION USD'!D2768,3)</f>
        <v>0.433</v>
      </c>
      <c r="V2768" s="200">
        <f>TRUNC(('TARIFA ENTREGA A DIRECCION USD'!G2768-'TARIFA ENTREGA A DIRECCION USD'!D2768)/'TARIFA ENTREGA A DIRECCION USD'!D2768,3)</f>
        <v>0.96399999999999997</v>
      </c>
      <c r="X2768" s="142">
        <v>16.12</v>
      </c>
      <c r="Y2768" s="190">
        <v>2761</v>
      </c>
      <c r="Z2768" s="200">
        <v>0.55000000000000004</v>
      </c>
      <c r="AA2768" s="200">
        <v>0.13</v>
      </c>
      <c r="AB2768" s="200">
        <v>0.3</v>
      </c>
      <c r="AC2768" s="200">
        <v>0.85</v>
      </c>
      <c r="AL2768"/>
      <c r="AM2768"/>
      <c r="AN2768"/>
      <c r="AO2768"/>
      <c r="AP2768"/>
      <c r="AQ2768"/>
      <c r="AR2768"/>
      <c r="AS2768"/>
      <c r="AT2768"/>
      <c r="AU2768"/>
    </row>
    <row r="2769" spans="17:47" x14ac:dyDescent="0.2">
      <c r="Q2769" s="142">
        <f>TRUNC('TARIFA ENTREGA A DIRECCION USD'!D2770-'TARIFA ENTREGA A DIRECCION USD'!D2769,2)</f>
        <v>0.54</v>
      </c>
      <c r="R2769" s="190">
        <v>2762</v>
      </c>
      <c r="S2769" s="200">
        <f>TRUNC((('TARIFA ENTREGA A DIRECCION USD'!C2769-'TARIFA ENTREGA A DIRECCION USD'!D2769)/'TARIFA ENTREGA A DIRECCION USD'!D2769)+1,3)</f>
        <v>0.72399999999999998</v>
      </c>
      <c r="T2769" s="200">
        <f>TRUNC(('TARIFA ENTREGA A DIRECCION USD'!E2769-'TARIFA ENTREGA A DIRECCION USD'!D2769)/'TARIFA ENTREGA A DIRECCION USD'!D2769,3)</f>
        <v>0.25800000000000001</v>
      </c>
      <c r="U2769" s="200">
        <f>TRUNC(('TARIFA ENTREGA A DIRECCION USD'!F2769-'TARIFA ENTREGA A DIRECCION USD'!D2769)/'TARIFA ENTREGA A DIRECCION USD'!D2769,3)</f>
        <v>0.433</v>
      </c>
      <c r="V2769" s="200">
        <f>TRUNC(('TARIFA ENTREGA A DIRECCION USD'!G2769-'TARIFA ENTREGA A DIRECCION USD'!D2769)/'TARIFA ENTREGA A DIRECCION USD'!D2769,3)</f>
        <v>0.96399999999999997</v>
      </c>
      <c r="X2769" s="142">
        <v>16.12</v>
      </c>
      <c r="Y2769" s="190">
        <v>2762</v>
      </c>
      <c r="Z2769" s="200">
        <v>0.55000000000000004</v>
      </c>
      <c r="AA2769" s="200">
        <v>0.13</v>
      </c>
      <c r="AB2769" s="200">
        <v>0.3</v>
      </c>
      <c r="AC2769" s="200">
        <v>0.85</v>
      </c>
      <c r="AL2769"/>
      <c r="AM2769"/>
      <c r="AN2769"/>
      <c r="AO2769"/>
      <c r="AP2769"/>
      <c r="AQ2769"/>
      <c r="AR2769"/>
      <c r="AS2769"/>
      <c r="AT2769"/>
      <c r="AU2769"/>
    </row>
    <row r="2770" spans="17:47" x14ac:dyDescent="0.2">
      <c r="Q2770" s="142">
        <f>TRUNC('TARIFA ENTREGA A DIRECCION USD'!D2771-'TARIFA ENTREGA A DIRECCION USD'!D2770,2)</f>
        <v>0.54</v>
      </c>
      <c r="R2770" s="190">
        <v>2763</v>
      </c>
      <c r="S2770" s="200">
        <f>TRUNC((('TARIFA ENTREGA A DIRECCION USD'!C2770-'TARIFA ENTREGA A DIRECCION USD'!D2770)/'TARIFA ENTREGA A DIRECCION USD'!D2770)+1,3)</f>
        <v>0.72399999999999998</v>
      </c>
      <c r="T2770" s="200">
        <f>TRUNC(('TARIFA ENTREGA A DIRECCION USD'!E2770-'TARIFA ENTREGA A DIRECCION USD'!D2770)/'TARIFA ENTREGA A DIRECCION USD'!D2770,3)</f>
        <v>0.25800000000000001</v>
      </c>
      <c r="U2770" s="200">
        <f>TRUNC(('TARIFA ENTREGA A DIRECCION USD'!F2770-'TARIFA ENTREGA A DIRECCION USD'!D2770)/'TARIFA ENTREGA A DIRECCION USD'!D2770,3)</f>
        <v>0.433</v>
      </c>
      <c r="V2770" s="200">
        <f>TRUNC(('TARIFA ENTREGA A DIRECCION USD'!G2770-'TARIFA ENTREGA A DIRECCION USD'!D2770)/'TARIFA ENTREGA A DIRECCION USD'!D2770,3)</f>
        <v>0.96399999999999997</v>
      </c>
      <c r="X2770" s="142">
        <v>16.12</v>
      </c>
      <c r="Y2770" s="190">
        <v>2763</v>
      </c>
      <c r="Z2770" s="200">
        <v>0.55000000000000004</v>
      </c>
      <c r="AA2770" s="200">
        <v>0.13</v>
      </c>
      <c r="AB2770" s="200">
        <v>0.3</v>
      </c>
      <c r="AC2770" s="200">
        <v>0.85</v>
      </c>
      <c r="AL2770"/>
      <c r="AM2770"/>
      <c r="AN2770"/>
      <c r="AO2770"/>
      <c r="AP2770"/>
      <c r="AQ2770"/>
      <c r="AR2770"/>
      <c r="AS2770"/>
      <c r="AT2770"/>
      <c r="AU2770"/>
    </row>
    <row r="2771" spans="17:47" x14ac:dyDescent="0.2">
      <c r="Q2771" s="142">
        <f>TRUNC('TARIFA ENTREGA A DIRECCION USD'!D2772-'TARIFA ENTREGA A DIRECCION USD'!D2771,2)</f>
        <v>0.54</v>
      </c>
      <c r="R2771" s="190">
        <v>2764</v>
      </c>
      <c r="S2771" s="200">
        <f>TRUNC((('TARIFA ENTREGA A DIRECCION USD'!C2771-'TARIFA ENTREGA A DIRECCION USD'!D2771)/'TARIFA ENTREGA A DIRECCION USD'!D2771)+1,3)</f>
        <v>0.72399999999999998</v>
      </c>
      <c r="T2771" s="200">
        <f>TRUNC(('TARIFA ENTREGA A DIRECCION USD'!E2771-'TARIFA ENTREGA A DIRECCION USD'!D2771)/'TARIFA ENTREGA A DIRECCION USD'!D2771,3)</f>
        <v>0.25800000000000001</v>
      </c>
      <c r="U2771" s="200">
        <f>TRUNC(('TARIFA ENTREGA A DIRECCION USD'!F2771-'TARIFA ENTREGA A DIRECCION USD'!D2771)/'TARIFA ENTREGA A DIRECCION USD'!D2771,3)</f>
        <v>0.433</v>
      </c>
      <c r="V2771" s="200">
        <f>TRUNC(('TARIFA ENTREGA A DIRECCION USD'!G2771-'TARIFA ENTREGA A DIRECCION USD'!D2771)/'TARIFA ENTREGA A DIRECCION USD'!D2771,3)</f>
        <v>0.96399999999999997</v>
      </c>
      <c r="X2771" s="142">
        <v>16.12</v>
      </c>
      <c r="Y2771" s="190">
        <v>2764</v>
      </c>
      <c r="Z2771" s="200">
        <v>0.55000000000000004</v>
      </c>
      <c r="AA2771" s="200">
        <v>0.13</v>
      </c>
      <c r="AB2771" s="200">
        <v>0.3</v>
      </c>
      <c r="AC2771" s="200">
        <v>0.85</v>
      </c>
      <c r="AL2771"/>
      <c r="AM2771"/>
      <c r="AN2771"/>
      <c r="AO2771"/>
      <c r="AP2771"/>
      <c r="AQ2771"/>
      <c r="AR2771"/>
      <c r="AS2771"/>
      <c r="AT2771"/>
      <c r="AU2771"/>
    </row>
    <row r="2772" spans="17:47" x14ac:dyDescent="0.2">
      <c r="Q2772" s="142">
        <f>TRUNC('TARIFA ENTREGA A DIRECCION USD'!D2773-'TARIFA ENTREGA A DIRECCION USD'!D2772,2)</f>
        <v>0.54</v>
      </c>
      <c r="R2772" s="190">
        <v>2765</v>
      </c>
      <c r="S2772" s="200">
        <f>TRUNC((('TARIFA ENTREGA A DIRECCION USD'!C2772-'TARIFA ENTREGA A DIRECCION USD'!D2772)/'TARIFA ENTREGA A DIRECCION USD'!D2772)+1,3)</f>
        <v>0.72399999999999998</v>
      </c>
      <c r="T2772" s="200">
        <f>TRUNC(('TARIFA ENTREGA A DIRECCION USD'!E2772-'TARIFA ENTREGA A DIRECCION USD'!D2772)/'TARIFA ENTREGA A DIRECCION USD'!D2772,3)</f>
        <v>0.25800000000000001</v>
      </c>
      <c r="U2772" s="200">
        <f>TRUNC(('TARIFA ENTREGA A DIRECCION USD'!F2772-'TARIFA ENTREGA A DIRECCION USD'!D2772)/'TARIFA ENTREGA A DIRECCION USD'!D2772,3)</f>
        <v>0.433</v>
      </c>
      <c r="V2772" s="200">
        <f>TRUNC(('TARIFA ENTREGA A DIRECCION USD'!G2772-'TARIFA ENTREGA A DIRECCION USD'!D2772)/'TARIFA ENTREGA A DIRECCION USD'!D2772,3)</f>
        <v>0.96399999999999997</v>
      </c>
      <c r="X2772" s="142">
        <v>16.12</v>
      </c>
      <c r="Y2772" s="190">
        <v>2765</v>
      </c>
      <c r="Z2772" s="200">
        <v>0.55000000000000004</v>
      </c>
      <c r="AA2772" s="200">
        <v>0.13</v>
      </c>
      <c r="AB2772" s="200">
        <v>0.3</v>
      </c>
      <c r="AC2772" s="200">
        <v>0.85</v>
      </c>
      <c r="AL2772"/>
      <c r="AM2772"/>
      <c r="AN2772"/>
      <c r="AO2772"/>
      <c r="AP2772"/>
      <c r="AQ2772"/>
      <c r="AR2772"/>
      <c r="AS2772"/>
      <c r="AT2772"/>
      <c r="AU2772"/>
    </row>
    <row r="2773" spans="17:47" x14ac:dyDescent="0.2">
      <c r="Q2773" s="142">
        <f>TRUNC('TARIFA ENTREGA A DIRECCION USD'!D2774-'TARIFA ENTREGA A DIRECCION USD'!D2773,2)</f>
        <v>0.54</v>
      </c>
      <c r="R2773" s="190">
        <v>2766</v>
      </c>
      <c r="S2773" s="200">
        <f>TRUNC((('TARIFA ENTREGA A DIRECCION USD'!C2773-'TARIFA ENTREGA A DIRECCION USD'!D2773)/'TARIFA ENTREGA A DIRECCION USD'!D2773)+1,3)</f>
        <v>0.72399999999999998</v>
      </c>
      <c r="T2773" s="200">
        <f>TRUNC(('TARIFA ENTREGA A DIRECCION USD'!E2773-'TARIFA ENTREGA A DIRECCION USD'!D2773)/'TARIFA ENTREGA A DIRECCION USD'!D2773,3)</f>
        <v>0.25800000000000001</v>
      </c>
      <c r="U2773" s="200">
        <f>TRUNC(('TARIFA ENTREGA A DIRECCION USD'!F2773-'TARIFA ENTREGA A DIRECCION USD'!D2773)/'TARIFA ENTREGA A DIRECCION USD'!D2773,3)</f>
        <v>0.433</v>
      </c>
      <c r="V2773" s="200">
        <f>TRUNC(('TARIFA ENTREGA A DIRECCION USD'!G2773-'TARIFA ENTREGA A DIRECCION USD'!D2773)/'TARIFA ENTREGA A DIRECCION USD'!D2773,3)</f>
        <v>0.96399999999999997</v>
      </c>
      <c r="X2773" s="142">
        <v>16.12</v>
      </c>
      <c r="Y2773" s="190">
        <v>2766</v>
      </c>
      <c r="Z2773" s="200">
        <v>0.55000000000000004</v>
      </c>
      <c r="AA2773" s="200">
        <v>0.13</v>
      </c>
      <c r="AB2773" s="200">
        <v>0.3</v>
      </c>
      <c r="AC2773" s="200">
        <v>0.85</v>
      </c>
      <c r="AL2773"/>
      <c r="AM2773"/>
      <c r="AN2773"/>
      <c r="AO2773"/>
      <c r="AP2773"/>
      <c r="AQ2773"/>
      <c r="AR2773"/>
      <c r="AS2773"/>
      <c r="AT2773"/>
      <c r="AU2773"/>
    </row>
    <row r="2774" spans="17:47" x14ac:dyDescent="0.2">
      <c r="Q2774" s="142">
        <f>TRUNC('TARIFA ENTREGA A DIRECCION USD'!D2775-'TARIFA ENTREGA A DIRECCION USD'!D2774,2)</f>
        <v>0.54</v>
      </c>
      <c r="R2774" s="190">
        <v>2767</v>
      </c>
      <c r="S2774" s="200">
        <f>TRUNC((('TARIFA ENTREGA A DIRECCION USD'!C2774-'TARIFA ENTREGA A DIRECCION USD'!D2774)/'TARIFA ENTREGA A DIRECCION USD'!D2774)+1,3)</f>
        <v>0.72399999999999998</v>
      </c>
      <c r="T2774" s="200">
        <f>TRUNC(('TARIFA ENTREGA A DIRECCION USD'!E2774-'TARIFA ENTREGA A DIRECCION USD'!D2774)/'TARIFA ENTREGA A DIRECCION USD'!D2774,3)</f>
        <v>0.25800000000000001</v>
      </c>
      <c r="U2774" s="200">
        <f>TRUNC(('TARIFA ENTREGA A DIRECCION USD'!F2774-'TARIFA ENTREGA A DIRECCION USD'!D2774)/'TARIFA ENTREGA A DIRECCION USD'!D2774,3)</f>
        <v>0.433</v>
      </c>
      <c r="V2774" s="200">
        <f>TRUNC(('TARIFA ENTREGA A DIRECCION USD'!G2774-'TARIFA ENTREGA A DIRECCION USD'!D2774)/'TARIFA ENTREGA A DIRECCION USD'!D2774,3)</f>
        <v>0.96399999999999997</v>
      </c>
      <c r="X2774" s="142">
        <v>16.12</v>
      </c>
      <c r="Y2774" s="190">
        <v>2767</v>
      </c>
      <c r="Z2774" s="200">
        <v>0.55000000000000004</v>
      </c>
      <c r="AA2774" s="200">
        <v>0.13</v>
      </c>
      <c r="AB2774" s="200">
        <v>0.3</v>
      </c>
      <c r="AC2774" s="200">
        <v>0.85</v>
      </c>
      <c r="AL2774"/>
      <c r="AM2774"/>
      <c r="AN2774"/>
      <c r="AO2774"/>
      <c r="AP2774"/>
      <c r="AQ2774"/>
      <c r="AR2774"/>
      <c r="AS2774"/>
      <c r="AT2774"/>
      <c r="AU2774"/>
    </row>
    <row r="2775" spans="17:47" x14ac:dyDescent="0.2">
      <c r="Q2775" s="142">
        <f>TRUNC('TARIFA ENTREGA A DIRECCION USD'!D2776-'TARIFA ENTREGA A DIRECCION USD'!D2775,2)</f>
        <v>0.54</v>
      </c>
      <c r="R2775" s="190">
        <v>2768</v>
      </c>
      <c r="S2775" s="200">
        <f>TRUNC((('TARIFA ENTREGA A DIRECCION USD'!C2775-'TARIFA ENTREGA A DIRECCION USD'!D2775)/'TARIFA ENTREGA A DIRECCION USD'!D2775)+1,3)</f>
        <v>0.72399999999999998</v>
      </c>
      <c r="T2775" s="200">
        <f>TRUNC(('TARIFA ENTREGA A DIRECCION USD'!E2775-'TARIFA ENTREGA A DIRECCION USD'!D2775)/'TARIFA ENTREGA A DIRECCION USD'!D2775,3)</f>
        <v>0.25800000000000001</v>
      </c>
      <c r="U2775" s="200">
        <f>TRUNC(('TARIFA ENTREGA A DIRECCION USD'!F2775-'TARIFA ENTREGA A DIRECCION USD'!D2775)/'TARIFA ENTREGA A DIRECCION USD'!D2775,3)</f>
        <v>0.433</v>
      </c>
      <c r="V2775" s="200">
        <f>TRUNC(('TARIFA ENTREGA A DIRECCION USD'!G2775-'TARIFA ENTREGA A DIRECCION USD'!D2775)/'TARIFA ENTREGA A DIRECCION USD'!D2775,3)</f>
        <v>0.96399999999999997</v>
      </c>
      <c r="X2775" s="142">
        <v>16.12</v>
      </c>
      <c r="Y2775" s="190">
        <v>2768</v>
      </c>
      <c r="Z2775" s="200">
        <v>0.55000000000000004</v>
      </c>
      <c r="AA2775" s="200">
        <v>0.13</v>
      </c>
      <c r="AB2775" s="200">
        <v>0.3</v>
      </c>
      <c r="AC2775" s="200">
        <v>0.85</v>
      </c>
      <c r="AL2775"/>
      <c r="AM2775"/>
      <c r="AN2775"/>
      <c r="AO2775"/>
      <c r="AP2775"/>
      <c r="AQ2775"/>
      <c r="AR2775"/>
      <c r="AS2775"/>
      <c r="AT2775"/>
      <c r="AU2775"/>
    </row>
    <row r="2776" spans="17:47" x14ac:dyDescent="0.2">
      <c r="Q2776" s="142">
        <f>TRUNC('TARIFA ENTREGA A DIRECCION USD'!D2777-'TARIFA ENTREGA A DIRECCION USD'!D2776,2)</f>
        <v>0.54</v>
      </c>
      <c r="R2776" s="190">
        <v>2769</v>
      </c>
      <c r="S2776" s="200">
        <f>TRUNC((('TARIFA ENTREGA A DIRECCION USD'!C2776-'TARIFA ENTREGA A DIRECCION USD'!D2776)/'TARIFA ENTREGA A DIRECCION USD'!D2776)+1,3)</f>
        <v>0.72399999999999998</v>
      </c>
      <c r="T2776" s="200">
        <f>TRUNC(('TARIFA ENTREGA A DIRECCION USD'!E2776-'TARIFA ENTREGA A DIRECCION USD'!D2776)/'TARIFA ENTREGA A DIRECCION USD'!D2776,3)</f>
        <v>0.25800000000000001</v>
      </c>
      <c r="U2776" s="200">
        <f>TRUNC(('TARIFA ENTREGA A DIRECCION USD'!F2776-'TARIFA ENTREGA A DIRECCION USD'!D2776)/'TARIFA ENTREGA A DIRECCION USD'!D2776,3)</f>
        <v>0.433</v>
      </c>
      <c r="V2776" s="200">
        <f>TRUNC(('TARIFA ENTREGA A DIRECCION USD'!G2776-'TARIFA ENTREGA A DIRECCION USD'!D2776)/'TARIFA ENTREGA A DIRECCION USD'!D2776,3)</f>
        <v>0.96399999999999997</v>
      </c>
      <c r="X2776" s="142">
        <v>16.12</v>
      </c>
      <c r="Y2776" s="190">
        <v>2769</v>
      </c>
      <c r="Z2776" s="200">
        <v>0.55000000000000004</v>
      </c>
      <c r="AA2776" s="200">
        <v>0.13</v>
      </c>
      <c r="AB2776" s="200">
        <v>0.3</v>
      </c>
      <c r="AC2776" s="200">
        <v>0.85</v>
      </c>
      <c r="AL2776"/>
      <c r="AM2776"/>
      <c r="AN2776"/>
      <c r="AO2776"/>
      <c r="AP2776"/>
      <c r="AQ2776"/>
      <c r="AR2776"/>
      <c r="AS2776"/>
      <c r="AT2776"/>
      <c r="AU2776"/>
    </row>
    <row r="2777" spans="17:47" x14ac:dyDescent="0.2">
      <c r="Q2777" s="142">
        <f>TRUNC('TARIFA ENTREGA A DIRECCION USD'!D2778-'TARIFA ENTREGA A DIRECCION USD'!D2777,2)</f>
        <v>0.54</v>
      </c>
      <c r="R2777" s="190">
        <v>2770</v>
      </c>
      <c r="S2777" s="200">
        <f>TRUNC((('TARIFA ENTREGA A DIRECCION USD'!C2777-'TARIFA ENTREGA A DIRECCION USD'!D2777)/'TARIFA ENTREGA A DIRECCION USD'!D2777)+1,3)</f>
        <v>0.72399999999999998</v>
      </c>
      <c r="T2777" s="200">
        <f>TRUNC(('TARIFA ENTREGA A DIRECCION USD'!E2777-'TARIFA ENTREGA A DIRECCION USD'!D2777)/'TARIFA ENTREGA A DIRECCION USD'!D2777,3)</f>
        <v>0.25800000000000001</v>
      </c>
      <c r="U2777" s="200">
        <f>TRUNC(('TARIFA ENTREGA A DIRECCION USD'!F2777-'TARIFA ENTREGA A DIRECCION USD'!D2777)/'TARIFA ENTREGA A DIRECCION USD'!D2777,3)</f>
        <v>0.433</v>
      </c>
      <c r="V2777" s="200">
        <f>TRUNC(('TARIFA ENTREGA A DIRECCION USD'!G2777-'TARIFA ENTREGA A DIRECCION USD'!D2777)/'TARIFA ENTREGA A DIRECCION USD'!D2777,3)</f>
        <v>0.96399999999999997</v>
      </c>
      <c r="X2777" s="142">
        <v>16.12</v>
      </c>
      <c r="Y2777" s="190">
        <v>2770</v>
      </c>
      <c r="Z2777" s="200">
        <v>0.55000000000000004</v>
      </c>
      <c r="AA2777" s="200">
        <v>0.13</v>
      </c>
      <c r="AB2777" s="200">
        <v>0.3</v>
      </c>
      <c r="AC2777" s="200">
        <v>0.85</v>
      </c>
      <c r="AL2777"/>
      <c r="AM2777"/>
      <c r="AN2777"/>
      <c r="AO2777"/>
      <c r="AP2777"/>
      <c r="AQ2777"/>
      <c r="AR2777"/>
      <c r="AS2777"/>
      <c r="AT2777"/>
      <c r="AU2777"/>
    </row>
    <row r="2778" spans="17:47" x14ac:dyDescent="0.2">
      <c r="Q2778" s="142">
        <f>TRUNC('TARIFA ENTREGA A DIRECCION USD'!D2779-'TARIFA ENTREGA A DIRECCION USD'!D2778,2)</f>
        <v>0.54</v>
      </c>
      <c r="R2778" s="190">
        <v>2771</v>
      </c>
      <c r="S2778" s="200">
        <f>TRUNC((('TARIFA ENTREGA A DIRECCION USD'!C2778-'TARIFA ENTREGA A DIRECCION USD'!D2778)/'TARIFA ENTREGA A DIRECCION USD'!D2778)+1,3)</f>
        <v>0.72399999999999998</v>
      </c>
      <c r="T2778" s="200">
        <f>TRUNC(('TARIFA ENTREGA A DIRECCION USD'!E2778-'TARIFA ENTREGA A DIRECCION USD'!D2778)/'TARIFA ENTREGA A DIRECCION USD'!D2778,3)</f>
        <v>0.25800000000000001</v>
      </c>
      <c r="U2778" s="200">
        <f>TRUNC(('TARIFA ENTREGA A DIRECCION USD'!F2778-'TARIFA ENTREGA A DIRECCION USD'!D2778)/'TARIFA ENTREGA A DIRECCION USD'!D2778,3)</f>
        <v>0.433</v>
      </c>
      <c r="V2778" s="200">
        <f>TRUNC(('TARIFA ENTREGA A DIRECCION USD'!G2778-'TARIFA ENTREGA A DIRECCION USD'!D2778)/'TARIFA ENTREGA A DIRECCION USD'!D2778,3)</f>
        <v>0.96399999999999997</v>
      </c>
      <c r="X2778" s="142">
        <v>16.12</v>
      </c>
      <c r="Y2778" s="190">
        <v>2771</v>
      </c>
      <c r="Z2778" s="200">
        <v>0.55000000000000004</v>
      </c>
      <c r="AA2778" s="200">
        <v>0.13</v>
      </c>
      <c r="AB2778" s="200">
        <v>0.3</v>
      </c>
      <c r="AC2778" s="200">
        <v>0.85</v>
      </c>
      <c r="AL2778"/>
      <c r="AM2778"/>
      <c r="AN2778"/>
      <c r="AO2778"/>
      <c r="AP2778"/>
      <c r="AQ2778"/>
      <c r="AR2778"/>
      <c r="AS2778"/>
      <c r="AT2778"/>
      <c r="AU2778"/>
    </row>
    <row r="2779" spans="17:47" x14ac:dyDescent="0.2">
      <c r="Q2779" s="142">
        <f>TRUNC('TARIFA ENTREGA A DIRECCION USD'!D2780-'TARIFA ENTREGA A DIRECCION USD'!D2779,2)</f>
        <v>0.54</v>
      </c>
      <c r="R2779" s="190">
        <v>2772</v>
      </c>
      <c r="S2779" s="200">
        <f>TRUNC((('TARIFA ENTREGA A DIRECCION USD'!C2779-'TARIFA ENTREGA A DIRECCION USD'!D2779)/'TARIFA ENTREGA A DIRECCION USD'!D2779)+1,3)</f>
        <v>0.72399999999999998</v>
      </c>
      <c r="T2779" s="200">
        <f>TRUNC(('TARIFA ENTREGA A DIRECCION USD'!E2779-'TARIFA ENTREGA A DIRECCION USD'!D2779)/'TARIFA ENTREGA A DIRECCION USD'!D2779,3)</f>
        <v>0.25800000000000001</v>
      </c>
      <c r="U2779" s="200">
        <f>TRUNC(('TARIFA ENTREGA A DIRECCION USD'!F2779-'TARIFA ENTREGA A DIRECCION USD'!D2779)/'TARIFA ENTREGA A DIRECCION USD'!D2779,3)</f>
        <v>0.433</v>
      </c>
      <c r="V2779" s="200">
        <f>TRUNC(('TARIFA ENTREGA A DIRECCION USD'!G2779-'TARIFA ENTREGA A DIRECCION USD'!D2779)/'TARIFA ENTREGA A DIRECCION USD'!D2779,3)</f>
        <v>0.96399999999999997</v>
      </c>
      <c r="X2779" s="142">
        <v>16.12</v>
      </c>
      <c r="Y2779" s="190">
        <v>2772</v>
      </c>
      <c r="Z2779" s="200">
        <v>0.55000000000000004</v>
      </c>
      <c r="AA2779" s="200">
        <v>0.13</v>
      </c>
      <c r="AB2779" s="200">
        <v>0.3</v>
      </c>
      <c r="AC2779" s="200">
        <v>0.85</v>
      </c>
      <c r="AL2779"/>
      <c r="AM2779"/>
      <c r="AN2779"/>
      <c r="AO2779"/>
      <c r="AP2779"/>
      <c r="AQ2779"/>
      <c r="AR2779"/>
      <c r="AS2779"/>
      <c r="AT2779"/>
      <c r="AU2779"/>
    </row>
    <row r="2780" spans="17:47" x14ac:dyDescent="0.2">
      <c r="Q2780" s="142">
        <f>TRUNC('TARIFA ENTREGA A DIRECCION USD'!D2781-'TARIFA ENTREGA A DIRECCION USD'!D2780,2)</f>
        <v>0.54</v>
      </c>
      <c r="R2780" s="190">
        <v>2773</v>
      </c>
      <c r="S2780" s="200">
        <f>TRUNC((('TARIFA ENTREGA A DIRECCION USD'!C2780-'TARIFA ENTREGA A DIRECCION USD'!D2780)/'TARIFA ENTREGA A DIRECCION USD'!D2780)+1,3)</f>
        <v>0.72399999999999998</v>
      </c>
      <c r="T2780" s="200">
        <f>TRUNC(('TARIFA ENTREGA A DIRECCION USD'!E2780-'TARIFA ENTREGA A DIRECCION USD'!D2780)/'TARIFA ENTREGA A DIRECCION USD'!D2780,3)</f>
        <v>0.25800000000000001</v>
      </c>
      <c r="U2780" s="200">
        <f>TRUNC(('TARIFA ENTREGA A DIRECCION USD'!F2780-'TARIFA ENTREGA A DIRECCION USD'!D2780)/'TARIFA ENTREGA A DIRECCION USD'!D2780,3)</f>
        <v>0.433</v>
      </c>
      <c r="V2780" s="200">
        <f>TRUNC(('TARIFA ENTREGA A DIRECCION USD'!G2780-'TARIFA ENTREGA A DIRECCION USD'!D2780)/'TARIFA ENTREGA A DIRECCION USD'!D2780,3)</f>
        <v>0.96399999999999997</v>
      </c>
      <c r="X2780" s="142">
        <v>16.12</v>
      </c>
      <c r="Y2780" s="190">
        <v>2773</v>
      </c>
      <c r="Z2780" s="200">
        <v>0.55000000000000004</v>
      </c>
      <c r="AA2780" s="200">
        <v>0.13</v>
      </c>
      <c r="AB2780" s="200">
        <v>0.3</v>
      </c>
      <c r="AC2780" s="200">
        <v>0.85</v>
      </c>
      <c r="AL2780"/>
      <c r="AM2780"/>
      <c r="AN2780"/>
      <c r="AO2780"/>
      <c r="AP2780"/>
      <c r="AQ2780"/>
      <c r="AR2780"/>
      <c r="AS2780"/>
      <c r="AT2780"/>
      <c r="AU2780"/>
    </row>
    <row r="2781" spans="17:47" x14ac:dyDescent="0.2">
      <c r="Q2781" s="142">
        <f>TRUNC('TARIFA ENTREGA A DIRECCION USD'!D2782-'TARIFA ENTREGA A DIRECCION USD'!D2781,2)</f>
        <v>0.54</v>
      </c>
      <c r="R2781" s="190">
        <v>2774</v>
      </c>
      <c r="S2781" s="200">
        <f>TRUNC((('TARIFA ENTREGA A DIRECCION USD'!C2781-'TARIFA ENTREGA A DIRECCION USD'!D2781)/'TARIFA ENTREGA A DIRECCION USD'!D2781)+1,3)</f>
        <v>0.72399999999999998</v>
      </c>
      <c r="T2781" s="200">
        <f>TRUNC(('TARIFA ENTREGA A DIRECCION USD'!E2781-'TARIFA ENTREGA A DIRECCION USD'!D2781)/'TARIFA ENTREGA A DIRECCION USD'!D2781,3)</f>
        <v>0.25800000000000001</v>
      </c>
      <c r="U2781" s="200">
        <f>TRUNC(('TARIFA ENTREGA A DIRECCION USD'!F2781-'TARIFA ENTREGA A DIRECCION USD'!D2781)/'TARIFA ENTREGA A DIRECCION USD'!D2781,3)</f>
        <v>0.433</v>
      </c>
      <c r="V2781" s="200">
        <f>TRUNC(('TARIFA ENTREGA A DIRECCION USD'!G2781-'TARIFA ENTREGA A DIRECCION USD'!D2781)/'TARIFA ENTREGA A DIRECCION USD'!D2781,3)</f>
        <v>0.96399999999999997</v>
      </c>
      <c r="X2781" s="142">
        <v>16.12</v>
      </c>
      <c r="Y2781" s="190">
        <v>2774</v>
      </c>
      <c r="Z2781" s="200">
        <v>0.55000000000000004</v>
      </c>
      <c r="AA2781" s="200">
        <v>0.13</v>
      </c>
      <c r="AB2781" s="200">
        <v>0.3</v>
      </c>
      <c r="AC2781" s="200">
        <v>0.85</v>
      </c>
      <c r="AL2781"/>
      <c r="AM2781"/>
      <c r="AN2781"/>
      <c r="AO2781"/>
      <c r="AP2781"/>
      <c r="AQ2781"/>
      <c r="AR2781"/>
      <c r="AS2781"/>
      <c r="AT2781"/>
      <c r="AU2781"/>
    </row>
    <row r="2782" spans="17:47" x14ac:dyDescent="0.2">
      <c r="Q2782" s="142">
        <f>TRUNC('TARIFA ENTREGA A DIRECCION USD'!D2783-'TARIFA ENTREGA A DIRECCION USD'!D2782,2)</f>
        <v>0.54</v>
      </c>
      <c r="R2782" s="190">
        <v>2775</v>
      </c>
      <c r="S2782" s="200">
        <f>TRUNC((('TARIFA ENTREGA A DIRECCION USD'!C2782-'TARIFA ENTREGA A DIRECCION USD'!D2782)/'TARIFA ENTREGA A DIRECCION USD'!D2782)+1,3)</f>
        <v>0.72399999999999998</v>
      </c>
      <c r="T2782" s="200">
        <f>TRUNC(('TARIFA ENTREGA A DIRECCION USD'!E2782-'TARIFA ENTREGA A DIRECCION USD'!D2782)/'TARIFA ENTREGA A DIRECCION USD'!D2782,3)</f>
        <v>0.25800000000000001</v>
      </c>
      <c r="U2782" s="200">
        <f>TRUNC(('TARIFA ENTREGA A DIRECCION USD'!F2782-'TARIFA ENTREGA A DIRECCION USD'!D2782)/'TARIFA ENTREGA A DIRECCION USD'!D2782,3)</f>
        <v>0.433</v>
      </c>
      <c r="V2782" s="200">
        <f>TRUNC(('TARIFA ENTREGA A DIRECCION USD'!G2782-'TARIFA ENTREGA A DIRECCION USD'!D2782)/'TARIFA ENTREGA A DIRECCION USD'!D2782,3)</f>
        <v>0.96399999999999997</v>
      </c>
      <c r="X2782" s="142">
        <v>16.12</v>
      </c>
      <c r="Y2782" s="190">
        <v>2775</v>
      </c>
      <c r="Z2782" s="200">
        <v>0.55000000000000004</v>
      </c>
      <c r="AA2782" s="200">
        <v>0.13</v>
      </c>
      <c r="AB2782" s="200">
        <v>0.3</v>
      </c>
      <c r="AC2782" s="200">
        <v>0.85</v>
      </c>
      <c r="AL2782"/>
      <c r="AM2782"/>
      <c r="AN2782"/>
      <c r="AO2782"/>
      <c r="AP2782"/>
      <c r="AQ2782"/>
      <c r="AR2782"/>
      <c r="AS2782"/>
      <c r="AT2782"/>
      <c r="AU2782"/>
    </row>
    <row r="2783" spans="17:47" x14ac:dyDescent="0.2">
      <c r="Q2783" s="142">
        <f>TRUNC('TARIFA ENTREGA A DIRECCION USD'!D2784-'TARIFA ENTREGA A DIRECCION USD'!D2783,2)</f>
        <v>0.54</v>
      </c>
      <c r="R2783" s="190">
        <v>2776</v>
      </c>
      <c r="S2783" s="200">
        <f>TRUNC((('TARIFA ENTREGA A DIRECCION USD'!C2783-'TARIFA ENTREGA A DIRECCION USD'!D2783)/'TARIFA ENTREGA A DIRECCION USD'!D2783)+1,3)</f>
        <v>0.72399999999999998</v>
      </c>
      <c r="T2783" s="200">
        <f>TRUNC(('TARIFA ENTREGA A DIRECCION USD'!E2783-'TARIFA ENTREGA A DIRECCION USD'!D2783)/'TARIFA ENTREGA A DIRECCION USD'!D2783,3)</f>
        <v>0.25800000000000001</v>
      </c>
      <c r="U2783" s="200">
        <f>TRUNC(('TARIFA ENTREGA A DIRECCION USD'!F2783-'TARIFA ENTREGA A DIRECCION USD'!D2783)/'TARIFA ENTREGA A DIRECCION USD'!D2783,3)</f>
        <v>0.433</v>
      </c>
      <c r="V2783" s="200">
        <f>TRUNC(('TARIFA ENTREGA A DIRECCION USD'!G2783-'TARIFA ENTREGA A DIRECCION USD'!D2783)/'TARIFA ENTREGA A DIRECCION USD'!D2783,3)</f>
        <v>0.96399999999999997</v>
      </c>
      <c r="X2783" s="142">
        <v>16.12</v>
      </c>
      <c r="Y2783" s="190">
        <v>2776</v>
      </c>
      <c r="Z2783" s="200">
        <v>0.55000000000000004</v>
      </c>
      <c r="AA2783" s="200">
        <v>0.13</v>
      </c>
      <c r="AB2783" s="200">
        <v>0.3</v>
      </c>
      <c r="AC2783" s="200">
        <v>0.85</v>
      </c>
      <c r="AL2783"/>
      <c r="AM2783"/>
      <c r="AN2783"/>
      <c r="AO2783"/>
      <c r="AP2783"/>
      <c r="AQ2783"/>
      <c r="AR2783"/>
      <c r="AS2783"/>
      <c r="AT2783"/>
      <c r="AU2783"/>
    </row>
    <row r="2784" spans="17:47" x14ac:dyDescent="0.2">
      <c r="Q2784" s="142">
        <f>TRUNC('TARIFA ENTREGA A DIRECCION USD'!D2785-'TARIFA ENTREGA A DIRECCION USD'!D2784,2)</f>
        <v>0.54</v>
      </c>
      <c r="R2784" s="190">
        <v>2777</v>
      </c>
      <c r="S2784" s="200">
        <f>TRUNC((('TARIFA ENTREGA A DIRECCION USD'!C2784-'TARIFA ENTREGA A DIRECCION USD'!D2784)/'TARIFA ENTREGA A DIRECCION USD'!D2784)+1,3)</f>
        <v>0.72399999999999998</v>
      </c>
      <c r="T2784" s="200">
        <f>TRUNC(('TARIFA ENTREGA A DIRECCION USD'!E2784-'TARIFA ENTREGA A DIRECCION USD'!D2784)/'TARIFA ENTREGA A DIRECCION USD'!D2784,3)</f>
        <v>0.25800000000000001</v>
      </c>
      <c r="U2784" s="200">
        <f>TRUNC(('TARIFA ENTREGA A DIRECCION USD'!F2784-'TARIFA ENTREGA A DIRECCION USD'!D2784)/'TARIFA ENTREGA A DIRECCION USD'!D2784,3)</f>
        <v>0.433</v>
      </c>
      <c r="V2784" s="200">
        <f>TRUNC(('TARIFA ENTREGA A DIRECCION USD'!G2784-'TARIFA ENTREGA A DIRECCION USD'!D2784)/'TARIFA ENTREGA A DIRECCION USD'!D2784,3)</f>
        <v>0.96399999999999997</v>
      </c>
      <c r="X2784" s="142">
        <v>16.12</v>
      </c>
      <c r="Y2784" s="190">
        <v>2777</v>
      </c>
      <c r="Z2784" s="200">
        <v>0.55000000000000004</v>
      </c>
      <c r="AA2784" s="200">
        <v>0.13</v>
      </c>
      <c r="AB2784" s="200">
        <v>0.3</v>
      </c>
      <c r="AC2784" s="200">
        <v>0.85</v>
      </c>
      <c r="AL2784"/>
      <c r="AM2784"/>
      <c r="AN2784"/>
      <c r="AO2784"/>
      <c r="AP2784"/>
      <c r="AQ2784"/>
      <c r="AR2784"/>
      <c r="AS2784"/>
      <c r="AT2784"/>
      <c r="AU2784"/>
    </row>
    <row r="2785" spans="17:47" x14ac:dyDescent="0.2">
      <c r="Q2785" s="142">
        <f>TRUNC('TARIFA ENTREGA A DIRECCION USD'!D2786-'TARIFA ENTREGA A DIRECCION USD'!D2785,2)</f>
        <v>0.54</v>
      </c>
      <c r="R2785" s="190">
        <v>2778</v>
      </c>
      <c r="S2785" s="200">
        <f>TRUNC((('TARIFA ENTREGA A DIRECCION USD'!C2785-'TARIFA ENTREGA A DIRECCION USD'!D2785)/'TARIFA ENTREGA A DIRECCION USD'!D2785)+1,3)</f>
        <v>0.72399999999999998</v>
      </c>
      <c r="T2785" s="200">
        <f>TRUNC(('TARIFA ENTREGA A DIRECCION USD'!E2785-'TARIFA ENTREGA A DIRECCION USD'!D2785)/'TARIFA ENTREGA A DIRECCION USD'!D2785,3)</f>
        <v>0.25800000000000001</v>
      </c>
      <c r="U2785" s="200">
        <f>TRUNC(('TARIFA ENTREGA A DIRECCION USD'!F2785-'TARIFA ENTREGA A DIRECCION USD'!D2785)/'TARIFA ENTREGA A DIRECCION USD'!D2785,3)</f>
        <v>0.433</v>
      </c>
      <c r="V2785" s="200">
        <f>TRUNC(('TARIFA ENTREGA A DIRECCION USD'!G2785-'TARIFA ENTREGA A DIRECCION USD'!D2785)/'TARIFA ENTREGA A DIRECCION USD'!D2785,3)</f>
        <v>0.96399999999999997</v>
      </c>
      <c r="X2785" s="142">
        <v>16.12</v>
      </c>
      <c r="Y2785" s="190">
        <v>2778</v>
      </c>
      <c r="Z2785" s="200">
        <v>0.55000000000000004</v>
      </c>
      <c r="AA2785" s="200">
        <v>0.13</v>
      </c>
      <c r="AB2785" s="200">
        <v>0.3</v>
      </c>
      <c r="AC2785" s="200">
        <v>0.85</v>
      </c>
      <c r="AL2785"/>
      <c r="AM2785"/>
      <c r="AN2785"/>
      <c r="AO2785"/>
      <c r="AP2785"/>
      <c r="AQ2785"/>
      <c r="AR2785"/>
      <c r="AS2785"/>
      <c r="AT2785"/>
      <c r="AU2785"/>
    </row>
    <row r="2786" spans="17:47" x14ac:dyDescent="0.2">
      <c r="Q2786" s="142">
        <f>TRUNC('TARIFA ENTREGA A DIRECCION USD'!D2787-'TARIFA ENTREGA A DIRECCION USD'!D2786,2)</f>
        <v>0.54</v>
      </c>
      <c r="R2786" s="190">
        <v>2779</v>
      </c>
      <c r="S2786" s="200">
        <f>TRUNC((('TARIFA ENTREGA A DIRECCION USD'!C2786-'TARIFA ENTREGA A DIRECCION USD'!D2786)/'TARIFA ENTREGA A DIRECCION USD'!D2786)+1,3)</f>
        <v>0.72399999999999998</v>
      </c>
      <c r="T2786" s="200">
        <f>TRUNC(('TARIFA ENTREGA A DIRECCION USD'!E2786-'TARIFA ENTREGA A DIRECCION USD'!D2786)/'TARIFA ENTREGA A DIRECCION USD'!D2786,3)</f>
        <v>0.25800000000000001</v>
      </c>
      <c r="U2786" s="200">
        <f>TRUNC(('TARIFA ENTREGA A DIRECCION USD'!F2786-'TARIFA ENTREGA A DIRECCION USD'!D2786)/'TARIFA ENTREGA A DIRECCION USD'!D2786,3)</f>
        <v>0.433</v>
      </c>
      <c r="V2786" s="200">
        <f>TRUNC(('TARIFA ENTREGA A DIRECCION USD'!G2786-'TARIFA ENTREGA A DIRECCION USD'!D2786)/'TARIFA ENTREGA A DIRECCION USD'!D2786,3)</f>
        <v>0.96399999999999997</v>
      </c>
      <c r="X2786" s="142">
        <v>16.12</v>
      </c>
      <c r="Y2786" s="190">
        <v>2779</v>
      </c>
      <c r="Z2786" s="200">
        <v>0.55000000000000004</v>
      </c>
      <c r="AA2786" s="200">
        <v>0.13</v>
      </c>
      <c r="AB2786" s="200">
        <v>0.3</v>
      </c>
      <c r="AC2786" s="200">
        <v>0.85</v>
      </c>
      <c r="AL2786"/>
      <c r="AM2786"/>
      <c r="AN2786"/>
      <c r="AO2786"/>
      <c r="AP2786"/>
      <c r="AQ2786"/>
      <c r="AR2786"/>
      <c r="AS2786"/>
      <c r="AT2786"/>
      <c r="AU2786"/>
    </row>
    <row r="2787" spans="17:47" x14ac:dyDescent="0.2">
      <c r="Q2787" s="142">
        <f>TRUNC('TARIFA ENTREGA A DIRECCION USD'!D2788-'TARIFA ENTREGA A DIRECCION USD'!D2787,2)</f>
        <v>0.54</v>
      </c>
      <c r="R2787" s="190">
        <v>2780</v>
      </c>
      <c r="S2787" s="200">
        <f>TRUNC((('TARIFA ENTREGA A DIRECCION USD'!C2787-'TARIFA ENTREGA A DIRECCION USD'!D2787)/'TARIFA ENTREGA A DIRECCION USD'!D2787)+1,3)</f>
        <v>0.72399999999999998</v>
      </c>
      <c r="T2787" s="200">
        <f>TRUNC(('TARIFA ENTREGA A DIRECCION USD'!E2787-'TARIFA ENTREGA A DIRECCION USD'!D2787)/'TARIFA ENTREGA A DIRECCION USD'!D2787,3)</f>
        <v>0.25800000000000001</v>
      </c>
      <c r="U2787" s="200">
        <f>TRUNC(('TARIFA ENTREGA A DIRECCION USD'!F2787-'TARIFA ENTREGA A DIRECCION USD'!D2787)/'TARIFA ENTREGA A DIRECCION USD'!D2787,3)</f>
        <v>0.433</v>
      </c>
      <c r="V2787" s="200">
        <f>TRUNC(('TARIFA ENTREGA A DIRECCION USD'!G2787-'TARIFA ENTREGA A DIRECCION USD'!D2787)/'TARIFA ENTREGA A DIRECCION USD'!D2787,3)</f>
        <v>0.96399999999999997</v>
      </c>
      <c r="X2787" s="142">
        <v>16.12</v>
      </c>
      <c r="Y2787" s="190">
        <v>2780</v>
      </c>
      <c r="Z2787" s="200">
        <v>0.55000000000000004</v>
      </c>
      <c r="AA2787" s="200">
        <v>0.13</v>
      </c>
      <c r="AB2787" s="200">
        <v>0.3</v>
      </c>
      <c r="AC2787" s="200">
        <v>0.85</v>
      </c>
      <c r="AL2787"/>
      <c r="AM2787"/>
      <c r="AN2787"/>
      <c r="AO2787"/>
      <c r="AP2787"/>
      <c r="AQ2787"/>
      <c r="AR2787"/>
      <c r="AS2787"/>
      <c r="AT2787"/>
      <c r="AU2787"/>
    </row>
    <row r="2788" spans="17:47" x14ac:dyDescent="0.2">
      <c r="Q2788" s="142">
        <f>TRUNC('TARIFA ENTREGA A DIRECCION USD'!D2789-'TARIFA ENTREGA A DIRECCION USD'!D2788,2)</f>
        <v>0.54</v>
      </c>
      <c r="R2788" s="190">
        <v>2781</v>
      </c>
      <c r="S2788" s="200">
        <f>TRUNC((('TARIFA ENTREGA A DIRECCION USD'!C2788-'TARIFA ENTREGA A DIRECCION USD'!D2788)/'TARIFA ENTREGA A DIRECCION USD'!D2788)+1,3)</f>
        <v>0.72399999999999998</v>
      </c>
      <c r="T2788" s="200">
        <f>TRUNC(('TARIFA ENTREGA A DIRECCION USD'!E2788-'TARIFA ENTREGA A DIRECCION USD'!D2788)/'TARIFA ENTREGA A DIRECCION USD'!D2788,3)</f>
        <v>0.25800000000000001</v>
      </c>
      <c r="U2788" s="200">
        <f>TRUNC(('TARIFA ENTREGA A DIRECCION USD'!F2788-'TARIFA ENTREGA A DIRECCION USD'!D2788)/'TARIFA ENTREGA A DIRECCION USD'!D2788,3)</f>
        <v>0.433</v>
      </c>
      <c r="V2788" s="200">
        <f>TRUNC(('TARIFA ENTREGA A DIRECCION USD'!G2788-'TARIFA ENTREGA A DIRECCION USD'!D2788)/'TARIFA ENTREGA A DIRECCION USD'!D2788,3)</f>
        <v>0.96399999999999997</v>
      </c>
      <c r="X2788" s="142">
        <v>16.12</v>
      </c>
      <c r="Y2788" s="190">
        <v>2781</v>
      </c>
      <c r="Z2788" s="200">
        <v>0.55000000000000004</v>
      </c>
      <c r="AA2788" s="200">
        <v>0.13</v>
      </c>
      <c r="AB2788" s="200">
        <v>0.3</v>
      </c>
      <c r="AC2788" s="200">
        <v>0.85</v>
      </c>
      <c r="AL2788"/>
      <c r="AM2788"/>
      <c r="AN2788"/>
      <c r="AO2788"/>
      <c r="AP2788"/>
      <c r="AQ2788"/>
      <c r="AR2788"/>
      <c r="AS2788"/>
      <c r="AT2788"/>
      <c r="AU2788"/>
    </row>
    <row r="2789" spans="17:47" x14ac:dyDescent="0.2">
      <c r="Q2789" s="142">
        <f>TRUNC('TARIFA ENTREGA A DIRECCION USD'!D2790-'TARIFA ENTREGA A DIRECCION USD'!D2789,2)</f>
        <v>0.54</v>
      </c>
      <c r="R2789" s="190">
        <v>2782</v>
      </c>
      <c r="S2789" s="200">
        <f>TRUNC((('TARIFA ENTREGA A DIRECCION USD'!C2789-'TARIFA ENTREGA A DIRECCION USD'!D2789)/'TARIFA ENTREGA A DIRECCION USD'!D2789)+1,3)</f>
        <v>0.72399999999999998</v>
      </c>
      <c r="T2789" s="200">
        <f>TRUNC(('TARIFA ENTREGA A DIRECCION USD'!E2789-'TARIFA ENTREGA A DIRECCION USD'!D2789)/'TARIFA ENTREGA A DIRECCION USD'!D2789,3)</f>
        <v>0.25800000000000001</v>
      </c>
      <c r="U2789" s="200">
        <f>TRUNC(('TARIFA ENTREGA A DIRECCION USD'!F2789-'TARIFA ENTREGA A DIRECCION USD'!D2789)/'TARIFA ENTREGA A DIRECCION USD'!D2789,3)</f>
        <v>0.433</v>
      </c>
      <c r="V2789" s="200">
        <f>TRUNC(('TARIFA ENTREGA A DIRECCION USD'!G2789-'TARIFA ENTREGA A DIRECCION USD'!D2789)/'TARIFA ENTREGA A DIRECCION USD'!D2789,3)</f>
        <v>0.96399999999999997</v>
      </c>
      <c r="X2789" s="142">
        <v>16.12</v>
      </c>
      <c r="Y2789" s="190">
        <v>2782</v>
      </c>
      <c r="Z2789" s="200">
        <v>0.55000000000000004</v>
      </c>
      <c r="AA2789" s="200">
        <v>0.13</v>
      </c>
      <c r="AB2789" s="200">
        <v>0.3</v>
      </c>
      <c r="AC2789" s="200">
        <v>0.85</v>
      </c>
      <c r="AL2789"/>
      <c r="AM2789"/>
      <c r="AN2789"/>
      <c r="AO2789"/>
      <c r="AP2789"/>
      <c r="AQ2789"/>
      <c r="AR2789"/>
      <c r="AS2789"/>
      <c r="AT2789"/>
      <c r="AU2789"/>
    </row>
    <row r="2790" spans="17:47" x14ac:dyDescent="0.2">
      <c r="Q2790" s="142">
        <f>TRUNC('TARIFA ENTREGA A DIRECCION USD'!D2791-'TARIFA ENTREGA A DIRECCION USD'!D2790,2)</f>
        <v>0.54</v>
      </c>
      <c r="R2790" s="190">
        <v>2783</v>
      </c>
      <c r="S2790" s="200">
        <f>TRUNC((('TARIFA ENTREGA A DIRECCION USD'!C2790-'TARIFA ENTREGA A DIRECCION USD'!D2790)/'TARIFA ENTREGA A DIRECCION USD'!D2790)+1,3)</f>
        <v>0.72399999999999998</v>
      </c>
      <c r="T2790" s="200">
        <f>TRUNC(('TARIFA ENTREGA A DIRECCION USD'!E2790-'TARIFA ENTREGA A DIRECCION USD'!D2790)/'TARIFA ENTREGA A DIRECCION USD'!D2790,3)</f>
        <v>0.25800000000000001</v>
      </c>
      <c r="U2790" s="200">
        <f>TRUNC(('TARIFA ENTREGA A DIRECCION USD'!F2790-'TARIFA ENTREGA A DIRECCION USD'!D2790)/'TARIFA ENTREGA A DIRECCION USD'!D2790,3)</f>
        <v>0.433</v>
      </c>
      <c r="V2790" s="200">
        <f>TRUNC(('TARIFA ENTREGA A DIRECCION USD'!G2790-'TARIFA ENTREGA A DIRECCION USD'!D2790)/'TARIFA ENTREGA A DIRECCION USD'!D2790,3)</f>
        <v>0.96399999999999997</v>
      </c>
      <c r="X2790" s="142">
        <v>16.12</v>
      </c>
      <c r="Y2790" s="190">
        <v>2783</v>
      </c>
      <c r="Z2790" s="200">
        <v>0.55000000000000004</v>
      </c>
      <c r="AA2790" s="200">
        <v>0.13</v>
      </c>
      <c r="AB2790" s="200">
        <v>0.3</v>
      </c>
      <c r="AC2790" s="200">
        <v>0.85</v>
      </c>
      <c r="AL2790"/>
      <c r="AM2790"/>
      <c r="AN2790"/>
      <c r="AO2790"/>
      <c r="AP2790"/>
      <c r="AQ2790"/>
      <c r="AR2790"/>
      <c r="AS2790"/>
      <c r="AT2790"/>
      <c r="AU2790"/>
    </row>
    <row r="2791" spans="17:47" x14ac:dyDescent="0.2">
      <c r="Q2791" s="142">
        <f>TRUNC('TARIFA ENTREGA A DIRECCION USD'!D2792-'TARIFA ENTREGA A DIRECCION USD'!D2791,2)</f>
        <v>0.54</v>
      </c>
      <c r="R2791" s="190">
        <v>2784</v>
      </c>
      <c r="S2791" s="200">
        <f>TRUNC((('TARIFA ENTREGA A DIRECCION USD'!C2791-'TARIFA ENTREGA A DIRECCION USD'!D2791)/'TARIFA ENTREGA A DIRECCION USD'!D2791)+1,3)</f>
        <v>0.72399999999999998</v>
      </c>
      <c r="T2791" s="200">
        <f>TRUNC(('TARIFA ENTREGA A DIRECCION USD'!E2791-'TARIFA ENTREGA A DIRECCION USD'!D2791)/'TARIFA ENTREGA A DIRECCION USD'!D2791,3)</f>
        <v>0.25800000000000001</v>
      </c>
      <c r="U2791" s="200">
        <f>TRUNC(('TARIFA ENTREGA A DIRECCION USD'!F2791-'TARIFA ENTREGA A DIRECCION USD'!D2791)/'TARIFA ENTREGA A DIRECCION USD'!D2791,3)</f>
        <v>0.433</v>
      </c>
      <c r="V2791" s="200">
        <f>TRUNC(('TARIFA ENTREGA A DIRECCION USD'!G2791-'TARIFA ENTREGA A DIRECCION USD'!D2791)/'TARIFA ENTREGA A DIRECCION USD'!D2791,3)</f>
        <v>0.96399999999999997</v>
      </c>
      <c r="X2791" s="142">
        <v>16.12</v>
      </c>
      <c r="Y2791" s="190">
        <v>2784</v>
      </c>
      <c r="Z2791" s="200">
        <v>0.55000000000000004</v>
      </c>
      <c r="AA2791" s="200">
        <v>0.13</v>
      </c>
      <c r="AB2791" s="200">
        <v>0.3</v>
      </c>
      <c r="AC2791" s="200">
        <v>0.85</v>
      </c>
      <c r="AL2791"/>
      <c r="AM2791"/>
      <c r="AN2791"/>
      <c r="AO2791"/>
      <c r="AP2791"/>
      <c r="AQ2791"/>
      <c r="AR2791"/>
      <c r="AS2791"/>
      <c r="AT2791"/>
      <c r="AU2791"/>
    </row>
    <row r="2792" spans="17:47" x14ac:dyDescent="0.2">
      <c r="Q2792" s="142">
        <f>TRUNC('TARIFA ENTREGA A DIRECCION USD'!D2793-'TARIFA ENTREGA A DIRECCION USD'!D2792,2)</f>
        <v>0.54</v>
      </c>
      <c r="R2792" s="190">
        <v>2785</v>
      </c>
      <c r="S2792" s="200">
        <f>TRUNC((('TARIFA ENTREGA A DIRECCION USD'!C2792-'TARIFA ENTREGA A DIRECCION USD'!D2792)/'TARIFA ENTREGA A DIRECCION USD'!D2792)+1,3)</f>
        <v>0.72399999999999998</v>
      </c>
      <c r="T2792" s="200">
        <f>TRUNC(('TARIFA ENTREGA A DIRECCION USD'!E2792-'TARIFA ENTREGA A DIRECCION USD'!D2792)/'TARIFA ENTREGA A DIRECCION USD'!D2792,3)</f>
        <v>0.25900000000000001</v>
      </c>
      <c r="U2792" s="200">
        <f>TRUNC(('TARIFA ENTREGA A DIRECCION USD'!F2792-'TARIFA ENTREGA A DIRECCION USD'!D2792)/'TARIFA ENTREGA A DIRECCION USD'!D2792,3)</f>
        <v>0.433</v>
      </c>
      <c r="V2792" s="200">
        <f>TRUNC(('TARIFA ENTREGA A DIRECCION USD'!G2792-'TARIFA ENTREGA A DIRECCION USD'!D2792)/'TARIFA ENTREGA A DIRECCION USD'!D2792,3)</f>
        <v>0.96399999999999997</v>
      </c>
      <c r="X2792" s="142">
        <v>16.12</v>
      </c>
      <c r="Y2792" s="190">
        <v>2785</v>
      </c>
      <c r="Z2792" s="200">
        <v>0.55000000000000004</v>
      </c>
      <c r="AA2792" s="200">
        <v>0.13</v>
      </c>
      <c r="AB2792" s="200">
        <v>0.3</v>
      </c>
      <c r="AC2792" s="200">
        <v>0.85</v>
      </c>
      <c r="AL2792"/>
      <c r="AM2792"/>
      <c r="AN2792"/>
      <c r="AO2792"/>
      <c r="AP2792"/>
      <c r="AQ2792"/>
      <c r="AR2792"/>
      <c r="AS2792"/>
      <c r="AT2792"/>
      <c r="AU2792"/>
    </row>
    <row r="2793" spans="17:47" x14ac:dyDescent="0.2">
      <c r="Q2793" s="142">
        <f>TRUNC('TARIFA ENTREGA A DIRECCION USD'!D2794-'TARIFA ENTREGA A DIRECCION USD'!D2793,2)</f>
        <v>0.54</v>
      </c>
      <c r="R2793" s="190">
        <v>2786</v>
      </c>
      <c r="S2793" s="200">
        <f>TRUNC((('TARIFA ENTREGA A DIRECCION USD'!C2793-'TARIFA ENTREGA A DIRECCION USD'!D2793)/'TARIFA ENTREGA A DIRECCION USD'!D2793)+1,3)</f>
        <v>0.72399999999999998</v>
      </c>
      <c r="T2793" s="200">
        <f>TRUNC(('TARIFA ENTREGA A DIRECCION USD'!E2793-'TARIFA ENTREGA A DIRECCION USD'!D2793)/'TARIFA ENTREGA A DIRECCION USD'!D2793,3)</f>
        <v>0.25900000000000001</v>
      </c>
      <c r="U2793" s="200">
        <f>TRUNC(('TARIFA ENTREGA A DIRECCION USD'!F2793-'TARIFA ENTREGA A DIRECCION USD'!D2793)/'TARIFA ENTREGA A DIRECCION USD'!D2793,3)</f>
        <v>0.433</v>
      </c>
      <c r="V2793" s="200">
        <f>TRUNC(('TARIFA ENTREGA A DIRECCION USD'!G2793-'TARIFA ENTREGA A DIRECCION USD'!D2793)/'TARIFA ENTREGA A DIRECCION USD'!D2793,3)</f>
        <v>0.96399999999999997</v>
      </c>
      <c r="X2793" s="142">
        <v>16.12</v>
      </c>
      <c r="Y2793" s="190">
        <v>2786</v>
      </c>
      <c r="Z2793" s="200">
        <v>0.55000000000000004</v>
      </c>
      <c r="AA2793" s="200">
        <v>0.13</v>
      </c>
      <c r="AB2793" s="200">
        <v>0.3</v>
      </c>
      <c r="AC2793" s="200">
        <v>0.85</v>
      </c>
      <c r="AL2793"/>
      <c r="AM2793"/>
      <c r="AN2793"/>
      <c r="AO2793"/>
      <c r="AP2793"/>
      <c r="AQ2793"/>
      <c r="AR2793"/>
      <c r="AS2793"/>
      <c r="AT2793"/>
      <c r="AU2793"/>
    </row>
    <row r="2794" spans="17:47" x14ac:dyDescent="0.2">
      <c r="Q2794" s="142">
        <f>TRUNC('TARIFA ENTREGA A DIRECCION USD'!D2795-'TARIFA ENTREGA A DIRECCION USD'!D2794,2)</f>
        <v>0.54</v>
      </c>
      <c r="R2794" s="190">
        <v>2787</v>
      </c>
      <c r="S2794" s="200">
        <f>TRUNC((('TARIFA ENTREGA A DIRECCION USD'!C2794-'TARIFA ENTREGA A DIRECCION USD'!D2794)/'TARIFA ENTREGA A DIRECCION USD'!D2794)+1,3)</f>
        <v>0.72399999999999998</v>
      </c>
      <c r="T2794" s="200">
        <f>TRUNC(('TARIFA ENTREGA A DIRECCION USD'!E2794-'TARIFA ENTREGA A DIRECCION USD'!D2794)/'TARIFA ENTREGA A DIRECCION USD'!D2794,3)</f>
        <v>0.25900000000000001</v>
      </c>
      <c r="U2794" s="200">
        <f>TRUNC(('TARIFA ENTREGA A DIRECCION USD'!F2794-'TARIFA ENTREGA A DIRECCION USD'!D2794)/'TARIFA ENTREGA A DIRECCION USD'!D2794,3)</f>
        <v>0.433</v>
      </c>
      <c r="V2794" s="200">
        <f>TRUNC(('TARIFA ENTREGA A DIRECCION USD'!G2794-'TARIFA ENTREGA A DIRECCION USD'!D2794)/'TARIFA ENTREGA A DIRECCION USD'!D2794,3)</f>
        <v>0.96399999999999997</v>
      </c>
      <c r="X2794" s="142">
        <v>16.12</v>
      </c>
      <c r="Y2794" s="190">
        <v>2787</v>
      </c>
      <c r="Z2794" s="200">
        <v>0.55000000000000004</v>
      </c>
      <c r="AA2794" s="200">
        <v>0.13</v>
      </c>
      <c r="AB2794" s="200">
        <v>0.3</v>
      </c>
      <c r="AC2794" s="200">
        <v>0.85</v>
      </c>
      <c r="AL2794"/>
      <c r="AM2794"/>
      <c r="AN2794"/>
      <c r="AO2794"/>
      <c r="AP2794"/>
      <c r="AQ2794"/>
      <c r="AR2794"/>
      <c r="AS2794"/>
      <c r="AT2794"/>
      <c r="AU2794"/>
    </row>
    <row r="2795" spans="17:47" x14ac:dyDescent="0.2">
      <c r="Q2795" s="142">
        <f>TRUNC('TARIFA ENTREGA A DIRECCION USD'!D2796-'TARIFA ENTREGA A DIRECCION USD'!D2795,2)</f>
        <v>0.54</v>
      </c>
      <c r="R2795" s="190">
        <v>2788</v>
      </c>
      <c r="S2795" s="200">
        <f>TRUNC((('TARIFA ENTREGA A DIRECCION USD'!C2795-'TARIFA ENTREGA A DIRECCION USD'!D2795)/'TARIFA ENTREGA A DIRECCION USD'!D2795)+1,3)</f>
        <v>0.72399999999999998</v>
      </c>
      <c r="T2795" s="200">
        <f>TRUNC(('TARIFA ENTREGA A DIRECCION USD'!E2795-'TARIFA ENTREGA A DIRECCION USD'!D2795)/'TARIFA ENTREGA A DIRECCION USD'!D2795,3)</f>
        <v>0.25900000000000001</v>
      </c>
      <c r="U2795" s="200">
        <f>TRUNC(('TARIFA ENTREGA A DIRECCION USD'!F2795-'TARIFA ENTREGA A DIRECCION USD'!D2795)/'TARIFA ENTREGA A DIRECCION USD'!D2795,3)</f>
        <v>0.433</v>
      </c>
      <c r="V2795" s="200">
        <f>TRUNC(('TARIFA ENTREGA A DIRECCION USD'!G2795-'TARIFA ENTREGA A DIRECCION USD'!D2795)/'TARIFA ENTREGA A DIRECCION USD'!D2795,3)</f>
        <v>0.96399999999999997</v>
      </c>
      <c r="X2795" s="142">
        <v>16.12</v>
      </c>
      <c r="Y2795" s="190">
        <v>2788</v>
      </c>
      <c r="Z2795" s="200">
        <v>0.55000000000000004</v>
      </c>
      <c r="AA2795" s="200">
        <v>0.13</v>
      </c>
      <c r="AB2795" s="200">
        <v>0.3</v>
      </c>
      <c r="AC2795" s="200">
        <v>0.85</v>
      </c>
      <c r="AL2795"/>
      <c r="AM2795"/>
      <c r="AN2795"/>
      <c r="AO2795"/>
      <c r="AP2795"/>
      <c r="AQ2795"/>
      <c r="AR2795"/>
      <c r="AS2795"/>
      <c r="AT2795"/>
      <c r="AU2795"/>
    </row>
    <row r="2796" spans="17:47" x14ac:dyDescent="0.2">
      <c r="Q2796" s="142">
        <f>TRUNC('TARIFA ENTREGA A DIRECCION USD'!D2797-'TARIFA ENTREGA A DIRECCION USD'!D2796,2)</f>
        <v>0.54</v>
      </c>
      <c r="R2796" s="190">
        <v>2789</v>
      </c>
      <c r="S2796" s="200">
        <f>TRUNC((('TARIFA ENTREGA A DIRECCION USD'!C2796-'TARIFA ENTREGA A DIRECCION USD'!D2796)/'TARIFA ENTREGA A DIRECCION USD'!D2796)+1,3)</f>
        <v>0.72399999999999998</v>
      </c>
      <c r="T2796" s="200">
        <f>TRUNC(('TARIFA ENTREGA A DIRECCION USD'!E2796-'TARIFA ENTREGA A DIRECCION USD'!D2796)/'TARIFA ENTREGA A DIRECCION USD'!D2796,3)</f>
        <v>0.25900000000000001</v>
      </c>
      <c r="U2796" s="200">
        <f>TRUNC(('TARIFA ENTREGA A DIRECCION USD'!F2796-'TARIFA ENTREGA A DIRECCION USD'!D2796)/'TARIFA ENTREGA A DIRECCION USD'!D2796,3)</f>
        <v>0.433</v>
      </c>
      <c r="V2796" s="200">
        <f>TRUNC(('TARIFA ENTREGA A DIRECCION USD'!G2796-'TARIFA ENTREGA A DIRECCION USD'!D2796)/'TARIFA ENTREGA A DIRECCION USD'!D2796,3)</f>
        <v>0.96399999999999997</v>
      </c>
      <c r="X2796" s="142">
        <v>16.12</v>
      </c>
      <c r="Y2796" s="190">
        <v>2789</v>
      </c>
      <c r="Z2796" s="200">
        <v>0.55000000000000004</v>
      </c>
      <c r="AA2796" s="200">
        <v>0.13</v>
      </c>
      <c r="AB2796" s="200">
        <v>0.3</v>
      </c>
      <c r="AC2796" s="200">
        <v>0.85</v>
      </c>
      <c r="AL2796"/>
      <c r="AM2796"/>
      <c r="AN2796"/>
      <c r="AO2796"/>
      <c r="AP2796"/>
      <c r="AQ2796"/>
      <c r="AR2796"/>
      <c r="AS2796"/>
      <c r="AT2796"/>
      <c r="AU2796"/>
    </row>
    <row r="2797" spans="17:47" x14ac:dyDescent="0.2">
      <c r="Q2797" s="142">
        <f>TRUNC('TARIFA ENTREGA A DIRECCION USD'!D2798-'TARIFA ENTREGA A DIRECCION USD'!D2797,2)</f>
        <v>0.54</v>
      </c>
      <c r="R2797" s="190">
        <v>2790</v>
      </c>
      <c r="S2797" s="200">
        <f>TRUNC((('TARIFA ENTREGA A DIRECCION USD'!C2797-'TARIFA ENTREGA A DIRECCION USD'!D2797)/'TARIFA ENTREGA A DIRECCION USD'!D2797)+1,3)</f>
        <v>0.72399999999999998</v>
      </c>
      <c r="T2797" s="200">
        <f>TRUNC(('TARIFA ENTREGA A DIRECCION USD'!E2797-'TARIFA ENTREGA A DIRECCION USD'!D2797)/'TARIFA ENTREGA A DIRECCION USD'!D2797,3)</f>
        <v>0.25900000000000001</v>
      </c>
      <c r="U2797" s="200">
        <f>TRUNC(('TARIFA ENTREGA A DIRECCION USD'!F2797-'TARIFA ENTREGA A DIRECCION USD'!D2797)/'TARIFA ENTREGA A DIRECCION USD'!D2797,3)</f>
        <v>0.433</v>
      </c>
      <c r="V2797" s="200">
        <f>TRUNC(('TARIFA ENTREGA A DIRECCION USD'!G2797-'TARIFA ENTREGA A DIRECCION USD'!D2797)/'TARIFA ENTREGA A DIRECCION USD'!D2797,3)</f>
        <v>0.96399999999999997</v>
      </c>
      <c r="X2797" s="142">
        <v>16.12</v>
      </c>
      <c r="Y2797" s="190">
        <v>2790</v>
      </c>
      <c r="Z2797" s="200">
        <v>0.55000000000000004</v>
      </c>
      <c r="AA2797" s="200">
        <v>0.13</v>
      </c>
      <c r="AB2797" s="200">
        <v>0.3</v>
      </c>
      <c r="AC2797" s="200">
        <v>0.85</v>
      </c>
      <c r="AL2797"/>
      <c r="AM2797"/>
      <c r="AN2797"/>
      <c r="AO2797"/>
      <c r="AP2797"/>
      <c r="AQ2797"/>
      <c r="AR2797"/>
      <c r="AS2797"/>
      <c r="AT2797"/>
      <c r="AU2797"/>
    </row>
    <row r="2798" spans="17:47" x14ac:dyDescent="0.2">
      <c r="Q2798" s="142">
        <f>TRUNC('TARIFA ENTREGA A DIRECCION USD'!D2799-'TARIFA ENTREGA A DIRECCION USD'!D2798,2)</f>
        <v>0.54</v>
      </c>
      <c r="R2798" s="190">
        <v>2791</v>
      </c>
      <c r="S2798" s="200">
        <f>TRUNC((('TARIFA ENTREGA A DIRECCION USD'!C2798-'TARIFA ENTREGA A DIRECCION USD'!D2798)/'TARIFA ENTREGA A DIRECCION USD'!D2798)+1,3)</f>
        <v>0.72399999999999998</v>
      </c>
      <c r="T2798" s="200">
        <f>TRUNC(('TARIFA ENTREGA A DIRECCION USD'!E2798-'TARIFA ENTREGA A DIRECCION USD'!D2798)/'TARIFA ENTREGA A DIRECCION USD'!D2798,3)</f>
        <v>0.25900000000000001</v>
      </c>
      <c r="U2798" s="200">
        <f>TRUNC(('TARIFA ENTREGA A DIRECCION USD'!F2798-'TARIFA ENTREGA A DIRECCION USD'!D2798)/'TARIFA ENTREGA A DIRECCION USD'!D2798,3)</f>
        <v>0.433</v>
      </c>
      <c r="V2798" s="200">
        <f>TRUNC(('TARIFA ENTREGA A DIRECCION USD'!G2798-'TARIFA ENTREGA A DIRECCION USD'!D2798)/'TARIFA ENTREGA A DIRECCION USD'!D2798,3)</f>
        <v>0.96399999999999997</v>
      </c>
      <c r="X2798" s="142">
        <v>16.12</v>
      </c>
      <c r="Y2798" s="190">
        <v>2791</v>
      </c>
      <c r="Z2798" s="200">
        <v>0.55000000000000004</v>
      </c>
      <c r="AA2798" s="200">
        <v>0.13</v>
      </c>
      <c r="AB2798" s="200">
        <v>0.3</v>
      </c>
      <c r="AC2798" s="200">
        <v>0.85</v>
      </c>
      <c r="AL2798"/>
      <c r="AM2798"/>
      <c r="AN2798"/>
      <c r="AO2798"/>
      <c r="AP2798"/>
      <c r="AQ2798"/>
      <c r="AR2798"/>
      <c r="AS2798"/>
      <c r="AT2798"/>
      <c r="AU2798"/>
    </row>
    <row r="2799" spans="17:47" x14ac:dyDescent="0.2">
      <c r="Q2799" s="142">
        <f>TRUNC('TARIFA ENTREGA A DIRECCION USD'!D2800-'TARIFA ENTREGA A DIRECCION USD'!D2799,2)</f>
        <v>0.54</v>
      </c>
      <c r="R2799" s="190">
        <v>2792</v>
      </c>
      <c r="S2799" s="200">
        <f>TRUNC((('TARIFA ENTREGA A DIRECCION USD'!C2799-'TARIFA ENTREGA A DIRECCION USD'!D2799)/'TARIFA ENTREGA A DIRECCION USD'!D2799)+1,3)</f>
        <v>0.72399999999999998</v>
      </c>
      <c r="T2799" s="200">
        <f>TRUNC(('TARIFA ENTREGA A DIRECCION USD'!E2799-'TARIFA ENTREGA A DIRECCION USD'!D2799)/'TARIFA ENTREGA A DIRECCION USD'!D2799,3)</f>
        <v>0.25900000000000001</v>
      </c>
      <c r="U2799" s="200">
        <f>TRUNC(('TARIFA ENTREGA A DIRECCION USD'!F2799-'TARIFA ENTREGA A DIRECCION USD'!D2799)/'TARIFA ENTREGA A DIRECCION USD'!D2799,3)</f>
        <v>0.433</v>
      </c>
      <c r="V2799" s="200">
        <f>TRUNC(('TARIFA ENTREGA A DIRECCION USD'!G2799-'TARIFA ENTREGA A DIRECCION USD'!D2799)/'TARIFA ENTREGA A DIRECCION USD'!D2799,3)</f>
        <v>0.96399999999999997</v>
      </c>
      <c r="X2799" s="142">
        <v>16.12</v>
      </c>
      <c r="Y2799" s="190">
        <v>2792</v>
      </c>
      <c r="Z2799" s="200">
        <v>0.55000000000000004</v>
      </c>
      <c r="AA2799" s="200">
        <v>0.13</v>
      </c>
      <c r="AB2799" s="200">
        <v>0.3</v>
      </c>
      <c r="AC2799" s="200">
        <v>0.85</v>
      </c>
      <c r="AL2799"/>
      <c r="AM2799"/>
      <c r="AN2799"/>
      <c r="AO2799"/>
      <c r="AP2799"/>
      <c r="AQ2799"/>
      <c r="AR2799"/>
      <c r="AS2799"/>
      <c r="AT2799"/>
      <c r="AU2799"/>
    </row>
    <row r="2800" spans="17:47" x14ac:dyDescent="0.2">
      <c r="Q2800" s="142">
        <f>TRUNC('TARIFA ENTREGA A DIRECCION USD'!D2801-'TARIFA ENTREGA A DIRECCION USD'!D2800,2)</f>
        <v>0.54</v>
      </c>
      <c r="R2800" s="190">
        <v>2793</v>
      </c>
      <c r="S2800" s="200">
        <f>TRUNC((('TARIFA ENTREGA A DIRECCION USD'!C2800-'TARIFA ENTREGA A DIRECCION USD'!D2800)/'TARIFA ENTREGA A DIRECCION USD'!D2800)+1,3)</f>
        <v>0.72399999999999998</v>
      </c>
      <c r="T2800" s="200">
        <f>TRUNC(('TARIFA ENTREGA A DIRECCION USD'!E2800-'TARIFA ENTREGA A DIRECCION USD'!D2800)/'TARIFA ENTREGA A DIRECCION USD'!D2800,3)</f>
        <v>0.25900000000000001</v>
      </c>
      <c r="U2800" s="200">
        <f>TRUNC(('TARIFA ENTREGA A DIRECCION USD'!F2800-'TARIFA ENTREGA A DIRECCION USD'!D2800)/'TARIFA ENTREGA A DIRECCION USD'!D2800,3)</f>
        <v>0.433</v>
      </c>
      <c r="V2800" s="200">
        <f>TRUNC(('TARIFA ENTREGA A DIRECCION USD'!G2800-'TARIFA ENTREGA A DIRECCION USD'!D2800)/'TARIFA ENTREGA A DIRECCION USD'!D2800,3)</f>
        <v>0.96399999999999997</v>
      </c>
      <c r="X2800" s="142">
        <v>16.12</v>
      </c>
      <c r="Y2800" s="190">
        <v>2793</v>
      </c>
      <c r="Z2800" s="200">
        <v>0.55000000000000004</v>
      </c>
      <c r="AA2800" s="200">
        <v>0.13</v>
      </c>
      <c r="AB2800" s="200">
        <v>0.3</v>
      </c>
      <c r="AC2800" s="200">
        <v>0.85</v>
      </c>
      <c r="AL2800"/>
      <c r="AM2800"/>
      <c r="AN2800"/>
      <c r="AO2800"/>
      <c r="AP2800"/>
      <c r="AQ2800"/>
      <c r="AR2800"/>
      <c r="AS2800"/>
      <c r="AT2800"/>
      <c r="AU2800"/>
    </row>
    <row r="2801" spans="17:47" x14ac:dyDescent="0.2">
      <c r="Q2801" s="142">
        <f>TRUNC('TARIFA ENTREGA A DIRECCION USD'!D2802-'TARIFA ENTREGA A DIRECCION USD'!D2801,2)</f>
        <v>0.54</v>
      </c>
      <c r="R2801" s="190">
        <v>2794</v>
      </c>
      <c r="S2801" s="200">
        <f>TRUNC((('TARIFA ENTREGA A DIRECCION USD'!C2801-'TARIFA ENTREGA A DIRECCION USD'!D2801)/'TARIFA ENTREGA A DIRECCION USD'!D2801)+1,3)</f>
        <v>0.72399999999999998</v>
      </c>
      <c r="T2801" s="200">
        <f>TRUNC(('TARIFA ENTREGA A DIRECCION USD'!E2801-'TARIFA ENTREGA A DIRECCION USD'!D2801)/'TARIFA ENTREGA A DIRECCION USD'!D2801,3)</f>
        <v>0.25900000000000001</v>
      </c>
      <c r="U2801" s="200">
        <f>TRUNC(('TARIFA ENTREGA A DIRECCION USD'!F2801-'TARIFA ENTREGA A DIRECCION USD'!D2801)/'TARIFA ENTREGA A DIRECCION USD'!D2801,3)</f>
        <v>0.433</v>
      </c>
      <c r="V2801" s="200">
        <f>TRUNC(('TARIFA ENTREGA A DIRECCION USD'!G2801-'TARIFA ENTREGA A DIRECCION USD'!D2801)/'TARIFA ENTREGA A DIRECCION USD'!D2801,3)</f>
        <v>0.96399999999999997</v>
      </c>
      <c r="X2801" s="142">
        <v>16.12</v>
      </c>
      <c r="Y2801" s="190">
        <v>2794</v>
      </c>
      <c r="Z2801" s="200">
        <v>0.55000000000000004</v>
      </c>
      <c r="AA2801" s="200">
        <v>0.13</v>
      </c>
      <c r="AB2801" s="200">
        <v>0.3</v>
      </c>
      <c r="AC2801" s="200">
        <v>0.85</v>
      </c>
      <c r="AL2801"/>
      <c r="AM2801"/>
      <c r="AN2801"/>
      <c r="AO2801"/>
      <c r="AP2801"/>
      <c r="AQ2801"/>
      <c r="AR2801"/>
      <c r="AS2801"/>
      <c r="AT2801"/>
      <c r="AU2801"/>
    </row>
    <row r="2802" spans="17:47" x14ac:dyDescent="0.2">
      <c r="Q2802" s="142">
        <f>TRUNC('TARIFA ENTREGA A DIRECCION USD'!D2803-'TARIFA ENTREGA A DIRECCION USD'!D2802,2)</f>
        <v>0.54</v>
      </c>
      <c r="R2802" s="190">
        <v>2795</v>
      </c>
      <c r="S2802" s="200">
        <f>TRUNC((('TARIFA ENTREGA A DIRECCION USD'!C2802-'TARIFA ENTREGA A DIRECCION USD'!D2802)/'TARIFA ENTREGA A DIRECCION USD'!D2802)+1,3)</f>
        <v>0.72399999999999998</v>
      </c>
      <c r="T2802" s="200">
        <f>TRUNC(('TARIFA ENTREGA A DIRECCION USD'!E2802-'TARIFA ENTREGA A DIRECCION USD'!D2802)/'TARIFA ENTREGA A DIRECCION USD'!D2802,3)</f>
        <v>0.25900000000000001</v>
      </c>
      <c r="U2802" s="200">
        <f>TRUNC(('TARIFA ENTREGA A DIRECCION USD'!F2802-'TARIFA ENTREGA A DIRECCION USD'!D2802)/'TARIFA ENTREGA A DIRECCION USD'!D2802,3)</f>
        <v>0.433</v>
      </c>
      <c r="V2802" s="200">
        <f>TRUNC(('TARIFA ENTREGA A DIRECCION USD'!G2802-'TARIFA ENTREGA A DIRECCION USD'!D2802)/'TARIFA ENTREGA A DIRECCION USD'!D2802,3)</f>
        <v>0.96399999999999997</v>
      </c>
      <c r="X2802" s="142">
        <v>16.12</v>
      </c>
      <c r="Y2802" s="190">
        <v>2795</v>
      </c>
      <c r="Z2802" s="200">
        <v>0.55000000000000004</v>
      </c>
      <c r="AA2802" s="200">
        <v>0.13</v>
      </c>
      <c r="AB2802" s="200">
        <v>0.3</v>
      </c>
      <c r="AC2802" s="200">
        <v>0.85</v>
      </c>
      <c r="AL2802"/>
      <c r="AM2802"/>
      <c r="AN2802"/>
      <c r="AO2802"/>
      <c r="AP2802"/>
      <c r="AQ2802"/>
      <c r="AR2802"/>
      <c r="AS2802"/>
      <c r="AT2802"/>
      <c r="AU2802"/>
    </row>
    <row r="2803" spans="17:47" x14ac:dyDescent="0.2">
      <c r="Q2803" s="142">
        <f>TRUNC('TARIFA ENTREGA A DIRECCION USD'!D2804-'TARIFA ENTREGA A DIRECCION USD'!D2803,2)</f>
        <v>0.54</v>
      </c>
      <c r="R2803" s="190">
        <v>2796</v>
      </c>
      <c r="S2803" s="200">
        <f>TRUNC((('TARIFA ENTREGA A DIRECCION USD'!C2803-'TARIFA ENTREGA A DIRECCION USD'!D2803)/'TARIFA ENTREGA A DIRECCION USD'!D2803)+1,3)</f>
        <v>0.72399999999999998</v>
      </c>
      <c r="T2803" s="200">
        <f>TRUNC(('TARIFA ENTREGA A DIRECCION USD'!E2803-'TARIFA ENTREGA A DIRECCION USD'!D2803)/'TARIFA ENTREGA A DIRECCION USD'!D2803,3)</f>
        <v>0.25900000000000001</v>
      </c>
      <c r="U2803" s="200">
        <f>TRUNC(('TARIFA ENTREGA A DIRECCION USD'!F2803-'TARIFA ENTREGA A DIRECCION USD'!D2803)/'TARIFA ENTREGA A DIRECCION USD'!D2803,3)</f>
        <v>0.433</v>
      </c>
      <c r="V2803" s="200">
        <f>TRUNC(('TARIFA ENTREGA A DIRECCION USD'!G2803-'TARIFA ENTREGA A DIRECCION USD'!D2803)/'TARIFA ENTREGA A DIRECCION USD'!D2803,3)</f>
        <v>0.96399999999999997</v>
      </c>
      <c r="X2803" s="142">
        <v>16.12</v>
      </c>
      <c r="Y2803" s="190">
        <v>2796</v>
      </c>
      <c r="Z2803" s="200">
        <v>0.55000000000000004</v>
      </c>
      <c r="AA2803" s="200">
        <v>0.13</v>
      </c>
      <c r="AB2803" s="200">
        <v>0.3</v>
      </c>
      <c r="AC2803" s="200">
        <v>0.85</v>
      </c>
      <c r="AL2803"/>
      <c r="AM2803"/>
      <c r="AN2803"/>
      <c r="AO2803"/>
      <c r="AP2803"/>
      <c r="AQ2803"/>
      <c r="AR2803"/>
      <c r="AS2803"/>
      <c r="AT2803"/>
      <c r="AU2803"/>
    </row>
    <row r="2804" spans="17:47" x14ac:dyDescent="0.2">
      <c r="Q2804" s="142">
        <f>TRUNC('TARIFA ENTREGA A DIRECCION USD'!D2805-'TARIFA ENTREGA A DIRECCION USD'!D2804,2)</f>
        <v>0.54</v>
      </c>
      <c r="R2804" s="190">
        <v>2797</v>
      </c>
      <c r="S2804" s="200">
        <f>TRUNC((('TARIFA ENTREGA A DIRECCION USD'!C2804-'TARIFA ENTREGA A DIRECCION USD'!D2804)/'TARIFA ENTREGA A DIRECCION USD'!D2804)+1,3)</f>
        <v>0.72399999999999998</v>
      </c>
      <c r="T2804" s="200">
        <f>TRUNC(('TARIFA ENTREGA A DIRECCION USD'!E2804-'TARIFA ENTREGA A DIRECCION USD'!D2804)/'TARIFA ENTREGA A DIRECCION USD'!D2804,3)</f>
        <v>0.25900000000000001</v>
      </c>
      <c r="U2804" s="200">
        <f>TRUNC(('TARIFA ENTREGA A DIRECCION USD'!F2804-'TARIFA ENTREGA A DIRECCION USD'!D2804)/'TARIFA ENTREGA A DIRECCION USD'!D2804,3)</f>
        <v>0.433</v>
      </c>
      <c r="V2804" s="200">
        <f>TRUNC(('TARIFA ENTREGA A DIRECCION USD'!G2804-'TARIFA ENTREGA A DIRECCION USD'!D2804)/'TARIFA ENTREGA A DIRECCION USD'!D2804,3)</f>
        <v>0.96399999999999997</v>
      </c>
      <c r="X2804" s="142">
        <v>16.12</v>
      </c>
      <c r="Y2804" s="190">
        <v>2797</v>
      </c>
      <c r="Z2804" s="200">
        <v>0.55000000000000004</v>
      </c>
      <c r="AA2804" s="200">
        <v>0.13</v>
      </c>
      <c r="AB2804" s="200">
        <v>0.3</v>
      </c>
      <c r="AC2804" s="200">
        <v>0.85</v>
      </c>
      <c r="AL2804"/>
      <c r="AM2804"/>
      <c r="AN2804"/>
      <c r="AO2804"/>
      <c r="AP2804"/>
      <c r="AQ2804"/>
      <c r="AR2804"/>
      <c r="AS2804"/>
      <c r="AT2804"/>
      <c r="AU2804"/>
    </row>
    <row r="2805" spans="17:47" x14ac:dyDescent="0.2">
      <c r="Q2805" s="142">
        <f>TRUNC('TARIFA ENTREGA A DIRECCION USD'!D2806-'TARIFA ENTREGA A DIRECCION USD'!D2805,2)</f>
        <v>0.54</v>
      </c>
      <c r="R2805" s="190">
        <v>2798</v>
      </c>
      <c r="S2805" s="200">
        <f>TRUNC((('TARIFA ENTREGA A DIRECCION USD'!C2805-'TARIFA ENTREGA A DIRECCION USD'!D2805)/'TARIFA ENTREGA A DIRECCION USD'!D2805)+1,3)</f>
        <v>0.72399999999999998</v>
      </c>
      <c r="T2805" s="200">
        <f>TRUNC(('TARIFA ENTREGA A DIRECCION USD'!E2805-'TARIFA ENTREGA A DIRECCION USD'!D2805)/'TARIFA ENTREGA A DIRECCION USD'!D2805,3)</f>
        <v>0.25900000000000001</v>
      </c>
      <c r="U2805" s="200">
        <f>TRUNC(('TARIFA ENTREGA A DIRECCION USD'!F2805-'TARIFA ENTREGA A DIRECCION USD'!D2805)/'TARIFA ENTREGA A DIRECCION USD'!D2805,3)</f>
        <v>0.433</v>
      </c>
      <c r="V2805" s="200">
        <f>TRUNC(('TARIFA ENTREGA A DIRECCION USD'!G2805-'TARIFA ENTREGA A DIRECCION USD'!D2805)/'TARIFA ENTREGA A DIRECCION USD'!D2805,3)</f>
        <v>0.96399999999999997</v>
      </c>
      <c r="X2805" s="142">
        <v>16.12</v>
      </c>
      <c r="Y2805" s="190">
        <v>2798</v>
      </c>
      <c r="Z2805" s="200">
        <v>0.55000000000000004</v>
      </c>
      <c r="AA2805" s="200">
        <v>0.13</v>
      </c>
      <c r="AB2805" s="200">
        <v>0.3</v>
      </c>
      <c r="AC2805" s="200">
        <v>0.85</v>
      </c>
      <c r="AL2805"/>
      <c r="AM2805"/>
      <c r="AN2805"/>
      <c r="AO2805"/>
      <c r="AP2805"/>
      <c r="AQ2805"/>
      <c r="AR2805"/>
      <c r="AS2805"/>
      <c r="AT2805"/>
      <c r="AU2805"/>
    </row>
    <row r="2806" spans="17:47" x14ac:dyDescent="0.2">
      <c r="Q2806" s="142">
        <f>TRUNC('TARIFA ENTREGA A DIRECCION USD'!D2807-'TARIFA ENTREGA A DIRECCION USD'!D2806,2)</f>
        <v>0.54</v>
      </c>
      <c r="R2806" s="190">
        <v>2799</v>
      </c>
      <c r="S2806" s="200">
        <f>TRUNC((('TARIFA ENTREGA A DIRECCION USD'!C2806-'TARIFA ENTREGA A DIRECCION USD'!D2806)/'TARIFA ENTREGA A DIRECCION USD'!D2806)+1,3)</f>
        <v>0.72399999999999998</v>
      </c>
      <c r="T2806" s="200">
        <f>TRUNC(('TARIFA ENTREGA A DIRECCION USD'!E2806-'TARIFA ENTREGA A DIRECCION USD'!D2806)/'TARIFA ENTREGA A DIRECCION USD'!D2806,3)</f>
        <v>0.25900000000000001</v>
      </c>
      <c r="U2806" s="200">
        <f>TRUNC(('TARIFA ENTREGA A DIRECCION USD'!F2806-'TARIFA ENTREGA A DIRECCION USD'!D2806)/'TARIFA ENTREGA A DIRECCION USD'!D2806,3)</f>
        <v>0.433</v>
      </c>
      <c r="V2806" s="200">
        <f>TRUNC(('TARIFA ENTREGA A DIRECCION USD'!G2806-'TARIFA ENTREGA A DIRECCION USD'!D2806)/'TARIFA ENTREGA A DIRECCION USD'!D2806,3)</f>
        <v>0.96499999999999997</v>
      </c>
      <c r="X2806" s="142">
        <v>16.12</v>
      </c>
      <c r="Y2806" s="190">
        <v>2799</v>
      </c>
      <c r="Z2806" s="200">
        <v>0.55000000000000004</v>
      </c>
      <c r="AA2806" s="200">
        <v>0.13</v>
      </c>
      <c r="AB2806" s="200">
        <v>0.3</v>
      </c>
      <c r="AC2806" s="200">
        <v>0.85</v>
      </c>
      <c r="AL2806"/>
      <c r="AM2806"/>
      <c r="AN2806"/>
      <c r="AO2806"/>
      <c r="AP2806"/>
      <c r="AQ2806"/>
      <c r="AR2806"/>
      <c r="AS2806"/>
      <c r="AT2806"/>
      <c r="AU2806"/>
    </row>
    <row r="2807" spans="17:47" x14ac:dyDescent="0.2">
      <c r="Q2807" s="142">
        <f>TRUNC('TARIFA ENTREGA A DIRECCION USD'!D2808-'TARIFA ENTREGA A DIRECCION USD'!D2807,2)</f>
        <v>0.54</v>
      </c>
      <c r="R2807" s="190">
        <v>2800</v>
      </c>
      <c r="S2807" s="200">
        <f>TRUNC((('TARIFA ENTREGA A DIRECCION USD'!C2807-'TARIFA ENTREGA A DIRECCION USD'!D2807)/'TARIFA ENTREGA A DIRECCION USD'!D2807)+1,3)</f>
        <v>0.72399999999999998</v>
      </c>
      <c r="T2807" s="200">
        <f>TRUNC(('TARIFA ENTREGA A DIRECCION USD'!E2807-'TARIFA ENTREGA A DIRECCION USD'!D2807)/'TARIFA ENTREGA A DIRECCION USD'!D2807,3)</f>
        <v>0.25900000000000001</v>
      </c>
      <c r="U2807" s="200">
        <f>TRUNC(('TARIFA ENTREGA A DIRECCION USD'!F2807-'TARIFA ENTREGA A DIRECCION USD'!D2807)/'TARIFA ENTREGA A DIRECCION USD'!D2807,3)</f>
        <v>0.433</v>
      </c>
      <c r="V2807" s="200">
        <f>TRUNC(('TARIFA ENTREGA A DIRECCION USD'!G2807-'TARIFA ENTREGA A DIRECCION USD'!D2807)/'TARIFA ENTREGA A DIRECCION USD'!D2807,3)</f>
        <v>0.96499999999999997</v>
      </c>
      <c r="X2807" s="142">
        <v>16.12</v>
      </c>
      <c r="Y2807" s="190">
        <v>2800</v>
      </c>
      <c r="Z2807" s="200">
        <v>0.55000000000000004</v>
      </c>
      <c r="AA2807" s="200">
        <v>0.13</v>
      </c>
      <c r="AB2807" s="200">
        <v>0.3</v>
      </c>
      <c r="AC2807" s="200">
        <v>0.85</v>
      </c>
      <c r="AL2807"/>
      <c r="AM2807"/>
      <c r="AN2807"/>
      <c r="AO2807"/>
      <c r="AP2807"/>
      <c r="AQ2807"/>
      <c r="AR2807"/>
      <c r="AS2807"/>
      <c r="AT2807"/>
      <c r="AU2807"/>
    </row>
    <row r="2808" spans="17:47" x14ac:dyDescent="0.2">
      <c r="Q2808" s="142">
        <f>TRUNC('TARIFA ENTREGA A DIRECCION USD'!D2809-'TARIFA ENTREGA A DIRECCION USD'!D2808,2)</f>
        <v>0.54</v>
      </c>
      <c r="R2808" s="190">
        <v>2801</v>
      </c>
      <c r="S2808" s="200">
        <f>TRUNC((('TARIFA ENTREGA A DIRECCION USD'!C2808-'TARIFA ENTREGA A DIRECCION USD'!D2808)/'TARIFA ENTREGA A DIRECCION USD'!D2808)+1,3)</f>
        <v>0.72399999999999998</v>
      </c>
      <c r="T2808" s="200">
        <f>TRUNC(('TARIFA ENTREGA A DIRECCION USD'!E2808-'TARIFA ENTREGA A DIRECCION USD'!D2808)/'TARIFA ENTREGA A DIRECCION USD'!D2808,3)</f>
        <v>0.25900000000000001</v>
      </c>
      <c r="U2808" s="200">
        <f>TRUNC(('TARIFA ENTREGA A DIRECCION USD'!F2808-'TARIFA ENTREGA A DIRECCION USD'!D2808)/'TARIFA ENTREGA A DIRECCION USD'!D2808,3)</f>
        <v>0.433</v>
      </c>
      <c r="V2808" s="200">
        <f>TRUNC(('TARIFA ENTREGA A DIRECCION USD'!G2808-'TARIFA ENTREGA A DIRECCION USD'!D2808)/'TARIFA ENTREGA A DIRECCION USD'!D2808,3)</f>
        <v>0.96499999999999997</v>
      </c>
      <c r="X2808" s="142">
        <v>16.12</v>
      </c>
      <c r="Y2808" s="190">
        <v>2801</v>
      </c>
      <c r="Z2808" s="200">
        <v>0.55000000000000004</v>
      </c>
      <c r="AA2808" s="200">
        <v>0.13</v>
      </c>
      <c r="AB2808" s="200">
        <v>0.3</v>
      </c>
      <c r="AC2808" s="200">
        <v>0.85</v>
      </c>
      <c r="AL2808"/>
      <c r="AM2808"/>
      <c r="AN2808"/>
      <c r="AO2808"/>
      <c r="AP2808"/>
      <c r="AQ2808"/>
      <c r="AR2808"/>
      <c r="AS2808"/>
      <c r="AT2808"/>
      <c r="AU2808"/>
    </row>
    <row r="2809" spans="17:47" x14ac:dyDescent="0.2">
      <c r="Q2809" s="142">
        <f>TRUNC('TARIFA ENTREGA A DIRECCION USD'!D2810-'TARIFA ENTREGA A DIRECCION USD'!D2809,2)</f>
        <v>0.54</v>
      </c>
      <c r="R2809" s="190">
        <v>2802</v>
      </c>
      <c r="S2809" s="200">
        <f>TRUNC((('TARIFA ENTREGA A DIRECCION USD'!C2809-'TARIFA ENTREGA A DIRECCION USD'!D2809)/'TARIFA ENTREGA A DIRECCION USD'!D2809)+1,3)</f>
        <v>0.72399999999999998</v>
      </c>
      <c r="T2809" s="200">
        <f>TRUNC(('TARIFA ENTREGA A DIRECCION USD'!E2809-'TARIFA ENTREGA A DIRECCION USD'!D2809)/'TARIFA ENTREGA A DIRECCION USD'!D2809,3)</f>
        <v>0.25900000000000001</v>
      </c>
      <c r="U2809" s="200">
        <f>TRUNC(('TARIFA ENTREGA A DIRECCION USD'!F2809-'TARIFA ENTREGA A DIRECCION USD'!D2809)/'TARIFA ENTREGA A DIRECCION USD'!D2809,3)</f>
        <v>0.433</v>
      </c>
      <c r="V2809" s="200">
        <f>TRUNC(('TARIFA ENTREGA A DIRECCION USD'!G2809-'TARIFA ENTREGA A DIRECCION USD'!D2809)/'TARIFA ENTREGA A DIRECCION USD'!D2809,3)</f>
        <v>0.96499999999999997</v>
      </c>
      <c r="X2809" s="142">
        <v>16.12</v>
      </c>
      <c r="Y2809" s="190">
        <v>2802</v>
      </c>
      <c r="Z2809" s="200">
        <v>0.55000000000000004</v>
      </c>
      <c r="AA2809" s="200">
        <v>0.13</v>
      </c>
      <c r="AB2809" s="200">
        <v>0.3</v>
      </c>
      <c r="AC2809" s="200">
        <v>0.85</v>
      </c>
      <c r="AL2809"/>
      <c r="AM2809"/>
      <c r="AN2809"/>
      <c r="AO2809"/>
      <c r="AP2809"/>
      <c r="AQ2809"/>
      <c r="AR2809"/>
      <c r="AS2809"/>
      <c r="AT2809"/>
      <c r="AU2809"/>
    </row>
    <row r="2810" spans="17:47" x14ac:dyDescent="0.2">
      <c r="Q2810" s="142">
        <f>TRUNC('TARIFA ENTREGA A DIRECCION USD'!D2811-'TARIFA ENTREGA A DIRECCION USD'!D2810,2)</f>
        <v>0.54</v>
      </c>
      <c r="R2810" s="190">
        <v>2803</v>
      </c>
      <c r="S2810" s="200">
        <f>TRUNC((('TARIFA ENTREGA A DIRECCION USD'!C2810-'TARIFA ENTREGA A DIRECCION USD'!D2810)/'TARIFA ENTREGA A DIRECCION USD'!D2810)+1,3)</f>
        <v>0.72399999999999998</v>
      </c>
      <c r="T2810" s="200">
        <f>TRUNC(('TARIFA ENTREGA A DIRECCION USD'!E2810-'TARIFA ENTREGA A DIRECCION USD'!D2810)/'TARIFA ENTREGA A DIRECCION USD'!D2810,3)</f>
        <v>0.25900000000000001</v>
      </c>
      <c r="U2810" s="200">
        <f>TRUNC(('TARIFA ENTREGA A DIRECCION USD'!F2810-'TARIFA ENTREGA A DIRECCION USD'!D2810)/'TARIFA ENTREGA A DIRECCION USD'!D2810,3)</f>
        <v>0.433</v>
      </c>
      <c r="V2810" s="200">
        <f>TRUNC(('TARIFA ENTREGA A DIRECCION USD'!G2810-'TARIFA ENTREGA A DIRECCION USD'!D2810)/'TARIFA ENTREGA A DIRECCION USD'!D2810,3)</f>
        <v>0.96499999999999997</v>
      </c>
      <c r="X2810" s="142">
        <v>16.12</v>
      </c>
      <c r="Y2810" s="190">
        <v>2803</v>
      </c>
      <c r="Z2810" s="200">
        <v>0.55000000000000004</v>
      </c>
      <c r="AA2810" s="200">
        <v>0.13</v>
      </c>
      <c r="AB2810" s="200">
        <v>0.3</v>
      </c>
      <c r="AC2810" s="200">
        <v>0.85</v>
      </c>
      <c r="AL2810"/>
      <c r="AM2810"/>
      <c r="AN2810"/>
      <c r="AO2810"/>
      <c r="AP2810"/>
      <c r="AQ2810"/>
      <c r="AR2810"/>
      <c r="AS2810"/>
      <c r="AT2810"/>
      <c r="AU2810"/>
    </row>
    <row r="2811" spans="17:47" x14ac:dyDescent="0.2">
      <c r="Q2811" s="142">
        <f>TRUNC('TARIFA ENTREGA A DIRECCION USD'!D2812-'TARIFA ENTREGA A DIRECCION USD'!D2811,2)</f>
        <v>0.54</v>
      </c>
      <c r="R2811" s="190">
        <v>2804</v>
      </c>
      <c r="S2811" s="200">
        <f>TRUNC((('TARIFA ENTREGA A DIRECCION USD'!C2811-'TARIFA ENTREGA A DIRECCION USD'!D2811)/'TARIFA ENTREGA A DIRECCION USD'!D2811)+1,3)</f>
        <v>0.72399999999999998</v>
      </c>
      <c r="T2811" s="200">
        <f>TRUNC(('TARIFA ENTREGA A DIRECCION USD'!E2811-'TARIFA ENTREGA A DIRECCION USD'!D2811)/'TARIFA ENTREGA A DIRECCION USD'!D2811,3)</f>
        <v>0.25900000000000001</v>
      </c>
      <c r="U2811" s="200">
        <f>TRUNC(('TARIFA ENTREGA A DIRECCION USD'!F2811-'TARIFA ENTREGA A DIRECCION USD'!D2811)/'TARIFA ENTREGA A DIRECCION USD'!D2811,3)</f>
        <v>0.433</v>
      </c>
      <c r="V2811" s="200">
        <f>TRUNC(('TARIFA ENTREGA A DIRECCION USD'!G2811-'TARIFA ENTREGA A DIRECCION USD'!D2811)/'TARIFA ENTREGA A DIRECCION USD'!D2811,3)</f>
        <v>0.96499999999999997</v>
      </c>
      <c r="X2811" s="142">
        <v>16.12</v>
      </c>
      <c r="Y2811" s="190">
        <v>2804</v>
      </c>
      <c r="Z2811" s="200">
        <v>0.55000000000000004</v>
      </c>
      <c r="AA2811" s="200">
        <v>0.13</v>
      </c>
      <c r="AB2811" s="200">
        <v>0.3</v>
      </c>
      <c r="AC2811" s="200">
        <v>0.85</v>
      </c>
      <c r="AL2811"/>
      <c r="AM2811"/>
      <c r="AN2811"/>
      <c r="AO2811"/>
      <c r="AP2811"/>
      <c r="AQ2811"/>
      <c r="AR2811"/>
      <c r="AS2811"/>
      <c r="AT2811"/>
      <c r="AU2811"/>
    </row>
    <row r="2812" spans="17:47" x14ac:dyDescent="0.2">
      <c r="Q2812" s="142">
        <f>TRUNC('TARIFA ENTREGA A DIRECCION USD'!D2813-'TARIFA ENTREGA A DIRECCION USD'!D2812,2)</f>
        <v>0.54</v>
      </c>
      <c r="R2812" s="190">
        <v>2805</v>
      </c>
      <c r="S2812" s="200">
        <f>TRUNC((('TARIFA ENTREGA A DIRECCION USD'!C2812-'TARIFA ENTREGA A DIRECCION USD'!D2812)/'TARIFA ENTREGA A DIRECCION USD'!D2812)+1,3)</f>
        <v>0.72399999999999998</v>
      </c>
      <c r="T2812" s="200">
        <f>TRUNC(('TARIFA ENTREGA A DIRECCION USD'!E2812-'TARIFA ENTREGA A DIRECCION USD'!D2812)/'TARIFA ENTREGA A DIRECCION USD'!D2812,3)</f>
        <v>0.25900000000000001</v>
      </c>
      <c r="U2812" s="200">
        <f>TRUNC(('TARIFA ENTREGA A DIRECCION USD'!F2812-'TARIFA ENTREGA A DIRECCION USD'!D2812)/'TARIFA ENTREGA A DIRECCION USD'!D2812,3)</f>
        <v>0.433</v>
      </c>
      <c r="V2812" s="200">
        <f>TRUNC(('TARIFA ENTREGA A DIRECCION USD'!G2812-'TARIFA ENTREGA A DIRECCION USD'!D2812)/'TARIFA ENTREGA A DIRECCION USD'!D2812,3)</f>
        <v>0.96499999999999997</v>
      </c>
      <c r="X2812" s="142">
        <v>16.12</v>
      </c>
      <c r="Y2812" s="190">
        <v>2805</v>
      </c>
      <c r="Z2812" s="200">
        <v>0.55000000000000004</v>
      </c>
      <c r="AA2812" s="200">
        <v>0.13</v>
      </c>
      <c r="AB2812" s="200">
        <v>0.3</v>
      </c>
      <c r="AC2812" s="200">
        <v>0.85</v>
      </c>
      <c r="AL2812"/>
      <c r="AM2812"/>
      <c r="AN2812"/>
      <c r="AO2812"/>
      <c r="AP2812"/>
      <c r="AQ2812"/>
      <c r="AR2812"/>
      <c r="AS2812"/>
      <c r="AT2812"/>
      <c r="AU2812"/>
    </row>
    <row r="2813" spans="17:47" x14ac:dyDescent="0.2">
      <c r="Q2813" s="142">
        <f>TRUNC('TARIFA ENTREGA A DIRECCION USD'!D2814-'TARIFA ENTREGA A DIRECCION USD'!D2813,2)</f>
        <v>0.54</v>
      </c>
      <c r="R2813" s="190">
        <v>2806</v>
      </c>
      <c r="S2813" s="200">
        <f>TRUNC((('TARIFA ENTREGA A DIRECCION USD'!C2813-'TARIFA ENTREGA A DIRECCION USD'!D2813)/'TARIFA ENTREGA A DIRECCION USD'!D2813)+1,3)</f>
        <v>0.72399999999999998</v>
      </c>
      <c r="T2813" s="200">
        <f>TRUNC(('TARIFA ENTREGA A DIRECCION USD'!E2813-'TARIFA ENTREGA A DIRECCION USD'!D2813)/'TARIFA ENTREGA A DIRECCION USD'!D2813,3)</f>
        <v>0.25900000000000001</v>
      </c>
      <c r="U2813" s="200">
        <f>TRUNC(('TARIFA ENTREGA A DIRECCION USD'!F2813-'TARIFA ENTREGA A DIRECCION USD'!D2813)/'TARIFA ENTREGA A DIRECCION USD'!D2813,3)</f>
        <v>0.433</v>
      </c>
      <c r="V2813" s="200">
        <f>TRUNC(('TARIFA ENTREGA A DIRECCION USD'!G2813-'TARIFA ENTREGA A DIRECCION USD'!D2813)/'TARIFA ENTREGA A DIRECCION USD'!D2813,3)</f>
        <v>0.96499999999999997</v>
      </c>
      <c r="X2813" s="142">
        <v>16.12</v>
      </c>
      <c r="Y2813" s="190">
        <v>2806</v>
      </c>
      <c r="Z2813" s="200">
        <v>0.55000000000000004</v>
      </c>
      <c r="AA2813" s="200">
        <v>0.13</v>
      </c>
      <c r="AB2813" s="200">
        <v>0.3</v>
      </c>
      <c r="AC2813" s="200">
        <v>0.85</v>
      </c>
      <c r="AL2813"/>
      <c r="AM2813"/>
      <c r="AN2813"/>
      <c r="AO2813"/>
      <c r="AP2813"/>
      <c r="AQ2813"/>
      <c r="AR2813"/>
      <c r="AS2813"/>
      <c r="AT2813"/>
      <c r="AU2813"/>
    </row>
    <row r="2814" spans="17:47" x14ac:dyDescent="0.2">
      <c r="Q2814" s="142">
        <f>TRUNC('TARIFA ENTREGA A DIRECCION USD'!D2815-'TARIFA ENTREGA A DIRECCION USD'!D2814,2)</f>
        <v>0.54</v>
      </c>
      <c r="R2814" s="190">
        <v>2807</v>
      </c>
      <c r="S2814" s="200">
        <f>TRUNC((('TARIFA ENTREGA A DIRECCION USD'!C2814-'TARIFA ENTREGA A DIRECCION USD'!D2814)/'TARIFA ENTREGA A DIRECCION USD'!D2814)+1,3)</f>
        <v>0.72399999999999998</v>
      </c>
      <c r="T2814" s="200">
        <f>TRUNC(('TARIFA ENTREGA A DIRECCION USD'!E2814-'TARIFA ENTREGA A DIRECCION USD'!D2814)/'TARIFA ENTREGA A DIRECCION USD'!D2814,3)</f>
        <v>0.25900000000000001</v>
      </c>
      <c r="U2814" s="200">
        <f>TRUNC(('TARIFA ENTREGA A DIRECCION USD'!F2814-'TARIFA ENTREGA A DIRECCION USD'!D2814)/'TARIFA ENTREGA A DIRECCION USD'!D2814,3)</f>
        <v>0.433</v>
      </c>
      <c r="V2814" s="200">
        <f>TRUNC(('TARIFA ENTREGA A DIRECCION USD'!G2814-'TARIFA ENTREGA A DIRECCION USD'!D2814)/'TARIFA ENTREGA A DIRECCION USD'!D2814,3)</f>
        <v>0.96499999999999997</v>
      </c>
      <c r="X2814" s="142">
        <v>16.12</v>
      </c>
      <c r="Y2814" s="190">
        <v>2807</v>
      </c>
      <c r="Z2814" s="200">
        <v>0.55000000000000004</v>
      </c>
      <c r="AA2814" s="200">
        <v>0.13</v>
      </c>
      <c r="AB2814" s="200">
        <v>0.3</v>
      </c>
      <c r="AC2814" s="200">
        <v>0.85</v>
      </c>
      <c r="AL2814"/>
      <c r="AM2814"/>
      <c r="AN2814"/>
      <c r="AO2814"/>
      <c r="AP2814"/>
      <c r="AQ2814"/>
      <c r="AR2814"/>
      <c r="AS2814"/>
      <c r="AT2814"/>
      <c r="AU2814"/>
    </row>
    <row r="2815" spans="17:47" x14ac:dyDescent="0.2">
      <c r="Q2815" s="142">
        <f>TRUNC('TARIFA ENTREGA A DIRECCION USD'!D2816-'TARIFA ENTREGA A DIRECCION USD'!D2815,2)</f>
        <v>0.54</v>
      </c>
      <c r="R2815" s="190">
        <v>2808</v>
      </c>
      <c r="S2815" s="200">
        <f>TRUNC((('TARIFA ENTREGA A DIRECCION USD'!C2815-'TARIFA ENTREGA A DIRECCION USD'!D2815)/'TARIFA ENTREGA A DIRECCION USD'!D2815)+1,3)</f>
        <v>0.72399999999999998</v>
      </c>
      <c r="T2815" s="200">
        <f>TRUNC(('TARIFA ENTREGA A DIRECCION USD'!E2815-'TARIFA ENTREGA A DIRECCION USD'!D2815)/'TARIFA ENTREGA A DIRECCION USD'!D2815,3)</f>
        <v>0.25900000000000001</v>
      </c>
      <c r="U2815" s="200">
        <f>TRUNC(('TARIFA ENTREGA A DIRECCION USD'!F2815-'TARIFA ENTREGA A DIRECCION USD'!D2815)/'TARIFA ENTREGA A DIRECCION USD'!D2815,3)</f>
        <v>0.433</v>
      </c>
      <c r="V2815" s="200">
        <f>TRUNC(('TARIFA ENTREGA A DIRECCION USD'!G2815-'TARIFA ENTREGA A DIRECCION USD'!D2815)/'TARIFA ENTREGA A DIRECCION USD'!D2815,3)</f>
        <v>0.96499999999999997</v>
      </c>
      <c r="X2815" s="142">
        <v>16.12</v>
      </c>
      <c r="Y2815" s="190">
        <v>2808</v>
      </c>
      <c r="Z2815" s="200">
        <v>0.55000000000000004</v>
      </c>
      <c r="AA2815" s="200">
        <v>0.13</v>
      </c>
      <c r="AB2815" s="200">
        <v>0.3</v>
      </c>
      <c r="AC2815" s="200">
        <v>0.85</v>
      </c>
      <c r="AL2815"/>
      <c r="AM2815"/>
      <c r="AN2815"/>
      <c r="AO2815"/>
      <c r="AP2815"/>
      <c r="AQ2815"/>
      <c r="AR2815"/>
      <c r="AS2815"/>
      <c r="AT2815"/>
      <c r="AU2815"/>
    </row>
    <row r="2816" spans="17:47" x14ac:dyDescent="0.2">
      <c r="Q2816" s="142">
        <f>TRUNC('TARIFA ENTREGA A DIRECCION USD'!D2817-'TARIFA ENTREGA A DIRECCION USD'!D2816,2)</f>
        <v>0.54</v>
      </c>
      <c r="R2816" s="190">
        <v>2809</v>
      </c>
      <c r="S2816" s="200">
        <f>TRUNC((('TARIFA ENTREGA A DIRECCION USD'!C2816-'TARIFA ENTREGA A DIRECCION USD'!D2816)/'TARIFA ENTREGA A DIRECCION USD'!D2816)+1,3)</f>
        <v>0.72399999999999998</v>
      </c>
      <c r="T2816" s="200">
        <f>TRUNC(('TARIFA ENTREGA A DIRECCION USD'!E2816-'TARIFA ENTREGA A DIRECCION USD'!D2816)/'TARIFA ENTREGA A DIRECCION USD'!D2816,3)</f>
        <v>0.25900000000000001</v>
      </c>
      <c r="U2816" s="200">
        <f>TRUNC(('TARIFA ENTREGA A DIRECCION USD'!F2816-'TARIFA ENTREGA A DIRECCION USD'!D2816)/'TARIFA ENTREGA A DIRECCION USD'!D2816,3)</f>
        <v>0.433</v>
      </c>
      <c r="V2816" s="200">
        <f>TRUNC(('TARIFA ENTREGA A DIRECCION USD'!G2816-'TARIFA ENTREGA A DIRECCION USD'!D2816)/'TARIFA ENTREGA A DIRECCION USD'!D2816,3)</f>
        <v>0.96499999999999997</v>
      </c>
      <c r="X2816" s="142">
        <v>16.12</v>
      </c>
      <c r="Y2816" s="190">
        <v>2809</v>
      </c>
      <c r="Z2816" s="200">
        <v>0.55000000000000004</v>
      </c>
      <c r="AA2816" s="200">
        <v>0.13</v>
      </c>
      <c r="AB2816" s="200">
        <v>0.3</v>
      </c>
      <c r="AC2816" s="200">
        <v>0.85</v>
      </c>
      <c r="AL2816"/>
      <c r="AM2816"/>
      <c r="AN2816"/>
      <c r="AO2816"/>
      <c r="AP2816"/>
      <c r="AQ2816"/>
      <c r="AR2816"/>
      <c r="AS2816"/>
      <c r="AT2816"/>
      <c r="AU2816"/>
    </row>
    <row r="2817" spans="17:47" x14ac:dyDescent="0.2">
      <c r="Q2817" s="142">
        <f>TRUNC('TARIFA ENTREGA A DIRECCION USD'!D2818-'TARIFA ENTREGA A DIRECCION USD'!D2817,2)</f>
        <v>0.54</v>
      </c>
      <c r="R2817" s="190">
        <v>2810</v>
      </c>
      <c r="S2817" s="200">
        <f>TRUNC((('TARIFA ENTREGA A DIRECCION USD'!C2817-'TARIFA ENTREGA A DIRECCION USD'!D2817)/'TARIFA ENTREGA A DIRECCION USD'!D2817)+1,3)</f>
        <v>0.72399999999999998</v>
      </c>
      <c r="T2817" s="200">
        <f>TRUNC(('TARIFA ENTREGA A DIRECCION USD'!E2817-'TARIFA ENTREGA A DIRECCION USD'!D2817)/'TARIFA ENTREGA A DIRECCION USD'!D2817,3)</f>
        <v>0.25900000000000001</v>
      </c>
      <c r="U2817" s="200">
        <f>TRUNC(('TARIFA ENTREGA A DIRECCION USD'!F2817-'TARIFA ENTREGA A DIRECCION USD'!D2817)/'TARIFA ENTREGA A DIRECCION USD'!D2817,3)</f>
        <v>0.433</v>
      </c>
      <c r="V2817" s="200">
        <f>TRUNC(('TARIFA ENTREGA A DIRECCION USD'!G2817-'TARIFA ENTREGA A DIRECCION USD'!D2817)/'TARIFA ENTREGA A DIRECCION USD'!D2817,3)</f>
        <v>0.96499999999999997</v>
      </c>
      <c r="X2817" s="142">
        <v>16.12</v>
      </c>
      <c r="Y2817" s="190">
        <v>2810</v>
      </c>
      <c r="Z2817" s="200">
        <v>0.55000000000000004</v>
      </c>
      <c r="AA2817" s="200">
        <v>0.13</v>
      </c>
      <c r="AB2817" s="200">
        <v>0.3</v>
      </c>
      <c r="AC2817" s="200">
        <v>0.85</v>
      </c>
      <c r="AL2817"/>
      <c r="AM2817"/>
      <c r="AN2817"/>
      <c r="AO2817"/>
      <c r="AP2817"/>
      <c r="AQ2817"/>
      <c r="AR2817"/>
      <c r="AS2817"/>
      <c r="AT2817"/>
      <c r="AU2817"/>
    </row>
    <row r="2818" spans="17:47" x14ac:dyDescent="0.2">
      <c r="Q2818" s="142">
        <f>TRUNC('TARIFA ENTREGA A DIRECCION USD'!D2819-'TARIFA ENTREGA A DIRECCION USD'!D2818,2)</f>
        <v>0.54</v>
      </c>
      <c r="R2818" s="190">
        <v>2811</v>
      </c>
      <c r="S2818" s="200">
        <f>TRUNC((('TARIFA ENTREGA A DIRECCION USD'!C2818-'TARIFA ENTREGA A DIRECCION USD'!D2818)/'TARIFA ENTREGA A DIRECCION USD'!D2818)+1,3)</f>
        <v>0.72399999999999998</v>
      </c>
      <c r="T2818" s="200">
        <f>TRUNC(('TARIFA ENTREGA A DIRECCION USD'!E2818-'TARIFA ENTREGA A DIRECCION USD'!D2818)/'TARIFA ENTREGA A DIRECCION USD'!D2818,3)</f>
        <v>0.25900000000000001</v>
      </c>
      <c r="U2818" s="200">
        <f>TRUNC(('TARIFA ENTREGA A DIRECCION USD'!F2818-'TARIFA ENTREGA A DIRECCION USD'!D2818)/'TARIFA ENTREGA A DIRECCION USD'!D2818,3)</f>
        <v>0.433</v>
      </c>
      <c r="V2818" s="200">
        <f>TRUNC(('TARIFA ENTREGA A DIRECCION USD'!G2818-'TARIFA ENTREGA A DIRECCION USD'!D2818)/'TARIFA ENTREGA A DIRECCION USD'!D2818,3)</f>
        <v>0.96499999999999997</v>
      </c>
      <c r="X2818" s="142">
        <v>16.12</v>
      </c>
      <c r="Y2818" s="190">
        <v>2811</v>
      </c>
      <c r="Z2818" s="200">
        <v>0.55000000000000004</v>
      </c>
      <c r="AA2818" s="200">
        <v>0.13</v>
      </c>
      <c r="AB2818" s="200">
        <v>0.3</v>
      </c>
      <c r="AC2818" s="200">
        <v>0.85</v>
      </c>
      <c r="AL2818"/>
      <c r="AM2818"/>
      <c r="AN2818"/>
      <c r="AO2818"/>
      <c r="AP2818"/>
      <c r="AQ2818"/>
      <c r="AR2818"/>
      <c r="AS2818"/>
      <c r="AT2818"/>
      <c r="AU2818"/>
    </row>
    <row r="2819" spans="17:47" x14ac:dyDescent="0.2">
      <c r="Q2819" s="142">
        <f>TRUNC('TARIFA ENTREGA A DIRECCION USD'!D2820-'TARIFA ENTREGA A DIRECCION USD'!D2819,2)</f>
        <v>0.54</v>
      </c>
      <c r="R2819" s="190">
        <v>2812</v>
      </c>
      <c r="S2819" s="200">
        <f>TRUNC((('TARIFA ENTREGA A DIRECCION USD'!C2819-'TARIFA ENTREGA A DIRECCION USD'!D2819)/'TARIFA ENTREGA A DIRECCION USD'!D2819)+1,3)</f>
        <v>0.72399999999999998</v>
      </c>
      <c r="T2819" s="200">
        <f>TRUNC(('TARIFA ENTREGA A DIRECCION USD'!E2819-'TARIFA ENTREGA A DIRECCION USD'!D2819)/'TARIFA ENTREGA A DIRECCION USD'!D2819,3)</f>
        <v>0.25900000000000001</v>
      </c>
      <c r="U2819" s="200">
        <f>TRUNC(('TARIFA ENTREGA A DIRECCION USD'!F2819-'TARIFA ENTREGA A DIRECCION USD'!D2819)/'TARIFA ENTREGA A DIRECCION USD'!D2819,3)</f>
        <v>0.433</v>
      </c>
      <c r="V2819" s="200">
        <f>TRUNC(('TARIFA ENTREGA A DIRECCION USD'!G2819-'TARIFA ENTREGA A DIRECCION USD'!D2819)/'TARIFA ENTREGA A DIRECCION USD'!D2819,3)</f>
        <v>0.96499999999999997</v>
      </c>
      <c r="X2819" s="142">
        <v>16.12</v>
      </c>
      <c r="Y2819" s="190">
        <v>2812</v>
      </c>
      <c r="Z2819" s="200">
        <v>0.55000000000000004</v>
      </c>
      <c r="AA2819" s="200">
        <v>0.13</v>
      </c>
      <c r="AB2819" s="200">
        <v>0.3</v>
      </c>
      <c r="AC2819" s="200">
        <v>0.85</v>
      </c>
      <c r="AL2819"/>
      <c r="AM2819"/>
      <c r="AN2819"/>
      <c r="AO2819"/>
      <c r="AP2819"/>
      <c r="AQ2819"/>
      <c r="AR2819"/>
      <c r="AS2819"/>
      <c r="AT2819"/>
      <c r="AU2819"/>
    </row>
    <row r="2820" spans="17:47" x14ac:dyDescent="0.2">
      <c r="Q2820" s="142">
        <f>TRUNC('TARIFA ENTREGA A DIRECCION USD'!D2821-'TARIFA ENTREGA A DIRECCION USD'!D2820,2)</f>
        <v>0.54</v>
      </c>
      <c r="R2820" s="190">
        <v>2813</v>
      </c>
      <c r="S2820" s="200">
        <f>TRUNC((('TARIFA ENTREGA A DIRECCION USD'!C2820-'TARIFA ENTREGA A DIRECCION USD'!D2820)/'TARIFA ENTREGA A DIRECCION USD'!D2820)+1,3)</f>
        <v>0.72399999999999998</v>
      </c>
      <c r="T2820" s="200">
        <f>TRUNC(('TARIFA ENTREGA A DIRECCION USD'!E2820-'TARIFA ENTREGA A DIRECCION USD'!D2820)/'TARIFA ENTREGA A DIRECCION USD'!D2820,3)</f>
        <v>0.25900000000000001</v>
      </c>
      <c r="U2820" s="200">
        <f>TRUNC(('TARIFA ENTREGA A DIRECCION USD'!F2820-'TARIFA ENTREGA A DIRECCION USD'!D2820)/'TARIFA ENTREGA A DIRECCION USD'!D2820,3)</f>
        <v>0.433</v>
      </c>
      <c r="V2820" s="200">
        <f>TRUNC(('TARIFA ENTREGA A DIRECCION USD'!G2820-'TARIFA ENTREGA A DIRECCION USD'!D2820)/'TARIFA ENTREGA A DIRECCION USD'!D2820,3)</f>
        <v>0.96499999999999997</v>
      </c>
      <c r="X2820" s="142">
        <v>16.12</v>
      </c>
      <c r="Y2820" s="190">
        <v>2813</v>
      </c>
      <c r="Z2820" s="200">
        <v>0.55000000000000004</v>
      </c>
      <c r="AA2820" s="200">
        <v>0.13</v>
      </c>
      <c r="AB2820" s="200">
        <v>0.3</v>
      </c>
      <c r="AC2820" s="200">
        <v>0.85</v>
      </c>
      <c r="AL2820"/>
      <c r="AM2820"/>
      <c r="AN2820"/>
      <c r="AO2820"/>
      <c r="AP2820"/>
      <c r="AQ2820"/>
      <c r="AR2820"/>
      <c r="AS2820"/>
      <c r="AT2820"/>
      <c r="AU2820"/>
    </row>
    <row r="2821" spans="17:47" x14ac:dyDescent="0.2">
      <c r="Q2821" s="142">
        <f>TRUNC('TARIFA ENTREGA A DIRECCION USD'!D2822-'TARIFA ENTREGA A DIRECCION USD'!D2821,2)</f>
        <v>0.54</v>
      </c>
      <c r="R2821" s="190">
        <v>2814</v>
      </c>
      <c r="S2821" s="200">
        <f>TRUNC((('TARIFA ENTREGA A DIRECCION USD'!C2821-'TARIFA ENTREGA A DIRECCION USD'!D2821)/'TARIFA ENTREGA A DIRECCION USD'!D2821)+1,3)</f>
        <v>0.72399999999999998</v>
      </c>
      <c r="T2821" s="200">
        <f>TRUNC(('TARIFA ENTREGA A DIRECCION USD'!E2821-'TARIFA ENTREGA A DIRECCION USD'!D2821)/'TARIFA ENTREGA A DIRECCION USD'!D2821,3)</f>
        <v>0.25900000000000001</v>
      </c>
      <c r="U2821" s="200">
        <f>TRUNC(('TARIFA ENTREGA A DIRECCION USD'!F2821-'TARIFA ENTREGA A DIRECCION USD'!D2821)/'TARIFA ENTREGA A DIRECCION USD'!D2821,3)</f>
        <v>0.433</v>
      </c>
      <c r="V2821" s="200">
        <f>TRUNC(('TARIFA ENTREGA A DIRECCION USD'!G2821-'TARIFA ENTREGA A DIRECCION USD'!D2821)/'TARIFA ENTREGA A DIRECCION USD'!D2821,3)</f>
        <v>0.96499999999999997</v>
      </c>
      <c r="X2821" s="142">
        <v>16.12</v>
      </c>
      <c r="Y2821" s="190">
        <v>2814</v>
      </c>
      <c r="Z2821" s="200">
        <v>0.55000000000000004</v>
      </c>
      <c r="AA2821" s="200">
        <v>0.13</v>
      </c>
      <c r="AB2821" s="200">
        <v>0.3</v>
      </c>
      <c r="AC2821" s="200">
        <v>0.85</v>
      </c>
      <c r="AL2821"/>
      <c r="AM2821"/>
      <c r="AN2821"/>
      <c r="AO2821"/>
      <c r="AP2821"/>
      <c r="AQ2821"/>
      <c r="AR2821"/>
      <c r="AS2821"/>
      <c r="AT2821"/>
      <c r="AU2821"/>
    </row>
    <row r="2822" spans="17:47" x14ac:dyDescent="0.2">
      <c r="Q2822" s="142">
        <f>TRUNC('TARIFA ENTREGA A DIRECCION USD'!D2823-'TARIFA ENTREGA A DIRECCION USD'!D2822,2)</f>
        <v>0.54</v>
      </c>
      <c r="R2822" s="190">
        <v>2815</v>
      </c>
      <c r="S2822" s="200">
        <f>TRUNC((('TARIFA ENTREGA A DIRECCION USD'!C2822-'TARIFA ENTREGA A DIRECCION USD'!D2822)/'TARIFA ENTREGA A DIRECCION USD'!D2822)+1,3)</f>
        <v>0.72399999999999998</v>
      </c>
      <c r="T2822" s="200">
        <f>TRUNC(('TARIFA ENTREGA A DIRECCION USD'!E2822-'TARIFA ENTREGA A DIRECCION USD'!D2822)/'TARIFA ENTREGA A DIRECCION USD'!D2822,3)</f>
        <v>0.25900000000000001</v>
      </c>
      <c r="U2822" s="200">
        <f>TRUNC(('TARIFA ENTREGA A DIRECCION USD'!F2822-'TARIFA ENTREGA A DIRECCION USD'!D2822)/'TARIFA ENTREGA A DIRECCION USD'!D2822,3)</f>
        <v>0.433</v>
      </c>
      <c r="V2822" s="200">
        <f>TRUNC(('TARIFA ENTREGA A DIRECCION USD'!G2822-'TARIFA ENTREGA A DIRECCION USD'!D2822)/'TARIFA ENTREGA A DIRECCION USD'!D2822,3)</f>
        <v>0.96499999999999997</v>
      </c>
      <c r="X2822" s="142">
        <v>16.12</v>
      </c>
      <c r="Y2822" s="190">
        <v>2815</v>
      </c>
      <c r="Z2822" s="200">
        <v>0.55000000000000004</v>
      </c>
      <c r="AA2822" s="200">
        <v>0.13</v>
      </c>
      <c r="AB2822" s="200">
        <v>0.3</v>
      </c>
      <c r="AC2822" s="200">
        <v>0.85</v>
      </c>
      <c r="AL2822"/>
      <c r="AM2822"/>
      <c r="AN2822"/>
      <c r="AO2822"/>
      <c r="AP2822"/>
      <c r="AQ2822"/>
      <c r="AR2822"/>
      <c r="AS2822"/>
      <c r="AT2822"/>
      <c r="AU2822"/>
    </row>
    <row r="2823" spans="17:47" x14ac:dyDescent="0.2">
      <c r="Q2823" s="142">
        <f>TRUNC('TARIFA ENTREGA A DIRECCION USD'!D2824-'TARIFA ENTREGA A DIRECCION USD'!D2823,2)</f>
        <v>0.54</v>
      </c>
      <c r="R2823" s="190">
        <v>2816</v>
      </c>
      <c r="S2823" s="200">
        <f>TRUNC((('TARIFA ENTREGA A DIRECCION USD'!C2823-'TARIFA ENTREGA A DIRECCION USD'!D2823)/'TARIFA ENTREGA A DIRECCION USD'!D2823)+1,3)</f>
        <v>0.72399999999999998</v>
      </c>
      <c r="T2823" s="200">
        <f>TRUNC(('TARIFA ENTREGA A DIRECCION USD'!E2823-'TARIFA ENTREGA A DIRECCION USD'!D2823)/'TARIFA ENTREGA A DIRECCION USD'!D2823,3)</f>
        <v>0.25900000000000001</v>
      </c>
      <c r="U2823" s="200">
        <f>TRUNC(('TARIFA ENTREGA A DIRECCION USD'!F2823-'TARIFA ENTREGA A DIRECCION USD'!D2823)/'TARIFA ENTREGA A DIRECCION USD'!D2823,3)</f>
        <v>0.433</v>
      </c>
      <c r="V2823" s="200">
        <f>TRUNC(('TARIFA ENTREGA A DIRECCION USD'!G2823-'TARIFA ENTREGA A DIRECCION USD'!D2823)/'TARIFA ENTREGA A DIRECCION USD'!D2823,3)</f>
        <v>0.96499999999999997</v>
      </c>
      <c r="X2823" s="142">
        <v>16.12</v>
      </c>
      <c r="Y2823" s="190">
        <v>2816</v>
      </c>
      <c r="Z2823" s="200">
        <v>0.55000000000000004</v>
      </c>
      <c r="AA2823" s="200">
        <v>0.13</v>
      </c>
      <c r="AB2823" s="200">
        <v>0.3</v>
      </c>
      <c r="AC2823" s="200">
        <v>0.85</v>
      </c>
      <c r="AL2823"/>
      <c r="AM2823"/>
      <c r="AN2823"/>
      <c r="AO2823"/>
      <c r="AP2823"/>
      <c r="AQ2823"/>
      <c r="AR2823"/>
      <c r="AS2823"/>
      <c r="AT2823"/>
      <c r="AU2823"/>
    </row>
    <row r="2824" spans="17:47" x14ac:dyDescent="0.2">
      <c r="Q2824" s="142">
        <f>TRUNC('TARIFA ENTREGA A DIRECCION USD'!D2825-'TARIFA ENTREGA A DIRECCION USD'!D2824,2)</f>
        <v>0.54</v>
      </c>
      <c r="R2824" s="190">
        <v>2817</v>
      </c>
      <c r="S2824" s="200">
        <f>TRUNC((('TARIFA ENTREGA A DIRECCION USD'!C2824-'TARIFA ENTREGA A DIRECCION USD'!D2824)/'TARIFA ENTREGA A DIRECCION USD'!D2824)+1,3)</f>
        <v>0.72399999999999998</v>
      </c>
      <c r="T2824" s="200">
        <f>TRUNC(('TARIFA ENTREGA A DIRECCION USD'!E2824-'TARIFA ENTREGA A DIRECCION USD'!D2824)/'TARIFA ENTREGA A DIRECCION USD'!D2824,3)</f>
        <v>0.25900000000000001</v>
      </c>
      <c r="U2824" s="200">
        <f>TRUNC(('TARIFA ENTREGA A DIRECCION USD'!F2824-'TARIFA ENTREGA A DIRECCION USD'!D2824)/'TARIFA ENTREGA A DIRECCION USD'!D2824,3)</f>
        <v>0.433</v>
      </c>
      <c r="V2824" s="200">
        <f>TRUNC(('TARIFA ENTREGA A DIRECCION USD'!G2824-'TARIFA ENTREGA A DIRECCION USD'!D2824)/'TARIFA ENTREGA A DIRECCION USD'!D2824,3)</f>
        <v>0.96499999999999997</v>
      </c>
      <c r="X2824" s="142">
        <v>16.12</v>
      </c>
      <c r="Y2824" s="190">
        <v>2817</v>
      </c>
      <c r="Z2824" s="200">
        <v>0.55000000000000004</v>
      </c>
      <c r="AA2824" s="200">
        <v>0.13</v>
      </c>
      <c r="AB2824" s="200">
        <v>0.3</v>
      </c>
      <c r="AC2824" s="200">
        <v>0.85</v>
      </c>
      <c r="AL2824"/>
      <c r="AM2824"/>
      <c r="AN2824"/>
      <c r="AO2824"/>
      <c r="AP2824"/>
      <c r="AQ2824"/>
      <c r="AR2824"/>
      <c r="AS2824"/>
      <c r="AT2824"/>
      <c r="AU2824"/>
    </row>
    <row r="2825" spans="17:47" x14ac:dyDescent="0.2">
      <c r="Q2825" s="142">
        <f>TRUNC('TARIFA ENTREGA A DIRECCION USD'!D2826-'TARIFA ENTREGA A DIRECCION USD'!D2825,2)</f>
        <v>0.54</v>
      </c>
      <c r="R2825" s="190">
        <v>2818</v>
      </c>
      <c r="S2825" s="200">
        <f>TRUNC((('TARIFA ENTREGA A DIRECCION USD'!C2825-'TARIFA ENTREGA A DIRECCION USD'!D2825)/'TARIFA ENTREGA A DIRECCION USD'!D2825)+1,3)</f>
        <v>0.72399999999999998</v>
      </c>
      <c r="T2825" s="200">
        <f>TRUNC(('TARIFA ENTREGA A DIRECCION USD'!E2825-'TARIFA ENTREGA A DIRECCION USD'!D2825)/'TARIFA ENTREGA A DIRECCION USD'!D2825,3)</f>
        <v>0.25900000000000001</v>
      </c>
      <c r="U2825" s="200">
        <f>TRUNC(('TARIFA ENTREGA A DIRECCION USD'!F2825-'TARIFA ENTREGA A DIRECCION USD'!D2825)/'TARIFA ENTREGA A DIRECCION USD'!D2825,3)</f>
        <v>0.433</v>
      </c>
      <c r="V2825" s="200">
        <f>TRUNC(('TARIFA ENTREGA A DIRECCION USD'!G2825-'TARIFA ENTREGA A DIRECCION USD'!D2825)/'TARIFA ENTREGA A DIRECCION USD'!D2825,3)</f>
        <v>0.96499999999999997</v>
      </c>
      <c r="X2825" s="142">
        <v>16.12</v>
      </c>
      <c r="Y2825" s="190">
        <v>2818</v>
      </c>
      <c r="Z2825" s="200">
        <v>0.55000000000000004</v>
      </c>
      <c r="AA2825" s="200">
        <v>0.13</v>
      </c>
      <c r="AB2825" s="200">
        <v>0.3</v>
      </c>
      <c r="AC2825" s="200">
        <v>0.85</v>
      </c>
      <c r="AL2825"/>
      <c r="AM2825"/>
      <c r="AN2825"/>
      <c r="AO2825"/>
      <c r="AP2825"/>
      <c r="AQ2825"/>
      <c r="AR2825"/>
      <c r="AS2825"/>
      <c r="AT2825"/>
      <c r="AU2825"/>
    </row>
    <row r="2826" spans="17:47" x14ac:dyDescent="0.2">
      <c r="Q2826" s="142">
        <f>TRUNC('TARIFA ENTREGA A DIRECCION USD'!D2827-'TARIFA ENTREGA A DIRECCION USD'!D2826,2)</f>
        <v>0.54</v>
      </c>
      <c r="R2826" s="190">
        <v>2819</v>
      </c>
      <c r="S2826" s="200">
        <f>TRUNC((('TARIFA ENTREGA A DIRECCION USD'!C2826-'TARIFA ENTREGA A DIRECCION USD'!D2826)/'TARIFA ENTREGA A DIRECCION USD'!D2826)+1,3)</f>
        <v>0.72399999999999998</v>
      </c>
      <c r="T2826" s="200">
        <f>TRUNC(('TARIFA ENTREGA A DIRECCION USD'!E2826-'TARIFA ENTREGA A DIRECCION USD'!D2826)/'TARIFA ENTREGA A DIRECCION USD'!D2826,3)</f>
        <v>0.25900000000000001</v>
      </c>
      <c r="U2826" s="200">
        <f>TRUNC(('TARIFA ENTREGA A DIRECCION USD'!F2826-'TARIFA ENTREGA A DIRECCION USD'!D2826)/'TARIFA ENTREGA A DIRECCION USD'!D2826,3)</f>
        <v>0.433</v>
      </c>
      <c r="V2826" s="200">
        <f>TRUNC(('TARIFA ENTREGA A DIRECCION USD'!G2826-'TARIFA ENTREGA A DIRECCION USD'!D2826)/'TARIFA ENTREGA A DIRECCION USD'!D2826,3)</f>
        <v>0.96499999999999997</v>
      </c>
      <c r="X2826" s="142">
        <v>16.12</v>
      </c>
      <c r="Y2826" s="190">
        <v>2819</v>
      </c>
      <c r="Z2826" s="200">
        <v>0.55000000000000004</v>
      </c>
      <c r="AA2826" s="200">
        <v>0.13</v>
      </c>
      <c r="AB2826" s="200">
        <v>0.3</v>
      </c>
      <c r="AC2826" s="200">
        <v>0.85</v>
      </c>
      <c r="AL2826"/>
      <c r="AM2826"/>
      <c r="AN2826"/>
      <c r="AO2826"/>
      <c r="AP2826"/>
      <c r="AQ2826"/>
      <c r="AR2826"/>
      <c r="AS2826"/>
      <c r="AT2826"/>
      <c r="AU2826"/>
    </row>
    <row r="2827" spans="17:47" x14ac:dyDescent="0.2">
      <c r="Q2827" s="142">
        <f>TRUNC('TARIFA ENTREGA A DIRECCION USD'!D2828-'TARIFA ENTREGA A DIRECCION USD'!D2827,2)</f>
        <v>0.54</v>
      </c>
      <c r="R2827" s="190">
        <v>2820</v>
      </c>
      <c r="S2827" s="200">
        <f>TRUNC((('TARIFA ENTREGA A DIRECCION USD'!C2827-'TARIFA ENTREGA A DIRECCION USD'!D2827)/'TARIFA ENTREGA A DIRECCION USD'!D2827)+1,3)</f>
        <v>0.72399999999999998</v>
      </c>
      <c r="T2827" s="200">
        <f>TRUNC(('TARIFA ENTREGA A DIRECCION USD'!E2827-'TARIFA ENTREGA A DIRECCION USD'!D2827)/'TARIFA ENTREGA A DIRECCION USD'!D2827,3)</f>
        <v>0.25900000000000001</v>
      </c>
      <c r="U2827" s="200">
        <f>TRUNC(('TARIFA ENTREGA A DIRECCION USD'!F2827-'TARIFA ENTREGA A DIRECCION USD'!D2827)/'TARIFA ENTREGA A DIRECCION USD'!D2827,3)</f>
        <v>0.433</v>
      </c>
      <c r="V2827" s="200">
        <f>TRUNC(('TARIFA ENTREGA A DIRECCION USD'!G2827-'TARIFA ENTREGA A DIRECCION USD'!D2827)/'TARIFA ENTREGA A DIRECCION USD'!D2827,3)</f>
        <v>0.96499999999999997</v>
      </c>
      <c r="X2827" s="142">
        <v>16.12</v>
      </c>
      <c r="Y2827" s="190">
        <v>2820</v>
      </c>
      <c r="Z2827" s="200">
        <v>0.55000000000000004</v>
      </c>
      <c r="AA2827" s="200">
        <v>0.13</v>
      </c>
      <c r="AB2827" s="200">
        <v>0.3</v>
      </c>
      <c r="AC2827" s="200">
        <v>0.85</v>
      </c>
      <c r="AL2827"/>
      <c r="AM2827"/>
      <c r="AN2827"/>
      <c r="AO2827"/>
      <c r="AP2827"/>
      <c r="AQ2827"/>
      <c r="AR2827"/>
      <c r="AS2827"/>
      <c r="AT2827"/>
      <c r="AU2827"/>
    </row>
    <row r="2828" spans="17:47" x14ac:dyDescent="0.2">
      <c r="Q2828" s="142">
        <f>TRUNC('TARIFA ENTREGA A DIRECCION USD'!D2829-'TARIFA ENTREGA A DIRECCION USD'!D2828,2)</f>
        <v>0.54</v>
      </c>
      <c r="R2828" s="190">
        <v>2821</v>
      </c>
      <c r="S2828" s="200">
        <f>TRUNC((('TARIFA ENTREGA A DIRECCION USD'!C2828-'TARIFA ENTREGA A DIRECCION USD'!D2828)/'TARIFA ENTREGA A DIRECCION USD'!D2828)+1,3)</f>
        <v>0.72399999999999998</v>
      </c>
      <c r="T2828" s="200">
        <f>TRUNC(('TARIFA ENTREGA A DIRECCION USD'!E2828-'TARIFA ENTREGA A DIRECCION USD'!D2828)/'TARIFA ENTREGA A DIRECCION USD'!D2828,3)</f>
        <v>0.25900000000000001</v>
      </c>
      <c r="U2828" s="200">
        <f>TRUNC(('TARIFA ENTREGA A DIRECCION USD'!F2828-'TARIFA ENTREGA A DIRECCION USD'!D2828)/'TARIFA ENTREGA A DIRECCION USD'!D2828,3)</f>
        <v>0.433</v>
      </c>
      <c r="V2828" s="200">
        <f>TRUNC(('TARIFA ENTREGA A DIRECCION USD'!G2828-'TARIFA ENTREGA A DIRECCION USD'!D2828)/'TARIFA ENTREGA A DIRECCION USD'!D2828,3)</f>
        <v>0.96499999999999997</v>
      </c>
      <c r="X2828" s="142">
        <v>16.12</v>
      </c>
      <c r="Y2828" s="190">
        <v>2821</v>
      </c>
      <c r="Z2828" s="200">
        <v>0.55000000000000004</v>
      </c>
      <c r="AA2828" s="200">
        <v>0.13</v>
      </c>
      <c r="AB2828" s="200">
        <v>0.3</v>
      </c>
      <c r="AC2828" s="200">
        <v>0.85</v>
      </c>
      <c r="AL2828"/>
      <c r="AM2828"/>
      <c r="AN2828"/>
      <c r="AO2828"/>
      <c r="AP2828"/>
      <c r="AQ2828"/>
      <c r="AR2828"/>
      <c r="AS2828"/>
      <c r="AT2828"/>
      <c r="AU2828"/>
    </row>
    <row r="2829" spans="17:47" x14ac:dyDescent="0.2">
      <c r="Q2829" s="142">
        <f>TRUNC('TARIFA ENTREGA A DIRECCION USD'!D2830-'TARIFA ENTREGA A DIRECCION USD'!D2829,2)</f>
        <v>0.54</v>
      </c>
      <c r="R2829" s="190">
        <v>2822</v>
      </c>
      <c r="S2829" s="200">
        <f>TRUNC((('TARIFA ENTREGA A DIRECCION USD'!C2829-'TARIFA ENTREGA A DIRECCION USD'!D2829)/'TARIFA ENTREGA A DIRECCION USD'!D2829)+1,3)</f>
        <v>0.72399999999999998</v>
      </c>
      <c r="T2829" s="200">
        <f>TRUNC(('TARIFA ENTREGA A DIRECCION USD'!E2829-'TARIFA ENTREGA A DIRECCION USD'!D2829)/'TARIFA ENTREGA A DIRECCION USD'!D2829,3)</f>
        <v>0.25900000000000001</v>
      </c>
      <c r="U2829" s="200">
        <f>TRUNC(('TARIFA ENTREGA A DIRECCION USD'!F2829-'TARIFA ENTREGA A DIRECCION USD'!D2829)/'TARIFA ENTREGA A DIRECCION USD'!D2829,3)</f>
        <v>0.433</v>
      </c>
      <c r="V2829" s="200">
        <f>TRUNC(('TARIFA ENTREGA A DIRECCION USD'!G2829-'TARIFA ENTREGA A DIRECCION USD'!D2829)/'TARIFA ENTREGA A DIRECCION USD'!D2829,3)</f>
        <v>0.96499999999999997</v>
      </c>
      <c r="X2829" s="142">
        <v>16.12</v>
      </c>
      <c r="Y2829" s="190">
        <v>2822</v>
      </c>
      <c r="Z2829" s="200">
        <v>0.55000000000000004</v>
      </c>
      <c r="AA2829" s="200">
        <v>0.13</v>
      </c>
      <c r="AB2829" s="200">
        <v>0.3</v>
      </c>
      <c r="AC2829" s="200">
        <v>0.85</v>
      </c>
      <c r="AL2829"/>
      <c r="AM2829"/>
      <c r="AN2829"/>
      <c r="AO2829"/>
      <c r="AP2829"/>
      <c r="AQ2829"/>
      <c r="AR2829"/>
      <c r="AS2829"/>
      <c r="AT2829"/>
      <c r="AU2829"/>
    </row>
    <row r="2830" spans="17:47" x14ac:dyDescent="0.2">
      <c r="Q2830" s="142">
        <f>TRUNC('TARIFA ENTREGA A DIRECCION USD'!D2831-'TARIFA ENTREGA A DIRECCION USD'!D2830,2)</f>
        <v>0.54</v>
      </c>
      <c r="R2830" s="190">
        <v>2823</v>
      </c>
      <c r="S2830" s="200">
        <f>TRUNC((('TARIFA ENTREGA A DIRECCION USD'!C2830-'TARIFA ENTREGA A DIRECCION USD'!D2830)/'TARIFA ENTREGA A DIRECCION USD'!D2830)+1,3)</f>
        <v>0.72399999999999998</v>
      </c>
      <c r="T2830" s="200">
        <f>TRUNC(('TARIFA ENTREGA A DIRECCION USD'!E2830-'TARIFA ENTREGA A DIRECCION USD'!D2830)/'TARIFA ENTREGA A DIRECCION USD'!D2830,3)</f>
        <v>0.25900000000000001</v>
      </c>
      <c r="U2830" s="200">
        <f>TRUNC(('TARIFA ENTREGA A DIRECCION USD'!F2830-'TARIFA ENTREGA A DIRECCION USD'!D2830)/'TARIFA ENTREGA A DIRECCION USD'!D2830,3)</f>
        <v>0.433</v>
      </c>
      <c r="V2830" s="200">
        <f>TRUNC(('TARIFA ENTREGA A DIRECCION USD'!G2830-'TARIFA ENTREGA A DIRECCION USD'!D2830)/'TARIFA ENTREGA A DIRECCION USD'!D2830,3)</f>
        <v>0.96499999999999997</v>
      </c>
      <c r="X2830" s="142">
        <v>16.12</v>
      </c>
      <c r="Y2830" s="190">
        <v>2823</v>
      </c>
      <c r="Z2830" s="200">
        <v>0.55000000000000004</v>
      </c>
      <c r="AA2830" s="200">
        <v>0.13</v>
      </c>
      <c r="AB2830" s="200">
        <v>0.3</v>
      </c>
      <c r="AC2830" s="200">
        <v>0.85</v>
      </c>
      <c r="AL2830"/>
      <c r="AM2830"/>
      <c r="AN2830"/>
      <c r="AO2830"/>
      <c r="AP2830"/>
      <c r="AQ2830"/>
      <c r="AR2830"/>
      <c r="AS2830"/>
      <c r="AT2830"/>
      <c r="AU2830"/>
    </row>
    <row r="2831" spans="17:47" x14ac:dyDescent="0.2">
      <c r="Q2831" s="142">
        <f>TRUNC('TARIFA ENTREGA A DIRECCION USD'!D2832-'TARIFA ENTREGA A DIRECCION USD'!D2831,2)</f>
        <v>0.54</v>
      </c>
      <c r="R2831" s="190">
        <v>2824</v>
      </c>
      <c r="S2831" s="200">
        <f>TRUNC((('TARIFA ENTREGA A DIRECCION USD'!C2831-'TARIFA ENTREGA A DIRECCION USD'!D2831)/'TARIFA ENTREGA A DIRECCION USD'!D2831)+1,3)</f>
        <v>0.72399999999999998</v>
      </c>
      <c r="T2831" s="200">
        <f>TRUNC(('TARIFA ENTREGA A DIRECCION USD'!E2831-'TARIFA ENTREGA A DIRECCION USD'!D2831)/'TARIFA ENTREGA A DIRECCION USD'!D2831,3)</f>
        <v>0.25900000000000001</v>
      </c>
      <c r="U2831" s="200">
        <f>TRUNC(('TARIFA ENTREGA A DIRECCION USD'!F2831-'TARIFA ENTREGA A DIRECCION USD'!D2831)/'TARIFA ENTREGA A DIRECCION USD'!D2831,3)</f>
        <v>0.433</v>
      </c>
      <c r="V2831" s="200">
        <f>TRUNC(('TARIFA ENTREGA A DIRECCION USD'!G2831-'TARIFA ENTREGA A DIRECCION USD'!D2831)/'TARIFA ENTREGA A DIRECCION USD'!D2831,3)</f>
        <v>0.96499999999999997</v>
      </c>
      <c r="X2831" s="142">
        <v>16.12</v>
      </c>
      <c r="Y2831" s="190">
        <v>2824</v>
      </c>
      <c r="Z2831" s="200">
        <v>0.55000000000000004</v>
      </c>
      <c r="AA2831" s="200">
        <v>0.13</v>
      </c>
      <c r="AB2831" s="200">
        <v>0.3</v>
      </c>
      <c r="AC2831" s="200">
        <v>0.85</v>
      </c>
      <c r="AL2831"/>
      <c r="AM2831"/>
      <c r="AN2831"/>
      <c r="AO2831"/>
      <c r="AP2831"/>
      <c r="AQ2831"/>
      <c r="AR2831"/>
      <c r="AS2831"/>
      <c r="AT2831"/>
      <c r="AU2831"/>
    </row>
    <row r="2832" spans="17:47" x14ac:dyDescent="0.2">
      <c r="Q2832" s="142">
        <f>TRUNC('TARIFA ENTREGA A DIRECCION USD'!D2833-'TARIFA ENTREGA A DIRECCION USD'!D2832,2)</f>
        <v>0.54</v>
      </c>
      <c r="R2832" s="190">
        <v>2825</v>
      </c>
      <c r="S2832" s="200">
        <f>TRUNC((('TARIFA ENTREGA A DIRECCION USD'!C2832-'TARIFA ENTREGA A DIRECCION USD'!D2832)/'TARIFA ENTREGA A DIRECCION USD'!D2832)+1,3)</f>
        <v>0.72399999999999998</v>
      </c>
      <c r="T2832" s="200">
        <f>TRUNC(('TARIFA ENTREGA A DIRECCION USD'!E2832-'TARIFA ENTREGA A DIRECCION USD'!D2832)/'TARIFA ENTREGA A DIRECCION USD'!D2832,3)</f>
        <v>0.25900000000000001</v>
      </c>
      <c r="U2832" s="200">
        <f>TRUNC(('TARIFA ENTREGA A DIRECCION USD'!F2832-'TARIFA ENTREGA A DIRECCION USD'!D2832)/'TARIFA ENTREGA A DIRECCION USD'!D2832,3)</f>
        <v>0.433</v>
      </c>
      <c r="V2832" s="200">
        <f>TRUNC(('TARIFA ENTREGA A DIRECCION USD'!G2832-'TARIFA ENTREGA A DIRECCION USD'!D2832)/'TARIFA ENTREGA A DIRECCION USD'!D2832,3)</f>
        <v>0.96499999999999997</v>
      </c>
      <c r="X2832" s="142">
        <v>16.12</v>
      </c>
      <c r="Y2832" s="190">
        <v>2825</v>
      </c>
      <c r="Z2832" s="200">
        <v>0.55000000000000004</v>
      </c>
      <c r="AA2832" s="200">
        <v>0.13</v>
      </c>
      <c r="AB2832" s="200">
        <v>0.3</v>
      </c>
      <c r="AC2832" s="200">
        <v>0.85</v>
      </c>
      <c r="AL2832"/>
      <c r="AM2832"/>
      <c r="AN2832"/>
      <c r="AO2832"/>
      <c r="AP2832"/>
      <c r="AQ2832"/>
      <c r="AR2832"/>
      <c r="AS2832"/>
      <c r="AT2832"/>
      <c r="AU2832"/>
    </row>
    <row r="2833" spans="17:47" x14ac:dyDescent="0.2">
      <c r="Q2833" s="142">
        <f>TRUNC('TARIFA ENTREGA A DIRECCION USD'!D2834-'TARIFA ENTREGA A DIRECCION USD'!D2833,2)</f>
        <v>0.54</v>
      </c>
      <c r="R2833" s="190">
        <v>2826</v>
      </c>
      <c r="S2833" s="200">
        <f>TRUNC((('TARIFA ENTREGA A DIRECCION USD'!C2833-'TARIFA ENTREGA A DIRECCION USD'!D2833)/'TARIFA ENTREGA A DIRECCION USD'!D2833)+1,3)</f>
        <v>0.72399999999999998</v>
      </c>
      <c r="T2833" s="200">
        <f>TRUNC(('TARIFA ENTREGA A DIRECCION USD'!E2833-'TARIFA ENTREGA A DIRECCION USD'!D2833)/'TARIFA ENTREGA A DIRECCION USD'!D2833,3)</f>
        <v>0.25900000000000001</v>
      </c>
      <c r="U2833" s="200">
        <f>TRUNC(('TARIFA ENTREGA A DIRECCION USD'!F2833-'TARIFA ENTREGA A DIRECCION USD'!D2833)/'TARIFA ENTREGA A DIRECCION USD'!D2833,3)</f>
        <v>0.433</v>
      </c>
      <c r="V2833" s="200">
        <f>TRUNC(('TARIFA ENTREGA A DIRECCION USD'!G2833-'TARIFA ENTREGA A DIRECCION USD'!D2833)/'TARIFA ENTREGA A DIRECCION USD'!D2833,3)</f>
        <v>0.96499999999999997</v>
      </c>
      <c r="X2833" s="142">
        <v>16.12</v>
      </c>
      <c r="Y2833" s="190">
        <v>2826</v>
      </c>
      <c r="Z2833" s="200">
        <v>0.55000000000000004</v>
      </c>
      <c r="AA2833" s="200">
        <v>0.13</v>
      </c>
      <c r="AB2833" s="200">
        <v>0.3</v>
      </c>
      <c r="AC2833" s="200">
        <v>0.85</v>
      </c>
      <c r="AL2833"/>
      <c r="AM2833"/>
      <c r="AN2833"/>
      <c r="AO2833"/>
      <c r="AP2833"/>
      <c r="AQ2833"/>
      <c r="AR2833"/>
      <c r="AS2833"/>
      <c r="AT2833"/>
      <c r="AU2833"/>
    </row>
    <row r="2834" spans="17:47" x14ac:dyDescent="0.2">
      <c r="Q2834" s="142">
        <f>TRUNC('TARIFA ENTREGA A DIRECCION USD'!D2835-'TARIFA ENTREGA A DIRECCION USD'!D2834,2)</f>
        <v>0.54</v>
      </c>
      <c r="R2834" s="190">
        <v>2827</v>
      </c>
      <c r="S2834" s="200">
        <f>TRUNC((('TARIFA ENTREGA A DIRECCION USD'!C2834-'TARIFA ENTREGA A DIRECCION USD'!D2834)/'TARIFA ENTREGA A DIRECCION USD'!D2834)+1,3)</f>
        <v>0.72399999999999998</v>
      </c>
      <c r="T2834" s="200">
        <f>TRUNC(('TARIFA ENTREGA A DIRECCION USD'!E2834-'TARIFA ENTREGA A DIRECCION USD'!D2834)/'TARIFA ENTREGA A DIRECCION USD'!D2834,3)</f>
        <v>0.25900000000000001</v>
      </c>
      <c r="U2834" s="200">
        <f>TRUNC(('TARIFA ENTREGA A DIRECCION USD'!F2834-'TARIFA ENTREGA A DIRECCION USD'!D2834)/'TARIFA ENTREGA A DIRECCION USD'!D2834,3)</f>
        <v>0.433</v>
      </c>
      <c r="V2834" s="200">
        <f>TRUNC(('TARIFA ENTREGA A DIRECCION USD'!G2834-'TARIFA ENTREGA A DIRECCION USD'!D2834)/'TARIFA ENTREGA A DIRECCION USD'!D2834,3)</f>
        <v>0.96499999999999997</v>
      </c>
      <c r="X2834" s="142">
        <v>16.12</v>
      </c>
      <c r="Y2834" s="190">
        <v>2827</v>
      </c>
      <c r="Z2834" s="200">
        <v>0.55000000000000004</v>
      </c>
      <c r="AA2834" s="200">
        <v>0.13</v>
      </c>
      <c r="AB2834" s="200">
        <v>0.3</v>
      </c>
      <c r="AC2834" s="200">
        <v>0.85</v>
      </c>
      <c r="AL2834"/>
      <c r="AM2834"/>
      <c r="AN2834"/>
      <c r="AO2834"/>
      <c r="AP2834"/>
      <c r="AQ2834"/>
      <c r="AR2834"/>
      <c r="AS2834"/>
      <c r="AT2834"/>
      <c r="AU2834"/>
    </row>
    <row r="2835" spans="17:47" x14ac:dyDescent="0.2">
      <c r="Q2835" s="142">
        <f>TRUNC('TARIFA ENTREGA A DIRECCION USD'!D2836-'TARIFA ENTREGA A DIRECCION USD'!D2835,2)</f>
        <v>0.54</v>
      </c>
      <c r="R2835" s="190">
        <v>2828</v>
      </c>
      <c r="S2835" s="200">
        <f>TRUNC((('TARIFA ENTREGA A DIRECCION USD'!C2835-'TARIFA ENTREGA A DIRECCION USD'!D2835)/'TARIFA ENTREGA A DIRECCION USD'!D2835)+1,3)</f>
        <v>0.72399999999999998</v>
      </c>
      <c r="T2835" s="200">
        <f>TRUNC(('TARIFA ENTREGA A DIRECCION USD'!E2835-'TARIFA ENTREGA A DIRECCION USD'!D2835)/'TARIFA ENTREGA A DIRECCION USD'!D2835,3)</f>
        <v>0.25900000000000001</v>
      </c>
      <c r="U2835" s="200">
        <f>TRUNC(('TARIFA ENTREGA A DIRECCION USD'!F2835-'TARIFA ENTREGA A DIRECCION USD'!D2835)/'TARIFA ENTREGA A DIRECCION USD'!D2835,3)</f>
        <v>0.433</v>
      </c>
      <c r="V2835" s="200">
        <f>TRUNC(('TARIFA ENTREGA A DIRECCION USD'!G2835-'TARIFA ENTREGA A DIRECCION USD'!D2835)/'TARIFA ENTREGA A DIRECCION USD'!D2835,3)</f>
        <v>0.96499999999999997</v>
      </c>
      <c r="X2835" s="142">
        <v>16.12</v>
      </c>
      <c r="Y2835" s="190">
        <v>2828</v>
      </c>
      <c r="Z2835" s="200">
        <v>0.55000000000000004</v>
      </c>
      <c r="AA2835" s="200">
        <v>0.13</v>
      </c>
      <c r="AB2835" s="200">
        <v>0.3</v>
      </c>
      <c r="AC2835" s="200">
        <v>0.85</v>
      </c>
      <c r="AL2835"/>
      <c r="AM2835"/>
      <c r="AN2835"/>
      <c r="AO2835"/>
      <c r="AP2835"/>
      <c r="AQ2835"/>
      <c r="AR2835"/>
      <c r="AS2835"/>
      <c r="AT2835"/>
      <c r="AU2835"/>
    </row>
    <row r="2836" spans="17:47" x14ac:dyDescent="0.2">
      <c r="Q2836" s="142">
        <f>TRUNC('TARIFA ENTREGA A DIRECCION USD'!D2837-'TARIFA ENTREGA A DIRECCION USD'!D2836,2)</f>
        <v>0.54</v>
      </c>
      <c r="R2836" s="190">
        <v>2829</v>
      </c>
      <c r="S2836" s="200">
        <f>TRUNC((('TARIFA ENTREGA A DIRECCION USD'!C2836-'TARIFA ENTREGA A DIRECCION USD'!D2836)/'TARIFA ENTREGA A DIRECCION USD'!D2836)+1,3)</f>
        <v>0.72399999999999998</v>
      </c>
      <c r="T2836" s="200">
        <f>TRUNC(('TARIFA ENTREGA A DIRECCION USD'!E2836-'TARIFA ENTREGA A DIRECCION USD'!D2836)/'TARIFA ENTREGA A DIRECCION USD'!D2836,3)</f>
        <v>0.25900000000000001</v>
      </c>
      <c r="U2836" s="200">
        <f>TRUNC(('TARIFA ENTREGA A DIRECCION USD'!F2836-'TARIFA ENTREGA A DIRECCION USD'!D2836)/'TARIFA ENTREGA A DIRECCION USD'!D2836,3)</f>
        <v>0.433</v>
      </c>
      <c r="V2836" s="200">
        <f>TRUNC(('TARIFA ENTREGA A DIRECCION USD'!G2836-'TARIFA ENTREGA A DIRECCION USD'!D2836)/'TARIFA ENTREGA A DIRECCION USD'!D2836,3)</f>
        <v>0.96499999999999997</v>
      </c>
      <c r="X2836" s="142">
        <v>16.12</v>
      </c>
      <c r="Y2836" s="190">
        <v>2829</v>
      </c>
      <c r="Z2836" s="200">
        <v>0.55000000000000004</v>
      </c>
      <c r="AA2836" s="200">
        <v>0.13</v>
      </c>
      <c r="AB2836" s="200">
        <v>0.3</v>
      </c>
      <c r="AC2836" s="200">
        <v>0.85</v>
      </c>
      <c r="AL2836"/>
      <c r="AM2836"/>
      <c r="AN2836"/>
      <c r="AO2836"/>
      <c r="AP2836"/>
      <c r="AQ2836"/>
      <c r="AR2836"/>
      <c r="AS2836"/>
      <c r="AT2836"/>
      <c r="AU2836"/>
    </row>
    <row r="2837" spans="17:47" x14ac:dyDescent="0.2">
      <c r="Q2837" s="142">
        <f>TRUNC('TARIFA ENTREGA A DIRECCION USD'!D2838-'TARIFA ENTREGA A DIRECCION USD'!D2837,2)</f>
        <v>0.54</v>
      </c>
      <c r="R2837" s="190">
        <v>2830</v>
      </c>
      <c r="S2837" s="200">
        <f>TRUNC((('TARIFA ENTREGA A DIRECCION USD'!C2837-'TARIFA ENTREGA A DIRECCION USD'!D2837)/'TARIFA ENTREGA A DIRECCION USD'!D2837)+1,3)</f>
        <v>0.72399999999999998</v>
      </c>
      <c r="T2837" s="200">
        <f>TRUNC(('TARIFA ENTREGA A DIRECCION USD'!E2837-'TARIFA ENTREGA A DIRECCION USD'!D2837)/'TARIFA ENTREGA A DIRECCION USD'!D2837,3)</f>
        <v>0.25900000000000001</v>
      </c>
      <c r="U2837" s="200">
        <f>TRUNC(('TARIFA ENTREGA A DIRECCION USD'!F2837-'TARIFA ENTREGA A DIRECCION USD'!D2837)/'TARIFA ENTREGA A DIRECCION USD'!D2837,3)</f>
        <v>0.433</v>
      </c>
      <c r="V2837" s="200">
        <f>TRUNC(('TARIFA ENTREGA A DIRECCION USD'!G2837-'TARIFA ENTREGA A DIRECCION USD'!D2837)/'TARIFA ENTREGA A DIRECCION USD'!D2837,3)</f>
        <v>0.96499999999999997</v>
      </c>
      <c r="X2837" s="142">
        <v>16.12</v>
      </c>
      <c r="Y2837" s="190">
        <v>2830</v>
      </c>
      <c r="Z2837" s="200">
        <v>0.55000000000000004</v>
      </c>
      <c r="AA2837" s="200">
        <v>0.13</v>
      </c>
      <c r="AB2837" s="200">
        <v>0.3</v>
      </c>
      <c r="AC2837" s="200">
        <v>0.85</v>
      </c>
      <c r="AL2837"/>
      <c r="AM2837"/>
      <c r="AN2837"/>
      <c r="AO2837"/>
      <c r="AP2837"/>
      <c r="AQ2837"/>
      <c r="AR2837"/>
      <c r="AS2837"/>
      <c r="AT2837"/>
      <c r="AU2837"/>
    </row>
    <row r="2838" spans="17:47" x14ac:dyDescent="0.2">
      <c r="Q2838" s="142">
        <f>TRUNC('TARIFA ENTREGA A DIRECCION USD'!D2839-'TARIFA ENTREGA A DIRECCION USD'!D2838,2)</f>
        <v>0.54</v>
      </c>
      <c r="R2838" s="190">
        <v>2831</v>
      </c>
      <c r="S2838" s="200">
        <f>TRUNC((('TARIFA ENTREGA A DIRECCION USD'!C2838-'TARIFA ENTREGA A DIRECCION USD'!D2838)/'TARIFA ENTREGA A DIRECCION USD'!D2838)+1,3)</f>
        <v>0.72399999999999998</v>
      </c>
      <c r="T2838" s="200">
        <f>TRUNC(('TARIFA ENTREGA A DIRECCION USD'!E2838-'TARIFA ENTREGA A DIRECCION USD'!D2838)/'TARIFA ENTREGA A DIRECCION USD'!D2838,3)</f>
        <v>0.25900000000000001</v>
      </c>
      <c r="U2838" s="200">
        <f>TRUNC(('TARIFA ENTREGA A DIRECCION USD'!F2838-'TARIFA ENTREGA A DIRECCION USD'!D2838)/'TARIFA ENTREGA A DIRECCION USD'!D2838,3)</f>
        <v>0.433</v>
      </c>
      <c r="V2838" s="200">
        <f>TRUNC(('TARIFA ENTREGA A DIRECCION USD'!G2838-'TARIFA ENTREGA A DIRECCION USD'!D2838)/'TARIFA ENTREGA A DIRECCION USD'!D2838,3)</f>
        <v>0.96499999999999997</v>
      </c>
      <c r="X2838" s="142">
        <v>16.12</v>
      </c>
      <c r="Y2838" s="190">
        <v>2831</v>
      </c>
      <c r="Z2838" s="200">
        <v>0.55000000000000004</v>
      </c>
      <c r="AA2838" s="200">
        <v>0.13</v>
      </c>
      <c r="AB2838" s="200">
        <v>0.3</v>
      </c>
      <c r="AC2838" s="200">
        <v>0.85</v>
      </c>
      <c r="AL2838"/>
      <c r="AM2838"/>
      <c r="AN2838"/>
      <c r="AO2838"/>
      <c r="AP2838"/>
      <c r="AQ2838"/>
      <c r="AR2838"/>
      <c r="AS2838"/>
      <c r="AT2838"/>
      <c r="AU2838"/>
    </row>
    <row r="2839" spans="17:47" x14ac:dyDescent="0.2">
      <c r="Q2839" s="142">
        <f>TRUNC('TARIFA ENTREGA A DIRECCION USD'!D2840-'TARIFA ENTREGA A DIRECCION USD'!D2839,2)</f>
        <v>0.54</v>
      </c>
      <c r="R2839" s="190">
        <v>2832</v>
      </c>
      <c r="S2839" s="200">
        <f>TRUNC((('TARIFA ENTREGA A DIRECCION USD'!C2839-'TARIFA ENTREGA A DIRECCION USD'!D2839)/'TARIFA ENTREGA A DIRECCION USD'!D2839)+1,3)</f>
        <v>0.72399999999999998</v>
      </c>
      <c r="T2839" s="200">
        <f>TRUNC(('TARIFA ENTREGA A DIRECCION USD'!E2839-'TARIFA ENTREGA A DIRECCION USD'!D2839)/'TARIFA ENTREGA A DIRECCION USD'!D2839,3)</f>
        <v>0.25900000000000001</v>
      </c>
      <c r="U2839" s="200">
        <f>TRUNC(('TARIFA ENTREGA A DIRECCION USD'!F2839-'TARIFA ENTREGA A DIRECCION USD'!D2839)/'TARIFA ENTREGA A DIRECCION USD'!D2839,3)</f>
        <v>0.433</v>
      </c>
      <c r="V2839" s="200">
        <f>TRUNC(('TARIFA ENTREGA A DIRECCION USD'!G2839-'TARIFA ENTREGA A DIRECCION USD'!D2839)/'TARIFA ENTREGA A DIRECCION USD'!D2839,3)</f>
        <v>0.96499999999999997</v>
      </c>
      <c r="X2839" s="142">
        <v>16.12</v>
      </c>
      <c r="Y2839" s="190">
        <v>2832</v>
      </c>
      <c r="Z2839" s="200">
        <v>0.55000000000000004</v>
      </c>
      <c r="AA2839" s="200">
        <v>0.13</v>
      </c>
      <c r="AB2839" s="200">
        <v>0.3</v>
      </c>
      <c r="AC2839" s="200">
        <v>0.85</v>
      </c>
      <c r="AL2839"/>
      <c r="AM2839"/>
      <c r="AN2839"/>
      <c r="AO2839"/>
      <c r="AP2839"/>
      <c r="AQ2839"/>
      <c r="AR2839"/>
      <c r="AS2839"/>
      <c r="AT2839"/>
      <c r="AU2839"/>
    </row>
    <row r="2840" spans="17:47" x14ac:dyDescent="0.2">
      <c r="Q2840" s="142">
        <f>TRUNC('TARIFA ENTREGA A DIRECCION USD'!D2841-'TARIFA ENTREGA A DIRECCION USD'!D2840,2)</f>
        <v>0.54</v>
      </c>
      <c r="R2840" s="190">
        <v>2833</v>
      </c>
      <c r="S2840" s="200">
        <f>TRUNC((('TARIFA ENTREGA A DIRECCION USD'!C2840-'TARIFA ENTREGA A DIRECCION USD'!D2840)/'TARIFA ENTREGA A DIRECCION USD'!D2840)+1,3)</f>
        <v>0.72399999999999998</v>
      </c>
      <c r="T2840" s="200">
        <f>TRUNC(('TARIFA ENTREGA A DIRECCION USD'!E2840-'TARIFA ENTREGA A DIRECCION USD'!D2840)/'TARIFA ENTREGA A DIRECCION USD'!D2840,3)</f>
        <v>0.25900000000000001</v>
      </c>
      <c r="U2840" s="200">
        <f>TRUNC(('TARIFA ENTREGA A DIRECCION USD'!F2840-'TARIFA ENTREGA A DIRECCION USD'!D2840)/'TARIFA ENTREGA A DIRECCION USD'!D2840,3)</f>
        <v>0.433</v>
      </c>
      <c r="V2840" s="200">
        <f>TRUNC(('TARIFA ENTREGA A DIRECCION USD'!G2840-'TARIFA ENTREGA A DIRECCION USD'!D2840)/'TARIFA ENTREGA A DIRECCION USD'!D2840,3)</f>
        <v>0.96499999999999997</v>
      </c>
      <c r="X2840" s="142">
        <v>16.12</v>
      </c>
      <c r="Y2840" s="190">
        <v>2833</v>
      </c>
      <c r="Z2840" s="200">
        <v>0.55000000000000004</v>
      </c>
      <c r="AA2840" s="200">
        <v>0.13</v>
      </c>
      <c r="AB2840" s="200">
        <v>0.3</v>
      </c>
      <c r="AC2840" s="200">
        <v>0.85</v>
      </c>
      <c r="AL2840"/>
      <c r="AM2840"/>
      <c r="AN2840"/>
      <c r="AO2840"/>
      <c r="AP2840"/>
      <c r="AQ2840"/>
      <c r="AR2840"/>
      <c r="AS2840"/>
      <c r="AT2840"/>
      <c r="AU2840"/>
    </row>
    <row r="2841" spans="17:47" x14ac:dyDescent="0.2">
      <c r="Q2841" s="142">
        <f>TRUNC('TARIFA ENTREGA A DIRECCION USD'!D2842-'TARIFA ENTREGA A DIRECCION USD'!D2841,2)</f>
        <v>0.54</v>
      </c>
      <c r="R2841" s="190">
        <v>2834</v>
      </c>
      <c r="S2841" s="200">
        <f>TRUNC((('TARIFA ENTREGA A DIRECCION USD'!C2841-'TARIFA ENTREGA A DIRECCION USD'!D2841)/'TARIFA ENTREGA A DIRECCION USD'!D2841)+1,3)</f>
        <v>0.72399999999999998</v>
      </c>
      <c r="T2841" s="200">
        <f>TRUNC(('TARIFA ENTREGA A DIRECCION USD'!E2841-'TARIFA ENTREGA A DIRECCION USD'!D2841)/'TARIFA ENTREGA A DIRECCION USD'!D2841,3)</f>
        <v>0.25900000000000001</v>
      </c>
      <c r="U2841" s="200">
        <f>TRUNC(('TARIFA ENTREGA A DIRECCION USD'!F2841-'TARIFA ENTREGA A DIRECCION USD'!D2841)/'TARIFA ENTREGA A DIRECCION USD'!D2841,3)</f>
        <v>0.433</v>
      </c>
      <c r="V2841" s="200">
        <f>TRUNC(('TARIFA ENTREGA A DIRECCION USD'!G2841-'TARIFA ENTREGA A DIRECCION USD'!D2841)/'TARIFA ENTREGA A DIRECCION USD'!D2841,3)</f>
        <v>0.96499999999999997</v>
      </c>
      <c r="X2841" s="142">
        <v>16.12</v>
      </c>
      <c r="Y2841" s="190">
        <v>2834</v>
      </c>
      <c r="Z2841" s="200">
        <v>0.55000000000000004</v>
      </c>
      <c r="AA2841" s="200">
        <v>0.13</v>
      </c>
      <c r="AB2841" s="200">
        <v>0.3</v>
      </c>
      <c r="AC2841" s="200">
        <v>0.85</v>
      </c>
      <c r="AL2841"/>
      <c r="AM2841"/>
      <c r="AN2841"/>
      <c r="AO2841"/>
      <c r="AP2841"/>
      <c r="AQ2841"/>
      <c r="AR2841"/>
      <c r="AS2841"/>
      <c r="AT2841"/>
      <c r="AU2841"/>
    </row>
    <row r="2842" spans="17:47" x14ac:dyDescent="0.2">
      <c r="Q2842" s="142">
        <f>TRUNC('TARIFA ENTREGA A DIRECCION USD'!D2843-'TARIFA ENTREGA A DIRECCION USD'!D2842,2)</f>
        <v>0.54</v>
      </c>
      <c r="R2842" s="190">
        <v>2835</v>
      </c>
      <c r="S2842" s="200">
        <f>TRUNC((('TARIFA ENTREGA A DIRECCION USD'!C2842-'TARIFA ENTREGA A DIRECCION USD'!D2842)/'TARIFA ENTREGA A DIRECCION USD'!D2842)+1,3)</f>
        <v>0.72399999999999998</v>
      </c>
      <c r="T2842" s="200">
        <f>TRUNC(('TARIFA ENTREGA A DIRECCION USD'!E2842-'TARIFA ENTREGA A DIRECCION USD'!D2842)/'TARIFA ENTREGA A DIRECCION USD'!D2842,3)</f>
        <v>0.25900000000000001</v>
      </c>
      <c r="U2842" s="200">
        <f>TRUNC(('TARIFA ENTREGA A DIRECCION USD'!F2842-'TARIFA ENTREGA A DIRECCION USD'!D2842)/'TARIFA ENTREGA A DIRECCION USD'!D2842,3)</f>
        <v>0.433</v>
      </c>
      <c r="V2842" s="200">
        <f>TRUNC(('TARIFA ENTREGA A DIRECCION USD'!G2842-'TARIFA ENTREGA A DIRECCION USD'!D2842)/'TARIFA ENTREGA A DIRECCION USD'!D2842,3)</f>
        <v>0.96499999999999997</v>
      </c>
      <c r="X2842" s="142">
        <v>16.12</v>
      </c>
      <c r="Y2842" s="190">
        <v>2835</v>
      </c>
      <c r="Z2842" s="200">
        <v>0.55000000000000004</v>
      </c>
      <c r="AA2842" s="200">
        <v>0.13</v>
      </c>
      <c r="AB2842" s="200">
        <v>0.3</v>
      </c>
      <c r="AC2842" s="200">
        <v>0.85</v>
      </c>
      <c r="AL2842"/>
      <c r="AM2842"/>
      <c r="AN2842"/>
      <c r="AO2842"/>
      <c r="AP2842"/>
      <c r="AQ2842"/>
      <c r="AR2842"/>
      <c r="AS2842"/>
      <c r="AT2842"/>
      <c r="AU2842"/>
    </row>
    <row r="2843" spans="17:47" x14ac:dyDescent="0.2">
      <c r="Q2843" s="142">
        <f>TRUNC('TARIFA ENTREGA A DIRECCION USD'!D2844-'TARIFA ENTREGA A DIRECCION USD'!D2843,2)</f>
        <v>0.54</v>
      </c>
      <c r="R2843" s="190">
        <v>2836</v>
      </c>
      <c r="S2843" s="200">
        <f>TRUNC((('TARIFA ENTREGA A DIRECCION USD'!C2843-'TARIFA ENTREGA A DIRECCION USD'!D2843)/'TARIFA ENTREGA A DIRECCION USD'!D2843)+1,3)</f>
        <v>0.72399999999999998</v>
      </c>
      <c r="T2843" s="200">
        <f>TRUNC(('TARIFA ENTREGA A DIRECCION USD'!E2843-'TARIFA ENTREGA A DIRECCION USD'!D2843)/'TARIFA ENTREGA A DIRECCION USD'!D2843,3)</f>
        <v>0.25900000000000001</v>
      </c>
      <c r="U2843" s="200">
        <f>TRUNC(('TARIFA ENTREGA A DIRECCION USD'!F2843-'TARIFA ENTREGA A DIRECCION USD'!D2843)/'TARIFA ENTREGA A DIRECCION USD'!D2843,3)</f>
        <v>0.433</v>
      </c>
      <c r="V2843" s="200">
        <f>TRUNC(('TARIFA ENTREGA A DIRECCION USD'!G2843-'TARIFA ENTREGA A DIRECCION USD'!D2843)/'TARIFA ENTREGA A DIRECCION USD'!D2843,3)</f>
        <v>0.96499999999999997</v>
      </c>
      <c r="X2843" s="142">
        <v>16.12</v>
      </c>
      <c r="Y2843" s="190">
        <v>2836</v>
      </c>
      <c r="Z2843" s="200">
        <v>0.55000000000000004</v>
      </c>
      <c r="AA2843" s="200">
        <v>0.13</v>
      </c>
      <c r="AB2843" s="200">
        <v>0.3</v>
      </c>
      <c r="AC2843" s="200">
        <v>0.85</v>
      </c>
      <c r="AL2843"/>
      <c r="AM2843"/>
      <c r="AN2843"/>
      <c r="AO2843"/>
      <c r="AP2843"/>
      <c r="AQ2843"/>
      <c r="AR2843"/>
      <c r="AS2843"/>
      <c r="AT2843"/>
      <c r="AU2843"/>
    </row>
    <row r="2844" spans="17:47" x14ac:dyDescent="0.2">
      <c r="Q2844" s="142">
        <f>TRUNC('TARIFA ENTREGA A DIRECCION USD'!D2845-'TARIFA ENTREGA A DIRECCION USD'!D2844,2)</f>
        <v>0.54</v>
      </c>
      <c r="R2844" s="190">
        <v>2837</v>
      </c>
      <c r="S2844" s="200">
        <f>TRUNC((('TARIFA ENTREGA A DIRECCION USD'!C2844-'TARIFA ENTREGA A DIRECCION USD'!D2844)/'TARIFA ENTREGA A DIRECCION USD'!D2844)+1,3)</f>
        <v>0.72399999999999998</v>
      </c>
      <c r="T2844" s="200">
        <f>TRUNC(('TARIFA ENTREGA A DIRECCION USD'!E2844-'TARIFA ENTREGA A DIRECCION USD'!D2844)/'TARIFA ENTREGA A DIRECCION USD'!D2844,3)</f>
        <v>0.25900000000000001</v>
      </c>
      <c r="U2844" s="200">
        <f>TRUNC(('TARIFA ENTREGA A DIRECCION USD'!F2844-'TARIFA ENTREGA A DIRECCION USD'!D2844)/'TARIFA ENTREGA A DIRECCION USD'!D2844,3)</f>
        <v>0.433</v>
      </c>
      <c r="V2844" s="200">
        <f>TRUNC(('TARIFA ENTREGA A DIRECCION USD'!G2844-'TARIFA ENTREGA A DIRECCION USD'!D2844)/'TARIFA ENTREGA A DIRECCION USD'!D2844,3)</f>
        <v>0.96499999999999997</v>
      </c>
      <c r="X2844" s="142">
        <v>16.12</v>
      </c>
      <c r="Y2844" s="190">
        <v>2837</v>
      </c>
      <c r="Z2844" s="200">
        <v>0.55000000000000004</v>
      </c>
      <c r="AA2844" s="200">
        <v>0.13</v>
      </c>
      <c r="AB2844" s="200">
        <v>0.3</v>
      </c>
      <c r="AC2844" s="200">
        <v>0.85</v>
      </c>
      <c r="AL2844"/>
      <c r="AM2844"/>
      <c r="AN2844"/>
      <c r="AO2844"/>
      <c r="AP2844"/>
      <c r="AQ2844"/>
      <c r="AR2844"/>
      <c r="AS2844"/>
      <c r="AT2844"/>
      <c r="AU2844"/>
    </row>
    <row r="2845" spans="17:47" x14ac:dyDescent="0.2">
      <c r="Q2845" s="142">
        <f>TRUNC('TARIFA ENTREGA A DIRECCION USD'!D2846-'TARIFA ENTREGA A DIRECCION USD'!D2845,2)</f>
        <v>0.54</v>
      </c>
      <c r="R2845" s="190">
        <v>2838</v>
      </c>
      <c r="S2845" s="200">
        <f>TRUNC((('TARIFA ENTREGA A DIRECCION USD'!C2845-'TARIFA ENTREGA A DIRECCION USD'!D2845)/'TARIFA ENTREGA A DIRECCION USD'!D2845)+1,3)</f>
        <v>0.72399999999999998</v>
      </c>
      <c r="T2845" s="200">
        <f>TRUNC(('TARIFA ENTREGA A DIRECCION USD'!E2845-'TARIFA ENTREGA A DIRECCION USD'!D2845)/'TARIFA ENTREGA A DIRECCION USD'!D2845,3)</f>
        <v>0.25900000000000001</v>
      </c>
      <c r="U2845" s="200">
        <f>TRUNC(('TARIFA ENTREGA A DIRECCION USD'!F2845-'TARIFA ENTREGA A DIRECCION USD'!D2845)/'TARIFA ENTREGA A DIRECCION USD'!D2845,3)</f>
        <v>0.433</v>
      </c>
      <c r="V2845" s="200">
        <f>TRUNC(('TARIFA ENTREGA A DIRECCION USD'!G2845-'TARIFA ENTREGA A DIRECCION USD'!D2845)/'TARIFA ENTREGA A DIRECCION USD'!D2845,3)</f>
        <v>0.96499999999999997</v>
      </c>
      <c r="X2845" s="142">
        <v>16.12</v>
      </c>
      <c r="Y2845" s="190">
        <v>2838</v>
      </c>
      <c r="Z2845" s="200">
        <v>0.55000000000000004</v>
      </c>
      <c r="AA2845" s="200">
        <v>0.13</v>
      </c>
      <c r="AB2845" s="200">
        <v>0.3</v>
      </c>
      <c r="AC2845" s="200">
        <v>0.85</v>
      </c>
      <c r="AL2845"/>
      <c r="AM2845"/>
      <c r="AN2845"/>
      <c r="AO2845"/>
      <c r="AP2845"/>
      <c r="AQ2845"/>
      <c r="AR2845"/>
      <c r="AS2845"/>
      <c r="AT2845"/>
      <c r="AU2845"/>
    </row>
    <row r="2846" spans="17:47" x14ac:dyDescent="0.2">
      <c r="Q2846" s="142">
        <f>TRUNC('TARIFA ENTREGA A DIRECCION USD'!D2847-'TARIFA ENTREGA A DIRECCION USD'!D2846,2)</f>
        <v>0.54</v>
      </c>
      <c r="R2846" s="190">
        <v>2839</v>
      </c>
      <c r="S2846" s="200">
        <f>TRUNC((('TARIFA ENTREGA A DIRECCION USD'!C2846-'TARIFA ENTREGA A DIRECCION USD'!D2846)/'TARIFA ENTREGA A DIRECCION USD'!D2846)+1,3)</f>
        <v>0.72399999999999998</v>
      </c>
      <c r="T2846" s="200">
        <f>TRUNC(('TARIFA ENTREGA A DIRECCION USD'!E2846-'TARIFA ENTREGA A DIRECCION USD'!D2846)/'TARIFA ENTREGA A DIRECCION USD'!D2846,3)</f>
        <v>0.25900000000000001</v>
      </c>
      <c r="U2846" s="200">
        <f>TRUNC(('TARIFA ENTREGA A DIRECCION USD'!F2846-'TARIFA ENTREGA A DIRECCION USD'!D2846)/'TARIFA ENTREGA A DIRECCION USD'!D2846,3)</f>
        <v>0.433</v>
      </c>
      <c r="V2846" s="200">
        <f>TRUNC(('TARIFA ENTREGA A DIRECCION USD'!G2846-'TARIFA ENTREGA A DIRECCION USD'!D2846)/'TARIFA ENTREGA A DIRECCION USD'!D2846,3)</f>
        <v>0.96499999999999997</v>
      </c>
      <c r="X2846" s="142">
        <v>16.12</v>
      </c>
      <c r="Y2846" s="190">
        <v>2839</v>
      </c>
      <c r="Z2846" s="200">
        <v>0.55000000000000004</v>
      </c>
      <c r="AA2846" s="200">
        <v>0.13</v>
      </c>
      <c r="AB2846" s="200">
        <v>0.3</v>
      </c>
      <c r="AC2846" s="200">
        <v>0.85</v>
      </c>
      <c r="AL2846"/>
      <c r="AM2846"/>
      <c r="AN2846"/>
      <c r="AO2846"/>
      <c r="AP2846"/>
      <c r="AQ2846"/>
      <c r="AR2846"/>
      <c r="AS2846"/>
      <c r="AT2846"/>
      <c r="AU2846"/>
    </row>
    <row r="2847" spans="17:47" x14ac:dyDescent="0.2">
      <c r="Q2847" s="142">
        <f>TRUNC('TARIFA ENTREGA A DIRECCION USD'!D2848-'TARIFA ENTREGA A DIRECCION USD'!D2847,2)</f>
        <v>0.54</v>
      </c>
      <c r="R2847" s="190">
        <v>2840</v>
      </c>
      <c r="S2847" s="200">
        <f>TRUNC((('TARIFA ENTREGA A DIRECCION USD'!C2847-'TARIFA ENTREGA A DIRECCION USD'!D2847)/'TARIFA ENTREGA A DIRECCION USD'!D2847)+1,3)</f>
        <v>0.72399999999999998</v>
      </c>
      <c r="T2847" s="200">
        <f>TRUNC(('TARIFA ENTREGA A DIRECCION USD'!E2847-'TARIFA ENTREGA A DIRECCION USD'!D2847)/'TARIFA ENTREGA A DIRECCION USD'!D2847,3)</f>
        <v>0.25900000000000001</v>
      </c>
      <c r="U2847" s="200">
        <f>TRUNC(('TARIFA ENTREGA A DIRECCION USD'!F2847-'TARIFA ENTREGA A DIRECCION USD'!D2847)/'TARIFA ENTREGA A DIRECCION USD'!D2847,3)</f>
        <v>0.433</v>
      </c>
      <c r="V2847" s="200">
        <f>TRUNC(('TARIFA ENTREGA A DIRECCION USD'!G2847-'TARIFA ENTREGA A DIRECCION USD'!D2847)/'TARIFA ENTREGA A DIRECCION USD'!D2847,3)</f>
        <v>0.96499999999999997</v>
      </c>
      <c r="X2847" s="142">
        <v>16.12</v>
      </c>
      <c r="Y2847" s="190">
        <v>2840</v>
      </c>
      <c r="Z2847" s="200">
        <v>0.55000000000000004</v>
      </c>
      <c r="AA2847" s="200">
        <v>0.13</v>
      </c>
      <c r="AB2847" s="200">
        <v>0.3</v>
      </c>
      <c r="AC2847" s="200">
        <v>0.85</v>
      </c>
      <c r="AL2847"/>
      <c r="AM2847"/>
      <c r="AN2847"/>
      <c r="AO2847"/>
      <c r="AP2847"/>
      <c r="AQ2847"/>
      <c r="AR2847"/>
      <c r="AS2847"/>
      <c r="AT2847"/>
      <c r="AU2847"/>
    </row>
    <row r="2848" spans="17:47" x14ac:dyDescent="0.2">
      <c r="Q2848" s="142">
        <f>TRUNC('TARIFA ENTREGA A DIRECCION USD'!D2849-'TARIFA ENTREGA A DIRECCION USD'!D2848,2)</f>
        <v>0.54</v>
      </c>
      <c r="R2848" s="190">
        <v>2841</v>
      </c>
      <c r="S2848" s="200">
        <f>TRUNC((('TARIFA ENTREGA A DIRECCION USD'!C2848-'TARIFA ENTREGA A DIRECCION USD'!D2848)/'TARIFA ENTREGA A DIRECCION USD'!D2848)+1,3)</f>
        <v>0.72399999999999998</v>
      </c>
      <c r="T2848" s="200">
        <f>TRUNC(('TARIFA ENTREGA A DIRECCION USD'!E2848-'TARIFA ENTREGA A DIRECCION USD'!D2848)/'TARIFA ENTREGA A DIRECCION USD'!D2848,3)</f>
        <v>0.25900000000000001</v>
      </c>
      <c r="U2848" s="200">
        <f>TRUNC(('TARIFA ENTREGA A DIRECCION USD'!F2848-'TARIFA ENTREGA A DIRECCION USD'!D2848)/'TARIFA ENTREGA A DIRECCION USD'!D2848,3)</f>
        <v>0.433</v>
      </c>
      <c r="V2848" s="200">
        <f>TRUNC(('TARIFA ENTREGA A DIRECCION USD'!G2848-'TARIFA ENTREGA A DIRECCION USD'!D2848)/'TARIFA ENTREGA A DIRECCION USD'!D2848,3)</f>
        <v>0.96499999999999997</v>
      </c>
      <c r="X2848" s="142">
        <v>16.12</v>
      </c>
      <c r="Y2848" s="190">
        <v>2841</v>
      </c>
      <c r="Z2848" s="200">
        <v>0.55000000000000004</v>
      </c>
      <c r="AA2848" s="200">
        <v>0.13</v>
      </c>
      <c r="AB2848" s="200">
        <v>0.3</v>
      </c>
      <c r="AC2848" s="200">
        <v>0.85</v>
      </c>
      <c r="AL2848"/>
      <c r="AM2848"/>
      <c r="AN2848"/>
      <c r="AO2848"/>
      <c r="AP2848"/>
      <c r="AQ2848"/>
      <c r="AR2848"/>
      <c r="AS2848"/>
      <c r="AT2848"/>
      <c r="AU2848"/>
    </row>
    <row r="2849" spans="17:47" x14ac:dyDescent="0.2">
      <c r="Q2849" s="142">
        <f>TRUNC('TARIFA ENTREGA A DIRECCION USD'!D2850-'TARIFA ENTREGA A DIRECCION USD'!D2849,2)</f>
        <v>0.54</v>
      </c>
      <c r="R2849" s="190">
        <v>2842</v>
      </c>
      <c r="S2849" s="200">
        <f>TRUNC((('TARIFA ENTREGA A DIRECCION USD'!C2849-'TARIFA ENTREGA A DIRECCION USD'!D2849)/'TARIFA ENTREGA A DIRECCION USD'!D2849)+1,3)</f>
        <v>0.72399999999999998</v>
      </c>
      <c r="T2849" s="200">
        <f>TRUNC(('TARIFA ENTREGA A DIRECCION USD'!E2849-'TARIFA ENTREGA A DIRECCION USD'!D2849)/'TARIFA ENTREGA A DIRECCION USD'!D2849,3)</f>
        <v>0.25900000000000001</v>
      </c>
      <c r="U2849" s="200">
        <f>TRUNC(('TARIFA ENTREGA A DIRECCION USD'!F2849-'TARIFA ENTREGA A DIRECCION USD'!D2849)/'TARIFA ENTREGA A DIRECCION USD'!D2849,3)</f>
        <v>0.433</v>
      </c>
      <c r="V2849" s="200">
        <f>TRUNC(('TARIFA ENTREGA A DIRECCION USD'!G2849-'TARIFA ENTREGA A DIRECCION USD'!D2849)/'TARIFA ENTREGA A DIRECCION USD'!D2849,3)</f>
        <v>0.96499999999999997</v>
      </c>
      <c r="X2849" s="142">
        <v>16.12</v>
      </c>
      <c r="Y2849" s="190">
        <v>2842</v>
      </c>
      <c r="Z2849" s="200">
        <v>0.55000000000000004</v>
      </c>
      <c r="AA2849" s="200">
        <v>0.13</v>
      </c>
      <c r="AB2849" s="200">
        <v>0.3</v>
      </c>
      <c r="AC2849" s="200">
        <v>0.85</v>
      </c>
      <c r="AL2849"/>
      <c r="AM2849"/>
      <c r="AN2849"/>
      <c r="AO2849"/>
      <c r="AP2849"/>
      <c r="AQ2849"/>
      <c r="AR2849"/>
      <c r="AS2849"/>
      <c r="AT2849"/>
      <c r="AU2849"/>
    </row>
    <row r="2850" spans="17:47" x14ac:dyDescent="0.2">
      <c r="Q2850" s="142">
        <f>TRUNC('TARIFA ENTREGA A DIRECCION USD'!D2851-'TARIFA ENTREGA A DIRECCION USD'!D2850,2)</f>
        <v>0.54</v>
      </c>
      <c r="R2850" s="190">
        <v>2843</v>
      </c>
      <c r="S2850" s="200">
        <f>TRUNC((('TARIFA ENTREGA A DIRECCION USD'!C2850-'TARIFA ENTREGA A DIRECCION USD'!D2850)/'TARIFA ENTREGA A DIRECCION USD'!D2850)+1,3)</f>
        <v>0.72399999999999998</v>
      </c>
      <c r="T2850" s="200">
        <f>TRUNC(('TARIFA ENTREGA A DIRECCION USD'!E2850-'TARIFA ENTREGA A DIRECCION USD'!D2850)/'TARIFA ENTREGA A DIRECCION USD'!D2850,3)</f>
        <v>0.25900000000000001</v>
      </c>
      <c r="U2850" s="200">
        <f>TRUNC(('TARIFA ENTREGA A DIRECCION USD'!F2850-'TARIFA ENTREGA A DIRECCION USD'!D2850)/'TARIFA ENTREGA A DIRECCION USD'!D2850,3)</f>
        <v>0.433</v>
      </c>
      <c r="V2850" s="200">
        <f>TRUNC(('TARIFA ENTREGA A DIRECCION USD'!G2850-'TARIFA ENTREGA A DIRECCION USD'!D2850)/'TARIFA ENTREGA A DIRECCION USD'!D2850,3)</f>
        <v>0.96499999999999997</v>
      </c>
      <c r="X2850" s="142">
        <v>16.12</v>
      </c>
      <c r="Y2850" s="190">
        <v>2843</v>
      </c>
      <c r="Z2850" s="200">
        <v>0.55000000000000004</v>
      </c>
      <c r="AA2850" s="200">
        <v>0.13</v>
      </c>
      <c r="AB2850" s="200">
        <v>0.3</v>
      </c>
      <c r="AC2850" s="200">
        <v>0.85</v>
      </c>
      <c r="AL2850"/>
      <c r="AM2850"/>
      <c r="AN2850"/>
      <c r="AO2850"/>
      <c r="AP2850"/>
      <c r="AQ2850"/>
      <c r="AR2850"/>
      <c r="AS2850"/>
      <c r="AT2850"/>
      <c r="AU2850"/>
    </row>
    <row r="2851" spans="17:47" x14ac:dyDescent="0.2">
      <c r="Q2851" s="142">
        <f>TRUNC('TARIFA ENTREGA A DIRECCION USD'!D2852-'TARIFA ENTREGA A DIRECCION USD'!D2851,2)</f>
        <v>0.54</v>
      </c>
      <c r="R2851" s="190">
        <v>2844</v>
      </c>
      <c r="S2851" s="200">
        <f>TRUNC((('TARIFA ENTREGA A DIRECCION USD'!C2851-'TARIFA ENTREGA A DIRECCION USD'!D2851)/'TARIFA ENTREGA A DIRECCION USD'!D2851)+1,3)</f>
        <v>0.72399999999999998</v>
      </c>
      <c r="T2851" s="200">
        <f>TRUNC(('TARIFA ENTREGA A DIRECCION USD'!E2851-'TARIFA ENTREGA A DIRECCION USD'!D2851)/'TARIFA ENTREGA A DIRECCION USD'!D2851,3)</f>
        <v>0.25900000000000001</v>
      </c>
      <c r="U2851" s="200">
        <f>TRUNC(('TARIFA ENTREGA A DIRECCION USD'!F2851-'TARIFA ENTREGA A DIRECCION USD'!D2851)/'TARIFA ENTREGA A DIRECCION USD'!D2851,3)</f>
        <v>0.433</v>
      </c>
      <c r="V2851" s="200">
        <f>TRUNC(('TARIFA ENTREGA A DIRECCION USD'!G2851-'TARIFA ENTREGA A DIRECCION USD'!D2851)/'TARIFA ENTREGA A DIRECCION USD'!D2851,3)</f>
        <v>0.96499999999999997</v>
      </c>
      <c r="X2851" s="142">
        <v>16.12</v>
      </c>
      <c r="Y2851" s="190">
        <v>2844</v>
      </c>
      <c r="Z2851" s="200">
        <v>0.55000000000000004</v>
      </c>
      <c r="AA2851" s="200">
        <v>0.13</v>
      </c>
      <c r="AB2851" s="200">
        <v>0.3</v>
      </c>
      <c r="AC2851" s="200">
        <v>0.85</v>
      </c>
      <c r="AL2851"/>
      <c r="AM2851"/>
      <c r="AN2851"/>
      <c r="AO2851"/>
      <c r="AP2851"/>
      <c r="AQ2851"/>
      <c r="AR2851"/>
      <c r="AS2851"/>
      <c r="AT2851"/>
      <c r="AU2851"/>
    </row>
    <row r="2852" spans="17:47" x14ac:dyDescent="0.2">
      <c r="Q2852" s="142">
        <f>TRUNC('TARIFA ENTREGA A DIRECCION USD'!D2853-'TARIFA ENTREGA A DIRECCION USD'!D2852,2)</f>
        <v>0.54</v>
      </c>
      <c r="R2852" s="190">
        <v>2845</v>
      </c>
      <c r="S2852" s="200">
        <f>TRUNC((('TARIFA ENTREGA A DIRECCION USD'!C2852-'TARIFA ENTREGA A DIRECCION USD'!D2852)/'TARIFA ENTREGA A DIRECCION USD'!D2852)+1,3)</f>
        <v>0.72399999999999998</v>
      </c>
      <c r="T2852" s="200">
        <f>TRUNC(('TARIFA ENTREGA A DIRECCION USD'!E2852-'TARIFA ENTREGA A DIRECCION USD'!D2852)/'TARIFA ENTREGA A DIRECCION USD'!D2852,3)</f>
        <v>0.25900000000000001</v>
      </c>
      <c r="U2852" s="200">
        <f>TRUNC(('TARIFA ENTREGA A DIRECCION USD'!F2852-'TARIFA ENTREGA A DIRECCION USD'!D2852)/'TARIFA ENTREGA A DIRECCION USD'!D2852,3)</f>
        <v>0.433</v>
      </c>
      <c r="V2852" s="200">
        <f>TRUNC(('TARIFA ENTREGA A DIRECCION USD'!G2852-'TARIFA ENTREGA A DIRECCION USD'!D2852)/'TARIFA ENTREGA A DIRECCION USD'!D2852,3)</f>
        <v>0.96499999999999997</v>
      </c>
      <c r="X2852" s="142">
        <v>16.12</v>
      </c>
      <c r="Y2852" s="190">
        <v>2845</v>
      </c>
      <c r="Z2852" s="200">
        <v>0.55000000000000004</v>
      </c>
      <c r="AA2852" s="200">
        <v>0.13</v>
      </c>
      <c r="AB2852" s="200">
        <v>0.3</v>
      </c>
      <c r="AC2852" s="200">
        <v>0.85</v>
      </c>
      <c r="AL2852"/>
      <c r="AM2852"/>
      <c r="AN2852"/>
      <c r="AO2852"/>
      <c r="AP2852"/>
      <c r="AQ2852"/>
      <c r="AR2852"/>
      <c r="AS2852"/>
      <c r="AT2852"/>
      <c r="AU2852"/>
    </row>
    <row r="2853" spans="17:47" x14ac:dyDescent="0.2">
      <c r="Q2853" s="142">
        <f>TRUNC('TARIFA ENTREGA A DIRECCION USD'!D2854-'TARIFA ENTREGA A DIRECCION USD'!D2853,2)</f>
        <v>0.54</v>
      </c>
      <c r="R2853" s="190">
        <v>2846</v>
      </c>
      <c r="S2853" s="200">
        <f>TRUNC((('TARIFA ENTREGA A DIRECCION USD'!C2853-'TARIFA ENTREGA A DIRECCION USD'!D2853)/'TARIFA ENTREGA A DIRECCION USD'!D2853)+1,3)</f>
        <v>0.72399999999999998</v>
      </c>
      <c r="T2853" s="200">
        <f>TRUNC(('TARIFA ENTREGA A DIRECCION USD'!E2853-'TARIFA ENTREGA A DIRECCION USD'!D2853)/'TARIFA ENTREGA A DIRECCION USD'!D2853,3)</f>
        <v>0.25900000000000001</v>
      </c>
      <c r="U2853" s="200">
        <f>TRUNC(('TARIFA ENTREGA A DIRECCION USD'!F2853-'TARIFA ENTREGA A DIRECCION USD'!D2853)/'TARIFA ENTREGA A DIRECCION USD'!D2853,3)</f>
        <v>0.433</v>
      </c>
      <c r="V2853" s="200">
        <f>TRUNC(('TARIFA ENTREGA A DIRECCION USD'!G2853-'TARIFA ENTREGA A DIRECCION USD'!D2853)/'TARIFA ENTREGA A DIRECCION USD'!D2853,3)</f>
        <v>0.96499999999999997</v>
      </c>
      <c r="X2853" s="142">
        <v>16.12</v>
      </c>
      <c r="Y2853" s="190">
        <v>2846</v>
      </c>
      <c r="Z2853" s="200">
        <v>0.55000000000000004</v>
      </c>
      <c r="AA2853" s="200">
        <v>0.13</v>
      </c>
      <c r="AB2853" s="200">
        <v>0.3</v>
      </c>
      <c r="AC2853" s="200">
        <v>0.85</v>
      </c>
      <c r="AL2853"/>
      <c r="AM2853"/>
      <c r="AN2853"/>
      <c r="AO2853"/>
      <c r="AP2853"/>
      <c r="AQ2853"/>
      <c r="AR2853"/>
      <c r="AS2853"/>
      <c r="AT2853"/>
      <c r="AU2853"/>
    </row>
    <row r="2854" spans="17:47" x14ac:dyDescent="0.2">
      <c r="Q2854" s="142">
        <f>TRUNC('TARIFA ENTREGA A DIRECCION USD'!D2855-'TARIFA ENTREGA A DIRECCION USD'!D2854,2)</f>
        <v>0.54</v>
      </c>
      <c r="R2854" s="190">
        <v>2847</v>
      </c>
      <c r="S2854" s="200">
        <f>TRUNC((('TARIFA ENTREGA A DIRECCION USD'!C2854-'TARIFA ENTREGA A DIRECCION USD'!D2854)/'TARIFA ENTREGA A DIRECCION USD'!D2854)+1,3)</f>
        <v>0.72399999999999998</v>
      </c>
      <c r="T2854" s="200">
        <f>TRUNC(('TARIFA ENTREGA A DIRECCION USD'!E2854-'TARIFA ENTREGA A DIRECCION USD'!D2854)/'TARIFA ENTREGA A DIRECCION USD'!D2854,3)</f>
        <v>0.25900000000000001</v>
      </c>
      <c r="U2854" s="200">
        <f>TRUNC(('TARIFA ENTREGA A DIRECCION USD'!F2854-'TARIFA ENTREGA A DIRECCION USD'!D2854)/'TARIFA ENTREGA A DIRECCION USD'!D2854,3)</f>
        <v>0.433</v>
      </c>
      <c r="V2854" s="200">
        <f>TRUNC(('TARIFA ENTREGA A DIRECCION USD'!G2854-'TARIFA ENTREGA A DIRECCION USD'!D2854)/'TARIFA ENTREGA A DIRECCION USD'!D2854,3)</f>
        <v>0.96499999999999997</v>
      </c>
      <c r="X2854" s="142">
        <v>16.12</v>
      </c>
      <c r="Y2854" s="190">
        <v>2847</v>
      </c>
      <c r="Z2854" s="200">
        <v>0.55000000000000004</v>
      </c>
      <c r="AA2854" s="200">
        <v>0.13</v>
      </c>
      <c r="AB2854" s="200">
        <v>0.3</v>
      </c>
      <c r="AC2854" s="200">
        <v>0.85</v>
      </c>
      <c r="AL2854"/>
      <c r="AM2854"/>
      <c r="AN2854"/>
      <c r="AO2854"/>
      <c r="AP2854"/>
      <c r="AQ2854"/>
      <c r="AR2854"/>
      <c r="AS2854"/>
      <c r="AT2854"/>
      <c r="AU2854"/>
    </row>
    <row r="2855" spans="17:47" x14ac:dyDescent="0.2">
      <c r="Q2855" s="142">
        <f>TRUNC('TARIFA ENTREGA A DIRECCION USD'!D2856-'TARIFA ENTREGA A DIRECCION USD'!D2855,2)</f>
        <v>0.54</v>
      </c>
      <c r="R2855" s="190">
        <v>2848</v>
      </c>
      <c r="S2855" s="200">
        <f>TRUNC((('TARIFA ENTREGA A DIRECCION USD'!C2855-'TARIFA ENTREGA A DIRECCION USD'!D2855)/'TARIFA ENTREGA A DIRECCION USD'!D2855)+1,3)</f>
        <v>0.72399999999999998</v>
      </c>
      <c r="T2855" s="200">
        <f>TRUNC(('TARIFA ENTREGA A DIRECCION USD'!E2855-'TARIFA ENTREGA A DIRECCION USD'!D2855)/'TARIFA ENTREGA A DIRECCION USD'!D2855,3)</f>
        <v>0.25900000000000001</v>
      </c>
      <c r="U2855" s="200">
        <f>TRUNC(('TARIFA ENTREGA A DIRECCION USD'!F2855-'TARIFA ENTREGA A DIRECCION USD'!D2855)/'TARIFA ENTREGA A DIRECCION USD'!D2855,3)</f>
        <v>0.433</v>
      </c>
      <c r="V2855" s="200">
        <f>TRUNC(('TARIFA ENTREGA A DIRECCION USD'!G2855-'TARIFA ENTREGA A DIRECCION USD'!D2855)/'TARIFA ENTREGA A DIRECCION USD'!D2855,3)</f>
        <v>0.96499999999999997</v>
      </c>
      <c r="X2855" s="142">
        <v>16.12</v>
      </c>
      <c r="Y2855" s="190">
        <v>2848</v>
      </c>
      <c r="Z2855" s="200">
        <v>0.55000000000000004</v>
      </c>
      <c r="AA2855" s="200">
        <v>0.13</v>
      </c>
      <c r="AB2855" s="200">
        <v>0.3</v>
      </c>
      <c r="AC2855" s="200">
        <v>0.85</v>
      </c>
      <c r="AL2855"/>
      <c r="AM2855"/>
      <c r="AN2855"/>
      <c r="AO2855"/>
      <c r="AP2855"/>
      <c r="AQ2855"/>
      <c r="AR2855"/>
      <c r="AS2855"/>
      <c r="AT2855"/>
      <c r="AU2855"/>
    </row>
    <row r="2856" spans="17:47" x14ac:dyDescent="0.2">
      <c r="Q2856" s="142">
        <f>TRUNC('TARIFA ENTREGA A DIRECCION USD'!D2857-'TARIFA ENTREGA A DIRECCION USD'!D2856,2)</f>
        <v>0.54</v>
      </c>
      <c r="R2856" s="190">
        <v>2849</v>
      </c>
      <c r="S2856" s="200">
        <f>TRUNC((('TARIFA ENTREGA A DIRECCION USD'!C2856-'TARIFA ENTREGA A DIRECCION USD'!D2856)/'TARIFA ENTREGA A DIRECCION USD'!D2856)+1,3)</f>
        <v>0.72399999999999998</v>
      </c>
      <c r="T2856" s="200">
        <f>TRUNC(('TARIFA ENTREGA A DIRECCION USD'!E2856-'TARIFA ENTREGA A DIRECCION USD'!D2856)/'TARIFA ENTREGA A DIRECCION USD'!D2856,3)</f>
        <v>0.25900000000000001</v>
      </c>
      <c r="U2856" s="200">
        <f>TRUNC(('TARIFA ENTREGA A DIRECCION USD'!F2856-'TARIFA ENTREGA A DIRECCION USD'!D2856)/'TARIFA ENTREGA A DIRECCION USD'!D2856,3)</f>
        <v>0.433</v>
      </c>
      <c r="V2856" s="200">
        <f>TRUNC(('TARIFA ENTREGA A DIRECCION USD'!G2856-'TARIFA ENTREGA A DIRECCION USD'!D2856)/'TARIFA ENTREGA A DIRECCION USD'!D2856,3)</f>
        <v>0.96499999999999997</v>
      </c>
      <c r="X2856" s="142">
        <v>16.12</v>
      </c>
      <c r="Y2856" s="190">
        <v>2849</v>
      </c>
      <c r="Z2856" s="200">
        <v>0.55000000000000004</v>
      </c>
      <c r="AA2856" s="200">
        <v>0.13</v>
      </c>
      <c r="AB2856" s="200">
        <v>0.3</v>
      </c>
      <c r="AC2856" s="200">
        <v>0.85</v>
      </c>
      <c r="AL2856"/>
      <c r="AM2856"/>
      <c r="AN2856"/>
      <c r="AO2856"/>
      <c r="AP2856"/>
      <c r="AQ2856"/>
      <c r="AR2856"/>
      <c r="AS2856"/>
      <c r="AT2856"/>
      <c r="AU2856"/>
    </row>
    <row r="2857" spans="17:47" x14ac:dyDescent="0.2">
      <c r="Q2857" s="142">
        <f>TRUNC('TARIFA ENTREGA A DIRECCION USD'!D2858-'TARIFA ENTREGA A DIRECCION USD'!D2857,2)</f>
        <v>0.54</v>
      </c>
      <c r="R2857" s="190">
        <v>2850</v>
      </c>
      <c r="S2857" s="200">
        <f>TRUNC((('TARIFA ENTREGA A DIRECCION USD'!C2857-'TARIFA ENTREGA A DIRECCION USD'!D2857)/'TARIFA ENTREGA A DIRECCION USD'!D2857)+1,3)</f>
        <v>0.72399999999999998</v>
      </c>
      <c r="T2857" s="200">
        <f>TRUNC(('TARIFA ENTREGA A DIRECCION USD'!E2857-'TARIFA ENTREGA A DIRECCION USD'!D2857)/'TARIFA ENTREGA A DIRECCION USD'!D2857,3)</f>
        <v>0.25900000000000001</v>
      </c>
      <c r="U2857" s="200">
        <f>TRUNC(('TARIFA ENTREGA A DIRECCION USD'!F2857-'TARIFA ENTREGA A DIRECCION USD'!D2857)/'TARIFA ENTREGA A DIRECCION USD'!D2857,3)</f>
        <v>0.433</v>
      </c>
      <c r="V2857" s="200">
        <f>TRUNC(('TARIFA ENTREGA A DIRECCION USD'!G2857-'TARIFA ENTREGA A DIRECCION USD'!D2857)/'TARIFA ENTREGA A DIRECCION USD'!D2857,3)</f>
        <v>0.96499999999999997</v>
      </c>
      <c r="X2857" s="142">
        <v>16.12</v>
      </c>
      <c r="Y2857" s="190">
        <v>2850</v>
      </c>
      <c r="Z2857" s="200">
        <v>0.55000000000000004</v>
      </c>
      <c r="AA2857" s="200">
        <v>0.13</v>
      </c>
      <c r="AB2857" s="200">
        <v>0.3</v>
      </c>
      <c r="AC2857" s="200">
        <v>0.85</v>
      </c>
      <c r="AL2857"/>
      <c r="AM2857"/>
      <c r="AN2857"/>
      <c r="AO2857"/>
      <c r="AP2857"/>
      <c r="AQ2857"/>
      <c r="AR2857"/>
      <c r="AS2857"/>
      <c r="AT2857"/>
      <c r="AU2857"/>
    </row>
    <row r="2858" spans="17:47" x14ac:dyDescent="0.2">
      <c r="Q2858" s="142">
        <f>TRUNC('TARIFA ENTREGA A DIRECCION USD'!D2859-'TARIFA ENTREGA A DIRECCION USD'!D2858,2)</f>
        <v>0.54</v>
      </c>
      <c r="R2858" s="190">
        <v>2851</v>
      </c>
      <c r="S2858" s="200">
        <f>TRUNC((('TARIFA ENTREGA A DIRECCION USD'!C2858-'TARIFA ENTREGA A DIRECCION USD'!D2858)/'TARIFA ENTREGA A DIRECCION USD'!D2858)+1,3)</f>
        <v>0.72399999999999998</v>
      </c>
      <c r="T2858" s="200">
        <f>TRUNC(('TARIFA ENTREGA A DIRECCION USD'!E2858-'TARIFA ENTREGA A DIRECCION USD'!D2858)/'TARIFA ENTREGA A DIRECCION USD'!D2858,3)</f>
        <v>0.25900000000000001</v>
      </c>
      <c r="U2858" s="200">
        <f>TRUNC(('TARIFA ENTREGA A DIRECCION USD'!F2858-'TARIFA ENTREGA A DIRECCION USD'!D2858)/'TARIFA ENTREGA A DIRECCION USD'!D2858,3)</f>
        <v>0.433</v>
      </c>
      <c r="V2858" s="200">
        <f>TRUNC(('TARIFA ENTREGA A DIRECCION USD'!G2858-'TARIFA ENTREGA A DIRECCION USD'!D2858)/'TARIFA ENTREGA A DIRECCION USD'!D2858,3)</f>
        <v>0.96499999999999997</v>
      </c>
      <c r="X2858" s="142">
        <v>16.12</v>
      </c>
      <c r="Y2858" s="190">
        <v>2851</v>
      </c>
      <c r="Z2858" s="200">
        <v>0.55000000000000004</v>
      </c>
      <c r="AA2858" s="200">
        <v>0.13</v>
      </c>
      <c r="AB2858" s="200">
        <v>0.3</v>
      </c>
      <c r="AC2858" s="200">
        <v>0.85</v>
      </c>
      <c r="AL2858"/>
      <c r="AM2858"/>
      <c r="AN2858"/>
      <c r="AO2858"/>
      <c r="AP2858"/>
      <c r="AQ2858"/>
      <c r="AR2858"/>
      <c r="AS2858"/>
      <c r="AT2858"/>
      <c r="AU2858"/>
    </row>
    <row r="2859" spans="17:47" x14ac:dyDescent="0.2">
      <c r="Q2859" s="142">
        <f>TRUNC('TARIFA ENTREGA A DIRECCION USD'!D2860-'TARIFA ENTREGA A DIRECCION USD'!D2859,2)</f>
        <v>0.54</v>
      </c>
      <c r="R2859" s="190">
        <v>2852</v>
      </c>
      <c r="S2859" s="200">
        <f>TRUNC((('TARIFA ENTREGA A DIRECCION USD'!C2859-'TARIFA ENTREGA A DIRECCION USD'!D2859)/'TARIFA ENTREGA A DIRECCION USD'!D2859)+1,3)</f>
        <v>0.72399999999999998</v>
      </c>
      <c r="T2859" s="200">
        <f>TRUNC(('TARIFA ENTREGA A DIRECCION USD'!E2859-'TARIFA ENTREGA A DIRECCION USD'!D2859)/'TARIFA ENTREGA A DIRECCION USD'!D2859,3)</f>
        <v>0.25900000000000001</v>
      </c>
      <c r="U2859" s="200">
        <f>TRUNC(('TARIFA ENTREGA A DIRECCION USD'!F2859-'TARIFA ENTREGA A DIRECCION USD'!D2859)/'TARIFA ENTREGA A DIRECCION USD'!D2859,3)</f>
        <v>0.433</v>
      </c>
      <c r="V2859" s="200">
        <f>TRUNC(('TARIFA ENTREGA A DIRECCION USD'!G2859-'TARIFA ENTREGA A DIRECCION USD'!D2859)/'TARIFA ENTREGA A DIRECCION USD'!D2859,3)</f>
        <v>0.96499999999999997</v>
      </c>
      <c r="X2859" s="142">
        <v>16.12</v>
      </c>
      <c r="Y2859" s="190">
        <v>2852</v>
      </c>
      <c r="Z2859" s="200">
        <v>0.55000000000000004</v>
      </c>
      <c r="AA2859" s="200">
        <v>0.13</v>
      </c>
      <c r="AB2859" s="200">
        <v>0.3</v>
      </c>
      <c r="AC2859" s="200">
        <v>0.85</v>
      </c>
      <c r="AL2859"/>
      <c r="AM2859"/>
      <c r="AN2859"/>
      <c r="AO2859"/>
      <c r="AP2859"/>
      <c r="AQ2859"/>
      <c r="AR2859"/>
      <c r="AS2859"/>
      <c r="AT2859"/>
      <c r="AU2859"/>
    </row>
    <row r="2860" spans="17:47" x14ac:dyDescent="0.2">
      <c r="Q2860" s="142">
        <f>TRUNC('TARIFA ENTREGA A DIRECCION USD'!D2861-'TARIFA ENTREGA A DIRECCION USD'!D2860,2)</f>
        <v>0.54</v>
      </c>
      <c r="R2860" s="190">
        <v>2853</v>
      </c>
      <c r="S2860" s="200">
        <f>TRUNC((('TARIFA ENTREGA A DIRECCION USD'!C2860-'TARIFA ENTREGA A DIRECCION USD'!D2860)/'TARIFA ENTREGA A DIRECCION USD'!D2860)+1,3)</f>
        <v>0.72399999999999998</v>
      </c>
      <c r="T2860" s="200">
        <f>TRUNC(('TARIFA ENTREGA A DIRECCION USD'!E2860-'TARIFA ENTREGA A DIRECCION USD'!D2860)/'TARIFA ENTREGA A DIRECCION USD'!D2860,3)</f>
        <v>0.25900000000000001</v>
      </c>
      <c r="U2860" s="200">
        <f>TRUNC(('TARIFA ENTREGA A DIRECCION USD'!F2860-'TARIFA ENTREGA A DIRECCION USD'!D2860)/'TARIFA ENTREGA A DIRECCION USD'!D2860,3)</f>
        <v>0.433</v>
      </c>
      <c r="V2860" s="200">
        <f>TRUNC(('TARIFA ENTREGA A DIRECCION USD'!G2860-'TARIFA ENTREGA A DIRECCION USD'!D2860)/'TARIFA ENTREGA A DIRECCION USD'!D2860,3)</f>
        <v>0.96499999999999997</v>
      </c>
      <c r="X2860" s="142">
        <v>16.12</v>
      </c>
      <c r="Y2860" s="190">
        <v>2853</v>
      </c>
      <c r="Z2860" s="200">
        <v>0.55000000000000004</v>
      </c>
      <c r="AA2860" s="200">
        <v>0.13</v>
      </c>
      <c r="AB2860" s="200">
        <v>0.3</v>
      </c>
      <c r="AC2860" s="200">
        <v>0.85</v>
      </c>
      <c r="AL2860"/>
      <c r="AM2860"/>
      <c r="AN2860"/>
      <c r="AO2860"/>
      <c r="AP2860"/>
      <c r="AQ2860"/>
      <c r="AR2860"/>
      <c r="AS2860"/>
      <c r="AT2860"/>
      <c r="AU2860"/>
    </row>
    <row r="2861" spans="17:47" x14ac:dyDescent="0.2">
      <c r="Q2861" s="142">
        <f>TRUNC('TARIFA ENTREGA A DIRECCION USD'!D2862-'TARIFA ENTREGA A DIRECCION USD'!D2861,2)</f>
        <v>0.54</v>
      </c>
      <c r="R2861" s="190">
        <v>2854</v>
      </c>
      <c r="S2861" s="200">
        <f>TRUNC((('TARIFA ENTREGA A DIRECCION USD'!C2861-'TARIFA ENTREGA A DIRECCION USD'!D2861)/'TARIFA ENTREGA A DIRECCION USD'!D2861)+1,3)</f>
        <v>0.72399999999999998</v>
      </c>
      <c r="T2861" s="200">
        <f>TRUNC(('TARIFA ENTREGA A DIRECCION USD'!E2861-'TARIFA ENTREGA A DIRECCION USD'!D2861)/'TARIFA ENTREGA A DIRECCION USD'!D2861,3)</f>
        <v>0.25900000000000001</v>
      </c>
      <c r="U2861" s="200">
        <f>TRUNC(('TARIFA ENTREGA A DIRECCION USD'!F2861-'TARIFA ENTREGA A DIRECCION USD'!D2861)/'TARIFA ENTREGA A DIRECCION USD'!D2861,3)</f>
        <v>0.433</v>
      </c>
      <c r="V2861" s="200">
        <f>TRUNC(('TARIFA ENTREGA A DIRECCION USD'!G2861-'TARIFA ENTREGA A DIRECCION USD'!D2861)/'TARIFA ENTREGA A DIRECCION USD'!D2861,3)</f>
        <v>0.96499999999999997</v>
      </c>
      <c r="X2861" s="142">
        <v>16.12</v>
      </c>
      <c r="Y2861" s="190">
        <v>2854</v>
      </c>
      <c r="Z2861" s="200">
        <v>0.55000000000000004</v>
      </c>
      <c r="AA2861" s="200">
        <v>0.13</v>
      </c>
      <c r="AB2861" s="200">
        <v>0.3</v>
      </c>
      <c r="AC2861" s="200">
        <v>0.85</v>
      </c>
      <c r="AL2861"/>
      <c r="AM2861"/>
      <c r="AN2861"/>
      <c r="AO2861"/>
      <c r="AP2861"/>
      <c r="AQ2861"/>
      <c r="AR2861"/>
      <c r="AS2861"/>
      <c r="AT2861"/>
      <c r="AU2861"/>
    </row>
    <row r="2862" spans="17:47" x14ac:dyDescent="0.2">
      <c r="Q2862" s="142">
        <f>TRUNC('TARIFA ENTREGA A DIRECCION USD'!D2863-'TARIFA ENTREGA A DIRECCION USD'!D2862,2)</f>
        <v>0.54</v>
      </c>
      <c r="R2862" s="190">
        <v>2855</v>
      </c>
      <c r="S2862" s="200">
        <f>TRUNC((('TARIFA ENTREGA A DIRECCION USD'!C2862-'TARIFA ENTREGA A DIRECCION USD'!D2862)/'TARIFA ENTREGA A DIRECCION USD'!D2862)+1,3)</f>
        <v>0.72399999999999998</v>
      </c>
      <c r="T2862" s="200">
        <f>TRUNC(('TARIFA ENTREGA A DIRECCION USD'!E2862-'TARIFA ENTREGA A DIRECCION USD'!D2862)/'TARIFA ENTREGA A DIRECCION USD'!D2862,3)</f>
        <v>0.25900000000000001</v>
      </c>
      <c r="U2862" s="200">
        <f>TRUNC(('TARIFA ENTREGA A DIRECCION USD'!F2862-'TARIFA ENTREGA A DIRECCION USD'!D2862)/'TARIFA ENTREGA A DIRECCION USD'!D2862,3)</f>
        <v>0.433</v>
      </c>
      <c r="V2862" s="200">
        <f>TRUNC(('TARIFA ENTREGA A DIRECCION USD'!G2862-'TARIFA ENTREGA A DIRECCION USD'!D2862)/'TARIFA ENTREGA A DIRECCION USD'!D2862,3)</f>
        <v>0.96499999999999997</v>
      </c>
      <c r="X2862" s="142">
        <v>16.12</v>
      </c>
      <c r="Y2862" s="190">
        <v>2855</v>
      </c>
      <c r="Z2862" s="200">
        <v>0.55000000000000004</v>
      </c>
      <c r="AA2862" s="200">
        <v>0.13</v>
      </c>
      <c r="AB2862" s="200">
        <v>0.3</v>
      </c>
      <c r="AC2862" s="200">
        <v>0.85</v>
      </c>
      <c r="AL2862"/>
      <c r="AM2862"/>
      <c r="AN2862"/>
      <c r="AO2862"/>
      <c r="AP2862"/>
      <c r="AQ2862"/>
      <c r="AR2862"/>
      <c r="AS2862"/>
      <c r="AT2862"/>
      <c r="AU2862"/>
    </row>
    <row r="2863" spans="17:47" x14ac:dyDescent="0.2">
      <c r="Q2863" s="142">
        <f>TRUNC('TARIFA ENTREGA A DIRECCION USD'!D2864-'TARIFA ENTREGA A DIRECCION USD'!D2863,2)</f>
        <v>0.54</v>
      </c>
      <c r="R2863" s="190">
        <v>2856</v>
      </c>
      <c r="S2863" s="200">
        <f>TRUNC((('TARIFA ENTREGA A DIRECCION USD'!C2863-'TARIFA ENTREGA A DIRECCION USD'!D2863)/'TARIFA ENTREGA A DIRECCION USD'!D2863)+1,3)</f>
        <v>0.72399999999999998</v>
      </c>
      <c r="T2863" s="200">
        <f>TRUNC(('TARIFA ENTREGA A DIRECCION USD'!E2863-'TARIFA ENTREGA A DIRECCION USD'!D2863)/'TARIFA ENTREGA A DIRECCION USD'!D2863,3)</f>
        <v>0.25900000000000001</v>
      </c>
      <c r="U2863" s="200">
        <f>TRUNC(('TARIFA ENTREGA A DIRECCION USD'!F2863-'TARIFA ENTREGA A DIRECCION USD'!D2863)/'TARIFA ENTREGA A DIRECCION USD'!D2863,3)</f>
        <v>0.433</v>
      </c>
      <c r="V2863" s="200">
        <f>TRUNC(('TARIFA ENTREGA A DIRECCION USD'!G2863-'TARIFA ENTREGA A DIRECCION USD'!D2863)/'TARIFA ENTREGA A DIRECCION USD'!D2863,3)</f>
        <v>0.96499999999999997</v>
      </c>
      <c r="X2863" s="142">
        <v>16.12</v>
      </c>
      <c r="Y2863" s="190">
        <v>2856</v>
      </c>
      <c r="Z2863" s="200">
        <v>0.55000000000000004</v>
      </c>
      <c r="AA2863" s="200">
        <v>0.13</v>
      </c>
      <c r="AB2863" s="200">
        <v>0.3</v>
      </c>
      <c r="AC2863" s="200">
        <v>0.85</v>
      </c>
      <c r="AL2863"/>
      <c r="AM2863"/>
      <c r="AN2863"/>
      <c r="AO2863"/>
      <c r="AP2863"/>
      <c r="AQ2863"/>
      <c r="AR2863"/>
      <c r="AS2863"/>
      <c r="AT2863"/>
      <c r="AU2863"/>
    </row>
    <row r="2864" spans="17:47" x14ac:dyDescent="0.2">
      <c r="Q2864" s="142">
        <f>TRUNC('TARIFA ENTREGA A DIRECCION USD'!D2865-'TARIFA ENTREGA A DIRECCION USD'!D2864,2)</f>
        <v>0.54</v>
      </c>
      <c r="R2864" s="190">
        <v>2857</v>
      </c>
      <c r="S2864" s="200">
        <f>TRUNC((('TARIFA ENTREGA A DIRECCION USD'!C2864-'TARIFA ENTREGA A DIRECCION USD'!D2864)/'TARIFA ENTREGA A DIRECCION USD'!D2864)+1,3)</f>
        <v>0.72399999999999998</v>
      </c>
      <c r="T2864" s="200">
        <f>TRUNC(('TARIFA ENTREGA A DIRECCION USD'!E2864-'TARIFA ENTREGA A DIRECCION USD'!D2864)/'TARIFA ENTREGA A DIRECCION USD'!D2864,3)</f>
        <v>0.25900000000000001</v>
      </c>
      <c r="U2864" s="200">
        <f>TRUNC(('TARIFA ENTREGA A DIRECCION USD'!F2864-'TARIFA ENTREGA A DIRECCION USD'!D2864)/'TARIFA ENTREGA A DIRECCION USD'!D2864,3)</f>
        <v>0.433</v>
      </c>
      <c r="V2864" s="200">
        <f>TRUNC(('TARIFA ENTREGA A DIRECCION USD'!G2864-'TARIFA ENTREGA A DIRECCION USD'!D2864)/'TARIFA ENTREGA A DIRECCION USD'!D2864,3)</f>
        <v>0.96499999999999997</v>
      </c>
      <c r="X2864" s="142">
        <v>16.12</v>
      </c>
      <c r="Y2864" s="190">
        <v>2857</v>
      </c>
      <c r="Z2864" s="200">
        <v>0.55000000000000004</v>
      </c>
      <c r="AA2864" s="200">
        <v>0.13</v>
      </c>
      <c r="AB2864" s="200">
        <v>0.3</v>
      </c>
      <c r="AC2864" s="200">
        <v>0.85</v>
      </c>
      <c r="AL2864"/>
      <c r="AM2864"/>
      <c r="AN2864"/>
      <c r="AO2864"/>
      <c r="AP2864"/>
      <c r="AQ2864"/>
      <c r="AR2864"/>
      <c r="AS2864"/>
      <c r="AT2864"/>
      <c r="AU2864"/>
    </row>
    <row r="2865" spans="17:47" x14ac:dyDescent="0.2">
      <c r="Q2865" s="142">
        <f>TRUNC('TARIFA ENTREGA A DIRECCION USD'!D2866-'TARIFA ENTREGA A DIRECCION USD'!D2865,2)</f>
        <v>0.54</v>
      </c>
      <c r="R2865" s="190">
        <v>2858</v>
      </c>
      <c r="S2865" s="200">
        <f>TRUNC((('TARIFA ENTREGA A DIRECCION USD'!C2865-'TARIFA ENTREGA A DIRECCION USD'!D2865)/'TARIFA ENTREGA A DIRECCION USD'!D2865)+1,3)</f>
        <v>0.72399999999999998</v>
      </c>
      <c r="T2865" s="200">
        <f>TRUNC(('TARIFA ENTREGA A DIRECCION USD'!E2865-'TARIFA ENTREGA A DIRECCION USD'!D2865)/'TARIFA ENTREGA A DIRECCION USD'!D2865,3)</f>
        <v>0.25900000000000001</v>
      </c>
      <c r="U2865" s="200">
        <f>TRUNC(('TARIFA ENTREGA A DIRECCION USD'!F2865-'TARIFA ENTREGA A DIRECCION USD'!D2865)/'TARIFA ENTREGA A DIRECCION USD'!D2865,3)</f>
        <v>0.433</v>
      </c>
      <c r="V2865" s="200">
        <f>TRUNC(('TARIFA ENTREGA A DIRECCION USD'!G2865-'TARIFA ENTREGA A DIRECCION USD'!D2865)/'TARIFA ENTREGA A DIRECCION USD'!D2865,3)</f>
        <v>0.96499999999999997</v>
      </c>
      <c r="X2865" s="142">
        <v>16.12</v>
      </c>
      <c r="Y2865" s="190">
        <v>2858</v>
      </c>
      <c r="Z2865" s="200">
        <v>0.55000000000000004</v>
      </c>
      <c r="AA2865" s="200">
        <v>0.13</v>
      </c>
      <c r="AB2865" s="200">
        <v>0.3</v>
      </c>
      <c r="AC2865" s="200">
        <v>0.85</v>
      </c>
      <c r="AL2865"/>
      <c r="AM2865"/>
      <c r="AN2865"/>
      <c r="AO2865"/>
      <c r="AP2865"/>
      <c r="AQ2865"/>
      <c r="AR2865"/>
      <c r="AS2865"/>
      <c r="AT2865"/>
      <c r="AU2865"/>
    </row>
    <row r="2866" spans="17:47" x14ac:dyDescent="0.2">
      <c r="Q2866" s="142">
        <f>TRUNC('TARIFA ENTREGA A DIRECCION USD'!D2867-'TARIFA ENTREGA A DIRECCION USD'!D2866,2)</f>
        <v>0.54</v>
      </c>
      <c r="R2866" s="190">
        <v>2859</v>
      </c>
      <c r="S2866" s="200">
        <f>TRUNC((('TARIFA ENTREGA A DIRECCION USD'!C2866-'TARIFA ENTREGA A DIRECCION USD'!D2866)/'TARIFA ENTREGA A DIRECCION USD'!D2866)+1,3)</f>
        <v>0.72399999999999998</v>
      </c>
      <c r="T2866" s="200">
        <f>TRUNC(('TARIFA ENTREGA A DIRECCION USD'!E2866-'TARIFA ENTREGA A DIRECCION USD'!D2866)/'TARIFA ENTREGA A DIRECCION USD'!D2866,3)</f>
        <v>0.25900000000000001</v>
      </c>
      <c r="U2866" s="200">
        <f>TRUNC(('TARIFA ENTREGA A DIRECCION USD'!F2866-'TARIFA ENTREGA A DIRECCION USD'!D2866)/'TARIFA ENTREGA A DIRECCION USD'!D2866,3)</f>
        <v>0.433</v>
      </c>
      <c r="V2866" s="200">
        <f>TRUNC(('TARIFA ENTREGA A DIRECCION USD'!G2866-'TARIFA ENTREGA A DIRECCION USD'!D2866)/'TARIFA ENTREGA A DIRECCION USD'!D2866,3)</f>
        <v>0.96499999999999997</v>
      </c>
      <c r="X2866" s="142">
        <v>16.12</v>
      </c>
      <c r="Y2866" s="190">
        <v>2859</v>
      </c>
      <c r="Z2866" s="200">
        <v>0.55000000000000004</v>
      </c>
      <c r="AA2866" s="200">
        <v>0.13</v>
      </c>
      <c r="AB2866" s="200">
        <v>0.3</v>
      </c>
      <c r="AC2866" s="200">
        <v>0.85</v>
      </c>
      <c r="AL2866"/>
      <c r="AM2866"/>
      <c r="AN2866"/>
      <c r="AO2866"/>
      <c r="AP2866"/>
      <c r="AQ2866"/>
      <c r="AR2866"/>
      <c r="AS2866"/>
      <c r="AT2866"/>
      <c r="AU2866"/>
    </row>
    <row r="2867" spans="17:47" x14ac:dyDescent="0.2">
      <c r="Q2867" s="142">
        <f>TRUNC('TARIFA ENTREGA A DIRECCION USD'!D2868-'TARIFA ENTREGA A DIRECCION USD'!D2867,2)</f>
        <v>0.54</v>
      </c>
      <c r="R2867" s="190">
        <v>2860</v>
      </c>
      <c r="S2867" s="200">
        <f>TRUNC((('TARIFA ENTREGA A DIRECCION USD'!C2867-'TARIFA ENTREGA A DIRECCION USD'!D2867)/'TARIFA ENTREGA A DIRECCION USD'!D2867)+1,3)</f>
        <v>0.72399999999999998</v>
      </c>
      <c r="T2867" s="200">
        <f>TRUNC(('TARIFA ENTREGA A DIRECCION USD'!E2867-'TARIFA ENTREGA A DIRECCION USD'!D2867)/'TARIFA ENTREGA A DIRECCION USD'!D2867,3)</f>
        <v>0.25900000000000001</v>
      </c>
      <c r="U2867" s="200">
        <f>TRUNC(('TARIFA ENTREGA A DIRECCION USD'!F2867-'TARIFA ENTREGA A DIRECCION USD'!D2867)/'TARIFA ENTREGA A DIRECCION USD'!D2867,3)</f>
        <v>0.433</v>
      </c>
      <c r="V2867" s="200">
        <f>TRUNC(('TARIFA ENTREGA A DIRECCION USD'!G2867-'TARIFA ENTREGA A DIRECCION USD'!D2867)/'TARIFA ENTREGA A DIRECCION USD'!D2867,3)</f>
        <v>0.96499999999999997</v>
      </c>
      <c r="X2867" s="142">
        <v>16.12</v>
      </c>
      <c r="Y2867" s="190">
        <v>2860</v>
      </c>
      <c r="Z2867" s="200">
        <v>0.55000000000000004</v>
      </c>
      <c r="AA2867" s="200">
        <v>0.13</v>
      </c>
      <c r="AB2867" s="200">
        <v>0.3</v>
      </c>
      <c r="AC2867" s="200">
        <v>0.85</v>
      </c>
      <c r="AL2867"/>
      <c r="AM2867"/>
      <c r="AN2867"/>
      <c r="AO2867"/>
      <c r="AP2867"/>
      <c r="AQ2867"/>
      <c r="AR2867"/>
      <c r="AS2867"/>
      <c r="AT2867"/>
      <c r="AU2867"/>
    </row>
    <row r="2868" spans="17:47" x14ac:dyDescent="0.2">
      <c r="Q2868" s="142">
        <f>TRUNC('TARIFA ENTREGA A DIRECCION USD'!D2869-'TARIFA ENTREGA A DIRECCION USD'!D2868,2)</f>
        <v>0.54</v>
      </c>
      <c r="R2868" s="190">
        <v>2861</v>
      </c>
      <c r="S2868" s="200">
        <f>TRUNC((('TARIFA ENTREGA A DIRECCION USD'!C2868-'TARIFA ENTREGA A DIRECCION USD'!D2868)/'TARIFA ENTREGA A DIRECCION USD'!D2868)+1,3)</f>
        <v>0.72399999999999998</v>
      </c>
      <c r="T2868" s="200">
        <f>TRUNC(('TARIFA ENTREGA A DIRECCION USD'!E2868-'TARIFA ENTREGA A DIRECCION USD'!D2868)/'TARIFA ENTREGA A DIRECCION USD'!D2868,3)</f>
        <v>0.25900000000000001</v>
      </c>
      <c r="U2868" s="200">
        <f>TRUNC(('TARIFA ENTREGA A DIRECCION USD'!F2868-'TARIFA ENTREGA A DIRECCION USD'!D2868)/'TARIFA ENTREGA A DIRECCION USD'!D2868,3)</f>
        <v>0.433</v>
      </c>
      <c r="V2868" s="200">
        <f>TRUNC(('TARIFA ENTREGA A DIRECCION USD'!G2868-'TARIFA ENTREGA A DIRECCION USD'!D2868)/'TARIFA ENTREGA A DIRECCION USD'!D2868,3)</f>
        <v>0.96499999999999997</v>
      </c>
      <c r="X2868" s="142">
        <v>16.12</v>
      </c>
      <c r="Y2868" s="190">
        <v>2861</v>
      </c>
      <c r="Z2868" s="200">
        <v>0.55000000000000004</v>
      </c>
      <c r="AA2868" s="200">
        <v>0.13</v>
      </c>
      <c r="AB2868" s="200">
        <v>0.3</v>
      </c>
      <c r="AC2868" s="200">
        <v>0.85</v>
      </c>
      <c r="AL2868"/>
      <c r="AM2868"/>
      <c r="AN2868"/>
      <c r="AO2868"/>
      <c r="AP2868"/>
      <c r="AQ2868"/>
      <c r="AR2868"/>
      <c r="AS2868"/>
      <c r="AT2868"/>
      <c r="AU2868"/>
    </row>
    <row r="2869" spans="17:47" x14ac:dyDescent="0.2">
      <c r="Q2869" s="142">
        <f>TRUNC('TARIFA ENTREGA A DIRECCION USD'!D2870-'TARIFA ENTREGA A DIRECCION USD'!D2869,2)</f>
        <v>0.54</v>
      </c>
      <c r="R2869" s="190">
        <v>2862</v>
      </c>
      <c r="S2869" s="200">
        <f>TRUNC((('TARIFA ENTREGA A DIRECCION USD'!C2869-'TARIFA ENTREGA A DIRECCION USD'!D2869)/'TARIFA ENTREGA A DIRECCION USD'!D2869)+1,3)</f>
        <v>0.72399999999999998</v>
      </c>
      <c r="T2869" s="200">
        <f>TRUNC(('TARIFA ENTREGA A DIRECCION USD'!E2869-'TARIFA ENTREGA A DIRECCION USD'!D2869)/'TARIFA ENTREGA A DIRECCION USD'!D2869,3)</f>
        <v>0.25900000000000001</v>
      </c>
      <c r="U2869" s="200">
        <f>TRUNC(('TARIFA ENTREGA A DIRECCION USD'!F2869-'TARIFA ENTREGA A DIRECCION USD'!D2869)/'TARIFA ENTREGA A DIRECCION USD'!D2869,3)</f>
        <v>0.433</v>
      </c>
      <c r="V2869" s="200">
        <f>TRUNC(('TARIFA ENTREGA A DIRECCION USD'!G2869-'TARIFA ENTREGA A DIRECCION USD'!D2869)/'TARIFA ENTREGA A DIRECCION USD'!D2869,3)</f>
        <v>0.96499999999999997</v>
      </c>
      <c r="X2869" s="142">
        <v>16.12</v>
      </c>
      <c r="Y2869" s="190">
        <v>2862</v>
      </c>
      <c r="Z2869" s="200">
        <v>0.55000000000000004</v>
      </c>
      <c r="AA2869" s="200">
        <v>0.13</v>
      </c>
      <c r="AB2869" s="200">
        <v>0.3</v>
      </c>
      <c r="AC2869" s="200">
        <v>0.85</v>
      </c>
      <c r="AL2869"/>
      <c r="AM2869"/>
      <c r="AN2869"/>
      <c r="AO2869"/>
      <c r="AP2869"/>
      <c r="AQ2869"/>
      <c r="AR2869"/>
      <c r="AS2869"/>
      <c r="AT2869"/>
      <c r="AU2869"/>
    </row>
    <row r="2870" spans="17:47" x14ac:dyDescent="0.2">
      <c r="Q2870" s="142">
        <f>TRUNC('TARIFA ENTREGA A DIRECCION USD'!D2871-'TARIFA ENTREGA A DIRECCION USD'!D2870,2)</f>
        <v>0.54</v>
      </c>
      <c r="R2870" s="190">
        <v>2863</v>
      </c>
      <c r="S2870" s="200">
        <f>TRUNC((('TARIFA ENTREGA A DIRECCION USD'!C2870-'TARIFA ENTREGA A DIRECCION USD'!D2870)/'TARIFA ENTREGA A DIRECCION USD'!D2870)+1,3)</f>
        <v>0.72399999999999998</v>
      </c>
      <c r="T2870" s="200">
        <f>TRUNC(('TARIFA ENTREGA A DIRECCION USD'!E2870-'TARIFA ENTREGA A DIRECCION USD'!D2870)/'TARIFA ENTREGA A DIRECCION USD'!D2870,3)</f>
        <v>0.25900000000000001</v>
      </c>
      <c r="U2870" s="200">
        <f>TRUNC(('TARIFA ENTREGA A DIRECCION USD'!F2870-'TARIFA ENTREGA A DIRECCION USD'!D2870)/'TARIFA ENTREGA A DIRECCION USD'!D2870,3)</f>
        <v>0.433</v>
      </c>
      <c r="V2870" s="200">
        <f>TRUNC(('TARIFA ENTREGA A DIRECCION USD'!G2870-'TARIFA ENTREGA A DIRECCION USD'!D2870)/'TARIFA ENTREGA A DIRECCION USD'!D2870,3)</f>
        <v>0.96499999999999997</v>
      </c>
      <c r="X2870" s="142">
        <v>16.12</v>
      </c>
      <c r="Y2870" s="190">
        <v>2863</v>
      </c>
      <c r="Z2870" s="200">
        <v>0.55000000000000004</v>
      </c>
      <c r="AA2870" s="200">
        <v>0.13</v>
      </c>
      <c r="AB2870" s="200">
        <v>0.3</v>
      </c>
      <c r="AC2870" s="200">
        <v>0.85</v>
      </c>
      <c r="AL2870"/>
      <c r="AM2870"/>
      <c r="AN2870"/>
      <c r="AO2870"/>
      <c r="AP2870"/>
      <c r="AQ2870"/>
      <c r="AR2870"/>
      <c r="AS2870"/>
      <c r="AT2870"/>
      <c r="AU2870"/>
    </row>
    <row r="2871" spans="17:47" x14ac:dyDescent="0.2">
      <c r="Q2871" s="142">
        <f>TRUNC('TARIFA ENTREGA A DIRECCION USD'!D2872-'TARIFA ENTREGA A DIRECCION USD'!D2871,2)</f>
        <v>0.54</v>
      </c>
      <c r="R2871" s="190">
        <v>2864</v>
      </c>
      <c r="S2871" s="200">
        <f>TRUNC((('TARIFA ENTREGA A DIRECCION USD'!C2871-'TARIFA ENTREGA A DIRECCION USD'!D2871)/'TARIFA ENTREGA A DIRECCION USD'!D2871)+1,3)</f>
        <v>0.72399999999999998</v>
      </c>
      <c r="T2871" s="200">
        <f>TRUNC(('TARIFA ENTREGA A DIRECCION USD'!E2871-'TARIFA ENTREGA A DIRECCION USD'!D2871)/'TARIFA ENTREGA A DIRECCION USD'!D2871,3)</f>
        <v>0.25900000000000001</v>
      </c>
      <c r="U2871" s="200">
        <f>TRUNC(('TARIFA ENTREGA A DIRECCION USD'!F2871-'TARIFA ENTREGA A DIRECCION USD'!D2871)/'TARIFA ENTREGA A DIRECCION USD'!D2871,3)</f>
        <v>0.433</v>
      </c>
      <c r="V2871" s="200">
        <f>TRUNC(('TARIFA ENTREGA A DIRECCION USD'!G2871-'TARIFA ENTREGA A DIRECCION USD'!D2871)/'TARIFA ENTREGA A DIRECCION USD'!D2871,3)</f>
        <v>0.96499999999999997</v>
      </c>
      <c r="X2871" s="142">
        <v>16.12</v>
      </c>
      <c r="Y2871" s="190">
        <v>2864</v>
      </c>
      <c r="Z2871" s="200">
        <v>0.55000000000000004</v>
      </c>
      <c r="AA2871" s="200">
        <v>0.13</v>
      </c>
      <c r="AB2871" s="200">
        <v>0.3</v>
      </c>
      <c r="AC2871" s="200">
        <v>0.85</v>
      </c>
      <c r="AL2871"/>
      <c r="AM2871"/>
      <c r="AN2871"/>
      <c r="AO2871"/>
      <c r="AP2871"/>
      <c r="AQ2871"/>
      <c r="AR2871"/>
      <c r="AS2871"/>
      <c r="AT2871"/>
      <c r="AU2871"/>
    </row>
    <row r="2872" spans="17:47" x14ac:dyDescent="0.2">
      <c r="Q2872" s="142">
        <f>TRUNC('TARIFA ENTREGA A DIRECCION USD'!D2873-'TARIFA ENTREGA A DIRECCION USD'!D2872,2)</f>
        <v>0.54</v>
      </c>
      <c r="R2872" s="190">
        <v>2865</v>
      </c>
      <c r="S2872" s="200">
        <f>TRUNC((('TARIFA ENTREGA A DIRECCION USD'!C2872-'TARIFA ENTREGA A DIRECCION USD'!D2872)/'TARIFA ENTREGA A DIRECCION USD'!D2872)+1,3)</f>
        <v>0.72399999999999998</v>
      </c>
      <c r="T2872" s="200">
        <f>TRUNC(('TARIFA ENTREGA A DIRECCION USD'!E2872-'TARIFA ENTREGA A DIRECCION USD'!D2872)/'TARIFA ENTREGA A DIRECCION USD'!D2872,3)</f>
        <v>0.25900000000000001</v>
      </c>
      <c r="U2872" s="200">
        <f>TRUNC(('TARIFA ENTREGA A DIRECCION USD'!F2872-'TARIFA ENTREGA A DIRECCION USD'!D2872)/'TARIFA ENTREGA A DIRECCION USD'!D2872,3)</f>
        <v>0.433</v>
      </c>
      <c r="V2872" s="200">
        <f>TRUNC(('TARIFA ENTREGA A DIRECCION USD'!G2872-'TARIFA ENTREGA A DIRECCION USD'!D2872)/'TARIFA ENTREGA A DIRECCION USD'!D2872,3)</f>
        <v>0.96499999999999997</v>
      </c>
      <c r="X2872" s="142">
        <v>16.12</v>
      </c>
      <c r="Y2872" s="190">
        <v>2865</v>
      </c>
      <c r="Z2872" s="200">
        <v>0.55000000000000004</v>
      </c>
      <c r="AA2872" s="200">
        <v>0.13</v>
      </c>
      <c r="AB2872" s="200">
        <v>0.3</v>
      </c>
      <c r="AC2872" s="200">
        <v>0.85</v>
      </c>
      <c r="AL2872"/>
      <c r="AM2872"/>
      <c r="AN2872"/>
      <c r="AO2872"/>
      <c r="AP2872"/>
      <c r="AQ2872"/>
      <c r="AR2872"/>
      <c r="AS2872"/>
      <c r="AT2872"/>
      <c r="AU2872"/>
    </row>
    <row r="2873" spans="17:47" x14ac:dyDescent="0.2">
      <c r="Q2873" s="142">
        <f>TRUNC('TARIFA ENTREGA A DIRECCION USD'!D2874-'TARIFA ENTREGA A DIRECCION USD'!D2873,2)</f>
        <v>0.54</v>
      </c>
      <c r="R2873" s="190">
        <v>2866</v>
      </c>
      <c r="S2873" s="200">
        <f>TRUNC((('TARIFA ENTREGA A DIRECCION USD'!C2873-'TARIFA ENTREGA A DIRECCION USD'!D2873)/'TARIFA ENTREGA A DIRECCION USD'!D2873)+1,3)</f>
        <v>0.72399999999999998</v>
      </c>
      <c r="T2873" s="200">
        <f>TRUNC(('TARIFA ENTREGA A DIRECCION USD'!E2873-'TARIFA ENTREGA A DIRECCION USD'!D2873)/'TARIFA ENTREGA A DIRECCION USD'!D2873,3)</f>
        <v>0.25900000000000001</v>
      </c>
      <c r="U2873" s="200">
        <f>TRUNC(('TARIFA ENTREGA A DIRECCION USD'!F2873-'TARIFA ENTREGA A DIRECCION USD'!D2873)/'TARIFA ENTREGA A DIRECCION USD'!D2873,3)</f>
        <v>0.434</v>
      </c>
      <c r="V2873" s="200">
        <f>TRUNC(('TARIFA ENTREGA A DIRECCION USD'!G2873-'TARIFA ENTREGA A DIRECCION USD'!D2873)/'TARIFA ENTREGA A DIRECCION USD'!D2873,3)</f>
        <v>0.96499999999999997</v>
      </c>
      <c r="X2873" s="142">
        <v>16.12</v>
      </c>
      <c r="Y2873" s="190">
        <v>2866</v>
      </c>
      <c r="Z2873" s="200">
        <v>0.55000000000000004</v>
      </c>
      <c r="AA2873" s="200">
        <v>0.13</v>
      </c>
      <c r="AB2873" s="200">
        <v>0.3</v>
      </c>
      <c r="AC2873" s="200">
        <v>0.85</v>
      </c>
      <c r="AL2873"/>
      <c r="AM2873"/>
      <c r="AN2873"/>
      <c r="AO2873"/>
      <c r="AP2873"/>
      <c r="AQ2873"/>
      <c r="AR2873"/>
      <c r="AS2873"/>
      <c r="AT2873"/>
      <c r="AU2873"/>
    </row>
    <row r="2874" spans="17:47" x14ac:dyDescent="0.2">
      <c r="Q2874" s="142">
        <f>TRUNC('TARIFA ENTREGA A DIRECCION USD'!D2875-'TARIFA ENTREGA A DIRECCION USD'!D2874,2)</f>
        <v>0.54</v>
      </c>
      <c r="R2874" s="190">
        <v>2867</v>
      </c>
      <c r="S2874" s="200">
        <f>TRUNC((('TARIFA ENTREGA A DIRECCION USD'!C2874-'TARIFA ENTREGA A DIRECCION USD'!D2874)/'TARIFA ENTREGA A DIRECCION USD'!D2874)+1,3)</f>
        <v>0.72399999999999998</v>
      </c>
      <c r="T2874" s="200">
        <f>TRUNC(('TARIFA ENTREGA A DIRECCION USD'!E2874-'TARIFA ENTREGA A DIRECCION USD'!D2874)/'TARIFA ENTREGA A DIRECCION USD'!D2874,3)</f>
        <v>0.25900000000000001</v>
      </c>
      <c r="U2874" s="200">
        <f>TRUNC(('TARIFA ENTREGA A DIRECCION USD'!F2874-'TARIFA ENTREGA A DIRECCION USD'!D2874)/'TARIFA ENTREGA A DIRECCION USD'!D2874,3)</f>
        <v>0.434</v>
      </c>
      <c r="V2874" s="200">
        <f>TRUNC(('TARIFA ENTREGA A DIRECCION USD'!G2874-'TARIFA ENTREGA A DIRECCION USD'!D2874)/'TARIFA ENTREGA A DIRECCION USD'!D2874,3)</f>
        <v>0.96499999999999997</v>
      </c>
      <c r="X2874" s="142">
        <v>16.12</v>
      </c>
      <c r="Y2874" s="190">
        <v>2867</v>
      </c>
      <c r="Z2874" s="200">
        <v>0.55000000000000004</v>
      </c>
      <c r="AA2874" s="200">
        <v>0.13</v>
      </c>
      <c r="AB2874" s="200">
        <v>0.3</v>
      </c>
      <c r="AC2874" s="200">
        <v>0.85</v>
      </c>
      <c r="AL2874"/>
      <c r="AM2874"/>
      <c r="AN2874"/>
      <c r="AO2874"/>
      <c r="AP2874"/>
      <c r="AQ2874"/>
      <c r="AR2874"/>
      <c r="AS2874"/>
      <c r="AT2874"/>
      <c r="AU2874"/>
    </row>
    <row r="2875" spans="17:47" x14ac:dyDescent="0.2">
      <c r="Q2875" s="142">
        <f>TRUNC('TARIFA ENTREGA A DIRECCION USD'!D2876-'TARIFA ENTREGA A DIRECCION USD'!D2875,2)</f>
        <v>0.54</v>
      </c>
      <c r="R2875" s="190">
        <v>2868</v>
      </c>
      <c r="S2875" s="200">
        <f>TRUNC((('TARIFA ENTREGA A DIRECCION USD'!C2875-'TARIFA ENTREGA A DIRECCION USD'!D2875)/'TARIFA ENTREGA A DIRECCION USD'!D2875)+1,3)</f>
        <v>0.72399999999999998</v>
      </c>
      <c r="T2875" s="200">
        <f>TRUNC(('TARIFA ENTREGA A DIRECCION USD'!E2875-'TARIFA ENTREGA A DIRECCION USD'!D2875)/'TARIFA ENTREGA A DIRECCION USD'!D2875,3)</f>
        <v>0.25900000000000001</v>
      </c>
      <c r="U2875" s="200">
        <f>TRUNC(('TARIFA ENTREGA A DIRECCION USD'!F2875-'TARIFA ENTREGA A DIRECCION USD'!D2875)/'TARIFA ENTREGA A DIRECCION USD'!D2875,3)</f>
        <v>0.434</v>
      </c>
      <c r="V2875" s="200">
        <f>TRUNC(('TARIFA ENTREGA A DIRECCION USD'!G2875-'TARIFA ENTREGA A DIRECCION USD'!D2875)/'TARIFA ENTREGA A DIRECCION USD'!D2875,3)</f>
        <v>0.96499999999999997</v>
      </c>
      <c r="X2875" s="142">
        <v>16.12</v>
      </c>
      <c r="Y2875" s="190">
        <v>2868</v>
      </c>
      <c r="Z2875" s="200">
        <v>0.55000000000000004</v>
      </c>
      <c r="AA2875" s="200">
        <v>0.13</v>
      </c>
      <c r="AB2875" s="200">
        <v>0.3</v>
      </c>
      <c r="AC2875" s="200">
        <v>0.85</v>
      </c>
      <c r="AL2875"/>
      <c r="AM2875"/>
      <c r="AN2875"/>
      <c r="AO2875"/>
      <c r="AP2875"/>
      <c r="AQ2875"/>
      <c r="AR2875"/>
      <c r="AS2875"/>
      <c r="AT2875"/>
      <c r="AU2875"/>
    </row>
    <row r="2876" spans="17:47" x14ac:dyDescent="0.2">
      <c r="Q2876" s="142">
        <f>TRUNC('TARIFA ENTREGA A DIRECCION USD'!D2877-'TARIFA ENTREGA A DIRECCION USD'!D2876,2)</f>
        <v>0.54</v>
      </c>
      <c r="R2876" s="190">
        <v>2869</v>
      </c>
      <c r="S2876" s="200">
        <f>TRUNC((('TARIFA ENTREGA A DIRECCION USD'!C2876-'TARIFA ENTREGA A DIRECCION USD'!D2876)/'TARIFA ENTREGA A DIRECCION USD'!D2876)+1,3)</f>
        <v>0.72399999999999998</v>
      </c>
      <c r="T2876" s="200">
        <f>TRUNC(('TARIFA ENTREGA A DIRECCION USD'!E2876-'TARIFA ENTREGA A DIRECCION USD'!D2876)/'TARIFA ENTREGA A DIRECCION USD'!D2876,3)</f>
        <v>0.25900000000000001</v>
      </c>
      <c r="U2876" s="200">
        <f>TRUNC(('TARIFA ENTREGA A DIRECCION USD'!F2876-'TARIFA ENTREGA A DIRECCION USD'!D2876)/'TARIFA ENTREGA A DIRECCION USD'!D2876,3)</f>
        <v>0.434</v>
      </c>
      <c r="V2876" s="200">
        <f>TRUNC(('TARIFA ENTREGA A DIRECCION USD'!G2876-'TARIFA ENTREGA A DIRECCION USD'!D2876)/'TARIFA ENTREGA A DIRECCION USD'!D2876,3)</f>
        <v>0.96499999999999997</v>
      </c>
      <c r="X2876" s="142">
        <v>16.12</v>
      </c>
      <c r="Y2876" s="190">
        <v>2869</v>
      </c>
      <c r="Z2876" s="200">
        <v>0.55000000000000004</v>
      </c>
      <c r="AA2876" s="200">
        <v>0.13</v>
      </c>
      <c r="AB2876" s="200">
        <v>0.3</v>
      </c>
      <c r="AC2876" s="200">
        <v>0.85</v>
      </c>
      <c r="AL2876"/>
      <c r="AM2876"/>
      <c r="AN2876"/>
      <c r="AO2876"/>
      <c r="AP2876"/>
      <c r="AQ2876"/>
      <c r="AR2876"/>
      <c r="AS2876"/>
      <c r="AT2876"/>
      <c r="AU2876"/>
    </row>
    <row r="2877" spans="17:47" x14ac:dyDescent="0.2">
      <c r="Q2877" s="142">
        <f>TRUNC('TARIFA ENTREGA A DIRECCION USD'!D2878-'TARIFA ENTREGA A DIRECCION USD'!D2877,2)</f>
        <v>0.54</v>
      </c>
      <c r="R2877" s="190">
        <v>2870</v>
      </c>
      <c r="S2877" s="200">
        <f>TRUNC((('TARIFA ENTREGA A DIRECCION USD'!C2877-'TARIFA ENTREGA A DIRECCION USD'!D2877)/'TARIFA ENTREGA A DIRECCION USD'!D2877)+1,3)</f>
        <v>0.72399999999999998</v>
      </c>
      <c r="T2877" s="200">
        <f>TRUNC(('TARIFA ENTREGA A DIRECCION USD'!E2877-'TARIFA ENTREGA A DIRECCION USD'!D2877)/'TARIFA ENTREGA A DIRECCION USD'!D2877,3)</f>
        <v>0.25900000000000001</v>
      </c>
      <c r="U2877" s="200">
        <f>TRUNC(('TARIFA ENTREGA A DIRECCION USD'!F2877-'TARIFA ENTREGA A DIRECCION USD'!D2877)/'TARIFA ENTREGA A DIRECCION USD'!D2877,3)</f>
        <v>0.434</v>
      </c>
      <c r="V2877" s="200">
        <f>TRUNC(('TARIFA ENTREGA A DIRECCION USD'!G2877-'TARIFA ENTREGA A DIRECCION USD'!D2877)/'TARIFA ENTREGA A DIRECCION USD'!D2877,3)</f>
        <v>0.96499999999999997</v>
      </c>
      <c r="X2877" s="142">
        <v>16.12</v>
      </c>
      <c r="Y2877" s="190">
        <v>2870</v>
      </c>
      <c r="Z2877" s="200">
        <v>0.55000000000000004</v>
      </c>
      <c r="AA2877" s="200">
        <v>0.13</v>
      </c>
      <c r="AB2877" s="200">
        <v>0.3</v>
      </c>
      <c r="AC2877" s="200">
        <v>0.85</v>
      </c>
      <c r="AL2877"/>
      <c r="AM2877"/>
      <c r="AN2877"/>
      <c r="AO2877"/>
      <c r="AP2877"/>
      <c r="AQ2877"/>
      <c r="AR2877"/>
      <c r="AS2877"/>
      <c r="AT2877"/>
      <c r="AU2877"/>
    </row>
    <row r="2878" spans="17:47" x14ac:dyDescent="0.2">
      <c r="Q2878" s="142">
        <f>TRUNC('TARIFA ENTREGA A DIRECCION USD'!D2879-'TARIFA ENTREGA A DIRECCION USD'!D2878,2)</f>
        <v>0.54</v>
      </c>
      <c r="R2878" s="190">
        <v>2871</v>
      </c>
      <c r="S2878" s="200">
        <f>TRUNC((('TARIFA ENTREGA A DIRECCION USD'!C2878-'TARIFA ENTREGA A DIRECCION USD'!D2878)/'TARIFA ENTREGA A DIRECCION USD'!D2878)+1,3)</f>
        <v>0.72399999999999998</v>
      </c>
      <c r="T2878" s="200">
        <f>TRUNC(('TARIFA ENTREGA A DIRECCION USD'!E2878-'TARIFA ENTREGA A DIRECCION USD'!D2878)/'TARIFA ENTREGA A DIRECCION USD'!D2878,3)</f>
        <v>0.25900000000000001</v>
      </c>
      <c r="U2878" s="200">
        <f>TRUNC(('TARIFA ENTREGA A DIRECCION USD'!F2878-'TARIFA ENTREGA A DIRECCION USD'!D2878)/'TARIFA ENTREGA A DIRECCION USD'!D2878,3)</f>
        <v>0.434</v>
      </c>
      <c r="V2878" s="200">
        <f>TRUNC(('TARIFA ENTREGA A DIRECCION USD'!G2878-'TARIFA ENTREGA A DIRECCION USD'!D2878)/'TARIFA ENTREGA A DIRECCION USD'!D2878,3)</f>
        <v>0.96499999999999997</v>
      </c>
      <c r="X2878" s="142">
        <v>16.12</v>
      </c>
      <c r="Y2878" s="190">
        <v>2871</v>
      </c>
      <c r="Z2878" s="200">
        <v>0.55000000000000004</v>
      </c>
      <c r="AA2878" s="200">
        <v>0.13</v>
      </c>
      <c r="AB2878" s="200">
        <v>0.3</v>
      </c>
      <c r="AC2878" s="200">
        <v>0.85</v>
      </c>
      <c r="AL2878"/>
      <c r="AM2878"/>
      <c r="AN2878"/>
      <c r="AO2878"/>
      <c r="AP2878"/>
      <c r="AQ2878"/>
      <c r="AR2878"/>
      <c r="AS2878"/>
      <c r="AT2878"/>
      <c r="AU2878"/>
    </row>
    <row r="2879" spans="17:47" x14ac:dyDescent="0.2">
      <c r="Q2879" s="142">
        <f>TRUNC('TARIFA ENTREGA A DIRECCION USD'!D2880-'TARIFA ENTREGA A DIRECCION USD'!D2879,2)</f>
        <v>0.54</v>
      </c>
      <c r="R2879" s="190">
        <v>2872</v>
      </c>
      <c r="S2879" s="200">
        <f>TRUNC((('TARIFA ENTREGA A DIRECCION USD'!C2879-'TARIFA ENTREGA A DIRECCION USD'!D2879)/'TARIFA ENTREGA A DIRECCION USD'!D2879)+1,3)</f>
        <v>0.72399999999999998</v>
      </c>
      <c r="T2879" s="200">
        <f>TRUNC(('TARIFA ENTREGA A DIRECCION USD'!E2879-'TARIFA ENTREGA A DIRECCION USD'!D2879)/'TARIFA ENTREGA A DIRECCION USD'!D2879,3)</f>
        <v>0.25900000000000001</v>
      </c>
      <c r="U2879" s="200">
        <f>TRUNC(('TARIFA ENTREGA A DIRECCION USD'!F2879-'TARIFA ENTREGA A DIRECCION USD'!D2879)/'TARIFA ENTREGA A DIRECCION USD'!D2879,3)</f>
        <v>0.434</v>
      </c>
      <c r="V2879" s="200">
        <f>TRUNC(('TARIFA ENTREGA A DIRECCION USD'!G2879-'TARIFA ENTREGA A DIRECCION USD'!D2879)/'TARIFA ENTREGA A DIRECCION USD'!D2879,3)</f>
        <v>0.96499999999999997</v>
      </c>
      <c r="X2879" s="142">
        <v>16.12</v>
      </c>
      <c r="Y2879" s="190">
        <v>2872</v>
      </c>
      <c r="Z2879" s="200">
        <v>0.55000000000000004</v>
      </c>
      <c r="AA2879" s="200">
        <v>0.13</v>
      </c>
      <c r="AB2879" s="200">
        <v>0.3</v>
      </c>
      <c r="AC2879" s="200">
        <v>0.85</v>
      </c>
      <c r="AL2879"/>
      <c r="AM2879"/>
      <c r="AN2879"/>
      <c r="AO2879"/>
      <c r="AP2879"/>
      <c r="AQ2879"/>
      <c r="AR2879"/>
      <c r="AS2879"/>
      <c r="AT2879"/>
      <c r="AU2879"/>
    </row>
    <row r="2880" spans="17:47" x14ac:dyDescent="0.2">
      <c r="Q2880" s="142">
        <f>TRUNC('TARIFA ENTREGA A DIRECCION USD'!D2881-'TARIFA ENTREGA A DIRECCION USD'!D2880,2)</f>
        <v>0.54</v>
      </c>
      <c r="R2880" s="190">
        <v>2873</v>
      </c>
      <c r="S2880" s="200">
        <f>TRUNC((('TARIFA ENTREGA A DIRECCION USD'!C2880-'TARIFA ENTREGA A DIRECCION USD'!D2880)/'TARIFA ENTREGA A DIRECCION USD'!D2880)+1,3)</f>
        <v>0.72399999999999998</v>
      </c>
      <c r="T2880" s="200">
        <f>TRUNC(('TARIFA ENTREGA A DIRECCION USD'!E2880-'TARIFA ENTREGA A DIRECCION USD'!D2880)/'TARIFA ENTREGA A DIRECCION USD'!D2880,3)</f>
        <v>0.25900000000000001</v>
      </c>
      <c r="U2880" s="200">
        <f>TRUNC(('TARIFA ENTREGA A DIRECCION USD'!F2880-'TARIFA ENTREGA A DIRECCION USD'!D2880)/'TARIFA ENTREGA A DIRECCION USD'!D2880,3)</f>
        <v>0.434</v>
      </c>
      <c r="V2880" s="200">
        <f>TRUNC(('TARIFA ENTREGA A DIRECCION USD'!G2880-'TARIFA ENTREGA A DIRECCION USD'!D2880)/'TARIFA ENTREGA A DIRECCION USD'!D2880,3)</f>
        <v>0.96499999999999997</v>
      </c>
      <c r="X2880" s="142">
        <v>16.12</v>
      </c>
      <c r="Y2880" s="190">
        <v>2873</v>
      </c>
      <c r="Z2880" s="200">
        <v>0.55000000000000004</v>
      </c>
      <c r="AA2880" s="200">
        <v>0.13</v>
      </c>
      <c r="AB2880" s="200">
        <v>0.3</v>
      </c>
      <c r="AC2880" s="200">
        <v>0.85</v>
      </c>
      <c r="AL2880"/>
      <c r="AM2880"/>
      <c r="AN2880"/>
      <c r="AO2880"/>
      <c r="AP2880"/>
      <c r="AQ2880"/>
      <c r="AR2880"/>
      <c r="AS2880"/>
      <c r="AT2880"/>
      <c r="AU2880"/>
    </row>
    <row r="2881" spans="17:47" x14ac:dyDescent="0.2">
      <c r="Q2881" s="142">
        <f>TRUNC('TARIFA ENTREGA A DIRECCION USD'!D2882-'TARIFA ENTREGA A DIRECCION USD'!D2881,2)</f>
        <v>0.54</v>
      </c>
      <c r="R2881" s="190">
        <v>2874</v>
      </c>
      <c r="S2881" s="200">
        <f>TRUNC((('TARIFA ENTREGA A DIRECCION USD'!C2881-'TARIFA ENTREGA A DIRECCION USD'!D2881)/'TARIFA ENTREGA A DIRECCION USD'!D2881)+1,3)</f>
        <v>0.72399999999999998</v>
      </c>
      <c r="T2881" s="200">
        <f>TRUNC(('TARIFA ENTREGA A DIRECCION USD'!E2881-'TARIFA ENTREGA A DIRECCION USD'!D2881)/'TARIFA ENTREGA A DIRECCION USD'!D2881,3)</f>
        <v>0.25900000000000001</v>
      </c>
      <c r="U2881" s="200">
        <f>TRUNC(('TARIFA ENTREGA A DIRECCION USD'!F2881-'TARIFA ENTREGA A DIRECCION USD'!D2881)/'TARIFA ENTREGA A DIRECCION USD'!D2881,3)</f>
        <v>0.434</v>
      </c>
      <c r="V2881" s="200">
        <f>TRUNC(('TARIFA ENTREGA A DIRECCION USD'!G2881-'TARIFA ENTREGA A DIRECCION USD'!D2881)/'TARIFA ENTREGA A DIRECCION USD'!D2881,3)</f>
        <v>0.96499999999999997</v>
      </c>
      <c r="X2881" s="142">
        <v>16.12</v>
      </c>
      <c r="Y2881" s="190">
        <v>2874</v>
      </c>
      <c r="Z2881" s="200">
        <v>0.55000000000000004</v>
      </c>
      <c r="AA2881" s="200">
        <v>0.13</v>
      </c>
      <c r="AB2881" s="200">
        <v>0.3</v>
      </c>
      <c r="AC2881" s="200">
        <v>0.85</v>
      </c>
      <c r="AL2881"/>
      <c r="AM2881"/>
      <c r="AN2881"/>
      <c r="AO2881"/>
      <c r="AP2881"/>
      <c r="AQ2881"/>
      <c r="AR2881"/>
      <c r="AS2881"/>
      <c r="AT2881"/>
      <c r="AU2881"/>
    </row>
    <row r="2882" spans="17:47" x14ac:dyDescent="0.2">
      <c r="Q2882" s="142">
        <f>TRUNC('TARIFA ENTREGA A DIRECCION USD'!D2883-'TARIFA ENTREGA A DIRECCION USD'!D2882,2)</f>
        <v>0.54</v>
      </c>
      <c r="R2882" s="190">
        <v>2875</v>
      </c>
      <c r="S2882" s="200">
        <f>TRUNC((('TARIFA ENTREGA A DIRECCION USD'!C2882-'TARIFA ENTREGA A DIRECCION USD'!D2882)/'TARIFA ENTREGA A DIRECCION USD'!D2882)+1,3)</f>
        <v>0.72399999999999998</v>
      </c>
      <c r="T2882" s="200">
        <f>TRUNC(('TARIFA ENTREGA A DIRECCION USD'!E2882-'TARIFA ENTREGA A DIRECCION USD'!D2882)/'TARIFA ENTREGA A DIRECCION USD'!D2882,3)</f>
        <v>0.25900000000000001</v>
      </c>
      <c r="U2882" s="200">
        <f>TRUNC(('TARIFA ENTREGA A DIRECCION USD'!F2882-'TARIFA ENTREGA A DIRECCION USD'!D2882)/'TARIFA ENTREGA A DIRECCION USD'!D2882,3)</f>
        <v>0.434</v>
      </c>
      <c r="V2882" s="200">
        <f>TRUNC(('TARIFA ENTREGA A DIRECCION USD'!G2882-'TARIFA ENTREGA A DIRECCION USD'!D2882)/'TARIFA ENTREGA A DIRECCION USD'!D2882,3)</f>
        <v>0.96499999999999997</v>
      </c>
      <c r="X2882" s="142">
        <v>16.12</v>
      </c>
      <c r="Y2882" s="190">
        <v>2875</v>
      </c>
      <c r="Z2882" s="200">
        <v>0.55000000000000004</v>
      </c>
      <c r="AA2882" s="200">
        <v>0.13</v>
      </c>
      <c r="AB2882" s="200">
        <v>0.3</v>
      </c>
      <c r="AC2882" s="200">
        <v>0.85</v>
      </c>
      <c r="AL2882"/>
      <c r="AM2882"/>
      <c r="AN2882"/>
      <c r="AO2882"/>
      <c r="AP2882"/>
      <c r="AQ2882"/>
      <c r="AR2882"/>
      <c r="AS2882"/>
      <c r="AT2882"/>
      <c r="AU2882"/>
    </row>
    <row r="2883" spans="17:47" x14ac:dyDescent="0.2">
      <c r="Q2883" s="142">
        <f>TRUNC('TARIFA ENTREGA A DIRECCION USD'!D2884-'TARIFA ENTREGA A DIRECCION USD'!D2883,2)</f>
        <v>0.54</v>
      </c>
      <c r="R2883" s="190">
        <v>2876</v>
      </c>
      <c r="S2883" s="200">
        <f>TRUNC((('TARIFA ENTREGA A DIRECCION USD'!C2883-'TARIFA ENTREGA A DIRECCION USD'!D2883)/'TARIFA ENTREGA A DIRECCION USD'!D2883)+1,3)</f>
        <v>0.72399999999999998</v>
      </c>
      <c r="T2883" s="200">
        <f>TRUNC(('TARIFA ENTREGA A DIRECCION USD'!E2883-'TARIFA ENTREGA A DIRECCION USD'!D2883)/'TARIFA ENTREGA A DIRECCION USD'!D2883,3)</f>
        <v>0.25900000000000001</v>
      </c>
      <c r="U2883" s="200">
        <f>TRUNC(('TARIFA ENTREGA A DIRECCION USD'!F2883-'TARIFA ENTREGA A DIRECCION USD'!D2883)/'TARIFA ENTREGA A DIRECCION USD'!D2883,3)</f>
        <v>0.434</v>
      </c>
      <c r="V2883" s="200">
        <f>TRUNC(('TARIFA ENTREGA A DIRECCION USD'!G2883-'TARIFA ENTREGA A DIRECCION USD'!D2883)/'TARIFA ENTREGA A DIRECCION USD'!D2883,3)</f>
        <v>0.96499999999999997</v>
      </c>
      <c r="X2883" s="142">
        <v>16.12</v>
      </c>
      <c r="Y2883" s="190">
        <v>2876</v>
      </c>
      <c r="Z2883" s="200">
        <v>0.55000000000000004</v>
      </c>
      <c r="AA2883" s="200">
        <v>0.13</v>
      </c>
      <c r="AB2883" s="200">
        <v>0.3</v>
      </c>
      <c r="AC2883" s="200">
        <v>0.85</v>
      </c>
      <c r="AL2883"/>
      <c r="AM2883"/>
      <c r="AN2883"/>
      <c r="AO2883"/>
      <c r="AP2883"/>
      <c r="AQ2883"/>
      <c r="AR2883"/>
      <c r="AS2883"/>
      <c r="AT2883"/>
      <c r="AU2883"/>
    </row>
    <row r="2884" spans="17:47" x14ac:dyDescent="0.2">
      <c r="Q2884" s="142">
        <f>TRUNC('TARIFA ENTREGA A DIRECCION USD'!D2885-'TARIFA ENTREGA A DIRECCION USD'!D2884,2)</f>
        <v>0.54</v>
      </c>
      <c r="R2884" s="190">
        <v>2877</v>
      </c>
      <c r="S2884" s="200">
        <f>TRUNC((('TARIFA ENTREGA A DIRECCION USD'!C2884-'TARIFA ENTREGA A DIRECCION USD'!D2884)/'TARIFA ENTREGA A DIRECCION USD'!D2884)+1,3)</f>
        <v>0.72399999999999998</v>
      </c>
      <c r="T2884" s="200">
        <f>TRUNC(('TARIFA ENTREGA A DIRECCION USD'!E2884-'TARIFA ENTREGA A DIRECCION USD'!D2884)/'TARIFA ENTREGA A DIRECCION USD'!D2884,3)</f>
        <v>0.25900000000000001</v>
      </c>
      <c r="U2884" s="200">
        <f>TRUNC(('TARIFA ENTREGA A DIRECCION USD'!F2884-'TARIFA ENTREGA A DIRECCION USD'!D2884)/'TARIFA ENTREGA A DIRECCION USD'!D2884,3)</f>
        <v>0.434</v>
      </c>
      <c r="V2884" s="200">
        <f>TRUNC(('TARIFA ENTREGA A DIRECCION USD'!G2884-'TARIFA ENTREGA A DIRECCION USD'!D2884)/'TARIFA ENTREGA A DIRECCION USD'!D2884,3)</f>
        <v>0.96499999999999997</v>
      </c>
      <c r="X2884" s="142">
        <v>16.12</v>
      </c>
      <c r="Y2884" s="190">
        <v>2877</v>
      </c>
      <c r="Z2884" s="200">
        <v>0.55000000000000004</v>
      </c>
      <c r="AA2884" s="200">
        <v>0.13</v>
      </c>
      <c r="AB2884" s="200">
        <v>0.3</v>
      </c>
      <c r="AC2884" s="200">
        <v>0.85</v>
      </c>
      <c r="AL2884"/>
      <c r="AM2884"/>
      <c r="AN2884"/>
      <c r="AO2884"/>
      <c r="AP2884"/>
      <c r="AQ2884"/>
      <c r="AR2884"/>
      <c r="AS2884"/>
      <c r="AT2884"/>
      <c r="AU2884"/>
    </row>
    <row r="2885" spans="17:47" x14ac:dyDescent="0.2">
      <c r="Q2885" s="142">
        <f>TRUNC('TARIFA ENTREGA A DIRECCION USD'!D2886-'TARIFA ENTREGA A DIRECCION USD'!D2885,2)</f>
        <v>0.54</v>
      </c>
      <c r="R2885" s="190">
        <v>2878</v>
      </c>
      <c r="S2885" s="200">
        <f>TRUNC((('TARIFA ENTREGA A DIRECCION USD'!C2885-'TARIFA ENTREGA A DIRECCION USD'!D2885)/'TARIFA ENTREGA A DIRECCION USD'!D2885)+1,3)</f>
        <v>0.72399999999999998</v>
      </c>
      <c r="T2885" s="200">
        <f>TRUNC(('TARIFA ENTREGA A DIRECCION USD'!E2885-'TARIFA ENTREGA A DIRECCION USD'!D2885)/'TARIFA ENTREGA A DIRECCION USD'!D2885,3)</f>
        <v>0.25900000000000001</v>
      </c>
      <c r="U2885" s="200">
        <f>TRUNC(('TARIFA ENTREGA A DIRECCION USD'!F2885-'TARIFA ENTREGA A DIRECCION USD'!D2885)/'TARIFA ENTREGA A DIRECCION USD'!D2885,3)</f>
        <v>0.434</v>
      </c>
      <c r="V2885" s="200">
        <f>TRUNC(('TARIFA ENTREGA A DIRECCION USD'!G2885-'TARIFA ENTREGA A DIRECCION USD'!D2885)/'TARIFA ENTREGA A DIRECCION USD'!D2885,3)</f>
        <v>0.96499999999999997</v>
      </c>
      <c r="X2885" s="142">
        <v>16.12</v>
      </c>
      <c r="Y2885" s="190">
        <v>2878</v>
      </c>
      <c r="Z2885" s="200">
        <v>0.55000000000000004</v>
      </c>
      <c r="AA2885" s="200">
        <v>0.13</v>
      </c>
      <c r="AB2885" s="200">
        <v>0.3</v>
      </c>
      <c r="AC2885" s="200">
        <v>0.85</v>
      </c>
      <c r="AL2885"/>
      <c r="AM2885"/>
      <c r="AN2885"/>
      <c r="AO2885"/>
      <c r="AP2885"/>
      <c r="AQ2885"/>
      <c r="AR2885"/>
      <c r="AS2885"/>
      <c r="AT2885"/>
      <c r="AU2885"/>
    </row>
    <row r="2886" spans="17:47" x14ac:dyDescent="0.2">
      <c r="Q2886" s="142">
        <f>TRUNC('TARIFA ENTREGA A DIRECCION USD'!D2887-'TARIFA ENTREGA A DIRECCION USD'!D2886,2)</f>
        <v>0.54</v>
      </c>
      <c r="R2886" s="190">
        <v>2879</v>
      </c>
      <c r="S2886" s="200">
        <f>TRUNC((('TARIFA ENTREGA A DIRECCION USD'!C2886-'TARIFA ENTREGA A DIRECCION USD'!D2886)/'TARIFA ENTREGA A DIRECCION USD'!D2886)+1,3)</f>
        <v>0.72399999999999998</v>
      </c>
      <c r="T2886" s="200">
        <f>TRUNC(('TARIFA ENTREGA A DIRECCION USD'!E2886-'TARIFA ENTREGA A DIRECCION USD'!D2886)/'TARIFA ENTREGA A DIRECCION USD'!D2886,3)</f>
        <v>0.25900000000000001</v>
      </c>
      <c r="U2886" s="200">
        <f>TRUNC(('TARIFA ENTREGA A DIRECCION USD'!F2886-'TARIFA ENTREGA A DIRECCION USD'!D2886)/'TARIFA ENTREGA A DIRECCION USD'!D2886,3)</f>
        <v>0.434</v>
      </c>
      <c r="V2886" s="200">
        <f>TRUNC(('TARIFA ENTREGA A DIRECCION USD'!G2886-'TARIFA ENTREGA A DIRECCION USD'!D2886)/'TARIFA ENTREGA A DIRECCION USD'!D2886,3)</f>
        <v>0.96499999999999997</v>
      </c>
      <c r="X2886" s="142">
        <v>16.12</v>
      </c>
      <c r="Y2886" s="190">
        <v>2879</v>
      </c>
      <c r="Z2886" s="200">
        <v>0.55000000000000004</v>
      </c>
      <c r="AA2886" s="200">
        <v>0.13</v>
      </c>
      <c r="AB2886" s="200">
        <v>0.3</v>
      </c>
      <c r="AC2886" s="200">
        <v>0.85</v>
      </c>
      <c r="AL2886"/>
      <c r="AM2886"/>
      <c r="AN2886"/>
      <c r="AO2886"/>
      <c r="AP2886"/>
      <c r="AQ2886"/>
      <c r="AR2886"/>
      <c r="AS2886"/>
      <c r="AT2886"/>
      <c r="AU2886"/>
    </row>
    <row r="2887" spans="17:47" x14ac:dyDescent="0.2">
      <c r="Q2887" s="142">
        <f>TRUNC('TARIFA ENTREGA A DIRECCION USD'!D2888-'TARIFA ENTREGA A DIRECCION USD'!D2887,2)</f>
        <v>0.54</v>
      </c>
      <c r="R2887" s="190">
        <v>2880</v>
      </c>
      <c r="S2887" s="200">
        <f>TRUNC((('TARIFA ENTREGA A DIRECCION USD'!C2887-'TARIFA ENTREGA A DIRECCION USD'!D2887)/'TARIFA ENTREGA A DIRECCION USD'!D2887)+1,3)</f>
        <v>0.72399999999999998</v>
      </c>
      <c r="T2887" s="200">
        <f>TRUNC(('TARIFA ENTREGA A DIRECCION USD'!E2887-'TARIFA ENTREGA A DIRECCION USD'!D2887)/'TARIFA ENTREGA A DIRECCION USD'!D2887,3)</f>
        <v>0.25900000000000001</v>
      </c>
      <c r="U2887" s="200">
        <f>TRUNC(('TARIFA ENTREGA A DIRECCION USD'!F2887-'TARIFA ENTREGA A DIRECCION USD'!D2887)/'TARIFA ENTREGA A DIRECCION USD'!D2887,3)</f>
        <v>0.434</v>
      </c>
      <c r="V2887" s="200">
        <f>TRUNC(('TARIFA ENTREGA A DIRECCION USD'!G2887-'TARIFA ENTREGA A DIRECCION USD'!D2887)/'TARIFA ENTREGA A DIRECCION USD'!D2887,3)</f>
        <v>0.96499999999999997</v>
      </c>
      <c r="X2887" s="142">
        <v>16.12</v>
      </c>
      <c r="Y2887" s="190">
        <v>2880</v>
      </c>
      <c r="Z2887" s="200">
        <v>0.55000000000000004</v>
      </c>
      <c r="AA2887" s="200">
        <v>0.13</v>
      </c>
      <c r="AB2887" s="200">
        <v>0.3</v>
      </c>
      <c r="AC2887" s="200">
        <v>0.85</v>
      </c>
      <c r="AL2887"/>
      <c r="AM2887"/>
      <c r="AN2887"/>
      <c r="AO2887"/>
      <c r="AP2887"/>
      <c r="AQ2887"/>
      <c r="AR2887"/>
      <c r="AS2887"/>
      <c r="AT2887"/>
      <c r="AU2887"/>
    </row>
    <row r="2888" spans="17:47" x14ac:dyDescent="0.2">
      <c r="Q2888" s="142">
        <f>TRUNC('TARIFA ENTREGA A DIRECCION USD'!D2889-'TARIFA ENTREGA A DIRECCION USD'!D2888,2)</f>
        <v>0.54</v>
      </c>
      <c r="R2888" s="190">
        <v>2881</v>
      </c>
      <c r="S2888" s="200">
        <f>TRUNC((('TARIFA ENTREGA A DIRECCION USD'!C2888-'TARIFA ENTREGA A DIRECCION USD'!D2888)/'TARIFA ENTREGA A DIRECCION USD'!D2888)+1,3)</f>
        <v>0.72399999999999998</v>
      </c>
      <c r="T2888" s="200">
        <f>TRUNC(('TARIFA ENTREGA A DIRECCION USD'!E2888-'TARIFA ENTREGA A DIRECCION USD'!D2888)/'TARIFA ENTREGA A DIRECCION USD'!D2888,3)</f>
        <v>0.25900000000000001</v>
      </c>
      <c r="U2888" s="200">
        <f>TRUNC(('TARIFA ENTREGA A DIRECCION USD'!F2888-'TARIFA ENTREGA A DIRECCION USD'!D2888)/'TARIFA ENTREGA A DIRECCION USD'!D2888,3)</f>
        <v>0.434</v>
      </c>
      <c r="V2888" s="200">
        <f>TRUNC(('TARIFA ENTREGA A DIRECCION USD'!G2888-'TARIFA ENTREGA A DIRECCION USD'!D2888)/'TARIFA ENTREGA A DIRECCION USD'!D2888,3)</f>
        <v>0.96499999999999997</v>
      </c>
      <c r="X2888" s="142">
        <v>16.12</v>
      </c>
      <c r="Y2888" s="190">
        <v>2881</v>
      </c>
      <c r="Z2888" s="200">
        <v>0.55000000000000004</v>
      </c>
      <c r="AA2888" s="200">
        <v>0.13</v>
      </c>
      <c r="AB2888" s="200">
        <v>0.3</v>
      </c>
      <c r="AC2888" s="200">
        <v>0.85</v>
      </c>
      <c r="AL2888"/>
      <c r="AM2888"/>
      <c r="AN2888"/>
      <c r="AO2888"/>
      <c r="AP2888"/>
      <c r="AQ2888"/>
      <c r="AR2888"/>
      <c r="AS2888"/>
      <c r="AT2888"/>
      <c r="AU2888"/>
    </row>
    <row r="2889" spans="17:47" x14ac:dyDescent="0.2">
      <c r="Q2889" s="142">
        <f>TRUNC('TARIFA ENTREGA A DIRECCION USD'!D2890-'TARIFA ENTREGA A DIRECCION USD'!D2889,2)</f>
        <v>0.54</v>
      </c>
      <c r="R2889" s="190">
        <v>2882</v>
      </c>
      <c r="S2889" s="200">
        <f>TRUNC((('TARIFA ENTREGA A DIRECCION USD'!C2889-'TARIFA ENTREGA A DIRECCION USD'!D2889)/'TARIFA ENTREGA A DIRECCION USD'!D2889)+1,3)</f>
        <v>0.72399999999999998</v>
      </c>
      <c r="T2889" s="200">
        <f>TRUNC(('TARIFA ENTREGA A DIRECCION USD'!E2889-'TARIFA ENTREGA A DIRECCION USD'!D2889)/'TARIFA ENTREGA A DIRECCION USD'!D2889,3)</f>
        <v>0.25900000000000001</v>
      </c>
      <c r="U2889" s="200">
        <f>TRUNC(('TARIFA ENTREGA A DIRECCION USD'!F2889-'TARIFA ENTREGA A DIRECCION USD'!D2889)/'TARIFA ENTREGA A DIRECCION USD'!D2889,3)</f>
        <v>0.434</v>
      </c>
      <c r="V2889" s="200">
        <f>TRUNC(('TARIFA ENTREGA A DIRECCION USD'!G2889-'TARIFA ENTREGA A DIRECCION USD'!D2889)/'TARIFA ENTREGA A DIRECCION USD'!D2889,3)</f>
        <v>0.96499999999999997</v>
      </c>
      <c r="X2889" s="142">
        <v>16.12</v>
      </c>
      <c r="Y2889" s="190">
        <v>2882</v>
      </c>
      <c r="Z2889" s="200">
        <v>0.55000000000000004</v>
      </c>
      <c r="AA2889" s="200">
        <v>0.13</v>
      </c>
      <c r="AB2889" s="200">
        <v>0.3</v>
      </c>
      <c r="AC2889" s="200">
        <v>0.85</v>
      </c>
      <c r="AL2889"/>
      <c r="AM2889"/>
      <c r="AN2889"/>
      <c r="AO2889"/>
      <c r="AP2889"/>
      <c r="AQ2889"/>
      <c r="AR2889"/>
      <c r="AS2889"/>
      <c r="AT2889"/>
      <c r="AU2889"/>
    </row>
    <row r="2890" spans="17:47" x14ac:dyDescent="0.2">
      <c r="Q2890" s="142">
        <f>TRUNC('TARIFA ENTREGA A DIRECCION USD'!D2891-'TARIFA ENTREGA A DIRECCION USD'!D2890,2)</f>
        <v>0.54</v>
      </c>
      <c r="R2890" s="190">
        <v>2883</v>
      </c>
      <c r="S2890" s="200">
        <f>TRUNC((('TARIFA ENTREGA A DIRECCION USD'!C2890-'TARIFA ENTREGA A DIRECCION USD'!D2890)/'TARIFA ENTREGA A DIRECCION USD'!D2890)+1,3)</f>
        <v>0.72399999999999998</v>
      </c>
      <c r="T2890" s="200">
        <f>TRUNC(('TARIFA ENTREGA A DIRECCION USD'!E2890-'TARIFA ENTREGA A DIRECCION USD'!D2890)/'TARIFA ENTREGA A DIRECCION USD'!D2890,3)</f>
        <v>0.25900000000000001</v>
      </c>
      <c r="U2890" s="200">
        <f>TRUNC(('TARIFA ENTREGA A DIRECCION USD'!F2890-'TARIFA ENTREGA A DIRECCION USD'!D2890)/'TARIFA ENTREGA A DIRECCION USD'!D2890,3)</f>
        <v>0.434</v>
      </c>
      <c r="V2890" s="200">
        <f>TRUNC(('TARIFA ENTREGA A DIRECCION USD'!G2890-'TARIFA ENTREGA A DIRECCION USD'!D2890)/'TARIFA ENTREGA A DIRECCION USD'!D2890,3)</f>
        <v>0.96499999999999997</v>
      </c>
      <c r="X2890" s="142">
        <v>16.12</v>
      </c>
      <c r="Y2890" s="190">
        <v>2883</v>
      </c>
      <c r="Z2890" s="200">
        <v>0.55000000000000004</v>
      </c>
      <c r="AA2890" s="200">
        <v>0.13</v>
      </c>
      <c r="AB2890" s="200">
        <v>0.3</v>
      </c>
      <c r="AC2890" s="200">
        <v>0.85</v>
      </c>
      <c r="AL2890"/>
      <c r="AM2890"/>
      <c r="AN2890"/>
      <c r="AO2890"/>
      <c r="AP2890"/>
      <c r="AQ2890"/>
      <c r="AR2890"/>
      <c r="AS2890"/>
      <c r="AT2890"/>
      <c r="AU2890"/>
    </row>
    <row r="2891" spans="17:47" x14ac:dyDescent="0.2">
      <c r="Q2891" s="142">
        <f>TRUNC('TARIFA ENTREGA A DIRECCION USD'!D2892-'TARIFA ENTREGA A DIRECCION USD'!D2891,2)</f>
        <v>0.54</v>
      </c>
      <c r="R2891" s="190">
        <v>2884</v>
      </c>
      <c r="S2891" s="200">
        <f>TRUNC((('TARIFA ENTREGA A DIRECCION USD'!C2891-'TARIFA ENTREGA A DIRECCION USD'!D2891)/'TARIFA ENTREGA A DIRECCION USD'!D2891)+1,3)</f>
        <v>0.72399999999999998</v>
      </c>
      <c r="T2891" s="200">
        <f>TRUNC(('TARIFA ENTREGA A DIRECCION USD'!E2891-'TARIFA ENTREGA A DIRECCION USD'!D2891)/'TARIFA ENTREGA A DIRECCION USD'!D2891,3)</f>
        <v>0.25900000000000001</v>
      </c>
      <c r="U2891" s="200">
        <f>TRUNC(('TARIFA ENTREGA A DIRECCION USD'!F2891-'TARIFA ENTREGA A DIRECCION USD'!D2891)/'TARIFA ENTREGA A DIRECCION USD'!D2891,3)</f>
        <v>0.434</v>
      </c>
      <c r="V2891" s="200">
        <f>TRUNC(('TARIFA ENTREGA A DIRECCION USD'!G2891-'TARIFA ENTREGA A DIRECCION USD'!D2891)/'TARIFA ENTREGA A DIRECCION USD'!D2891,3)</f>
        <v>0.96499999999999997</v>
      </c>
      <c r="X2891" s="142">
        <v>16.12</v>
      </c>
      <c r="Y2891" s="190">
        <v>2884</v>
      </c>
      <c r="Z2891" s="200">
        <v>0.55000000000000004</v>
      </c>
      <c r="AA2891" s="200">
        <v>0.13</v>
      </c>
      <c r="AB2891" s="200">
        <v>0.3</v>
      </c>
      <c r="AC2891" s="200">
        <v>0.85</v>
      </c>
      <c r="AL2891"/>
      <c r="AM2891"/>
      <c r="AN2891"/>
      <c r="AO2891"/>
      <c r="AP2891"/>
      <c r="AQ2891"/>
      <c r="AR2891"/>
      <c r="AS2891"/>
      <c r="AT2891"/>
      <c r="AU2891"/>
    </row>
    <row r="2892" spans="17:47" x14ac:dyDescent="0.2">
      <c r="Q2892" s="142">
        <f>TRUNC('TARIFA ENTREGA A DIRECCION USD'!D2893-'TARIFA ENTREGA A DIRECCION USD'!D2892,2)</f>
        <v>0.54</v>
      </c>
      <c r="R2892" s="190">
        <v>2885</v>
      </c>
      <c r="S2892" s="200">
        <f>TRUNC((('TARIFA ENTREGA A DIRECCION USD'!C2892-'TARIFA ENTREGA A DIRECCION USD'!D2892)/'TARIFA ENTREGA A DIRECCION USD'!D2892)+1,3)</f>
        <v>0.72399999999999998</v>
      </c>
      <c r="T2892" s="200">
        <f>TRUNC(('TARIFA ENTREGA A DIRECCION USD'!E2892-'TARIFA ENTREGA A DIRECCION USD'!D2892)/'TARIFA ENTREGA A DIRECCION USD'!D2892,3)</f>
        <v>0.25900000000000001</v>
      </c>
      <c r="U2892" s="200">
        <f>TRUNC(('TARIFA ENTREGA A DIRECCION USD'!F2892-'TARIFA ENTREGA A DIRECCION USD'!D2892)/'TARIFA ENTREGA A DIRECCION USD'!D2892,3)</f>
        <v>0.434</v>
      </c>
      <c r="V2892" s="200">
        <f>TRUNC(('TARIFA ENTREGA A DIRECCION USD'!G2892-'TARIFA ENTREGA A DIRECCION USD'!D2892)/'TARIFA ENTREGA A DIRECCION USD'!D2892,3)</f>
        <v>0.96499999999999997</v>
      </c>
      <c r="X2892" s="142">
        <v>16.12</v>
      </c>
      <c r="Y2892" s="190">
        <v>2885</v>
      </c>
      <c r="Z2892" s="200">
        <v>0.55000000000000004</v>
      </c>
      <c r="AA2892" s="200">
        <v>0.13</v>
      </c>
      <c r="AB2892" s="200">
        <v>0.3</v>
      </c>
      <c r="AC2892" s="200">
        <v>0.85</v>
      </c>
      <c r="AL2892"/>
      <c r="AM2892"/>
      <c r="AN2892"/>
      <c r="AO2892"/>
      <c r="AP2892"/>
      <c r="AQ2892"/>
      <c r="AR2892"/>
      <c r="AS2892"/>
      <c r="AT2892"/>
      <c r="AU2892"/>
    </row>
    <row r="2893" spans="17:47" x14ac:dyDescent="0.2">
      <c r="Q2893" s="142">
        <f>TRUNC('TARIFA ENTREGA A DIRECCION USD'!D2894-'TARIFA ENTREGA A DIRECCION USD'!D2893,2)</f>
        <v>0.54</v>
      </c>
      <c r="R2893" s="190">
        <v>2886</v>
      </c>
      <c r="S2893" s="200">
        <f>TRUNC((('TARIFA ENTREGA A DIRECCION USD'!C2893-'TARIFA ENTREGA A DIRECCION USD'!D2893)/'TARIFA ENTREGA A DIRECCION USD'!D2893)+1,3)</f>
        <v>0.72399999999999998</v>
      </c>
      <c r="T2893" s="200">
        <f>TRUNC(('TARIFA ENTREGA A DIRECCION USD'!E2893-'TARIFA ENTREGA A DIRECCION USD'!D2893)/'TARIFA ENTREGA A DIRECCION USD'!D2893,3)</f>
        <v>0.25900000000000001</v>
      </c>
      <c r="U2893" s="200">
        <f>TRUNC(('TARIFA ENTREGA A DIRECCION USD'!F2893-'TARIFA ENTREGA A DIRECCION USD'!D2893)/'TARIFA ENTREGA A DIRECCION USD'!D2893,3)</f>
        <v>0.434</v>
      </c>
      <c r="V2893" s="200">
        <f>TRUNC(('TARIFA ENTREGA A DIRECCION USD'!G2893-'TARIFA ENTREGA A DIRECCION USD'!D2893)/'TARIFA ENTREGA A DIRECCION USD'!D2893,3)</f>
        <v>0.96499999999999997</v>
      </c>
      <c r="X2893" s="142">
        <v>16.12</v>
      </c>
      <c r="Y2893" s="190">
        <v>2886</v>
      </c>
      <c r="Z2893" s="200">
        <v>0.55000000000000004</v>
      </c>
      <c r="AA2893" s="200">
        <v>0.13</v>
      </c>
      <c r="AB2893" s="200">
        <v>0.3</v>
      </c>
      <c r="AC2893" s="200">
        <v>0.85</v>
      </c>
      <c r="AL2893"/>
      <c r="AM2893"/>
      <c r="AN2893"/>
      <c r="AO2893"/>
      <c r="AP2893"/>
      <c r="AQ2893"/>
      <c r="AR2893"/>
      <c r="AS2893"/>
      <c r="AT2893"/>
      <c r="AU2893"/>
    </row>
    <row r="2894" spans="17:47" x14ac:dyDescent="0.2">
      <c r="Q2894" s="142">
        <f>TRUNC('TARIFA ENTREGA A DIRECCION USD'!D2895-'TARIFA ENTREGA A DIRECCION USD'!D2894,2)</f>
        <v>0.54</v>
      </c>
      <c r="R2894" s="190">
        <v>2887</v>
      </c>
      <c r="S2894" s="200">
        <f>TRUNC((('TARIFA ENTREGA A DIRECCION USD'!C2894-'TARIFA ENTREGA A DIRECCION USD'!D2894)/'TARIFA ENTREGA A DIRECCION USD'!D2894)+1,3)</f>
        <v>0.72399999999999998</v>
      </c>
      <c r="T2894" s="200">
        <f>TRUNC(('TARIFA ENTREGA A DIRECCION USD'!E2894-'TARIFA ENTREGA A DIRECCION USD'!D2894)/'TARIFA ENTREGA A DIRECCION USD'!D2894,3)</f>
        <v>0.25900000000000001</v>
      </c>
      <c r="U2894" s="200">
        <f>TRUNC(('TARIFA ENTREGA A DIRECCION USD'!F2894-'TARIFA ENTREGA A DIRECCION USD'!D2894)/'TARIFA ENTREGA A DIRECCION USD'!D2894,3)</f>
        <v>0.434</v>
      </c>
      <c r="V2894" s="200">
        <f>TRUNC(('TARIFA ENTREGA A DIRECCION USD'!G2894-'TARIFA ENTREGA A DIRECCION USD'!D2894)/'TARIFA ENTREGA A DIRECCION USD'!D2894,3)</f>
        <v>0.96599999999999997</v>
      </c>
      <c r="X2894" s="142">
        <v>16.12</v>
      </c>
      <c r="Y2894" s="190">
        <v>2887</v>
      </c>
      <c r="Z2894" s="200">
        <v>0.55000000000000004</v>
      </c>
      <c r="AA2894" s="200">
        <v>0.13</v>
      </c>
      <c r="AB2894" s="200">
        <v>0.3</v>
      </c>
      <c r="AC2894" s="200">
        <v>0.85</v>
      </c>
      <c r="AL2894"/>
      <c r="AM2894"/>
      <c r="AN2894"/>
      <c r="AO2894"/>
      <c r="AP2894"/>
      <c r="AQ2894"/>
      <c r="AR2894"/>
      <c r="AS2894"/>
      <c r="AT2894"/>
      <c r="AU2894"/>
    </row>
    <row r="2895" spans="17:47" x14ac:dyDescent="0.2">
      <c r="Q2895" s="142">
        <f>TRUNC('TARIFA ENTREGA A DIRECCION USD'!D2896-'TARIFA ENTREGA A DIRECCION USD'!D2895,2)</f>
        <v>0.54</v>
      </c>
      <c r="R2895" s="190">
        <v>2888</v>
      </c>
      <c r="S2895" s="200">
        <f>TRUNC((('TARIFA ENTREGA A DIRECCION USD'!C2895-'TARIFA ENTREGA A DIRECCION USD'!D2895)/'TARIFA ENTREGA A DIRECCION USD'!D2895)+1,3)</f>
        <v>0.72399999999999998</v>
      </c>
      <c r="T2895" s="200">
        <f>TRUNC(('TARIFA ENTREGA A DIRECCION USD'!E2895-'TARIFA ENTREGA A DIRECCION USD'!D2895)/'TARIFA ENTREGA A DIRECCION USD'!D2895,3)</f>
        <v>0.25900000000000001</v>
      </c>
      <c r="U2895" s="200">
        <f>TRUNC(('TARIFA ENTREGA A DIRECCION USD'!F2895-'TARIFA ENTREGA A DIRECCION USD'!D2895)/'TARIFA ENTREGA A DIRECCION USD'!D2895,3)</f>
        <v>0.434</v>
      </c>
      <c r="V2895" s="200">
        <f>TRUNC(('TARIFA ENTREGA A DIRECCION USD'!G2895-'TARIFA ENTREGA A DIRECCION USD'!D2895)/'TARIFA ENTREGA A DIRECCION USD'!D2895,3)</f>
        <v>0.96599999999999997</v>
      </c>
      <c r="X2895" s="142">
        <v>16.12</v>
      </c>
      <c r="Y2895" s="190">
        <v>2888</v>
      </c>
      <c r="Z2895" s="200">
        <v>0.55000000000000004</v>
      </c>
      <c r="AA2895" s="200">
        <v>0.13</v>
      </c>
      <c r="AB2895" s="200">
        <v>0.3</v>
      </c>
      <c r="AC2895" s="200">
        <v>0.85</v>
      </c>
      <c r="AL2895"/>
      <c r="AM2895"/>
      <c r="AN2895"/>
      <c r="AO2895"/>
      <c r="AP2895"/>
      <c r="AQ2895"/>
      <c r="AR2895"/>
      <c r="AS2895"/>
      <c r="AT2895"/>
      <c r="AU2895"/>
    </row>
    <row r="2896" spans="17:47" x14ac:dyDescent="0.2">
      <c r="Q2896" s="142">
        <f>TRUNC('TARIFA ENTREGA A DIRECCION USD'!D2897-'TARIFA ENTREGA A DIRECCION USD'!D2896,2)</f>
        <v>0.54</v>
      </c>
      <c r="R2896" s="190">
        <v>2889</v>
      </c>
      <c r="S2896" s="200">
        <f>TRUNC((('TARIFA ENTREGA A DIRECCION USD'!C2896-'TARIFA ENTREGA A DIRECCION USD'!D2896)/'TARIFA ENTREGA A DIRECCION USD'!D2896)+1,3)</f>
        <v>0.72399999999999998</v>
      </c>
      <c r="T2896" s="200">
        <f>TRUNC(('TARIFA ENTREGA A DIRECCION USD'!E2896-'TARIFA ENTREGA A DIRECCION USD'!D2896)/'TARIFA ENTREGA A DIRECCION USD'!D2896,3)</f>
        <v>0.25900000000000001</v>
      </c>
      <c r="U2896" s="200">
        <f>TRUNC(('TARIFA ENTREGA A DIRECCION USD'!F2896-'TARIFA ENTREGA A DIRECCION USD'!D2896)/'TARIFA ENTREGA A DIRECCION USD'!D2896,3)</f>
        <v>0.434</v>
      </c>
      <c r="V2896" s="200">
        <f>TRUNC(('TARIFA ENTREGA A DIRECCION USD'!G2896-'TARIFA ENTREGA A DIRECCION USD'!D2896)/'TARIFA ENTREGA A DIRECCION USD'!D2896,3)</f>
        <v>0.96599999999999997</v>
      </c>
      <c r="X2896" s="142">
        <v>16.12</v>
      </c>
      <c r="Y2896" s="190">
        <v>2889</v>
      </c>
      <c r="Z2896" s="200">
        <v>0.55000000000000004</v>
      </c>
      <c r="AA2896" s="200">
        <v>0.13</v>
      </c>
      <c r="AB2896" s="200">
        <v>0.3</v>
      </c>
      <c r="AC2896" s="200">
        <v>0.85</v>
      </c>
      <c r="AL2896"/>
      <c r="AM2896"/>
      <c r="AN2896"/>
      <c r="AO2896"/>
      <c r="AP2896"/>
      <c r="AQ2896"/>
      <c r="AR2896"/>
      <c r="AS2896"/>
      <c r="AT2896"/>
      <c r="AU2896"/>
    </row>
    <row r="2897" spans="17:47" x14ac:dyDescent="0.2">
      <c r="Q2897" s="142">
        <f>TRUNC('TARIFA ENTREGA A DIRECCION USD'!D2898-'TARIFA ENTREGA A DIRECCION USD'!D2897,2)</f>
        <v>0.54</v>
      </c>
      <c r="R2897" s="190">
        <v>2890</v>
      </c>
      <c r="S2897" s="200">
        <f>TRUNC((('TARIFA ENTREGA A DIRECCION USD'!C2897-'TARIFA ENTREGA A DIRECCION USD'!D2897)/'TARIFA ENTREGA A DIRECCION USD'!D2897)+1,3)</f>
        <v>0.72399999999999998</v>
      </c>
      <c r="T2897" s="200">
        <f>TRUNC(('TARIFA ENTREGA A DIRECCION USD'!E2897-'TARIFA ENTREGA A DIRECCION USD'!D2897)/'TARIFA ENTREGA A DIRECCION USD'!D2897,3)</f>
        <v>0.25900000000000001</v>
      </c>
      <c r="U2897" s="200">
        <f>TRUNC(('TARIFA ENTREGA A DIRECCION USD'!F2897-'TARIFA ENTREGA A DIRECCION USD'!D2897)/'TARIFA ENTREGA A DIRECCION USD'!D2897,3)</f>
        <v>0.434</v>
      </c>
      <c r="V2897" s="200">
        <f>TRUNC(('TARIFA ENTREGA A DIRECCION USD'!G2897-'TARIFA ENTREGA A DIRECCION USD'!D2897)/'TARIFA ENTREGA A DIRECCION USD'!D2897,3)</f>
        <v>0.96599999999999997</v>
      </c>
      <c r="X2897" s="142">
        <v>16.12</v>
      </c>
      <c r="Y2897" s="190">
        <v>2890</v>
      </c>
      <c r="Z2897" s="200">
        <v>0.55000000000000004</v>
      </c>
      <c r="AA2897" s="200">
        <v>0.13</v>
      </c>
      <c r="AB2897" s="200">
        <v>0.3</v>
      </c>
      <c r="AC2897" s="200">
        <v>0.85</v>
      </c>
      <c r="AL2897"/>
      <c r="AM2897"/>
      <c r="AN2897"/>
      <c r="AO2897"/>
      <c r="AP2897"/>
      <c r="AQ2897"/>
      <c r="AR2897"/>
      <c r="AS2897"/>
      <c r="AT2897"/>
      <c r="AU2897"/>
    </row>
    <row r="2898" spans="17:47" x14ac:dyDescent="0.2">
      <c r="Q2898" s="142">
        <f>TRUNC('TARIFA ENTREGA A DIRECCION USD'!D2899-'TARIFA ENTREGA A DIRECCION USD'!D2898,2)</f>
        <v>0.54</v>
      </c>
      <c r="R2898" s="190">
        <v>2891</v>
      </c>
      <c r="S2898" s="200">
        <f>TRUNC((('TARIFA ENTREGA A DIRECCION USD'!C2898-'TARIFA ENTREGA A DIRECCION USD'!D2898)/'TARIFA ENTREGA A DIRECCION USD'!D2898)+1,3)</f>
        <v>0.72399999999999998</v>
      </c>
      <c r="T2898" s="200">
        <f>TRUNC(('TARIFA ENTREGA A DIRECCION USD'!E2898-'TARIFA ENTREGA A DIRECCION USD'!D2898)/'TARIFA ENTREGA A DIRECCION USD'!D2898,3)</f>
        <v>0.25900000000000001</v>
      </c>
      <c r="U2898" s="200">
        <f>TRUNC(('TARIFA ENTREGA A DIRECCION USD'!F2898-'TARIFA ENTREGA A DIRECCION USD'!D2898)/'TARIFA ENTREGA A DIRECCION USD'!D2898,3)</f>
        <v>0.434</v>
      </c>
      <c r="V2898" s="200">
        <f>TRUNC(('TARIFA ENTREGA A DIRECCION USD'!G2898-'TARIFA ENTREGA A DIRECCION USD'!D2898)/'TARIFA ENTREGA A DIRECCION USD'!D2898,3)</f>
        <v>0.96599999999999997</v>
      </c>
      <c r="X2898" s="142">
        <v>16.12</v>
      </c>
      <c r="Y2898" s="190">
        <v>2891</v>
      </c>
      <c r="Z2898" s="200">
        <v>0.55000000000000004</v>
      </c>
      <c r="AA2898" s="200">
        <v>0.13</v>
      </c>
      <c r="AB2898" s="200">
        <v>0.3</v>
      </c>
      <c r="AC2898" s="200">
        <v>0.85</v>
      </c>
      <c r="AL2898"/>
      <c r="AM2898"/>
      <c r="AN2898"/>
      <c r="AO2898"/>
      <c r="AP2898"/>
      <c r="AQ2898"/>
      <c r="AR2898"/>
      <c r="AS2898"/>
      <c r="AT2898"/>
      <c r="AU2898"/>
    </row>
    <row r="2899" spans="17:47" x14ac:dyDescent="0.2">
      <c r="Q2899" s="142">
        <f>TRUNC('TARIFA ENTREGA A DIRECCION USD'!D2900-'TARIFA ENTREGA A DIRECCION USD'!D2899,2)</f>
        <v>0.54</v>
      </c>
      <c r="R2899" s="190">
        <v>2892</v>
      </c>
      <c r="S2899" s="200">
        <f>TRUNC((('TARIFA ENTREGA A DIRECCION USD'!C2899-'TARIFA ENTREGA A DIRECCION USD'!D2899)/'TARIFA ENTREGA A DIRECCION USD'!D2899)+1,3)</f>
        <v>0.72399999999999998</v>
      </c>
      <c r="T2899" s="200">
        <f>TRUNC(('TARIFA ENTREGA A DIRECCION USD'!E2899-'TARIFA ENTREGA A DIRECCION USD'!D2899)/'TARIFA ENTREGA A DIRECCION USD'!D2899,3)</f>
        <v>0.25900000000000001</v>
      </c>
      <c r="U2899" s="200">
        <f>TRUNC(('TARIFA ENTREGA A DIRECCION USD'!F2899-'TARIFA ENTREGA A DIRECCION USD'!D2899)/'TARIFA ENTREGA A DIRECCION USD'!D2899,3)</f>
        <v>0.434</v>
      </c>
      <c r="V2899" s="200">
        <f>TRUNC(('TARIFA ENTREGA A DIRECCION USD'!G2899-'TARIFA ENTREGA A DIRECCION USD'!D2899)/'TARIFA ENTREGA A DIRECCION USD'!D2899,3)</f>
        <v>0.96599999999999997</v>
      </c>
      <c r="X2899" s="142">
        <v>16.12</v>
      </c>
      <c r="Y2899" s="190">
        <v>2892</v>
      </c>
      <c r="Z2899" s="200">
        <v>0.55000000000000004</v>
      </c>
      <c r="AA2899" s="200">
        <v>0.13</v>
      </c>
      <c r="AB2899" s="200">
        <v>0.3</v>
      </c>
      <c r="AC2899" s="200">
        <v>0.85</v>
      </c>
      <c r="AL2899"/>
      <c r="AM2899"/>
      <c r="AN2899"/>
      <c r="AO2899"/>
      <c r="AP2899"/>
      <c r="AQ2899"/>
      <c r="AR2899"/>
      <c r="AS2899"/>
      <c r="AT2899"/>
      <c r="AU2899"/>
    </row>
    <row r="2900" spans="17:47" x14ac:dyDescent="0.2">
      <c r="Q2900" s="142">
        <f>TRUNC('TARIFA ENTREGA A DIRECCION USD'!D2901-'TARIFA ENTREGA A DIRECCION USD'!D2900,2)</f>
        <v>0.54</v>
      </c>
      <c r="R2900" s="190">
        <v>2893</v>
      </c>
      <c r="S2900" s="200">
        <f>TRUNC((('TARIFA ENTREGA A DIRECCION USD'!C2900-'TARIFA ENTREGA A DIRECCION USD'!D2900)/'TARIFA ENTREGA A DIRECCION USD'!D2900)+1,3)</f>
        <v>0.72399999999999998</v>
      </c>
      <c r="T2900" s="200">
        <f>TRUNC(('TARIFA ENTREGA A DIRECCION USD'!E2900-'TARIFA ENTREGA A DIRECCION USD'!D2900)/'TARIFA ENTREGA A DIRECCION USD'!D2900,3)</f>
        <v>0.25900000000000001</v>
      </c>
      <c r="U2900" s="200">
        <f>TRUNC(('TARIFA ENTREGA A DIRECCION USD'!F2900-'TARIFA ENTREGA A DIRECCION USD'!D2900)/'TARIFA ENTREGA A DIRECCION USD'!D2900,3)</f>
        <v>0.434</v>
      </c>
      <c r="V2900" s="200">
        <f>TRUNC(('TARIFA ENTREGA A DIRECCION USD'!G2900-'TARIFA ENTREGA A DIRECCION USD'!D2900)/'TARIFA ENTREGA A DIRECCION USD'!D2900,3)</f>
        <v>0.96599999999999997</v>
      </c>
      <c r="X2900" s="142">
        <v>16.12</v>
      </c>
      <c r="Y2900" s="190">
        <v>2893</v>
      </c>
      <c r="Z2900" s="200">
        <v>0.55000000000000004</v>
      </c>
      <c r="AA2900" s="200">
        <v>0.13</v>
      </c>
      <c r="AB2900" s="200">
        <v>0.3</v>
      </c>
      <c r="AC2900" s="200">
        <v>0.85</v>
      </c>
      <c r="AL2900"/>
      <c r="AM2900"/>
      <c r="AN2900"/>
      <c r="AO2900"/>
      <c r="AP2900"/>
      <c r="AQ2900"/>
      <c r="AR2900"/>
      <c r="AS2900"/>
      <c r="AT2900"/>
      <c r="AU2900"/>
    </row>
    <row r="2901" spans="17:47" x14ac:dyDescent="0.2">
      <c r="Q2901" s="142">
        <f>TRUNC('TARIFA ENTREGA A DIRECCION USD'!D2902-'TARIFA ENTREGA A DIRECCION USD'!D2901,2)</f>
        <v>0.54</v>
      </c>
      <c r="R2901" s="190">
        <v>2894</v>
      </c>
      <c r="S2901" s="200">
        <f>TRUNC((('TARIFA ENTREGA A DIRECCION USD'!C2901-'TARIFA ENTREGA A DIRECCION USD'!D2901)/'TARIFA ENTREGA A DIRECCION USD'!D2901)+1,3)</f>
        <v>0.72399999999999998</v>
      </c>
      <c r="T2901" s="200">
        <f>TRUNC(('TARIFA ENTREGA A DIRECCION USD'!E2901-'TARIFA ENTREGA A DIRECCION USD'!D2901)/'TARIFA ENTREGA A DIRECCION USD'!D2901,3)</f>
        <v>0.25900000000000001</v>
      </c>
      <c r="U2901" s="200">
        <f>TRUNC(('TARIFA ENTREGA A DIRECCION USD'!F2901-'TARIFA ENTREGA A DIRECCION USD'!D2901)/'TARIFA ENTREGA A DIRECCION USD'!D2901,3)</f>
        <v>0.434</v>
      </c>
      <c r="V2901" s="200">
        <f>TRUNC(('TARIFA ENTREGA A DIRECCION USD'!G2901-'TARIFA ENTREGA A DIRECCION USD'!D2901)/'TARIFA ENTREGA A DIRECCION USD'!D2901,3)</f>
        <v>0.96599999999999997</v>
      </c>
      <c r="X2901" s="142">
        <v>16.12</v>
      </c>
      <c r="Y2901" s="190">
        <v>2894</v>
      </c>
      <c r="Z2901" s="200">
        <v>0.55000000000000004</v>
      </c>
      <c r="AA2901" s="200">
        <v>0.13</v>
      </c>
      <c r="AB2901" s="200">
        <v>0.3</v>
      </c>
      <c r="AC2901" s="200">
        <v>0.85</v>
      </c>
      <c r="AL2901"/>
      <c r="AM2901"/>
      <c r="AN2901"/>
      <c r="AO2901"/>
      <c r="AP2901"/>
      <c r="AQ2901"/>
      <c r="AR2901"/>
      <c r="AS2901"/>
      <c r="AT2901"/>
      <c r="AU2901"/>
    </row>
    <row r="2902" spans="17:47" x14ac:dyDescent="0.2">
      <c r="Q2902" s="142">
        <f>TRUNC('TARIFA ENTREGA A DIRECCION USD'!D2903-'TARIFA ENTREGA A DIRECCION USD'!D2902,2)</f>
        <v>0.54</v>
      </c>
      <c r="R2902" s="190">
        <v>2895</v>
      </c>
      <c r="S2902" s="200">
        <f>TRUNC((('TARIFA ENTREGA A DIRECCION USD'!C2902-'TARIFA ENTREGA A DIRECCION USD'!D2902)/'TARIFA ENTREGA A DIRECCION USD'!D2902)+1,3)</f>
        <v>0.72399999999999998</v>
      </c>
      <c r="T2902" s="200">
        <f>TRUNC(('TARIFA ENTREGA A DIRECCION USD'!E2902-'TARIFA ENTREGA A DIRECCION USD'!D2902)/'TARIFA ENTREGA A DIRECCION USD'!D2902,3)</f>
        <v>0.25900000000000001</v>
      </c>
      <c r="U2902" s="200">
        <f>TRUNC(('TARIFA ENTREGA A DIRECCION USD'!F2902-'TARIFA ENTREGA A DIRECCION USD'!D2902)/'TARIFA ENTREGA A DIRECCION USD'!D2902,3)</f>
        <v>0.434</v>
      </c>
      <c r="V2902" s="200">
        <f>TRUNC(('TARIFA ENTREGA A DIRECCION USD'!G2902-'TARIFA ENTREGA A DIRECCION USD'!D2902)/'TARIFA ENTREGA A DIRECCION USD'!D2902,3)</f>
        <v>0.96599999999999997</v>
      </c>
      <c r="X2902" s="142">
        <v>16.12</v>
      </c>
      <c r="Y2902" s="190">
        <v>2895</v>
      </c>
      <c r="Z2902" s="200">
        <v>0.55000000000000004</v>
      </c>
      <c r="AA2902" s="200">
        <v>0.13</v>
      </c>
      <c r="AB2902" s="200">
        <v>0.3</v>
      </c>
      <c r="AC2902" s="200">
        <v>0.85</v>
      </c>
      <c r="AL2902"/>
      <c r="AM2902"/>
      <c r="AN2902"/>
      <c r="AO2902"/>
      <c r="AP2902"/>
      <c r="AQ2902"/>
      <c r="AR2902"/>
      <c r="AS2902"/>
      <c r="AT2902"/>
      <c r="AU2902"/>
    </row>
    <row r="2903" spans="17:47" x14ac:dyDescent="0.2">
      <c r="Q2903" s="142">
        <f>TRUNC('TARIFA ENTREGA A DIRECCION USD'!D2904-'TARIFA ENTREGA A DIRECCION USD'!D2903,2)</f>
        <v>0.54</v>
      </c>
      <c r="R2903" s="190">
        <v>2896</v>
      </c>
      <c r="S2903" s="200">
        <f>TRUNC((('TARIFA ENTREGA A DIRECCION USD'!C2903-'TARIFA ENTREGA A DIRECCION USD'!D2903)/'TARIFA ENTREGA A DIRECCION USD'!D2903)+1,3)</f>
        <v>0.72399999999999998</v>
      </c>
      <c r="T2903" s="200">
        <f>TRUNC(('TARIFA ENTREGA A DIRECCION USD'!E2903-'TARIFA ENTREGA A DIRECCION USD'!D2903)/'TARIFA ENTREGA A DIRECCION USD'!D2903,3)</f>
        <v>0.25900000000000001</v>
      </c>
      <c r="U2903" s="200">
        <f>TRUNC(('TARIFA ENTREGA A DIRECCION USD'!F2903-'TARIFA ENTREGA A DIRECCION USD'!D2903)/'TARIFA ENTREGA A DIRECCION USD'!D2903,3)</f>
        <v>0.434</v>
      </c>
      <c r="V2903" s="200">
        <f>TRUNC(('TARIFA ENTREGA A DIRECCION USD'!G2903-'TARIFA ENTREGA A DIRECCION USD'!D2903)/'TARIFA ENTREGA A DIRECCION USD'!D2903,3)</f>
        <v>0.96599999999999997</v>
      </c>
      <c r="X2903" s="142">
        <v>16.12</v>
      </c>
      <c r="Y2903" s="190">
        <v>2896</v>
      </c>
      <c r="Z2903" s="200">
        <v>0.55000000000000004</v>
      </c>
      <c r="AA2903" s="200">
        <v>0.13</v>
      </c>
      <c r="AB2903" s="200">
        <v>0.3</v>
      </c>
      <c r="AC2903" s="200">
        <v>0.85</v>
      </c>
      <c r="AL2903"/>
      <c r="AM2903"/>
      <c r="AN2903"/>
      <c r="AO2903"/>
      <c r="AP2903"/>
      <c r="AQ2903"/>
      <c r="AR2903"/>
      <c r="AS2903"/>
      <c r="AT2903"/>
      <c r="AU2903"/>
    </row>
    <row r="2904" spans="17:47" x14ac:dyDescent="0.2">
      <c r="Q2904" s="142">
        <f>TRUNC('TARIFA ENTREGA A DIRECCION USD'!D2905-'TARIFA ENTREGA A DIRECCION USD'!D2904,2)</f>
        <v>0.54</v>
      </c>
      <c r="R2904" s="190">
        <v>2897</v>
      </c>
      <c r="S2904" s="200">
        <f>TRUNC((('TARIFA ENTREGA A DIRECCION USD'!C2904-'TARIFA ENTREGA A DIRECCION USD'!D2904)/'TARIFA ENTREGA A DIRECCION USD'!D2904)+1,3)</f>
        <v>0.72399999999999998</v>
      </c>
      <c r="T2904" s="200">
        <f>TRUNC(('TARIFA ENTREGA A DIRECCION USD'!E2904-'TARIFA ENTREGA A DIRECCION USD'!D2904)/'TARIFA ENTREGA A DIRECCION USD'!D2904,3)</f>
        <v>0.25900000000000001</v>
      </c>
      <c r="U2904" s="200">
        <f>TRUNC(('TARIFA ENTREGA A DIRECCION USD'!F2904-'TARIFA ENTREGA A DIRECCION USD'!D2904)/'TARIFA ENTREGA A DIRECCION USD'!D2904,3)</f>
        <v>0.434</v>
      </c>
      <c r="V2904" s="200">
        <f>TRUNC(('TARIFA ENTREGA A DIRECCION USD'!G2904-'TARIFA ENTREGA A DIRECCION USD'!D2904)/'TARIFA ENTREGA A DIRECCION USD'!D2904,3)</f>
        <v>0.96599999999999997</v>
      </c>
      <c r="X2904" s="142">
        <v>16.12</v>
      </c>
      <c r="Y2904" s="190">
        <v>2897</v>
      </c>
      <c r="Z2904" s="200">
        <v>0.55000000000000004</v>
      </c>
      <c r="AA2904" s="200">
        <v>0.13</v>
      </c>
      <c r="AB2904" s="200">
        <v>0.3</v>
      </c>
      <c r="AC2904" s="200">
        <v>0.85</v>
      </c>
      <c r="AL2904"/>
      <c r="AM2904"/>
      <c r="AN2904"/>
      <c r="AO2904"/>
      <c r="AP2904"/>
      <c r="AQ2904"/>
      <c r="AR2904"/>
      <c r="AS2904"/>
      <c r="AT2904"/>
      <c r="AU2904"/>
    </row>
    <row r="2905" spans="17:47" x14ac:dyDescent="0.2">
      <c r="Q2905" s="142">
        <f>TRUNC('TARIFA ENTREGA A DIRECCION USD'!D2906-'TARIFA ENTREGA A DIRECCION USD'!D2905,2)</f>
        <v>0.54</v>
      </c>
      <c r="R2905" s="190">
        <v>2898</v>
      </c>
      <c r="S2905" s="200">
        <f>TRUNC((('TARIFA ENTREGA A DIRECCION USD'!C2905-'TARIFA ENTREGA A DIRECCION USD'!D2905)/'TARIFA ENTREGA A DIRECCION USD'!D2905)+1,3)</f>
        <v>0.72399999999999998</v>
      </c>
      <c r="T2905" s="200">
        <f>TRUNC(('TARIFA ENTREGA A DIRECCION USD'!E2905-'TARIFA ENTREGA A DIRECCION USD'!D2905)/'TARIFA ENTREGA A DIRECCION USD'!D2905,3)</f>
        <v>0.25900000000000001</v>
      </c>
      <c r="U2905" s="200">
        <f>TRUNC(('TARIFA ENTREGA A DIRECCION USD'!F2905-'TARIFA ENTREGA A DIRECCION USD'!D2905)/'TARIFA ENTREGA A DIRECCION USD'!D2905,3)</f>
        <v>0.434</v>
      </c>
      <c r="V2905" s="200">
        <f>TRUNC(('TARIFA ENTREGA A DIRECCION USD'!G2905-'TARIFA ENTREGA A DIRECCION USD'!D2905)/'TARIFA ENTREGA A DIRECCION USD'!D2905,3)</f>
        <v>0.96599999999999997</v>
      </c>
      <c r="X2905" s="142">
        <v>16.12</v>
      </c>
      <c r="Y2905" s="190">
        <v>2898</v>
      </c>
      <c r="Z2905" s="200">
        <v>0.55000000000000004</v>
      </c>
      <c r="AA2905" s="200">
        <v>0.13</v>
      </c>
      <c r="AB2905" s="200">
        <v>0.3</v>
      </c>
      <c r="AC2905" s="200">
        <v>0.85</v>
      </c>
      <c r="AL2905"/>
      <c r="AM2905"/>
      <c r="AN2905"/>
      <c r="AO2905"/>
      <c r="AP2905"/>
      <c r="AQ2905"/>
      <c r="AR2905"/>
      <c r="AS2905"/>
      <c r="AT2905"/>
      <c r="AU2905"/>
    </row>
    <row r="2906" spans="17:47" x14ac:dyDescent="0.2">
      <c r="Q2906" s="142">
        <f>TRUNC('TARIFA ENTREGA A DIRECCION USD'!D2907-'TARIFA ENTREGA A DIRECCION USD'!D2906,2)</f>
        <v>0.54</v>
      </c>
      <c r="R2906" s="190">
        <v>2899</v>
      </c>
      <c r="S2906" s="200">
        <f>TRUNC((('TARIFA ENTREGA A DIRECCION USD'!C2906-'TARIFA ENTREGA A DIRECCION USD'!D2906)/'TARIFA ENTREGA A DIRECCION USD'!D2906)+1,3)</f>
        <v>0.72399999999999998</v>
      </c>
      <c r="T2906" s="200">
        <f>TRUNC(('TARIFA ENTREGA A DIRECCION USD'!E2906-'TARIFA ENTREGA A DIRECCION USD'!D2906)/'TARIFA ENTREGA A DIRECCION USD'!D2906,3)</f>
        <v>0.25900000000000001</v>
      </c>
      <c r="U2906" s="200">
        <f>TRUNC(('TARIFA ENTREGA A DIRECCION USD'!F2906-'TARIFA ENTREGA A DIRECCION USD'!D2906)/'TARIFA ENTREGA A DIRECCION USD'!D2906,3)</f>
        <v>0.434</v>
      </c>
      <c r="V2906" s="200">
        <f>TRUNC(('TARIFA ENTREGA A DIRECCION USD'!G2906-'TARIFA ENTREGA A DIRECCION USD'!D2906)/'TARIFA ENTREGA A DIRECCION USD'!D2906,3)</f>
        <v>0.96599999999999997</v>
      </c>
      <c r="X2906" s="142">
        <v>16.12</v>
      </c>
      <c r="Y2906" s="190">
        <v>2899</v>
      </c>
      <c r="Z2906" s="200">
        <v>0.55000000000000004</v>
      </c>
      <c r="AA2906" s="200">
        <v>0.13</v>
      </c>
      <c r="AB2906" s="200">
        <v>0.3</v>
      </c>
      <c r="AC2906" s="200">
        <v>0.85</v>
      </c>
      <c r="AL2906"/>
      <c r="AM2906"/>
      <c r="AN2906"/>
      <c r="AO2906"/>
      <c r="AP2906"/>
      <c r="AQ2906"/>
      <c r="AR2906"/>
      <c r="AS2906"/>
      <c r="AT2906"/>
      <c r="AU2906"/>
    </row>
    <row r="2907" spans="17:47" x14ac:dyDescent="0.2">
      <c r="Q2907" s="142">
        <f>TRUNC('TARIFA ENTREGA A DIRECCION USD'!D2908-'TARIFA ENTREGA A DIRECCION USD'!D2907,2)</f>
        <v>0.54</v>
      </c>
      <c r="R2907" s="190">
        <v>2900</v>
      </c>
      <c r="S2907" s="200">
        <f>TRUNC((('TARIFA ENTREGA A DIRECCION USD'!C2907-'TARIFA ENTREGA A DIRECCION USD'!D2907)/'TARIFA ENTREGA A DIRECCION USD'!D2907)+1,3)</f>
        <v>0.72399999999999998</v>
      </c>
      <c r="T2907" s="200">
        <f>TRUNC(('TARIFA ENTREGA A DIRECCION USD'!E2907-'TARIFA ENTREGA A DIRECCION USD'!D2907)/'TARIFA ENTREGA A DIRECCION USD'!D2907,3)</f>
        <v>0.25900000000000001</v>
      </c>
      <c r="U2907" s="200">
        <f>TRUNC(('TARIFA ENTREGA A DIRECCION USD'!F2907-'TARIFA ENTREGA A DIRECCION USD'!D2907)/'TARIFA ENTREGA A DIRECCION USD'!D2907,3)</f>
        <v>0.434</v>
      </c>
      <c r="V2907" s="200">
        <f>TRUNC(('TARIFA ENTREGA A DIRECCION USD'!G2907-'TARIFA ENTREGA A DIRECCION USD'!D2907)/'TARIFA ENTREGA A DIRECCION USD'!D2907,3)</f>
        <v>0.96599999999999997</v>
      </c>
      <c r="X2907" s="142">
        <v>16.12</v>
      </c>
      <c r="Y2907" s="190">
        <v>2900</v>
      </c>
      <c r="Z2907" s="200">
        <v>0.55000000000000004</v>
      </c>
      <c r="AA2907" s="200">
        <v>0.13</v>
      </c>
      <c r="AB2907" s="200">
        <v>0.3</v>
      </c>
      <c r="AC2907" s="200">
        <v>0.85</v>
      </c>
      <c r="AL2907"/>
      <c r="AM2907"/>
      <c r="AN2907"/>
      <c r="AO2907"/>
      <c r="AP2907"/>
      <c r="AQ2907"/>
      <c r="AR2907"/>
      <c r="AS2907"/>
      <c r="AT2907"/>
      <c r="AU2907"/>
    </row>
    <row r="2908" spans="17:47" x14ac:dyDescent="0.2">
      <c r="Q2908" s="142">
        <f>TRUNC('TARIFA ENTREGA A DIRECCION USD'!D2909-'TARIFA ENTREGA A DIRECCION USD'!D2908,2)</f>
        <v>0.54</v>
      </c>
      <c r="R2908" s="190">
        <v>2901</v>
      </c>
      <c r="S2908" s="200">
        <f>TRUNC((('TARIFA ENTREGA A DIRECCION USD'!C2908-'TARIFA ENTREGA A DIRECCION USD'!D2908)/'TARIFA ENTREGA A DIRECCION USD'!D2908)+1,3)</f>
        <v>0.72399999999999998</v>
      </c>
      <c r="T2908" s="200">
        <f>TRUNC(('TARIFA ENTREGA A DIRECCION USD'!E2908-'TARIFA ENTREGA A DIRECCION USD'!D2908)/'TARIFA ENTREGA A DIRECCION USD'!D2908,3)</f>
        <v>0.25900000000000001</v>
      </c>
      <c r="U2908" s="200">
        <f>TRUNC(('TARIFA ENTREGA A DIRECCION USD'!F2908-'TARIFA ENTREGA A DIRECCION USD'!D2908)/'TARIFA ENTREGA A DIRECCION USD'!D2908,3)</f>
        <v>0.434</v>
      </c>
      <c r="V2908" s="200">
        <f>TRUNC(('TARIFA ENTREGA A DIRECCION USD'!G2908-'TARIFA ENTREGA A DIRECCION USD'!D2908)/'TARIFA ENTREGA A DIRECCION USD'!D2908,3)</f>
        <v>0.96599999999999997</v>
      </c>
      <c r="X2908" s="142">
        <v>16.12</v>
      </c>
      <c r="Y2908" s="190">
        <v>2901</v>
      </c>
      <c r="Z2908" s="200">
        <v>0.55000000000000004</v>
      </c>
      <c r="AA2908" s="200">
        <v>0.13</v>
      </c>
      <c r="AB2908" s="200">
        <v>0.3</v>
      </c>
      <c r="AC2908" s="200">
        <v>0.85</v>
      </c>
      <c r="AL2908"/>
      <c r="AM2908"/>
      <c r="AN2908"/>
      <c r="AO2908"/>
      <c r="AP2908"/>
      <c r="AQ2908"/>
      <c r="AR2908"/>
      <c r="AS2908"/>
      <c r="AT2908"/>
      <c r="AU2908"/>
    </row>
    <row r="2909" spans="17:47" x14ac:dyDescent="0.2">
      <c r="Q2909" s="142">
        <f>TRUNC('TARIFA ENTREGA A DIRECCION USD'!D2910-'TARIFA ENTREGA A DIRECCION USD'!D2909,2)</f>
        <v>0.54</v>
      </c>
      <c r="R2909" s="190">
        <v>2902</v>
      </c>
      <c r="S2909" s="200">
        <f>TRUNC((('TARIFA ENTREGA A DIRECCION USD'!C2909-'TARIFA ENTREGA A DIRECCION USD'!D2909)/'TARIFA ENTREGA A DIRECCION USD'!D2909)+1,3)</f>
        <v>0.72399999999999998</v>
      </c>
      <c r="T2909" s="200">
        <f>TRUNC(('TARIFA ENTREGA A DIRECCION USD'!E2909-'TARIFA ENTREGA A DIRECCION USD'!D2909)/'TARIFA ENTREGA A DIRECCION USD'!D2909,3)</f>
        <v>0.25900000000000001</v>
      </c>
      <c r="U2909" s="200">
        <f>TRUNC(('TARIFA ENTREGA A DIRECCION USD'!F2909-'TARIFA ENTREGA A DIRECCION USD'!D2909)/'TARIFA ENTREGA A DIRECCION USD'!D2909,3)</f>
        <v>0.434</v>
      </c>
      <c r="V2909" s="200">
        <f>TRUNC(('TARIFA ENTREGA A DIRECCION USD'!G2909-'TARIFA ENTREGA A DIRECCION USD'!D2909)/'TARIFA ENTREGA A DIRECCION USD'!D2909,3)</f>
        <v>0.96599999999999997</v>
      </c>
      <c r="X2909" s="142">
        <v>16.12</v>
      </c>
      <c r="Y2909" s="190">
        <v>2902</v>
      </c>
      <c r="Z2909" s="200">
        <v>0.55000000000000004</v>
      </c>
      <c r="AA2909" s="200">
        <v>0.13</v>
      </c>
      <c r="AB2909" s="200">
        <v>0.3</v>
      </c>
      <c r="AC2909" s="200">
        <v>0.85</v>
      </c>
      <c r="AL2909"/>
      <c r="AM2909"/>
      <c r="AN2909"/>
      <c r="AO2909"/>
      <c r="AP2909"/>
      <c r="AQ2909"/>
      <c r="AR2909"/>
      <c r="AS2909"/>
      <c r="AT2909"/>
      <c r="AU2909"/>
    </row>
    <row r="2910" spans="17:47" x14ac:dyDescent="0.2">
      <c r="Q2910" s="142">
        <f>TRUNC('TARIFA ENTREGA A DIRECCION USD'!D2911-'TARIFA ENTREGA A DIRECCION USD'!D2910,2)</f>
        <v>0.54</v>
      </c>
      <c r="R2910" s="190">
        <v>2903</v>
      </c>
      <c r="S2910" s="200">
        <f>TRUNC((('TARIFA ENTREGA A DIRECCION USD'!C2910-'TARIFA ENTREGA A DIRECCION USD'!D2910)/'TARIFA ENTREGA A DIRECCION USD'!D2910)+1,3)</f>
        <v>0.72399999999999998</v>
      </c>
      <c r="T2910" s="200">
        <f>TRUNC(('TARIFA ENTREGA A DIRECCION USD'!E2910-'TARIFA ENTREGA A DIRECCION USD'!D2910)/'TARIFA ENTREGA A DIRECCION USD'!D2910,3)</f>
        <v>0.25900000000000001</v>
      </c>
      <c r="U2910" s="200">
        <f>TRUNC(('TARIFA ENTREGA A DIRECCION USD'!F2910-'TARIFA ENTREGA A DIRECCION USD'!D2910)/'TARIFA ENTREGA A DIRECCION USD'!D2910,3)</f>
        <v>0.434</v>
      </c>
      <c r="V2910" s="200">
        <f>TRUNC(('TARIFA ENTREGA A DIRECCION USD'!G2910-'TARIFA ENTREGA A DIRECCION USD'!D2910)/'TARIFA ENTREGA A DIRECCION USD'!D2910,3)</f>
        <v>0.96599999999999997</v>
      </c>
      <c r="X2910" s="142">
        <v>16.12</v>
      </c>
      <c r="Y2910" s="190">
        <v>2903</v>
      </c>
      <c r="Z2910" s="200">
        <v>0.55000000000000004</v>
      </c>
      <c r="AA2910" s="200">
        <v>0.13</v>
      </c>
      <c r="AB2910" s="200">
        <v>0.3</v>
      </c>
      <c r="AC2910" s="200">
        <v>0.85</v>
      </c>
      <c r="AL2910"/>
      <c r="AM2910"/>
      <c r="AN2910"/>
      <c r="AO2910"/>
      <c r="AP2910"/>
      <c r="AQ2910"/>
      <c r="AR2910"/>
      <c r="AS2910"/>
      <c r="AT2910"/>
      <c r="AU2910"/>
    </row>
    <row r="2911" spans="17:47" x14ac:dyDescent="0.2">
      <c r="Q2911" s="142">
        <f>TRUNC('TARIFA ENTREGA A DIRECCION USD'!D2912-'TARIFA ENTREGA A DIRECCION USD'!D2911,2)</f>
        <v>0.54</v>
      </c>
      <c r="R2911" s="190">
        <v>2904</v>
      </c>
      <c r="S2911" s="200">
        <f>TRUNC((('TARIFA ENTREGA A DIRECCION USD'!C2911-'TARIFA ENTREGA A DIRECCION USD'!D2911)/'TARIFA ENTREGA A DIRECCION USD'!D2911)+1,3)</f>
        <v>0.72399999999999998</v>
      </c>
      <c r="T2911" s="200">
        <f>TRUNC(('TARIFA ENTREGA A DIRECCION USD'!E2911-'TARIFA ENTREGA A DIRECCION USD'!D2911)/'TARIFA ENTREGA A DIRECCION USD'!D2911,3)</f>
        <v>0.25900000000000001</v>
      </c>
      <c r="U2911" s="200">
        <f>TRUNC(('TARIFA ENTREGA A DIRECCION USD'!F2911-'TARIFA ENTREGA A DIRECCION USD'!D2911)/'TARIFA ENTREGA A DIRECCION USD'!D2911,3)</f>
        <v>0.434</v>
      </c>
      <c r="V2911" s="200">
        <f>TRUNC(('TARIFA ENTREGA A DIRECCION USD'!G2911-'TARIFA ENTREGA A DIRECCION USD'!D2911)/'TARIFA ENTREGA A DIRECCION USD'!D2911,3)</f>
        <v>0.96599999999999997</v>
      </c>
      <c r="X2911" s="142">
        <v>16.12</v>
      </c>
      <c r="Y2911" s="190">
        <v>2904</v>
      </c>
      <c r="Z2911" s="200">
        <v>0.55000000000000004</v>
      </c>
      <c r="AA2911" s="200">
        <v>0.13</v>
      </c>
      <c r="AB2911" s="200">
        <v>0.3</v>
      </c>
      <c r="AC2911" s="200">
        <v>0.85</v>
      </c>
      <c r="AL2911"/>
      <c r="AM2911"/>
      <c r="AN2911"/>
      <c r="AO2911"/>
      <c r="AP2911"/>
      <c r="AQ2911"/>
      <c r="AR2911"/>
      <c r="AS2911"/>
      <c r="AT2911"/>
      <c r="AU2911"/>
    </row>
    <row r="2912" spans="17:47" x14ac:dyDescent="0.2">
      <c r="Q2912" s="142">
        <f>TRUNC('TARIFA ENTREGA A DIRECCION USD'!D2913-'TARIFA ENTREGA A DIRECCION USD'!D2912,2)</f>
        <v>0.54</v>
      </c>
      <c r="R2912" s="190">
        <v>2905</v>
      </c>
      <c r="S2912" s="200">
        <f>TRUNC((('TARIFA ENTREGA A DIRECCION USD'!C2912-'TARIFA ENTREGA A DIRECCION USD'!D2912)/'TARIFA ENTREGA A DIRECCION USD'!D2912)+1,3)</f>
        <v>0.72399999999999998</v>
      </c>
      <c r="T2912" s="200">
        <f>TRUNC(('TARIFA ENTREGA A DIRECCION USD'!E2912-'TARIFA ENTREGA A DIRECCION USD'!D2912)/'TARIFA ENTREGA A DIRECCION USD'!D2912,3)</f>
        <v>0.25900000000000001</v>
      </c>
      <c r="U2912" s="200">
        <f>TRUNC(('TARIFA ENTREGA A DIRECCION USD'!F2912-'TARIFA ENTREGA A DIRECCION USD'!D2912)/'TARIFA ENTREGA A DIRECCION USD'!D2912,3)</f>
        <v>0.434</v>
      </c>
      <c r="V2912" s="200">
        <f>TRUNC(('TARIFA ENTREGA A DIRECCION USD'!G2912-'TARIFA ENTREGA A DIRECCION USD'!D2912)/'TARIFA ENTREGA A DIRECCION USD'!D2912,3)</f>
        <v>0.96599999999999997</v>
      </c>
      <c r="X2912" s="142">
        <v>16.12</v>
      </c>
      <c r="Y2912" s="190">
        <v>2905</v>
      </c>
      <c r="Z2912" s="200">
        <v>0.55000000000000004</v>
      </c>
      <c r="AA2912" s="200">
        <v>0.13</v>
      </c>
      <c r="AB2912" s="200">
        <v>0.3</v>
      </c>
      <c r="AC2912" s="200">
        <v>0.85</v>
      </c>
      <c r="AL2912"/>
      <c r="AM2912"/>
      <c r="AN2912"/>
      <c r="AO2912"/>
      <c r="AP2912"/>
      <c r="AQ2912"/>
      <c r="AR2912"/>
      <c r="AS2912"/>
      <c r="AT2912"/>
      <c r="AU2912"/>
    </row>
    <row r="2913" spans="17:47" x14ac:dyDescent="0.2">
      <c r="Q2913" s="142">
        <f>TRUNC('TARIFA ENTREGA A DIRECCION USD'!D2914-'TARIFA ENTREGA A DIRECCION USD'!D2913,2)</f>
        <v>0.54</v>
      </c>
      <c r="R2913" s="190">
        <v>2906</v>
      </c>
      <c r="S2913" s="200">
        <f>TRUNC((('TARIFA ENTREGA A DIRECCION USD'!C2913-'TARIFA ENTREGA A DIRECCION USD'!D2913)/'TARIFA ENTREGA A DIRECCION USD'!D2913)+1,3)</f>
        <v>0.72399999999999998</v>
      </c>
      <c r="T2913" s="200">
        <f>TRUNC(('TARIFA ENTREGA A DIRECCION USD'!E2913-'TARIFA ENTREGA A DIRECCION USD'!D2913)/'TARIFA ENTREGA A DIRECCION USD'!D2913,3)</f>
        <v>0.25900000000000001</v>
      </c>
      <c r="U2913" s="200">
        <f>TRUNC(('TARIFA ENTREGA A DIRECCION USD'!F2913-'TARIFA ENTREGA A DIRECCION USD'!D2913)/'TARIFA ENTREGA A DIRECCION USD'!D2913,3)</f>
        <v>0.434</v>
      </c>
      <c r="V2913" s="200">
        <f>TRUNC(('TARIFA ENTREGA A DIRECCION USD'!G2913-'TARIFA ENTREGA A DIRECCION USD'!D2913)/'TARIFA ENTREGA A DIRECCION USD'!D2913,3)</f>
        <v>0.96599999999999997</v>
      </c>
      <c r="X2913" s="142">
        <v>16.12</v>
      </c>
      <c r="Y2913" s="190">
        <v>2906</v>
      </c>
      <c r="Z2913" s="200">
        <v>0.55000000000000004</v>
      </c>
      <c r="AA2913" s="200">
        <v>0.13</v>
      </c>
      <c r="AB2913" s="200">
        <v>0.3</v>
      </c>
      <c r="AC2913" s="200">
        <v>0.85</v>
      </c>
      <c r="AL2913"/>
      <c r="AM2913"/>
      <c r="AN2913"/>
      <c r="AO2913"/>
      <c r="AP2913"/>
      <c r="AQ2913"/>
      <c r="AR2913"/>
      <c r="AS2913"/>
      <c r="AT2913"/>
      <c r="AU2913"/>
    </row>
    <row r="2914" spans="17:47" x14ac:dyDescent="0.2">
      <c r="Q2914" s="142">
        <f>TRUNC('TARIFA ENTREGA A DIRECCION USD'!D2915-'TARIFA ENTREGA A DIRECCION USD'!D2914,2)</f>
        <v>0.54</v>
      </c>
      <c r="R2914" s="190">
        <v>2907</v>
      </c>
      <c r="S2914" s="200">
        <f>TRUNC((('TARIFA ENTREGA A DIRECCION USD'!C2914-'TARIFA ENTREGA A DIRECCION USD'!D2914)/'TARIFA ENTREGA A DIRECCION USD'!D2914)+1,3)</f>
        <v>0.72399999999999998</v>
      </c>
      <c r="T2914" s="200">
        <f>TRUNC(('TARIFA ENTREGA A DIRECCION USD'!E2914-'TARIFA ENTREGA A DIRECCION USD'!D2914)/'TARIFA ENTREGA A DIRECCION USD'!D2914,3)</f>
        <v>0.25900000000000001</v>
      </c>
      <c r="U2914" s="200">
        <f>TRUNC(('TARIFA ENTREGA A DIRECCION USD'!F2914-'TARIFA ENTREGA A DIRECCION USD'!D2914)/'TARIFA ENTREGA A DIRECCION USD'!D2914,3)</f>
        <v>0.434</v>
      </c>
      <c r="V2914" s="200">
        <f>TRUNC(('TARIFA ENTREGA A DIRECCION USD'!G2914-'TARIFA ENTREGA A DIRECCION USD'!D2914)/'TARIFA ENTREGA A DIRECCION USD'!D2914,3)</f>
        <v>0.96599999999999997</v>
      </c>
      <c r="X2914" s="142">
        <v>16.12</v>
      </c>
      <c r="Y2914" s="190">
        <v>2907</v>
      </c>
      <c r="Z2914" s="200">
        <v>0.55000000000000004</v>
      </c>
      <c r="AA2914" s="200">
        <v>0.13</v>
      </c>
      <c r="AB2914" s="200">
        <v>0.3</v>
      </c>
      <c r="AC2914" s="200">
        <v>0.85</v>
      </c>
      <c r="AL2914"/>
      <c r="AM2914"/>
      <c r="AN2914"/>
      <c r="AO2914"/>
      <c r="AP2914"/>
      <c r="AQ2914"/>
      <c r="AR2914"/>
      <c r="AS2914"/>
      <c r="AT2914"/>
      <c r="AU2914"/>
    </row>
    <row r="2915" spans="17:47" x14ac:dyDescent="0.2">
      <c r="Q2915" s="142">
        <f>TRUNC('TARIFA ENTREGA A DIRECCION USD'!D2916-'TARIFA ENTREGA A DIRECCION USD'!D2915,2)</f>
        <v>0.54</v>
      </c>
      <c r="R2915" s="190">
        <v>2908</v>
      </c>
      <c r="S2915" s="200">
        <f>TRUNC((('TARIFA ENTREGA A DIRECCION USD'!C2915-'TARIFA ENTREGA A DIRECCION USD'!D2915)/'TARIFA ENTREGA A DIRECCION USD'!D2915)+1,3)</f>
        <v>0.72399999999999998</v>
      </c>
      <c r="T2915" s="200">
        <f>TRUNC(('TARIFA ENTREGA A DIRECCION USD'!E2915-'TARIFA ENTREGA A DIRECCION USD'!D2915)/'TARIFA ENTREGA A DIRECCION USD'!D2915,3)</f>
        <v>0.25900000000000001</v>
      </c>
      <c r="U2915" s="200">
        <f>TRUNC(('TARIFA ENTREGA A DIRECCION USD'!F2915-'TARIFA ENTREGA A DIRECCION USD'!D2915)/'TARIFA ENTREGA A DIRECCION USD'!D2915,3)</f>
        <v>0.434</v>
      </c>
      <c r="V2915" s="200">
        <f>TRUNC(('TARIFA ENTREGA A DIRECCION USD'!G2915-'TARIFA ENTREGA A DIRECCION USD'!D2915)/'TARIFA ENTREGA A DIRECCION USD'!D2915,3)</f>
        <v>0.96599999999999997</v>
      </c>
      <c r="X2915" s="142">
        <v>16.12</v>
      </c>
      <c r="Y2915" s="190">
        <v>2908</v>
      </c>
      <c r="Z2915" s="200">
        <v>0.55000000000000004</v>
      </c>
      <c r="AA2915" s="200">
        <v>0.13</v>
      </c>
      <c r="AB2915" s="200">
        <v>0.3</v>
      </c>
      <c r="AC2915" s="200">
        <v>0.85</v>
      </c>
      <c r="AL2915"/>
      <c r="AM2915"/>
      <c r="AN2915"/>
      <c r="AO2915"/>
      <c r="AP2915"/>
      <c r="AQ2915"/>
      <c r="AR2915"/>
      <c r="AS2915"/>
      <c r="AT2915"/>
      <c r="AU2915"/>
    </row>
    <row r="2916" spans="17:47" x14ac:dyDescent="0.2">
      <c r="Q2916" s="142">
        <f>TRUNC('TARIFA ENTREGA A DIRECCION USD'!D2917-'TARIFA ENTREGA A DIRECCION USD'!D2916,2)</f>
        <v>0.54</v>
      </c>
      <c r="R2916" s="190">
        <v>2909</v>
      </c>
      <c r="S2916" s="200">
        <f>TRUNC((('TARIFA ENTREGA A DIRECCION USD'!C2916-'TARIFA ENTREGA A DIRECCION USD'!D2916)/'TARIFA ENTREGA A DIRECCION USD'!D2916)+1,3)</f>
        <v>0.72399999999999998</v>
      </c>
      <c r="T2916" s="200">
        <f>TRUNC(('TARIFA ENTREGA A DIRECCION USD'!E2916-'TARIFA ENTREGA A DIRECCION USD'!D2916)/'TARIFA ENTREGA A DIRECCION USD'!D2916,3)</f>
        <v>0.25900000000000001</v>
      </c>
      <c r="U2916" s="200">
        <f>TRUNC(('TARIFA ENTREGA A DIRECCION USD'!F2916-'TARIFA ENTREGA A DIRECCION USD'!D2916)/'TARIFA ENTREGA A DIRECCION USD'!D2916,3)</f>
        <v>0.434</v>
      </c>
      <c r="V2916" s="200">
        <f>TRUNC(('TARIFA ENTREGA A DIRECCION USD'!G2916-'TARIFA ENTREGA A DIRECCION USD'!D2916)/'TARIFA ENTREGA A DIRECCION USD'!D2916,3)</f>
        <v>0.96599999999999997</v>
      </c>
      <c r="X2916" s="142">
        <v>16.12</v>
      </c>
      <c r="Y2916" s="190">
        <v>2909</v>
      </c>
      <c r="Z2916" s="200">
        <v>0.55000000000000004</v>
      </c>
      <c r="AA2916" s="200">
        <v>0.13</v>
      </c>
      <c r="AB2916" s="200">
        <v>0.3</v>
      </c>
      <c r="AC2916" s="200">
        <v>0.85</v>
      </c>
      <c r="AL2916"/>
      <c r="AM2916"/>
      <c r="AN2916"/>
      <c r="AO2916"/>
      <c r="AP2916"/>
      <c r="AQ2916"/>
      <c r="AR2916"/>
      <c r="AS2916"/>
      <c r="AT2916"/>
      <c r="AU2916"/>
    </row>
    <row r="2917" spans="17:47" x14ac:dyDescent="0.2">
      <c r="Q2917" s="142">
        <f>TRUNC('TARIFA ENTREGA A DIRECCION USD'!D2918-'TARIFA ENTREGA A DIRECCION USD'!D2917,2)</f>
        <v>0.54</v>
      </c>
      <c r="R2917" s="190">
        <v>2910</v>
      </c>
      <c r="S2917" s="200">
        <f>TRUNC((('TARIFA ENTREGA A DIRECCION USD'!C2917-'TARIFA ENTREGA A DIRECCION USD'!D2917)/'TARIFA ENTREGA A DIRECCION USD'!D2917)+1,3)</f>
        <v>0.72399999999999998</v>
      </c>
      <c r="T2917" s="200">
        <f>TRUNC(('TARIFA ENTREGA A DIRECCION USD'!E2917-'TARIFA ENTREGA A DIRECCION USD'!D2917)/'TARIFA ENTREGA A DIRECCION USD'!D2917,3)</f>
        <v>0.25900000000000001</v>
      </c>
      <c r="U2917" s="200">
        <f>TRUNC(('TARIFA ENTREGA A DIRECCION USD'!F2917-'TARIFA ENTREGA A DIRECCION USD'!D2917)/'TARIFA ENTREGA A DIRECCION USD'!D2917,3)</f>
        <v>0.434</v>
      </c>
      <c r="V2917" s="200">
        <f>TRUNC(('TARIFA ENTREGA A DIRECCION USD'!G2917-'TARIFA ENTREGA A DIRECCION USD'!D2917)/'TARIFA ENTREGA A DIRECCION USD'!D2917,3)</f>
        <v>0.96599999999999997</v>
      </c>
      <c r="X2917" s="142">
        <v>16.12</v>
      </c>
      <c r="Y2917" s="190">
        <v>2910</v>
      </c>
      <c r="Z2917" s="200">
        <v>0.55000000000000004</v>
      </c>
      <c r="AA2917" s="200">
        <v>0.13</v>
      </c>
      <c r="AB2917" s="200">
        <v>0.3</v>
      </c>
      <c r="AC2917" s="200">
        <v>0.85</v>
      </c>
      <c r="AL2917"/>
      <c r="AM2917"/>
      <c r="AN2917"/>
      <c r="AO2917"/>
      <c r="AP2917"/>
      <c r="AQ2917"/>
      <c r="AR2917"/>
      <c r="AS2917"/>
      <c r="AT2917"/>
      <c r="AU2917"/>
    </row>
    <row r="2918" spans="17:47" x14ac:dyDescent="0.2">
      <c r="Q2918" s="142">
        <f>TRUNC('TARIFA ENTREGA A DIRECCION USD'!D2919-'TARIFA ENTREGA A DIRECCION USD'!D2918,2)</f>
        <v>0.54</v>
      </c>
      <c r="R2918" s="190">
        <v>2911</v>
      </c>
      <c r="S2918" s="200">
        <f>TRUNC((('TARIFA ENTREGA A DIRECCION USD'!C2918-'TARIFA ENTREGA A DIRECCION USD'!D2918)/'TARIFA ENTREGA A DIRECCION USD'!D2918)+1,3)</f>
        <v>0.72399999999999998</v>
      </c>
      <c r="T2918" s="200">
        <f>TRUNC(('TARIFA ENTREGA A DIRECCION USD'!E2918-'TARIFA ENTREGA A DIRECCION USD'!D2918)/'TARIFA ENTREGA A DIRECCION USD'!D2918,3)</f>
        <v>0.25900000000000001</v>
      </c>
      <c r="U2918" s="200">
        <f>TRUNC(('TARIFA ENTREGA A DIRECCION USD'!F2918-'TARIFA ENTREGA A DIRECCION USD'!D2918)/'TARIFA ENTREGA A DIRECCION USD'!D2918,3)</f>
        <v>0.434</v>
      </c>
      <c r="V2918" s="200">
        <f>TRUNC(('TARIFA ENTREGA A DIRECCION USD'!G2918-'TARIFA ENTREGA A DIRECCION USD'!D2918)/'TARIFA ENTREGA A DIRECCION USD'!D2918,3)</f>
        <v>0.96599999999999997</v>
      </c>
      <c r="X2918" s="142">
        <v>16.12</v>
      </c>
      <c r="Y2918" s="190">
        <v>2911</v>
      </c>
      <c r="Z2918" s="200">
        <v>0.55000000000000004</v>
      </c>
      <c r="AA2918" s="200">
        <v>0.13</v>
      </c>
      <c r="AB2918" s="200">
        <v>0.3</v>
      </c>
      <c r="AC2918" s="200">
        <v>0.85</v>
      </c>
      <c r="AL2918"/>
      <c r="AM2918"/>
      <c r="AN2918"/>
      <c r="AO2918"/>
      <c r="AP2918"/>
      <c r="AQ2918"/>
      <c r="AR2918"/>
      <c r="AS2918"/>
      <c r="AT2918"/>
      <c r="AU2918"/>
    </row>
    <row r="2919" spans="17:47" x14ac:dyDescent="0.2">
      <c r="Q2919" s="142">
        <f>TRUNC('TARIFA ENTREGA A DIRECCION USD'!D2920-'TARIFA ENTREGA A DIRECCION USD'!D2919,2)</f>
        <v>0.54</v>
      </c>
      <c r="R2919" s="190">
        <v>2912</v>
      </c>
      <c r="S2919" s="200">
        <f>TRUNC((('TARIFA ENTREGA A DIRECCION USD'!C2919-'TARIFA ENTREGA A DIRECCION USD'!D2919)/'TARIFA ENTREGA A DIRECCION USD'!D2919)+1,3)</f>
        <v>0.72399999999999998</v>
      </c>
      <c r="T2919" s="200">
        <f>TRUNC(('TARIFA ENTREGA A DIRECCION USD'!E2919-'TARIFA ENTREGA A DIRECCION USD'!D2919)/'TARIFA ENTREGA A DIRECCION USD'!D2919,3)</f>
        <v>0.25900000000000001</v>
      </c>
      <c r="U2919" s="200">
        <f>TRUNC(('TARIFA ENTREGA A DIRECCION USD'!F2919-'TARIFA ENTREGA A DIRECCION USD'!D2919)/'TARIFA ENTREGA A DIRECCION USD'!D2919,3)</f>
        <v>0.434</v>
      </c>
      <c r="V2919" s="200">
        <f>TRUNC(('TARIFA ENTREGA A DIRECCION USD'!G2919-'TARIFA ENTREGA A DIRECCION USD'!D2919)/'TARIFA ENTREGA A DIRECCION USD'!D2919,3)</f>
        <v>0.96599999999999997</v>
      </c>
      <c r="X2919" s="142">
        <v>16.12</v>
      </c>
      <c r="Y2919" s="190">
        <v>2912</v>
      </c>
      <c r="Z2919" s="200">
        <v>0.55000000000000004</v>
      </c>
      <c r="AA2919" s="200">
        <v>0.13</v>
      </c>
      <c r="AB2919" s="200">
        <v>0.3</v>
      </c>
      <c r="AC2919" s="200">
        <v>0.85</v>
      </c>
      <c r="AL2919"/>
      <c r="AM2919"/>
      <c r="AN2919"/>
      <c r="AO2919"/>
      <c r="AP2919"/>
      <c r="AQ2919"/>
      <c r="AR2919"/>
      <c r="AS2919"/>
      <c r="AT2919"/>
      <c r="AU2919"/>
    </row>
    <row r="2920" spans="17:47" x14ac:dyDescent="0.2">
      <c r="Q2920" s="142">
        <f>TRUNC('TARIFA ENTREGA A DIRECCION USD'!D2921-'TARIFA ENTREGA A DIRECCION USD'!D2920,2)</f>
        <v>0.54</v>
      </c>
      <c r="R2920" s="190">
        <v>2913</v>
      </c>
      <c r="S2920" s="200">
        <f>TRUNC((('TARIFA ENTREGA A DIRECCION USD'!C2920-'TARIFA ENTREGA A DIRECCION USD'!D2920)/'TARIFA ENTREGA A DIRECCION USD'!D2920)+1,3)</f>
        <v>0.72399999999999998</v>
      </c>
      <c r="T2920" s="200">
        <f>TRUNC(('TARIFA ENTREGA A DIRECCION USD'!E2920-'TARIFA ENTREGA A DIRECCION USD'!D2920)/'TARIFA ENTREGA A DIRECCION USD'!D2920,3)</f>
        <v>0.25900000000000001</v>
      </c>
      <c r="U2920" s="200">
        <f>TRUNC(('TARIFA ENTREGA A DIRECCION USD'!F2920-'TARIFA ENTREGA A DIRECCION USD'!D2920)/'TARIFA ENTREGA A DIRECCION USD'!D2920,3)</f>
        <v>0.434</v>
      </c>
      <c r="V2920" s="200">
        <f>TRUNC(('TARIFA ENTREGA A DIRECCION USD'!G2920-'TARIFA ENTREGA A DIRECCION USD'!D2920)/'TARIFA ENTREGA A DIRECCION USD'!D2920,3)</f>
        <v>0.96599999999999997</v>
      </c>
      <c r="X2920" s="142">
        <v>16.12</v>
      </c>
      <c r="Y2920" s="190">
        <v>2913</v>
      </c>
      <c r="Z2920" s="200">
        <v>0.55000000000000004</v>
      </c>
      <c r="AA2920" s="200">
        <v>0.13</v>
      </c>
      <c r="AB2920" s="200">
        <v>0.3</v>
      </c>
      <c r="AC2920" s="200">
        <v>0.85</v>
      </c>
      <c r="AL2920"/>
      <c r="AM2920"/>
      <c r="AN2920"/>
      <c r="AO2920"/>
      <c r="AP2920"/>
      <c r="AQ2920"/>
      <c r="AR2920"/>
      <c r="AS2920"/>
      <c r="AT2920"/>
      <c r="AU2920"/>
    </row>
    <row r="2921" spans="17:47" x14ac:dyDescent="0.2">
      <c r="Q2921" s="142">
        <f>TRUNC('TARIFA ENTREGA A DIRECCION USD'!D2922-'TARIFA ENTREGA A DIRECCION USD'!D2921,2)</f>
        <v>0.54</v>
      </c>
      <c r="R2921" s="190">
        <v>2914</v>
      </c>
      <c r="S2921" s="200">
        <f>TRUNC((('TARIFA ENTREGA A DIRECCION USD'!C2921-'TARIFA ENTREGA A DIRECCION USD'!D2921)/'TARIFA ENTREGA A DIRECCION USD'!D2921)+1,3)</f>
        <v>0.72399999999999998</v>
      </c>
      <c r="T2921" s="200">
        <f>TRUNC(('TARIFA ENTREGA A DIRECCION USD'!E2921-'TARIFA ENTREGA A DIRECCION USD'!D2921)/'TARIFA ENTREGA A DIRECCION USD'!D2921,3)</f>
        <v>0.25900000000000001</v>
      </c>
      <c r="U2921" s="200">
        <f>TRUNC(('TARIFA ENTREGA A DIRECCION USD'!F2921-'TARIFA ENTREGA A DIRECCION USD'!D2921)/'TARIFA ENTREGA A DIRECCION USD'!D2921,3)</f>
        <v>0.434</v>
      </c>
      <c r="V2921" s="200">
        <f>TRUNC(('TARIFA ENTREGA A DIRECCION USD'!G2921-'TARIFA ENTREGA A DIRECCION USD'!D2921)/'TARIFA ENTREGA A DIRECCION USD'!D2921,3)</f>
        <v>0.96599999999999997</v>
      </c>
      <c r="X2921" s="142">
        <v>16.12</v>
      </c>
      <c r="Y2921" s="190">
        <v>2914</v>
      </c>
      <c r="Z2921" s="200">
        <v>0.55000000000000004</v>
      </c>
      <c r="AA2921" s="200">
        <v>0.13</v>
      </c>
      <c r="AB2921" s="200">
        <v>0.3</v>
      </c>
      <c r="AC2921" s="200">
        <v>0.85</v>
      </c>
      <c r="AL2921"/>
      <c r="AM2921"/>
      <c r="AN2921"/>
      <c r="AO2921"/>
      <c r="AP2921"/>
      <c r="AQ2921"/>
      <c r="AR2921"/>
      <c r="AS2921"/>
      <c r="AT2921"/>
      <c r="AU2921"/>
    </row>
    <row r="2922" spans="17:47" x14ac:dyDescent="0.2">
      <c r="Q2922" s="142">
        <f>TRUNC('TARIFA ENTREGA A DIRECCION USD'!D2923-'TARIFA ENTREGA A DIRECCION USD'!D2922,2)</f>
        <v>0.54</v>
      </c>
      <c r="R2922" s="190">
        <v>2915</v>
      </c>
      <c r="S2922" s="200">
        <f>TRUNC((('TARIFA ENTREGA A DIRECCION USD'!C2922-'TARIFA ENTREGA A DIRECCION USD'!D2922)/'TARIFA ENTREGA A DIRECCION USD'!D2922)+1,3)</f>
        <v>0.72399999999999998</v>
      </c>
      <c r="T2922" s="200">
        <f>TRUNC(('TARIFA ENTREGA A DIRECCION USD'!E2922-'TARIFA ENTREGA A DIRECCION USD'!D2922)/'TARIFA ENTREGA A DIRECCION USD'!D2922,3)</f>
        <v>0.25900000000000001</v>
      </c>
      <c r="U2922" s="200">
        <f>TRUNC(('TARIFA ENTREGA A DIRECCION USD'!F2922-'TARIFA ENTREGA A DIRECCION USD'!D2922)/'TARIFA ENTREGA A DIRECCION USD'!D2922,3)</f>
        <v>0.434</v>
      </c>
      <c r="V2922" s="200">
        <f>TRUNC(('TARIFA ENTREGA A DIRECCION USD'!G2922-'TARIFA ENTREGA A DIRECCION USD'!D2922)/'TARIFA ENTREGA A DIRECCION USD'!D2922,3)</f>
        <v>0.96599999999999997</v>
      </c>
      <c r="X2922" s="142">
        <v>16.12</v>
      </c>
      <c r="Y2922" s="190">
        <v>2915</v>
      </c>
      <c r="Z2922" s="200">
        <v>0.55000000000000004</v>
      </c>
      <c r="AA2922" s="200">
        <v>0.13</v>
      </c>
      <c r="AB2922" s="200">
        <v>0.3</v>
      </c>
      <c r="AC2922" s="200">
        <v>0.85</v>
      </c>
      <c r="AL2922"/>
      <c r="AM2922"/>
      <c r="AN2922"/>
      <c r="AO2922"/>
      <c r="AP2922"/>
      <c r="AQ2922"/>
      <c r="AR2922"/>
      <c r="AS2922"/>
      <c r="AT2922"/>
      <c r="AU2922"/>
    </row>
    <row r="2923" spans="17:47" x14ac:dyDescent="0.2">
      <c r="Q2923" s="142">
        <f>TRUNC('TARIFA ENTREGA A DIRECCION USD'!D2924-'TARIFA ENTREGA A DIRECCION USD'!D2923,2)</f>
        <v>0.54</v>
      </c>
      <c r="R2923" s="190">
        <v>2916</v>
      </c>
      <c r="S2923" s="200">
        <f>TRUNC((('TARIFA ENTREGA A DIRECCION USD'!C2923-'TARIFA ENTREGA A DIRECCION USD'!D2923)/'TARIFA ENTREGA A DIRECCION USD'!D2923)+1,3)</f>
        <v>0.72399999999999998</v>
      </c>
      <c r="T2923" s="200">
        <f>TRUNC(('TARIFA ENTREGA A DIRECCION USD'!E2923-'TARIFA ENTREGA A DIRECCION USD'!D2923)/'TARIFA ENTREGA A DIRECCION USD'!D2923,3)</f>
        <v>0.25900000000000001</v>
      </c>
      <c r="U2923" s="200">
        <f>TRUNC(('TARIFA ENTREGA A DIRECCION USD'!F2923-'TARIFA ENTREGA A DIRECCION USD'!D2923)/'TARIFA ENTREGA A DIRECCION USD'!D2923,3)</f>
        <v>0.434</v>
      </c>
      <c r="V2923" s="200">
        <f>TRUNC(('TARIFA ENTREGA A DIRECCION USD'!G2923-'TARIFA ENTREGA A DIRECCION USD'!D2923)/'TARIFA ENTREGA A DIRECCION USD'!D2923,3)</f>
        <v>0.96599999999999997</v>
      </c>
      <c r="X2923" s="142">
        <v>16.12</v>
      </c>
      <c r="Y2923" s="190">
        <v>2916</v>
      </c>
      <c r="Z2923" s="200">
        <v>0.55000000000000004</v>
      </c>
      <c r="AA2923" s="200">
        <v>0.13</v>
      </c>
      <c r="AB2923" s="200">
        <v>0.3</v>
      </c>
      <c r="AC2923" s="200">
        <v>0.85</v>
      </c>
      <c r="AL2923"/>
      <c r="AM2923"/>
      <c r="AN2923"/>
      <c r="AO2923"/>
      <c r="AP2923"/>
      <c r="AQ2923"/>
      <c r="AR2923"/>
      <c r="AS2923"/>
      <c r="AT2923"/>
      <c r="AU2923"/>
    </row>
    <row r="2924" spans="17:47" x14ac:dyDescent="0.2">
      <c r="Q2924" s="142">
        <f>TRUNC('TARIFA ENTREGA A DIRECCION USD'!D2925-'TARIFA ENTREGA A DIRECCION USD'!D2924,2)</f>
        <v>0.54</v>
      </c>
      <c r="R2924" s="190">
        <v>2917</v>
      </c>
      <c r="S2924" s="200">
        <f>TRUNC((('TARIFA ENTREGA A DIRECCION USD'!C2924-'TARIFA ENTREGA A DIRECCION USD'!D2924)/'TARIFA ENTREGA A DIRECCION USD'!D2924)+1,3)</f>
        <v>0.72399999999999998</v>
      </c>
      <c r="T2924" s="200">
        <f>TRUNC(('TARIFA ENTREGA A DIRECCION USD'!E2924-'TARIFA ENTREGA A DIRECCION USD'!D2924)/'TARIFA ENTREGA A DIRECCION USD'!D2924,3)</f>
        <v>0.25900000000000001</v>
      </c>
      <c r="U2924" s="200">
        <f>TRUNC(('TARIFA ENTREGA A DIRECCION USD'!F2924-'TARIFA ENTREGA A DIRECCION USD'!D2924)/'TARIFA ENTREGA A DIRECCION USD'!D2924,3)</f>
        <v>0.434</v>
      </c>
      <c r="V2924" s="200">
        <f>TRUNC(('TARIFA ENTREGA A DIRECCION USD'!G2924-'TARIFA ENTREGA A DIRECCION USD'!D2924)/'TARIFA ENTREGA A DIRECCION USD'!D2924,3)</f>
        <v>0.96599999999999997</v>
      </c>
      <c r="X2924" s="142">
        <v>16.12</v>
      </c>
      <c r="Y2924" s="190">
        <v>2917</v>
      </c>
      <c r="Z2924" s="200">
        <v>0.55000000000000004</v>
      </c>
      <c r="AA2924" s="200">
        <v>0.13</v>
      </c>
      <c r="AB2924" s="200">
        <v>0.3</v>
      </c>
      <c r="AC2924" s="200">
        <v>0.85</v>
      </c>
      <c r="AL2924"/>
      <c r="AM2924"/>
      <c r="AN2924"/>
      <c r="AO2924"/>
      <c r="AP2924"/>
      <c r="AQ2924"/>
      <c r="AR2924"/>
      <c r="AS2924"/>
      <c r="AT2924"/>
      <c r="AU2924"/>
    </row>
    <row r="2925" spans="17:47" x14ac:dyDescent="0.2">
      <c r="Q2925" s="142">
        <f>TRUNC('TARIFA ENTREGA A DIRECCION USD'!D2926-'TARIFA ENTREGA A DIRECCION USD'!D2925,2)</f>
        <v>0.54</v>
      </c>
      <c r="R2925" s="190">
        <v>2918</v>
      </c>
      <c r="S2925" s="200">
        <f>TRUNC((('TARIFA ENTREGA A DIRECCION USD'!C2925-'TARIFA ENTREGA A DIRECCION USD'!D2925)/'TARIFA ENTREGA A DIRECCION USD'!D2925)+1,3)</f>
        <v>0.72399999999999998</v>
      </c>
      <c r="T2925" s="200">
        <f>TRUNC(('TARIFA ENTREGA A DIRECCION USD'!E2925-'TARIFA ENTREGA A DIRECCION USD'!D2925)/'TARIFA ENTREGA A DIRECCION USD'!D2925,3)</f>
        <v>0.25900000000000001</v>
      </c>
      <c r="U2925" s="200">
        <f>TRUNC(('TARIFA ENTREGA A DIRECCION USD'!F2925-'TARIFA ENTREGA A DIRECCION USD'!D2925)/'TARIFA ENTREGA A DIRECCION USD'!D2925,3)</f>
        <v>0.434</v>
      </c>
      <c r="V2925" s="200">
        <f>TRUNC(('TARIFA ENTREGA A DIRECCION USD'!G2925-'TARIFA ENTREGA A DIRECCION USD'!D2925)/'TARIFA ENTREGA A DIRECCION USD'!D2925,3)</f>
        <v>0.96599999999999997</v>
      </c>
      <c r="X2925" s="142">
        <v>16.12</v>
      </c>
      <c r="Y2925" s="190">
        <v>2918</v>
      </c>
      <c r="Z2925" s="200">
        <v>0.55000000000000004</v>
      </c>
      <c r="AA2925" s="200">
        <v>0.13</v>
      </c>
      <c r="AB2925" s="200">
        <v>0.3</v>
      </c>
      <c r="AC2925" s="200">
        <v>0.85</v>
      </c>
      <c r="AL2925"/>
      <c r="AM2925"/>
      <c r="AN2925"/>
      <c r="AO2925"/>
      <c r="AP2925"/>
      <c r="AQ2925"/>
      <c r="AR2925"/>
      <c r="AS2925"/>
      <c r="AT2925"/>
      <c r="AU2925"/>
    </row>
    <row r="2926" spans="17:47" x14ac:dyDescent="0.2">
      <c r="Q2926" s="142">
        <f>TRUNC('TARIFA ENTREGA A DIRECCION USD'!D2927-'TARIFA ENTREGA A DIRECCION USD'!D2926,2)</f>
        <v>0.54</v>
      </c>
      <c r="R2926" s="190">
        <v>2919</v>
      </c>
      <c r="S2926" s="200">
        <f>TRUNC((('TARIFA ENTREGA A DIRECCION USD'!C2926-'TARIFA ENTREGA A DIRECCION USD'!D2926)/'TARIFA ENTREGA A DIRECCION USD'!D2926)+1,3)</f>
        <v>0.72399999999999998</v>
      </c>
      <c r="T2926" s="200">
        <f>TRUNC(('TARIFA ENTREGA A DIRECCION USD'!E2926-'TARIFA ENTREGA A DIRECCION USD'!D2926)/'TARIFA ENTREGA A DIRECCION USD'!D2926,3)</f>
        <v>0.25900000000000001</v>
      </c>
      <c r="U2926" s="200">
        <f>TRUNC(('TARIFA ENTREGA A DIRECCION USD'!F2926-'TARIFA ENTREGA A DIRECCION USD'!D2926)/'TARIFA ENTREGA A DIRECCION USD'!D2926,3)</f>
        <v>0.434</v>
      </c>
      <c r="V2926" s="200">
        <f>TRUNC(('TARIFA ENTREGA A DIRECCION USD'!G2926-'TARIFA ENTREGA A DIRECCION USD'!D2926)/'TARIFA ENTREGA A DIRECCION USD'!D2926,3)</f>
        <v>0.96599999999999997</v>
      </c>
      <c r="X2926" s="142">
        <v>16.12</v>
      </c>
      <c r="Y2926" s="190">
        <v>2919</v>
      </c>
      <c r="Z2926" s="200">
        <v>0.55000000000000004</v>
      </c>
      <c r="AA2926" s="200">
        <v>0.13</v>
      </c>
      <c r="AB2926" s="200">
        <v>0.3</v>
      </c>
      <c r="AC2926" s="200">
        <v>0.85</v>
      </c>
      <c r="AL2926"/>
      <c r="AM2926"/>
      <c r="AN2926"/>
      <c r="AO2926"/>
      <c r="AP2926"/>
      <c r="AQ2926"/>
      <c r="AR2926"/>
      <c r="AS2926"/>
      <c r="AT2926"/>
      <c r="AU2926"/>
    </row>
    <row r="2927" spans="17:47" x14ac:dyDescent="0.2">
      <c r="Q2927" s="142">
        <f>TRUNC('TARIFA ENTREGA A DIRECCION USD'!D2928-'TARIFA ENTREGA A DIRECCION USD'!D2927,2)</f>
        <v>0.54</v>
      </c>
      <c r="R2927" s="190">
        <v>2920</v>
      </c>
      <c r="S2927" s="200">
        <f>TRUNC((('TARIFA ENTREGA A DIRECCION USD'!C2927-'TARIFA ENTREGA A DIRECCION USD'!D2927)/'TARIFA ENTREGA A DIRECCION USD'!D2927)+1,3)</f>
        <v>0.72399999999999998</v>
      </c>
      <c r="T2927" s="200">
        <f>TRUNC(('TARIFA ENTREGA A DIRECCION USD'!E2927-'TARIFA ENTREGA A DIRECCION USD'!D2927)/'TARIFA ENTREGA A DIRECCION USD'!D2927,3)</f>
        <v>0.25900000000000001</v>
      </c>
      <c r="U2927" s="200">
        <f>TRUNC(('TARIFA ENTREGA A DIRECCION USD'!F2927-'TARIFA ENTREGA A DIRECCION USD'!D2927)/'TARIFA ENTREGA A DIRECCION USD'!D2927,3)</f>
        <v>0.434</v>
      </c>
      <c r="V2927" s="200">
        <f>TRUNC(('TARIFA ENTREGA A DIRECCION USD'!G2927-'TARIFA ENTREGA A DIRECCION USD'!D2927)/'TARIFA ENTREGA A DIRECCION USD'!D2927,3)</f>
        <v>0.96599999999999997</v>
      </c>
      <c r="X2927" s="142">
        <v>16.12</v>
      </c>
      <c r="Y2927" s="190">
        <v>2920</v>
      </c>
      <c r="Z2927" s="200">
        <v>0.55000000000000004</v>
      </c>
      <c r="AA2927" s="200">
        <v>0.13</v>
      </c>
      <c r="AB2927" s="200">
        <v>0.3</v>
      </c>
      <c r="AC2927" s="200">
        <v>0.85</v>
      </c>
      <c r="AL2927"/>
      <c r="AM2927"/>
      <c r="AN2927"/>
      <c r="AO2927"/>
      <c r="AP2927"/>
      <c r="AQ2927"/>
      <c r="AR2927"/>
      <c r="AS2927"/>
      <c r="AT2927"/>
      <c r="AU2927"/>
    </row>
    <row r="2928" spans="17:47" x14ac:dyDescent="0.2">
      <c r="Q2928" s="142">
        <f>TRUNC('TARIFA ENTREGA A DIRECCION USD'!D2929-'TARIFA ENTREGA A DIRECCION USD'!D2928,2)</f>
        <v>0.54</v>
      </c>
      <c r="R2928" s="190">
        <v>2921</v>
      </c>
      <c r="S2928" s="200">
        <f>TRUNC((('TARIFA ENTREGA A DIRECCION USD'!C2928-'TARIFA ENTREGA A DIRECCION USD'!D2928)/'TARIFA ENTREGA A DIRECCION USD'!D2928)+1,3)</f>
        <v>0.72399999999999998</v>
      </c>
      <c r="T2928" s="200">
        <f>TRUNC(('TARIFA ENTREGA A DIRECCION USD'!E2928-'TARIFA ENTREGA A DIRECCION USD'!D2928)/'TARIFA ENTREGA A DIRECCION USD'!D2928,3)</f>
        <v>0.25900000000000001</v>
      </c>
      <c r="U2928" s="200">
        <f>TRUNC(('TARIFA ENTREGA A DIRECCION USD'!F2928-'TARIFA ENTREGA A DIRECCION USD'!D2928)/'TARIFA ENTREGA A DIRECCION USD'!D2928,3)</f>
        <v>0.434</v>
      </c>
      <c r="V2928" s="200">
        <f>TRUNC(('TARIFA ENTREGA A DIRECCION USD'!G2928-'TARIFA ENTREGA A DIRECCION USD'!D2928)/'TARIFA ENTREGA A DIRECCION USD'!D2928,3)</f>
        <v>0.96599999999999997</v>
      </c>
      <c r="X2928" s="142">
        <v>16.12</v>
      </c>
      <c r="Y2928" s="190">
        <v>2921</v>
      </c>
      <c r="Z2928" s="200">
        <v>0.55000000000000004</v>
      </c>
      <c r="AA2928" s="200">
        <v>0.13</v>
      </c>
      <c r="AB2928" s="200">
        <v>0.3</v>
      </c>
      <c r="AC2928" s="200">
        <v>0.85</v>
      </c>
      <c r="AL2928"/>
      <c r="AM2928"/>
      <c r="AN2928"/>
      <c r="AO2928"/>
      <c r="AP2928"/>
      <c r="AQ2928"/>
      <c r="AR2928"/>
      <c r="AS2928"/>
      <c r="AT2928"/>
      <c r="AU2928"/>
    </row>
    <row r="2929" spans="17:47" x14ac:dyDescent="0.2">
      <c r="Q2929" s="142">
        <f>TRUNC('TARIFA ENTREGA A DIRECCION USD'!D2930-'TARIFA ENTREGA A DIRECCION USD'!D2929,2)</f>
        <v>0.54</v>
      </c>
      <c r="R2929" s="190">
        <v>2922</v>
      </c>
      <c r="S2929" s="200">
        <f>TRUNC((('TARIFA ENTREGA A DIRECCION USD'!C2929-'TARIFA ENTREGA A DIRECCION USD'!D2929)/'TARIFA ENTREGA A DIRECCION USD'!D2929)+1,3)</f>
        <v>0.72399999999999998</v>
      </c>
      <c r="T2929" s="200">
        <f>TRUNC(('TARIFA ENTREGA A DIRECCION USD'!E2929-'TARIFA ENTREGA A DIRECCION USD'!D2929)/'TARIFA ENTREGA A DIRECCION USD'!D2929,3)</f>
        <v>0.25900000000000001</v>
      </c>
      <c r="U2929" s="200">
        <f>TRUNC(('TARIFA ENTREGA A DIRECCION USD'!F2929-'TARIFA ENTREGA A DIRECCION USD'!D2929)/'TARIFA ENTREGA A DIRECCION USD'!D2929,3)</f>
        <v>0.434</v>
      </c>
      <c r="V2929" s="200">
        <f>TRUNC(('TARIFA ENTREGA A DIRECCION USD'!G2929-'TARIFA ENTREGA A DIRECCION USD'!D2929)/'TARIFA ENTREGA A DIRECCION USD'!D2929,3)</f>
        <v>0.96599999999999997</v>
      </c>
      <c r="X2929" s="142">
        <v>16.12</v>
      </c>
      <c r="Y2929" s="190">
        <v>2922</v>
      </c>
      <c r="Z2929" s="200">
        <v>0.55000000000000004</v>
      </c>
      <c r="AA2929" s="200">
        <v>0.13</v>
      </c>
      <c r="AB2929" s="200">
        <v>0.3</v>
      </c>
      <c r="AC2929" s="200">
        <v>0.85</v>
      </c>
      <c r="AL2929"/>
      <c r="AM2929"/>
      <c r="AN2929"/>
      <c r="AO2929"/>
      <c r="AP2929"/>
      <c r="AQ2929"/>
      <c r="AR2929"/>
      <c r="AS2929"/>
      <c r="AT2929"/>
      <c r="AU2929"/>
    </row>
    <row r="2930" spans="17:47" x14ac:dyDescent="0.2">
      <c r="Q2930" s="142">
        <f>TRUNC('TARIFA ENTREGA A DIRECCION USD'!D2931-'TARIFA ENTREGA A DIRECCION USD'!D2930,2)</f>
        <v>0.54</v>
      </c>
      <c r="R2930" s="190">
        <v>2923</v>
      </c>
      <c r="S2930" s="200">
        <f>TRUNC((('TARIFA ENTREGA A DIRECCION USD'!C2930-'TARIFA ENTREGA A DIRECCION USD'!D2930)/'TARIFA ENTREGA A DIRECCION USD'!D2930)+1,3)</f>
        <v>0.72399999999999998</v>
      </c>
      <c r="T2930" s="200">
        <f>TRUNC(('TARIFA ENTREGA A DIRECCION USD'!E2930-'TARIFA ENTREGA A DIRECCION USD'!D2930)/'TARIFA ENTREGA A DIRECCION USD'!D2930,3)</f>
        <v>0.25900000000000001</v>
      </c>
      <c r="U2930" s="200">
        <f>TRUNC(('TARIFA ENTREGA A DIRECCION USD'!F2930-'TARIFA ENTREGA A DIRECCION USD'!D2930)/'TARIFA ENTREGA A DIRECCION USD'!D2930,3)</f>
        <v>0.434</v>
      </c>
      <c r="V2930" s="200">
        <f>TRUNC(('TARIFA ENTREGA A DIRECCION USD'!G2930-'TARIFA ENTREGA A DIRECCION USD'!D2930)/'TARIFA ENTREGA A DIRECCION USD'!D2930,3)</f>
        <v>0.96599999999999997</v>
      </c>
      <c r="X2930" s="142">
        <v>16.12</v>
      </c>
      <c r="Y2930" s="190">
        <v>2923</v>
      </c>
      <c r="Z2930" s="200">
        <v>0.55000000000000004</v>
      </c>
      <c r="AA2930" s="200">
        <v>0.13</v>
      </c>
      <c r="AB2930" s="200">
        <v>0.3</v>
      </c>
      <c r="AC2930" s="200">
        <v>0.85</v>
      </c>
      <c r="AL2930"/>
      <c r="AM2930"/>
      <c r="AN2930"/>
      <c r="AO2930"/>
      <c r="AP2930"/>
      <c r="AQ2930"/>
      <c r="AR2930"/>
      <c r="AS2930"/>
      <c r="AT2930"/>
      <c r="AU2930"/>
    </row>
    <row r="2931" spans="17:47" x14ac:dyDescent="0.2">
      <c r="Q2931" s="142">
        <f>TRUNC('TARIFA ENTREGA A DIRECCION USD'!D2932-'TARIFA ENTREGA A DIRECCION USD'!D2931,2)</f>
        <v>0.54</v>
      </c>
      <c r="R2931" s="190">
        <v>2924</v>
      </c>
      <c r="S2931" s="200">
        <f>TRUNC((('TARIFA ENTREGA A DIRECCION USD'!C2931-'TARIFA ENTREGA A DIRECCION USD'!D2931)/'TARIFA ENTREGA A DIRECCION USD'!D2931)+1,3)</f>
        <v>0.72399999999999998</v>
      </c>
      <c r="T2931" s="200">
        <f>TRUNC(('TARIFA ENTREGA A DIRECCION USD'!E2931-'TARIFA ENTREGA A DIRECCION USD'!D2931)/'TARIFA ENTREGA A DIRECCION USD'!D2931,3)</f>
        <v>0.25900000000000001</v>
      </c>
      <c r="U2931" s="200">
        <f>TRUNC(('TARIFA ENTREGA A DIRECCION USD'!F2931-'TARIFA ENTREGA A DIRECCION USD'!D2931)/'TARIFA ENTREGA A DIRECCION USD'!D2931,3)</f>
        <v>0.434</v>
      </c>
      <c r="V2931" s="200">
        <f>TRUNC(('TARIFA ENTREGA A DIRECCION USD'!G2931-'TARIFA ENTREGA A DIRECCION USD'!D2931)/'TARIFA ENTREGA A DIRECCION USD'!D2931,3)</f>
        <v>0.96599999999999997</v>
      </c>
      <c r="X2931" s="142">
        <v>16.12</v>
      </c>
      <c r="Y2931" s="190">
        <v>2924</v>
      </c>
      <c r="Z2931" s="200">
        <v>0.55000000000000004</v>
      </c>
      <c r="AA2931" s="200">
        <v>0.13</v>
      </c>
      <c r="AB2931" s="200">
        <v>0.3</v>
      </c>
      <c r="AC2931" s="200">
        <v>0.85</v>
      </c>
      <c r="AL2931"/>
      <c r="AM2931"/>
      <c r="AN2931"/>
      <c r="AO2931"/>
      <c r="AP2931"/>
      <c r="AQ2931"/>
      <c r="AR2931"/>
      <c r="AS2931"/>
      <c r="AT2931"/>
      <c r="AU2931"/>
    </row>
    <row r="2932" spans="17:47" x14ac:dyDescent="0.2">
      <c r="Q2932" s="142">
        <f>TRUNC('TARIFA ENTREGA A DIRECCION USD'!D2933-'TARIFA ENTREGA A DIRECCION USD'!D2932,2)</f>
        <v>0.54</v>
      </c>
      <c r="R2932" s="190">
        <v>2925</v>
      </c>
      <c r="S2932" s="200">
        <f>TRUNC((('TARIFA ENTREGA A DIRECCION USD'!C2932-'TARIFA ENTREGA A DIRECCION USD'!D2932)/'TARIFA ENTREGA A DIRECCION USD'!D2932)+1,3)</f>
        <v>0.72399999999999998</v>
      </c>
      <c r="T2932" s="200">
        <f>TRUNC(('TARIFA ENTREGA A DIRECCION USD'!E2932-'TARIFA ENTREGA A DIRECCION USD'!D2932)/'TARIFA ENTREGA A DIRECCION USD'!D2932,3)</f>
        <v>0.25900000000000001</v>
      </c>
      <c r="U2932" s="200">
        <f>TRUNC(('TARIFA ENTREGA A DIRECCION USD'!F2932-'TARIFA ENTREGA A DIRECCION USD'!D2932)/'TARIFA ENTREGA A DIRECCION USD'!D2932,3)</f>
        <v>0.434</v>
      </c>
      <c r="V2932" s="200">
        <f>TRUNC(('TARIFA ENTREGA A DIRECCION USD'!G2932-'TARIFA ENTREGA A DIRECCION USD'!D2932)/'TARIFA ENTREGA A DIRECCION USD'!D2932,3)</f>
        <v>0.96599999999999997</v>
      </c>
      <c r="X2932" s="142">
        <v>16.12</v>
      </c>
      <c r="Y2932" s="190">
        <v>2925</v>
      </c>
      <c r="Z2932" s="200">
        <v>0.55000000000000004</v>
      </c>
      <c r="AA2932" s="200">
        <v>0.13</v>
      </c>
      <c r="AB2932" s="200">
        <v>0.3</v>
      </c>
      <c r="AC2932" s="200">
        <v>0.85</v>
      </c>
      <c r="AL2932"/>
      <c r="AM2932"/>
      <c r="AN2932"/>
      <c r="AO2932"/>
      <c r="AP2932"/>
      <c r="AQ2932"/>
      <c r="AR2932"/>
      <c r="AS2932"/>
      <c r="AT2932"/>
      <c r="AU2932"/>
    </row>
    <row r="2933" spans="17:47" x14ac:dyDescent="0.2">
      <c r="Q2933" s="142">
        <f>TRUNC('TARIFA ENTREGA A DIRECCION USD'!D2934-'TARIFA ENTREGA A DIRECCION USD'!D2933,2)</f>
        <v>0.54</v>
      </c>
      <c r="R2933" s="190">
        <v>2926</v>
      </c>
      <c r="S2933" s="200">
        <f>TRUNC((('TARIFA ENTREGA A DIRECCION USD'!C2933-'TARIFA ENTREGA A DIRECCION USD'!D2933)/'TARIFA ENTREGA A DIRECCION USD'!D2933)+1,3)</f>
        <v>0.72399999999999998</v>
      </c>
      <c r="T2933" s="200">
        <f>TRUNC(('TARIFA ENTREGA A DIRECCION USD'!E2933-'TARIFA ENTREGA A DIRECCION USD'!D2933)/'TARIFA ENTREGA A DIRECCION USD'!D2933,3)</f>
        <v>0.25900000000000001</v>
      </c>
      <c r="U2933" s="200">
        <f>TRUNC(('TARIFA ENTREGA A DIRECCION USD'!F2933-'TARIFA ENTREGA A DIRECCION USD'!D2933)/'TARIFA ENTREGA A DIRECCION USD'!D2933,3)</f>
        <v>0.434</v>
      </c>
      <c r="V2933" s="200">
        <f>TRUNC(('TARIFA ENTREGA A DIRECCION USD'!G2933-'TARIFA ENTREGA A DIRECCION USD'!D2933)/'TARIFA ENTREGA A DIRECCION USD'!D2933,3)</f>
        <v>0.96599999999999997</v>
      </c>
      <c r="X2933" s="142">
        <v>16.12</v>
      </c>
      <c r="Y2933" s="190">
        <v>2926</v>
      </c>
      <c r="Z2933" s="200">
        <v>0.55000000000000004</v>
      </c>
      <c r="AA2933" s="200">
        <v>0.13</v>
      </c>
      <c r="AB2933" s="200">
        <v>0.3</v>
      </c>
      <c r="AC2933" s="200">
        <v>0.85</v>
      </c>
      <c r="AL2933"/>
      <c r="AM2933"/>
      <c r="AN2933"/>
      <c r="AO2933"/>
      <c r="AP2933"/>
      <c r="AQ2933"/>
      <c r="AR2933"/>
      <c r="AS2933"/>
      <c r="AT2933"/>
      <c r="AU2933"/>
    </row>
    <row r="2934" spans="17:47" x14ac:dyDescent="0.2">
      <c r="Q2934" s="142">
        <f>TRUNC('TARIFA ENTREGA A DIRECCION USD'!D2935-'TARIFA ENTREGA A DIRECCION USD'!D2934,2)</f>
        <v>0.54</v>
      </c>
      <c r="R2934" s="190">
        <v>2927</v>
      </c>
      <c r="S2934" s="200">
        <f>TRUNC((('TARIFA ENTREGA A DIRECCION USD'!C2934-'TARIFA ENTREGA A DIRECCION USD'!D2934)/'TARIFA ENTREGA A DIRECCION USD'!D2934)+1,3)</f>
        <v>0.72399999999999998</v>
      </c>
      <c r="T2934" s="200">
        <f>TRUNC(('TARIFA ENTREGA A DIRECCION USD'!E2934-'TARIFA ENTREGA A DIRECCION USD'!D2934)/'TARIFA ENTREGA A DIRECCION USD'!D2934,3)</f>
        <v>0.25900000000000001</v>
      </c>
      <c r="U2934" s="200">
        <f>TRUNC(('TARIFA ENTREGA A DIRECCION USD'!F2934-'TARIFA ENTREGA A DIRECCION USD'!D2934)/'TARIFA ENTREGA A DIRECCION USD'!D2934,3)</f>
        <v>0.434</v>
      </c>
      <c r="V2934" s="200">
        <f>TRUNC(('TARIFA ENTREGA A DIRECCION USD'!G2934-'TARIFA ENTREGA A DIRECCION USD'!D2934)/'TARIFA ENTREGA A DIRECCION USD'!D2934,3)</f>
        <v>0.96599999999999997</v>
      </c>
      <c r="X2934" s="142">
        <v>16.12</v>
      </c>
      <c r="Y2934" s="190">
        <v>2927</v>
      </c>
      <c r="Z2934" s="200">
        <v>0.55000000000000004</v>
      </c>
      <c r="AA2934" s="200">
        <v>0.13</v>
      </c>
      <c r="AB2934" s="200">
        <v>0.3</v>
      </c>
      <c r="AC2934" s="200">
        <v>0.85</v>
      </c>
      <c r="AL2934"/>
      <c r="AM2934"/>
      <c r="AN2934"/>
      <c r="AO2934"/>
      <c r="AP2934"/>
      <c r="AQ2934"/>
      <c r="AR2934"/>
      <c r="AS2934"/>
      <c r="AT2934"/>
      <c r="AU2934"/>
    </row>
    <row r="2935" spans="17:47" x14ac:dyDescent="0.2">
      <c r="Q2935" s="142">
        <f>TRUNC('TARIFA ENTREGA A DIRECCION USD'!D2936-'TARIFA ENTREGA A DIRECCION USD'!D2935,2)</f>
        <v>0.54</v>
      </c>
      <c r="R2935" s="190">
        <v>2928</v>
      </c>
      <c r="S2935" s="200">
        <f>TRUNC((('TARIFA ENTREGA A DIRECCION USD'!C2935-'TARIFA ENTREGA A DIRECCION USD'!D2935)/'TARIFA ENTREGA A DIRECCION USD'!D2935)+1,3)</f>
        <v>0.72399999999999998</v>
      </c>
      <c r="T2935" s="200">
        <f>TRUNC(('TARIFA ENTREGA A DIRECCION USD'!E2935-'TARIFA ENTREGA A DIRECCION USD'!D2935)/'TARIFA ENTREGA A DIRECCION USD'!D2935,3)</f>
        <v>0.25900000000000001</v>
      </c>
      <c r="U2935" s="200">
        <f>TRUNC(('TARIFA ENTREGA A DIRECCION USD'!F2935-'TARIFA ENTREGA A DIRECCION USD'!D2935)/'TARIFA ENTREGA A DIRECCION USD'!D2935,3)</f>
        <v>0.434</v>
      </c>
      <c r="V2935" s="200">
        <f>TRUNC(('TARIFA ENTREGA A DIRECCION USD'!G2935-'TARIFA ENTREGA A DIRECCION USD'!D2935)/'TARIFA ENTREGA A DIRECCION USD'!D2935,3)</f>
        <v>0.96599999999999997</v>
      </c>
      <c r="X2935" s="142">
        <v>16.12</v>
      </c>
      <c r="Y2935" s="190">
        <v>2928</v>
      </c>
      <c r="Z2935" s="200">
        <v>0.55000000000000004</v>
      </c>
      <c r="AA2935" s="200">
        <v>0.13</v>
      </c>
      <c r="AB2935" s="200">
        <v>0.3</v>
      </c>
      <c r="AC2935" s="200">
        <v>0.85</v>
      </c>
      <c r="AL2935"/>
      <c r="AM2935"/>
      <c r="AN2935"/>
      <c r="AO2935"/>
      <c r="AP2935"/>
      <c r="AQ2935"/>
      <c r="AR2935"/>
      <c r="AS2935"/>
      <c r="AT2935"/>
      <c r="AU2935"/>
    </row>
    <row r="2936" spans="17:47" x14ac:dyDescent="0.2">
      <c r="Q2936" s="142">
        <f>TRUNC('TARIFA ENTREGA A DIRECCION USD'!D2937-'TARIFA ENTREGA A DIRECCION USD'!D2936,2)</f>
        <v>0.54</v>
      </c>
      <c r="R2936" s="190">
        <v>2929</v>
      </c>
      <c r="S2936" s="200">
        <f>TRUNC((('TARIFA ENTREGA A DIRECCION USD'!C2936-'TARIFA ENTREGA A DIRECCION USD'!D2936)/'TARIFA ENTREGA A DIRECCION USD'!D2936)+1,3)</f>
        <v>0.72399999999999998</v>
      </c>
      <c r="T2936" s="200">
        <f>TRUNC(('TARIFA ENTREGA A DIRECCION USD'!E2936-'TARIFA ENTREGA A DIRECCION USD'!D2936)/'TARIFA ENTREGA A DIRECCION USD'!D2936,3)</f>
        <v>0.25900000000000001</v>
      </c>
      <c r="U2936" s="200">
        <f>TRUNC(('TARIFA ENTREGA A DIRECCION USD'!F2936-'TARIFA ENTREGA A DIRECCION USD'!D2936)/'TARIFA ENTREGA A DIRECCION USD'!D2936,3)</f>
        <v>0.434</v>
      </c>
      <c r="V2936" s="200">
        <f>TRUNC(('TARIFA ENTREGA A DIRECCION USD'!G2936-'TARIFA ENTREGA A DIRECCION USD'!D2936)/'TARIFA ENTREGA A DIRECCION USD'!D2936,3)</f>
        <v>0.96599999999999997</v>
      </c>
      <c r="X2936" s="142">
        <v>16.12</v>
      </c>
      <c r="Y2936" s="190">
        <v>2929</v>
      </c>
      <c r="Z2936" s="200">
        <v>0.55000000000000004</v>
      </c>
      <c r="AA2936" s="200">
        <v>0.13</v>
      </c>
      <c r="AB2936" s="200">
        <v>0.3</v>
      </c>
      <c r="AC2936" s="200">
        <v>0.85</v>
      </c>
      <c r="AL2936"/>
      <c r="AM2936"/>
      <c r="AN2936"/>
      <c r="AO2936"/>
      <c r="AP2936"/>
      <c r="AQ2936"/>
      <c r="AR2936"/>
      <c r="AS2936"/>
      <c r="AT2936"/>
      <c r="AU2936"/>
    </row>
    <row r="2937" spans="17:47" x14ac:dyDescent="0.2">
      <c r="Q2937" s="142">
        <f>TRUNC('TARIFA ENTREGA A DIRECCION USD'!D2938-'TARIFA ENTREGA A DIRECCION USD'!D2937,2)</f>
        <v>0.54</v>
      </c>
      <c r="R2937" s="190">
        <v>2930</v>
      </c>
      <c r="S2937" s="200">
        <f>TRUNC((('TARIFA ENTREGA A DIRECCION USD'!C2937-'TARIFA ENTREGA A DIRECCION USD'!D2937)/'TARIFA ENTREGA A DIRECCION USD'!D2937)+1,3)</f>
        <v>0.72399999999999998</v>
      </c>
      <c r="T2937" s="200">
        <f>TRUNC(('TARIFA ENTREGA A DIRECCION USD'!E2937-'TARIFA ENTREGA A DIRECCION USD'!D2937)/'TARIFA ENTREGA A DIRECCION USD'!D2937,3)</f>
        <v>0.25900000000000001</v>
      </c>
      <c r="U2937" s="200">
        <f>TRUNC(('TARIFA ENTREGA A DIRECCION USD'!F2937-'TARIFA ENTREGA A DIRECCION USD'!D2937)/'TARIFA ENTREGA A DIRECCION USD'!D2937,3)</f>
        <v>0.434</v>
      </c>
      <c r="V2937" s="200">
        <f>TRUNC(('TARIFA ENTREGA A DIRECCION USD'!G2937-'TARIFA ENTREGA A DIRECCION USD'!D2937)/'TARIFA ENTREGA A DIRECCION USD'!D2937,3)</f>
        <v>0.96599999999999997</v>
      </c>
      <c r="X2937" s="142">
        <v>16.12</v>
      </c>
      <c r="Y2937" s="190">
        <v>2930</v>
      </c>
      <c r="Z2937" s="200">
        <v>0.55000000000000004</v>
      </c>
      <c r="AA2937" s="200">
        <v>0.13</v>
      </c>
      <c r="AB2937" s="200">
        <v>0.3</v>
      </c>
      <c r="AC2937" s="200">
        <v>0.85</v>
      </c>
      <c r="AL2937"/>
      <c r="AM2937"/>
      <c r="AN2937"/>
      <c r="AO2937"/>
      <c r="AP2937"/>
      <c r="AQ2937"/>
      <c r="AR2937"/>
      <c r="AS2937"/>
      <c r="AT2937"/>
      <c r="AU2937"/>
    </row>
    <row r="2938" spans="17:47" x14ac:dyDescent="0.2">
      <c r="Q2938" s="142">
        <f>TRUNC('TARIFA ENTREGA A DIRECCION USD'!D2939-'TARIFA ENTREGA A DIRECCION USD'!D2938,2)</f>
        <v>0.54</v>
      </c>
      <c r="R2938" s="190">
        <v>2931</v>
      </c>
      <c r="S2938" s="200">
        <f>TRUNC((('TARIFA ENTREGA A DIRECCION USD'!C2938-'TARIFA ENTREGA A DIRECCION USD'!D2938)/'TARIFA ENTREGA A DIRECCION USD'!D2938)+1,3)</f>
        <v>0.72399999999999998</v>
      </c>
      <c r="T2938" s="200">
        <f>TRUNC(('TARIFA ENTREGA A DIRECCION USD'!E2938-'TARIFA ENTREGA A DIRECCION USD'!D2938)/'TARIFA ENTREGA A DIRECCION USD'!D2938,3)</f>
        <v>0.25900000000000001</v>
      </c>
      <c r="U2938" s="200">
        <f>TRUNC(('TARIFA ENTREGA A DIRECCION USD'!F2938-'TARIFA ENTREGA A DIRECCION USD'!D2938)/'TARIFA ENTREGA A DIRECCION USD'!D2938,3)</f>
        <v>0.434</v>
      </c>
      <c r="V2938" s="200">
        <f>TRUNC(('TARIFA ENTREGA A DIRECCION USD'!G2938-'TARIFA ENTREGA A DIRECCION USD'!D2938)/'TARIFA ENTREGA A DIRECCION USD'!D2938,3)</f>
        <v>0.96599999999999997</v>
      </c>
      <c r="X2938" s="142">
        <v>16.12</v>
      </c>
      <c r="Y2938" s="190">
        <v>2931</v>
      </c>
      <c r="Z2938" s="200">
        <v>0.55000000000000004</v>
      </c>
      <c r="AA2938" s="200">
        <v>0.13</v>
      </c>
      <c r="AB2938" s="200">
        <v>0.3</v>
      </c>
      <c r="AC2938" s="200">
        <v>0.85</v>
      </c>
      <c r="AL2938"/>
      <c r="AM2938"/>
      <c r="AN2938"/>
      <c r="AO2938"/>
      <c r="AP2938"/>
      <c r="AQ2938"/>
      <c r="AR2938"/>
      <c r="AS2938"/>
      <c r="AT2938"/>
      <c r="AU2938"/>
    </row>
    <row r="2939" spans="17:47" x14ac:dyDescent="0.2">
      <c r="Q2939" s="142">
        <f>TRUNC('TARIFA ENTREGA A DIRECCION USD'!D2940-'TARIFA ENTREGA A DIRECCION USD'!D2939,2)</f>
        <v>0.54</v>
      </c>
      <c r="R2939" s="190">
        <v>2932</v>
      </c>
      <c r="S2939" s="200">
        <f>TRUNC((('TARIFA ENTREGA A DIRECCION USD'!C2939-'TARIFA ENTREGA A DIRECCION USD'!D2939)/'TARIFA ENTREGA A DIRECCION USD'!D2939)+1,3)</f>
        <v>0.72399999999999998</v>
      </c>
      <c r="T2939" s="200">
        <f>TRUNC(('TARIFA ENTREGA A DIRECCION USD'!E2939-'TARIFA ENTREGA A DIRECCION USD'!D2939)/'TARIFA ENTREGA A DIRECCION USD'!D2939,3)</f>
        <v>0.25900000000000001</v>
      </c>
      <c r="U2939" s="200">
        <f>TRUNC(('TARIFA ENTREGA A DIRECCION USD'!F2939-'TARIFA ENTREGA A DIRECCION USD'!D2939)/'TARIFA ENTREGA A DIRECCION USD'!D2939,3)</f>
        <v>0.434</v>
      </c>
      <c r="V2939" s="200">
        <f>TRUNC(('TARIFA ENTREGA A DIRECCION USD'!G2939-'TARIFA ENTREGA A DIRECCION USD'!D2939)/'TARIFA ENTREGA A DIRECCION USD'!D2939,3)</f>
        <v>0.96599999999999997</v>
      </c>
      <c r="X2939" s="142">
        <v>16.12</v>
      </c>
      <c r="Y2939" s="190">
        <v>2932</v>
      </c>
      <c r="Z2939" s="200">
        <v>0.55000000000000004</v>
      </c>
      <c r="AA2939" s="200">
        <v>0.13</v>
      </c>
      <c r="AB2939" s="200">
        <v>0.3</v>
      </c>
      <c r="AC2939" s="200">
        <v>0.85</v>
      </c>
      <c r="AL2939"/>
      <c r="AM2939"/>
      <c r="AN2939"/>
      <c r="AO2939"/>
      <c r="AP2939"/>
      <c r="AQ2939"/>
      <c r="AR2939"/>
      <c r="AS2939"/>
      <c r="AT2939"/>
      <c r="AU2939"/>
    </row>
    <row r="2940" spans="17:47" x14ac:dyDescent="0.2">
      <c r="Q2940" s="142">
        <f>TRUNC('TARIFA ENTREGA A DIRECCION USD'!D2941-'TARIFA ENTREGA A DIRECCION USD'!D2940,2)</f>
        <v>0.54</v>
      </c>
      <c r="R2940" s="190">
        <v>2933</v>
      </c>
      <c r="S2940" s="200">
        <f>TRUNC((('TARIFA ENTREGA A DIRECCION USD'!C2940-'TARIFA ENTREGA A DIRECCION USD'!D2940)/'TARIFA ENTREGA A DIRECCION USD'!D2940)+1,3)</f>
        <v>0.72399999999999998</v>
      </c>
      <c r="T2940" s="200">
        <f>TRUNC(('TARIFA ENTREGA A DIRECCION USD'!E2940-'TARIFA ENTREGA A DIRECCION USD'!D2940)/'TARIFA ENTREGA A DIRECCION USD'!D2940,3)</f>
        <v>0.25900000000000001</v>
      </c>
      <c r="U2940" s="200">
        <f>TRUNC(('TARIFA ENTREGA A DIRECCION USD'!F2940-'TARIFA ENTREGA A DIRECCION USD'!D2940)/'TARIFA ENTREGA A DIRECCION USD'!D2940,3)</f>
        <v>0.434</v>
      </c>
      <c r="V2940" s="200">
        <f>TRUNC(('TARIFA ENTREGA A DIRECCION USD'!G2940-'TARIFA ENTREGA A DIRECCION USD'!D2940)/'TARIFA ENTREGA A DIRECCION USD'!D2940,3)</f>
        <v>0.96599999999999997</v>
      </c>
      <c r="X2940" s="142">
        <v>16.12</v>
      </c>
      <c r="Y2940" s="190">
        <v>2933</v>
      </c>
      <c r="Z2940" s="200">
        <v>0.55000000000000004</v>
      </c>
      <c r="AA2940" s="200">
        <v>0.13</v>
      </c>
      <c r="AB2940" s="200">
        <v>0.3</v>
      </c>
      <c r="AC2940" s="200">
        <v>0.85</v>
      </c>
      <c r="AL2940"/>
      <c r="AM2940"/>
      <c r="AN2940"/>
      <c r="AO2940"/>
      <c r="AP2940"/>
      <c r="AQ2940"/>
      <c r="AR2940"/>
      <c r="AS2940"/>
      <c r="AT2940"/>
      <c r="AU2940"/>
    </row>
    <row r="2941" spans="17:47" x14ac:dyDescent="0.2">
      <c r="Q2941" s="142">
        <f>TRUNC('TARIFA ENTREGA A DIRECCION USD'!D2942-'TARIFA ENTREGA A DIRECCION USD'!D2941,2)</f>
        <v>0.54</v>
      </c>
      <c r="R2941" s="190">
        <v>2934</v>
      </c>
      <c r="S2941" s="200">
        <f>TRUNC((('TARIFA ENTREGA A DIRECCION USD'!C2941-'TARIFA ENTREGA A DIRECCION USD'!D2941)/'TARIFA ENTREGA A DIRECCION USD'!D2941)+1,3)</f>
        <v>0.72399999999999998</v>
      </c>
      <c r="T2941" s="200">
        <f>TRUNC(('TARIFA ENTREGA A DIRECCION USD'!E2941-'TARIFA ENTREGA A DIRECCION USD'!D2941)/'TARIFA ENTREGA A DIRECCION USD'!D2941,3)</f>
        <v>0.25900000000000001</v>
      </c>
      <c r="U2941" s="200">
        <f>TRUNC(('TARIFA ENTREGA A DIRECCION USD'!F2941-'TARIFA ENTREGA A DIRECCION USD'!D2941)/'TARIFA ENTREGA A DIRECCION USD'!D2941,3)</f>
        <v>0.434</v>
      </c>
      <c r="V2941" s="200">
        <f>TRUNC(('TARIFA ENTREGA A DIRECCION USD'!G2941-'TARIFA ENTREGA A DIRECCION USD'!D2941)/'TARIFA ENTREGA A DIRECCION USD'!D2941,3)</f>
        <v>0.96599999999999997</v>
      </c>
      <c r="X2941" s="142">
        <v>16.12</v>
      </c>
      <c r="Y2941" s="190">
        <v>2934</v>
      </c>
      <c r="Z2941" s="200">
        <v>0.55000000000000004</v>
      </c>
      <c r="AA2941" s="200">
        <v>0.13</v>
      </c>
      <c r="AB2941" s="200">
        <v>0.3</v>
      </c>
      <c r="AC2941" s="200">
        <v>0.85</v>
      </c>
      <c r="AL2941"/>
      <c r="AM2941"/>
      <c r="AN2941"/>
      <c r="AO2941"/>
      <c r="AP2941"/>
      <c r="AQ2941"/>
      <c r="AR2941"/>
      <c r="AS2941"/>
      <c r="AT2941"/>
      <c r="AU2941"/>
    </row>
    <row r="2942" spans="17:47" x14ac:dyDescent="0.2">
      <c r="Q2942" s="142">
        <f>TRUNC('TARIFA ENTREGA A DIRECCION USD'!D2943-'TARIFA ENTREGA A DIRECCION USD'!D2942,2)</f>
        <v>0.54</v>
      </c>
      <c r="R2942" s="190">
        <v>2935</v>
      </c>
      <c r="S2942" s="200">
        <f>TRUNC((('TARIFA ENTREGA A DIRECCION USD'!C2942-'TARIFA ENTREGA A DIRECCION USD'!D2942)/'TARIFA ENTREGA A DIRECCION USD'!D2942)+1,3)</f>
        <v>0.72399999999999998</v>
      </c>
      <c r="T2942" s="200">
        <f>TRUNC(('TARIFA ENTREGA A DIRECCION USD'!E2942-'TARIFA ENTREGA A DIRECCION USD'!D2942)/'TARIFA ENTREGA A DIRECCION USD'!D2942,3)</f>
        <v>0.25900000000000001</v>
      </c>
      <c r="U2942" s="200">
        <f>TRUNC(('TARIFA ENTREGA A DIRECCION USD'!F2942-'TARIFA ENTREGA A DIRECCION USD'!D2942)/'TARIFA ENTREGA A DIRECCION USD'!D2942,3)</f>
        <v>0.434</v>
      </c>
      <c r="V2942" s="200">
        <f>TRUNC(('TARIFA ENTREGA A DIRECCION USD'!G2942-'TARIFA ENTREGA A DIRECCION USD'!D2942)/'TARIFA ENTREGA A DIRECCION USD'!D2942,3)</f>
        <v>0.96599999999999997</v>
      </c>
      <c r="X2942" s="142">
        <v>16.12</v>
      </c>
      <c r="Y2942" s="190">
        <v>2935</v>
      </c>
      <c r="Z2942" s="200">
        <v>0.55000000000000004</v>
      </c>
      <c r="AA2942" s="200">
        <v>0.13</v>
      </c>
      <c r="AB2942" s="200">
        <v>0.3</v>
      </c>
      <c r="AC2942" s="200">
        <v>0.85</v>
      </c>
      <c r="AL2942"/>
      <c r="AM2942"/>
      <c r="AN2942"/>
      <c r="AO2942"/>
      <c r="AP2942"/>
      <c r="AQ2942"/>
      <c r="AR2942"/>
      <c r="AS2942"/>
      <c r="AT2942"/>
      <c r="AU2942"/>
    </row>
    <row r="2943" spans="17:47" x14ac:dyDescent="0.2">
      <c r="Q2943" s="142">
        <f>TRUNC('TARIFA ENTREGA A DIRECCION USD'!D2944-'TARIFA ENTREGA A DIRECCION USD'!D2943,2)</f>
        <v>0.54</v>
      </c>
      <c r="R2943" s="190">
        <v>2936</v>
      </c>
      <c r="S2943" s="200">
        <f>TRUNC((('TARIFA ENTREGA A DIRECCION USD'!C2943-'TARIFA ENTREGA A DIRECCION USD'!D2943)/'TARIFA ENTREGA A DIRECCION USD'!D2943)+1,3)</f>
        <v>0.72399999999999998</v>
      </c>
      <c r="T2943" s="200">
        <f>TRUNC(('TARIFA ENTREGA A DIRECCION USD'!E2943-'TARIFA ENTREGA A DIRECCION USD'!D2943)/'TARIFA ENTREGA A DIRECCION USD'!D2943,3)</f>
        <v>0.25900000000000001</v>
      </c>
      <c r="U2943" s="200">
        <f>TRUNC(('TARIFA ENTREGA A DIRECCION USD'!F2943-'TARIFA ENTREGA A DIRECCION USD'!D2943)/'TARIFA ENTREGA A DIRECCION USD'!D2943,3)</f>
        <v>0.434</v>
      </c>
      <c r="V2943" s="200">
        <f>TRUNC(('TARIFA ENTREGA A DIRECCION USD'!G2943-'TARIFA ENTREGA A DIRECCION USD'!D2943)/'TARIFA ENTREGA A DIRECCION USD'!D2943,3)</f>
        <v>0.96599999999999997</v>
      </c>
      <c r="X2943" s="142">
        <v>16.12</v>
      </c>
      <c r="Y2943" s="190">
        <v>2936</v>
      </c>
      <c r="Z2943" s="200">
        <v>0.55000000000000004</v>
      </c>
      <c r="AA2943" s="200">
        <v>0.13</v>
      </c>
      <c r="AB2943" s="200">
        <v>0.3</v>
      </c>
      <c r="AC2943" s="200">
        <v>0.85</v>
      </c>
      <c r="AL2943"/>
      <c r="AM2943"/>
      <c r="AN2943"/>
      <c r="AO2943"/>
      <c r="AP2943"/>
      <c r="AQ2943"/>
      <c r="AR2943"/>
      <c r="AS2943"/>
      <c r="AT2943"/>
      <c r="AU2943"/>
    </row>
    <row r="2944" spans="17:47" x14ac:dyDescent="0.2">
      <c r="Q2944" s="142">
        <f>TRUNC('TARIFA ENTREGA A DIRECCION USD'!D2945-'TARIFA ENTREGA A DIRECCION USD'!D2944,2)</f>
        <v>0.54</v>
      </c>
      <c r="R2944" s="190">
        <v>2937</v>
      </c>
      <c r="S2944" s="200">
        <f>TRUNC((('TARIFA ENTREGA A DIRECCION USD'!C2944-'TARIFA ENTREGA A DIRECCION USD'!D2944)/'TARIFA ENTREGA A DIRECCION USD'!D2944)+1,3)</f>
        <v>0.72399999999999998</v>
      </c>
      <c r="T2944" s="200">
        <f>TRUNC(('TARIFA ENTREGA A DIRECCION USD'!E2944-'TARIFA ENTREGA A DIRECCION USD'!D2944)/'TARIFA ENTREGA A DIRECCION USD'!D2944,3)</f>
        <v>0.25900000000000001</v>
      </c>
      <c r="U2944" s="200">
        <f>TRUNC(('TARIFA ENTREGA A DIRECCION USD'!F2944-'TARIFA ENTREGA A DIRECCION USD'!D2944)/'TARIFA ENTREGA A DIRECCION USD'!D2944,3)</f>
        <v>0.434</v>
      </c>
      <c r="V2944" s="200">
        <f>TRUNC(('TARIFA ENTREGA A DIRECCION USD'!G2944-'TARIFA ENTREGA A DIRECCION USD'!D2944)/'TARIFA ENTREGA A DIRECCION USD'!D2944,3)</f>
        <v>0.96599999999999997</v>
      </c>
      <c r="X2944" s="142">
        <v>16.12</v>
      </c>
      <c r="Y2944" s="190">
        <v>2937</v>
      </c>
      <c r="Z2944" s="200">
        <v>0.55000000000000004</v>
      </c>
      <c r="AA2944" s="200">
        <v>0.13</v>
      </c>
      <c r="AB2944" s="200">
        <v>0.3</v>
      </c>
      <c r="AC2944" s="200">
        <v>0.85</v>
      </c>
      <c r="AL2944"/>
      <c r="AM2944"/>
      <c r="AN2944"/>
      <c r="AO2944"/>
      <c r="AP2944"/>
      <c r="AQ2944"/>
      <c r="AR2944"/>
      <c r="AS2944"/>
      <c r="AT2944"/>
      <c r="AU2944"/>
    </row>
    <row r="2945" spans="17:47" x14ac:dyDescent="0.2">
      <c r="Q2945" s="142">
        <f>TRUNC('TARIFA ENTREGA A DIRECCION USD'!D2946-'TARIFA ENTREGA A DIRECCION USD'!D2945,2)</f>
        <v>0.54</v>
      </c>
      <c r="R2945" s="190">
        <v>2938</v>
      </c>
      <c r="S2945" s="200">
        <f>TRUNC((('TARIFA ENTREGA A DIRECCION USD'!C2945-'TARIFA ENTREGA A DIRECCION USD'!D2945)/'TARIFA ENTREGA A DIRECCION USD'!D2945)+1,3)</f>
        <v>0.72399999999999998</v>
      </c>
      <c r="T2945" s="200">
        <f>TRUNC(('TARIFA ENTREGA A DIRECCION USD'!E2945-'TARIFA ENTREGA A DIRECCION USD'!D2945)/'TARIFA ENTREGA A DIRECCION USD'!D2945,3)</f>
        <v>0.25900000000000001</v>
      </c>
      <c r="U2945" s="200">
        <f>TRUNC(('TARIFA ENTREGA A DIRECCION USD'!F2945-'TARIFA ENTREGA A DIRECCION USD'!D2945)/'TARIFA ENTREGA A DIRECCION USD'!D2945,3)</f>
        <v>0.434</v>
      </c>
      <c r="V2945" s="200">
        <f>TRUNC(('TARIFA ENTREGA A DIRECCION USD'!G2945-'TARIFA ENTREGA A DIRECCION USD'!D2945)/'TARIFA ENTREGA A DIRECCION USD'!D2945,3)</f>
        <v>0.96599999999999997</v>
      </c>
      <c r="X2945" s="142">
        <v>16.12</v>
      </c>
      <c r="Y2945" s="190">
        <v>2938</v>
      </c>
      <c r="Z2945" s="200">
        <v>0.55000000000000004</v>
      </c>
      <c r="AA2945" s="200">
        <v>0.13</v>
      </c>
      <c r="AB2945" s="200">
        <v>0.3</v>
      </c>
      <c r="AC2945" s="200">
        <v>0.85</v>
      </c>
      <c r="AL2945"/>
      <c r="AM2945"/>
      <c r="AN2945"/>
      <c r="AO2945"/>
      <c r="AP2945"/>
      <c r="AQ2945"/>
      <c r="AR2945"/>
      <c r="AS2945"/>
      <c r="AT2945"/>
      <c r="AU2945"/>
    </row>
    <row r="2946" spans="17:47" x14ac:dyDescent="0.2">
      <c r="Q2946" s="142">
        <f>TRUNC('TARIFA ENTREGA A DIRECCION USD'!D2947-'TARIFA ENTREGA A DIRECCION USD'!D2946,2)</f>
        <v>0.54</v>
      </c>
      <c r="R2946" s="190">
        <v>2939</v>
      </c>
      <c r="S2946" s="200">
        <f>TRUNC((('TARIFA ENTREGA A DIRECCION USD'!C2946-'TARIFA ENTREGA A DIRECCION USD'!D2946)/'TARIFA ENTREGA A DIRECCION USD'!D2946)+1,3)</f>
        <v>0.72399999999999998</v>
      </c>
      <c r="T2946" s="200">
        <f>TRUNC(('TARIFA ENTREGA A DIRECCION USD'!E2946-'TARIFA ENTREGA A DIRECCION USD'!D2946)/'TARIFA ENTREGA A DIRECCION USD'!D2946,3)</f>
        <v>0.25900000000000001</v>
      </c>
      <c r="U2946" s="200">
        <f>TRUNC(('TARIFA ENTREGA A DIRECCION USD'!F2946-'TARIFA ENTREGA A DIRECCION USD'!D2946)/'TARIFA ENTREGA A DIRECCION USD'!D2946,3)</f>
        <v>0.434</v>
      </c>
      <c r="V2946" s="200">
        <f>TRUNC(('TARIFA ENTREGA A DIRECCION USD'!G2946-'TARIFA ENTREGA A DIRECCION USD'!D2946)/'TARIFA ENTREGA A DIRECCION USD'!D2946,3)</f>
        <v>0.96599999999999997</v>
      </c>
      <c r="X2946" s="142">
        <v>16.12</v>
      </c>
      <c r="Y2946" s="190">
        <v>2939</v>
      </c>
      <c r="Z2946" s="200">
        <v>0.55000000000000004</v>
      </c>
      <c r="AA2946" s="200">
        <v>0.13</v>
      </c>
      <c r="AB2946" s="200">
        <v>0.3</v>
      </c>
      <c r="AC2946" s="200">
        <v>0.85</v>
      </c>
      <c r="AL2946"/>
      <c r="AM2946"/>
      <c r="AN2946"/>
      <c r="AO2946"/>
      <c r="AP2946"/>
      <c r="AQ2946"/>
      <c r="AR2946"/>
      <c r="AS2946"/>
      <c r="AT2946"/>
      <c r="AU2946"/>
    </row>
    <row r="2947" spans="17:47" x14ac:dyDescent="0.2">
      <c r="Q2947" s="142">
        <f>TRUNC('TARIFA ENTREGA A DIRECCION USD'!D2948-'TARIFA ENTREGA A DIRECCION USD'!D2947,2)</f>
        <v>0.54</v>
      </c>
      <c r="R2947" s="190">
        <v>2940</v>
      </c>
      <c r="S2947" s="200">
        <f>TRUNC((('TARIFA ENTREGA A DIRECCION USD'!C2947-'TARIFA ENTREGA A DIRECCION USD'!D2947)/'TARIFA ENTREGA A DIRECCION USD'!D2947)+1,3)</f>
        <v>0.72399999999999998</v>
      </c>
      <c r="T2947" s="200">
        <f>TRUNC(('TARIFA ENTREGA A DIRECCION USD'!E2947-'TARIFA ENTREGA A DIRECCION USD'!D2947)/'TARIFA ENTREGA A DIRECCION USD'!D2947,3)</f>
        <v>0.25900000000000001</v>
      </c>
      <c r="U2947" s="200">
        <f>TRUNC(('TARIFA ENTREGA A DIRECCION USD'!F2947-'TARIFA ENTREGA A DIRECCION USD'!D2947)/'TARIFA ENTREGA A DIRECCION USD'!D2947,3)</f>
        <v>0.434</v>
      </c>
      <c r="V2947" s="200">
        <f>TRUNC(('TARIFA ENTREGA A DIRECCION USD'!G2947-'TARIFA ENTREGA A DIRECCION USD'!D2947)/'TARIFA ENTREGA A DIRECCION USD'!D2947,3)</f>
        <v>0.96599999999999997</v>
      </c>
      <c r="X2947" s="142">
        <v>16.12</v>
      </c>
      <c r="Y2947" s="190">
        <v>2940</v>
      </c>
      <c r="Z2947" s="200">
        <v>0.55000000000000004</v>
      </c>
      <c r="AA2947" s="200">
        <v>0.13</v>
      </c>
      <c r="AB2947" s="200">
        <v>0.3</v>
      </c>
      <c r="AC2947" s="200">
        <v>0.85</v>
      </c>
      <c r="AL2947"/>
      <c r="AM2947"/>
      <c r="AN2947"/>
      <c r="AO2947"/>
      <c r="AP2947"/>
      <c r="AQ2947"/>
      <c r="AR2947"/>
      <c r="AS2947"/>
      <c r="AT2947"/>
      <c r="AU2947"/>
    </row>
    <row r="2948" spans="17:47" x14ac:dyDescent="0.2">
      <c r="Q2948" s="142">
        <f>TRUNC('TARIFA ENTREGA A DIRECCION USD'!D2949-'TARIFA ENTREGA A DIRECCION USD'!D2948,2)</f>
        <v>0.54</v>
      </c>
      <c r="R2948" s="190">
        <v>2941</v>
      </c>
      <c r="S2948" s="200">
        <f>TRUNC((('TARIFA ENTREGA A DIRECCION USD'!C2948-'TARIFA ENTREGA A DIRECCION USD'!D2948)/'TARIFA ENTREGA A DIRECCION USD'!D2948)+1,3)</f>
        <v>0.72399999999999998</v>
      </c>
      <c r="T2948" s="200">
        <f>TRUNC(('TARIFA ENTREGA A DIRECCION USD'!E2948-'TARIFA ENTREGA A DIRECCION USD'!D2948)/'TARIFA ENTREGA A DIRECCION USD'!D2948,3)</f>
        <v>0.25900000000000001</v>
      </c>
      <c r="U2948" s="200">
        <f>TRUNC(('TARIFA ENTREGA A DIRECCION USD'!F2948-'TARIFA ENTREGA A DIRECCION USD'!D2948)/'TARIFA ENTREGA A DIRECCION USD'!D2948,3)</f>
        <v>0.434</v>
      </c>
      <c r="V2948" s="200">
        <f>TRUNC(('TARIFA ENTREGA A DIRECCION USD'!G2948-'TARIFA ENTREGA A DIRECCION USD'!D2948)/'TARIFA ENTREGA A DIRECCION USD'!D2948,3)</f>
        <v>0.96599999999999997</v>
      </c>
      <c r="X2948" s="142">
        <v>16.12</v>
      </c>
      <c r="Y2948" s="190">
        <v>2941</v>
      </c>
      <c r="Z2948" s="200">
        <v>0.55000000000000004</v>
      </c>
      <c r="AA2948" s="200">
        <v>0.13</v>
      </c>
      <c r="AB2948" s="200">
        <v>0.3</v>
      </c>
      <c r="AC2948" s="200">
        <v>0.85</v>
      </c>
      <c r="AL2948"/>
      <c r="AM2948"/>
      <c r="AN2948"/>
      <c r="AO2948"/>
      <c r="AP2948"/>
      <c r="AQ2948"/>
      <c r="AR2948"/>
      <c r="AS2948"/>
      <c r="AT2948"/>
      <c r="AU2948"/>
    </row>
    <row r="2949" spans="17:47" x14ac:dyDescent="0.2">
      <c r="Q2949" s="142">
        <f>TRUNC('TARIFA ENTREGA A DIRECCION USD'!D2950-'TARIFA ENTREGA A DIRECCION USD'!D2949,2)</f>
        <v>0.54</v>
      </c>
      <c r="R2949" s="190">
        <v>2942</v>
      </c>
      <c r="S2949" s="200">
        <f>TRUNC((('TARIFA ENTREGA A DIRECCION USD'!C2949-'TARIFA ENTREGA A DIRECCION USD'!D2949)/'TARIFA ENTREGA A DIRECCION USD'!D2949)+1,3)</f>
        <v>0.72399999999999998</v>
      </c>
      <c r="T2949" s="200">
        <f>TRUNC(('TARIFA ENTREGA A DIRECCION USD'!E2949-'TARIFA ENTREGA A DIRECCION USD'!D2949)/'TARIFA ENTREGA A DIRECCION USD'!D2949,3)</f>
        <v>0.25900000000000001</v>
      </c>
      <c r="U2949" s="200">
        <f>TRUNC(('TARIFA ENTREGA A DIRECCION USD'!F2949-'TARIFA ENTREGA A DIRECCION USD'!D2949)/'TARIFA ENTREGA A DIRECCION USD'!D2949,3)</f>
        <v>0.434</v>
      </c>
      <c r="V2949" s="200">
        <f>TRUNC(('TARIFA ENTREGA A DIRECCION USD'!G2949-'TARIFA ENTREGA A DIRECCION USD'!D2949)/'TARIFA ENTREGA A DIRECCION USD'!D2949,3)</f>
        <v>0.96599999999999997</v>
      </c>
      <c r="X2949" s="142">
        <v>16.12</v>
      </c>
      <c r="Y2949" s="190">
        <v>2942</v>
      </c>
      <c r="Z2949" s="200">
        <v>0.55000000000000004</v>
      </c>
      <c r="AA2949" s="200">
        <v>0.13</v>
      </c>
      <c r="AB2949" s="200">
        <v>0.3</v>
      </c>
      <c r="AC2949" s="200">
        <v>0.85</v>
      </c>
      <c r="AL2949"/>
      <c r="AM2949"/>
      <c r="AN2949"/>
      <c r="AO2949"/>
      <c r="AP2949"/>
      <c r="AQ2949"/>
      <c r="AR2949"/>
      <c r="AS2949"/>
      <c r="AT2949"/>
      <c r="AU2949"/>
    </row>
    <row r="2950" spans="17:47" x14ac:dyDescent="0.2">
      <c r="Q2950" s="142">
        <f>TRUNC('TARIFA ENTREGA A DIRECCION USD'!D2951-'TARIFA ENTREGA A DIRECCION USD'!D2950,2)</f>
        <v>0.54</v>
      </c>
      <c r="R2950" s="190">
        <v>2943</v>
      </c>
      <c r="S2950" s="200">
        <f>TRUNC((('TARIFA ENTREGA A DIRECCION USD'!C2950-'TARIFA ENTREGA A DIRECCION USD'!D2950)/'TARIFA ENTREGA A DIRECCION USD'!D2950)+1,3)</f>
        <v>0.72399999999999998</v>
      </c>
      <c r="T2950" s="200">
        <f>TRUNC(('TARIFA ENTREGA A DIRECCION USD'!E2950-'TARIFA ENTREGA A DIRECCION USD'!D2950)/'TARIFA ENTREGA A DIRECCION USD'!D2950,3)</f>
        <v>0.25900000000000001</v>
      </c>
      <c r="U2950" s="200">
        <f>TRUNC(('TARIFA ENTREGA A DIRECCION USD'!F2950-'TARIFA ENTREGA A DIRECCION USD'!D2950)/'TARIFA ENTREGA A DIRECCION USD'!D2950,3)</f>
        <v>0.434</v>
      </c>
      <c r="V2950" s="200">
        <f>TRUNC(('TARIFA ENTREGA A DIRECCION USD'!G2950-'TARIFA ENTREGA A DIRECCION USD'!D2950)/'TARIFA ENTREGA A DIRECCION USD'!D2950,3)</f>
        <v>0.96599999999999997</v>
      </c>
      <c r="X2950" s="142">
        <v>16.12</v>
      </c>
      <c r="Y2950" s="190">
        <v>2943</v>
      </c>
      <c r="Z2950" s="200">
        <v>0.55000000000000004</v>
      </c>
      <c r="AA2950" s="200">
        <v>0.13</v>
      </c>
      <c r="AB2950" s="200">
        <v>0.3</v>
      </c>
      <c r="AC2950" s="200">
        <v>0.85</v>
      </c>
      <c r="AL2950"/>
      <c r="AM2950"/>
      <c r="AN2950"/>
      <c r="AO2950"/>
      <c r="AP2950"/>
      <c r="AQ2950"/>
      <c r="AR2950"/>
      <c r="AS2950"/>
      <c r="AT2950"/>
      <c r="AU2950"/>
    </row>
    <row r="2951" spans="17:47" x14ac:dyDescent="0.2">
      <c r="Q2951" s="142">
        <f>TRUNC('TARIFA ENTREGA A DIRECCION USD'!D2952-'TARIFA ENTREGA A DIRECCION USD'!D2951,2)</f>
        <v>0.54</v>
      </c>
      <c r="R2951" s="190">
        <v>2944</v>
      </c>
      <c r="S2951" s="200">
        <f>TRUNC((('TARIFA ENTREGA A DIRECCION USD'!C2951-'TARIFA ENTREGA A DIRECCION USD'!D2951)/'TARIFA ENTREGA A DIRECCION USD'!D2951)+1,3)</f>
        <v>0.72399999999999998</v>
      </c>
      <c r="T2951" s="200">
        <f>TRUNC(('TARIFA ENTREGA A DIRECCION USD'!E2951-'TARIFA ENTREGA A DIRECCION USD'!D2951)/'TARIFA ENTREGA A DIRECCION USD'!D2951,3)</f>
        <v>0.25900000000000001</v>
      </c>
      <c r="U2951" s="200">
        <f>TRUNC(('TARIFA ENTREGA A DIRECCION USD'!F2951-'TARIFA ENTREGA A DIRECCION USD'!D2951)/'TARIFA ENTREGA A DIRECCION USD'!D2951,3)</f>
        <v>0.434</v>
      </c>
      <c r="V2951" s="200">
        <f>TRUNC(('TARIFA ENTREGA A DIRECCION USD'!G2951-'TARIFA ENTREGA A DIRECCION USD'!D2951)/'TARIFA ENTREGA A DIRECCION USD'!D2951,3)</f>
        <v>0.96599999999999997</v>
      </c>
      <c r="X2951" s="142">
        <v>16.12</v>
      </c>
      <c r="Y2951" s="190">
        <v>2944</v>
      </c>
      <c r="Z2951" s="200">
        <v>0.55000000000000004</v>
      </c>
      <c r="AA2951" s="200">
        <v>0.13</v>
      </c>
      <c r="AB2951" s="200">
        <v>0.3</v>
      </c>
      <c r="AC2951" s="200">
        <v>0.85</v>
      </c>
      <c r="AL2951"/>
      <c r="AM2951"/>
      <c r="AN2951"/>
      <c r="AO2951"/>
      <c r="AP2951"/>
      <c r="AQ2951"/>
      <c r="AR2951"/>
      <c r="AS2951"/>
      <c r="AT2951"/>
      <c r="AU2951"/>
    </row>
    <row r="2952" spans="17:47" x14ac:dyDescent="0.2">
      <c r="Q2952" s="142">
        <f>TRUNC('TARIFA ENTREGA A DIRECCION USD'!D2953-'TARIFA ENTREGA A DIRECCION USD'!D2952,2)</f>
        <v>0.54</v>
      </c>
      <c r="R2952" s="190">
        <v>2945</v>
      </c>
      <c r="S2952" s="200">
        <f>TRUNC((('TARIFA ENTREGA A DIRECCION USD'!C2952-'TARIFA ENTREGA A DIRECCION USD'!D2952)/'TARIFA ENTREGA A DIRECCION USD'!D2952)+1,3)</f>
        <v>0.72399999999999998</v>
      </c>
      <c r="T2952" s="200">
        <f>TRUNC(('TARIFA ENTREGA A DIRECCION USD'!E2952-'TARIFA ENTREGA A DIRECCION USD'!D2952)/'TARIFA ENTREGA A DIRECCION USD'!D2952,3)</f>
        <v>0.25900000000000001</v>
      </c>
      <c r="U2952" s="200">
        <f>TRUNC(('TARIFA ENTREGA A DIRECCION USD'!F2952-'TARIFA ENTREGA A DIRECCION USD'!D2952)/'TARIFA ENTREGA A DIRECCION USD'!D2952,3)</f>
        <v>0.434</v>
      </c>
      <c r="V2952" s="200">
        <f>TRUNC(('TARIFA ENTREGA A DIRECCION USD'!G2952-'TARIFA ENTREGA A DIRECCION USD'!D2952)/'TARIFA ENTREGA A DIRECCION USD'!D2952,3)</f>
        <v>0.96599999999999997</v>
      </c>
      <c r="X2952" s="142">
        <v>16.12</v>
      </c>
      <c r="Y2952" s="190">
        <v>2945</v>
      </c>
      <c r="Z2952" s="200">
        <v>0.55000000000000004</v>
      </c>
      <c r="AA2952" s="200">
        <v>0.13</v>
      </c>
      <c r="AB2952" s="200">
        <v>0.3</v>
      </c>
      <c r="AC2952" s="200">
        <v>0.85</v>
      </c>
      <c r="AL2952"/>
      <c r="AM2952"/>
      <c r="AN2952"/>
      <c r="AO2952"/>
      <c r="AP2952"/>
      <c r="AQ2952"/>
      <c r="AR2952"/>
      <c r="AS2952"/>
      <c r="AT2952"/>
      <c r="AU2952"/>
    </row>
    <row r="2953" spans="17:47" x14ac:dyDescent="0.2">
      <c r="Q2953" s="142">
        <f>TRUNC('TARIFA ENTREGA A DIRECCION USD'!D2954-'TARIFA ENTREGA A DIRECCION USD'!D2953,2)</f>
        <v>0.54</v>
      </c>
      <c r="R2953" s="190">
        <v>2946</v>
      </c>
      <c r="S2953" s="200">
        <f>TRUNC((('TARIFA ENTREGA A DIRECCION USD'!C2953-'TARIFA ENTREGA A DIRECCION USD'!D2953)/'TARIFA ENTREGA A DIRECCION USD'!D2953)+1,3)</f>
        <v>0.72399999999999998</v>
      </c>
      <c r="T2953" s="200">
        <f>TRUNC(('TARIFA ENTREGA A DIRECCION USD'!E2953-'TARIFA ENTREGA A DIRECCION USD'!D2953)/'TARIFA ENTREGA A DIRECCION USD'!D2953,3)</f>
        <v>0.25900000000000001</v>
      </c>
      <c r="U2953" s="200">
        <f>TRUNC(('TARIFA ENTREGA A DIRECCION USD'!F2953-'TARIFA ENTREGA A DIRECCION USD'!D2953)/'TARIFA ENTREGA A DIRECCION USD'!D2953,3)</f>
        <v>0.434</v>
      </c>
      <c r="V2953" s="200">
        <f>TRUNC(('TARIFA ENTREGA A DIRECCION USD'!G2953-'TARIFA ENTREGA A DIRECCION USD'!D2953)/'TARIFA ENTREGA A DIRECCION USD'!D2953,3)</f>
        <v>0.96599999999999997</v>
      </c>
      <c r="X2953" s="142">
        <v>16.12</v>
      </c>
      <c r="Y2953" s="190">
        <v>2946</v>
      </c>
      <c r="Z2953" s="200">
        <v>0.55000000000000004</v>
      </c>
      <c r="AA2953" s="200">
        <v>0.13</v>
      </c>
      <c r="AB2953" s="200">
        <v>0.3</v>
      </c>
      <c r="AC2953" s="200">
        <v>0.85</v>
      </c>
      <c r="AL2953"/>
      <c r="AM2953"/>
      <c r="AN2953"/>
      <c r="AO2953"/>
      <c r="AP2953"/>
      <c r="AQ2953"/>
      <c r="AR2953"/>
      <c r="AS2953"/>
      <c r="AT2953"/>
      <c r="AU2953"/>
    </row>
    <row r="2954" spans="17:47" x14ac:dyDescent="0.2">
      <c r="Q2954" s="142">
        <f>TRUNC('TARIFA ENTREGA A DIRECCION USD'!D2955-'TARIFA ENTREGA A DIRECCION USD'!D2954,2)</f>
        <v>0.54</v>
      </c>
      <c r="R2954" s="190">
        <v>2947</v>
      </c>
      <c r="S2954" s="200">
        <f>TRUNC((('TARIFA ENTREGA A DIRECCION USD'!C2954-'TARIFA ENTREGA A DIRECCION USD'!D2954)/'TARIFA ENTREGA A DIRECCION USD'!D2954)+1,3)</f>
        <v>0.72399999999999998</v>
      </c>
      <c r="T2954" s="200">
        <f>TRUNC(('TARIFA ENTREGA A DIRECCION USD'!E2954-'TARIFA ENTREGA A DIRECCION USD'!D2954)/'TARIFA ENTREGA A DIRECCION USD'!D2954,3)</f>
        <v>0.25900000000000001</v>
      </c>
      <c r="U2954" s="200">
        <f>TRUNC(('TARIFA ENTREGA A DIRECCION USD'!F2954-'TARIFA ENTREGA A DIRECCION USD'!D2954)/'TARIFA ENTREGA A DIRECCION USD'!D2954,3)</f>
        <v>0.434</v>
      </c>
      <c r="V2954" s="200">
        <f>TRUNC(('TARIFA ENTREGA A DIRECCION USD'!G2954-'TARIFA ENTREGA A DIRECCION USD'!D2954)/'TARIFA ENTREGA A DIRECCION USD'!D2954,3)</f>
        <v>0.96599999999999997</v>
      </c>
      <c r="X2954" s="142">
        <v>16.12</v>
      </c>
      <c r="Y2954" s="190">
        <v>2947</v>
      </c>
      <c r="Z2954" s="200">
        <v>0.55000000000000004</v>
      </c>
      <c r="AA2954" s="200">
        <v>0.13</v>
      </c>
      <c r="AB2954" s="200">
        <v>0.3</v>
      </c>
      <c r="AC2954" s="200">
        <v>0.85</v>
      </c>
      <c r="AL2954"/>
      <c r="AM2954"/>
      <c r="AN2954"/>
      <c r="AO2954"/>
      <c r="AP2954"/>
      <c r="AQ2954"/>
      <c r="AR2954"/>
      <c r="AS2954"/>
      <c r="AT2954"/>
      <c r="AU2954"/>
    </row>
    <row r="2955" spans="17:47" x14ac:dyDescent="0.2">
      <c r="Q2955" s="142">
        <f>TRUNC('TARIFA ENTREGA A DIRECCION USD'!D2956-'TARIFA ENTREGA A DIRECCION USD'!D2955,2)</f>
        <v>0.54</v>
      </c>
      <c r="R2955" s="190">
        <v>2948</v>
      </c>
      <c r="S2955" s="200">
        <f>TRUNC((('TARIFA ENTREGA A DIRECCION USD'!C2955-'TARIFA ENTREGA A DIRECCION USD'!D2955)/'TARIFA ENTREGA A DIRECCION USD'!D2955)+1,3)</f>
        <v>0.72399999999999998</v>
      </c>
      <c r="T2955" s="200">
        <f>TRUNC(('TARIFA ENTREGA A DIRECCION USD'!E2955-'TARIFA ENTREGA A DIRECCION USD'!D2955)/'TARIFA ENTREGA A DIRECCION USD'!D2955,3)</f>
        <v>0.25900000000000001</v>
      </c>
      <c r="U2955" s="200">
        <f>TRUNC(('TARIFA ENTREGA A DIRECCION USD'!F2955-'TARIFA ENTREGA A DIRECCION USD'!D2955)/'TARIFA ENTREGA A DIRECCION USD'!D2955,3)</f>
        <v>0.434</v>
      </c>
      <c r="V2955" s="200">
        <f>TRUNC(('TARIFA ENTREGA A DIRECCION USD'!G2955-'TARIFA ENTREGA A DIRECCION USD'!D2955)/'TARIFA ENTREGA A DIRECCION USD'!D2955,3)</f>
        <v>0.96599999999999997</v>
      </c>
      <c r="X2955" s="142">
        <v>16.12</v>
      </c>
      <c r="Y2955" s="190">
        <v>2948</v>
      </c>
      <c r="Z2955" s="200">
        <v>0.55000000000000004</v>
      </c>
      <c r="AA2955" s="200">
        <v>0.13</v>
      </c>
      <c r="AB2955" s="200">
        <v>0.3</v>
      </c>
      <c r="AC2955" s="200">
        <v>0.85</v>
      </c>
      <c r="AL2955"/>
      <c r="AM2955"/>
      <c r="AN2955"/>
      <c r="AO2955"/>
      <c r="AP2955"/>
      <c r="AQ2955"/>
      <c r="AR2955"/>
      <c r="AS2955"/>
      <c r="AT2955"/>
      <c r="AU2955"/>
    </row>
    <row r="2956" spans="17:47" x14ac:dyDescent="0.2">
      <c r="Q2956" s="142">
        <f>TRUNC('TARIFA ENTREGA A DIRECCION USD'!D2957-'TARIFA ENTREGA A DIRECCION USD'!D2956,2)</f>
        <v>0.54</v>
      </c>
      <c r="R2956" s="190">
        <v>2949</v>
      </c>
      <c r="S2956" s="200">
        <f>TRUNC((('TARIFA ENTREGA A DIRECCION USD'!C2956-'TARIFA ENTREGA A DIRECCION USD'!D2956)/'TARIFA ENTREGA A DIRECCION USD'!D2956)+1,3)</f>
        <v>0.72399999999999998</v>
      </c>
      <c r="T2956" s="200">
        <f>TRUNC(('TARIFA ENTREGA A DIRECCION USD'!E2956-'TARIFA ENTREGA A DIRECCION USD'!D2956)/'TARIFA ENTREGA A DIRECCION USD'!D2956,3)</f>
        <v>0.25900000000000001</v>
      </c>
      <c r="U2956" s="200">
        <f>TRUNC(('TARIFA ENTREGA A DIRECCION USD'!F2956-'TARIFA ENTREGA A DIRECCION USD'!D2956)/'TARIFA ENTREGA A DIRECCION USD'!D2956,3)</f>
        <v>0.434</v>
      </c>
      <c r="V2956" s="200">
        <f>TRUNC(('TARIFA ENTREGA A DIRECCION USD'!G2956-'TARIFA ENTREGA A DIRECCION USD'!D2956)/'TARIFA ENTREGA A DIRECCION USD'!D2956,3)</f>
        <v>0.96599999999999997</v>
      </c>
      <c r="X2956" s="142">
        <v>16.12</v>
      </c>
      <c r="Y2956" s="190">
        <v>2949</v>
      </c>
      <c r="Z2956" s="200">
        <v>0.55000000000000004</v>
      </c>
      <c r="AA2956" s="200">
        <v>0.13</v>
      </c>
      <c r="AB2956" s="200">
        <v>0.3</v>
      </c>
      <c r="AC2956" s="200">
        <v>0.85</v>
      </c>
      <c r="AL2956"/>
      <c r="AM2956"/>
      <c r="AN2956"/>
      <c r="AO2956"/>
      <c r="AP2956"/>
      <c r="AQ2956"/>
      <c r="AR2956"/>
      <c r="AS2956"/>
      <c r="AT2956"/>
      <c r="AU2956"/>
    </row>
    <row r="2957" spans="17:47" x14ac:dyDescent="0.2">
      <c r="Q2957" s="142">
        <f>TRUNC('TARIFA ENTREGA A DIRECCION USD'!D2958-'TARIFA ENTREGA A DIRECCION USD'!D2957,2)</f>
        <v>0.54</v>
      </c>
      <c r="R2957" s="190">
        <v>2950</v>
      </c>
      <c r="S2957" s="200">
        <f>TRUNC((('TARIFA ENTREGA A DIRECCION USD'!C2957-'TARIFA ENTREGA A DIRECCION USD'!D2957)/'TARIFA ENTREGA A DIRECCION USD'!D2957)+1,3)</f>
        <v>0.72399999999999998</v>
      </c>
      <c r="T2957" s="200">
        <f>TRUNC(('TARIFA ENTREGA A DIRECCION USD'!E2957-'TARIFA ENTREGA A DIRECCION USD'!D2957)/'TARIFA ENTREGA A DIRECCION USD'!D2957,3)</f>
        <v>0.25900000000000001</v>
      </c>
      <c r="U2957" s="200">
        <f>TRUNC(('TARIFA ENTREGA A DIRECCION USD'!F2957-'TARIFA ENTREGA A DIRECCION USD'!D2957)/'TARIFA ENTREGA A DIRECCION USD'!D2957,3)</f>
        <v>0.434</v>
      </c>
      <c r="V2957" s="200">
        <f>TRUNC(('TARIFA ENTREGA A DIRECCION USD'!G2957-'TARIFA ENTREGA A DIRECCION USD'!D2957)/'TARIFA ENTREGA A DIRECCION USD'!D2957,3)</f>
        <v>0.96599999999999997</v>
      </c>
      <c r="X2957" s="142">
        <v>16.12</v>
      </c>
      <c r="Y2957" s="190">
        <v>2950</v>
      </c>
      <c r="Z2957" s="200">
        <v>0.55000000000000004</v>
      </c>
      <c r="AA2957" s="200">
        <v>0.13</v>
      </c>
      <c r="AB2957" s="200">
        <v>0.3</v>
      </c>
      <c r="AC2957" s="200">
        <v>0.85</v>
      </c>
      <c r="AL2957"/>
      <c r="AM2957"/>
      <c r="AN2957"/>
      <c r="AO2957"/>
      <c r="AP2957"/>
      <c r="AQ2957"/>
      <c r="AR2957"/>
      <c r="AS2957"/>
      <c r="AT2957"/>
      <c r="AU2957"/>
    </row>
    <row r="2958" spans="17:47" x14ac:dyDescent="0.2">
      <c r="Q2958" s="142">
        <f>TRUNC('TARIFA ENTREGA A DIRECCION USD'!D2959-'TARIFA ENTREGA A DIRECCION USD'!D2958,2)</f>
        <v>0.54</v>
      </c>
      <c r="R2958" s="190">
        <v>2951</v>
      </c>
      <c r="S2958" s="200">
        <f>TRUNC((('TARIFA ENTREGA A DIRECCION USD'!C2958-'TARIFA ENTREGA A DIRECCION USD'!D2958)/'TARIFA ENTREGA A DIRECCION USD'!D2958)+1,3)</f>
        <v>0.72399999999999998</v>
      </c>
      <c r="T2958" s="200">
        <f>TRUNC(('TARIFA ENTREGA A DIRECCION USD'!E2958-'TARIFA ENTREGA A DIRECCION USD'!D2958)/'TARIFA ENTREGA A DIRECCION USD'!D2958,3)</f>
        <v>0.25900000000000001</v>
      </c>
      <c r="U2958" s="200">
        <f>TRUNC(('TARIFA ENTREGA A DIRECCION USD'!F2958-'TARIFA ENTREGA A DIRECCION USD'!D2958)/'TARIFA ENTREGA A DIRECCION USD'!D2958,3)</f>
        <v>0.434</v>
      </c>
      <c r="V2958" s="200">
        <f>TRUNC(('TARIFA ENTREGA A DIRECCION USD'!G2958-'TARIFA ENTREGA A DIRECCION USD'!D2958)/'TARIFA ENTREGA A DIRECCION USD'!D2958,3)</f>
        <v>0.96599999999999997</v>
      </c>
      <c r="X2958" s="142">
        <v>16.12</v>
      </c>
      <c r="Y2958" s="190">
        <v>2951</v>
      </c>
      <c r="Z2958" s="200">
        <v>0.55000000000000004</v>
      </c>
      <c r="AA2958" s="200">
        <v>0.13</v>
      </c>
      <c r="AB2958" s="200">
        <v>0.3</v>
      </c>
      <c r="AC2958" s="200">
        <v>0.85</v>
      </c>
      <c r="AL2958"/>
      <c r="AM2958"/>
      <c r="AN2958"/>
      <c r="AO2958"/>
      <c r="AP2958"/>
      <c r="AQ2958"/>
      <c r="AR2958"/>
      <c r="AS2958"/>
      <c r="AT2958"/>
      <c r="AU2958"/>
    </row>
    <row r="2959" spans="17:47" x14ac:dyDescent="0.2">
      <c r="Q2959" s="142">
        <f>TRUNC('TARIFA ENTREGA A DIRECCION USD'!D2960-'TARIFA ENTREGA A DIRECCION USD'!D2959,2)</f>
        <v>0.54</v>
      </c>
      <c r="R2959" s="190">
        <v>2952</v>
      </c>
      <c r="S2959" s="200">
        <f>TRUNC((('TARIFA ENTREGA A DIRECCION USD'!C2959-'TARIFA ENTREGA A DIRECCION USD'!D2959)/'TARIFA ENTREGA A DIRECCION USD'!D2959)+1,3)</f>
        <v>0.72399999999999998</v>
      </c>
      <c r="T2959" s="200">
        <f>TRUNC(('TARIFA ENTREGA A DIRECCION USD'!E2959-'TARIFA ENTREGA A DIRECCION USD'!D2959)/'TARIFA ENTREGA A DIRECCION USD'!D2959,3)</f>
        <v>0.25900000000000001</v>
      </c>
      <c r="U2959" s="200">
        <f>TRUNC(('TARIFA ENTREGA A DIRECCION USD'!F2959-'TARIFA ENTREGA A DIRECCION USD'!D2959)/'TARIFA ENTREGA A DIRECCION USD'!D2959,3)</f>
        <v>0.434</v>
      </c>
      <c r="V2959" s="200">
        <f>TRUNC(('TARIFA ENTREGA A DIRECCION USD'!G2959-'TARIFA ENTREGA A DIRECCION USD'!D2959)/'TARIFA ENTREGA A DIRECCION USD'!D2959,3)</f>
        <v>0.96599999999999997</v>
      </c>
      <c r="X2959" s="142">
        <v>16.12</v>
      </c>
      <c r="Y2959" s="190">
        <v>2952</v>
      </c>
      <c r="Z2959" s="200">
        <v>0.55000000000000004</v>
      </c>
      <c r="AA2959" s="200">
        <v>0.13</v>
      </c>
      <c r="AB2959" s="200">
        <v>0.3</v>
      </c>
      <c r="AC2959" s="200">
        <v>0.85</v>
      </c>
      <c r="AL2959"/>
      <c r="AM2959"/>
      <c r="AN2959"/>
      <c r="AO2959"/>
      <c r="AP2959"/>
      <c r="AQ2959"/>
      <c r="AR2959"/>
      <c r="AS2959"/>
      <c r="AT2959"/>
      <c r="AU2959"/>
    </row>
    <row r="2960" spans="17:47" x14ac:dyDescent="0.2">
      <c r="Q2960" s="142">
        <f>TRUNC('TARIFA ENTREGA A DIRECCION USD'!D2961-'TARIFA ENTREGA A DIRECCION USD'!D2960,2)</f>
        <v>0.54</v>
      </c>
      <c r="R2960" s="190">
        <v>2953</v>
      </c>
      <c r="S2960" s="200">
        <f>TRUNC((('TARIFA ENTREGA A DIRECCION USD'!C2960-'TARIFA ENTREGA A DIRECCION USD'!D2960)/'TARIFA ENTREGA A DIRECCION USD'!D2960)+1,3)</f>
        <v>0.72399999999999998</v>
      </c>
      <c r="T2960" s="200">
        <f>TRUNC(('TARIFA ENTREGA A DIRECCION USD'!E2960-'TARIFA ENTREGA A DIRECCION USD'!D2960)/'TARIFA ENTREGA A DIRECCION USD'!D2960,3)</f>
        <v>0.25900000000000001</v>
      </c>
      <c r="U2960" s="200">
        <f>TRUNC(('TARIFA ENTREGA A DIRECCION USD'!F2960-'TARIFA ENTREGA A DIRECCION USD'!D2960)/'TARIFA ENTREGA A DIRECCION USD'!D2960,3)</f>
        <v>0.434</v>
      </c>
      <c r="V2960" s="200">
        <f>TRUNC(('TARIFA ENTREGA A DIRECCION USD'!G2960-'TARIFA ENTREGA A DIRECCION USD'!D2960)/'TARIFA ENTREGA A DIRECCION USD'!D2960,3)</f>
        <v>0.96599999999999997</v>
      </c>
      <c r="X2960" s="142">
        <v>16.12</v>
      </c>
      <c r="Y2960" s="190">
        <v>2953</v>
      </c>
      <c r="Z2960" s="200">
        <v>0.55000000000000004</v>
      </c>
      <c r="AA2960" s="200">
        <v>0.13</v>
      </c>
      <c r="AB2960" s="200">
        <v>0.3</v>
      </c>
      <c r="AC2960" s="200">
        <v>0.85</v>
      </c>
      <c r="AL2960"/>
      <c r="AM2960"/>
      <c r="AN2960"/>
      <c r="AO2960"/>
      <c r="AP2960"/>
      <c r="AQ2960"/>
      <c r="AR2960"/>
      <c r="AS2960"/>
      <c r="AT2960"/>
      <c r="AU2960"/>
    </row>
    <row r="2961" spans="17:47" x14ac:dyDescent="0.2">
      <c r="Q2961" s="142">
        <f>TRUNC('TARIFA ENTREGA A DIRECCION USD'!D2962-'TARIFA ENTREGA A DIRECCION USD'!D2961,2)</f>
        <v>0.54</v>
      </c>
      <c r="R2961" s="190">
        <v>2954</v>
      </c>
      <c r="S2961" s="200">
        <f>TRUNC((('TARIFA ENTREGA A DIRECCION USD'!C2961-'TARIFA ENTREGA A DIRECCION USD'!D2961)/'TARIFA ENTREGA A DIRECCION USD'!D2961)+1,3)</f>
        <v>0.72399999999999998</v>
      </c>
      <c r="T2961" s="200">
        <f>TRUNC(('TARIFA ENTREGA A DIRECCION USD'!E2961-'TARIFA ENTREGA A DIRECCION USD'!D2961)/'TARIFA ENTREGA A DIRECCION USD'!D2961,3)</f>
        <v>0.25900000000000001</v>
      </c>
      <c r="U2961" s="200">
        <f>TRUNC(('TARIFA ENTREGA A DIRECCION USD'!F2961-'TARIFA ENTREGA A DIRECCION USD'!D2961)/'TARIFA ENTREGA A DIRECCION USD'!D2961,3)</f>
        <v>0.434</v>
      </c>
      <c r="V2961" s="200">
        <f>TRUNC(('TARIFA ENTREGA A DIRECCION USD'!G2961-'TARIFA ENTREGA A DIRECCION USD'!D2961)/'TARIFA ENTREGA A DIRECCION USD'!D2961,3)</f>
        <v>0.96599999999999997</v>
      </c>
      <c r="X2961" s="142">
        <v>16.12</v>
      </c>
      <c r="Y2961" s="190">
        <v>2954</v>
      </c>
      <c r="Z2961" s="200">
        <v>0.55000000000000004</v>
      </c>
      <c r="AA2961" s="200">
        <v>0.13</v>
      </c>
      <c r="AB2961" s="200">
        <v>0.3</v>
      </c>
      <c r="AC2961" s="200">
        <v>0.85</v>
      </c>
      <c r="AL2961"/>
      <c r="AM2961"/>
      <c r="AN2961"/>
      <c r="AO2961"/>
      <c r="AP2961"/>
      <c r="AQ2961"/>
      <c r="AR2961"/>
      <c r="AS2961"/>
      <c r="AT2961"/>
      <c r="AU2961"/>
    </row>
    <row r="2962" spans="17:47" x14ac:dyDescent="0.2">
      <c r="Q2962" s="142">
        <f>TRUNC('TARIFA ENTREGA A DIRECCION USD'!D2963-'TARIFA ENTREGA A DIRECCION USD'!D2962,2)</f>
        <v>0.54</v>
      </c>
      <c r="R2962" s="190">
        <v>2955</v>
      </c>
      <c r="S2962" s="200">
        <f>TRUNC((('TARIFA ENTREGA A DIRECCION USD'!C2962-'TARIFA ENTREGA A DIRECCION USD'!D2962)/'TARIFA ENTREGA A DIRECCION USD'!D2962)+1,3)</f>
        <v>0.72399999999999998</v>
      </c>
      <c r="T2962" s="200">
        <f>TRUNC(('TARIFA ENTREGA A DIRECCION USD'!E2962-'TARIFA ENTREGA A DIRECCION USD'!D2962)/'TARIFA ENTREGA A DIRECCION USD'!D2962,3)</f>
        <v>0.25900000000000001</v>
      </c>
      <c r="U2962" s="200">
        <f>TRUNC(('TARIFA ENTREGA A DIRECCION USD'!F2962-'TARIFA ENTREGA A DIRECCION USD'!D2962)/'TARIFA ENTREGA A DIRECCION USD'!D2962,3)</f>
        <v>0.434</v>
      </c>
      <c r="V2962" s="200">
        <f>TRUNC(('TARIFA ENTREGA A DIRECCION USD'!G2962-'TARIFA ENTREGA A DIRECCION USD'!D2962)/'TARIFA ENTREGA A DIRECCION USD'!D2962,3)</f>
        <v>0.96599999999999997</v>
      </c>
      <c r="X2962" s="142">
        <v>16.12</v>
      </c>
      <c r="Y2962" s="190">
        <v>2955</v>
      </c>
      <c r="Z2962" s="200">
        <v>0.55000000000000004</v>
      </c>
      <c r="AA2962" s="200">
        <v>0.13</v>
      </c>
      <c r="AB2962" s="200">
        <v>0.3</v>
      </c>
      <c r="AC2962" s="200">
        <v>0.85</v>
      </c>
      <c r="AL2962"/>
      <c r="AM2962"/>
      <c r="AN2962"/>
      <c r="AO2962"/>
      <c r="AP2962"/>
      <c r="AQ2962"/>
      <c r="AR2962"/>
      <c r="AS2962"/>
      <c r="AT2962"/>
      <c r="AU2962"/>
    </row>
    <row r="2963" spans="17:47" x14ac:dyDescent="0.2">
      <c r="Q2963" s="142">
        <f>TRUNC('TARIFA ENTREGA A DIRECCION USD'!D2964-'TARIFA ENTREGA A DIRECCION USD'!D2963,2)</f>
        <v>0.54</v>
      </c>
      <c r="R2963" s="190">
        <v>2956</v>
      </c>
      <c r="S2963" s="200">
        <f>TRUNC((('TARIFA ENTREGA A DIRECCION USD'!C2963-'TARIFA ENTREGA A DIRECCION USD'!D2963)/'TARIFA ENTREGA A DIRECCION USD'!D2963)+1,3)</f>
        <v>0.72399999999999998</v>
      </c>
      <c r="T2963" s="200">
        <f>TRUNC(('TARIFA ENTREGA A DIRECCION USD'!E2963-'TARIFA ENTREGA A DIRECCION USD'!D2963)/'TARIFA ENTREGA A DIRECCION USD'!D2963,3)</f>
        <v>0.25900000000000001</v>
      </c>
      <c r="U2963" s="200">
        <f>TRUNC(('TARIFA ENTREGA A DIRECCION USD'!F2963-'TARIFA ENTREGA A DIRECCION USD'!D2963)/'TARIFA ENTREGA A DIRECCION USD'!D2963,3)</f>
        <v>0.434</v>
      </c>
      <c r="V2963" s="200">
        <f>TRUNC(('TARIFA ENTREGA A DIRECCION USD'!G2963-'TARIFA ENTREGA A DIRECCION USD'!D2963)/'TARIFA ENTREGA A DIRECCION USD'!D2963,3)</f>
        <v>0.96599999999999997</v>
      </c>
      <c r="X2963" s="142">
        <v>16.12</v>
      </c>
      <c r="Y2963" s="190">
        <v>2956</v>
      </c>
      <c r="Z2963" s="200">
        <v>0.55000000000000004</v>
      </c>
      <c r="AA2963" s="200">
        <v>0.13</v>
      </c>
      <c r="AB2963" s="200">
        <v>0.3</v>
      </c>
      <c r="AC2963" s="200">
        <v>0.85</v>
      </c>
      <c r="AL2963"/>
      <c r="AM2963"/>
      <c r="AN2963"/>
      <c r="AO2963"/>
      <c r="AP2963"/>
      <c r="AQ2963"/>
      <c r="AR2963"/>
      <c r="AS2963"/>
      <c r="AT2963"/>
      <c r="AU2963"/>
    </row>
    <row r="2964" spans="17:47" x14ac:dyDescent="0.2">
      <c r="Q2964" s="142">
        <f>TRUNC('TARIFA ENTREGA A DIRECCION USD'!D2965-'TARIFA ENTREGA A DIRECCION USD'!D2964,2)</f>
        <v>0.54</v>
      </c>
      <c r="R2964" s="190">
        <v>2957</v>
      </c>
      <c r="S2964" s="200">
        <f>TRUNC((('TARIFA ENTREGA A DIRECCION USD'!C2964-'TARIFA ENTREGA A DIRECCION USD'!D2964)/'TARIFA ENTREGA A DIRECCION USD'!D2964)+1,3)</f>
        <v>0.72399999999999998</v>
      </c>
      <c r="T2964" s="200">
        <f>TRUNC(('TARIFA ENTREGA A DIRECCION USD'!E2964-'TARIFA ENTREGA A DIRECCION USD'!D2964)/'TARIFA ENTREGA A DIRECCION USD'!D2964,3)</f>
        <v>0.25900000000000001</v>
      </c>
      <c r="U2964" s="200">
        <f>TRUNC(('TARIFA ENTREGA A DIRECCION USD'!F2964-'TARIFA ENTREGA A DIRECCION USD'!D2964)/'TARIFA ENTREGA A DIRECCION USD'!D2964,3)</f>
        <v>0.434</v>
      </c>
      <c r="V2964" s="200">
        <f>TRUNC(('TARIFA ENTREGA A DIRECCION USD'!G2964-'TARIFA ENTREGA A DIRECCION USD'!D2964)/'TARIFA ENTREGA A DIRECCION USD'!D2964,3)</f>
        <v>0.96599999999999997</v>
      </c>
      <c r="X2964" s="142">
        <v>16.12</v>
      </c>
      <c r="Y2964" s="190">
        <v>2957</v>
      </c>
      <c r="Z2964" s="200">
        <v>0.55000000000000004</v>
      </c>
      <c r="AA2964" s="200">
        <v>0.13</v>
      </c>
      <c r="AB2964" s="200">
        <v>0.3</v>
      </c>
      <c r="AC2964" s="200">
        <v>0.85</v>
      </c>
      <c r="AL2964"/>
      <c r="AM2964"/>
      <c r="AN2964"/>
      <c r="AO2964"/>
      <c r="AP2964"/>
      <c r="AQ2964"/>
      <c r="AR2964"/>
      <c r="AS2964"/>
      <c r="AT2964"/>
      <c r="AU2964"/>
    </row>
    <row r="2965" spans="17:47" x14ac:dyDescent="0.2">
      <c r="Q2965" s="142">
        <f>TRUNC('TARIFA ENTREGA A DIRECCION USD'!D2966-'TARIFA ENTREGA A DIRECCION USD'!D2965,2)</f>
        <v>0.54</v>
      </c>
      <c r="R2965" s="190">
        <v>2958</v>
      </c>
      <c r="S2965" s="200">
        <f>TRUNC((('TARIFA ENTREGA A DIRECCION USD'!C2965-'TARIFA ENTREGA A DIRECCION USD'!D2965)/'TARIFA ENTREGA A DIRECCION USD'!D2965)+1,3)</f>
        <v>0.72399999999999998</v>
      </c>
      <c r="T2965" s="200">
        <f>TRUNC(('TARIFA ENTREGA A DIRECCION USD'!E2965-'TARIFA ENTREGA A DIRECCION USD'!D2965)/'TARIFA ENTREGA A DIRECCION USD'!D2965,3)</f>
        <v>0.25900000000000001</v>
      </c>
      <c r="U2965" s="200">
        <f>TRUNC(('TARIFA ENTREGA A DIRECCION USD'!F2965-'TARIFA ENTREGA A DIRECCION USD'!D2965)/'TARIFA ENTREGA A DIRECCION USD'!D2965,3)</f>
        <v>0.434</v>
      </c>
      <c r="V2965" s="200">
        <f>TRUNC(('TARIFA ENTREGA A DIRECCION USD'!G2965-'TARIFA ENTREGA A DIRECCION USD'!D2965)/'TARIFA ENTREGA A DIRECCION USD'!D2965,3)</f>
        <v>0.96599999999999997</v>
      </c>
      <c r="X2965" s="142">
        <v>16.12</v>
      </c>
      <c r="Y2965" s="190">
        <v>2958</v>
      </c>
      <c r="Z2965" s="200">
        <v>0.55000000000000004</v>
      </c>
      <c r="AA2965" s="200">
        <v>0.13</v>
      </c>
      <c r="AB2965" s="200">
        <v>0.3</v>
      </c>
      <c r="AC2965" s="200">
        <v>0.85</v>
      </c>
      <c r="AL2965"/>
      <c r="AM2965"/>
      <c r="AN2965"/>
      <c r="AO2965"/>
      <c r="AP2965"/>
      <c r="AQ2965"/>
      <c r="AR2965"/>
      <c r="AS2965"/>
      <c r="AT2965"/>
      <c r="AU2965"/>
    </row>
    <row r="2966" spans="17:47" x14ac:dyDescent="0.2">
      <c r="Q2966" s="142">
        <f>TRUNC('TARIFA ENTREGA A DIRECCION USD'!D2967-'TARIFA ENTREGA A DIRECCION USD'!D2966,2)</f>
        <v>0.54</v>
      </c>
      <c r="R2966" s="190">
        <v>2959</v>
      </c>
      <c r="S2966" s="200">
        <f>TRUNC((('TARIFA ENTREGA A DIRECCION USD'!C2966-'TARIFA ENTREGA A DIRECCION USD'!D2966)/'TARIFA ENTREGA A DIRECCION USD'!D2966)+1,3)</f>
        <v>0.72399999999999998</v>
      </c>
      <c r="T2966" s="200">
        <f>TRUNC(('TARIFA ENTREGA A DIRECCION USD'!E2966-'TARIFA ENTREGA A DIRECCION USD'!D2966)/'TARIFA ENTREGA A DIRECCION USD'!D2966,3)</f>
        <v>0.25900000000000001</v>
      </c>
      <c r="U2966" s="200">
        <f>TRUNC(('TARIFA ENTREGA A DIRECCION USD'!F2966-'TARIFA ENTREGA A DIRECCION USD'!D2966)/'TARIFA ENTREGA A DIRECCION USD'!D2966,3)</f>
        <v>0.434</v>
      </c>
      <c r="V2966" s="200">
        <f>TRUNC(('TARIFA ENTREGA A DIRECCION USD'!G2966-'TARIFA ENTREGA A DIRECCION USD'!D2966)/'TARIFA ENTREGA A DIRECCION USD'!D2966,3)</f>
        <v>0.96599999999999997</v>
      </c>
      <c r="X2966" s="142">
        <v>16.12</v>
      </c>
      <c r="Y2966" s="190">
        <v>2959</v>
      </c>
      <c r="Z2966" s="200">
        <v>0.55000000000000004</v>
      </c>
      <c r="AA2966" s="200">
        <v>0.13</v>
      </c>
      <c r="AB2966" s="200">
        <v>0.3</v>
      </c>
      <c r="AC2966" s="200">
        <v>0.85</v>
      </c>
      <c r="AL2966"/>
      <c r="AM2966"/>
      <c r="AN2966"/>
      <c r="AO2966"/>
      <c r="AP2966"/>
      <c r="AQ2966"/>
      <c r="AR2966"/>
      <c r="AS2966"/>
      <c r="AT2966"/>
      <c r="AU2966"/>
    </row>
    <row r="2967" spans="17:47" x14ac:dyDescent="0.2">
      <c r="Q2967" s="142">
        <f>TRUNC('TARIFA ENTREGA A DIRECCION USD'!D2968-'TARIFA ENTREGA A DIRECCION USD'!D2967,2)</f>
        <v>0.54</v>
      </c>
      <c r="R2967" s="190">
        <v>2960</v>
      </c>
      <c r="S2967" s="200">
        <f>TRUNC((('TARIFA ENTREGA A DIRECCION USD'!C2967-'TARIFA ENTREGA A DIRECCION USD'!D2967)/'TARIFA ENTREGA A DIRECCION USD'!D2967)+1,3)</f>
        <v>0.72399999999999998</v>
      </c>
      <c r="T2967" s="200">
        <f>TRUNC(('TARIFA ENTREGA A DIRECCION USD'!E2967-'TARIFA ENTREGA A DIRECCION USD'!D2967)/'TARIFA ENTREGA A DIRECCION USD'!D2967,3)</f>
        <v>0.25900000000000001</v>
      </c>
      <c r="U2967" s="200">
        <f>TRUNC(('TARIFA ENTREGA A DIRECCION USD'!F2967-'TARIFA ENTREGA A DIRECCION USD'!D2967)/'TARIFA ENTREGA A DIRECCION USD'!D2967,3)</f>
        <v>0.434</v>
      </c>
      <c r="V2967" s="200">
        <f>TRUNC(('TARIFA ENTREGA A DIRECCION USD'!G2967-'TARIFA ENTREGA A DIRECCION USD'!D2967)/'TARIFA ENTREGA A DIRECCION USD'!D2967,3)</f>
        <v>0.96599999999999997</v>
      </c>
      <c r="X2967" s="142">
        <v>16.12</v>
      </c>
      <c r="Y2967" s="190">
        <v>2960</v>
      </c>
      <c r="Z2967" s="200">
        <v>0.55000000000000004</v>
      </c>
      <c r="AA2967" s="200">
        <v>0.13</v>
      </c>
      <c r="AB2967" s="200">
        <v>0.3</v>
      </c>
      <c r="AC2967" s="200">
        <v>0.85</v>
      </c>
      <c r="AL2967"/>
      <c r="AM2967"/>
      <c r="AN2967"/>
      <c r="AO2967"/>
      <c r="AP2967"/>
      <c r="AQ2967"/>
      <c r="AR2967"/>
      <c r="AS2967"/>
      <c r="AT2967"/>
      <c r="AU2967"/>
    </row>
    <row r="2968" spans="17:47" x14ac:dyDescent="0.2">
      <c r="Q2968" s="142">
        <f>TRUNC('TARIFA ENTREGA A DIRECCION USD'!D2969-'TARIFA ENTREGA A DIRECCION USD'!D2968,2)</f>
        <v>0.54</v>
      </c>
      <c r="R2968" s="190">
        <v>2961</v>
      </c>
      <c r="S2968" s="200">
        <f>TRUNC((('TARIFA ENTREGA A DIRECCION USD'!C2968-'TARIFA ENTREGA A DIRECCION USD'!D2968)/'TARIFA ENTREGA A DIRECCION USD'!D2968)+1,3)</f>
        <v>0.72399999999999998</v>
      </c>
      <c r="T2968" s="200">
        <f>TRUNC(('TARIFA ENTREGA A DIRECCION USD'!E2968-'TARIFA ENTREGA A DIRECCION USD'!D2968)/'TARIFA ENTREGA A DIRECCION USD'!D2968,3)</f>
        <v>0.25900000000000001</v>
      </c>
      <c r="U2968" s="200">
        <f>TRUNC(('TARIFA ENTREGA A DIRECCION USD'!F2968-'TARIFA ENTREGA A DIRECCION USD'!D2968)/'TARIFA ENTREGA A DIRECCION USD'!D2968,3)</f>
        <v>0.434</v>
      </c>
      <c r="V2968" s="200">
        <f>TRUNC(('TARIFA ENTREGA A DIRECCION USD'!G2968-'TARIFA ENTREGA A DIRECCION USD'!D2968)/'TARIFA ENTREGA A DIRECCION USD'!D2968,3)</f>
        <v>0.96599999999999997</v>
      </c>
      <c r="X2968" s="142">
        <v>16.12</v>
      </c>
      <c r="Y2968" s="190">
        <v>2961</v>
      </c>
      <c r="Z2968" s="200">
        <v>0.55000000000000004</v>
      </c>
      <c r="AA2968" s="200">
        <v>0.13</v>
      </c>
      <c r="AB2968" s="200">
        <v>0.3</v>
      </c>
      <c r="AC2968" s="200">
        <v>0.85</v>
      </c>
      <c r="AL2968"/>
      <c r="AM2968"/>
      <c r="AN2968"/>
      <c r="AO2968"/>
      <c r="AP2968"/>
      <c r="AQ2968"/>
      <c r="AR2968"/>
      <c r="AS2968"/>
      <c r="AT2968"/>
      <c r="AU2968"/>
    </row>
    <row r="2969" spans="17:47" x14ac:dyDescent="0.2">
      <c r="Q2969" s="142">
        <f>TRUNC('TARIFA ENTREGA A DIRECCION USD'!D2970-'TARIFA ENTREGA A DIRECCION USD'!D2969,2)</f>
        <v>0.54</v>
      </c>
      <c r="R2969" s="190">
        <v>2962</v>
      </c>
      <c r="S2969" s="200">
        <f>TRUNC((('TARIFA ENTREGA A DIRECCION USD'!C2969-'TARIFA ENTREGA A DIRECCION USD'!D2969)/'TARIFA ENTREGA A DIRECCION USD'!D2969)+1,3)</f>
        <v>0.72399999999999998</v>
      </c>
      <c r="T2969" s="200">
        <f>TRUNC(('TARIFA ENTREGA A DIRECCION USD'!E2969-'TARIFA ENTREGA A DIRECCION USD'!D2969)/'TARIFA ENTREGA A DIRECCION USD'!D2969,3)</f>
        <v>0.25900000000000001</v>
      </c>
      <c r="U2969" s="200">
        <f>TRUNC(('TARIFA ENTREGA A DIRECCION USD'!F2969-'TARIFA ENTREGA A DIRECCION USD'!D2969)/'TARIFA ENTREGA A DIRECCION USD'!D2969,3)</f>
        <v>0.434</v>
      </c>
      <c r="V2969" s="200">
        <f>TRUNC(('TARIFA ENTREGA A DIRECCION USD'!G2969-'TARIFA ENTREGA A DIRECCION USD'!D2969)/'TARIFA ENTREGA A DIRECCION USD'!D2969,3)</f>
        <v>0.96599999999999997</v>
      </c>
      <c r="X2969" s="142">
        <v>16.12</v>
      </c>
      <c r="Y2969" s="190">
        <v>2962</v>
      </c>
      <c r="Z2969" s="200">
        <v>0.55000000000000004</v>
      </c>
      <c r="AA2969" s="200">
        <v>0.13</v>
      </c>
      <c r="AB2969" s="200">
        <v>0.3</v>
      </c>
      <c r="AC2969" s="200">
        <v>0.85</v>
      </c>
      <c r="AL2969"/>
      <c r="AM2969"/>
      <c r="AN2969"/>
      <c r="AO2969"/>
      <c r="AP2969"/>
      <c r="AQ2969"/>
      <c r="AR2969"/>
      <c r="AS2969"/>
      <c r="AT2969"/>
      <c r="AU2969"/>
    </row>
    <row r="2970" spans="17:47" x14ac:dyDescent="0.2">
      <c r="Q2970" s="142">
        <f>TRUNC('TARIFA ENTREGA A DIRECCION USD'!D2971-'TARIFA ENTREGA A DIRECCION USD'!D2970,2)</f>
        <v>0.54</v>
      </c>
      <c r="R2970" s="190">
        <v>2963</v>
      </c>
      <c r="S2970" s="200">
        <f>TRUNC((('TARIFA ENTREGA A DIRECCION USD'!C2970-'TARIFA ENTREGA A DIRECCION USD'!D2970)/'TARIFA ENTREGA A DIRECCION USD'!D2970)+1,3)</f>
        <v>0.72399999999999998</v>
      </c>
      <c r="T2970" s="200">
        <f>TRUNC(('TARIFA ENTREGA A DIRECCION USD'!E2970-'TARIFA ENTREGA A DIRECCION USD'!D2970)/'TARIFA ENTREGA A DIRECCION USD'!D2970,3)</f>
        <v>0.25900000000000001</v>
      </c>
      <c r="U2970" s="200">
        <f>TRUNC(('TARIFA ENTREGA A DIRECCION USD'!F2970-'TARIFA ENTREGA A DIRECCION USD'!D2970)/'TARIFA ENTREGA A DIRECCION USD'!D2970,3)</f>
        <v>0.434</v>
      </c>
      <c r="V2970" s="200">
        <f>TRUNC(('TARIFA ENTREGA A DIRECCION USD'!G2970-'TARIFA ENTREGA A DIRECCION USD'!D2970)/'TARIFA ENTREGA A DIRECCION USD'!D2970,3)</f>
        <v>0.96599999999999997</v>
      </c>
      <c r="X2970" s="142">
        <v>16.12</v>
      </c>
      <c r="Y2970" s="190">
        <v>2963</v>
      </c>
      <c r="Z2970" s="200">
        <v>0.55000000000000004</v>
      </c>
      <c r="AA2970" s="200">
        <v>0.13</v>
      </c>
      <c r="AB2970" s="200">
        <v>0.3</v>
      </c>
      <c r="AC2970" s="200">
        <v>0.85</v>
      </c>
      <c r="AL2970"/>
      <c r="AM2970"/>
      <c r="AN2970"/>
      <c r="AO2970"/>
      <c r="AP2970"/>
      <c r="AQ2970"/>
      <c r="AR2970"/>
      <c r="AS2970"/>
      <c r="AT2970"/>
      <c r="AU2970"/>
    </row>
    <row r="2971" spans="17:47" x14ac:dyDescent="0.2">
      <c r="Q2971" s="142">
        <f>TRUNC('TARIFA ENTREGA A DIRECCION USD'!D2972-'TARIFA ENTREGA A DIRECCION USD'!D2971,2)</f>
        <v>0.54</v>
      </c>
      <c r="R2971" s="190">
        <v>2964</v>
      </c>
      <c r="S2971" s="200">
        <f>TRUNC((('TARIFA ENTREGA A DIRECCION USD'!C2971-'TARIFA ENTREGA A DIRECCION USD'!D2971)/'TARIFA ENTREGA A DIRECCION USD'!D2971)+1,3)</f>
        <v>0.72399999999999998</v>
      </c>
      <c r="T2971" s="200">
        <f>TRUNC(('TARIFA ENTREGA A DIRECCION USD'!E2971-'TARIFA ENTREGA A DIRECCION USD'!D2971)/'TARIFA ENTREGA A DIRECCION USD'!D2971,3)</f>
        <v>0.25900000000000001</v>
      </c>
      <c r="U2971" s="200">
        <f>TRUNC(('TARIFA ENTREGA A DIRECCION USD'!F2971-'TARIFA ENTREGA A DIRECCION USD'!D2971)/'TARIFA ENTREGA A DIRECCION USD'!D2971,3)</f>
        <v>0.434</v>
      </c>
      <c r="V2971" s="200">
        <f>TRUNC(('TARIFA ENTREGA A DIRECCION USD'!G2971-'TARIFA ENTREGA A DIRECCION USD'!D2971)/'TARIFA ENTREGA A DIRECCION USD'!D2971,3)</f>
        <v>0.96599999999999997</v>
      </c>
      <c r="X2971" s="142">
        <v>16.12</v>
      </c>
      <c r="Y2971" s="190">
        <v>2964</v>
      </c>
      <c r="Z2971" s="200">
        <v>0.55000000000000004</v>
      </c>
      <c r="AA2971" s="200">
        <v>0.13</v>
      </c>
      <c r="AB2971" s="200">
        <v>0.3</v>
      </c>
      <c r="AC2971" s="200">
        <v>0.85</v>
      </c>
      <c r="AL2971"/>
      <c r="AM2971"/>
      <c r="AN2971"/>
      <c r="AO2971"/>
      <c r="AP2971"/>
      <c r="AQ2971"/>
      <c r="AR2971"/>
      <c r="AS2971"/>
      <c r="AT2971"/>
      <c r="AU2971"/>
    </row>
    <row r="2972" spans="17:47" x14ac:dyDescent="0.2">
      <c r="Q2972" s="142">
        <f>TRUNC('TARIFA ENTREGA A DIRECCION USD'!D2973-'TARIFA ENTREGA A DIRECCION USD'!D2972,2)</f>
        <v>0.54</v>
      </c>
      <c r="R2972" s="190">
        <v>2965</v>
      </c>
      <c r="S2972" s="200">
        <f>TRUNC((('TARIFA ENTREGA A DIRECCION USD'!C2972-'TARIFA ENTREGA A DIRECCION USD'!D2972)/'TARIFA ENTREGA A DIRECCION USD'!D2972)+1,3)</f>
        <v>0.72399999999999998</v>
      </c>
      <c r="T2972" s="200">
        <f>TRUNC(('TARIFA ENTREGA A DIRECCION USD'!E2972-'TARIFA ENTREGA A DIRECCION USD'!D2972)/'TARIFA ENTREGA A DIRECCION USD'!D2972,3)</f>
        <v>0.25900000000000001</v>
      </c>
      <c r="U2972" s="200">
        <f>TRUNC(('TARIFA ENTREGA A DIRECCION USD'!F2972-'TARIFA ENTREGA A DIRECCION USD'!D2972)/'TARIFA ENTREGA A DIRECCION USD'!D2972,3)</f>
        <v>0.434</v>
      </c>
      <c r="V2972" s="200">
        <f>TRUNC(('TARIFA ENTREGA A DIRECCION USD'!G2972-'TARIFA ENTREGA A DIRECCION USD'!D2972)/'TARIFA ENTREGA A DIRECCION USD'!D2972,3)</f>
        <v>0.96599999999999997</v>
      </c>
      <c r="X2972" s="142">
        <v>16.12</v>
      </c>
      <c r="Y2972" s="190">
        <v>2965</v>
      </c>
      <c r="Z2972" s="200">
        <v>0.55000000000000004</v>
      </c>
      <c r="AA2972" s="200">
        <v>0.13</v>
      </c>
      <c r="AB2972" s="200">
        <v>0.3</v>
      </c>
      <c r="AC2972" s="200">
        <v>0.85</v>
      </c>
      <c r="AL2972"/>
      <c r="AM2972"/>
      <c r="AN2972"/>
      <c r="AO2972"/>
      <c r="AP2972"/>
      <c r="AQ2972"/>
      <c r="AR2972"/>
      <c r="AS2972"/>
      <c r="AT2972"/>
      <c r="AU2972"/>
    </row>
    <row r="2973" spans="17:47" x14ac:dyDescent="0.2">
      <c r="Q2973" s="142">
        <f>TRUNC('TARIFA ENTREGA A DIRECCION USD'!D2974-'TARIFA ENTREGA A DIRECCION USD'!D2973,2)</f>
        <v>0.54</v>
      </c>
      <c r="R2973" s="190">
        <v>2966</v>
      </c>
      <c r="S2973" s="200">
        <f>TRUNC((('TARIFA ENTREGA A DIRECCION USD'!C2973-'TARIFA ENTREGA A DIRECCION USD'!D2973)/'TARIFA ENTREGA A DIRECCION USD'!D2973)+1,3)</f>
        <v>0.72399999999999998</v>
      </c>
      <c r="T2973" s="200">
        <f>TRUNC(('TARIFA ENTREGA A DIRECCION USD'!E2973-'TARIFA ENTREGA A DIRECCION USD'!D2973)/'TARIFA ENTREGA A DIRECCION USD'!D2973,3)</f>
        <v>0.25900000000000001</v>
      </c>
      <c r="U2973" s="200">
        <f>TRUNC(('TARIFA ENTREGA A DIRECCION USD'!F2973-'TARIFA ENTREGA A DIRECCION USD'!D2973)/'TARIFA ENTREGA A DIRECCION USD'!D2973,3)</f>
        <v>0.434</v>
      </c>
      <c r="V2973" s="200">
        <f>TRUNC(('TARIFA ENTREGA A DIRECCION USD'!G2973-'TARIFA ENTREGA A DIRECCION USD'!D2973)/'TARIFA ENTREGA A DIRECCION USD'!D2973,3)</f>
        <v>0.96599999999999997</v>
      </c>
      <c r="X2973" s="142">
        <v>16.12</v>
      </c>
      <c r="Y2973" s="190">
        <v>2966</v>
      </c>
      <c r="Z2973" s="200">
        <v>0.55000000000000004</v>
      </c>
      <c r="AA2973" s="200">
        <v>0.13</v>
      </c>
      <c r="AB2973" s="200">
        <v>0.3</v>
      </c>
      <c r="AC2973" s="200">
        <v>0.85</v>
      </c>
      <c r="AL2973"/>
      <c r="AM2973"/>
      <c r="AN2973"/>
      <c r="AO2973"/>
      <c r="AP2973"/>
      <c r="AQ2973"/>
      <c r="AR2973"/>
      <c r="AS2973"/>
      <c r="AT2973"/>
      <c r="AU2973"/>
    </row>
    <row r="2974" spans="17:47" x14ac:dyDescent="0.2">
      <c r="Q2974" s="142">
        <f>TRUNC('TARIFA ENTREGA A DIRECCION USD'!D2975-'TARIFA ENTREGA A DIRECCION USD'!D2974,2)</f>
        <v>0.54</v>
      </c>
      <c r="R2974" s="190">
        <v>2967</v>
      </c>
      <c r="S2974" s="200">
        <f>TRUNC((('TARIFA ENTREGA A DIRECCION USD'!C2974-'TARIFA ENTREGA A DIRECCION USD'!D2974)/'TARIFA ENTREGA A DIRECCION USD'!D2974)+1,3)</f>
        <v>0.72399999999999998</v>
      </c>
      <c r="T2974" s="200">
        <f>TRUNC(('TARIFA ENTREGA A DIRECCION USD'!E2974-'TARIFA ENTREGA A DIRECCION USD'!D2974)/'TARIFA ENTREGA A DIRECCION USD'!D2974,3)</f>
        <v>0.25900000000000001</v>
      </c>
      <c r="U2974" s="200">
        <f>TRUNC(('TARIFA ENTREGA A DIRECCION USD'!F2974-'TARIFA ENTREGA A DIRECCION USD'!D2974)/'TARIFA ENTREGA A DIRECCION USD'!D2974,3)</f>
        <v>0.434</v>
      </c>
      <c r="V2974" s="200">
        <f>TRUNC(('TARIFA ENTREGA A DIRECCION USD'!G2974-'TARIFA ENTREGA A DIRECCION USD'!D2974)/'TARIFA ENTREGA A DIRECCION USD'!D2974,3)</f>
        <v>0.96599999999999997</v>
      </c>
      <c r="X2974" s="142">
        <v>16.12</v>
      </c>
      <c r="Y2974" s="190">
        <v>2967</v>
      </c>
      <c r="Z2974" s="200">
        <v>0.55000000000000004</v>
      </c>
      <c r="AA2974" s="200">
        <v>0.13</v>
      </c>
      <c r="AB2974" s="200">
        <v>0.3</v>
      </c>
      <c r="AC2974" s="200">
        <v>0.85</v>
      </c>
      <c r="AL2974"/>
      <c r="AM2974"/>
      <c r="AN2974"/>
      <c r="AO2974"/>
      <c r="AP2974"/>
      <c r="AQ2974"/>
      <c r="AR2974"/>
      <c r="AS2974"/>
      <c r="AT2974"/>
      <c r="AU2974"/>
    </row>
    <row r="2975" spans="17:47" x14ac:dyDescent="0.2">
      <c r="Q2975" s="142">
        <f>TRUNC('TARIFA ENTREGA A DIRECCION USD'!D2976-'TARIFA ENTREGA A DIRECCION USD'!D2975,2)</f>
        <v>0.54</v>
      </c>
      <c r="R2975" s="190">
        <v>2968</v>
      </c>
      <c r="S2975" s="200">
        <f>TRUNC((('TARIFA ENTREGA A DIRECCION USD'!C2975-'TARIFA ENTREGA A DIRECCION USD'!D2975)/'TARIFA ENTREGA A DIRECCION USD'!D2975)+1,3)</f>
        <v>0.72399999999999998</v>
      </c>
      <c r="T2975" s="200">
        <f>TRUNC(('TARIFA ENTREGA A DIRECCION USD'!E2975-'TARIFA ENTREGA A DIRECCION USD'!D2975)/'TARIFA ENTREGA A DIRECCION USD'!D2975,3)</f>
        <v>0.25900000000000001</v>
      </c>
      <c r="U2975" s="200">
        <f>TRUNC(('TARIFA ENTREGA A DIRECCION USD'!F2975-'TARIFA ENTREGA A DIRECCION USD'!D2975)/'TARIFA ENTREGA A DIRECCION USD'!D2975,3)</f>
        <v>0.434</v>
      </c>
      <c r="V2975" s="200">
        <f>TRUNC(('TARIFA ENTREGA A DIRECCION USD'!G2975-'TARIFA ENTREGA A DIRECCION USD'!D2975)/'TARIFA ENTREGA A DIRECCION USD'!D2975,3)</f>
        <v>0.96599999999999997</v>
      </c>
      <c r="X2975" s="142">
        <v>16.12</v>
      </c>
      <c r="Y2975" s="190">
        <v>2968</v>
      </c>
      <c r="Z2975" s="200">
        <v>0.55000000000000004</v>
      </c>
      <c r="AA2975" s="200">
        <v>0.13</v>
      </c>
      <c r="AB2975" s="200">
        <v>0.3</v>
      </c>
      <c r="AC2975" s="200">
        <v>0.85</v>
      </c>
      <c r="AL2975"/>
      <c r="AM2975"/>
      <c r="AN2975"/>
      <c r="AO2975"/>
      <c r="AP2975"/>
      <c r="AQ2975"/>
      <c r="AR2975"/>
      <c r="AS2975"/>
      <c r="AT2975"/>
      <c r="AU2975"/>
    </row>
    <row r="2976" spans="17:47" x14ac:dyDescent="0.2">
      <c r="Q2976" s="142">
        <f>TRUNC('TARIFA ENTREGA A DIRECCION USD'!D2977-'TARIFA ENTREGA A DIRECCION USD'!D2976,2)</f>
        <v>0.54</v>
      </c>
      <c r="R2976" s="190">
        <v>2969</v>
      </c>
      <c r="S2976" s="200">
        <f>TRUNC((('TARIFA ENTREGA A DIRECCION USD'!C2976-'TARIFA ENTREGA A DIRECCION USD'!D2976)/'TARIFA ENTREGA A DIRECCION USD'!D2976)+1,3)</f>
        <v>0.72399999999999998</v>
      </c>
      <c r="T2976" s="200">
        <f>TRUNC(('TARIFA ENTREGA A DIRECCION USD'!E2976-'TARIFA ENTREGA A DIRECCION USD'!D2976)/'TARIFA ENTREGA A DIRECCION USD'!D2976,3)</f>
        <v>0.25900000000000001</v>
      </c>
      <c r="U2976" s="200">
        <f>TRUNC(('TARIFA ENTREGA A DIRECCION USD'!F2976-'TARIFA ENTREGA A DIRECCION USD'!D2976)/'TARIFA ENTREGA A DIRECCION USD'!D2976,3)</f>
        <v>0.434</v>
      </c>
      <c r="V2976" s="200">
        <f>TRUNC(('TARIFA ENTREGA A DIRECCION USD'!G2976-'TARIFA ENTREGA A DIRECCION USD'!D2976)/'TARIFA ENTREGA A DIRECCION USD'!D2976,3)</f>
        <v>0.96599999999999997</v>
      </c>
      <c r="X2976" s="142">
        <v>16.12</v>
      </c>
      <c r="Y2976" s="190">
        <v>2969</v>
      </c>
      <c r="Z2976" s="200">
        <v>0.55000000000000004</v>
      </c>
      <c r="AA2976" s="200">
        <v>0.13</v>
      </c>
      <c r="AB2976" s="200">
        <v>0.3</v>
      </c>
      <c r="AC2976" s="200">
        <v>0.85</v>
      </c>
      <c r="AL2976"/>
      <c r="AM2976"/>
      <c r="AN2976"/>
      <c r="AO2976"/>
      <c r="AP2976"/>
      <c r="AQ2976"/>
      <c r="AR2976"/>
      <c r="AS2976"/>
      <c r="AT2976"/>
      <c r="AU2976"/>
    </row>
    <row r="2977" spans="17:47" x14ac:dyDescent="0.2">
      <c r="Q2977" s="142">
        <f>TRUNC('TARIFA ENTREGA A DIRECCION USD'!D2978-'TARIFA ENTREGA A DIRECCION USD'!D2977,2)</f>
        <v>0.54</v>
      </c>
      <c r="R2977" s="190">
        <v>2970</v>
      </c>
      <c r="S2977" s="200">
        <f>TRUNC((('TARIFA ENTREGA A DIRECCION USD'!C2977-'TARIFA ENTREGA A DIRECCION USD'!D2977)/'TARIFA ENTREGA A DIRECCION USD'!D2977)+1,3)</f>
        <v>0.72399999999999998</v>
      </c>
      <c r="T2977" s="200">
        <f>TRUNC(('TARIFA ENTREGA A DIRECCION USD'!E2977-'TARIFA ENTREGA A DIRECCION USD'!D2977)/'TARIFA ENTREGA A DIRECCION USD'!D2977,3)</f>
        <v>0.25900000000000001</v>
      </c>
      <c r="U2977" s="200">
        <f>TRUNC(('TARIFA ENTREGA A DIRECCION USD'!F2977-'TARIFA ENTREGA A DIRECCION USD'!D2977)/'TARIFA ENTREGA A DIRECCION USD'!D2977,3)</f>
        <v>0.434</v>
      </c>
      <c r="V2977" s="200">
        <f>TRUNC(('TARIFA ENTREGA A DIRECCION USD'!G2977-'TARIFA ENTREGA A DIRECCION USD'!D2977)/'TARIFA ENTREGA A DIRECCION USD'!D2977,3)</f>
        <v>0.96599999999999997</v>
      </c>
      <c r="X2977" s="142">
        <v>16.12</v>
      </c>
      <c r="Y2977" s="190">
        <v>2970</v>
      </c>
      <c r="Z2977" s="200">
        <v>0.55000000000000004</v>
      </c>
      <c r="AA2977" s="200">
        <v>0.13</v>
      </c>
      <c r="AB2977" s="200">
        <v>0.3</v>
      </c>
      <c r="AC2977" s="200">
        <v>0.85</v>
      </c>
      <c r="AL2977"/>
      <c r="AM2977"/>
      <c r="AN2977"/>
      <c r="AO2977"/>
      <c r="AP2977"/>
      <c r="AQ2977"/>
      <c r="AR2977"/>
      <c r="AS2977"/>
      <c r="AT2977"/>
      <c r="AU2977"/>
    </row>
    <row r="2978" spans="17:47" x14ac:dyDescent="0.2">
      <c r="Q2978" s="142">
        <f>TRUNC('TARIFA ENTREGA A DIRECCION USD'!D2979-'TARIFA ENTREGA A DIRECCION USD'!D2978,2)</f>
        <v>0.54</v>
      </c>
      <c r="R2978" s="190">
        <v>2971</v>
      </c>
      <c r="S2978" s="200">
        <f>TRUNC((('TARIFA ENTREGA A DIRECCION USD'!C2978-'TARIFA ENTREGA A DIRECCION USD'!D2978)/'TARIFA ENTREGA A DIRECCION USD'!D2978)+1,3)</f>
        <v>0.72399999999999998</v>
      </c>
      <c r="T2978" s="200">
        <f>TRUNC(('TARIFA ENTREGA A DIRECCION USD'!E2978-'TARIFA ENTREGA A DIRECCION USD'!D2978)/'TARIFA ENTREGA A DIRECCION USD'!D2978,3)</f>
        <v>0.25900000000000001</v>
      </c>
      <c r="U2978" s="200">
        <f>TRUNC(('TARIFA ENTREGA A DIRECCION USD'!F2978-'TARIFA ENTREGA A DIRECCION USD'!D2978)/'TARIFA ENTREGA A DIRECCION USD'!D2978,3)</f>
        <v>0.434</v>
      </c>
      <c r="V2978" s="200">
        <f>TRUNC(('TARIFA ENTREGA A DIRECCION USD'!G2978-'TARIFA ENTREGA A DIRECCION USD'!D2978)/'TARIFA ENTREGA A DIRECCION USD'!D2978,3)</f>
        <v>0.96599999999999997</v>
      </c>
      <c r="X2978" s="142">
        <v>16.12</v>
      </c>
      <c r="Y2978" s="190">
        <v>2971</v>
      </c>
      <c r="Z2978" s="200">
        <v>0.55000000000000004</v>
      </c>
      <c r="AA2978" s="200">
        <v>0.13</v>
      </c>
      <c r="AB2978" s="200">
        <v>0.3</v>
      </c>
      <c r="AC2978" s="200">
        <v>0.85</v>
      </c>
      <c r="AL2978"/>
      <c r="AM2978"/>
      <c r="AN2978"/>
      <c r="AO2978"/>
      <c r="AP2978"/>
      <c r="AQ2978"/>
      <c r="AR2978"/>
      <c r="AS2978"/>
      <c r="AT2978"/>
      <c r="AU2978"/>
    </row>
    <row r="2979" spans="17:47" x14ac:dyDescent="0.2">
      <c r="Q2979" s="142">
        <f>TRUNC('TARIFA ENTREGA A DIRECCION USD'!D2980-'TARIFA ENTREGA A DIRECCION USD'!D2979,2)</f>
        <v>0.54</v>
      </c>
      <c r="R2979" s="190">
        <v>2972</v>
      </c>
      <c r="S2979" s="200">
        <f>TRUNC((('TARIFA ENTREGA A DIRECCION USD'!C2979-'TARIFA ENTREGA A DIRECCION USD'!D2979)/'TARIFA ENTREGA A DIRECCION USD'!D2979)+1,3)</f>
        <v>0.72399999999999998</v>
      </c>
      <c r="T2979" s="200">
        <f>TRUNC(('TARIFA ENTREGA A DIRECCION USD'!E2979-'TARIFA ENTREGA A DIRECCION USD'!D2979)/'TARIFA ENTREGA A DIRECCION USD'!D2979,3)</f>
        <v>0.25900000000000001</v>
      </c>
      <c r="U2979" s="200">
        <f>TRUNC(('TARIFA ENTREGA A DIRECCION USD'!F2979-'TARIFA ENTREGA A DIRECCION USD'!D2979)/'TARIFA ENTREGA A DIRECCION USD'!D2979,3)</f>
        <v>0.434</v>
      </c>
      <c r="V2979" s="200">
        <f>TRUNC(('TARIFA ENTREGA A DIRECCION USD'!G2979-'TARIFA ENTREGA A DIRECCION USD'!D2979)/'TARIFA ENTREGA A DIRECCION USD'!D2979,3)</f>
        <v>0.96599999999999997</v>
      </c>
      <c r="X2979" s="142">
        <v>16.12</v>
      </c>
      <c r="Y2979" s="190">
        <v>2972</v>
      </c>
      <c r="Z2979" s="200">
        <v>0.55000000000000004</v>
      </c>
      <c r="AA2979" s="200">
        <v>0.13</v>
      </c>
      <c r="AB2979" s="200">
        <v>0.3</v>
      </c>
      <c r="AC2979" s="200">
        <v>0.85</v>
      </c>
      <c r="AL2979"/>
      <c r="AM2979"/>
      <c r="AN2979"/>
      <c r="AO2979"/>
      <c r="AP2979"/>
      <c r="AQ2979"/>
      <c r="AR2979"/>
      <c r="AS2979"/>
      <c r="AT2979"/>
      <c r="AU2979"/>
    </row>
    <row r="2980" spans="17:47" x14ac:dyDescent="0.2">
      <c r="Q2980" s="142">
        <f>TRUNC('TARIFA ENTREGA A DIRECCION USD'!D2981-'TARIFA ENTREGA A DIRECCION USD'!D2980,2)</f>
        <v>0.54</v>
      </c>
      <c r="R2980" s="190">
        <v>2973</v>
      </c>
      <c r="S2980" s="200">
        <f>TRUNC((('TARIFA ENTREGA A DIRECCION USD'!C2980-'TARIFA ENTREGA A DIRECCION USD'!D2980)/'TARIFA ENTREGA A DIRECCION USD'!D2980)+1,3)</f>
        <v>0.72399999999999998</v>
      </c>
      <c r="T2980" s="200">
        <f>TRUNC(('TARIFA ENTREGA A DIRECCION USD'!E2980-'TARIFA ENTREGA A DIRECCION USD'!D2980)/'TARIFA ENTREGA A DIRECCION USD'!D2980,3)</f>
        <v>0.25900000000000001</v>
      </c>
      <c r="U2980" s="200">
        <f>TRUNC(('TARIFA ENTREGA A DIRECCION USD'!F2980-'TARIFA ENTREGA A DIRECCION USD'!D2980)/'TARIFA ENTREGA A DIRECCION USD'!D2980,3)</f>
        <v>0.434</v>
      </c>
      <c r="V2980" s="200">
        <f>TRUNC(('TARIFA ENTREGA A DIRECCION USD'!G2980-'TARIFA ENTREGA A DIRECCION USD'!D2980)/'TARIFA ENTREGA A DIRECCION USD'!D2980,3)</f>
        <v>0.96599999999999997</v>
      </c>
      <c r="X2980" s="142">
        <v>16.12</v>
      </c>
      <c r="Y2980" s="190">
        <v>2973</v>
      </c>
      <c r="Z2980" s="200">
        <v>0.55000000000000004</v>
      </c>
      <c r="AA2980" s="200">
        <v>0.13</v>
      </c>
      <c r="AB2980" s="200">
        <v>0.3</v>
      </c>
      <c r="AC2980" s="200">
        <v>0.85</v>
      </c>
      <c r="AL2980"/>
      <c r="AM2980"/>
      <c r="AN2980"/>
      <c r="AO2980"/>
      <c r="AP2980"/>
      <c r="AQ2980"/>
      <c r="AR2980"/>
      <c r="AS2980"/>
      <c r="AT2980"/>
      <c r="AU2980"/>
    </row>
    <row r="2981" spans="17:47" x14ac:dyDescent="0.2">
      <c r="Q2981" s="142">
        <f>TRUNC('TARIFA ENTREGA A DIRECCION USD'!D2982-'TARIFA ENTREGA A DIRECCION USD'!D2981,2)</f>
        <v>0.54</v>
      </c>
      <c r="R2981" s="190">
        <v>2974</v>
      </c>
      <c r="S2981" s="200">
        <f>TRUNC((('TARIFA ENTREGA A DIRECCION USD'!C2981-'TARIFA ENTREGA A DIRECCION USD'!D2981)/'TARIFA ENTREGA A DIRECCION USD'!D2981)+1,3)</f>
        <v>0.72399999999999998</v>
      </c>
      <c r="T2981" s="200">
        <f>TRUNC(('TARIFA ENTREGA A DIRECCION USD'!E2981-'TARIFA ENTREGA A DIRECCION USD'!D2981)/'TARIFA ENTREGA A DIRECCION USD'!D2981,3)</f>
        <v>0.25900000000000001</v>
      </c>
      <c r="U2981" s="200">
        <f>TRUNC(('TARIFA ENTREGA A DIRECCION USD'!F2981-'TARIFA ENTREGA A DIRECCION USD'!D2981)/'TARIFA ENTREGA A DIRECCION USD'!D2981,3)</f>
        <v>0.434</v>
      </c>
      <c r="V2981" s="200">
        <f>TRUNC(('TARIFA ENTREGA A DIRECCION USD'!G2981-'TARIFA ENTREGA A DIRECCION USD'!D2981)/'TARIFA ENTREGA A DIRECCION USD'!D2981,3)</f>
        <v>0.96599999999999997</v>
      </c>
      <c r="X2981" s="142">
        <v>16.12</v>
      </c>
      <c r="Y2981" s="190">
        <v>2974</v>
      </c>
      <c r="Z2981" s="200">
        <v>0.55000000000000004</v>
      </c>
      <c r="AA2981" s="200">
        <v>0.13</v>
      </c>
      <c r="AB2981" s="200">
        <v>0.3</v>
      </c>
      <c r="AC2981" s="200">
        <v>0.85</v>
      </c>
      <c r="AL2981"/>
      <c r="AM2981"/>
      <c r="AN2981"/>
      <c r="AO2981"/>
      <c r="AP2981"/>
      <c r="AQ2981"/>
      <c r="AR2981"/>
      <c r="AS2981"/>
      <c r="AT2981"/>
      <c r="AU2981"/>
    </row>
    <row r="2982" spans="17:47" x14ac:dyDescent="0.2">
      <c r="Q2982" s="142">
        <f>TRUNC('TARIFA ENTREGA A DIRECCION USD'!D2983-'TARIFA ENTREGA A DIRECCION USD'!D2982,2)</f>
        <v>0.54</v>
      </c>
      <c r="R2982" s="190">
        <v>2975</v>
      </c>
      <c r="S2982" s="200">
        <f>TRUNC((('TARIFA ENTREGA A DIRECCION USD'!C2982-'TARIFA ENTREGA A DIRECCION USD'!D2982)/'TARIFA ENTREGA A DIRECCION USD'!D2982)+1,3)</f>
        <v>0.72399999999999998</v>
      </c>
      <c r="T2982" s="200">
        <f>TRUNC(('TARIFA ENTREGA A DIRECCION USD'!E2982-'TARIFA ENTREGA A DIRECCION USD'!D2982)/'TARIFA ENTREGA A DIRECCION USD'!D2982,3)</f>
        <v>0.25900000000000001</v>
      </c>
      <c r="U2982" s="200">
        <f>TRUNC(('TARIFA ENTREGA A DIRECCION USD'!F2982-'TARIFA ENTREGA A DIRECCION USD'!D2982)/'TARIFA ENTREGA A DIRECCION USD'!D2982,3)</f>
        <v>0.434</v>
      </c>
      <c r="V2982" s="200">
        <f>TRUNC(('TARIFA ENTREGA A DIRECCION USD'!G2982-'TARIFA ENTREGA A DIRECCION USD'!D2982)/'TARIFA ENTREGA A DIRECCION USD'!D2982,3)</f>
        <v>0.96599999999999997</v>
      </c>
      <c r="X2982" s="142">
        <v>16.12</v>
      </c>
      <c r="Y2982" s="190">
        <v>2975</v>
      </c>
      <c r="Z2982" s="200">
        <v>0.55000000000000004</v>
      </c>
      <c r="AA2982" s="200">
        <v>0.13</v>
      </c>
      <c r="AB2982" s="200">
        <v>0.3</v>
      </c>
      <c r="AC2982" s="200">
        <v>0.85</v>
      </c>
      <c r="AL2982"/>
      <c r="AM2982"/>
      <c r="AN2982"/>
      <c r="AO2982"/>
      <c r="AP2982"/>
      <c r="AQ2982"/>
      <c r="AR2982"/>
      <c r="AS2982"/>
      <c r="AT2982"/>
      <c r="AU2982"/>
    </row>
    <row r="2983" spans="17:47" x14ac:dyDescent="0.2">
      <c r="Q2983" s="142">
        <f>TRUNC('TARIFA ENTREGA A DIRECCION USD'!D2984-'TARIFA ENTREGA A DIRECCION USD'!D2983,2)</f>
        <v>0.54</v>
      </c>
      <c r="R2983" s="190">
        <v>2976</v>
      </c>
      <c r="S2983" s="200">
        <f>TRUNC((('TARIFA ENTREGA A DIRECCION USD'!C2983-'TARIFA ENTREGA A DIRECCION USD'!D2983)/'TARIFA ENTREGA A DIRECCION USD'!D2983)+1,3)</f>
        <v>0.72399999999999998</v>
      </c>
      <c r="T2983" s="200">
        <f>TRUNC(('TARIFA ENTREGA A DIRECCION USD'!E2983-'TARIFA ENTREGA A DIRECCION USD'!D2983)/'TARIFA ENTREGA A DIRECCION USD'!D2983,3)</f>
        <v>0.25900000000000001</v>
      </c>
      <c r="U2983" s="200">
        <f>TRUNC(('TARIFA ENTREGA A DIRECCION USD'!F2983-'TARIFA ENTREGA A DIRECCION USD'!D2983)/'TARIFA ENTREGA A DIRECCION USD'!D2983,3)</f>
        <v>0.434</v>
      </c>
      <c r="V2983" s="200">
        <f>TRUNC(('TARIFA ENTREGA A DIRECCION USD'!G2983-'TARIFA ENTREGA A DIRECCION USD'!D2983)/'TARIFA ENTREGA A DIRECCION USD'!D2983,3)</f>
        <v>0.96599999999999997</v>
      </c>
      <c r="X2983" s="142">
        <v>16.12</v>
      </c>
      <c r="Y2983" s="190">
        <v>2976</v>
      </c>
      <c r="Z2983" s="200">
        <v>0.55000000000000004</v>
      </c>
      <c r="AA2983" s="200">
        <v>0.13</v>
      </c>
      <c r="AB2983" s="200">
        <v>0.3</v>
      </c>
      <c r="AC2983" s="200">
        <v>0.85</v>
      </c>
      <c r="AL2983"/>
      <c r="AM2983"/>
      <c r="AN2983"/>
      <c r="AO2983"/>
      <c r="AP2983"/>
      <c r="AQ2983"/>
      <c r="AR2983"/>
      <c r="AS2983"/>
      <c r="AT2983"/>
      <c r="AU2983"/>
    </row>
    <row r="2984" spans="17:47" x14ac:dyDescent="0.2">
      <c r="Q2984" s="142">
        <f>TRUNC('TARIFA ENTREGA A DIRECCION USD'!D2985-'TARIFA ENTREGA A DIRECCION USD'!D2984,2)</f>
        <v>0.54</v>
      </c>
      <c r="R2984" s="190">
        <v>2977</v>
      </c>
      <c r="S2984" s="200">
        <f>TRUNC((('TARIFA ENTREGA A DIRECCION USD'!C2984-'TARIFA ENTREGA A DIRECCION USD'!D2984)/'TARIFA ENTREGA A DIRECCION USD'!D2984)+1,3)</f>
        <v>0.72399999999999998</v>
      </c>
      <c r="T2984" s="200">
        <f>TRUNC(('TARIFA ENTREGA A DIRECCION USD'!E2984-'TARIFA ENTREGA A DIRECCION USD'!D2984)/'TARIFA ENTREGA A DIRECCION USD'!D2984,3)</f>
        <v>0.25900000000000001</v>
      </c>
      <c r="U2984" s="200">
        <f>TRUNC(('TARIFA ENTREGA A DIRECCION USD'!F2984-'TARIFA ENTREGA A DIRECCION USD'!D2984)/'TARIFA ENTREGA A DIRECCION USD'!D2984,3)</f>
        <v>0.434</v>
      </c>
      <c r="V2984" s="200">
        <f>TRUNC(('TARIFA ENTREGA A DIRECCION USD'!G2984-'TARIFA ENTREGA A DIRECCION USD'!D2984)/'TARIFA ENTREGA A DIRECCION USD'!D2984,3)</f>
        <v>0.96599999999999997</v>
      </c>
      <c r="X2984" s="142">
        <v>16.12</v>
      </c>
      <c r="Y2984" s="190">
        <v>2977</v>
      </c>
      <c r="Z2984" s="200">
        <v>0.55000000000000004</v>
      </c>
      <c r="AA2984" s="200">
        <v>0.13</v>
      </c>
      <c r="AB2984" s="200">
        <v>0.3</v>
      </c>
      <c r="AC2984" s="200">
        <v>0.85</v>
      </c>
      <c r="AL2984"/>
      <c r="AM2984"/>
      <c r="AN2984"/>
      <c r="AO2984"/>
      <c r="AP2984"/>
      <c r="AQ2984"/>
      <c r="AR2984"/>
      <c r="AS2984"/>
      <c r="AT2984"/>
      <c r="AU2984"/>
    </row>
    <row r="2985" spans="17:47" x14ac:dyDescent="0.2">
      <c r="Q2985" s="142">
        <f>TRUNC('TARIFA ENTREGA A DIRECCION USD'!D2986-'TARIFA ENTREGA A DIRECCION USD'!D2985,2)</f>
        <v>0.54</v>
      </c>
      <c r="R2985" s="190">
        <v>2978</v>
      </c>
      <c r="S2985" s="200">
        <f>TRUNC((('TARIFA ENTREGA A DIRECCION USD'!C2985-'TARIFA ENTREGA A DIRECCION USD'!D2985)/'TARIFA ENTREGA A DIRECCION USD'!D2985)+1,3)</f>
        <v>0.72399999999999998</v>
      </c>
      <c r="T2985" s="200">
        <f>TRUNC(('TARIFA ENTREGA A DIRECCION USD'!E2985-'TARIFA ENTREGA A DIRECCION USD'!D2985)/'TARIFA ENTREGA A DIRECCION USD'!D2985,3)</f>
        <v>0.25900000000000001</v>
      </c>
      <c r="U2985" s="200">
        <f>TRUNC(('TARIFA ENTREGA A DIRECCION USD'!F2985-'TARIFA ENTREGA A DIRECCION USD'!D2985)/'TARIFA ENTREGA A DIRECCION USD'!D2985,3)</f>
        <v>0.434</v>
      </c>
      <c r="V2985" s="200">
        <f>TRUNC(('TARIFA ENTREGA A DIRECCION USD'!G2985-'TARIFA ENTREGA A DIRECCION USD'!D2985)/'TARIFA ENTREGA A DIRECCION USD'!D2985,3)</f>
        <v>0.96599999999999997</v>
      </c>
      <c r="X2985" s="142">
        <v>16.12</v>
      </c>
      <c r="Y2985" s="190">
        <v>2978</v>
      </c>
      <c r="Z2985" s="200">
        <v>0.55000000000000004</v>
      </c>
      <c r="AA2985" s="200">
        <v>0.13</v>
      </c>
      <c r="AB2985" s="200">
        <v>0.3</v>
      </c>
      <c r="AC2985" s="200">
        <v>0.85</v>
      </c>
      <c r="AL2985"/>
      <c r="AM2985"/>
      <c r="AN2985"/>
      <c r="AO2985"/>
      <c r="AP2985"/>
      <c r="AQ2985"/>
      <c r="AR2985"/>
      <c r="AS2985"/>
      <c r="AT2985"/>
      <c r="AU2985"/>
    </row>
    <row r="2986" spans="17:47" x14ac:dyDescent="0.2">
      <c r="Q2986" s="142">
        <f>TRUNC('TARIFA ENTREGA A DIRECCION USD'!D2987-'TARIFA ENTREGA A DIRECCION USD'!D2986,2)</f>
        <v>0.54</v>
      </c>
      <c r="R2986" s="190">
        <v>2979</v>
      </c>
      <c r="S2986" s="200">
        <f>TRUNC((('TARIFA ENTREGA A DIRECCION USD'!C2986-'TARIFA ENTREGA A DIRECCION USD'!D2986)/'TARIFA ENTREGA A DIRECCION USD'!D2986)+1,3)</f>
        <v>0.72399999999999998</v>
      </c>
      <c r="T2986" s="200">
        <f>TRUNC(('TARIFA ENTREGA A DIRECCION USD'!E2986-'TARIFA ENTREGA A DIRECCION USD'!D2986)/'TARIFA ENTREGA A DIRECCION USD'!D2986,3)</f>
        <v>0.25900000000000001</v>
      </c>
      <c r="U2986" s="200">
        <f>TRUNC(('TARIFA ENTREGA A DIRECCION USD'!F2986-'TARIFA ENTREGA A DIRECCION USD'!D2986)/'TARIFA ENTREGA A DIRECCION USD'!D2986,3)</f>
        <v>0.434</v>
      </c>
      <c r="V2986" s="200">
        <f>TRUNC(('TARIFA ENTREGA A DIRECCION USD'!G2986-'TARIFA ENTREGA A DIRECCION USD'!D2986)/'TARIFA ENTREGA A DIRECCION USD'!D2986,3)</f>
        <v>0.96599999999999997</v>
      </c>
      <c r="X2986" s="142">
        <v>16.12</v>
      </c>
      <c r="Y2986" s="190">
        <v>2979</v>
      </c>
      <c r="Z2986" s="200">
        <v>0.55000000000000004</v>
      </c>
      <c r="AA2986" s="200">
        <v>0.13</v>
      </c>
      <c r="AB2986" s="200">
        <v>0.3</v>
      </c>
      <c r="AC2986" s="200">
        <v>0.85</v>
      </c>
      <c r="AL2986"/>
      <c r="AM2986"/>
      <c r="AN2986"/>
      <c r="AO2986"/>
      <c r="AP2986"/>
      <c r="AQ2986"/>
      <c r="AR2986"/>
      <c r="AS2986"/>
      <c r="AT2986"/>
      <c r="AU2986"/>
    </row>
    <row r="2987" spans="17:47" x14ac:dyDescent="0.2">
      <c r="Q2987" s="142">
        <f>TRUNC('TARIFA ENTREGA A DIRECCION USD'!D2988-'TARIFA ENTREGA A DIRECCION USD'!D2987,2)</f>
        <v>0.54</v>
      </c>
      <c r="R2987" s="190">
        <v>2980</v>
      </c>
      <c r="S2987" s="200">
        <f>TRUNC((('TARIFA ENTREGA A DIRECCION USD'!C2987-'TARIFA ENTREGA A DIRECCION USD'!D2987)/'TARIFA ENTREGA A DIRECCION USD'!D2987)+1,3)</f>
        <v>0.72399999999999998</v>
      </c>
      <c r="T2987" s="200">
        <f>TRUNC(('TARIFA ENTREGA A DIRECCION USD'!E2987-'TARIFA ENTREGA A DIRECCION USD'!D2987)/'TARIFA ENTREGA A DIRECCION USD'!D2987,3)</f>
        <v>0.25900000000000001</v>
      </c>
      <c r="U2987" s="200">
        <f>TRUNC(('TARIFA ENTREGA A DIRECCION USD'!F2987-'TARIFA ENTREGA A DIRECCION USD'!D2987)/'TARIFA ENTREGA A DIRECCION USD'!D2987,3)</f>
        <v>0.434</v>
      </c>
      <c r="V2987" s="200">
        <f>TRUNC(('TARIFA ENTREGA A DIRECCION USD'!G2987-'TARIFA ENTREGA A DIRECCION USD'!D2987)/'TARIFA ENTREGA A DIRECCION USD'!D2987,3)</f>
        <v>0.96599999999999997</v>
      </c>
      <c r="X2987" s="142">
        <v>16.12</v>
      </c>
      <c r="Y2987" s="190">
        <v>2980</v>
      </c>
      <c r="Z2987" s="200">
        <v>0.55000000000000004</v>
      </c>
      <c r="AA2987" s="200">
        <v>0.13</v>
      </c>
      <c r="AB2987" s="200">
        <v>0.3</v>
      </c>
      <c r="AC2987" s="200">
        <v>0.85</v>
      </c>
      <c r="AL2987"/>
      <c r="AM2987"/>
      <c r="AN2987"/>
      <c r="AO2987"/>
      <c r="AP2987"/>
      <c r="AQ2987"/>
      <c r="AR2987"/>
      <c r="AS2987"/>
      <c r="AT2987"/>
      <c r="AU2987"/>
    </row>
    <row r="2988" spans="17:47" x14ac:dyDescent="0.2">
      <c r="Q2988" s="142">
        <f>TRUNC('TARIFA ENTREGA A DIRECCION USD'!D2989-'TARIFA ENTREGA A DIRECCION USD'!D2988,2)</f>
        <v>0.54</v>
      </c>
      <c r="R2988" s="190">
        <v>2981</v>
      </c>
      <c r="S2988" s="200">
        <f>TRUNC((('TARIFA ENTREGA A DIRECCION USD'!C2988-'TARIFA ENTREGA A DIRECCION USD'!D2988)/'TARIFA ENTREGA A DIRECCION USD'!D2988)+1,3)</f>
        <v>0.72399999999999998</v>
      </c>
      <c r="T2988" s="200">
        <f>TRUNC(('TARIFA ENTREGA A DIRECCION USD'!E2988-'TARIFA ENTREGA A DIRECCION USD'!D2988)/'TARIFA ENTREGA A DIRECCION USD'!D2988,3)</f>
        <v>0.25900000000000001</v>
      </c>
      <c r="U2988" s="200">
        <f>TRUNC(('TARIFA ENTREGA A DIRECCION USD'!F2988-'TARIFA ENTREGA A DIRECCION USD'!D2988)/'TARIFA ENTREGA A DIRECCION USD'!D2988,3)</f>
        <v>0.434</v>
      </c>
      <c r="V2988" s="200">
        <f>TRUNC(('TARIFA ENTREGA A DIRECCION USD'!G2988-'TARIFA ENTREGA A DIRECCION USD'!D2988)/'TARIFA ENTREGA A DIRECCION USD'!D2988,3)</f>
        <v>0.96699999999999997</v>
      </c>
      <c r="X2988" s="142">
        <v>16.12</v>
      </c>
      <c r="Y2988" s="190">
        <v>2981</v>
      </c>
      <c r="Z2988" s="200">
        <v>0.55000000000000004</v>
      </c>
      <c r="AA2988" s="200">
        <v>0.13</v>
      </c>
      <c r="AB2988" s="200">
        <v>0.3</v>
      </c>
      <c r="AC2988" s="200">
        <v>0.85</v>
      </c>
      <c r="AL2988"/>
      <c r="AM2988"/>
      <c r="AN2988"/>
      <c r="AO2988"/>
      <c r="AP2988"/>
      <c r="AQ2988"/>
      <c r="AR2988"/>
      <c r="AS2988"/>
      <c r="AT2988"/>
      <c r="AU2988"/>
    </row>
    <row r="2989" spans="17:47" x14ac:dyDescent="0.2">
      <c r="Q2989" s="142">
        <f>TRUNC('TARIFA ENTREGA A DIRECCION USD'!D2990-'TARIFA ENTREGA A DIRECCION USD'!D2989,2)</f>
        <v>0.54</v>
      </c>
      <c r="R2989" s="190">
        <v>2982</v>
      </c>
      <c r="S2989" s="200">
        <f>TRUNC((('TARIFA ENTREGA A DIRECCION USD'!C2989-'TARIFA ENTREGA A DIRECCION USD'!D2989)/'TARIFA ENTREGA A DIRECCION USD'!D2989)+1,3)</f>
        <v>0.72399999999999998</v>
      </c>
      <c r="T2989" s="200">
        <f>TRUNC(('TARIFA ENTREGA A DIRECCION USD'!E2989-'TARIFA ENTREGA A DIRECCION USD'!D2989)/'TARIFA ENTREGA A DIRECCION USD'!D2989,3)</f>
        <v>0.25900000000000001</v>
      </c>
      <c r="U2989" s="200">
        <f>TRUNC(('TARIFA ENTREGA A DIRECCION USD'!F2989-'TARIFA ENTREGA A DIRECCION USD'!D2989)/'TARIFA ENTREGA A DIRECCION USD'!D2989,3)</f>
        <v>0.434</v>
      </c>
      <c r="V2989" s="200">
        <f>TRUNC(('TARIFA ENTREGA A DIRECCION USD'!G2989-'TARIFA ENTREGA A DIRECCION USD'!D2989)/'TARIFA ENTREGA A DIRECCION USD'!D2989,3)</f>
        <v>0.96699999999999997</v>
      </c>
      <c r="X2989" s="142">
        <v>16.12</v>
      </c>
      <c r="Y2989" s="190">
        <v>2982</v>
      </c>
      <c r="Z2989" s="200">
        <v>0.55000000000000004</v>
      </c>
      <c r="AA2989" s="200">
        <v>0.13</v>
      </c>
      <c r="AB2989" s="200">
        <v>0.3</v>
      </c>
      <c r="AC2989" s="200">
        <v>0.85</v>
      </c>
      <c r="AL2989"/>
      <c r="AM2989"/>
      <c r="AN2989"/>
      <c r="AO2989"/>
      <c r="AP2989"/>
      <c r="AQ2989"/>
      <c r="AR2989"/>
      <c r="AS2989"/>
      <c r="AT2989"/>
      <c r="AU2989"/>
    </row>
    <row r="2990" spans="17:47" x14ac:dyDescent="0.2">
      <c r="Q2990" s="142">
        <f>TRUNC('TARIFA ENTREGA A DIRECCION USD'!D2991-'TARIFA ENTREGA A DIRECCION USD'!D2990,2)</f>
        <v>0.54</v>
      </c>
      <c r="R2990" s="190">
        <v>2983</v>
      </c>
      <c r="S2990" s="200">
        <f>TRUNC((('TARIFA ENTREGA A DIRECCION USD'!C2990-'TARIFA ENTREGA A DIRECCION USD'!D2990)/'TARIFA ENTREGA A DIRECCION USD'!D2990)+1,3)</f>
        <v>0.72399999999999998</v>
      </c>
      <c r="T2990" s="200">
        <f>TRUNC(('TARIFA ENTREGA A DIRECCION USD'!E2990-'TARIFA ENTREGA A DIRECCION USD'!D2990)/'TARIFA ENTREGA A DIRECCION USD'!D2990,3)</f>
        <v>0.25900000000000001</v>
      </c>
      <c r="U2990" s="200">
        <f>TRUNC(('TARIFA ENTREGA A DIRECCION USD'!F2990-'TARIFA ENTREGA A DIRECCION USD'!D2990)/'TARIFA ENTREGA A DIRECCION USD'!D2990,3)</f>
        <v>0.434</v>
      </c>
      <c r="V2990" s="200">
        <f>TRUNC(('TARIFA ENTREGA A DIRECCION USD'!G2990-'TARIFA ENTREGA A DIRECCION USD'!D2990)/'TARIFA ENTREGA A DIRECCION USD'!D2990,3)</f>
        <v>0.96699999999999997</v>
      </c>
      <c r="X2990" s="142">
        <v>16.12</v>
      </c>
      <c r="Y2990" s="190">
        <v>2983</v>
      </c>
      <c r="Z2990" s="200">
        <v>0.55000000000000004</v>
      </c>
      <c r="AA2990" s="200">
        <v>0.13</v>
      </c>
      <c r="AB2990" s="200">
        <v>0.3</v>
      </c>
      <c r="AC2990" s="200">
        <v>0.85</v>
      </c>
      <c r="AL2990"/>
      <c r="AM2990"/>
      <c r="AN2990"/>
      <c r="AO2990"/>
      <c r="AP2990"/>
      <c r="AQ2990"/>
      <c r="AR2990"/>
      <c r="AS2990"/>
      <c r="AT2990"/>
      <c r="AU2990"/>
    </row>
    <row r="2991" spans="17:47" x14ac:dyDescent="0.2">
      <c r="Q2991" s="142">
        <f>TRUNC('TARIFA ENTREGA A DIRECCION USD'!D2992-'TARIFA ENTREGA A DIRECCION USD'!D2991,2)</f>
        <v>0.54</v>
      </c>
      <c r="R2991" s="190">
        <v>2984</v>
      </c>
      <c r="S2991" s="200">
        <f>TRUNC((('TARIFA ENTREGA A DIRECCION USD'!C2991-'TARIFA ENTREGA A DIRECCION USD'!D2991)/'TARIFA ENTREGA A DIRECCION USD'!D2991)+1,3)</f>
        <v>0.72399999999999998</v>
      </c>
      <c r="T2991" s="200">
        <f>TRUNC(('TARIFA ENTREGA A DIRECCION USD'!E2991-'TARIFA ENTREGA A DIRECCION USD'!D2991)/'TARIFA ENTREGA A DIRECCION USD'!D2991,3)</f>
        <v>0.25900000000000001</v>
      </c>
      <c r="U2991" s="200">
        <f>TRUNC(('TARIFA ENTREGA A DIRECCION USD'!F2991-'TARIFA ENTREGA A DIRECCION USD'!D2991)/'TARIFA ENTREGA A DIRECCION USD'!D2991,3)</f>
        <v>0.434</v>
      </c>
      <c r="V2991" s="200">
        <f>TRUNC(('TARIFA ENTREGA A DIRECCION USD'!G2991-'TARIFA ENTREGA A DIRECCION USD'!D2991)/'TARIFA ENTREGA A DIRECCION USD'!D2991,3)</f>
        <v>0.96699999999999997</v>
      </c>
      <c r="X2991" s="142">
        <v>16.12</v>
      </c>
      <c r="Y2991" s="190">
        <v>2984</v>
      </c>
      <c r="Z2991" s="200">
        <v>0.55000000000000004</v>
      </c>
      <c r="AA2991" s="200">
        <v>0.13</v>
      </c>
      <c r="AB2991" s="200">
        <v>0.3</v>
      </c>
      <c r="AC2991" s="200">
        <v>0.85</v>
      </c>
      <c r="AL2991"/>
      <c r="AM2991"/>
      <c r="AN2991"/>
      <c r="AO2991"/>
      <c r="AP2991"/>
      <c r="AQ2991"/>
      <c r="AR2991"/>
      <c r="AS2991"/>
      <c r="AT2991"/>
      <c r="AU2991"/>
    </row>
    <row r="2992" spans="17:47" x14ac:dyDescent="0.2">
      <c r="Q2992" s="142">
        <f>TRUNC('TARIFA ENTREGA A DIRECCION USD'!D2993-'TARIFA ENTREGA A DIRECCION USD'!D2992,2)</f>
        <v>0.54</v>
      </c>
      <c r="R2992" s="190">
        <v>2985</v>
      </c>
      <c r="S2992" s="200">
        <f>TRUNC((('TARIFA ENTREGA A DIRECCION USD'!C2992-'TARIFA ENTREGA A DIRECCION USD'!D2992)/'TARIFA ENTREGA A DIRECCION USD'!D2992)+1,3)</f>
        <v>0.72399999999999998</v>
      </c>
      <c r="T2992" s="200">
        <f>TRUNC(('TARIFA ENTREGA A DIRECCION USD'!E2992-'TARIFA ENTREGA A DIRECCION USD'!D2992)/'TARIFA ENTREGA A DIRECCION USD'!D2992,3)</f>
        <v>0.25900000000000001</v>
      </c>
      <c r="U2992" s="200">
        <f>TRUNC(('TARIFA ENTREGA A DIRECCION USD'!F2992-'TARIFA ENTREGA A DIRECCION USD'!D2992)/'TARIFA ENTREGA A DIRECCION USD'!D2992,3)</f>
        <v>0.434</v>
      </c>
      <c r="V2992" s="200">
        <f>TRUNC(('TARIFA ENTREGA A DIRECCION USD'!G2992-'TARIFA ENTREGA A DIRECCION USD'!D2992)/'TARIFA ENTREGA A DIRECCION USD'!D2992,3)</f>
        <v>0.96699999999999997</v>
      </c>
      <c r="X2992" s="142">
        <v>16.12</v>
      </c>
      <c r="Y2992" s="190">
        <v>2985</v>
      </c>
      <c r="Z2992" s="200">
        <v>0.55000000000000004</v>
      </c>
      <c r="AA2992" s="200">
        <v>0.13</v>
      </c>
      <c r="AB2992" s="200">
        <v>0.3</v>
      </c>
      <c r="AC2992" s="200">
        <v>0.85</v>
      </c>
      <c r="AL2992"/>
      <c r="AM2992"/>
      <c r="AN2992"/>
      <c r="AO2992"/>
      <c r="AP2992"/>
      <c r="AQ2992"/>
      <c r="AR2992"/>
      <c r="AS2992"/>
      <c r="AT2992"/>
      <c r="AU2992"/>
    </row>
    <row r="2993" spans="17:47" x14ac:dyDescent="0.2">
      <c r="Q2993" s="142">
        <f>TRUNC('TARIFA ENTREGA A DIRECCION USD'!D2994-'TARIFA ENTREGA A DIRECCION USD'!D2993,2)</f>
        <v>0.54</v>
      </c>
      <c r="R2993" s="190">
        <v>2986</v>
      </c>
      <c r="S2993" s="200">
        <f>TRUNC((('TARIFA ENTREGA A DIRECCION USD'!C2993-'TARIFA ENTREGA A DIRECCION USD'!D2993)/'TARIFA ENTREGA A DIRECCION USD'!D2993)+1,3)</f>
        <v>0.72399999999999998</v>
      </c>
      <c r="T2993" s="200">
        <f>TRUNC(('TARIFA ENTREGA A DIRECCION USD'!E2993-'TARIFA ENTREGA A DIRECCION USD'!D2993)/'TARIFA ENTREGA A DIRECCION USD'!D2993,3)</f>
        <v>0.25900000000000001</v>
      </c>
      <c r="U2993" s="200">
        <f>TRUNC(('TARIFA ENTREGA A DIRECCION USD'!F2993-'TARIFA ENTREGA A DIRECCION USD'!D2993)/'TARIFA ENTREGA A DIRECCION USD'!D2993,3)</f>
        <v>0.434</v>
      </c>
      <c r="V2993" s="200">
        <f>TRUNC(('TARIFA ENTREGA A DIRECCION USD'!G2993-'TARIFA ENTREGA A DIRECCION USD'!D2993)/'TARIFA ENTREGA A DIRECCION USD'!D2993,3)</f>
        <v>0.96699999999999997</v>
      </c>
      <c r="X2993" s="142">
        <v>16.12</v>
      </c>
      <c r="Y2993" s="190">
        <v>2986</v>
      </c>
      <c r="Z2993" s="200">
        <v>0.55000000000000004</v>
      </c>
      <c r="AA2993" s="200">
        <v>0.13</v>
      </c>
      <c r="AB2993" s="200">
        <v>0.3</v>
      </c>
      <c r="AC2993" s="200">
        <v>0.85</v>
      </c>
      <c r="AL2993"/>
      <c r="AM2993"/>
      <c r="AN2993"/>
      <c r="AO2993"/>
      <c r="AP2993"/>
      <c r="AQ2993"/>
      <c r="AR2993"/>
      <c r="AS2993"/>
      <c r="AT2993"/>
      <c r="AU2993"/>
    </row>
    <row r="2994" spans="17:47" x14ac:dyDescent="0.2">
      <c r="Q2994" s="142">
        <f>TRUNC('TARIFA ENTREGA A DIRECCION USD'!D2995-'TARIFA ENTREGA A DIRECCION USD'!D2994,2)</f>
        <v>0.54</v>
      </c>
      <c r="R2994" s="190">
        <v>2987</v>
      </c>
      <c r="S2994" s="200">
        <f>TRUNC((('TARIFA ENTREGA A DIRECCION USD'!C2994-'TARIFA ENTREGA A DIRECCION USD'!D2994)/'TARIFA ENTREGA A DIRECCION USD'!D2994)+1,3)</f>
        <v>0.72399999999999998</v>
      </c>
      <c r="T2994" s="200">
        <f>TRUNC(('TARIFA ENTREGA A DIRECCION USD'!E2994-'TARIFA ENTREGA A DIRECCION USD'!D2994)/'TARIFA ENTREGA A DIRECCION USD'!D2994,3)</f>
        <v>0.25900000000000001</v>
      </c>
      <c r="U2994" s="200">
        <f>TRUNC(('TARIFA ENTREGA A DIRECCION USD'!F2994-'TARIFA ENTREGA A DIRECCION USD'!D2994)/'TARIFA ENTREGA A DIRECCION USD'!D2994,3)</f>
        <v>0.434</v>
      </c>
      <c r="V2994" s="200">
        <f>TRUNC(('TARIFA ENTREGA A DIRECCION USD'!G2994-'TARIFA ENTREGA A DIRECCION USD'!D2994)/'TARIFA ENTREGA A DIRECCION USD'!D2994,3)</f>
        <v>0.96699999999999997</v>
      </c>
      <c r="X2994" s="142">
        <v>16.12</v>
      </c>
      <c r="Y2994" s="190">
        <v>2987</v>
      </c>
      <c r="Z2994" s="200">
        <v>0.55000000000000004</v>
      </c>
      <c r="AA2994" s="200">
        <v>0.13</v>
      </c>
      <c r="AB2994" s="200">
        <v>0.3</v>
      </c>
      <c r="AC2994" s="200">
        <v>0.85</v>
      </c>
      <c r="AL2994"/>
      <c r="AM2994"/>
      <c r="AN2994"/>
      <c r="AO2994"/>
      <c r="AP2994"/>
      <c r="AQ2994"/>
      <c r="AR2994"/>
      <c r="AS2994"/>
      <c r="AT2994"/>
      <c r="AU2994"/>
    </row>
    <row r="2995" spans="17:47" x14ac:dyDescent="0.2">
      <c r="Q2995" s="142">
        <f>TRUNC('TARIFA ENTREGA A DIRECCION USD'!D2996-'TARIFA ENTREGA A DIRECCION USD'!D2995,2)</f>
        <v>0.54</v>
      </c>
      <c r="R2995" s="190">
        <v>2988</v>
      </c>
      <c r="S2995" s="200">
        <f>TRUNC((('TARIFA ENTREGA A DIRECCION USD'!C2995-'TARIFA ENTREGA A DIRECCION USD'!D2995)/'TARIFA ENTREGA A DIRECCION USD'!D2995)+1,3)</f>
        <v>0.72399999999999998</v>
      </c>
      <c r="T2995" s="200">
        <f>TRUNC(('TARIFA ENTREGA A DIRECCION USD'!E2995-'TARIFA ENTREGA A DIRECCION USD'!D2995)/'TARIFA ENTREGA A DIRECCION USD'!D2995,3)</f>
        <v>0.25900000000000001</v>
      </c>
      <c r="U2995" s="200">
        <f>TRUNC(('TARIFA ENTREGA A DIRECCION USD'!F2995-'TARIFA ENTREGA A DIRECCION USD'!D2995)/'TARIFA ENTREGA A DIRECCION USD'!D2995,3)</f>
        <v>0.434</v>
      </c>
      <c r="V2995" s="200">
        <f>TRUNC(('TARIFA ENTREGA A DIRECCION USD'!G2995-'TARIFA ENTREGA A DIRECCION USD'!D2995)/'TARIFA ENTREGA A DIRECCION USD'!D2995,3)</f>
        <v>0.96699999999999997</v>
      </c>
      <c r="X2995" s="142">
        <v>16.12</v>
      </c>
      <c r="Y2995" s="190">
        <v>2988</v>
      </c>
      <c r="Z2995" s="200">
        <v>0.55000000000000004</v>
      </c>
      <c r="AA2995" s="200">
        <v>0.13</v>
      </c>
      <c r="AB2995" s="200">
        <v>0.3</v>
      </c>
      <c r="AC2995" s="200">
        <v>0.85</v>
      </c>
      <c r="AL2995"/>
      <c r="AM2995"/>
      <c r="AN2995"/>
      <c r="AO2995"/>
      <c r="AP2995"/>
      <c r="AQ2995"/>
      <c r="AR2995"/>
      <c r="AS2995"/>
      <c r="AT2995"/>
      <c r="AU2995"/>
    </row>
    <row r="2996" spans="17:47" x14ac:dyDescent="0.2">
      <c r="Q2996" s="142">
        <f>TRUNC('TARIFA ENTREGA A DIRECCION USD'!D2997-'TARIFA ENTREGA A DIRECCION USD'!D2996,2)</f>
        <v>0.54</v>
      </c>
      <c r="R2996" s="190">
        <v>2989</v>
      </c>
      <c r="S2996" s="200">
        <f>TRUNC((('TARIFA ENTREGA A DIRECCION USD'!C2996-'TARIFA ENTREGA A DIRECCION USD'!D2996)/'TARIFA ENTREGA A DIRECCION USD'!D2996)+1,3)</f>
        <v>0.72399999999999998</v>
      </c>
      <c r="T2996" s="200">
        <f>TRUNC(('TARIFA ENTREGA A DIRECCION USD'!E2996-'TARIFA ENTREGA A DIRECCION USD'!D2996)/'TARIFA ENTREGA A DIRECCION USD'!D2996,3)</f>
        <v>0.25900000000000001</v>
      </c>
      <c r="U2996" s="200">
        <f>TRUNC(('TARIFA ENTREGA A DIRECCION USD'!F2996-'TARIFA ENTREGA A DIRECCION USD'!D2996)/'TARIFA ENTREGA A DIRECCION USD'!D2996,3)</f>
        <v>0.434</v>
      </c>
      <c r="V2996" s="200">
        <f>TRUNC(('TARIFA ENTREGA A DIRECCION USD'!G2996-'TARIFA ENTREGA A DIRECCION USD'!D2996)/'TARIFA ENTREGA A DIRECCION USD'!D2996,3)</f>
        <v>0.96699999999999997</v>
      </c>
      <c r="X2996" s="142">
        <v>16.12</v>
      </c>
      <c r="Y2996" s="190">
        <v>2989</v>
      </c>
      <c r="Z2996" s="200">
        <v>0.55000000000000004</v>
      </c>
      <c r="AA2996" s="200">
        <v>0.13</v>
      </c>
      <c r="AB2996" s="200">
        <v>0.3</v>
      </c>
      <c r="AC2996" s="200">
        <v>0.85</v>
      </c>
      <c r="AL2996"/>
      <c r="AM2996"/>
      <c r="AN2996"/>
      <c r="AO2996"/>
      <c r="AP2996"/>
      <c r="AQ2996"/>
      <c r="AR2996"/>
      <c r="AS2996"/>
      <c r="AT2996"/>
      <c r="AU2996"/>
    </row>
    <row r="2997" spans="17:47" x14ac:dyDescent="0.2">
      <c r="Q2997" s="142">
        <f>TRUNC('TARIFA ENTREGA A DIRECCION USD'!D2998-'TARIFA ENTREGA A DIRECCION USD'!D2997,2)</f>
        <v>0.54</v>
      </c>
      <c r="R2997" s="190">
        <v>2990</v>
      </c>
      <c r="S2997" s="200">
        <f>TRUNC((('TARIFA ENTREGA A DIRECCION USD'!C2997-'TARIFA ENTREGA A DIRECCION USD'!D2997)/'TARIFA ENTREGA A DIRECCION USD'!D2997)+1,3)</f>
        <v>0.72399999999999998</v>
      </c>
      <c r="T2997" s="200">
        <f>TRUNC(('TARIFA ENTREGA A DIRECCION USD'!E2997-'TARIFA ENTREGA A DIRECCION USD'!D2997)/'TARIFA ENTREGA A DIRECCION USD'!D2997,3)</f>
        <v>0.25900000000000001</v>
      </c>
      <c r="U2997" s="200">
        <f>TRUNC(('TARIFA ENTREGA A DIRECCION USD'!F2997-'TARIFA ENTREGA A DIRECCION USD'!D2997)/'TARIFA ENTREGA A DIRECCION USD'!D2997,3)</f>
        <v>0.434</v>
      </c>
      <c r="V2997" s="200">
        <f>TRUNC(('TARIFA ENTREGA A DIRECCION USD'!G2997-'TARIFA ENTREGA A DIRECCION USD'!D2997)/'TARIFA ENTREGA A DIRECCION USD'!D2997,3)</f>
        <v>0.96699999999999997</v>
      </c>
      <c r="X2997" s="142">
        <v>16.12</v>
      </c>
      <c r="Y2997" s="190">
        <v>2990</v>
      </c>
      <c r="Z2997" s="200">
        <v>0.55000000000000004</v>
      </c>
      <c r="AA2997" s="200">
        <v>0.13</v>
      </c>
      <c r="AB2997" s="200">
        <v>0.3</v>
      </c>
      <c r="AC2997" s="200">
        <v>0.85</v>
      </c>
      <c r="AL2997"/>
      <c r="AM2997"/>
      <c r="AN2997"/>
      <c r="AO2997"/>
      <c r="AP2997"/>
      <c r="AQ2997"/>
      <c r="AR2997"/>
      <c r="AS2997"/>
      <c r="AT2997"/>
      <c r="AU2997"/>
    </row>
    <row r="2998" spans="17:47" x14ac:dyDescent="0.2">
      <c r="Q2998" s="142">
        <f>TRUNC('TARIFA ENTREGA A DIRECCION USD'!D2999-'TARIFA ENTREGA A DIRECCION USD'!D2998,2)</f>
        <v>0.54</v>
      </c>
      <c r="R2998" s="190">
        <v>2991</v>
      </c>
      <c r="S2998" s="200">
        <f>TRUNC((('TARIFA ENTREGA A DIRECCION USD'!C2998-'TARIFA ENTREGA A DIRECCION USD'!D2998)/'TARIFA ENTREGA A DIRECCION USD'!D2998)+1,3)</f>
        <v>0.72399999999999998</v>
      </c>
      <c r="T2998" s="200">
        <f>TRUNC(('TARIFA ENTREGA A DIRECCION USD'!E2998-'TARIFA ENTREGA A DIRECCION USD'!D2998)/'TARIFA ENTREGA A DIRECCION USD'!D2998,3)</f>
        <v>0.25900000000000001</v>
      </c>
      <c r="U2998" s="200">
        <f>TRUNC(('TARIFA ENTREGA A DIRECCION USD'!F2998-'TARIFA ENTREGA A DIRECCION USD'!D2998)/'TARIFA ENTREGA A DIRECCION USD'!D2998,3)</f>
        <v>0.434</v>
      </c>
      <c r="V2998" s="200">
        <f>TRUNC(('TARIFA ENTREGA A DIRECCION USD'!G2998-'TARIFA ENTREGA A DIRECCION USD'!D2998)/'TARIFA ENTREGA A DIRECCION USD'!D2998,3)</f>
        <v>0.96699999999999997</v>
      </c>
      <c r="X2998" s="142">
        <v>16.12</v>
      </c>
      <c r="Y2998" s="190">
        <v>2991</v>
      </c>
      <c r="Z2998" s="200">
        <v>0.55000000000000004</v>
      </c>
      <c r="AA2998" s="200">
        <v>0.13</v>
      </c>
      <c r="AB2998" s="200">
        <v>0.3</v>
      </c>
      <c r="AC2998" s="200">
        <v>0.85</v>
      </c>
      <c r="AL2998"/>
      <c r="AM2998"/>
      <c r="AN2998"/>
      <c r="AO2998"/>
      <c r="AP2998"/>
      <c r="AQ2998"/>
      <c r="AR2998"/>
      <c r="AS2998"/>
      <c r="AT2998"/>
      <c r="AU2998"/>
    </row>
    <row r="2999" spans="17:47" x14ac:dyDescent="0.2">
      <c r="Q2999" s="142">
        <f>TRUNC('TARIFA ENTREGA A DIRECCION USD'!D3000-'TARIFA ENTREGA A DIRECCION USD'!D2999,2)</f>
        <v>0.54</v>
      </c>
      <c r="R2999" s="190">
        <v>2992</v>
      </c>
      <c r="S2999" s="200">
        <f>TRUNC((('TARIFA ENTREGA A DIRECCION USD'!C2999-'TARIFA ENTREGA A DIRECCION USD'!D2999)/'TARIFA ENTREGA A DIRECCION USD'!D2999)+1,3)</f>
        <v>0.72399999999999998</v>
      </c>
      <c r="T2999" s="200">
        <f>TRUNC(('TARIFA ENTREGA A DIRECCION USD'!E2999-'TARIFA ENTREGA A DIRECCION USD'!D2999)/'TARIFA ENTREGA A DIRECCION USD'!D2999,3)</f>
        <v>0.25900000000000001</v>
      </c>
      <c r="U2999" s="200">
        <f>TRUNC(('TARIFA ENTREGA A DIRECCION USD'!F2999-'TARIFA ENTREGA A DIRECCION USD'!D2999)/'TARIFA ENTREGA A DIRECCION USD'!D2999,3)</f>
        <v>0.434</v>
      </c>
      <c r="V2999" s="200">
        <f>TRUNC(('TARIFA ENTREGA A DIRECCION USD'!G2999-'TARIFA ENTREGA A DIRECCION USD'!D2999)/'TARIFA ENTREGA A DIRECCION USD'!D2999,3)</f>
        <v>0.96699999999999997</v>
      </c>
      <c r="X2999" s="142">
        <v>16.12</v>
      </c>
      <c r="Y2999" s="190">
        <v>2992</v>
      </c>
      <c r="Z2999" s="200">
        <v>0.55000000000000004</v>
      </c>
      <c r="AA2999" s="200">
        <v>0.13</v>
      </c>
      <c r="AB2999" s="200">
        <v>0.3</v>
      </c>
      <c r="AC2999" s="200">
        <v>0.85</v>
      </c>
      <c r="AL2999"/>
      <c r="AM2999"/>
      <c r="AN2999"/>
      <c r="AO2999"/>
      <c r="AP2999"/>
      <c r="AQ2999"/>
      <c r="AR2999"/>
      <c r="AS2999"/>
      <c r="AT2999"/>
      <c r="AU2999"/>
    </row>
    <row r="3000" spans="17:47" x14ac:dyDescent="0.2">
      <c r="Q3000" s="142">
        <f>TRUNC('TARIFA ENTREGA A DIRECCION USD'!D3001-'TARIFA ENTREGA A DIRECCION USD'!D3000,2)</f>
        <v>0.54</v>
      </c>
      <c r="R3000" s="190">
        <v>2993</v>
      </c>
      <c r="S3000" s="200">
        <f>TRUNC((('TARIFA ENTREGA A DIRECCION USD'!C3000-'TARIFA ENTREGA A DIRECCION USD'!D3000)/'TARIFA ENTREGA A DIRECCION USD'!D3000)+1,3)</f>
        <v>0.72399999999999998</v>
      </c>
      <c r="T3000" s="200">
        <f>TRUNC(('TARIFA ENTREGA A DIRECCION USD'!E3000-'TARIFA ENTREGA A DIRECCION USD'!D3000)/'TARIFA ENTREGA A DIRECCION USD'!D3000,3)</f>
        <v>0.25900000000000001</v>
      </c>
      <c r="U3000" s="200">
        <f>TRUNC(('TARIFA ENTREGA A DIRECCION USD'!F3000-'TARIFA ENTREGA A DIRECCION USD'!D3000)/'TARIFA ENTREGA A DIRECCION USD'!D3000,3)</f>
        <v>0.434</v>
      </c>
      <c r="V3000" s="200">
        <f>TRUNC(('TARIFA ENTREGA A DIRECCION USD'!G3000-'TARIFA ENTREGA A DIRECCION USD'!D3000)/'TARIFA ENTREGA A DIRECCION USD'!D3000,3)</f>
        <v>0.96699999999999997</v>
      </c>
      <c r="X3000" s="142">
        <v>16.12</v>
      </c>
      <c r="Y3000" s="190">
        <v>2993</v>
      </c>
      <c r="Z3000" s="200">
        <v>0.55000000000000004</v>
      </c>
      <c r="AA3000" s="200">
        <v>0.13</v>
      </c>
      <c r="AB3000" s="200">
        <v>0.3</v>
      </c>
      <c r="AC3000" s="200">
        <v>0.85</v>
      </c>
      <c r="AL3000"/>
      <c r="AM3000"/>
      <c r="AN3000"/>
      <c r="AO3000"/>
      <c r="AP3000"/>
      <c r="AQ3000"/>
      <c r="AR3000"/>
      <c r="AS3000"/>
      <c r="AT3000"/>
      <c r="AU3000"/>
    </row>
    <row r="3001" spans="17:47" x14ac:dyDescent="0.2">
      <c r="Q3001" s="142">
        <f>TRUNC('TARIFA ENTREGA A DIRECCION USD'!D3002-'TARIFA ENTREGA A DIRECCION USD'!D3001,2)</f>
        <v>0.54</v>
      </c>
      <c r="R3001" s="190">
        <v>2994</v>
      </c>
      <c r="S3001" s="200">
        <f>TRUNC((('TARIFA ENTREGA A DIRECCION USD'!C3001-'TARIFA ENTREGA A DIRECCION USD'!D3001)/'TARIFA ENTREGA A DIRECCION USD'!D3001)+1,3)</f>
        <v>0.72399999999999998</v>
      </c>
      <c r="T3001" s="200">
        <f>TRUNC(('TARIFA ENTREGA A DIRECCION USD'!E3001-'TARIFA ENTREGA A DIRECCION USD'!D3001)/'TARIFA ENTREGA A DIRECCION USD'!D3001,3)</f>
        <v>0.25900000000000001</v>
      </c>
      <c r="U3001" s="200">
        <f>TRUNC(('TARIFA ENTREGA A DIRECCION USD'!F3001-'TARIFA ENTREGA A DIRECCION USD'!D3001)/'TARIFA ENTREGA A DIRECCION USD'!D3001,3)</f>
        <v>0.434</v>
      </c>
      <c r="V3001" s="200">
        <f>TRUNC(('TARIFA ENTREGA A DIRECCION USD'!G3001-'TARIFA ENTREGA A DIRECCION USD'!D3001)/'TARIFA ENTREGA A DIRECCION USD'!D3001,3)</f>
        <v>0.96699999999999997</v>
      </c>
      <c r="X3001" s="142">
        <v>16.12</v>
      </c>
      <c r="Y3001" s="190">
        <v>2994</v>
      </c>
      <c r="Z3001" s="200">
        <v>0.55000000000000004</v>
      </c>
      <c r="AA3001" s="200">
        <v>0.13</v>
      </c>
      <c r="AB3001" s="200">
        <v>0.3</v>
      </c>
      <c r="AC3001" s="200">
        <v>0.85</v>
      </c>
      <c r="AL3001"/>
      <c r="AM3001"/>
      <c r="AN3001"/>
      <c r="AO3001"/>
      <c r="AP3001"/>
      <c r="AQ3001"/>
      <c r="AR3001"/>
      <c r="AS3001"/>
      <c r="AT3001"/>
      <c r="AU3001"/>
    </row>
    <row r="3002" spans="17:47" x14ac:dyDescent="0.2">
      <c r="Q3002" s="142">
        <f>TRUNC('TARIFA ENTREGA A DIRECCION USD'!D3003-'TARIFA ENTREGA A DIRECCION USD'!D3002,2)</f>
        <v>0.54</v>
      </c>
      <c r="R3002" s="190">
        <v>2995</v>
      </c>
      <c r="S3002" s="200">
        <f>TRUNC((('TARIFA ENTREGA A DIRECCION USD'!C3002-'TARIFA ENTREGA A DIRECCION USD'!D3002)/'TARIFA ENTREGA A DIRECCION USD'!D3002)+1,3)</f>
        <v>0.72399999999999998</v>
      </c>
      <c r="T3002" s="200">
        <f>TRUNC(('TARIFA ENTREGA A DIRECCION USD'!E3002-'TARIFA ENTREGA A DIRECCION USD'!D3002)/'TARIFA ENTREGA A DIRECCION USD'!D3002,3)</f>
        <v>0.25900000000000001</v>
      </c>
      <c r="U3002" s="200">
        <f>TRUNC(('TARIFA ENTREGA A DIRECCION USD'!F3002-'TARIFA ENTREGA A DIRECCION USD'!D3002)/'TARIFA ENTREGA A DIRECCION USD'!D3002,3)</f>
        <v>0.434</v>
      </c>
      <c r="V3002" s="200">
        <f>TRUNC(('TARIFA ENTREGA A DIRECCION USD'!G3002-'TARIFA ENTREGA A DIRECCION USD'!D3002)/'TARIFA ENTREGA A DIRECCION USD'!D3002,3)</f>
        <v>0.96699999999999997</v>
      </c>
      <c r="X3002" s="142">
        <v>16.12</v>
      </c>
      <c r="Y3002" s="190">
        <v>2995</v>
      </c>
      <c r="Z3002" s="200">
        <v>0.55000000000000004</v>
      </c>
      <c r="AA3002" s="200">
        <v>0.13</v>
      </c>
      <c r="AB3002" s="200">
        <v>0.3</v>
      </c>
      <c r="AC3002" s="200">
        <v>0.85</v>
      </c>
      <c r="AL3002"/>
      <c r="AM3002"/>
      <c r="AN3002"/>
      <c r="AO3002"/>
      <c r="AP3002"/>
      <c r="AQ3002"/>
      <c r="AR3002"/>
      <c r="AS3002"/>
      <c r="AT3002"/>
      <c r="AU3002"/>
    </row>
    <row r="3003" spans="17:47" x14ac:dyDescent="0.2">
      <c r="Q3003" s="142">
        <f>TRUNC('TARIFA ENTREGA A DIRECCION USD'!D3004-'TARIFA ENTREGA A DIRECCION USD'!D3003,2)</f>
        <v>0.54</v>
      </c>
      <c r="R3003" s="190">
        <v>2996</v>
      </c>
      <c r="S3003" s="200">
        <f>TRUNC((('TARIFA ENTREGA A DIRECCION USD'!C3003-'TARIFA ENTREGA A DIRECCION USD'!D3003)/'TARIFA ENTREGA A DIRECCION USD'!D3003)+1,3)</f>
        <v>0.72399999999999998</v>
      </c>
      <c r="T3003" s="200">
        <f>TRUNC(('TARIFA ENTREGA A DIRECCION USD'!E3003-'TARIFA ENTREGA A DIRECCION USD'!D3003)/'TARIFA ENTREGA A DIRECCION USD'!D3003,3)</f>
        <v>0.25900000000000001</v>
      </c>
      <c r="U3003" s="200">
        <f>TRUNC(('TARIFA ENTREGA A DIRECCION USD'!F3003-'TARIFA ENTREGA A DIRECCION USD'!D3003)/'TARIFA ENTREGA A DIRECCION USD'!D3003,3)</f>
        <v>0.434</v>
      </c>
      <c r="V3003" s="200">
        <f>TRUNC(('TARIFA ENTREGA A DIRECCION USD'!G3003-'TARIFA ENTREGA A DIRECCION USD'!D3003)/'TARIFA ENTREGA A DIRECCION USD'!D3003,3)</f>
        <v>0.96699999999999997</v>
      </c>
      <c r="X3003" s="142">
        <v>16.12</v>
      </c>
      <c r="Y3003" s="190">
        <v>2996</v>
      </c>
      <c r="Z3003" s="200">
        <v>0.55000000000000004</v>
      </c>
      <c r="AA3003" s="200">
        <v>0.13</v>
      </c>
      <c r="AB3003" s="200">
        <v>0.3</v>
      </c>
      <c r="AC3003" s="200">
        <v>0.85</v>
      </c>
      <c r="AL3003"/>
      <c r="AM3003"/>
      <c r="AN3003"/>
      <c r="AO3003"/>
      <c r="AP3003"/>
      <c r="AQ3003"/>
      <c r="AR3003"/>
      <c r="AS3003"/>
      <c r="AT3003"/>
      <c r="AU3003"/>
    </row>
    <row r="3004" spans="17:47" x14ac:dyDescent="0.2">
      <c r="Q3004" s="142">
        <f>TRUNC('TARIFA ENTREGA A DIRECCION USD'!D3005-'TARIFA ENTREGA A DIRECCION USD'!D3004,2)</f>
        <v>0.54</v>
      </c>
      <c r="R3004" s="190">
        <v>2997</v>
      </c>
      <c r="S3004" s="200">
        <f>TRUNC((('TARIFA ENTREGA A DIRECCION USD'!C3004-'TARIFA ENTREGA A DIRECCION USD'!D3004)/'TARIFA ENTREGA A DIRECCION USD'!D3004)+1,3)</f>
        <v>0.72399999999999998</v>
      </c>
      <c r="T3004" s="200">
        <f>TRUNC(('TARIFA ENTREGA A DIRECCION USD'!E3004-'TARIFA ENTREGA A DIRECCION USD'!D3004)/'TARIFA ENTREGA A DIRECCION USD'!D3004,3)</f>
        <v>0.25900000000000001</v>
      </c>
      <c r="U3004" s="200">
        <f>TRUNC(('TARIFA ENTREGA A DIRECCION USD'!F3004-'TARIFA ENTREGA A DIRECCION USD'!D3004)/'TARIFA ENTREGA A DIRECCION USD'!D3004,3)</f>
        <v>0.434</v>
      </c>
      <c r="V3004" s="200">
        <f>TRUNC(('TARIFA ENTREGA A DIRECCION USD'!G3004-'TARIFA ENTREGA A DIRECCION USD'!D3004)/'TARIFA ENTREGA A DIRECCION USD'!D3004,3)</f>
        <v>0.96699999999999997</v>
      </c>
      <c r="X3004" s="142">
        <v>16.12</v>
      </c>
      <c r="Y3004" s="190">
        <v>2997</v>
      </c>
      <c r="Z3004" s="200">
        <v>0.55000000000000004</v>
      </c>
      <c r="AA3004" s="200">
        <v>0.13</v>
      </c>
      <c r="AB3004" s="200">
        <v>0.3</v>
      </c>
      <c r="AC3004" s="200">
        <v>0.85</v>
      </c>
      <c r="AL3004"/>
      <c r="AM3004"/>
      <c r="AN3004"/>
      <c r="AO3004"/>
      <c r="AP3004"/>
      <c r="AQ3004"/>
      <c r="AR3004"/>
      <c r="AS3004"/>
      <c r="AT3004"/>
      <c r="AU3004"/>
    </row>
    <row r="3005" spans="17:47" x14ac:dyDescent="0.2">
      <c r="Q3005" s="142">
        <f>TRUNC('TARIFA ENTREGA A DIRECCION USD'!D3006-'TARIFA ENTREGA A DIRECCION USD'!D3005,2)</f>
        <v>0.54</v>
      </c>
      <c r="R3005" s="190">
        <v>2998</v>
      </c>
      <c r="S3005" s="200">
        <f>TRUNC((('TARIFA ENTREGA A DIRECCION USD'!C3005-'TARIFA ENTREGA A DIRECCION USD'!D3005)/'TARIFA ENTREGA A DIRECCION USD'!D3005)+1,3)</f>
        <v>0.72399999999999998</v>
      </c>
      <c r="T3005" s="200">
        <f>TRUNC(('TARIFA ENTREGA A DIRECCION USD'!E3005-'TARIFA ENTREGA A DIRECCION USD'!D3005)/'TARIFA ENTREGA A DIRECCION USD'!D3005,3)</f>
        <v>0.25900000000000001</v>
      </c>
      <c r="U3005" s="200">
        <f>TRUNC(('TARIFA ENTREGA A DIRECCION USD'!F3005-'TARIFA ENTREGA A DIRECCION USD'!D3005)/'TARIFA ENTREGA A DIRECCION USD'!D3005,3)</f>
        <v>0.434</v>
      </c>
      <c r="V3005" s="200">
        <f>TRUNC(('TARIFA ENTREGA A DIRECCION USD'!G3005-'TARIFA ENTREGA A DIRECCION USD'!D3005)/'TARIFA ENTREGA A DIRECCION USD'!D3005,3)</f>
        <v>0.96699999999999997</v>
      </c>
      <c r="X3005" s="142">
        <v>16.12</v>
      </c>
      <c r="Y3005" s="190">
        <v>2998</v>
      </c>
      <c r="Z3005" s="200">
        <v>0.55000000000000004</v>
      </c>
      <c r="AA3005" s="200">
        <v>0.13</v>
      </c>
      <c r="AB3005" s="200">
        <v>0.3</v>
      </c>
      <c r="AC3005" s="200">
        <v>0.85</v>
      </c>
      <c r="AL3005"/>
      <c r="AM3005"/>
      <c r="AN3005"/>
      <c r="AO3005"/>
      <c r="AP3005"/>
      <c r="AQ3005"/>
      <c r="AR3005"/>
      <c r="AS3005"/>
      <c r="AT3005"/>
      <c r="AU3005"/>
    </row>
    <row r="3006" spans="17:47" x14ac:dyDescent="0.2">
      <c r="Q3006" s="142">
        <f>TRUNC('TARIFA ENTREGA A DIRECCION USD'!D3007-'TARIFA ENTREGA A DIRECCION USD'!D3006,2)</f>
        <v>0.54</v>
      </c>
      <c r="R3006" s="190">
        <v>2999</v>
      </c>
      <c r="S3006" s="200">
        <f>TRUNC((('TARIFA ENTREGA A DIRECCION USD'!C3006-'TARIFA ENTREGA A DIRECCION USD'!D3006)/'TARIFA ENTREGA A DIRECCION USD'!D3006)+1,3)</f>
        <v>0.72399999999999998</v>
      </c>
      <c r="T3006" s="200">
        <f>TRUNC(('TARIFA ENTREGA A DIRECCION USD'!E3006-'TARIFA ENTREGA A DIRECCION USD'!D3006)/'TARIFA ENTREGA A DIRECCION USD'!D3006,3)</f>
        <v>0.25900000000000001</v>
      </c>
      <c r="U3006" s="200">
        <f>TRUNC(('TARIFA ENTREGA A DIRECCION USD'!F3006-'TARIFA ENTREGA A DIRECCION USD'!D3006)/'TARIFA ENTREGA A DIRECCION USD'!D3006,3)</f>
        <v>0.434</v>
      </c>
      <c r="V3006" s="200">
        <f>TRUNC(('TARIFA ENTREGA A DIRECCION USD'!G3006-'TARIFA ENTREGA A DIRECCION USD'!D3006)/'TARIFA ENTREGA A DIRECCION USD'!D3006,3)</f>
        <v>0.96699999999999997</v>
      </c>
      <c r="X3006" s="142">
        <v>16.12</v>
      </c>
      <c r="Y3006" s="190">
        <v>2999</v>
      </c>
      <c r="Z3006" s="200">
        <v>0.55000000000000004</v>
      </c>
      <c r="AA3006" s="200">
        <v>0.13</v>
      </c>
      <c r="AB3006" s="200">
        <v>0.3</v>
      </c>
      <c r="AC3006" s="200">
        <v>0.85</v>
      </c>
      <c r="AL3006"/>
      <c r="AM3006"/>
      <c r="AN3006"/>
      <c r="AO3006"/>
      <c r="AP3006"/>
      <c r="AQ3006"/>
      <c r="AR3006"/>
      <c r="AS3006"/>
      <c r="AT3006"/>
      <c r="AU3006"/>
    </row>
    <row r="3007" spans="17:47" x14ac:dyDescent="0.2">
      <c r="Q3007" s="142">
        <f>TRUNC('TARIFA ENTREGA A DIRECCION USD'!D3008-'TARIFA ENTREGA A DIRECCION USD'!D3007,2)</f>
        <v>0.54</v>
      </c>
      <c r="R3007" s="190">
        <v>3000</v>
      </c>
      <c r="S3007" s="200">
        <f>TRUNC((('TARIFA ENTREGA A DIRECCION USD'!C3007-'TARIFA ENTREGA A DIRECCION USD'!D3007)/'TARIFA ENTREGA A DIRECCION USD'!D3007)+1,3)</f>
        <v>0.72399999999999998</v>
      </c>
      <c r="T3007" s="200">
        <f>TRUNC(('TARIFA ENTREGA A DIRECCION USD'!E3007-'TARIFA ENTREGA A DIRECCION USD'!D3007)/'TARIFA ENTREGA A DIRECCION USD'!D3007,3)</f>
        <v>0.25900000000000001</v>
      </c>
      <c r="U3007" s="200">
        <f>TRUNC(('TARIFA ENTREGA A DIRECCION USD'!F3007-'TARIFA ENTREGA A DIRECCION USD'!D3007)/'TARIFA ENTREGA A DIRECCION USD'!D3007,3)</f>
        <v>0.434</v>
      </c>
      <c r="V3007" s="200">
        <f>TRUNC(('TARIFA ENTREGA A DIRECCION USD'!G3007-'TARIFA ENTREGA A DIRECCION USD'!D3007)/'TARIFA ENTREGA A DIRECCION USD'!D3007,3)</f>
        <v>0.96699999999999997</v>
      </c>
      <c r="X3007" s="142">
        <v>16.12</v>
      </c>
      <c r="Y3007" s="190">
        <v>3000</v>
      </c>
      <c r="Z3007" s="200">
        <v>0.55000000000000004</v>
      </c>
      <c r="AA3007" s="200">
        <v>0.13</v>
      </c>
      <c r="AB3007" s="200">
        <v>0.3</v>
      </c>
      <c r="AC3007" s="200">
        <v>0.85</v>
      </c>
      <c r="AL3007"/>
      <c r="AM3007"/>
      <c r="AN3007"/>
      <c r="AO3007"/>
      <c r="AP3007"/>
      <c r="AQ3007"/>
      <c r="AR3007"/>
      <c r="AS3007"/>
      <c r="AT3007"/>
      <c r="AU3007"/>
    </row>
    <row r="3008" spans="17:47" x14ac:dyDescent="0.2">
      <c r="Q3008" s="142">
        <f>TRUNC('TARIFA ENTREGA A DIRECCION USD'!D3009-'TARIFA ENTREGA A DIRECCION USD'!D3008,2)</f>
        <v>0.54</v>
      </c>
      <c r="R3008" s="190">
        <v>3001</v>
      </c>
      <c r="S3008" s="200">
        <f>TRUNC((('TARIFA ENTREGA A DIRECCION USD'!C3008-'TARIFA ENTREGA A DIRECCION USD'!D3008)/'TARIFA ENTREGA A DIRECCION USD'!D3008)+1,3)</f>
        <v>0.72399999999999998</v>
      </c>
      <c r="T3008" s="200">
        <f>TRUNC(('TARIFA ENTREGA A DIRECCION USD'!E3008-'TARIFA ENTREGA A DIRECCION USD'!D3008)/'TARIFA ENTREGA A DIRECCION USD'!D3008,3)</f>
        <v>0.25900000000000001</v>
      </c>
      <c r="U3008" s="200">
        <f>TRUNC(('TARIFA ENTREGA A DIRECCION USD'!F3008-'TARIFA ENTREGA A DIRECCION USD'!D3008)/'TARIFA ENTREGA A DIRECCION USD'!D3008,3)</f>
        <v>0.434</v>
      </c>
      <c r="V3008" s="200">
        <f>TRUNC(('TARIFA ENTREGA A DIRECCION USD'!G3008-'TARIFA ENTREGA A DIRECCION USD'!D3008)/'TARIFA ENTREGA A DIRECCION USD'!D3008,3)</f>
        <v>0.96699999999999997</v>
      </c>
      <c r="X3008" s="142">
        <v>16.12</v>
      </c>
      <c r="Y3008" s="190">
        <v>3001</v>
      </c>
      <c r="Z3008" s="200">
        <v>0.55000000000000004</v>
      </c>
      <c r="AA3008" s="200">
        <v>0.13</v>
      </c>
      <c r="AB3008" s="200">
        <v>0.3</v>
      </c>
      <c r="AC3008" s="200">
        <v>0.85</v>
      </c>
      <c r="AL3008"/>
      <c r="AM3008"/>
      <c r="AN3008"/>
      <c r="AO3008"/>
      <c r="AP3008"/>
      <c r="AQ3008"/>
      <c r="AR3008"/>
      <c r="AS3008"/>
      <c r="AT3008"/>
      <c r="AU3008"/>
    </row>
    <row r="3009" spans="17:47" x14ac:dyDescent="0.2">
      <c r="Q3009" s="142">
        <f>TRUNC('TARIFA ENTREGA A DIRECCION USD'!D3010-'TARIFA ENTREGA A DIRECCION USD'!D3009,2)</f>
        <v>0.54</v>
      </c>
      <c r="R3009" s="190">
        <v>3002</v>
      </c>
      <c r="S3009" s="200">
        <f>TRUNC((('TARIFA ENTREGA A DIRECCION USD'!C3009-'TARIFA ENTREGA A DIRECCION USD'!D3009)/'TARIFA ENTREGA A DIRECCION USD'!D3009)+1,3)</f>
        <v>0.72399999999999998</v>
      </c>
      <c r="T3009" s="200">
        <f>TRUNC(('TARIFA ENTREGA A DIRECCION USD'!E3009-'TARIFA ENTREGA A DIRECCION USD'!D3009)/'TARIFA ENTREGA A DIRECCION USD'!D3009,3)</f>
        <v>0.25900000000000001</v>
      </c>
      <c r="U3009" s="200">
        <f>TRUNC(('TARIFA ENTREGA A DIRECCION USD'!F3009-'TARIFA ENTREGA A DIRECCION USD'!D3009)/'TARIFA ENTREGA A DIRECCION USD'!D3009,3)</f>
        <v>0.434</v>
      </c>
      <c r="V3009" s="200">
        <f>TRUNC(('TARIFA ENTREGA A DIRECCION USD'!G3009-'TARIFA ENTREGA A DIRECCION USD'!D3009)/'TARIFA ENTREGA A DIRECCION USD'!D3009,3)</f>
        <v>0.96699999999999997</v>
      </c>
      <c r="X3009" s="142">
        <v>16.12</v>
      </c>
      <c r="Y3009" s="190">
        <v>3002</v>
      </c>
      <c r="Z3009" s="200">
        <v>0.55000000000000004</v>
      </c>
      <c r="AA3009" s="200">
        <v>0.13</v>
      </c>
      <c r="AB3009" s="200">
        <v>0.3</v>
      </c>
      <c r="AC3009" s="200">
        <v>0.85</v>
      </c>
      <c r="AL3009"/>
      <c r="AM3009"/>
      <c r="AN3009"/>
      <c r="AO3009"/>
      <c r="AP3009"/>
      <c r="AQ3009"/>
      <c r="AR3009"/>
      <c r="AS3009"/>
      <c r="AT3009"/>
      <c r="AU3009"/>
    </row>
    <row r="3010" spans="17:47" x14ac:dyDescent="0.2">
      <c r="Q3010" s="142">
        <f>TRUNC('TARIFA ENTREGA A DIRECCION USD'!D3011-'TARIFA ENTREGA A DIRECCION USD'!D3010,2)</f>
        <v>0.54</v>
      </c>
      <c r="R3010" s="190">
        <v>3003</v>
      </c>
      <c r="S3010" s="200">
        <f>TRUNC((('TARIFA ENTREGA A DIRECCION USD'!C3010-'TARIFA ENTREGA A DIRECCION USD'!D3010)/'TARIFA ENTREGA A DIRECCION USD'!D3010)+1,3)</f>
        <v>0.72399999999999998</v>
      </c>
      <c r="T3010" s="200">
        <f>TRUNC(('TARIFA ENTREGA A DIRECCION USD'!E3010-'TARIFA ENTREGA A DIRECCION USD'!D3010)/'TARIFA ENTREGA A DIRECCION USD'!D3010,3)</f>
        <v>0.25900000000000001</v>
      </c>
      <c r="U3010" s="200">
        <f>TRUNC(('TARIFA ENTREGA A DIRECCION USD'!F3010-'TARIFA ENTREGA A DIRECCION USD'!D3010)/'TARIFA ENTREGA A DIRECCION USD'!D3010,3)</f>
        <v>0.434</v>
      </c>
      <c r="V3010" s="200">
        <f>TRUNC(('TARIFA ENTREGA A DIRECCION USD'!G3010-'TARIFA ENTREGA A DIRECCION USD'!D3010)/'TARIFA ENTREGA A DIRECCION USD'!D3010,3)</f>
        <v>0.96699999999999997</v>
      </c>
      <c r="X3010" s="142">
        <v>16.12</v>
      </c>
      <c r="Y3010" s="190">
        <v>3003</v>
      </c>
      <c r="Z3010" s="200">
        <v>0.55000000000000004</v>
      </c>
      <c r="AA3010" s="200">
        <v>0.13</v>
      </c>
      <c r="AB3010" s="200">
        <v>0.3</v>
      </c>
      <c r="AC3010" s="200">
        <v>0.85</v>
      </c>
      <c r="AL3010"/>
      <c r="AM3010"/>
      <c r="AN3010"/>
      <c r="AO3010"/>
      <c r="AP3010"/>
      <c r="AQ3010"/>
      <c r="AR3010"/>
      <c r="AS3010"/>
      <c r="AT3010"/>
      <c r="AU3010"/>
    </row>
    <row r="3011" spans="17:47" x14ac:dyDescent="0.2">
      <c r="Q3011" s="142">
        <f>TRUNC('TARIFA ENTREGA A DIRECCION USD'!D3012-'TARIFA ENTREGA A DIRECCION USD'!D3011,2)</f>
        <v>0.54</v>
      </c>
      <c r="R3011" s="190">
        <v>3004</v>
      </c>
      <c r="S3011" s="200">
        <f>TRUNC((('TARIFA ENTREGA A DIRECCION USD'!C3011-'TARIFA ENTREGA A DIRECCION USD'!D3011)/'TARIFA ENTREGA A DIRECCION USD'!D3011)+1,3)</f>
        <v>0.72399999999999998</v>
      </c>
      <c r="T3011" s="200">
        <f>TRUNC(('TARIFA ENTREGA A DIRECCION USD'!E3011-'TARIFA ENTREGA A DIRECCION USD'!D3011)/'TARIFA ENTREGA A DIRECCION USD'!D3011,3)</f>
        <v>0.25900000000000001</v>
      </c>
      <c r="U3011" s="200">
        <f>TRUNC(('TARIFA ENTREGA A DIRECCION USD'!F3011-'TARIFA ENTREGA A DIRECCION USD'!D3011)/'TARIFA ENTREGA A DIRECCION USD'!D3011,3)</f>
        <v>0.434</v>
      </c>
      <c r="V3011" s="200">
        <f>TRUNC(('TARIFA ENTREGA A DIRECCION USD'!G3011-'TARIFA ENTREGA A DIRECCION USD'!D3011)/'TARIFA ENTREGA A DIRECCION USD'!D3011,3)</f>
        <v>0.96699999999999997</v>
      </c>
      <c r="X3011" s="142">
        <v>16.12</v>
      </c>
      <c r="Y3011" s="190">
        <v>3004</v>
      </c>
      <c r="Z3011" s="200">
        <v>0.55000000000000004</v>
      </c>
      <c r="AA3011" s="200">
        <v>0.13</v>
      </c>
      <c r="AB3011" s="200">
        <v>0.3</v>
      </c>
      <c r="AC3011" s="200">
        <v>0.85</v>
      </c>
      <c r="AL3011"/>
      <c r="AM3011"/>
      <c r="AN3011"/>
      <c r="AO3011"/>
      <c r="AP3011"/>
      <c r="AQ3011"/>
      <c r="AR3011"/>
      <c r="AS3011"/>
      <c r="AT3011"/>
      <c r="AU3011"/>
    </row>
    <row r="3012" spans="17:47" x14ac:dyDescent="0.2">
      <c r="Q3012" s="142">
        <f>TRUNC('TARIFA ENTREGA A DIRECCION USD'!D3013-'TARIFA ENTREGA A DIRECCION USD'!D3012,2)</f>
        <v>0.54</v>
      </c>
      <c r="R3012" s="190">
        <v>3005</v>
      </c>
      <c r="S3012" s="200">
        <f>TRUNC((('TARIFA ENTREGA A DIRECCION USD'!C3012-'TARIFA ENTREGA A DIRECCION USD'!D3012)/'TARIFA ENTREGA A DIRECCION USD'!D3012)+1,3)</f>
        <v>0.72399999999999998</v>
      </c>
      <c r="T3012" s="200">
        <f>TRUNC(('TARIFA ENTREGA A DIRECCION USD'!E3012-'TARIFA ENTREGA A DIRECCION USD'!D3012)/'TARIFA ENTREGA A DIRECCION USD'!D3012,3)</f>
        <v>0.25900000000000001</v>
      </c>
      <c r="U3012" s="200">
        <f>TRUNC(('TARIFA ENTREGA A DIRECCION USD'!F3012-'TARIFA ENTREGA A DIRECCION USD'!D3012)/'TARIFA ENTREGA A DIRECCION USD'!D3012,3)</f>
        <v>0.434</v>
      </c>
      <c r="V3012" s="200">
        <f>TRUNC(('TARIFA ENTREGA A DIRECCION USD'!G3012-'TARIFA ENTREGA A DIRECCION USD'!D3012)/'TARIFA ENTREGA A DIRECCION USD'!D3012,3)</f>
        <v>0.96699999999999997</v>
      </c>
      <c r="X3012" s="142">
        <v>16.12</v>
      </c>
      <c r="Y3012" s="190">
        <v>3005</v>
      </c>
      <c r="Z3012" s="200">
        <v>0.55000000000000004</v>
      </c>
      <c r="AA3012" s="200">
        <v>0.13</v>
      </c>
      <c r="AB3012" s="200">
        <v>0.3</v>
      </c>
      <c r="AC3012" s="200">
        <v>0.85</v>
      </c>
      <c r="AL3012"/>
      <c r="AM3012"/>
      <c r="AN3012"/>
      <c r="AO3012"/>
      <c r="AP3012"/>
      <c r="AQ3012"/>
      <c r="AR3012"/>
      <c r="AS3012"/>
      <c r="AT3012"/>
      <c r="AU3012"/>
    </row>
    <row r="3013" spans="17:47" x14ac:dyDescent="0.2">
      <c r="Q3013" s="142">
        <f>TRUNC('TARIFA ENTREGA A DIRECCION USD'!D3014-'TARIFA ENTREGA A DIRECCION USD'!D3013,2)</f>
        <v>0.54</v>
      </c>
      <c r="R3013" s="190">
        <v>3006</v>
      </c>
      <c r="S3013" s="200">
        <f>TRUNC((('TARIFA ENTREGA A DIRECCION USD'!C3013-'TARIFA ENTREGA A DIRECCION USD'!D3013)/'TARIFA ENTREGA A DIRECCION USD'!D3013)+1,3)</f>
        <v>0.72399999999999998</v>
      </c>
      <c r="T3013" s="200">
        <f>TRUNC(('TARIFA ENTREGA A DIRECCION USD'!E3013-'TARIFA ENTREGA A DIRECCION USD'!D3013)/'TARIFA ENTREGA A DIRECCION USD'!D3013,3)</f>
        <v>0.25900000000000001</v>
      </c>
      <c r="U3013" s="200">
        <f>TRUNC(('TARIFA ENTREGA A DIRECCION USD'!F3013-'TARIFA ENTREGA A DIRECCION USD'!D3013)/'TARIFA ENTREGA A DIRECCION USD'!D3013,3)</f>
        <v>0.434</v>
      </c>
      <c r="V3013" s="200">
        <f>TRUNC(('TARIFA ENTREGA A DIRECCION USD'!G3013-'TARIFA ENTREGA A DIRECCION USD'!D3013)/'TARIFA ENTREGA A DIRECCION USD'!D3013,3)</f>
        <v>0.96699999999999997</v>
      </c>
      <c r="X3013" s="142">
        <v>16.12</v>
      </c>
      <c r="Y3013" s="190">
        <v>3006</v>
      </c>
      <c r="Z3013" s="200">
        <v>0.55000000000000004</v>
      </c>
      <c r="AA3013" s="200">
        <v>0.13</v>
      </c>
      <c r="AB3013" s="200">
        <v>0.3</v>
      </c>
      <c r="AC3013" s="200">
        <v>0.85</v>
      </c>
      <c r="AL3013"/>
      <c r="AM3013"/>
      <c r="AN3013"/>
      <c r="AO3013"/>
      <c r="AP3013"/>
      <c r="AQ3013"/>
      <c r="AR3013"/>
      <c r="AS3013"/>
      <c r="AT3013"/>
      <c r="AU3013"/>
    </row>
    <row r="3014" spans="17:47" x14ac:dyDescent="0.2">
      <c r="Q3014" s="142">
        <f>TRUNC('TARIFA ENTREGA A DIRECCION USD'!D3015-'TARIFA ENTREGA A DIRECCION USD'!D3014,2)</f>
        <v>0.54</v>
      </c>
      <c r="R3014" s="190">
        <v>3007</v>
      </c>
      <c r="S3014" s="200">
        <f>TRUNC((('TARIFA ENTREGA A DIRECCION USD'!C3014-'TARIFA ENTREGA A DIRECCION USD'!D3014)/'TARIFA ENTREGA A DIRECCION USD'!D3014)+1,3)</f>
        <v>0.72399999999999998</v>
      </c>
      <c r="T3014" s="200">
        <f>TRUNC(('TARIFA ENTREGA A DIRECCION USD'!E3014-'TARIFA ENTREGA A DIRECCION USD'!D3014)/'TARIFA ENTREGA A DIRECCION USD'!D3014,3)</f>
        <v>0.25900000000000001</v>
      </c>
      <c r="U3014" s="200">
        <f>TRUNC(('TARIFA ENTREGA A DIRECCION USD'!F3014-'TARIFA ENTREGA A DIRECCION USD'!D3014)/'TARIFA ENTREGA A DIRECCION USD'!D3014,3)</f>
        <v>0.434</v>
      </c>
      <c r="V3014" s="200">
        <f>TRUNC(('TARIFA ENTREGA A DIRECCION USD'!G3014-'TARIFA ENTREGA A DIRECCION USD'!D3014)/'TARIFA ENTREGA A DIRECCION USD'!D3014,3)</f>
        <v>0.96699999999999997</v>
      </c>
      <c r="X3014" s="142">
        <v>16.12</v>
      </c>
      <c r="Y3014" s="190">
        <v>3007</v>
      </c>
      <c r="Z3014" s="200">
        <v>0.55000000000000004</v>
      </c>
      <c r="AA3014" s="200">
        <v>0.13</v>
      </c>
      <c r="AB3014" s="200">
        <v>0.3</v>
      </c>
      <c r="AC3014" s="200">
        <v>0.85</v>
      </c>
      <c r="AL3014"/>
      <c r="AM3014"/>
      <c r="AN3014"/>
      <c r="AO3014"/>
      <c r="AP3014"/>
      <c r="AQ3014"/>
      <c r="AR3014"/>
      <c r="AS3014"/>
      <c r="AT3014"/>
      <c r="AU3014"/>
    </row>
    <row r="3015" spans="17:47" x14ac:dyDescent="0.2">
      <c r="Q3015" s="142">
        <f>TRUNC('TARIFA ENTREGA A DIRECCION USD'!D3016-'TARIFA ENTREGA A DIRECCION USD'!D3015,2)</f>
        <v>0.54</v>
      </c>
      <c r="R3015" s="190">
        <v>3008</v>
      </c>
      <c r="S3015" s="200">
        <f>TRUNC((('TARIFA ENTREGA A DIRECCION USD'!C3015-'TARIFA ENTREGA A DIRECCION USD'!D3015)/'TARIFA ENTREGA A DIRECCION USD'!D3015)+1,3)</f>
        <v>0.72399999999999998</v>
      </c>
      <c r="T3015" s="200">
        <f>TRUNC(('TARIFA ENTREGA A DIRECCION USD'!E3015-'TARIFA ENTREGA A DIRECCION USD'!D3015)/'TARIFA ENTREGA A DIRECCION USD'!D3015,3)</f>
        <v>0.25900000000000001</v>
      </c>
      <c r="U3015" s="200">
        <f>TRUNC(('TARIFA ENTREGA A DIRECCION USD'!F3015-'TARIFA ENTREGA A DIRECCION USD'!D3015)/'TARIFA ENTREGA A DIRECCION USD'!D3015,3)</f>
        <v>0.434</v>
      </c>
      <c r="V3015" s="200">
        <f>TRUNC(('TARIFA ENTREGA A DIRECCION USD'!G3015-'TARIFA ENTREGA A DIRECCION USD'!D3015)/'TARIFA ENTREGA A DIRECCION USD'!D3015,3)</f>
        <v>0.96699999999999997</v>
      </c>
      <c r="X3015" s="142">
        <v>16.12</v>
      </c>
      <c r="Y3015" s="190">
        <v>3008</v>
      </c>
      <c r="Z3015" s="200">
        <v>0.55000000000000004</v>
      </c>
      <c r="AA3015" s="200">
        <v>0.13</v>
      </c>
      <c r="AB3015" s="200">
        <v>0.3</v>
      </c>
      <c r="AC3015" s="200">
        <v>0.85</v>
      </c>
      <c r="AL3015"/>
      <c r="AM3015"/>
      <c r="AN3015"/>
      <c r="AO3015"/>
      <c r="AP3015"/>
      <c r="AQ3015"/>
      <c r="AR3015"/>
      <c r="AS3015"/>
      <c r="AT3015"/>
      <c r="AU3015"/>
    </row>
    <row r="3016" spans="17:47" x14ac:dyDescent="0.2">
      <c r="Q3016" s="142">
        <f>TRUNC('TARIFA ENTREGA A DIRECCION USD'!D3017-'TARIFA ENTREGA A DIRECCION USD'!D3016,2)</f>
        <v>0.54</v>
      </c>
      <c r="R3016" s="190">
        <v>3009</v>
      </c>
      <c r="S3016" s="200">
        <f>TRUNC((('TARIFA ENTREGA A DIRECCION USD'!C3016-'TARIFA ENTREGA A DIRECCION USD'!D3016)/'TARIFA ENTREGA A DIRECCION USD'!D3016)+1,3)</f>
        <v>0.72399999999999998</v>
      </c>
      <c r="T3016" s="200">
        <f>TRUNC(('TARIFA ENTREGA A DIRECCION USD'!E3016-'TARIFA ENTREGA A DIRECCION USD'!D3016)/'TARIFA ENTREGA A DIRECCION USD'!D3016,3)</f>
        <v>0.25900000000000001</v>
      </c>
      <c r="U3016" s="200">
        <f>TRUNC(('TARIFA ENTREGA A DIRECCION USD'!F3016-'TARIFA ENTREGA A DIRECCION USD'!D3016)/'TARIFA ENTREGA A DIRECCION USD'!D3016,3)</f>
        <v>0.434</v>
      </c>
      <c r="V3016" s="200">
        <f>TRUNC(('TARIFA ENTREGA A DIRECCION USD'!G3016-'TARIFA ENTREGA A DIRECCION USD'!D3016)/'TARIFA ENTREGA A DIRECCION USD'!D3016,3)</f>
        <v>0.96699999999999997</v>
      </c>
      <c r="X3016" s="142">
        <v>16.12</v>
      </c>
      <c r="Y3016" s="190">
        <v>3009</v>
      </c>
      <c r="Z3016" s="200">
        <v>0.55000000000000004</v>
      </c>
      <c r="AA3016" s="200">
        <v>0.13</v>
      </c>
      <c r="AB3016" s="200">
        <v>0.3</v>
      </c>
      <c r="AC3016" s="200">
        <v>0.85</v>
      </c>
      <c r="AL3016"/>
      <c r="AM3016"/>
      <c r="AN3016"/>
      <c r="AO3016"/>
      <c r="AP3016"/>
      <c r="AQ3016"/>
      <c r="AR3016"/>
      <c r="AS3016"/>
      <c r="AT3016"/>
      <c r="AU3016"/>
    </row>
    <row r="3017" spans="17:47" x14ac:dyDescent="0.2">
      <c r="Q3017" s="142">
        <f>TRUNC('TARIFA ENTREGA A DIRECCION USD'!D3018-'TARIFA ENTREGA A DIRECCION USD'!D3017,2)</f>
        <v>0.54</v>
      </c>
      <c r="R3017" s="190">
        <v>3010</v>
      </c>
      <c r="S3017" s="200">
        <f>TRUNC((('TARIFA ENTREGA A DIRECCION USD'!C3017-'TARIFA ENTREGA A DIRECCION USD'!D3017)/'TARIFA ENTREGA A DIRECCION USD'!D3017)+1,3)</f>
        <v>0.72399999999999998</v>
      </c>
      <c r="T3017" s="200">
        <f>TRUNC(('TARIFA ENTREGA A DIRECCION USD'!E3017-'TARIFA ENTREGA A DIRECCION USD'!D3017)/'TARIFA ENTREGA A DIRECCION USD'!D3017,3)</f>
        <v>0.25900000000000001</v>
      </c>
      <c r="U3017" s="200">
        <f>TRUNC(('TARIFA ENTREGA A DIRECCION USD'!F3017-'TARIFA ENTREGA A DIRECCION USD'!D3017)/'TARIFA ENTREGA A DIRECCION USD'!D3017,3)</f>
        <v>0.434</v>
      </c>
      <c r="V3017" s="200">
        <f>TRUNC(('TARIFA ENTREGA A DIRECCION USD'!G3017-'TARIFA ENTREGA A DIRECCION USD'!D3017)/'TARIFA ENTREGA A DIRECCION USD'!D3017,3)</f>
        <v>0.96699999999999997</v>
      </c>
      <c r="X3017" s="142">
        <v>16.12</v>
      </c>
      <c r="Y3017" s="190">
        <v>3010</v>
      </c>
      <c r="Z3017" s="200">
        <v>0.55000000000000004</v>
      </c>
      <c r="AA3017" s="200">
        <v>0.13</v>
      </c>
      <c r="AB3017" s="200">
        <v>0.3</v>
      </c>
      <c r="AC3017" s="200">
        <v>0.85</v>
      </c>
      <c r="AL3017"/>
      <c r="AM3017"/>
      <c r="AN3017"/>
      <c r="AO3017"/>
      <c r="AP3017"/>
      <c r="AQ3017"/>
      <c r="AR3017"/>
      <c r="AS3017"/>
      <c r="AT3017"/>
      <c r="AU3017"/>
    </row>
    <row r="3018" spans="17:47" x14ac:dyDescent="0.2">
      <c r="Q3018" s="142">
        <f>TRUNC('TARIFA ENTREGA A DIRECCION USD'!D3019-'TARIFA ENTREGA A DIRECCION USD'!D3018,2)</f>
        <v>0.54</v>
      </c>
      <c r="R3018" s="190">
        <v>3011</v>
      </c>
      <c r="S3018" s="200">
        <f>TRUNC((('TARIFA ENTREGA A DIRECCION USD'!C3018-'TARIFA ENTREGA A DIRECCION USD'!D3018)/'TARIFA ENTREGA A DIRECCION USD'!D3018)+1,3)</f>
        <v>0.72399999999999998</v>
      </c>
      <c r="T3018" s="200">
        <f>TRUNC(('TARIFA ENTREGA A DIRECCION USD'!E3018-'TARIFA ENTREGA A DIRECCION USD'!D3018)/'TARIFA ENTREGA A DIRECCION USD'!D3018,3)</f>
        <v>0.25900000000000001</v>
      </c>
      <c r="U3018" s="200">
        <f>TRUNC(('TARIFA ENTREGA A DIRECCION USD'!F3018-'TARIFA ENTREGA A DIRECCION USD'!D3018)/'TARIFA ENTREGA A DIRECCION USD'!D3018,3)</f>
        <v>0.434</v>
      </c>
      <c r="V3018" s="200">
        <f>TRUNC(('TARIFA ENTREGA A DIRECCION USD'!G3018-'TARIFA ENTREGA A DIRECCION USD'!D3018)/'TARIFA ENTREGA A DIRECCION USD'!D3018,3)</f>
        <v>0.96699999999999997</v>
      </c>
      <c r="X3018" s="142">
        <v>16.12</v>
      </c>
      <c r="Y3018" s="190">
        <v>3011</v>
      </c>
      <c r="Z3018" s="200">
        <v>0.55000000000000004</v>
      </c>
      <c r="AA3018" s="200">
        <v>0.13</v>
      </c>
      <c r="AB3018" s="200">
        <v>0.3</v>
      </c>
      <c r="AC3018" s="200">
        <v>0.85</v>
      </c>
      <c r="AL3018"/>
      <c r="AM3018"/>
      <c r="AN3018"/>
      <c r="AO3018"/>
      <c r="AP3018"/>
      <c r="AQ3018"/>
      <c r="AR3018"/>
      <c r="AS3018"/>
      <c r="AT3018"/>
      <c r="AU3018"/>
    </row>
    <row r="3019" spans="17:47" x14ac:dyDescent="0.2">
      <c r="Q3019" s="142">
        <f>TRUNC('TARIFA ENTREGA A DIRECCION USD'!D3020-'TARIFA ENTREGA A DIRECCION USD'!D3019,2)</f>
        <v>0.54</v>
      </c>
      <c r="R3019" s="190">
        <v>3012</v>
      </c>
      <c r="S3019" s="200">
        <f>TRUNC((('TARIFA ENTREGA A DIRECCION USD'!C3019-'TARIFA ENTREGA A DIRECCION USD'!D3019)/'TARIFA ENTREGA A DIRECCION USD'!D3019)+1,3)</f>
        <v>0.72399999999999998</v>
      </c>
      <c r="T3019" s="200">
        <f>TRUNC(('TARIFA ENTREGA A DIRECCION USD'!E3019-'TARIFA ENTREGA A DIRECCION USD'!D3019)/'TARIFA ENTREGA A DIRECCION USD'!D3019,3)</f>
        <v>0.25900000000000001</v>
      </c>
      <c r="U3019" s="200">
        <f>TRUNC(('TARIFA ENTREGA A DIRECCION USD'!F3019-'TARIFA ENTREGA A DIRECCION USD'!D3019)/'TARIFA ENTREGA A DIRECCION USD'!D3019,3)</f>
        <v>0.434</v>
      </c>
      <c r="V3019" s="200">
        <f>TRUNC(('TARIFA ENTREGA A DIRECCION USD'!G3019-'TARIFA ENTREGA A DIRECCION USD'!D3019)/'TARIFA ENTREGA A DIRECCION USD'!D3019,3)</f>
        <v>0.96699999999999997</v>
      </c>
      <c r="X3019" s="142">
        <v>16.12</v>
      </c>
      <c r="Y3019" s="190">
        <v>3012</v>
      </c>
      <c r="Z3019" s="200">
        <v>0.55000000000000004</v>
      </c>
      <c r="AA3019" s="200">
        <v>0.13</v>
      </c>
      <c r="AB3019" s="200">
        <v>0.3</v>
      </c>
      <c r="AC3019" s="200">
        <v>0.85</v>
      </c>
      <c r="AL3019"/>
      <c r="AM3019"/>
      <c r="AN3019"/>
      <c r="AO3019"/>
      <c r="AP3019"/>
      <c r="AQ3019"/>
      <c r="AR3019"/>
      <c r="AS3019"/>
      <c r="AT3019"/>
      <c r="AU3019"/>
    </row>
    <row r="3020" spans="17:47" x14ac:dyDescent="0.2">
      <c r="Q3020" s="142">
        <f>TRUNC('TARIFA ENTREGA A DIRECCION USD'!D3021-'TARIFA ENTREGA A DIRECCION USD'!D3020,2)</f>
        <v>0.54</v>
      </c>
      <c r="R3020" s="190">
        <v>3013</v>
      </c>
      <c r="S3020" s="200">
        <f>TRUNC((('TARIFA ENTREGA A DIRECCION USD'!C3020-'TARIFA ENTREGA A DIRECCION USD'!D3020)/'TARIFA ENTREGA A DIRECCION USD'!D3020)+1,3)</f>
        <v>0.72399999999999998</v>
      </c>
      <c r="T3020" s="200">
        <f>TRUNC(('TARIFA ENTREGA A DIRECCION USD'!E3020-'TARIFA ENTREGA A DIRECCION USD'!D3020)/'TARIFA ENTREGA A DIRECCION USD'!D3020,3)</f>
        <v>0.25900000000000001</v>
      </c>
      <c r="U3020" s="200">
        <f>TRUNC(('TARIFA ENTREGA A DIRECCION USD'!F3020-'TARIFA ENTREGA A DIRECCION USD'!D3020)/'TARIFA ENTREGA A DIRECCION USD'!D3020,3)</f>
        <v>0.434</v>
      </c>
      <c r="V3020" s="200">
        <f>TRUNC(('TARIFA ENTREGA A DIRECCION USD'!G3020-'TARIFA ENTREGA A DIRECCION USD'!D3020)/'TARIFA ENTREGA A DIRECCION USD'!D3020,3)</f>
        <v>0.96699999999999997</v>
      </c>
      <c r="X3020" s="142">
        <v>16.12</v>
      </c>
      <c r="Y3020" s="190">
        <v>3013</v>
      </c>
      <c r="Z3020" s="200">
        <v>0.55000000000000004</v>
      </c>
      <c r="AA3020" s="200">
        <v>0.13</v>
      </c>
      <c r="AB3020" s="200">
        <v>0.3</v>
      </c>
      <c r="AC3020" s="200">
        <v>0.85</v>
      </c>
      <c r="AL3020"/>
      <c r="AM3020"/>
      <c r="AN3020"/>
      <c r="AO3020"/>
      <c r="AP3020"/>
      <c r="AQ3020"/>
      <c r="AR3020"/>
      <c r="AS3020"/>
      <c r="AT3020"/>
      <c r="AU3020"/>
    </row>
    <row r="3021" spans="17:47" x14ac:dyDescent="0.2">
      <c r="Q3021" s="142">
        <f>TRUNC('TARIFA ENTREGA A DIRECCION USD'!D3022-'TARIFA ENTREGA A DIRECCION USD'!D3021,2)</f>
        <v>0.54</v>
      </c>
      <c r="R3021" s="190">
        <v>3014</v>
      </c>
      <c r="S3021" s="200">
        <f>TRUNC((('TARIFA ENTREGA A DIRECCION USD'!C3021-'TARIFA ENTREGA A DIRECCION USD'!D3021)/'TARIFA ENTREGA A DIRECCION USD'!D3021)+1,3)</f>
        <v>0.72399999999999998</v>
      </c>
      <c r="T3021" s="200">
        <f>TRUNC(('TARIFA ENTREGA A DIRECCION USD'!E3021-'TARIFA ENTREGA A DIRECCION USD'!D3021)/'TARIFA ENTREGA A DIRECCION USD'!D3021,3)</f>
        <v>0.25900000000000001</v>
      </c>
      <c r="U3021" s="200">
        <f>TRUNC(('TARIFA ENTREGA A DIRECCION USD'!F3021-'TARIFA ENTREGA A DIRECCION USD'!D3021)/'TARIFA ENTREGA A DIRECCION USD'!D3021,3)</f>
        <v>0.434</v>
      </c>
      <c r="V3021" s="200">
        <f>TRUNC(('TARIFA ENTREGA A DIRECCION USD'!G3021-'TARIFA ENTREGA A DIRECCION USD'!D3021)/'TARIFA ENTREGA A DIRECCION USD'!D3021,3)</f>
        <v>0.96699999999999997</v>
      </c>
      <c r="X3021" s="142">
        <v>16.12</v>
      </c>
      <c r="Y3021" s="190">
        <v>3014</v>
      </c>
      <c r="Z3021" s="200">
        <v>0.55000000000000004</v>
      </c>
      <c r="AA3021" s="200">
        <v>0.13</v>
      </c>
      <c r="AB3021" s="200">
        <v>0.3</v>
      </c>
      <c r="AC3021" s="200">
        <v>0.85</v>
      </c>
      <c r="AL3021"/>
      <c r="AM3021"/>
      <c r="AN3021"/>
      <c r="AO3021"/>
      <c r="AP3021"/>
      <c r="AQ3021"/>
      <c r="AR3021"/>
      <c r="AS3021"/>
      <c r="AT3021"/>
      <c r="AU3021"/>
    </row>
    <row r="3022" spans="17:47" x14ac:dyDescent="0.2">
      <c r="Q3022" s="142">
        <f>TRUNC('TARIFA ENTREGA A DIRECCION USD'!D3023-'TARIFA ENTREGA A DIRECCION USD'!D3022,2)</f>
        <v>0.54</v>
      </c>
      <c r="R3022" s="190">
        <v>3015</v>
      </c>
      <c r="S3022" s="200">
        <f>TRUNC((('TARIFA ENTREGA A DIRECCION USD'!C3022-'TARIFA ENTREGA A DIRECCION USD'!D3022)/'TARIFA ENTREGA A DIRECCION USD'!D3022)+1,3)</f>
        <v>0.72399999999999998</v>
      </c>
      <c r="T3022" s="200">
        <f>TRUNC(('TARIFA ENTREGA A DIRECCION USD'!E3022-'TARIFA ENTREGA A DIRECCION USD'!D3022)/'TARIFA ENTREGA A DIRECCION USD'!D3022,3)</f>
        <v>0.25900000000000001</v>
      </c>
      <c r="U3022" s="200">
        <f>TRUNC(('TARIFA ENTREGA A DIRECCION USD'!F3022-'TARIFA ENTREGA A DIRECCION USD'!D3022)/'TARIFA ENTREGA A DIRECCION USD'!D3022,3)</f>
        <v>0.434</v>
      </c>
      <c r="V3022" s="200">
        <f>TRUNC(('TARIFA ENTREGA A DIRECCION USD'!G3022-'TARIFA ENTREGA A DIRECCION USD'!D3022)/'TARIFA ENTREGA A DIRECCION USD'!D3022,3)</f>
        <v>0.96699999999999997</v>
      </c>
      <c r="X3022" s="142">
        <v>16.12</v>
      </c>
      <c r="Y3022" s="190">
        <v>3015</v>
      </c>
      <c r="Z3022" s="200">
        <v>0.55000000000000004</v>
      </c>
      <c r="AA3022" s="200">
        <v>0.13</v>
      </c>
      <c r="AB3022" s="200">
        <v>0.3</v>
      </c>
      <c r="AC3022" s="200">
        <v>0.85</v>
      </c>
      <c r="AL3022"/>
      <c r="AM3022"/>
      <c r="AN3022"/>
      <c r="AO3022"/>
      <c r="AP3022"/>
      <c r="AQ3022"/>
      <c r="AR3022"/>
      <c r="AS3022"/>
      <c r="AT3022"/>
      <c r="AU3022"/>
    </row>
    <row r="3023" spans="17:47" x14ac:dyDescent="0.2">
      <c r="Q3023" s="142">
        <f>TRUNC('TARIFA ENTREGA A DIRECCION USD'!D3024-'TARIFA ENTREGA A DIRECCION USD'!D3023,2)</f>
        <v>0.54</v>
      </c>
      <c r="R3023" s="190">
        <v>3016</v>
      </c>
      <c r="S3023" s="200">
        <f>TRUNC((('TARIFA ENTREGA A DIRECCION USD'!C3023-'TARIFA ENTREGA A DIRECCION USD'!D3023)/'TARIFA ENTREGA A DIRECCION USD'!D3023)+1,3)</f>
        <v>0.72399999999999998</v>
      </c>
      <c r="T3023" s="200">
        <f>TRUNC(('TARIFA ENTREGA A DIRECCION USD'!E3023-'TARIFA ENTREGA A DIRECCION USD'!D3023)/'TARIFA ENTREGA A DIRECCION USD'!D3023,3)</f>
        <v>0.25900000000000001</v>
      </c>
      <c r="U3023" s="200">
        <f>TRUNC(('TARIFA ENTREGA A DIRECCION USD'!F3023-'TARIFA ENTREGA A DIRECCION USD'!D3023)/'TARIFA ENTREGA A DIRECCION USD'!D3023,3)</f>
        <v>0.434</v>
      </c>
      <c r="V3023" s="200">
        <f>TRUNC(('TARIFA ENTREGA A DIRECCION USD'!G3023-'TARIFA ENTREGA A DIRECCION USD'!D3023)/'TARIFA ENTREGA A DIRECCION USD'!D3023,3)</f>
        <v>0.96699999999999997</v>
      </c>
      <c r="X3023" s="142">
        <v>16.12</v>
      </c>
      <c r="Y3023" s="190">
        <v>3016</v>
      </c>
      <c r="Z3023" s="200">
        <v>0.55000000000000004</v>
      </c>
      <c r="AA3023" s="200">
        <v>0.13</v>
      </c>
      <c r="AB3023" s="200">
        <v>0.3</v>
      </c>
      <c r="AC3023" s="200">
        <v>0.85</v>
      </c>
      <c r="AL3023"/>
      <c r="AM3023"/>
      <c r="AN3023"/>
      <c r="AO3023"/>
      <c r="AP3023"/>
      <c r="AQ3023"/>
      <c r="AR3023"/>
      <c r="AS3023"/>
      <c r="AT3023"/>
      <c r="AU3023"/>
    </row>
    <row r="3024" spans="17:47" x14ac:dyDescent="0.2">
      <c r="Q3024" s="142">
        <f>TRUNC('TARIFA ENTREGA A DIRECCION USD'!D3025-'TARIFA ENTREGA A DIRECCION USD'!D3024,2)</f>
        <v>0.54</v>
      </c>
      <c r="R3024" s="190">
        <v>3017</v>
      </c>
      <c r="S3024" s="200">
        <f>TRUNC((('TARIFA ENTREGA A DIRECCION USD'!C3024-'TARIFA ENTREGA A DIRECCION USD'!D3024)/'TARIFA ENTREGA A DIRECCION USD'!D3024)+1,3)</f>
        <v>0.72399999999999998</v>
      </c>
      <c r="T3024" s="200">
        <f>TRUNC(('TARIFA ENTREGA A DIRECCION USD'!E3024-'TARIFA ENTREGA A DIRECCION USD'!D3024)/'TARIFA ENTREGA A DIRECCION USD'!D3024,3)</f>
        <v>0.25900000000000001</v>
      </c>
      <c r="U3024" s="200">
        <f>TRUNC(('TARIFA ENTREGA A DIRECCION USD'!F3024-'TARIFA ENTREGA A DIRECCION USD'!D3024)/'TARIFA ENTREGA A DIRECCION USD'!D3024,3)</f>
        <v>0.434</v>
      </c>
      <c r="V3024" s="200">
        <f>TRUNC(('TARIFA ENTREGA A DIRECCION USD'!G3024-'TARIFA ENTREGA A DIRECCION USD'!D3024)/'TARIFA ENTREGA A DIRECCION USD'!D3024,3)</f>
        <v>0.96699999999999997</v>
      </c>
      <c r="X3024" s="142">
        <v>16.12</v>
      </c>
      <c r="Y3024" s="190">
        <v>3017</v>
      </c>
      <c r="Z3024" s="200">
        <v>0.55000000000000004</v>
      </c>
      <c r="AA3024" s="200">
        <v>0.13</v>
      </c>
      <c r="AB3024" s="200">
        <v>0.3</v>
      </c>
      <c r="AC3024" s="200">
        <v>0.85</v>
      </c>
      <c r="AL3024"/>
      <c r="AM3024"/>
      <c r="AN3024"/>
      <c r="AO3024"/>
      <c r="AP3024"/>
      <c r="AQ3024"/>
      <c r="AR3024"/>
      <c r="AS3024"/>
      <c r="AT3024"/>
      <c r="AU3024"/>
    </row>
    <row r="3025" spans="17:47" x14ac:dyDescent="0.2">
      <c r="Q3025" s="142">
        <f>TRUNC('TARIFA ENTREGA A DIRECCION USD'!D3026-'TARIFA ENTREGA A DIRECCION USD'!D3025,2)</f>
        <v>0.54</v>
      </c>
      <c r="R3025" s="190">
        <v>3018</v>
      </c>
      <c r="S3025" s="200">
        <f>TRUNC((('TARIFA ENTREGA A DIRECCION USD'!C3025-'TARIFA ENTREGA A DIRECCION USD'!D3025)/'TARIFA ENTREGA A DIRECCION USD'!D3025)+1,3)</f>
        <v>0.72399999999999998</v>
      </c>
      <c r="T3025" s="200">
        <f>TRUNC(('TARIFA ENTREGA A DIRECCION USD'!E3025-'TARIFA ENTREGA A DIRECCION USD'!D3025)/'TARIFA ENTREGA A DIRECCION USD'!D3025,3)</f>
        <v>0.25900000000000001</v>
      </c>
      <c r="U3025" s="200">
        <f>TRUNC(('TARIFA ENTREGA A DIRECCION USD'!F3025-'TARIFA ENTREGA A DIRECCION USD'!D3025)/'TARIFA ENTREGA A DIRECCION USD'!D3025,3)</f>
        <v>0.434</v>
      </c>
      <c r="V3025" s="200">
        <f>TRUNC(('TARIFA ENTREGA A DIRECCION USD'!G3025-'TARIFA ENTREGA A DIRECCION USD'!D3025)/'TARIFA ENTREGA A DIRECCION USD'!D3025,3)</f>
        <v>0.96699999999999997</v>
      </c>
      <c r="X3025" s="142">
        <v>16.12</v>
      </c>
      <c r="Y3025" s="190">
        <v>3018</v>
      </c>
      <c r="Z3025" s="200">
        <v>0.55000000000000004</v>
      </c>
      <c r="AA3025" s="200">
        <v>0.13</v>
      </c>
      <c r="AB3025" s="200">
        <v>0.3</v>
      </c>
      <c r="AC3025" s="200">
        <v>0.85</v>
      </c>
      <c r="AL3025"/>
      <c r="AM3025"/>
      <c r="AN3025"/>
      <c r="AO3025"/>
      <c r="AP3025"/>
      <c r="AQ3025"/>
      <c r="AR3025"/>
      <c r="AS3025"/>
      <c r="AT3025"/>
      <c r="AU3025"/>
    </row>
    <row r="3026" spans="17:47" x14ac:dyDescent="0.2">
      <c r="Q3026" s="142">
        <f>TRUNC('TARIFA ENTREGA A DIRECCION USD'!D3027-'TARIFA ENTREGA A DIRECCION USD'!D3026,2)</f>
        <v>0.54</v>
      </c>
      <c r="R3026" s="190">
        <v>3019</v>
      </c>
      <c r="S3026" s="200">
        <f>TRUNC((('TARIFA ENTREGA A DIRECCION USD'!C3026-'TARIFA ENTREGA A DIRECCION USD'!D3026)/'TARIFA ENTREGA A DIRECCION USD'!D3026)+1,3)</f>
        <v>0.72399999999999998</v>
      </c>
      <c r="T3026" s="200">
        <f>TRUNC(('TARIFA ENTREGA A DIRECCION USD'!E3026-'TARIFA ENTREGA A DIRECCION USD'!D3026)/'TARIFA ENTREGA A DIRECCION USD'!D3026,3)</f>
        <v>0.25900000000000001</v>
      </c>
      <c r="U3026" s="200">
        <f>TRUNC(('TARIFA ENTREGA A DIRECCION USD'!F3026-'TARIFA ENTREGA A DIRECCION USD'!D3026)/'TARIFA ENTREGA A DIRECCION USD'!D3026,3)</f>
        <v>0.434</v>
      </c>
      <c r="V3026" s="200">
        <f>TRUNC(('TARIFA ENTREGA A DIRECCION USD'!G3026-'TARIFA ENTREGA A DIRECCION USD'!D3026)/'TARIFA ENTREGA A DIRECCION USD'!D3026,3)</f>
        <v>0.96699999999999997</v>
      </c>
      <c r="X3026" s="142">
        <v>16.12</v>
      </c>
      <c r="Y3026" s="190">
        <v>3019</v>
      </c>
      <c r="Z3026" s="200">
        <v>0.55000000000000004</v>
      </c>
      <c r="AA3026" s="200">
        <v>0.13</v>
      </c>
      <c r="AB3026" s="200">
        <v>0.3</v>
      </c>
      <c r="AC3026" s="200">
        <v>0.85</v>
      </c>
      <c r="AL3026"/>
      <c r="AM3026"/>
      <c r="AN3026"/>
      <c r="AO3026"/>
      <c r="AP3026"/>
      <c r="AQ3026"/>
      <c r="AR3026"/>
      <c r="AS3026"/>
      <c r="AT3026"/>
      <c r="AU3026"/>
    </row>
    <row r="3027" spans="17:47" x14ac:dyDescent="0.2">
      <c r="Q3027" s="142">
        <f>TRUNC('TARIFA ENTREGA A DIRECCION USD'!D3028-'TARIFA ENTREGA A DIRECCION USD'!D3027,2)</f>
        <v>0.54</v>
      </c>
      <c r="R3027" s="190">
        <v>3020</v>
      </c>
      <c r="S3027" s="200">
        <f>TRUNC((('TARIFA ENTREGA A DIRECCION USD'!C3027-'TARIFA ENTREGA A DIRECCION USD'!D3027)/'TARIFA ENTREGA A DIRECCION USD'!D3027)+1,3)</f>
        <v>0.72399999999999998</v>
      </c>
      <c r="T3027" s="200">
        <f>TRUNC(('TARIFA ENTREGA A DIRECCION USD'!E3027-'TARIFA ENTREGA A DIRECCION USD'!D3027)/'TARIFA ENTREGA A DIRECCION USD'!D3027,3)</f>
        <v>0.26</v>
      </c>
      <c r="U3027" s="200">
        <f>TRUNC(('TARIFA ENTREGA A DIRECCION USD'!F3027-'TARIFA ENTREGA A DIRECCION USD'!D3027)/'TARIFA ENTREGA A DIRECCION USD'!D3027,3)</f>
        <v>0.434</v>
      </c>
      <c r="V3027" s="200">
        <f>TRUNC(('TARIFA ENTREGA A DIRECCION USD'!G3027-'TARIFA ENTREGA A DIRECCION USD'!D3027)/'TARIFA ENTREGA A DIRECCION USD'!D3027,3)</f>
        <v>0.96699999999999997</v>
      </c>
      <c r="X3027" s="142">
        <v>16.12</v>
      </c>
      <c r="Y3027" s="190">
        <v>3020</v>
      </c>
      <c r="Z3027" s="200">
        <v>0.55000000000000004</v>
      </c>
      <c r="AA3027" s="200">
        <v>0.13</v>
      </c>
      <c r="AB3027" s="200">
        <v>0.3</v>
      </c>
      <c r="AC3027" s="200">
        <v>0.85</v>
      </c>
      <c r="AL3027"/>
      <c r="AM3027"/>
      <c r="AN3027"/>
      <c r="AO3027"/>
      <c r="AP3027"/>
      <c r="AQ3027"/>
      <c r="AR3027"/>
      <c r="AS3027"/>
      <c r="AT3027"/>
      <c r="AU3027"/>
    </row>
    <row r="3028" spans="17:47" x14ac:dyDescent="0.2">
      <c r="Q3028" s="142">
        <f>TRUNC('TARIFA ENTREGA A DIRECCION USD'!D3029-'TARIFA ENTREGA A DIRECCION USD'!D3028,2)</f>
        <v>0.54</v>
      </c>
      <c r="R3028" s="190">
        <v>3021</v>
      </c>
      <c r="S3028" s="200">
        <f>TRUNC((('TARIFA ENTREGA A DIRECCION USD'!C3028-'TARIFA ENTREGA A DIRECCION USD'!D3028)/'TARIFA ENTREGA A DIRECCION USD'!D3028)+1,3)</f>
        <v>0.72399999999999998</v>
      </c>
      <c r="T3028" s="200">
        <f>TRUNC(('TARIFA ENTREGA A DIRECCION USD'!E3028-'TARIFA ENTREGA A DIRECCION USD'!D3028)/'TARIFA ENTREGA A DIRECCION USD'!D3028,3)</f>
        <v>0.26</v>
      </c>
      <c r="U3028" s="200">
        <f>TRUNC(('TARIFA ENTREGA A DIRECCION USD'!F3028-'TARIFA ENTREGA A DIRECCION USD'!D3028)/'TARIFA ENTREGA A DIRECCION USD'!D3028,3)</f>
        <v>0.434</v>
      </c>
      <c r="V3028" s="200">
        <f>TRUNC(('TARIFA ENTREGA A DIRECCION USD'!G3028-'TARIFA ENTREGA A DIRECCION USD'!D3028)/'TARIFA ENTREGA A DIRECCION USD'!D3028,3)</f>
        <v>0.96699999999999997</v>
      </c>
      <c r="X3028" s="142">
        <v>16.12</v>
      </c>
      <c r="Y3028" s="190">
        <v>3021</v>
      </c>
      <c r="Z3028" s="200">
        <v>0.55000000000000004</v>
      </c>
      <c r="AA3028" s="200">
        <v>0.13</v>
      </c>
      <c r="AB3028" s="200">
        <v>0.3</v>
      </c>
      <c r="AC3028" s="200">
        <v>0.85</v>
      </c>
      <c r="AL3028"/>
      <c r="AM3028"/>
      <c r="AN3028"/>
      <c r="AO3028"/>
      <c r="AP3028"/>
      <c r="AQ3028"/>
      <c r="AR3028"/>
      <c r="AS3028"/>
      <c r="AT3028"/>
      <c r="AU3028"/>
    </row>
    <row r="3029" spans="17:47" x14ac:dyDescent="0.2">
      <c r="Q3029" s="142">
        <f>TRUNC('TARIFA ENTREGA A DIRECCION USD'!D3030-'TARIFA ENTREGA A DIRECCION USD'!D3029,2)</f>
        <v>0.54</v>
      </c>
      <c r="R3029" s="190">
        <v>3022</v>
      </c>
      <c r="S3029" s="200">
        <f>TRUNC((('TARIFA ENTREGA A DIRECCION USD'!C3029-'TARIFA ENTREGA A DIRECCION USD'!D3029)/'TARIFA ENTREGA A DIRECCION USD'!D3029)+1,3)</f>
        <v>0.72399999999999998</v>
      </c>
      <c r="T3029" s="200">
        <f>TRUNC(('TARIFA ENTREGA A DIRECCION USD'!E3029-'TARIFA ENTREGA A DIRECCION USD'!D3029)/'TARIFA ENTREGA A DIRECCION USD'!D3029,3)</f>
        <v>0.26</v>
      </c>
      <c r="U3029" s="200">
        <f>TRUNC(('TARIFA ENTREGA A DIRECCION USD'!F3029-'TARIFA ENTREGA A DIRECCION USD'!D3029)/'TARIFA ENTREGA A DIRECCION USD'!D3029,3)</f>
        <v>0.434</v>
      </c>
      <c r="V3029" s="200">
        <f>TRUNC(('TARIFA ENTREGA A DIRECCION USD'!G3029-'TARIFA ENTREGA A DIRECCION USD'!D3029)/'TARIFA ENTREGA A DIRECCION USD'!D3029,3)</f>
        <v>0.96699999999999997</v>
      </c>
      <c r="X3029" s="142">
        <v>16.12</v>
      </c>
      <c r="Y3029" s="190">
        <v>3022</v>
      </c>
      <c r="Z3029" s="200">
        <v>0.55000000000000004</v>
      </c>
      <c r="AA3029" s="200">
        <v>0.13</v>
      </c>
      <c r="AB3029" s="200">
        <v>0.3</v>
      </c>
      <c r="AC3029" s="200">
        <v>0.85</v>
      </c>
      <c r="AL3029"/>
      <c r="AM3029"/>
      <c r="AN3029"/>
      <c r="AO3029"/>
      <c r="AP3029"/>
      <c r="AQ3029"/>
      <c r="AR3029"/>
      <c r="AS3029"/>
      <c r="AT3029"/>
      <c r="AU3029"/>
    </row>
    <row r="3030" spans="17:47" x14ac:dyDescent="0.2">
      <c r="Q3030" s="142">
        <f>TRUNC('TARIFA ENTREGA A DIRECCION USD'!D3031-'TARIFA ENTREGA A DIRECCION USD'!D3030,2)</f>
        <v>0.54</v>
      </c>
      <c r="R3030" s="190">
        <v>3023</v>
      </c>
      <c r="S3030" s="200">
        <f>TRUNC((('TARIFA ENTREGA A DIRECCION USD'!C3030-'TARIFA ENTREGA A DIRECCION USD'!D3030)/'TARIFA ENTREGA A DIRECCION USD'!D3030)+1,3)</f>
        <v>0.72399999999999998</v>
      </c>
      <c r="T3030" s="200">
        <f>TRUNC(('TARIFA ENTREGA A DIRECCION USD'!E3030-'TARIFA ENTREGA A DIRECCION USD'!D3030)/'TARIFA ENTREGA A DIRECCION USD'!D3030,3)</f>
        <v>0.26</v>
      </c>
      <c r="U3030" s="200">
        <f>TRUNC(('TARIFA ENTREGA A DIRECCION USD'!F3030-'TARIFA ENTREGA A DIRECCION USD'!D3030)/'TARIFA ENTREGA A DIRECCION USD'!D3030,3)</f>
        <v>0.435</v>
      </c>
      <c r="V3030" s="200">
        <f>TRUNC(('TARIFA ENTREGA A DIRECCION USD'!G3030-'TARIFA ENTREGA A DIRECCION USD'!D3030)/'TARIFA ENTREGA A DIRECCION USD'!D3030,3)</f>
        <v>0.96699999999999997</v>
      </c>
      <c r="X3030" s="142">
        <v>16.12</v>
      </c>
      <c r="Y3030" s="190">
        <v>3023</v>
      </c>
      <c r="Z3030" s="200">
        <v>0.55000000000000004</v>
      </c>
      <c r="AA3030" s="200">
        <v>0.13</v>
      </c>
      <c r="AB3030" s="200">
        <v>0.3</v>
      </c>
      <c r="AC3030" s="200">
        <v>0.85</v>
      </c>
      <c r="AL3030"/>
      <c r="AM3030"/>
      <c r="AN3030"/>
      <c r="AO3030"/>
      <c r="AP3030"/>
      <c r="AQ3030"/>
      <c r="AR3030"/>
      <c r="AS3030"/>
      <c r="AT3030"/>
      <c r="AU3030"/>
    </row>
    <row r="3031" spans="17:47" x14ac:dyDescent="0.2">
      <c r="Q3031" s="142">
        <f>TRUNC('TARIFA ENTREGA A DIRECCION USD'!D3032-'TARIFA ENTREGA A DIRECCION USD'!D3031,2)</f>
        <v>0.54</v>
      </c>
      <c r="R3031" s="190">
        <v>3024</v>
      </c>
      <c r="S3031" s="200">
        <f>TRUNC((('TARIFA ENTREGA A DIRECCION USD'!C3031-'TARIFA ENTREGA A DIRECCION USD'!D3031)/'TARIFA ENTREGA A DIRECCION USD'!D3031)+1,3)</f>
        <v>0.72399999999999998</v>
      </c>
      <c r="T3031" s="200">
        <f>TRUNC(('TARIFA ENTREGA A DIRECCION USD'!E3031-'TARIFA ENTREGA A DIRECCION USD'!D3031)/'TARIFA ENTREGA A DIRECCION USD'!D3031,3)</f>
        <v>0.26</v>
      </c>
      <c r="U3031" s="200">
        <f>TRUNC(('TARIFA ENTREGA A DIRECCION USD'!F3031-'TARIFA ENTREGA A DIRECCION USD'!D3031)/'TARIFA ENTREGA A DIRECCION USD'!D3031,3)</f>
        <v>0.435</v>
      </c>
      <c r="V3031" s="200">
        <f>TRUNC(('TARIFA ENTREGA A DIRECCION USD'!G3031-'TARIFA ENTREGA A DIRECCION USD'!D3031)/'TARIFA ENTREGA A DIRECCION USD'!D3031,3)</f>
        <v>0.96699999999999997</v>
      </c>
      <c r="X3031" s="142">
        <v>16.12</v>
      </c>
      <c r="Y3031" s="190">
        <v>3024</v>
      </c>
      <c r="Z3031" s="200">
        <v>0.55000000000000004</v>
      </c>
      <c r="AA3031" s="200">
        <v>0.13</v>
      </c>
      <c r="AB3031" s="200">
        <v>0.3</v>
      </c>
      <c r="AC3031" s="200">
        <v>0.85</v>
      </c>
      <c r="AL3031"/>
      <c r="AM3031"/>
      <c r="AN3031"/>
      <c r="AO3031"/>
      <c r="AP3031"/>
      <c r="AQ3031"/>
      <c r="AR3031"/>
      <c r="AS3031"/>
      <c r="AT3031"/>
      <c r="AU3031"/>
    </row>
    <row r="3032" spans="17:47" x14ac:dyDescent="0.2">
      <c r="Q3032" s="142">
        <f>TRUNC('TARIFA ENTREGA A DIRECCION USD'!D3033-'TARIFA ENTREGA A DIRECCION USD'!D3032,2)</f>
        <v>0.54</v>
      </c>
      <c r="R3032" s="190">
        <v>3025</v>
      </c>
      <c r="S3032" s="200">
        <f>TRUNC((('TARIFA ENTREGA A DIRECCION USD'!C3032-'TARIFA ENTREGA A DIRECCION USD'!D3032)/'TARIFA ENTREGA A DIRECCION USD'!D3032)+1,3)</f>
        <v>0.72399999999999998</v>
      </c>
      <c r="T3032" s="200">
        <f>TRUNC(('TARIFA ENTREGA A DIRECCION USD'!E3032-'TARIFA ENTREGA A DIRECCION USD'!D3032)/'TARIFA ENTREGA A DIRECCION USD'!D3032,3)</f>
        <v>0.26</v>
      </c>
      <c r="U3032" s="200">
        <f>TRUNC(('TARIFA ENTREGA A DIRECCION USD'!F3032-'TARIFA ENTREGA A DIRECCION USD'!D3032)/'TARIFA ENTREGA A DIRECCION USD'!D3032,3)</f>
        <v>0.435</v>
      </c>
      <c r="V3032" s="200">
        <f>TRUNC(('TARIFA ENTREGA A DIRECCION USD'!G3032-'TARIFA ENTREGA A DIRECCION USD'!D3032)/'TARIFA ENTREGA A DIRECCION USD'!D3032,3)</f>
        <v>0.96699999999999997</v>
      </c>
      <c r="X3032" s="142">
        <v>16.12</v>
      </c>
      <c r="Y3032" s="190">
        <v>3025</v>
      </c>
      <c r="Z3032" s="200">
        <v>0.55000000000000004</v>
      </c>
      <c r="AA3032" s="200">
        <v>0.13</v>
      </c>
      <c r="AB3032" s="200">
        <v>0.3</v>
      </c>
      <c r="AC3032" s="200">
        <v>0.85</v>
      </c>
      <c r="AL3032"/>
      <c r="AM3032"/>
      <c r="AN3032"/>
      <c r="AO3032"/>
      <c r="AP3032"/>
      <c r="AQ3032"/>
      <c r="AR3032"/>
      <c r="AS3032"/>
      <c r="AT3032"/>
      <c r="AU3032"/>
    </row>
    <row r="3033" spans="17:47" x14ac:dyDescent="0.2">
      <c r="Q3033" s="142">
        <f>TRUNC('TARIFA ENTREGA A DIRECCION USD'!D3034-'TARIFA ENTREGA A DIRECCION USD'!D3033,2)</f>
        <v>0.54</v>
      </c>
      <c r="R3033" s="190">
        <v>3026</v>
      </c>
      <c r="S3033" s="200">
        <f>TRUNC((('TARIFA ENTREGA A DIRECCION USD'!C3033-'TARIFA ENTREGA A DIRECCION USD'!D3033)/'TARIFA ENTREGA A DIRECCION USD'!D3033)+1,3)</f>
        <v>0.72399999999999998</v>
      </c>
      <c r="T3033" s="200">
        <f>TRUNC(('TARIFA ENTREGA A DIRECCION USD'!E3033-'TARIFA ENTREGA A DIRECCION USD'!D3033)/'TARIFA ENTREGA A DIRECCION USD'!D3033,3)</f>
        <v>0.26</v>
      </c>
      <c r="U3033" s="200">
        <f>TRUNC(('TARIFA ENTREGA A DIRECCION USD'!F3033-'TARIFA ENTREGA A DIRECCION USD'!D3033)/'TARIFA ENTREGA A DIRECCION USD'!D3033,3)</f>
        <v>0.435</v>
      </c>
      <c r="V3033" s="200">
        <f>TRUNC(('TARIFA ENTREGA A DIRECCION USD'!G3033-'TARIFA ENTREGA A DIRECCION USD'!D3033)/'TARIFA ENTREGA A DIRECCION USD'!D3033,3)</f>
        <v>0.96699999999999997</v>
      </c>
      <c r="X3033" s="142">
        <v>16.12</v>
      </c>
      <c r="Y3033" s="190">
        <v>3026</v>
      </c>
      <c r="Z3033" s="200">
        <v>0.55000000000000004</v>
      </c>
      <c r="AA3033" s="200">
        <v>0.13</v>
      </c>
      <c r="AB3033" s="200">
        <v>0.3</v>
      </c>
      <c r="AC3033" s="200">
        <v>0.85</v>
      </c>
      <c r="AL3033"/>
      <c r="AM3033"/>
      <c r="AN3033"/>
      <c r="AO3033"/>
      <c r="AP3033"/>
      <c r="AQ3033"/>
      <c r="AR3033"/>
      <c r="AS3033"/>
      <c r="AT3033"/>
      <c r="AU3033"/>
    </row>
    <row r="3034" spans="17:47" x14ac:dyDescent="0.2">
      <c r="Q3034" s="142">
        <f>TRUNC('TARIFA ENTREGA A DIRECCION USD'!D3035-'TARIFA ENTREGA A DIRECCION USD'!D3034,2)</f>
        <v>0.54</v>
      </c>
      <c r="R3034" s="190">
        <v>3027</v>
      </c>
      <c r="S3034" s="200">
        <f>TRUNC((('TARIFA ENTREGA A DIRECCION USD'!C3034-'TARIFA ENTREGA A DIRECCION USD'!D3034)/'TARIFA ENTREGA A DIRECCION USD'!D3034)+1,3)</f>
        <v>0.72399999999999998</v>
      </c>
      <c r="T3034" s="200">
        <f>TRUNC(('TARIFA ENTREGA A DIRECCION USD'!E3034-'TARIFA ENTREGA A DIRECCION USD'!D3034)/'TARIFA ENTREGA A DIRECCION USD'!D3034,3)</f>
        <v>0.26</v>
      </c>
      <c r="U3034" s="200">
        <f>TRUNC(('TARIFA ENTREGA A DIRECCION USD'!F3034-'TARIFA ENTREGA A DIRECCION USD'!D3034)/'TARIFA ENTREGA A DIRECCION USD'!D3034,3)</f>
        <v>0.435</v>
      </c>
      <c r="V3034" s="200">
        <f>TRUNC(('TARIFA ENTREGA A DIRECCION USD'!G3034-'TARIFA ENTREGA A DIRECCION USD'!D3034)/'TARIFA ENTREGA A DIRECCION USD'!D3034,3)</f>
        <v>0.96699999999999997</v>
      </c>
      <c r="X3034" s="142">
        <v>16.12</v>
      </c>
      <c r="Y3034" s="190">
        <v>3027</v>
      </c>
      <c r="Z3034" s="200">
        <v>0.55000000000000004</v>
      </c>
      <c r="AA3034" s="200">
        <v>0.13</v>
      </c>
      <c r="AB3034" s="200">
        <v>0.3</v>
      </c>
      <c r="AC3034" s="200">
        <v>0.85</v>
      </c>
      <c r="AL3034"/>
      <c r="AM3034"/>
      <c r="AN3034"/>
      <c r="AO3034"/>
      <c r="AP3034"/>
      <c r="AQ3034"/>
      <c r="AR3034"/>
      <c r="AS3034"/>
      <c r="AT3034"/>
      <c r="AU3034"/>
    </row>
    <row r="3035" spans="17:47" x14ac:dyDescent="0.2">
      <c r="Q3035" s="142">
        <f>TRUNC('TARIFA ENTREGA A DIRECCION USD'!D3036-'TARIFA ENTREGA A DIRECCION USD'!D3035,2)</f>
        <v>0.54</v>
      </c>
      <c r="R3035" s="190">
        <v>3028</v>
      </c>
      <c r="S3035" s="200">
        <f>TRUNC((('TARIFA ENTREGA A DIRECCION USD'!C3035-'TARIFA ENTREGA A DIRECCION USD'!D3035)/'TARIFA ENTREGA A DIRECCION USD'!D3035)+1,3)</f>
        <v>0.72399999999999998</v>
      </c>
      <c r="T3035" s="200">
        <f>TRUNC(('TARIFA ENTREGA A DIRECCION USD'!E3035-'TARIFA ENTREGA A DIRECCION USD'!D3035)/'TARIFA ENTREGA A DIRECCION USD'!D3035,3)</f>
        <v>0.26</v>
      </c>
      <c r="U3035" s="200">
        <f>TRUNC(('TARIFA ENTREGA A DIRECCION USD'!F3035-'TARIFA ENTREGA A DIRECCION USD'!D3035)/'TARIFA ENTREGA A DIRECCION USD'!D3035,3)</f>
        <v>0.435</v>
      </c>
      <c r="V3035" s="200">
        <f>TRUNC(('TARIFA ENTREGA A DIRECCION USD'!G3035-'TARIFA ENTREGA A DIRECCION USD'!D3035)/'TARIFA ENTREGA A DIRECCION USD'!D3035,3)</f>
        <v>0.96699999999999997</v>
      </c>
      <c r="X3035" s="142">
        <v>16.12</v>
      </c>
      <c r="Y3035" s="190">
        <v>3028</v>
      </c>
      <c r="Z3035" s="200">
        <v>0.55000000000000004</v>
      </c>
      <c r="AA3035" s="200">
        <v>0.13</v>
      </c>
      <c r="AB3035" s="200">
        <v>0.3</v>
      </c>
      <c r="AC3035" s="200">
        <v>0.85</v>
      </c>
      <c r="AL3035"/>
      <c r="AM3035"/>
      <c r="AN3035"/>
      <c r="AO3035"/>
      <c r="AP3035"/>
      <c r="AQ3035"/>
      <c r="AR3035"/>
      <c r="AS3035"/>
      <c r="AT3035"/>
      <c r="AU3035"/>
    </row>
    <row r="3036" spans="17:47" x14ac:dyDescent="0.2">
      <c r="Q3036" s="142">
        <f>TRUNC('TARIFA ENTREGA A DIRECCION USD'!D3037-'TARIFA ENTREGA A DIRECCION USD'!D3036,2)</f>
        <v>0.54</v>
      </c>
      <c r="R3036" s="190">
        <v>3029</v>
      </c>
      <c r="S3036" s="200">
        <f>TRUNC((('TARIFA ENTREGA A DIRECCION USD'!C3036-'TARIFA ENTREGA A DIRECCION USD'!D3036)/'TARIFA ENTREGA A DIRECCION USD'!D3036)+1,3)</f>
        <v>0.72399999999999998</v>
      </c>
      <c r="T3036" s="200">
        <f>TRUNC(('TARIFA ENTREGA A DIRECCION USD'!E3036-'TARIFA ENTREGA A DIRECCION USD'!D3036)/'TARIFA ENTREGA A DIRECCION USD'!D3036,3)</f>
        <v>0.26</v>
      </c>
      <c r="U3036" s="200">
        <f>TRUNC(('TARIFA ENTREGA A DIRECCION USD'!F3036-'TARIFA ENTREGA A DIRECCION USD'!D3036)/'TARIFA ENTREGA A DIRECCION USD'!D3036,3)</f>
        <v>0.435</v>
      </c>
      <c r="V3036" s="200">
        <f>TRUNC(('TARIFA ENTREGA A DIRECCION USD'!G3036-'TARIFA ENTREGA A DIRECCION USD'!D3036)/'TARIFA ENTREGA A DIRECCION USD'!D3036,3)</f>
        <v>0.96699999999999997</v>
      </c>
      <c r="X3036" s="142">
        <v>16.12</v>
      </c>
      <c r="Y3036" s="190">
        <v>3029</v>
      </c>
      <c r="Z3036" s="200">
        <v>0.55000000000000004</v>
      </c>
      <c r="AA3036" s="200">
        <v>0.13</v>
      </c>
      <c r="AB3036" s="200">
        <v>0.3</v>
      </c>
      <c r="AC3036" s="200">
        <v>0.85</v>
      </c>
      <c r="AL3036"/>
      <c r="AM3036"/>
      <c r="AN3036"/>
      <c r="AO3036"/>
      <c r="AP3036"/>
      <c r="AQ3036"/>
      <c r="AR3036"/>
      <c r="AS3036"/>
      <c r="AT3036"/>
      <c r="AU3036"/>
    </row>
    <row r="3037" spans="17:47" x14ac:dyDescent="0.2">
      <c r="Q3037" s="142">
        <f>TRUNC('TARIFA ENTREGA A DIRECCION USD'!D3038-'TARIFA ENTREGA A DIRECCION USD'!D3037,2)</f>
        <v>0.54</v>
      </c>
      <c r="R3037" s="190">
        <v>3030</v>
      </c>
      <c r="S3037" s="200">
        <f>TRUNC((('TARIFA ENTREGA A DIRECCION USD'!C3037-'TARIFA ENTREGA A DIRECCION USD'!D3037)/'TARIFA ENTREGA A DIRECCION USD'!D3037)+1,3)</f>
        <v>0.72399999999999998</v>
      </c>
      <c r="T3037" s="200">
        <f>TRUNC(('TARIFA ENTREGA A DIRECCION USD'!E3037-'TARIFA ENTREGA A DIRECCION USD'!D3037)/'TARIFA ENTREGA A DIRECCION USD'!D3037,3)</f>
        <v>0.26</v>
      </c>
      <c r="U3037" s="200">
        <f>TRUNC(('TARIFA ENTREGA A DIRECCION USD'!F3037-'TARIFA ENTREGA A DIRECCION USD'!D3037)/'TARIFA ENTREGA A DIRECCION USD'!D3037,3)</f>
        <v>0.435</v>
      </c>
      <c r="V3037" s="200">
        <f>TRUNC(('TARIFA ENTREGA A DIRECCION USD'!G3037-'TARIFA ENTREGA A DIRECCION USD'!D3037)/'TARIFA ENTREGA A DIRECCION USD'!D3037,3)</f>
        <v>0.96699999999999997</v>
      </c>
      <c r="X3037" s="142">
        <v>16.12</v>
      </c>
      <c r="Y3037" s="190">
        <v>3030</v>
      </c>
      <c r="Z3037" s="200">
        <v>0.55000000000000004</v>
      </c>
      <c r="AA3037" s="200">
        <v>0.13</v>
      </c>
      <c r="AB3037" s="200">
        <v>0.3</v>
      </c>
      <c r="AC3037" s="200">
        <v>0.85</v>
      </c>
      <c r="AL3037"/>
      <c r="AM3037"/>
      <c r="AN3037"/>
      <c r="AO3037"/>
      <c r="AP3037"/>
      <c r="AQ3037"/>
      <c r="AR3037"/>
      <c r="AS3037"/>
      <c r="AT3037"/>
      <c r="AU3037"/>
    </row>
    <row r="3038" spans="17:47" x14ac:dyDescent="0.2">
      <c r="Q3038" s="142">
        <f>TRUNC('TARIFA ENTREGA A DIRECCION USD'!D3039-'TARIFA ENTREGA A DIRECCION USD'!D3038,2)</f>
        <v>0.54</v>
      </c>
      <c r="R3038" s="190">
        <v>3031</v>
      </c>
      <c r="S3038" s="200">
        <f>TRUNC((('TARIFA ENTREGA A DIRECCION USD'!C3038-'TARIFA ENTREGA A DIRECCION USD'!D3038)/'TARIFA ENTREGA A DIRECCION USD'!D3038)+1,3)</f>
        <v>0.72399999999999998</v>
      </c>
      <c r="T3038" s="200">
        <f>TRUNC(('TARIFA ENTREGA A DIRECCION USD'!E3038-'TARIFA ENTREGA A DIRECCION USD'!D3038)/'TARIFA ENTREGA A DIRECCION USD'!D3038,3)</f>
        <v>0.26</v>
      </c>
      <c r="U3038" s="200">
        <f>TRUNC(('TARIFA ENTREGA A DIRECCION USD'!F3038-'TARIFA ENTREGA A DIRECCION USD'!D3038)/'TARIFA ENTREGA A DIRECCION USD'!D3038,3)</f>
        <v>0.435</v>
      </c>
      <c r="V3038" s="200">
        <f>TRUNC(('TARIFA ENTREGA A DIRECCION USD'!G3038-'TARIFA ENTREGA A DIRECCION USD'!D3038)/'TARIFA ENTREGA A DIRECCION USD'!D3038,3)</f>
        <v>0.96699999999999997</v>
      </c>
      <c r="X3038" s="142">
        <v>16.12</v>
      </c>
      <c r="Y3038" s="190">
        <v>3031</v>
      </c>
      <c r="Z3038" s="200">
        <v>0.55000000000000004</v>
      </c>
      <c r="AA3038" s="200">
        <v>0.13</v>
      </c>
      <c r="AB3038" s="200">
        <v>0.3</v>
      </c>
      <c r="AC3038" s="200">
        <v>0.85</v>
      </c>
      <c r="AL3038"/>
      <c r="AM3038"/>
      <c r="AN3038"/>
      <c r="AO3038"/>
      <c r="AP3038"/>
      <c r="AQ3038"/>
      <c r="AR3038"/>
      <c r="AS3038"/>
      <c r="AT3038"/>
      <c r="AU3038"/>
    </row>
    <row r="3039" spans="17:47" x14ac:dyDescent="0.2">
      <c r="Q3039" s="142">
        <f>TRUNC('TARIFA ENTREGA A DIRECCION USD'!D3040-'TARIFA ENTREGA A DIRECCION USD'!D3039,2)</f>
        <v>0.54</v>
      </c>
      <c r="R3039" s="190">
        <v>3032</v>
      </c>
      <c r="S3039" s="200">
        <f>TRUNC((('TARIFA ENTREGA A DIRECCION USD'!C3039-'TARIFA ENTREGA A DIRECCION USD'!D3039)/'TARIFA ENTREGA A DIRECCION USD'!D3039)+1,3)</f>
        <v>0.72399999999999998</v>
      </c>
      <c r="T3039" s="200">
        <f>TRUNC(('TARIFA ENTREGA A DIRECCION USD'!E3039-'TARIFA ENTREGA A DIRECCION USD'!D3039)/'TARIFA ENTREGA A DIRECCION USD'!D3039,3)</f>
        <v>0.26</v>
      </c>
      <c r="U3039" s="200">
        <f>TRUNC(('TARIFA ENTREGA A DIRECCION USD'!F3039-'TARIFA ENTREGA A DIRECCION USD'!D3039)/'TARIFA ENTREGA A DIRECCION USD'!D3039,3)</f>
        <v>0.435</v>
      </c>
      <c r="V3039" s="200">
        <f>TRUNC(('TARIFA ENTREGA A DIRECCION USD'!G3039-'TARIFA ENTREGA A DIRECCION USD'!D3039)/'TARIFA ENTREGA A DIRECCION USD'!D3039,3)</f>
        <v>0.96699999999999997</v>
      </c>
      <c r="X3039" s="142">
        <v>16.12</v>
      </c>
      <c r="Y3039" s="190">
        <v>3032</v>
      </c>
      <c r="Z3039" s="200">
        <v>0.55000000000000004</v>
      </c>
      <c r="AA3039" s="200">
        <v>0.13</v>
      </c>
      <c r="AB3039" s="200">
        <v>0.3</v>
      </c>
      <c r="AC3039" s="200">
        <v>0.85</v>
      </c>
      <c r="AL3039"/>
      <c r="AM3039"/>
      <c r="AN3039"/>
      <c r="AO3039"/>
      <c r="AP3039"/>
      <c r="AQ3039"/>
      <c r="AR3039"/>
      <c r="AS3039"/>
      <c r="AT3039"/>
      <c r="AU3039"/>
    </row>
    <row r="3040" spans="17:47" x14ac:dyDescent="0.2">
      <c r="Q3040" s="142">
        <f>TRUNC('TARIFA ENTREGA A DIRECCION USD'!D3041-'TARIFA ENTREGA A DIRECCION USD'!D3040,2)</f>
        <v>0.54</v>
      </c>
      <c r="R3040" s="190">
        <v>3033</v>
      </c>
      <c r="S3040" s="200">
        <f>TRUNC((('TARIFA ENTREGA A DIRECCION USD'!C3040-'TARIFA ENTREGA A DIRECCION USD'!D3040)/'TARIFA ENTREGA A DIRECCION USD'!D3040)+1,3)</f>
        <v>0.72399999999999998</v>
      </c>
      <c r="T3040" s="200">
        <f>TRUNC(('TARIFA ENTREGA A DIRECCION USD'!E3040-'TARIFA ENTREGA A DIRECCION USD'!D3040)/'TARIFA ENTREGA A DIRECCION USD'!D3040,3)</f>
        <v>0.26</v>
      </c>
      <c r="U3040" s="200">
        <f>TRUNC(('TARIFA ENTREGA A DIRECCION USD'!F3040-'TARIFA ENTREGA A DIRECCION USD'!D3040)/'TARIFA ENTREGA A DIRECCION USD'!D3040,3)</f>
        <v>0.435</v>
      </c>
      <c r="V3040" s="200">
        <f>TRUNC(('TARIFA ENTREGA A DIRECCION USD'!G3040-'TARIFA ENTREGA A DIRECCION USD'!D3040)/'TARIFA ENTREGA A DIRECCION USD'!D3040,3)</f>
        <v>0.96699999999999997</v>
      </c>
      <c r="X3040" s="142">
        <v>16.12</v>
      </c>
      <c r="Y3040" s="190">
        <v>3033</v>
      </c>
      <c r="Z3040" s="200">
        <v>0.55000000000000004</v>
      </c>
      <c r="AA3040" s="200">
        <v>0.13</v>
      </c>
      <c r="AB3040" s="200">
        <v>0.3</v>
      </c>
      <c r="AC3040" s="200">
        <v>0.85</v>
      </c>
      <c r="AL3040"/>
      <c r="AM3040"/>
      <c r="AN3040"/>
      <c r="AO3040"/>
      <c r="AP3040"/>
      <c r="AQ3040"/>
      <c r="AR3040"/>
      <c r="AS3040"/>
      <c r="AT3040"/>
      <c r="AU3040"/>
    </row>
    <row r="3041" spans="17:47" x14ac:dyDescent="0.2">
      <c r="Q3041" s="142">
        <f>TRUNC('TARIFA ENTREGA A DIRECCION USD'!D3042-'TARIFA ENTREGA A DIRECCION USD'!D3041,2)</f>
        <v>0.54</v>
      </c>
      <c r="R3041" s="190">
        <v>3034</v>
      </c>
      <c r="S3041" s="200">
        <f>TRUNC((('TARIFA ENTREGA A DIRECCION USD'!C3041-'TARIFA ENTREGA A DIRECCION USD'!D3041)/'TARIFA ENTREGA A DIRECCION USD'!D3041)+1,3)</f>
        <v>0.72399999999999998</v>
      </c>
      <c r="T3041" s="200">
        <f>TRUNC(('TARIFA ENTREGA A DIRECCION USD'!E3041-'TARIFA ENTREGA A DIRECCION USD'!D3041)/'TARIFA ENTREGA A DIRECCION USD'!D3041,3)</f>
        <v>0.26</v>
      </c>
      <c r="U3041" s="200">
        <f>TRUNC(('TARIFA ENTREGA A DIRECCION USD'!F3041-'TARIFA ENTREGA A DIRECCION USD'!D3041)/'TARIFA ENTREGA A DIRECCION USD'!D3041,3)</f>
        <v>0.435</v>
      </c>
      <c r="V3041" s="200">
        <f>TRUNC(('TARIFA ENTREGA A DIRECCION USD'!G3041-'TARIFA ENTREGA A DIRECCION USD'!D3041)/'TARIFA ENTREGA A DIRECCION USD'!D3041,3)</f>
        <v>0.96699999999999997</v>
      </c>
      <c r="X3041" s="142">
        <v>16.12</v>
      </c>
      <c r="Y3041" s="190">
        <v>3034</v>
      </c>
      <c r="Z3041" s="200">
        <v>0.55000000000000004</v>
      </c>
      <c r="AA3041" s="200">
        <v>0.13</v>
      </c>
      <c r="AB3041" s="200">
        <v>0.3</v>
      </c>
      <c r="AC3041" s="200">
        <v>0.85</v>
      </c>
      <c r="AL3041"/>
      <c r="AM3041"/>
      <c r="AN3041"/>
      <c r="AO3041"/>
      <c r="AP3041"/>
      <c r="AQ3041"/>
      <c r="AR3041"/>
      <c r="AS3041"/>
      <c r="AT3041"/>
      <c r="AU3041"/>
    </row>
    <row r="3042" spans="17:47" x14ac:dyDescent="0.2">
      <c r="Q3042" s="142">
        <f>TRUNC('TARIFA ENTREGA A DIRECCION USD'!D3043-'TARIFA ENTREGA A DIRECCION USD'!D3042,2)</f>
        <v>0.54</v>
      </c>
      <c r="R3042" s="190">
        <v>3035</v>
      </c>
      <c r="S3042" s="200">
        <f>TRUNC((('TARIFA ENTREGA A DIRECCION USD'!C3042-'TARIFA ENTREGA A DIRECCION USD'!D3042)/'TARIFA ENTREGA A DIRECCION USD'!D3042)+1,3)</f>
        <v>0.72399999999999998</v>
      </c>
      <c r="T3042" s="200">
        <f>TRUNC(('TARIFA ENTREGA A DIRECCION USD'!E3042-'TARIFA ENTREGA A DIRECCION USD'!D3042)/'TARIFA ENTREGA A DIRECCION USD'!D3042,3)</f>
        <v>0.26</v>
      </c>
      <c r="U3042" s="200">
        <f>TRUNC(('TARIFA ENTREGA A DIRECCION USD'!F3042-'TARIFA ENTREGA A DIRECCION USD'!D3042)/'TARIFA ENTREGA A DIRECCION USD'!D3042,3)</f>
        <v>0.435</v>
      </c>
      <c r="V3042" s="200">
        <f>TRUNC(('TARIFA ENTREGA A DIRECCION USD'!G3042-'TARIFA ENTREGA A DIRECCION USD'!D3042)/'TARIFA ENTREGA A DIRECCION USD'!D3042,3)</f>
        <v>0.96699999999999997</v>
      </c>
      <c r="X3042" s="142">
        <v>16.12</v>
      </c>
      <c r="Y3042" s="190">
        <v>3035</v>
      </c>
      <c r="Z3042" s="200">
        <v>0.55000000000000004</v>
      </c>
      <c r="AA3042" s="200">
        <v>0.13</v>
      </c>
      <c r="AB3042" s="200">
        <v>0.3</v>
      </c>
      <c r="AC3042" s="200">
        <v>0.85</v>
      </c>
      <c r="AL3042"/>
      <c r="AM3042"/>
      <c r="AN3042"/>
      <c r="AO3042"/>
      <c r="AP3042"/>
      <c r="AQ3042"/>
      <c r="AR3042"/>
      <c r="AS3042"/>
      <c r="AT3042"/>
      <c r="AU3042"/>
    </row>
    <row r="3043" spans="17:47" x14ac:dyDescent="0.2">
      <c r="Q3043" s="142">
        <f>TRUNC('TARIFA ENTREGA A DIRECCION USD'!D3044-'TARIFA ENTREGA A DIRECCION USD'!D3043,2)</f>
        <v>0.54</v>
      </c>
      <c r="R3043" s="190">
        <v>3036</v>
      </c>
      <c r="S3043" s="200">
        <f>TRUNC((('TARIFA ENTREGA A DIRECCION USD'!C3043-'TARIFA ENTREGA A DIRECCION USD'!D3043)/'TARIFA ENTREGA A DIRECCION USD'!D3043)+1,3)</f>
        <v>0.72399999999999998</v>
      </c>
      <c r="T3043" s="200">
        <f>TRUNC(('TARIFA ENTREGA A DIRECCION USD'!E3043-'TARIFA ENTREGA A DIRECCION USD'!D3043)/'TARIFA ENTREGA A DIRECCION USD'!D3043,3)</f>
        <v>0.26</v>
      </c>
      <c r="U3043" s="200">
        <f>TRUNC(('TARIFA ENTREGA A DIRECCION USD'!F3043-'TARIFA ENTREGA A DIRECCION USD'!D3043)/'TARIFA ENTREGA A DIRECCION USD'!D3043,3)</f>
        <v>0.435</v>
      </c>
      <c r="V3043" s="200">
        <f>TRUNC(('TARIFA ENTREGA A DIRECCION USD'!G3043-'TARIFA ENTREGA A DIRECCION USD'!D3043)/'TARIFA ENTREGA A DIRECCION USD'!D3043,3)</f>
        <v>0.96699999999999997</v>
      </c>
      <c r="X3043" s="142">
        <v>16.12</v>
      </c>
      <c r="Y3043" s="190">
        <v>3036</v>
      </c>
      <c r="Z3043" s="200">
        <v>0.55000000000000004</v>
      </c>
      <c r="AA3043" s="200">
        <v>0.13</v>
      </c>
      <c r="AB3043" s="200">
        <v>0.3</v>
      </c>
      <c r="AC3043" s="200">
        <v>0.85</v>
      </c>
      <c r="AL3043"/>
      <c r="AM3043"/>
      <c r="AN3043"/>
      <c r="AO3043"/>
      <c r="AP3043"/>
      <c r="AQ3043"/>
      <c r="AR3043"/>
      <c r="AS3043"/>
      <c r="AT3043"/>
      <c r="AU3043"/>
    </row>
    <row r="3044" spans="17:47" x14ac:dyDescent="0.2">
      <c r="Q3044" s="142">
        <f>TRUNC('TARIFA ENTREGA A DIRECCION USD'!D3045-'TARIFA ENTREGA A DIRECCION USD'!D3044,2)</f>
        <v>0.54</v>
      </c>
      <c r="R3044" s="190">
        <v>3037</v>
      </c>
      <c r="S3044" s="200">
        <f>TRUNC((('TARIFA ENTREGA A DIRECCION USD'!C3044-'TARIFA ENTREGA A DIRECCION USD'!D3044)/'TARIFA ENTREGA A DIRECCION USD'!D3044)+1,3)</f>
        <v>0.72399999999999998</v>
      </c>
      <c r="T3044" s="200">
        <f>TRUNC(('TARIFA ENTREGA A DIRECCION USD'!E3044-'TARIFA ENTREGA A DIRECCION USD'!D3044)/'TARIFA ENTREGA A DIRECCION USD'!D3044,3)</f>
        <v>0.26</v>
      </c>
      <c r="U3044" s="200">
        <f>TRUNC(('TARIFA ENTREGA A DIRECCION USD'!F3044-'TARIFA ENTREGA A DIRECCION USD'!D3044)/'TARIFA ENTREGA A DIRECCION USD'!D3044,3)</f>
        <v>0.435</v>
      </c>
      <c r="V3044" s="200">
        <f>TRUNC(('TARIFA ENTREGA A DIRECCION USD'!G3044-'TARIFA ENTREGA A DIRECCION USD'!D3044)/'TARIFA ENTREGA A DIRECCION USD'!D3044,3)</f>
        <v>0.96699999999999997</v>
      </c>
      <c r="X3044" s="142">
        <v>16.12</v>
      </c>
      <c r="Y3044" s="190">
        <v>3037</v>
      </c>
      <c r="Z3044" s="200">
        <v>0.55000000000000004</v>
      </c>
      <c r="AA3044" s="200">
        <v>0.13</v>
      </c>
      <c r="AB3044" s="200">
        <v>0.3</v>
      </c>
      <c r="AC3044" s="200">
        <v>0.85</v>
      </c>
      <c r="AL3044"/>
      <c r="AM3044"/>
      <c r="AN3044"/>
      <c r="AO3044"/>
      <c r="AP3044"/>
      <c r="AQ3044"/>
      <c r="AR3044"/>
      <c r="AS3044"/>
      <c r="AT3044"/>
      <c r="AU3044"/>
    </row>
    <row r="3045" spans="17:47" x14ac:dyDescent="0.2">
      <c r="Q3045" s="142">
        <f>TRUNC('TARIFA ENTREGA A DIRECCION USD'!D3046-'TARIFA ENTREGA A DIRECCION USD'!D3045,2)</f>
        <v>0.54</v>
      </c>
      <c r="R3045" s="190">
        <v>3038</v>
      </c>
      <c r="S3045" s="200">
        <f>TRUNC((('TARIFA ENTREGA A DIRECCION USD'!C3045-'TARIFA ENTREGA A DIRECCION USD'!D3045)/'TARIFA ENTREGA A DIRECCION USD'!D3045)+1,3)</f>
        <v>0.72399999999999998</v>
      </c>
      <c r="T3045" s="200">
        <f>TRUNC(('TARIFA ENTREGA A DIRECCION USD'!E3045-'TARIFA ENTREGA A DIRECCION USD'!D3045)/'TARIFA ENTREGA A DIRECCION USD'!D3045,3)</f>
        <v>0.26</v>
      </c>
      <c r="U3045" s="200">
        <f>TRUNC(('TARIFA ENTREGA A DIRECCION USD'!F3045-'TARIFA ENTREGA A DIRECCION USD'!D3045)/'TARIFA ENTREGA A DIRECCION USD'!D3045,3)</f>
        <v>0.435</v>
      </c>
      <c r="V3045" s="200">
        <f>TRUNC(('TARIFA ENTREGA A DIRECCION USD'!G3045-'TARIFA ENTREGA A DIRECCION USD'!D3045)/'TARIFA ENTREGA A DIRECCION USD'!D3045,3)</f>
        <v>0.96699999999999997</v>
      </c>
      <c r="X3045" s="142">
        <v>16.12</v>
      </c>
      <c r="Y3045" s="190">
        <v>3038</v>
      </c>
      <c r="Z3045" s="200">
        <v>0.55000000000000004</v>
      </c>
      <c r="AA3045" s="200">
        <v>0.13</v>
      </c>
      <c r="AB3045" s="200">
        <v>0.3</v>
      </c>
      <c r="AC3045" s="200">
        <v>0.85</v>
      </c>
      <c r="AL3045"/>
      <c r="AM3045"/>
      <c r="AN3045"/>
      <c r="AO3045"/>
      <c r="AP3045"/>
      <c r="AQ3045"/>
      <c r="AR3045"/>
      <c r="AS3045"/>
      <c r="AT3045"/>
      <c r="AU3045"/>
    </row>
    <row r="3046" spans="17:47" x14ac:dyDescent="0.2">
      <c r="Q3046" s="142">
        <f>TRUNC('TARIFA ENTREGA A DIRECCION USD'!D3047-'TARIFA ENTREGA A DIRECCION USD'!D3046,2)</f>
        <v>0.54</v>
      </c>
      <c r="R3046" s="190">
        <v>3039</v>
      </c>
      <c r="S3046" s="200">
        <f>TRUNC((('TARIFA ENTREGA A DIRECCION USD'!C3046-'TARIFA ENTREGA A DIRECCION USD'!D3046)/'TARIFA ENTREGA A DIRECCION USD'!D3046)+1,3)</f>
        <v>0.72399999999999998</v>
      </c>
      <c r="T3046" s="200">
        <f>TRUNC(('TARIFA ENTREGA A DIRECCION USD'!E3046-'TARIFA ENTREGA A DIRECCION USD'!D3046)/'TARIFA ENTREGA A DIRECCION USD'!D3046,3)</f>
        <v>0.26</v>
      </c>
      <c r="U3046" s="200">
        <f>TRUNC(('TARIFA ENTREGA A DIRECCION USD'!F3046-'TARIFA ENTREGA A DIRECCION USD'!D3046)/'TARIFA ENTREGA A DIRECCION USD'!D3046,3)</f>
        <v>0.435</v>
      </c>
      <c r="V3046" s="200">
        <f>TRUNC(('TARIFA ENTREGA A DIRECCION USD'!G3046-'TARIFA ENTREGA A DIRECCION USD'!D3046)/'TARIFA ENTREGA A DIRECCION USD'!D3046,3)</f>
        <v>0.96699999999999997</v>
      </c>
      <c r="X3046" s="142">
        <v>16.12</v>
      </c>
      <c r="Y3046" s="190">
        <v>3039</v>
      </c>
      <c r="Z3046" s="200">
        <v>0.55000000000000004</v>
      </c>
      <c r="AA3046" s="200">
        <v>0.13</v>
      </c>
      <c r="AB3046" s="200">
        <v>0.3</v>
      </c>
      <c r="AC3046" s="200">
        <v>0.85</v>
      </c>
      <c r="AL3046"/>
      <c r="AM3046"/>
      <c r="AN3046"/>
      <c r="AO3046"/>
      <c r="AP3046"/>
      <c r="AQ3046"/>
      <c r="AR3046"/>
      <c r="AS3046"/>
      <c r="AT3046"/>
      <c r="AU3046"/>
    </row>
    <row r="3047" spans="17:47" x14ac:dyDescent="0.2">
      <c r="Q3047" s="142">
        <f>TRUNC('TARIFA ENTREGA A DIRECCION USD'!D3048-'TARIFA ENTREGA A DIRECCION USD'!D3047,2)</f>
        <v>0.54</v>
      </c>
      <c r="R3047" s="190">
        <v>3040</v>
      </c>
      <c r="S3047" s="200">
        <f>TRUNC((('TARIFA ENTREGA A DIRECCION USD'!C3047-'TARIFA ENTREGA A DIRECCION USD'!D3047)/'TARIFA ENTREGA A DIRECCION USD'!D3047)+1,3)</f>
        <v>0.72399999999999998</v>
      </c>
      <c r="T3047" s="200">
        <f>TRUNC(('TARIFA ENTREGA A DIRECCION USD'!E3047-'TARIFA ENTREGA A DIRECCION USD'!D3047)/'TARIFA ENTREGA A DIRECCION USD'!D3047,3)</f>
        <v>0.26</v>
      </c>
      <c r="U3047" s="200">
        <f>TRUNC(('TARIFA ENTREGA A DIRECCION USD'!F3047-'TARIFA ENTREGA A DIRECCION USD'!D3047)/'TARIFA ENTREGA A DIRECCION USD'!D3047,3)</f>
        <v>0.435</v>
      </c>
      <c r="V3047" s="200">
        <f>TRUNC(('TARIFA ENTREGA A DIRECCION USD'!G3047-'TARIFA ENTREGA A DIRECCION USD'!D3047)/'TARIFA ENTREGA A DIRECCION USD'!D3047,3)</f>
        <v>0.96699999999999997</v>
      </c>
      <c r="X3047" s="142">
        <v>16.12</v>
      </c>
      <c r="Y3047" s="190">
        <v>3040</v>
      </c>
      <c r="Z3047" s="200">
        <v>0.55000000000000004</v>
      </c>
      <c r="AA3047" s="200">
        <v>0.13</v>
      </c>
      <c r="AB3047" s="200">
        <v>0.3</v>
      </c>
      <c r="AC3047" s="200">
        <v>0.85</v>
      </c>
      <c r="AL3047"/>
      <c r="AM3047"/>
      <c r="AN3047"/>
      <c r="AO3047"/>
      <c r="AP3047"/>
      <c r="AQ3047"/>
      <c r="AR3047"/>
      <c r="AS3047"/>
      <c r="AT3047"/>
      <c r="AU3047"/>
    </row>
    <row r="3048" spans="17:47" x14ac:dyDescent="0.2">
      <c r="Q3048" s="142">
        <f>TRUNC('TARIFA ENTREGA A DIRECCION USD'!D3049-'TARIFA ENTREGA A DIRECCION USD'!D3048,2)</f>
        <v>0.54</v>
      </c>
      <c r="R3048" s="190">
        <v>3041</v>
      </c>
      <c r="S3048" s="200">
        <f>TRUNC((('TARIFA ENTREGA A DIRECCION USD'!C3048-'TARIFA ENTREGA A DIRECCION USD'!D3048)/'TARIFA ENTREGA A DIRECCION USD'!D3048)+1,3)</f>
        <v>0.72399999999999998</v>
      </c>
      <c r="T3048" s="200">
        <f>TRUNC(('TARIFA ENTREGA A DIRECCION USD'!E3048-'TARIFA ENTREGA A DIRECCION USD'!D3048)/'TARIFA ENTREGA A DIRECCION USD'!D3048,3)</f>
        <v>0.26</v>
      </c>
      <c r="U3048" s="200">
        <f>TRUNC(('TARIFA ENTREGA A DIRECCION USD'!F3048-'TARIFA ENTREGA A DIRECCION USD'!D3048)/'TARIFA ENTREGA A DIRECCION USD'!D3048,3)</f>
        <v>0.435</v>
      </c>
      <c r="V3048" s="200">
        <f>TRUNC(('TARIFA ENTREGA A DIRECCION USD'!G3048-'TARIFA ENTREGA A DIRECCION USD'!D3048)/'TARIFA ENTREGA A DIRECCION USD'!D3048,3)</f>
        <v>0.96699999999999997</v>
      </c>
      <c r="X3048" s="142">
        <v>16.12</v>
      </c>
      <c r="Y3048" s="190">
        <v>3041</v>
      </c>
      <c r="Z3048" s="200">
        <v>0.55000000000000004</v>
      </c>
      <c r="AA3048" s="200">
        <v>0.13</v>
      </c>
      <c r="AB3048" s="200">
        <v>0.3</v>
      </c>
      <c r="AC3048" s="200">
        <v>0.85</v>
      </c>
      <c r="AL3048"/>
      <c r="AM3048"/>
      <c r="AN3048"/>
      <c r="AO3048"/>
      <c r="AP3048"/>
      <c r="AQ3048"/>
      <c r="AR3048"/>
      <c r="AS3048"/>
      <c r="AT3048"/>
      <c r="AU3048"/>
    </row>
    <row r="3049" spans="17:47" x14ac:dyDescent="0.2">
      <c r="Q3049" s="142">
        <f>TRUNC('TARIFA ENTREGA A DIRECCION USD'!D3050-'TARIFA ENTREGA A DIRECCION USD'!D3049,2)</f>
        <v>0.54</v>
      </c>
      <c r="R3049" s="190">
        <v>3042</v>
      </c>
      <c r="S3049" s="200">
        <f>TRUNC((('TARIFA ENTREGA A DIRECCION USD'!C3049-'TARIFA ENTREGA A DIRECCION USD'!D3049)/'TARIFA ENTREGA A DIRECCION USD'!D3049)+1,3)</f>
        <v>0.72399999999999998</v>
      </c>
      <c r="T3049" s="200">
        <f>TRUNC(('TARIFA ENTREGA A DIRECCION USD'!E3049-'TARIFA ENTREGA A DIRECCION USD'!D3049)/'TARIFA ENTREGA A DIRECCION USD'!D3049,3)</f>
        <v>0.26</v>
      </c>
      <c r="U3049" s="200">
        <f>TRUNC(('TARIFA ENTREGA A DIRECCION USD'!F3049-'TARIFA ENTREGA A DIRECCION USD'!D3049)/'TARIFA ENTREGA A DIRECCION USD'!D3049,3)</f>
        <v>0.435</v>
      </c>
      <c r="V3049" s="200">
        <f>TRUNC(('TARIFA ENTREGA A DIRECCION USD'!G3049-'TARIFA ENTREGA A DIRECCION USD'!D3049)/'TARIFA ENTREGA A DIRECCION USD'!D3049,3)</f>
        <v>0.96699999999999997</v>
      </c>
      <c r="X3049" s="142">
        <v>16.12</v>
      </c>
      <c r="Y3049" s="190">
        <v>3042</v>
      </c>
      <c r="Z3049" s="200">
        <v>0.55000000000000004</v>
      </c>
      <c r="AA3049" s="200">
        <v>0.13</v>
      </c>
      <c r="AB3049" s="200">
        <v>0.3</v>
      </c>
      <c r="AC3049" s="200">
        <v>0.85</v>
      </c>
      <c r="AL3049"/>
      <c r="AM3049"/>
      <c r="AN3049"/>
      <c r="AO3049"/>
      <c r="AP3049"/>
      <c r="AQ3049"/>
      <c r="AR3049"/>
      <c r="AS3049"/>
      <c r="AT3049"/>
      <c r="AU3049"/>
    </row>
    <row r="3050" spans="17:47" x14ac:dyDescent="0.2">
      <c r="Q3050" s="142">
        <f>TRUNC('TARIFA ENTREGA A DIRECCION USD'!D3051-'TARIFA ENTREGA A DIRECCION USD'!D3050,2)</f>
        <v>0.54</v>
      </c>
      <c r="R3050" s="190">
        <v>3043</v>
      </c>
      <c r="S3050" s="200">
        <f>TRUNC((('TARIFA ENTREGA A DIRECCION USD'!C3050-'TARIFA ENTREGA A DIRECCION USD'!D3050)/'TARIFA ENTREGA A DIRECCION USD'!D3050)+1,3)</f>
        <v>0.72399999999999998</v>
      </c>
      <c r="T3050" s="200">
        <f>TRUNC(('TARIFA ENTREGA A DIRECCION USD'!E3050-'TARIFA ENTREGA A DIRECCION USD'!D3050)/'TARIFA ENTREGA A DIRECCION USD'!D3050,3)</f>
        <v>0.26</v>
      </c>
      <c r="U3050" s="200">
        <f>TRUNC(('TARIFA ENTREGA A DIRECCION USD'!F3050-'TARIFA ENTREGA A DIRECCION USD'!D3050)/'TARIFA ENTREGA A DIRECCION USD'!D3050,3)</f>
        <v>0.435</v>
      </c>
      <c r="V3050" s="200">
        <f>TRUNC(('TARIFA ENTREGA A DIRECCION USD'!G3050-'TARIFA ENTREGA A DIRECCION USD'!D3050)/'TARIFA ENTREGA A DIRECCION USD'!D3050,3)</f>
        <v>0.96699999999999997</v>
      </c>
      <c r="X3050" s="142">
        <v>16.12</v>
      </c>
      <c r="Y3050" s="190">
        <v>3043</v>
      </c>
      <c r="Z3050" s="200">
        <v>0.55000000000000004</v>
      </c>
      <c r="AA3050" s="200">
        <v>0.13</v>
      </c>
      <c r="AB3050" s="200">
        <v>0.3</v>
      </c>
      <c r="AC3050" s="200">
        <v>0.85</v>
      </c>
      <c r="AL3050"/>
      <c r="AM3050"/>
      <c r="AN3050"/>
      <c r="AO3050"/>
      <c r="AP3050"/>
      <c r="AQ3050"/>
      <c r="AR3050"/>
      <c r="AS3050"/>
      <c r="AT3050"/>
      <c r="AU3050"/>
    </row>
    <row r="3051" spans="17:47" x14ac:dyDescent="0.2">
      <c r="Q3051" s="142">
        <f>TRUNC('TARIFA ENTREGA A DIRECCION USD'!D3052-'TARIFA ENTREGA A DIRECCION USD'!D3051,2)</f>
        <v>0.54</v>
      </c>
      <c r="R3051" s="190">
        <v>3044</v>
      </c>
      <c r="S3051" s="200">
        <f>TRUNC((('TARIFA ENTREGA A DIRECCION USD'!C3051-'TARIFA ENTREGA A DIRECCION USD'!D3051)/'TARIFA ENTREGA A DIRECCION USD'!D3051)+1,3)</f>
        <v>0.72399999999999998</v>
      </c>
      <c r="T3051" s="200">
        <f>TRUNC(('TARIFA ENTREGA A DIRECCION USD'!E3051-'TARIFA ENTREGA A DIRECCION USD'!D3051)/'TARIFA ENTREGA A DIRECCION USD'!D3051,3)</f>
        <v>0.26</v>
      </c>
      <c r="U3051" s="200">
        <f>TRUNC(('TARIFA ENTREGA A DIRECCION USD'!F3051-'TARIFA ENTREGA A DIRECCION USD'!D3051)/'TARIFA ENTREGA A DIRECCION USD'!D3051,3)</f>
        <v>0.435</v>
      </c>
      <c r="V3051" s="200">
        <f>TRUNC(('TARIFA ENTREGA A DIRECCION USD'!G3051-'TARIFA ENTREGA A DIRECCION USD'!D3051)/'TARIFA ENTREGA A DIRECCION USD'!D3051,3)</f>
        <v>0.96699999999999997</v>
      </c>
      <c r="X3051" s="142">
        <v>16.12</v>
      </c>
      <c r="Y3051" s="190">
        <v>3044</v>
      </c>
      <c r="Z3051" s="200">
        <v>0.55000000000000004</v>
      </c>
      <c r="AA3051" s="200">
        <v>0.13</v>
      </c>
      <c r="AB3051" s="200">
        <v>0.3</v>
      </c>
      <c r="AC3051" s="200">
        <v>0.85</v>
      </c>
      <c r="AL3051"/>
      <c r="AM3051"/>
      <c r="AN3051"/>
      <c r="AO3051"/>
      <c r="AP3051"/>
      <c r="AQ3051"/>
      <c r="AR3051"/>
      <c r="AS3051"/>
      <c r="AT3051"/>
      <c r="AU3051"/>
    </row>
    <row r="3052" spans="17:47" x14ac:dyDescent="0.2">
      <c r="Q3052" s="142">
        <f>TRUNC('TARIFA ENTREGA A DIRECCION USD'!D3053-'TARIFA ENTREGA A DIRECCION USD'!D3052,2)</f>
        <v>0.54</v>
      </c>
      <c r="R3052" s="190">
        <v>3045</v>
      </c>
      <c r="S3052" s="200">
        <f>TRUNC((('TARIFA ENTREGA A DIRECCION USD'!C3052-'TARIFA ENTREGA A DIRECCION USD'!D3052)/'TARIFA ENTREGA A DIRECCION USD'!D3052)+1,3)</f>
        <v>0.72399999999999998</v>
      </c>
      <c r="T3052" s="200">
        <f>TRUNC(('TARIFA ENTREGA A DIRECCION USD'!E3052-'TARIFA ENTREGA A DIRECCION USD'!D3052)/'TARIFA ENTREGA A DIRECCION USD'!D3052,3)</f>
        <v>0.26</v>
      </c>
      <c r="U3052" s="200">
        <f>TRUNC(('TARIFA ENTREGA A DIRECCION USD'!F3052-'TARIFA ENTREGA A DIRECCION USD'!D3052)/'TARIFA ENTREGA A DIRECCION USD'!D3052,3)</f>
        <v>0.435</v>
      </c>
      <c r="V3052" s="200">
        <f>TRUNC(('TARIFA ENTREGA A DIRECCION USD'!G3052-'TARIFA ENTREGA A DIRECCION USD'!D3052)/'TARIFA ENTREGA A DIRECCION USD'!D3052,3)</f>
        <v>0.96699999999999997</v>
      </c>
      <c r="X3052" s="142">
        <v>16.12</v>
      </c>
      <c r="Y3052" s="190">
        <v>3045</v>
      </c>
      <c r="Z3052" s="200">
        <v>0.55000000000000004</v>
      </c>
      <c r="AA3052" s="200">
        <v>0.13</v>
      </c>
      <c r="AB3052" s="200">
        <v>0.3</v>
      </c>
      <c r="AC3052" s="200">
        <v>0.85</v>
      </c>
      <c r="AL3052"/>
      <c r="AM3052"/>
      <c r="AN3052"/>
      <c r="AO3052"/>
      <c r="AP3052"/>
      <c r="AQ3052"/>
      <c r="AR3052"/>
      <c r="AS3052"/>
      <c r="AT3052"/>
      <c r="AU3052"/>
    </row>
    <row r="3053" spans="17:47" x14ac:dyDescent="0.2">
      <c r="Q3053" s="142">
        <f>TRUNC('TARIFA ENTREGA A DIRECCION USD'!D3054-'TARIFA ENTREGA A DIRECCION USD'!D3053,2)</f>
        <v>0.54</v>
      </c>
      <c r="R3053" s="190">
        <v>3046</v>
      </c>
      <c r="S3053" s="200">
        <f>TRUNC((('TARIFA ENTREGA A DIRECCION USD'!C3053-'TARIFA ENTREGA A DIRECCION USD'!D3053)/'TARIFA ENTREGA A DIRECCION USD'!D3053)+1,3)</f>
        <v>0.72399999999999998</v>
      </c>
      <c r="T3053" s="200">
        <f>TRUNC(('TARIFA ENTREGA A DIRECCION USD'!E3053-'TARIFA ENTREGA A DIRECCION USD'!D3053)/'TARIFA ENTREGA A DIRECCION USD'!D3053,3)</f>
        <v>0.26</v>
      </c>
      <c r="U3053" s="200">
        <f>TRUNC(('TARIFA ENTREGA A DIRECCION USD'!F3053-'TARIFA ENTREGA A DIRECCION USD'!D3053)/'TARIFA ENTREGA A DIRECCION USD'!D3053,3)</f>
        <v>0.435</v>
      </c>
      <c r="V3053" s="200">
        <f>TRUNC(('TARIFA ENTREGA A DIRECCION USD'!G3053-'TARIFA ENTREGA A DIRECCION USD'!D3053)/'TARIFA ENTREGA A DIRECCION USD'!D3053,3)</f>
        <v>0.96699999999999997</v>
      </c>
      <c r="X3053" s="142">
        <v>16.12</v>
      </c>
      <c r="Y3053" s="190">
        <v>3046</v>
      </c>
      <c r="Z3053" s="200">
        <v>0.55000000000000004</v>
      </c>
      <c r="AA3053" s="200">
        <v>0.13</v>
      </c>
      <c r="AB3053" s="200">
        <v>0.3</v>
      </c>
      <c r="AC3053" s="200">
        <v>0.85</v>
      </c>
      <c r="AL3053"/>
      <c r="AM3053"/>
      <c r="AN3053"/>
      <c r="AO3053"/>
      <c r="AP3053"/>
      <c r="AQ3053"/>
      <c r="AR3053"/>
      <c r="AS3053"/>
      <c r="AT3053"/>
      <c r="AU3053"/>
    </row>
    <row r="3054" spans="17:47" x14ac:dyDescent="0.2">
      <c r="Q3054" s="142">
        <f>TRUNC('TARIFA ENTREGA A DIRECCION USD'!D3055-'TARIFA ENTREGA A DIRECCION USD'!D3054,2)</f>
        <v>0.54</v>
      </c>
      <c r="R3054" s="190">
        <v>3047</v>
      </c>
      <c r="S3054" s="200">
        <f>TRUNC((('TARIFA ENTREGA A DIRECCION USD'!C3054-'TARIFA ENTREGA A DIRECCION USD'!D3054)/'TARIFA ENTREGA A DIRECCION USD'!D3054)+1,3)</f>
        <v>0.72399999999999998</v>
      </c>
      <c r="T3054" s="200">
        <f>TRUNC(('TARIFA ENTREGA A DIRECCION USD'!E3054-'TARIFA ENTREGA A DIRECCION USD'!D3054)/'TARIFA ENTREGA A DIRECCION USD'!D3054,3)</f>
        <v>0.26</v>
      </c>
      <c r="U3054" s="200">
        <f>TRUNC(('TARIFA ENTREGA A DIRECCION USD'!F3054-'TARIFA ENTREGA A DIRECCION USD'!D3054)/'TARIFA ENTREGA A DIRECCION USD'!D3054,3)</f>
        <v>0.435</v>
      </c>
      <c r="V3054" s="200">
        <f>TRUNC(('TARIFA ENTREGA A DIRECCION USD'!G3054-'TARIFA ENTREGA A DIRECCION USD'!D3054)/'TARIFA ENTREGA A DIRECCION USD'!D3054,3)</f>
        <v>0.96699999999999997</v>
      </c>
      <c r="X3054" s="142">
        <v>16.12</v>
      </c>
      <c r="Y3054" s="190">
        <v>3047</v>
      </c>
      <c r="Z3054" s="200">
        <v>0.55000000000000004</v>
      </c>
      <c r="AA3054" s="200">
        <v>0.13</v>
      </c>
      <c r="AB3054" s="200">
        <v>0.3</v>
      </c>
      <c r="AC3054" s="200">
        <v>0.85</v>
      </c>
      <c r="AL3054"/>
      <c r="AM3054"/>
      <c r="AN3054"/>
      <c r="AO3054"/>
      <c r="AP3054"/>
      <c r="AQ3054"/>
      <c r="AR3054"/>
      <c r="AS3054"/>
      <c r="AT3054"/>
      <c r="AU3054"/>
    </row>
    <row r="3055" spans="17:47" x14ac:dyDescent="0.2">
      <c r="Q3055" s="142">
        <f>TRUNC('TARIFA ENTREGA A DIRECCION USD'!D3056-'TARIFA ENTREGA A DIRECCION USD'!D3055,2)</f>
        <v>0.54</v>
      </c>
      <c r="R3055" s="190">
        <v>3048</v>
      </c>
      <c r="S3055" s="200">
        <f>TRUNC((('TARIFA ENTREGA A DIRECCION USD'!C3055-'TARIFA ENTREGA A DIRECCION USD'!D3055)/'TARIFA ENTREGA A DIRECCION USD'!D3055)+1,3)</f>
        <v>0.72399999999999998</v>
      </c>
      <c r="T3055" s="200">
        <f>TRUNC(('TARIFA ENTREGA A DIRECCION USD'!E3055-'TARIFA ENTREGA A DIRECCION USD'!D3055)/'TARIFA ENTREGA A DIRECCION USD'!D3055,3)</f>
        <v>0.26</v>
      </c>
      <c r="U3055" s="200">
        <f>TRUNC(('TARIFA ENTREGA A DIRECCION USD'!F3055-'TARIFA ENTREGA A DIRECCION USD'!D3055)/'TARIFA ENTREGA A DIRECCION USD'!D3055,3)</f>
        <v>0.435</v>
      </c>
      <c r="V3055" s="200">
        <f>TRUNC(('TARIFA ENTREGA A DIRECCION USD'!G3055-'TARIFA ENTREGA A DIRECCION USD'!D3055)/'TARIFA ENTREGA A DIRECCION USD'!D3055,3)</f>
        <v>0.96699999999999997</v>
      </c>
      <c r="X3055" s="142">
        <v>16.12</v>
      </c>
      <c r="Y3055" s="190">
        <v>3048</v>
      </c>
      <c r="Z3055" s="200">
        <v>0.55000000000000004</v>
      </c>
      <c r="AA3055" s="200">
        <v>0.13</v>
      </c>
      <c r="AB3055" s="200">
        <v>0.3</v>
      </c>
      <c r="AC3055" s="200">
        <v>0.85</v>
      </c>
      <c r="AL3055"/>
      <c r="AM3055"/>
      <c r="AN3055"/>
      <c r="AO3055"/>
      <c r="AP3055"/>
      <c r="AQ3055"/>
      <c r="AR3055"/>
      <c r="AS3055"/>
      <c r="AT3055"/>
      <c r="AU3055"/>
    </row>
    <row r="3056" spans="17:47" x14ac:dyDescent="0.2">
      <c r="Q3056" s="142">
        <f>TRUNC('TARIFA ENTREGA A DIRECCION USD'!D3057-'TARIFA ENTREGA A DIRECCION USD'!D3056,2)</f>
        <v>0.54</v>
      </c>
      <c r="R3056" s="190">
        <v>3049</v>
      </c>
      <c r="S3056" s="200">
        <f>TRUNC((('TARIFA ENTREGA A DIRECCION USD'!C3056-'TARIFA ENTREGA A DIRECCION USD'!D3056)/'TARIFA ENTREGA A DIRECCION USD'!D3056)+1,3)</f>
        <v>0.72399999999999998</v>
      </c>
      <c r="T3056" s="200">
        <f>TRUNC(('TARIFA ENTREGA A DIRECCION USD'!E3056-'TARIFA ENTREGA A DIRECCION USD'!D3056)/'TARIFA ENTREGA A DIRECCION USD'!D3056,3)</f>
        <v>0.26</v>
      </c>
      <c r="U3056" s="200">
        <f>TRUNC(('TARIFA ENTREGA A DIRECCION USD'!F3056-'TARIFA ENTREGA A DIRECCION USD'!D3056)/'TARIFA ENTREGA A DIRECCION USD'!D3056,3)</f>
        <v>0.435</v>
      </c>
      <c r="V3056" s="200">
        <f>TRUNC(('TARIFA ENTREGA A DIRECCION USD'!G3056-'TARIFA ENTREGA A DIRECCION USD'!D3056)/'TARIFA ENTREGA A DIRECCION USD'!D3056,3)</f>
        <v>0.96699999999999997</v>
      </c>
      <c r="X3056" s="142">
        <v>16.12</v>
      </c>
      <c r="Y3056" s="190">
        <v>3049</v>
      </c>
      <c r="Z3056" s="200">
        <v>0.55000000000000004</v>
      </c>
      <c r="AA3056" s="200">
        <v>0.13</v>
      </c>
      <c r="AB3056" s="200">
        <v>0.3</v>
      </c>
      <c r="AC3056" s="200">
        <v>0.85</v>
      </c>
      <c r="AL3056"/>
      <c r="AM3056"/>
      <c r="AN3056"/>
      <c r="AO3056"/>
      <c r="AP3056"/>
      <c r="AQ3056"/>
      <c r="AR3056"/>
      <c r="AS3056"/>
      <c r="AT3056"/>
      <c r="AU3056"/>
    </row>
    <row r="3057" spans="17:47" x14ac:dyDescent="0.2">
      <c r="Q3057" s="142">
        <f>TRUNC('TARIFA ENTREGA A DIRECCION USD'!D3058-'TARIFA ENTREGA A DIRECCION USD'!D3057,2)</f>
        <v>0.54</v>
      </c>
      <c r="R3057" s="190">
        <v>3050</v>
      </c>
      <c r="S3057" s="200">
        <f>TRUNC((('TARIFA ENTREGA A DIRECCION USD'!C3057-'TARIFA ENTREGA A DIRECCION USD'!D3057)/'TARIFA ENTREGA A DIRECCION USD'!D3057)+1,3)</f>
        <v>0.72399999999999998</v>
      </c>
      <c r="T3057" s="200">
        <f>TRUNC(('TARIFA ENTREGA A DIRECCION USD'!E3057-'TARIFA ENTREGA A DIRECCION USD'!D3057)/'TARIFA ENTREGA A DIRECCION USD'!D3057,3)</f>
        <v>0.26</v>
      </c>
      <c r="U3057" s="200">
        <f>TRUNC(('TARIFA ENTREGA A DIRECCION USD'!F3057-'TARIFA ENTREGA A DIRECCION USD'!D3057)/'TARIFA ENTREGA A DIRECCION USD'!D3057,3)</f>
        <v>0.435</v>
      </c>
      <c r="V3057" s="200">
        <f>TRUNC(('TARIFA ENTREGA A DIRECCION USD'!G3057-'TARIFA ENTREGA A DIRECCION USD'!D3057)/'TARIFA ENTREGA A DIRECCION USD'!D3057,3)</f>
        <v>0.96699999999999997</v>
      </c>
      <c r="X3057" s="142">
        <v>16.12</v>
      </c>
      <c r="Y3057" s="190">
        <v>3050</v>
      </c>
      <c r="Z3057" s="200">
        <v>0.55000000000000004</v>
      </c>
      <c r="AA3057" s="200">
        <v>0.13</v>
      </c>
      <c r="AB3057" s="200">
        <v>0.3</v>
      </c>
      <c r="AC3057" s="200">
        <v>0.85</v>
      </c>
      <c r="AL3057"/>
      <c r="AM3057"/>
      <c r="AN3057"/>
      <c r="AO3057"/>
      <c r="AP3057"/>
      <c r="AQ3057"/>
      <c r="AR3057"/>
      <c r="AS3057"/>
      <c r="AT3057"/>
      <c r="AU3057"/>
    </row>
    <row r="3058" spans="17:47" x14ac:dyDescent="0.2">
      <c r="Q3058" s="142">
        <f>TRUNC('TARIFA ENTREGA A DIRECCION USD'!D3059-'TARIFA ENTREGA A DIRECCION USD'!D3058,2)</f>
        <v>0.54</v>
      </c>
      <c r="R3058" s="190">
        <v>3051</v>
      </c>
      <c r="S3058" s="200">
        <f>TRUNC((('TARIFA ENTREGA A DIRECCION USD'!C3058-'TARIFA ENTREGA A DIRECCION USD'!D3058)/'TARIFA ENTREGA A DIRECCION USD'!D3058)+1,3)</f>
        <v>0.72399999999999998</v>
      </c>
      <c r="T3058" s="200">
        <f>TRUNC(('TARIFA ENTREGA A DIRECCION USD'!E3058-'TARIFA ENTREGA A DIRECCION USD'!D3058)/'TARIFA ENTREGA A DIRECCION USD'!D3058,3)</f>
        <v>0.26</v>
      </c>
      <c r="U3058" s="200">
        <f>TRUNC(('TARIFA ENTREGA A DIRECCION USD'!F3058-'TARIFA ENTREGA A DIRECCION USD'!D3058)/'TARIFA ENTREGA A DIRECCION USD'!D3058,3)</f>
        <v>0.435</v>
      </c>
      <c r="V3058" s="200">
        <f>TRUNC(('TARIFA ENTREGA A DIRECCION USD'!G3058-'TARIFA ENTREGA A DIRECCION USD'!D3058)/'TARIFA ENTREGA A DIRECCION USD'!D3058,3)</f>
        <v>0.96699999999999997</v>
      </c>
      <c r="X3058" s="142">
        <v>16.12</v>
      </c>
      <c r="Y3058" s="190">
        <v>3051</v>
      </c>
      <c r="Z3058" s="200">
        <v>0.55000000000000004</v>
      </c>
      <c r="AA3058" s="200">
        <v>0.13</v>
      </c>
      <c r="AB3058" s="200">
        <v>0.3</v>
      </c>
      <c r="AC3058" s="200">
        <v>0.85</v>
      </c>
      <c r="AL3058"/>
      <c r="AM3058"/>
      <c r="AN3058"/>
      <c r="AO3058"/>
      <c r="AP3058"/>
      <c r="AQ3058"/>
      <c r="AR3058"/>
      <c r="AS3058"/>
      <c r="AT3058"/>
      <c r="AU3058"/>
    </row>
    <row r="3059" spans="17:47" x14ac:dyDescent="0.2">
      <c r="Q3059" s="142">
        <f>TRUNC('TARIFA ENTREGA A DIRECCION USD'!D3060-'TARIFA ENTREGA A DIRECCION USD'!D3059,2)</f>
        <v>0.54</v>
      </c>
      <c r="R3059" s="190">
        <v>3052</v>
      </c>
      <c r="S3059" s="200">
        <f>TRUNC((('TARIFA ENTREGA A DIRECCION USD'!C3059-'TARIFA ENTREGA A DIRECCION USD'!D3059)/'TARIFA ENTREGA A DIRECCION USD'!D3059)+1,3)</f>
        <v>0.72399999999999998</v>
      </c>
      <c r="T3059" s="200">
        <f>TRUNC(('TARIFA ENTREGA A DIRECCION USD'!E3059-'TARIFA ENTREGA A DIRECCION USD'!D3059)/'TARIFA ENTREGA A DIRECCION USD'!D3059,3)</f>
        <v>0.26</v>
      </c>
      <c r="U3059" s="200">
        <f>TRUNC(('TARIFA ENTREGA A DIRECCION USD'!F3059-'TARIFA ENTREGA A DIRECCION USD'!D3059)/'TARIFA ENTREGA A DIRECCION USD'!D3059,3)</f>
        <v>0.435</v>
      </c>
      <c r="V3059" s="200">
        <f>TRUNC(('TARIFA ENTREGA A DIRECCION USD'!G3059-'TARIFA ENTREGA A DIRECCION USD'!D3059)/'TARIFA ENTREGA A DIRECCION USD'!D3059,3)</f>
        <v>0.96699999999999997</v>
      </c>
      <c r="X3059" s="142">
        <v>16.12</v>
      </c>
      <c r="Y3059" s="190">
        <v>3052</v>
      </c>
      <c r="Z3059" s="200">
        <v>0.55000000000000004</v>
      </c>
      <c r="AA3059" s="200">
        <v>0.13</v>
      </c>
      <c r="AB3059" s="200">
        <v>0.3</v>
      </c>
      <c r="AC3059" s="200">
        <v>0.85</v>
      </c>
      <c r="AL3059"/>
      <c r="AM3059"/>
      <c r="AN3059"/>
      <c r="AO3059"/>
      <c r="AP3059"/>
      <c r="AQ3059"/>
      <c r="AR3059"/>
      <c r="AS3059"/>
      <c r="AT3059"/>
      <c r="AU3059"/>
    </row>
    <row r="3060" spans="17:47" x14ac:dyDescent="0.2">
      <c r="Q3060" s="142">
        <f>TRUNC('TARIFA ENTREGA A DIRECCION USD'!D3061-'TARIFA ENTREGA A DIRECCION USD'!D3060,2)</f>
        <v>0.54</v>
      </c>
      <c r="R3060" s="190">
        <v>3053</v>
      </c>
      <c r="S3060" s="200">
        <f>TRUNC((('TARIFA ENTREGA A DIRECCION USD'!C3060-'TARIFA ENTREGA A DIRECCION USD'!D3060)/'TARIFA ENTREGA A DIRECCION USD'!D3060)+1,3)</f>
        <v>0.72399999999999998</v>
      </c>
      <c r="T3060" s="200">
        <f>TRUNC(('TARIFA ENTREGA A DIRECCION USD'!E3060-'TARIFA ENTREGA A DIRECCION USD'!D3060)/'TARIFA ENTREGA A DIRECCION USD'!D3060,3)</f>
        <v>0.26</v>
      </c>
      <c r="U3060" s="200">
        <f>TRUNC(('TARIFA ENTREGA A DIRECCION USD'!F3060-'TARIFA ENTREGA A DIRECCION USD'!D3060)/'TARIFA ENTREGA A DIRECCION USD'!D3060,3)</f>
        <v>0.435</v>
      </c>
      <c r="V3060" s="200">
        <f>TRUNC(('TARIFA ENTREGA A DIRECCION USD'!G3060-'TARIFA ENTREGA A DIRECCION USD'!D3060)/'TARIFA ENTREGA A DIRECCION USD'!D3060,3)</f>
        <v>0.96699999999999997</v>
      </c>
      <c r="X3060" s="142">
        <v>16.12</v>
      </c>
      <c r="Y3060" s="190">
        <v>3053</v>
      </c>
      <c r="Z3060" s="200">
        <v>0.55000000000000004</v>
      </c>
      <c r="AA3060" s="200">
        <v>0.13</v>
      </c>
      <c r="AB3060" s="200">
        <v>0.3</v>
      </c>
      <c r="AC3060" s="200">
        <v>0.85</v>
      </c>
      <c r="AL3060"/>
      <c r="AM3060"/>
      <c r="AN3060"/>
      <c r="AO3060"/>
      <c r="AP3060"/>
      <c r="AQ3060"/>
      <c r="AR3060"/>
      <c r="AS3060"/>
      <c r="AT3060"/>
      <c r="AU3060"/>
    </row>
    <row r="3061" spans="17:47" x14ac:dyDescent="0.2">
      <c r="Q3061" s="142">
        <f>TRUNC('TARIFA ENTREGA A DIRECCION USD'!D3062-'TARIFA ENTREGA A DIRECCION USD'!D3061,2)</f>
        <v>0.54</v>
      </c>
      <c r="R3061" s="190">
        <v>3054</v>
      </c>
      <c r="S3061" s="200">
        <f>TRUNC((('TARIFA ENTREGA A DIRECCION USD'!C3061-'TARIFA ENTREGA A DIRECCION USD'!D3061)/'TARIFA ENTREGA A DIRECCION USD'!D3061)+1,3)</f>
        <v>0.72399999999999998</v>
      </c>
      <c r="T3061" s="200">
        <f>TRUNC(('TARIFA ENTREGA A DIRECCION USD'!E3061-'TARIFA ENTREGA A DIRECCION USD'!D3061)/'TARIFA ENTREGA A DIRECCION USD'!D3061,3)</f>
        <v>0.26</v>
      </c>
      <c r="U3061" s="200">
        <f>TRUNC(('TARIFA ENTREGA A DIRECCION USD'!F3061-'TARIFA ENTREGA A DIRECCION USD'!D3061)/'TARIFA ENTREGA A DIRECCION USD'!D3061,3)</f>
        <v>0.435</v>
      </c>
      <c r="V3061" s="200">
        <f>TRUNC(('TARIFA ENTREGA A DIRECCION USD'!G3061-'TARIFA ENTREGA A DIRECCION USD'!D3061)/'TARIFA ENTREGA A DIRECCION USD'!D3061,3)</f>
        <v>0.96699999999999997</v>
      </c>
      <c r="X3061" s="142">
        <v>16.12</v>
      </c>
      <c r="Y3061" s="190">
        <v>3054</v>
      </c>
      <c r="Z3061" s="200">
        <v>0.55000000000000004</v>
      </c>
      <c r="AA3061" s="200">
        <v>0.13</v>
      </c>
      <c r="AB3061" s="200">
        <v>0.3</v>
      </c>
      <c r="AC3061" s="200">
        <v>0.85</v>
      </c>
      <c r="AL3061"/>
      <c r="AM3061"/>
      <c r="AN3061"/>
      <c r="AO3061"/>
      <c r="AP3061"/>
      <c r="AQ3061"/>
      <c r="AR3061"/>
      <c r="AS3061"/>
      <c r="AT3061"/>
      <c r="AU3061"/>
    </row>
    <row r="3062" spans="17:47" x14ac:dyDescent="0.2">
      <c r="Q3062" s="142">
        <f>TRUNC('TARIFA ENTREGA A DIRECCION USD'!D3063-'TARIFA ENTREGA A DIRECCION USD'!D3062,2)</f>
        <v>0.54</v>
      </c>
      <c r="R3062" s="190">
        <v>3055</v>
      </c>
      <c r="S3062" s="200">
        <f>TRUNC((('TARIFA ENTREGA A DIRECCION USD'!C3062-'TARIFA ENTREGA A DIRECCION USD'!D3062)/'TARIFA ENTREGA A DIRECCION USD'!D3062)+1,3)</f>
        <v>0.72399999999999998</v>
      </c>
      <c r="T3062" s="200">
        <f>TRUNC(('TARIFA ENTREGA A DIRECCION USD'!E3062-'TARIFA ENTREGA A DIRECCION USD'!D3062)/'TARIFA ENTREGA A DIRECCION USD'!D3062,3)</f>
        <v>0.26</v>
      </c>
      <c r="U3062" s="200">
        <f>TRUNC(('TARIFA ENTREGA A DIRECCION USD'!F3062-'TARIFA ENTREGA A DIRECCION USD'!D3062)/'TARIFA ENTREGA A DIRECCION USD'!D3062,3)</f>
        <v>0.435</v>
      </c>
      <c r="V3062" s="200">
        <f>TRUNC(('TARIFA ENTREGA A DIRECCION USD'!G3062-'TARIFA ENTREGA A DIRECCION USD'!D3062)/'TARIFA ENTREGA A DIRECCION USD'!D3062,3)</f>
        <v>0.96699999999999997</v>
      </c>
      <c r="X3062" s="142">
        <v>16.12</v>
      </c>
      <c r="Y3062" s="190">
        <v>3055</v>
      </c>
      <c r="Z3062" s="200">
        <v>0.55000000000000004</v>
      </c>
      <c r="AA3062" s="200">
        <v>0.13</v>
      </c>
      <c r="AB3062" s="200">
        <v>0.3</v>
      </c>
      <c r="AC3062" s="200">
        <v>0.85</v>
      </c>
      <c r="AL3062"/>
      <c r="AM3062"/>
      <c r="AN3062"/>
      <c r="AO3062"/>
      <c r="AP3062"/>
      <c r="AQ3062"/>
      <c r="AR3062"/>
      <c r="AS3062"/>
      <c r="AT3062"/>
      <c r="AU3062"/>
    </row>
    <row r="3063" spans="17:47" x14ac:dyDescent="0.2">
      <c r="Q3063" s="142">
        <f>TRUNC('TARIFA ENTREGA A DIRECCION USD'!D3064-'TARIFA ENTREGA A DIRECCION USD'!D3063,2)</f>
        <v>0.54</v>
      </c>
      <c r="R3063" s="190">
        <v>3056</v>
      </c>
      <c r="S3063" s="200">
        <f>TRUNC((('TARIFA ENTREGA A DIRECCION USD'!C3063-'TARIFA ENTREGA A DIRECCION USD'!D3063)/'TARIFA ENTREGA A DIRECCION USD'!D3063)+1,3)</f>
        <v>0.72399999999999998</v>
      </c>
      <c r="T3063" s="200">
        <f>TRUNC(('TARIFA ENTREGA A DIRECCION USD'!E3063-'TARIFA ENTREGA A DIRECCION USD'!D3063)/'TARIFA ENTREGA A DIRECCION USD'!D3063,3)</f>
        <v>0.26</v>
      </c>
      <c r="U3063" s="200">
        <f>TRUNC(('TARIFA ENTREGA A DIRECCION USD'!F3063-'TARIFA ENTREGA A DIRECCION USD'!D3063)/'TARIFA ENTREGA A DIRECCION USD'!D3063,3)</f>
        <v>0.435</v>
      </c>
      <c r="V3063" s="200">
        <f>TRUNC(('TARIFA ENTREGA A DIRECCION USD'!G3063-'TARIFA ENTREGA A DIRECCION USD'!D3063)/'TARIFA ENTREGA A DIRECCION USD'!D3063,3)</f>
        <v>0.96699999999999997</v>
      </c>
      <c r="X3063" s="142">
        <v>16.12</v>
      </c>
      <c r="Y3063" s="190">
        <v>3056</v>
      </c>
      <c r="Z3063" s="200">
        <v>0.55000000000000004</v>
      </c>
      <c r="AA3063" s="200">
        <v>0.13</v>
      </c>
      <c r="AB3063" s="200">
        <v>0.3</v>
      </c>
      <c r="AC3063" s="200">
        <v>0.85</v>
      </c>
      <c r="AL3063"/>
      <c r="AM3063"/>
      <c r="AN3063"/>
      <c r="AO3063"/>
      <c r="AP3063"/>
      <c r="AQ3063"/>
      <c r="AR3063"/>
      <c r="AS3063"/>
      <c r="AT3063"/>
      <c r="AU3063"/>
    </row>
    <row r="3064" spans="17:47" x14ac:dyDescent="0.2">
      <c r="Q3064" s="142">
        <f>TRUNC('TARIFA ENTREGA A DIRECCION USD'!D3065-'TARIFA ENTREGA A DIRECCION USD'!D3064,2)</f>
        <v>0.54</v>
      </c>
      <c r="R3064" s="190">
        <v>3057</v>
      </c>
      <c r="S3064" s="200">
        <f>TRUNC((('TARIFA ENTREGA A DIRECCION USD'!C3064-'TARIFA ENTREGA A DIRECCION USD'!D3064)/'TARIFA ENTREGA A DIRECCION USD'!D3064)+1,3)</f>
        <v>0.72399999999999998</v>
      </c>
      <c r="T3064" s="200">
        <f>TRUNC(('TARIFA ENTREGA A DIRECCION USD'!E3064-'TARIFA ENTREGA A DIRECCION USD'!D3064)/'TARIFA ENTREGA A DIRECCION USD'!D3064,3)</f>
        <v>0.26</v>
      </c>
      <c r="U3064" s="200">
        <f>TRUNC(('TARIFA ENTREGA A DIRECCION USD'!F3064-'TARIFA ENTREGA A DIRECCION USD'!D3064)/'TARIFA ENTREGA A DIRECCION USD'!D3064,3)</f>
        <v>0.435</v>
      </c>
      <c r="V3064" s="200">
        <f>TRUNC(('TARIFA ENTREGA A DIRECCION USD'!G3064-'TARIFA ENTREGA A DIRECCION USD'!D3064)/'TARIFA ENTREGA A DIRECCION USD'!D3064,3)</f>
        <v>0.96699999999999997</v>
      </c>
      <c r="X3064" s="142">
        <v>16.12</v>
      </c>
      <c r="Y3064" s="190">
        <v>3057</v>
      </c>
      <c r="Z3064" s="200">
        <v>0.55000000000000004</v>
      </c>
      <c r="AA3064" s="200">
        <v>0.13</v>
      </c>
      <c r="AB3064" s="200">
        <v>0.3</v>
      </c>
      <c r="AC3064" s="200">
        <v>0.85</v>
      </c>
      <c r="AL3064"/>
      <c r="AM3064"/>
      <c r="AN3064"/>
      <c r="AO3064"/>
      <c r="AP3064"/>
      <c r="AQ3064"/>
      <c r="AR3064"/>
      <c r="AS3064"/>
      <c r="AT3064"/>
      <c r="AU3064"/>
    </row>
    <row r="3065" spans="17:47" x14ac:dyDescent="0.2">
      <c r="Q3065" s="142">
        <f>TRUNC('TARIFA ENTREGA A DIRECCION USD'!D3066-'TARIFA ENTREGA A DIRECCION USD'!D3065,2)</f>
        <v>0.54</v>
      </c>
      <c r="R3065" s="190">
        <v>3058</v>
      </c>
      <c r="S3065" s="200">
        <f>TRUNC((('TARIFA ENTREGA A DIRECCION USD'!C3065-'TARIFA ENTREGA A DIRECCION USD'!D3065)/'TARIFA ENTREGA A DIRECCION USD'!D3065)+1,3)</f>
        <v>0.72399999999999998</v>
      </c>
      <c r="T3065" s="200">
        <f>TRUNC(('TARIFA ENTREGA A DIRECCION USD'!E3065-'TARIFA ENTREGA A DIRECCION USD'!D3065)/'TARIFA ENTREGA A DIRECCION USD'!D3065,3)</f>
        <v>0.26</v>
      </c>
      <c r="U3065" s="200">
        <f>TRUNC(('TARIFA ENTREGA A DIRECCION USD'!F3065-'TARIFA ENTREGA A DIRECCION USD'!D3065)/'TARIFA ENTREGA A DIRECCION USD'!D3065,3)</f>
        <v>0.435</v>
      </c>
      <c r="V3065" s="200">
        <f>TRUNC(('TARIFA ENTREGA A DIRECCION USD'!G3065-'TARIFA ENTREGA A DIRECCION USD'!D3065)/'TARIFA ENTREGA A DIRECCION USD'!D3065,3)</f>
        <v>0.96699999999999997</v>
      </c>
      <c r="X3065" s="142">
        <v>16.12</v>
      </c>
      <c r="Y3065" s="190">
        <v>3058</v>
      </c>
      <c r="Z3065" s="200">
        <v>0.55000000000000004</v>
      </c>
      <c r="AA3065" s="200">
        <v>0.13</v>
      </c>
      <c r="AB3065" s="200">
        <v>0.3</v>
      </c>
      <c r="AC3065" s="200">
        <v>0.85</v>
      </c>
      <c r="AL3065"/>
      <c r="AM3065"/>
      <c r="AN3065"/>
      <c r="AO3065"/>
      <c r="AP3065"/>
      <c r="AQ3065"/>
      <c r="AR3065"/>
      <c r="AS3065"/>
      <c r="AT3065"/>
      <c r="AU3065"/>
    </row>
    <row r="3066" spans="17:47" x14ac:dyDescent="0.2">
      <c r="Q3066" s="142">
        <f>TRUNC('TARIFA ENTREGA A DIRECCION USD'!D3067-'TARIFA ENTREGA A DIRECCION USD'!D3066,2)</f>
        <v>0.54</v>
      </c>
      <c r="R3066" s="190">
        <v>3059</v>
      </c>
      <c r="S3066" s="200">
        <f>TRUNC((('TARIFA ENTREGA A DIRECCION USD'!C3066-'TARIFA ENTREGA A DIRECCION USD'!D3066)/'TARIFA ENTREGA A DIRECCION USD'!D3066)+1,3)</f>
        <v>0.72399999999999998</v>
      </c>
      <c r="T3066" s="200">
        <f>TRUNC(('TARIFA ENTREGA A DIRECCION USD'!E3066-'TARIFA ENTREGA A DIRECCION USD'!D3066)/'TARIFA ENTREGA A DIRECCION USD'!D3066,3)</f>
        <v>0.26</v>
      </c>
      <c r="U3066" s="200">
        <f>TRUNC(('TARIFA ENTREGA A DIRECCION USD'!F3066-'TARIFA ENTREGA A DIRECCION USD'!D3066)/'TARIFA ENTREGA A DIRECCION USD'!D3066,3)</f>
        <v>0.435</v>
      </c>
      <c r="V3066" s="200">
        <f>TRUNC(('TARIFA ENTREGA A DIRECCION USD'!G3066-'TARIFA ENTREGA A DIRECCION USD'!D3066)/'TARIFA ENTREGA A DIRECCION USD'!D3066,3)</f>
        <v>0.96699999999999997</v>
      </c>
      <c r="X3066" s="142">
        <v>16.12</v>
      </c>
      <c r="Y3066" s="190">
        <v>3059</v>
      </c>
      <c r="Z3066" s="200">
        <v>0.55000000000000004</v>
      </c>
      <c r="AA3066" s="200">
        <v>0.13</v>
      </c>
      <c r="AB3066" s="200">
        <v>0.3</v>
      </c>
      <c r="AC3066" s="200">
        <v>0.85</v>
      </c>
      <c r="AL3066"/>
      <c r="AM3066"/>
      <c r="AN3066"/>
      <c r="AO3066"/>
      <c r="AP3066"/>
      <c r="AQ3066"/>
      <c r="AR3066"/>
      <c r="AS3066"/>
      <c r="AT3066"/>
      <c r="AU3066"/>
    </row>
    <row r="3067" spans="17:47" x14ac:dyDescent="0.2">
      <c r="Q3067" s="142">
        <f>TRUNC('TARIFA ENTREGA A DIRECCION USD'!D3068-'TARIFA ENTREGA A DIRECCION USD'!D3067,2)</f>
        <v>0.54</v>
      </c>
      <c r="R3067" s="190">
        <v>3060</v>
      </c>
      <c r="S3067" s="200">
        <f>TRUNC((('TARIFA ENTREGA A DIRECCION USD'!C3067-'TARIFA ENTREGA A DIRECCION USD'!D3067)/'TARIFA ENTREGA A DIRECCION USD'!D3067)+1,3)</f>
        <v>0.72399999999999998</v>
      </c>
      <c r="T3067" s="200">
        <f>TRUNC(('TARIFA ENTREGA A DIRECCION USD'!E3067-'TARIFA ENTREGA A DIRECCION USD'!D3067)/'TARIFA ENTREGA A DIRECCION USD'!D3067,3)</f>
        <v>0.26</v>
      </c>
      <c r="U3067" s="200">
        <f>TRUNC(('TARIFA ENTREGA A DIRECCION USD'!F3067-'TARIFA ENTREGA A DIRECCION USD'!D3067)/'TARIFA ENTREGA A DIRECCION USD'!D3067,3)</f>
        <v>0.435</v>
      </c>
      <c r="V3067" s="200">
        <f>TRUNC(('TARIFA ENTREGA A DIRECCION USD'!G3067-'TARIFA ENTREGA A DIRECCION USD'!D3067)/'TARIFA ENTREGA A DIRECCION USD'!D3067,3)</f>
        <v>0.96699999999999997</v>
      </c>
      <c r="X3067" s="142">
        <v>16.12</v>
      </c>
      <c r="Y3067" s="190">
        <v>3060</v>
      </c>
      <c r="Z3067" s="200">
        <v>0.55000000000000004</v>
      </c>
      <c r="AA3067" s="200">
        <v>0.13</v>
      </c>
      <c r="AB3067" s="200">
        <v>0.3</v>
      </c>
      <c r="AC3067" s="200">
        <v>0.85</v>
      </c>
      <c r="AL3067"/>
      <c r="AM3067"/>
      <c r="AN3067"/>
      <c r="AO3067"/>
      <c r="AP3067"/>
      <c r="AQ3067"/>
      <c r="AR3067"/>
      <c r="AS3067"/>
      <c r="AT3067"/>
      <c r="AU3067"/>
    </row>
    <row r="3068" spans="17:47" x14ac:dyDescent="0.2">
      <c r="Q3068" s="142">
        <f>TRUNC('TARIFA ENTREGA A DIRECCION USD'!D3069-'TARIFA ENTREGA A DIRECCION USD'!D3068,2)</f>
        <v>0.54</v>
      </c>
      <c r="R3068" s="190">
        <v>3061</v>
      </c>
      <c r="S3068" s="200">
        <f>TRUNC((('TARIFA ENTREGA A DIRECCION USD'!C3068-'TARIFA ENTREGA A DIRECCION USD'!D3068)/'TARIFA ENTREGA A DIRECCION USD'!D3068)+1,3)</f>
        <v>0.72399999999999998</v>
      </c>
      <c r="T3068" s="200">
        <f>TRUNC(('TARIFA ENTREGA A DIRECCION USD'!E3068-'TARIFA ENTREGA A DIRECCION USD'!D3068)/'TARIFA ENTREGA A DIRECCION USD'!D3068,3)</f>
        <v>0.26</v>
      </c>
      <c r="U3068" s="200">
        <f>TRUNC(('TARIFA ENTREGA A DIRECCION USD'!F3068-'TARIFA ENTREGA A DIRECCION USD'!D3068)/'TARIFA ENTREGA A DIRECCION USD'!D3068,3)</f>
        <v>0.435</v>
      </c>
      <c r="V3068" s="200">
        <f>TRUNC(('TARIFA ENTREGA A DIRECCION USD'!G3068-'TARIFA ENTREGA A DIRECCION USD'!D3068)/'TARIFA ENTREGA A DIRECCION USD'!D3068,3)</f>
        <v>0.96699999999999997</v>
      </c>
      <c r="X3068" s="142">
        <v>16.12</v>
      </c>
      <c r="Y3068" s="190">
        <v>3061</v>
      </c>
      <c r="Z3068" s="200">
        <v>0.55000000000000004</v>
      </c>
      <c r="AA3068" s="200">
        <v>0.13</v>
      </c>
      <c r="AB3068" s="200">
        <v>0.3</v>
      </c>
      <c r="AC3068" s="200">
        <v>0.85</v>
      </c>
      <c r="AL3068"/>
      <c r="AM3068"/>
      <c r="AN3068"/>
      <c r="AO3068"/>
      <c r="AP3068"/>
      <c r="AQ3068"/>
      <c r="AR3068"/>
      <c r="AS3068"/>
      <c r="AT3068"/>
      <c r="AU3068"/>
    </row>
    <row r="3069" spans="17:47" x14ac:dyDescent="0.2">
      <c r="Q3069" s="142">
        <f>TRUNC('TARIFA ENTREGA A DIRECCION USD'!D3070-'TARIFA ENTREGA A DIRECCION USD'!D3069,2)</f>
        <v>0.54</v>
      </c>
      <c r="R3069" s="190">
        <v>3062</v>
      </c>
      <c r="S3069" s="200">
        <f>TRUNC((('TARIFA ENTREGA A DIRECCION USD'!C3069-'TARIFA ENTREGA A DIRECCION USD'!D3069)/'TARIFA ENTREGA A DIRECCION USD'!D3069)+1,3)</f>
        <v>0.72399999999999998</v>
      </c>
      <c r="T3069" s="200">
        <f>TRUNC(('TARIFA ENTREGA A DIRECCION USD'!E3069-'TARIFA ENTREGA A DIRECCION USD'!D3069)/'TARIFA ENTREGA A DIRECCION USD'!D3069,3)</f>
        <v>0.26</v>
      </c>
      <c r="U3069" s="200">
        <f>TRUNC(('TARIFA ENTREGA A DIRECCION USD'!F3069-'TARIFA ENTREGA A DIRECCION USD'!D3069)/'TARIFA ENTREGA A DIRECCION USD'!D3069,3)</f>
        <v>0.435</v>
      </c>
      <c r="V3069" s="200">
        <f>TRUNC(('TARIFA ENTREGA A DIRECCION USD'!G3069-'TARIFA ENTREGA A DIRECCION USD'!D3069)/'TARIFA ENTREGA A DIRECCION USD'!D3069,3)</f>
        <v>0.96699999999999997</v>
      </c>
      <c r="X3069" s="142">
        <v>16.12</v>
      </c>
      <c r="Y3069" s="190">
        <v>3062</v>
      </c>
      <c r="Z3069" s="200">
        <v>0.55000000000000004</v>
      </c>
      <c r="AA3069" s="200">
        <v>0.13</v>
      </c>
      <c r="AB3069" s="200">
        <v>0.3</v>
      </c>
      <c r="AC3069" s="200">
        <v>0.85</v>
      </c>
      <c r="AL3069"/>
      <c r="AM3069"/>
      <c r="AN3069"/>
      <c r="AO3069"/>
      <c r="AP3069"/>
      <c r="AQ3069"/>
      <c r="AR3069"/>
      <c r="AS3069"/>
      <c r="AT3069"/>
      <c r="AU3069"/>
    </row>
    <row r="3070" spans="17:47" x14ac:dyDescent="0.2">
      <c r="Q3070" s="142">
        <f>TRUNC('TARIFA ENTREGA A DIRECCION USD'!D3071-'TARIFA ENTREGA A DIRECCION USD'!D3070,2)</f>
        <v>0.54</v>
      </c>
      <c r="R3070" s="190">
        <v>3063</v>
      </c>
      <c r="S3070" s="200">
        <f>TRUNC((('TARIFA ENTREGA A DIRECCION USD'!C3070-'TARIFA ENTREGA A DIRECCION USD'!D3070)/'TARIFA ENTREGA A DIRECCION USD'!D3070)+1,3)</f>
        <v>0.72399999999999998</v>
      </c>
      <c r="T3070" s="200">
        <f>TRUNC(('TARIFA ENTREGA A DIRECCION USD'!E3070-'TARIFA ENTREGA A DIRECCION USD'!D3070)/'TARIFA ENTREGA A DIRECCION USD'!D3070,3)</f>
        <v>0.26</v>
      </c>
      <c r="U3070" s="200">
        <f>TRUNC(('TARIFA ENTREGA A DIRECCION USD'!F3070-'TARIFA ENTREGA A DIRECCION USD'!D3070)/'TARIFA ENTREGA A DIRECCION USD'!D3070,3)</f>
        <v>0.435</v>
      </c>
      <c r="V3070" s="200">
        <f>TRUNC(('TARIFA ENTREGA A DIRECCION USD'!G3070-'TARIFA ENTREGA A DIRECCION USD'!D3070)/'TARIFA ENTREGA A DIRECCION USD'!D3070,3)</f>
        <v>0.96699999999999997</v>
      </c>
      <c r="X3070" s="142">
        <v>16.12</v>
      </c>
      <c r="Y3070" s="190">
        <v>3063</v>
      </c>
      <c r="Z3070" s="200">
        <v>0.55000000000000004</v>
      </c>
      <c r="AA3070" s="200">
        <v>0.13</v>
      </c>
      <c r="AB3070" s="200">
        <v>0.3</v>
      </c>
      <c r="AC3070" s="200">
        <v>0.85</v>
      </c>
      <c r="AL3070"/>
      <c r="AM3070"/>
      <c r="AN3070"/>
      <c r="AO3070"/>
      <c r="AP3070"/>
      <c r="AQ3070"/>
      <c r="AR3070"/>
      <c r="AS3070"/>
      <c r="AT3070"/>
      <c r="AU3070"/>
    </row>
    <row r="3071" spans="17:47" x14ac:dyDescent="0.2">
      <c r="Q3071" s="142">
        <f>TRUNC('TARIFA ENTREGA A DIRECCION USD'!D3072-'TARIFA ENTREGA A DIRECCION USD'!D3071,2)</f>
        <v>0.54</v>
      </c>
      <c r="R3071" s="190">
        <v>3064</v>
      </c>
      <c r="S3071" s="200">
        <f>TRUNC((('TARIFA ENTREGA A DIRECCION USD'!C3071-'TARIFA ENTREGA A DIRECCION USD'!D3071)/'TARIFA ENTREGA A DIRECCION USD'!D3071)+1,3)</f>
        <v>0.72399999999999998</v>
      </c>
      <c r="T3071" s="200">
        <f>TRUNC(('TARIFA ENTREGA A DIRECCION USD'!E3071-'TARIFA ENTREGA A DIRECCION USD'!D3071)/'TARIFA ENTREGA A DIRECCION USD'!D3071,3)</f>
        <v>0.26</v>
      </c>
      <c r="U3071" s="200">
        <f>TRUNC(('TARIFA ENTREGA A DIRECCION USD'!F3071-'TARIFA ENTREGA A DIRECCION USD'!D3071)/'TARIFA ENTREGA A DIRECCION USD'!D3071,3)</f>
        <v>0.435</v>
      </c>
      <c r="V3071" s="200">
        <f>TRUNC(('TARIFA ENTREGA A DIRECCION USD'!G3071-'TARIFA ENTREGA A DIRECCION USD'!D3071)/'TARIFA ENTREGA A DIRECCION USD'!D3071,3)</f>
        <v>0.96699999999999997</v>
      </c>
      <c r="X3071" s="142">
        <v>16.12</v>
      </c>
      <c r="Y3071" s="190">
        <v>3064</v>
      </c>
      <c r="Z3071" s="200">
        <v>0.55000000000000004</v>
      </c>
      <c r="AA3071" s="200">
        <v>0.13</v>
      </c>
      <c r="AB3071" s="200">
        <v>0.3</v>
      </c>
      <c r="AC3071" s="200">
        <v>0.85</v>
      </c>
      <c r="AL3071"/>
      <c r="AM3071"/>
      <c r="AN3071"/>
      <c r="AO3071"/>
      <c r="AP3071"/>
      <c r="AQ3071"/>
      <c r="AR3071"/>
      <c r="AS3071"/>
      <c r="AT3071"/>
      <c r="AU3071"/>
    </row>
    <row r="3072" spans="17:47" x14ac:dyDescent="0.2">
      <c r="Q3072" s="142">
        <f>TRUNC('TARIFA ENTREGA A DIRECCION USD'!D3073-'TARIFA ENTREGA A DIRECCION USD'!D3072,2)</f>
        <v>0.54</v>
      </c>
      <c r="R3072" s="190">
        <v>3065</v>
      </c>
      <c r="S3072" s="200">
        <f>TRUNC((('TARIFA ENTREGA A DIRECCION USD'!C3072-'TARIFA ENTREGA A DIRECCION USD'!D3072)/'TARIFA ENTREGA A DIRECCION USD'!D3072)+1,3)</f>
        <v>0.72399999999999998</v>
      </c>
      <c r="T3072" s="200">
        <f>TRUNC(('TARIFA ENTREGA A DIRECCION USD'!E3072-'TARIFA ENTREGA A DIRECCION USD'!D3072)/'TARIFA ENTREGA A DIRECCION USD'!D3072,3)</f>
        <v>0.26</v>
      </c>
      <c r="U3072" s="200">
        <f>TRUNC(('TARIFA ENTREGA A DIRECCION USD'!F3072-'TARIFA ENTREGA A DIRECCION USD'!D3072)/'TARIFA ENTREGA A DIRECCION USD'!D3072,3)</f>
        <v>0.435</v>
      </c>
      <c r="V3072" s="200">
        <f>TRUNC(('TARIFA ENTREGA A DIRECCION USD'!G3072-'TARIFA ENTREGA A DIRECCION USD'!D3072)/'TARIFA ENTREGA A DIRECCION USD'!D3072,3)</f>
        <v>0.96699999999999997</v>
      </c>
      <c r="X3072" s="142">
        <v>16.12</v>
      </c>
      <c r="Y3072" s="190">
        <v>3065</v>
      </c>
      <c r="Z3072" s="200">
        <v>0.55000000000000004</v>
      </c>
      <c r="AA3072" s="200">
        <v>0.13</v>
      </c>
      <c r="AB3072" s="200">
        <v>0.3</v>
      </c>
      <c r="AC3072" s="200">
        <v>0.85</v>
      </c>
      <c r="AL3072"/>
      <c r="AM3072"/>
      <c r="AN3072"/>
      <c r="AO3072"/>
      <c r="AP3072"/>
      <c r="AQ3072"/>
      <c r="AR3072"/>
      <c r="AS3072"/>
      <c r="AT3072"/>
      <c r="AU3072"/>
    </row>
    <row r="3073" spans="17:47" x14ac:dyDescent="0.2">
      <c r="Q3073" s="142">
        <f>TRUNC('TARIFA ENTREGA A DIRECCION USD'!D3074-'TARIFA ENTREGA A DIRECCION USD'!D3073,2)</f>
        <v>0.54</v>
      </c>
      <c r="R3073" s="190">
        <v>3066</v>
      </c>
      <c r="S3073" s="200">
        <f>TRUNC((('TARIFA ENTREGA A DIRECCION USD'!C3073-'TARIFA ENTREGA A DIRECCION USD'!D3073)/'TARIFA ENTREGA A DIRECCION USD'!D3073)+1,3)</f>
        <v>0.72399999999999998</v>
      </c>
      <c r="T3073" s="200">
        <f>TRUNC(('TARIFA ENTREGA A DIRECCION USD'!E3073-'TARIFA ENTREGA A DIRECCION USD'!D3073)/'TARIFA ENTREGA A DIRECCION USD'!D3073,3)</f>
        <v>0.26</v>
      </c>
      <c r="U3073" s="200">
        <f>TRUNC(('TARIFA ENTREGA A DIRECCION USD'!F3073-'TARIFA ENTREGA A DIRECCION USD'!D3073)/'TARIFA ENTREGA A DIRECCION USD'!D3073,3)</f>
        <v>0.435</v>
      </c>
      <c r="V3073" s="200">
        <f>TRUNC(('TARIFA ENTREGA A DIRECCION USD'!G3073-'TARIFA ENTREGA A DIRECCION USD'!D3073)/'TARIFA ENTREGA A DIRECCION USD'!D3073,3)</f>
        <v>0.96699999999999997</v>
      </c>
      <c r="X3073" s="142">
        <v>16.12</v>
      </c>
      <c r="Y3073" s="190">
        <v>3066</v>
      </c>
      <c r="Z3073" s="200">
        <v>0.55000000000000004</v>
      </c>
      <c r="AA3073" s="200">
        <v>0.13</v>
      </c>
      <c r="AB3073" s="200">
        <v>0.3</v>
      </c>
      <c r="AC3073" s="200">
        <v>0.85</v>
      </c>
      <c r="AL3073"/>
      <c r="AM3073"/>
      <c r="AN3073"/>
      <c r="AO3073"/>
      <c r="AP3073"/>
      <c r="AQ3073"/>
      <c r="AR3073"/>
      <c r="AS3073"/>
      <c r="AT3073"/>
      <c r="AU3073"/>
    </row>
    <row r="3074" spans="17:47" x14ac:dyDescent="0.2">
      <c r="Q3074" s="142">
        <f>TRUNC('TARIFA ENTREGA A DIRECCION USD'!D3075-'TARIFA ENTREGA A DIRECCION USD'!D3074,2)</f>
        <v>0.54</v>
      </c>
      <c r="R3074" s="190">
        <v>3067</v>
      </c>
      <c r="S3074" s="200">
        <f>TRUNC((('TARIFA ENTREGA A DIRECCION USD'!C3074-'TARIFA ENTREGA A DIRECCION USD'!D3074)/'TARIFA ENTREGA A DIRECCION USD'!D3074)+1,3)</f>
        <v>0.72399999999999998</v>
      </c>
      <c r="T3074" s="200">
        <f>TRUNC(('TARIFA ENTREGA A DIRECCION USD'!E3074-'TARIFA ENTREGA A DIRECCION USD'!D3074)/'TARIFA ENTREGA A DIRECCION USD'!D3074,3)</f>
        <v>0.26</v>
      </c>
      <c r="U3074" s="200">
        <f>TRUNC(('TARIFA ENTREGA A DIRECCION USD'!F3074-'TARIFA ENTREGA A DIRECCION USD'!D3074)/'TARIFA ENTREGA A DIRECCION USD'!D3074,3)</f>
        <v>0.435</v>
      </c>
      <c r="V3074" s="200">
        <f>TRUNC(('TARIFA ENTREGA A DIRECCION USD'!G3074-'TARIFA ENTREGA A DIRECCION USD'!D3074)/'TARIFA ENTREGA A DIRECCION USD'!D3074,3)</f>
        <v>0.96699999999999997</v>
      </c>
      <c r="X3074" s="142">
        <v>16.12</v>
      </c>
      <c r="Y3074" s="190">
        <v>3067</v>
      </c>
      <c r="Z3074" s="200">
        <v>0.55000000000000004</v>
      </c>
      <c r="AA3074" s="200">
        <v>0.13</v>
      </c>
      <c r="AB3074" s="200">
        <v>0.3</v>
      </c>
      <c r="AC3074" s="200">
        <v>0.85</v>
      </c>
      <c r="AL3074"/>
      <c r="AM3074"/>
      <c r="AN3074"/>
      <c r="AO3074"/>
      <c r="AP3074"/>
      <c r="AQ3074"/>
      <c r="AR3074"/>
      <c r="AS3074"/>
      <c r="AT3074"/>
      <c r="AU3074"/>
    </row>
    <row r="3075" spans="17:47" x14ac:dyDescent="0.2">
      <c r="Q3075" s="142">
        <f>TRUNC('TARIFA ENTREGA A DIRECCION USD'!D3076-'TARIFA ENTREGA A DIRECCION USD'!D3075,2)</f>
        <v>0.54</v>
      </c>
      <c r="R3075" s="190">
        <v>3068</v>
      </c>
      <c r="S3075" s="200">
        <f>TRUNC((('TARIFA ENTREGA A DIRECCION USD'!C3075-'TARIFA ENTREGA A DIRECCION USD'!D3075)/'TARIFA ENTREGA A DIRECCION USD'!D3075)+1,3)</f>
        <v>0.72399999999999998</v>
      </c>
      <c r="T3075" s="200">
        <f>TRUNC(('TARIFA ENTREGA A DIRECCION USD'!E3075-'TARIFA ENTREGA A DIRECCION USD'!D3075)/'TARIFA ENTREGA A DIRECCION USD'!D3075,3)</f>
        <v>0.26</v>
      </c>
      <c r="U3075" s="200">
        <f>TRUNC(('TARIFA ENTREGA A DIRECCION USD'!F3075-'TARIFA ENTREGA A DIRECCION USD'!D3075)/'TARIFA ENTREGA A DIRECCION USD'!D3075,3)</f>
        <v>0.435</v>
      </c>
      <c r="V3075" s="200">
        <f>TRUNC(('TARIFA ENTREGA A DIRECCION USD'!G3075-'TARIFA ENTREGA A DIRECCION USD'!D3075)/'TARIFA ENTREGA A DIRECCION USD'!D3075,3)</f>
        <v>0.96699999999999997</v>
      </c>
      <c r="X3075" s="142">
        <v>16.12</v>
      </c>
      <c r="Y3075" s="190">
        <v>3068</v>
      </c>
      <c r="Z3075" s="200">
        <v>0.55000000000000004</v>
      </c>
      <c r="AA3075" s="200">
        <v>0.13</v>
      </c>
      <c r="AB3075" s="200">
        <v>0.3</v>
      </c>
      <c r="AC3075" s="200">
        <v>0.85</v>
      </c>
      <c r="AL3075"/>
      <c r="AM3075"/>
      <c r="AN3075"/>
      <c r="AO3075"/>
      <c r="AP3075"/>
      <c r="AQ3075"/>
      <c r="AR3075"/>
      <c r="AS3075"/>
      <c r="AT3075"/>
      <c r="AU3075"/>
    </row>
    <row r="3076" spans="17:47" x14ac:dyDescent="0.2">
      <c r="Q3076" s="142">
        <f>TRUNC('TARIFA ENTREGA A DIRECCION USD'!D3077-'TARIFA ENTREGA A DIRECCION USD'!D3076,2)</f>
        <v>0.54</v>
      </c>
      <c r="R3076" s="190">
        <v>3069</v>
      </c>
      <c r="S3076" s="200">
        <f>TRUNC((('TARIFA ENTREGA A DIRECCION USD'!C3076-'TARIFA ENTREGA A DIRECCION USD'!D3076)/'TARIFA ENTREGA A DIRECCION USD'!D3076)+1,3)</f>
        <v>0.72399999999999998</v>
      </c>
      <c r="T3076" s="200">
        <f>TRUNC(('TARIFA ENTREGA A DIRECCION USD'!E3076-'TARIFA ENTREGA A DIRECCION USD'!D3076)/'TARIFA ENTREGA A DIRECCION USD'!D3076,3)</f>
        <v>0.26</v>
      </c>
      <c r="U3076" s="200">
        <f>TRUNC(('TARIFA ENTREGA A DIRECCION USD'!F3076-'TARIFA ENTREGA A DIRECCION USD'!D3076)/'TARIFA ENTREGA A DIRECCION USD'!D3076,3)</f>
        <v>0.435</v>
      </c>
      <c r="V3076" s="200">
        <f>TRUNC(('TARIFA ENTREGA A DIRECCION USD'!G3076-'TARIFA ENTREGA A DIRECCION USD'!D3076)/'TARIFA ENTREGA A DIRECCION USD'!D3076,3)</f>
        <v>0.96699999999999997</v>
      </c>
      <c r="X3076" s="142">
        <v>16.12</v>
      </c>
      <c r="Y3076" s="190">
        <v>3069</v>
      </c>
      <c r="Z3076" s="200">
        <v>0.55000000000000004</v>
      </c>
      <c r="AA3076" s="200">
        <v>0.13</v>
      </c>
      <c r="AB3076" s="200">
        <v>0.3</v>
      </c>
      <c r="AC3076" s="200">
        <v>0.85</v>
      </c>
      <c r="AL3076"/>
      <c r="AM3076"/>
      <c r="AN3076"/>
      <c r="AO3076"/>
      <c r="AP3076"/>
      <c r="AQ3076"/>
      <c r="AR3076"/>
      <c r="AS3076"/>
      <c r="AT3076"/>
      <c r="AU3076"/>
    </row>
    <row r="3077" spans="17:47" x14ac:dyDescent="0.2">
      <c r="Q3077" s="142">
        <f>TRUNC('TARIFA ENTREGA A DIRECCION USD'!D3078-'TARIFA ENTREGA A DIRECCION USD'!D3077,2)</f>
        <v>0.54</v>
      </c>
      <c r="R3077" s="190">
        <v>3070</v>
      </c>
      <c r="S3077" s="200">
        <f>TRUNC((('TARIFA ENTREGA A DIRECCION USD'!C3077-'TARIFA ENTREGA A DIRECCION USD'!D3077)/'TARIFA ENTREGA A DIRECCION USD'!D3077)+1,3)</f>
        <v>0.72399999999999998</v>
      </c>
      <c r="T3077" s="200">
        <f>TRUNC(('TARIFA ENTREGA A DIRECCION USD'!E3077-'TARIFA ENTREGA A DIRECCION USD'!D3077)/'TARIFA ENTREGA A DIRECCION USD'!D3077,3)</f>
        <v>0.26</v>
      </c>
      <c r="U3077" s="200">
        <f>TRUNC(('TARIFA ENTREGA A DIRECCION USD'!F3077-'TARIFA ENTREGA A DIRECCION USD'!D3077)/'TARIFA ENTREGA A DIRECCION USD'!D3077,3)</f>
        <v>0.435</v>
      </c>
      <c r="V3077" s="200">
        <f>TRUNC(('TARIFA ENTREGA A DIRECCION USD'!G3077-'TARIFA ENTREGA A DIRECCION USD'!D3077)/'TARIFA ENTREGA A DIRECCION USD'!D3077,3)</f>
        <v>0.96699999999999997</v>
      </c>
      <c r="X3077" s="142">
        <v>16.12</v>
      </c>
      <c r="Y3077" s="190">
        <v>3070</v>
      </c>
      <c r="Z3077" s="200">
        <v>0.55000000000000004</v>
      </c>
      <c r="AA3077" s="200">
        <v>0.13</v>
      </c>
      <c r="AB3077" s="200">
        <v>0.3</v>
      </c>
      <c r="AC3077" s="200">
        <v>0.85</v>
      </c>
      <c r="AL3077"/>
      <c r="AM3077"/>
      <c r="AN3077"/>
      <c r="AO3077"/>
      <c r="AP3077"/>
      <c r="AQ3077"/>
      <c r="AR3077"/>
      <c r="AS3077"/>
      <c r="AT3077"/>
      <c r="AU3077"/>
    </row>
    <row r="3078" spans="17:47" x14ac:dyDescent="0.2">
      <c r="Q3078" s="142">
        <f>TRUNC('TARIFA ENTREGA A DIRECCION USD'!D3079-'TARIFA ENTREGA A DIRECCION USD'!D3078,2)</f>
        <v>0.54</v>
      </c>
      <c r="R3078" s="190">
        <v>3071</v>
      </c>
      <c r="S3078" s="200">
        <f>TRUNC((('TARIFA ENTREGA A DIRECCION USD'!C3078-'TARIFA ENTREGA A DIRECCION USD'!D3078)/'TARIFA ENTREGA A DIRECCION USD'!D3078)+1,3)</f>
        <v>0.72399999999999998</v>
      </c>
      <c r="T3078" s="200">
        <f>TRUNC(('TARIFA ENTREGA A DIRECCION USD'!E3078-'TARIFA ENTREGA A DIRECCION USD'!D3078)/'TARIFA ENTREGA A DIRECCION USD'!D3078,3)</f>
        <v>0.26</v>
      </c>
      <c r="U3078" s="200">
        <f>TRUNC(('TARIFA ENTREGA A DIRECCION USD'!F3078-'TARIFA ENTREGA A DIRECCION USD'!D3078)/'TARIFA ENTREGA A DIRECCION USD'!D3078,3)</f>
        <v>0.435</v>
      </c>
      <c r="V3078" s="200">
        <f>TRUNC(('TARIFA ENTREGA A DIRECCION USD'!G3078-'TARIFA ENTREGA A DIRECCION USD'!D3078)/'TARIFA ENTREGA A DIRECCION USD'!D3078,3)</f>
        <v>0.96699999999999997</v>
      </c>
      <c r="X3078" s="142">
        <v>16.12</v>
      </c>
      <c r="Y3078" s="190">
        <v>3071</v>
      </c>
      <c r="Z3078" s="200">
        <v>0.55000000000000004</v>
      </c>
      <c r="AA3078" s="200">
        <v>0.13</v>
      </c>
      <c r="AB3078" s="200">
        <v>0.3</v>
      </c>
      <c r="AC3078" s="200">
        <v>0.85</v>
      </c>
      <c r="AL3078"/>
      <c r="AM3078"/>
      <c r="AN3078"/>
      <c r="AO3078"/>
      <c r="AP3078"/>
      <c r="AQ3078"/>
      <c r="AR3078"/>
      <c r="AS3078"/>
      <c r="AT3078"/>
      <c r="AU3078"/>
    </row>
    <row r="3079" spans="17:47" x14ac:dyDescent="0.2">
      <c r="Q3079" s="142">
        <f>TRUNC('TARIFA ENTREGA A DIRECCION USD'!D3080-'TARIFA ENTREGA A DIRECCION USD'!D3079,2)</f>
        <v>0.54</v>
      </c>
      <c r="R3079" s="190">
        <v>3072</v>
      </c>
      <c r="S3079" s="200">
        <f>TRUNC((('TARIFA ENTREGA A DIRECCION USD'!C3079-'TARIFA ENTREGA A DIRECCION USD'!D3079)/'TARIFA ENTREGA A DIRECCION USD'!D3079)+1,3)</f>
        <v>0.72399999999999998</v>
      </c>
      <c r="T3079" s="200">
        <f>TRUNC(('TARIFA ENTREGA A DIRECCION USD'!E3079-'TARIFA ENTREGA A DIRECCION USD'!D3079)/'TARIFA ENTREGA A DIRECCION USD'!D3079,3)</f>
        <v>0.26</v>
      </c>
      <c r="U3079" s="200">
        <f>TRUNC(('TARIFA ENTREGA A DIRECCION USD'!F3079-'TARIFA ENTREGA A DIRECCION USD'!D3079)/'TARIFA ENTREGA A DIRECCION USD'!D3079,3)</f>
        <v>0.435</v>
      </c>
      <c r="V3079" s="200">
        <f>TRUNC(('TARIFA ENTREGA A DIRECCION USD'!G3079-'TARIFA ENTREGA A DIRECCION USD'!D3079)/'TARIFA ENTREGA A DIRECCION USD'!D3079,3)</f>
        <v>0.96699999999999997</v>
      </c>
      <c r="X3079" s="142">
        <v>16.12</v>
      </c>
      <c r="Y3079" s="190">
        <v>3072</v>
      </c>
      <c r="Z3079" s="200">
        <v>0.55000000000000004</v>
      </c>
      <c r="AA3079" s="200">
        <v>0.13</v>
      </c>
      <c r="AB3079" s="200">
        <v>0.3</v>
      </c>
      <c r="AC3079" s="200">
        <v>0.85</v>
      </c>
      <c r="AL3079"/>
      <c r="AM3079"/>
      <c r="AN3079"/>
      <c r="AO3079"/>
      <c r="AP3079"/>
      <c r="AQ3079"/>
      <c r="AR3079"/>
      <c r="AS3079"/>
      <c r="AT3079"/>
      <c r="AU3079"/>
    </row>
    <row r="3080" spans="17:47" x14ac:dyDescent="0.2">
      <c r="Q3080" s="142">
        <f>TRUNC('TARIFA ENTREGA A DIRECCION USD'!D3081-'TARIFA ENTREGA A DIRECCION USD'!D3080,2)</f>
        <v>0.54</v>
      </c>
      <c r="R3080" s="190">
        <v>3073</v>
      </c>
      <c r="S3080" s="200">
        <f>TRUNC((('TARIFA ENTREGA A DIRECCION USD'!C3080-'TARIFA ENTREGA A DIRECCION USD'!D3080)/'TARIFA ENTREGA A DIRECCION USD'!D3080)+1,3)</f>
        <v>0.72399999999999998</v>
      </c>
      <c r="T3080" s="200">
        <f>TRUNC(('TARIFA ENTREGA A DIRECCION USD'!E3080-'TARIFA ENTREGA A DIRECCION USD'!D3080)/'TARIFA ENTREGA A DIRECCION USD'!D3080,3)</f>
        <v>0.26</v>
      </c>
      <c r="U3080" s="200">
        <f>TRUNC(('TARIFA ENTREGA A DIRECCION USD'!F3080-'TARIFA ENTREGA A DIRECCION USD'!D3080)/'TARIFA ENTREGA A DIRECCION USD'!D3080,3)</f>
        <v>0.435</v>
      </c>
      <c r="V3080" s="200">
        <f>TRUNC(('TARIFA ENTREGA A DIRECCION USD'!G3080-'TARIFA ENTREGA A DIRECCION USD'!D3080)/'TARIFA ENTREGA A DIRECCION USD'!D3080,3)</f>
        <v>0.96699999999999997</v>
      </c>
      <c r="X3080" s="142">
        <v>16.12</v>
      </c>
      <c r="Y3080" s="190">
        <v>3073</v>
      </c>
      <c r="Z3080" s="200">
        <v>0.55000000000000004</v>
      </c>
      <c r="AA3080" s="200">
        <v>0.13</v>
      </c>
      <c r="AB3080" s="200">
        <v>0.3</v>
      </c>
      <c r="AC3080" s="200">
        <v>0.85</v>
      </c>
      <c r="AL3080"/>
      <c r="AM3080"/>
      <c r="AN3080"/>
      <c r="AO3080"/>
      <c r="AP3080"/>
      <c r="AQ3080"/>
      <c r="AR3080"/>
      <c r="AS3080"/>
      <c r="AT3080"/>
      <c r="AU3080"/>
    </row>
    <row r="3081" spans="17:47" x14ac:dyDescent="0.2">
      <c r="Q3081" s="142">
        <f>TRUNC('TARIFA ENTREGA A DIRECCION USD'!D3082-'TARIFA ENTREGA A DIRECCION USD'!D3081,2)</f>
        <v>0.54</v>
      </c>
      <c r="R3081" s="190">
        <v>3074</v>
      </c>
      <c r="S3081" s="200">
        <f>TRUNC((('TARIFA ENTREGA A DIRECCION USD'!C3081-'TARIFA ENTREGA A DIRECCION USD'!D3081)/'TARIFA ENTREGA A DIRECCION USD'!D3081)+1,3)</f>
        <v>0.72399999999999998</v>
      </c>
      <c r="T3081" s="200">
        <f>TRUNC(('TARIFA ENTREGA A DIRECCION USD'!E3081-'TARIFA ENTREGA A DIRECCION USD'!D3081)/'TARIFA ENTREGA A DIRECCION USD'!D3081,3)</f>
        <v>0.26</v>
      </c>
      <c r="U3081" s="200">
        <f>TRUNC(('TARIFA ENTREGA A DIRECCION USD'!F3081-'TARIFA ENTREGA A DIRECCION USD'!D3081)/'TARIFA ENTREGA A DIRECCION USD'!D3081,3)</f>
        <v>0.435</v>
      </c>
      <c r="V3081" s="200">
        <f>TRUNC(('TARIFA ENTREGA A DIRECCION USD'!G3081-'TARIFA ENTREGA A DIRECCION USD'!D3081)/'TARIFA ENTREGA A DIRECCION USD'!D3081,3)</f>
        <v>0.96699999999999997</v>
      </c>
      <c r="X3081" s="142">
        <v>16.12</v>
      </c>
      <c r="Y3081" s="190">
        <v>3074</v>
      </c>
      <c r="Z3081" s="200">
        <v>0.55000000000000004</v>
      </c>
      <c r="AA3081" s="200">
        <v>0.13</v>
      </c>
      <c r="AB3081" s="200">
        <v>0.3</v>
      </c>
      <c r="AC3081" s="200">
        <v>0.85</v>
      </c>
      <c r="AL3081"/>
      <c r="AM3081"/>
      <c r="AN3081"/>
      <c r="AO3081"/>
      <c r="AP3081"/>
      <c r="AQ3081"/>
      <c r="AR3081"/>
      <c r="AS3081"/>
      <c r="AT3081"/>
      <c r="AU3081"/>
    </row>
    <row r="3082" spans="17:47" x14ac:dyDescent="0.2">
      <c r="Q3082" s="142">
        <f>TRUNC('TARIFA ENTREGA A DIRECCION USD'!D3083-'TARIFA ENTREGA A DIRECCION USD'!D3082,2)</f>
        <v>0.54</v>
      </c>
      <c r="R3082" s="190">
        <v>3075</v>
      </c>
      <c r="S3082" s="200">
        <f>TRUNC((('TARIFA ENTREGA A DIRECCION USD'!C3082-'TARIFA ENTREGA A DIRECCION USD'!D3082)/'TARIFA ENTREGA A DIRECCION USD'!D3082)+1,3)</f>
        <v>0.72399999999999998</v>
      </c>
      <c r="T3082" s="200">
        <f>TRUNC(('TARIFA ENTREGA A DIRECCION USD'!E3082-'TARIFA ENTREGA A DIRECCION USD'!D3082)/'TARIFA ENTREGA A DIRECCION USD'!D3082,3)</f>
        <v>0.26</v>
      </c>
      <c r="U3082" s="200">
        <f>TRUNC(('TARIFA ENTREGA A DIRECCION USD'!F3082-'TARIFA ENTREGA A DIRECCION USD'!D3082)/'TARIFA ENTREGA A DIRECCION USD'!D3082,3)</f>
        <v>0.435</v>
      </c>
      <c r="V3082" s="200">
        <f>TRUNC(('TARIFA ENTREGA A DIRECCION USD'!G3082-'TARIFA ENTREGA A DIRECCION USD'!D3082)/'TARIFA ENTREGA A DIRECCION USD'!D3082,3)</f>
        <v>0.96699999999999997</v>
      </c>
      <c r="X3082" s="142">
        <v>16.12</v>
      </c>
      <c r="Y3082" s="190">
        <v>3075</v>
      </c>
      <c r="Z3082" s="200">
        <v>0.55000000000000004</v>
      </c>
      <c r="AA3082" s="200">
        <v>0.13</v>
      </c>
      <c r="AB3082" s="200">
        <v>0.3</v>
      </c>
      <c r="AC3082" s="200">
        <v>0.85</v>
      </c>
      <c r="AL3082"/>
      <c r="AM3082"/>
      <c r="AN3082"/>
      <c r="AO3082"/>
      <c r="AP3082"/>
      <c r="AQ3082"/>
      <c r="AR3082"/>
      <c r="AS3082"/>
      <c r="AT3082"/>
      <c r="AU3082"/>
    </row>
    <row r="3083" spans="17:47" x14ac:dyDescent="0.2">
      <c r="Q3083" s="142">
        <f>TRUNC('TARIFA ENTREGA A DIRECCION USD'!D3084-'TARIFA ENTREGA A DIRECCION USD'!D3083,2)</f>
        <v>0.54</v>
      </c>
      <c r="R3083" s="190">
        <v>3076</v>
      </c>
      <c r="S3083" s="200">
        <f>TRUNC((('TARIFA ENTREGA A DIRECCION USD'!C3083-'TARIFA ENTREGA A DIRECCION USD'!D3083)/'TARIFA ENTREGA A DIRECCION USD'!D3083)+1,3)</f>
        <v>0.72399999999999998</v>
      </c>
      <c r="T3083" s="200">
        <f>TRUNC(('TARIFA ENTREGA A DIRECCION USD'!E3083-'TARIFA ENTREGA A DIRECCION USD'!D3083)/'TARIFA ENTREGA A DIRECCION USD'!D3083,3)</f>
        <v>0.26</v>
      </c>
      <c r="U3083" s="200">
        <f>TRUNC(('TARIFA ENTREGA A DIRECCION USD'!F3083-'TARIFA ENTREGA A DIRECCION USD'!D3083)/'TARIFA ENTREGA A DIRECCION USD'!D3083,3)</f>
        <v>0.435</v>
      </c>
      <c r="V3083" s="200">
        <f>TRUNC(('TARIFA ENTREGA A DIRECCION USD'!G3083-'TARIFA ENTREGA A DIRECCION USD'!D3083)/'TARIFA ENTREGA A DIRECCION USD'!D3083,3)</f>
        <v>0.96699999999999997</v>
      </c>
      <c r="X3083" s="142">
        <v>16.12</v>
      </c>
      <c r="Y3083" s="190">
        <v>3076</v>
      </c>
      <c r="Z3083" s="200">
        <v>0.55000000000000004</v>
      </c>
      <c r="AA3083" s="200">
        <v>0.13</v>
      </c>
      <c r="AB3083" s="200">
        <v>0.3</v>
      </c>
      <c r="AC3083" s="200">
        <v>0.85</v>
      </c>
      <c r="AL3083"/>
      <c r="AM3083"/>
      <c r="AN3083"/>
      <c r="AO3083"/>
      <c r="AP3083"/>
      <c r="AQ3083"/>
      <c r="AR3083"/>
      <c r="AS3083"/>
      <c r="AT3083"/>
      <c r="AU3083"/>
    </row>
    <row r="3084" spans="17:47" x14ac:dyDescent="0.2">
      <c r="Q3084" s="142">
        <f>TRUNC('TARIFA ENTREGA A DIRECCION USD'!D3085-'TARIFA ENTREGA A DIRECCION USD'!D3084,2)</f>
        <v>0.54</v>
      </c>
      <c r="R3084" s="190">
        <v>3077</v>
      </c>
      <c r="S3084" s="200">
        <f>TRUNC((('TARIFA ENTREGA A DIRECCION USD'!C3084-'TARIFA ENTREGA A DIRECCION USD'!D3084)/'TARIFA ENTREGA A DIRECCION USD'!D3084)+1,3)</f>
        <v>0.72399999999999998</v>
      </c>
      <c r="T3084" s="200">
        <f>TRUNC(('TARIFA ENTREGA A DIRECCION USD'!E3084-'TARIFA ENTREGA A DIRECCION USD'!D3084)/'TARIFA ENTREGA A DIRECCION USD'!D3084,3)</f>
        <v>0.26</v>
      </c>
      <c r="U3084" s="200">
        <f>TRUNC(('TARIFA ENTREGA A DIRECCION USD'!F3084-'TARIFA ENTREGA A DIRECCION USD'!D3084)/'TARIFA ENTREGA A DIRECCION USD'!D3084,3)</f>
        <v>0.435</v>
      </c>
      <c r="V3084" s="200">
        <f>TRUNC(('TARIFA ENTREGA A DIRECCION USD'!G3084-'TARIFA ENTREGA A DIRECCION USD'!D3084)/'TARIFA ENTREGA A DIRECCION USD'!D3084,3)</f>
        <v>0.96699999999999997</v>
      </c>
      <c r="X3084" s="142">
        <v>16.12</v>
      </c>
      <c r="Y3084" s="190">
        <v>3077</v>
      </c>
      <c r="Z3084" s="200">
        <v>0.55000000000000004</v>
      </c>
      <c r="AA3084" s="200">
        <v>0.13</v>
      </c>
      <c r="AB3084" s="200">
        <v>0.3</v>
      </c>
      <c r="AC3084" s="200">
        <v>0.85</v>
      </c>
      <c r="AL3084"/>
      <c r="AM3084"/>
      <c r="AN3084"/>
      <c r="AO3084"/>
      <c r="AP3084"/>
      <c r="AQ3084"/>
      <c r="AR3084"/>
      <c r="AS3084"/>
      <c r="AT3084"/>
      <c r="AU3084"/>
    </row>
    <row r="3085" spans="17:47" x14ac:dyDescent="0.2">
      <c r="Q3085" s="142">
        <f>TRUNC('TARIFA ENTREGA A DIRECCION USD'!D3086-'TARIFA ENTREGA A DIRECCION USD'!D3085,2)</f>
        <v>0.54</v>
      </c>
      <c r="R3085" s="190">
        <v>3078</v>
      </c>
      <c r="S3085" s="200">
        <f>TRUNC((('TARIFA ENTREGA A DIRECCION USD'!C3085-'TARIFA ENTREGA A DIRECCION USD'!D3085)/'TARIFA ENTREGA A DIRECCION USD'!D3085)+1,3)</f>
        <v>0.72399999999999998</v>
      </c>
      <c r="T3085" s="200">
        <f>TRUNC(('TARIFA ENTREGA A DIRECCION USD'!E3085-'TARIFA ENTREGA A DIRECCION USD'!D3085)/'TARIFA ENTREGA A DIRECCION USD'!D3085,3)</f>
        <v>0.26</v>
      </c>
      <c r="U3085" s="200">
        <f>TRUNC(('TARIFA ENTREGA A DIRECCION USD'!F3085-'TARIFA ENTREGA A DIRECCION USD'!D3085)/'TARIFA ENTREGA A DIRECCION USD'!D3085,3)</f>
        <v>0.435</v>
      </c>
      <c r="V3085" s="200">
        <f>TRUNC(('TARIFA ENTREGA A DIRECCION USD'!G3085-'TARIFA ENTREGA A DIRECCION USD'!D3085)/'TARIFA ENTREGA A DIRECCION USD'!D3085,3)</f>
        <v>0.96699999999999997</v>
      </c>
      <c r="X3085" s="142">
        <v>16.12</v>
      </c>
      <c r="Y3085" s="190">
        <v>3078</v>
      </c>
      <c r="Z3085" s="200">
        <v>0.55000000000000004</v>
      </c>
      <c r="AA3085" s="200">
        <v>0.13</v>
      </c>
      <c r="AB3085" s="200">
        <v>0.3</v>
      </c>
      <c r="AC3085" s="200">
        <v>0.85</v>
      </c>
      <c r="AL3085"/>
      <c r="AM3085"/>
      <c r="AN3085"/>
      <c r="AO3085"/>
      <c r="AP3085"/>
      <c r="AQ3085"/>
      <c r="AR3085"/>
      <c r="AS3085"/>
      <c r="AT3085"/>
      <c r="AU3085"/>
    </row>
    <row r="3086" spans="17:47" x14ac:dyDescent="0.2">
      <c r="Q3086" s="142">
        <f>TRUNC('TARIFA ENTREGA A DIRECCION USD'!D3087-'TARIFA ENTREGA A DIRECCION USD'!D3086,2)</f>
        <v>0.54</v>
      </c>
      <c r="R3086" s="190">
        <v>3079</v>
      </c>
      <c r="S3086" s="200">
        <f>TRUNC((('TARIFA ENTREGA A DIRECCION USD'!C3086-'TARIFA ENTREGA A DIRECCION USD'!D3086)/'TARIFA ENTREGA A DIRECCION USD'!D3086)+1,3)</f>
        <v>0.72399999999999998</v>
      </c>
      <c r="T3086" s="200">
        <f>TRUNC(('TARIFA ENTREGA A DIRECCION USD'!E3086-'TARIFA ENTREGA A DIRECCION USD'!D3086)/'TARIFA ENTREGA A DIRECCION USD'!D3086,3)</f>
        <v>0.26</v>
      </c>
      <c r="U3086" s="200">
        <f>TRUNC(('TARIFA ENTREGA A DIRECCION USD'!F3086-'TARIFA ENTREGA A DIRECCION USD'!D3086)/'TARIFA ENTREGA A DIRECCION USD'!D3086,3)</f>
        <v>0.435</v>
      </c>
      <c r="V3086" s="200">
        <f>TRUNC(('TARIFA ENTREGA A DIRECCION USD'!G3086-'TARIFA ENTREGA A DIRECCION USD'!D3086)/'TARIFA ENTREGA A DIRECCION USD'!D3086,3)</f>
        <v>0.96699999999999997</v>
      </c>
      <c r="X3086" s="142">
        <v>16.12</v>
      </c>
      <c r="Y3086" s="190">
        <v>3079</v>
      </c>
      <c r="Z3086" s="200">
        <v>0.55000000000000004</v>
      </c>
      <c r="AA3086" s="200">
        <v>0.13</v>
      </c>
      <c r="AB3086" s="200">
        <v>0.3</v>
      </c>
      <c r="AC3086" s="200">
        <v>0.85</v>
      </c>
      <c r="AL3086"/>
      <c r="AM3086"/>
      <c r="AN3086"/>
      <c r="AO3086"/>
      <c r="AP3086"/>
      <c r="AQ3086"/>
      <c r="AR3086"/>
      <c r="AS3086"/>
      <c r="AT3086"/>
      <c r="AU3086"/>
    </row>
    <row r="3087" spans="17:47" x14ac:dyDescent="0.2">
      <c r="Q3087" s="142">
        <f>TRUNC('TARIFA ENTREGA A DIRECCION USD'!D3088-'TARIFA ENTREGA A DIRECCION USD'!D3087,2)</f>
        <v>0.54</v>
      </c>
      <c r="R3087" s="190">
        <v>3080</v>
      </c>
      <c r="S3087" s="200">
        <f>TRUNC((('TARIFA ENTREGA A DIRECCION USD'!C3087-'TARIFA ENTREGA A DIRECCION USD'!D3087)/'TARIFA ENTREGA A DIRECCION USD'!D3087)+1,3)</f>
        <v>0.72399999999999998</v>
      </c>
      <c r="T3087" s="200">
        <f>TRUNC(('TARIFA ENTREGA A DIRECCION USD'!E3087-'TARIFA ENTREGA A DIRECCION USD'!D3087)/'TARIFA ENTREGA A DIRECCION USD'!D3087,3)</f>
        <v>0.26</v>
      </c>
      <c r="U3087" s="200">
        <f>TRUNC(('TARIFA ENTREGA A DIRECCION USD'!F3087-'TARIFA ENTREGA A DIRECCION USD'!D3087)/'TARIFA ENTREGA A DIRECCION USD'!D3087,3)</f>
        <v>0.435</v>
      </c>
      <c r="V3087" s="200">
        <f>TRUNC(('TARIFA ENTREGA A DIRECCION USD'!G3087-'TARIFA ENTREGA A DIRECCION USD'!D3087)/'TARIFA ENTREGA A DIRECCION USD'!D3087,3)</f>
        <v>0.96699999999999997</v>
      </c>
      <c r="X3087" s="142">
        <v>16.12</v>
      </c>
      <c r="Y3087" s="190">
        <v>3080</v>
      </c>
      <c r="Z3087" s="200">
        <v>0.55000000000000004</v>
      </c>
      <c r="AA3087" s="200">
        <v>0.13</v>
      </c>
      <c r="AB3087" s="200">
        <v>0.3</v>
      </c>
      <c r="AC3087" s="200">
        <v>0.85</v>
      </c>
      <c r="AL3087"/>
      <c r="AM3087"/>
      <c r="AN3087"/>
      <c r="AO3087"/>
      <c r="AP3087"/>
      <c r="AQ3087"/>
      <c r="AR3087"/>
      <c r="AS3087"/>
      <c r="AT3087"/>
      <c r="AU3087"/>
    </row>
    <row r="3088" spans="17:47" x14ac:dyDescent="0.2">
      <c r="Q3088" s="142">
        <f>TRUNC('TARIFA ENTREGA A DIRECCION USD'!D3089-'TARIFA ENTREGA A DIRECCION USD'!D3088,2)</f>
        <v>0.54</v>
      </c>
      <c r="R3088" s="190">
        <v>3081</v>
      </c>
      <c r="S3088" s="200">
        <f>TRUNC((('TARIFA ENTREGA A DIRECCION USD'!C3088-'TARIFA ENTREGA A DIRECCION USD'!D3088)/'TARIFA ENTREGA A DIRECCION USD'!D3088)+1,3)</f>
        <v>0.72399999999999998</v>
      </c>
      <c r="T3088" s="200">
        <f>TRUNC(('TARIFA ENTREGA A DIRECCION USD'!E3088-'TARIFA ENTREGA A DIRECCION USD'!D3088)/'TARIFA ENTREGA A DIRECCION USD'!D3088,3)</f>
        <v>0.26</v>
      </c>
      <c r="U3088" s="200">
        <f>TRUNC(('TARIFA ENTREGA A DIRECCION USD'!F3088-'TARIFA ENTREGA A DIRECCION USD'!D3088)/'TARIFA ENTREGA A DIRECCION USD'!D3088,3)</f>
        <v>0.435</v>
      </c>
      <c r="V3088" s="200">
        <f>TRUNC(('TARIFA ENTREGA A DIRECCION USD'!G3088-'TARIFA ENTREGA A DIRECCION USD'!D3088)/'TARIFA ENTREGA A DIRECCION USD'!D3088,3)</f>
        <v>0.96799999999999997</v>
      </c>
      <c r="X3088" s="142">
        <v>16.12</v>
      </c>
      <c r="Y3088" s="190">
        <v>3081</v>
      </c>
      <c r="Z3088" s="200">
        <v>0.55000000000000004</v>
      </c>
      <c r="AA3088" s="200">
        <v>0.13</v>
      </c>
      <c r="AB3088" s="200">
        <v>0.3</v>
      </c>
      <c r="AC3088" s="200">
        <v>0.85</v>
      </c>
      <c r="AL3088"/>
      <c r="AM3088"/>
      <c r="AN3088"/>
      <c r="AO3088"/>
      <c r="AP3088"/>
      <c r="AQ3088"/>
      <c r="AR3088"/>
      <c r="AS3088"/>
      <c r="AT3088"/>
      <c r="AU3088"/>
    </row>
    <row r="3089" spans="17:47" x14ac:dyDescent="0.2">
      <c r="Q3089" s="142">
        <f>TRUNC('TARIFA ENTREGA A DIRECCION USD'!D3090-'TARIFA ENTREGA A DIRECCION USD'!D3089,2)</f>
        <v>0.54</v>
      </c>
      <c r="R3089" s="190">
        <v>3082</v>
      </c>
      <c r="S3089" s="200">
        <f>TRUNC((('TARIFA ENTREGA A DIRECCION USD'!C3089-'TARIFA ENTREGA A DIRECCION USD'!D3089)/'TARIFA ENTREGA A DIRECCION USD'!D3089)+1,3)</f>
        <v>0.72399999999999998</v>
      </c>
      <c r="T3089" s="200">
        <f>TRUNC(('TARIFA ENTREGA A DIRECCION USD'!E3089-'TARIFA ENTREGA A DIRECCION USD'!D3089)/'TARIFA ENTREGA A DIRECCION USD'!D3089,3)</f>
        <v>0.26</v>
      </c>
      <c r="U3089" s="200">
        <f>TRUNC(('TARIFA ENTREGA A DIRECCION USD'!F3089-'TARIFA ENTREGA A DIRECCION USD'!D3089)/'TARIFA ENTREGA A DIRECCION USD'!D3089,3)</f>
        <v>0.435</v>
      </c>
      <c r="V3089" s="200">
        <f>TRUNC(('TARIFA ENTREGA A DIRECCION USD'!G3089-'TARIFA ENTREGA A DIRECCION USD'!D3089)/'TARIFA ENTREGA A DIRECCION USD'!D3089,3)</f>
        <v>0.96799999999999997</v>
      </c>
      <c r="X3089" s="142">
        <v>16.12</v>
      </c>
      <c r="Y3089" s="190">
        <v>3082</v>
      </c>
      <c r="Z3089" s="200">
        <v>0.55000000000000004</v>
      </c>
      <c r="AA3089" s="200">
        <v>0.13</v>
      </c>
      <c r="AB3089" s="200">
        <v>0.3</v>
      </c>
      <c r="AC3089" s="200">
        <v>0.85</v>
      </c>
      <c r="AL3089"/>
      <c r="AM3089"/>
      <c r="AN3089"/>
      <c r="AO3089"/>
      <c r="AP3089"/>
      <c r="AQ3089"/>
      <c r="AR3089"/>
      <c r="AS3089"/>
      <c r="AT3089"/>
      <c r="AU3089"/>
    </row>
    <row r="3090" spans="17:47" x14ac:dyDescent="0.2">
      <c r="Q3090" s="142">
        <f>TRUNC('TARIFA ENTREGA A DIRECCION USD'!D3091-'TARIFA ENTREGA A DIRECCION USD'!D3090,2)</f>
        <v>0.54</v>
      </c>
      <c r="R3090" s="190">
        <v>3083</v>
      </c>
      <c r="S3090" s="200">
        <f>TRUNC((('TARIFA ENTREGA A DIRECCION USD'!C3090-'TARIFA ENTREGA A DIRECCION USD'!D3090)/'TARIFA ENTREGA A DIRECCION USD'!D3090)+1,3)</f>
        <v>0.72399999999999998</v>
      </c>
      <c r="T3090" s="200">
        <f>TRUNC(('TARIFA ENTREGA A DIRECCION USD'!E3090-'TARIFA ENTREGA A DIRECCION USD'!D3090)/'TARIFA ENTREGA A DIRECCION USD'!D3090,3)</f>
        <v>0.26</v>
      </c>
      <c r="U3090" s="200">
        <f>TRUNC(('TARIFA ENTREGA A DIRECCION USD'!F3090-'TARIFA ENTREGA A DIRECCION USD'!D3090)/'TARIFA ENTREGA A DIRECCION USD'!D3090,3)</f>
        <v>0.435</v>
      </c>
      <c r="V3090" s="200">
        <f>TRUNC(('TARIFA ENTREGA A DIRECCION USD'!G3090-'TARIFA ENTREGA A DIRECCION USD'!D3090)/'TARIFA ENTREGA A DIRECCION USD'!D3090,3)</f>
        <v>0.96799999999999997</v>
      </c>
      <c r="X3090" s="142">
        <v>16.12</v>
      </c>
      <c r="Y3090" s="190">
        <v>3083</v>
      </c>
      <c r="Z3090" s="200">
        <v>0.55000000000000004</v>
      </c>
      <c r="AA3090" s="200">
        <v>0.13</v>
      </c>
      <c r="AB3090" s="200">
        <v>0.3</v>
      </c>
      <c r="AC3090" s="200">
        <v>0.85</v>
      </c>
      <c r="AL3090"/>
      <c r="AM3090"/>
      <c r="AN3090"/>
      <c r="AO3090"/>
      <c r="AP3090"/>
      <c r="AQ3090"/>
      <c r="AR3090"/>
      <c r="AS3090"/>
      <c r="AT3090"/>
      <c r="AU3090"/>
    </row>
    <row r="3091" spans="17:47" x14ac:dyDescent="0.2">
      <c r="Q3091" s="142">
        <f>TRUNC('TARIFA ENTREGA A DIRECCION USD'!D3092-'TARIFA ENTREGA A DIRECCION USD'!D3091,2)</f>
        <v>0.54</v>
      </c>
      <c r="R3091" s="190">
        <v>3084</v>
      </c>
      <c r="S3091" s="200">
        <f>TRUNC((('TARIFA ENTREGA A DIRECCION USD'!C3091-'TARIFA ENTREGA A DIRECCION USD'!D3091)/'TARIFA ENTREGA A DIRECCION USD'!D3091)+1,3)</f>
        <v>0.72399999999999998</v>
      </c>
      <c r="T3091" s="200">
        <f>TRUNC(('TARIFA ENTREGA A DIRECCION USD'!E3091-'TARIFA ENTREGA A DIRECCION USD'!D3091)/'TARIFA ENTREGA A DIRECCION USD'!D3091,3)</f>
        <v>0.26</v>
      </c>
      <c r="U3091" s="200">
        <f>TRUNC(('TARIFA ENTREGA A DIRECCION USD'!F3091-'TARIFA ENTREGA A DIRECCION USD'!D3091)/'TARIFA ENTREGA A DIRECCION USD'!D3091,3)</f>
        <v>0.435</v>
      </c>
      <c r="V3091" s="200">
        <f>TRUNC(('TARIFA ENTREGA A DIRECCION USD'!G3091-'TARIFA ENTREGA A DIRECCION USD'!D3091)/'TARIFA ENTREGA A DIRECCION USD'!D3091,3)</f>
        <v>0.96799999999999997</v>
      </c>
      <c r="X3091" s="142">
        <v>16.12</v>
      </c>
      <c r="Y3091" s="190">
        <v>3084</v>
      </c>
      <c r="Z3091" s="200">
        <v>0.55000000000000004</v>
      </c>
      <c r="AA3091" s="200">
        <v>0.13</v>
      </c>
      <c r="AB3091" s="200">
        <v>0.3</v>
      </c>
      <c r="AC3091" s="200">
        <v>0.85</v>
      </c>
      <c r="AL3091"/>
      <c r="AM3091"/>
      <c r="AN3091"/>
      <c r="AO3091"/>
      <c r="AP3091"/>
      <c r="AQ3091"/>
      <c r="AR3091"/>
      <c r="AS3091"/>
      <c r="AT3091"/>
      <c r="AU3091"/>
    </row>
    <row r="3092" spans="17:47" x14ac:dyDescent="0.2">
      <c r="Q3092" s="142">
        <f>TRUNC('TARIFA ENTREGA A DIRECCION USD'!D3093-'TARIFA ENTREGA A DIRECCION USD'!D3092,2)</f>
        <v>0.54</v>
      </c>
      <c r="R3092" s="190">
        <v>3085</v>
      </c>
      <c r="S3092" s="200">
        <f>TRUNC((('TARIFA ENTREGA A DIRECCION USD'!C3092-'TARIFA ENTREGA A DIRECCION USD'!D3092)/'TARIFA ENTREGA A DIRECCION USD'!D3092)+1,3)</f>
        <v>0.72399999999999998</v>
      </c>
      <c r="T3092" s="200">
        <f>TRUNC(('TARIFA ENTREGA A DIRECCION USD'!E3092-'TARIFA ENTREGA A DIRECCION USD'!D3092)/'TARIFA ENTREGA A DIRECCION USD'!D3092,3)</f>
        <v>0.26</v>
      </c>
      <c r="U3092" s="200">
        <f>TRUNC(('TARIFA ENTREGA A DIRECCION USD'!F3092-'TARIFA ENTREGA A DIRECCION USD'!D3092)/'TARIFA ENTREGA A DIRECCION USD'!D3092,3)</f>
        <v>0.435</v>
      </c>
      <c r="V3092" s="200">
        <f>TRUNC(('TARIFA ENTREGA A DIRECCION USD'!G3092-'TARIFA ENTREGA A DIRECCION USD'!D3092)/'TARIFA ENTREGA A DIRECCION USD'!D3092,3)</f>
        <v>0.96799999999999997</v>
      </c>
      <c r="X3092" s="142">
        <v>16.12</v>
      </c>
      <c r="Y3092" s="190">
        <v>3085</v>
      </c>
      <c r="Z3092" s="200">
        <v>0.55000000000000004</v>
      </c>
      <c r="AA3092" s="200">
        <v>0.13</v>
      </c>
      <c r="AB3092" s="200">
        <v>0.3</v>
      </c>
      <c r="AC3092" s="200">
        <v>0.85</v>
      </c>
      <c r="AL3092"/>
      <c r="AM3092"/>
      <c r="AN3092"/>
      <c r="AO3092"/>
      <c r="AP3092"/>
      <c r="AQ3092"/>
      <c r="AR3092"/>
      <c r="AS3092"/>
      <c r="AT3092"/>
      <c r="AU3092"/>
    </row>
    <row r="3093" spans="17:47" x14ac:dyDescent="0.2">
      <c r="Q3093" s="142">
        <f>TRUNC('TARIFA ENTREGA A DIRECCION USD'!D3094-'TARIFA ENTREGA A DIRECCION USD'!D3093,2)</f>
        <v>0.54</v>
      </c>
      <c r="R3093" s="190">
        <v>3086</v>
      </c>
      <c r="S3093" s="200">
        <f>TRUNC((('TARIFA ENTREGA A DIRECCION USD'!C3093-'TARIFA ENTREGA A DIRECCION USD'!D3093)/'TARIFA ENTREGA A DIRECCION USD'!D3093)+1,3)</f>
        <v>0.72399999999999998</v>
      </c>
      <c r="T3093" s="200">
        <f>TRUNC(('TARIFA ENTREGA A DIRECCION USD'!E3093-'TARIFA ENTREGA A DIRECCION USD'!D3093)/'TARIFA ENTREGA A DIRECCION USD'!D3093,3)</f>
        <v>0.26</v>
      </c>
      <c r="U3093" s="200">
        <f>TRUNC(('TARIFA ENTREGA A DIRECCION USD'!F3093-'TARIFA ENTREGA A DIRECCION USD'!D3093)/'TARIFA ENTREGA A DIRECCION USD'!D3093,3)</f>
        <v>0.435</v>
      </c>
      <c r="V3093" s="200">
        <f>TRUNC(('TARIFA ENTREGA A DIRECCION USD'!G3093-'TARIFA ENTREGA A DIRECCION USD'!D3093)/'TARIFA ENTREGA A DIRECCION USD'!D3093,3)</f>
        <v>0.96799999999999997</v>
      </c>
      <c r="X3093" s="142">
        <v>16.12</v>
      </c>
      <c r="Y3093" s="190">
        <v>3086</v>
      </c>
      <c r="Z3093" s="200">
        <v>0.55000000000000004</v>
      </c>
      <c r="AA3093" s="200">
        <v>0.13</v>
      </c>
      <c r="AB3093" s="200">
        <v>0.3</v>
      </c>
      <c r="AC3093" s="200">
        <v>0.85</v>
      </c>
      <c r="AL3093"/>
      <c r="AM3093"/>
      <c r="AN3093"/>
      <c r="AO3093"/>
      <c r="AP3093"/>
      <c r="AQ3093"/>
      <c r="AR3093"/>
      <c r="AS3093"/>
      <c r="AT3093"/>
      <c r="AU3093"/>
    </row>
    <row r="3094" spans="17:47" x14ac:dyDescent="0.2">
      <c r="Q3094" s="142">
        <f>TRUNC('TARIFA ENTREGA A DIRECCION USD'!D3095-'TARIFA ENTREGA A DIRECCION USD'!D3094,2)</f>
        <v>0.54</v>
      </c>
      <c r="R3094" s="190">
        <v>3087</v>
      </c>
      <c r="S3094" s="200">
        <f>TRUNC((('TARIFA ENTREGA A DIRECCION USD'!C3094-'TARIFA ENTREGA A DIRECCION USD'!D3094)/'TARIFA ENTREGA A DIRECCION USD'!D3094)+1,3)</f>
        <v>0.72399999999999998</v>
      </c>
      <c r="T3094" s="200">
        <f>TRUNC(('TARIFA ENTREGA A DIRECCION USD'!E3094-'TARIFA ENTREGA A DIRECCION USD'!D3094)/'TARIFA ENTREGA A DIRECCION USD'!D3094,3)</f>
        <v>0.26</v>
      </c>
      <c r="U3094" s="200">
        <f>TRUNC(('TARIFA ENTREGA A DIRECCION USD'!F3094-'TARIFA ENTREGA A DIRECCION USD'!D3094)/'TARIFA ENTREGA A DIRECCION USD'!D3094,3)</f>
        <v>0.435</v>
      </c>
      <c r="V3094" s="200">
        <f>TRUNC(('TARIFA ENTREGA A DIRECCION USD'!G3094-'TARIFA ENTREGA A DIRECCION USD'!D3094)/'TARIFA ENTREGA A DIRECCION USD'!D3094,3)</f>
        <v>0.96799999999999997</v>
      </c>
      <c r="X3094" s="142">
        <v>16.12</v>
      </c>
      <c r="Y3094" s="190">
        <v>3087</v>
      </c>
      <c r="Z3094" s="200">
        <v>0.55000000000000004</v>
      </c>
      <c r="AA3094" s="200">
        <v>0.13</v>
      </c>
      <c r="AB3094" s="200">
        <v>0.3</v>
      </c>
      <c r="AC3094" s="200">
        <v>0.85</v>
      </c>
      <c r="AL3094"/>
      <c r="AM3094"/>
      <c r="AN3094"/>
      <c r="AO3094"/>
      <c r="AP3094"/>
      <c r="AQ3094"/>
      <c r="AR3094"/>
      <c r="AS3094"/>
      <c r="AT3094"/>
      <c r="AU3094"/>
    </row>
    <row r="3095" spans="17:47" x14ac:dyDescent="0.2">
      <c r="Q3095" s="142">
        <f>TRUNC('TARIFA ENTREGA A DIRECCION USD'!D3096-'TARIFA ENTREGA A DIRECCION USD'!D3095,2)</f>
        <v>0.54</v>
      </c>
      <c r="R3095" s="190">
        <v>3088</v>
      </c>
      <c r="S3095" s="200">
        <f>TRUNC((('TARIFA ENTREGA A DIRECCION USD'!C3095-'TARIFA ENTREGA A DIRECCION USD'!D3095)/'TARIFA ENTREGA A DIRECCION USD'!D3095)+1,3)</f>
        <v>0.72399999999999998</v>
      </c>
      <c r="T3095" s="200">
        <f>TRUNC(('TARIFA ENTREGA A DIRECCION USD'!E3095-'TARIFA ENTREGA A DIRECCION USD'!D3095)/'TARIFA ENTREGA A DIRECCION USD'!D3095,3)</f>
        <v>0.26</v>
      </c>
      <c r="U3095" s="200">
        <f>TRUNC(('TARIFA ENTREGA A DIRECCION USD'!F3095-'TARIFA ENTREGA A DIRECCION USD'!D3095)/'TARIFA ENTREGA A DIRECCION USD'!D3095,3)</f>
        <v>0.435</v>
      </c>
      <c r="V3095" s="200">
        <f>TRUNC(('TARIFA ENTREGA A DIRECCION USD'!G3095-'TARIFA ENTREGA A DIRECCION USD'!D3095)/'TARIFA ENTREGA A DIRECCION USD'!D3095,3)</f>
        <v>0.96799999999999997</v>
      </c>
      <c r="X3095" s="142">
        <v>16.12</v>
      </c>
      <c r="Y3095" s="190">
        <v>3088</v>
      </c>
      <c r="Z3095" s="200">
        <v>0.55000000000000004</v>
      </c>
      <c r="AA3095" s="200">
        <v>0.13</v>
      </c>
      <c r="AB3095" s="200">
        <v>0.3</v>
      </c>
      <c r="AC3095" s="200">
        <v>0.85</v>
      </c>
      <c r="AL3095"/>
      <c r="AM3095"/>
      <c r="AN3095"/>
      <c r="AO3095"/>
      <c r="AP3095"/>
      <c r="AQ3095"/>
      <c r="AR3095"/>
      <c r="AS3095"/>
      <c r="AT3095"/>
      <c r="AU3095"/>
    </row>
    <row r="3096" spans="17:47" x14ac:dyDescent="0.2">
      <c r="Q3096" s="142">
        <f>TRUNC('TARIFA ENTREGA A DIRECCION USD'!D3097-'TARIFA ENTREGA A DIRECCION USD'!D3096,2)</f>
        <v>0.54</v>
      </c>
      <c r="R3096" s="190">
        <v>3089</v>
      </c>
      <c r="S3096" s="200">
        <f>TRUNC((('TARIFA ENTREGA A DIRECCION USD'!C3096-'TARIFA ENTREGA A DIRECCION USD'!D3096)/'TARIFA ENTREGA A DIRECCION USD'!D3096)+1,3)</f>
        <v>0.72399999999999998</v>
      </c>
      <c r="T3096" s="200">
        <f>TRUNC(('TARIFA ENTREGA A DIRECCION USD'!E3096-'TARIFA ENTREGA A DIRECCION USD'!D3096)/'TARIFA ENTREGA A DIRECCION USD'!D3096,3)</f>
        <v>0.26</v>
      </c>
      <c r="U3096" s="200">
        <f>TRUNC(('TARIFA ENTREGA A DIRECCION USD'!F3096-'TARIFA ENTREGA A DIRECCION USD'!D3096)/'TARIFA ENTREGA A DIRECCION USD'!D3096,3)</f>
        <v>0.435</v>
      </c>
      <c r="V3096" s="200">
        <f>TRUNC(('TARIFA ENTREGA A DIRECCION USD'!G3096-'TARIFA ENTREGA A DIRECCION USD'!D3096)/'TARIFA ENTREGA A DIRECCION USD'!D3096,3)</f>
        <v>0.96799999999999997</v>
      </c>
      <c r="X3096" s="142">
        <v>16.12</v>
      </c>
      <c r="Y3096" s="190">
        <v>3089</v>
      </c>
      <c r="Z3096" s="200">
        <v>0.55000000000000004</v>
      </c>
      <c r="AA3096" s="200">
        <v>0.13</v>
      </c>
      <c r="AB3096" s="200">
        <v>0.3</v>
      </c>
      <c r="AC3096" s="200">
        <v>0.85</v>
      </c>
      <c r="AL3096"/>
      <c r="AM3096"/>
      <c r="AN3096"/>
      <c r="AO3096"/>
      <c r="AP3096"/>
      <c r="AQ3096"/>
      <c r="AR3096"/>
      <c r="AS3096"/>
      <c r="AT3096"/>
      <c r="AU3096"/>
    </row>
    <row r="3097" spans="17:47" x14ac:dyDescent="0.2">
      <c r="Q3097" s="142">
        <f>TRUNC('TARIFA ENTREGA A DIRECCION USD'!D3098-'TARIFA ENTREGA A DIRECCION USD'!D3097,2)</f>
        <v>0.54</v>
      </c>
      <c r="R3097" s="190">
        <v>3090</v>
      </c>
      <c r="S3097" s="200">
        <f>TRUNC((('TARIFA ENTREGA A DIRECCION USD'!C3097-'TARIFA ENTREGA A DIRECCION USD'!D3097)/'TARIFA ENTREGA A DIRECCION USD'!D3097)+1,3)</f>
        <v>0.72399999999999998</v>
      </c>
      <c r="T3097" s="200">
        <f>TRUNC(('TARIFA ENTREGA A DIRECCION USD'!E3097-'TARIFA ENTREGA A DIRECCION USD'!D3097)/'TARIFA ENTREGA A DIRECCION USD'!D3097,3)</f>
        <v>0.26</v>
      </c>
      <c r="U3097" s="200">
        <f>TRUNC(('TARIFA ENTREGA A DIRECCION USD'!F3097-'TARIFA ENTREGA A DIRECCION USD'!D3097)/'TARIFA ENTREGA A DIRECCION USD'!D3097,3)</f>
        <v>0.435</v>
      </c>
      <c r="V3097" s="200">
        <f>TRUNC(('TARIFA ENTREGA A DIRECCION USD'!G3097-'TARIFA ENTREGA A DIRECCION USD'!D3097)/'TARIFA ENTREGA A DIRECCION USD'!D3097,3)</f>
        <v>0.96799999999999997</v>
      </c>
      <c r="X3097" s="142">
        <v>16.12</v>
      </c>
      <c r="Y3097" s="190">
        <v>3090</v>
      </c>
      <c r="Z3097" s="200">
        <v>0.55000000000000004</v>
      </c>
      <c r="AA3097" s="200">
        <v>0.13</v>
      </c>
      <c r="AB3097" s="200">
        <v>0.3</v>
      </c>
      <c r="AC3097" s="200">
        <v>0.85</v>
      </c>
      <c r="AL3097"/>
      <c r="AM3097"/>
      <c r="AN3097"/>
      <c r="AO3097"/>
      <c r="AP3097"/>
      <c r="AQ3097"/>
      <c r="AR3097"/>
      <c r="AS3097"/>
      <c r="AT3097"/>
      <c r="AU3097"/>
    </row>
    <row r="3098" spans="17:47" x14ac:dyDescent="0.2">
      <c r="Q3098" s="142">
        <f>TRUNC('TARIFA ENTREGA A DIRECCION USD'!D3099-'TARIFA ENTREGA A DIRECCION USD'!D3098,2)</f>
        <v>0.54</v>
      </c>
      <c r="R3098" s="190">
        <v>3091</v>
      </c>
      <c r="S3098" s="200">
        <f>TRUNC((('TARIFA ENTREGA A DIRECCION USD'!C3098-'TARIFA ENTREGA A DIRECCION USD'!D3098)/'TARIFA ENTREGA A DIRECCION USD'!D3098)+1,3)</f>
        <v>0.72399999999999998</v>
      </c>
      <c r="T3098" s="200">
        <f>TRUNC(('TARIFA ENTREGA A DIRECCION USD'!E3098-'TARIFA ENTREGA A DIRECCION USD'!D3098)/'TARIFA ENTREGA A DIRECCION USD'!D3098,3)</f>
        <v>0.26</v>
      </c>
      <c r="U3098" s="200">
        <f>TRUNC(('TARIFA ENTREGA A DIRECCION USD'!F3098-'TARIFA ENTREGA A DIRECCION USD'!D3098)/'TARIFA ENTREGA A DIRECCION USD'!D3098,3)</f>
        <v>0.435</v>
      </c>
      <c r="V3098" s="200">
        <f>TRUNC(('TARIFA ENTREGA A DIRECCION USD'!G3098-'TARIFA ENTREGA A DIRECCION USD'!D3098)/'TARIFA ENTREGA A DIRECCION USD'!D3098,3)</f>
        <v>0.96799999999999997</v>
      </c>
      <c r="X3098" s="142">
        <v>16.12</v>
      </c>
      <c r="Y3098" s="190">
        <v>3091</v>
      </c>
      <c r="Z3098" s="200">
        <v>0.55000000000000004</v>
      </c>
      <c r="AA3098" s="200">
        <v>0.13</v>
      </c>
      <c r="AB3098" s="200">
        <v>0.3</v>
      </c>
      <c r="AC3098" s="200">
        <v>0.85</v>
      </c>
      <c r="AL3098"/>
      <c r="AM3098"/>
      <c r="AN3098"/>
      <c r="AO3098"/>
      <c r="AP3098"/>
      <c r="AQ3098"/>
      <c r="AR3098"/>
      <c r="AS3098"/>
      <c r="AT3098"/>
      <c r="AU3098"/>
    </row>
    <row r="3099" spans="17:47" x14ac:dyDescent="0.2">
      <c r="Q3099" s="142">
        <f>TRUNC('TARIFA ENTREGA A DIRECCION USD'!D3100-'TARIFA ENTREGA A DIRECCION USD'!D3099,2)</f>
        <v>0.54</v>
      </c>
      <c r="R3099" s="190">
        <v>3092</v>
      </c>
      <c r="S3099" s="200">
        <f>TRUNC((('TARIFA ENTREGA A DIRECCION USD'!C3099-'TARIFA ENTREGA A DIRECCION USD'!D3099)/'TARIFA ENTREGA A DIRECCION USD'!D3099)+1,3)</f>
        <v>0.72399999999999998</v>
      </c>
      <c r="T3099" s="200">
        <f>TRUNC(('TARIFA ENTREGA A DIRECCION USD'!E3099-'TARIFA ENTREGA A DIRECCION USD'!D3099)/'TARIFA ENTREGA A DIRECCION USD'!D3099,3)</f>
        <v>0.26</v>
      </c>
      <c r="U3099" s="200">
        <f>TRUNC(('TARIFA ENTREGA A DIRECCION USD'!F3099-'TARIFA ENTREGA A DIRECCION USD'!D3099)/'TARIFA ENTREGA A DIRECCION USD'!D3099,3)</f>
        <v>0.435</v>
      </c>
      <c r="V3099" s="200">
        <f>TRUNC(('TARIFA ENTREGA A DIRECCION USD'!G3099-'TARIFA ENTREGA A DIRECCION USD'!D3099)/'TARIFA ENTREGA A DIRECCION USD'!D3099,3)</f>
        <v>0.96799999999999997</v>
      </c>
      <c r="X3099" s="142">
        <v>16.12</v>
      </c>
      <c r="Y3099" s="190">
        <v>3092</v>
      </c>
      <c r="Z3099" s="200">
        <v>0.55000000000000004</v>
      </c>
      <c r="AA3099" s="200">
        <v>0.13</v>
      </c>
      <c r="AB3099" s="200">
        <v>0.3</v>
      </c>
      <c r="AC3099" s="200">
        <v>0.85</v>
      </c>
      <c r="AL3099"/>
      <c r="AM3099"/>
      <c r="AN3099"/>
      <c r="AO3099"/>
      <c r="AP3099"/>
      <c r="AQ3099"/>
      <c r="AR3099"/>
      <c r="AS3099"/>
      <c r="AT3099"/>
      <c r="AU3099"/>
    </row>
    <row r="3100" spans="17:47" x14ac:dyDescent="0.2">
      <c r="Q3100" s="142">
        <f>TRUNC('TARIFA ENTREGA A DIRECCION USD'!D3101-'TARIFA ENTREGA A DIRECCION USD'!D3100,2)</f>
        <v>0.54</v>
      </c>
      <c r="R3100" s="190">
        <v>3093</v>
      </c>
      <c r="S3100" s="200">
        <f>TRUNC((('TARIFA ENTREGA A DIRECCION USD'!C3100-'TARIFA ENTREGA A DIRECCION USD'!D3100)/'TARIFA ENTREGA A DIRECCION USD'!D3100)+1,3)</f>
        <v>0.72399999999999998</v>
      </c>
      <c r="T3100" s="200">
        <f>TRUNC(('TARIFA ENTREGA A DIRECCION USD'!E3100-'TARIFA ENTREGA A DIRECCION USD'!D3100)/'TARIFA ENTREGA A DIRECCION USD'!D3100,3)</f>
        <v>0.26</v>
      </c>
      <c r="U3100" s="200">
        <f>TRUNC(('TARIFA ENTREGA A DIRECCION USD'!F3100-'TARIFA ENTREGA A DIRECCION USD'!D3100)/'TARIFA ENTREGA A DIRECCION USD'!D3100,3)</f>
        <v>0.435</v>
      </c>
      <c r="V3100" s="200">
        <f>TRUNC(('TARIFA ENTREGA A DIRECCION USD'!G3100-'TARIFA ENTREGA A DIRECCION USD'!D3100)/'TARIFA ENTREGA A DIRECCION USD'!D3100,3)</f>
        <v>0.96799999999999997</v>
      </c>
      <c r="X3100" s="142">
        <v>16.12</v>
      </c>
      <c r="Y3100" s="190">
        <v>3093</v>
      </c>
      <c r="Z3100" s="200">
        <v>0.55000000000000004</v>
      </c>
      <c r="AA3100" s="200">
        <v>0.13</v>
      </c>
      <c r="AB3100" s="200">
        <v>0.3</v>
      </c>
      <c r="AC3100" s="200">
        <v>0.85</v>
      </c>
      <c r="AL3100"/>
      <c r="AM3100"/>
      <c r="AN3100"/>
      <c r="AO3100"/>
      <c r="AP3100"/>
      <c r="AQ3100"/>
      <c r="AR3100"/>
      <c r="AS3100"/>
      <c r="AT3100"/>
      <c r="AU3100"/>
    </row>
    <row r="3101" spans="17:47" x14ac:dyDescent="0.2">
      <c r="Q3101" s="142">
        <f>TRUNC('TARIFA ENTREGA A DIRECCION USD'!D3102-'TARIFA ENTREGA A DIRECCION USD'!D3101,2)</f>
        <v>0.54</v>
      </c>
      <c r="R3101" s="190">
        <v>3094</v>
      </c>
      <c r="S3101" s="200">
        <f>TRUNC((('TARIFA ENTREGA A DIRECCION USD'!C3101-'TARIFA ENTREGA A DIRECCION USD'!D3101)/'TARIFA ENTREGA A DIRECCION USD'!D3101)+1,3)</f>
        <v>0.72399999999999998</v>
      </c>
      <c r="T3101" s="200">
        <f>TRUNC(('TARIFA ENTREGA A DIRECCION USD'!E3101-'TARIFA ENTREGA A DIRECCION USD'!D3101)/'TARIFA ENTREGA A DIRECCION USD'!D3101,3)</f>
        <v>0.26</v>
      </c>
      <c r="U3101" s="200">
        <f>TRUNC(('TARIFA ENTREGA A DIRECCION USD'!F3101-'TARIFA ENTREGA A DIRECCION USD'!D3101)/'TARIFA ENTREGA A DIRECCION USD'!D3101,3)</f>
        <v>0.435</v>
      </c>
      <c r="V3101" s="200">
        <f>TRUNC(('TARIFA ENTREGA A DIRECCION USD'!G3101-'TARIFA ENTREGA A DIRECCION USD'!D3101)/'TARIFA ENTREGA A DIRECCION USD'!D3101,3)</f>
        <v>0.96799999999999997</v>
      </c>
      <c r="X3101" s="142">
        <v>16.12</v>
      </c>
      <c r="Y3101" s="190">
        <v>3094</v>
      </c>
      <c r="Z3101" s="200">
        <v>0.55000000000000004</v>
      </c>
      <c r="AA3101" s="200">
        <v>0.13</v>
      </c>
      <c r="AB3101" s="200">
        <v>0.3</v>
      </c>
      <c r="AC3101" s="200">
        <v>0.85</v>
      </c>
      <c r="AL3101"/>
      <c r="AM3101"/>
      <c r="AN3101"/>
      <c r="AO3101"/>
      <c r="AP3101"/>
      <c r="AQ3101"/>
      <c r="AR3101"/>
      <c r="AS3101"/>
      <c r="AT3101"/>
      <c r="AU3101"/>
    </row>
    <row r="3102" spans="17:47" x14ac:dyDescent="0.2">
      <c r="Q3102" s="142">
        <f>TRUNC('TARIFA ENTREGA A DIRECCION USD'!D3103-'TARIFA ENTREGA A DIRECCION USD'!D3102,2)</f>
        <v>0.54</v>
      </c>
      <c r="R3102" s="190">
        <v>3095</v>
      </c>
      <c r="S3102" s="200">
        <f>TRUNC((('TARIFA ENTREGA A DIRECCION USD'!C3102-'TARIFA ENTREGA A DIRECCION USD'!D3102)/'TARIFA ENTREGA A DIRECCION USD'!D3102)+1,3)</f>
        <v>0.72399999999999998</v>
      </c>
      <c r="T3102" s="200">
        <f>TRUNC(('TARIFA ENTREGA A DIRECCION USD'!E3102-'TARIFA ENTREGA A DIRECCION USD'!D3102)/'TARIFA ENTREGA A DIRECCION USD'!D3102,3)</f>
        <v>0.26</v>
      </c>
      <c r="U3102" s="200">
        <f>TRUNC(('TARIFA ENTREGA A DIRECCION USD'!F3102-'TARIFA ENTREGA A DIRECCION USD'!D3102)/'TARIFA ENTREGA A DIRECCION USD'!D3102,3)</f>
        <v>0.435</v>
      </c>
      <c r="V3102" s="200">
        <f>TRUNC(('TARIFA ENTREGA A DIRECCION USD'!G3102-'TARIFA ENTREGA A DIRECCION USD'!D3102)/'TARIFA ENTREGA A DIRECCION USD'!D3102,3)</f>
        <v>0.96799999999999997</v>
      </c>
      <c r="X3102" s="142">
        <v>16.12</v>
      </c>
      <c r="Y3102" s="190">
        <v>3095</v>
      </c>
      <c r="Z3102" s="200">
        <v>0.55000000000000004</v>
      </c>
      <c r="AA3102" s="200">
        <v>0.13</v>
      </c>
      <c r="AB3102" s="200">
        <v>0.3</v>
      </c>
      <c r="AC3102" s="200">
        <v>0.85</v>
      </c>
      <c r="AL3102"/>
      <c r="AM3102"/>
      <c r="AN3102"/>
      <c r="AO3102"/>
      <c r="AP3102"/>
      <c r="AQ3102"/>
      <c r="AR3102"/>
      <c r="AS3102"/>
      <c r="AT3102"/>
      <c r="AU3102"/>
    </row>
    <row r="3103" spans="17:47" x14ac:dyDescent="0.2">
      <c r="Q3103" s="142">
        <f>TRUNC('TARIFA ENTREGA A DIRECCION USD'!D3104-'TARIFA ENTREGA A DIRECCION USD'!D3103,2)</f>
        <v>0.54</v>
      </c>
      <c r="R3103" s="190">
        <v>3096</v>
      </c>
      <c r="S3103" s="200">
        <f>TRUNC((('TARIFA ENTREGA A DIRECCION USD'!C3103-'TARIFA ENTREGA A DIRECCION USD'!D3103)/'TARIFA ENTREGA A DIRECCION USD'!D3103)+1,3)</f>
        <v>0.72399999999999998</v>
      </c>
      <c r="T3103" s="200">
        <f>TRUNC(('TARIFA ENTREGA A DIRECCION USD'!E3103-'TARIFA ENTREGA A DIRECCION USD'!D3103)/'TARIFA ENTREGA A DIRECCION USD'!D3103,3)</f>
        <v>0.26</v>
      </c>
      <c r="U3103" s="200">
        <f>TRUNC(('TARIFA ENTREGA A DIRECCION USD'!F3103-'TARIFA ENTREGA A DIRECCION USD'!D3103)/'TARIFA ENTREGA A DIRECCION USD'!D3103,3)</f>
        <v>0.435</v>
      </c>
      <c r="V3103" s="200">
        <f>TRUNC(('TARIFA ENTREGA A DIRECCION USD'!G3103-'TARIFA ENTREGA A DIRECCION USD'!D3103)/'TARIFA ENTREGA A DIRECCION USD'!D3103,3)</f>
        <v>0.96799999999999997</v>
      </c>
      <c r="X3103" s="142">
        <v>16.12</v>
      </c>
      <c r="Y3103" s="190">
        <v>3096</v>
      </c>
      <c r="Z3103" s="200">
        <v>0.55000000000000004</v>
      </c>
      <c r="AA3103" s="200">
        <v>0.13</v>
      </c>
      <c r="AB3103" s="200">
        <v>0.3</v>
      </c>
      <c r="AC3103" s="200">
        <v>0.85</v>
      </c>
      <c r="AL3103"/>
      <c r="AM3103"/>
      <c r="AN3103"/>
      <c r="AO3103"/>
      <c r="AP3103"/>
      <c r="AQ3103"/>
      <c r="AR3103"/>
      <c r="AS3103"/>
      <c r="AT3103"/>
      <c r="AU3103"/>
    </row>
    <row r="3104" spans="17:47" x14ac:dyDescent="0.2">
      <c r="Q3104" s="142">
        <f>TRUNC('TARIFA ENTREGA A DIRECCION USD'!D3105-'TARIFA ENTREGA A DIRECCION USD'!D3104,2)</f>
        <v>0.54</v>
      </c>
      <c r="R3104" s="190">
        <v>3097</v>
      </c>
      <c r="S3104" s="200">
        <f>TRUNC((('TARIFA ENTREGA A DIRECCION USD'!C3104-'TARIFA ENTREGA A DIRECCION USD'!D3104)/'TARIFA ENTREGA A DIRECCION USD'!D3104)+1,3)</f>
        <v>0.72399999999999998</v>
      </c>
      <c r="T3104" s="200">
        <f>TRUNC(('TARIFA ENTREGA A DIRECCION USD'!E3104-'TARIFA ENTREGA A DIRECCION USD'!D3104)/'TARIFA ENTREGA A DIRECCION USD'!D3104,3)</f>
        <v>0.26</v>
      </c>
      <c r="U3104" s="200">
        <f>TRUNC(('TARIFA ENTREGA A DIRECCION USD'!F3104-'TARIFA ENTREGA A DIRECCION USD'!D3104)/'TARIFA ENTREGA A DIRECCION USD'!D3104,3)</f>
        <v>0.435</v>
      </c>
      <c r="V3104" s="200">
        <f>TRUNC(('TARIFA ENTREGA A DIRECCION USD'!G3104-'TARIFA ENTREGA A DIRECCION USD'!D3104)/'TARIFA ENTREGA A DIRECCION USD'!D3104,3)</f>
        <v>0.96799999999999997</v>
      </c>
      <c r="X3104" s="142">
        <v>16.12</v>
      </c>
      <c r="Y3104" s="190">
        <v>3097</v>
      </c>
      <c r="Z3104" s="200">
        <v>0.55000000000000004</v>
      </c>
      <c r="AA3104" s="200">
        <v>0.13</v>
      </c>
      <c r="AB3104" s="200">
        <v>0.3</v>
      </c>
      <c r="AC3104" s="200">
        <v>0.85</v>
      </c>
      <c r="AL3104"/>
      <c r="AM3104"/>
      <c r="AN3104"/>
      <c r="AO3104"/>
      <c r="AP3104"/>
      <c r="AQ3104"/>
      <c r="AR3104"/>
      <c r="AS3104"/>
      <c r="AT3104"/>
      <c r="AU3104"/>
    </row>
    <row r="3105" spans="17:47" x14ac:dyDescent="0.2">
      <c r="Q3105" s="142">
        <f>TRUNC('TARIFA ENTREGA A DIRECCION USD'!D3106-'TARIFA ENTREGA A DIRECCION USD'!D3105,2)</f>
        <v>0.54</v>
      </c>
      <c r="R3105" s="190">
        <v>3098</v>
      </c>
      <c r="S3105" s="200">
        <f>TRUNC((('TARIFA ENTREGA A DIRECCION USD'!C3105-'TARIFA ENTREGA A DIRECCION USD'!D3105)/'TARIFA ENTREGA A DIRECCION USD'!D3105)+1,3)</f>
        <v>0.72399999999999998</v>
      </c>
      <c r="T3105" s="200">
        <f>TRUNC(('TARIFA ENTREGA A DIRECCION USD'!E3105-'TARIFA ENTREGA A DIRECCION USD'!D3105)/'TARIFA ENTREGA A DIRECCION USD'!D3105,3)</f>
        <v>0.26</v>
      </c>
      <c r="U3105" s="200">
        <f>TRUNC(('TARIFA ENTREGA A DIRECCION USD'!F3105-'TARIFA ENTREGA A DIRECCION USD'!D3105)/'TARIFA ENTREGA A DIRECCION USD'!D3105,3)</f>
        <v>0.435</v>
      </c>
      <c r="V3105" s="200">
        <f>TRUNC(('TARIFA ENTREGA A DIRECCION USD'!G3105-'TARIFA ENTREGA A DIRECCION USD'!D3105)/'TARIFA ENTREGA A DIRECCION USD'!D3105,3)</f>
        <v>0.96799999999999997</v>
      </c>
      <c r="X3105" s="142">
        <v>16.12</v>
      </c>
      <c r="Y3105" s="190">
        <v>3098</v>
      </c>
      <c r="Z3105" s="200">
        <v>0.55000000000000004</v>
      </c>
      <c r="AA3105" s="200">
        <v>0.13</v>
      </c>
      <c r="AB3105" s="200">
        <v>0.3</v>
      </c>
      <c r="AC3105" s="200">
        <v>0.85</v>
      </c>
      <c r="AL3105"/>
      <c r="AM3105"/>
      <c r="AN3105"/>
      <c r="AO3105"/>
      <c r="AP3105"/>
      <c r="AQ3105"/>
      <c r="AR3105"/>
      <c r="AS3105"/>
      <c r="AT3105"/>
      <c r="AU3105"/>
    </row>
    <row r="3106" spans="17:47" x14ac:dyDescent="0.2">
      <c r="Q3106" s="142">
        <f>TRUNC('TARIFA ENTREGA A DIRECCION USD'!D3107-'TARIFA ENTREGA A DIRECCION USD'!D3106,2)</f>
        <v>0.54</v>
      </c>
      <c r="R3106" s="190">
        <v>3099</v>
      </c>
      <c r="S3106" s="200">
        <f>TRUNC((('TARIFA ENTREGA A DIRECCION USD'!C3106-'TARIFA ENTREGA A DIRECCION USD'!D3106)/'TARIFA ENTREGA A DIRECCION USD'!D3106)+1,3)</f>
        <v>0.72399999999999998</v>
      </c>
      <c r="T3106" s="200">
        <f>TRUNC(('TARIFA ENTREGA A DIRECCION USD'!E3106-'TARIFA ENTREGA A DIRECCION USD'!D3106)/'TARIFA ENTREGA A DIRECCION USD'!D3106,3)</f>
        <v>0.26</v>
      </c>
      <c r="U3106" s="200">
        <f>TRUNC(('TARIFA ENTREGA A DIRECCION USD'!F3106-'TARIFA ENTREGA A DIRECCION USD'!D3106)/'TARIFA ENTREGA A DIRECCION USD'!D3106,3)</f>
        <v>0.435</v>
      </c>
      <c r="V3106" s="200">
        <f>TRUNC(('TARIFA ENTREGA A DIRECCION USD'!G3106-'TARIFA ENTREGA A DIRECCION USD'!D3106)/'TARIFA ENTREGA A DIRECCION USD'!D3106,3)</f>
        <v>0.96799999999999997</v>
      </c>
      <c r="X3106" s="142">
        <v>16.12</v>
      </c>
      <c r="Y3106" s="190">
        <v>3099</v>
      </c>
      <c r="Z3106" s="200">
        <v>0.55000000000000004</v>
      </c>
      <c r="AA3106" s="200">
        <v>0.13</v>
      </c>
      <c r="AB3106" s="200">
        <v>0.3</v>
      </c>
      <c r="AC3106" s="200">
        <v>0.85</v>
      </c>
      <c r="AL3106"/>
      <c r="AM3106"/>
      <c r="AN3106"/>
      <c r="AO3106"/>
      <c r="AP3106"/>
      <c r="AQ3106"/>
      <c r="AR3106"/>
      <c r="AS3106"/>
      <c r="AT3106"/>
      <c r="AU3106"/>
    </row>
    <row r="3107" spans="17:47" x14ac:dyDescent="0.2">
      <c r="Q3107" s="142">
        <f>TRUNC('TARIFA ENTREGA A DIRECCION USD'!D3108-'TARIFA ENTREGA A DIRECCION USD'!D3107,2)</f>
        <v>0.54</v>
      </c>
      <c r="R3107" s="190">
        <v>3100</v>
      </c>
      <c r="S3107" s="200">
        <f>TRUNC((('TARIFA ENTREGA A DIRECCION USD'!C3107-'TARIFA ENTREGA A DIRECCION USD'!D3107)/'TARIFA ENTREGA A DIRECCION USD'!D3107)+1,3)</f>
        <v>0.72399999999999998</v>
      </c>
      <c r="T3107" s="200">
        <f>TRUNC(('TARIFA ENTREGA A DIRECCION USD'!E3107-'TARIFA ENTREGA A DIRECCION USD'!D3107)/'TARIFA ENTREGA A DIRECCION USD'!D3107,3)</f>
        <v>0.26</v>
      </c>
      <c r="U3107" s="200">
        <f>TRUNC(('TARIFA ENTREGA A DIRECCION USD'!F3107-'TARIFA ENTREGA A DIRECCION USD'!D3107)/'TARIFA ENTREGA A DIRECCION USD'!D3107,3)</f>
        <v>0.435</v>
      </c>
      <c r="V3107" s="200">
        <f>TRUNC(('TARIFA ENTREGA A DIRECCION USD'!G3107-'TARIFA ENTREGA A DIRECCION USD'!D3107)/'TARIFA ENTREGA A DIRECCION USD'!D3107,3)</f>
        <v>0.96799999999999997</v>
      </c>
      <c r="X3107" s="142">
        <v>16.12</v>
      </c>
      <c r="Y3107" s="190">
        <v>3100</v>
      </c>
      <c r="Z3107" s="200">
        <v>0.55000000000000004</v>
      </c>
      <c r="AA3107" s="200">
        <v>0.13</v>
      </c>
      <c r="AB3107" s="200">
        <v>0.3</v>
      </c>
      <c r="AC3107" s="200">
        <v>0.85</v>
      </c>
      <c r="AL3107"/>
      <c r="AM3107"/>
      <c r="AN3107"/>
      <c r="AO3107"/>
      <c r="AP3107"/>
      <c r="AQ3107"/>
      <c r="AR3107"/>
      <c r="AS3107"/>
      <c r="AT3107"/>
      <c r="AU3107"/>
    </row>
    <row r="3108" spans="17:47" x14ac:dyDescent="0.2">
      <c r="Q3108" s="142">
        <f>TRUNC('TARIFA ENTREGA A DIRECCION USD'!D3109-'TARIFA ENTREGA A DIRECCION USD'!D3108,2)</f>
        <v>0.54</v>
      </c>
      <c r="R3108" s="190">
        <v>3101</v>
      </c>
      <c r="S3108" s="200">
        <f>TRUNC((('TARIFA ENTREGA A DIRECCION USD'!C3108-'TARIFA ENTREGA A DIRECCION USD'!D3108)/'TARIFA ENTREGA A DIRECCION USD'!D3108)+1,3)</f>
        <v>0.72399999999999998</v>
      </c>
      <c r="T3108" s="200">
        <f>TRUNC(('TARIFA ENTREGA A DIRECCION USD'!E3108-'TARIFA ENTREGA A DIRECCION USD'!D3108)/'TARIFA ENTREGA A DIRECCION USD'!D3108,3)</f>
        <v>0.26</v>
      </c>
      <c r="U3108" s="200">
        <f>TRUNC(('TARIFA ENTREGA A DIRECCION USD'!F3108-'TARIFA ENTREGA A DIRECCION USD'!D3108)/'TARIFA ENTREGA A DIRECCION USD'!D3108,3)</f>
        <v>0.435</v>
      </c>
      <c r="V3108" s="200">
        <f>TRUNC(('TARIFA ENTREGA A DIRECCION USD'!G3108-'TARIFA ENTREGA A DIRECCION USD'!D3108)/'TARIFA ENTREGA A DIRECCION USD'!D3108,3)</f>
        <v>0.96799999999999997</v>
      </c>
      <c r="X3108" s="142">
        <v>16.12</v>
      </c>
      <c r="Y3108" s="190">
        <v>3101</v>
      </c>
      <c r="Z3108" s="200">
        <v>0.55000000000000004</v>
      </c>
      <c r="AA3108" s="200">
        <v>0.13</v>
      </c>
      <c r="AB3108" s="200">
        <v>0.3</v>
      </c>
      <c r="AC3108" s="200">
        <v>0.85</v>
      </c>
      <c r="AL3108"/>
      <c r="AM3108"/>
      <c r="AN3108"/>
      <c r="AO3108"/>
      <c r="AP3108"/>
      <c r="AQ3108"/>
      <c r="AR3108"/>
      <c r="AS3108"/>
      <c r="AT3108"/>
      <c r="AU3108"/>
    </row>
    <row r="3109" spans="17:47" x14ac:dyDescent="0.2">
      <c r="Q3109" s="142">
        <f>TRUNC('TARIFA ENTREGA A DIRECCION USD'!D3110-'TARIFA ENTREGA A DIRECCION USD'!D3109,2)</f>
        <v>0.54</v>
      </c>
      <c r="R3109" s="190">
        <v>3102</v>
      </c>
      <c r="S3109" s="200">
        <f>TRUNC((('TARIFA ENTREGA A DIRECCION USD'!C3109-'TARIFA ENTREGA A DIRECCION USD'!D3109)/'TARIFA ENTREGA A DIRECCION USD'!D3109)+1,3)</f>
        <v>0.72399999999999998</v>
      </c>
      <c r="T3109" s="200">
        <f>TRUNC(('TARIFA ENTREGA A DIRECCION USD'!E3109-'TARIFA ENTREGA A DIRECCION USD'!D3109)/'TARIFA ENTREGA A DIRECCION USD'!D3109,3)</f>
        <v>0.26</v>
      </c>
      <c r="U3109" s="200">
        <f>TRUNC(('TARIFA ENTREGA A DIRECCION USD'!F3109-'TARIFA ENTREGA A DIRECCION USD'!D3109)/'TARIFA ENTREGA A DIRECCION USD'!D3109,3)</f>
        <v>0.435</v>
      </c>
      <c r="V3109" s="200">
        <f>TRUNC(('TARIFA ENTREGA A DIRECCION USD'!G3109-'TARIFA ENTREGA A DIRECCION USD'!D3109)/'TARIFA ENTREGA A DIRECCION USD'!D3109,3)</f>
        <v>0.96799999999999997</v>
      </c>
      <c r="X3109" s="142">
        <v>16.12</v>
      </c>
      <c r="Y3109" s="190">
        <v>3102</v>
      </c>
      <c r="Z3109" s="200">
        <v>0.55000000000000004</v>
      </c>
      <c r="AA3109" s="200">
        <v>0.13</v>
      </c>
      <c r="AB3109" s="200">
        <v>0.3</v>
      </c>
      <c r="AC3109" s="200">
        <v>0.85</v>
      </c>
      <c r="AL3109"/>
      <c r="AM3109"/>
      <c r="AN3109"/>
      <c r="AO3109"/>
      <c r="AP3109"/>
      <c r="AQ3109"/>
      <c r="AR3109"/>
      <c r="AS3109"/>
      <c r="AT3109"/>
      <c r="AU3109"/>
    </row>
    <row r="3110" spans="17:47" x14ac:dyDescent="0.2">
      <c r="Q3110" s="142">
        <f>TRUNC('TARIFA ENTREGA A DIRECCION USD'!D3111-'TARIFA ENTREGA A DIRECCION USD'!D3110,2)</f>
        <v>0.54</v>
      </c>
      <c r="R3110" s="190">
        <v>3103</v>
      </c>
      <c r="S3110" s="200">
        <f>TRUNC((('TARIFA ENTREGA A DIRECCION USD'!C3110-'TARIFA ENTREGA A DIRECCION USD'!D3110)/'TARIFA ENTREGA A DIRECCION USD'!D3110)+1,3)</f>
        <v>0.72399999999999998</v>
      </c>
      <c r="T3110" s="200">
        <f>TRUNC(('TARIFA ENTREGA A DIRECCION USD'!E3110-'TARIFA ENTREGA A DIRECCION USD'!D3110)/'TARIFA ENTREGA A DIRECCION USD'!D3110,3)</f>
        <v>0.26</v>
      </c>
      <c r="U3110" s="200">
        <f>TRUNC(('TARIFA ENTREGA A DIRECCION USD'!F3110-'TARIFA ENTREGA A DIRECCION USD'!D3110)/'TARIFA ENTREGA A DIRECCION USD'!D3110,3)</f>
        <v>0.435</v>
      </c>
      <c r="V3110" s="200">
        <f>TRUNC(('TARIFA ENTREGA A DIRECCION USD'!G3110-'TARIFA ENTREGA A DIRECCION USD'!D3110)/'TARIFA ENTREGA A DIRECCION USD'!D3110,3)</f>
        <v>0.96799999999999997</v>
      </c>
      <c r="X3110" s="142">
        <v>16.12</v>
      </c>
      <c r="Y3110" s="190">
        <v>3103</v>
      </c>
      <c r="Z3110" s="200">
        <v>0.55000000000000004</v>
      </c>
      <c r="AA3110" s="200">
        <v>0.13</v>
      </c>
      <c r="AB3110" s="200">
        <v>0.3</v>
      </c>
      <c r="AC3110" s="200">
        <v>0.85</v>
      </c>
      <c r="AL3110"/>
      <c r="AM3110"/>
      <c r="AN3110"/>
      <c r="AO3110"/>
      <c r="AP3110"/>
      <c r="AQ3110"/>
      <c r="AR3110"/>
      <c r="AS3110"/>
      <c r="AT3110"/>
      <c r="AU3110"/>
    </row>
    <row r="3111" spans="17:47" x14ac:dyDescent="0.2">
      <c r="Q3111" s="142">
        <f>TRUNC('TARIFA ENTREGA A DIRECCION USD'!D3112-'TARIFA ENTREGA A DIRECCION USD'!D3111,2)</f>
        <v>0.54</v>
      </c>
      <c r="R3111" s="190">
        <v>3104</v>
      </c>
      <c r="S3111" s="200">
        <f>TRUNC((('TARIFA ENTREGA A DIRECCION USD'!C3111-'TARIFA ENTREGA A DIRECCION USD'!D3111)/'TARIFA ENTREGA A DIRECCION USD'!D3111)+1,3)</f>
        <v>0.72399999999999998</v>
      </c>
      <c r="T3111" s="200">
        <f>TRUNC(('TARIFA ENTREGA A DIRECCION USD'!E3111-'TARIFA ENTREGA A DIRECCION USD'!D3111)/'TARIFA ENTREGA A DIRECCION USD'!D3111,3)</f>
        <v>0.26</v>
      </c>
      <c r="U3111" s="200">
        <f>TRUNC(('TARIFA ENTREGA A DIRECCION USD'!F3111-'TARIFA ENTREGA A DIRECCION USD'!D3111)/'TARIFA ENTREGA A DIRECCION USD'!D3111,3)</f>
        <v>0.435</v>
      </c>
      <c r="V3111" s="200">
        <f>TRUNC(('TARIFA ENTREGA A DIRECCION USD'!G3111-'TARIFA ENTREGA A DIRECCION USD'!D3111)/'TARIFA ENTREGA A DIRECCION USD'!D3111,3)</f>
        <v>0.96799999999999997</v>
      </c>
      <c r="X3111" s="142">
        <v>16.12</v>
      </c>
      <c r="Y3111" s="190">
        <v>3104</v>
      </c>
      <c r="Z3111" s="200">
        <v>0.55000000000000004</v>
      </c>
      <c r="AA3111" s="200">
        <v>0.13</v>
      </c>
      <c r="AB3111" s="200">
        <v>0.3</v>
      </c>
      <c r="AC3111" s="200">
        <v>0.85</v>
      </c>
      <c r="AL3111"/>
      <c r="AM3111"/>
      <c r="AN3111"/>
      <c r="AO3111"/>
      <c r="AP3111"/>
      <c r="AQ3111"/>
      <c r="AR3111"/>
      <c r="AS3111"/>
      <c r="AT3111"/>
      <c r="AU3111"/>
    </row>
    <row r="3112" spans="17:47" x14ac:dyDescent="0.2">
      <c r="Q3112" s="142">
        <f>TRUNC('TARIFA ENTREGA A DIRECCION USD'!D3113-'TARIFA ENTREGA A DIRECCION USD'!D3112,2)</f>
        <v>0.54</v>
      </c>
      <c r="R3112" s="190">
        <v>3105</v>
      </c>
      <c r="S3112" s="200">
        <f>TRUNC((('TARIFA ENTREGA A DIRECCION USD'!C3112-'TARIFA ENTREGA A DIRECCION USD'!D3112)/'TARIFA ENTREGA A DIRECCION USD'!D3112)+1,3)</f>
        <v>0.72399999999999998</v>
      </c>
      <c r="T3112" s="200">
        <f>TRUNC(('TARIFA ENTREGA A DIRECCION USD'!E3112-'TARIFA ENTREGA A DIRECCION USD'!D3112)/'TARIFA ENTREGA A DIRECCION USD'!D3112,3)</f>
        <v>0.26</v>
      </c>
      <c r="U3112" s="200">
        <f>TRUNC(('TARIFA ENTREGA A DIRECCION USD'!F3112-'TARIFA ENTREGA A DIRECCION USD'!D3112)/'TARIFA ENTREGA A DIRECCION USD'!D3112,3)</f>
        <v>0.435</v>
      </c>
      <c r="V3112" s="200">
        <f>TRUNC(('TARIFA ENTREGA A DIRECCION USD'!G3112-'TARIFA ENTREGA A DIRECCION USD'!D3112)/'TARIFA ENTREGA A DIRECCION USD'!D3112,3)</f>
        <v>0.96799999999999997</v>
      </c>
      <c r="X3112" s="142">
        <v>16.12</v>
      </c>
      <c r="Y3112" s="190">
        <v>3105</v>
      </c>
      <c r="Z3112" s="200">
        <v>0.55000000000000004</v>
      </c>
      <c r="AA3112" s="200">
        <v>0.13</v>
      </c>
      <c r="AB3112" s="200">
        <v>0.3</v>
      </c>
      <c r="AC3112" s="200">
        <v>0.85</v>
      </c>
      <c r="AL3112"/>
      <c r="AM3112"/>
      <c r="AN3112"/>
      <c r="AO3112"/>
      <c r="AP3112"/>
      <c r="AQ3112"/>
      <c r="AR3112"/>
      <c r="AS3112"/>
      <c r="AT3112"/>
      <c r="AU3112"/>
    </row>
    <row r="3113" spans="17:47" x14ac:dyDescent="0.2">
      <c r="Q3113" s="142">
        <f>TRUNC('TARIFA ENTREGA A DIRECCION USD'!D3114-'TARIFA ENTREGA A DIRECCION USD'!D3113,2)</f>
        <v>0.54</v>
      </c>
      <c r="R3113" s="190">
        <v>3106</v>
      </c>
      <c r="S3113" s="200">
        <f>TRUNC((('TARIFA ENTREGA A DIRECCION USD'!C3113-'TARIFA ENTREGA A DIRECCION USD'!D3113)/'TARIFA ENTREGA A DIRECCION USD'!D3113)+1,3)</f>
        <v>0.72399999999999998</v>
      </c>
      <c r="T3113" s="200">
        <f>TRUNC(('TARIFA ENTREGA A DIRECCION USD'!E3113-'TARIFA ENTREGA A DIRECCION USD'!D3113)/'TARIFA ENTREGA A DIRECCION USD'!D3113,3)</f>
        <v>0.26</v>
      </c>
      <c r="U3113" s="200">
        <f>TRUNC(('TARIFA ENTREGA A DIRECCION USD'!F3113-'TARIFA ENTREGA A DIRECCION USD'!D3113)/'TARIFA ENTREGA A DIRECCION USD'!D3113,3)</f>
        <v>0.435</v>
      </c>
      <c r="V3113" s="200">
        <f>TRUNC(('TARIFA ENTREGA A DIRECCION USD'!G3113-'TARIFA ENTREGA A DIRECCION USD'!D3113)/'TARIFA ENTREGA A DIRECCION USD'!D3113,3)</f>
        <v>0.96799999999999997</v>
      </c>
      <c r="X3113" s="142">
        <v>16.12</v>
      </c>
      <c r="Y3113" s="190">
        <v>3106</v>
      </c>
      <c r="Z3113" s="200">
        <v>0.55000000000000004</v>
      </c>
      <c r="AA3113" s="200">
        <v>0.13</v>
      </c>
      <c r="AB3113" s="200">
        <v>0.3</v>
      </c>
      <c r="AC3113" s="200">
        <v>0.85</v>
      </c>
      <c r="AL3113"/>
      <c r="AM3113"/>
      <c r="AN3113"/>
      <c r="AO3113"/>
      <c r="AP3113"/>
      <c r="AQ3113"/>
      <c r="AR3113"/>
      <c r="AS3113"/>
      <c r="AT3113"/>
      <c r="AU3113"/>
    </row>
    <row r="3114" spans="17:47" x14ac:dyDescent="0.2">
      <c r="Q3114" s="142">
        <f>TRUNC('TARIFA ENTREGA A DIRECCION USD'!D3115-'TARIFA ENTREGA A DIRECCION USD'!D3114,2)</f>
        <v>0.54</v>
      </c>
      <c r="R3114" s="190">
        <v>3107</v>
      </c>
      <c r="S3114" s="200">
        <f>TRUNC((('TARIFA ENTREGA A DIRECCION USD'!C3114-'TARIFA ENTREGA A DIRECCION USD'!D3114)/'TARIFA ENTREGA A DIRECCION USD'!D3114)+1,3)</f>
        <v>0.72399999999999998</v>
      </c>
      <c r="T3114" s="200">
        <f>TRUNC(('TARIFA ENTREGA A DIRECCION USD'!E3114-'TARIFA ENTREGA A DIRECCION USD'!D3114)/'TARIFA ENTREGA A DIRECCION USD'!D3114,3)</f>
        <v>0.26</v>
      </c>
      <c r="U3114" s="200">
        <f>TRUNC(('TARIFA ENTREGA A DIRECCION USD'!F3114-'TARIFA ENTREGA A DIRECCION USD'!D3114)/'TARIFA ENTREGA A DIRECCION USD'!D3114,3)</f>
        <v>0.435</v>
      </c>
      <c r="V3114" s="200">
        <f>TRUNC(('TARIFA ENTREGA A DIRECCION USD'!G3114-'TARIFA ENTREGA A DIRECCION USD'!D3114)/'TARIFA ENTREGA A DIRECCION USD'!D3114,3)</f>
        <v>0.96799999999999997</v>
      </c>
      <c r="X3114" s="142">
        <v>16.12</v>
      </c>
      <c r="Y3114" s="190">
        <v>3107</v>
      </c>
      <c r="Z3114" s="200">
        <v>0.55000000000000004</v>
      </c>
      <c r="AA3114" s="200">
        <v>0.13</v>
      </c>
      <c r="AB3114" s="200">
        <v>0.3</v>
      </c>
      <c r="AC3114" s="200">
        <v>0.85</v>
      </c>
      <c r="AL3114"/>
      <c r="AM3114"/>
      <c r="AN3114"/>
      <c r="AO3114"/>
      <c r="AP3114"/>
      <c r="AQ3114"/>
      <c r="AR3114"/>
      <c r="AS3114"/>
      <c r="AT3114"/>
      <c r="AU3114"/>
    </row>
    <row r="3115" spans="17:47" x14ac:dyDescent="0.2">
      <c r="Q3115" s="142">
        <f>TRUNC('TARIFA ENTREGA A DIRECCION USD'!D3116-'TARIFA ENTREGA A DIRECCION USD'!D3115,2)</f>
        <v>0.54</v>
      </c>
      <c r="R3115" s="190">
        <v>3108</v>
      </c>
      <c r="S3115" s="200">
        <f>TRUNC((('TARIFA ENTREGA A DIRECCION USD'!C3115-'TARIFA ENTREGA A DIRECCION USD'!D3115)/'TARIFA ENTREGA A DIRECCION USD'!D3115)+1,3)</f>
        <v>0.72399999999999998</v>
      </c>
      <c r="T3115" s="200">
        <f>TRUNC(('TARIFA ENTREGA A DIRECCION USD'!E3115-'TARIFA ENTREGA A DIRECCION USD'!D3115)/'TARIFA ENTREGA A DIRECCION USD'!D3115,3)</f>
        <v>0.26</v>
      </c>
      <c r="U3115" s="200">
        <f>TRUNC(('TARIFA ENTREGA A DIRECCION USD'!F3115-'TARIFA ENTREGA A DIRECCION USD'!D3115)/'TARIFA ENTREGA A DIRECCION USD'!D3115,3)</f>
        <v>0.435</v>
      </c>
      <c r="V3115" s="200">
        <f>TRUNC(('TARIFA ENTREGA A DIRECCION USD'!G3115-'TARIFA ENTREGA A DIRECCION USD'!D3115)/'TARIFA ENTREGA A DIRECCION USD'!D3115,3)</f>
        <v>0.96799999999999997</v>
      </c>
      <c r="X3115" s="142">
        <v>16.12</v>
      </c>
      <c r="Y3115" s="190">
        <v>3108</v>
      </c>
      <c r="Z3115" s="200">
        <v>0.55000000000000004</v>
      </c>
      <c r="AA3115" s="200">
        <v>0.13</v>
      </c>
      <c r="AB3115" s="200">
        <v>0.3</v>
      </c>
      <c r="AC3115" s="200">
        <v>0.85</v>
      </c>
      <c r="AL3115"/>
      <c r="AM3115"/>
      <c r="AN3115"/>
      <c r="AO3115"/>
      <c r="AP3115"/>
      <c r="AQ3115"/>
      <c r="AR3115"/>
      <c r="AS3115"/>
      <c r="AT3115"/>
      <c r="AU3115"/>
    </row>
    <row r="3116" spans="17:47" x14ac:dyDescent="0.2">
      <c r="Q3116" s="142">
        <f>TRUNC('TARIFA ENTREGA A DIRECCION USD'!D3117-'TARIFA ENTREGA A DIRECCION USD'!D3116,2)</f>
        <v>0.54</v>
      </c>
      <c r="R3116" s="190">
        <v>3109</v>
      </c>
      <c r="S3116" s="200">
        <f>TRUNC((('TARIFA ENTREGA A DIRECCION USD'!C3116-'TARIFA ENTREGA A DIRECCION USD'!D3116)/'TARIFA ENTREGA A DIRECCION USD'!D3116)+1,3)</f>
        <v>0.72399999999999998</v>
      </c>
      <c r="T3116" s="200">
        <f>TRUNC(('TARIFA ENTREGA A DIRECCION USD'!E3116-'TARIFA ENTREGA A DIRECCION USD'!D3116)/'TARIFA ENTREGA A DIRECCION USD'!D3116,3)</f>
        <v>0.26</v>
      </c>
      <c r="U3116" s="200">
        <f>TRUNC(('TARIFA ENTREGA A DIRECCION USD'!F3116-'TARIFA ENTREGA A DIRECCION USD'!D3116)/'TARIFA ENTREGA A DIRECCION USD'!D3116,3)</f>
        <v>0.435</v>
      </c>
      <c r="V3116" s="200">
        <f>TRUNC(('TARIFA ENTREGA A DIRECCION USD'!G3116-'TARIFA ENTREGA A DIRECCION USD'!D3116)/'TARIFA ENTREGA A DIRECCION USD'!D3116,3)</f>
        <v>0.96799999999999997</v>
      </c>
      <c r="X3116" s="142">
        <v>16.12</v>
      </c>
      <c r="Y3116" s="190">
        <v>3109</v>
      </c>
      <c r="Z3116" s="200">
        <v>0.55000000000000004</v>
      </c>
      <c r="AA3116" s="200">
        <v>0.13</v>
      </c>
      <c r="AB3116" s="200">
        <v>0.3</v>
      </c>
      <c r="AC3116" s="200">
        <v>0.85</v>
      </c>
      <c r="AL3116"/>
      <c r="AM3116"/>
      <c r="AN3116"/>
      <c r="AO3116"/>
      <c r="AP3116"/>
      <c r="AQ3116"/>
      <c r="AR3116"/>
      <c r="AS3116"/>
      <c r="AT3116"/>
      <c r="AU3116"/>
    </row>
    <row r="3117" spans="17:47" x14ac:dyDescent="0.2">
      <c r="Q3117" s="142">
        <f>TRUNC('TARIFA ENTREGA A DIRECCION USD'!D3118-'TARIFA ENTREGA A DIRECCION USD'!D3117,2)</f>
        <v>0.54</v>
      </c>
      <c r="R3117" s="190">
        <v>3110</v>
      </c>
      <c r="S3117" s="200">
        <f>TRUNC((('TARIFA ENTREGA A DIRECCION USD'!C3117-'TARIFA ENTREGA A DIRECCION USD'!D3117)/'TARIFA ENTREGA A DIRECCION USD'!D3117)+1,3)</f>
        <v>0.72399999999999998</v>
      </c>
      <c r="T3117" s="200">
        <f>TRUNC(('TARIFA ENTREGA A DIRECCION USD'!E3117-'TARIFA ENTREGA A DIRECCION USD'!D3117)/'TARIFA ENTREGA A DIRECCION USD'!D3117,3)</f>
        <v>0.26</v>
      </c>
      <c r="U3117" s="200">
        <f>TRUNC(('TARIFA ENTREGA A DIRECCION USD'!F3117-'TARIFA ENTREGA A DIRECCION USD'!D3117)/'TARIFA ENTREGA A DIRECCION USD'!D3117,3)</f>
        <v>0.435</v>
      </c>
      <c r="V3117" s="200">
        <f>TRUNC(('TARIFA ENTREGA A DIRECCION USD'!G3117-'TARIFA ENTREGA A DIRECCION USD'!D3117)/'TARIFA ENTREGA A DIRECCION USD'!D3117,3)</f>
        <v>0.96799999999999997</v>
      </c>
      <c r="X3117" s="142">
        <v>16.12</v>
      </c>
      <c r="Y3117" s="190">
        <v>3110</v>
      </c>
      <c r="Z3117" s="200">
        <v>0.55000000000000004</v>
      </c>
      <c r="AA3117" s="200">
        <v>0.13</v>
      </c>
      <c r="AB3117" s="200">
        <v>0.3</v>
      </c>
      <c r="AC3117" s="200">
        <v>0.85</v>
      </c>
      <c r="AL3117"/>
      <c r="AM3117"/>
      <c r="AN3117"/>
      <c r="AO3117"/>
      <c r="AP3117"/>
      <c r="AQ3117"/>
      <c r="AR3117"/>
      <c r="AS3117"/>
      <c r="AT3117"/>
      <c r="AU3117"/>
    </row>
    <row r="3118" spans="17:47" x14ac:dyDescent="0.2">
      <c r="Q3118" s="142">
        <f>TRUNC('TARIFA ENTREGA A DIRECCION USD'!D3119-'TARIFA ENTREGA A DIRECCION USD'!D3118,2)</f>
        <v>0.54</v>
      </c>
      <c r="R3118" s="190">
        <v>3111</v>
      </c>
      <c r="S3118" s="200">
        <f>TRUNC((('TARIFA ENTREGA A DIRECCION USD'!C3118-'TARIFA ENTREGA A DIRECCION USD'!D3118)/'TARIFA ENTREGA A DIRECCION USD'!D3118)+1,3)</f>
        <v>0.72399999999999998</v>
      </c>
      <c r="T3118" s="200">
        <f>TRUNC(('TARIFA ENTREGA A DIRECCION USD'!E3118-'TARIFA ENTREGA A DIRECCION USD'!D3118)/'TARIFA ENTREGA A DIRECCION USD'!D3118,3)</f>
        <v>0.26</v>
      </c>
      <c r="U3118" s="200">
        <f>TRUNC(('TARIFA ENTREGA A DIRECCION USD'!F3118-'TARIFA ENTREGA A DIRECCION USD'!D3118)/'TARIFA ENTREGA A DIRECCION USD'!D3118,3)</f>
        <v>0.435</v>
      </c>
      <c r="V3118" s="200">
        <f>TRUNC(('TARIFA ENTREGA A DIRECCION USD'!G3118-'TARIFA ENTREGA A DIRECCION USD'!D3118)/'TARIFA ENTREGA A DIRECCION USD'!D3118,3)</f>
        <v>0.96799999999999997</v>
      </c>
      <c r="X3118" s="142">
        <v>16.12</v>
      </c>
      <c r="Y3118" s="190">
        <v>3111</v>
      </c>
      <c r="Z3118" s="200">
        <v>0.55000000000000004</v>
      </c>
      <c r="AA3118" s="200">
        <v>0.13</v>
      </c>
      <c r="AB3118" s="200">
        <v>0.3</v>
      </c>
      <c r="AC3118" s="200">
        <v>0.85</v>
      </c>
      <c r="AL3118"/>
      <c r="AM3118"/>
      <c r="AN3118"/>
      <c r="AO3118"/>
      <c r="AP3118"/>
      <c r="AQ3118"/>
      <c r="AR3118"/>
      <c r="AS3118"/>
      <c r="AT3118"/>
      <c r="AU3118"/>
    </row>
    <row r="3119" spans="17:47" x14ac:dyDescent="0.2">
      <c r="Q3119" s="142">
        <f>TRUNC('TARIFA ENTREGA A DIRECCION USD'!D3120-'TARIFA ENTREGA A DIRECCION USD'!D3119,2)</f>
        <v>0.54</v>
      </c>
      <c r="R3119" s="190">
        <v>3112</v>
      </c>
      <c r="S3119" s="200">
        <f>TRUNC((('TARIFA ENTREGA A DIRECCION USD'!C3119-'TARIFA ENTREGA A DIRECCION USD'!D3119)/'TARIFA ENTREGA A DIRECCION USD'!D3119)+1,3)</f>
        <v>0.72399999999999998</v>
      </c>
      <c r="T3119" s="200">
        <f>TRUNC(('TARIFA ENTREGA A DIRECCION USD'!E3119-'TARIFA ENTREGA A DIRECCION USD'!D3119)/'TARIFA ENTREGA A DIRECCION USD'!D3119,3)</f>
        <v>0.26</v>
      </c>
      <c r="U3119" s="200">
        <f>TRUNC(('TARIFA ENTREGA A DIRECCION USD'!F3119-'TARIFA ENTREGA A DIRECCION USD'!D3119)/'TARIFA ENTREGA A DIRECCION USD'!D3119,3)</f>
        <v>0.435</v>
      </c>
      <c r="V3119" s="200">
        <f>TRUNC(('TARIFA ENTREGA A DIRECCION USD'!G3119-'TARIFA ENTREGA A DIRECCION USD'!D3119)/'TARIFA ENTREGA A DIRECCION USD'!D3119,3)</f>
        <v>0.96799999999999997</v>
      </c>
      <c r="X3119" s="142">
        <v>16.12</v>
      </c>
      <c r="Y3119" s="190">
        <v>3112</v>
      </c>
      <c r="Z3119" s="200">
        <v>0.55000000000000004</v>
      </c>
      <c r="AA3119" s="200">
        <v>0.13</v>
      </c>
      <c r="AB3119" s="200">
        <v>0.3</v>
      </c>
      <c r="AC3119" s="200">
        <v>0.85</v>
      </c>
      <c r="AL3119"/>
      <c r="AM3119"/>
      <c r="AN3119"/>
      <c r="AO3119"/>
      <c r="AP3119"/>
      <c r="AQ3119"/>
      <c r="AR3119"/>
      <c r="AS3119"/>
      <c r="AT3119"/>
      <c r="AU3119"/>
    </row>
    <row r="3120" spans="17:47" x14ac:dyDescent="0.2">
      <c r="Q3120" s="142">
        <f>TRUNC('TARIFA ENTREGA A DIRECCION USD'!D3121-'TARIFA ENTREGA A DIRECCION USD'!D3120,2)</f>
        <v>0.54</v>
      </c>
      <c r="R3120" s="190">
        <v>3113</v>
      </c>
      <c r="S3120" s="200">
        <f>TRUNC((('TARIFA ENTREGA A DIRECCION USD'!C3120-'TARIFA ENTREGA A DIRECCION USD'!D3120)/'TARIFA ENTREGA A DIRECCION USD'!D3120)+1,3)</f>
        <v>0.72399999999999998</v>
      </c>
      <c r="T3120" s="200">
        <f>TRUNC(('TARIFA ENTREGA A DIRECCION USD'!E3120-'TARIFA ENTREGA A DIRECCION USD'!D3120)/'TARIFA ENTREGA A DIRECCION USD'!D3120,3)</f>
        <v>0.26</v>
      </c>
      <c r="U3120" s="200">
        <f>TRUNC(('TARIFA ENTREGA A DIRECCION USD'!F3120-'TARIFA ENTREGA A DIRECCION USD'!D3120)/'TARIFA ENTREGA A DIRECCION USD'!D3120,3)</f>
        <v>0.435</v>
      </c>
      <c r="V3120" s="200">
        <f>TRUNC(('TARIFA ENTREGA A DIRECCION USD'!G3120-'TARIFA ENTREGA A DIRECCION USD'!D3120)/'TARIFA ENTREGA A DIRECCION USD'!D3120,3)</f>
        <v>0.96799999999999997</v>
      </c>
      <c r="X3120" s="142">
        <v>16.12</v>
      </c>
      <c r="Y3120" s="190">
        <v>3113</v>
      </c>
      <c r="Z3120" s="200">
        <v>0.55000000000000004</v>
      </c>
      <c r="AA3120" s="200">
        <v>0.13</v>
      </c>
      <c r="AB3120" s="200">
        <v>0.3</v>
      </c>
      <c r="AC3120" s="200">
        <v>0.85</v>
      </c>
      <c r="AL3120"/>
      <c r="AM3120"/>
      <c r="AN3120"/>
      <c r="AO3120"/>
      <c r="AP3120"/>
      <c r="AQ3120"/>
      <c r="AR3120"/>
      <c r="AS3120"/>
      <c r="AT3120"/>
      <c r="AU3120"/>
    </row>
    <row r="3121" spans="17:47" x14ac:dyDescent="0.2">
      <c r="Q3121" s="142">
        <f>TRUNC('TARIFA ENTREGA A DIRECCION USD'!D3122-'TARIFA ENTREGA A DIRECCION USD'!D3121,2)</f>
        <v>0.54</v>
      </c>
      <c r="R3121" s="190">
        <v>3114</v>
      </c>
      <c r="S3121" s="200">
        <f>TRUNC((('TARIFA ENTREGA A DIRECCION USD'!C3121-'TARIFA ENTREGA A DIRECCION USD'!D3121)/'TARIFA ENTREGA A DIRECCION USD'!D3121)+1,3)</f>
        <v>0.72399999999999998</v>
      </c>
      <c r="T3121" s="200">
        <f>TRUNC(('TARIFA ENTREGA A DIRECCION USD'!E3121-'TARIFA ENTREGA A DIRECCION USD'!D3121)/'TARIFA ENTREGA A DIRECCION USD'!D3121,3)</f>
        <v>0.26</v>
      </c>
      <c r="U3121" s="200">
        <f>TRUNC(('TARIFA ENTREGA A DIRECCION USD'!F3121-'TARIFA ENTREGA A DIRECCION USD'!D3121)/'TARIFA ENTREGA A DIRECCION USD'!D3121,3)</f>
        <v>0.435</v>
      </c>
      <c r="V3121" s="200">
        <f>TRUNC(('TARIFA ENTREGA A DIRECCION USD'!G3121-'TARIFA ENTREGA A DIRECCION USD'!D3121)/'TARIFA ENTREGA A DIRECCION USD'!D3121,3)</f>
        <v>0.96799999999999997</v>
      </c>
      <c r="X3121" s="142">
        <v>16.12</v>
      </c>
      <c r="Y3121" s="190">
        <v>3114</v>
      </c>
      <c r="Z3121" s="200">
        <v>0.55000000000000004</v>
      </c>
      <c r="AA3121" s="200">
        <v>0.13</v>
      </c>
      <c r="AB3121" s="200">
        <v>0.3</v>
      </c>
      <c r="AC3121" s="200">
        <v>0.85</v>
      </c>
      <c r="AL3121"/>
      <c r="AM3121"/>
      <c r="AN3121"/>
      <c r="AO3121"/>
      <c r="AP3121"/>
      <c r="AQ3121"/>
      <c r="AR3121"/>
      <c r="AS3121"/>
      <c r="AT3121"/>
      <c r="AU3121"/>
    </row>
    <row r="3122" spans="17:47" x14ac:dyDescent="0.2">
      <c r="Q3122" s="142">
        <f>TRUNC('TARIFA ENTREGA A DIRECCION USD'!D3123-'TARIFA ENTREGA A DIRECCION USD'!D3122,2)</f>
        <v>0.54</v>
      </c>
      <c r="R3122" s="190">
        <v>3115</v>
      </c>
      <c r="S3122" s="200">
        <f>TRUNC((('TARIFA ENTREGA A DIRECCION USD'!C3122-'TARIFA ENTREGA A DIRECCION USD'!D3122)/'TARIFA ENTREGA A DIRECCION USD'!D3122)+1,3)</f>
        <v>0.72399999999999998</v>
      </c>
      <c r="T3122" s="200">
        <f>TRUNC(('TARIFA ENTREGA A DIRECCION USD'!E3122-'TARIFA ENTREGA A DIRECCION USD'!D3122)/'TARIFA ENTREGA A DIRECCION USD'!D3122,3)</f>
        <v>0.26</v>
      </c>
      <c r="U3122" s="200">
        <f>TRUNC(('TARIFA ENTREGA A DIRECCION USD'!F3122-'TARIFA ENTREGA A DIRECCION USD'!D3122)/'TARIFA ENTREGA A DIRECCION USD'!D3122,3)</f>
        <v>0.435</v>
      </c>
      <c r="V3122" s="200">
        <f>TRUNC(('TARIFA ENTREGA A DIRECCION USD'!G3122-'TARIFA ENTREGA A DIRECCION USD'!D3122)/'TARIFA ENTREGA A DIRECCION USD'!D3122,3)</f>
        <v>0.96799999999999997</v>
      </c>
      <c r="X3122" s="142">
        <v>16.12</v>
      </c>
      <c r="Y3122" s="190">
        <v>3115</v>
      </c>
      <c r="Z3122" s="200">
        <v>0.55000000000000004</v>
      </c>
      <c r="AA3122" s="200">
        <v>0.13</v>
      </c>
      <c r="AB3122" s="200">
        <v>0.3</v>
      </c>
      <c r="AC3122" s="200">
        <v>0.85</v>
      </c>
      <c r="AL3122"/>
      <c r="AM3122"/>
      <c r="AN3122"/>
      <c r="AO3122"/>
      <c r="AP3122"/>
      <c r="AQ3122"/>
      <c r="AR3122"/>
      <c r="AS3122"/>
      <c r="AT3122"/>
      <c r="AU3122"/>
    </row>
    <row r="3123" spans="17:47" x14ac:dyDescent="0.2">
      <c r="Q3123" s="142">
        <f>TRUNC('TARIFA ENTREGA A DIRECCION USD'!D3124-'TARIFA ENTREGA A DIRECCION USD'!D3123,2)</f>
        <v>0.54</v>
      </c>
      <c r="R3123" s="190">
        <v>3116</v>
      </c>
      <c r="S3123" s="200">
        <f>TRUNC((('TARIFA ENTREGA A DIRECCION USD'!C3123-'TARIFA ENTREGA A DIRECCION USD'!D3123)/'TARIFA ENTREGA A DIRECCION USD'!D3123)+1,3)</f>
        <v>0.72399999999999998</v>
      </c>
      <c r="T3123" s="200">
        <f>TRUNC(('TARIFA ENTREGA A DIRECCION USD'!E3123-'TARIFA ENTREGA A DIRECCION USD'!D3123)/'TARIFA ENTREGA A DIRECCION USD'!D3123,3)</f>
        <v>0.26</v>
      </c>
      <c r="U3123" s="200">
        <f>TRUNC(('TARIFA ENTREGA A DIRECCION USD'!F3123-'TARIFA ENTREGA A DIRECCION USD'!D3123)/'TARIFA ENTREGA A DIRECCION USD'!D3123,3)</f>
        <v>0.435</v>
      </c>
      <c r="V3123" s="200">
        <f>TRUNC(('TARIFA ENTREGA A DIRECCION USD'!G3123-'TARIFA ENTREGA A DIRECCION USD'!D3123)/'TARIFA ENTREGA A DIRECCION USD'!D3123,3)</f>
        <v>0.96799999999999997</v>
      </c>
      <c r="X3123" s="142">
        <v>16.12</v>
      </c>
      <c r="Y3123" s="190">
        <v>3116</v>
      </c>
      <c r="Z3123" s="200">
        <v>0.55000000000000004</v>
      </c>
      <c r="AA3123" s="200">
        <v>0.13</v>
      </c>
      <c r="AB3123" s="200">
        <v>0.3</v>
      </c>
      <c r="AC3123" s="200">
        <v>0.85</v>
      </c>
      <c r="AL3123"/>
      <c r="AM3123"/>
      <c r="AN3123"/>
      <c r="AO3123"/>
      <c r="AP3123"/>
      <c r="AQ3123"/>
      <c r="AR3123"/>
      <c r="AS3123"/>
      <c r="AT3123"/>
      <c r="AU3123"/>
    </row>
    <row r="3124" spans="17:47" x14ac:dyDescent="0.2">
      <c r="Q3124" s="142">
        <f>TRUNC('TARIFA ENTREGA A DIRECCION USD'!D3125-'TARIFA ENTREGA A DIRECCION USD'!D3124,2)</f>
        <v>0.54</v>
      </c>
      <c r="R3124" s="190">
        <v>3117</v>
      </c>
      <c r="S3124" s="200">
        <f>TRUNC((('TARIFA ENTREGA A DIRECCION USD'!C3124-'TARIFA ENTREGA A DIRECCION USD'!D3124)/'TARIFA ENTREGA A DIRECCION USD'!D3124)+1,3)</f>
        <v>0.72399999999999998</v>
      </c>
      <c r="T3124" s="200">
        <f>TRUNC(('TARIFA ENTREGA A DIRECCION USD'!E3124-'TARIFA ENTREGA A DIRECCION USD'!D3124)/'TARIFA ENTREGA A DIRECCION USD'!D3124,3)</f>
        <v>0.26</v>
      </c>
      <c r="U3124" s="200">
        <f>TRUNC(('TARIFA ENTREGA A DIRECCION USD'!F3124-'TARIFA ENTREGA A DIRECCION USD'!D3124)/'TARIFA ENTREGA A DIRECCION USD'!D3124,3)</f>
        <v>0.435</v>
      </c>
      <c r="V3124" s="200">
        <f>TRUNC(('TARIFA ENTREGA A DIRECCION USD'!G3124-'TARIFA ENTREGA A DIRECCION USD'!D3124)/'TARIFA ENTREGA A DIRECCION USD'!D3124,3)</f>
        <v>0.96799999999999997</v>
      </c>
      <c r="X3124" s="142">
        <v>16.12</v>
      </c>
      <c r="Y3124" s="190">
        <v>3117</v>
      </c>
      <c r="Z3124" s="200">
        <v>0.55000000000000004</v>
      </c>
      <c r="AA3124" s="200">
        <v>0.13</v>
      </c>
      <c r="AB3124" s="200">
        <v>0.3</v>
      </c>
      <c r="AC3124" s="200">
        <v>0.85</v>
      </c>
      <c r="AL3124"/>
      <c r="AM3124"/>
      <c r="AN3124"/>
      <c r="AO3124"/>
      <c r="AP3124"/>
      <c r="AQ3124"/>
      <c r="AR3124"/>
      <c r="AS3124"/>
      <c r="AT3124"/>
      <c r="AU3124"/>
    </row>
    <row r="3125" spans="17:47" x14ac:dyDescent="0.2">
      <c r="Q3125" s="142">
        <f>TRUNC('TARIFA ENTREGA A DIRECCION USD'!D3126-'TARIFA ENTREGA A DIRECCION USD'!D3125,2)</f>
        <v>0.54</v>
      </c>
      <c r="R3125" s="190">
        <v>3118</v>
      </c>
      <c r="S3125" s="200">
        <f>TRUNC((('TARIFA ENTREGA A DIRECCION USD'!C3125-'TARIFA ENTREGA A DIRECCION USD'!D3125)/'TARIFA ENTREGA A DIRECCION USD'!D3125)+1,3)</f>
        <v>0.72399999999999998</v>
      </c>
      <c r="T3125" s="200">
        <f>TRUNC(('TARIFA ENTREGA A DIRECCION USD'!E3125-'TARIFA ENTREGA A DIRECCION USD'!D3125)/'TARIFA ENTREGA A DIRECCION USD'!D3125,3)</f>
        <v>0.26</v>
      </c>
      <c r="U3125" s="200">
        <f>TRUNC(('TARIFA ENTREGA A DIRECCION USD'!F3125-'TARIFA ENTREGA A DIRECCION USD'!D3125)/'TARIFA ENTREGA A DIRECCION USD'!D3125,3)</f>
        <v>0.435</v>
      </c>
      <c r="V3125" s="200">
        <f>TRUNC(('TARIFA ENTREGA A DIRECCION USD'!G3125-'TARIFA ENTREGA A DIRECCION USD'!D3125)/'TARIFA ENTREGA A DIRECCION USD'!D3125,3)</f>
        <v>0.96799999999999997</v>
      </c>
      <c r="X3125" s="142">
        <v>16.12</v>
      </c>
      <c r="Y3125" s="190">
        <v>3118</v>
      </c>
      <c r="Z3125" s="200">
        <v>0.55000000000000004</v>
      </c>
      <c r="AA3125" s="200">
        <v>0.13</v>
      </c>
      <c r="AB3125" s="200">
        <v>0.3</v>
      </c>
      <c r="AC3125" s="200">
        <v>0.85</v>
      </c>
      <c r="AL3125"/>
      <c r="AM3125"/>
      <c r="AN3125"/>
      <c r="AO3125"/>
      <c r="AP3125"/>
      <c r="AQ3125"/>
      <c r="AR3125"/>
      <c r="AS3125"/>
      <c r="AT3125"/>
      <c r="AU3125"/>
    </row>
    <row r="3126" spans="17:47" x14ac:dyDescent="0.2">
      <c r="Q3126" s="142">
        <f>TRUNC('TARIFA ENTREGA A DIRECCION USD'!D3127-'TARIFA ENTREGA A DIRECCION USD'!D3126,2)</f>
        <v>0.54</v>
      </c>
      <c r="R3126" s="190">
        <v>3119</v>
      </c>
      <c r="S3126" s="200">
        <f>TRUNC((('TARIFA ENTREGA A DIRECCION USD'!C3126-'TARIFA ENTREGA A DIRECCION USD'!D3126)/'TARIFA ENTREGA A DIRECCION USD'!D3126)+1,3)</f>
        <v>0.72399999999999998</v>
      </c>
      <c r="T3126" s="200">
        <f>TRUNC(('TARIFA ENTREGA A DIRECCION USD'!E3126-'TARIFA ENTREGA A DIRECCION USD'!D3126)/'TARIFA ENTREGA A DIRECCION USD'!D3126,3)</f>
        <v>0.26</v>
      </c>
      <c r="U3126" s="200">
        <f>TRUNC(('TARIFA ENTREGA A DIRECCION USD'!F3126-'TARIFA ENTREGA A DIRECCION USD'!D3126)/'TARIFA ENTREGA A DIRECCION USD'!D3126,3)</f>
        <v>0.435</v>
      </c>
      <c r="V3126" s="200">
        <f>TRUNC(('TARIFA ENTREGA A DIRECCION USD'!G3126-'TARIFA ENTREGA A DIRECCION USD'!D3126)/'TARIFA ENTREGA A DIRECCION USD'!D3126,3)</f>
        <v>0.96799999999999997</v>
      </c>
      <c r="X3126" s="142">
        <v>16.12</v>
      </c>
      <c r="Y3126" s="190">
        <v>3119</v>
      </c>
      <c r="Z3126" s="200">
        <v>0.55000000000000004</v>
      </c>
      <c r="AA3126" s="200">
        <v>0.13</v>
      </c>
      <c r="AB3126" s="200">
        <v>0.3</v>
      </c>
      <c r="AC3126" s="200">
        <v>0.85</v>
      </c>
      <c r="AL3126"/>
      <c r="AM3126"/>
      <c r="AN3126"/>
      <c r="AO3126"/>
      <c r="AP3126"/>
      <c r="AQ3126"/>
      <c r="AR3126"/>
      <c r="AS3126"/>
      <c r="AT3126"/>
      <c r="AU3126"/>
    </row>
    <row r="3127" spans="17:47" x14ac:dyDescent="0.2">
      <c r="Q3127" s="142">
        <f>TRUNC('TARIFA ENTREGA A DIRECCION USD'!D3128-'TARIFA ENTREGA A DIRECCION USD'!D3127,2)</f>
        <v>0.54</v>
      </c>
      <c r="R3127" s="190">
        <v>3120</v>
      </c>
      <c r="S3127" s="200">
        <f>TRUNC((('TARIFA ENTREGA A DIRECCION USD'!C3127-'TARIFA ENTREGA A DIRECCION USD'!D3127)/'TARIFA ENTREGA A DIRECCION USD'!D3127)+1,3)</f>
        <v>0.72399999999999998</v>
      </c>
      <c r="T3127" s="200">
        <f>TRUNC(('TARIFA ENTREGA A DIRECCION USD'!E3127-'TARIFA ENTREGA A DIRECCION USD'!D3127)/'TARIFA ENTREGA A DIRECCION USD'!D3127,3)</f>
        <v>0.26</v>
      </c>
      <c r="U3127" s="200">
        <f>TRUNC(('TARIFA ENTREGA A DIRECCION USD'!F3127-'TARIFA ENTREGA A DIRECCION USD'!D3127)/'TARIFA ENTREGA A DIRECCION USD'!D3127,3)</f>
        <v>0.435</v>
      </c>
      <c r="V3127" s="200">
        <f>TRUNC(('TARIFA ENTREGA A DIRECCION USD'!G3127-'TARIFA ENTREGA A DIRECCION USD'!D3127)/'TARIFA ENTREGA A DIRECCION USD'!D3127,3)</f>
        <v>0.96799999999999997</v>
      </c>
      <c r="X3127" s="142">
        <v>16.12</v>
      </c>
      <c r="Y3127" s="190">
        <v>3120</v>
      </c>
      <c r="Z3127" s="200">
        <v>0.55000000000000004</v>
      </c>
      <c r="AA3127" s="200">
        <v>0.13</v>
      </c>
      <c r="AB3127" s="200">
        <v>0.3</v>
      </c>
      <c r="AC3127" s="200">
        <v>0.85</v>
      </c>
      <c r="AL3127"/>
      <c r="AM3127"/>
      <c r="AN3127"/>
      <c r="AO3127"/>
      <c r="AP3127"/>
      <c r="AQ3127"/>
      <c r="AR3127"/>
      <c r="AS3127"/>
      <c r="AT3127"/>
      <c r="AU3127"/>
    </row>
    <row r="3128" spans="17:47" x14ac:dyDescent="0.2">
      <c r="Q3128" s="142">
        <f>TRUNC('TARIFA ENTREGA A DIRECCION USD'!D3129-'TARIFA ENTREGA A DIRECCION USD'!D3128,2)</f>
        <v>0.54</v>
      </c>
      <c r="R3128" s="190">
        <v>3121</v>
      </c>
      <c r="S3128" s="200">
        <f>TRUNC((('TARIFA ENTREGA A DIRECCION USD'!C3128-'TARIFA ENTREGA A DIRECCION USD'!D3128)/'TARIFA ENTREGA A DIRECCION USD'!D3128)+1,3)</f>
        <v>0.72399999999999998</v>
      </c>
      <c r="T3128" s="200">
        <f>TRUNC(('TARIFA ENTREGA A DIRECCION USD'!E3128-'TARIFA ENTREGA A DIRECCION USD'!D3128)/'TARIFA ENTREGA A DIRECCION USD'!D3128,3)</f>
        <v>0.26</v>
      </c>
      <c r="U3128" s="200">
        <f>TRUNC(('TARIFA ENTREGA A DIRECCION USD'!F3128-'TARIFA ENTREGA A DIRECCION USD'!D3128)/'TARIFA ENTREGA A DIRECCION USD'!D3128,3)</f>
        <v>0.435</v>
      </c>
      <c r="V3128" s="200">
        <f>TRUNC(('TARIFA ENTREGA A DIRECCION USD'!G3128-'TARIFA ENTREGA A DIRECCION USD'!D3128)/'TARIFA ENTREGA A DIRECCION USD'!D3128,3)</f>
        <v>0.96799999999999997</v>
      </c>
      <c r="X3128" s="142">
        <v>16.12</v>
      </c>
      <c r="Y3128" s="190">
        <v>3121</v>
      </c>
      <c r="Z3128" s="200">
        <v>0.55000000000000004</v>
      </c>
      <c r="AA3128" s="200">
        <v>0.13</v>
      </c>
      <c r="AB3128" s="200">
        <v>0.3</v>
      </c>
      <c r="AC3128" s="200">
        <v>0.85</v>
      </c>
      <c r="AL3128"/>
      <c r="AM3128"/>
      <c r="AN3128"/>
      <c r="AO3128"/>
      <c r="AP3128"/>
      <c r="AQ3128"/>
      <c r="AR3128"/>
      <c r="AS3128"/>
      <c r="AT3128"/>
      <c r="AU3128"/>
    </row>
    <row r="3129" spans="17:47" x14ac:dyDescent="0.2">
      <c r="Q3129" s="142">
        <f>TRUNC('TARIFA ENTREGA A DIRECCION USD'!D3130-'TARIFA ENTREGA A DIRECCION USD'!D3129,2)</f>
        <v>0.54</v>
      </c>
      <c r="R3129" s="190">
        <v>3122</v>
      </c>
      <c r="S3129" s="200">
        <f>TRUNC((('TARIFA ENTREGA A DIRECCION USD'!C3129-'TARIFA ENTREGA A DIRECCION USD'!D3129)/'TARIFA ENTREGA A DIRECCION USD'!D3129)+1,3)</f>
        <v>0.72399999999999998</v>
      </c>
      <c r="T3129" s="200">
        <f>TRUNC(('TARIFA ENTREGA A DIRECCION USD'!E3129-'TARIFA ENTREGA A DIRECCION USD'!D3129)/'TARIFA ENTREGA A DIRECCION USD'!D3129,3)</f>
        <v>0.26</v>
      </c>
      <c r="U3129" s="200">
        <f>TRUNC(('TARIFA ENTREGA A DIRECCION USD'!F3129-'TARIFA ENTREGA A DIRECCION USD'!D3129)/'TARIFA ENTREGA A DIRECCION USD'!D3129,3)</f>
        <v>0.435</v>
      </c>
      <c r="V3129" s="200">
        <f>TRUNC(('TARIFA ENTREGA A DIRECCION USD'!G3129-'TARIFA ENTREGA A DIRECCION USD'!D3129)/'TARIFA ENTREGA A DIRECCION USD'!D3129,3)</f>
        <v>0.96799999999999997</v>
      </c>
      <c r="X3129" s="142">
        <v>16.12</v>
      </c>
      <c r="Y3129" s="190">
        <v>3122</v>
      </c>
      <c r="Z3129" s="200">
        <v>0.55000000000000004</v>
      </c>
      <c r="AA3129" s="200">
        <v>0.13</v>
      </c>
      <c r="AB3129" s="200">
        <v>0.3</v>
      </c>
      <c r="AC3129" s="200">
        <v>0.85</v>
      </c>
      <c r="AL3129"/>
      <c r="AM3129"/>
      <c r="AN3129"/>
      <c r="AO3129"/>
      <c r="AP3129"/>
      <c r="AQ3129"/>
      <c r="AR3129"/>
      <c r="AS3129"/>
      <c r="AT3129"/>
      <c r="AU3129"/>
    </row>
    <row r="3130" spans="17:47" x14ac:dyDescent="0.2">
      <c r="Q3130" s="142">
        <f>TRUNC('TARIFA ENTREGA A DIRECCION USD'!D3131-'TARIFA ENTREGA A DIRECCION USD'!D3130,2)</f>
        <v>0.54</v>
      </c>
      <c r="R3130" s="190">
        <v>3123</v>
      </c>
      <c r="S3130" s="200">
        <f>TRUNC((('TARIFA ENTREGA A DIRECCION USD'!C3130-'TARIFA ENTREGA A DIRECCION USD'!D3130)/'TARIFA ENTREGA A DIRECCION USD'!D3130)+1,3)</f>
        <v>0.72399999999999998</v>
      </c>
      <c r="T3130" s="200">
        <f>TRUNC(('TARIFA ENTREGA A DIRECCION USD'!E3130-'TARIFA ENTREGA A DIRECCION USD'!D3130)/'TARIFA ENTREGA A DIRECCION USD'!D3130,3)</f>
        <v>0.26</v>
      </c>
      <c r="U3130" s="200">
        <f>TRUNC(('TARIFA ENTREGA A DIRECCION USD'!F3130-'TARIFA ENTREGA A DIRECCION USD'!D3130)/'TARIFA ENTREGA A DIRECCION USD'!D3130,3)</f>
        <v>0.435</v>
      </c>
      <c r="V3130" s="200">
        <f>TRUNC(('TARIFA ENTREGA A DIRECCION USD'!G3130-'TARIFA ENTREGA A DIRECCION USD'!D3130)/'TARIFA ENTREGA A DIRECCION USD'!D3130,3)</f>
        <v>0.96799999999999997</v>
      </c>
      <c r="X3130" s="142">
        <v>16.12</v>
      </c>
      <c r="Y3130" s="190">
        <v>3123</v>
      </c>
      <c r="Z3130" s="200">
        <v>0.55000000000000004</v>
      </c>
      <c r="AA3130" s="200">
        <v>0.13</v>
      </c>
      <c r="AB3130" s="200">
        <v>0.3</v>
      </c>
      <c r="AC3130" s="200">
        <v>0.85</v>
      </c>
      <c r="AL3130"/>
      <c r="AM3130"/>
      <c r="AN3130"/>
      <c r="AO3130"/>
      <c r="AP3130"/>
      <c r="AQ3130"/>
      <c r="AR3130"/>
      <c r="AS3130"/>
      <c r="AT3130"/>
      <c r="AU3130"/>
    </row>
    <row r="3131" spans="17:47" x14ac:dyDescent="0.2">
      <c r="Q3131" s="142">
        <f>TRUNC('TARIFA ENTREGA A DIRECCION USD'!D3132-'TARIFA ENTREGA A DIRECCION USD'!D3131,2)</f>
        <v>0.54</v>
      </c>
      <c r="R3131" s="190">
        <v>3124</v>
      </c>
      <c r="S3131" s="200">
        <f>TRUNC((('TARIFA ENTREGA A DIRECCION USD'!C3131-'TARIFA ENTREGA A DIRECCION USD'!D3131)/'TARIFA ENTREGA A DIRECCION USD'!D3131)+1,3)</f>
        <v>0.72399999999999998</v>
      </c>
      <c r="T3131" s="200">
        <f>TRUNC(('TARIFA ENTREGA A DIRECCION USD'!E3131-'TARIFA ENTREGA A DIRECCION USD'!D3131)/'TARIFA ENTREGA A DIRECCION USD'!D3131,3)</f>
        <v>0.26</v>
      </c>
      <c r="U3131" s="200">
        <f>TRUNC(('TARIFA ENTREGA A DIRECCION USD'!F3131-'TARIFA ENTREGA A DIRECCION USD'!D3131)/'TARIFA ENTREGA A DIRECCION USD'!D3131,3)</f>
        <v>0.435</v>
      </c>
      <c r="V3131" s="200">
        <f>TRUNC(('TARIFA ENTREGA A DIRECCION USD'!G3131-'TARIFA ENTREGA A DIRECCION USD'!D3131)/'TARIFA ENTREGA A DIRECCION USD'!D3131,3)</f>
        <v>0.96799999999999997</v>
      </c>
      <c r="X3131" s="142">
        <v>16.12</v>
      </c>
      <c r="Y3131" s="190">
        <v>3124</v>
      </c>
      <c r="Z3131" s="200">
        <v>0.55000000000000004</v>
      </c>
      <c r="AA3131" s="200">
        <v>0.13</v>
      </c>
      <c r="AB3131" s="200">
        <v>0.3</v>
      </c>
      <c r="AC3131" s="200">
        <v>0.85</v>
      </c>
      <c r="AL3131"/>
      <c r="AM3131"/>
      <c r="AN3131"/>
      <c r="AO3131"/>
      <c r="AP3131"/>
      <c r="AQ3131"/>
      <c r="AR3131"/>
      <c r="AS3131"/>
      <c r="AT3131"/>
      <c r="AU3131"/>
    </row>
    <row r="3132" spans="17:47" x14ac:dyDescent="0.2">
      <c r="Q3132" s="142">
        <f>TRUNC('TARIFA ENTREGA A DIRECCION USD'!D3133-'TARIFA ENTREGA A DIRECCION USD'!D3132,2)</f>
        <v>0.54</v>
      </c>
      <c r="R3132" s="190">
        <v>3125</v>
      </c>
      <c r="S3132" s="200">
        <f>TRUNC((('TARIFA ENTREGA A DIRECCION USD'!C3132-'TARIFA ENTREGA A DIRECCION USD'!D3132)/'TARIFA ENTREGA A DIRECCION USD'!D3132)+1,3)</f>
        <v>0.72399999999999998</v>
      </c>
      <c r="T3132" s="200">
        <f>TRUNC(('TARIFA ENTREGA A DIRECCION USD'!E3132-'TARIFA ENTREGA A DIRECCION USD'!D3132)/'TARIFA ENTREGA A DIRECCION USD'!D3132,3)</f>
        <v>0.26</v>
      </c>
      <c r="U3132" s="200">
        <f>TRUNC(('TARIFA ENTREGA A DIRECCION USD'!F3132-'TARIFA ENTREGA A DIRECCION USD'!D3132)/'TARIFA ENTREGA A DIRECCION USD'!D3132,3)</f>
        <v>0.435</v>
      </c>
      <c r="V3132" s="200">
        <f>TRUNC(('TARIFA ENTREGA A DIRECCION USD'!G3132-'TARIFA ENTREGA A DIRECCION USD'!D3132)/'TARIFA ENTREGA A DIRECCION USD'!D3132,3)</f>
        <v>0.96799999999999997</v>
      </c>
      <c r="X3132" s="142">
        <v>16.12</v>
      </c>
      <c r="Y3132" s="190">
        <v>3125</v>
      </c>
      <c r="Z3132" s="200">
        <v>0.55000000000000004</v>
      </c>
      <c r="AA3132" s="200">
        <v>0.13</v>
      </c>
      <c r="AB3132" s="200">
        <v>0.3</v>
      </c>
      <c r="AC3132" s="200">
        <v>0.85</v>
      </c>
      <c r="AL3132"/>
      <c r="AM3132"/>
      <c r="AN3132"/>
      <c r="AO3132"/>
      <c r="AP3132"/>
      <c r="AQ3132"/>
      <c r="AR3132"/>
      <c r="AS3132"/>
      <c r="AT3132"/>
      <c r="AU3132"/>
    </row>
    <row r="3133" spans="17:47" x14ac:dyDescent="0.2">
      <c r="Q3133" s="142">
        <f>TRUNC('TARIFA ENTREGA A DIRECCION USD'!D3134-'TARIFA ENTREGA A DIRECCION USD'!D3133,2)</f>
        <v>0.54</v>
      </c>
      <c r="R3133" s="190">
        <v>3126</v>
      </c>
      <c r="S3133" s="200">
        <f>TRUNC((('TARIFA ENTREGA A DIRECCION USD'!C3133-'TARIFA ENTREGA A DIRECCION USD'!D3133)/'TARIFA ENTREGA A DIRECCION USD'!D3133)+1,3)</f>
        <v>0.72399999999999998</v>
      </c>
      <c r="T3133" s="200">
        <f>TRUNC(('TARIFA ENTREGA A DIRECCION USD'!E3133-'TARIFA ENTREGA A DIRECCION USD'!D3133)/'TARIFA ENTREGA A DIRECCION USD'!D3133,3)</f>
        <v>0.26</v>
      </c>
      <c r="U3133" s="200">
        <f>TRUNC(('TARIFA ENTREGA A DIRECCION USD'!F3133-'TARIFA ENTREGA A DIRECCION USD'!D3133)/'TARIFA ENTREGA A DIRECCION USD'!D3133,3)</f>
        <v>0.435</v>
      </c>
      <c r="V3133" s="200">
        <f>TRUNC(('TARIFA ENTREGA A DIRECCION USD'!G3133-'TARIFA ENTREGA A DIRECCION USD'!D3133)/'TARIFA ENTREGA A DIRECCION USD'!D3133,3)</f>
        <v>0.96799999999999997</v>
      </c>
      <c r="X3133" s="142">
        <v>16.12</v>
      </c>
      <c r="Y3133" s="190">
        <v>3126</v>
      </c>
      <c r="Z3133" s="200">
        <v>0.55000000000000004</v>
      </c>
      <c r="AA3133" s="200">
        <v>0.13</v>
      </c>
      <c r="AB3133" s="200">
        <v>0.3</v>
      </c>
      <c r="AC3133" s="200">
        <v>0.85</v>
      </c>
      <c r="AL3133"/>
      <c r="AM3133"/>
      <c r="AN3133"/>
      <c r="AO3133"/>
      <c r="AP3133"/>
      <c r="AQ3133"/>
      <c r="AR3133"/>
      <c r="AS3133"/>
      <c r="AT3133"/>
      <c r="AU3133"/>
    </row>
    <row r="3134" spans="17:47" x14ac:dyDescent="0.2">
      <c r="Q3134" s="142">
        <f>TRUNC('TARIFA ENTREGA A DIRECCION USD'!D3135-'TARIFA ENTREGA A DIRECCION USD'!D3134,2)</f>
        <v>0.54</v>
      </c>
      <c r="R3134" s="190">
        <v>3127</v>
      </c>
      <c r="S3134" s="200">
        <f>TRUNC((('TARIFA ENTREGA A DIRECCION USD'!C3134-'TARIFA ENTREGA A DIRECCION USD'!D3134)/'TARIFA ENTREGA A DIRECCION USD'!D3134)+1,3)</f>
        <v>0.72399999999999998</v>
      </c>
      <c r="T3134" s="200">
        <f>TRUNC(('TARIFA ENTREGA A DIRECCION USD'!E3134-'TARIFA ENTREGA A DIRECCION USD'!D3134)/'TARIFA ENTREGA A DIRECCION USD'!D3134,3)</f>
        <v>0.26</v>
      </c>
      <c r="U3134" s="200">
        <f>TRUNC(('TARIFA ENTREGA A DIRECCION USD'!F3134-'TARIFA ENTREGA A DIRECCION USD'!D3134)/'TARIFA ENTREGA A DIRECCION USD'!D3134,3)</f>
        <v>0.435</v>
      </c>
      <c r="V3134" s="200">
        <f>TRUNC(('TARIFA ENTREGA A DIRECCION USD'!G3134-'TARIFA ENTREGA A DIRECCION USD'!D3134)/'TARIFA ENTREGA A DIRECCION USD'!D3134,3)</f>
        <v>0.96799999999999997</v>
      </c>
      <c r="X3134" s="142">
        <v>16.12</v>
      </c>
      <c r="Y3134" s="190">
        <v>3127</v>
      </c>
      <c r="Z3134" s="200">
        <v>0.55000000000000004</v>
      </c>
      <c r="AA3134" s="200">
        <v>0.13</v>
      </c>
      <c r="AB3134" s="200">
        <v>0.3</v>
      </c>
      <c r="AC3134" s="200">
        <v>0.85</v>
      </c>
      <c r="AL3134"/>
      <c r="AM3134"/>
      <c r="AN3134"/>
      <c r="AO3134"/>
      <c r="AP3134"/>
      <c r="AQ3134"/>
      <c r="AR3134"/>
      <c r="AS3134"/>
      <c r="AT3134"/>
      <c r="AU3134"/>
    </row>
    <row r="3135" spans="17:47" x14ac:dyDescent="0.2">
      <c r="Q3135" s="142">
        <f>TRUNC('TARIFA ENTREGA A DIRECCION USD'!D3136-'TARIFA ENTREGA A DIRECCION USD'!D3135,2)</f>
        <v>0.54</v>
      </c>
      <c r="R3135" s="190">
        <v>3128</v>
      </c>
      <c r="S3135" s="200">
        <f>TRUNC((('TARIFA ENTREGA A DIRECCION USD'!C3135-'TARIFA ENTREGA A DIRECCION USD'!D3135)/'TARIFA ENTREGA A DIRECCION USD'!D3135)+1,3)</f>
        <v>0.72399999999999998</v>
      </c>
      <c r="T3135" s="200">
        <f>TRUNC(('TARIFA ENTREGA A DIRECCION USD'!E3135-'TARIFA ENTREGA A DIRECCION USD'!D3135)/'TARIFA ENTREGA A DIRECCION USD'!D3135,3)</f>
        <v>0.26</v>
      </c>
      <c r="U3135" s="200">
        <f>TRUNC(('TARIFA ENTREGA A DIRECCION USD'!F3135-'TARIFA ENTREGA A DIRECCION USD'!D3135)/'TARIFA ENTREGA A DIRECCION USD'!D3135,3)</f>
        <v>0.435</v>
      </c>
      <c r="V3135" s="200">
        <f>TRUNC(('TARIFA ENTREGA A DIRECCION USD'!G3135-'TARIFA ENTREGA A DIRECCION USD'!D3135)/'TARIFA ENTREGA A DIRECCION USD'!D3135,3)</f>
        <v>0.96799999999999997</v>
      </c>
      <c r="X3135" s="142">
        <v>16.12</v>
      </c>
      <c r="Y3135" s="190">
        <v>3128</v>
      </c>
      <c r="Z3135" s="200">
        <v>0.55000000000000004</v>
      </c>
      <c r="AA3135" s="200">
        <v>0.13</v>
      </c>
      <c r="AB3135" s="200">
        <v>0.3</v>
      </c>
      <c r="AC3135" s="200">
        <v>0.85</v>
      </c>
      <c r="AL3135"/>
      <c r="AM3135"/>
      <c r="AN3135"/>
      <c r="AO3135"/>
      <c r="AP3135"/>
      <c r="AQ3135"/>
      <c r="AR3135"/>
      <c r="AS3135"/>
      <c r="AT3135"/>
      <c r="AU3135"/>
    </row>
    <row r="3136" spans="17:47" x14ac:dyDescent="0.2">
      <c r="Q3136" s="142">
        <f>TRUNC('TARIFA ENTREGA A DIRECCION USD'!D3137-'TARIFA ENTREGA A DIRECCION USD'!D3136,2)</f>
        <v>0.54</v>
      </c>
      <c r="R3136" s="190">
        <v>3129</v>
      </c>
      <c r="S3136" s="200">
        <f>TRUNC((('TARIFA ENTREGA A DIRECCION USD'!C3136-'TARIFA ENTREGA A DIRECCION USD'!D3136)/'TARIFA ENTREGA A DIRECCION USD'!D3136)+1,3)</f>
        <v>0.72399999999999998</v>
      </c>
      <c r="T3136" s="200">
        <f>TRUNC(('TARIFA ENTREGA A DIRECCION USD'!E3136-'TARIFA ENTREGA A DIRECCION USD'!D3136)/'TARIFA ENTREGA A DIRECCION USD'!D3136,3)</f>
        <v>0.26</v>
      </c>
      <c r="U3136" s="200">
        <f>TRUNC(('TARIFA ENTREGA A DIRECCION USD'!F3136-'TARIFA ENTREGA A DIRECCION USD'!D3136)/'TARIFA ENTREGA A DIRECCION USD'!D3136,3)</f>
        <v>0.435</v>
      </c>
      <c r="V3136" s="200">
        <f>TRUNC(('TARIFA ENTREGA A DIRECCION USD'!G3136-'TARIFA ENTREGA A DIRECCION USD'!D3136)/'TARIFA ENTREGA A DIRECCION USD'!D3136,3)</f>
        <v>0.96799999999999997</v>
      </c>
      <c r="X3136" s="142">
        <v>16.12</v>
      </c>
      <c r="Y3136" s="190">
        <v>3129</v>
      </c>
      <c r="Z3136" s="200">
        <v>0.55000000000000004</v>
      </c>
      <c r="AA3136" s="200">
        <v>0.13</v>
      </c>
      <c r="AB3136" s="200">
        <v>0.3</v>
      </c>
      <c r="AC3136" s="200">
        <v>0.85</v>
      </c>
      <c r="AL3136"/>
      <c r="AM3136"/>
      <c r="AN3136"/>
      <c r="AO3136"/>
      <c r="AP3136"/>
      <c r="AQ3136"/>
      <c r="AR3136"/>
      <c r="AS3136"/>
      <c r="AT3136"/>
      <c r="AU3136"/>
    </row>
    <row r="3137" spans="17:47" x14ac:dyDescent="0.2">
      <c r="Q3137" s="142">
        <f>TRUNC('TARIFA ENTREGA A DIRECCION USD'!D3138-'TARIFA ENTREGA A DIRECCION USD'!D3137,2)</f>
        <v>0.54</v>
      </c>
      <c r="R3137" s="190">
        <v>3130</v>
      </c>
      <c r="S3137" s="200">
        <f>TRUNC((('TARIFA ENTREGA A DIRECCION USD'!C3137-'TARIFA ENTREGA A DIRECCION USD'!D3137)/'TARIFA ENTREGA A DIRECCION USD'!D3137)+1,3)</f>
        <v>0.72399999999999998</v>
      </c>
      <c r="T3137" s="200">
        <f>TRUNC(('TARIFA ENTREGA A DIRECCION USD'!E3137-'TARIFA ENTREGA A DIRECCION USD'!D3137)/'TARIFA ENTREGA A DIRECCION USD'!D3137,3)</f>
        <v>0.26</v>
      </c>
      <c r="U3137" s="200">
        <f>TRUNC(('TARIFA ENTREGA A DIRECCION USD'!F3137-'TARIFA ENTREGA A DIRECCION USD'!D3137)/'TARIFA ENTREGA A DIRECCION USD'!D3137,3)</f>
        <v>0.435</v>
      </c>
      <c r="V3137" s="200">
        <f>TRUNC(('TARIFA ENTREGA A DIRECCION USD'!G3137-'TARIFA ENTREGA A DIRECCION USD'!D3137)/'TARIFA ENTREGA A DIRECCION USD'!D3137,3)</f>
        <v>0.96799999999999997</v>
      </c>
      <c r="X3137" s="142">
        <v>16.12</v>
      </c>
      <c r="Y3137" s="190">
        <v>3130</v>
      </c>
      <c r="Z3137" s="200">
        <v>0.55000000000000004</v>
      </c>
      <c r="AA3137" s="200">
        <v>0.13</v>
      </c>
      <c r="AB3137" s="200">
        <v>0.3</v>
      </c>
      <c r="AC3137" s="200">
        <v>0.85</v>
      </c>
      <c r="AL3137"/>
      <c r="AM3137"/>
      <c r="AN3137"/>
      <c r="AO3137"/>
      <c r="AP3137"/>
      <c r="AQ3137"/>
      <c r="AR3137"/>
      <c r="AS3137"/>
      <c r="AT3137"/>
      <c r="AU3137"/>
    </row>
    <row r="3138" spans="17:47" x14ac:dyDescent="0.2">
      <c r="Q3138" s="142">
        <f>TRUNC('TARIFA ENTREGA A DIRECCION USD'!D3139-'TARIFA ENTREGA A DIRECCION USD'!D3138,2)</f>
        <v>0.54</v>
      </c>
      <c r="R3138" s="190">
        <v>3131</v>
      </c>
      <c r="S3138" s="200">
        <f>TRUNC((('TARIFA ENTREGA A DIRECCION USD'!C3138-'TARIFA ENTREGA A DIRECCION USD'!D3138)/'TARIFA ENTREGA A DIRECCION USD'!D3138)+1,3)</f>
        <v>0.72399999999999998</v>
      </c>
      <c r="T3138" s="200">
        <f>TRUNC(('TARIFA ENTREGA A DIRECCION USD'!E3138-'TARIFA ENTREGA A DIRECCION USD'!D3138)/'TARIFA ENTREGA A DIRECCION USD'!D3138,3)</f>
        <v>0.26</v>
      </c>
      <c r="U3138" s="200">
        <f>TRUNC(('TARIFA ENTREGA A DIRECCION USD'!F3138-'TARIFA ENTREGA A DIRECCION USD'!D3138)/'TARIFA ENTREGA A DIRECCION USD'!D3138,3)</f>
        <v>0.435</v>
      </c>
      <c r="V3138" s="200">
        <f>TRUNC(('TARIFA ENTREGA A DIRECCION USD'!G3138-'TARIFA ENTREGA A DIRECCION USD'!D3138)/'TARIFA ENTREGA A DIRECCION USD'!D3138,3)</f>
        <v>0.96799999999999997</v>
      </c>
      <c r="X3138" s="142">
        <v>16.12</v>
      </c>
      <c r="Y3138" s="190">
        <v>3131</v>
      </c>
      <c r="Z3138" s="200">
        <v>0.55000000000000004</v>
      </c>
      <c r="AA3138" s="200">
        <v>0.13</v>
      </c>
      <c r="AB3138" s="200">
        <v>0.3</v>
      </c>
      <c r="AC3138" s="200">
        <v>0.85</v>
      </c>
      <c r="AL3138"/>
      <c r="AM3138"/>
      <c r="AN3138"/>
      <c r="AO3138"/>
      <c r="AP3138"/>
      <c r="AQ3138"/>
      <c r="AR3138"/>
      <c r="AS3138"/>
      <c r="AT3138"/>
      <c r="AU3138"/>
    </row>
    <row r="3139" spans="17:47" x14ac:dyDescent="0.2">
      <c r="Q3139" s="142">
        <f>TRUNC('TARIFA ENTREGA A DIRECCION USD'!D3140-'TARIFA ENTREGA A DIRECCION USD'!D3139,2)</f>
        <v>0.54</v>
      </c>
      <c r="R3139" s="190">
        <v>3132</v>
      </c>
      <c r="S3139" s="200">
        <f>TRUNC((('TARIFA ENTREGA A DIRECCION USD'!C3139-'TARIFA ENTREGA A DIRECCION USD'!D3139)/'TARIFA ENTREGA A DIRECCION USD'!D3139)+1,3)</f>
        <v>0.72399999999999998</v>
      </c>
      <c r="T3139" s="200">
        <f>TRUNC(('TARIFA ENTREGA A DIRECCION USD'!E3139-'TARIFA ENTREGA A DIRECCION USD'!D3139)/'TARIFA ENTREGA A DIRECCION USD'!D3139,3)</f>
        <v>0.26</v>
      </c>
      <c r="U3139" s="200">
        <f>TRUNC(('TARIFA ENTREGA A DIRECCION USD'!F3139-'TARIFA ENTREGA A DIRECCION USD'!D3139)/'TARIFA ENTREGA A DIRECCION USD'!D3139,3)</f>
        <v>0.435</v>
      </c>
      <c r="V3139" s="200">
        <f>TRUNC(('TARIFA ENTREGA A DIRECCION USD'!G3139-'TARIFA ENTREGA A DIRECCION USD'!D3139)/'TARIFA ENTREGA A DIRECCION USD'!D3139,3)</f>
        <v>0.96799999999999997</v>
      </c>
      <c r="X3139" s="142">
        <v>16.12</v>
      </c>
      <c r="Y3139" s="190">
        <v>3132</v>
      </c>
      <c r="Z3139" s="200">
        <v>0.55000000000000004</v>
      </c>
      <c r="AA3139" s="200">
        <v>0.13</v>
      </c>
      <c r="AB3139" s="200">
        <v>0.3</v>
      </c>
      <c r="AC3139" s="200">
        <v>0.85</v>
      </c>
      <c r="AL3139"/>
      <c r="AM3139"/>
      <c r="AN3139"/>
      <c r="AO3139"/>
      <c r="AP3139"/>
      <c r="AQ3139"/>
      <c r="AR3139"/>
      <c r="AS3139"/>
      <c r="AT3139"/>
      <c r="AU3139"/>
    </row>
    <row r="3140" spans="17:47" x14ac:dyDescent="0.2">
      <c r="Q3140" s="142">
        <f>TRUNC('TARIFA ENTREGA A DIRECCION USD'!D3141-'TARIFA ENTREGA A DIRECCION USD'!D3140,2)</f>
        <v>0.54</v>
      </c>
      <c r="R3140" s="190">
        <v>3133</v>
      </c>
      <c r="S3140" s="200">
        <f>TRUNC((('TARIFA ENTREGA A DIRECCION USD'!C3140-'TARIFA ENTREGA A DIRECCION USD'!D3140)/'TARIFA ENTREGA A DIRECCION USD'!D3140)+1,3)</f>
        <v>0.72399999999999998</v>
      </c>
      <c r="T3140" s="200">
        <f>TRUNC(('TARIFA ENTREGA A DIRECCION USD'!E3140-'TARIFA ENTREGA A DIRECCION USD'!D3140)/'TARIFA ENTREGA A DIRECCION USD'!D3140,3)</f>
        <v>0.26</v>
      </c>
      <c r="U3140" s="200">
        <f>TRUNC(('TARIFA ENTREGA A DIRECCION USD'!F3140-'TARIFA ENTREGA A DIRECCION USD'!D3140)/'TARIFA ENTREGA A DIRECCION USD'!D3140,3)</f>
        <v>0.435</v>
      </c>
      <c r="V3140" s="200">
        <f>TRUNC(('TARIFA ENTREGA A DIRECCION USD'!G3140-'TARIFA ENTREGA A DIRECCION USD'!D3140)/'TARIFA ENTREGA A DIRECCION USD'!D3140,3)</f>
        <v>0.96799999999999997</v>
      </c>
      <c r="X3140" s="142">
        <v>16.12</v>
      </c>
      <c r="Y3140" s="190">
        <v>3133</v>
      </c>
      <c r="Z3140" s="200">
        <v>0.55000000000000004</v>
      </c>
      <c r="AA3140" s="200">
        <v>0.13</v>
      </c>
      <c r="AB3140" s="200">
        <v>0.3</v>
      </c>
      <c r="AC3140" s="200">
        <v>0.85</v>
      </c>
      <c r="AL3140"/>
      <c r="AM3140"/>
      <c r="AN3140"/>
      <c r="AO3140"/>
      <c r="AP3140"/>
      <c r="AQ3140"/>
      <c r="AR3140"/>
      <c r="AS3140"/>
      <c r="AT3140"/>
      <c r="AU3140"/>
    </row>
    <row r="3141" spans="17:47" x14ac:dyDescent="0.2">
      <c r="Q3141" s="142">
        <f>TRUNC('TARIFA ENTREGA A DIRECCION USD'!D3142-'TARIFA ENTREGA A DIRECCION USD'!D3141,2)</f>
        <v>0.54</v>
      </c>
      <c r="R3141" s="190">
        <v>3134</v>
      </c>
      <c r="S3141" s="200">
        <f>TRUNC((('TARIFA ENTREGA A DIRECCION USD'!C3141-'TARIFA ENTREGA A DIRECCION USD'!D3141)/'TARIFA ENTREGA A DIRECCION USD'!D3141)+1,3)</f>
        <v>0.72399999999999998</v>
      </c>
      <c r="T3141" s="200">
        <f>TRUNC(('TARIFA ENTREGA A DIRECCION USD'!E3141-'TARIFA ENTREGA A DIRECCION USD'!D3141)/'TARIFA ENTREGA A DIRECCION USD'!D3141,3)</f>
        <v>0.26</v>
      </c>
      <c r="U3141" s="200">
        <f>TRUNC(('TARIFA ENTREGA A DIRECCION USD'!F3141-'TARIFA ENTREGA A DIRECCION USD'!D3141)/'TARIFA ENTREGA A DIRECCION USD'!D3141,3)</f>
        <v>0.435</v>
      </c>
      <c r="V3141" s="200">
        <f>TRUNC(('TARIFA ENTREGA A DIRECCION USD'!G3141-'TARIFA ENTREGA A DIRECCION USD'!D3141)/'TARIFA ENTREGA A DIRECCION USD'!D3141,3)</f>
        <v>0.96799999999999997</v>
      </c>
      <c r="X3141" s="142">
        <v>16.12</v>
      </c>
      <c r="Y3141" s="190">
        <v>3134</v>
      </c>
      <c r="Z3141" s="200">
        <v>0.55000000000000004</v>
      </c>
      <c r="AA3141" s="200">
        <v>0.13</v>
      </c>
      <c r="AB3141" s="200">
        <v>0.3</v>
      </c>
      <c r="AC3141" s="200">
        <v>0.85</v>
      </c>
      <c r="AL3141"/>
      <c r="AM3141"/>
      <c r="AN3141"/>
      <c r="AO3141"/>
      <c r="AP3141"/>
      <c r="AQ3141"/>
      <c r="AR3141"/>
      <c r="AS3141"/>
      <c r="AT3141"/>
      <c r="AU3141"/>
    </row>
    <row r="3142" spans="17:47" x14ac:dyDescent="0.2">
      <c r="Q3142" s="142">
        <f>TRUNC('TARIFA ENTREGA A DIRECCION USD'!D3143-'TARIFA ENTREGA A DIRECCION USD'!D3142,2)</f>
        <v>0.54</v>
      </c>
      <c r="R3142" s="190">
        <v>3135</v>
      </c>
      <c r="S3142" s="200">
        <f>TRUNC((('TARIFA ENTREGA A DIRECCION USD'!C3142-'TARIFA ENTREGA A DIRECCION USD'!D3142)/'TARIFA ENTREGA A DIRECCION USD'!D3142)+1,3)</f>
        <v>0.72399999999999998</v>
      </c>
      <c r="T3142" s="200">
        <f>TRUNC(('TARIFA ENTREGA A DIRECCION USD'!E3142-'TARIFA ENTREGA A DIRECCION USD'!D3142)/'TARIFA ENTREGA A DIRECCION USD'!D3142,3)</f>
        <v>0.26</v>
      </c>
      <c r="U3142" s="200">
        <f>TRUNC(('TARIFA ENTREGA A DIRECCION USD'!F3142-'TARIFA ENTREGA A DIRECCION USD'!D3142)/'TARIFA ENTREGA A DIRECCION USD'!D3142,3)</f>
        <v>0.435</v>
      </c>
      <c r="V3142" s="200">
        <f>TRUNC(('TARIFA ENTREGA A DIRECCION USD'!G3142-'TARIFA ENTREGA A DIRECCION USD'!D3142)/'TARIFA ENTREGA A DIRECCION USD'!D3142,3)</f>
        <v>0.96799999999999997</v>
      </c>
      <c r="X3142" s="142">
        <v>16.12</v>
      </c>
      <c r="Y3142" s="190">
        <v>3135</v>
      </c>
      <c r="Z3142" s="200">
        <v>0.55000000000000004</v>
      </c>
      <c r="AA3142" s="200">
        <v>0.13</v>
      </c>
      <c r="AB3142" s="200">
        <v>0.3</v>
      </c>
      <c r="AC3142" s="200">
        <v>0.85</v>
      </c>
      <c r="AL3142"/>
      <c r="AM3142"/>
      <c r="AN3142"/>
      <c r="AO3142"/>
      <c r="AP3142"/>
      <c r="AQ3142"/>
      <c r="AR3142"/>
      <c r="AS3142"/>
      <c r="AT3142"/>
      <c r="AU3142"/>
    </row>
    <row r="3143" spans="17:47" x14ac:dyDescent="0.2">
      <c r="Q3143" s="142">
        <f>TRUNC('TARIFA ENTREGA A DIRECCION USD'!D3144-'TARIFA ENTREGA A DIRECCION USD'!D3143,2)</f>
        <v>0.54</v>
      </c>
      <c r="R3143" s="190">
        <v>3136</v>
      </c>
      <c r="S3143" s="200">
        <f>TRUNC((('TARIFA ENTREGA A DIRECCION USD'!C3143-'TARIFA ENTREGA A DIRECCION USD'!D3143)/'TARIFA ENTREGA A DIRECCION USD'!D3143)+1,3)</f>
        <v>0.72399999999999998</v>
      </c>
      <c r="T3143" s="200">
        <f>TRUNC(('TARIFA ENTREGA A DIRECCION USD'!E3143-'TARIFA ENTREGA A DIRECCION USD'!D3143)/'TARIFA ENTREGA A DIRECCION USD'!D3143,3)</f>
        <v>0.26</v>
      </c>
      <c r="U3143" s="200">
        <f>TRUNC(('TARIFA ENTREGA A DIRECCION USD'!F3143-'TARIFA ENTREGA A DIRECCION USD'!D3143)/'TARIFA ENTREGA A DIRECCION USD'!D3143,3)</f>
        <v>0.435</v>
      </c>
      <c r="V3143" s="200">
        <f>TRUNC(('TARIFA ENTREGA A DIRECCION USD'!G3143-'TARIFA ENTREGA A DIRECCION USD'!D3143)/'TARIFA ENTREGA A DIRECCION USD'!D3143,3)</f>
        <v>0.96799999999999997</v>
      </c>
      <c r="X3143" s="142">
        <v>16.12</v>
      </c>
      <c r="Y3143" s="190">
        <v>3136</v>
      </c>
      <c r="Z3143" s="200">
        <v>0.55000000000000004</v>
      </c>
      <c r="AA3143" s="200">
        <v>0.13</v>
      </c>
      <c r="AB3143" s="200">
        <v>0.3</v>
      </c>
      <c r="AC3143" s="200">
        <v>0.85</v>
      </c>
      <c r="AL3143"/>
      <c r="AM3143"/>
      <c r="AN3143"/>
      <c r="AO3143"/>
      <c r="AP3143"/>
      <c r="AQ3143"/>
      <c r="AR3143"/>
      <c r="AS3143"/>
      <c r="AT3143"/>
      <c r="AU3143"/>
    </row>
    <row r="3144" spans="17:47" x14ac:dyDescent="0.2">
      <c r="Q3144" s="142">
        <f>TRUNC('TARIFA ENTREGA A DIRECCION USD'!D3145-'TARIFA ENTREGA A DIRECCION USD'!D3144,2)</f>
        <v>0.54</v>
      </c>
      <c r="R3144" s="190">
        <v>3137</v>
      </c>
      <c r="S3144" s="200">
        <f>TRUNC((('TARIFA ENTREGA A DIRECCION USD'!C3144-'TARIFA ENTREGA A DIRECCION USD'!D3144)/'TARIFA ENTREGA A DIRECCION USD'!D3144)+1,3)</f>
        <v>0.72399999999999998</v>
      </c>
      <c r="T3144" s="200">
        <f>TRUNC(('TARIFA ENTREGA A DIRECCION USD'!E3144-'TARIFA ENTREGA A DIRECCION USD'!D3144)/'TARIFA ENTREGA A DIRECCION USD'!D3144,3)</f>
        <v>0.26</v>
      </c>
      <c r="U3144" s="200">
        <f>TRUNC(('TARIFA ENTREGA A DIRECCION USD'!F3144-'TARIFA ENTREGA A DIRECCION USD'!D3144)/'TARIFA ENTREGA A DIRECCION USD'!D3144,3)</f>
        <v>0.435</v>
      </c>
      <c r="V3144" s="200">
        <f>TRUNC(('TARIFA ENTREGA A DIRECCION USD'!G3144-'TARIFA ENTREGA A DIRECCION USD'!D3144)/'TARIFA ENTREGA A DIRECCION USD'!D3144,3)</f>
        <v>0.96799999999999997</v>
      </c>
      <c r="X3144" s="142">
        <v>16.12</v>
      </c>
      <c r="Y3144" s="190">
        <v>3137</v>
      </c>
      <c r="Z3144" s="200">
        <v>0.55000000000000004</v>
      </c>
      <c r="AA3144" s="200">
        <v>0.13</v>
      </c>
      <c r="AB3144" s="200">
        <v>0.3</v>
      </c>
      <c r="AC3144" s="200">
        <v>0.85</v>
      </c>
      <c r="AL3144"/>
      <c r="AM3144"/>
      <c r="AN3144"/>
      <c r="AO3144"/>
      <c r="AP3144"/>
      <c r="AQ3144"/>
      <c r="AR3144"/>
      <c r="AS3144"/>
      <c r="AT3144"/>
      <c r="AU3144"/>
    </row>
    <row r="3145" spans="17:47" x14ac:dyDescent="0.2">
      <c r="Q3145" s="142">
        <f>TRUNC('TARIFA ENTREGA A DIRECCION USD'!D3146-'TARIFA ENTREGA A DIRECCION USD'!D3145,2)</f>
        <v>0.54</v>
      </c>
      <c r="R3145" s="190">
        <v>3138</v>
      </c>
      <c r="S3145" s="200">
        <f>TRUNC((('TARIFA ENTREGA A DIRECCION USD'!C3145-'TARIFA ENTREGA A DIRECCION USD'!D3145)/'TARIFA ENTREGA A DIRECCION USD'!D3145)+1,3)</f>
        <v>0.72399999999999998</v>
      </c>
      <c r="T3145" s="200">
        <f>TRUNC(('TARIFA ENTREGA A DIRECCION USD'!E3145-'TARIFA ENTREGA A DIRECCION USD'!D3145)/'TARIFA ENTREGA A DIRECCION USD'!D3145,3)</f>
        <v>0.26</v>
      </c>
      <c r="U3145" s="200">
        <f>TRUNC(('TARIFA ENTREGA A DIRECCION USD'!F3145-'TARIFA ENTREGA A DIRECCION USD'!D3145)/'TARIFA ENTREGA A DIRECCION USD'!D3145,3)</f>
        <v>0.435</v>
      </c>
      <c r="V3145" s="200">
        <f>TRUNC(('TARIFA ENTREGA A DIRECCION USD'!G3145-'TARIFA ENTREGA A DIRECCION USD'!D3145)/'TARIFA ENTREGA A DIRECCION USD'!D3145,3)</f>
        <v>0.96799999999999997</v>
      </c>
      <c r="X3145" s="142">
        <v>16.12</v>
      </c>
      <c r="Y3145" s="190">
        <v>3138</v>
      </c>
      <c r="Z3145" s="200">
        <v>0.55000000000000004</v>
      </c>
      <c r="AA3145" s="200">
        <v>0.13</v>
      </c>
      <c r="AB3145" s="200">
        <v>0.3</v>
      </c>
      <c r="AC3145" s="200">
        <v>0.85</v>
      </c>
      <c r="AL3145"/>
      <c r="AM3145"/>
      <c r="AN3145"/>
      <c r="AO3145"/>
      <c r="AP3145"/>
      <c r="AQ3145"/>
      <c r="AR3145"/>
      <c r="AS3145"/>
      <c r="AT3145"/>
      <c r="AU3145"/>
    </row>
    <row r="3146" spans="17:47" x14ac:dyDescent="0.2">
      <c r="Q3146" s="142">
        <f>TRUNC('TARIFA ENTREGA A DIRECCION USD'!D3147-'TARIFA ENTREGA A DIRECCION USD'!D3146,2)</f>
        <v>0.54</v>
      </c>
      <c r="R3146" s="190">
        <v>3139</v>
      </c>
      <c r="S3146" s="200">
        <f>TRUNC((('TARIFA ENTREGA A DIRECCION USD'!C3146-'TARIFA ENTREGA A DIRECCION USD'!D3146)/'TARIFA ENTREGA A DIRECCION USD'!D3146)+1,3)</f>
        <v>0.72399999999999998</v>
      </c>
      <c r="T3146" s="200">
        <f>TRUNC(('TARIFA ENTREGA A DIRECCION USD'!E3146-'TARIFA ENTREGA A DIRECCION USD'!D3146)/'TARIFA ENTREGA A DIRECCION USD'!D3146,3)</f>
        <v>0.26</v>
      </c>
      <c r="U3146" s="200">
        <f>TRUNC(('TARIFA ENTREGA A DIRECCION USD'!F3146-'TARIFA ENTREGA A DIRECCION USD'!D3146)/'TARIFA ENTREGA A DIRECCION USD'!D3146,3)</f>
        <v>0.435</v>
      </c>
      <c r="V3146" s="200">
        <f>TRUNC(('TARIFA ENTREGA A DIRECCION USD'!G3146-'TARIFA ENTREGA A DIRECCION USD'!D3146)/'TARIFA ENTREGA A DIRECCION USD'!D3146,3)</f>
        <v>0.96799999999999997</v>
      </c>
      <c r="X3146" s="142">
        <v>16.12</v>
      </c>
      <c r="Y3146" s="190">
        <v>3139</v>
      </c>
      <c r="Z3146" s="200">
        <v>0.55000000000000004</v>
      </c>
      <c r="AA3146" s="200">
        <v>0.13</v>
      </c>
      <c r="AB3146" s="200">
        <v>0.3</v>
      </c>
      <c r="AC3146" s="200">
        <v>0.85</v>
      </c>
      <c r="AL3146"/>
      <c r="AM3146"/>
      <c r="AN3146"/>
      <c r="AO3146"/>
      <c r="AP3146"/>
      <c r="AQ3146"/>
      <c r="AR3146"/>
      <c r="AS3146"/>
      <c r="AT3146"/>
      <c r="AU3146"/>
    </row>
    <row r="3147" spans="17:47" x14ac:dyDescent="0.2">
      <c r="Q3147" s="142">
        <f>TRUNC('TARIFA ENTREGA A DIRECCION USD'!D3148-'TARIFA ENTREGA A DIRECCION USD'!D3147,2)</f>
        <v>0.54</v>
      </c>
      <c r="R3147" s="190">
        <v>3140</v>
      </c>
      <c r="S3147" s="200">
        <f>TRUNC((('TARIFA ENTREGA A DIRECCION USD'!C3147-'TARIFA ENTREGA A DIRECCION USD'!D3147)/'TARIFA ENTREGA A DIRECCION USD'!D3147)+1,3)</f>
        <v>0.72399999999999998</v>
      </c>
      <c r="T3147" s="200">
        <f>TRUNC(('TARIFA ENTREGA A DIRECCION USD'!E3147-'TARIFA ENTREGA A DIRECCION USD'!D3147)/'TARIFA ENTREGA A DIRECCION USD'!D3147,3)</f>
        <v>0.26</v>
      </c>
      <c r="U3147" s="200">
        <f>TRUNC(('TARIFA ENTREGA A DIRECCION USD'!F3147-'TARIFA ENTREGA A DIRECCION USD'!D3147)/'TARIFA ENTREGA A DIRECCION USD'!D3147,3)</f>
        <v>0.435</v>
      </c>
      <c r="V3147" s="200">
        <f>TRUNC(('TARIFA ENTREGA A DIRECCION USD'!G3147-'TARIFA ENTREGA A DIRECCION USD'!D3147)/'TARIFA ENTREGA A DIRECCION USD'!D3147,3)</f>
        <v>0.96799999999999997</v>
      </c>
      <c r="X3147" s="142">
        <v>16.12</v>
      </c>
      <c r="Y3147" s="190">
        <v>3140</v>
      </c>
      <c r="Z3147" s="200">
        <v>0.55000000000000004</v>
      </c>
      <c r="AA3147" s="200">
        <v>0.13</v>
      </c>
      <c r="AB3147" s="200">
        <v>0.3</v>
      </c>
      <c r="AC3147" s="200">
        <v>0.85</v>
      </c>
      <c r="AL3147"/>
      <c r="AM3147"/>
      <c r="AN3147"/>
      <c r="AO3147"/>
      <c r="AP3147"/>
      <c r="AQ3147"/>
      <c r="AR3147"/>
      <c r="AS3147"/>
      <c r="AT3147"/>
      <c r="AU3147"/>
    </row>
    <row r="3148" spans="17:47" x14ac:dyDescent="0.2">
      <c r="Q3148" s="142">
        <f>TRUNC('TARIFA ENTREGA A DIRECCION USD'!D3149-'TARIFA ENTREGA A DIRECCION USD'!D3148,2)</f>
        <v>0.54</v>
      </c>
      <c r="R3148" s="190">
        <v>3141</v>
      </c>
      <c r="S3148" s="200">
        <f>TRUNC((('TARIFA ENTREGA A DIRECCION USD'!C3148-'TARIFA ENTREGA A DIRECCION USD'!D3148)/'TARIFA ENTREGA A DIRECCION USD'!D3148)+1,3)</f>
        <v>0.72399999999999998</v>
      </c>
      <c r="T3148" s="200">
        <f>TRUNC(('TARIFA ENTREGA A DIRECCION USD'!E3148-'TARIFA ENTREGA A DIRECCION USD'!D3148)/'TARIFA ENTREGA A DIRECCION USD'!D3148,3)</f>
        <v>0.26</v>
      </c>
      <c r="U3148" s="200">
        <f>TRUNC(('TARIFA ENTREGA A DIRECCION USD'!F3148-'TARIFA ENTREGA A DIRECCION USD'!D3148)/'TARIFA ENTREGA A DIRECCION USD'!D3148,3)</f>
        <v>0.435</v>
      </c>
      <c r="V3148" s="200">
        <f>TRUNC(('TARIFA ENTREGA A DIRECCION USD'!G3148-'TARIFA ENTREGA A DIRECCION USD'!D3148)/'TARIFA ENTREGA A DIRECCION USD'!D3148,3)</f>
        <v>0.96799999999999997</v>
      </c>
      <c r="X3148" s="142">
        <v>16.12</v>
      </c>
      <c r="Y3148" s="190">
        <v>3141</v>
      </c>
      <c r="Z3148" s="200">
        <v>0.55000000000000004</v>
      </c>
      <c r="AA3148" s="200">
        <v>0.13</v>
      </c>
      <c r="AB3148" s="200">
        <v>0.3</v>
      </c>
      <c r="AC3148" s="200">
        <v>0.85</v>
      </c>
      <c r="AL3148"/>
      <c r="AM3148"/>
      <c r="AN3148"/>
      <c r="AO3148"/>
      <c r="AP3148"/>
      <c r="AQ3148"/>
      <c r="AR3148"/>
      <c r="AS3148"/>
      <c r="AT3148"/>
      <c r="AU3148"/>
    </row>
    <row r="3149" spans="17:47" x14ac:dyDescent="0.2">
      <c r="Q3149" s="142">
        <f>TRUNC('TARIFA ENTREGA A DIRECCION USD'!D3150-'TARIFA ENTREGA A DIRECCION USD'!D3149,2)</f>
        <v>0.54</v>
      </c>
      <c r="R3149" s="190">
        <v>3142</v>
      </c>
      <c r="S3149" s="200">
        <f>TRUNC((('TARIFA ENTREGA A DIRECCION USD'!C3149-'TARIFA ENTREGA A DIRECCION USD'!D3149)/'TARIFA ENTREGA A DIRECCION USD'!D3149)+1,3)</f>
        <v>0.72399999999999998</v>
      </c>
      <c r="T3149" s="200">
        <f>TRUNC(('TARIFA ENTREGA A DIRECCION USD'!E3149-'TARIFA ENTREGA A DIRECCION USD'!D3149)/'TARIFA ENTREGA A DIRECCION USD'!D3149,3)</f>
        <v>0.26</v>
      </c>
      <c r="U3149" s="200">
        <f>TRUNC(('TARIFA ENTREGA A DIRECCION USD'!F3149-'TARIFA ENTREGA A DIRECCION USD'!D3149)/'TARIFA ENTREGA A DIRECCION USD'!D3149,3)</f>
        <v>0.435</v>
      </c>
      <c r="V3149" s="200">
        <f>TRUNC(('TARIFA ENTREGA A DIRECCION USD'!G3149-'TARIFA ENTREGA A DIRECCION USD'!D3149)/'TARIFA ENTREGA A DIRECCION USD'!D3149,3)</f>
        <v>0.96799999999999997</v>
      </c>
      <c r="X3149" s="142">
        <v>16.12</v>
      </c>
      <c r="Y3149" s="190">
        <v>3142</v>
      </c>
      <c r="Z3149" s="200">
        <v>0.55000000000000004</v>
      </c>
      <c r="AA3149" s="200">
        <v>0.13</v>
      </c>
      <c r="AB3149" s="200">
        <v>0.3</v>
      </c>
      <c r="AC3149" s="200">
        <v>0.85</v>
      </c>
      <c r="AL3149"/>
      <c r="AM3149"/>
      <c r="AN3149"/>
      <c r="AO3149"/>
      <c r="AP3149"/>
      <c r="AQ3149"/>
      <c r="AR3149"/>
      <c r="AS3149"/>
      <c r="AT3149"/>
      <c r="AU3149"/>
    </row>
    <row r="3150" spans="17:47" x14ac:dyDescent="0.2">
      <c r="Q3150" s="142">
        <f>TRUNC('TARIFA ENTREGA A DIRECCION USD'!D3151-'TARIFA ENTREGA A DIRECCION USD'!D3150,2)</f>
        <v>0.54</v>
      </c>
      <c r="R3150" s="190">
        <v>3143</v>
      </c>
      <c r="S3150" s="200">
        <f>TRUNC((('TARIFA ENTREGA A DIRECCION USD'!C3150-'TARIFA ENTREGA A DIRECCION USD'!D3150)/'TARIFA ENTREGA A DIRECCION USD'!D3150)+1,3)</f>
        <v>0.72399999999999998</v>
      </c>
      <c r="T3150" s="200">
        <f>TRUNC(('TARIFA ENTREGA A DIRECCION USD'!E3150-'TARIFA ENTREGA A DIRECCION USD'!D3150)/'TARIFA ENTREGA A DIRECCION USD'!D3150,3)</f>
        <v>0.26</v>
      </c>
      <c r="U3150" s="200">
        <f>TRUNC(('TARIFA ENTREGA A DIRECCION USD'!F3150-'TARIFA ENTREGA A DIRECCION USD'!D3150)/'TARIFA ENTREGA A DIRECCION USD'!D3150,3)</f>
        <v>0.435</v>
      </c>
      <c r="V3150" s="200">
        <f>TRUNC(('TARIFA ENTREGA A DIRECCION USD'!G3150-'TARIFA ENTREGA A DIRECCION USD'!D3150)/'TARIFA ENTREGA A DIRECCION USD'!D3150,3)</f>
        <v>0.96799999999999997</v>
      </c>
      <c r="X3150" s="142">
        <v>16.12</v>
      </c>
      <c r="Y3150" s="190">
        <v>3143</v>
      </c>
      <c r="Z3150" s="200">
        <v>0.55000000000000004</v>
      </c>
      <c r="AA3150" s="200">
        <v>0.13</v>
      </c>
      <c r="AB3150" s="200">
        <v>0.3</v>
      </c>
      <c r="AC3150" s="200">
        <v>0.85</v>
      </c>
      <c r="AL3150"/>
      <c r="AM3150"/>
      <c r="AN3150"/>
      <c r="AO3150"/>
      <c r="AP3150"/>
      <c r="AQ3150"/>
      <c r="AR3150"/>
      <c r="AS3150"/>
      <c r="AT3150"/>
      <c r="AU3150"/>
    </row>
    <row r="3151" spans="17:47" x14ac:dyDescent="0.2">
      <c r="Q3151" s="142">
        <f>TRUNC('TARIFA ENTREGA A DIRECCION USD'!D3152-'TARIFA ENTREGA A DIRECCION USD'!D3151,2)</f>
        <v>0.54</v>
      </c>
      <c r="R3151" s="190">
        <v>3144</v>
      </c>
      <c r="S3151" s="200">
        <f>TRUNC((('TARIFA ENTREGA A DIRECCION USD'!C3151-'TARIFA ENTREGA A DIRECCION USD'!D3151)/'TARIFA ENTREGA A DIRECCION USD'!D3151)+1,3)</f>
        <v>0.72399999999999998</v>
      </c>
      <c r="T3151" s="200">
        <f>TRUNC(('TARIFA ENTREGA A DIRECCION USD'!E3151-'TARIFA ENTREGA A DIRECCION USD'!D3151)/'TARIFA ENTREGA A DIRECCION USD'!D3151,3)</f>
        <v>0.26</v>
      </c>
      <c r="U3151" s="200">
        <f>TRUNC(('TARIFA ENTREGA A DIRECCION USD'!F3151-'TARIFA ENTREGA A DIRECCION USD'!D3151)/'TARIFA ENTREGA A DIRECCION USD'!D3151,3)</f>
        <v>0.435</v>
      </c>
      <c r="V3151" s="200">
        <f>TRUNC(('TARIFA ENTREGA A DIRECCION USD'!G3151-'TARIFA ENTREGA A DIRECCION USD'!D3151)/'TARIFA ENTREGA A DIRECCION USD'!D3151,3)</f>
        <v>0.96799999999999997</v>
      </c>
      <c r="X3151" s="142">
        <v>16.12</v>
      </c>
      <c r="Y3151" s="190">
        <v>3144</v>
      </c>
      <c r="Z3151" s="200">
        <v>0.55000000000000004</v>
      </c>
      <c r="AA3151" s="200">
        <v>0.13</v>
      </c>
      <c r="AB3151" s="200">
        <v>0.3</v>
      </c>
      <c r="AC3151" s="200">
        <v>0.85</v>
      </c>
      <c r="AL3151"/>
      <c r="AM3151"/>
      <c r="AN3151"/>
      <c r="AO3151"/>
      <c r="AP3151"/>
      <c r="AQ3151"/>
      <c r="AR3151"/>
      <c r="AS3151"/>
      <c r="AT3151"/>
      <c r="AU3151"/>
    </row>
    <row r="3152" spans="17:47" x14ac:dyDescent="0.2">
      <c r="Q3152" s="142">
        <f>TRUNC('TARIFA ENTREGA A DIRECCION USD'!D3153-'TARIFA ENTREGA A DIRECCION USD'!D3152,2)</f>
        <v>0.54</v>
      </c>
      <c r="R3152" s="190">
        <v>3145</v>
      </c>
      <c r="S3152" s="200">
        <f>TRUNC((('TARIFA ENTREGA A DIRECCION USD'!C3152-'TARIFA ENTREGA A DIRECCION USD'!D3152)/'TARIFA ENTREGA A DIRECCION USD'!D3152)+1,3)</f>
        <v>0.72399999999999998</v>
      </c>
      <c r="T3152" s="200">
        <f>TRUNC(('TARIFA ENTREGA A DIRECCION USD'!E3152-'TARIFA ENTREGA A DIRECCION USD'!D3152)/'TARIFA ENTREGA A DIRECCION USD'!D3152,3)</f>
        <v>0.26</v>
      </c>
      <c r="U3152" s="200">
        <f>TRUNC(('TARIFA ENTREGA A DIRECCION USD'!F3152-'TARIFA ENTREGA A DIRECCION USD'!D3152)/'TARIFA ENTREGA A DIRECCION USD'!D3152,3)</f>
        <v>0.435</v>
      </c>
      <c r="V3152" s="200">
        <f>TRUNC(('TARIFA ENTREGA A DIRECCION USD'!G3152-'TARIFA ENTREGA A DIRECCION USD'!D3152)/'TARIFA ENTREGA A DIRECCION USD'!D3152,3)</f>
        <v>0.96799999999999997</v>
      </c>
      <c r="X3152" s="142">
        <v>16.12</v>
      </c>
      <c r="Y3152" s="190">
        <v>3145</v>
      </c>
      <c r="Z3152" s="200">
        <v>0.55000000000000004</v>
      </c>
      <c r="AA3152" s="200">
        <v>0.13</v>
      </c>
      <c r="AB3152" s="200">
        <v>0.3</v>
      </c>
      <c r="AC3152" s="200">
        <v>0.85</v>
      </c>
      <c r="AL3152"/>
      <c r="AM3152"/>
      <c r="AN3152"/>
      <c r="AO3152"/>
      <c r="AP3152"/>
      <c r="AQ3152"/>
      <c r="AR3152"/>
      <c r="AS3152"/>
      <c r="AT3152"/>
      <c r="AU3152"/>
    </row>
    <row r="3153" spans="17:47" x14ac:dyDescent="0.2">
      <c r="Q3153" s="142">
        <f>TRUNC('TARIFA ENTREGA A DIRECCION USD'!D3154-'TARIFA ENTREGA A DIRECCION USD'!D3153,2)</f>
        <v>0.54</v>
      </c>
      <c r="R3153" s="190">
        <v>3146</v>
      </c>
      <c r="S3153" s="200">
        <f>TRUNC((('TARIFA ENTREGA A DIRECCION USD'!C3153-'TARIFA ENTREGA A DIRECCION USD'!D3153)/'TARIFA ENTREGA A DIRECCION USD'!D3153)+1,3)</f>
        <v>0.72399999999999998</v>
      </c>
      <c r="T3153" s="200">
        <f>TRUNC(('TARIFA ENTREGA A DIRECCION USD'!E3153-'TARIFA ENTREGA A DIRECCION USD'!D3153)/'TARIFA ENTREGA A DIRECCION USD'!D3153,3)</f>
        <v>0.26</v>
      </c>
      <c r="U3153" s="200">
        <f>TRUNC(('TARIFA ENTREGA A DIRECCION USD'!F3153-'TARIFA ENTREGA A DIRECCION USD'!D3153)/'TARIFA ENTREGA A DIRECCION USD'!D3153,3)</f>
        <v>0.435</v>
      </c>
      <c r="V3153" s="200">
        <f>TRUNC(('TARIFA ENTREGA A DIRECCION USD'!G3153-'TARIFA ENTREGA A DIRECCION USD'!D3153)/'TARIFA ENTREGA A DIRECCION USD'!D3153,3)</f>
        <v>0.96799999999999997</v>
      </c>
      <c r="X3153" s="142">
        <v>16.12</v>
      </c>
      <c r="Y3153" s="190">
        <v>3146</v>
      </c>
      <c r="Z3153" s="200">
        <v>0.55000000000000004</v>
      </c>
      <c r="AA3153" s="200">
        <v>0.13</v>
      </c>
      <c r="AB3153" s="200">
        <v>0.3</v>
      </c>
      <c r="AC3153" s="200">
        <v>0.85</v>
      </c>
      <c r="AL3153"/>
      <c r="AM3153"/>
      <c r="AN3153"/>
      <c r="AO3153"/>
      <c r="AP3153"/>
      <c r="AQ3153"/>
      <c r="AR3153"/>
      <c r="AS3153"/>
      <c r="AT3153"/>
      <c r="AU3153"/>
    </row>
    <row r="3154" spans="17:47" x14ac:dyDescent="0.2">
      <c r="Q3154" s="142">
        <f>TRUNC('TARIFA ENTREGA A DIRECCION USD'!D3155-'TARIFA ENTREGA A DIRECCION USD'!D3154,2)</f>
        <v>0.54</v>
      </c>
      <c r="R3154" s="190">
        <v>3147</v>
      </c>
      <c r="S3154" s="200">
        <f>TRUNC((('TARIFA ENTREGA A DIRECCION USD'!C3154-'TARIFA ENTREGA A DIRECCION USD'!D3154)/'TARIFA ENTREGA A DIRECCION USD'!D3154)+1,3)</f>
        <v>0.72399999999999998</v>
      </c>
      <c r="T3154" s="200">
        <f>TRUNC(('TARIFA ENTREGA A DIRECCION USD'!E3154-'TARIFA ENTREGA A DIRECCION USD'!D3154)/'TARIFA ENTREGA A DIRECCION USD'!D3154,3)</f>
        <v>0.26</v>
      </c>
      <c r="U3154" s="200">
        <f>TRUNC(('TARIFA ENTREGA A DIRECCION USD'!F3154-'TARIFA ENTREGA A DIRECCION USD'!D3154)/'TARIFA ENTREGA A DIRECCION USD'!D3154,3)</f>
        <v>0.435</v>
      </c>
      <c r="V3154" s="200">
        <f>TRUNC(('TARIFA ENTREGA A DIRECCION USD'!G3154-'TARIFA ENTREGA A DIRECCION USD'!D3154)/'TARIFA ENTREGA A DIRECCION USD'!D3154,3)</f>
        <v>0.96799999999999997</v>
      </c>
      <c r="X3154" s="142">
        <v>16.12</v>
      </c>
      <c r="Y3154" s="190">
        <v>3147</v>
      </c>
      <c r="Z3154" s="200">
        <v>0.55000000000000004</v>
      </c>
      <c r="AA3154" s="200">
        <v>0.13</v>
      </c>
      <c r="AB3154" s="200">
        <v>0.3</v>
      </c>
      <c r="AC3154" s="200">
        <v>0.85</v>
      </c>
      <c r="AL3154"/>
      <c r="AM3154"/>
      <c r="AN3154"/>
      <c r="AO3154"/>
      <c r="AP3154"/>
      <c r="AQ3154"/>
      <c r="AR3154"/>
      <c r="AS3154"/>
      <c r="AT3154"/>
      <c r="AU3154"/>
    </row>
    <row r="3155" spans="17:47" x14ac:dyDescent="0.2">
      <c r="Q3155" s="142">
        <f>TRUNC('TARIFA ENTREGA A DIRECCION USD'!D3156-'TARIFA ENTREGA A DIRECCION USD'!D3155,2)</f>
        <v>0.54</v>
      </c>
      <c r="R3155" s="190">
        <v>3148</v>
      </c>
      <c r="S3155" s="200">
        <f>TRUNC((('TARIFA ENTREGA A DIRECCION USD'!C3155-'TARIFA ENTREGA A DIRECCION USD'!D3155)/'TARIFA ENTREGA A DIRECCION USD'!D3155)+1,3)</f>
        <v>0.72399999999999998</v>
      </c>
      <c r="T3155" s="200">
        <f>TRUNC(('TARIFA ENTREGA A DIRECCION USD'!E3155-'TARIFA ENTREGA A DIRECCION USD'!D3155)/'TARIFA ENTREGA A DIRECCION USD'!D3155,3)</f>
        <v>0.26</v>
      </c>
      <c r="U3155" s="200">
        <f>TRUNC(('TARIFA ENTREGA A DIRECCION USD'!F3155-'TARIFA ENTREGA A DIRECCION USD'!D3155)/'TARIFA ENTREGA A DIRECCION USD'!D3155,3)</f>
        <v>0.435</v>
      </c>
      <c r="V3155" s="200">
        <f>TRUNC(('TARIFA ENTREGA A DIRECCION USD'!G3155-'TARIFA ENTREGA A DIRECCION USD'!D3155)/'TARIFA ENTREGA A DIRECCION USD'!D3155,3)</f>
        <v>0.96799999999999997</v>
      </c>
      <c r="X3155" s="142">
        <v>16.12</v>
      </c>
      <c r="Y3155" s="190">
        <v>3148</v>
      </c>
      <c r="Z3155" s="200">
        <v>0.55000000000000004</v>
      </c>
      <c r="AA3155" s="200">
        <v>0.13</v>
      </c>
      <c r="AB3155" s="200">
        <v>0.3</v>
      </c>
      <c r="AC3155" s="200">
        <v>0.85</v>
      </c>
      <c r="AL3155"/>
      <c r="AM3155"/>
      <c r="AN3155"/>
      <c r="AO3155"/>
      <c r="AP3155"/>
      <c r="AQ3155"/>
      <c r="AR3155"/>
      <c r="AS3155"/>
      <c r="AT3155"/>
      <c r="AU3155"/>
    </row>
    <row r="3156" spans="17:47" x14ac:dyDescent="0.2">
      <c r="Q3156" s="142">
        <f>TRUNC('TARIFA ENTREGA A DIRECCION USD'!D3157-'TARIFA ENTREGA A DIRECCION USD'!D3156,2)</f>
        <v>0.54</v>
      </c>
      <c r="R3156" s="190">
        <v>3149</v>
      </c>
      <c r="S3156" s="200">
        <f>TRUNC((('TARIFA ENTREGA A DIRECCION USD'!C3156-'TARIFA ENTREGA A DIRECCION USD'!D3156)/'TARIFA ENTREGA A DIRECCION USD'!D3156)+1,3)</f>
        <v>0.72399999999999998</v>
      </c>
      <c r="T3156" s="200">
        <f>TRUNC(('TARIFA ENTREGA A DIRECCION USD'!E3156-'TARIFA ENTREGA A DIRECCION USD'!D3156)/'TARIFA ENTREGA A DIRECCION USD'!D3156,3)</f>
        <v>0.26</v>
      </c>
      <c r="U3156" s="200">
        <f>TRUNC(('TARIFA ENTREGA A DIRECCION USD'!F3156-'TARIFA ENTREGA A DIRECCION USD'!D3156)/'TARIFA ENTREGA A DIRECCION USD'!D3156,3)</f>
        <v>0.435</v>
      </c>
      <c r="V3156" s="200">
        <f>TRUNC(('TARIFA ENTREGA A DIRECCION USD'!G3156-'TARIFA ENTREGA A DIRECCION USD'!D3156)/'TARIFA ENTREGA A DIRECCION USD'!D3156,3)</f>
        <v>0.96799999999999997</v>
      </c>
      <c r="X3156" s="142">
        <v>16.12</v>
      </c>
      <c r="Y3156" s="190">
        <v>3149</v>
      </c>
      <c r="Z3156" s="200">
        <v>0.55000000000000004</v>
      </c>
      <c r="AA3156" s="200">
        <v>0.13</v>
      </c>
      <c r="AB3156" s="200">
        <v>0.3</v>
      </c>
      <c r="AC3156" s="200">
        <v>0.85</v>
      </c>
      <c r="AL3156"/>
      <c r="AM3156"/>
      <c r="AN3156"/>
      <c r="AO3156"/>
      <c r="AP3156"/>
      <c r="AQ3156"/>
      <c r="AR3156"/>
      <c r="AS3156"/>
      <c r="AT3156"/>
      <c r="AU3156"/>
    </row>
    <row r="3157" spans="17:47" x14ac:dyDescent="0.2">
      <c r="Q3157" s="142">
        <f>TRUNC('TARIFA ENTREGA A DIRECCION USD'!D3158-'TARIFA ENTREGA A DIRECCION USD'!D3157,2)</f>
        <v>0.54</v>
      </c>
      <c r="R3157" s="190">
        <v>3150</v>
      </c>
      <c r="S3157" s="200">
        <f>TRUNC((('TARIFA ENTREGA A DIRECCION USD'!C3157-'TARIFA ENTREGA A DIRECCION USD'!D3157)/'TARIFA ENTREGA A DIRECCION USD'!D3157)+1,3)</f>
        <v>0.72399999999999998</v>
      </c>
      <c r="T3157" s="200">
        <f>TRUNC(('TARIFA ENTREGA A DIRECCION USD'!E3157-'TARIFA ENTREGA A DIRECCION USD'!D3157)/'TARIFA ENTREGA A DIRECCION USD'!D3157,3)</f>
        <v>0.26</v>
      </c>
      <c r="U3157" s="200">
        <f>TRUNC(('TARIFA ENTREGA A DIRECCION USD'!F3157-'TARIFA ENTREGA A DIRECCION USD'!D3157)/'TARIFA ENTREGA A DIRECCION USD'!D3157,3)</f>
        <v>0.435</v>
      </c>
      <c r="V3157" s="200">
        <f>TRUNC(('TARIFA ENTREGA A DIRECCION USD'!G3157-'TARIFA ENTREGA A DIRECCION USD'!D3157)/'TARIFA ENTREGA A DIRECCION USD'!D3157,3)</f>
        <v>0.96799999999999997</v>
      </c>
      <c r="X3157" s="142">
        <v>16.12</v>
      </c>
      <c r="Y3157" s="190">
        <v>3150</v>
      </c>
      <c r="Z3157" s="200">
        <v>0.55000000000000004</v>
      </c>
      <c r="AA3157" s="200">
        <v>0.13</v>
      </c>
      <c r="AB3157" s="200">
        <v>0.3</v>
      </c>
      <c r="AC3157" s="200">
        <v>0.85</v>
      </c>
      <c r="AL3157"/>
      <c r="AM3157"/>
      <c r="AN3157"/>
      <c r="AO3157"/>
      <c r="AP3157"/>
      <c r="AQ3157"/>
      <c r="AR3157"/>
      <c r="AS3157"/>
      <c r="AT3157"/>
      <c r="AU3157"/>
    </row>
    <row r="3158" spans="17:47" x14ac:dyDescent="0.2">
      <c r="Q3158" s="142">
        <f>TRUNC('TARIFA ENTREGA A DIRECCION USD'!D3159-'TARIFA ENTREGA A DIRECCION USD'!D3158,2)</f>
        <v>0.54</v>
      </c>
      <c r="R3158" s="190">
        <v>3151</v>
      </c>
      <c r="S3158" s="200">
        <f>TRUNC((('TARIFA ENTREGA A DIRECCION USD'!C3158-'TARIFA ENTREGA A DIRECCION USD'!D3158)/'TARIFA ENTREGA A DIRECCION USD'!D3158)+1,3)</f>
        <v>0.72399999999999998</v>
      </c>
      <c r="T3158" s="200">
        <f>TRUNC(('TARIFA ENTREGA A DIRECCION USD'!E3158-'TARIFA ENTREGA A DIRECCION USD'!D3158)/'TARIFA ENTREGA A DIRECCION USD'!D3158,3)</f>
        <v>0.26</v>
      </c>
      <c r="U3158" s="200">
        <f>TRUNC(('TARIFA ENTREGA A DIRECCION USD'!F3158-'TARIFA ENTREGA A DIRECCION USD'!D3158)/'TARIFA ENTREGA A DIRECCION USD'!D3158,3)</f>
        <v>0.435</v>
      </c>
      <c r="V3158" s="200">
        <f>TRUNC(('TARIFA ENTREGA A DIRECCION USD'!G3158-'TARIFA ENTREGA A DIRECCION USD'!D3158)/'TARIFA ENTREGA A DIRECCION USD'!D3158,3)</f>
        <v>0.96799999999999997</v>
      </c>
      <c r="X3158" s="142">
        <v>16.12</v>
      </c>
      <c r="Y3158" s="190">
        <v>3151</v>
      </c>
      <c r="Z3158" s="200">
        <v>0.55000000000000004</v>
      </c>
      <c r="AA3158" s="200">
        <v>0.13</v>
      </c>
      <c r="AB3158" s="200">
        <v>0.3</v>
      </c>
      <c r="AC3158" s="200">
        <v>0.85</v>
      </c>
      <c r="AL3158"/>
      <c r="AM3158"/>
      <c r="AN3158"/>
      <c r="AO3158"/>
      <c r="AP3158"/>
      <c r="AQ3158"/>
      <c r="AR3158"/>
      <c r="AS3158"/>
      <c r="AT3158"/>
      <c r="AU3158"/>
    </row>
    <row r="3159" spans="17:47" x14ac:dyDescent="0.2">
      <c r="Q3159" s="142">
        <f>TRUNC('TARIFA ENTREGA A DIRECCION USD'!D3160-'TARIFA ENTREGA A DIRECCION USD'!D3159,2)</f>
        <v>0.54</v>
      </c>
      <c r="R3159" s="190">
        <v>3152</v>
      </c>
      <c r="S3159" s="200">
        <f>TRUNC((('TARIFA ENTREGA A DIRECCION USD'!C3159-'TARIFA ENTREGA A DIRECCION USD'!D3159)/'TARIFA ENTREGA A DIRECCION USD'!D3159)+1,3)</f>
        <v>0.72399999999999998</v>
      </c>
      <c r="T3159" s="200">
        <f>TRUNC(('TARIFA ENTREGA A DIRECCION USD'!E3159-'TARIFA ENTREGA A DIRECCION USD'!D3159)/'TARIFA ENTREGA A DIRECCION USD'!D3159,3)</f>
        <v>0.26</v>
      </c>
      <c r="U3159" s="200">
        <f>TRUNC(('TARIFA ENTREGA A DIRECCION USD'!F3159-'TARIFA ENTREGA A DIRECCION USD'!D3159)/'TARIFA ENTREGA A DIRECCION USD'!D3159,3)</f>
        <v>0.435</v>
      </c>
      <c r="V3159" s="200">
        <f>TRUNC(('TARIFA ENTREGA A DIRECCION USD'!G3159-'TARIFA ENTREGA A DIRECCION USD'!D3159)/'TARIFA ENTREGA A DIRECCION USD'!D3159,3)</f>
        <v>0.96799999999999997</v>
      </c>
      <c r="X3159" s="142">
        <v>16.12</v>
      </c>
      <c r="Y3159" s="190">
        <v>3152</v>
      </c>
      <c r="Z3159" s="200">
        <v>0.55000000000000004</v>
      </c>
      <c r="AA3159" s="200">
        <v>0.13</v>
      </c>
      <c r="AB3159" s="200">
        <v>0.3</v>
      </c>
      <c r="AC3159" s="200">
        <v>0.85</v>
      </c>
      <c r="AL3159"/>
      <c r="AM3159"/>
      <c r="AN3159"/>
      <c r="AO3159"/>
      <c r="AP3159"/>
      <c r="AQ3159"/>
      <c r="AR3159"/>
      <c r="AS3159"/>
      <c r="AT3159"/>
      <c r="AU3159"/>
    </row>
    <row r="3160" spans="17:47" x14ac:dyDescent="0.2">
      <c r="Q3160" s="142">
        <f>TRUNC('TARIFA ENTREGA A DIRECCION USD'!D3161-'TARIFA ENTREGA A DIRECCION USD'!D3160,2)</f>
        <v>0.54</v>
      </c>
      <c r="R3160" s="190">
        <v>3153</v>
      </c>
      <c r="S3160" s="200">
        <f>TRUNC((('TARIFA ENTREGA A DIRECCION USD'!C3160-'TARIFA ENTREGA A DIRECCION USD'!D3160)/'TARIFA ENTREGA A DIRECCION USD'!D3160)+1,3)</f>
        <v>0.72399999999999998</v>
      </c>
      <c r="T3160" s="200">
        <f>TRUNC(('TARIFA ENTREGA A DIRECCION USD'!E3160-'TARIFA ENTREGA A DIRECCION USD'!D3160)/'TARIFA ENTREGA A DIRECCION USD'!D3160,3)</f>
        <v>0.26</v>
      </c>
      <c r="U3160" s="200">
        <f>TRUNC(('TARIFA ENTREGA A DIRECCION USD'!F3160-'TARIFA ENTREGA A DIRECCION USD'!D3160)/'TARIFA ENTREGA A DIRECCION USD'!D3160,3)</f>
        <v>0.435</v>
      </c>
      <c r="V3160" s="200">
        <f>TRUNC(('TARIFA ENTREGA A DIRECCION USD'!G3160-'TARIFA ENTREGA A DIRECCION USD'!D3160)/'TARIFA ENTREGA A DIRECCION USD'!D3160,3)</f>
        <v>0.96799999999999997</v>
      </c>
      <c r="X3160" s="142">
        <v>16.12</v>
      </c>
      <c r="Y3160" s="190">
        <v>3153</v>
      </c>
      <c r="Z3160" s="200">
        <v>0.55000000000000004</v>
      </c>
      <c r="AA3160" s="200">
        <v>0.13</v>
      </c>
      <c r="AB3160" s="200">
        <v>0.3</v>
      </c>
      <c r="AC3160" s="200">
        <v>0.85</v>
      </c>
      <c r="AL3160"/>
      <c r="AM3160"/>
      <c r="AN3160"/>
      <c r="AO3160"/>
      <c r="AP3160"/>
      <c r="AQ3160"/>
      <c r="AR3160"/>
      <c r="AS3160"/>
      <c r="AT3160"/>
      <c r="AU3160"/>
    </row>
    <row r="3161" spans="17:47" x14ac:dyDescent="0.2">
      <c r="Q3161" s="142">
        <f>TRUNC('TARIFA ENTREGA A DIRECCION USD'!D3162-'TARIFA ENTREGA A DIRECCION USD'!D3161,2)</f>
        <v>0.54</v>
      </c>
      <c r="R3161" s="190">
        <v>3154</v>
      </c>
      <c r="S3161" s="200">
        <f>TRUNC((('TARIFA ENTREGA A DIRECCION USD'!C3161-'TARIFA ENTREGA A DIRECCION USD'!D3161)/'TARIFA ENTREGA A DIRECCION USD'!D3161)+1,3)</f>
        <v>0.72399999999999998</v>
      </c>
      <c r="T3161" s="200">
        <f>TRUNC(('TARIFA ENTREGA A DIRECCION USD'!E3161-'TARIFA ENTREGA A DIRECCION USD'!D3161)/'TARIFA ENTREGA A DIRECCION USD'!D3161,3)</f>
        <v>0.26</v>
      </c>
      <c r="U3161" s="200">
        <f>TRUNC(('TARIFA ENTREGA A DIRECCION USD'!F3161-'TARIFA ENTREGA A DIRECCION USD'!D3161)/'TARIFA ENTREGA A DIRECCION USD'!D3161,3)</f>
        <v>0.435</v>
      </c>
      <c r="V3161" s="200">
        <f>TRUNC(('TARIFA ENTREGA A DIRECCION USD'!G3161-'TARIFA ENTREGA A DIRECCION USD'!D3161)/'TARIFA ENTREGA A DIRECCION USD'!D3161,3)</f>
        <v>0.96799999999999997</v>
      </c>
      <c r="X3161" s="142">
        <v>16.12</v>
      </c>
      <c r="Y3161" s="190">
        <v>3154</v>
      </c>
      <c r="Z3161" s="200">
        <v>0.55000000000000004</v>
      </c>
      <c r="AA3161" s="200">
        <v>0.13</v>
      </c>
      <c r="AB3161" s="200">
        <v>0.3</v>
      </c>
      <c r="AC3161" s="200">
        <v>0.85</v>
      </c>
      <c r="AL3161"/>
      <c r="AM3161"/>
      <c r="AN3161"/>
      <c r="AO3161"/>
      <c r="AP3161"/>
      <c r="AQ3161"/>
      <c r="AR3161"/>
      <c r="AS3161"/>
      <c r="AT3161"/>
      <c r="AU3161"/>
    </row>
    <row r="3162" spans="17:47" x14ac:dyDescent="0.2">
      <c r="Q3162" s="142">
        <f>TRUNC('TARIFA ENTREGA A DIRECCION USD'!D3163-'TARIFA ENTREGA A DIRECCION USD'!D3162,2)</f>
        <v>0.54</v>
      </c>
      <c r="R3162" s="190">
        <v>3155</v>
      </c>
      <c r="S3162" s="200">
        <f>TRUNC((('TARIFA ENTREGA A DIRECCION USD'!C3162-'TARIFA ENTREGA A DIRECCION USD'!D3162)/'TARIFA ENTREGA A DIRECCION USD'!D3162)+1,3)</f>
        <v>0.72399999999999998</v>
      </c>
      <c r="T3162" s="200">
        <f>TRUNC(('TARIFA ENTREGA A DIRECCION USD'!E3162-'TARIFA ENTREGA A DIRECCION USD'!D3162)/'TARIFA ENTREGA A DIRECCION USD'!D3162,3)</f>
        <v>0.26</v>
      </c>
      <c r="U3162" s="200">
        <f>TRUNC(('TARIFA ENTREGA A DIRECCION USD'!F3162-'TARIFA ENTREGA A DIRECCION USD'!D3162)/'TARIFA ENTREGA A DIRECCION USD'!D3162,3)</f>
        <v>0.435</v>
      </c>
      <c r="V3162" s="200">
        <f>TRUNC(('TARIFA ENTREGA A DIRECCION USD'!G3162-'TARIFA ENTREGA A DIRECCION USD'!D3162)/'TARIFA ENTREGA A DIRECCION USD'!D3162,3)</f>
        <v>0.96799999999999997</v>
      </c>
      <c r="X3162" s="142">
        <v>16.12</v>
      </c>
      <c r="Y3162" s="190">
        <v>3155</v>
      </c>
      <c r="Z3162" s="200">
        <v>0.55000000000000004</v>
      </c>
      <c r="AA3162" s="200">
        <v>0.13</v>
      </c>
      <c r="AB3162" s="200">
        <v>0.3</v>
      </c>
      <c r="AC3162" s="200">
        <v>0.85</v>
      </c>
      <c r="AL3162"/>
      <c r="AM3162"/>
      <c r="AN3162"/>
      <c r="AO3162"/>
      <c r="AP3162"/>
      <c r="AQ3162"/>
      <c r="AR3162"/>
      <c r="AS3162"/>
      <c r="AT3162"/>
      <c r="AU3162"/>
    </row>
    <row r="3163" spans="17:47" x14ac:dyDescent="0.2">
      <c r="Q3163" s="142">
        <f>TRUNC('TARIFA ENTREGA A DIRECCION USD'!D3164-'TARIFA ENTREGA A DIRECCION USD'!D3163,2)</f>
        <v>0.54</v>
      </c>
      <c r="R3163" s="190">
        <v>3156</v>
      </c>
      <c r="S3163" s="200">
        <f>TRUNC((('TARIFA ENTREGA A DIRECCION USD'!C3163-'TARIFA ENTREGA A DIRECCION USD'!D3163)/'TARIFA ENTREGA A DIRECCION USD'!D3163)+1,3)</f>
        <v>0.72399999999999998</v>
      </c>
      <c r="T3163" s="200">
        <f>TRUNC(('TARIFA ENTREGA A DIRECCION USD'!E3163-'TARIFA ENTREGA A DIRECCION USD'!D3163)/'TARIFA ENTREGA A DIRECCION USD'!D3163,3)</f>
        <v>0.26</v>
      </c>
      <c r="U3163" s="200">
        <f>TRUNC(('TARIFA ENTREGA A DIRECCION USD'!F3163-'TARIFA ENTREGA A DIRECCION USD'!D3163)/'TARIFA ENTREGA A DIRECCION USD'!D3163,3)</f>
        <v>0.435</v>
      </c>
      <c r="V3163" s="200">
        <f>TRUNC(('TARIFA ENTREGA A DIRECCION USD'!G3163-'TARIFA ENTREGA A DIRECCION USD'!D3163)/'TARIFA ENTREGA A DIRECCION USD'!D3163,3)</f>
        <v>0.96799999999999997</v>
      </c>
      <c r="X3163" s="142">
        <v>16.12</v>
      </c>
      <c r="Y3163" s="190">
        <v>3156</v>
      </c>
      <c r="Z3163" s="200">
        <v>0.55000000000000004</v>
      </c>
      <c r="AA3163" s="200">
        <v>0.13</v>
      </c>
      <c r="AB3163" s="200">
        <v>0.3</v>
      </c>
      <c r="AC3163" s="200">
        <v>0.85</v>
      </c>
      <c r="AL3163"/>
      <c r="AM3163"/>
      <c r="AN3163"/>
      <c r="AO3163"/>
      <c r="AP3163"/>
      <c r="AQ3163"/>
      <c r="AR3163"/>
      <c r="AS3163"/>
      <c r="AT3163"/>
      <c r="AU3163"/>
    </row>
    <row r="3164" spans="17:47" x14ac:dyDescent="0.2">
      <c r="Q3164" s="142">
        <f>TRUNC('TARIFA ENTREGA A DIRECCION USD'!D3165-'TARIFA ENTREGA A DIRECCION USD'!D3164,2)</f>
        <v>0.54</v>
      </c>
      <c r="R3164" s="190">
        <v>3157</v>
      </c>
      <c r="S3164" s="200">
        <f>TRUNC((('TARIFA ENTREGA A DIRECCION USD'!C3164-'TARIFA ENTREGA A DIRECCION USD'!D3164)/'TARIFA ENTREGA A DIRECCION USD'!D3164)+1,3)</f>
        <v>0.72399999999999998</v>
      </c>
      <c r="T3164" s="200">
        <f>TRUNC(('TARIFA ENTREGA A DIRECCION USD'!E3164-'TARIFA ENTREGA A DIRECCION USD'!D3164)/'TARIFA ENTREGA A DIRECCION USD'!D3164,3)</f>
        <v>0.26</v>
      </c>
      <c r="U3164" s="200">
        <f>TRUNC(('TARIFA ENTREGA A DIRECCION USD'!F3164-'TARIFA ENTREGA A DIRECCION USD'!D3164)/'TARIFA ENTREGA A DIRECCION USD'!D3164,3)</f>
        <v>0.435</v>
      </c>
      <c r="V3164" s="200">
        <f>TRUNC(('TARIFA ENTREGA A DIRECCION USD'!G3164-'TARIFA ENTREGA A DIRECCION USD'!D3164)/'TARIFA ENTREGA A DIRECCION USD'!D3164,3)</f>
        <v>0.96799999999999997</v>
      </c>
      <c r="X3164" s="142">
        <v>16.12</v>
      </c>
      <c r="Y3164" s="190">
        <v>3157</v>
      </c>
      <c r="Z3164" s="200">
        <v>0.55000000000000004</v>
      </c>
      <c r="AA3164" s="200">
        <v>0.13</v>
      </c>
      <c r="AB3164" s="200">
        <v>0.3</v>
      </c>
      <c r="AC3164" s="200">
        <v>0.85</v>
      </c>
      <c r="AL3164"/>
      <c r="AM3164"/>
      <c r="AN3164"/>
      <c r="AO3164"/>
      <c r="AP3164"/>
      <c r="AQ3164"/>
      <c r="AR3164"/>
      <c r="AS3164"/>
      <c r="AT3164"/>
      <c r="AU3164"/>
    </row>
    <row r="3165" spans="17:47" x14ac:dyDescent="0.2">
      <c r="Q3165" s="142">
        <f>TRUNC('TARIFA ENTREGA A DIRECCION USD'!D3166-'TARIFA ENTREGA A DIRECCION USD'!D3165,2)</f>
        <v>0.54</v>
      </c>
      <c r="R3165" s="190">
        <v>3158</v>
      </c>
      <c r="S3165" s="200">
        <f>TRUNC((('TARIFA ENTREGA A DIRECCION USD'!C3165-'TARIFA ENTREGA A DIRECCION USD'!D3165)/'TARIFA ENTREGA A DIRECCION USD'!D3165)+1,3)</f>
        <v>0.72399999999999998</v>
      </c>
      <c r="T3165" s="200">
        <f>TRUNC(('TARIFA ENTREGA A DIRECCION USD'!E3165-'TARIFA ENTREGA A DIRECCION USD'!D3165)/'TARIFA ENTREGA A DIRECCION USD'!D3165,3)</f>
        <v>0.26</v>
      </c>
      <c r="U3165" s="200">
        <f>TRUNC(('TARIFA ENTREGA A DIRECCION USD'!F3165-'TARIFA ENTREGA A DIRECCION USD'!D3165)/'TARIFA ENTREGA A DIRECCION USD'!D3165,3)</f>
        <v>0.435</v>
      </c>
      <c r="V3165" s="200">
        <f>TRUNC(('TARIFA ENTREGA A DIRECCION USD'!G3165-'TARIFA ENTREGA A DIRECCION USD'!D3165)/'TARIFA ENTREGA A DIRECCION USD'!D3165,3)</f>
        <v>0.96799999999999997</v>
      </c>
      <c r="X3165" s="142">
        <v>16.12</v>
      </c>
      <c r="Y3165" s="190">
        <v>3158</v>
      </c>
      <c r="Z3165" s="200">
        <v>0.55000000000000004</v>
      </c>
      <c r="AA3165" s="200">
        <v>0.13</v>
      </c>
      <c r="AB3165" s="200">
        <v>0.3</v>
      </c>
      <c r="AC3165" s="200">
        <v>0.85</v>
      </c>
      <c r="AL3165"/>
      <c r="AM3165"/>
      <c r="AN3165"/>
      <c r="AO3165"/>
      <c r="AP3165"/>
      <c r="AQ3165"/>
      <c r="AR3165"/>
      <c r="AS3165"/>
      <c r="AT3165"/>
      <c r="AU3165"/>
    </row>
    <row r="3166" spans="17:47" x14ac:dyDescent="0.2">
      <c r="Q3166" s="142">
        <f>TRUNC('TARIFA ENTREGA A DIRECCION USD'!D3167-'TARIFA ENTREGA A DIRECCION USD'!D3166,2)</f>
        <v>0.54</v>
      </c>
      <c r="R3166" s="190">
        <v>3159</v>
      </c>
      <c r="S3166" s="200">
        <f>TRUNC((('TARIFA ENTREGA A DIRECCION USD'!C3166-'TARIFA ENTREGA A DIRECCION USD'!D3166)/'TARIFA ENTREGA A DIRECCION USD'!D3166)+1,3)</f>
        <v>0.72399999999999998</v>
      </c>
      <c r="T3166" s="200">
        <f>TRUNC(('TARIFA ENTREGA A DIRECCION USD'!E3166-'TARIFA ENTREGA A DIRECCION USD'!D3166)/'TARIFA ENTREGA A DIRECCION USD'!D3166,3)</f>
        <v>0.26</v>
      </c>
      <c r="U3166" s="200">
        <f>TRUNC(('TARIFA ENTREGA A DIRECCION USD'!F3166-'TARIFA ENTREGA A DIRECCION USD'!D3166)/'TARIFA ENTREGA A DIRECCION USD'!D3166,3)</f>
        <v>0.435</v>
      </c>
      <c r="V3166" s="200">
        <f>TRUNC(('TARIFA ENTREGA A DIRECCION USD'!G3166-'TARIFA ENTREGA A DIRECCION USD'!D3166)/'TARIFA ENTREGA A DIRECCION USD'!D3166,3)</f>
        <v>0.96799999999999997</v>
      </c>
      <c r="X3166" s="142">
        <v>16.12</v>
      </c>
      <c r="Y3166" s="190">
        <v>3159</v>
      </c>
      <c r="Z3166" s="200">
        <v>0.55000000000000004</v>
      </c>
      <c r="AA3166" s="200">
        <v>0.13</v>
      </c>
      <c r="AB3166" s="200">
        <v>0.3</v>
      </c>
      <c r="AC3166" s="200">
        <v>0.85</v>
      </c>
      <c r="AL3166"/>
      <c r="AM3166"/>
      <c r="AN3166"/>
      <c r="AO3166"/>
      <c r="AP3166"/>
      <c r="AQ3166"/>
      <c r="AR3166"/>
      <c r="AS3166"/>
      <c r="AT3166"/>
      <c r="AU3166"/>
    </row>
    <row r="3167" spans="17:47" x14ac:dyDescent="0.2">
      <c r="Q3167" s="142">
        <f>TRUNC('TARIFA ENTREGA A DIRECCION USD'!D3168-'TARIFA ENTREGA A DIRECCION USD'!D3167,2)</f>
        <v>0.54</v>
      </c>
      <c r="R3167" s="190">
        <v>3160</v>
      </c>
      <c r="S3167" s="200">
        <f>TRUNC((('TARIFA ENTREGA A DIRECCION USD'!C3167-'TARIFA ENTREGA A DIRECCION USD'!D3167)/'TARIFA ENTREGA A DIRECCION USD'!D3167)+1,3)</f>
        <v>0.72399999999999998</v>
      </c>
      <c r="T3167" s="200">
        <f>TRUNC(('TARIFA ENTREGA A DIRECCION USD'!E3167-'TARIFA ENTREGA A DIRECCION USD'!D3167)/'TARIFA ENTREGA A DIRECCION USD'!D3167,3)</f>
        <v>0.26</v>
      </c>
      <c r="U3167" s="200">
        <f>TRUNC(('TARIFA ENTREGA A DIRECCION USD'!F3167-'TARIFA ENTREGA A DIRECCION USD'!D3167)/'TARIFA ENTREGA A DIRECCION USD'!D3167,3)</f>
        <v>0.435</v>
      </c>
      <c r="V3167" s="200">
        <f>TRUNC(('TARIFA ENTREGA A DIRECCION USD'!G3167-'TARIFA ENTREGA A DIRECCION USD'!D3167)/'TARIFA ENTREGA A DIRECCION USD'!D3167,3)</f>
        <v>0.96799999999999997</v>
      </c>
      <c r="X3167" s="142">
        <v>16.12</v>
      </c>
      <c r="Y3167" s="190">
        <v>3160</v>
      </c>
      <c r="Z3167" s="200">
        <v>0.55000000000000004</v>
      </c>
      <c r="AA3167" s="200">
        <v>0.13</v>
      </c>
      <c r="AB3167" s="200">
        <v>0.3</v>
      </c>
      <c r="AC3167" s="200">
        <v>0.85</v>
      </c>
      <c r="AL3167"/>
      <c r="AM3167"/>
      <c r="AN3167"/>
      <c r="AO3167"/>
      <c r="AP3167"/>
      <c r="AQ3167"/>
      <c r="AR3167"/>
      <c r="AS3167"/>
      <c r="AT3167"/>
      <c r="AU3167"/>
    </row>
    <row r="3168" spans="17:47" x14ac:dyDescent="0.2">
      <c r="Q3168" s="142">
        <f>TRUNC('TARIFA ENTREGA A DIRECCION USD'!D3169-'TARIFA ENTREGA A DIRECCION USD'!D3168,2)</f>
        <v>0.54</v>
      </c>
      <c r="R3168" s="190">
        <v>3161</v>
      </c>
      <c r="S3168" s="200">
        <f>TRUNC((('TARIFA ENTREGA A DIRECCION USD'!C3168-'TARIFA ENTREGA A DIRECCION USD'!D3168)/'TARIFA ENTREGA A DIRECCION USD'!D3168)+1,3)</f>
        <v>0.72399999999999998</v>
      </c>
      <c r="T3168" s="200">
        <f>TRUNC(('TARIFA ENTREGA A DIRECCION USD'!E3168-'TARIFA ENTREGA A DIRECCION USD'!D3168)/'TARIFA ENTREGA A DIRECCION USD'!D3168,3)</f>
        <v>0.26</v>
      </c>
      <c r="U3168" s="200">
        <f>TRUNC(('TARIFA ENTREGA A DIRECCION USD'!F3168-'TARIFA ENTREGA A DIRECCION USD'!D3168)/'TARIFA ENTREGA A DIRECCION USD'!D3168,3)</f>
        <v>0.435</v>
      </c>
      <c r="V3168" s="200">
        <f>TRUNC(('TARIFA ENTREGA A DIRECCION USD'!G3168-'TARIFA ENTREGA A DIRECCION USD'!D3168)/'TARIFA ENTREGA A DIRECCION USD'!D3168,3)</f>
        <v>0.96799999999999997</v>
      </c>
      <c r="X3168" s="142">
        <v>16.12</v>
      </c>
      <c r="Y3168" s="190">
        <v>3161</v>
      </c>
      <c r="Z3168" s="200">
        <v>0.55000000000000004</v>
      </c>
      <c r="AA3168" s="200">
        <v>0.13</v>
      </c>
      <c r="AB3168" s="200">
        <v>0.3</v>
      </c>
      <c r="AC3168" s="200">
        <v>0.85</v>
      </c>
      <c r="AL3168"/>
      <c r="AM3168"/>
      <c r="AN3168"/>
      <c r="AO3168"/>
      <c r="AP3168"/>
      <c r="AQ3168"/>
      <c r="AR3168"/>
      <c r="AS3168"/>
      <c r="AT3168"/>
      <c r="AU3168"/>
    </row>
    <row r="3169" spans="17:47" x14ac:dyDescent="0.2">
      <c r="Q3169" s="142">
        <f>TRUNC('TARIFA ENTREGA A DIRECCION USD'!D3170-'TARIFA ENTREGA A DIRECCION USD'!D3169,2)</f>
        <v>0.54</v>
      </c>
      <c r="R3169" s="190">
        <v>3162</v>
      </c>
      <c r="S3169" s="200">
        <f>TRUNC((('TARIFA ENTREGA A DIRECCION USD'!C3169-'TARIFA ENTREGA A DIRECCION USD'!D3169)/'TARIFA ENTREGA A DIRECCION USD'!D3169)+1,3)</f>
        <v>0.72399999999999998</v>
      </c>
      <c r="T3169" s="200">
        <f>TRUNC(('TARIFA ENTREGA A DIRECCION USD'!E3169-'TARIFA ENTREGA A DIRECCION USD'!D3169)/'TARIFA ENTREGA A DIRECCION USD'!D3169,3)</f>
        <v>0.26</v>
      </c>
      <c r="U3169" s="200">
        <f>TRUNC(('TARIFA ENTREGA A DIRECCION USD'!F3169-'TARIFA ENTREGA A DIRECCION USD'!D3169)/'TARIFA ENTREGA A DIRECCION USD'!D3169,3)</f>
        <v>0.435</v>
      </c>
      <c r="V3169" s="200">
        <f>TRUNC(('TARIFA ENTREGA A DIRECCION USD'!G3169-'TARIFA ENTREGA A DIRECCION USD'!D3169)/'TARIFA ENTREGA A DIRECCION USD'!D3169,3)</f>
        <v>0.96799999999999997</v>
      </c>
      <c r="X3169" s="142">
        <v>16.12</v>
      </c>
      <c r="Y3169" s="190">
        <v>3162</v>
      </c>
      <c r="Z3169" s="200">
        <v>0.55000000000000004</v>
      </c>
      <c r="AA3169" s="200">
        <v>0.13</v>
      </c>
      <c r="AB3169" s="200">
        <v>0.3</v>
      </c>
      <c r="AC3169" s="200">
        <v>0.85</v>
      </c>
      <c r="AL3169"/>
      <c r="AM3169"/>
      <c r="AN3169"/>
      <c r="AO3169"/>
      <c r="AP3169"/>
      <c r="AQ3169"/>
      <c r="AR3169"/>
      <c r="AS3169"/>
      <c r="AT3169"/>
      <c r="AU3169"/>
    </row>
    <row r="3170" spans="17:47" x14ac:dyDescent="0.2">
      <c r="Q3170" s="142">
        <f>TRUNC('TARIFA ENTREGA A DIRECCION USD'!D3171-'TARIFA ENTREGA A DIRECCION USD'!D3170,2)</f>
        <v>0.54</v>
      </c>
      <c r="R3170" s="190">
        <v>3163</v>
      </c>
      <c r="S3170" s="200">
        <f>TRUNC((('TARIFA ENTREGA A DIRECCION USD'!C3170-'TARIFA ENTREGA A DIRECCION USD'!D3170)/'TARIFA ENTREGA A DIRECCION USD'!D3170)+1,3)</f>
        <v>0.72399999999999998</v>
      </c>
      <c r="T3170" s="200">
        <f>TRUNC(('TARIFA ENTREGA A DIRECCION USD'!E3170-'TARIFA ENTREGA A DIRECCION USD'!D3170)/'TARIFA ENTREGA A DIRECCION USD'!D3170,3)</f>
        <v>0.26</v>
      </c>
      <c r="U3170" s="200">
        <f>TRUNC(('TARIFA ENTREGA A DIRECCION USD'!F3170-'TARIFA ENTREGA A DIRECCION USD'!D3170)/'TARIFA ENTREGA A DIRECCION USD'!D3170,3)</f>
        <v>0.435</v>
      </c>
      <c r="V3170" s="200">
        <f>TRUNC(('TARIFA ENTREGA A DIRECCION USD'!G3170-'TARIFA ENTREGA A DIRECCION USD'!D3170)/'TARIFA ENTREGA A DIRECCION USD'!D3170,3)</f>
        <v>0.96799999999999997</v>
      </c>
      <c r="X3170" s="142">
        <v>16.12</v>
      </c>
      <c r="Y3170" s="190">
        <v>3163</v>
      </c>
      <c r="Z3170" s="200">
        <v>0.55000000000000004</v>
      </c>
      <c r="AA3170" s="200">
        <v>0.13</v>
      </c>
      <c r="AB3170" s="200">
        <v>0.3</v>
      </c>
      <c r="AC3170" s="200">
        <v>0.85</v>
      </c>
      <c r="AL3170"/>
      <c r="AM3170"/>
      <c r="AN3170"/>
      <c r="AO3170"/>
      <c r="AP3170"/>
      <c r="AQ3170"/>
      <c r="AR3170"/>
      <c r="AS3170"/>
      <c r="AT3170"/>
      <c r="AU3170"/>
    </row>
    <row r="3171" spans="17:47" x14ac:dyDescent="0.2">
      <c r="Q3171" s="142">
        <f>TRUNC('TARIFA ENTREGA A DIRECCION USD'!D3172-'TARIFA ENTREGA A DIRECCION USD'!D3171,2)</f>
        <v>0.54</v>
      </c>
      <c r="R3171" s="190">
        <v>3164</v>
      </c>
      <c r="S3171" s="200">
        <f>TRUNC((('TARIFA ENTREGA A DIRECCION USD'!C3171-'TARIFA ENTREGA A DIRECCION USD'!D3171)/'TARIFA ENTREGA A DIRECCION USD'!D3171)+1,3)</f>
        <v>0.72399999999999998</v>
      </c>
      <c r="T3171" s="200">
        <f>TRUNC(('TARIFA ENTREGA A DIRECCION USD'!E3171-'TARIFA ENTREGA A DIRECCION USD'!D3171)/'TARIFA ENTREGA A DIRECCION USD'!D3171,3)</f>
        <v>0.26</v>
      </c>
      <c r="U3171" s="200">
        <f>TRUNC(('TARIFA ENTREGA A DIRECCION USD'!F3171-'TARIFA ENTREGA A DIRECCION USD'!D3171)/'TARIFA ENTREGA A DIRECCION USD'!D3171,3)</f>
        <v>0.435</v>
      </c>
      <c r="V3171" s="200">
        <f>TRUNC(('TARIFA ENTREGA A DIRECCION USD'!G3171-'TARIFA ENTREGA A DIRECCION USD'!D3171)/'TARIFA ENTREGA A DIRECCION USD'!D3171,3)</f>
        <v>0.96799999999999997</v>
      </c>
      <c r="X3171" s="142">
        <v>16.12</v>
      </c>
      <c r="Y3171" s="190">
        <v>3164</v>
      </c>
      <c r="Z3171" s="200">
        <v>0.55000000000000004</v>
      </c>
      <c r="AA3171" s="200">
        <v>0.13</v>
      </c>
      <c r="AB3171" s="200">
        <v>0.3</v>
      </c>
      <c r="AC3171" s="200">
        <v>0.85</v>
      </c>
      <c r="AL3171"/>
      <c r="AM3171"/>
      <c r="AN3171"/>
      <c r="AO3171"/>
      <c r="AP3171"/>
      <c r="AQ3171"/>
      <c r="AR3171"/>
      <c r="AS3171"/>
      <c r="AT3171"/>
      <c r="AU3171"/>
    </row>
    <row r="3172" spans="17:47" x14ac:dyDescent="0.2">
      <c r="Q3172" s="142">
        <f>TRUNC('TARIFA ENTREGA A DIRECCION USD'!D3173-'TARIFA ENTREGA A DIRECCION USD'!D3172,2)</f>
        <v>0.54</v>
      </c>
      <c r="R3172" s="190">
        <v>3165</v>
      </c>
      <c r="S3172" s="200">
        <f>TRUNC((('TARIFA ENTREGA A DIRECCION USD'!C3172-'TARIFA ENTREGA A DIRECCION USD'!D3172)/'TARIFA ENTREGA A DIRECCION USD'!D3172)+1,3)</f>
        <v>0.72399999999999998</v>
      </c>
      <c r="T3172" s="200">
        <f>TRUNC(('TARIFA ENTREGA A DIRECCION USD'!E3172-'TARIFA ENTREGA A DIRECCION USD'!D3172)/'TARIFA ENTREGA A DIRECCION USD'!D3172,3)</f>
        <v>0.26</v>
      </c>
      <c r="U3172" s="200">
        <f>TRUNC(('TARIFA ENTREGA A DIRECCION USD'!F3172-'TARIFA ENTREGA A DIRECCION USD'!D3172)/'TARIFA ENTREGA A DIRECCION USD'!D3172,3)</f>
        <v>0.435</v>
      </c>
      <c r="V3172" s="200">
        <f>TRUNC(('TARIFA ENTREGA A DIRECCION USD'!G3172-'TARIFA ENTREGA A DIRECCION USD'!D3172)/'TARIFA ENTREGA A DIRECCION USD'!D3172,3)</f>
        <v>0.96799999999999997</v>
      </c>
      <c r="X3172" s="142">
        <v>16.12</v>
      </c>
      <c r="Y3172" s="190">
        <v>3165</v>
      </c>
      <c r="Z3172" s="200">
        <v>0.55000000000000004</v>
      </c>
      <c r="AA3172" s="200">
        <v>0.13</v>
      </c>
      <c r="AB3172" s="200">
        <v>0.3</v>
      </c>
      <c r="AC3172" s="200">
        <v>0.85</v>
      </c>
      <c r="AL3172"/>
      <c r="AM3172"/>
      <c r="AN3172"/>
      <c r="AO3172"/>
      <c r="AP3172"/>
      <c r="AQ3172"/>
      <c r="AR3172"/>
      <c r="AS3172"/>
      <c r="AT3172"/>
      <c r="AU3172"/>
    </row>
    <row r="3173" spans="17:47" x14ac:dyDescent="0.2">
      <c r="Q3173" s="142">
        <f>TRUNC('TARIFA ENTREGA A DIRECCION USD'!D3174-'TARIFA ENTREGA A DIRECCION USD'!D3173,2)</f>
        <v>0.54</v>
      </c>
      <c r="R3173" s="190">
        <v>3166</v>
      </c>
      <c r="S3173" s="200">
        <f>TRUNC((('TARIFA ENTREGA A DIRECCION USD'!C3173-'TARIFA ENTREGA A DIRECCION USD'!D3173)/'TARIFA ENTREGA A DIRECCION USD'!D3173)+1,3)</f>
        <v>0.72399999999999998</v>
      </c>
      <c r="T3173" s="200">
        <f>TRUNC(('TARIFA ENTREGA A DIRECCION USD'!E3173-'TARIFA ENTREGA A DIRECCION USD'!D3173)/'TARIFA ENTREGA A DIRECCION USD'!D3173,3)</f>
        <v>0.26</v>
      </c>
      <c r="U3173" s="200">
        <f>TRUNC(('TARIFA ENTREGA A DIRECCION USD'!F3173-'TARIFA ENTREGA A DIRECCION USD'!D3173)/'TARIFA ENTREGA A DIRECCION USD'!D3173,3)</f>
        <v>0.435</v>
      </c>
      <c r="V3173" s="200">
        <f>TRUNC(('TARIFA ENTREGA A DIRECCION USD'!G3173-'TARIFA ENTREGA A DIRECCION USD'!D3173)/'TARIFA ENTREGA A DIRECCION USD'!D3173,3)</f>
        <v>0.96799999999999997</v>
      </c>
      <c r="X3173" s="142">
        <v>16.12</v>
      </c>
      <c r="Y3173" s="190">
        <v>3166</v>
      </c>
      <c r="Z3173" s="200">
        <v>0.55000000000000004</v>
      </c>
      <c r="AA3173" s="200">
        <v>0.13</v>
      </c>
      <c r="AB3173" s="200">
        <v>0.3</v>
      </c>
      <c r="AC3173" s="200">
        <v>0.85</v>
      </c>
      <c r="AL3173"/>
      <c r="AM3173"/>
      <c r="AN3173"/>
      <c r="AO3173"/>
      <c r="AP3173"/>
      <c r="AQ3173"/>
      <c r="AR3173"/>
      <c r="AS3173"/>
      <c r="AT3173"/>
      <c r="AU3173"/>
    </row>
    <row r="3174" spans="17:47" x14ac:dyDescent="0.2">
      <c r="Q3174" s="142">
        <f>TRUNC('TARIFA ENTREGA A DIRECCION USD'!D3175-'TARIFA ENTREGA A DIRECCION USD'!D3174,2)</f>
        <v>0.54</v>
      </c>
      <c r="R3174" s="190">
        <v>3167</v>
      </c>
      <c r="S3174" s="200">
        <f>TRUNC((('TARIFA ENTREGA A DIRECCION USD'!C3174-'TARIFA ENTREGA A DIRECCION USD'!D3174)/'TARIFA ENTREGA A DIRECCION USD'!D3174)+1,3)</f>
        <v>0.72399999999999998</v>
      </c>
      <c r="T3174" s="200">
        <f>TRUNC(('TARIFA ENTREGA A DIRECCION USD'!E3174-'TARIFA ENTREGA A DIRECCION USD'!D3174)/'TARIFA ENTREGA A DIRECCION USD'!D3174,3)</f>
        <v>0.26</v>
      </c>
      <c r="U3174" s="200">
        <f>TRUNC(('TARIFA ENTREGA A DIRECCION USD'!F3174-'TARIFA ENTREGA A DIRECCION USD'!D3174)/'TARIFA ENTREGA A DIRECCION USD'!D3174,3)</f>
        <v>0.435</v>
      </c>
      <c r="V3174" s="200">
        <f>TRUNC(('TARIFA ENTREGA A DIRECCION USD'!G3174-'TARIFA ENTREGA A DIRECCION USD'!D3174)/'TARIFA ENTREGA A DIRECCION USD'!D3174,3)</f>
        <v>0.96799999999999997</v>
      </c>
      <c r="X3174" s="142">
        <v>16.12</v>
      </c>
      <c r="Y3174" s="190">
        <v>3167</v>
      </c>
      <c r="Z3174" s="200">
        <v>0.55000000000000004</v>
      </c>
      <c r="AA3174" s="200">
        <v>0.13</v>
      </c>
      <c r="AB3174" s="200">
        <v>0.3</v>
      </c>
      <c r="AC3174" s="200">
        <v>0.85</v>
      </c>
      <c r="AL3174"/>
      <c r="AM3174"/>
      <c r="AN3174"/>
      <c r="AO3174"/>
      <c r="AP3174"/>
      <c r="AQ3174"/>
      <c r="AR3174"/>
      <c r="AS3174"/>
      <c r="AT3174"/>
      <c r="AU3174"/>
    </row>
    <row r="3175" spans="17:47" x14ac:dyDescent="0.2">
      <c r="Q3175" s="142">
        <f>TRUNC('TARIFA ENTREGA A DIRECCION USD'!D3176-'TARIFA ENTREGA A DIRECCION USD'!D3175,2)</f>
        <v>0.54</v>
      </c>
      <c r="R3175" s="190">
        <v>3168</v>
      </c>
      <c r="S3175" s="200">
        <f>TRUNC((('TARIFA ENTREGA A DIRECCION USD'!C3175-'TARIFA ENTREGA A DIRECCION USD'!D3175)/'TARIFA ENTREGA A DIRECCION USD'!D3175)+1,3)</f>
        <v>0.72399999999999998</v>
      </c>
      <c r="T3175" s="200">
        <f>TRUNC(('TARIFA ENTREGA A DIRECCION USD'!E3175-'TARIFA ENTREGA A DIRECCION USD'!D3175)/'TARIFA ENTREGA A DIRECCION USD'!D3175,3)</f>
        <v>0.26</v>
      </c>
      <c r="U3175" s="200">
        <f>TRUNC(('TARIFA ENTREGA A DIRECCION USD'!F3175-'TARIFA ENTREGA A DIRECCION USD'!D3175)/'TARIFA ENTREGA A DIRECCION USD'!D3175,3)</f>
        <v>0.435</v>
      </c>
      <c r="V3175" s="200">
        <f>TRUNC(('TARIFA ENTREGA A DIRECCION USD'!G3175-'TARIFA ENTREGA A DIRECCION USD'!D3175)/'TARIFA ENTREGA A DIRECCION USD'!D3175,3)</f>
        <v>0.96799999999999997</v>
      </c>
      <c r="X3175" s="142">
        <v>16.12</v>
      </c>
      <c r="Y3175" s="190">
        <v>3168</v>
      </c>
      <c r="Z3175" s="200">
        <v>0.55000000000000004</v>
      </c>
      <c r="AA3175" s="200">
        <v>0.13</v>
      </c>
      <c r="AB3175" s="200">
        <v>0.3</v>
      </c>
      <c r="AC3175" s="200">
        <v>0.85</v>
      </c>
      <c r="AL3175"/>
      <c r="AM3175"/>
      <c r="AN3175"/>
      <c r="AO3175"/>
      <c r="AP3175"/>
      <c r="AQ3175"/>
      <c r="AR3175"/>
      <c r="AS3175"/>
      <c r="AT3175"/>
      <c r="AU3175"/>
    </row>
    <row r="3176" spans="17:47" x14ac:dyDescent="0.2">
      <c r="Q3176" s="142">
        <f>TRUNC('TARIFA ENTREGA A DIRECCION USD'!D3177-'TARIFA ENTREGA A DIRECCION USD'!D3176,2)</f>
        <v>0.54</v>
      </c>
      <c r="R3176" s="190">
        <v>3169</v>
      </c>
      <c r="S3176" s="200">
        <f>TRUNC((('TARIFA ENTREGA A DIRECCION USD'!C3176-'TARIFA ENTREGA A DIRECCION USD'!D3176)/'TARIFA ENTREGA A DIRECCION USD'!D3176)+1,3)</f>
        <v>0.72399999999999998</v>
      </c>
      <c r="T3176" s="200">
        <f>TRUNC(('TARIFA ENTREGA A DIRECCION USD'!E3176-'TARIFA ENTREGA A DIRECCION USD'!D3176)/'TARIFA ENTREGA A DIRECCION USD'!D3176,3)</f>
        <v>0.26</v>
      </c>
      <c r="U3176" s="200">
        <f>TRUNC(('TARIFA ENTREGA A DIRECCION USD'!F3176-'TARIFA ENTREGA A DIRECCION USD'!D3176)/'TARIFA ENTREGA A DIRECCION USD'!D3176,3)</f>
        <v>0.435</v>
      </c>
      <c r="V3176" s="200">
        <f>TRUNC(('TARIFA ENTREGA A DIRECCION USD'!G3176-'TARIFA ENTREGA A DIRECCION USD'!D3176)/'TARIFA ENTREGA A DIRECCION USD'!D3176,3)</f>
        <v>0.96799999999999997</v>
      </c>
      <c r="X3176" s="142">
        <v>16.12</v>
      </c>
      <c r="Y3176" s="190">
        <v>3169</v>
      </c>
      <c r="Z3176" s="200">
        <v>0.55000000000000004</v>
      </c>
      <c r="AA3176" s="200">
        <v>0.13</v>
      </c>
      <c r="AB3176" s="200">
        <v>0.3</v>
      </c>
      <c r="AC3176" s="200">
        <v>0.85</v>
      </c>
      <c r="AL3176"/>
      <c r="AM3176"/>
      <c r="AN3176"/>
      <c r="AO3176"/>
      <c r="AP3176"/>
      <c r="AQ3176"/>
      <c r="AR3176"/>
      <c r="AS3176"/>
      <c r="AT3176"/>
      <c r="AU3176"/>
    </row>
    <row r="3177" spans="17:47" x14ac:dyDescent="0.2">
      <c r="Q3177" s="142">
        <f>TRUNC('TARIFA ENTREGA A DIRECCION USD'!D3178-'TARIFA ENTREGA A DIRECCION USD'!D3177,2)</f>
        <v>0.54</v>
      </c>
      <c r="R3177" s="190">
        <v>3170</v>
      </c>
      <c r="S3177" s="200">
        <f>TRUNC((('TARIFA ENTREGA A DIRECCION USD'!C3177-'TARIFA ENTREGA A DIRECCION USD'!D3177)/'TARIFA ENTREGA A DIRECCION USD'!D3177)+1,3)</f>
        <v>0.72399999999999998</v>
      </c>
      <c r="T3177" s="200">
        <f>TRUNC(('TARIFA ENTREGA A DIRECCION USD'!E3177-'TARIFA ENTREGA A DIRECCION USD'!D3177)/'TARIFA ENTREGA A DIRECCION USD'!D3177,3)</f>
        <v>0.26</v>
      </c>
      <c r="U3177" s="200">
        <f>TRUNC(('TARIFA ENTREGA A DIRECCION USD'!F3177-'TARIFA ENTREGA A DIRECCION USD'!D3177)/'TARIFA ENTREGA A DIRECCION USD'!D3177,3)</f>
        <v>0.435</v>
      </c>
      <c r="V3177" s="200">
        <f>TRUNC(('TARIFA ENTREGA A DIRECCION USD'!G3177-'TARIFA ENTREGA A DIRECCION USD'!D3177)/'TARIFA ENTREGA A DIRECCION USD'!D3177,3)</f>
        <v>0.96799999999999997</v>
      </c>
      <c r="X3177" s="142">
        <v>16.12</v>
      </c>
      <c r="Y3177" s="190">
        <v>3170</v>
      </c>
      <c r="Z3177" s="200">
        <v>0.55000000000000004</v>
      </c>
      <c r="AA3177" s="200">
        <v>0.13</v>
      </c>
      <c r="AB3177" s="200">
        <v>0.3</v>
      </c>
      <c r="AC3177" s="200">
        <v>0.85</v>
      </c>
      <c r="AL3177"/>
      <c r="AM3177"/>
      <c r="AN3177"/>
      <c r="AO3177"/>
      <c r="AP3177"/>
      <c r="AQ3177"/>
      <c r="AR3177"/>
      <c r="AS3177"/>
      <c r="AT3177"/>
      <c r="AU3177"/>
    </row>
    <row r="3178" spans="17:47" x14ac:dyDescent="0.2">
      <c r="Q3178" s="142">
        <f>TRUNC('TARIFA ENTREGA A DIRECCION USD'!D3179-'TARIFA ENTREGA A DIRECCION USD'!D3178,2)</f>
        <v>0.54</v>
      </c>
      <c r="R3178" s="190">
        <v>3171</v>
      </c>
      <c r="S3178" s="200">
        <f>TRUNC((('TARIFA ENTREGA A DIRECCION USD'!C3178-'TARIFA ENTREGA A DIRECCION USD'!D3178)/'TARIFA ENTREGA A DIRECCION USD'!D3178)+1,3)</f>
        <v>0.72399999999999998</v>
      </c>
      <c r="T3178" s="200">
        <f>TRUNC(('TARIFA ENTREGA A DIRECCION USD'!E3178-'TARIFA ENTREGA A DIRECCION USD'!D3178)/'TARIFA ENTREGA A DIRECCION USD'!D3178,3)</f>
        <v>0.26</v>
      </c>
      <c r="U3178" s="200">
        <f>TRUNC(('TARIFA ENTREGA A DIRECCION USD'!F3178-'TARIFA ENTREGA A DIRECCION USD'!D3178)/'TARIFA ENTREGA A DIRECCION USD'!D3178,3)</f>
        <v>0.435</v>
      </c>
      <c r="V3178" s="200">
        <f>TRUNC(('TARIFA ENTREGA A DIRECCION USD'!G3178-'TARIFA ENTREGA A DIRECCION USD'!D3178)/'TARIFA ENTREGA A DIRECCION USD'!D3178,3)</f>
        <v>0.96799999999999997</v>
      </c>
      <c r="X3178" s="142">
        <v>16.12</v>
      </c>
      <c r="Y3178" s="190">
        <v>3171</v>
      </c>
      <c r="Z3178" s="200">
        <v>0.55000000000000004</v>
      </c>
      <c r="AA3178" s="200">
        <v>0.13</v>
      </c>
      <c r="AB3178" s="200">
        <v>0.3</v>
      </c>
      <c r="AC3178" s="200">
        <v>0.85</v>
      </c>
      <c r="AL3178"/>
      <c r="AM3178"/>
      <c r="AN3178"/>
      <c r="AO3178"/>
      <c r="AP3178"/>
      <c r="AQ3178"/>
      <c r="AR3178"/>
      <c r="AS3178"/>
      <c r="AT3178"/>
      <c r="AU3178"/>
    </row>
    <row r="3179" spans="17:47" x14ac:dyDescent="0.2">
      <c r="Q3179" s="142">
        <f>TRUNC('TARIFA ENTREGA A DIRECCION USD'!D3180-'TARIFA ENTREGA A DIRECCION USD'!D3179,2)</f>
        <v>0.54</v>
      </c>
      <c r="R3179" s="190">
        <v>3172</v>
      </c>
      <c r="S3179" s="200">
        <f>TRUNC((('TARIFA ENTREGA A DIRECCION USD'!C3179-'TARIFA ENTREGA A DIRECCION USD'!D3179)/'TARIFA ENTREGA A DIRECCION USD'!D3179)+1,3)</f>
        <v>0.72399999999999998</v>
      </c>
      <c r="T3179" s="200">
        <f>TRUNC(('TARIFA ENTREGA A DIRECCION USD'!E3179-'TARIFA ENTREGA A DIRECCION USD'!D3179)/'TARIFA ENTREGA A DIRECCION USD'!D3179,3)</f>
        <v>0.26</v>
      </c>
      <c r="U3179" s="200">
        <f>TRUNC(('TARIFA ENTREGA A DIRECCION USD'!F3179-'TARIFA ENTREGA A DIRECCION USD'!D3179)/'TARIFA ENTREGA A DIRECCION USD'!D3179,3)</f>
        <v>0.435</v>
      </c>
      <c r="V3179" s="200">
        <f>TRUNC(('TARIFA ENTREGA A DIRECCION USD'!G3179-'TARIFA ENTREGA A DIRECCION USD'!D3179)/'TARIFA ENTREGA A DIRECCION USD'!D3179,3)</f>
        <v>0.96799999999999997</v>
      </c>
      <c r="X3179" s="142">
        <v>16.12</v>
      </c>
      <c r="Y3179" s="190">
        <v>3172</v>
      </c>
      <c r="Z3179" s="200">
        <v>0.55000000000000004</v>
      </c>
      <c r="AA3179" s="200">
        <v>0.13</v>
      </c>
      <c r="AB3179" s="200">
        <v>0.3</v>
      </c>
      <c r="AC3179" s="200">
        <v>0.85</v>
      </c>
      <c r="AL3179"/>
      <c r="AM3179"/>
      <c r="AN3179"/>
      <c r="AO3179"/>
      <c r="AP3179"/>
      <c r="AQ3179"/>
      <c r="AR3179"/>
      <c r="AS3179"/>
      <c r="AT3179"/>
      <c r="AU3179"/>
    </row>
    <row r="3180" spans="17:47" x14ac:dyDescent="0.2">
      <c r="Q3180" s="142">
        <f>TRUNC('TARIFA ENTREGA A DIRECCION USD'!D3181-'TARIFA ENTREGA A DIRECCION USD'!D3180,2)</f>
        <v>0.54</v>
      </c>
      <c r="R3180" s="190">
        <v>3173</v>
      </c>
      <c r="S3180" s="200">
        <f>TRUNC((('TARIFA ENTREGA A DIRECCION USD'!C3180-'TARIFA ENTREGA A DIRECCION USD'!D3180)/'TARIFA ENTREGA A DIRECCION USD'!D3180)+1,3)</f>
        <v>0.72399999999999998</v>
      </c>
      <c r="T3180" s="200">
        <f>TRUNC(('TARIFA ENTREGA A DIRECCION USD'!E3180-'TARIFA ENTREGA A DIRECCION USD'!D3180)/'TARIFA ENTREGA A DIRECCION USD'!D3180,3)</f>
        <v>0.26</v>
      </c>
      <c r="U3180" s="200">
        <f>TRUNC(('TARIFA ENTREGA A DIRECCION USD'!F3180-'TARIFA ENTREGA A DIRECCION USD'!D3180)/'TARIFA ENTREGA A DIRECCION USD'!D3180,3)</f>
        <v>0.435</v>
      </c>
      <c r="V3180" s="200">
        <f>TRUNC(('TARIFA ENTREGA A DIRECCION USD'!G3180-'TARIFA ENTREGA A DIRECCION USD'!D3180)/'TARIFA ENTREGA A DIRECCION USD'!D3180,3)</f>
        <v>0.96799999999999997</v>
      </c>
      <c r="X3180" s="142">
        <v>16.12</v>
      </c>
      <c r="Y3180" s="190">
        <v>3173</v>
      </c>
      <c r="Z3180" s="200">
        <v>0.55000000000000004</v>
      </c>
      <c r="AA3180" s="200">
        <v>0.13</v>
      </c>
      <c r="AB3180" s="200">
        <v>0.3</v>
      </c>
      <c r="AC3180" s="200">
        <v>0.85</v>
      </c>
      <c r="AL3180"/>
      <c r="AM3180"/>
      <c r="AN3180"/>
      <c r="AO3180"/>
      <c r="AP3180"/>
      <c r="AQ3180"/>
      <c r="AR3180"/>
      <c r="AS3180"/>
      <c r="AT3180"/>
      <c r="AU3180"/>
    </row>
    <row r="3181" spans="17:47" x14ac:dyDescent="0.2">
      <c r="Q3181" s="142">
        <f>TRUNC('TARIFA ENTREGA A DIRECCION USD'!D3182-'TARIFA ENTREGA A DIRECCION USD'!D3181,2)</f>
        <v>0.54</v>
      </c>
      <c r="R3181" s="190">
        <v>3174</v>
      </c>
      <c r="S3181" s="200">
        <f>TRUNC((('TARIFA ENTREGA A DIRECCION USD'!C3181-'TARIFA ENTREGA A DIRECCION USD'!D3181)/'TARIFA ENTREGA A DIRECCION USD'!D3181)+1,3)</f>
        <v>0.72399999999999998</v>
      </c>
      <c r="T3181" s="200">
        <f>TRUNC(('TARIFA ENTREGA A DIRECCION USD'!E3181-'TARIFA ENTREGA A DIRECCION USD'!D3181)/'TARIFA ENTREGA A DIRECCION USD'!D3181,3)</f>
        <v>0.26</v>
      </c>
      <c r="U3181" s="200">
        <f>TRUNC(('TARIFA ENTREGA A DIRECCION USD'!F3181-'TARIFA ENTREGA A DIRECCION USD'!D3181)/'TARIFA ENTREGA A DIRECCION USD'!D3181,3)</f>
        <v>0.435</v>
      </c>
      <c r="V3181" s="200">
        <f>TRUNC(('TARIFA ENTREGA A DIRECCION USD'!G3181-'TARIFA ENTREGA A DIRECCION USD'!D3181)/'TARIFA ENTREGA A DIRECCION USD'!D3181,3)</f>
        <v>0.96799999999999997</v>
      </c>
      <c r="X3181" s="142">
        <v>16.12</v>
      </c>
      <c r="Y3181" s="190">
        <v>3174</v>
      </c>
      <c r="Z3181" s="200">
        <v>0.55000000000000004</v>
      </c>
      <c r="AA3181" s="200">
        <v>0.13</v>
      </c>
      <c r="AB3181" s="200">
        <v>0.3</v>
      </c>
      <c r="AC3181" s="200">
        <v>0.85</v>
      </c>
      <c r="AL3181"/>
      <c r="AM3181"/>
      <c r="AN3181"/>
      <c r="AO3181"/>
      <c r="AP3181"/>
      <c r="AQ3181"/>
      <c r="AR3181"/>
      <c r="AS3181"/>
      <c r="AT3181"/>
      <c r="AU3181"/>
    </row>
    <row r="3182" spans="17:47" x14ac:dyDescent="0.2">
      <c r="Q3182" s="142">
        <f>TRUNC('TARIFA ENTREGA A DIRECCION USD'!D3183-'TARIFA ENTREGA A DIRECCION USD'!D3182,2)</f>
        <v>0.54</v>
      </c>
      <c r="R3182" s="190">
        <v>3175</v>
      </c>
      <c r="S3182" s="200">
        <f>TRUNC((('TARIFA ENTREGA A DIRECCION USD'!C3182-'TARIFA ENTREGA A DIRECCION USD'!D3182)/'TARIFA ENTREGA A DIRECCION USD'!D3182)+1,3)</f>
        <v>0.72399999999999998</v>
      </c>
      <c r="T3182" s="200">
        <f>TRUNC(('TARIFA ENTREGA A DIRECCION USD'!E3182-'TARIFA ENTREGA A DIRECCION USD'!D3182)/'TARIFA ENTREGA A DIRECCION USD'!D3182,3)</f>
        <v>0.26</v>
      </c>
      <c r="U3182" s="200">
        <f>TRUNC(('TARIFA ENTREGA A DIRECCION USD'!F3182-'TARIFA ENTREGA A DIRECCION USD'!D3182)/'TARIFA ENTREGA A DIRECCION USD'!D3182,3)</f>
        <v>0.435</v>
      </c>
      <c r="V3182" s="200">
        <f>TRUNC(('TARIFA ENTREGA A DIRECCION USD'!G3182-'TARIFA ENTREGA A DIRECCION USD'!D3182)/'TARIFA ENTREGA A DIRECCION USD'!D3182,3)</f>
        <v>0.96799999999999997</v>
      </c>
      <c r="X3182" s="142">
        <v>16.12</v>
      </c>
      <c r="Y3182" s="190">
        <v>3175</v>
      </c>
      <c r="Z3182" s="200">
        <v>0.55000000000000004</v>
      </c>
      <c r="AA3182" s="200">
        <v>0.13</v>
      </c>
      <c r="AB3182" s="200">
        <v>0.3</v>
      </c>
      <c r="AC3182" s="200">
        <v>0.85</v>
      </c>
      <c r="AL3182"/>
      <c r="AM3182"/>
      <c r="AN3182"/>
      <c r="AO3182"/>
      <c r="AP3182"/>
      <c r="AQ3182"/>
      <c r="AR3182"/>
      <c r="AS3182"/>
      <c r="AT3182"/>
      <c r="AU3182"/>
    </row>
    <row r="3183" spans="17:47" x14ac:dyDescent="0.2">
      <c r="Q3183" s="142">
        <f>TRUNC('TARIFA ENTREGA A DIRECCION USD'!D3184-'TARIFA ENTREGA A DIRECCION USD'!D3183,2)</f>
        <v>0.54</v>
      </c>
      <c r="R3183" s="190">
        <v>3176</v>
      </c>
      <c r="S3183" s="200">
        <f>TRUNC((('TARIFA ENTREGA A DIRECCION USD'!C3183-'TARIFA ENTREGA A DIRECCION USD'!D3183)/'TARIFA ENTREGA A DIRECCION USD'!D3183)+1,3)</f>
        <v>0.72399999999999998</v>
      </c>
      <c r="T3183" s="200">
        <f>TRUNC(('TARIFA ENTREGA A DIRECCION USD'!E3183-'TARIFA ENTREGA A DIRECCION USD'!D3183)/'TARIFA ENTREGA A DIRECCION USD'!D3183,3)</f>
        <v>0.26</v>
      </c>
      <c r="U3183" s="200">
        <f>TRUNC(('TARIFA ENTREGA A DIRECCION USD'!F3183-'TARIFA ENTREGA A DIRECCION USD'!D3183)/'TARIFA ENTREGA A DIRECCION USD'!D3183,3)</f>
        <v>0.435</v>
      </c>
      <c r="V3183" s="200">
        <f>TRUNC(('TARIFA ENTREGA A DIRECCION USD'!G3183-'TARIFA ENTREGA A DIRECCION USD'!D3183)/'TARIFA ENTREGA A DIRECCION USD'!D3183,3)</f>
        <v>0.96799999999999997</v>
      </c>
      <c r="X3183" s="142">
        <v>16.12</v>
      </c>
      <c r="Y3183" s="190">
        <v>3176</v>
      </c>
      <c r="Z3183" s="200">
        <v>0.55000000000000004</v>
      </c>
      <c r="AA3183" s="200">
        <v>0.13</v>
      </c>
      <c r="AB3183" s="200">
        <v>0.3</v>
      </c>
      <c r="AC3183" s="200">
        <v>0.85</v>
      </c>
      <c r="AL3183"/>
      <c r="AM3183"/>
      <c r="AN3183"/>
      <c r="AO3183"/>
      <c r="AP3183"/>
      <c r="AQ3183"/>
      <c r="AR3183"/>
      <c r="AS3183"/>
      <c r="AT3183"/>
      <c r="AU3183"/>
    </row>
    <row r="3184" spans="17:47" x14ac:dyDescent="0.2">
      <c r="Q3184" s="142">
        <f>TRUNC('TARIFA ENTREGA A DIRECCION USD'!D3185-'TARIFA ENTREGA A DIRECCION USD'!D3184,2)</f>
        <v>0.54</v>
      </c>
      <c r="R3184" s="190">
        <v>3177</v>
      </c>
      <c r="S3184" s="200">
        <f>TRUNC((('TARIFA ENTREGA A DIRECCION USD'!C3184-'TARIFA ENTREGA A DIRECCION USD'!D3184)/'TARIFA ENTREGA A DIRECCION USD'!D3184)+1,3)</f>
        <v>0.72399999999999998</v>
      </c>
      <c r="T3184" s="200">
        <f>TRUNC(('TARIFA ENTREGA A DIRECCION USD'!E3184-'TARIFA ENTREGA A DIRECCION USD'!D3184)/'TARIFA ENTREGA A DIRECCION USD'!D3184,3)</f>
        <v>0.26</v>
      </c>
      <c r="U3184" s="200">
        <f>TRUNC(('TARIFA ENTREGA A DIRECCION USD'!F3184-'TARIFA ENTREGA A DIRECCION USD'!D3184)/'TARIFA ENTREGA A DIRECCION USD'!D3184,3)</f>
        <v>0.435</v>
      </c>
      <c r="V3184" s="200">
        <f>TRUNC(('TARIFA ENTREGA A DIRECCION USD'!G3184-'TARIFA ENTREGA A DIRECCION USD'!D3184)/'TARIFA ENTREGA A DIRECCION USD'!D3184,3)</f>
        <v>0.96799999999999997</v>
      </c>
      <c r="X3184" s="142">
        <v>16.12</v>
      </c>
      <c r="Y3184" s="190">
        <v>3177</v>
      </c>
      <c r="Z3184" s="200">
        <v>0.55000000000000004</v>
      </c>
      <c r="AA3184" s="200">
        <v>0.13</v>
      </c>
      <c r="AB3184" s="200">
        <v>0.3</v>
      </c>
      <c r="AC3184" s="200">
        <v>0.85</v>
      </c>
      <c r="AL3184"/>
      <c r="AM3184"/>
      <c r="AN3184"/>
      <c r="AO3184"/>
      <c r="AP3184"/>
      <c r="AQ3184"/>
      <c r="AR3184"/>
      <c r="AS3184"/>
      <c r="AT3184"/>
      <c r="AU3184"/>
    </row>
    <row r="3185" spans="17:47" x14ac:dyDescent="0.2">
      <c r="Q3185" s="142">
        <f>TRUNC('TARIFA ENTREGA A DIRECCION USD'!D3186-'TARIFA ENTREGA A DIRECCION USD'!D3185,2)</f>
        <v>0.54</v>
      </c>
      <c r="R3185" s="190">
        <v>3178</v>
      </c>
      <c r="S3185" s="200">
        <f>TRUNC((('TARIFA ENTREGA A DIRECCION USD'!C3185-'TARIFA ENTREGA A DIRECCION USD'!D3185)/'TARIFA ENTREGA A DIRECCION USD'!D3185)+1,3)</f>
        <v>0.72399999999999998</v>
      </c>
      <c r="T3185" s="200">
        <f>TRUNC(('TARIFA ENTREGA A DIRECCION USD'!E3185-'TARIFA ENTREGA A DIRECCION USD'!D3185)/'TARIFA ENTREGA A DIRECCION USD'!D3185,3)</f>
        <v>0.26</v>
      </c>
      <c r="U3185" s="200">
        <f>TRUNC(('TARIFA ENTREGA A DIRECCION USD'!F3185-'TARIFA ENTREGA A DIRECCION USD'!D3185)/'TARIFA ENTREGA A DIRECCION USD'!D3185,3)</f>
        <v>0.435</v>
      </c>
      <c r="V3185" s="200">
        <f>TRUNC(('TARIFA ENTREGA A DIRECCION USD'!G3185-'TARIFA ENTREGA A DIRECCION USD'!D3185)/'TARIFA ENTREGA A DIRECCION USD'!D3185,3)</f>
        <v>0.96799999999999997</v>
      </c>
      <c r="X3185" s="142">
        <v>16.12</v>
      </c>
      <c r="Y3185" s="190">
        <v>3178</v>
      </c>
      <c r="Z3185" s="200">
        <v>0.55000000000000004</v>
      </c>
      <c r="AA3185" s="200">
        <v>0.13</v>
      </c>
      <c r="AB3185" s="200">
        <v>0.3</v>
      </c>
      <c r="AC3185" s="200">
        <v>0.85</v>
      </c>
      <c r="AL3185"/>
      <c r="AM3185"/>
      <c r="AN3185"/>
      <c r="AO3185"/>
      <c r="AP3185"/>
      <c r="AQ3185"/>
      <c r="AR3185"/>
      <c r="AS3185"/>
      <c r="AT3185"/>
      <c r="AU3185"/>
    </row>
    <row r="3186" spans="17:47" x14ac:dyDescent="0.2">
      <c r="Q3186" s="142">
        <f>TRUNC('TARIFA ENTREGA A DIRECCION USD'!D3187-'TARIFA ENTREGA A DIRECCION USD'!D3186,2)</f>
        <v>0.54</v>
      </c>
      <c r="R3186" s="190">
        <v>3179</v>
      </c>
      <c r="S3186" s="200">
        <f>TRUNC((('TARIFA ENTREGA A DIRECCION USD'!C3186-'TARIFA ENTREGA A DIRECCION USD'!D3186)/'TARIFA ENTREGA A DIRECCION USD'!D3186)+1,3)</f>
        <v>0.72399999999999998</v>
      </c>
      <c r="T3186" s="200">
        <f>TRUNC(('TARIFA ENTREGA A DIRECCION USD'!E3186-'TARIFA ENTREGA A DIRECCION USD'!D3186)/'TARIFA ENTREGA A DIRECCION USD'!D3186,3)</f>
        <v>0.26</v>
      </c>
      <c r="U3186" s="200">
        <f>TRUNC(('TARIFA ENTREGA A DIRECCION USD'!F3186-'TARIFA ENTREGA A DIRECCION USD'!D3186)/'TARIFA ENTREGA A DIRECCION USD'!D3186,3)</f>
        <v>0.435</v>
      </c>
      <c r="V3186" s="200">
        <f>TRUNC(('TARIFA ENTREGA A DIRECCION USD'!G3186-'TARIFA ENTREGA A DIRECCION USD'!D3186)/'TARIFA ENTREGA A DIRECCION USD'!D3186,3)</f>
        <v>0.96799999999999997</v>
      </c>
      <c r="X3186" s="142">
        <v>16.12</v>
      </c>
      <c r="Y3186" s="190">
        <v>3179</v>
      </c>
      <c r="Z3186" s="200">
        <v>0.55000000000000004</v>
      </c>
      <c r="AA3186" s="200">
        <v>0.13</v>
      </c>
      <c r="AB3186" s="200">
        <v>0.3</v>
      </c>
      <c r="AC3186" s="200">
        <v>0.85</v>
      </c>
      <c r="AL3186"/>
      <c r="AM3186"/>
      <c r="AN3186"/>
      <c r="AO3186"/>
      <c r="AP3186"/>
      <c r="AQ3186"/>
      <c r="AR3186"/>
      <c r="AS3186"/>
      <c r="AT3186"/>
      <c r="AU3186"/>
    </row>
    <row r="3187" spans="17:47" x14ac:dyDescent="0.2">
      <c r="Q3187" s="142">
        <f>TRUNC('TARIFA ENTREGA A DIRECCION USD'!D3188-'TARIFA ENTREGA A DIRECCION USD'!D3187,2)</f>
        <v>0.54</v>
      </c>
      <c r="R3187" s="190">
        <v>3180</v>
      </c>
      <c r="S3187" s="200">
        <f>TRUNC((('TARIFA ENTREGA A DIRECCION USD'!C3187-'TARIFA ENTREGA A DIRECCION USD'!D3187)/'TARIFA ENTREGA A DIRECCION USD'!D3187)+1,3)</f>
        <v>0.72399999999999998</v>
      </c>
      <c r="T3187" s="200">
        <f>TRUNC(('TARIFA ENTREGA A DIRECCION USD'!E3187-'TARIFA ENTREGA A DIRECCION USD'!D3187)/'TARIFA ENTREGA A DIRECCION USD'!D3187,3)</f>
        <v>0.26</v>
      </c>
      <c r="U3187" s="200">
        <f>TRUNC(('TARIFA ENTREGA A DIRECCION USD'!F3187-'TARIFA ENTREGA A DIRECCION USD'!D3187)/'TARIFA ENTREGA A DIRECCION USD'!D3187,3)</f>
        <v>0.435</v>
      </c>
      <c r="V3187" s="200">
        <f>TRUNC(('TARIFA ENTREGA A DIRECCION USD'!G3187-'TARIFA ENTREGA A DIRECCION USD'!D3187)/'TARIFA ENTREGA A DIRECCION USD'!D3187,3)</f>
        <v>0.96799999999999997</v>
      </c>
      <c r="X3187" s="142">
        <v>16.12</v>
      </c>
      <c r="Y3187" s="190">
        <v>3180</v>
      </c>
      <c r="Z3187" s="200">
        <v>0.55000000000000004</v>
      </c>
      <c r="AA3187" s="200">
        <v>0.13</v>
      </c>
      <c r="AB3187" s="200">
        <v>0.3</v>
      </c>
      <c r="AC3187" s="200">
        <v>0.85</v>
      </c>
      <c r="AL3187"/>
      <c r="AM3187"/>
      <c r="AN3187"/>
      <c r="AO3187"/>
      <c r="AP3187"/>
      <c r="AQ3187"/>
      <c r="AR3187"/>
      <c r="AS3187"/>
      <c r="AT3187"/>
      <c r="AU3187"/>
    </row>
    <row r="3188" spans="17:47" x14ac:dyDescent="0.2">
      <c r="Q3188" s="142">
        <f>TRUNC('TARIFA ENTREGA A DIRECCION USD'!D3189-'TARIFA ENTREGA A DIRECCION USD'!D3188,2)</f>
        <v>0.54</v>
      </c>
      <c r="R3188" s="190">
        <v>3181</v>
      </c>
      <c r="S3188" s="200">
        <f>TRUNC((('TARIFA ENTREGA A DIRECCION USD'!C3188-'TARIFA ENTREGA A DIRECCION USD'!D3188)/'TARIFA ENTREGA A DIRECCION USD'!D3188)+1,3)</f>
        <v>0.72399999999999998</v>
      </c>
      <c r="T3188" s="200">
        <f>TRUNC(('TARIFA ENTREGA A DIRECCION USD'!E3188-'TARIFA ENTREGA A DIRECCION USD'!D3188)/'TARIFA ENTREGA A DIRECCION USD'!D3188,3)</f>
        <v>0.26</v>
      </c>
      <c r="U3188" s="200">
        <f>TRUNC(('TARIFA ENTREGA A DIRECCION USD'!F3188-'TARIFA ENTREGA A DIRECCION USD'!D3188)/'TARIFA ENTREGA A DIRECCION USD'!D3188,3)</f>
        <v>0.435</v>
      </c>
      <c r="V3188" s="200">
        <f>TRUNC(('TARIFA ENTREGA A DIRECCION USD'!G3188-'TARIFA ENTREGA A DIRECCION USD'!D3188)/'TARIFA ENTREGA A DIRECCION USD'!D3188,3)</f>
        <v>0.96799999999999997</v>
      </c>
      <c r="X3188" s="142">
        <v>16.12</v>
      </c>
      <c r="Y3188" s="190">
        <v>3181</v>
      </c>
      <c r="Z3188" s="200">
        <v>0.55000000000000004</v>
      </c>
      <c r="AA3188" s="200">
        <v>0.13</v>
      </c>
      <c r="AB3188" s="200">
        <v>0.3</v>
      </c>
      <c r="AC3188" s="200">
        <v>0.85</v>
      </c>
      <c r="AL3188"/>
      <c r="AM3188"/>
      <c r="AN3188"/>
      <c r="AO3188"/>
      <c r="AP3188"/>
      <c r="AQ3188"/>
      <c r="AR3188"/>
      <c r="AS3188"/>
      <c r="AT3188"/>
      <c r="AU3188"/>
    </row>
    <row r="3189" spans="17:47" x14ac:dyDescent="0.2">
      <c r="Q3189" s="142">
        <f>TRUNC('TARIFA ENTREGA A DIRECCION USD'!D3190-'TARIFA ENTREGA A DIRECCION USD'!D3189,2)</f>
        <v>0.54</v>
      </c>
      <c r="R3189" s="190">
        <v>3182</v>
      </c>
      <c r="S3189" s="200">
        <f>TRUNC((('TARIFA ENTREGA A DIRECCION USD'!C3189-'TARIFA ENTREGA A DIRECCION USD'!D3189)/'TARIFA ENTREGA A DIRECCION USD'!D3189)+1,3)</f>
        <v>0.72399999999999998</v>
      </c>
      <c r="T3189" s="200">
        <f>TRUNC(('TARIFA ENTREGA A DIRECCION USD'!E3189-'TARIFA ENTREGA A DIRECCION USD'!D3189)/'TARIFA ENTREGA A DIRECCION USD'!D3189,3)</f>
        <v>0.26</v>
      </c>
      <c r="U3189" s="200">
        <f>TRUNC(('TARIFA ENTREGA A DIRECCION USD'!F3189-'TARIFA ENTREGA A DIRECCION USD'!D3189)/'TARIFA ENTREGA A DIRECCION USD'!D3189,3)</f>
        <v>0.435</v>
      </c>
      <c r="V3189" s="200">
        <f>TRUNC(('TARIFA ENTREGA A DIRECCION USD'!G3189-'TARIFA ENTREGA A DIRECCION USD'!D3189)/'TARIFA ENTREGA A DIRECCION USD'!D3189,3)</f>
        <v>0.96799999999999997</v>
      </c>
      <c r="X3189" s="142">
        <v>16.12</v>
      </c>
      <c r="Y3189" s="190">
        <v>3182</v>
      </c>
      <c r="Z3189" s="200">
        <v>0.55000000000000004</v>
      </c>
      <c r="AA3189" s="200">
        <v>0.13</v>
      </c>
      <c r="AB3189" s="200">
        <v>0.3</v>
      </c>
      <c r="AC3189" s="200">
        <v>0.85</v>
      </c>
      <c r="AL3189"/>
      <c r="AM3189"/>
      <c r="AN3189"/>
      <c r="AO3189"/>
      <c r="AP3189"/>
      <c r="AQ3189"/>
      <c r="AR3189"/>
      <c r="AS3189"/>
      <c r="AT3189"/>
      <c r="AU3189"/>
    </row>
    <row r="3190" spans="17:47" x14ac:dyDescent="0.2">
      <c r="Q3190" s="142">
        <f>TRUNC('TARIFA ENTREGA A DIRECCION USD'!D3191-'TARIFA ENTREGA A DIRECCION USD'!D3190,2)</f>
        <v>0.54</v>
      </c>
      <c r="R3190" s="190">
        <v>3183</v>
      </c>
      <c r="S3190" s="200">
        <f>TRUNC((('TARIFA ENTREGA A DIRECCION USD'!C3190-'TARIFA ENTREGA A DIRECCION USD'!D3190)/'TARIFA ENTREGA A DIRECCION USD'!D3190)+1,3)</f>
        <v>0.72399999999999998</v>
      </c>
      <c r="T3190" s="200">
        <f>TRUNC(('TARIFA ENTREGA A DIRECCION USD'!E3190-'TARIFA ENTREGA A DIRECCION USD'!D3190)/'TARIFA ENTREGA A DIRECCION USD'!D3190,3)</f>
        <v>0.26</v>
      </c>
      <c r="U3190" s="200">
        <f>TRUNC(('TARIFA ENTREGA A DIRECCION USD'!F3190-'TARIFA ENTREGA A DIRECCION USD'!D3190)/'TARIFA ENTREGA A DIRECCION USD'!D3190,3)</f>
        <v>0.435</v>
      </c>
      <c r="V3190" s="200">
        <f>TRUNC(('TARIFA ENTREGA A DIRECCION USD'!G3190-'TARIFA ENTREGA A DIRECCION USD'!D3190)/'TARIFA ENTREGA A DIRECCION USD'!D3190,3)</f>
        <v>0.96799999999999997</v>
      </c>
      <c r="X3190" s="142">
        <v>16.12</v>
      </c>
      <c r="Y3190" s="190">
        <v>3183</v>
      </c>
      <c r="Z3190" s="200">
        <v>0.55000000000000004</v>
      </c>
      <c r="AA3190" s="200">
        <v>0.13</v>
      </c>
      <c r="AB3190" s="200">
        <v>0.3</v>
      </c>
      <c r="AC3190" s="200">
        <v>0.85</v>
      </c>
      <c r="AL3190"/>
      <c r="AM3190"/>
      <c r="AN3190"/>
      <c r="AO3190"/>
      <c r="AP3190"/>
      <c r="AQ3190"/>
      <c r="AR3190"/>
      <c r="AS3190"/>
      <c r="AT3190"/>
      <c r="AU3190"/>
    </row>
    <row r="3191" spans="17:47" x14ac:dyDescent="0.2">
      <c r="Q3191" s="142">
        <f>TRUNC('TARIFA ENTREGA A DIRECCION USD'!D3192-'TARIFA ENTREGA A DIRECCION USD'!D3191,2)</f>
        <v>0.54</v>
      </c>
      <c r="R3191" s="190">
        <v>3184</v>
      </c>
      <c r="S3191" s="200">
        <f>TRUNC((('TARIFA ENTREGA A DIRECCION USD'!C3191-'TARIFA ENTREGA A DIRECCION USD'!D3191)/'TARIFA ENTREGA A DIRECCION USD'!D3191)+1,3)</f>
        <v>0.72399999999999998</v>
      </c>
      <c r="T3191" s="200">
        <f>TRUNC(('TARIFA ENTREGA A DIRECCION USD'!E3191-'TARIFA ENTREGA A DIRECCION USD'!D3191)/'TARIFA ENTREGA A DIRECCION USD'!D3191,3)</f>
        <v>0.26</v>
      </c>
      <c r="U3191" s="200">
        <f>TRUNC(('TARIFA ENTREGA A DIRECCION USD'!F3191-'TARIFA ENTREGA A DIRECCION USD'!D3191)/'TARIFA ENTREGA A DIRECCION USD'!D3191,3)</f>
        <v>0.435</v>
      </c>
      <c r="V3191" s="200">
        <f>TRUNC(('TARIFA ENTREGA A DIRECCION USD'!G3191-'TARIFA ENTREGA A DIRECCION USD'!D3191)/'TARIFA ENTREGA A DIRECCION USD'!D3191,3)</f>
        <v>0.96799999999999997</v>
      </c>
      <c r="X3191" s="142">
        <v>16.12</v>
      </c>
      <c r="Y3191" s="190">
        <v>3184</v>
      </c>
      <c r="Z3191" s="200">
        <v>0.55000000000000004</v>
      </c>
      <c r="AA3191" s="200">
        <v>0.13</v>
      </c>
      <c r="AB3191" s="200">
        <v>0.3</v>
      </c>
      <c r="AC3191" s="200">
        <v>0.85</v>
      </c>
      <c r="AL3191"/>
      <c r="AM3191"/>
      <c r="AN3191"/>
      <c r="AO3191"/>
      <c r="AP3191"/>
      <c r="AQ3191"/>
      <c r="AR3191"/>
      <c r="AS3191"/>
      <c r="AT3191"/>
      <c r="AU3191"/>
    </row>
    <row r="3192" spans="17:47" x14ac:dyDescent="0.2">
      <c r="Q3192" s="142">
        <f>TRUNC('TARIFA ENTREGA A DIRECCION USD'!D3193-'TARIFA ENTREGA A DIRECCION USD'!D3192,2)</f>
        <v>0.54</v>
      </c>
      <c r="R3192" s="190">
        <v>3185</v>
      </c>
      <c r="S3192" s="200">
        <f>TRUNC((('TARIFA ENTREGA A DIRECCION USD'!C3192-'TARIFA ENTREGA A DIRECCION USD'!D3192)/'TARIFA ENTREGA A DIRECCION USD'!D3192)+1,3)</f>
        <v>0.72399999999999998</v>
      </c>
      <c r="T3192" s="200">
        <f>TRUNC(('TARIFA ENTREGA A DIRECCION USD'!E3192-'TARIFA ENTREGA A DIRECCION USD'!D3192)/'TARIFA ENTREGA A DIRECCION USD'!D3192,3)</f>
        <v>0.26</v>
      </c>
      <c r="U3192" s="200">
        <f>TRUNC(('TARIFA ENTREGA A DIRECCION USD'!F3192-'TARIFA ENTREGA A DIRECCION USD'!D3192)/'TARIFA ENTREGA A DIRECCION USD'!D3192,3)</f>
        <v>0.435</v>
      </c>
      <c r="V3192" s="200">
        <f>TRUNC(('TARIFA ENTREGA A DIRECCION USD'!G3192-'TARIFA ENTREGA A DIRECCION USD'!D3192)/'TARIFA ENTREGA A DIRECCION USD'!D3192,3)</f>
        <v>0.96799999999999997</v>
      </c>
      <c r="X3192" s="142">
        <v>16.12</v>
      </c>
      <c r="Y3192" s="190">
        <v>3185</v>
      </c>
      <c r="Z3192" s="200">
        <v>0.55000000000000004</v>
      </c>
      <c r="AA3192" s="200">
        <v>0.13</v>
      </c>
      <c r="AB3192" s="200">
        <v>0.3</v>
      </c>
      <c r="AC3192" s="200">
        <v>0.85</v>
      </c>
      <c r="AL3192"/>
      <c r="AM3192"/>
      <c r="AN3192"/>
      <c r="AO3192"/>
      <c r="AP3192"/>
      <c r="AQ3192"/>
      <c r="AR3192"/>
      <c r="AS3192"/>
      <c r="AT3192"/>
      <c r="AU3192"/>
    </row>
    <row r="3193" spans="17:47" x14ac:dyDescent="0.2">
      <c r="Q3193" s="142">
        <f>TRUNC('TARIFA ENTREGA A DIRECCION USD'!D3194-'TARIFA ENTREGA A DIRECCION USD'!D3193,2)</f>
        <v>0.54</v>
      </c>
      <c r="R3193" s="190">
        <v>3186</v>
      </c>
      <c r="S3193" s="200">
        <f>TRUNC((('TARIFA ENTREGA A DIRECCION USD'!C3193-'TARIFA ENTREGA A DIRECCION USD'!D3193)/'TARIFA ENTREGA A DIRECCION USD'!D3193)+1,3)</f>
        <v>0.72399999999999998</v>
      </c>
      <c r="T3193" s="200">
        <f>TRUNC(('TARIFA ENTREGA A DIRECCION USD'!E3193-'TARIFA ENTREGA A DIRECCION USD'!D3193)/'TARIFA ENTREGA A DIRECCION USD'!D3193,3)</f>
        <v>0.26</v>
      </c>
      <c r="U3193" s="200">
        <f>TRUNC(('TARIFA ENTREGA A DIRECCION USD'!F3193-'TARIFA ENTREGA A DIRECCION USD'!D3193)/'TARIFA ENTREGA A DIRECCION USD'!D3193,3)</f>
        <v>0.435</v>
      </c>
      <c r="V3193" s="200">
        <f>TRUNC(('TARIFA ENTREGA A DIRECCION USD'!G3193-'TARIFA ENTREGA A DIRECCION USD'!D3193)/'TARIFA ENTREGA A DIRECCION USD'!D3193,3)</f>
        <v>0.96799999999999997</v>
      </c>
      <c r="X3193" s="142">
        <v>16.12</v>
      </c>
      <c r="Y3193" s="190">
        <v>3186</v>
      </c>
      <c r="Z3193" s="200">
        <v>0.55000000000000004</v>
      </c>
      <c r="AA3193" s="200">
        <v>0.13</v>
      </c>
      <c r="AB3193" s="200">
        <v>0.3</v>
      </c>
      <c r="AC3193" s="200">
        <v>0.85</v>
      </c>
      <c r="AL3193"/>
      <c r="AM3193"/>
      <c r="AN3193"/>
      <c r="AO3193"/>
      <c r="AP3193"/>
      <c r="AQ3193"/>
      <c r="AR3193"/>
      <c r="AS3193"/>
      <c r="AT3193"/>
      <c r="AU3193"/>
    </row>
    <row r="3194" spans="17:47" x14ac:dyDescent="0.2">
      <c r="Q3194" s="142">
        <f>TRUNC('TARIFA ENTREGA A DIRECCION USD'!D3195-'TARIFA ENTREGA A DIRECCION USD'!D3194,2)</f>
        <v>0.54</v>
      </c>
      <c r="R3194" s="190">
        <v>3187</v>
      </c>
      <c r="S3194" s="200">
        <f>TRUNC((('TARIFA ENTREGA A DIRECCION USD'!C3194-'TARIFA ENTREGA A DIRECCION USD'!D3194)/'TARIFA ENTREGA A DIRECCION USD'!D3194)+1,3)</f>
        <v>0.72399999999999998</v>
      </c>
      <c r="T3194" s="200">
        <f>TRUNC(('TARIFA ENTREGA A DIRECCION USD'!E3194-'TARIFA ENTREGA A DIRECCION USD'!D3194)/'TARIFA ENTREGA A DIRECCION USD'!D3194,3)</f>
        <v>0.26</v>
      </c>
      <c r="U3194" s="200">
        <f>TRUNC(('TARIFA ENTREGA A DIRECCION USD'!F3194-'TARIFA ENTREGA A DIRECCION USD'!D3194)/'TARIFA ENTREGA A DIRECCION USD'!D3194,3)</f>
        <v>0.435</v>
      </c>
      <c r="V3194" s="200">
        <f>TRUNC(('TARIFA ENTREGA A DIRECCION USD'!G3194-'TARIFA ENTREGA A DIRECCION USD'!D3194)/'TARIFA ENTREGA A DIRECCION USD'!D3194,3)</f>
        <v>0.96899999999999997</v>
      </c>
      <c r="X3194" s="142">
        <v>16.12</v>
      </c>
      <c r="Y3194" s="190">
        <v>3187</v>
      </c>
      <c r="Z3194" s="200">
        <v>0.55000000000000004</v>
      </c>
      <c r="AA3194" s="200">
        <v>0.13</v>
      </c>
      <c r="AB3194" s="200">
        <v>0.3</v>
      </c>
      <c r="AC3194" s="200">
        <v>0.85</v>
      </c>
      <c r="AL3194"/>
      <c r="AM3194"/>
      <c r="AN3194"/>
      <c r="AO3194"/>
      <c r="AP3194"/>
      <c r="AQ3194"/>
      <c r="AR3194"/>
      <c r="AS3194"/>
      <c r="AT3194"/>
      <c r="AU3194"/>
    </row>
    <row r="3195" spans="17:47" x14ac:dyDescent="0.2">
      <c r="Q3195" s="142">
        <f>TRUNC('TARIFA ENTREGA A DIRECCION USD'!D3196-'TARIFA ENTREGA A DIRECCION USD'!D3195,2)</f>
        <v>0.54</v>
      </c>
      <c r="R3195" s="190">
        <v>3188</v>
      </c>
      <c r="S3195" s="200">
        <f>TRUNC((('TARIFA ENTREGA A DIRECCION USD'!C3195-'TARIFA ENTREGA A DIRECCION USD'!D3195)/'TARIFA ENTREGA A DIRECCION USD'!D3195)+1,3)</f>
        <v>0.72399999999999998</v>
      </c>
      <c r="T3195" s="200">
        <f>TRUNC(('TARIFA ENTREGA A DIRECCION USD'!E3195-'TARIFA ENTREGA A DIRECCION USD'!D3195)/'TARIFA ENTREGA A DIRECCION USD'!D3195,3)</f>
        <v>0.26</v>
      </c>
      <c r="U3195" s="200">
        <f>TRUNC(('TARIFA ENTREGA A DIRECCION USD'!F3195-'TARIFA ENTREGA A DIRECCION USD'!D3195)/'TARIFA ENTREGA A DIRECCION USD'!D3195,3)</f>
        <v>0.435</v>
      </c>
      <c r="V3195" s="200">
        <f>TRUNC(('TARIFA ENTREGA A DIRECCION USD'!G3195-'TARIFA ENTREGA A DIRECCION USD'!D3195)/'TARIFA ENTREGA A DIRECCION USD'!D3195,3)</f>
        <v>0.96899999999999997</v>
      </c>
      <c r="X3195" s="142">
        <v>16.12</v>
      </c>
      <c r="Y3195" s="190">
        <v>3188</v>
      </c>
      <c r="Z3195" s="200">
        <v>0.55000000000000004</v>
      </c>
      <c r="AA3195" s="200">
        <v>0.13</v>
      </c>
      <c r="AB3195" s="200">
        <v>0.3</v>
      </c>
      <c r="AC3195" s="200">
        <v>0.85</v>
      </c>
      <c r="AL3195"/>
      <c r="AM3195"/>
      <c r="AN3195"/>
      <c r="AO3195"/>
      <c r="AP3195"/>
      <c r="AQ3195"/>
      <c r="AR3195"/>
      <c r="AS3195"/>
      <c r="AT3195"/>
      <c r="AU3195"/>
    </row>
    <row r="3196" spans="17:47" x14ac:dyDescent="0.2">
      <c r="Q3196" s="142">
        <f>TRUNC('TARIFA ENTREGA A DIRECCION USD'!D3197-'TARIFA ENTREGA A DIRECCION USD'!D3196,2)</f>
        <v>0.54</v>
      </c>
      <c r="R3196" s="190">
        <v>3189</v>
      </c>
      <c r="S3196" s="200">
        <f>TRUNC((('TARIFA ENTREGA A DIRECCION USD'!C3196-'TARIFA ENTREGA A DIRECCION USD'!D3196)/'TARIFA ENTREGA A DIRECCION USD'!D3196)+1,3)</f>
        <v>0.72399999999999998</v>
      </c>
      <c r="T3196" s="200">
        <f>TRUNC(('TARIFA ENTREGA A DIRECCION USD'!E3196-'TARIFA ENTREGA A DIRECCION USD'!D3196)/'TARIFA ENTREGA A DIRECCION USD'!D3196,3)</f>
        <v>0.26</v>
      </c>
      <c r="U3196" s="200">
        <f>TRUNC(('TARIFA ENTREGA A DIRECCION USD'!F3196-'TARIFA ENTREGA A DIRECCION USD'!D3196)/'TARIFA ENTREGA A DIRECCION USD'!D3196,3)</f>
        <v>0.435</v>
      </c>
      <c r="V3196" s="200">
        <f>TRUNC(('TARIFA ENTREGA A DIRECCION USD'!G3196-'TARIFA ENTREGA A DIRECCION USD'!D3196)/'TARIFA ENTREGA A DIRECCION USD'!D3196,3)</f>
        <v>0.96899999999999997</v>
      </c>
      <c r="X3196" s="142">
        <v>16.12</v>
      </c>
      <c r="Y3196" s="190">
        <v>3189</v>
      </c>
      <c r="Z3196" s="200">
        <v>0.55000000000000004</v>
      </c>
      <c r="AA3196" s="200">
        <v>0.13</v>
      </c>
      <c r="AB3196" s="200">
        <v>0.3</v>
      </c>
      <c r="AC3196" s="200">
        <v>0.85</v>
      </c>
      <c r="AL3196"/>
      <c r="AM3196"/>
      <c r="AN3196"/>
      <c r="AO3196"/>
      <c r="AP3196"/>
      <c r="AQ3196"/>
      <c r="AR3196"/>
      <c r="AS3196"/>
      <c r="AT3196"/>
      <c r="AU3196"/>
    </row>
    <row r="3197" spans="17:47" x14ac:dyDescent="0.2">
      <c r="Q3197" s="142">
        <f>TRUNC('TARIFA ENTREGA A DIRECCION USD'!D3198-'TARIFA ENTREGA A DIRECCION USD'!D3197,2)</f>
        <v>0.54</v>
      </c>
      <c r="R3197" s="190">
        <v>3190</v>
      </c>
      <c r="S3197" s="200">
        <f>TRUNC((('TARIFA ENTREGA A DIRECCION USD'!C3197-'TARIFA ENTREGA A DIRECCION USD'!D3197)/'TARIFA ENTREGA A DIRECCION USD'!D3197)+1,3)</f>
        <v>0.72399999999999998</v>
      </c>
      <c r="T3197" s="200">
        <f>TRUNC(('TARIFA ENTREGA A DIRECCION USD'!E3197-'TARIFA ENTREGA A DIRECCION USD'!D3197)/'TARIFA ENTREGA A DIRECCION USD'!D3197,3)</f>
        <v>0.26</v>
      </c>
      <c r="U3197" s="200">
        <f>TRUNC(('TARIFA ENTREGA A DIRECCION USD'!F3197-'TARIFA ENTREGA A DIRECCION USD'!D3197)/'TARIFA ENTREGA A DIRECCION USD'!D3197,3)</f>
        <v>0.435</v>
      </c>
      <c r="V3197" s="200">
        <f>TRUNC(('TARIFA ENTREGA A DIRECCION USD'!G3197-'TARIFA ENTREGA A DIRECCION USD'!D3197)/'TARIFA ENTREGA A DIRECCION USD'!D3197,3)</f>
        <v>0.96899999999999997</v>
      </c>
      <c r="X3197" s="142">
        <v>16.12</v>
      </c>
      <c r="Y3197" s="190">
        <v>3190</v>
      </c>
      <c r="Z3197" s="200">
        <v>0.55000000000000004</v>
      </c>
      <c r="AA3197" s="200">
        <v>0.13</v>
      </c>
      <c r="AB3197" s="200">
        <v>0.3</v>
      </c>
      <c r="AC3197" s="200">
        <v>0.85</v>
      </c>
      <c r="AL3197"/>
      <c r="AM3197"/>
      <c r="AN3197"/>
      <c r="AO3197"/>
      <c r="AP3197"/>
      <c r="AQ3197"/>
      <c r="AR3197"/>
      <c r="AS3197"/>
      <c r="AT3197"/>
      <c r="AU3197"/>
    </row>
    <row r="3198" spans="17:47" x14ac:dyDescent="0.2">
      <c r="Q3198" s="142">
        <f>TRUNC('TARIFA ENTREGA A DIRECCION USD'!D3199-'TARIFA ENTREGA A DIRECCION USD'!D3198,2)</f>
        <v>0.54</v>
      </c>
      <c r="R3198" s="190">
        <v>3191</v>
      </c>
      <c r="S3198" s="200">
        <f>TRUNC((('TARIFA ENTREGA A DIRECCION USD'!C3198-'TARIFA ENTREGA A DIRECCION USD'!D3198)/'TARIFA ENTREGA A DIRECCION USD'!D3198)+1,3)</f>
        <v>0.72399999999999998</v>
      </c>
      <c r="T3198" s="200">
        <f>TRUNC(('TARIFA ENTREGA A DIRECCION USD'!E3198-'TARIFA ENTREGA A DIRECCION USD'!D3198)/'TARIFA ENTREGA A DIRECCION USD'!D3198,3)</f>
        <v>0.26</v>
      </c>
      <c r="U3198" s="200">
        <f>TRUNC(('TARIFA ENTREGA A DIRECCION USD'!F3198-'TARIFA ENTREGA A DIRECCION USD'!D3198)/'TARIFA ENTREGA A DIRECCION USD'!D3198,3)</f>
        <v>0.435</v>
      </c>
      <c r="V3198" s="200">
        <f>TRUNC(('TARIFA ENTREGA A DIRECCION USD'!G3198-'TARIFA ENTREGA A DIRECCION USD'!D3198)/'TARIFA ENTREGA A DIRECCION USD'!D3198,3)</f>
        <v>0.96899999999999997</v>
      </c>
      <c r="X3198" s="142">
        <v>16.12</v>
      </c>
      <c r="Y3198" s="190">
        <v>3191</v>
      </c>
      <c r="Z3198" s="200">
        <v>0.55000000000000004</v>
      </c>
      <c r="AA3198" s="200">
        <v>0.13</v>
      </c>
      <c r="AB3198" s="200">
        <v>0.3</v>
      </c>
      <c r="AC3198" s="200">
        <v>0.85</v>
      </c>
      <c r="AL3198"/>
      <c r="AM3198"/>
      <c r="AN3198"/>
      <c r="AO3198"/>
      <c r="AP3198"/>
      <c r="AQ3198"/>
      <c r="AR3198"/>
      <c r="AS3198"/>
      <c r="AT3198"/>
      <c r="AU3198"/>
    </row>
    <row r="3199" spans="17:47" x14ac:dyDescent="0.2">
      <c r="Q3199" s="142">
        <f>TRUNC('TARIFA ENTREGA A DIRECCION USD'!D3200-'TARIFA ENTREGA A DIRECCION USD'!D3199,2)</f>
        <v>0.54</v>
      </c>
      <c r="R3199" s="190">
        <v>3192</v>
      </c>
      <c r="S3199" s="200">
        <f>TRUNC((('TARIFA ENTREGA A DIRECCION USD'!C3199-'TARIFA ENTREGA A DIRECCION USD'!D3199)/'TARIFA ENTREGA A DIRECCION USD'!D3199)+1,3)</f>
        <v>0.72399999999999998</v>
      </c>
      <c r="T3199" s="200">
        <f>TRUNC(('TARIFA ENTREGA A DIRECCION USD'!E3199-'TARIFA ENTREGA A DIRECCION USD'!D3199)/'TARIFA ENTREGA A DIRECCION USD'!D3199,3)</f>
        <v>0.26</v>
      </c>
      <c r="U3199" s="200">
        <f>TRUNC(('TARIFA ENTREGA A DIRECCION USD'!F3199-'TARIFA ENTREGA A DIRECCION USD'!D3199)/'TARIFA ENTREGA A DIRECCION USD'!D3199,3)</f>
        <v>0.435</v>
      </c>
      <c r="V3199" s="200">
        <f>TRUNC(('TARIFA ENTREGA A DIRECCION USD'!G3199-'TARIFA ENTREGA A DIRECCION USD'!D3199)/'TARIFA ENTREGA A DIRECCION USD'!D3199,3)</f>
        <v>0.96899999999999997</v>
      </c>
      <c r="X3199" s="142">
        <v>16.12</v>
      </c>
      <c r="Y3199" s="190">
        <v>3192</v>
      </c>
      <c r="Z3199" s="200">
        <v>0.55000000000000004</v>
      </c>
      <c r="AA3199" s="200">
        <v>0.13</v>
      </c>
      <c r="AB3199" s="200">
        <v>0.3</v>
      </c>
      <c r="AC3199" s="200">
        <v>0.85</v>
      </c>
      <c r="AL3199"/>
      <c r="AM3199"/>
      <c r="AN3199"/>
      <c r="AO3199"/>
      <c r="AP3199"/>
      <c r="AQ3199"/>
      <c r="AR3199"/>
      <c r="AS3199"/>
      <c r="AT3199"/>
      <c r="AU3199"/>
    </row>
    <row r="3200" spans="17:47" x14ac:dyDescent="0.2">
      <c r="Q3200" s="142">
        <f>TRUNC('TARIFA ENTREGA A DIRECCION USD'!D3201-'TARIFA ENTREGA A DIRECCION USD'!D3200,2)</f>
        <v>0.54</v>
      </c>
      <c r="R3200" s="190">
        <v>3193</v>
      </c>
      <c r="S3200" s="200">
        <f>TRUNC((('TARIFA ENTREGA A DIRECCION USD'!C3200-'TARIFA ENTREGA A DIRECCION USD'!D3200)/'TARIFA ENTREGA A DIRECCION USD'!D3200)+1,3)</f>
        <v>0.72399999999999998</v>
      </c>
      <c r="T3200" s="200">
        <f>TRUNC(('TARIFA ENTREGA A DIRECCION USD'!E3200-'TARIFA ENTREGA A DIRECCION USD'!D3200)/'TARIFA ENTREGA A DIRECCION USD'!D3200,3)</f>
        <v>0.26</v>
      </c>
      <c r="U3200" s="200">
        <f>TRUNC(('TARIFA ENTREGA A DIRECCION USD'!F3200-'TARIFA ENTREGA A DIRECCION USD'!D3200)/'TARIFA ENTREGA A DIRECCION USD'!D3200,3)</f>
        <v>0.435</v>
      </c>
      <c r="V3200" s="200">
        <f>TRUNC(('TARIFA ENTREGA A DIRECCION USD'!G3200-'TARIFA ENTREGA A DIRECCION USD'!D3200)/'TARIFA ENTREGA A DIRECCION USD'!D3200,3)</f>
        <v>0.96899999999999997</v>
      </c>
      <c r="X3200" s="142">
        <v>16.12</v>
      </c>
      <c r="Y3200" s="190">
        <v>3193</v>
      </c>
      <c r="Z3200" s="200">
        <v>0.55000000000000004</v>
      </c>
      <c r="AA3200" s="200">
        <v>0.13</v>
      </c>
      <c r="AB3200" s="200">
        <v>0.3</v>
      </c>
      <c r="AC3200" s="200">
        <v>0.85</v>
      </c>
      <c r="AL3200"/>
      <c r="AM3200"/>
      <c r="AN3200"/>
      <c r="AO3200"/>
      <c r="AP3200"/>
      <c r="AQ3200"/>
      <c r="AR3200"/>
      <c r="AS3200"/>
      <c r="AT3200"/>
      <c r="AU3200"/>
    </row>
    <row r="3201" spans="17:47" x14ac:dyDescent="0.2">
      <c r="Q3201" s="142">
        <f>TRUNC('TARIFA ENTREGA A DIRECCION USD'!D3202-'TARIFA ENTREGA A DIRECCION USD'!D3201,2)</f>
        <v>0.54</v>
      </c>
      <c r="R3201" s="190">
        <v>3194</v>
      </c>
      <c r="S3201" s="200">
        <f>TRUNC((('TARIFA ENTREGA A DIRECCION USD'!C3201-'TARIFA ENTREGA A DIRECCION USD'!D3201)/'TARIFA ENTREGA A DIRECCION USD'!D3201)+1,3)</f>
        <v>0.72399999999999998</v>
      </c>
      <c r="T3201" s="200">
        <f>TRUNC(('TARIFA ENTREGA A DIRECCION USD'!E3201-'TARIFA ENTREGA A DIRECCION USD'!D3201)/'TARIFA ENTREGA A DIRECCION USD'!D3201,3)</f>
        <v>0.26</v>
      </c>
      <c r="U3201" s="200">
        <f>TRUNC(('TARIFA ENTREGA A DIRECCION USD'!F3201-'TARIFA ENTREGA A DIRECCION USD'!D3201)/'TARIFA ENTREGA A DIRECCION USD'!D3201,3)</f>
        <v>0.435</v>
      </c>
      <c r="V3201" s="200">
        <f>TRUNC(('TARIFA ENTREGA A DIRECCION USD'!G3201-'TARIFA ENTREGA A DIRECCION USD'!D3201)/'TARIFA ENTREGA A DIRECCION USD'!D3201,3)</f>
        <v>0.96899999999999997</v>
      </c>
      <c r="X3201" s="142">
        <v>16.12</v>
      </c>
      <c r="Y3201" s="190">
        <v>3194</v>
      </c>
      <c r="Z3201" s="200">
        <v>0.55000000000000004</v>
      </c>
      <c r="AA3201" s="200">
        <v>0.13</v>
      </c>
      <c r="AB3201" s="200">
        <v>0.3</v>
      </c>
      <c r="AC3201" s="200">
        <v>0.85</v>
      </c>
      <c r="AL3201"/>
      <c r="AM3201"/>
      <c r="AN3201"/>
      <c r="AO3201"/>
      <c r="AP3201"/>
      <c r="AQ3201"/>
      <c r="AR3201"/>
      <c r="AS3201"/>
      <c r="AT3201"/>
      <c r="AU3201"/>
    </row>
    <row r="3202" spans="17:47" x14ac:dyDescent="0.2">
      <c r="Q3202" s="142">
        <f>TRUNC('TARIFA ENTREGA A DIRECCION USD'!D3203-'TARIFA ENTREGA A DIRECCION USD'!D3202,2)</f>
        <v>0.54</v>
      </c>
      <c r="R3202" s="190">
        <v>3195</v>
      </c>
      <c r="S3202" s="200">
        <f>TRUNC((('TARIFA ENTREGA A DIRECCION USD'!C3202-'TARIFA ENTREGA A DIRECCION USD'!D3202)/'TARIFA ENTREGA A DIRECCION USD'!D3202)+1,3)</f>
        <v>0.72399999999999998</v>
      </c>
      <c r="T3202" s="200">
        <f>TRUNC(('TARIFA ENTREGA A DIRECCION USD'!E3202-'TARIFA ENTREGA A DIRECCION USD'!D3202)/'TARIFA ENTREGA A DIRECCION USD'!D3202,3)</f>
        <v>0.26</v>
      </c>
      <c r="U3202" s="200">
        <f>TRUNC(('TARIFA ENTREGA A DIRECCION USD'!F3202-'TARIFA ENTREGA A DIRECCION USD'!D3202)/'TARIFA ENTREGA A DIRECCION USD'!D3202,3)</f>
        <v>0.435</v>
      </c>
      <c r="V3202" s="200">
        <f>TRUNC(('TARIFA ENTREGA A DIRECCION USD'!G3202-'TARIFA ENTREGA A DIRECCION USD'!D3202)/'TARIFA ENTREGA A DIRECCION USD'!D3202,3)</f>
        <v>0.96899999999999997</v>
      </c>
      <c r="X3202" s="142">
        <v>16.12</v>
      </c>
      <c r="Y3202" s="190">
        <v>3195</v>
      </c>
      <c r="Z3202" s="200">
        <v>0.55000000000000004</v>
      </c>
      <c r="AA3202" s="200">
        <v>0.13</v>
      </c>
      <c r="AB3202" s="200">
        <v>0.3</v>
      </c>
      <c r="AC3202" s="200">
        <v>0.85</v>
      </c>
      <c r="AL3202"/>
      <c r="AM3202"/>
      <c r="AN3202"/>
      <c r="AO3202"/>
      <c r="AP3202"/>
      <c r="AQ3202"/>
      <c r="AR3202"/>
      <c r="AS3202"/>
      <c r="AT3202"/>
      <c r="AU3202"/>
    </row>
    <row r="3203" spans="17:47" x14ac:dyDescent="0.2">
      <c r="Q3203" s="142">
        <f>TRUNC('TARIFA ENTREGA A DIRECCION USD'!D3204-'TARIFA ENTREGA A DIRECCION USD'!D3203,2)</f>
        <v>0.54</v>
      </c>
      <c r="R3203" s="190">
        <v>3196</v>
      </c>
      <c r="S3203" s="200">
        <f>TRUNC((('TARIFA ENTREGA A DIRECCION USD'!C3203-'TARIFA ENTREGA A DIRECCION USD'!D3203)/'TARIFA ENTREGA A DIRECCION USD'!D3203)+1,3)</f>
        <v>0.72399999999999998</v>
      </c>
      <c r="T3203" s="200">
        <f>TRUNC(('TARIFA ENTREGA A DIRECCION USD'!E3203-'TARIFA ENTREGA A DIRECCION USD'!D3203)/'TARIFA ENTREGA A DIRECCION USD'!D3203,3)</f>
        <v>0.26</v>
      </c>
      <c r="U3203" s="200">
        <f>TRUNC(('TARIFA ENTREGA A DIRECCION USD'!F3203-'TARIFA ENTREGA A DIRECCION USD'!D3203)/'TARIFA ENTREGA A DIRECCION USD'!D3203,3)</f>
        <v>0.435</v>
      </c>
      <c r="V3203" s="200">
        <f>TRUNC(('TARIFA ENTREGA A DIRECCION USD'!G3203-'TARIFA ENTREGA A DIRECCION USD'!D3203)/'TARIFA ENTREGA A DIRECCION USD'!D3203,3)</f>
        <v>0.96899999999999997</v>
      </c>
      <c r="X3203" s="142">
        <v>16.12</v>
      </c>
      <c r="Y3203" s="190">
        <v>3196</v>
      </c>
      <c r="Z3203" s="200">
        <v>0.55000000000000004</v>
      </c>
      <c r="AA3203" s="200">
        <v>0.13</v>
      </c>
      <c r="AB3203" s="200">
        <v>0.3</v>
      </c>
      <c r="AC3203" s="200">
        <v>0.85</v>
      </c>
      <c r="AL3203"/>
      <c r="AM3203"/>
      <c r="AN3203"/>
      <c r="AO3203"/>
      <c r="AP3203"/>
      <c r="AQ3203"/>
      <c r="AR3203"/>
      <c r="AS3203"/>
      <c r="AT3203"/>
      <c r="AU3203"/>
    </row>
    <row r="3204" spans="17:47" x14ac:dyDescent="0.2">
      <c r="Q3204" s="142">
        <f>TRUNC('TARIFA ENTREGA A DIRECCION USD'!D3205-'TARIFA ENTREGA A DIRECCION USD'!D3204,2)</f>
        <v>0.54</v>
      </c>
      <c r="R3204" s="190">
        <v>3197</v>
      </c>
      <c r="S3204" s="200">
        <f>TRUNC((('TARIFA ENTREGA A DIRECCION USD'!C3204-'TARIFA ENTREGA A DIRECCION USD'!D3204)/'TARIFA ENTREGA A DIRECCION USD'!D3204)+1,3)</f>
        <v>0.72399999999999998</v>
      </c>
      <c r="T3204" s="200">
        <f>TRUNC(('TARIFA ENTREGA A DIRECCION USD'!E3204-'TARIFA ENTREGA A DIRECCION USD'!D3204)/'TARIFA ENTREGA A DIRECCION USD'!D3204,3)</f>
        <v>0.26</v>
      </c>
      <c r="U3204" s="200">
        <f>TRUNC(('TARIFA ENTREGA A DIRECCION USD'!F3204-'TARIFA ENTREGA A DIRECCION USD'!D3204)/'TARIFA ENTREGA A DIRECCION USD'!D3204,3)</f>
        <v>0.436</v>
      </c>
      <c r="V3204" s="200">
        <f>TRUNC(('TARIFA ENTREGA A DIRECCION USD'!G3204-'TARIFA ENTREGA A DIRECCION USD'!D3204)/'TARIFA ENTREGA A DIRECCION USD'!D3204,3)</f>
        <v>0.96899999999999997</v>
      </c>
      <c r="X3204" s="142">
        <v>16.12</v>
      </c>
      <c r="Y3204" s="190">
        <v>3197</v>
      </c>
      <c r="Z3204" s="200">
        <v>0.55000000000000004</v>
      </c>
      <c r="AA3204" s="200">
        <v>0.13</v>
      </c>
      <c r="AB3204" s="200">
        <v>0.3</v>
      </c>
      <c r="AC3204" s="200">
        <v>0.85</v>
      </c>
      <c r="AL3204"/>
      <c r="AM3204"/>
      <c r="AN3204"/>
      <c r="AO3204"/>
      <c r="AP3204"/>
      <c r="AQ3204"/>
      <c r="AR3204"/>
      <c r="AS3204"/>
      <c r="AT3204"/>
      <c r="AU3204"/>
    </row>
    <row r="3205" spans="17:47" x14ac:dyDescent="0.2">
      <c r="Q3205" s="142">
        <f>TRUNC('TARIFA ENTREGA A DIRECCION USD'!D3206-'TARIFA ENTREGA A DIRECCION USD'!D3205,2)</f>
        <v>0.54</v>
      </c>
      <c r="R3205" s="190">
        <v>3198</v>
      </c>
      <c r="S3205" s="200">
        <f>TRUNC((('TARIFA ENTREGA A DIRECCION USD'!C3205-'TARIFA ENTREGA A DIRECCION USD'!D3205)/'TARIFA ENTREGA A DIRECCION USD'!D3205)+1,3)</f>
        <v>0.72399999999999998</v>
      </c>
      <c r="T3205" s="200">
        <f>TRUNC(('TARIFA ENTREGA A DIRECCION USD'!E3205-'TARIFA ENTREGA A DIRECCION USD'!D3205)/'TARIFA ENTREGA A DIRECCION USD'!D3205,3)</f>
        <v>0.26</v>
      </c>
      <c r="U3205" s="200">
        <f>TRUNC(('TARIFA ENTREGA A DIRECCION USD'!F3205-'TARIFA ENTREGA A DIRECCION USD'!D3205)/'TARIFA ENTREGA A DIRECCION USD'!D3205,3)</f>
        <v>0.436</v>
      </c>
      <c r="V3205" s="200">
        <f>TRUNC(('TARIFA ENTREGA A DIRECCION USD'!G3205-'TARIFA ENTREGA A DIRECCION USD'!D3205)/'TARIFA ENTREGA A DIRECCION USD'!D3205,3)</f>
        <v>0.96899999999999997</v>
      </c>
      <c r="X3205" s="142">
        <v>16.12</v>
      </c>
      <c r="Y3205" s="190">
        <v>3198</v>
      </c>
      <c r="Z3205" s="200">
        <v>0.55000000000000004</v>
      </c>
      <c r="AA3205" s="200">
        <v>0.13</v>
      </c>
      <c r="AB3205" s="200">
        <v>0.3</v>
      </c>
      <c r="AC3205" s="200">
        <v>0.85</v>
      </c>
      <c r="AL3205"/>
      <c r="AM3205"/>
      <c r="AN3205"/>
      <c r="AO3205"/>
      <c r="AP3205"/>
      <c r="AQ3205"/>
      <c r="AR3205"/>
      <c r="AS3205"/>
      <c r="AT3205"/>
      <c r="AU3205"/>
    </row>
    <row r="3206" spans="17:47" x14ac:dyDescent="0.2">
      <c r="Q3206" s="142">
        <f>TRUNC('TARIFA ENTREGA A DIRECCION USD'!D3207-'TARIFA ENTREGA A DIRECCION USD'!D3206,2)</f>
        <v>0.54</v>
      </c>
      <c r="R3206" s="190">
        <v>3199</v>
      </c>
      <c r="S3206" s="200">
        <f>TRUNC((('TARIFA ENTREGA A DIRECCION USD'!C3206-'TARIFA ENTREGA A DIRECCION USD'!D3206)/'TARIFA ENTREGA A DIRECCION USD'!D3206)+1,3)</f>
        <v>0.72399999999999998</v>
      </c>
      <c r="T3206" s="200">
        <f>TRUNC(('TARIFA ENTREGA A DIRECCION USD'!E3206-'TARIFA ENTREGA A DIRECCION USD'!D3206)/'TARIFA ENTREGA A DIRECCION USD'!D3206,3)</f>
        <v>0.26</v>
      </c>
      <c r="U3206" s="200">
        <f>TRUNC(('TARIFA ENTREGA A DIRECCION USD'!F3206-'TARIFA ENTREGA A DIRECCION USD'!D3206)/'TARIFA ENTREGA A DIRECCION USD'!D3206,3)</f>
        <v>0.436</v>
      </c>
      <c r="V3206" s="200">
        <f>TRUNC(('TARIFA ENTREGA A DIRECCION USD'!G3206-'TARIFA ENTREGA A DIRECCION USD'!D3206)/'TARIFA ENTREGA A DIRECCION USD'!D3206,3)</f>
        <v>0.96899999999999997</v>
      </c>
      <c r="X3206" s="142">
        <v>16.12</v>
      </c>
      <c r="Y3206" s="190">
        <v>3199</v>
      </c>
      <c r="Z3206" s="200">
        <v>0.55000000000000004</v>
      </c>
      <c r="AA3206" s="200">
        <v>0.13</v>
      </c>
      <c r="AB3206" s="200">
        <v>0.3</v>
      </c>
      <c r="AC3206" s="200">
        <v>0.85</v>
      </c>
      <c r="AL3206"/>
      <c r="AM3206"/>
      <c r="AN3206"/>
      <c r="AO3206"/>
      <c r="AP3206"/>
      <c r="AQ3206"/>
      <c r="AR3206"/>
      <c r="AS3206"/>
      <c r="AT3206"/>
      <c r="AU3206"/>
    </row>
    <row r="3207" spans="17:47" x14ac:dyDescent="0.2">
      <c r="Q3207" s="142">
        <f>TRUNC('TARIFA ENTREGA A DIRECCION USD'!D3208-'TARIFA ENTREGA A DIRECCION USD'!D3207,2)</f>
        <v>0.54</v>
      </c>
      <c r="R3207" s="190">
        <v>3200</v>
      </c>
      <c r="S3207" s="200">
        <f>TRUNC((('TARIFA ENTREGA A DIRECCION USD'!C3207-'TARIFA ENTREGA A DIRECCION USD'!D3207)/'TARIFA ENTREGA A DIRECCION USD'!D3207)+1,3)</f>
        <v>0.72399999999999998</v>
      </c>
      <c r="T3207" s="200">
        <f>TRUNC(('TARIFA ENTREGA A DIRECCION USD'!E3207-'TARIFA ENTREGA A DIRECCION USD'!D3207)/'TARIFA ENTREGA A DIRECCION USD'!D3207,3)</f>
        <v>0.26</v>
      </c>
      <c r="U3207" s="200">
        <f>TRUNC(('TARIFA ENTREGA A DIRECCION USD'!F3207-'TARIFA ENTREGA A DIRECCION USD'!D3207)/'TARIFA ENTREGA A DIRECCION USD'!D3207,3)</f>
        <v>0.436</v>
      </c>
      <c r="V3207" s="200">
        <f>TRUNC(('TARIFA ENTREGA A DIRECCION USD'!G3207-'TARIFA ENTREGA A DIRECCION USD'!D3207)/'TARIFA ENTREGA A DIRECCION USD'!D3207,3)</f>
        <v>0.96899999999999997</v>
      </c>
      <c r="X3207" s="142">
        <v>16.12</v>
      </c>
      <c r="Y3207" s="190">
        <v>3200</v>
      </c>
      <c r="Z3207" s="200">
        <v>0.55000000000000004</v>
      </c>
      <c r="AA3207" s="200">
        <v>0.13</v>
      </c>
      <c r="AB3207" s="200">
        <v>0.3</v>
      </c>
      <c r="AC3207" s="200">
        <v>0.85</v>
      </c>
      <c r="AL3207"/>
      <c r="AM3207"/>
      <c r="AN3207"/>
      <c r="AO3207"/>
      <c r="AP3207"/>
      <c r="AQ3207"/>
      <c r="AR3207"/>
      <c r="AS3207"/>
      <c r="AT3207"/>
      <c r="AU3207"/>
    </row>
    <row r="3208" spans="17:47" x14ac:dyDescent="0.2">
      <c r="Q3208" s="142">
        <f>TRUNC('TARIFA ENTREGA A DIRECCION USD'!D3209-'TARIFA ENTREGA A DIRECCION USD'!D3208,2)</f>
        <v>0.54</v>
      </c>
      <c r="R3208" s="190">
        <v>3201</v>
      </c>
      <c r="S3208" s="200">
        <f>TRUNC((('TARIFA ENTREGA A DIRECCION USD'!C3208-'TARIFA ENTREGA A DIRECCION USD'!D3208)/'TARIFA ENTREGA A DIRECCION USD'!D3208)+1,3)</f>
        <v>0.72399999999999998</v>
      </c>
      <c r="T3208" s="200">
        <f>TRUNC(('TARIFA ENTREGA A DIRECCION USD'!E3208-'TARIFA ENTREGA A DIRECCION USD'!D3208)/'TARIFA ENTREGA A DIRECCION USD'!D3208,3)</f>
        <v>0.26</v>
      </c>
      <c r="U3208" s="200">
        <f>TRUNC(('TARIFA ENTREGA A DIRECCION USD'!F3208-'TARIFA ENTREGA A DIRECCION USD'!D3208)/'TARIFA ENTREGA A DIRECCION USD'!D3208,3)</f>
        <v>0.436</v>
      </c>
      <c r="V3208" s="200">
        <f>TRUNC(('TARIFA ENTREGA A DIRECCION USD'!G3208-'TARIFA ENTREGA A DIRECCION USD'!D3208)/'TARIFA ENTREGA A DIRECCION USD'!D3208,3)</f>
        <v>0.96899999999999997</v>
      </c>
      <c r="X3208" s="142">
        <v>16.12</v>
      </c>
      <c r="Y3208" s="190">
        <v>3201</v>
      </c>
      <c r="Z3208" s="200">
        <v>0.55000000000000004</v>
      </c>
      <c r="AA3208" s="200">
        <v>0.13</v>
      </c>
      <c r="AB3208" s="200">
        <v>0.3</v>
      </c>
      <c r="AC3208" s="200">
        <v>0.85</v>
      </c>
      <c r="AL3208"/>
      <c r="AM3208"/>
      <c r="AN3208"/>
      <c r="AO3208"/>
      <c r="AP3208"/>
      <c r="AQ3208"/>
      <c r="AR3208"/>
      <c r="AS3208"/>
      <c r="AT3208"/>
      <c r="AU3208"/>
    </row>
    <row r="3209" spans="17:47" x14ac:dyDescent="0.2">
      <c r="Q3209" s="142">
        <f>TRUNC('TARIFA ENTREGA A DIRECCION USD'!D3210-'TARIFA ENTREGA A DIRECCION USD'!D3209,2)</f>
        <v>0.54</v>
      </c>
      <c r="R3209" s="190">
        <v>3202</v>
      </c>
      <c r="S3209" s="200">
        <f>TRUNC((('TARIFA ENTREGA A DIRECCION USD'!C3209-'TARIFA ENTREGA A DIRECCION USD'!D3209)/'TARIFA ENTREGA A DIRECCION USD'!D3209)+1,3)</f>
        <v>0.72399999999999998</v>
      </c>
      <c r="T3209" s="200">
        <f>TRUNC(('TARIFA ENTREGA A DIRECCION USD'!E3209-'TARIFA ENTREGA A DIRECCION USD'!D3209)/'TARIFA ENTREGA A DIRECCION USD'!D3209,3)</f>
        <v>0.26</v>
      </c>
      <c r="U3209" s="200">
        <f>TRUNC(('TARIFA ENTREGA A DIRECCION USD'!F3209-'TARIFA ENTREGA A DIRECCION USD'!D3209)/'TARIFA ENTREGA A DIRECCION USD'!D3209,3)</f>
        <v>0.436</v>
      </c>
      <c r="V3209" s="200">
        <f>TRUNC(('TARIFA ENTREGA A DIRECCION USD'!G3209-'TARIFA ENTREGA A DIRECCION USD'!D3209)/'TARIFA ENTREGA A DIRECCION USD'!D3209,3)</f>
        <v>0.96899999999999997</v>
      </c>
      <c r="X3209" s="142">
        <v>16.12</v>
      </c>
      <c r="Y3209" s="190">
        <v>3202</v>
      </c>
      <c r="Z3209" s="200">
        <v>0.55000000000000004</v>
      </c>
      <c r="AA3209" s="200">
        <v>0.13</v>
      </c>
      <c r="AB3209" s="200">
        <v>0.3</v>
      </c>
      <c r="AC3209" s="200">
        <v>0.85</v>
      </c>
      <c r="AL3209"/>
      <c r="AM3209"/>
      <c r="AN3209"/>
      <c r="AO3209"/>
      <c r="AP3209"/>
      <c r="AQ3209"/>
      <c r="AR3209"/>
      <c r="AS3209"/>
      <c r="AT3209"/>
      <c r="AU3209"/>
    </row>
    <row r="3210" spans="17:47" x14ac:dyDescent="0.2">
      <c r="Q3210" s="142">
        <f>TRUNC('TARIFA ENTREGA A DIRECCION USD'!D3211-'TARIFA ENTREGA A DIRECCION USD'!D3210,2)</f>
        <v>0.54</v>
      </c>
      <c r="R3210" s="190">
        <v>3203</v>
      </c>
      <c r="S3210" s="200">
        <f>TRUNC((('TARIFA ENTREGA A DIRECCION USD'!C3210-'TARIFA ENTREGA A DIRECCION USD'!D3210)/'TARIFA ENTREGA A DIRECCION USD'!D3210)+1,3)</f>
        <v>0.72399999999999998</v>
      </c>
      <c r="T3210" s="200">
        <f>TRUNC(('TARIFA ENTREGA A DIRECCION USD'!E3210-'TARIFA ENTREGA A DIRECCION USD'!D3210)/'TARIFA ENTREGA A DIRECCION USD'!D3210,3)</f>
        <v>0.26</v>
      </c>
      <c r="U3210" s="200">
        <f>TRUNC(('TARIFA ENTREGA A DIRECCION USD'!F3210-'TARIFA ENTREGA A DIRECCION USD'!D3210)/'TARIFA ENTREGA A DIRECCION USD'!D3210,3)</f>
        <v>0.436</v>
      </c>
      <c r="V3210" s="200">
        <f>TRUNC(('TARIFA ENTREGA A DIRECCION USD'!G3210-'TARIFA ENTREGA A DIRECCION USD'!D3210)/'TARIFA ENTREGA A DIRECCION USD'!D3210,3)</f>
        <v>0.96899999999999997</v>
      </c>
      <c r="X3210" s="142">
        <v>16.12</v>
      </c>
      <c r="Y3210" s="190">
        <v>3203</v>
      </c>
      <c r="Z3210" s="200">
        <v>0.55000000000000004</v>
      </c>
      <c r="AA3210" s="200">
        <v>0.13</v>
      </c>
      <c r="AB3210" s="200">
        <v>0.3</v>
      </c>
      <c r="AC3210" s="200">
        <v>0.85</v>
      </c>
      <c r="AL3210"/>
      <c r="AM3210"/>
      <c r="AN3210"/>
      <c r="AO3210"/>
      <c r="AP3210"/>
      <c r="AQ3210"/>
      <c r="AR3210"/>
      <c r="AS3210"/>
      <c r="AT3210"/>
      <c r="AU3210"/>
    </row>
    <row r="3211" spans="17:47" x14ac:dyDescent="0.2">
      <c r="Q3211" s="142">
        <f>TRUNC('TARIFA ENTREGA A DIRECCION USD'!D3212-'TARIFA ENTREGA A DIRECCION USD'!D3211,2)</f>
        <v>0.54</v>
      </c>
      <c r="R3211" s="190">
        <v>3204</v>
      </c>
      <c r="S3211" s="200">
        <f>TRUNC((('TARIFA ENTREGA A DIRECCION USD'!C3211-'TARIFA ENTREGA A DIRECCION USD'!D3211)/'TARIFA ENTREGA A DIRECCION USD'!D3211)+1,3)</f>
        <v>0.72399999999999998</v>
      </c>
      <c r="T3211" s="200">
        <f>TRUNC(('TARIFA ENTREGA A DIRECCION USD'!E3211-'TARIFA ENTREGA A DIRECCION USD'!D3211)/'TARIFA ENTREGA A DIRECCION USD'!D3211,3)</f>
        <v>0.26</v>
      </c>
      <c r="U3211" s="200">
        <f>TRUNC(('TARIFA ENTREGA A DIRECCION USD'!F3211-'TARIFA ENTREGA A DIRECCION USD'!D3211)/'TARIFA ENTREGA A DIRECCION USD'!D3211,3)</f>
        <v>0.436</v>
      </c>
      <c r="V3211" s="200">
        <f>TRUNC(('TARIFA ENTREGA A DIRECCION USD'!G3211-'TARIFA ENTREGA A DIRECCION USD'!D3211)/'TARIFA ENTREGA A DIRECCION USD'!D3211,3)</f>
        <v>0.96899999999999997</v>
      </c>
      <c r="X3211" s="142">
        <v>16.12</v>
      </c>
      <c r="Y3211" s="190">
        <v>3204</v>
      </c>
      <c r="Z3211" s="200">
        <v>0.55000000000000004</v>
      </c>
      <c r="AA3211" s="200">
        <v>0.13</v>
      </c>
      <c r="AB3211" s="200">
        <v>0.3</v>
      </c>
      <c r="AC3211" s="200">
        <v>0.85</v>
      </c>
      <c r="AL3211"/>
      <c r="AM3211"/>
      <c r="AN3211"/>
      <c r="AO3211"/>
      <c r="AP3211"/>
      <c r="AQ3211"/>
      <c r="AR3211"/>
      <c r="AS3211"/>
      <c r="AT3211"/>
      <c r="AU3211"/>
    </row>
    <row r="3212" spans="17:47" x14ac:dyDescent="0.2">
      <c r="Q3212" s="142">
        <f>TRUNC('TARIFA ENTREGA A DIRECCION USD'!D3213-'TARIFA ENTREGA A DIRECCION USD'!D3212,2)</f>
        <v>0.54</v>
      </c>
      <c r="R3212" s="190">
        <v>3205</v>
      </c>
      <c r="S3212" s="200">
        <f>TRUNC((('TARIFA ENTREGA A DIRECCION USD'!C3212-'TARIFA ENTREGA A DIRECCION USD'!D3212)/'TARIFA ENTREGA A DIRECCION USD'!D3212)+1,3)</f>
        <v>0.72399999999999998</v>
      </c>
      <c r="T3212" s="200">
        <f>TRUNC(('TARIFA ENTREGA A DIRECCION USD'!E3212-'TARIFA ENTREGA A DIRECCION USD'!D3212)/'TARIFA ENTREGA A DIRECCION USD'!D3212,3)</f>
        <v>0.26</v>
      </c>
      <c r="U3212" s="200">
        <f>TRUNC(('TARIFA ENTREGA A DIRECCION USD'!F3212-'TARIFA ENTREGA A DIRECCION USD'!D3212)/'TARIFA ENTREGA A DIRECCION USD'!D3212,3)</f>
        <v>0.436</v>
      </c>
      <c r="V3212" s="200">
        <f>TRUNC(('TARIFA ENTREGA A DIRECCION USD'!G3212-'TARIFA ENTREGA A DIRECCION USD'!D3212)/'TARIFA ENTREGA A DIRECCION USD'!D3212,3)</f>
        <v>0.96899999999999997</v>
      </c>
      <c r="X3212" s="142">
        <v>16.12</v>
      </c>
      <c r="Y3212" s="190">
        <v>3205</v>
      </c>
      <c r="Z3212" s="200">
        <v>0.55000000000000004</v>
      </c>
      <c r="AA3212" s="200">
        <v>0.13</v>
      </c>
      <c r="AB3212" s="200">
        <v>0.3</v>
      </c>
      <c r="AC3212" s="200">
        <v>0.85</v>
      </c>
      <c r="AL3212"/>
      <c r="AM3212"/>
      <c r="AN3212"/>
      <c r="AO3212"/>
      <c r="AP3212"/>
      <c r="AQ3212"/>
      <c r="AR3212"/>
      <c r="AS3212"/>
      <c r="AT3212"/>
      <c r="AU3212"/>
    </row>
    <row r="3213" spans="17:47" x14ac:dyDescent="0.2">
      <c r="Q3213" s="142">
        <f>TRUNC('TARIFA ENTREGA A DIRECCION USD'!D3214-'TARIFA ENTREGA A DIRECCION USD'!D3213,2)</f>
        <v>0.54</v>
      </c>
      <c r="R3213" s="190">
        <v>3206</v>
      </c>
      <c r="S3213" s="200">
        <f>TRUNC((('TARIFA ENTREGA A DIRECCION USD'!C3213-'TARIFA ENTREGA A DIRECCION USD'!D3213)/'TARIFA ENTREGA A DIRECCION USD'!D3213)+1,3)</f>
        <v>0.72399999999999998</v>
      </c>
      <c r="T3213" s="200">
        <f>TRUNC(('TARIFA ENTREGA A DIRECCION USD'!E3213-'TARIFA ENTREGA A DIRECCION USD'!D3213)/'TARIFA ENTREGA A DIRECCION USD'!D3213,3)</f>
        <v>0.26</v>
      </c>
      <c r="U3213" s="200">
        <f>TRUNC(('TARIFA ENTREGA A DIRECCION USD'!F3213-'TARIFA ENTREGA A DIRECCION USD'!D3213)/'TARIFA ENTREGA A DIRECCION USD'!D3213,3)</f>
        <v>0.436</v>
      </c>
      <c r="V3213" s="200">
        <f>TRUNC(('TARIFA ENTREGA A DIRECCION USD'!G3213-'TARIFA ENTREGA A DIRECCION USD'!D3213)/'TARIFA ENTREGA A DIRECCION USD'!D3213,3)</f>
        <v>0.96899999999999997</v>
      </c>
      <c r="X3213" s="142">
        <v>16.12</v>
      </c>
      <c r="Y3213" s="190">
        <v>3206</v>
      </c>
      <c r="Z3213" s="200">
        <v>0.55000000000000004</v>
      </c>
      <c r="AA3213" s="200">
        <v>0.13</v>
      </c>
      <c r="AB3213" s="200">
        <v>0.3</v>
      </c>
      <c r="AC3213" s="200">
        <v>0.85</v>
      </c>
      <c r="AL3213"/>
      <c r="AM3213"/>
      <c r="AN3213"/>
      <c r="AO3213"/>
      <c r="AP3213"/>
      <c r="AQ3213"/>
      <c r="AR3213"/>
      <c r="AS3213"/>
      <c r="AT3213"/>
      <c r="AU3213"/>
    </row>
    <row r="3214" spans="17:47" x14ac:dyDescent="0.2">
      <c r="Q3214" s="142">
        <f>TRUNC('TARIFA ENTREGA A DIRECCION USD'!D3215-'TARIFA ENTREGA A DIRECCION USD'!D3214,2)</f>
        <v>0.54</v>
      </c>
      <c r="R3214" s="190">
        <v>3207</v>
      </c>
      <c r="S3214" s="200">
        <f>TRUNC((('TARIFA ENTREGA A DIRECCION USD'!C3214-'TARIFA ENTREGA A DIRECCION USD'!D3214)/'TARIFA ENTREGA A DIRECCION USD'!D3214)+1,3)</f>
        <v>0.72399999999999998</v>
      </c>
      <c r="T3214" s="200">
        <f>TRUNC(('TARIFA ENTREGA A DIRECCION USD'!E3214-'TARIFA ENTREGA A DIRECCION USD'!D3214)/'TARIFA ENTREGA A DIRECCION USD'!D3214,3)</f>
        <v>0.26</v>
      </c>
      <c r="U3214" s="200">
        <f>TRUNC(('TARIFA ENTREGA A DIRECCION USD'!F3214-'TARIFA ENTREGA A DIRECCION USD'!D3214)/'TARIFA ENTREGA A DIRECCION USD'!D3214,3)</f>
        <v>0.436</v>
      </c>
      <c r="V3214" s="200">
        <f>TRUNC(('TARIFA ENTREGA A DIRECCION USD'!G3214-'TARIFA ENTREGA A DIRECCION USD'!D3214)/'TARIFA ENTREGA A DIRECCION USD'!D3214,3)</f>
        <v>0.96899999999999997</v>
      </c>
      <c r="X3214" s="142">
        <v>16.12</v>
      </c>
      <c r="Y3214" s="190">
        <v>3207</v>
      </c>
      <c r="Z3214" s="200">
        <v>0.55000000000000004</v>
      </c>
      <c r="AA3214" s="200">
        <v>0.13</v>
      </c>
      <c r="AB3214" s="200">
        <v>0.3</v>
      </c>
      <c r="AC3214" s="200">
        <v>0.85</v>
      </c>
      <c r="AL3214"/>
      <c r="AM3214"/>
      <c r="AN3214"/>
      <c r="AO3214"/>
      <c r="AP3214"/>
      <c r="AQ3214"/>
      <c r="AR3214"/>
      <c r="AS3214"/>
      <c r="AT3214"/>
      <c r="AU3214"/>
    </row>
    <row r="3215" spans="17:47" x14ac:dyDescent="0.2">
      <c r="Q3215" s="142">
        <f>TRUNC('TARIFA ENTREGA A DIRECCION USD'!D3216-'TARIFA ENTREGA A DIRECCION USD'!D3215,2)</f>
        <v>0.54</v>
      </c>
      <c r="R3215" s="190">
        <v>3208</v>
      </c>
      <c r="S3215" s="200">
        <f>TRUNC((('TARIFA ENTREGA A DIRECCION USD'!C3215-'TARIFA ENTREGA A DIRECCION USD'!D3215)/'TARIFA ENTREGA A DIRECCION USD'!D3215)+1,3)</f>
        <v>0.72399999999999998</v>
      </c>
      <c r="T3215" s="200">
        <f>TRUNC(('TARIFA ENTREGA A DIRECCION USD'!E3215-'TARIFA ENTREGA A DIRECCION USD'!D3215)/'TARIFA ENTREGA A DIRECCION USD'!D3215,3)</f>
        <v>0.26</v>
      </c>
      <c r="U3215" s="200">
        <f>TRUNC(('TARIFA ENTREGA A DIRECCION USD'!F3215-'TARIFA ENTREGA A DIRECCION USD'!D3215)/'TARIFA ENTREGA A DIRECCION USD'!D3215,3)</f>
        <v>0.436</v>
      </c>
      <c r="V3215" s="200">
        <f>TRUNC(('TARIFA ENTREGA A DIRECCION USD'!G3215-'TARIFA ENTREGA A DIRECCION USD'!D3215)/'TARIFA ENTREGA A DIRECCION USD'!D3215,3)</f>
        <v>0.96899999999999997</v>
      </c>
      <c r="X3215" s="142">
        <v>16.12</v>
      </c>
      <c r="Y3215" s="190">
        <v>3208</v>
      </c>
      <c r="Z3215" s="200">
        <v>0.55000000000000004</v>
      </c>
      <c r="AA3215" s="200">
        <v>0.13</v>
      </c>
      <c r="AB3215" s="200">
        <v>0.3</v>
      </c>
      <c r="AC3215" s="200">
        <v>0.85</v>
      </c>
      <c r="AL3215"/>
      <c r="AM3215"/>
      <c r="AN3215"/>
      <c r="AO3215"/>
      <c r="AP3215"/>
      <c r="AQ3215"/>
      <c r="AR3215"/>
      <c r="AS3215"/>
      <c r="AT3215"/>
      <c r="AU3215"/>
    </row>
    <row r="3216" spans="17:47" x14ac:dyDescent="0.2">
      <c r="Q3216" s="142">
        <f>TRUNC('TARIFA ENTREGA A DIRECCION USD'!D3217-'TARIFA ENTREGA A DIRECCION USD'!D3216,2)</f>
        <v>0.54</v>
      </c>
      <c r="R3216" s="190">
        <v>3209</v>
      </c>
      <c r="S3216" s="200">
        <f>TRUNC((('TARIFA ENTREGA A DIRECCION USD'!C3216-'TARIFA ENTREGA A DIRECCION USD'!D3216)/'TARIFA ENTREGA A DIRECCION USD'!D3216)+1,3)</f>
        <v>0.72399999999999998</v>
      </c>
      <c r="T3216" s="200">
        <f>TRUNC(('TARIFA ENTREGA A DIRECCION USD'!E3216-'TARIFA ENTREGA A DIRECCION USD'!D3216)/'TARIFA ENTREGA A DIRECCION USD'!D3216,3)</f>
        <v>0.26</v>
      </c>
      <c r="U3216" s="200">
        <f>TRUNC(('TARIFA ENTREGA A DIRECCION USD'!F3216-'TARIFA ENTREGA A DIRECCION USD'!D3216)/'TARIFA ENTREGA A DIRECCION USD'!D3216,3)</f>
        <v>0.436</v>
      </c>
      <c r="V3216" s="200">
        <f>TRUNC(('TARIFA ENTREGA A DIRECCION USD'!G3216-'TARIFA ENTREGA A DIRECCION USD'!D3216)/'TARIFA ENTREGA A DIRECCION USD'!D3216,3)</f>
        <v>0.96899999999999997</v>
      </c>
      <c r="X3216" s="142">
        <v>16.12</v>
      </c>
      <c r="Y3216" s="190">
        <v>3209</v>
      </c>
      <c r="Z3216" s="200">
        <v>0.55000000000000004</v>
      </c>
      <c r="AA3216" s="200">
        <v>0.13</v>
      </c>
      <c r="AB3216" s="200">
        <v>0.3</v>
      </c>
      <c r="AC3216" s="200">
        <v>0.85</v>
      </c>
      <c r="AL3216"/>
      <c r="AM3216"/>
      <c r="AN3216"/>
      <c r="AO3216"/>
      <c r="AP3216"/>
      <c r="AQ3216"/>
      <c r="AR3216"/>
      <c r="AS3216"/>
      <c r="AT3216"/>
      <c r="AU3216"/>
    </row>
    <row r="3217" spans="17:47" x14ac:dyDescent="0.2">
      <c r="Q3217" s="142">
        <f>TRUNC('TARIFA ENTREGA A DIRECCION USD'!D3218-'TARIFA ENTREGA A DIRECCION USD'!D3217,2)</f>
        <v>0.54</v>
      </c>
      <c r="R3217" s="190">
        <v>3210</v>
      </c>
      <c r="S3217" s="200">
        <f>TRUNC((('TARIFA ENTREGA A DIRECCION USD'!C3217-'TARIFA ENTREGA A DIRECCION USD'!D3217)/'TARIFA ENTREGA A DIRECCION USD'!D3217)+1,3)</f>
        <v>0.72399999999999998</v>
      </c>
      <c r="T3217" s="200">
        <f>TRUNC(('TARIFA ENTREGA A DIRECCION USD'!E3217-'TARIFA ENTREGA A DIRECCION USD'!D3217)/'TARIFA ENTREGA A DIRECCION USD'!D3217,3)</f>
        <v>0.26</v>
      </c>
      <c r="U3217" s="200">
        <f>TRUNC(('TARIFA ENTREGA A DIRECCION USD'!F3217-'TARIFA ENTREGA A DIRECCION USD'!D3217)/'TARIFA ENTREGA A DIRECCION USD'!D3217,3)</f>
        <v>0.436</v>
      </c>
      <c r="V3217" s="200">
        <f>TRUNC(('TARIFA ENTREGA A DIRECCION USD'!G3217-'TARIFA ENTREGA A DIRECCION USD'!D3217)/'TARIFA ENTREGA A DIRECCION USD'!D3217,3)</f>
        <v>0.96899999999999997</v>
      </c>
      <c r="X3217" s="142">
        <v>16.12</v>
      </c>
      <c r="Y3217" s="190">
        <v>3210</v>
      </c>
      <c r="Z3217" s="200">
        <v>0.55000000000000004</v>
      </c>
      <c r="AA3217" s="200">
        <v>0.13</v>
      </c>
      <c r="AB3217" s="200">
        <v>0.3</v>
      </c>
      <c r="AC3217" s="200">
        <v>0.85</v>
      </c>
      <c r="AL3217"/>
      <c r="AM3217"/>
      <c r="AN3217"/>
      <c r="AO3217"/>
      <c r="AP3217"/>
      <c r="AQ3217"/>
      <c r="AR3217"/>
      <c r="AS3217"/>
      <c r="AT3217"/>
      <c r="AU3217"/>
    </row>
    <row r="3218" spans="17:47" x14ac:dyDescent="0.2">
      <c r="Q3218" s="142">
        <f>TRUNC('TARIFA ENTREGA A DIRECCION USD'!D3219-'TARIFA ENTREGA A DIRECCION USD'!D3218,2)</f>
        <v>0.54</v>
      </c>
      <c r="R3218" s="190">
        <v>3211</v>
      </c>
      <c r="S3218" s="200">
        <f>TRUNC((('TARIFA ENTREGA A DIRECCION USD'!C3218-'TARIFA ENTREGA A DIRECCION USD'!D3218)/'TARIFA ENTREGA A DIRECCION USD'!D3218)+1,3)</f>
        <v>0.72399999999999998</v>
      </c>
      <c r="T3218" s="200">
        <f>TRUNC(('TARIFA ENTREGA A DIRECCION USD'!E3218-'TARIFA ENTREGA A DIRECCION USD'!D3218)/'TARIFA ENTREGA A DIRECCION USD'!D3218,3)</f>
        <v>0.26</v>
      </c>
      <c r="U3218" s="200">
        <f>TRUNC(('TARIFA ENTREGA A DIRECCION USD'!F3218-'TARIFA ENTREGA A DIRECCION USD'!D3218)/'TARIFA ENTREGA A DIRECCION USD'!D3218,3)</f>
        <v>0.436</v>
      </c>
      <c r="V3218" s="200">
        <f>TRUNC(('TARIFA ENTREGA A DIRECCION USD'!G3218-'TARIFA ENTREGA A DIRECCION USD'!D3218)/'TARIFA ENTREGA A DIRECCION USD'!D3218,3)</f>
        <v>0.96899999999999997</v>
      </c>
      <c r="X3218" s="142">
        <v>16.12</v>
      </c>
      <c r="Y3218" s="190">
        <v>3211</v>
      </c>
      <c r="Z3218" s="200">
        <v>0.55000000000000004</v>
      </c>
      <c r="AA3218" s="200">
        <v>0.13</v>
      </c>
      <c r="AB3218" s="200">
        <v>0.3</v>
      </c>
      <c r="AC3218" s="200">
        <v>0.85</v>
      </c>
      <c r="AL3218"/>
      <c r="AM3218"/>
      <c r="AN3218"/>
      <c r="AO3218"/>
      <c r="AP3218"/>
      <c r="AQ3218"/>
      <c r="AR3218"/>
      <c r="AS3218"/>
      <c r="AT3218"/>
      <c r="AU3218"/>
    </row>
    <row r="3219" spans="17:47" x14ac:dyDescent="0.2">
      <c r="Q3219" s="142">
        <f>TRUNC('TARIFA ENTREGA A DIRECCION USD'!D3220-'TARIFA ENTREGA A DIRECCION USD'!D3219,2)</f>
        <v>0.54</v>
      </c>
      <c r="R3219" s="190">
        <v>3212</v>
      </c>
      <c r="S3219" s="200">
        <f>TRUNC((('TARIFA ENTREGA A DIRECCION USD'!C3219-'TARIFA ENTREGA A DIRECCION USD'!D3219)/'TARIFA ENTREGA A DIRECCION USD'!D3219)+1,3)</f>
        <v>0.72399999999999998</v>
      </c>
      <c r="T3219" s="200">
        <f>TRUNC(('TARIFA ENTREGA A DIRECCION USD'!E3219-'TARIFA ENTREGA A DIRECCION USD'!D3219)/'TARIFA ENTREGA A DIRECCION USD'!D3219,3)</f>
        <v>0.26</v>
      </c>
      <c r="U3219" s="200">
        <f>TRUNC(('TARIFA ENTREGA A DIRECCION USD'!F3219-'TARIFA ENTREGA A DIRECCION USD'!D3219)/'TARIFA ENTREGA A DIRECCION USD'!D3219,3)</f>
        <v>0.436</v>
      </c>
      <c r="V3219" s="200">
        <f>TRUNC(('TARIFA ENTREGA A DIRECCION USD'!G3219-'TARIFA ENTREGA A DIRECCION USD'!D3219)/'TARIFA ENTREGA A DIRECCION USD'!D3219,3)</f>
        <v>0.96899999999999997</v>
      </c>
      <c r="X3219" s="142">
        <v>16.12</v>
      </c>
      <c r="Y3219" s="190">
        <v>3212</v>
      </c>
      <c r="Z3219" s="200">
        <v>0.55000000000000004</v>
      </c>
      <c r="AA3219" s="200">
        <v>0.13</v>
      </c>
      <c r="AB3219" s="200">
        <v>0.3</v>
      </c>
      <c r="AC3219" s="200">
        <v>0.85</v>
      </c>
      <c r="AL3219"/>
      <c r="AM3219"/>
      <c r="AN3219"/>
      <c r="AO3219"/>
      <c r="AP3219"/>
      <c r="AQ3219"/>
      <c r="AR3219"/>
      <c r="AS3219"/>
      <c r="AT3219"/>
      <c r="AU3219"/>
    </row>
    <row r="3220" spans="17:47" x14ac:dyDescent="0.2">
      <c r="Q3220" s="142">
        <f>TRUNC('TARIFA ENTREGA A DIRECCION USD'!D3221-'TARIFA ENTREGA A DIRECCION USD'!D3220,2)</f>
        <v>0.54</v>
      </c>
      <c r="R3220" s="190">
        <v>3213</v>
      </c>
      <c r="S3220" s="200">
        <f>TRUNC((('TARIFA ENTREGA A DIRECCION USD'!C3220-'TARIFA ENTREGA A DIRECCION USD'!D3220)/'TARIFA ENTREGA A DIRECCION USD'!D3220)+1,3)</f>
        <v>0.72399999999999998</v>
      </c>
      <c r="T3220" s="200">
        <f>TRUNC(('TARIFA ENTREGA A DIRECCION USD'!E3220-'TARIFA ENTREGA A DIRECCION USD'!D3220)/'TARIFA ENTREGA A DIRECCION USD'!D3220,3)</f>
        <v>0.26</v>
      </c>
      <c r="U3220" s="200">
        <f>TRUNC(('TARIFA ENTREGA A DIRECCION USD'!F3220-'TARIFA ENTREGA A DIRECCION USD'!D3220)/'TARIFA ENTREGA A DIRECCION USD'!D3220,3)</f>
        <v>0.436</v>
      </c>
      <c r="V3220" s="200">
        <f>TRUNC(('TARIFA ENTREGA A DIRECCION USD'!G3220-'TARIFA ENTREGA A DIRECCION USD'!D3220)/'TARIFA ENTREGA A DIRECCION USD'!D3220,3)</f>
        <v>0.96899999999999997</v>
      </c>
      <c r="X3220" s="142">
        <v>16.12</v>
      </c>
      <c r="Y3220" s="190">
        <v>3213</v>
      </c>
      <c r="Z3220" s="200">
        <v>0.55000000000000004</v>
      </c>
      <c r="AA3220" s="200">
        <v>0.13</v>
      </c>
      <c r="AB3220" s="200">
        <v>0.3</v>
      </c>
      <c r="AC3220" s="200">
        <v>0.85</v>
      </c>
      <c r="AL3220"/>
      <c r="AM3220"/>
      <c r="AN3220"/>
      <c r="AO3220"/>
      <c r="AP3220"/>
      <c r="AQ3220"/>
      <c r="AR3220"/>
      <c r="AS3220"/>
      <c r="AT3220"/>
      <c r="AU3220"/>
    </row>
    <row r="3221" spans="17:47" x14ac:dyDescent="0.2">
      <c r="Q3221" s="142">
        <f>TRUNC('TARIFA ENTREGA A DIRECCION USD'!D3222-'TARIFA ENTREGA A DIRECCION USD'!D3221,2)</f>
        <v>0.54</v>
      </c>
      <c r="R3221" s="190">
        <v>3214</v>
      </c>
      <c r="S3221" s="200">
        <f>TRUNC((('TARIFA ENTREGA A DIRECCION USD'!C3221-'TARIFA ENTREGA A DIRECCION USD'!D3221)/'TARIFA ENTREGA A DIRECCION USD'!D3221)+1,3)</f>
        <v>0.72399999999999998</v>
      </c>
      <c r="T3221" s="200">
        <f>TRUNC(('TARIFA ENTREGA A DIRECCION USD'!E3221-'TARIFA ENTREGA A DIRECCION USD'!D3221)/'TARIFA ENTREGA A DIRECCION USD'!D3221,3)</f>
        <v>0.26</v>
      </c>
      <c r="U3221" s="200">
        <f>TRUNC(('TARIFA ENTREGA A DIRECCION USD'!F3221-'TARIFA ENTREGA A DIRECCION USD'!D3221)/'TARIFA ENTREGA A DIRECCION USD'!D3221,3)</f>
        <v>0.436</v>
      </c>
      <c r="V3221" s="200">
        <f>TRUNC(('TARIFA ENTREGA A DIRECCION USD'!G3221-'TARIFA ENTREGA A DIRECCION USD'!D3221)/'TARIFA ENTREGA A DIRECCION USD'!D3221,3)</f>
        <v>0.96899999999999997</v>
      </c>
      <c r="X3221" s="142">
        <v>16.12</v>
      </c>
      <c r="Y3221" s="190">
        <v>3214</v>
      </c>
      <c r="Z3221" s="200">
        <v>0.55000000000000004</v>
      </c>
      <c r="AA3221" s="200">
        <v>0.13</v>
      </c>
      <c r="AB3221" s="200">
        <v>0.3</v>
      </c>
      <c r="AC3221" s="200">
        <v>0.85</v>
      </c>
      <c r="AL3221"/>
      <c r="AM3221"/>
      <c r="AN3221"/>
      <c r="AO3221"/>
      <c r="AP3221"/>
      <c r="AQ3221"/>
      <c r="AR3221"/>
      <c r="AS3221"/>
      <c r="AT3221"/>
      <c r="AU3221"/>
    </row>
    <row r="3222" spans="17:47" x14ac:dyDescent="0.2">
      <c r="Q3222" s="142">
        <f>TRUNC('TARIFA ENTREGA A DIRECCION USD'!D3223-'TARIFA ENTREGA A DIRECCION USD'!D3222,2)</f>
        <v>0.54</v>
      </c>
      <c r="R3222" s="190">
        <v>3215</v>
      </c>
      <c r="S3222" s="200">
        <f>TRUNC((('TARIFA ENTREGA A DIRECCION USD'!C3222-'TARIFA ENTREGA A DIRECCION USD'!D3222)/'TARIFA ENTREGA A DIRECCION USD'!D3222)+1,3)</f>
        <v>0.72399999999999998</v>
      </c>
      <c r="T3222" s="200">
        <f>TRUNC(('TARIFA ENTREGA A DIRECCION USD'!E3222-'TARIFA ENTREGA A DIRECCION USD'!D3222)/'TARIFA ENTREGA A DIRECCION USD'!D3222,3)</f>
        <v>0.26</v>
      </c>
      <c r="U3222" s="200">
        <f>TRUNC(('TARIFA ENTREGA A DIRECCION USD'!F3222-'TARIFA ENTREGA A DIRECCION USD'!D3222)/'TARIFA ENTREGA A DIRECCION USD'!D3222,3)</f>
        <v>0.436</v>
      </c>
      <c r="V3222" s="200">
        <f>TRUNC(('TARIFA ENTREGA A DIRECCION USD'!G3222-'TARIFA ENTREGA A DIRECCION USD'!D3222)/'TARIFA ENTREGA A DIRECCION USD'!D3222,3)</f>
        <v>0.96899999999999997</v>
      </c>
      <c r="X3222" s="142">
        <v>16.12</v>
      </c>
      <c r="Y3222" s="190">
        <v>3215</v>
      </c>
      <c r="Z3222" s="200">
        <v>0.55000000000000004</v>
      </c>
      <c r="AA3222" s="200">
        <v>0.13</v>
      </c>
      <c r="AB3222" s="200">
        <v>0.3</v>
      </c>
      <c r="AC3222" s="200">
        <v>0.85</v>
      </c>
      <c r="AL3222"/>
      <c r="AM3222"/>
      <c r="AN3222"/>
      <c r="AO3222"/>
      <c r="AP3222"/>
      <c r="AQ3222"/>
      <c r="AR3222"/>
      <c r="AS3222"/>
      <c r="AT3222"/>
      <c r="AU3222"/>
    </row>
    <row r="3223" spans="17:47" x14ac:dyDescent="0.2">
      <c r="Q3223" s="142">
        <f>TRUNC('TARIFA ENTREGA A DIRECCION USD'!D3224-'TARIFA ENTREGA A DIRECCION USD'!D3223,2)</f>
        <v>0.54</v>
      </c>
      <c r="R3223" s="190">
        <v>3216</v>
      </c>
      <c r="S3223" s="200">
        <f>TRUNC((('TARIFA ENTREGA A DIRECCION USD'!C3223-'TARIFA ENTREGA A DIRECCION USD'!D3223)/'TARIFA ENTREGA A DIRECCION USD'!D3223)+1,3)</f>
        <v>0.72399999999999998</v>
      </c>
      <c r="T3223" s="200">
        <f>TRUNC(('TARIFA ENTREGA A DIRECCION USD'!E3223-'TARIFA ENTREGA A DIRECCION USD'!D3223)/'TARIFA ENTREGA A DIRECCION USD'!D3223,3)</f>
        <v>0.26</v>
      </c>
      <c r="U3223" s="200">
        <f>TRUNC(('TARIFA ENTREGA A DIRECCION USD'!F3223-'TARIFA ENTREGA A DIRECCION USD'!D3223)/'TARIFA ENTREGA A DIRECCION USD'!D3223,3)</f>
        <v>0.436</v>
      </c>
      <c r="V3223" s="200">
        <f>TRUNC(('TARIFA ENTREGA A DIRECCION USD'!G3223-'TARIFA ENTREGA A DIRECCION USD'!D3223)/'TARIFA ENTREGA A DIRECCION USD'!D3223,3)</f>
        <v>0.96899999999999997</v>
      </c>
      <c r="X3223" s="142">
        <v>16.12</v>
      </c>
      <c r="Y3223" s="190">
        <v>3216</v>
      </c>
      <c r="Z3223" s="200">
        <v>0.55000000000000004</v>
      </c>
      <c r="AA3223" s="200">
        <v>0.13</v>
      </c>
      <c r="AB3223" s="200">
        <v>0.3</v>
      </c>
      <c r="AC3223" s="200">
        <v>0.85</v>
      </c>
      <c r="AL3223"/>
      <c r="AM3223"/>
      <c r="AN3223"/>
      <c r="AO3223"/>
      <c r="AP3223"/>
      <c r="AQ3223"/>
      <c r="AR3223"/>
      <c r="AS3223"/>
      <c r="AT3223"/>
      <c r="AU3223"/>
    </row>
    <row r="3224" spans="17:47" x14ac:dyDescent="0.2">
      <c r="Q3224" s="142">
        <f>TRUNC('TARIFA ENTREGA A DIRECCION USD'!D3225-'TARIFA ENTREGA A DIRECCION USD'!D3224,2)</f>
        <v>0.54</v>
      </c>
      <c r="R3224" s="190">
        <v>3217</v>
      </c>
      <c r="S3224" s="200">
        <f>TRUNC((('TARIFA ENTREGA A DIRECCION USD'!C3224-'TARIFA ENTREGA A DIRECCION USD'!D3224)/'TARIFA ENTREGA A DIRECCION USD'!D3224)+1,3)</f>
        <v>0.72399999999999998</v>
      </c>
      <c r="T3224" s="200">
        <f>TRUNC(('TARIFA ENTREGA A DIRECCION USD'!E3224-'TARIFA ENTREGA A DIRECCION USD'!D3224)/'TARIFA ENTREGA A DIRECCION USD'!D3224,3)</f>
        <v>0.26</v>
      </c>
      <c r="U3224" s="200">
        <f>TRUNC(('TARIFA ENTREGA A DIRECCION USD'!F3224-'TARIFA ENTREGA A DIRECCION USD'!D3224)/'TARIFA ENTREGA A DIRECCION USD'!D3224,3)</f>
        <v>0.436</v>
      </c>
      <c r="V3224" s="200">
        <f>TRUNC(('TARIFA ENTREGA A DIRECCION USD'!G3224-'TARIFA ENTREGA A DIRECCION USD'!D3224)/'TARIFA ENTREGA A DIRECCION USD'!D3224,3)</f>
        <v>0.96899999999999997</v>
      </c>
      <c r="X3224" s="142">
        <v>16.12</v>
      </c>
      <c r="Y3224" s="190">
        <v>3217</v>
      </c>
      <c r="Z3224" s="200">
        <v>0.55000000000000004</v>
      </c>
      <c r="AA3224" s="200">
        <v>0.13</v>
      </c>
      <c r="AB3224" s="200">
        <v>0.3</v>
      </c>
      <c r="AC3224" s="200">
        <v>0.85</v>
      </c>
      <c r="AL3224"/>
      <c r="AM3224"/>
      <c r="AN3224"/>
      <c r="AO3224"/>
      <c r="AP3224"/>
      <c r="AQ3224"/>
      <c r="AR3224"/>
      <c r="AS3224"/>
      <c r="AT3224"/>
      <c r="AU3224"/>
    </row>
    <row r="3225" spans="17:47" x14ac:dyDescent="0.2">
      <c r="Q3225" s="142">
        <f>TRUNC('TARIFA ENTREGA A DIRECCION USD'!D3226-'TARIFA ENTREGA A DIRECCION USD'!D3225,2)</f>
        <v>0.54</v>
      </c>
      <c r="R3225" s="190">
        <v>3218</v>
      </c>
      <c r="S3225" s="200">
        <f>TRUNC((('TARIFA ENTREGA A DIRECCION USD'!C3225-'TARIFA ENTREGA A DIRECCION USD'!D3225)/'TARIFA ENTREGA A DIRECCION USD'!D3225)+1,3)</f>
        <v>0.72399999999999998</v>
      </c>
      <c r="T3225" s="200">
        <f>TRUNC(('TARIFA ENTREGA A DIRECCION USD'!E3225-'TARIFA ENTREGA A DIRECCION USD'!D3225)/'TARIFA ENTREGA A DIRECCION USD'!D3225,3)</f>
        <v>0.26</v>
      </c>
      <c r="U3225" s="200">
        <f>TRUNC(('TARIFA ENTREGA A DIRECCION USD'!F3225-'TARIFA ENTREGA A DIRECCION USD'!D3225)/'TARIFA ENTREGA A DIRECCION USD'!D3225,3)</f>
        <v>0.436</v>
      </c>
      <c r="V3225" s="200">
        <f>TRUNC(('TARIFA ENTREGA A DIRECCION USD'!G3225-'TARIFA ENTREGA A DIRECCION USD'!D3225)/'TARIFA ENTREGA A DIRECCION USD'!D3225,3)</f>
        <v>0.96899999999999997</v>
      </c>
      <c r="X3225" s="142">
        <v>16.12</v>
      </c>
      <c r="Y3225" s="190">
        <v>3218</v>
      </c>
      <c r="Z3225" s="200">
        <v>0.55000000000000004</v>
      </c>
      <c r="AA3225" s="200">
        <v>0.13</v>
      </c>
      <c r="AB3225" s="200">
        <v>0.3</v>
      </c>
      <c r="AC3225" s="200">
        <v>0.85</v>
      </c>
      <c r="AL3225"/>
      <c r="AM3225"/>
      <c r="AN3225"/>
      <c r="AO3225"/>
      <c r="AP3225"/>
      <c r="AQ3225"/>
      <c r="AR3225"/>
      <c r="AS3225"/>
      <c r="AT3225"/>
      <c r="AU3225"/>
    </row>
    <row r="3226" spans="17:47" x14ac:dyDescent="0.2">
      <c r="Q3226" s="142">
        <f>TRUNC('TARIFA ENTREGA A DIRECCION USD'!D3227-'TARIFA ENTREGA A DIRECCION USD'!D3226,2)</f>
        <v>0.54</v>
      </c>
      <c r="R3226" s="190">
        <v>3219</v>
      </c>
      <c r="S3226" s="200">
        <f>TRUNC((('TARIFA ENTREGA A DIRECCION USD'!C3226-'TARIFA ENTREGA A DIRECCION USD'!D3226)/'TARIFA ENTREGA A DIRECCION USD'!D3226)+1,3)</f>
        <v>0.72399999999999998</v>
      </c>
      <c r="T3226" s="200">
        <f>TRUNC(('TARIFA ENTREGA A DIRECCION USD'!E3226-'TARIFA ENTREGA A DIRECCION USD'!D3226)/'TARIFA ENTREGA A DIRECCION USD'!D3226,3)</f>
        <v>0.26</v>
      </c>
      <c r="U3226" s="200">
        <f>TRUNC(('TARIFA ENTREGA A DIRECCION USD'!F3226-'TARIFA ENTREGA A DIRECCION USD'!D3226)/'TARIFA ENTREGA A DIRECCION USD'!D3226,3)</f>
        <v>0.436</v>
      </c>
      <c r="V3226" s="200">
        <f>TRUNC(('TARIFA ENTREGA A DIRECCION USD'!G3226-'TARIFA ENTREGA A DIRECCION USD'!D3226)/'TARIFA ENTREGA A DIRECCION USD'!D3226,3)</f>
        <v>0.96899999999999997</v>
      </c>
      <c r="X3226" s="142">
        <v>16.12</v>
      </c>
      <c r="Y3226" s="190">
        <v>3219</v>
      </c>
      <c r="Z3226" s="200">
        <v>0.55000000000000004</v>
      </c>
      <c r="AA3226" s="200">
        <v>0.13</v>
      </c>
      <c r="AB3226" s="200">
        <v>0.3</v>
      </c>
      <c r="AC3226" s="200">
        <v>0.85</v>
      </c>
      <c r="AL3226"/>
      <c r="AM3226"/>
      <c r="AN3226"/>
      <c r="AO3226"/>
      <c r="AP3226"/>
      <c r="AQ3226"/>
      <c r="AR3226"/>
      <c r="AS3226"/>
      <c r="AT3226"/>
      <c r="AU3226"/>
    </row>
    <row r="3227" spans="17:47" x14ac:dyDescent="0.2">
      <c r="Q3227" s="142">
        <f>TRUNC('TARIFA ENTREGA A DIRECCION USD'!D3228-'TARIFA ENTREGA A DIRECCION USD'!D3227,2)</f>
        <v>0.54</v>
      </c>
      <c r="R3227" s="190">
        <v>3220</v>
      </c>
      <c r="S3227" s="200">
        <f>TRUNC((('TARIFA ENTREGA A DIRECCION USD'!C3227-'TARIFA ENTREGA A DIRECCION USD'!D3227)/'TARIFA ENTREGA A DIRECCION USD'!D3227)+1,3)</f>
        <v>0.72399999999999998</v>
      </c>
      <c r="T3227" s="200">
        <f>TRUNC(('TARIFA ENTREGA A DIRECCION USD'!E3227-'TARIFA ENTREGA A DIRECCION USD'!D3227)/'TARIFA ENTREGA A DIRECCION USD'!D3227,3)</f>
        <v>0.26</v>
      </c>
      <c r="U3227" s="200">
        <f>TRUNC(('TARIFA ENTREGA A DIRECCION USD'!F3227-'TARIFA ENTREGA A DIRECCION USD'!D3227)/'TARIFA ENTREGA A DIRECCION USD'!D3227,3)</f>
        <v>0.436</v>
      </c>
      <c r="V3227" s="200">
        <f>TRUNC(('TARIFA ENTREGA A DIRECCION USD'!G3227-'TARIFA ENTREGA A DIRECCION USD'!D3227)/'TARIFA ENTREGA A DIRECCION USD'!D3227,3)</f>
        <v>0.96899999999999997</v>
      </c>
      <c r="X3227" s="142">
        <v>16.12</v>
      </c>
      <c r="Y3227" s="190">
        <v>3220</v>
      </c>
      <c r="Z3227" s="200">
        <v>0.55000000000000004</v>
      </c>
      <c r="AA3227" s="200">
        <v>0.13</v>
      </c>
      <c r="AB3227" s="200">
        <v>0.3</v>
      </c>
      <c r="AC3227" s="200">
        <v>0.85</v>
      </c>
      <c r="AL3227"/>
      <c r="AM3227"/>
      <c r="AN3227"/>
      <c r="AO3227"/>
      <c r="AP3227"/>
      <c r="AQ3227"/>
      <c r="AR3227"/>
      <c r="AS3227"/>
      <c r="AT3227"/>
      <c r="AU3227"/>
    </row>
    <row r="3228" spans="17:47" x14ac:dyDescent="0.2">
      <c r="Q3228" s="142">
        <f>TRUNC('TARIFA ENTREGA A DIRECCION USD'!D3229-'TARIFA ENTREGA A DIRECCION USD'!D3228,2)</f>
        <v>0.54</v>
      </c>
      <c r="R3228" s="190">
        <v>3221</v>
      </c>
      <c r="S3228" s="200">
        <f>TRUNC((('TARIFA ENTREGA A DIRECCION USD'!C3228-'TARIFA ENTREGA A DIRECCION USD'!D3228)/'TARIFA ENTREGA A DIRECCION USD'!D3228)+1,3)</f>
        <v>0.72399999999999998</v>
      </c>
      <c r="T3228" s="200">
        <f>TRUNC(('TARIFA ENTREGA A DIRECCION USD'!E3228-'TARIFA ENTREGA A DIRECCION USD'!D3228)/'TARIFA ENTREGA A DIRECCION USD'!D3228,3)</f>
        <v>0.26</v>
      </c>
      <c r="U3228" s="200">
        <f>TRUNC(('TARIFA ENTREGA A DIRECCION USD'!F3228-'TARIFA ENTREGA A DIRECCION USD'!D3228)/'TARIFA ENTREGA A DIRECCION USD'!D3228,3)</f>
        <v>0.436</v>
      </c>
      <c r="V3228" s="200">
        <f>TRUNC(('TARIFA ENTREGA A DIRECCION USD'!G3228-'TARIFA ENTREGA A DIRECCION USD'!D3228)/'TARIFA ENTREGA A DIRECCION USD'!D3228,3)</f>
        <v>0.96899999999999997</v>
      </c>
      <c r="X3228" s="142">
        <v>16.12</v>
      </c>
      <c r="Y3228" s="190">
        <v>3221</v>
      </c>
      <c r="Z3228" s="200">
        <v>0.55000000000000004</v>
      </c>
      <c r="AA3228" s="200">
        <v>0.13</v>
      </c>
      <c r="AB3228" s="200">
        <v>0.3</v>
      </c>
      <c r="AC3228" s="200">
        <v>0.85</v>
      </c>
      <c r="AL3228"/>
      <c r="AM3228"/>
      <c r="AN3228"/>
      <c r="AO3228"/>
      <c r="AP3228"/>
      <c r="AQ3228"/>
      <c r="AR3228"/>
      <c r="AS3228"/>
      <c r="AT3228"/>
      <c r="AU3228"/>
    </row>
    <row r="3229" spans="17:47" x14ac:dyDescent="0.2">
      <c r="Q3229" s="142">
        <f>TRUNC('TARIFA ENTREGA A DIRECCION USD'!D3230-'TARIFA ENTREGA A DIRECCION USD'!D3229,2)</f>
        <v>0.54</v>
      </c>
      <c r="R3229" s="190">
        <v>3222</v>
      </c>
      <c r="S3229" s="200">
        <f>TRUNC((('TARIFA ENTREGA A DIRECCION USD'!C3229-'TARIFA ENTREGA A DIRECCION USD'!D3229)/'TARIFA ENTREGA A DIRECCION USD'!D3229)+1,3)</f>
        <v>0.72399999999999998</v>
      </c>
      <c r="T3229" s="200">
        <f>TRUNC(('TARIFA ENTREGA A DIRECCION USD'!E3229-'TARIFA ENTREGA A DIRECCION USD'!D3229)/'TARIFA ENTREGA A DIRECCION USD'!D3229,3)</f>
        <v>0.26</v>
      </c>
      <c r="U3229" s="200">
        <f>TRUNC(('TARIFA ENTREGA A DIRECCION USD'!F3229-'TARIFA ENTREGA A DIRECCION USD'!D3229)/'TARIFA ENTREGA A DIRECCION USD'!D3229,3)</f>
        <v>0.436</v>
      </c>
      <c r="V3229" s="200">
        <f>TRUNC(('TARIFA ENTREGA A DIRECCION USD'!G3229-'TARIFA ENTREGA A DIRECCION USD'!D3229)/'TARIFA ENTREGA A DIRECCION USD'!D3229,3)</f>
        <v>0.96899999999999997</v>
      </c>
      <c r="X3229" s="142">
        <v>16.12</v>
      </c>
      <c r="Y3229" s="190">
        <v>3222</v>
      </c>
      <c r="Z3229" s="200">
        <v>0.55000000000000004</v>
      </c>
      <c r="AA3229" s="200">
        <v>0.13</v>
      </c>
      <c r="AB3229" s="200">
        <v>0.3</v>
      </c>
      <c r="AC3229" s="200">
        <v>0.85</v>
      </c>
      <c r="AL3229"/>
      <c r="AM3229"/>
      <c r="AN3229"/>
      <c r="AO3229"/>
      <c r="AP3229"/>
      <c r="AQ3229"/>
      <c r="AR3229"/>
      <c r="AS3229"/>
      <c r="AT3229"/>
      <c r="AU3229"/>
    </row>
    <row r="3230" spans="17:47" x14ac:dyDescent="0.2">
      <c r="Q3230" s="142">
        <f>TRUNC('TARIFA ENTREGA A DIRECCION USD'!D3231-'TARIFA ENTREGA A DIRECCION USD'!D3230,2)</f>
        <v>0.54</v>
      </c>
      <c r="R3230" s="190">
        <v>3223</v>
      </c>
      <c r="S3230" s="200">
        <f>TRUNC((('TARIFA ENTREGA A DIRECCION USD'!C3230-'TARIFA ENTREGA A DIRECCION USD'!D3230)/'TARIFA ENTREGA A DIRECCION USD'!D3230)+1,3)</f>
        <v>0.72399999999999998</v>
      </c>
      <c r="T3230" s="200">
        <f>TRUNC(('TARIFA ENTREGA A DIRECCION USD'!E3230-'TARIFA ENTREGA A DIRECCION USD'!D3230)/'TARIFA ENTREGA A DIRECCION USD'!D3230,3)</f>
        <v>0.26</v>
      </c>
      <c r="U3230" s="200">
        <f>TRUNC(('TARIFA ENTREGA A DIRECCION USD'!F3230-'TARIFA ENTREGA A DIRECCION USD'!D3230)/'TARIFA ENTREGA A DIRECCION USD'!D3230,3)</f>
        <v>0.436</v>
      </c>
      <c r="V3230" s="200">
        <f>TRUNC(('TARIFA ENTREGA A DIRECCION USD'!G3230-'TARIFA ENTREGA A DIRECCION USD'!D3230)/'TARIFA ENTREGA A DIRECCION USD'!D3230,3)</f>
        <v>0.96899999999999997</v>
      </c>
      <c r="X3230" s="142">
        <v>16.12</v>
      </c>
      <c r="Y3230" s="190">
        <v>3223</v>
      </c>
      <c r="Z3230" s="200">
        <v>0.55000000000000004</v>
      </c>
      <c r="AA3230" s="200">
        <v>0.13</v>
      </c>
      <c r="AB3230" s="200">
        <v>0.3</v>
      </c>
      <c r="AC3230" s="200">
        <v>0.85</v>
      </c>
      <c r="AL3230"/>
      <c r="AM3230"/>
      <c r="AN3230"/>
      <c r="AO3230"/>
      <c r="AP3230"/>
      <c r="AQ3230"/>
      <c r="AR3230"/>
      <c r="AS3230"/>
      <c r="AT3230"/>
      <c r="AU3230"/>
    </row>
    <row r="3231" spans="17:47" x14ac:dyDescent="0.2">
      <c r="Q3231" s="142">
        <f>TRUNC('TARIFA ENTREGA A DIRECCION USD'!D3232-'TARIFA ENTREGA A DIRECCION USD'!D3231,2)</f>
        <v>0.54</v>
      </c>
      <c r="R3231" s="190">
        <v>3224</v>
      </c>
      <c r="S3231" s="200">
        <f>TRUNC((('TARIFA ENTREGA A DIRECCION USD'!C3231-'TARIFA ENTREGA A DIRECCION USD'!D3231)/'TARIFA ENTREGA A DIRECCION USD'!D3231)+1,3)</f>
        <v>0.72399999999999998</v>
      </c>
      <c r="T3231" s="200">
        <f>TRUNC(('TARIFA ENTREGA A DIRECCION USD'!E3231-'TARIFA ENTREGA A DIRECCION USD'!D3231)/'TARIFA ENTREGA A DIRECCION USD'!D3231,3)</f>
        <v>0.26</v>
      </c>
      <c r="U3231" s="200">
        <f>TRUNC(('TARIFA ENTREGA A DIRECCION USD'!F3231-'TARIFA ENTREGA A DIRECCION USD'!D3231)/'TARIFA ENTREGA A DIRECCION USD'!D3231,3)</f>
        <v>0.436</v>
      </c>
      <c r="V3231" s="200">
        <f>TRUNC(('TARIFA ENTREGA A DIRECCION USD'!G3231-'TARIFA ENTREGA A DIRECCION USD'!D3231)/'TARIFA ENTREGA A DIRECCION USD'!D3231,3)</f>
        <v>0.96899999999999997</v>
      </c>
      <c r="X3231" s="142">
        <v>16.12</v>
      </c>
      <c r="Y3231" s="190">
        <v>3224</v>
      </c>
      <c r="Z3231" s="200">
        <v>0.55000000000000004</v>
      </c>
      <c r="AA3231" s="200">
        <v>0.13</v>
      </c>
      <c r="AB3231" s="200">
        <v>0.3</v>
      </c>
      <c r="AC3231" s="200">
        <v>0.85</v>
      </c>
      <c r="AL3231"/>
      <c r="AM3231"/>
      <c r="AN3231"/>
      <c r="AO3231"/>
      <c r="AP3231"/>
      <c r="AQ3231"/>
      <c r="AR3231"/>
      <c r="AS3231"/>
      <c r="AT3231"/>
      <c r="AU3231"/>
    </row>
    <row r="3232" spans="17:47" x14ac:dyDescent="0.2">
      <c r="Q3232" s="142">
        <f>TRUNC('TARIFA ENTREGA A DIRECCION USD'!D3233-'TARIFA ENTREGA A DIRECCION USD'!D3232,2)</f>
        <v>0.54</v>
      </c>
      <c r="R3232" s="190">
        <v>3225</v>
      </c>
      <c r="S3232" s="200">
        <f>TRUNC((('TARIFA ENTREGA A DIRECCION USD'!C3232-'TARIFA ENTREGA A DIRECCION USD'!D3232)/'TARIFA ENTREGA A DIRECCION USD'!D3232)+1,3)</f>
        <v>0.72399999999999998</v>
      </c>
      <c r="T3232" s="200">
        <f>TRUNC(('TARIFA ENTREGA A DIRECCION USD'!E3232-'TARIFA ENTREGA A DIRECCION USD'!D3232)/'TARIFA ENTREGA A DIRECCION USD'!D3232,3)</f>
        <v>0.26</v>
      </c>
      <c r="U3232" s="200">
        <f>TRUNC(('TARIFA ENTREGA A DIRECCION USD'!F3232-'TARIFA ENTREGA A DIRECCION USD'!D3232)/'TARIFA ENTREGA A DIRECCION USD'!D3232,3)</f>
        <v>0.436</v>
      </c>
      <c r="V3232" s="200">
        <f>TRUNC(('TARIFA ENTREGA A DIRECCION USD'!G3232-'TARIFA ENTREGA A DIRECCION USD'!D3232)/'TARIFA ENTREGA A DIRECCION USD'!D3232,3)</f>
        <v>0.96899999999999997</v>
      </c>
      <c r="X3232" s="142">
        <v>16.12</v>
      </c>
      <c r="Y3232" s="190">
        <v>3225</v>
      </c>
      <c r="Z3232" s="200">
        <v>0.55000000000000004</v>
      </c>
      <c r="AA3232" s="200">
        <v>0.13</v>
      </c>
      <c r="AB3232" s="200">
        <v>0.3</v>
      </c>
      <c r="AC3232" s="200">
        <v>0.85</v>
      </c>
      <c r="AL3232"/>
      <c r="AM3232"/>
      <c r="AN3232"/>
      <c r="AO3232"/>
      <c r="AP3232"/>
      <c r="AQ3232"/>
      <c r="AR3232"/>
      <c r="AS3232"/>
      <c r="AT3232"/>
      <c r="AU3232"/>
    </row>
    <row r="3233" spans="17:47" x14ac:dyDescent="0.2">
      <c r="Q3233" s="142">
        <f>TRUNC('TARIFA ENTREGA A DIRECCION USD'!D3234-'TARIFA ENTREGA A DIRECCION USD'!D3233,2)</f>
        <v>0.54</v>
      </c>
      <c r="R3233" s="190">
        <v>3226</v>
      </c>
      <c r="S3233" s="200">
        <f>TRUNC((('TARIFA ENTREGA A DIRECCION USD'!C3233-'TARIFA ENTREGA A DIRECCION USD'!D3233)/'TARIFA ENTREGA A DIRECCION USD'!D3233)+1,3)</f>
        <v>0.72399999999999998</v>
      </c>
      <c r="T3233" s="200">
        <f>TRUNC(('TARIFA ENTREGA A DIRECCION USD'!E3233-'TARIFA ENTREGA A DIRECCION USD'!D3233)/'TARIFA ENTREGA A DIRECCION USD'!D3233,3)</f>
        <v>0.26</v>
      </c>
      <c r="U3233" s="200">
        <f>TRUNC(('TARIFA ENTREGA A DIRECCION USD'!F3233-'TARIFA ENTREGA A DIRECCION USD'!D3233)/'TARIFA ENTREGA A DIRECCION USD'!D3233,3)</f>
        <v>0.436</v>
      </c>
      <c r="V3233" s="200">
        <f>TRUNC(('TARIFA ENTREGA A DIRECCION USD'!G3233-'TARIFA ENTREGA A DIRECCION USD'!D3233)/'TARIFA ENTREGA A DIRECCION USD'!D3233,3)</f>
        <v>0.96899999999999997</v>
      </c>
      <c r="X3233" s="142">
        <v>16.12</v>
      </c>
      <c r="Y3233" s="190">
        <v>3226</v>
      </c>
      <c r="Z3233" s="200">
        <v>0.55000000000000004</v>
      </c>
      <c r="AA3233" s="200">
        <v>0.13</v>
      </c>
      <c r="AB3233" s="200">
        <v>0.3</v>
      </c>
      <c r="AC3233" s="200">
        <v>0.85</v>
      </c>
      <c r="AL3233"/>
      <c r="AM3233"/>
      <c r="AN3233"/>
      <c r="AO3233"/>
      <c r="AP3233"/>
      <c r="AQ3233"/>
      <c r="AR3233"/>
      <c r="AS3233"/>
      <c r="AT3233"/>
      <c r="AU3233"/>
    </row>
    <row r="3234" spans="17:47" x14ac:dyDescent="0.2">
      <c r="Q3234" s="142">
        <f>TRUNC('TARIFA ENTREGA A DIRECCION USD'!D3235-'TARIFA ENTREGA A DIRECCION USD'!D3234,2)</f>
        <v>0.54</v>
      </c>
      <c r="R3234" s="190">
        <v>3227</v>
      </c>
      <c r="S3234" s="200">
        <f>TRUNC((('TARIFA ENTREGA A DIRECCION USD'!C3234-'TARIFA ENTREGA A DIRECCION USD'!D3234)/'TARIFA ENTREGA A DIRECCION USD'!D3234)+1,3)</f>
        <v>0.72399999999999998</v>
      </c>
      <c r="T3234" s="200">
        <f>TRUNC(('TARIFA ENTREGA A DIRECCION USD'!E3234-'TARIFA ENTREGA A DIRECCION USD'!D3234)/'TARIFA ENTREGA A DIRECCION USD'!D3234,3)</f>
        <v>0.26</v>
      </c>
      <c r="U3234" s="200">
        <f>TRUNC(('TARIFA ENTREGA A DIRECCION USD'!F3234-'TARIFA ENTREGA A DIRECCION USD'!D3234)/'TARIFA ENTREGA A DIRECCION USD'!D3234,3)</f>
        <v>0.436</v>
      </c>
      <c r="V3234" s="200">
        <f>TRUNC(('TARIFA ENTREGA A DIRECCION USD'!G3234-'TARIFA ENTREGA A DIRECCION USD'!D3234)/'TARIFA ENTREGA A DIRECCION USD'!D3234,3)</f>
        <v>0.96899999999999997</v>
      </c>
      <c r="X3234" s="142">
        <v>16.12</v>
      </c>
      <c r="Y3234" s="190">
        <v>3227</v>
      </c>
      <c r="Z3234" s="200">
        <v>0.55000000000000004</v>
      </c>
      <c r="AA3234" s="200">
        <v>0.13</v>
      </c>
      <c r="AB3234" s="200">
        <v>0.3</v>
      </c>
      <c r="AC3234" s="200">
        <v>0.85</v>
      </c>
      <c r="AL3234"/>
      <c r="AM3234"/>
      <c r="AN3234"/>
      <c r="AO3234"/>
      <c r="AP3234"/>
      <c r="AQ3234"/>
      <c r="AR3234"/>
      <c r="AS3234"/>
      <c r="AT3234"/>
      <c r="AU3234"/>
    </row>
    <row r="3235" spans="17:47" x14ac:dyDescent="0.2">
      <c r="Q3235" s="142">
        <f>TRUNC('TARIFA ENTREGA A DIRECCION USD'!D3236-'TARIFA ENTREGA A DIRECCION USD'!D3235,2)</f>
        <v>0.54</v>
      </c>
      <c r="R3235" s="190">
        <v>3228</v>
      </c>
      <c r="S3235" s="200">
        <f>TRUNC((('TARIFA ENTREGA A DIRECCION USD'!C3235-'TARIFA ENTREGA A DIRECCION USD'!D3235)/'TARIFA ENTREGA A DIRECCION USD'!D3235)+1,3)</f>
        <v>0.72399999999999998</v>
      </c>
      <c r="T3235" s="200">
        <f>TRUNC(('TARIFA ENTREGA A DIRECCION USD'!E3235-'TARIFA ENTREGA A DIRECCION USD'!D3235)/'TARIFA ENTREGA A DIRECCION USD'!D3235,3)</f>
        <v>0.26</v>
      </c>
      <c r="U3235" s="200">
        <f>TRUNC(('TARIFA ENTREGA A DIRECCION USD'!F3235-'TARIFA ENTREGA A DIRECCION USD'!D3235)/'TARIFA ENTREGA A DIRECCION USD'!D3235,3)</f>
        <v>0.436</v>
      </c>
      <c r="V3235" s="200">
        <f>TRUNC(('TARIFA ENTREGA A DIRECCION USD'!G3235-'TARIFA ENTREGA A DIRECCION USD'!D3235)/'TARIFA ENTREGA A DIRECCION USD'!D3235,3)</f>
        <v>0.96899999999999997</v>
      </c>
      <c r="X3235" s="142">
        <v>16.12</v>
      </c>
      <c r="Y3235" s="190">
        <v>3228</v>
      </c>
      <c r="Z3235" s="200">
        <v>0.55000000000000004</v>
      </c>
      <c r="AA3235" s="200">
        <v>0.13</v>
      </c>
      <c r="AB3235" s="200">
        <v>0.3</v>
      </c>
      <c r="AC3235" s="200">
        <v>0.85</v>
      </c>
      <c r="AL3235"/>
      <c r="AM3235"/>
      <c r="AN3235"/>
      <c r="AO3235"/>
      <c r="AP3235"/>
      <c r="AQ3235"/>
      <c r="AR3235"/>
      <c r="AS3235"/>
      <c r="AT3235"/>
      <c r="AU3235"/>
    </row>
    <row r="3236" spans="17:47" x14ac:dyDescent="0.2">
      <c r="Q3236" s="142">
        <f>TRUNC('TARIFA ENTREGA A DIRECCION USD'!D3237-'TARIFA ENTREGA A DIRECCION USD'!D3236,2)</f>
        <v>0.54</v>
      </c>
      <c r="R3236" s="190">
        <v>3229</v>
      </c>
      <c r="S3236" s="200">
        <f>TRUNC((('TARIFA ENTREGA A DIRECCION USD'!C3236-'TARIFA ENTREGA A DIRECCION USD'!D3236)/'TARIFA ENTREGA A DIRECCION USD'!D3236)+1,3)</f>
        <v>0.72399999999999998</v>
      </c>
      <c r="T3236" s="200">
        <f>TRUNC(('TARIFA ENTREGA A DIRECCION USD'!E3236-'TARIFA ENTREGA A DIRECCION USD'!D3236)/'TARIFA ENTREGA A DIRECCION USD'!D3236,3)</f>
        <v>0.26</v>
      </c>
      <c r="U3236" s="200">
        <f>TRUNC(('TARIFA ENTREGA A DIRECCION USD'!F3236-'TARIFA ENTREGA A DIRECCION USD'!D3236)/'TARIFA ENTREGA A DIRECCION USD'!D3236,3)</f>
        <v>0.436</v>
      </c>
      <c r="V3236" s="200">
        <f>TRUNC(('TARIFA ENTREGA A DIRECCION USD'!G3236-'TARIFA ENTREGA A DIRECCION USD'!D3236)/'TARIFA ENTREGA A DIRECCION USD'!D3236,3)</f>
        <v>0.96899999999999997</v>
      </c>
      <c r="X3236" s="142">
        <v>16.12</v>
      </c>
      <c r="Y3236" s="190">
        <v>3229</v>
      </c>
      <c r="Z3236" s="200">
        <v>0.55000000000000004</v>
      </c>
      <c r="AA3236" s="200">
        <v>0.13</v>
      </c>
      <c r="AB3236" s="200">
        <v>0.3</v>
      </c>
      <c r="AC3236" s="200">
        <v>0.85</v>
      </c>
      <c r="AL3236"/>
      <c r="AM3236"/>
      <c r="AN3236"/>
      <c r="AO3236"/>
      <c r="AP3236"/>
      <c r="AQ3236"/>
      <c r="AR3236"/>
      <c r="AS3236"/>
      <c r="AT3236"/>
      <c r="AU3236"/>
    </row>
    <row r="3237" spans="17:47" x14ac:dyDescent="0.2">
      <c r="Q3237" s="142">
        <f>TRUNC('TARIFA ENTREGA A DIRECCION USD'!D3238-'TARIFA ENTREGA A DIRECCION USD'!D3237,2)</f>
        <v>0.54</v>
      </c>
      <c r="R3237" s="190">
        <v>3230</v>
      </c>
      <c r="S3237" s="200">
        <f>TRUNC((('TARIFA ENTREGA A DIRECCION USD'!C3237-'TARIFA ENTREGA A DIRECCION USD'!D3237)/'TARIFA ENTREGA A DIRECCION USD'!D3237)+1,3)</f>
        <v>0.72399999999999998</v>
      </c>
      <c r="T3237" s="200">
        <f>TRUNC(('TARIFA ENTREGA A DIRECCION USD'!E3237-'TARIFA ENTREGA A DIRECCION USD'!D3237)/'TARIFA ENTREGA A DIRECCION USD'!D3237,3)</f>
        <v>0.26</v>
      </c>
      <c r="U3237" s="200">
        <f>TRUNC(('TARIFA ENTREGA A DIRECCION USD'!F3237-'TARIFA ENTREGA A DIRECCION USD'!D3237)/'TARIFA ENTREGA A DIRECCION USD'!D3237,3)</f>
        <v>0.436</v>
      </c>
      <c r="V3237" s="200">
        <f>TRUNC(('TARIFA ENTREGA A DIRECCION USD'!G3237-'TARIFA ENTREGA A DIRECCION USD'!D3237)/'TARIFA ENTREGA A DIRECCION USD'!D3237,3)</f>
        <v>0.96899999999999997</v>
      </c>
      <c r="X3237" s="142">
        <v>16.12</v>
      </c>
      <c r="Y3237" s="190">
        <v>3230</v>
      </c>
      <c r="Z3237" s="200">
        <v>0.55000000000000004</v>
      </c>
      <c r="AA3237" s="200">
        <v>0.13</v>
      </c>
      <c r="AB3237" s="200">
        <v>0.3</v>
      </c>
      <c r="AC3237" s="200">
        <v>0.85</v>
      </c>
      <c r="AL3237"/>
      <c r="AM3237"/>
      <c r="AN3237"/>
      <c r="AO3237"/>
      <c r="AP3237"/>
      <c r="AQ3237"/>
      <c r="AR3237"/>
      <c r="AS3237"/>
      <c r="AT3237"/>
      <c r="AU3237"/>
    </row>
    <row r="3238" spans="17:47" x14ac:dyDescent="0.2">
      <c r="Q3238" s="142">
        <f>TRUNC('TARIFA ENTREGA A DIRECCION USD'!D3239-'TARIFA ENTREGA A DIRECCION USD'!D3238,2)</f>
        <v>0.54</v>
      </c>
      <c r="R3238" s="190">
        <v>3231</v>
      </c>
      <c r="S3238" s="200">
        <f>TRUNC((('TARIFA ENTREGA A DIRECCION USD'!C3238-'TARIFA ENTREGA A DIRECCION USD'!D3238)/'TARIFA ENTREGA A DIRECCION USD'!D3238)+1,3)</f>
        <v>0.72399999999999998</v>
      </c>
      <c r="T3238" s="200">
        <f>TRUNC(('TARIFA ENTREGA A DIRECCION USD'!E3238-'TARIFA ENTREGA A DIRECCION USD'!D3238)/'TARIFA ENTREGA A DIRECCION USD'!D3238,3)</f>
        <v>0.26</v>
      </c>
      <c r="U3238" s="200">
        <f>TRUNC(('TARIFA ENTREGA A DIRECCION USD'!F3238-'TARIFA ENTREGA A DIRECCION USD'!D3238)/'TARIFA ENTREGA A DIRECCION USD'!D3238,3)</f>
        <v>0.436</v>
      </c>
      <c r="V3238" s="200">
        <f>TRUNC(('TARIFA ENTREGA A DIRECCION USD'!G3238-'TARIFA ENTREGA A DIRECCION USD'!D3238)/'TARIFA ENTREGA A DIRECCION USD'!D3238,3)</f>
        <v>0.96899999999999997</v>
      </c>
      <c r="X3238" s="142">
        <v>16.12</v>
      </c>
      <c r="Y3238" s="190">
        <v>3231</v>
      </c>
      <c r="Z3238" s="200">
        <v>0.55000000000000004</v>
      </c>
      <c r="AA3238" s="200">
        <v>0.13</v>
      </c>
      <c r="AB3238" s="200">
        <v>0.3</v>
      </c>
      <c r="AC3238" s="200">
        <v>0.85</v>
      </c>
      <c r="AL3238"/>
      <c r="AM3238"/>
      <c r="AN3238"/>
      <c r="AO3238"/>
      <c r="AP3238"/>
      <c r="AQ3238"/>
      <c r="AR3238"/>
      <c r="AS3238"/>
      <c r="AT3238"/>
      <c r="AU3238"/>
    </row>
    <row r="3239" spans="17:47" x14ac:dyDescent="0.2">
      <c r="Q3239" s="142">
        <f>TRUNC('TARIFA ENTREGA A DIRECCION USD'!D3240-'TARIFA ENTREGA A DIRECCION USD'!D3239,2)</f>
        <v>0.54</v>
      </c>
      <c r="R3239" s="190">
        <v>3232</v>
      </c>
      <c r="S3239" s="200">
        <f>TRUNC((('TARIFA ENTREGA A DIRECCION USD'!C3239-'TARIFA ENTREGA A DIRECCION USD'!D3239)/'TARIFA ENTREGA A DIRECCION USD'!D3239)+1,3)</f>
        <v>0.72399999999999998</v>
      </c>
      <c r="T3239" s="200">
        <f>TRUNC(('TARIFA ENTREGA A DIRECCION USD'!E3239-'TARIFA ENTREGA A DIRECCION USD'!D3239)/'TARIFA ENTREGA A DIRECCION USD'!D3239,3)</f>
        <v>0.26</v>
      </c>
      <c r="U3239" s="200">
        <f>TRUNC(('TARIFA ENTREGA A DIRECCION USD'!F3239-'TARIFA ENTREGA A DIRECCION USD'!D3239)/'TARIFA ENTREGA A DIRECCION USD'!D3239,3)</f>
        <v>0.436</v>
      </c>
      <c r="V3239" s="200">
        <f>TRUNC(('TARIFA ENTREGA A DIRECCION USD'!G3239-'TARIFA ENTREGA A DIRECCION USD'!D3239)/'TARIFA ENTREGA A DIRECCION USD'!D3239,3)</f>
        <v>0.96899999999999997</v>
      </c>
      <c r="X3239" s="142">
        <v>16.12</v>
      </c>
      <c r="Y3239" s="190">
        <v>3232</v>
      </c>
      <c r="Z3239" s="200">
        <v>0.55000000000000004</v>
      </c>
      <c r="AA3239" s="200">
        <v>0.13</v>
      </c>
      <c r="AB3239" s="200">
        <v>0.3</v>
      </c>
      <c r="AC3239" s="200">
        <v>0.85</v>
      </c>
      <c r="AL3239"/>
      <c r="AM3239"/>
      <c r="AN3239"/>
      <c r="AO3239"/>
      <c r="AP3239"/>
      <c r="AQ3239"/>
      <c r="AR3239"/>
      <c r="AS3239"/>
      <c r="AT3239"/>
      <c r="AU3239"/>
    </row>
    <row r="3240" spans="17:47" x14ac:dyDescent="0.2">
      <c r="Q3240" s="142">
        <f>TRUNC('TARIFA ENTREGA A DIRECCION USD'!D3241-'TARIFA ENTREGA A DIRECCION USD'!D3240,2)</f>
        <v>0.54</v>
      </c>
      <c r="R3240" s="190">
        <v>3233</v>
      </c>
      <c r="S3240" s="200">
        <f>TRUNC((('TARIFA ENTREGA A DIRECCION USD'!C3240-'TARIFA ENTREGA A DIRECCION USD'!D3240)/'TARIFA ENTREGA A DIRECCION USD'!D3240)+1,3)</f>
        <v>0.72399999999999998</v>
      </c>
      <c r="T3240" s="200">
        <f>TRUNC(('TARIFA ENTREGA A DIRECCION USD'!E3240-'TARIFA ENTREGA A DIRECCION USD'!D3240)/'TARIFA ENTREGA A DIRECCION USD'!D3240,3)</f>
        <v>0.26</v>
      </c>
      <c r="U3240" s="200">
        <f>TRUNC(('TARIFA ENTREGA A DIRECCION USD'!F3240-'TARIFA ENTREGA A DIRECCION USD'!D3240)/'TARIFA ENTREGA A DIRECCION USD'!D3240,3)</f>
        <v>0.436</v>
      </c>
      <c r="V3240" s="200">
        <f>TRUNC(('TARIFA ENTREGA A DIRECCION USD'!G3240-'TARIFA ENTREGA A DIRECCION USD'!D3240)/'TARIFA ENTREGA A DIRECCION USD'!D3240,3)</f>
        <v>0.96899999999999997</v>
      </c>
      <c r="X3240" s="142">
        <v>16.12</v>
      </c>
      <c r="Y3240" s="190">
        <v>3233</v>
      </c>
      <c r="Z3240" s="200">
        <v>0.55000000000000004</v>
      </c>
      <c r="AA3240" s="200">
        <v>0.13</v>
      </c>
      <c r="AB3240" s="200">
        <v>0.3</v>
      </c>
      <c r="AC3240" s="200">
        <v>0.85</v>
      </c>
      <c r="AL3240"/>
      <c r="AM3240"/>
      <c r="AN3240"/>
      <c r="AO3240"/>
      <c r="AP3240"/>
      <c r="AQ3240"/>
      <c r="AR3240"/>
      <c r="AS3240"/>
      <c r="AT3240"/>
      <c r="AU3240"/>
    </row>
    <row r="3241" spans="17:47" x14ac:dyDescent="0.2">
      <c r="Q3241" s="142">
        <f>TRUNC('TARIFA ENTREGA A DIRECCION USD'!D3242-'TARIFA ENTREGA A DIRECCION USD'!D3241,2)</f>
        <v>0.54</v>
      </c>
      <c r="R3241" s="190">
        <v>3234</v>
      </c>
      <c r="S3241" s="200">
        <f>TRUNC((('TARIFA ENTREGA A DIRECCION USD'!C3241-'TARIFA ENTREGA A DIRECCION USD'!D3241)/'TARIFA ENTREGA A DIRECCION USD'!D3241)+1,3)</f>
        <v>0.72399999999999998</v>
      </c>
      <c r="T3241" s="200">
        <f>TRUNC(('TARIFA ENTREGA A DIRECCION USD'!E3241-'TARIFA ENTREGA A DIRECCION USD'!D3241)/'TARIFA ENTREGA A DIRECCION USD'!D3241,3)</f>
        <v>0.26</v>
      </c>
      <c r="U3241" s="200">
        <f>TRUNC(('TARIFA ENTREGA A DIRECCION USD'!F3241-'TARIFA ENTREGA A DIRECCION USD'!D3241)/'TARIFA ENTREGA A DIRECCION USD'!D3241,3)</f>
        <v>0.436</v>
      </c>
      <c r="V3241" s="200">
        <f>TRUNC(('TARIFA ENTREGA A DIRECCION USD'!G3241-'TARIFA ENTREGA A DIRECCION USD'!D3241)/'TARIFA ENTREGA A DIRECCION USD'!D3241,3)</f>
        <v>0.96899999999999997</v>
      </c>
      <c r="X3241" s="142">
        <v>16.12</v>
      </c>
      <c r="Y3241" s="190">
        <v>3234</v>
      </c>
      <c r="Z3241" s="200">
        <v>0.55000000000000004</v>
      </c>
      <c r="AA3241" s="200">
        <v>0.13</v>
      </c>
      <c r="AB3241" s="200">
        <v>0.3</v>
      </c>
      <c r="AC3241" s="200">
        <v>0.85</v>
      </c>
      <c r="AL3241"/>
      <c r="AM3241"/>
      <c r="AN3241"/>
      <c r="AO3241"/>
      <c r="AP3241"/>
      <c r="AQ3241"/>
      <c r="AR3241"/>
      <c r="AS3241"/>
      <c r="AT3241"/>
      <c r="AU3241"/>
    </row>
    <row r="3242" spans="17:47" x14ac:dyDescent="0.2">
      <c r="Q3242" s="142">
        <f>TRUNC('TARIFA ENTREGA A DIRECCION USD'!D3243-'TARIFA ENTREGA A DIRECCION USD'!D3242,2)</f>
        <v>0.54</v>
      </c>
      <c r="R3242" s="190">
        <v>3235</v>
      </c>
      <c r="S3242" s="200">
        <f>TRUNC((('TARIFA ENTREGA A DIRECCION USD'!C3242-'TARIFA ENTREGA A DIRECCION USD'!D3242)/'TARIFA ENTREGA A DIRECCION USD'!D3242)+1,3)</f>
        <v>0.72399999999999998</v>
      </c>
      <c r="T3242" s="200">
        <f>TRUNC(('TARIFA ENTREGA A DIRECCION USD'!E3242-'TARIFA ENTREGA A DIRECCION USD'!D3242)/'TARIFA ENTREGA A DIRECCION USD'!D3242,3)</f>
        <v>0.26</v>
      </c>
      <c r="U3242" s="200">
        <f>TRUNC(('TARIFA ENTREGA A DIRECCION USD'!F3242-'TARIFA ENTREGA A DIRECCION USD'!D3242)/'TARIFA ENTREGA A DIRECCION USD'!D3242,3)</f>
        <v>0.436</v>
      </c>
      <c r="V3242" s="200">
        <f>TRUNC(('TARIFA ENTREGA A DIRECCION USD'!G3242-'TARIFA ENTREGA A DIRECCION USD'!D3242)/'TARIFA ENTREGA A DIRECCION USD'!D3242,3)</f>
        <v>0.96899999999999997</v>
      </c>
      <c r="X3242" s="142">
        <v>16.12</v>
      </c>
      <c r="Y3242" s="190">
        <v>3235</v>
      </c>
      <c r="Z3242" s="200">
        <v>0.55000000000000004</v>
      </c>
      <c r="AA3242" s="200">
        <v>0.13</v>
      </c>
      <c r="AB3242" s="200">
        <v>0.3</v>
      </c>
      <c r="AC3242" s="200">
        <v>0.85</v>
      </c>
      <c r="AL3242"/>
      <c r="AM3242"/>
      <c r="AN3242"/>
      <c r="AO3242"/>
      <c r="AP3242"/>
      <c r="AQ3242"/>
      <c r="AR3242"/>
      <c r="AS3242"/>
      <c r="AT3242"/>
      <c r="AU3242"/>
    </row>
    <row r="3243" spans="17:47" x14ac:dyDescent="0.2">
      <c r="Q3243" s="142">
        <f>TRUNC('TARIFA ENTREGA A DIRECCION USD'!D3244-'TARIFA ENTREGA A DIRECCION USD'!D3243,2)</f>
        <v>0.54</v>
      </c>
      <c r="R3243" s="190">
        <v>3236</v>
      </c>
      <c r="S3243" s="200">
        <f>TRUNC((('TARIFA ENTREGA A DIRECCION USD'!C3243-'TARIFA ENTREGA A DIRECCION USD'!D3243)/'TARIFA ENTREGA A DIRECCION USD'!D3243)+1,3)</f>
        <v>0.72399999999999998</v>
      </c>
      <c r="T3243" s="200">
        <f>TRUNC(('TARIFA ENTREGA A DIRECCION USD'!E3243-'TARIFA ENTREGA A DIRECCION USD'!D3243)/'TARIFA ENTREGA A DIRECCION USD'!D3243,3)</f>
        <v>0.26</v>
      </c>
      <c r="U3243" s="200">
        <f>TRUNC(('TARIFA ENTREGA A DIRECCION USD'!F3243-'TARIFA ENTREGA A DIRECCION USD'!D3243)/'TARIFA ENTREGA A DIRECCION USD'!D3243,3)</f>
        <v>0.436</v>
      </c>
      <c r="V3243" s="200">
        <f>TRUNC(('TARIFA ENTREGA A DIRECCION USD'!G3243-'TARIFA ENTREGA A DIRECCION USD'!D3243)/'TARIFA ENTREGA A DIRECCION USD'!D3243,3)</f>
        <v>0.96899999999999997</v>
      </c>
      <c r="X3243" s="142">
        <v>16.12</v>
      </c>
      <c r="Y3243" s="190">
        <v>3236</v>
      </c>
      <c r="Z3243" s="200">
        <v>0.55000000000000004</v>
      </c>
      <c r="AA3243" s="200">
        <v>0.13</v>
      </c>
      <c r="AB3243" s="200">
        <v>0.3</v>
      </c>
      <c r="AC3243" s="200">
        <v>0.85</v>
      </c>
      <c r="AL3243"/>
      <c r="AM3243"/>
      <c r="AN3243"/>
      <c r="AO3243"/>
      <c r="AP3243"/>
      <c r="AQ3243"/>
      <c r="AR3243"/>
      <c r="AS3243"/>
      <c r="AT3243"/>
      <c r="AU3243"/>
    </row>
    <row r="3244" spans="17:47" x14ac:dyDescent="0.2">
      <c r="Q3244" s="142">
        <f>TRUNC('TARIFA ENTREGA A DIRECCION USD'!D3245-'TARIFA ENTREGA A DIRECCION USD'!D3244,2)</f>
        <v>0.54</v>
      </c>
      <c r="R3244" s="190">
        <v>3237</v>
      </c>
      <c r="S3244" s="200">
        <f>TRUNC((('TARIFA ENTREGA A DIRECCION USD'!C3244-'TARIFA ENTREGA A DIRECCION USD'!D3244)/'TARIFA ENTREGA A DIRECCION USD'!D3244)+1,3)</f>
        <v>0.72399999999999998</v>
      </c>
      <c r="T3244" s="200">
        <f>TRUNC(('TARIFA ENTREGA A DIRECCION USD'!E3244-'TARIFA ENTREGA A DIRECCION USD'!D3244)/'TARIFA ENTREGA A DIRECCION USD'!D3244,3)</f>
        <v>0.26</v>
      </c>
      <c r="U3244" s="200">
        <f>TRUNC(('TARIFA ENTREGA A DIRECCION USD'!F3244-'TARIFA ENTREGA A DIRECCION USD'!D3244)/'TARIFA ENTREGA A DIRECCION USD'!D3244,3)</f>
        <v>0.436</v>
      </c>
      <c r="V3244" s="200">
        <f>TRUNC(('TARIFA ENTREGA A DIRECCION USD'!G3244-'TARIFA ENTREGA A DIRECCION USD'!D3244)/'TARIFA ENTREGA A DIRECCION USD'!D3244,3)</f>
        <v>0.96899999999999997</v>
      </c>
      <c r="X3244" s="142">
        <v>16.12</v>
      </c>
      <c r="Y3244" s="190">
        <v>3237</v>
      </c>
      <c r="Z3244" s="200">
        <v>0.55000000000000004</v>
      </c>
      <c r="AA3244" s="200">
        <v>0.13</v>
      </c>
      <c r="AB3244" s="200">
        <v>0.3</v>
      </c>
      <c r="AC3244" s="200">
        <v>0.85</v>
      </c>
      <c r="AL3244"/>
      <c r="AM3244"/>
      <c r="AN3244"/>
      <c r="AO3244"/>
      <c r="AP3244"/>
      <c r="AQ3244"/>
      <c r="AR3244"/>
      <c r="AS3244"/>
      <c r="AT3244"/>
      <c r="AU3244"/>
    </row>
    <row r="3245" spans="17:47" x14ac:dyDescent="0.2">
      <c r="Q3245" s="142">
        <f>TRUNC('TARIFA ENTREGA A DIRECCION USD'!D3246-'TARIFA ENTREGA A DIRECCION USD'!D3245,2)</f>
        <v>0.54</v>
      </c>
      <c r="R3245" s="190">
        <v>3238</v>
      </c>
      <c r="S3245" s="200">
        <f>TRUNC((('TARIFA ENTREGA A DIRECCION USD'!C3245-'TARIFA ENTREGA A DIRECCION USD'!D3245)/'TARIFA ENTREGA A DIRECCION USD'!D3245)+1,3)</f>
        <v>0.72399999999999998</v>
      </c>
      <c r="T3245" s="200">
        <f>TRUNC(('TARIFA ENTREGA A DIRECCION USD'!E3245-'TARIFA ENTREGA A DIRECCION USD'!D3245)/'TARIFA ENTREGA A DIRECCION USD'!D3245,3)</f>
        <v>0.26</v>
      </c>
      <c r="U3245" s="200">
        <f>TRUNC(('TARIFA ENTREGA A DIRECCION USD'!F3245-'TARIFA ENTREGA A DIRECCION USD'!D3245)/'TARIFA ENTREGA A DIRECCION USD'!D3245,3)</f>
        <v>0.436</v>
      </c>
      <c r="V3245" s="200">
        <f>TRUNC(('TARIFA ENTREGA A DIRECCION USD'!G3245-'TARIFA ENTREGA A DIRECCION USD'!D3245)/'TARIFA ENTREGA A DIRECCION USD'!D3245,3)</f>
        <v>0.96899999999999997</v>
      </c>
      <c r="X3245" s="142">
        <v>16.12</v>
      </c>
      <c r="Y3245" s="190">
        <v>3238</v>
      </c>
      <c r="Z3245" s="200">
        <v>0.55000000000000004</v>
      </c>
      <c r="AA3245" s="200">
        <v>0.13</v>
      </c>
      <c r="AB3245" s="200">
        <v>0.3</v>
      </c>
      <c r="AC3245" s="200">
        <v>0.85</v>
      </c>
      <c r="AL3245"/>
      <c r="AM3245"/>
      <c r="AN3245"/>
      <c r="AO3245"/>
      <c r="AP3245"/>
      <c r="AQ3245"/>
      <c r="AR3245"/>
      <c r="AS3245"/>
      <c r="AT3245"/>
      <c r="AU3245"/>
    </row>
    <row r="3246" spans="17:47" x14ac:dyDescent="0.2">
      <c r="Q3246" s="142">
        <f>TRUNC('TARIFA ENTREGA A DIRECCION USD'!D3247-'TARIFA ENTREGA A DIRECCION USD'!D3246,2)</f>
        <v>0.54</v>
      </c>
      <c r="R3246" s="190">
        <v>3239</v>
      </c>
      <c r="S3246" s="200">
        <f>TRUNC((('TARIFA ENTREGA A DIRECCION USD'!C3246-'TARIFA ENTREGA A DIRECCION USD'!D3246)/'TARIFA ENTREGA A DIRECCION USD'!D3246)+1,3)</f>
        <v>0.72399999999999998</v>
      </c>
      <c r="T3246" s="200">
        <f>TRUNC(('TARIFA ENTREGA A DIRECCION USD'!E3246-'TARIFA ENTREGA A DIRECCION USD'!D3246)/'TARIFA ENTREGA A DIRECCION USD'!D3246,3)</f>
        <v>0.26</v>
      </c>
      <c r="U3246" s="200">
        <f>TRUNC(('TARIFA ENTREGA A DIRECCION USD'!F3246-'TARIFA ENTREGA A DIRECCION USD'!D3246)/'TARIFA ENTREGA A DIRECCION USD'!D3246,3)</f>
        <v>0.436</v>
      </c>
      <c r="V3246" s="200">
        <f>TRUNC(('TARIFA ENTREGA A DIRECCION USD'!G3246-'TARIFA ENTREGA A DIRECCION USD'!D3246)/'TARIFA ENTREGA A DIRECCION USD'!D3246,3)</f>
        <v>0.96899999999999997</v>
      </c>
      <c r="X3246" s="142">
        <v>16.12</v>
      </c>
      <c r="Y3246" s="190">
        <v>3239</v>
      </c>
      <c r="Z3246" s="200">
        <v>0.55000000000000004</v>
      </c>
      <c r="AA3246" s="200">
        <v>0.13</v>
      </c>
      <c r="AB3246" s="200">
        <v>0.3</v>
      </c>
      <c r="AC3246" s="200">
        <v>0.85</v>
      </c>
      <c r="AL3246"/>
      <c r="AM3246"/>
      <c r="AN3246"/>
      <c r="AO3246"/>
      <c r="AP3246"/>
      <c r="AQ3246"/>
      <c r="AR3246"/>
      <c r="AS3246"/>
      <c r="AT3246"/>
      <c r="AU3246"/>
    </row>
    <row r="3247" spans="17:47" x14ac:dyDescent="0.2">
      <c r="Q3247" s="142">
        <f>TRUNC('TARIFA ENTREGA A DIRECCION USD'!D3248-'TARIFA ENTREGA A DIRECCION USD'!D3247,2)</f>
        <v>0.54</v>
      </c>
      <c r="R3247" s="190">
        <v>3240</v>
      </c>
      <c r="S3247" s="200">
        <f>TRUNC((('TARIFA ENTREGA A DIRECCION USD'!C3247-'TARIFA ENTREGA A DIRECCION USD'!D3247)/'TARIFA ENTREGA A DIRECCION USD'!D3247)+1,3)</f>
        <v>0.72399999999999998</v>
      </c>
      <c r="T3247" s="200">
        <f>TRUNC(('TARIFA ENTREGA A DIRECCION USD'!E3247-'TARIFA ENTREGA A DIRECCION USD'!D3247)/'TARIFA ENTREGA A DIRECCION USD'!D3247,3)</f>
        <v>0.26</v>
      </c>
      <c r="U3247" s="200">
        <f>TRUNC(('TARIFA ENTREGA A DIRECCION USD'!F3247-'TARIFA ENTREGA A DIRECCION USD'!D3247)/'TARIFA ENTREGA A DIRECCION USD'!D3247,3)</f>
        <v>0.436</v>
      </c>
      <c r="V3247" s="200">
        <f>TRUNC(('TARIFA ENTREGA A DIRECCION USD'!G3247-'TARIFA ENTREGA A DIRECCION USD'!D3247)/'TARIFA ENTREGA A DIRECCION USD'!D3247,3)</f>
        <v>0.96899999999999997</v>
      </c>
      <c r="X3247" s="142">
        <v>16.12</v>
      </c>
      <c r="Y3247" s="190">
        <v>3240</v>
      </c>
      <c r="Z3247" s="200">
        <v>0.55000000000000004</v>
      </c>
      <c r="AA3247" s="200">
        <v>0.13</v>
      </c>
      <c r="AB3247" s="200">
        <v>0.3</v>
      </c>
      <c r="AC3247" s="200">
        <v>0.85</v>
      </c>
      <c r="AL3247"/>
      <c r="AM3247"/>
      <c r="AN3247"/>
      <c r="AO3247"/>
      <c r="AP3247"/>
      <c r="AQ3247"/>
      <c r="AR3247"/>
      <c r="AS3247"/>
      <c r="AT3247"/>
      <c r="AU3247"/>
    </row>
    <row r="3248" spans="17:47" x14ac:dyDescent="0.2">
      <c r="Q3248" s="142">
        <f>TRUNC('TARIFA ENTREGA A DIRECCION USD'!D3249-'TARIFA ENTREGA A DIRECCION USD'!D3248,2)</f>
        <v>0.54</v>
      </c>
      <c r="R3248" s="190">
        <v>3241</v>
      </c>
      <c r="S3248" s="200">
        <f>TRUNC((('TARIFA ENTREGA A DIRECCION USD'!C3248-'TARIFA ENTREGA A DIRECCION USD'!D3248)/'TARIFA ENTREGA A DIRECCION USD'!D3248)+1,3)</f>
        <v>0.72399999999999998</v>
      </c>
      <c r="T3248" s="200">
        <f>TRUNC(('TARIFA ENTREGA A DIRECCION USD'!E3248-'TARIFA ENTREGA A DIRECCION USD'!D3248)/'TARIFA ENTREGA A DIRECCION USD'!D3248,3)</f>
        <v>0.26</v>
      </c>
      <c r="U3248" s="200">
        <f>TRUNC(('TARIFA ENTREGA A DIRECCION USD'!F3248-'TARIFA ENTREGA A DIRECCION USD'!D3248)/'TARIFA ENTREGA A DIRECCION USD'!D3248,3)</f>
        <v>0.436</v>
      </c>
      <c r="V3248" s="200">
        <f>TRUNC(('TARIFA ENTREGA A DIRECCION USD'!G3248-'TARIFA ENTREGA A DIRECCION USD'!D3248)/'TARIFA ENTREGA A DIRECCION USD'!D3248,3)</f>
        <v>0.96899999999999997</v>
      </c>
      <c r="X3248" s="142">
        <v>16.12</v>
      </c>
      <c r="Y3248" s="190">
        <v>3241</v>
      </c>
      <c r="Z3248" s="200">
        <v>0.55000000000000004</v>
      </c>
      <c r="AA3248" s="200">
        <v>0.13</v>
      </c>
      <c r="AB3248" s="200">
        <v>0.3</v>
      </c>
      <c r="AC3248" s="200">
        <v>0.85</v>
      </c>
      <c r="AL3248"/>
      <c r="AM3248"/>
      <c r="AN3248"/>
      <c r="AO3248"/>
      <c r="AP3248"/>
      <c r="AQ3248"/>
      <c r="AR3248"/>
      <c r="AS3248"/>
      <c r="AT3248"/>
      <c r="AU3248"/>
    </row>
    <row r="3249" spans="17:47" x14ac:dyDescent="0.2">
      <c r="Q3249" s="142">
        <f>TRUNC('TARIFA ENTREGA A DIRECCION USD'!D3250-'TARIFA ENTREGA A DIRECCION USD'!D3249,2)</f>
        <v>0.54</v>
      </c>
      <c r="R3249" s="190">
        <v>3242</v>
      </c>
      <c r="S3249" s="200">
        <f>TRUNC((('TARIFA ENTREGA A DIRECCION USD'!C3249-'TARIFA ENTREGA A DIRECCION USD'!D3249)/'TARIFA ENTREGA A DIRECCION USD'!D3249)+1,3)</f>
        <v>0.72399999999999998</v>
      </c>
      <c r="T3249" s="200">
        <f>TRUNC(('TARIFA ENTREGA A DIRECCION USD'!E3249-'TARIFA ENTREGA A DIRECCION USD'!D3249)/'TARIFA ENTREGA A DIRECCION USD'!D3249,3)</f>
        <v>0.26</v>
      </c>
      <c r="U3249" s="200">
        <f>TRUNC(('TARIFA ENTREGA A DIRECCION USD'!F3249-'TARIFA ENTREGA A DIRECCION USD'!D3249)/'TARIFA ENTREGA A DIRECCION USD'!D3249,3)</f>
        <v>0.436</v>
      </c>
      <c r="V3249" s="200">
        <f>TRUNC(('TARIFA ENTREGA A DIRECCION USD'!G3249-'TARIFA ENTREGA A DIRECCION USD'!D3249)/'TARIFA ENTREGA A DIRECCION USD'!D3249,3)</f>
        <v>0.96899999999999997</v>
      </c>
      <c r="X3249" s="142">
        <v>16.12</v>
      </c>
      <c r="Y3249" s="190">
        <v>3242</v>
      </c>
      <c r="Z3249" s="200">
        <v>0.55000000000000004</v>
      </c>
      <c r="AA3249" s="200">
        <v>0.13</v>
      </c>
      <c r="AB3249" s="200">
        <v>0.3</v>
      </c>
      <c r="AC3249" s="200">
        <v>0.85</v>
      </c>
      <c r="AL3249"/>
      <c r="AM3249"/>
      <c r="AN3249"/>
      <c r="AO3249"/>
      <c r="AP3249"/>
      <c r="AQ3249"/>
      <c r="AR3249"/>
      <c r="AS3249"/>
      <c r="AT3249"/>
      <c r="AU3249"/>
    </row>
    <row r="3250" spans="17:47" x14ac:dyDescent="0.2">
      <c r="Q3250" s="142">
        <f>TRUNC('TARIFA ENTREGA A DIRECCION USD'!D3251-'TARIFA ENTREGA A DIRECCION USD'!D3250,2)</f>
        <v>0.54</v>
      </c>
      <c r="R3250" s="190">
        <v>3243</v>
      </c>
      <c r="S3250" s="200">
        <f>TRUNC((('TARIFA ENTREGA A DIRECCION USD'!C3250-'TARIFA ENTREGA A DIRECCION USD'!D3250)/'TARIFA ENTREGA A DIRECCION USD'!D3250)+1,3)</f>
        <v>0.72399999999999998</v>
      </c>
      <c r="T3250" s="200">
        <f>TRUNC(('TARIFA ENTREGA A DIRECCION USD'!E3250-'TARIFA ENTREGA A DIRECCION USD'!D3250)/'TARIFA ENTREGA A DIRECCION USD'!D3250,3)</f>
        <v>0.26</v>
      </c>
      <c r="U3250" s="200">
        <f>TRUNC(('TARIFA ENTREGA A DIRECCION USD'!F3250-'TARIFA ENTREGA A DIRECCION USD'!D3250)/'TARIFA ENTREGA A DIRECCION USD'!D3250,3)</f>
        <v>0.436</v>
      </c>
      <c r="V3250" s="200">
        <f>TRUNC(('TARIFA ENTREGA A DIRECCION USD'!G3250-'TARIFA ENTREGA A DIRECCION USD'!D3250)/'TARIFA ENTREGA A DIRECCION USD'!D3250,3)</f>
        <v>0.96899999999999997</v>
      </c>
      <c r="X3250" s="142">
        <v>16.12</v>
      </c>
      <c r="Y3250" s="190">
        <v>3243</v>
      </c>
      <c r="Z3250" s="200">
        <v>0.55000000000000004</v>
      </c>
      <c r="AA3250" s="200">
        <v>0.13</v>
      </c>
      <c r="AB3250" s="200">
        <v>0.3</v>
      </c>
      <c r="AC3250" s="200">
        <v>0.85</v>
      </c>
      <c r="AL3250"/>
      <c r="AM3250"/>
      <c r="AN3250"/>
      <c r="AO3250"/>
      <c r="AP3250"/>
      <c r="AQ3250"/>
      <c r="AR3250"/>
      <c r="AS3250"/>
      <c r="AT3250"/>
      <c r="AU3250"/>
    </row>
    <row r="3251" spans="17:47" x14ac:dyDescent="0.2">
      <c r="Q3251" s="142">
        <f>TRUNC('TARIFA ENTREGA A DIRECCION USD'!D3252-'TARIFA ENTREGA A DIRECCION USD'!D3251,2)</f>
        <v>0.54</v>
      </c>
      <c r="R3251" s="190">
        <v>3244</v>
      </c>
      <c r="S3251" s="200">
        <f>TRUNC((('TARIFA ENTREGA A DIRECCION USD'!C3251-'TARIFA ENTREGA A DIRECCION USD'!D3251)/'TARIFA ENTREGA A DIRECCION USD'!D3251)+1,3)</f>
        <v>0.72399999999999998</v>
      </c>
      <c r="T3251" s="200">
        <f>TRUNC(('TARIFA ENTREGA A DIRECCION USD'!E3251-'TARIFA ENTREGA A DIRECCION USD'!D3251)/'TARIFA ENTREGA A DIRECCION USD'!D3251,3)</f>
        <v>0.26</v>
      </c>
      <c r="U3251" s="200">
        <f>TRUNC(('TARIFA ENTREGA A DIRECCION USD'!F3251-'TARIFA ENTREGA A DIRECCION USD'!D3251)/'TARIFA ENTREGA A DIRECCION USD'!D3251,3)</f>
        <v>0.436</v>
      </c>
      <c r="V3251" s="200">
        <f>TRUNC(('TARIFA ENTREGA A DIRECCION USD'!G3251-'TARIFA ENTREGA A DIRECCION USD'!D3251)/'TARIFA ENTREGA A DIRECCION USD'!D3251,3)</f>
        <v>0.96899999999999997</v>
      </c>
      <c r="X3251" s="142">
        <v>16.12</v>
      </c>
      <c r="Y3251" s="190">
        <v>3244</v>
      </c>
      <c r="Z3251" s="200">
        <v>0.55000000000000004</v>
      </c>
      <c r="AA3251" s="200">
        <v>0.13</v>
      </c>
      <c r="AB3251" s="200">
        <v>0.3</v>
      </c>
      <c r="AC3251" s="200">
        <v>0.85</v>
      </c>
      <c r="AL3251"/>
      <c r="AM3251"/>
      <c r="AN3251"/>
      <c r="AO3251"/>
      <c r="AP3251"/>
      <c r="AQ3251"/>
      <c r="AR3251"/>
      <c r="AS3251"/>
      <c r="AT3251"/>
      <c r="AU3251"/>
    </row>
    <row r="3252" spans="17:47" x14ac:dyDescent="0.2">
      <c r="Q3252" s="142">
        <f>TRUNC('TARIFA ENTREGA A DIRECCION USD'!D3253-'TARIFA ENTREGA A DIRECCION USD'!D3252,2)</f>
        <v>0.54</v>
      </c>
      <c r="R3252" s="190">
        <v>3245</v>
      </c>
      <c r="S3252" s="200">
        <f>TRUNC((('TARIFA ENTREGA A DIRECCION USD'!C3252-'TARIFA ENTREGA A DIRECCION USD'!D3252)/'TARIFA ENTREGA A DIRECCION USD'!D3252)+1,3)</f>
        <v>0.72399999999999998</v>
      </c>
      <c r="T3252" s="200">
        <f>TRUNC(('TARIFA ENTREGA A DIRECCION USD'!E3252-'TARIFA ENTREGA A DIRECCION USD'!D3252)/'TARIFA ENTREGA A DIRECCION USD'!D3252,3)</f>
        <v>0.26</v>
      </c>
      <c r="U3252" s="200">
        <f>TRUNC(('TARIFA ENTREGA A DIRECCION USD'!F3252-'TARIFA ENTREGA A DIRECCION USD'!D3252)/'TARIFA ENTREGA A DIRECCION USD'!D3252,3)</f>
        <v>0.436</v>
      </c>
      <c r="V3252" s="200">
        <f>TRUNC(('TARIFA ENTREGA A DIRECCION USD'!G3252-'TARIFA ENTREGA A DIRECCION USD'!D3252)/'TARIFA ENTREGA A DIRECCION USD'!D3252,3)</f>
        <v>0.96899999999999997</v>
      </c>
      <c r="X3252" s="142">
        <v>16.12</v>
      </c>
      <c r="Y3252" s="190">
        <v>3245</v>
      </c>
      <c r="Z3252" s="200">
        <v>0.55000000000000004</v>
      </c>
      <c r="AA3252" s="200">
        <v>0.13</v>
      </c>
      <c r="AB3252" s="200">
        <v>0.3</v>
      </c>
      <c r="AC3252" s="200">
        <v>0.85</v>
      </c>
      <c r="AL3252"/>
      <c r="AM3252"/>
      <c r="AN3252"/>
      <c r="AO3252"/>
      <c r="AP3252"/>
      <c r="AQ3252"/>
      <c r="AR3252"/>
      <c r="AS3252"/>
      <c r="AT3252"/>
      <c r="AU3252"/>
    </row>
    <row r="3253" spans="17:47" x14ac:dyDescent="0.2">
      <c r="Q3253" s="142">
        <f>TRUNC('TARIFA ENTREGA A DIRECCION USD'!D3254-'TARIFA ENTREGA A DIRECCION USD'!D3253,2)</f>
        <v>0.54</v>
      </c>
      <c r="R3253" s="190">
        <v>3246</v>
      </c>
      <c r="S3253" s="200">
        <f>TRUNC((('TARIFA ENTREGA A DIRECCION USD'!C3253-'TARIFA ENTREGA A DIRECCION USD'!D3253)/'TARIFA ENTREGA A DIRECCION USD'!D3253)+1,3)</f>
        <v>0.72399999999999998</v>
      </c>
      <c r="T3253" s="200">
        <f>TRUNC(('TARIFA ENTREGA A DIRECCION USD'!E3253-'TARIFA ENTREGA A DIRECCION USD'!D3253)/'TARIFA ENTREGA A DIRECCION USD'!D3253,3)</f>
        <v>0.26</v>
      </c>
      <c r="U3253" s="200">
        <f>TRUNC(('TARIFA ENTREGA A DIRECCION USD'!F3253-'TARIFA ENTREGA A DIRECCION USD'!D3253)/'TARIFA ENTREGA A DIRECCION USD'!D3253,3)</f>
        <v>0.436</v>
      </c>
      <c r="V3253" s="200">
        <f>TRUNC(('TARIFA ENTREGA A DIRECCION USD'!G3253-'TARIFA ENTREGA A DIRECCION USD'!D3253)/'TARIFA ENTREGA A DIRECCION USD'!D3253,3)</f>
        <v>0.96899999999999997</v>
      </c>
      <c r="X3253" s="142">
        <v>16.12</v>
      </c>
      <c r="Y3253" s="190">
        <v>3246</v>
      </c>
      <c r="Z3253" s="200">
        <v>0.55000000000000004</v>
      </c>
      <c r="AA3253" s="200">
        <v>0.13</v>
      </c>
      <c r="AB3253" s="200">
        <v>0.3</v>
      </c>
      <c r="AC3253" s="200">
        <v>0.85</v>
      </c>
      <c r="AL3253"/>
      <c r="AM3253"/>
      <c r="AN3253"/>
      <c r="AO3253"/>
      <c r="AP3253"/>
      <c r="AQ3253"/>
      <c r="AR3253"/>
      <c r="AS3253"/>
      <c r="AT3253"/>
      <c r="AU3253"/>
    </row>
    <row r="3254" spans="17:47" x14ac:dyDescent="0.2">
      <c r="Q3254" s="142">
        <f>TRUNC('TARIFA ENTREGA A DIRECCION USD'!D3255-'TARIFA ENTREGA A DIRECCION USD'!D3254,2)</f>
        <v>0.54</v>
      </c>
      <c r="R3254" s="190">
        <v>3247</v>
      </c>
      <c r="S3254" s="200">
        <f>TRUNC((('TARIFA ENTREGA A DIRECCION USD'!C3254-'TARIFA ENTREGA A DIRECCION USD'!D3254)/'TARIFA ENTREGA A DIRECCION USD'!D3254)+1,3)</f>
        <v>0.72399999999999998</v>
      </c>
      <c r="T3254" s="200">
        <f>TRUNC(('TARIFA ENTREGA A DIRECCION USD'!E3254-'TARIFA ENTREGA A DIRECCION USD'!D3254)/'TARIFA ENTREGA A DIRECCION USD'!D3254,3)</f>
        <v>0.26</v>
      </c>
      <c r="U3254" s="200">
        <f>TRUNC(('TARIFA ENTREGA A DIRECCION USD'!F3254-'TARIFA ENTREGA A DIRECCION USD'!D3254)/'TARIFA ENTREGA A DIRECCION USD'!D3254,3)</f>
        <v>0.436</v>
      </c>
      <c r="V3254" s="200">
        <f>TRUNC(('TARIFA ENTREGA A DIRECCION USD'!G3254-'TARIFA ENTREGA A DIRECCION USD'!D3254)/'TARIFA ENTREGA A DIRECCION USD'!D3254,3)</f>
        <v>0.96899999999999997</v>
      </c>
      <c r="X3254" s="142">
        <v>16.12</v>
      </c>
      <c r="Y3254" s="190">
        <v>3247</v>
      </c>
      <c r="Z3254" s="200">
        <v>0.55000000000000004</v>
      </c>
      <c r="AA3254" s="200">
        <v>0.13</v>
      </c>
      <c r="AB3254" s="200">
        <v>0.3</v>
      </c>
      <c r="AC3254" s="200">
        <v>0.85</v>
      </c>
      <c r="AL3254"/>
      <c r="AM3254"/>
      <c r="AN3254"/>
      <c r="AO3254"/>
      <c r="AP3254"/>
      <c r="AQ3254"/>
      <c r="AR3254"/>
      <c r="AS3254"/>
      <c r="AT3254"/>
      <c r="AU3254"/>
    </row>
    <row r="3255" spans="17:47" x14ac:dyDescent="0.2">
      <c r="Q3255" s="142">
        <f>TRUNC('TARIFA ENTREGA A DIRECCION USD'!D3256-'TARIFA ENTREGA A DIRECCION USD'!D3255,2)</f>
        <v>0.54</v>
      </c>
      <c r="R3255" s="190">
        <v>3248</v>
      </c>
      <c r="S3255" s="200">
        <f>TRUNC((('TARIFA ENTREGA A DIRECCION USD'!C3255-'TARIFA ENTREGA A DIRECCION USD'!D3255)/'TARIFA ENTREGA A DIRECCION USD'!D3255)+1,3)</f>
        <v>0.72399999999999998</v>
      </c>
      <c r="T3255" s="200">
        <f>TRUNC(('TARIFA ENTREGA A DIRECCION USD'!E3255-'TARIFA ENTREGA A DIRECCION USD'!D3255)/'TARIFA ENTREGA A DIRECCION USD'!D3255,3)</f>
        <v>0.26</v>
      </c>
      <c r="U3255" s="200">
        <f>TRUNC(('TARIFA ENTREGA A DIRECCION USD'!F3255-'TARIFA ENTREGA A DIRECCION USD'!D3255)/'TARIFA ENTREGA A DIRECCION USD'!D3255,3)</f>
        <v>0.436</v>
      </c>
      <c r="V3255" s="200">
        <f>TRUNC(('TARIFA ENTREGA A DIRECCION USD'!G3255-'TARIFA ENTREGA A DIRECCION USD'!D3255)/'TARIFA ENTREGA A DIRECCION USD'!D3255,3)</f>
        <v>0.96899999999999997</v>
      </c>
      <c r="X3255" s="142">
        <v>16.12</v>
      </c>
      <c r="Y3255" s="190">
        <v>3248</v>
      </c>
      <c r="Z3255" s="200">
        <v>0.55000000000000004</v>
      </c>
      <c r="AA3255" s="200">
        <v>0.13</v>
      </c>
      <c r="AB3255" s="200">
        <v>0.3</v>
      </c>
      <c r="AC3255" s="200">
        <v>0.85</v>
      </c>
      <c r="AL3255"/>
      <c r="AM3255"/>
      <c r="AN3255"/>
      <c r="AO3255"/>
      <c r="AP3255"/>
      <c r="AQ3255"/>
      <c r="AR3255"/>
      <c r="AS3255"/>
      <c r="AT3255"/>
      <c r="AU3255"/>
    </row>
    <row r="3256" spans="17:47" x14ac:dyDescent="0.2">
      <c r="Q3256" s="142">
        <f>TRUNC('TARIFA ENTREGA A DIRECCION USD'!D3257-'TARIFA ENTREGA A DIRECCION USD'!D3256,2)</f>
        <v>0.54</v>
      </c>
      <c r="R3256" s="190">
        <v>3249</v>
      </c>
      <c r="S3256" s="200">
        <f>TRUNC((('TARIFA ENTREGA A DIRECCION USD'!C3256-'TARIFA ENTREGA A DIRECCION USD'!D3256)/'TARIFA ENTREGA A DIRECCION USD'!D3256)+1,3)</f>
        <v>0.72399999999999998</v>
      </c>
      <c r="T3256" s="200">
        <f>TRUNC(('TARIFA ENTREGA A DIRECCION USD'!E3256-'TARIFA ENTREGA A DIRECCION USD'!D3256)/'TARIFA ENTREGA A DIRECCION USD'!D3256,3)</f>
        <v>0.26</v>
      </c>
      <c r="U3256" s="200">
        <f>TRUNC(('TARIFA ENTREGA A DIRECCION USD'!F3256-'TARIFA ENTREGA A DIRECCION USD'!D3256)/'TARIFA ENTREGA A DIRECCION USD'!D3256,3)</f>
        <v>0.436</v>
      </c>
      <c r="V3256" s="200">
        <f>TRUNC(('TARIFA ENTREGA A DIRECCION USD'!G3256-'TARIFA ENTREGA A DIRECCION USD'!D3256)/'TARIFA ENTREGA A DIRECCION USD'!D3256,3)</f>
        <v>0.96899999999999997</v>
      </c>
      <c r="X3256" s="142">
        <v>16.12</v>
      </c>
      <c r="Y3256" s="190">
        <v>3249</v>
      </c>
      <c r="Z3256" s="200">
        <v>0.55000000000000004</v>
      </c>
      <c r="AA3256" s="200">
        <v>0.13</v>
      </c>
      <c r="AB3256" s="200">
        <v>0.3</v>
      </c>
      <c r="AC3256" s="200">
        <v>0.85</v>
      </c>
      <c r="AL3256"/>
      <c r="AM3256"/>
      <c r="AN3256"/>
      <c r="AO3256"/>
      <c r="AP3256"/>
      <c r="AQ3256"/>
      <c r="AR3256"/>
      <c r="AS3256"/>
      <c r="AT3256"/>
      <c r="AU3256"/>
    </row>
    <row r="3257" spans="17:47" x14ac:dyDescent="0.2">
      <c r="Q3257" s="142">
        <f>TRUNC('TARIFA ENTREGA A DIRECCION USD'!D3258-'TARIFA ENTREGA A DIRECCION USD'!D3257,2)</f>
        <v>0.54</v>
      </c>
      <c r="R3257" s="190">
        <v>3250</v>
      </c>
      <c r="S3257" s="200">
        <f>TRUNC((('TARIFA ENTREGA A DIRECCION USD'!C3257-'TARIFA ENTREGA A DIRECCION USD'!D3257)/'TARIFA ENTREGA A DIRECCION USD'!D3257)+1,3)</f>
        <v>0.72399999999999998</v>
      </c>
      <c r="T3257" s="200">
        <f>TRUNC(('TARIFA ENTREGA A DIRECCION USD'!E3257-'TARIFA ENTREGA A DIRECCION USD'!D3257)/'TARIFA ENTREGA A DIRECCION USD'!D3257,3)</f>
        <v>0.26</v>
      </c>
      <c r="U3257" s="200">
        <f>TRUNC(('TARIFA ENTREGA A DIRECCION USD'!F3257-'TARIFA ENTREGA A DIRECCION USD'!D3257)/'TARIFA ENTREGA A DIRECCION USD'!D3257,3)</f>
        <v>0.436</v>
      </c>
      <c r="V3257" s="200">
        <f>TRUNC(('TARIFA ENTREGA A DIRECCION USD'!G3257-'TARIFA ENTREGA A DIRECCION USD'!D3257)/'TARIFA ENTREGA A DIRECCION USD'!D3257,3)</f>
        <v>0.96899999999999997</v>
      </c>
      <c r="X3257" s="142">
        <v>16.12</v>
      </c>
      <c r="Y3257" s="190">
        <v>3250</v>
      </c>
      <c r="Z3257" s="200">
        <v>0.55000000000000004</v>
      </c>
      <c r="AA3257" s="200">
        <v>0.13</v>
      </c>
      <c r="AB3257" s="200">
        <v>0.3</v>
      </c>
      <c r="AC3257" s="200">
        <v>0.85</v>
      </c>
      <c r="AL3257"/>
      <c r="AM3257"/>
      <c r="AN3257"/>
      <c r="AO3257"/>
      <c r="AP3257"/>
      <c r="AQ3257"/>
      <c r="AR3257"/>
      <c r="AS3257"/>
      <c r="AT3257"/>
      <c r="AU3257"/>
    </row>
    <row r="3258" spans="17:47" x14ac:dyDescent="0.2">
      <c r="Q3258" s="142">
        <f>TRUNC('TARIFA ENTREGA A DIRECCION USD'!D3259-'TARIFA ENTREGA A DIRECCION USD'!D3258,2)</f>
        <v>0.54</v>
      </c>
      <c r="R3258" s="190">
        <v>3251</v>
      </c>
      <c r="S3258" s="200">
        <f>TRUNC((('TARIFA ENTREGA A DIRECCION USD'!C3258-'TARIFA ENTREGA A DIRECCION USD'!D3258)/'TARIFA ENTREGA A DIRECCION USD'!D3258)+1,3)</f>
        <v>0.72399999999999998</v>
      </c>
      <c r="T3258" s="200">
        <f>TRUNC(('TARIFA ENTREGA A DIRECCION USD'!E3258-'TARIFA ENTREGA A DIRECCION USD'!D3258)/'TARIFA ENTREGA A DIRECCION USD'!D3258,3)</f>
        <v>0.26</v>
      </c>
      <c r="U3258" s="200">
        <f>TRUNC(('TARIFA ENTREGA A DIRECCION USD'!F3258-'TARIFA ENTREGA A DIRECCION USD'!D3258)/'TARIFA ENTREGA A DIRECCION USD'!D3258,3)</f>
        <v>0.436</v>
      </c>
      <c r="V3258" s="200">
        <f>TRUNC(('TARIFA ENTREGA A DIRECCION USD'!G3258-'TARIFA ENTREGA A DIRECCION USD'!D3258)/'TARIFA ENTREGA A DIRECCION USD'!D3258,3)</f>
        <v>0.96899999999999997</v>
      </c>
      <c r="X3258" s="142">
        <v>16.12</v>
      </c>
      <c r="Y3258" s="190">
        <v>3251</v>
      </c>
      <c r="Z3258" s="200">
        <v>0.55000000000000004</v>
      </c>
      <c r="AA3258" s="200">
        <v>0.13</v>
      </c>
      <c r="AB3258" s="200">
        <v>0.3</v>
      </c>
      <c r="AC3258" s="200">
        <v>0.85</v>
      </c>
      <c r="AL3258"/>
      <c r="AM3258"/>
      <c r="AN3258"/>
      <c r="AO3258"/>
      <c r="AP3258"/>
      <c r="AQ3258"/>
      <c r="AR3258"/>
      <c r="AS3258"/>
      <c r="AT3258"/>
      <c r="AU3258"/>
    </row>
    <row r="3259" spans="17:47" x14ac:dyDescent="0.2">
      <c r="Q3259" s="142">
        <f>TRUNC('TARIFA ENTREGA A DIRECCION USD'!D3260-'TARIFA ENTREGA A DIRECCION USD'!D3259,2)</f>
        <v>0.54</v>
      </c>
      <c r="R3259" s="190">
        <v>3252</v>
      </c>
      <c r="S3259" s="200">
        <f>TRUNC((('TARIFA ENTREGA A DIRECCION USD'!C3259-'TARIFA ENTREGA A DIRECCION USD'!D3259)/'TARIFA ENTREGA A DIRECCION USD'!D3259)+1,3)</f>
        <v>0.72399999999999998</v>
      </c>
      <c r="T3259" s="200">
        <f>TRUNC(('TARIFA ENTREGA A DIRECCION USD'!E3259-'TARIFA ENTREGA A DIRECCION USD'!D3259)/'TARIFA ENTREGA A DIRECCION USD'!D3259,3)</f>
        <v>0.26</v>
      </c>
      <c r="U3259" s="200">
        <f>TRUNC(('TARIFA ENTREGA A DIRECCION USD'!F3259-'TARIFA ENTREGA A DIRECCION USD'!D3259)/'TARIFA ENTREGA A DIRECCION USD'!D3259,3)</f>
        <v>0.436</v>
      </c>
      <c r="V3259" s="200">
        <f>TRUNC(('TARIFA ENTREGA A DIRECCION USD'!G3259-'TARIFA ENTREGA A DIRECCION USD'!D3259)/'TARIFA ENTREGA A DIRECCION USD'!D3259,3)</f>
        <v>0.96899999999999997</v>
      </c>
      <c r="X3259" s="142">
        <v>16.12</v>
      </c>
      <c r="Y3259" s="190">
        <v>3252</v>
      </c>
      <c r="Z3259" s="200">
        <v>0.55000000000000004</v>
      </c>
      <c r="AA3259" s="200">
        <v>0.13</v>
      </c>
      <c r="AB3259" s="200">
        <v>0.3</v>
      </c>
      <c r="AC3259" s="200">
        <v>0.85</v>
      </c>
      <c r="AL3259"/>
      <c r="AM3259"/>
      <c r="AN3259"/>
      <c r="AO3259"/>
      <c r="AP3259"/>
      <c r="AQ3259"/>
      <c r="AR3259"/>
      <c r="AS3259"/>
      <c r="AT3259"/>
      <c r="AU3259"/>
    </row>
    <row r="3260" spans="17:47" x14ac:dyDescent="0.2">
      <c r="Q3260" s="142">
        <f>TRUNC('TARIFA ENTREGA A DIRECCION USD'!D3261-'TARIFA ENTREGA A DIRECCION USD'!D3260,2)</f>
        <v>0.54</v>
      </c>
      <c r="R3260" s="190">
        <v>3253</v>
      </c>
      <c r="S3260" s="200">
        <f>TRUNC((('TARIFA ENTREGA A DIRECCION USD'!C3260-'TARIFA ENTREGA A DIRECCION USD'!D3260)/'TARIFA ENTREGA A DIRECCION USD'!D3260)+1,3)</f>
        <v>0.72399999999999998</v>
      </c>
      <c r="T3260" s="200">
        <f>TRUNC(('TARIFA ENTREGA A DIRECCION USD'!E3260-'TARIFA ENTREGA A DIRECCION USD'!D3260)/'TARIFA ENTREGA A DIRECCION USD'!D3260,3)</f>
        <v>0.26</v>
      </c>
      <c r="U3260" s="200">
        <f>TRUNC(('TARIFA ENTREGA A DIRECCION USD'!F3260-'TARIFA ENTREGA A DIRECCION USD'!D3260)/'TARIFA ENTREGA A DIRECCION USD'!D3260,3)</f>
        <v>0.436</v>
      </c>
      <c r="V3260" s="200">
        <f>TRUNC(('TARIFA ENTREGA A DIRECCION USD'!G3260-'TARIFA ENTREGA A DIRECCION USD'!D3260)/'TARIFA ENTREGA A DIRECCION USD'!D3260,3)</f>
        <v>0.96899999999999997</v>
      </c>
      <c r="X3260" s="142">
        <v>16.12</v>
      </c>
      <c r="Y3260" s="190">
        <v>3253</v>
      </c>
      <c r="Z3260" s="200">
        <v>0.55000000000000004</v>
      </c>
      <c r="AA3260" s="200">
        <v>0.13</v>
      </c>
      <c r="AB3260" s="200">
        <v>0.3</v>
      </c>
      <c r="AC3260" s="200">
        <v>0.85</v>
      </c>
      <c r="AL3260"/>
      <c r="AM3260"/>
      <c r="AN3260"/>
      <c r="AO3260"/>
      <c r="AP3260"/>
      <c r="AQ3260"/>
      <c r="AR3260"/>
      <c r="AS3260"/>
      <c r="AT3260"/>
      <c r="AU3260"/>
    </row>
    <row r="3261" spans="17:47" x14ac:dyDescent="0.2">
      <c r="Q3261" s="142">
        <f>TRUNC('TARIFA ENTREGA A DIRECCION USD'!D3262-'TARIFA ENTREGA A DIRECCION USD'!D3261,2)</f>
        <v>0.54</v>
      </c>
      <c r="R3261" s="190">
        <v>3254</v>
      </c>
      <c r="S3261" s="200">
        <f>TRUNC((('TARIFA ENTREGA A DIRECCION USD'!C3261-'TARIFA ENTREGA A DIRECCION USD'!D3261)/'TARIFA ENTREGA A DIRECCION USD'!D3261)+1,3)</f>
        <v>0.72399999999999998</v>
      </c>
      <c r="T3261" s="200">
        <f>TRUNC(('TARIFA ENTREGA A DIRECCION USD'!E3261-'TARIFA ENTREGA A DIRECCION USD'!D3261)/'TARIFA ENTREGA A DIRECCION USD'!D3261,3)</f>
        <v>0.26</v>
      </c>
      <c r="U3261" s="200">
        <f>TRUNC(('TARIFA ENTREGA A DIRECCION USD'!F3261-'TARIFA ENTREGA A DIRECCION USD'!D3261)/'TARIFA ENTREGA A DIRECCION USD'!D3261,3)</f>
        <v>0.436</v>
      </c>
      <c r="V3261" s="200">
        <f>TRUNC(('TARIFA ENTREGA A DIRECCION USD'!G3261-'TARIFA ENTREGA A DIRECCION USD'!D3261)/'TARIFA ENTREGA A DIRECCION USD'!D3261,3)</f>
        <v>0.96899999999999997</v>
      </c>
      <c r="X3261" s="142">
        <v>16.12</v>
      </c>
      <c r="Y3261" s="190">
        <v>3254</v>
      </c>
      <c r="Z3261" s="200">
        <v>0.55000000000000004</v>
      </c>
      <c r="AA3261" s="200">
        <v>0.13</v>
      </c>
      <c r="AB3261" s="200">
        <v>0.3</v>
      </c>
      <c r="AC3261" s="200">
        <v>0.85</v>
      </c>
      <c r="AL3261"/>
      <c r="AM3261"/>
      <c r="AN3261"/>
      <c r="AO3261"/>
      <c r="AP3261"/>
      <c r="AQ3261"/>
      <c r="AR3261"/>
      <c r="AS3261"/>
      <c r="AT3261"/>
      <c r="AU3261"/>
    </row>
    <row r="3262" spans="17:47" x14ac:dyDescent="0.2">
      <c r="Q3262" s="142">
        <f>TRUNC('TARIFA ENTREGA A DIRECCION USD'!D3263-'TARIFA ENTREGA A DIRECCION USD'!D3262,2)</f>
        <v>0.54</v>
      </c>
      <c r="R3262" s="190">
        <v>3255</v>
      </c>
      <c r="S3262" s="200">
        <f>TRUNC((('TARIFA ENTREGA A DIRECCION USD'!C3262-'TARIFA ENTREGA A DIRECCION USD'!D3262)/'TARIFA ENTREGA A DIRECCION USD'!D3262)+1,3)</f>
        <v>0.72399999999999998</v>
      </c>
      <c r="T3262" s="200">
        <f>TRUNC(('TARIFA ENTREGA A DIRECCION USD'!E3262-'TARIFA ENTREGA A DIRECCION USD'!D3262)/'TARIFA ENTREGA A DIRECCION USD'!D3262,3)</f>
        <v>0.26</v>
      </c>
      <c r="U3262" s="200">
        <f>TRUNC(('TARIFA ENTREGA A DIRECCION USD'!F3262-'TARIFA ENTREGA A DIRECCION USD'!D3262)/'TARIFA ENTREGA A DIRECCION USD'!D3262,3)</f>
        <v>0.436</v>
      </c>
      <c r="V3262" s="200">
        <f>TRUNC(('TARIFA ENTREGA A DIRECCION USD'!G3262-'TARIFA ENTREGA A DIRECCION USD'!D3262)/'TARIFA ENTREGA A DIRECCION USD'!D3262,3)</f>
        <v>0.96899999999999997</v>
      </c>
      <c r="X3262" s="142">
        <v>16.12</v>
      </c>
      <c r="Y3262" s="190">
        <v>3255</v>
      </c>
      <c r="Z3262" s="200">
        <v>0.55000000000000004</v>
      </c>
      <c r="AA3262" s="200">
        <v>0.13</v>
      </c>
      <c r="AB3262" s="200">
        <v>0.3</v>
      </c>
      <c r="AC3262" s="200">
        <v>0.85</v>
      </c>
      <c r="AL3262"/>
      <c r="AM3262"/>
      <c r="AN3262"/>
      <c r="AO3262"/>
      <c r="AP3262"/>
      <c r="AQ3262"/>
      <c r="AR3262"/>
      <c r="AS3262"/>
      <c r="AT3262"/>
      <c r="AU3262"/>
    </row>
    <row r="3263" spans="17:47" x14ac:dyDescent="0.2">
      <c r="Q3263" s="142">
        <f>TRUNC('TARIFA ENTREGA A DIRECCION USD'!D3264-'TARIFA ENTREGA A DIRECCION USD'!D3263,2)</f>
        <v>0.54</v>
      </c>
      <c r="R3263" s="190">
        <v>3256</v>
      </c>
      <c r="S3263" s="200">
        <f>TRUNC((('TARIFA ENTREGA A DIRECCION USD'!C3263-'TARIFA ENTREGA A DIRECCION USD'!D3263)/'TARIFA ENTREGA A DIRECCION USD'!D3263)+1,3)</f>
        <v>0.72399999999999998</v>
      </c>
      <c r="T3263" s="200">
        <f>TRUNC(('TARIFA ENTREGA A DIRECCION USD'!E3263-'TARIFA ENTREGA A DIRECCION USD'!D3263)/'TARIFA ENTREGA A DIRECCION USD'!D3263,3)</f>
        <v>0.26</v>
      </c>
      <c r="U3263" s="200">
        <f>TRUNC(('TARIFA ENTREGA A DIRECCION USD'!F3263-'TARIFA ENTREGA A DIRECCION USD'!D3263)/'TARIFA ENTREGA A DIRECCION USD'!D3263,3)</f>
        <v>0.436</v>
      </c>
      <c r="V3263" s="200">
        <f>TRUNC(('TARIFA ENTREGA A DIRECCION USD'!G3263-'TARIFA ENTREGA A DIRECCION USD'!D3263)/'TARIFA ENTREGA A DIRECCION USD'!D3263,3)</f>
        <v>0.96899999999999997</v>
      </c>
      <c r="X3263" s="142">
        <v>16.12</v>
      </c>
      <c r="Y3263" s="190">
        <v>3256</v>
      </c>
      <c r="Z3263" s="200">
        <v>0.55000000000000004</v>
      </c>
      <c r="AA3263" s="200">
        <v>0.13</v>
      </c>
      <c r="AB3263" s="200">
        <v>0.3</v>
      </c>
      <c r="AC3263" s="200">
        <v>0.85</v>
      </c>
      <c r="AL3263"/>
      <c r="AM3263"/>
      <c r="AN3263"/>
      <c r="AO3263"/>
      <c r="AP3263"/>
      <c r="AQ3263"/>
      <c r="AR3263"/>
      <c r="AS3263"/>
      <c r="AT3263"/>
      <c r="AU3263"/>
    </row>
    <row r="3264" spans="17:47" x14ac:dyDescent="0.2">
      <c r="Q3264" s="142">
        <f>TRUNC('TARIFA ENTREGA A DIRECCION USD'!D3265-'TARIFA ENTREGA A DIRECCION USD'!D3264,2)</f>
        <v>0.54</v>
      </c>
      <c r="R3264" s="190">
        <v>3257</v>
      </c>
      <c r="S3264" s="200">
        <f>TRUNC((('TARIFA ENTREGA A DIRECCION USD'!C3264-'TARIFA ENTREGA A DIRECCION USD'!D3264)/'TARIFA ENTREGA A DIRECCION USD'!D3264)+1,3)</f>
        <v>0.72399999999999998</v>
      </c>
      <c r="T3264" s="200">
        <f>TRUNC(('TARIFA ENTREGA A DIRECCION USD'!E3264-'TARIFA ENTREGA A DIRECCION USD'!D3264)/'TARIFA ENTREGA A DIRECCION USD'!D3264,3)</f>
        <v>0.26</v>
      </c>
      <c r="U3264" s="200">
        <f>TRUNC(('TARIFA ENTREGA A DIRECCION USD'!F3264-'TARIFA ENTREGA A DIRECCION USD'!D3264)/'TARIFA ENTREGA A DIRECCION USD'!D3264,3)</f>
        <v>0.436</v>
      </c>
      <c r="V3264" s="200">
        <f>TRUNC(('TARIFA ENTREGA A DIRECCION USD'!G3264-'TARIFA ENTREGA A DIRECCION USD'!D3264)/'TARIFA ENTREGA A DIRECCION USD'!D3264,3)</f>
        <v>0.96899999999999997</v>
      </c>
      <c r="X3264" s="142">
        <v>16.12</v>
      </c>
      <c r="Y3264" s="190">
        <v>3257</v>
      </c>
      <c r="Z3264" s="200">
        <v>0.55000000000000004</v>
      </c>
      <c r="AA3264" s="200">
        <v>0.13</v>
      </c>
      <c r="AB3264" s="200">
        <v>0.3</v>
      </c>
      <c r="AC3264" s="200">
        <v>0.85</v>
      </c>
      <c r="AL3264"/>
      <c r="AM3264"/>
      <c r="AN3264"/>
      <c r="AO3264"/>
      <c r="AP3264"/>
      <c r="AQ3264"/>
      <c r="AR3264"/>
      <c r="AS3264"/>
      <c r="AT3264"/>
      <c r="AU3264"/>
    </row>
    <row r="3265" spans="17:47" x14ac:dyDescent="0.2">
      <c r="Q3265" s="142">
        <f>TRUNC('TARIFA ENTREGA A DIRECCION USD'!D3266-'TARIFA ENTREGA A DIRECCION USD'!D3265,2)</f>
        <v>0.54</v>
      </c>
      <c r="R3265" s="190">
        <v>3258</v>
      </c>
      <c r="S3265" s="200">
        <f>TRUNC((('TARIFA ENTREGA A DIRECCION USD'!C3265-'TARIFA ENTREGA A DIRECCION USD'!D3265)/'TARIFA ENTREGA A DIRECCION USD'!D3265)+1,3)</f>
        <v>0.72399999999999998</v>
      </c>
      <c r="T3265" s="200">
        <f>TRUNC(('TARIFA ENTREGA A DIRECCION USD'!E3265-'TARIFA ENTREGA A DIRECCION USD'!D3265)/'TARIFA ENTREGA A DIRECCION USD'!D3265,3)</f>
        <v>0.26</v>
      </c>
      <c r="U3265" s="200">
        <f>TRUNC(('TARIFA ENTREGA A DIRECCION USD'!F3265-'TARIFA ENTREGA A DIRECCION USD'!D3265)/'TARIFA ENTREGA A DIRECCION USD'!D3265,3)</f>
        <v>0.436</v>
      </c>
      <c r="V3265" s="200">
        <f>TRUNC(('TARIFA ENTREGA A DIRECCION USD'!G3265-'TARIFA ENTREGA A DIRECCION USD'!D3265)/'TARIFA ENTREGA A DIRECCION USD'!D3265,3)</f>
        <v>0.96899999999999997</v>
      </c>
      <c r="X3265" s="142">
        <v>16.12</v>
      </c>
      <c r="Y3265" s="190">
        <v>3258</v>
      </c>
      <c r="Z3265" s="200">
        <v>0.55000000000000004</v>
      </c>
      <c r="AA3265" s="200">
        <v>0.13</v>
      </c>
      <c r="AB3265" s="200">
        <v>0.3</v>
      </c>
      <c r="AC3265" s="200">
        <v>0.85</v>
      </c>
      <c r="AL3265"/>
      <c r="AM3265"/>
      <c r="AN3265"/>
      <c r="AO3265"/>
      <c r="AP3265"/>
      <c r="AQ3265"/>
      <c r="AR3265"/>
      <c r="AS3265"/>
      <c r="AT3265"/>
      <c r="AU3265"/>
    </row>
    <row r="3266" spans="17:47" x14ac:dyDescent="0.2">
      <c r="Q3266" s="142">
        <f>TRUNC('TARIFA ENTREGA A DIRECCION USD'!D3267-'TARIFA ENTREGA A DIRECCION USD'!D3266,2)</f>
        <v>0.54</v>
      </c>
      <c r="R3266" s="190">
        <v>3259</v>
      </c>
      <c r="S3266" s="200">
        <f>TRUNC((('TARIFA ENTREGA A DIRECCION USD'!C3266-'TARIFA ENTREGA A DIRECCION USD'!D3266)/'TARIFA ENTREGA A DIRECCION USD'!D3266)+1,3)</f>
        <v>0.72399999999999998</v>
      </c>
      <c r="T3266" s="200">
        <f>TRUNC(('TARIFA ENTREGA A DIRECCION USD'!E3266-'TARIFA ENTREGA A DIRECCION USD'!D3266)/'TARIFA ENTREGA A DIRECCION USD'!D3266,3)</f>
        <v>0.26</v>
      </c>
      <c r="U3266" s="200">
        <f>TRUNC(('TARIFA ENTREGA A DIRECCION USD'!F3266-'TARIFA ENTREGA A DIRECCION USD'!D3266)/'TARIFA ENTREGA A DIRECCION USD'!D3266,3)</f>
        <v>0.436</v>
      </c>
      <c r="V3266" s="200">
        <f>TRUNC(('TARIFA ENTREGA A DIRECCION USD'!G3266-'TARIFA ENTREGA A DIRECCION USD'!D3266)/'TARIFA ENTREGA A DIRECCION USD'!D3266,3)</f>
        <v>0.96899999999999997</v>
      </c>
      <c r="X3266" s="142">
        <v>16.12</v>
      </c>
      <c r="Y3266" s="190">
        <v>3259</v>
      </c>
      <c r="Z3266" s="200">
        <v>0.55000000000000004</v>
      </c>
      <c r="AA3266" s="200">
        <v>0.13</v>
      </c>
      <c r="AB3266" s="200">
        <v>0.3</v>
      </c>
      <c r="AC3266" s="200">
        <v>0.85</v>
      </c>
      <c r="AL3266"/>
      <c r="AM3266"/>
      <c r="AN3266"/>
      <c r="AO3266"/>
      <c r="AP3266"/>
      <c r="AQ3266"/>
      <c r="AR3266"/>
      <c r="AS3266"/>
      <c r="AT3266"/>
      <c r="AU3266"/>
    </row>
    <row r="3267" spans="17:47" x14ac:dyDescent="0.2">
      <c r="Q3267" s="142">
        <f>TRUNC('TARIFA ENTREGA A DIRECCION USD'!D3268-'TARIFA ENTREGA A DIRECCION USD'!D3267,2)</f>
        <v>0.54</v>
      </c>
      <c r="R3267" s="190">
        <v>3260</v>
      </c>
      <c r="S3267" s="200">
        <f>TRUNC((('TARIFA ENTREGA A DIRECCION USD'!C3267-'TARIFA ENTREGA A DIRECCION USD'!D3267)/'TARIFA ENTREGA A DIRECCION USD'!D3267)+1,3)</f>
        <v>0.72399999999999998</v>
      </c>
      <c r="T3267" s="200">
        <f>TRUNC(('TARIFA ENTREGA A DIRECCION USD'!E3267-'TARIFA ENTREGA A DIRECCION USD'!D3267)/'TARIFA ENTREGA A DIRECCION USD'!D3267,3)</f>
        <v>0.26</v>
      </c>
      <c r="U3267" s="200">
        <f>TRUNC(('TARIFA ENTREGA A DIRECCION USD'!F3267-'TARIFA ENTREGA A DIRECCION USD'!D3267)/'TARIFA ENTREGA A DIRECCION USD'!D3267,3)</f>
        <v>0.436</v>
      </c>
      <c r="V3267" s="200">
        <f>TRUNC(('TARIFA ENTREGA A DIRECCION USD'!G3267-'TARIFA ENTREGA A DIRECCION USD'!D3267)/'TARIFA ENTREGA A DIRECCION USD'!D3267,3)</f>
        <v>0.96899999999999997</v>
      </c>
      <c r="X3267" s="142">
        <v>16.12</v>
      </c>
      <c r="Y3267" s="190">
        <v>3260</v>
      </c>
      <c r="Z3267" s="200">
        <v>0.55000000000000004</v>
      </c>
      <c r="AA3267" s="200">
        <v>0.13</v>
      </c>
      <c r="AB3267" s="200">
        <v>0.3</v>
      </c>
      <c r="AC3267" s="200">
        <v>0.85</v>
      </c>
      <c r="AL3267"/>
      <c r="AM3267"/>
      <c r="AN3267"/>
      <c r="AO3267"/>
      <c r="AP3267"/>
      <c r="AQ3267"/>
      <c r="AR3267"/>
      <c r="AS3267"/>
      <c r="AT3267"/>
      <c r="AU3267"/>
    </row>
    <row r="3268" spans="17:47" x14ac:dyDescent="0.2">
      <c r="Q3268" s="142">
        <f>TRUNC('TARIFA ENTREGA A DIRECCION USD'!D3269-'TARIFA ENTREGA A DIRECCION USD'!D3268,2)</f>
        <v>0.54</v>
      </c>
      <c r="R3268" s="190">
        <v>3261</v>
      </c>
      <c r="S3268" s="200">
        <f>TRUNC((('TARIFA ENTREGA A DIRECCION USD'!C3268-'TARIFA ENTREGA A DIRECCION USD'!D3268)/'TARIFA ENTREGA A DIRECCION USD'!D3268)+1,3)</f>
        <v>0.72399999999999998</v>
      </c>
      <c r="T3268" s="200">
        <f>TRUNC(('TARIFA ENTREGA A DIRECCION USD'!E3268-'TARIFA ENTREGA A DIRECCION USD'!D3268)/'TARIFA ENTREGA A DIRECCION USD'!D3268,3)</f>
        <v>0.26</v>
      </c>
      <c r="U3268" s="200">
        <f>TRUNC(('TARIFA ENTREGA A DIRECCION USD'!F3268-'TARIFA ENTREGA A DIRECCION USD'!D3268)/'TARIFA ENTREGA A DIRECCION USD'!D3268,3)</f>
        <v>0.436</v>
      </c>
      <c r="V3268" s="200">
        <f>TRUNC(('TARIFA ENTREGA A DIRECCION USD'!G3268-'TARIFA ENTREGA A DIRECCION USD'!D3268)/'TARIFA ENTREGA A DIRECCION USD'!D3268,3)</f>
        <v>0.96899999999999997</v>
      </c>
      <c r="X3268" s="142">
        <v>16.12</v>
      </c>
      <c r="Y3268" s="190">
        <v>3261</v>
      </c>
      <c r="Z3268" s="200">
        <v>0.55000000000000004</v>
      </c>
      <c r="AA3268" s="200">
        <v>0.13</v>
      </c>
      <c r="AB3268" s="200">
        <v>0.3</v>
      </c>
      <c r="AC3268" s="200">
        <v>0.85</v>
      </c>
      <c r="AL3268"/>
      <c r="AM3268"/>
      <c r="AN3268"/>
      <c r="AO3268"/>
      <c r="AP3268"/>
      <c r="AQ3268"/>
      <c r="AR3268"/>
      <c r="AS3268"/>
      <c r="AT3268"/>
      <c r="AU3268"/>
    </row>
    <row r="3269" spans="17:47" x14ac:dyDescent="0.2">
      <c r="Q3269" s="142">
        <f>TRUNC('TARIFA ENTREGA A DIRECCION USD'!D3270-'TARIFA ENTREGA A DIRECCION USD'!D3269,2)</f>
        <v>0.54</v>
      </c>
      <c r="R3269" s="190">
        <v>3262</v>
      </c>
      <c r="S3269" s="200">
        <f>TRUNC((('TARIFA ENTREGA A DIRECCION USD'!C3269-'TARIFA ENTREGA A DIRECCION USD'!D3269)/'TARIFA ENTREGA A DIRECCION USD'!D3269)+1,3)</f>
        <v>0.72399999999999998</v>
      </c>
      <c r="T3269" s="200">
        <f>TRUNC(('TARIFA ENTREGA A DIRECCION USD'!E3269-'TARIFA ENTREGA A DIRECCION USD'!D3269)/'TARIFA ENTREGA A DIRECCION USD'!D3269,3)</f>
        <v>0.26</v>
      </c>
      <c r="U3269" s="200">
        <f>TRUNC(('TARIFA ENTREGA A DIRECCION USD'!F3269-'TARIFA ENTREGA A DIRECCION USD'!D3269)/'TARIFA ENTREGA A DIRECCION USD'!D3269,3)</f>
        <v>0.436</v>
      </c>
      <c r="V3269" s="200">
        <f>TRUNC(('TARIFA ENTREGA A DIRECCION USD'!G3269-'TARIFA ENTREGA A DIRECCION USD'!D3269)/'TARIFA ENTREGA A DIRECCION USD'!D3269,3)</f>
        <v>0.96899999999999997</v>
      </c>
      <c r="X3269" s="142">
        <v>16.12</v>
      </c>
      <c r="Y3269" s="190">
        <v>3262</v>
      </c>
      <c r="Z3269" s="200">
        <v>0.55000000000000004</v>
      </c>
      <c r="AA3269" s="200">
        <v>0.13</v>
      </c>
      <c r="AB3269" s="200">
        <v>0.3</v>
      </c>
      <c r="AC3269" s="200">
        <v>0.85</v>
      </c>
      <c r="AL3269"/>
      <c r="AM3269"/>
      <c r="AN3269"/>
      <c r="AO3269"/>
      <c r="AP3269"/>
      <c r="AQ3269"/>
      <c r="AR3269"/>
      <c r="AS3269"/>
      <c r="AT3269"/>
      <c r="AU3269"/>
    </row>
    <row r="3270" spans="17:47" x14ac:dyDescent="0.2">
      <c r="Q3270" s="142">
        <f>TRUNC('TARIFA ENTREGA A DIRECCION USD'!D3271-'TARIFA ENTREGA A DIRECCION USD'!D3270,2)</f>
        <v>0.54</v>
      </c>
      <c r="R3270" s="190">
        <v>3263</v>
      </c>
      <c r="S3270" s="200">
        <f>TRUNC((('TARIFA ENTREGA A DIRECCION USD'!C3270-'TARIFA ENTREGA A DIRECCION USD'!D3270)/'TARIFA ENTREGA A DIRECCION USD'!D3270)+1,3)</f>
        <v>0.72399999999999998</v>
      </c>
      <c r="T3270" s="200">
        <f>TRUNC(('TARIFA ENTREGA A DIRECCION USD'!E3270-'TARIFA ENTREGA A DIRECCION USD'!D3270)/'TARIFA ENTREGA A DIRECCION USD'!D3270,3)</f>
        <v>0.26</v>
      </c>
      <c r="U3270" s="200">
        <f>TRUNC(('TARIFA ENTREGA A DIRECCION USD'!F3270-'TARIFA ENTREGA A DIRECCION USD'!D3270)/'TARIFA ENTREGA A DIRECCION USD'!D3270,3)</f>
        <v>0.436</v>
      </c>
      <c r="V3270" s="200">
        <f>TRUNC(('TARIFA ENTREGA A DIRECCION USD'!G3270-'TARIFA ENTREGA A DIRECCION USD'!D3270)/'TARIFA ENTREGA A DIRECCION USD'!D3270,3)</f>
        <v>0.96899999999999997</v>
      </c>
      <c r="X3270" s="142">
        <v>16.12</v>
      </c>
      <c r="Y3270" s="190">
        <v>3263</v>
      </c>
      <c r="Z3270" s="200">
        <v>0.55000000000000004</v>
      </c>
      <c r="AA3270" s="200">
        <v>0.13</v>
      </c>
      <c r="AB3270" s="200">
        <v>0.3</v>
      </c>
      <c r="AC3270" s="200">
        <v>0.85</v>
      </c>
      <c r="AL3270"/>
      <c r="AM3270"/>
      <c r="AN3270"/>
      <c r="AO3270"/>
      <c r="AP3270"/>
      <c r="AQ3270"/>
      <c r="AR3270"/>
      <c r="AS3270"/>
      <c r="AT3270"/>
      <c r="AU3270"/>
    </row>
    <row r="3271" spans="17:47" x14ac:dyDescent="0.2">
      <c r="Q3271" s="142">
        <f>TRUNC('TARIFA ENTREGA A DIRECCION USD'!D3272-'TARIFA ENTREGA A DIRECCION USD'!D3271,2)</f>
        <v>0.54</v>
      </c>
      <c r="R3271" s="190">
        <v>3264</v>
      </c>
      <c r="S3271" s="200">
        <f>TRUNC((('TARIFA ENTREGA A DIRECCION USD'!C3271-'TARIFA ENTREGA A DIRECCION USD'!D3271)/'TARIFA ENTREGA A DIRECCION USD'!D3271)+1,3)</f>
        <v>0.72399999999999998</v>
      </c>
      <c r="T3271" s="200">
        <f>TRUNC(('TARIFA ENTREGA A DIRECCION USD'!E3271-'TARIFA ENTREGA A DIRECCION USD'!D3271)/'TARIFA ENTREGA A DIRECCION USD'!D3271,3)</f>
        <v>0.26</v>
      </c>
      <c r="U3271" s="200">
        <f>TRUNC(('TARIFA ENTREGA A DIRECCION USD'!F3271-'TARIFA ENTREGA A DIRECCION USD'!D3271)/'TARIFA ENTREGA A DIRECCION USD'!D3271,3)</f>
        <v>0.436</v>
      </c>
      <c r="V3271" s="200">
        <f>TRUNC(('TARIFA ENTREGA A DIRECCION USD'!G3271-'TARIFA ENTREGA A DIRECCION USD'!D3271)/'TARIFA ENTREGA A DIRECCION USD'!D3271,3)</f>
        <v>0.96899999999999997</v>
      </c>
      <c r="X3271" s="142">
        <v>16.12</v>
      </c>
      <c r="Y3271" s="190">
        <v>3264</v>
      </c>
      <c r="Z3271" s="200">
        <v>0.55000000000000004</v>
      </c>
      <c r="AA3271" s="200">
        <v>0.13</v>
      </c>
      <c r="AB3271" s="200">
        <v>0.3</v>
      </c>
      <c r="AC3271" s="200">
        <v>0.85</v>
      </c>
      <c r="AL3271"/>
      <c r="AM3271"/>
      <c r="AN3271"/>
      <c r="AO3271"/>
      <c r="AP3271"/>
      <c r="AQ3271"/>
      <c r="AR3271"/>
      <c r="AS3271"/>
      <c r="AT3271"/>
      <c r="AU3271"/>
    </row>
    <row r="3272" spans="17:47" x14ac:dyDescent="0.2">
      <c r="Q3272" s="142">
        <f>TRUNC('TARIFA ENTREGA A DIRECCION USD'!D3273-'TARIFA ENTREGA A DIRECCION USD'!D3272,2)</f>
        <v>0.54</v>
      </c>
      <c r="R3272" s="190">
        <v>3265</v>
      </c>
      <c r="S3272" s="200">
        <f>TRUNC((('TARIFA ENTREGA A DIRECCION USD'!C3272-'TARIFA ENTREGA A DIRECCION USD'!D3272)/'TARIFA ENTREGA A DIRECCION USD'!D3272)+1,3)</f>
        <v>0.72399999999999998</v>
      </c>
      <c r="T3272" s="200">
        <f>TRUNC(('TARIFA ENTREGA A DIRECCION USD'!E3272-'TARIFA ENTREGA A DIRECCION USD'!D3272)/'TARIFA ENTREGA A DIRECCION USD'!D3272,3)</f>
        <v>0.26</v>
      </c>
      <c r="U3272" s="200">
        <f>TRUNC(('TARIFA ENTREGA A DIRECCION USD'!F3272-'TARIFA ENTREGA A DIRECCION USD'!D3272)/'TARIFA ENTREGA A DIRECCION USD'!D3272,3)</f>
        <v>0.436</v>
      </c>
      <c r="V3272" s="200">
        <f>TRUNC(('TARIFA ENTREGA A DIRECCION USD'!G3272-'TARIFA ENTREGA A DIRECCION USD'!D3272)/'TARIFA ENTREGA A DIRECCION USD'!D3272,3)</f>
        <v>0.96899999999999997</v>
      </c>
      <c r="X3272" s="142">
        <v>16.12</v>
      </c>
      <c r="Y3272" s="190">
        <v>3265</v>
      </c>
      <c r="Z3272" s="200">
        <v>0.55000000000000004</v>
      </c>
      <c r="AA3272" s="200">
        <v>0.13</v>
      </c>
      <c r="AB3272" s="200">
        <v>0.3</v>
      </c>
      <c r="AC3272" s="200">
        <v>0.85</v>
      </c>
      <c r="AL3272"/>
      <c r="AM3272"/>
      <c r="AN3272"/>
      <c r="AO3272"/>
      <c r="AP3272"/>
      <c r="AQ3272"/>
      <c r="AR3272"/>
      <c r="AS3272"/>
      <c r="AT3272"/>
      <c r="AU3272"/>
    </row>
    <row r="3273" spans="17:47" x14ac:dyDescent="0.2">
      <c r="Q3273" s="142">
        <f>TRUNC('TARIFA ENTREGA A DIRECCION USD'!D3274-'TARIFA ENTREGA A DIRECCION USD'!D3273,2)</f>
        <v>0.54</v>
      </c>
      <c r="R3273" s="190">
        <v>3266</v>
      </c>
      <c r="S3273" s="200">
        <f>TRUNC((('TARIFA ENTREGA A DIRECCION USD'!C3273-'TARIFA ENTREGA A DIRECCION USD'!D3273)/'TARIFA ENTREGA A DIRECCION USD'!D3273)+1,3)</f>
        <v>0.72399999999999998</v>
      </c>
      <c r="T3273" s="200">
        <f>TRUNC(('TARIFA ENTREGA A DIRECCION USD'!E3273-'TARIFA ENTREGA A DIRECCION USD'!D3273)/'TARIFA ENTREGA A DIRECCION USD'!D3273,3)</f>
        <v>0.26</v>
      </c>
      <c r="U3273" s="200">
        <f>TRUNC(('TARIFA ENTREGA A DIRECCION USD'!F3273-'TARIFA ENTREGA A DIRECCION USD'!D3273)/'TARIFA ENTREGA A DIRECCION USD'!D3273,3)</f>
        <v>0.436</v>
      </c>
      <c r="V3273" s="200">
        <f>TRUNC(('TARIFA ENTREGA A DIRECCION USD'!G3273-'TARIFA ENTREGA A DIRECCION USD'!D3273)/'TARIFA ENTREGA A DIRECCION USD'!D3273,3)</f>
        <v>0.96899999999999997</v>
      </c>
      <c r="X3273" s="142">
        <v>16.12</v>
      </c>
      <c r="Y3273" s="190">
        <v>3266</v>
      </c>
      <c r="Z3273" s="200">
        <v>0.55000000000000004</v>
      </c>
      <c r="AA3273" s="200">
        <v>0.13</v>
      </c>
      <c r="AB3273" s="200">
        <v>0.3</v>
      </c>
      <c r="AC3273" s="200">
        <v>0.85</v>
      </c>
      <c r="AL3273"/>
      <c r="AM3273"/>
      <c r="AN3273"/>
      <c r="AO3273"/>
      <c r="AP3273"/>
      <c r="AQ3273"/>
      <c r="AR3273"/>
      <c r="AS3273"/>
      <c r="AT3273"/>
      <c r="AU3273"/>
    </row>
    <row r="3274" spans="17:47" x14ac:dyDescent="0.2">
      <c r="Q3274" s="142">
        <f>TRUNC('TARIFA ENTREGA A DIRECCION USD'!D3275-'TARIFA ENTREGA A DIRECCION USD'!D3274,2)</f>
        <v>0.54</v>
      </c>
      <c r="R3274" s="190">
        <v>3267</v>
      </c>
      <c r="S3274" s="200">
        <f>TRUNC((('TARIFA ENTREGA A DIRECCION USD'!C3274-'TARIFA ENTREGA A DIRECCION USD'!D3274)/'TARIFA ENTREGA A DIRECCION USD'!D3274)+1,3)</f>
        <v>0.72399999999999998</v>
      </c>
      <c r="T3274" s="200">
        <f>TRUNC(('TARIFA ENTREGA A DIRECCION USD'!E3274-'TARIFA ENTREGA A DIRECCION USD'!D3274)/'TARIFA ENTREGA A DIRECCION USD'!D3274,3)</f>
        <v>0.26</v>
      </c>
      <c r="U3274" s="200">
        <f>TRUNC(('TARIFA ENTREGA A DIRECCION USD'!F3274-'TARIFA ENTREGA A DIRECCION USD'!D3274)/'TARIFA ENTREGA A DIRECCION USD'!D3274,3)</f>
        <v>0.436</v>
      </c>
      <c r="V3274" s="200">
        <f>TRUNC(('TARIFA ENTREGA A DIRECCION USD'!G3274-'TARIFA ENTREGA A DIRECCION USD'!D3274)/'TARIFA ENTREGA A DIRECCION USD'!D3274,3)</f>
        <v>0.96899999999999997</v>
      </c>
      <c r="X3274" s="142">
        <v>16.12</v>
      </c>
      <c r="Y3274" s="190">
        <v>3267</v>
      </c>
      <c r="Z3274" s="200">
        <v>0.55000000000000004</v>
      </c>
      <c r="AA3274" s="200">
        <v>0.13</v>
      </c>
      <c r="AB3274" s="200">
        <v>0.3</v>
      </c>
      <c r="AC3274" s="200">
        <v>0.85</v>
      </c>
      <c r="AL3274"/>
      <c r="AM3274"/>
      <c r="AN3274"/>
      <c r="AO3274"/>
      <c r="AP3274"/>
      <c r="AQ3274"/>
      <c r="AR3274"/>
      <c r="AS3274"/>
      <c r="AT3274"/>
      <c r="AU3274"/>
    </row>
    <row r="3275" spans="17:47" x14ac:dyDescent="0.2">
      <c r="Q3275" s="142">
        <f>TRUNC('TARIFA ENTREGA A DIRECCION USD'!D3276-'TARIFA ENTREGA A DIRECCION USD'!D3275,2)</f>
        <v>0.54</v>
      </c>
      <c r="R3275" s="190">
        <v>3268</v>
      </c>
      <c r="S3275" s="200">
        <f>TRUNC((('TARIFA ENTREGA A DIRECCION USD'!C3275-'TARIFA ENTREGA A DIRECCION USD'!D3275)/'TARIFA ENTREGA A DIRECCION USD'!D3275)+1,3)</f>
        <v>0.72399999999999998</v>
      </c>
      <c r="T3275" s="200">
        <f>TRUNC(('TARIFA ENTREGA A DIRECCION USD'!E3275-'TARIFA ENTREGA A DIRECCION USD'!D3275)/'TARIFA ENTREGA A DIRECCION USD'!D3275,3)</f>
        <v>0.26</v>
      </c>
      <c r="U3275" s="200">
        <f>TRUNC(('TARIFA ENTREGA A DIRECCION USD'!F3275-'TARIFA ENTREGA A DIRECCION USD'!D3275)/'TARIFA ENTREGA A DIRECCION USD'!D3275,3)</f>
        <v>0.436</v>
      </c>
      <c r="V3275" s="200">
        <f>TRUNC(('TARIFA ENTREGA A DIRECCION USD'!G3275-'TARIFA ENTREGA A DIRECCION USD'!D3275)/'TARIFA ENTREGA A DIRECCION USD'!D3275,3)</f>
        <v>0.96899999999999997</v>
      </c>
      <c r="X3275" s="142">
        <v>16.12</v>
      </c>
      <c r="Y3275" s="190">
        <v>3268</v>
      </c>
      <c r="Z3275" s="200">
        <v>0.55000000000000004</v>
      </c>
      <c r="AA3275" s="200">
        <v>0.13</v>
      </c>
      <c r="AB3275" s="200">
        <v>0.3</v>
      </c>
      <c r="AC3275" s="200">
        <v>0.85</v>
      </c>
      <c r="AL3275"/>
      <c r="AM3275"/>
      <c r="AN3275"/>
      <c r="AO3275"/>
      <c r="AP3275"/>
      <c r="AQ3275"/>
      <c r="AR3275"/>
      <c r="AS3275"/>
      <c r="AT3275"/>
      <c r="AU3275"/>
    </row>
    <row r="3276" spans="17:47" x14ac:dyDescent="0.2">
      <c r="Q3276" s="142">
        <f>TRUNC('TARIFA ENTREGA A DIRECCION USD'!D3277-'TARIFA ENTREGA A DIRECCION USD'!D3276,2)</f>
        <v>0.54</v>
      </c>
      <c r="R3276" s="190">
        <v>3269</v>
      </c>
      <c r="S3276" s="200">
        <f>TRUNC((('TARIFA ENTREGA A DIRECCION USD'!C3276-'TARIFA ENTREGA A DIRECCION USD'!D3276)/'TARIFA ENTREGA A DIRECCION USD'!D3276)+1,3)</f>
        <v>0.72399999999999998</v>
      </c>
      <c r="T3276" s="200">
        <f>TRUNC(('TARIFA ENTREGA A DIRECCION USD'!E3276-'TARIFA ENTREGA A DIRECCION USD'!D3276)/'TARIFA ENTREGA A DIRECCION USD'!D3276,3)</f>
        <v>0.26</v>
      </c>
      <c r="U3276" s="200">
        <f>TRUNC(('TARIFA ENTREGA A DIRECCION USD'!F3276-'TARIFA ENTREGA A DIRECCION USD'!D3276)/'TARIFA ENTREGA A DIRECCION USD'!D3276,3)</f>
        <v>0.436</v>
      </c>
      <c r="V3276" s="200">
        <f>TRUNC(('TARIFA ENTREGA A DIRECCION USD'!G3276-'TARIFA ENTREGA A DIRECCION USD'!D3276)/'TARIFA ENTREGA A DIRECCION USD'!D3276,3)</f>
        <v>0.96899999999999997</v>
      </c>
      <c r="X3276" s="142">
        <v>16.12</v>
      </c>
      <c r="Y3276" s="190">
        <v>3269</v>
      </c>
      <c r="Z3276" s="200">
        <v>0.55000000000000004</v>
      </c>
      <c r="AA3276" s="200">
        <v>0.13</v>
      </c>
      <c r="AB3276" s="200">
        <v>0.3</v>
      </c>
      <c r="AC3276" s="200">
        <v>0.85</v>
      </c>
      <c r="AL3276"/>
      <c r="AM3276"/>
      <c r="AN3276"/>
      <c r="AO3276"/>
      <c r="AP3276"/>
      <c r="AQ3276"/>
      <c r="AR3276"/>
      <c r="AS3276"/>
      <c r="AT3276"/>
      <c r="AU3276"/>
    </row>
    <row r="3277" spans="17:47" x14ac:dyDescent="0.2">
      <c r="Q3277" s="142">
        <f>TRUNC('TARIFA ENTREGA A DIRECCION USD'!D3278-'TARIFA ENTREGA A DIRECCION USD'!D3277,2)</f>
        <v>0.54</v>
      </c>
      <c r="R3277" s="190">
        <v>3270</v>
      </c>
      <c r="S3277" s="200">
        <f>TRUNC((('TARIFA ENTREGA A DIRECCION USD'!C3277-'TARIFA ENTREGA A DIRECCION USD'!D3277)/'TARIFA ENTREGA A DIRECCION USD'!D3277)+1,3)</f>
        <v>0.72399999999999998</v>
      </c>
      <c r="T3277" s="200">
        <f>TRUNC(('TARIFA ENTREGA A DIRECCION USD'!E3277-'TARIFA ENTREGA A DIRECCION USD'!D3277)/'TARIFA ENTREGA A DIRECCION USD'!D3277,3)</f>
        <v>0.26</v>
      </c>
      <c r="U3277" s="200">
        <f>TRUNC(('TARIFA ENTREGA A DIRECCION USD'!F3277-'TARIFA ENTREGA A DIRECCION USD'!D3277)/'TARIFA ENTREGA A DIRECCION USD'!D3277,3)</f>
        <v>0.436</v>
      </c>
      <c r="V3277" s="200">
        <f>TRUNC(('TARIFA ENTREGA A DIRECCION USD'!G3277-'TARIFA ENTREGA A DIRECCION USD'!D3277)/'TARIFA ENTREGA A DIRECCION USD'!D3277,3)</f>
        <v>0.96899999999999997</v>
      </c>
      <c r="X3277" s="142">
        <v>16.12</v>
      </c>
      <c r="Y3277" s="190">
        <v>3270</v>
      </c>
      <c r="Z3277" s="200">
        <v>0.55000000000000004</v>
      </c>
      <c r="AA3277" s="200">
        <v>0.13</v>
      </c>
      <c r="AB3277" s="200">
        <v>0.3</v>
      </c>
      <c r="AC3277" s="200">
        <v>0.85</v>
      </c>
      <c r="AL3277"/>
      <c r="AM3277"/>
      <c r="AN3277"/>
      <c r="AO3277"/>
      <c r="AP3277"/>
      <c r="AQ3277"/>
      <c r="AR3277"/>
      <c r="AS3277"/>
      <c r="AT3277"/>
      <c r="AU3277"/>
    </row>
    <row r="3278" spans="17:47" x14ac:dyDescent="0.2">
      <c r="Q3278" s="142">
        <f>TRUNC('TARIFA ENTREGA A DIRECCION USD'!D3279-'TARIFA ENTREGA A DIRECCION USD'!D3278,2)</f>
        <v>0.54</v>
      </c>
      <c r="R3278" s="190">
        <v>3271</v>
      </c>
      <c r="S3278" s="200">
        <f>TRUNC((('TARIFA ENTREGA A DIRECCION USD'!C3278-'TARIFA ENTREGA A DIRECCION USD'!D3278)/'TARIFA ENTREGA A DIRECCION USD'!D3278)+1,3)</f>
        <v>0.72399999999999998</v>
      </c>
      <c r="T3278" s="200">
        <f>TRUNC(('TARIFA ENTREGA A DIRECCION USD'!E3278-'TARIFA ENTREGA A DIRECCION USD'!D3278)/'TARIFA ENTREGA A DIRECCION USD'!D3278,3)</f>
        <v>0.26</v>
      </c>
      <c r="U3278" s="200">
        <f>TRUNC(('TARIFA ENTREGA A DIRECCION USD'!F3278-'TARIFA ENTREGA A DIRECCION USD'!D3278)/'TARIFA ENTREGA A DIRECCION USD'!D3278,3)</f>
        <v>0.436</v>
      </c>
      <c r="V3278" s="200">
        <f>TRUNC(('TARIFA ENTREGA A DIRECCION USD'!G3278-'TARIFA ENTREGA A DIRECCION USD'!D3278)/'TARIFA ENTREGA A DIRECCION USD'!D3278,3)</f>
        <v>0.96899999999999997</v>
      </c>
      <c r="X3278" s="142">
        <v>16.12</v>
      </c>
      <c r="Y3278" s="190">
        <v>3271</v>
      </c>
      <c r="Z3278" s="200">
        <v>0.55000000000000004</v>
      </c>
      <c r="AA3278" s="200">
        <v>0.13</v>
      </c>
      <c r="AB3278" s="200">
        <v>0.3</v>
      </c>
      <c r="AC3278" s="200">
        <v>0.85</v>
      </c>
      <c r="AL3278"/>
      <c r="AM3278"/>
      <c r="AN3278"/>
      <c r="AO3278"/>
      <c r="AP3278"/>
      <c r="AQ3278"/>
      <c r="AR3278"/>
      <c r="AS3278"/>
      <c r="AT3278"/>
      <c r="AU3278"/>
    </row>
    <row r="3279" spans="17:47" x14ac:dyDescent="0.2">
      <c r="Q3279" s="142">
        <f>TRUNC('TARIFA ENTREGA A DIRECCION USD'!D3280-'TARIFA ENTREGA A DIRECCION USD'!D3279,2)</f>
        <v>0.54</v>
      </c>
      <c r="R3279" s="190">
        <v>3272</v>
      </c>
      <c r="S3279" s="200">
        <f>TRUNC((('TARIFA ENTREGA A DIRECCION USD'!C3279-'TARIFA ENTREGA A DIRECCION USD'!D3279)/'TARIFA ENTREGA A DIRECCION USD'!D3279)+1,3)</f>
        <v>0.72399999999999998</v>
      </c>
      <c r="T3279" s="200">
        <f>TRUNC(('TARIFA ENTREGA A DIRECCION USD'!E3279-'TARIFA ENTREGA A DIRECCION USD'!D3279)/'TARIFA ENTREGA A DIRECCION USD'!D3279,3)</f>
        <v>0.26</v>
      </c>
      <c r="U3279" s="200">
        <f>TRUNC(('TARIFA ENTREGA A DIRECCION USD'!F3279-'TARIFA ENTREGA A DIRECCION USD'!D3279)/'TARIFA ENTREGA A DIRECCION USD'!D3279,3)</f>
        <v>0.436</v>
      </c>
      <c r="V3279" s="200">
        <f>TRUNC(('TARIFA ENTREGA A DIRECCION USD'!G3279-'TARIFA ENTREGA A DIRECCION USD'!D3279)/'TARIFA ENTREGA A DIRECCION USD'!D3279,3)</f>
        <v>0.96899999999999997</v>
      </c>
      <c r="X3279" s="142">
        <v>16.12</v>
      </c>
      <c r="Y3279" s="190">
        <v>3272</v>
      </c>
      <c r="Z3279" s="200">
        <v>0.55000000000000004</v>
      </c>
      <c r="AA3279" s="200">
        <v>0.13</v>
      </c>
      <c r="AB3279" s="200">
        <v>0.3</v>
      </c>
      <c r="AC3279" s="200">
        <v>0.85</v>
      </c>
      <c r="AL3279"/>
      <c r="AM3279"/>
      <c r="AN3279"/>
      <c r="AO3279"/>
      <c r="AP3279"/>
      <c r="AQ3279"/>
      <c r="AR3279"/>
      <c r="AS3279"/>
      <c r="AT3279"/>
      <c r="AU3279"/>
    </row>
    <row r="3280" spans="17:47" x14ac:dyDescent="0.2">
      <c r="Q3280" s="142">
        <f>TRUNC('TARIFA ENTREGA A DIRECCION USD'!D3281-'TARIFA ENTREGA A DIRECCION USD'!D3280,2)</f>
        <v>0.54</v>
      </c>
      <c r="R3280" s="190">
        <v>3273</v>
      </c>
      <c r="S3280" s="200">
        <f>TRUNC((('TARIFA ENTREGA A DIRECCION USD'!C3280-'TARIFA ENTREGA A DIRECCION USD'!D3280)/'TARIFA ENTREGA A DIRECCION USD'!D3280)+1,3)</f>
        <v>0.72399999999999998</v>
      </c>
      <c r="T3280" s="200">
        <f>TRUNC(('TARIFA ENTREGA A DIRECCION USD'!E3280-'TARIFA ENTREGA A DIRECCION USD'!D3280)/'TARIFA ENTREGA A DIRECCION USD'!D3280,3)</f>
        <v>0.26</v>
      </c>
      <c r="U3280" s="200">
        <f>TRUNC(('TARIFA ENTREGA A DIRECCION USD'!F3280-'TARIFA ENTREGA A DIRECCION USD'!D3280)/'TARIFA ENTREGA A DIRECCION USD'!D3280,3)</f>
        <v>0.436</v>
      </c>
      <c r="V3280" s="200">
        <f>TRUNC(('TARIFA ENTREGA A DIRECCION USD'!G3280-'TARIFA ENTREGA A DIRECCION USD'!D3280)/'TARIFA ENTREGA A DIRECCION USD'!D3280,3)</f>
        <v>0.96899999999999997</v>
      </c>
      <c r="X3280" s="142">
        <v>16.12</v>
      </c>
      <c r="Y3280" s="190">
        <v>3273</v>
      </c>
      <c r="Z3280" s="200">
        <v>0.55000000000000004</v>
      </c>
      <c r="AA3280" s="200">
        <v>0.13</v>
      </c>
      <c r="AB3280" s="200">
        <v>0.3</v>
      </c>
      <c r="AC3280" s="200">
        <v>0.85</v>
      </c>
      <c r="AL3280"/>
      <c r="AM3280"/>
      <c r="AN3280"/>
      <c r="AO3280"/>
      <c r="AP3280"/>
      <c r="AQ3280"/>
      <c r="AR3280"/>
      <c r="AS3280"/>
      <c r="AT3280"/>
      <c r="AU3280"/>
    </row>
    <row r="3281" spans="17:47" x14ac:dyDescent="0.2">
      <c r="Q3281" s="142">
        <f>TRUNC('TARIFA ENTREGA A DIRECCION USD'!D3282-'TARIFA ENTREGA A DIRECCION USD'!D3281,2)</f>
        <v>0.54</v>
      </c>
      <c r="R3281" s="190">
        <v>3274</v>
      </c>
      <c r="S3281" s="200">
        <f>TRUNC((('TARIFA ENTREGA A DIRECCION USD'!C3281-'TARIFA ENTREGA A DIRECCION USD'!D3281)/'TARIFA ENTREGA A DIRECCION USD'!D3281)+1,3)</f>
        <v>0.72399999999999998</v>
      </c>
      <c r="T3281" s="200">
        <f>TRUNC(('TARIFA ENTREGA A DIRECCION USD'!E3281-'TARIFA ENTREGA A DIRECCION USD'!D3281)/'TARIFA ENTREGA A DIRECCION USD'!D3281,3)</f>
        <v>0.26</v>
      </c>
      <c r="U3281" s="200">
        <f>TRUNC(('TARIFA ENTREGA A DIRECCION USD'!F3281-'TARIFA ENTREGA A DIRECCION USD'!D3281)/'TARIFA ENTREGA A DIRECCION USD'!D3281,3)</f>
        <v>0.436</v>
      </c>
      <c r="V3281" s="200">
        <f>TRUNC(('TARIFA ENTREGA A DIRECCION USD'!G3281-'TARIFA ENTREGA A DIRECCION USD'!D3281)/'TARIFA ENTREGA A DIRECCION USD'!D3281,3)</f>
        <v>0.96899999999999997</v>
      </c>
      <c r="X3281" s="142">
        <v>16.12</v>
      </c>
      <c r="Y3281" s="190">
        <v>3274</v>
      </c>
      <c r="Z3281" s="200">
        <v>0.55000000000000004</v>
      </c>
      <c r="AA3281" s="200">
        <v>0.13</v>
      </c>
      <c r="AB3281" s="200">
        <v>0.3</v>
      </c>
      <c r="AC3281" s="200">
        <v>0.85</v>
      </c>
      <c r="AL3281"/>
      <c r="AM3281"/>
      <c r="AN3281"/>
      <c r="AO3281"/>
      <c r="AP3281"/>
      <c r="AQ3281"/>
      <c r="AR3281"/>
      <c r="AS3281"/>
      <c r="AT3281"/>
      <c r="AU3281"/>
    </row>
    <row r="3282" spans="17:47" x14ac:dyDescent="0.2">
      <c r="Q3282" s="142">
        <f>TRUNC('TARIFA ENTREGA A DIRECCION USD'!D3283-'TARIFA ENTREGA A DIRECCION USD'!D3282,2)</f>
        <v>0.54</v>
      </c>
      <c r="R3282" s="190">
        <v>3275</v>
      </c>
      <c r="S3282" s="200">
        <f>TRUNC((('TARIFA ENTREGA A DIRECCION USD'!C3282-'TARIFA ENTREGA A DIRECCION USD'!D3282)/'TARIFA ENTREGA A DIRECCION USD'!D3282)+1,3)</f>
        <v>0.72399999999999998</v>
      </c>
      <c r="T3282" s="200">
        <f>TRUNC(('TARIFA ENTREGA A DIRECCION USD'!E3282-'TARIFA ENTREGA A DIRECCION USD'!D3282)/'TARIFA ENTREGA A DIRECCION USD'!D3282,3)</f>
        <v>0.26</v>
      </c>
      <c r="U3282" s="200">
        <f>TRUNC(('TARIFA ENTREGA A DIRECCION USD'!F3282-'TARIFA ENTREGA A DIRECCION USD'!D3282)/'TARIFA ENTREGA A DIRECCION USD'!D3282,3)</f>
        <v>0.436</v>
      </c>
      <c r="V3282" s="200">
        <f>TRUNC(('TARIFA ENTREGA A DIRECCION USD'!G3282-'TARIFA ENTREGA A DIRECCION USD'!D3282)/'TARIFA ENTREGA A DIRECCION USD'!D3282,3)</f>
        <v>0.96899999999999997</v>
      </c>
      <c r="X3282" s="142">
        <v>16.12</v>
      </c>
      <c r="Y3282" s="190">
        <v>3275</v>
      </c>
      <c r="Z3282" s="200">
        <v>0.55000000000000004</v>
      </c>
      <c r="AA3282" s="200">
        <v>0.13</v>
      </c>
      <c r="AB3282" s="200">
        <v>0.3</v>
      </c>
      <c r="AC3282" s="200">
        <v>0.85</v>
      </c>
      <c r="AL3282"/>
      <c r="AM3282"/>
      <c r="AN3282"/>
      <c r="AO3282"/>
      <c r="AP3282"/>
      <c r="AQ3282"/>
      <c r="AR3282"/>
      <c r="AS3282"/>
      <c r="AT3282"/>
      <c r="AU3282"/>
    </row>
    <row r="3283" spans="17:47" x14ac:dyDescent="0.2">
      <c r="Q3283" s="142">
        <f>TRUNC('TARIFA ENTREGA A DIRECCION USD'!D3284-'TARIFA ENTREGA A DIRECCION USD'!D3283,2)</f>
        <v>0.54</v>
      </c>
      <c r="R3283" s="190">
        <v>3276</v>
      </c>
      <c r="S3283" s="200">
        <f>TRUNC((('TARIFA ENTREGA A DIRECCION USD'!C3283-'TARIFA ENTREGA A DIRECCION USD'!D3283)/'TARIFA ENTREGA A DIRECCION USD'!D3283)+1,3)</f>
        <v>0.72399999999999998</v>
      </c>
      <c r="T3283" s="200">
        <f>TRUNC(('TARIFA ENTREGA A DIRECCION USD'!E3283-'TARIFA ENTREGA A DIRECCION USD'!D3283)/'TARIFA ENTREGA A DIRECCION USD'!D3283,3)</f>
        <v>0.26</v>
      </c>
      <c r="U3283" s="200">
        <f>TRUNC(('TARIFA ENTREGA A DIRECCION USD'!F3283-'TARIFA ENTREGA A DIRECCION USD'!D3283)/'TARIFA ENTREGA A DIRECCION USD'!D3283,3)</f>
        <v>0.436</v>
      </c>
      <c r="V3283" s="200">
        <f>TRUNC(('TARIFA ENTREGA A DIRECCION USD'!G3283-'TARIFA ENTREGA A DIRECCION USD'!D3283)/'TARIFA ENTREGA A DIRECCION USD'!D3283,3)</f>
        <v>0.96899999999999997</v>
      </c>
      <c r="X3283" s="142">
        <v>16.12</v>
      </c>
      <c r="Y3283" s="190">
        <v>3276</v>
      </c>
      <c r="Z3283" s="200">
        <v>0.55000000000000004</v>
      </c>
      <c r="AA3283" s="200">
        <v>0.13</v>
      </c>
      <c r="AB3283" s="200">
        <v>0.3</v>
      </c>
      <c r="AC3283" s="200">
        <v>0.85</v>
      </c>
      <c r="AL3283"/>
      <c r="AM3283"/>
      <c r="AN3283"/>
      <c r="AO3283"/>
      <c r="AP3283"/>
      <c r="AQ3283"/>
      <c r="AR3283"/>
      <c r="AS3283"/>
      <c r="AT3283"/>
      <c r="AU3283"/>
    </row>
    <row r="3284" spans="17:47" x14ac:dyDescent="0.2">
      <c r="Q3284" s="142">
        <f>TRUNC('TARIFA ENTREGA A DIRECCION USD'!D3285-'TARIFA ENTREGA A DIRECCION USD'!D3284,2)</f>
        <v>0.54</v>
      </c>
      <c r="R3284" s="190">
        <v>3277</v>
      </c>
      <c r="S3284" s="200">
        <f>TRUNC((('TARIFA ENTREGA A DIRECCION USD'!C3284-'TARIFA ENTREGA A DIRECCION USD'!D3284)/'TARIFA ENTREGA A DIRECCION USD'!D3284)+1,3)</f>
        <v>0.72399999999999998</v>
      </c>
      <c r="T3284" s="200">
        <f>TRUNC(('TARIFA ENTREGA A DIRECCION USD'!E3284-'TARIFA ENTREGA A DIRECCION USD'!D3284)/'TARIFA ENTREGA A DIRECCION USD'!D3284,3)</f>
        <v>0.26</v>
      </c>
      <c r="U3284" s="200">
        <f>TRUNC(('TARIFA ENTREGA A DIRECCION USD'!F3284-'TARIFA ENTREGA A DIRECCION USD'!D3284)/'TARIFA ENTREGA A DIRECCION USD'!D3284,3)</f>
        <v>0.436</v>
      </c>
      <c r="V3284" s="200">
        <f>TRUNC(('TARIFA ENTREGA A DIRECCION USD'!G3284-'TARIFA ENTREGA A DIRECCION USD'!D3284)/'TARIFA ENTREGA A DIRECCION USD'!D3284,3)</f>
        <v>0.96899999999999997</v>
      </c>
      <c r="X3284" s="142">
        <v>16.12</v>
      </c>
      <c r="Y3284" s="190">
        <v>3277</v>
      </c>
      <c r="Z3284" s="200">
        <v>0.55000000000000004</v>
      </c>
      <c r="AA3284" s="200">
        <v>0.13</v>
      </c>
      <c r="AB3284" s="200">
        <v>0.3</v>
      </c>
      <c r="AC3284" s="200">
        <v>0.85</v>
      </c>
      <c r="AL3284"/>
      <c r="AM3284"/>
      <c r="AN3284"/>
      <c r="AO3284"/>
      <c r="AP3284"/>
      <c r="AQ3284"/>
      <c r="AR3284"/>
      <c r="AS3284"/>
      <c r="AT3284"/>
      <c r="AU3284"/>
    </row>
    <row r="3285" spans="17:47" x14ac:dyDescent="0.2">
      <c r="Q3285" s="142">
        <f>TRUNC('TARIFA ENTREGA A DIRECCION USD'!D3286-'TARIFA ENTREGA A DIRECCION USD'!D3285,2)</f>
        <v>0.54</v>
      </c>
      <c r="R3285" s="190">
        <v>3278</v>
      </c>
      <c r="S3285" s="200">
        <f>TRUNC((('TARIFA ENTREGA A DIRECCION USD'!C3285-'TARIFA ENTREGA A DIRECCION USD'!D3285)/'TARIFA ENTREGA A DIRECCION USD'!D3285)+1,3)</f>
        <v>0.72399999999999998</v>
      </c>
      <c r="T3285" s="200">
        <f>TRUNC(('TARIFA ENTREGA A DIRECCION USD'!E3285-'TARIFA ENTREGA A DIRECCION USD'!D3285)/'TARIFA ENTREGA A DIRECCION USD'!D3285,3)</f>
        <v>0.26</v>
      </c>
      <c r="U3285" s="200">
        <f>TRUNC(('TARIFA ENTREGA A DIRECCION USD'!F3285-'TARIFA ENTREGA A DIRECCION USD'!D3285)/'TARIFA ENTREGA A DIRECCION USD'!D3285,3)</f>
        <v>0.436</v>
      </c>
      <c r="V3285" s="200">
        <f>TRUNC(('TARIFA ENTREGA A DIRECCION USD'!G3285-'TARIFA ENTREGA A DIRECCION USD'!D3285)/'TARIFA ENTREGA A DIRECCION USD'!D3285,3)</f>
        <v>0.96899999999999997</v>
      </c>
      <c r="X3285" s="142">
        <v>16.12</v>
      </c>
      <c r="Y3285" s="190">
        <v>3278</v>
      </c>
      <c r="Z3285" s="200">
        <v>0.55000000000000004</v>
      </c>
      <c r="AA3285" s="200">
        <v>0.13</v>
      </c>
      <c r="AB3285" s="200">
        <v>0.3</v>
      </c>
      <c r="AC3285" s="200">
        <v>0.85</v>
      </c>
      <c r="AL3285"/>
      <c r="AM3285"/>
      <c r="AN3285"/>
      <c r="AO3285"/>
      <c r="AP3285"/>
      <c r="AQ3285"/>
      <c r="AR3285"/>
      <c r="AS3285"/>
      <c r="AT3285"/>
      <c r="AU3285"/>
    </row>
    <row r="3286" spans="17:47" x14ac:dyDescent="0.2">
      <c r="Q3286" s="142">
        <f>TRUNC('TARIFA ENTREGA A DIRECCION USD'!D3287-'TARIFA ENTREGA A DIRECCION USD'!D3286,2)</f>
        <v>0.54</v>
      </c>
      <c r="R3286" s="190">
        <v>3279</v>
      </c>
      <c r="S3286" s="200">
        <f>TRUNC((('TARIFA ENTREGA A DIRECCION USD'!C3286-'TARIFA ENTREGA A DIRECCION USD'!D3286)/'TARIFA ENTREGA A DIRECCION USD'!D3286)+1,3)</f>
        <v>0.72399999999999998</v>
      </c>
      <c r="T3286" s="200">
        <f>TRUNC(('TARIFA ENTREGA A DIRECCION USD'!E3286-'TARIFA ENTREGA A DIRECCION USD'!D3286)/'TARIFA ENTREGA A DIRECCION USD'!D3286,3)</f>
        <v>0.26</v>
      </c>
      <c r="U3286" s="200">
        <f>TRUNC(('TARIFA ENTREGA A DIRECCION USD'!F3286-'TARIFA ENTREGA A DIRECCION USD'!D3286)/'TARIFA ENTREGA A DIRECCION USD'!D3286,3)</f>
        <v>0.436</v>
      </c>
      <c r="V3286" s="200">
        <f>TRUNC(('TARIFA ENTREGA A DIRECCION USD'!G3286-'TARIFA ENTREGA A DIRECCION USD'!D3286)/'TARIFA ENTREGA A DIRECCION USD'!D3286,3)</f>
        <v>0.96899999999999997</v>
      </c>
      <c r="X3286" s="142">
        <v>16.12</v>
      </c>
      <c r="Y3286" s="190">
        <v>3279</v>
      </c>
      <c r="Z3286" s="200">
        <v>0.55000000000000004</v>
      </c>
      <c r="AA3286" s="200">
        <v>0.13</v>
      </c>
      <c r="AB3286" s="200">
        <v>0.3</v>
      </c>
      <c r="AC3286" s="200">
        <v>0.85</v>
      </c>
      <c r="AL3286"/>
      <c r="AM3286"/>
      <c r="AN3286"/>
      <c r="AO3286"/>
      <c r="AP3286"/>
      <c r="AQ3286"/>
      <c r="AR3286"/>
      <c r="AS3286"/>
      <c r="AT3286"/>
      <c r="AU3286"/>
    </row>
    <row r="3287" spans="17:47" x14ac:dyDescent="0.2">
      <c r="Q3287" s="142">
        <f>TRUNC('TARIFA ENTREGA A DIRECCION USD'!D3288-'TARIFA ENTREGA A DIRECCION USD'!D3287,2)</f>
        <v>0.54</v>
      </c>
      <c r="R3287" s="190">
        <v>3280</v>
      </c>
      <c r="S3287" s="200">
        <f>TRUNC((('TARIFA ENTREGA A DIRECCION USD'!C3287-'TARIFA ENTREGA A DIRECCION USD'!D3287)/'TARIFA ENTREGA A DIRECCION USD'!D3287)+1,3)</f>
        <v>0.72399999999999998</v>
      </c>
      <c r="T3287" s="200">
        <f>TRUNC(('TARIFA ENTREGA A DIRECCION USD'!E3287-'TARIFA ENTREGA A DIRECCION USD'!D3287)/'TARIFA ENTREGA A DIRECCION USD'!D3287,3)</f>
        <v>0.26</v>
      </c>
      <c r="U3287" s="200">
        <f>TRUNC(('TARIFA ENTREGA A DIRECCION USD'!F3287-'TARIFA ENTREGA A DIRECCION USD'!D3287)/'TARIFA ENTREGA A DIRECCION USD'!D3287,3)</f>
        <v>0.436</v>
      </c>
      <c r="V3287" s="200">
        <f>TRUNC(('TARIFA ENTREGA A DIRECCION USD'!G3287-'TARIFA ENTREGA A DIRECCION USD'!D3287)/'TARIFA ENTREGA A DIRECCION USD'!D3287,3)</f>
        <v>0.96899999999999997</v>
      </c>
      <c r="X3287" s="142">
        <v>16.12</v>
      </c>
      <c r="Y3287" s="190">
        <v>3280</v>
      </c>
      <c r="Z3287" s="200">
        <v>0.55000000000000004</v>
      </c>
      <c r="AA3287" s="200">
        <v>0.13</v>
      </c>
      <c r="AB3287" s="200">
        <v>0.3</v>
      </c>
      <c r="AC3287" s="200">
        <v>0.85</v>
      </c>
      <c r="AL3287"/>
      <c r="AM3287"/>
      <c r="AN3287"/>
      <c r="AO3287"/>
      <c r="AP3287"/>
      <c r="AQ3287"/>
      <c r="AR3287"/>
      <c r="AS3287"/>
      <c r="AT3287"/>
      <c r="AU3287"/>
    </row>
    <row r="3288" spans="17:47" x14ac:dyDescent="0.2">
      <c r="Q3288" s="142">
        <f>TRUNC('TARIFA ENTREGA A DIRECCION USD'!D3289-'TARIFA ENTREGA A DIRECCION USD'!D3288,2)</f>
        <v>0.54</v>
      </c>
      <c r="R3288" s="190">
        <v>3281</v>
      </c>
      <c r="S3288" s="200">
        <f>TRUNC((('TARIFA ENTREGA A DIRECCION USD'!C3288-'TARIFA ENTREGA A DIRECCION USD'!D3288)/'TARIFA ENTREGA A DIRECCION USD'!D3288)+1,3)</f>
        <v>0.72399999999999998</v>
      </c>
      <c r="T3288" s="200">
        <f>TRUNC(('TARIFA ENTREGA A DIRECCION USD'!E3288-'TARIFA ENTREGA A DIRECCION USD'!D3288)/'TARIFA ENTREGA A DIRECCION USD'!D3288,3)</f>
        <v>0.26</v>
      </c>
      <c r="U3288" s="200">
        <f>TRUNC(('TARIFA ENTREGA A DIRECCION USD'!F3288-'TARIFA ENTREGA A DIRECCION USD'!D3288)/'TARIFA ENTREGA A DIRECCION USD'!D3288,3)</f>
        <v>0.436</v>
      </c>
      <c r="V3288" s="200">
        <f>TRUNC(('TARIFA ENTREGA A DIRECCION USD'!G3288-'TARIFA ENTREGA A DIRECCION USD'!D3288)/'TARIFA ENTREGA A DIRECCION USD'!D3288,3)</f>
        <v>0.96899999999999997</v>
      </c>
      <c r="X3288" s="142">
        <v>16.12</v>
      </c>
      <c r="Y3288" s="190">
        <v>3281</v>
      </c>
      <c r="Z3288" s="200">
        <v>0.55000000000000004</v>
      </c>
      <c r="AA3288" s="200">
        <v>0.13</v>
      </c>
      <c r="AB3288" s="200">
        <v>0.3</v>
      </c>
      <c r="AC3288" s="200">
        <v>0.85</v>
      </c>
      <c r="AL3288"/>
      <c r="AM3288"/>
      <c r="AN3288"/>
      <c r="AO3288"/>
      <c r="AP3288"/>
      <c r="AQ3288"/>
      <c r="AR3288"/>
      <c r="AS3288"/>
      <c r="AT3288"/>
      <c r="AU3288"/>
    </row>
    <row r="3289" spans="17:47" x14ac:dyDescent="0.2">
      <c r="Q3289" s="142">
        <f>TRUNC('TARIFA ENTREGA A DIRECCION USD'!D3290-'TARIFA ENTREGA A DIRECCION USD'!D3289,2)</f>
        <v>0.54</v>
      </c>
      <c r="R3289" s="190">
        <v>3282</v>
      </c>
      <c r="S3289" s="200">
        <f>TRUNC((('TARIFA ENTREGA A DIRECCION USD'!C3289-'TARIFA ENTREGA A DIRECCION USD'!D3289)/'TARIFA ENTREGA A DIRECCION USD'!D3289)+1,3)</f>
        <v>0.72399999999999998</v>
      </c>
      <c r="T3289" s="200">
        <f>TRUNC(('TARIFA ENTREGA A DIRECCION USD'!E3289-'TARIFA ENTREGA A DIRECCION USD'!D3289)/'TARIFA ENTREGA A DIRECCION USD'!D3289,3)</f>
        <v>0.26</v>
      </c>
      <c r="U3289" s="200">
        <f>TRUNC(('TARIFA ENTREGA A DIRECCION USD'!F3289-'TARIFA ENTREGA A DIRECCION USD'!D3289)/'TARIFA ENTREGA A DIRECCION USD'!D3289,3)</f>
        <v>0.436</v>
      </c>
      <c r="V3289" s="200">
        <f>TRUNC(('TARIFA ENTREGA A DIRECCION USD'!G3289-'TARIFA ENTREGA A DIRECCION USD'!D3289)/'TARIFA ENTREGA A DIRECCION USD'!D3289,3)</f>
        <v>0.96899999999999997</v>
      </c>
      <c r="X3289" s="142">
        <v>16.12</v>
      </c>
      <c r="Y3289" s="190">
        <v>3282</v>
      </c>
      <c r="Z3289" s="200">
        <v>0.55000000000000004</v>
      </c>
      <c r="AA3289" s="200">
        <v>0.13</v>
      </c>
      <c r="AB3289" s="200">
        <v>0.3</v>
      </c>
      <c r="AC3289" s="200">
        <v>0.85</v>
      </c>
      <c r="AL3289"/>
      <c r="AM3289"/>
      <c r="AN3289"/>
      <c r="AO3289"/>
      <c r="AP3289"/>
      <c r="AQ3289"/>
      <c r="AR3289"/>
      <c r="AS3289"/>
      <c r="AT3289"/>
      <c r="AU3289"/>
    </row>
    <row r="3290" spans="17:47" x14ac:dyDescent="0.2">
      <c r="Q3290" s="142">
        <f>TRUNC('TARIFA ENTREGA A DIRECCION USD'!D3291-'TARIFA ENTREGA A DIRECCION USD'!D3290,2)</f>
        <v>0.54</v>
      </c>
      <c r="R3290" s="190">
        <v>3283</v>
      </c>
      <c r="S3290" s="200">
        <f>TRUNC((('TARIFA ENTREGA A DIRECCION USD'!C3290-'TARIFA ENTREGA A DIRECCION USD'!D3290)/'TARIFA ENTREGA A DIRECCION USD'!D3290)+1,3)</f>
        <v>0.72399999999999998</v>
      </c>
      <c r="T3290" s="200">
        <f>TRUNC(('TARIFA ENTREGA A DIRECCION USD'!E3290-'TARIFA ENTREGA A DIRECCION USD'!D3290)/'TARIFA ENTREGA A DIRECCION USD'!D3290,3)</f>
        <v>0.26</v>
      </c>
      <c r="U3290" s="200">
        <f>TRUNC(('TARIFA ENTREGA A DIRECCION USD'!F3290-'TARIFA ENTREGA A DIRECCION USD'!D3290)/'TARIFA ENTREGA A DIRECCION USD'!D3290,3)</f>
        <v>0.436</v>
      </c>
      <c r="V3290" s="200">
        <f>TRUNC(('TARIFA ENTREGA A DIRECCION USD'!G3290-'TARIFA ENTREGA A DIRECCION USD'!D3290)/'TARIFA ENTREGA A DIRECCION USD'!D3290,3)</f>
        <v>0.96899999999999997</v>
      </c>
      <c r="X3290" s="142">
        <v>16.12</v>
      </c>
      <c r="Y3290" s="190">
        <v>3283</v>
      </c>
      <c r="Z3290" s="200">
        <v>0.55000000000000004</v>
      </c>
      <c r="AA3290" s="200">
        <v>0.13</v>
      </c>
      <c r="AB3290" s="200">
        <v>0.3</v>
      </c>
      <c r="AC3290" s="200">
        <v>0.85</v>
      </c>
      <c r="AL3290"/>
      <c r="AM3290"/>
      <c r="AN3290"/>
      <c r="AO3290"/>
      <c r="AP3290"/>
      <c r="AQ3290"/>
      <c r="AR3290"/>
      <c r="AS3290"/>
      <c r="AT3290"/>
      <c r="AU3290"/>
    </row>
    <row r="3291" spans="17:47" x14ac:dyDescent="0.2">
      <c r="Q3291" s="142">
        <f>TRUNC('TARIFA ENTREGA A DIRECCION USD'!D3292-'TARIFA ENTREGA A DIRECCION USD'!D3291,2)</f>
        <v>0.54</v>
      </c>
      <c r="R3291" s="190">
        <v>3284</v>
      </c>
      <c r="S3291" s="200">
        <f>TRUNC((('TARIFA ENTREGA A DIRECCION USD'!C3291-'TARIFA ENTREGA A DIRECCION USD'!D3291)/'TARIFA ENTREGA A DIRECCION USD'!D3291)+1,3)</f>
        <v>0.72399999999999998</v>
      </c>
      <c r="T3291" s="200">
        <f>TRUNC(('TARIFA ENTREGA A DIRECCION USD'!E3291-'TARIFA ENTREGA A DIRECCION USD'!D3291)/'TARIFA ENTREGA A DIRECCION USD'!D3291,3)</f>
        <v>0.26</v>
      </c>
      <c r="U3291" s="200">
        <f>TRUNC(('TARIFA ENTREGA A DIRECCION USD'!F3291-'TARIFA ENTREGA A DIRECCION USD'!D3291)/'TARIFA ENTREGA A DIRECCION USD'!D3291,3)</f>
        <v>0.436</v>
      </c>
      <c r="V3291" s="200">
        <f>TRUNC(('TARIFA ENTREGA A DIRECCION USD'!G3291-'TARIFA ENTREGA A DIRECCION USD'!D3291)/'TARIFA ENTREGA A DIRECCION USD'!D3291,3)</f>
        <v>0.96899999999999997</v>
      </c>
      <c r="X3291" s="142">
        <v>16.12</v>
      </c>
      <c r="Y3291" s="190">
        <v>3284</v>
      </c>
      <c r="Z3291" s="200">
        <v>0.55000000000000004</v>
      </c>
      <c r="AA3291" s="200">
        <v>0.13</v>
      </c>
      <c r="AB3291" s="200">
        <v>0.3</v>
      </c>
      <c r="AC3291" s="200">
        <v>0.85</v>
      </c>
      <c r="AL3291"/>
      <c r="AM3291"/>
      <c r="AN3291"/>
      <c r="AO3291"/>
      <c r="AP3291"/>
      <c r="AQ3291"/>
      <c r="AR3291"/>
      <c r="AS3291"/>
      <c r="AT3291"/>
      <c r="AU3291"/>
    </row>
    <row r="3292" spans="17:47" x14ac:dyDescent="0.2">
      <c r="Q3292" s="142">
        <f>TRUNC('TARIFA ENTREGA A DIRECCION USD'!D3293-'TARIFA ENTREGA A DIRECCION USD'!D3292,2)</f>
        <v>0.54</v>
      </c>
      <c r="R3292" s="190">
        <v>3285</v>
      </c>
      <c r="S3292" s="200">
        <f>TRUNC((('TARIFA ENTREGA A DIRECCION USD'!C3292-'TARIFA ENTREGA A DIRECCION USD'!D3292)/'TARIFA ENTREGA A DIRECCION USD'!D3292)+1,3)</f>
        <v>0.72399999999999998</v>
      </c>
      <c r="T3292" s="200">
        <f>TRUNC(('TARIFA ENTREGA A DIRECCION USD'!E3292-'TARIFA ENTREGA A DIRECCION USD'!D3292)/'TARIFA ENTREGA A DIRECCION USD'!D3292,3)</f>
        <v>0.26</v>
      </c>
      <c r="U3292" s="200">
        <f>TRUNC(('TARIFA ENTREGA A DIRECCION USD'!F3292-'TARIFA ENTREGA A DIRECCION USD'!D3292)/'TARIFA ENTREGA A DIRECCION USD'!D3292,3)</f>
        <v>0.436</v>
      </c>
      <c r="V3292" s="200">
        <f>TRUNC(('TARIFA ENTREGA A DIRECCION USD'!G3292-'TARIFA ENTREGA A DIRECCION USD'!D3292)/'TARIFA ENTREGA A DIRECCION USD'!D3292,3)</f>
        <v>0.96899999999999997</v>
      </c>
      <c r="X3292" s="142">
        <v>16.12</v>
      </c>
      <c r="Y3292" s="190">
        <v>3285</v>
      </c>
      <c r="Z3292" s="200">
        <v>0.55000000000000004</v>
      </c>
      <c r="AA3292" s="200">
        <v>0.13</v>
      </c>
      <c r="AB3292" s="200">
        <v>0.3</v>
      </c>
      <c r="AC3292" s="200">
        <v>0.85</v>
      </c>
      <c r="AL3292"/>
      <c r="AM3292"/>
      <c r="AN3292"/>
      <c r="AO3292"/>
      <c r="AP3292"/>
      <c r="AQ3292"/>
      <c r="AR3292"/>
      <c r="AS3292"/>
      <c r="AT3292"/>
      <c r="AU3292"/>
    </row>
    <row r="3293" spans="17:47" x14ac:dyDescent="0.2">
      <c r="Q3293" s="142">
        <f>TRUNC('TARIFA ENTREGA A DIRECCION USD'!D3294-'TARIFA ENTREGA A DIRECCION USD'!D3293,2)</f>
        <v>0.54</v>
      </c>
      <c r="R3293" s="190">
        <v>3286</v>
      </c>
      <c r="S3293" s="200">
        <f>TRUNC((('TARIFA ENTREGA A DIRECCION USD'!C3293-'TARIFA ENTREGA A DIRECCION USD'!D3293)/'TARIFA ENTREGA A DIRECCION USD'!D3293)+1,3)</f>
        <v>0.72399999999999998</v>
      </c>
      <c r="T3293" s="200">
        <f>TRUNC(('TARIFA ENTREGA A DIRECCION USD'!E3293-'TARIFA ENTREGA A DIRECCION USD'!D3293)/'TARIFA ENTREGA A DIRECCION USD'!D3293,3)</f>
        <v>0.26</v>
      </c>
      <c r="U3293" s="200">
        <f>TRUNC(('TARIFA ENTREGA A DIRECCION USD'!F3293-'TARIFA ENTREGA A DIRECCION USD'!D3293)/'TARIFA ENTREGA A DIRECCION USD'!D3293,3)</f>
        <v>0.436</v>
      </c>
      <c r="V3293" s="200">
        <f>TRUNC(('TARIFA ENTREGA A DIRECCION USD'!G3293-'TARIFA ENTREGA A DIRECCION USD'!D3293)/'TARIFA ENTREGA A DIRECCION USD'!D3293,3)</f>
        <v>0.96899999999999997</v>
      </c>
      <c r="X3293" s="142">
        <v>16.12</v>
      </c>
      <c r="Y3293" s="190">
        <v>3286</v>
      </c>
      <c r="Z3293" s="200">
        <v>0.55000000000000004</v>
      </c>
      <c r="AA3293" s="200">
        <v>0.13</v>
      </c>
      <c r="AB3293" s="200">
        <v>0.3</v>
      </c>
      <c r="AC3293" s="200">
        <v>0.85</v>
      </c>
      <c r="AL3293"/>
      <c r="AM3293"/>
      <c r="AN3293"/>
      <c r="AO3293"/>
      <c r="AP3293"/>
      <c r="AQ3293"/>
      <c r="AR3293"/>
      <c r="AS3293"/>
      <c r="AT3293"/>
      <c r="AU3293"/>
    </row>
    <row r="3294" spans="17:47" x14ac:dyDescent="0.2">
      <c r="Q3294" s="142">
        <f>TRUNC('TARIFA ENTREGA A DIRECCION USD'!D3295-'TARIFA ENTREGA A DIRECCION USD'!D3294,2)</f>
        <v>0.54</v>
      </c>
      <c r="R3294" s="190">
        <v>3287</v>
      </c>
      <c r="S3294" s="200">
        <f>TRUNC((('TARIFA ENTREGA A DIRECCION USD'!C3294-'TARIFA ENTREGA A DIRECCION USD'!D3294)/'TARIFA ENTREGA A DIRECCION USD'!D3294)+1,3)</f>
        <v>0.72399999999999998</v>
      </c>
      <c r="T3294" s="200">
        <f>TRUNC(('TARIFA ENTREGA A DIRECCION USD'!E3294-'TARIFA ENTREGA A DIRECCION USD'!D3294)/'TARIFA ENTREGA A DIRECCION USD'!D3294,3)</f>
        <v>0.26</v>
      </c>
      <c r="U3294" s="200">
        <f>TRUNC(('TARIFA ENTREGA A DIRECCION USD'!F3294-'TARIFA ENTREGA A DIRECCION USD'!D3294)/'TARIFA ENTREGA A DIRECCION USD'!D3294,3)</f>
        <v>0.436</v>
      </c>
      <c r="V3294" s="200">
        <f>TRUNC(('TARIFA ENTREGA A DIRECCION USD'!G3294-'TARIFA ENTREGA A DIRECCION USD'!D3294)/'TARIFA ENTREGA A DIRECCION USD'!D3294,3)</f>
        <v>0.96899999999999997</v>
      </c>
      <c r="X3294" s="142">
        <v>16.12</v>
      </c>
      <c r="Y3294" s="190">
        <v>3287</v>
      </c>
      <c r="Z3294" s="200">
        <v>0.55000000000000004</v>
      </c>
      <c r="AA3294" s="200">
        <v>0.13</v>
      </c>
      <c r="AB3294" s="200">
        <v>0.3</v>
      </c>
      <c r="AC3294" s="200">
        <v>0.85</v>
      </c>
      <c r="AL3294"/>
      <c r="AM3294"/>
      <c r="AN3294"/>
      <c r="AO3294"/>
      <c r="AP3294"/>
      <c r="AQ3294"/>
      <c r="AR3294"/>
      <c r="AS3294"/>
      <c r="AT3294"/>
      <c r="AU3294"/>
    </row>
    <row r="3295" spans="17:47" x14ac:dyDescent="0.2">
      <c r="Q3295" s="142">
        <f>TRUNC('TARIFA ENTREGA A DIRECCION USD'!D3296-'TARIFA ENTREGA A DIRECCION USD'!D3295,2)</f>
        <v>0.54</v>
      </c>
      <c r="R3295" s="190">
        <v>3288</v>
      </c>
      <c r="S3295" s="200">
        <f>TRUNC((('TARIFA ENTREGA A DIRECCION USD'!C3295-'TARIFA ENTREGA A DIRECCION USD'!D3295)/'TARIFA ENTREGA A DIRECCION USD'!D3295)+1,3)</f>
        <v>0.72399999999999998</v>
      </c>
      <c r="T3295" s="200">
        <f>TRUNC(('TARIFA ENTREGA A DIRECCION USD'!E3295-'TARIFA ENTREGA A DIRECCION USD'!D3295)/'TARIFA ENTREGA A DIRECCION USD'!D3295,3)</f>
        <v>0.26</v>
      </c>
      <c r="U3295" s="200">
        <f>TRUNC(('TARIFA ENTREGA A DIRECCION USD'!F3295-'TARIFA ENTREGA A DIRECCION USD'!D3295)/'TARIFA ENTREGA A DIRECCION USD'!D3295,3)</f>
        <v>0.436</v>
      </c>
      <c r="V3295" s="200">
        <f>TRUNC(('TARIFA ENTREGA A DIRECCION USD'!G3295-'TARIFA ENTREGA A DIRECCION USD'!D3295)/'TARIFA ENTREGA A DIRECCION USD'!D3295,3)</f>
        <v>0.96899999999999997</v>
      </c>
      <c r="X3295" s="142">
        <v>16.12</v>
      </c>
      <c r="Y3295" s="190">
        <v>3288</v>
      </c>
      <c r="Z3295" s="200">
        <v>0.55000000000000004</v>
      </c>
      <c r="AA3295" s="200">
        <v>0.13</v>
      </c>
      <c r="AB3295" s="200">
        <v>0.3</v>
      </c>
      <c r="AC3295" s="200">
        <v>0.85</v>
      </c>
      <c r="AL3295"/>
      <c r="AM3295"/>
      <c r="AN3295"/>
      <c r="AO3295"/>
      <c r="AP3295"/>
      <c r="AQ3295"/>
      <c r="AR3295"/>
      <c r="AS3295"/>
      <c r="AT3295"/>
      <c r="AU3295"/>
    </row>
    <row r="3296" spans="17:47" x14ac:dyDescent="0.2">
      <c r="Q3296" s="142">
        <f>TRUNC('TARIFA ENTREGA A DIRECCION USD'!D3297-'TARIFA ENTREGA A DIRECCION USD'!D3296,2)</f>
        <v>0.54</v>
      </c>
      <c r="R3296" s="190">
        <v>3289</v>
      </c>
      <c r="S3296" s="200">
        <f>TRUNC((('TARIFA ENTREGA A DIRECCION USD'!C3296-'TARIFA ENTREGA A DIRECCION USD'!D3296)/'TARIFA ENTREGA A DIRECCION USD'!D3296)+1,3)</f>
        <v>0.72399999999999998</v>
      </c>
      <c r="T3296" s="200">
        <f>TRUNC(('TARIFA ENTREGA A DIRECCION USD'!E3296-'TARIFA ENTREGA A DIRECCION USD'!D3296)/'TARIFA ENTREGA A DIRECCION USD'!D3296,3)</f>
        <v>0.26</v>
      </c>
      <c r="U3296" s="200">
        <f>TRUNC(('TARIFA ENTREGA A DIRECCION USD'!F3296-'TARIFA ENTREGA A DIRECCION USD'!D3296)/'TARIFA ENTREGA A DIRECCION USD'!D3296,3)</f>
        <v>0.436</v>
      </c>
      <c r="V3296" s="200">
        <f>TRUNC(('TARIFA ENTREGA A DIRECCION USD'!G3296-'TARIFA ENTREGA A DIRECCION USD'!D3296)/'TARIFA ENTREGA A DIRECCION USD'!D3296,3)</f>
        <v>0.96899999999999997</v>
      </c>
      <c r="X3296" s="142">
        <v>16.12</v>
      </c>
      <c r="Y3296" s="190">
        <v>3289</v>
      </c>
      <c r="Z3296" s="200">
        <v>0.55000000000000004</v>
      </c>
      <c r="AA3296" s="200">
        <v>0.13</v>
      </c>
      <c r="AB3296" s="200">
        <v>0.3</v>
      </c>
      <c r="AC3296" s="200">
        <v>0.85</v>
      </c>
      <c r="AL3296"/>
      <c r="AM3296"/>
      <c r="AN3296"/>
      <c r="AO3296"/>
      <c r="AP3296"/>
      <c r="AQ3296"/>
      <c r="AR3296"/>
      <c r="AS3296"/>
      <c r="AT3296"/>
      <c r="AU3296"/>
    </row>
    <row r="3297" spans="17:47" x14ac:dyDescent="0.2">
      <c r="Q3297" s="142">
        <f>TRUNC('TARIFA ENTREGA A DIRECCION USD'!D3298-'TARIFA ENTREGA A DIRECCION USD'!D3297,2)</f>
        <v>0.54</v>
      </c>
      <c r="R3297" s="190">
        <v>3290</v>
      </c>
      <c r="S3297" s="200">
        <f>TRUNC((('TARIFA ENTREGA A DIRECCION USD'!C3297-'TARIFA ENTREGA A DIRECCION USD'!D3297)/'TARIFA ENTREGA A DIRECCION USD'!D3297)+1,3)</f>
        <v>0.72399999999999998</v>
      </c>
      <c r="T3297" s="200">
        <f>TRUNC(('TARIFA ENTREGA A DIRECCION USD'!E3297-'TARIFA ENTREGA A DIRECCION USD'!D3297)/'TARIFA ENTREGA A DIRECCION USD'!D3297,3)</f>
        <v>0.26</v>
      </c>
      <c r="U3297" s="200">
        <f>TRUNC(('TARIFA ENTREGA A DIRECCION USD'!F3297-'TARIFA ENTREGA A DIRECCION USD'!D3297)/'TARIFA ENTREGA A DIRECCION USD'!D3297,3)</f>
        <v>0.436</v>
      </c>
      <c r="V3297" s="200">
        <f>TRUNC(('TARIFA ENTREGA A DIRECCION USD'!G3297-'TARIFA ENTREGA A DIRECCION USD'!D3297)/'TARIFA ENTREGA A DIRECCION USD'!D3297,3)</f>
        <v>0.96899999999999997</v>
      </c>
      <c r="X3297" s="142">
        <v>16.12</v>
      </c>
      <c r="Y3297" s="190">
        <v>3290</v>
      </c>
      <c r="Z3297" s="200">
        <v>0.55000000000000004</v>
      </c>
      <c r="AA3297" s="200">
        <v>0.13</v>
      </c>
      <c r="AB3297" s="200">
        <v>0.3</v>
      </c>
      <c r="AC3297" s="200">
        <v>0.85</v>
      </c>
      <c r="AL3297"/>
      <c r="AM3297"/>
      <c r="AN3297"/>
      <c r="AO3297"/>
      <c r="AP3297"/>
      <c r="AQ3297"/>
      <c r="AR3297"/>
      <c r="AS3297"/>
      <c r="AT3297"/>
      <c r="AU3297"/>
    </row>
    <row r="3298" spans="17:47" x14ac:dyDescent="0.2">
      <c r="Q3298" s="142">
        <f>TRUNC('TARIFA ENTREGA A DIRECCION USD'!D3299-'TARIFA ENTREGA A DIRECCION USD'!D3298,2)</f>
        <v>0.54</v>
      </c>
      <c r="R3298" s="190">
        <v>3291</v>
      </c>
      <c r="S3298" s="200">
        <f>TRUNC((('TARIFA ENTREGA A DIRECCION USD'!C3298-'TARIFA ENTREGA A DIRECCION USD'!D3298)/'TARIFA ENTREGA A DIRECCION USD'!D3298)+1,3)</f>
        <v>0.72399999999999998</v>
      </c>
      <c r="T3298" s="200">
        <f>TRUNC(('TARIFA ENTREGA A DIRECCION USD'!E3298-'TARIFA ENTREGA A DIRECCION USD'!D3298)/'TARIFA ENTREGA A DIRECCION USD'!D3298,3)</f>
        <v>0.26</v>
      </c>
      <c r="U3298" s="200">
        <f>TRUNC(('TARIFA ENTREGA A DIRECCION USD'!F3298-'TARIFA ENTREGA A DIRECCION USD'!D3298)/'TARIFA ENTREGA A DIRECCION USD'!D3298,3)</f>
        <v>0.436</v>
      </c>
      <c r="V3298" s="200">
        <f>TRUNC(('TARIFA ENTREGA A DIRECCION USD'!G3298-'TARIFA ENTREGA A DIRECCION USD'!D3298)/'TARIFA ENTREGA A DIRECCION USD'!D3298,3)</f>
        <v>0.96899999999999997</v>
      </c>
      <c r="X3298" s="142">
        <v>16.12</v>
      </c>
      <c r="Y3298" s="190">
        <v>3291</v>
      </c>
      <c r="Z3298" s="200">
        <v>0.55000000000000004</v>
      </c>
      <c r="AA3298" s="200">
        <v>0.13</v>
      </c>
      <c r="AB3298" s="200">
        <v>0.3</v>
      </c>
      <c r="AC3298" s="200">
        <v>0.85</v>
      </c>
      <c r="AL3298"/>
      <c r="AM3298"/>
      <c r="AN3298"/>
      <c r="AO3298"/>
      <c r="AP3298"/>
      <c r="AQ3298"/>
      <c r="AR3298"/>
      <c r="AS3298"/>
      <c r="AT3298"/>
      <c r="AU3298"/>
    </row>
    <row r="3299" spans="17:47" x14ac:dyDescent="0.2">
      <c r="Q3299" s="142">
        <f>TRUNC('TARIFA ENTREGA A DIRECCION USD'!D3300-'TARIFA ENTREGA A DIRECCION USD'!D3299,2)</f>
        <v>0.54</v>
      </c>
      <c r="R3299" s="190">
        <v>3292</v>
      </c>
      <c r="S3299" s="200">
        <f>TRUNC((('TARIFA ENTREGA A DIRECCION USD'!C3299-'TARIFA ENTREGA A DIRECCION USD'!D3299)/'TARIFA ENTREGA A DIRECCION USD'!D3299)+1,3)</f>
        <v>0.72399999999999998</v>
      </c>
      <c r="T3299" s="200">
        <f>TRUNC(('TARIFA ENTREGA A DIRECCION USD'!E3299-'TARIFA ENTREGA A DIRECCION USD'!D3299)/'TARIFA ENTREGA A DIRECCION USD'!D3299,3)</f>
        <v>0.26</v>
      </c>
      <c r="U3299" s="200">
        <f>TRUNC(('TARIFA ENTREGA A DIRECCION USD'!F3299-'TARIFA ENTREGA A DIRECCION USD'!D3299)/'TARIFA ENTREGA A DIRECCION USD'!D3299,3)</f>
        <v>0.436</v>
      </c>
      <c r="V3299" s="200">
        <f>TRUNC(('TARIFA ENTREGA A DIRECCION USD'!G3299-'TARIFA ENTREGA A DIRECCION USD'!D3299)/'TARIFA ENTREGA A DIRECCION USD'!D3299,3)</f>
        <v>0.96899999999999997</v>
      </c>
      <c r="X3299" s="142">
        <v>16.12</v>
      </c>
      <c r="Y3299" s="190">
        <v>3292</v>
      </c>
      <c r="Z3299" s="200">
        <v>0.55000000000000004</v>
      </c>
      <c r="AA3299" s="200">
        <v>0.13</v>
      </c>
      <c r="AB3299" s="200">
        <v>0.3</v>
      </c>
      <c r="AC3299" s="200">
        <v>0.85</v>
      </c>
      <c r="AL3299"/>
      <c r="AM3299"/>
      <c r="AN3299"/>
      <c r="AO3299"/>
      <c r="AP3299"/>
      <c r="AQ3299"/>
      <c r="AR3299"/>
      <c r="AS3299"/>
      <c r="AT3299"/>
      <c r="AU3299"/>
    </row>
    <row r="3300" spans="17:47" x14ac:dyDescent="0.2">
      <c r="Q3300" s="142">
        <f>TRUNC('TARIFA ENTREGA A DIRECCION USD'!D3301-'TARIFA ENTREGA A DIRECCION USD'!D3300,2)</f>
        <v>0.54</v>
      </c>
      <c r="R3300" s="190">
        <v>3293</v>
      </c>
      <c r="S3300" s="200">
        <f>TRUNC((('TARIFA ENTREGA A DIRECCION USD'!C3300-'TARIFA ENTREGA A DIRECCION USD'!D3300)/'TARIFA ENTREGA A DIRECCION USD'!D3300)+1,3)</f>
        <v>0.72399999999999998</v>
      </c>
      <c r="T3300" s="200">
        <f>TRUNC(('TARIFA ENTREGA A DIRECCION USD'!E3300-'TARIFA ENTREGA A DIRECCION USD'!D3300)/'TARIFA ENTREGA A DIRECCION USD'!D3300,3)</f>
        <v>0.26</v>
      </c>
      <c r="U3300" s="200">
        <f>TRUNC(('TARIFA ENTREGA A DIRECCION USD'!F3300-'TARIFA ENTREGA A DIRECCION USD'!D3300)/'TARIFA ENTREGA A DIRECCION USD'!D3300,3)</f>
        <v>0.436</v>
      </c>
      <c r="V3300" s="200">
        <f>TRUNC(('TARIFA ENTREGA A DIRECCION USD'!G3300-'TARIFA ENTREGA A DIRECCION USD'!D3300)/'TARIFA ENTREGA A DIRECCION USD'!D3300,3)</f>
        <v>0.96899999999999997</v>
      </c>
      <c r="X3300" s="142">
        <v>16.12</v>
      </c>
      <c r="Y3300" s="190">
        <v>3293</v>
      </c>
      <c r="Z3300" s="200">
        <v>0.55000000000000004</v>
      </c>
      <c r="AA3300" s="200">
        <v>0.13</v>
      </c>
      <c r="AB3300" s="200">
        <v>0.3</v>
      </c>
      <c r="AC3300" s="200">
        <v>0.85</v>
      </c>
      <c r="AL3300"/>
      <c r="AM3300"/>
      <c r="AN3300"/>
      <c r="AO3300"/>
      <c r="AP3300"/>
      <c r="AQ3300"/>
      <c r="AR3300"/>
      <c r="AS3300"/>
      <c r="AT3300"/>
      <c r="AU3300"/>
    </row>
    <row r="3301" spans="17:47" x14ac:dyDescent="0.2">
      <c r="Q3301" s="142">
        <f>TRUNC('TARIFA ENTREGA A DIRECCION USD'!D3302-'TARIFA ENTREGA A DIRECCION USD'!D3301,2)</f>
        <v>0.54</v>
      </c>
      <c r="R3301" s="190">
        <v>3294</v>
      </c>
      <c r="S3301" s="200">
        <f>TRUNC((('TARIFA ENTREGA A DIRECCION USD'!C3301-'TARIFA ENTREGA A DIRECCION USD'!D3301)/'TARIFA ENTREGA A DIRECCION USD'!D3301)+1,3)</f>
        <v>0.72399999999999998</v>
      </c>
      <c r="T3301" s="200">
        <f>TRUNC(('TARIFA ENTREGA A DIRECCION USD'!E3301-'TARIFA ENTREGA A DIRECCION USD'!D3301)/'TARIFA ENTREGA A DIRECCION USD'!D3301,3)</f>
        <v>0.26</v>
      </c>
      <c r="U3301" s="200">
        <f>TRUNC(('TARIFA ENTREGA A DIRECCION USD'!F3301-'TARIFA ENTREGA A DIRECCION USD'!D3301)/'TARIFA ENTREGA A DIRECCION USD'!D3301,3)</f>
        <v>0.436</v>
      </c>
      <c r="V3301" s="200">
        <f>TRUNC(('TARIFA ENTREGA A DIRECCION USD'!G3301-'TARIFA ENTREGA A DIRECCION USD'!D3301)/'TARIFA ENTREGA A DIRECCION USD'!D3301,3)</f>
        <v>0.96899999999999997</v>
      </c>
      <c r="X3301" s="142">
        <v>16.12</v>
      </c>
      <c r="Y3301" s="190">
        <v>3294</v>
      </c>
      <c r="Z3301" s="200">
        <v>0.55000000000000004</v>
      </c>
      <c r="AA3301" s="200">
        <v>0.13</v>
      </c>
      <c r="AB3301" s="200">
        <v>0.3</v>
      </c>
      <c r="AC3301" s="200">
        <v>0.85</v>
      </c>
      <c r="AL3301"/>
      <c r="AM3301"/>
      <c r="AN3301"/>
      <c r="AO3301"/>
      <c r="AP3301"/>
      <c r="AQ3301"/>
      <c r="AR3301"/>
      <c r="AS3301"/>
      <c r="AT3301"/>
      <c r="AU3301"/>
    </row>
    <row r="3302" spans="17:47" x14ac:dyDescent="0.2">
      <c r="Q3302" s="142">
        <f>TRUNC('TARIFA ENTREGA A DIRECCION USD'!D3303-'TARIFA ENTREGA A DIRECCION USD'!D3302,2)</f>
        <v>0.54</v>
      </c>
      <c r="R3302" s="190">
        <v>3295</v>
      </c>
      <c r="S3302" s="200">
        <f>TRUNC((('TARIFA ENTREGA A DIRECCION USD'!C3302-'TARIFA ENTREGA A DIRECCION USD'!D3302)/'TARIFA ENTREGA A DIRECCION USD'!D3302)+1,3)</f>
        <v>0.72399999999999998</v>
      </c>
      <c r="T3302" s="200">
        <f>TRUNC(('TARIFA ENTREGA A DIRECCION USD'!E3302-'TARIFA ENTREGA A DIRECCION USD'!D3302)/'TARIFA ENTREGA A DIRECCION USD'!D3302,3)</f>
        <v>0.26</v>
      </c>
      <c r="U3302" s="200">
        <f>TRUNC(('TARIFA ENTREGA A DIRECCION USD'!F3302-'TARIFA ENTREGA A DIRECCION USD'!D3302)/'TARIFA ENTREGA A DIRECCION USD'!D3302,3)</f>
        <v>0.436</v>
      </c>
      <c r="V3302" s="200">
        <f>TRUNC(('TARIFA ENTREGA A DIRECCION USD'!G3302-'TARIFA ENTREGA A DIRECCION USD'!D3302)/'TARIFA ENTREGA A DIRECCION USD'!D3302,3)</f>
        <v>0.96899999999999997</v>
      </c>
      <c r="X3302" s="142">
        <v>16.12</v>
      </c>
      <c r="Y3302" s="190">
        <v>3295</v>
      </c>
      <c r="Z3302" s="200">
        <v>0.55000000000000004</v>
      </c>
      <c r="AA3302" s="200">
        <v>0.13</v>
      </c>
      <c r="AB3302" s="200">
        <v>0.3</v>
      </c>
      <c r="AC3302" s="200">
        <v>0.85</v>
      </c>
      <c r="AL3302"/>
      <c r="AM3302"/>
      <c r="AN3302"/>
      <c r="AO3302"/>
      <c r="AP3302"/>
      <c r="AQ3302"/>
      <c r="AR3302"/>
      <c r="AS3302"/>
      <c r="AT3302"/>
      <c r="AU3302"/>
    </row>
    <row r="3303" spans="17:47" x14ac:dyDescent="0.2">
      <c r="Q3303" s="142">
        <f>TRUNC('TARIFA ENTREGA A DIRECCION USD'!D3304-'TARIFA ENTREGA A DIRECCION USD'!D3303,2)</f>
        <v>0.54</v>
      </c>
      <c r="R3303" s="190">
        <v>3296</v>
      </c>
      <c r="S3303" s="200">
        <f>TRUNC((('TARIFA ENTREGA A DIRECCION USD'!C3303-'TARIFA ENTREGA A DIRECCION USD'!D3303)/'TARIFA ENTREGA A DIRECCION USD'!D3303)+1,3)</f>
        <v>0.72399999999999998</v>
      </c>
      <c r="T3303" s="200">
        <f>TRUNC(('TARIFA ENTREGA A DIRECCION USD'!E3303-'TARIFA ENTREGA A DIRECCION USD'!D3303)/'TARIFA ENTREGA A DIRECCION USD'!D3303,3)</f>
        <v>0.26100000000000001</v>
      </c>
      <c r="U3303" s="200">
        <f>TRUNC(('TARIFA ENTREGA A DIRECCION USD'!F3303-'TARIFA ENTREGA A DIRECCION USD'!D3303)/'TARIFA ENTREGA A DIRECCION USD'!D3303,3)</f>
        <v>0.436</v>
      </c>
      <c r="V3303" s="200">
        <f>TRUNC(('TARIFA ENTREGA A DIRECCION USD'!G3303-'TARIFA ENTREGA A DIRECCION USD'!D3303)/'TARIFA ENTREGA A DIRECCION USD'!D3303,3)</f>
        <v>0.96899999999999997</v>
      </c>
      <c r="X3303" s="142">
        <v>16.12</v>
      </c>
      <c r="Y3303" s="190">
        <v>3296</v>
      </c>
      <c r="Z3303" s="200">
        <v>0.55000000000000004</v>
      </c>
      <c r="AA3303" s="200">
        <v>0.13</v>
      </c>
      <c r="AB3303" s="200">
        <v>0.3</v>
      </c>
      <c r="AC3303" s="200">
        <v>0.85</v>
      </c>
      <c r="AL3303"/>
      <c r="AM3303"/>
      <c r="AN3303"/>
      <c r="AO3303"/>
      <c r="AP3303"/>
      <c r="AQ3303"/>
      <c r="AR3303"/>
      <c r="AS3303"/>
      <c r="AT3303"/>
      <c r="AU3303"/>
    </row>
    <row r="3304" spans="17:47" x14ac:dyDescent="0.2">
      <c r="Q3304" s="142">
        <f>TRUNC('TARIFA ENTREGA A DIRECCION USD'!D3305-'TARIFA ENTREGA A DIRECCION USD'!D3304,2)</f>
        <v>0.54</v>
      </c>
      <c r="R3304" s="190">
        <v>3297</v>
      </c>
      <c r="S3304" s="200">
        <f>TRUNC((('TARIFA ENTREGA A DIRECCION USD'!C3304-'TARIFA ENTREGA A DIRECCION USD'!D3304)/'TARIFA ENTREGA A DIRECCION USD'!D3304)+1,3)</f>
        <v>0.72399999999999998</v>
      </c>
      <c r="T3304" s="200">
        <f>TRUNC(('TARIFA ENTREGA A DIRECCION USD'!E3304-'TARIFA ENTREGA A DIRECCION USD'!D3304)/'TARIFA ENTREGA A DIRECCION USD'!D3304,3)</f>
        <v>0.26100000000000001</v>
      </c>
      <c r="U3304" s="200">
        <f>TRUNC(('TARIFA ENTREGA A DIRECCION USD'!F3304-'TARIFA ENTREGA A DIRECCION USD'!D3304)/'TARIFA ENTREGA A DIRECCION USD'!D3304,3)</f>
        <v>0.436</v>
      </c>
      <c r="V3304" s="200">
        <f>TRUNC(('TARIFA ENTREGA A DIRECCION USD'!G3304-'TARIFA ENTREGA A DIRECCION USD'!D3304)/'TARIFA ENTREGA A DIRECCION USD'!D3304,3)</f>
        <v>0.96899999999999997</v>
      </c>
      <c r="X3304" s="142">
        <v>16.12</v>
      </c>
      <c r="Y3304" s="190">
        <v>3297</v>
      </c>
      <c r="Z3304" s="200">
        <v>0.55000000000000004</v>
      </c>
      <c r="AA3304" s="200">
        <v>0.13</v>
      </c>
      <c r="AB3304" s="200">
        <v>0.3</v>
      </c>
      <c r="AC3304" s="200">
        <v>0.85</v>
      </c>
      <c r="AL3304"/>
      <c r="AM3304"/>
      <c r="AN3304"/>
      <c r="AO3304"/>
      <c r="AP3304"/>
      <c r="AQ3304"/>
      <c r="AR3304"/>
      <c r="AS3304"/>
      <c r="AT3304"/>
      <c r="AU3304"/>
    </row>
    <row r="3305" spans="17:47" x14ac:dyDescent="0.2">
      <c r="Q3305" s="142">
        <f>TRUNC('TARIFA ENTREGA A DIRECCION USD'!D3306-'TARIFA ENTREGA A DIRECCION USD'!D3305,2)</f>
        <v>0.54</v>
      </c>
      <c r="R3305" s="190">
        <v>3298</v>
      </c>
      <c r="S3305" s="200">
        <f>TRUNC((('TARIFA ENTREGA A DIRECCION USD'!C3305-'TARIFA ENTREGA A DIRECCION USD'!D3305)/'TARIFA ENTREGA A DIRECCION USD'!D3305)+1,3)</f>
        <v>0.72399999999999998</v>
      </c>
      <c r="T3305" s="200">
        <f>TRUNC(('TARIFA ENTREGA A DIRECCION USD'!E3305-'TARIFA ENTREGA A DIRECCION USD'!D3305)/'TARIFA ENTREGA A DIRECCION USD'!D3305,3)</f>
        <v>0.26100000000000001</v>
      </c>
      <c r="U3305" s="200">
        <f>TRUNC(('TARIFA ENTREGA A DIRECCION USD'!F3305-'TARIFA ENTREGA A DIRECCION USD'!D3305)/'TARIFA ENTREGA A DIRECCION USD'!D3305,3)</f>
        <v>0.436</v>
      </c>
      <c r="V3305" s="200">
        <f>TRUNC(('TARIFA ENTREGA A DIRECCION USD'!G3305-'TARIFA ENTREGA A DIRECCION USD'!D3305)/'TARIFA ENTREGA A DIRECCION USD'!D3305,3)</f>
        <v>0.96899999999999997</v>
      </c>
      <c r="X3305" s="142">
        <v>16.12</v>
      </c>
      <c r="Y3305" s="190">
        <v>3298</v>
      </c>
      <c r="Z3305" s="200">
        <v>0.55000000000000004</v>
      </c>
      <c r="AA3305" s="200">
        <v>0.13</v>
      </c>
      <c r="AB3305" s="200">
        <v>0.3</v>
      </c>
      <c r="AC3305" s="200">
        <v>0.85</v>
      </c>
      <c r="AL3305"/>
      <c r="AM3305"/>
      <c r="AN3305"/>
      <c r="AO3305"/>
      <c r="AP3305"/>
      <c r="AQ3305"/>
      <c r="AR3305"/>
      <c r="AS3305"/>
      <c r="AT3305"/>
      <c r="AU3305"/>
    </row>
    <row r="3306" spans="17:47" x14ac:dyDescent="0.2">
      <c r="Q3306" s="142">
        <f>TRUNC('TARIFA ENTREGA A DIRECCION USD'!D3307-'TARIFA ENTREGA A DIRECCION USD'!D3306,2)</f>
        <v>0.54</v>
      </c>
      <c r="R3306" s="190">
        <v>3299</v>
      </c>
      <c r="S3306" s="200">
        <f>TRUNC((('TARIFA ENTREGA A DIRECCION USD'!C3306-'TARIFA ENTREGA A DIRECCION USD'!D3306)/'TARIFA ENTREGA A DIRECCION USD'!D3306)+1,3)</f>
        <v>0.72399999999999998</v>
      </c>
      <c r="T3306" s="200">
        <f>TRUNC(('TARIFA ENTREGA A DIRECCION USD'!E3306-'TARIFA ENTREGA A DIRECCION USD'!D3306)/'TARIFA ENTREGA A DIRECCION USD'!D3306,3)</f>
        <v>0.26100000000000001</v>
      </c>
      <c r="U3306" s="200">
        <f>TRUNC(('TARIFA ENTREGA A DIRECCION USD'!F3306-'TARIFA ENTREGA A DIRECCION USD'!D3306)/'TARIFA ENTREGA A DIRECCION USD'!D3306,3)</f>
        <v>0.436</v>
      </c>
      <c r="V3306" s="200">
        <f>TRUNC(('TARIFA ENTREGA A DIRECCION USD'!G3306-'TARIFA ENTREGA A DIRECCION USD'!D3306)/'TARIFA ENTREGA A DIRECCION USD'!D3306,3)</f>
        <v>0.96899999999999997</v>
      </c>
      <c r="X3306" s="142">
        <v>16.12</v>
      </c>
      <c r="Y3306" s="190">
        <v>3299</v>
      </c>
      <c r="Z3306" s="200">
        <v>0.55000000000000004</v>
      </c>
      <c r="AA3306" s="200">
        <v>0.13</v>
      </c>
      <c r="AB3306" s="200">
        <v>0.3</v>
      </c>
      <c r="AC3306" s="200">
        <v>0.85</v>
      </c>
      <c r="AL3306"/>
      <c r="AM3306"/>
      <c r="AN3306"/>
      <c r="AO3306"/>
      <c r="AP3306"/>
      <c r="AQ3306"/>
      <c r="AR3306"/>
      <c r="AS3306"/>
      <c r="AT3306"/>
      <c r="AU3306"/>
    </row>
    <row r="3307" spans="17:47" x14ac:dyDescent="0.2">
      <c r="Q3307" s="142">
        <f>TRUNC('TARIFA ENTREGA A DIRECCION USD'!D3308-'TARIFA ENTREGA A DIRECCION USD'!D3307,2)</f>
        <v>0.54</v>
      </c>
      <c r="R3307" s="190">
        <v>3300</v>
      </c>
      <c r="S3307" s="200">
        <f>TRUNC((('TARIFA ENTREGA A DIRECCION USD'!C3307-'TARIFA ENTREGA A DIRECCION USD'!D3307)/'TARIFA ENTREGA A DIRECCION USD'!D3307)+1,3)</f>
        <v>0.72399999999999998</v>
      </c>
      <c r="T3307" s="200">
        <f>TRUNC(('TARIFA ENTREGA A DIRECCION USD'!E3307-'TARIFA ENTREGA A DIRECCION USD'!D3307)/'TARIFA ENTREGA A DIRECCION USD'!D3307,3)</f>
        <v>0.26100000000000001</v>
      </c>
      <c r="U3307" s="200">
        <f>TRUNC(('TARIFA ENTREGA A DIRECCION USD'!F3307-'TARIFA ENTREGA A DIRECCION USD'!D3307)/'TARIFA ENTREGA A DIRECCION USD'!D3307,3)</f>
        <v>0.436</v>
      </c>
      <c r="V3307" s="200">
        <f>TRUNC(('TARIFA ENTREGA A DIRECCION USD'!G3307-'TARIFA ENTREGA A DIRECCION USD'!D3307)/'TARIFA ENTREGA A DIRECCION USD'!D3307,3)</f>
        <v>0.97</v>
      </c>
      <c r="X3307" s="142">
        <v>16.12</v>
      </c>
      <c r="Y3307" s="190">
        <v>3300</v>
      </c>
      <c r="Z3307" s="200">
        <v>0.55000000000000004</v>
      </c>
      <c r="AA3307" s="200">
        <v>0.13</v>
      </c>
      <c r="AB3307" s="200">
        <v>0.3</v>
      </c>
      <c r="AC3307" s="200">
        <v>0.85</v>
      </c>
      <c r="AL3307"/>
      <c r="AM3307"/>
      <c r="AN3307"/>
      <c r="AO3307"/>
      <c r="AP3307"/>
      <c r="AQ3307"/>
      <c r="AR3307"/>
      <c r="AS3307"/>
      <c r="AT3307"/>
      <c r="AU3307"/>
    </row>
    <row r="3308" spans="17:47" x14ac:dyDescent="0.2">
      <c r="Q3308" s="142">
        <f>TRUNC('TARIFA ENTREGA A DIRECCION USD'!D3309-'TARIFA ENTREGA A DIRECCION USD'!D3308,2)</f>
        <v>0.54</v>
      </c>
      <c r="R3308" s="190">
        <v>3301</v>
      </c>
      <c r="S3308" s="200">
        <f>TRUNC((('TARIFA ENTREGA A DIRECCION USD'!C3308-'TARIFA ENTREGA A DIRECCION USD'!D3308)/'TARIFA ENTREGA A DIRECCION USD'!D3308)+1,3)</f>
        <v>0.72399999999999998</v>
      </c>
      <c r="T3308" s="200">
        <f>TRUNC(('TARIFA ENTREGA A DIRECCION USD'!E3308-'TARIFA ENTREGA A DIRECCION USD'!D3308)/'TARIFA ENTREGA A DIRECCION USD'!D3308,3)</f>
        <v>0.26100000000000001</v>
      </c>
      <c r="U3308" s="200">
        <f>TRUNC(('TARIFA ENTREGA A DIRECCION USD'!F3308-'TARIFA ENTREGA A DIRECCION USD'!D3308)/'TARIFA ENTREGA A DIRECCION USD'!D3308,3)</f>
        <v>0.436</v>
      </c>
      <c r="V3308" s="200">
        <f>TRUNC(('TARIFA ENTREGA A DIRECCION USD'!G3308-'TARIFA ENTREGA A DIRECCION USD'!D3308)/'TARIFA ENTREGA A DIRECCION USD'!D3308,3)</f>
        <v>0.97</v>
      </c>
      <c r="X3308" s="142">
        <v>16.12</v>
      </c>
      <c r="Y3308" s="190">
        <v>3301</v>
      </c>
      <c r="Z3308" s="200">
        <v>0.55000000000000004</v>
      </c>
      <c r="AA3308" s="200">
        <v>0.13</v>
      </c>
      <c r="AB3308" s="200">
        <v>0.3</v>
      </c>
      <c r="AC3308" s="200">
        <v>0.85</v>
      </c>
      <c r="AL3308"/>
      <c r="AM3308"/>
      <c r="AN3308"/>
      <c r="AO3308"/>
      <c r="AP3308"/>
      <c r="AQ3308"/>
      <c r="AR3308"/>
      <c r="AS3308"/>
      <c r="AT3308"/>
      <c r="AU3308"/>
    </row>
    <row r="3309" spans="17:47" x14ac:dyDescent="0.2">
      <c r="Q3309" s="142">
        <f>TRUNC('TARIFA ENTREGA A DIRECCION USD'!D3310-'TARIFA ENTREGA A DIRECCION USD'!D3309,2)</f>
        <v>0.54</v>
      </c>
      <c r="R3309" s="190">
        <v>3302</v>
      </c>
      <c r="S3309" s="200">
        <f>TRUNC((('TARIFA ENTREGA A DIRECCION USD'!C3309-'TARIFA ENTREGA A DIRECCION USD'!D3309)/'TARIFA ENTREGA A DIRECCION USD'!D3309)+1,3)</f>
        <v>0.72399999999999998</v>
      </c>
      <c r="T3309" s="200">
        <f>TRUNC(('TARIFA ENTREGA A DIRECCION USD'!E3309-'TARIFA ENTREGA A DIRECCION USD'!D3309)/'TARIFA ENTREGA A DIRECCION USD'!D3309,3)</f>
        <v>0.26100000000000001</v>
      </c>
      <c r="U3309" s="200">
        <f>TRUNC(('TARIFA ENTREGA A DIRECCION USD'!F3309-'TARIFA ENTREGA A DIRECCION USD'!D3309)/'TARIFA ENTREGA A DIRECCION USD'!D3309,3)</f>
        <v>0.436</v>
      </c>
      <c r="V3309" s="200">
        <f>TRUNC(('TARIFA ENTREGA A DIRECCION USD'!G3309-'TARIFA ENTREGA A DIRECCION USD'!D3309)/'TARIFA ENTREGA A DIRECCION USD'!D3309,3)</f>
        <v>0.97</v>
      </c>
      <c r="X3309" s="142">
        <v>16.12</v>
      </c>
      <c r="Y3309" s="190">
        <v>3302</v>
      </c>
      <c r="Z3309" s="200">
        <v>0.55000000000000004</v>
      </c>
      <c r="AA3309" s="200">
        <v>0.13</v>
      </c>
      <c r="AB3309" s="200">
        <v>0.3</v>
      </c>
      <c r="AC3309" s="200">
        <v>0.85</v>
      </c>
      <c r="AL3309"/>
      <c r="AM3309"/>
      <c r="AN3309"/>
      <c r="AO3309"/>
      <c r="AP3309"/>
      <c r="AQ3309"/>
      <c r="AR3309"/>
      <c r="AS3309"/>
      <c r="AT3309"/>
      <c r="AU3309"/>
    </row>
    <row r="3310" spans="17:47" x14ac:dyDescent="0.2">
      <c r="Q3310" s="142">
        <f>TRUNC('TARIFA ENTREGA A DIRECCION USD'!D3311-'TARIFA ENTREGA A DIRECCION USD'!D3310,2)</f>
        <v>0.54</v>
      </c>
      <c r="R3310" s="190">
        <v>3303</v>
      </c>
      <c r="S3310" s="200">
        <f>TRUNC((('TARIFA ENTREGA A DIRECCION USD'!C3310-'TARIFA ENTREGA A DIRECCION USD'!D3310)/'TARIFA ENTREGA A DIRECCION USD'!D3310)+1,3)</f>
        <v>0.72399999999999998</v>
      </c>
      <c r="T3310" s="200">
        <f>TRUNC(('TARIFA ENTREGA A DIRECCION USD'!E3310-'TARIFA ENTREGA A DIRECCION USD'!D3310)/'TARIFA ENTREGA A DIRECCION USD'!D3310,3)</f>
        <v>0.26100000000000001</v>
      </c>
      <c r="U3310" s="200">
        <f>TRUNC(('TARIFA ENTREGA A DIRECCION USD'!F3310-'TARIFA ENTREGA A DIRECCION USD'!D3310)/'TARIFA ENTREGA A DIRECCION USD'!D3310,3)</f>
        <v>0.436</v>
      </c>
      <c r="V3310" s="200">
        <f>TRUNC(('TARIFA ENTREGA A DIRECCION USD'!G3310-'TARIFA ENTREGA A DIRECCION USD'!D3310)/'TARIFA ENTREGA A DIRECCION USD'!D3310,3)</f>
        <v>0.97</v>
      </c>
      <c r="X3310" s="142">
        <v>16.12</v>
      </c>
      <c r="Y3310" s="190">
        <v>3303</v>
      </c>
      <c r="Z3310" s="200">
        <v>0.55000000000000004</v>
      </c>
      <c r="AA3310" s="200">
        <v>0.13</v>
      </c>
      <c r="AB3310" s="200">
        <v>0.3</v>
      </c>
      <c r="AC3310" s="200">
        <v>0.85</v>
      </c>
      <c r="AL3310"/>
      <c r="AM3310"/>
      <c r="AN3310"/>
      <c r="AO3310"/>
      <c r="AP3310"/>
      <c r="AQ3310"/>
      <c r="AR3310"/>
      <c r="AS3310"/>
      <c r="AT3310"/>
      <c r="AU3310"/>
    </row>
    <row r="3311" spans="17:47" x14ac:dyDescent="0.2">
      <c r="Q3311" s="142">
        <f>TRUNC('TARIFA ENTREGA A DIRECCION USD'!D3312-'TARIFA ENTREGA A DIRECCION USD'!D3311,2)</f>
        <v>0.54</v>
      </c>
      <c r="R3311" s="190">
        <v>3304</v>
      </c>
      <c r="S3311" s="200">
        <f>TRUNC((('TARIFA ENTREGA A DIRECCION USD'!C3311-'TARIFA ENTREGA A DIRECCION USD'!D3311)/'TARIFA ENTREGA A DIRECCION USD'!D3311)+1,3)</f>
        <v>0.72399999999999998</v>
      </c>
      <c r="T3311" s="200">
        <f>TRUNC(('TARIFA ENTREGA A DIRECCION USD'!E3311-'TARIFA ENTREGA A DIRECCION USD'!D3311)/'TARIFA ENTREGA A DIRECCION USD'!D3311,3)</f>
        <v>0.26100000000000001</v>
      </c>
      <c r="U3311" s="200">
        <f>TRUNC(('TARIFA ENTREGA A DIRECCION USD'!F3311-'TARIFA ENTREGA A DIRECCION USD'!D3311)/'TARIFA ENTREGA A DIRECCION USD'!D3311,3)</f>
        <v>0.436</v>
      </c>
      <c r="V3311" s="200">
        <f>TRUNC(('TARIFA ENTREGA A DIRECCION USD'!G3311-'TARIFA ENTREGA A DIRECCION USD'!D3311)/'TARIFA ENTREGA A DIRECCION USD'!D3311,3)</f>
        <v>0.97</v>
      </c>
      <c r="X3311" s="142">
        <v>16.12</v>
      </c>
      <c r="Y3311" s="190">
        <v>3304</v>
      </c>
      <c r="Z3311" s="200">
        <v>0.55000000000000004</v>
      </c>
      <c r="AA3311" s="200">
        <v>0.13</v>
      </c>
      <c r="AB3311" s="200">
        <v>0.3</v>
      </c>
      <c r="AC3311" s="200">
        <v>0.85</v>
      </c>
      <c r="AL3311"/>
      <c r="AM3311"/>
      <c r="AN3311"/>
      <c r="AO3311"/>
      <c r="AP3311"/>
      <c r="AQ3311"/>
      <c r="AR3311"/>
      <c r="AS3311"/>
      <c r="AT3311"/>
      <c r="AU3311"/>
    </row>
    <row r="3312" spans="17:47" x14ac:dyDescent="0.2">
      <c r="Q3312" s="142">
        <f>TRUNC('TARIFA ENTREGA A DIRECCION USD'!D3313-'TARIFA ENTREGA A DIRECCION USD'!D3312,2)</f>
        <v>0.54</v>
      </c>
      <c r="R3312" s="190">
        <v>3305</v>
      </c>
      <c r="S3312" s="200">
        <f>TRUNC((('TARIFA ENTREGA A DIRECCION USD'!C3312-'TARIFA ENTREGA A DIRECCION USD'!D3312)/'TARIFA ENTREGA A DIRECCION USD'!D3312)+1,3)</f>
        <v>0.72399999999999998</v>
      </c>
      <c r="T3312" s="200">
        <f>TRUNC(('TARIFA ENTREGA A DIRECCION USD'!E3312-'TARIFA ENTREGA A DIRECCION USD'!D3312)/'TARIFA ENTREGA A DIRECCION USD'!D3312,3)</f>
        <v>0.26100000000000001</v>
      </c>
      <c r="U3312" s="200">
        <f>TRUNC(('TARIFA ENTREGA A DIRECCION USD'!F3312-'TARIFA ENTREGA A DIRECCION USD'!D3312)/'TARIFA ENTREGA A DIRECCION USD'!D3312,3)</f>
        <v>0.436</v>
      </c>
      <c r="V3312" s="200">
        <f>TRUNC(('TARIFA ENTREGA A DIRECCION USD'!G3312-'TARIFA ENTREGA A DIRECCION USD'!D3312)/'TARIFA ENTREGA A DIRECCION USD'!D3312,3)</f>
        <v>0.97</v>
      </c>
      <c r="X3312" s="142">
        <v>16.12</v>
      </c>
      <c r="Y3312" s="190">
        <v>3305</v>
      </c>
      <c r="Z3312" s="200">
        <v>0.55000000000000004</v>
      </c>
      <c r="AA3312" s="200">
        <v>0.13</v>
      </c>
      <c r="AB3312" s="200">
        <v>0.3</v>
      </c>
      <c r="AC3312" s="200">
        <v>0.85</v>
      </c>
      <c r="AL3312"/>
      <c r="AM3312"/>
      <c r="AN3312"/>
      <c r="AO3312"/>
      <c r="AP3312"/>
      <c r="AQ3312"/>
      <c r="AR3312"/>
      <c r="AS3312"/>
      <c r="AT3312"/>
      <c r="AU3312"/>
    </row>
    <row r="3313" spans="17:47" x14ac:dyDescent="0.2">
      <c r="Q3313" s="142">
        <f>TRUNC('TARIFA ENTREGA A DIRECCION USD'!D3314-'TARIFA ENTREGA A DIRECCION USD'!D3313,2)</f>
        <v>0.54</v>
      </c>
      <c r="R3313" s="190">
        <v>3306</v>
      </c>
      <c r="S3313" s="200">
        <f>TRUNC((('TARIFA ENTREGA A DIRECCION USD'!C3313-'TARIFA ENTREGA A DIRECCION USD'!D3313)/'TARIFA ENTREGA A DIRECCION USD'!D3313)+1,3)</f>
        <v>0.72399999999999998</v>
      </c>
      <c r="T3313" s="200">
        <f>TRUNC(('TARIFA ENTREGA A DIRECCION USD'!E3313-'TARIFA ENTREGA A DIRECCION USD'!D3313)/'TARIFA ENTREGA A DIRECCION USD'!D3313,3)</f>
        <v>0.26100000000000001</v>
      </c>
      <c r="U3313" s="200">
        <f>TRUNC(('TARIFA ENTREGA A DIRECCION USD'!F3313-'TARIFA ENTREGA A DIRECCION USD'!D3313)/'TARIFA ENTREGA A DIRECCION USD'!D3313,3)</f>
        <v>0.436</v>
      </c>
      <c r="V3313" s="200">
        <f>TRUNC(('TARIFA ENTREGA A DIRECCION USD'!G3313-'TARIFA ENTREGA A DIRECCION USD'!D3313)/'TARIFA ENTREGA A DIRECCION USD'!D3313,3)</f>
        <v>0.97</v>
      </c>
      <c r="X3313" s="142">
        <v>16.12</v>
      </c>
      <c r="Y3313" s="190">
        <v>3306</v>
      </c>
      <c r="Z3313" s="200">
        <v>0.55000000000000004</v>
      </c>
      <c r="AA3313" s="200">
        <v>0.13</v>
      </c>
      <c r="AB3313" s="200">
        <v>0.3</v>
      </c>
      <c r="AC3313" s="200">
        <v>0.85</v>
      </c>
      <c r="AL3313"/>
      <c r="AM3313"/>
      <c r="AN3313"/>
      <c r="AO3313"/>
      <c r="AP3313"/>
      <c r="AQ3313"/>
      <c r="AR3313"/>
      <c r="AS3313"/>
      <c r="AT3313"/>
      <c r="AU3313"/>
    </row>
    <row r="3314" spans="17:47" x14ac:dyDescent="0.2">
      <c r="Q3314" s="142">
        <f>TRUNC('TARIFA ENTREGA A DIRECCION USD'!D3315-'TARIFA ENTREGA A DIRECCION USD'!D3314,2)</f>
        <v>0.54</v>
      </c>
      <c r="R3314" s="190">
        <v>3307</v>
      </c>
      <c r="S3314" s="200">
        <f>TRUNC((('TARIFA ENTREGA A DIRECCION USD'!C3314-'TARIFA ENTREGA A DIRECCION USD'!D3314)/'TARIFA ENTREGA A DIRECCION USD'!D3314)+1,3)</f>
        <v>0.72399999999999998</v>
      </c>
      <c r="T3314" s="200">
        <f>TRUNC(('TARIFA ENTREGA A DIRECCION USD'!E3314-'TARIFA ENTREGA A DIRECCION USD'!D3314)/'TARIFA ENTREGA A DIRECCION USD'!D3314,3)</f>
        <v>0.26100000000000001</v>
      </c>
      <c r="U3314" s="200">
        <f>TRUNC(('TARIFA ENTREGA A DIRECCION USD'!F3314-'TARIFA ENTREGA A DIRECCION USD'!D3314)/'TARIFA ENTREGA A DIRECCION USD'!D3314,3)</f>
        <v>0.436</v>
      </c>
      <c r="V3314" s="200">
        <f>TRUNC(('TARIFA ENTREGA A DIRECCION USD'!G3314-'TARIFA ENTREGA A DIRECCION USD'!D3314)/'TARIFA ENTREGA A DIRECCION USD'!D3314,3)</f>
        <v>0.97</v>
      </c>
      <c r="X3314" s="142">
        <v>16.12</v>
      </c>
      <c r="Y3314" s="190">
        <v>3307</v>
      </c>
      <c r="Z3314" s="200">
        <v>0.55000000000000004</v>
      </c>
      <c r="AA3314" s="200">
        <v>0.13</v>
      </c>
      <c r="AB3314" s="200">
        <v>0.3</v>
      </c>
      <c r="AC3314" s="200">
        <v>0.85</v>
      </c>
      <c r="AL3314"/>
      <c r="AM3314"/>
      <c r="AN3314"/>
      <c r="AO3314"/>
      <c r="AP3314"/>
      <c r="AQ3314"/>
      <c r="AR3314"/>
      <c r="AS3314"/>
      <c r="AT3314"/>
      <c r="AU3314"/>
    </row>
    <row r="3315" spans="17:47" x14ac:dyDescent="0.2">
      <c r="Q3315" s="142">
        <f>TRUNC('TARIFA ENTREGA A DIRECCION USD'!D3316-'TARIFA ENTREGA A DIRECCION USD'!D3315,2)</f>
        <v>0.54</v>
      </c>
      <c r="R3315" s="190">
        <v>3308</v>
      </c>
      <c r="S3315" s="200">
        <f>TRUNC((('TARIFA ENTREGA A DIRECCION USD'!C3315-'TARIFA ENTREGA A DIRECCION USD'!D3315)/'TARIFA ENTREGA A DIRECCION USD'!D3315)+1,3)</f>
        <v>0.72399999999999998</v>
      </c>
      <c r="T3315" s="200">
        <f>TRUNC(('TARIFA ENTREGA A DIRECCION USD'!E3315-'TARIFA ENTREGA A DIRECCION USD'!D3315)/'TARIFA ENTREGA A DIRECCION USD'!D3315,3)</f>
        <v>0.26100000000000001</v>
      </c>
      <c r="U3315" s="200">
        <f>TRUNC(('TARIFA ENTREGA A DIRECCION USD'!F3315-'TARIFA ENTREGA A DIRECCION USD'!D3315)/'TARIFA ENTREGA A DIRECCION USD'!D3315,3)</f>
        <v>0.436</v>
      </c>
      <c r="V3315" s="200">
        <f>TRUNC(('TARIFA ENTREGA A DIRECCION USD'!G3315-'TARIFA ENTREGA A DIRECCION USD'!D3315)/'TARIFA ENTREGA A DIRECCION USD'!D3315,3)</f>
        <v>0.97</v>
      </c>
      <c r="X3315" s="142">
        <v>16.12</v>
      </c>
      <c r="Y3315" s="190">
        <v>3308</v>
      </c>
      <c r="Z3315" s="200">
        <v>0.55000000000000004</v>
      </c>
      <c r="AA3315" s="200">
        <v>0.13</v>
      </c>
      <c r="AB3315" s="200">
        <v>0.3</v>
      </c>
      <c r="AC3315" s="200">
        <v>0.85</v>
      </c>
      <c r="AL3315"/>
      <c r="AM3315"/>
      <c r="AN3315"/>
      <c r="AO3315"/>
      <c r="AP3315"/>
      <c r="AQ3315"/>
      <c r="AR3315"/>
      <c r="AS3315"/>
      <c r="AT3315"/>
      <c r="AU3315"/>
    </row>
    <row r="3316" spans="17:47" x14ac:dyDescent="0.2">
      <c r="Q3316" s="142">
        <f>TRUNC('TARIFA ENTREGA A DIRECCION USD'!D3317-'TARIFA ENTREGA A DIRECCION USD'!D3316,2)</f>
        <v>0.54</v>
      </c>
      <c r="R3316" s="190">
        <v>3309</v>
      </c>
      <c r="S3316" s="200">
        <f>TRUNC((('TARIFA ENTREGA A DIRECCION USD'!C3316-'TARIFA ENTREGA A DIRECCION USD'!D3316)/'TARIFA ENTREGA A DIRECCION USD'!D3316)+1,3)</f>
        <v>0.72399999999999998</v>
      </c>
      <c r="T3316" s="200">
        <f>TRUNC(('TARIFA ENTREGA A DIRECCION USD'!E3316-'TARIFA ENTREGA A DIRECCION USD'!D3316)/'TARIFA ENTREGA A DIRECCION USD'!D3316,3)</f>
        <v>0.26100000000000001</v>
      </c>
      <c r="U3316" s="200">
        <f>TRUNC(('TARIFA ENTREGA A DIRECCION USD'!F3316-'TARIFA ENTREGA A DIRECCION USD'!D3316)/'TARIFA ENTREGA A DIRECCION USD'!D3316,3)</f>
        <v>0.436</v>
      </c>
      <c r="V3316" s="200">
        <f>TRUNC(('TARIFA ENTREGA A DIRECCION USD'!G3316-'TARIFA ENTREGA A DIRECCION USD'!D3316)/'TARIFA ENTREGA A DIRECCION USD'!D3316,3)</f>
        <v>0.97</v>
      </c>
      <c r="X3316" s="142">
        <v>16.12</v>
      </c>
      <c r="Y3316" s="190">
        <v>3309</v>
      </c>
      <c r="Z3316" s="200">
        <v>0.55000000000000004</v>
      </c>
      <c r="AA3316" s="200">
        <v>0.13</v>
      </c>
      <c r="AB3316" s="200">
        <v>0.3</v>
      </c>
      <c r="AC3316" s="200">
        <v>0.85</v>
      </c>
      <c r="AL3316"/>
      <c r="AM3316"/>
      <c r="AN3316"/>
      <c r="AO3316"/>
      <c r="AP3316"/>
      <c r="AQ3316"/>
      <c r="AR3316"/>
      <c r="AS3316"/>
      <c r="AT3316"/>
      <c r="AU3316"/>
    </row>
    <row r="3317" spans="17:47" x14ac:dyDescent="0.2">
      <c r="Q3317" s="142">
        <f>TRUNC('TARIFA ENTREGA A DIRECCION USD'!D3318-'TARIFA ENTREGA A DIRECCION USD'!D3317,2)</f>
        <v>0.54</v>
      </c>
      <c r="R3317" s="190">
        <v>3310</v>
      </c>
      <c r="S3317" s="200">
        <f>TRUNC((('TARIFA ENTREGA A DIRECCION USD'!C3317-'TARIFA ENTREGA A DIRECCION USD'!D3317)/'TARIFA ENTREGA A DIRECCION USD'!D3317)+1,3)</f>
        <v>0.72399999999999998</v>
      </c>
      <c r="T3317" s="200">
        <f>TRUNC(('TARIFA ENTREGA A DIRECCION USD'!E3317-'TARIFA ENTREGA A DIRECCION USD'!D3317)/'TARIFA ENTREGA A DIRECCION USD'!D3317,3)</f>
        <v>0.26100000000000001</v>
      </c>
      <c r="U3317" s="200">
        <f>TRUNC(('TARIFA ENTREGA A DIRECCION USD'!F3317-'TARIFA ENTREGA A DIRECCION USD'!D3317)/'TARIFA ENTREGA A DIRECCION USD'!D3317,3)</f>
        <v>0.436</v>
      </c>
      <c r="V3317" s="200">
        <f>TRUNC(('TARIFA ENTREGA A DIRECCION USD'!G3317-'TARIFA ENTREGA A DIRECCION USD'!D3317)/'TARIFA ENTREGA A DIRECCION USD'!D3317,3)</f>
        <v>0.97</v>
      </c>
      <c r="X3317" s="142">
        <v>16.12</v>
      </c>
      <c r="Y3317" s="190">
        <v>3310</v>
      </c>
      <c r="Z3317" s="200">
        <v>0.55000000000000004</v>
      </c>
      <c r="AA3317" s="200">
        <v>0.13</v>
      </c>
      <c r="AB3317" s="200">
        <v>0.3</v>
      </c>
      <c r="AC3317" s="200">
        <v>0.85</v>
      </c>
      <c r="AL3317"/>
      <c r="AM3317"/>
      <c r="AN3317"/>
      <c r="AO3317"/>
      <c r="AP3317"/>
      <c r="AQ3317"/>
      <c r="AR3317"/>
      <c r="AS3317"/>
      <c r="AT3317"/>
      <c r="AU3317"/>
    </row>
    <row r="3318" spans="17:47" x14ac:dyDescent="0.2">
      <c r="Q3318" s="142">
        <f>TRUNC('TARIFA ENTREGA A DIRECCION USD'!D3319-'TARIFA ENTREGA A DIRECCION USD'!D3318,2)</f>
        <v>0.54</v>
      </c>
      <c r="R3318" s="190">
        <v>3311</v>
      </c>
      <c r="S3318" s="200">
        <f>TRUNC((('TARIFA ENTREGA A DIRECCION USD'!C3318-'TARIFA ENTREGA A DIRECCION USD'!D3318)/'TARIFA ENTREGA A DIRECCION USD'!D3318)+1,3)</f>
        <v>0.72399999999999998</v>
      </c>
      <c r="T3318" s="200">
        <f>TRUNC(('TARIFA ENTREGA A DIRECCION USD'!E3318-'TARIFA ENTREGA A DIRECCION USD'!D3318)/'TARIFA ENTREGA A DIRECCION USD'!D3318,3)</f>
        <v>0.26100000000000001</v>
      </c>
      <c r="U3318" s="200">
        <f>TRUNC(('TARIFA ENTREGA A DIRECCION USD'!F3318-'TARIFA ENTREGA A DIRECCION USD'!D3318)/'TARIFA ENTREGA A DIRECCION USD'!D3318,3)</f>
        <v>0.436</v>
      </c>
      <c r="V3318" s="200">
        <f>TRUNC(('TARIFA ENTREGA A DIRECCION USD'!G3318-'TARIFA ENTREGA A DIRECCION USD'!D3318)/'TARIFA ENTREGA A DIRECCION USD'!D3318,3)</f>
        <v>0.97</v>
      </c>
      <c r="X3318" s="142">
        <v>16.12</v>
      </c>
      <c r="Y3318" s="190">
        <v>3311</v>
      </c>
      <c r="Z3318" s="200">
        <v>0.55000000000000004</v>
      </c>
      <c r="AA3318" s="200">
        <v>0.13</v>
      </c>
      <c r="AB3318" s="200">
        <v>0.3</v>
      </c>
      <c r="AC3318" s="200">
        <v>0.85</v>
      </c>
      <c r="AL3318"/>
      <c r="AM3318"/>
      <c r="AN3318"/>
      <c r="AO3318"/>
      <c r="AP3318"/>
      <c r="AQ3318"/>
      <c r="AR3318"/>
      <c r="AS3318"/>
      <c r="AT3318"/>
      <c r="AU3318"/>
    </row>
    <row r="3319" spans="17:47" x14ac:dyDescent="0.2">
      <c r="Q3319" s="142">
        <f>TRUNC('TARIFA ENTREGA A DIRECCION USD'!D3320-'TARIFA ENTREGA A DIRECCION USD'!D3319,2)</f>
        <v>0.54</v>
      </c>
      <c r="R3319" s="190">
        <v>3312</v>
      </c>
      <c r="S3319" s="200">
        <f>TRUNC((('TARIFA ENTREGA A DIRECCION USD'!C3319-'TARIFA ENTREGA A DIRECCION USD'!D3319)/'TARIFA ENTREGA A DIRECCION USD'!D3319)+1,3)</f>
        <v>0.72399999999999998</v>
      </c>
      <c r="T3319" s="200">
        <f>TRUNC(('TARIFA ENTREGA A DIRECCION USD'!E3319-'TARIFA ENTREGA A DIRECCION USD'!D3319)/'TARIFA ENTREGA A DIRECCION USD'!D3319,3)</f>
        <v>0.26100000000000001</v>
      </c>
      <c r="U3319" s="200">
        <f>TRUNC(('TARIFA ENTREGA A DIRECCION USD'!F3319-'TARIFA ENTREGA A DIRECCION USD'!D3319)/'TARIFA ENTREGA A DIRECCION USD'!D3319,3)</f>
        <v>0.436</v>
      </c>
      <c r="V3319" s="200">
        <f>TRUNC(('TARIFA ENTREGA A DIRECCION USD'!G3319-'TARIFA ENTREGA A DIRECCION USD'!D3319)/'TARIFA ENTREGA A DIRECCION USD'!D3319,3)</f>
        <v>0.97</v>
      </c>
      <c r="X3319" s="142">
        <v>16.12</v>
      </c>
      <c r="Y3319" s="190">
        <v>3312</v>
      </c>
      <c r="Z3319" s="200">
        <v>0.55000000000000004</v>
      </c>
      <c r="AA3319" s="200">
        <v>0.13</v>
      </c>
      <c r="AB3319" s="200">
        <v>0.3</v>
      </c>
      <c r="AC3319" s="200">
        <v>0.85</v>
      </c>
      <c r="AL3319"/>
      <c r="AM3319"/>
      <c r="AN3319"/>
      <c r="AO3319"/>
      <c r="AP3319"/>
      <c r="AQ3319"/>
      <c r="AR3319"/>
      <c r="AS3319"/>
      <c r="AT3319"/>
      <c r="AU3319"/>
    </row>
    <row r="3320" spans="17:47" x14ac:dyDescent="0.2">
      <c r="Q3320" s="142">
        <f>TRUNC('TARIFA ENTREGA A DIRECCION USD'!D3321-'TARIFA ENTREGA A DIRECCION USD'!D3320,2)</f>
        <v>0.54</v>
      </c>
      <c r="R3320" s="190">
        <v>3313</v>
      </c>
      <c r="S3320" s="200">
        <f>TRUNC((('TARIFA ENTREGA A DIRECCION USD'!C3320-'TARIFA ENTREGA A DIRECCION USD'!D3320)/'TARIFA ENTREGA A DIRECCION USD'!D3320)+1,3)</f>
        <v>0.72399999999999998</v>
      </c>
      <c r="T3320" s="200">
        <f>TRUNC(('TARIFA ENTREGA A DIRECCION USD'!E3320-'TARIFA ENTREGA A DIRECCION USD'!D3320)/'TARIFA ENTREGA A DIRECCION USD'!D3320,3)</f>
        <v>0.26100000000000001</v>
      </c>
      <c r="U3320" s="200">
        <f>TRUNC(('TARIFA ENTREGA A DIRECCION USD'!F3320-'TARIFA ENTREGA A DIRECCION USD'!D3320)/'TARIFA ENTREGA A DIRECCION USD'!D3320,3)</f>
        <v>0.436</v>
      </c>
      <c r="V3320" s="200">
        <f>TRUNC(('TARIFA ENTREGA A DIRECCION USD'!G3320-'TARIFA ENTREGA A DIRECCION USD'!D3320)/'TARIFA ENTREGA A DIRECCION USD'!D3320,3)</f>
        <v>0.97</v>
      </c>
      <c r="X3320" s="142">
        <v>16.12</v>
      </c>
      <c r="Y3320" s="190">
        <v>3313</v>
      </c>
      <c r="Z3320" s="200">
        <v>0.55000000000000004</v>
      </c>
      <c r="AA3320" s="200">
        <v>0.13</v>
      </c>
      <c r="AB3320" s="200">
        <v>0.3</v>
      </c>
      <c r="AC3320" s="200">
        <v>0.85</v>
      </c>
      <c r="AL3320"/>
      <c r="AM3320"/>
      <c r="AN3320"/>
      <c r="AO3320"/>
      <c r="AP3320"/>
      <c r="AQ3320"/>
      <c r="AR3320"/>
      <c r="AS3320"/>
      <c r="AT3320"/>
      <c r="AU3320"/>
    </row>
    <row r="3321" spans="17:47" x14ac:dyDescent="0.2">
      <c r="Q3321" s="142">
        <f>TRUNC('TARIFA ENTREGA A DIRECCION USD'!D3322-'TARIFA ENTREGA A DIRECCION USD'!D3321,2)</f>
        <v>0.54</v>
      </c>
      <c r="R3321" s="190">
        <v>3314</v>
      </c>
      <c r="S3321" s="200">
        <f>TRUNC((('TARIFA ENTREGA A DIRECCION USD'!C3321-'TARIFA ENTREGA A DIRECCION USD'!D3321)/'TARIFA ENTREGA A DIRECCION USD'!D3321)+1,3)</f>
        <v>0.72399999999999998</v>
      </c>
      <c r="T3321" s="200">
        <f>TRUNC(('TARIFA ENTREGA A DIRECCION USD'!E3321-'TARIFA ENTREGA A DIRECCION USD'!D3321)/'TARIFA ENTREGA A DIRECCION USD'!D3321,3)</f>
        <v>0.26100000000000001</v>
      </c>
      <c r="U3321" s="200">
        <f>TRUNC(('TARIFA ENTREGA A DIRECCION USD'!F3321-'TARIFA ENTREGA A DIRECCION USD'!D3321)/'TARIFA ENTREGA A DIRECCION USD'!D3321,3)</f>
        <v>0.436</v>
      </c>
      <c r="V3321" s="200">
        <f>TRUNC(('TARIFA ENTREGA A DIRECCION USD'!G3321-'TARIFA ENTREGA A DIRECCION USD'!D3321)/'TARIFA ENTREGA A DIRECCION USD'!D3321,3)</f>
        <v>0.97</v>
      </c>
      <c r="X3321" s="142">
        <v>16.12</v>
      </c>
      <c r="Y3321" s="190">
        <v>3314</v>
      </c>
      <c r="Z3321" s="200">
        <v>0.55000000000000004</v>
      </c>
      <c r="AA3321" s="200">
        <v>0.13</v>
      </c>
      <c r="AB3321" s="200">
        <v>0.3</v>
      </c>
      <c r="AC3321" s="200">
        <v>0.85</v>
      </c>
      <c r="AL3321"/>
      <c r="AM3321"/>
      <c r="AN3321"/>
      <c r="AO3321"/>
      <c r="AP3321"/>
      <c r="AQ3321"/>
      <c r="AR3321"/>
      <c r="AS3321"/>
      <c r="AT3321"/>
      <c r="AU3321"/>
    </row>
    <row r="3322" spans="17:47" x14ac:dyDescent="0.2">
      <c r="Q3322" s="142">
        <f>TRUNC('TARIFA ENTREGA A DIRECCION USD'!D3323-'TARIFA ENTREGA A DIRECCION USD'!D3322,2)</f>
        <v>0.54</v>
      </c>
      <c r="R3322" s="190">
        <v>3315</v>
      </c>
      <c r="S3322" s="200">
        <f>TRUNC((('TARIFA ENTREGA A DIRECCION USD'!C3322-'TARIFA ENTREGA A DIRECCION USD'!D3322)/'TARIFA ENTREGA A DIRECCION USD'!D3322)+1,3)</f>
        <v>0.72399999999999998</v>
      </c>
      <c r="T3322" s="200">
        <f>TRUNC(('TARIFA ENTREGA A DIRECCION USD'!E3322-'TARIFA ENTREGA A DIRECCION USD'!D3322)/'TARIFA ENTREGA A DIRECCION USD'!D3322,3)</f>
        <v>0.26100000000000001</v>
      </c>
      <c r="U3322" s="200">
        <f>TRUNC(('TARIFA ENTREGA A DIRECCION USD'!F3322-'TARIFA ENTREGA A DIRECCION USD'!D3322)/'TARIFA ENTREGA A DIRECCION USD'!D3322,3)</f>
        <v>0.436</v>
      </c>
      <c r="V3322" s="200">
        <f>TRUNC(('TARIFA ENTREGA A DIRECCION USD'!G3322-'TARIFA ENTREGA A DIRECCION USD'!D3322)/'TARIFA ENTREGA A DIRECCION USD'!D3322,3)</f>
        <v>0.97</v>
      </c>
      <c r="X3322" s="142">
        <v>16.12</v>
      </c>
      <c r="Y3322" s="190">
        <v>3315</v>
      </c>
      <c r="Z3322" s="200">
        <v>0.55000000000000004</v>
      </c>
      <c r="AA3322" s="200">
        <v>0.13</v>
      </c>
      <c r="AB3322" s="200">
        <v>0.3</v>
      </c>
      <c r="AC3322" s="200">
        <v>0.85</v>
      </c>
      <c r="AL3322"/>
      <c r="AM3322"/>
      <c r="AN3322"/>
      <c r="AO3322"/>
      <c r="AP3322"/>
      <c r="AQ3322"/>
      <c r="AR3322"/>
      <c r="AS3322"/>
      <c r="AT3322"/>
      <c r="AU3322"/>
    </row>
    <row r="3323" spans="17:47" x14ac:dyDescent="0.2">
      <c r="Q3323" s="142">
        <f>TRUNC('TARIFA ENTREGA A DIRECCION USD'!D3324-'TARIFA ENTREGA A DIRECCION USD'!D3323,2)</f>
        <v>0.54</v>
      </c>
      <c r="R3323" s="190">
        <v>3316</v>
      </c>
      <c r="S3323" s="200">
        <f>TRUNC((('TARIFA ENTREGA A DIRECCION USD'!C3323-'TARIFA ENTREGA A DIRECCION USD'!D3323)/'TARIFA ENTREGA A DIRECCION USD'!D3323)+1,3)</f>
        <v>0.72399999999999998</v>
      </c>
      <c r="T3323" s="200">
        <f>TRUNC(('TARIFA ENTREGA A DIRECCION USD'!E3323-'TARIFA ENTREGA A DIRECCION USD'!D3323)/'TARIFA ENTREGA A DIRECCION USD'!D3323,3)</f>
        <v>0.26100000000000001</v>
      </c>
      <c r="U3323" s="200">
        <f>TRUNC(('TARIFA ENTREGA A DIRECCION USD'!F3323-'TARIFA ENTREGA A DIRECCION USD'!D3323)/'TARIFA ENTREGA A DIRECCION USD'!D3323,3)</f>
        <v>0.436</v>
      </c>
      <c r="V3323" s="200">
        <f>TRUNC(('TARIFA ENTREGA A DIRECCION USD'!G3323-'TARIFA ENTREGA A DIRECCION USD'!D3323)/'TARIFA ENTREGA A DIRECCION USD'!D3323,3)</f>
        <v>0.97</v>
      </c>
      <c r="X3323" s="142">
        <v>16.12</v>
      </c>
      <c r="Y3323" s="190">
        <v>3316</v>
      </c>
      <c r="Z3323" s="200">
        <v>0.55000000000000004</v>
      </c>
      <c r="AA3323" s="200">
        <v>0.13</v>
      </c>
      <c r="AB3323" s="200">
        <v>0.3</v>
      </c>
      <c r="AC3323" s="200">
        <v>0.85</v>
      </c>
      <c r="AL3323"/>
      <c r="AM3323"/>
      <c r="AN3323"/>
      <c r="AO3323"/>
      <c r="AP3323"/>
      <c r="AQ3323"/>
      <c r="AR3323"/>
      <c r="AS3323"/>
      <c r="AT3323"/>
      <c r="AU3323"/>
    </row>
    <row r="3324" spans="17:47" x14ac:dyDescent="0.2">
      <c r="Q3324" s="142">
        <f>TRUNC('TARIFA ENTREGA A DIRECCION USD'!D3325-'TARIFA ENTREGA A DIRECCION USD'!D3324,2)</f>
        <v>0.54</v>
      </c>
      <c r="R3324" s="190">
        <v>3317</v>
      </c>
      <c r="S3324" s="200">
        <f>TRUNC((('TARIFA ENTREGA A DIRECCION USD'!C3324-'TARIFA ENTREGA A DIRECCION USD'!D3324)/'TARIFA ENTREGA A DIRECCION USD'!D3324)+1,3)</f>
        <v>0.72399999999999998</v>
      </c>
      <c r="T3324" s="200">
        <f>TRUNC(('TARIFA ENTREGA A DIRECCION USD'!E3324-'TARIFA ENTREGA A DIRECCION USD'!D3324)/'TARIFA ENTREGA A DIRECCION USD'!D3324,3)</f>
        <v>0.26100000000000001</v>
      </c>
      <c r="U3324" s="200">
        <f>TRUNC(('TARIFA ENTREGA A DIRECCION USD'!F3324-'TARIFA ENTREGA A DIRECCION USD'!D3324)/'TARIFA ENTREGA A DIRECCION USD'!D3324,3)</f>
        <v>0.436</v>
      </c>
      <c r="V3324" s="200">
        <f>TRUNC(('TARIFA ENTREGA A DIRECCION USD'!G3324-'TARIFA ENTREGA A DIRECCION USD'!D3324)/'TARIFA ENTREGA A DIRECCION USD'!D3324,3)</f>
        <v>0.97</v>
      </c>
      <c r="X3324" s="142">
        <v>16.12</v>
      </c>
      <c r="Y3324" s="190">
        <v>3317</v>
      </c>
      <c r="Z3324" s="200">
        <v>0.55000000000000004</v>
      </c>
      <c r="AA3324" s="200">
        <v>0.13</v>
      </c>
      <c r="AB3324" s="200">
        <v>0.3</v>
      </c>
      <c r="AC3324" s="200">
        <v>0.85</v>
      </c>
      <c r="AL3324"/>
      <c r="AM3324"/>
      <c r="AN3324"/>
      <c r="AO3324"/>
      <c r="AP3324"/>
      <c r="AQ3324"/>
      <c r="AR3324"/>
      <c r="AS3324"/>
      <c r="AT3324"/>
      <c r="AU3324"/>
    </row>
    <row r="3325" spans="17:47" x14ac:dyDescent="0.2">
      <c r="Q3325" s="142">
        <f>TRUNC('TARIFA ENTREGA A DIRECCION USD'!D3326-'TARIFA ENTREGA A DIRECCION USD'!D3325,2)</f>
        <v>0.54</v>
      </c>
      <c r="R3325" s="190">
        <v>3318</v>
      </c>
      <c r="S3325" s="200">
        <f>TRUNC((('TARIFA ENTREGA A DIRECCION USD'!C3325-'TARIFA ENTREGA A DIRECCION USD'!D3325)/'TARIFA ENTREGA A DIRECCION USD'!D3325)+1,3)</f>
        <v>0.72399999999999998</v>
      </c>
      <c r="T3325" s="200">
        <f>TRUNC(('TARIFA ENTREGA A DIRECCION USD'!E3325-'TARIFA ENTREGA A DIRECCION USD'!D3325)/'TARIFA ENTREGA A DIRECCION USD'!D3325,3)</f>
        <v>0.26100000000000001</v>
      </c>
      <c r="U3325" s="200">
        <f>TRUNC(('TARIFA ENTREGA A DIRECCION USD'!F3325-'TARIFA ENTREGA A DIRECCION USD'!D3325)/'TARIFA ENTREGA A DIRECCION USD'!D3325,3)</f>
        <v>0.436</v>
      </c>
      <c r="V3325" s="200">
        <f>TRUNC(('TARIFA ENTREGA A DIRECCION USD'!G3325-'TARIFA ENTREGA A DIRECCION USD'!D3325)/'TARIFA ENTREGA A DIRECCION USD'!D3325,3)</f>
        <v>0.97</v>
      </c>
      <c r="X3325" s="142">
        <v>16.12</v>
      </c>
      <c r="Y3325" s="190">
        <v>3318</v>
      </c>
      <c r="Z3325" s="200">
        <v>0.55000000000000004</v>
      </c>
      <c r="AA3325" s="200">
        <v>0.13</v>
      </c>
      <c r="AB3325" s="200">
        <v>0.3</v>
      </c>
      <c r="AC3325" s="200">
        <v>0.85</v>
      </c>
      <c r="AL3325"/>
      <c r="AM3325"/>
      <c r="AN3325"/>
      <c r="AO3325"/>
      <c r="AP3325"/>
      <c r="AQ3325"/>
      <c r="AR3325"/>
      <c r="AS3325"/>
      <c r="AT3325"/>
      <c r="AU3325"/>
    </row>
    <row r="3326" spans="17:47" x14ac:dyDescent="0.2">
      <c r="Q3326" s="142">
        <f>TRUNC('TARIFA ENTREGA A DIRECCION USD'!D3327-'TARIFA ENTREGA A DIRECCION USD'!D3326,2)</f>
        <v>0.54</v>
      </c>
      <c r="R3326" s="190">
        <v>3319</v>
      </c>
      <c r="S3326" s="200">
        <f>TRUNC((('TARIFA ENTREGA A DIRECCION USD'!C3326-'TARIFA ENTREGA A DIRECCION USD'!D3326)/'TARIFA ENTREGA A DIRECCION USD'!D3326)+1,3)</f>
        <v>0.72399999999999998</v>
      </c>
      <c r="T3326" s="200">
        <f>TRUNC(('TARIFA ENTREGA A DIRECCION USD'!E3326-'TARIFA ENTREGA A DIRECCION USD'!D3326)/'TARIFA ENTREGA A DIRECCION USD'!D3326,3)</f>
        <v>0.26100000000000001</v>
      </c>
      <c r="U3326" s="200">
        <f>TRUNC(('TARIFA ENTREGA A DIRECCION USD'!F3326-'TARIFA ENTREGA A DIRECCION USD'!D3326)/'TARIFA ENTREGA A DIRECCION USD'!D3326,3)</f>
        <v>0.436</v>
      </c>
      <c r="V3326" s="200">
        <f>TRUNC(('TARIFA ENTREGA A DIRECCION USD'!G3326-'TARIFA ENTREGA A DIRECCION USD'!D3326)/'TARIFA ENTREGA A DIRECCION USD'!D3326,3)</f>
        <v>0.97</v>
      </c>
      <c r="X3326" s="142">
        <v>16.12</v>
      </c>
      <c r="Y3326" s="190">
        <v>3319</v>
      </c>
      <c r="Z3326" s="200">
        <v>0.55000000000000004</v>
      </c>
      <c r="AA3326" s="200">
        <v>0.13</v>
      </c>
      <c r="AB3326" s="200">
        <v>0.3</v>
      </c>
      <c r="AC3326" s="200">
        <v>0.85</v>
      </c>
      <c r="AL3326"/>
      <c r="AM3326"/>
      <c r="AN3326"/>
      <c r="AO3326"/>
      <c r="AP3326"/>
      <c r="AQ3326"/>
      <c r="AR3326"/>
      <c r="AS3326"/>
      <c r="AT3326"/>
      <c r="AU3326"/>
    </row>
    <row r="3327" spans="17:47" x14ac:dyDescent="0.2">
      <c r="Q3327" s="142">
        <f>TRUNC('TARIFA ENTREGA A DIRECCION USD'!D3328-'TARIFA ENTREGA A DIRECCION USD'!D3327,2)</f>
        <v>0.54</v>
      </c>
      <c r="R3327" s="190">
        <v>3320</v>
      </c>
      <c r="S3327" s="200">
        <f>TRUNC((('TARIFA ENTREGA A DIRECCION USD'!C3327-'TARIFA ENTREGA A DIRECCION USD'!D3327)/'TARIFA ENTREGA A DIRECCION USD'!D3327)+1,3)</f>
        <v>0.72399999999999998</v>
      </c>
      <c r="T3327" s="200">
        <f>TRUNC(('TARIFA ENTREGA A DIRECCION USD'!E3327-'TARIFA ENTREGA A DIRECCION USD'!D3327)/'TARIFA ENTREGA A DIRECCION USD'!D3327,3)</f>
        <v>0.26100000000000001</v>
      </c>
      <c r="U3327" s="200">
        <f>TRUNC(('TARIFA ENTREGA A DIRECCION USD'!F3327-'TARIFA ENTREGA A DIRECCION USD'!D3327)/'TARIFA ENTREGA A DIRECCION USD'!D3327,3)</f>
        <v>0.436</v>
      </c>
      <c r="V3327" s="200">
        <f>TRUNC(('TARIFA ENTREGA A DIRECCION USD'!G3327-'TARIFA ENTREGA A DIRECCION USD'!D3327)/'TARIFA ENTREGA A DIRECCION USD'!D3327,3)</f>
        <v>0.97</v>
      </c>
      <c r="X3327" s="142">
        <v>16.12</v>
      </c>
      <c r="Y3327" s="190">
        <v>3320</v>
      </c>
      <c r="Z3327" s="200">
        <v>0.55000000000000004</v>
      </c>
      <c r="AA3327" s="200">
        <v>0.13</v>
      </c>
      <c r="AB3327" s="200">
        <v>0.3</v>
      </c>
      <c r="AC3327" s="200">
        <v>0.85</v>
      </c>
      <c r="AL3327"/>
      <c r="AM3327"/>
      <c r="AN3327"/>
      <c r="AO3327"/>
      <c r="AP3327"/>
      <c r="AQ3327"/>
      <c r="AR3327"/>
      <c r="AS3327"/>
      <c r="AT3327"/>
      <c r="AU3327"/>
    </row>
    <row r="3328" spans="17:47" x14ac:dyDescent="0.2">
      <c r="Q3328" s="142">
        <f>TRUNC('TARIFA ENTREGA A DIRECCION USD'!D3329-'TARIFA ENTREGA A DIRECCION USD'!D3328,2)</f>
        <v>0.54</v>
      </c>
      <c r="R3328" s="190">
        <v>3321</v>
      </c>
      <c r="S3328" s="200">
        <f>TRUNC((('TARIFA ENTREGA A DIRECCION USD'!C3328-'TARIFA ENTREGA A DIRECCION USD'!D3328)/'TARIFA ENTREGA A DIRECCION USD'!D3328)+1,3)</f>
        <v>0.72399999999999998</v>
      </c>
      <c r="T3328" s="200">
        <f>TRUNC(('TARIFA ENTREGA A DIRECCION USD'!E3328-'TARIFA ENTREGA A DIRECCION USD'!D3328)/'TARIFA ENTREGA A DIRECCION USD'!D3328,3)</f>
        <v>0.26100000000000001</v>
      </c>
      <c r="U3328" s="200">
        <f>TRUNC(('TARIFA ENTREGA A DIRECCION USD'!F3328-'TARIFA ENTREGA A DIRECCION USD'!D3328)/'TARIFA ENTREGA A DIRECCION USD'!D3328,3)</f>
        <v>0.436</v>
      </c>
      <c r="V3328" s="200">
        <f>TRUNC(('TARIFA ENTREGA A DIRECCION USD'!G3328-'TARIFA ENTREGA A DIRECCION USD'!D3328)/'TARIFA ENTREGA A DIRECCION USD'!D3328,3)</f>
        <v>0.97</v>
      </c>
      <c r="X3328" s="142">
        <v>16.12</v>
      </c>
      <c r="Y3328" s="190">
        <v>3321</v>
      </c>
      <c r="Z3328" s="200">
        <v>0.55000000000000004</v>
      </c>
      <c r="AA3328" s="200">
        <v>0.13</v>
      </c>
      <c r="AB3328" s="200">
        <v>0.3</v>
      </c>
      <c r="AC3328" s="200">
        <v>0.85</v>
      </c>
      <c r="AL3328"/>
      <c r="AM3328"/>
      <c r="AN3328"/>
      <c r="AO3328"/>
      <c r="AP3328"/>
      <c r="AQ3328"/>
      <c r="AR3328"/>
      <c r="AS3328"/>
      <c r="AT3328"/>
      <c r="AU3328"/>
    </row>
    <row r="3329" spans="17:47" x14ac:dyDescent="0.2">
      <c r="Q3329" s="142">
        <f>TRUNC('TARIFA ENTREGA A DIRECCION USD'!D3330-'TARIFA ENTREGA A DIRECCION USD'!D3329,2)</f>
        <v>0.54</v>
      </c>
      <c r="R3329" s="190">
        <v>3322</v>
      </c>
      <c r="S3329" s="200">
        <f>TRUNC((('TARIFA ENTREGA A DIRECCION USD'!C3329-'TARIFA ENTREGA A DIRECCION USD'!D3329)/'TARIFA ENTREGA A DIRECCION USD'!D3329)+1,3)</f>
        <v>0.72399999999999998</v>
      </c>
      <c r="T3329" s="200">
        <f>TRUNC(('TARIFA ENTREGA A DIRECCION USD'!E3329-'TARIFA ENTREGA A DIRECCION USD'!D3329)/'TARIFA ENTREGA A DIRECCION USD'!D3329,3)</f>
        <v>0.26100000000000001</v>
      </c>
      <c r="U3329" s="200">
        <f>TRUNC(('TARIFA ENTREGA A DIRECCION USD'!F3329-'TARIFA ENTREGA A DIRECCION USD'!D3329)/'TARIFA ENTREGA A DIRECCION USD'!D3329,3)</f>
        <v>0.436</v>
      </c>
      <c r="V3329" s="200">
        <f>TRUNC(('TARIFA ENTREGA A DIRECCION USD'!G3329-'TARIFA ENTREGA A DIRECCION USD'!D3329)/'TARIFA ENTREGA A DIRECCION USD'!D3329,3)</f>
        <v>0.97</v>
      </c>
      <c r="X3329" s="142">
        <v>16.12</v>
      </c>
      <c r="Y3329" s="190">
        <v>3322</v>
      </c>
      <c r="Z3329" s="200">
        <v>0.55000000000000004</v>
      </c>
      <c r="AA3329" s="200">
        <v>0.13</v>
      </c>
      <c r="AB3329" s="200">
        <v>0.3</v>
      </c>
      <c r="AC3329" s="200">
        <v>0.85</v>
      </c>
      <c r="AL3329"/>
      <c r="AM3329"/>
      <c r="AN3329"/>
      <c r="AO3329"/>
      <c r="AP3329"/>
      <c r="AQ3329"/>
      <c r="AR3329"/>
      <c r="AS3329"/>
      <c r="AT3329"/>
      <c r="AU3329"/>
    </row>
    <row r="3330" spans="17:47" x14ac:dyDescent="0.2">
      <c r="Q3330" s="142">
        <f>TRUNC('TARIFA ENTREGA A DIRECCION USD'!D3331-'TARIFA ENTREGA A DIRECCION USD'!D3330,2)</f>
        <v>0.54</v>
      </c>
      <c r="R3330" s="190">
        <v>3323</v>
      </c>
      <c r="S3330" s="200">
        <f>TRUNC((('TARIFA ENTREGA A DIRECCION USD'!C3330-'TARIFA ENTREGA A DIRECCION USD'!D3330)/'TARIFA ENTREGA A DIRECCION USD'!D3330)+1,3)</f>
        <v>0.72399999999999998</v>
      </c>
      <c r="T3330" s="200">
        <f>TRUNC(('TARIFA ENTREGA A DIRECCION USD'!E3330-'TARIFA ENTREGA A DIRECCION USD'!D3330)/'TARIFA ENTREGA A DIRECCION USD'!D3330,3)</f>
        <v>0.26100000000000001</v>
      </c>
      <c r="U3330" s="200">
        <f>TRUNC(('TARIFA ENTREGA A DIRECCION USD'!F3330-'TARIFA ENTREGA A DIRECCION USD'!D3330)/'TARIFA ENTREGA A DIRECCION USD'!D3330,3)</f>
        <v>0.436</v>
      </c>
      <c r="V3330" s="200">
        <f>TRUNC(('TARIFA ENTREGA A DIRECCION USD'!G3330-'TARIFA ENTREGA A DIRECCION USD'!D3330)/'TARIFA ENTREGA A DIRECCION USD'!D3330,3)</f>
        <v>0.97</v>
      </c>
      <c r="X3330" s="142">
        <v>16.12</v>
      </c>
      <c r="Y3330" s="190">
        <v>3323</v>
      </c>
      <c r="Z3330" s="200">
        <v>0.55000000000000004</v>
      </c>
      <c r="AA3330" s="200">
        <v>0.13</v>
      </c>
      <c r="AB3330" s="200">
        <v>0.3</v>
      </c>
      <c r="AC3330" s="200">
        <v>0.85</v>
      </c>
      <c r="AL3330"/>
      <c r="AM3330"/>
      <c r="AN3330"/>
      <c r="AO3330"/>
      <c r="AP3330"/>
      <c r="AQ3330"/>
      <c r="AR3330"/>
      <c r="AS3330"/>
      <c r="AT3330"/>
      <c r="AU3330"/>
    </row>
    <row r="3331" spans="17:47" x14ac:dyDescent="0.2">
      <c r="Q3331" s="142">
        <f>TRUNC('TARIFA ENTREGA A DIRECCION USD'!D3332-'TARIFA ENTREGA A DIRECCION USD'!D3331,2)</f>
        <v>0.54</v>
      </c>
      <c r="R3331" s="190">
        <v>3324</v>
      </c>
      <c r="S3331" s="200">
        <f>TRUNC((('TARIFA ENTREGA A DIRECCION USD'!C3331-'TARIFA ENTREGA A DIRECCION USD'!D3331)/'TARIFA ENTREGA A DIRECCION USD'!D3331)+1,3)</f>
        <v>0.72399999999999998</v>
      </c>
      <c r="T3331" s="200">
        <f>TRUNC(('TARIFA ENTREGA A DIRECCION USD'!E3331-'TARIFA ENTREGA A DIRECCION USD'!D3331)/'TARIFA ENTREGA A DIRECCION USD'!D3331,3)</f>
        <v>0.26100000000000001</v>
      </c>
      <c r="U3331" s="200">
        <f>TRUNC(('TARIFA ENTREGA A DIRECCION USD'!F3331-'TARIFA ENTREGA A DIRECCION USD'!D3331)/'TARIFA ENTREGA A DIRECCION USD'!D3331,3)</f>
        <v>0.436</v>
      </c>
      <c r="V3331" s="200">
        <f>TRUNC(('TARIFA ENTREGA A DIRECCION USD'!G3331-'TARIFA ENTREGA A DIRECCION USD'!D3331)/'TARIFA ENTREGA A DIRECCION USD'!D3331,3)</f>
        <v>0.97</v>
      </c>
      <c r="X3331" s="142">
        <v>16.12</v>
      </c>
      <c r="Y3331" s="190">
        <v>3324</v>
      </c>
      <c r="Z3331" s="200">
        <v>0.55000000000000004</v>
      </c>
      <c r="AA3331" s="200">
        <v>0.13</v>
      </c>
      <c r="AB3331" s="200">
        <v>0.3</v>
      </c>
      <c r="AC3331" s="200">
        <v>0.85</v>
      </c>
      <c r="AL3331"/>
      <c r="AM3331"/>
      <c r="AN3331"/>
      <c r="AO3331"/>
      <c r="AP3331"/>
      <c r="AQ3331"/>
      <c r="AR3331"/>
      <c r="AS3331"/>
      <c r="AT3331"/>
      <c r="AU3331"/>
    </row>
    <row r="3332" spans="17:47" x14ac:dyDescent="0.2">
      <c r="Q3332" s="142">
        <f>TRUNC('TARIFA ENTREGA A DIRECCION USD'!D3333-'TARIFA ENTREGA A DIRECCION USD'!D3332,2)</f>
        <v>0.54</v>
      </c>
      <c r="R3332" s="190">
        <v>3325</v>
      </c>
      <c r="S3332" s="200">
        <f>TRUNC((('TARIFA ENTREGA A DIRECCION USD'!C3332-'TARIFA ENTREGA A DIRECCION USD'!D3332)/'TARIFA ENTREGA A DIRECCION USD'!D3332)+1,3)</f>
        <v>0.72399999999999998</v>
      </c>
      <c r="T3332" s="200">
        <f>TRUNC(('TARIFA ENTREGA A DIRECCION USD'!E3332-'TARIFA ENTREGA A DIRECCION USD'!D3332)/'TARIFA ENTREGA A DIRECCION USD'!D3332,3)</f>
        <v>0.26100000000000001</v>
      </c>
      <c r="U3332" s="200">
        <f>TRUNC(('TARIFA ENTREGA A DIRECCION USD'!F3332-'TARIFA ENTREGA A DIRECCION USD'!D3332)/'TARIFA ENTREGA A DIRECCION USD'!D3332,3)</f>
        <v>0.436</v>
      </c>
      <c r="V3332" s="200">
        <f>TRUNC(('TARIFA ENTREGA A DIRECCION USD'!G3332-'TARIFA ENTREGA A DIRECCION USD'!D3332)/'TARIFA ENTREGA A DIRECCION USD'!D3332,3)</f>
        <v>0.97</v>
      </c>
      <c r="X3332" s="142">
        <v>16.12</v>
      </c>
      <c r="Y3332" s="190">
        <v>3325</v>
      </c>
      <c r="Z3332" s="200">
        <v>0.55000000000000004</v>
      </c>
      <c r="AA3332" s="200">
        <v>0.13</v>
      </c>
      <c r="AB3332" s="200">
        <v>0.3</v>
      </c>
      <c r="AC3332" s="200">
        <v>0.85</v>
      </c>
      <c r="AL3332"/>
      <c r="AM3332"/>
      <c r="AN3332"/>
      <c r="AO3332"/>
      <c r="AP3332"/>
      <c r="AQ3332"/>
      <c r="AR3332"/>
      <c r="AS3332"/>
      <c r="AT3332"/>
      <c r="AU3332"/>
    </row>
    <row r="3333" spans="17:47" x14ac:dyDescent="0.2">
      <c r="Q3333" s="142">
        <f>TRUNC('TARIFA ENTREGA A DIRECCION USD'!D3334-'TARIFA ENTREGA A DIRECCION USD'!D3333,2)</f>
        <v>0.54</v>
      </c>
      <c r="R3333" s="190">
        <v>3326</v>
      </c>
      <c r="S3333" s="200">
        <f>TRUNC((('TARIFA ENTREGA A DIRECCION USD'!C3333-'TARIFA ENTREGA A DIRECCION USD'!D3333)/'TARIFA ENTREGA A DIRECCION USD'!D3333)+1,3)</f>
        <v>0.72399999999999998</v>
      </c>
      <c r="T3333" s="200">
        <f>TRUNC(('TARIFA ENTREGA A DIRECCION USD'!E3333-'TARIFA ENTREGA A DIRECCION USD'!D3333)/'TARIFA ENTREGA A DIRECCION USD'!D3333,3)</f>
        <v>0.26100000000000001</v>
      </c>
      <c r="U3333" s="200">
        <f>TRUNC(('TARIFA ENTREGA A DIRECCION USD'!F3333-'TARIFA ENTREGA A DIRECCION USD'!D3333)/'TARIFA ENTREGA A DIRECCION USD'!D3333,3)</f>
        <v>0.436</v>
      </c>
      <c r="V3333" s="200">
        <f>TRUNC(('TARIFA ENTREGA A DIRECCION USD'!G3333-'TARIFA ENTREGA A DIRECCION USD'!D3333)/'TARIFA ENTREGA A DIRECCION USD'!D3333,3)</f>
        <v>0.97</v>
      </c>
      <c r="X3333" s="142">
        <v>16.12</v>
      </c>
      <c r="Y3333" s="190">
        <v>3326</v>
      </c>
      <c r="Z3333" s="200">
        <v>0.55000000000000004</v>
      </c>
      <c r="AA3333" s="200">
        <v>0.13</v>
      </c>
      <c r="AB3333" s="200">
        <v>0.3</v>
      </c>
      <c r="AC3333" s="200">
        <v>0.85</v>
      </c>
      <c r="AL3333"/>
      <c r="AM3333"/>
      <c r="AN3333"/>
      <c r="AO3333"/>
      <c r="AP3333"/>
      <c r="AQ3333"/>
      <c r="AR3333"/>
      <c r="AS3333"/>
      <c r="AT3333"/>
      <c r="AU3333"/>
    </row>
    <row r="3334" spans="17:47" x14ac:dyDescent="0.2">
      <c r="Q3334" s="142">
        <f>TRUNC('TARIFA ENTREGA A DIRECCION USD'!D3335-'TARIFA ENTREGA A DIRECCION USD'!D3334,2)</f>
        <v>0.54</v>
      </c>
      <c r="R3334" s="190">
        <v>3327</v>
      </c>
      <c r="S3334" s="200">
        <f>TRUNC((('TARIFA ENTREGA A DIRECCION USD'!C3334-'TARIFA ENTREGA A DIRECCION USD'!D3334)/'TARIFA ENTREGA A DIRECCION USD'!D3334)+1,3)</f>
        <v>0.72399999999999998</v>
      </c>
      <c r="T3334" s="200">
        <f>TRUNC(('TARIFA ENTREGA A DIRECCION USD'!E3334-'TARIFA ENTREGA A DIRECCION USD'!D3334)/'TARIFA ENTREGA A DIRECCION USD'!D3334,3)</f>
        <v>0.26100000000000001</v>
      </c>
      <c r="U3334" s="200">
        <f>TRUNC(('TARIFA ENTREGA A DIRECCION USD'!F3334-'TARIFA ENTREGA A DIRECCION USD'!D3334)/'TARIFA ENTREGA A DIRECCION USD'!D3334,3)</f>
        <v>0.436</v>
      </c>
      <c r="V3334" s="200">
        <f>TRUNC(('TARIFA ENTREGA A DIRECCION USD'!G3334-'TARIFA ENTREGA A DIRECCION USD'!D3334)/'TARIFA ENTREGA A DIRECCION USD'!D3334,3)</f>
        <v>0.97</v>
      </c>
      <c r="X3334" s="142">
        <v>16.12</v>
      </c>
      <c r="Y3334" s="190">
        <v>3327</v>
      </c>
      <c r="Z3334" s="200">
        <v>0.55000000000000004</v>
      </c>
      <c r="AA3334" s="200">
        <v>0.13</v>
      </c>
      <c r="AB3334" s="200">
        <v>0.3</v>
      </c>
      <c r="AC3334" s="200">
        <v>0.85</v>
      </c>
      <c r="AL3334"/>
      <c r="AM3334"/>
      <c r="AN3334"/>
      <c r="AO3334"/>
      <c r="AP3334"/>
      <c r="AQ3334"/>
      <c r="AR3334"/>
      <c r="AS3334"/>
      <c r="AT3334"/>
      <c r="AU3334"/>
    </row>
    <row r="3335" spans="17:47" x14ac:dyDescent="0.2">
      <c r="Q3335" s="142">
        <f>TRUNC('TARIFA ENTREGA A DIRECCION USD'!D3336-'TARIFA ENTREGA A DIRECCION USD'!D3335,2)</f>
        <v>0.54</v>
      </c>
      <c r="R3335" s="190">
        <v>3328</v>
      </c>
      <c r="S3335" s="200">
        <f>TRUNC((('TARIFA ENTREGA A DIRECCION USD'!C3335-'TARIFA ENTREGA A DIRECCION USD'!D3335)/'TARIFA ENTREGA A DIRECCION USD'!D3335)+1,3)</f>
        <v>0.72399999999999998</v>
      </c>
      <c r="T3335" s="200">
        <f>TRUNC(('TARIFA ENTREGA A DIRECCION USD'!E3335-'TARIFA ENTREGA A DIRECCION USD'!D3335)/'TARIFA ENTREGA A DIRECCION USD'!D3335,3)</f>
        <v>0.26100000000000001</v>
      </c>
      <c r="U3335" s="200">
        <f>TRUNC(('TARIFA ENTREGA A DIRECCION USD'!F3335-'TARIFA ENTREGA A DIRECCION USD'!D3335)/'TARIFA ENTREGA A DIRECCION USD'!D3335,3)</f>
        <v>0.436</v>
      </c>
      <c r="V3335" s="200">
        <f>TRUNC(('TARIFA ENTREGA A DIRECCION USD'!G3335-'TARIFA ENTREGA A DIRECCION USD'!D3335)/'TARIFA ENTREGA A DIRECCION USD'!D3335,3)</f>
        <v>0.97</v>
      </c>
      <c r="X3335" s="142">
        <v>16.12</v>
      </c>
      <c r="Y3335" s="190">
        <v>3328</v>
      </c>
      <c r="Z3335" s="200">
        <v>0.55000000000000004</v>
      </c>
      <c r="AA3335" s="200">
        <v>0.13</v>
      </c>
      <c r="AB3335" s="200">
        <v>0.3</v>
      </c>
      <c r="AC3335" s="200">
        <v>0.85</v>
      </c>
      <c r="AL3335"/>
      <c r="AM3335"/>
      <c r="AN3335"/>
      <c r="AO3335"/>
      <c r="AP3335"/>
      <c r="AQ3335"/>
      <c r="AR3335"/>
      <c r="AS3335"/>
      <c r="AT3335"/>
      <c r="AU3335"/>
    </row>
    <row r="3336" spans="17:47" x14ac:dyDescent="0.2">
      <c r="Q3336" s="142">
        <f>TRUNC('TARIFA ENTREGA A DIRECCION USD'!D3337-'TARIFA ENTREGA A DIRECCION USD'!D3336,2)</f>
        <v>0.54</v>
      </c>
      <c r="R3336" s="190">
        <v>3329</v>
      </c>
      <c r="S3336" s="200">
        <f>TRUNC((('TARIFA ENTREGA A DIRECCION USD'!C3336-'TARIFA ENTREGA A DIRECCION USD'!D3336)/'TARIFA ENTREGA A DIRECCION USD'!D3336)+1,3)</f>
        <v>0.72399999999999998</v>
      </c>
      <c r="T3336" s="200">
        <f>TRUNC(('TARIFA ENTREGA A DIRECCION USD'!E3336-'TARIFA ENTREGA A DIRECCION USD'!D3336)/'TARIFA ENTREGA A DIRECCION USD'!D3336,3)</f>
        <v>0.26100000000000001</v>
      </c>
      <c r="U3336" s="200">
        <f>TRUNC(('TARIFA ENTREGA A DIRECCION USD'!F3336-'TARIFA ENTREGA A DIRECCION USD'!D3336)/'TARIFA ENTREGA A DIRECCION USD'!D3336,3)</f>
        <v>0.436</v>
      </c>
      <c r="V3336" s="200">
        <f>TRUNC(('TARIFA ENTREGA A DIRECCION USD'!G3336-'TARIFA ENTREGA A DIRECCION USD'!D3336)/'TARIFA ENTREGA A DIRECCION USD'!D3336,3)</f>
        <v>0.97</v>
      </c>
      <c r="X3336" s="142">
        <v>16.12</v>
      </c>
      <c r="Y3336" s="190">
        <v>3329</v>
      </c>
      <c r="Z3336" s="200">
        <v>0.55000000000000004</v>
      </c>
      <c r="AA3336" s="200">
        <v>0.13</v>
      </c>
      <c r="AB3336" s="200">
        <v>0.3</v>
      </c>
      <c r="AC3336" s="200">
        <v>0.85</v>
      </c>
      <c r="AL3336"/>
      <c r="AM3336"/>
      <c r="AN3336"/>
      <c r="AO3336"/>
      <c r="AP3336"/>
      <c r="AQ3336"/>
      <c r="AR3336"/>
      <c r="AS3336"/>
      <c r="AT3336"/>
      <c r="AU3336"/>
    </row>
    <row r="3337" spans="17:47" x14ac:dyDescent="0.2">
      <c r="Q3337" s="142">
        <f>TRUNC('TARIFA ENTREGA A DIRECCION USD'!D3338-'TARIFA ENTREGA A DIRECCION USD'!D3337,2)</f>
        <v>0.54</v>
      </c>
      <c r="R3337" s="190">
        <v>3330</v>
      </c>
      <c r="S3337" s="200">
        <f>TRUNC((('TARIFA ENTREGA A DIRECCION USD'!C3337-'TARIFA ENTREGA A DIRECCION USD'!D3337)/'TARIFA ENTREGA A DIRECCION USD'!D3337)+1,3)</f>
        <v>0.72399999999999998</v>
      </c>
      <c r="T3337" s="200">
        <f>TRUNC(('TARIFA ENTREGA A DIRECCION USD'!E3337-'TARIFA ENTREGA A DIRECCION USD'!D3337)/'TARIFA ENTREGA A DIRECCION USD'!D3337,3)</f>
        <v>0.26100000000000001</v>
      </c>
      <c r="U3337" s="200">
        <f>TRUNC(('TARIFA ENTREGA A DIRECCION USD'!F3337-'TARIFA ENTREGA A DIRECCION USD'!D3337)/'TARIFA ENTREGA A DIRECCION USD'!D3337,3)</f>
        <v>0.436</v>
      </c>
      <c r="V3337" s="200">
        <f>TRUNC(('TARIFA ENTREGA A DIRECCION USD'!G3337-'TARIFA ENTREGA A DIRECCION USD'!D3337)/'TARIFA ENTREGA A DIRECCION USD'!D3337,3)</f>
        <v>0.97</v>
      </c>
      <c r="X3337" s="142">
        <v>16.12</v>
      </c>
      <c r="Y3337" s="190">
        <v>3330</v>
      </c>
      <c r="Z3337" s="200">
        <v>0.55000000000000004</v>
      </c>
      <c r="AA3337" s="200">
        <v>0.13</v>
      </c>
      <c r="AB3337" s="200">
        <v>0.3</v>
      </c>
      <c r="AC3337" s="200">
        <v>0.85</v>
      </c>
      <c r="AL3337"/>
      <c r="AM3337"/>
      <c r="AN3337"/>
      <c r="AO3337"/>
      <c r="AP3337"/>
      <c r="AQ3337"/>
      <c r="AR3337"/>
      <c r="AS3337"/>
      <c r="AT3337"/>
      <c r="AU3337"/>
    </row>
    <row r="3338" spans="17:47" x14ac:dyDescent="0.2">
      <c r="Q3338" s="142">
        <f>TRUNC('TARIFA ENTREGA A DIRECCION USD'!D3339-'TARIFA ENTREGA A DIRECCION USD'!D3338,2)</f>
        <v>0.54</v>
      </c>
      <c r="R3338" s="190">
        <v>3331</v>
      </c>
      <c r="S3338" s="200">
        <f>TRUNC((('TARIFA ENTREGA A DIRECCION USD'!C3338-'TARIFA ENTREGA A DIRECCION USD'!D3338)/'TARIFA ENTREGA A DIRECCION USD'!D3338)+1,3)</f>
        <v>0.72399999999999998</v>
      </c>
      <c r="T3338" s="200">
        <f>TRUNC(('TARIFA ENTREGA A DIRECCION USD'!E3338-'TARIFA ENTREGA A DIRECCION USD'!D3338)/'TARIFA ENTREGA A DIRECCION USD'!D3338,3)</f>
        <v>0.26100000000000001</v>
      </c>
      <c r="U3338" s="200">
        <f>TRUNC(('TARIFA ENTREGA A DIRECCION USD'!F3338-'TARIFA ENTREGA A DIRECCION USD'!D3338)/'TARIFA ENTREGA A DIRECCION USD'!D3338,3)</f>
        <v>0.436</v>
      </c>
      <c r="V3338" s="200">
        <f>TRUNC(('TARIFA ENTREGA A DIRECCION USD'!G3338-'TARIFA ENTREGA A DIRECCION USD'!D3338)/'TARIFA ENTREGA A DIRECCION USD'!D3338,3)</f>
        <v>0.97</v>
      </c>
      <c r="X3338" s="142">
        <v>16.12</v>
      </c>
      <c r="Y3338" s="190">
        <v>3331</v>
      </c>
      <c r="Z3338" s="200">
        <v>0.55000000000000004</v>
      </c>
      <c r="AA3338" s="200">
        <v>0.13</v>
      </c>
      <c r="AB3338" s="200">
        <v>0.3</v>
      </c>
      <c r="AC3338" s="200">
        <v>0.85</v>
      </c>
      <c r="AL3338"/>
      <c r="AM3338"/>
      <c r="AN3338"/>
      <c r="AO3338"/>
      <c r="AP3338"/>
      <c r="AQ3338"/>
      <c r="AR3338"/>
      <c r="AS3338"/>
      <c r="AT3338"/>
      <c r="AU3338"/>
    </row>
    <row r="3339" spans="17:47" x14ac:dyDescent="0.2">
      <c r="Q3339" s="142">
        <f>TRUNC('TARIFA ENTREGA A DIRECCION USD'!D3340-'TARIFA ENTREGA A DIRECCION USD'!D3339,2)</f>
        <v>0.54</v>
      </c>
      <c r="R3339" s="190">
        <v>3332</v>
      </c>
      <c r="S3339" s="200">
        <f>TRUNC((('TARIFA ENTREGA A DIRECCION USD'!C3339-'TARIFA ENTREGA A DIRECCION USD'!D3339)/'TARIFA ENTREGA A DIRECCION USD'!D3339)+1,3)</f>
        <v>0.72399999999999998</v>
      </c>
      <c r="T3339" s="200">
        <f>TRUNC(('TARIFA ENTREGA A DIRECCION USD'!E3339-'TARIFA ENTREGA A DIRECCION USD'!D3339)/'TARIFA ENTREGA A DIRECCION USD'!D3339,3)</f>
        <v>0.26100000000000001</v>
      </c>
      <c r="U3339" s="200">
        <f>TRUNC(('TARIFA ENTREGA A DIRECCION USD'!F3339-'TARIFA ENTREGA A DIRECCION USD'!D3339)/'TARIFA ENTREGA A DIRECCION USD'!D3339,3)</f>
        <v>0.436</v>
      </c>
      <c r="V3339" s="200">
        <f>TRUNC(('TARIFA ENTREGA A DIRECCION USD'!G3339-'TARIFA ENTREGA A DIRECCION USD'!D3339)/'TARIFA ENTREGA A DIRECCION USD'!D3339,3)</f>
        <v>0.97</v>
      </c>
      <c r="X3339" s="142">
        <v>16.12</v>
      </c>
      <c r="Y3339" s="190">
        <v>3332</v>
      </c>
      <c r="Z3339" s="200">
        <v>0.55000000000000004</v>
      </c>
      <c r="AA3339" s="200">
        <v>0.13</v>
      </c>
      <c r="AB3339" s="200">
        <v>0.3</v>
      </c>
      <c r="AC3339" s="200">
        <v>0.85</v>
      </c>
      <c r="AL3339"/>
      <c r="AM3339"/>
      <c r="AN3339"/>
      <c r="AO3339"/>
      <c r="AP3339"/>
      <c r="AQ3339"/>
      <c r="AR3339"/>
      <c r="AS3339"/>
      <c r="AT3339"/>
      <c r="AU3339"/>
    </row>
    <row r="3340" spans="17:47" x14ac:dyDescent="0.2">
      <c r="Q3340" s="142">
        <f>TRUNC('TARIFA ENTREGA A DIRECCION USD'!D3341-'TARIFA ENTREGA A DIRECCION USD'!D3340,2)</f>
        <v>0.54</v>
      </c>
      <c r="R3340" s="190">
        <v>3333</v>
      </c>
      <c r="S3340" s="200">
        <f>TRUNC((('TARIFA ENTREGA A DIRECCION USD'!C3340-'TARIFA ENTREGA A DIRECCION USD'!D3340)/'TARIFA ENTREGA A DIRECCION USD'!D3340)+1,3)</f>
        <v>0.72399999999999998</v>
      </c>
      <c r="T3340" s="200">
        <f>TRUNC(('TARIFA ENTREGA A DIRECCION USD'!E3340-'TARIFA ENTREGA A DIRECCION USD'!D3340)/'TARIFA ENTREGA A DIRECCION USD'!D3340,3)</f>
        <v>0.26100000000000001</v>
      </c>
      <c r="U3340" s="200">
        <f>TRUNC(('TARIFA ENTREGA A DIRECCION USD'!F3340-'TARIFA ENTREGA A DIRECCION USD'!D3340)/'TARIFA ENTREGA A DIRECCION USD'!D3340,3)</f>
        <v>0.436</v>
      </c>
      <c r="V3340" s="200">
        <f>TRUNC(('TARIFA ENTREGA A DIRECCION USD'!G3340-'TARIFA ENTREGA A DIRECCION USD'!D3340)/'TARIFA ENTREGA A DIRECCION USD'!D3340,3)</f>
        <v>0.97</v>
      </c>
      <c r="X3340" s="142">
        <v>16.12</v>
      </c>
      <c r="Y3340" s="190">
        <v>3333</v>
      </c>
      <c r="Z3340" s="200">
        <v>0.55000000000000004</v>
      </c>
      <c r="AA3340" s="200">
        <v>0.13</v>
      </c>
      <c r="AB3340" s="200">
        <v>0.3</v>
      </c>
      <c r="AC3340" s="200">
        <v>0.85</v>
      </c>
      <c r="AL3340"/>
      <c r="AM3340"/>
      <c r="AN3340"/>
      <c r="AO3340"/>
      <c r="AP3340"/>
      <c r="AQ3340"/>
      <c r="AR3340"/>
      <c r="AS3340"/>
      <c r="AT3340"/>
      <c r="AU3340"/>
    </row>
    <row r="3341" spans="17:47" x14ac:dyDescent="0.2">
      <c r="Q3341" s="142">
        <f>TRUNC('TARIFA ENTREGA A DIRECCION USD'!D3342-'TARIFA ENTREGA A DIRECCION USD'!D3341,2)</f>
        <v>0.54</v>
      </c>
      <c r="R3341" s="190">
        <v>3334</v>
      </c>
      <c r="S3341" s="200">
        <f>TRUNC((('TARIFA ENTREGA A DIRECCION USD'!C3341-'TARIFA ENTREGA A DIRECCION USD'!D3341)/'TARIFA ENTREGA A DIRECCION USD'!D3341)+1,3)</f>
        <v>0.72399999999999998</v>
      </c>
      <c r="T3341" s="200">
        <f>TRUNC(('TARIFA ENTREGA A DIRECCION USD'!E3341-'TARIFA ENTREGA A DIRECCION USD'!D3341)/'TARIFA ENTREGA A DIRECCION USD'!D3341,3)</f>
        <v>0.26100000000000001</v>
      </c>
      <c r="U3341" s="200">
        <f>TRUNC(('TARIFA ENTREGA A DIRECCION USD'!F3341-'TARIFA ENTREGA A DIRECCION USD'!D3341)/'TARIFA ENTREGA A DIRECCION USD'!D3341,3)</f>
        <v>0.436</v>
      </c>
      <c r="V3341" s="200">
        <f>TRUNC(('TARIFA ENTREGA A DIRECCION USD'!G3341-'TARIFA ENTREGA A DIRECCION USD'!D3341)/'TARIFA ENTREGA A DIRECCION USD'!D3341,3)</f>
        <v>0.97</v>
      </c>
      <c r="X3341" s="142">
        <v>16.12</v>
      </c>
      <c r="Y3341" s="190">
        <v>3334</v>
      </c>
      <c r="Z3341" s="200">
        <v>0.55000000000000004</v>
      </c>
      <c r="AA3341" s="200">
        <v>0.13</v>
      </c>
      <c r="AB3341" s="200">
        <v>0.3</v>
      </c>
      <c r="AC3341" s="200">
        <v>0.85</v>
      </c>
      <c r="AL3341"/>
      <c r="AM3341"/>
      <c r="AN3341"/>
      <c r="AO3341"/>
      <c r="AP3341"/>
      <c r="AQ3341"/>
      <c r="AR3341"/>
      <c r="AS3341"/>
      <c r="AT3341"/>
      <c r="AU3341"/>
    </row>
    <row r="3342" spans="17:47" x14ac:dyDescent="0.2">
      <c r="Q3342" s="142">
        <f>TRUNC('TARIFA ENTREGA A DIRECCION USD'!D3343-'TARIFA ENTREGA A DIRECCION USD'!D3342,2)</f>
        <v>0.54</v>
      </c>
      <c r="R3342" s="190">
        <v>3335</v>
      </c>
      <c r="S3342" s="200">
        <f>TRUNC((('TARIFA ENTREGA A DIRECCION USD'!C3342-'TARIFA ENTREGA A DIRECCION USD'!D3342)/'TARIFA ENTREGA A DIRECCION USD'!D3342)+1,3)</f>
        <v>0.72399999999999998</v>
      </c>
      <c r="T3342" s="200">
        <f>TRUNC(('TARIFA ENTREGA A DIRECCION USD'!E3342-'TARIFA ENTREGA A DIRECCION USD'!D3342)/'TARIFA ENTREGA A DIRECCION USD'!D3342,3)</f>
        <v>0.26100000000000001</v>
      </c>
      <c r="U3342" s="200">
        <f>TRUNC(('TARIFA ENTREGA A DIRECCION USD'!F3342-'TARIFA ENTREGA A DIRECCION USD'!D3342)/'TARIFA ENTREGA A DIRECCION USD'!D3342,3)</f>
        <v>0.436</v>
      </c>
      <c r="V3342" s="200">
        <f>TRUNC(('TARIFA ENTREGA A DIRECCION USD'!G3342-'TARIFA ENTREGA A DIRECCION USD'!D3342)/'TARIFA ENTREGA A DIRECCION USD'!D3342,3)</f>
        <v>0.97</v>
      </c>
      <c r="X3342" s="142">
        <v>16.12</v>
      </c>
      <c r="Y3342" s="190">
        <v>3335</v>
      </c>
      <c r="Z3342" s="200">
        <v>0.55000000000000004</v>
      </c>
      <c r="AA3342" s="200">
        <v>0.13</v>
      </c>
      <c r="AB3342" s="200">
        <v>0.3</v>
      </c>
      <c r="AC3342" s="200">
        <v>0.85</v>
      </c>
      <c r="AL3342"/>
      <c r="AM3342"/>
      <c r="AN3342"/>
      <c r="AO3342"/>
      <c r="AP3342"/>
      <c r="AQ3342"/>
      <c r="AR3342"/>
      <c r="AS3342"/>
      <c r="AT3342"/>
      <c r="AU3342"/>
    </row>
    <row r="3343" spans="17:47" x14ac:dyDescent="0.2">
      <c r="Q3343" s="142">
        <f>TRUNC('TARIFA ENTREGA A DIRECCION USD'!D3344-'TARIFA ENTREGA A DIRECCION USD'!D3343,2)</f>
        <v>0.54</v>
      </c>
      <c r="R3343" s="190">
        <v>3336</v>
      </c>
      <c r="S3343" s="200">
        <f>TRUNC((('TARIFA ENTREGA A DIRECCION USD'!C3343-'TARIFA ENTREGA A DIRECCION USD'!D3343)/'TARIFA ENTREGA A DIRECCION USD'!D3343)+1,3)</f>
        <v>0.72399999999999998</v>
      </c>
      <c r="T3343" s="200">
        <f>TRUNC(('TARIFA ENTREGA A DIRECCION USD'!E3343-'TARIFA ENTREGA A DIRECCION USD'!D3343)/'TARIFA ENTREGA A DIRECCION USD'!D3343,3)</f>
        <v>0.26100000000000001</v>
      </c>
      <c r="U3343" s="200">
        <f>TRUNC(('TARIFA ENTREGA A DIRECCION USD'!F3343-'TARIFA ENTREGA A DIRECCION USD'!D3343)/'TARIFA ENTREGA A DIRECCION USD'!D3343,3)</f>
        <v>0.436</v>
      </c>
      <c r="V3343" s="200">
        <f>TRUNC(('TARIFA ENTREGA A DIRECCION USD'!G3343-'TARIFA ENTREGA A DIRECCION USD'!D3343)/'TARIFA ENTREGA A DIRECCION USD'!D3343,3)</f>
        <v>0.97</v>
      </c>
      <c r="X3343" s="142">
        <v>16.12</v>
      </c>
      <c r="Y3343" s="190">
        <v>3336</v>
      </c>
      <c r="Z3343" s="200">
        <v>0.55000000000000004</v>
      </c>
      <c r="AA3343" s="200">
        <v>0.13</v>
      </c>
      <c r="AB3343" s="200">
        <v>0.3</v>
      </c>
      <c r="AC3343" s="200">
        <v>0.85</v>
      </c>
      <c r="AL3343"/>
      <c r="AM3343"/>
      <c r="AN3343"/>
      <c r="AO3343"/>
      <c r="AP3343"/>
      <c r="AQ3343"/>
      <c r="AR3343"/>
      <c r="AS3343"/>
      <c r="AT3343"/>
      <c r="AU3343"/>
    </row>
    <row r="3344" spans="17:47" x14ac:dyDescent="0.2">
      <c r="Q3344" s="142">
        <f>TRUNC('TARIFA ENTREGA A DIRECCION USD'!D3345-'TARIFA ENTREGA A DIRECCION USD'!D3344,2)</f>
        <v>0.54</v>
      </c>
      <c r="R3344" s="190">
        <v>3337</v>
      </c>
      <c r="S3344" s="200">
        <f>TRUNC((('TARIFA ENTREGA A DIRECCION USD'!C3344-'TARIFA ENTREGA A DIRECCION USD'!D3344)/'TARIFA ENTREGA A DIRECCION USD'!D3344)+1,3)</f>
        <v>0.72399999999999998</v>
      </c>
      <c r="T3344" s="200">
        <f>TRUNC(('TARIFA ENTREGA A DIRECCION USD'!E3344-'TARIFA ENTREGA A DIRECCION USD'!D3344)/'TARIFA ENTREGA A DIRECCION USD'!D3344,3)</f>
        <v>0.26100000000000001</v>
      </c>
      <c r="U3344" s="200">
        <f>TRUNC(('TARIFA ENTREGA A DIRECCION USD'!F3344-'TARIFA ENTREGA A DIRECCION USD'!D3344)/'TARIFA ENTREGA A DIRECCION USD'!D3344,3)</f>
        <v>0.436</v>
      </c>
      <c r="V3344" s="200">
        <f>TRUNC(('TARIFA ENTREGA A DIRECCION USD'!G3344-'TARIFA ENTREGA A DIRECCION USD'!D3344)/'TARIFA ENTREGA A DIRECCION USD'!D3344,3)</f>
        <v>0.97</v>
      </c>
      <c r="X3344" s="142">
        <v>16.12</v>
      </c>
      <c r="Y3344" s="190">
        <v>3337</v>
      </c>
      <c r="Z3344" s="200">
        <v>0.55000000000000004</v>
      </c>
      <c r="AA3344" s="200">
        <v>0.13</v>
      </c>
      <c r="AB3344" s="200">
        <v>0.3</v>
      </c>
      <c r="AC3344" s="200">
        <v>0.85</v>
      </c>
      <c r="AL3344"/>
      <c r="AM3344"/>
      <c r="AN3344"/>
      <c r="AO3344"/>
      <c r="AP3344"/>
      <c r="AQ3344"/>
      <c r="AR3344"/>
      <c r="AS3344"/>
      <c r="AT3344"/>
      <c r="AU3344"/>
    </row>
    <row r="3345" spans="17:47" x14ac:dyDescent="0.2">
      <c r="Q3345" s="142">
        <f>TRUNC('TARIFA ENTREGA A DIRECCION USD'!D3346-'TARIFA ENTREGA A DIRECCION USD'!D3345,2)</f>
        <v>0.54</v>
      </c>
      <c r="R3345" s="190">
        <v>3338</v>
      </c>
      <c r="S3345" s="200">
        <f>TRUNC((('TARIFA ENTREGA A DIRECCION USD'!C3345-'TARIFA ENTREGA A DIRECCION USD'!D3345)/'TARIFA ENTREGA A DIRECCION USD'!D3345)+1,3)</f>
        <v>0.72399999999999998</v>
      </c>
      <c r="T3345" s="200">
        <f>TRUNC(('TARIFA ENTREGA A DIRECCION USD'!E3345-'TARIFA ENTREGA A DIRECCION USD'!D3345)/'TARIFA ENTREGA A DIRECCION USD'!D3345,3)</f>
        <v>0.26100000000000001</v>
      </c>
      <c r="U3345" s="200">
        <f>TRUNC(('TARIFA ENTREGA A DIRECCION USD'!F3345-'TARIFA ENTREGA A DIRECCION USD'!D3345)/'TARIFA ENTREGA A DIRECCION USD'!D3345,3)</f>
        <v>0.436</v>
      </c>
      <c r="V3345" s="200">
        <f>TRUNC(('TARIFA ENTREGA A DIRECCION USD'!G3345-'TARIFA ENTREGA A DIRECCION USD'!D3345)/'TARIFA ENTREGA A DIRECCION USD'!D3345,3)</f>
        <v>0.97</v>
      </c>
      <c r="X3345" s="142">
        <v>16.12</v>
      </c>
      <c r="Y3345" s="190">
        <v>3338</v>
      </c>
      <c r="Z3345" s="200">
        <v>0.55000000000000004</v>
      </c>
      <c r="AA3345" s="200">
        <v>0.13</v>
      </c>
      <c r="AB3345" s="200">
        <v>0.3</v>
      </c>
      <c r="AC3345" s="200">
        <v>0.85</v>
      </c>
      <c r="AL3345"/>
      <c r="AM3345"/>
      <c r="AN3345"/>
      <c r="AO3345"/>
      <c r="AP3345"/>
      <c r="AQ3345"/>
      <c r="AR3345"/>
      <c r="AS3345"/>
      <c r="AT3345"/>
      <c r="AU3345"/>
    </row>
    <row r="3346" spans="17:47" x14ac:dyDescent="0.2">
      <c r="Q3346" s="142">
        <f>TRUNC('TARIFA ENTREGA A DIRECCION USD'!D3347-'TARIFA ENTREGA A DIRECCION USD'!D3346,2)</f>
        <v>0.54</v>
      </c>
      <c r="R3346" s="190">
        <v>3339</v>
      </c>
      <c r="S3346" s="200">
        <f>TRUNC((('TARIFA ENTREGA A DIRECCION USD'!C3346-'TARIFA ENTREGA A DIRECCION USD'!D3346)/'TARIFA ENTREGA A DIRECCION USD'!D3346)+1,3)</f>
        <v>0.72399999999999998</v>
      </c>
      <c r="T3346" s="200">
        <f>TRUNC(('TARIFA ENTREGA A DIRECCION USD'!E3346-'TARIFA ENTREGA A DIRECCION USD'!D3346)/'TARIFA ENTREGA A DIRECCION USD'!D3346,3)</f>
        <v>0.26100000000000001</v>
      </c>
      <c r="U3346" s="200">
        <f>TRUNC(('TARIFA ENTREGA A DIRECCION USD'!F3346-'TARIFA ENTREGA A DIRECCION USD'!D3346)/'TARIFA ENTREGA A DIRECCION USD'!D3346,3)</f>
        <v>0.436</v>
      </c>
      <c r="V3346" s="200">
        <f>TRUNC(('TARIFA ENTREGA A DIRECCION USD'!G3346-'TARIFA ENTREGA A DIRECCION USD'!D3346)/'TARIFA ENTREGA A DIRECCION USD'!D3346,3)</f>
        <v>0.97</v>
      </c>
      <c r="X3346" s="142">
        <v>16.12</v>
      </c>
      <c r="Y3346" s="190">
        <v>3339</v>
      </c>
      <c r="Z3346" s="200">
        <v>0.55000000000000004</v>
      </c>
      <c r="AA3346" s="200">
        <v>0.13</v>
      </c>
      <c r="AB3346" s="200">
        <v>0.3</v>
      </c>
      <c r="AC3346" s="200">
        <v>0.85</v>
      </c>
      <c r="AL3346"/>
      <c r="AM3346"/>
      <c r="AN3346"/>
      <c r="AO3346"/>
      <c r="AP3346"/>
      <c r="AQ3346"/>
      <c r="AR3346"/>
      <c r="AS3346"/>
      <c r="AT3346"/>
      <c r="AU3346"/>
    </row>
    <row r="3347" spans="17:47" x14ac:dyDescent="0.2">
      <c r="Q3347" s="142">
        <f>TRUNC('TARIFA ENTREGA A DIRECCION USD'!D3348-'TARIFA ENTREGA A DIRECCION USD'!D3347,2)</f>
        <v>0.54</v>
      </c>
      <c r="R3347" s="190">
        <v>3340</v>
      </c>
      <c r="S3347" s="200">
        <f>TRUNC((('TARIFA ENTREGA A DIRECCION USD'!C3347-'TARIFA ENTREGA A DIRECCION USD'!D3347)/'TARIFA ENTREGA A DIRECCION USD'!D3347)+1,3)</f>
        <v>0.72399999999999998</v>
      </c>
      <c r="T3347" s="200">
        <f>TRUNC(('TARIFA ENTREGA A DIRECCION USD'!E3347-'TARIFA ENTREGA A DIRECCION USD'!D3347)/'TARIFA ENTREGA A DIRECCION USD'!D3347,3)</f>
        <v>0.26100000000000001</v>
      </c>
      <c r="U3347" s="200">
        <f>TRUNC(('TARIFA ENTREGA A DIRECCION USD'!F3347-'TARIFA ENTREGA A DIRECCION USD'!D3347)/'TARIFA ENTREGA A DIRECCION USD'!D3347,3)</f>
        <v>0.436</v>
      </c>
      <c r="V3347" s="200">
        <f>TRUNC(('TARIFA ENTREGA A DIRECCION USD'!G3347-'TARIFA ENTREGA A DIRECCION USD'!D3347)/'TARIFA ENTREGA A DIRECCION USD'!D3347,3)</f>
        <v>0.97</v>
      </c>
      <c r="X3347" s="142">
        <v>16.12</v>
      </c>
      <c r="Y3347" s="190">
        <v>3340</v>
      </c>
      <c r="Z3347" s="200">
        <v>0.55000000000000004</v>
      </c>
      <c r="AA3347" s="200">
        <v>0.13</v>
      </c>
      <c r="AB3347" s="200">
        <v>0.3</v>
      </c>
      <c r="AC3347" s="200">
        <v>0.85</v>
      </c>
      <c r="AL3347"/>
      <c r="AM3347"/>
      <c r="AN3347"/>
      <c r="AO3347"/>
      <c r="AP3347"/>
      <c r="AQ3347"/>
      <c r="AR3347"/>
      <c r="AS3347"/>
      <c r="AT3347"/>
      <c r="AU3347"/>
    </row>
    <row r="3348" spans="17:47" x14ac:dyDescent="0.2">
      <c r="Q3348" s="142">
        <f>TRUNC('TARIFA ENTREGA A DIRECCION USD'!D3349-'TARIFA ENTREGA A DIRECCION USD'!D3348,2)</f>
        <v>0.54</v>
      </c>
      <c r="R3348" s="190">
        <v>3341</v>
      </c>
      <c r="S3348" s="200">
        <f>TRUNC((('TARIFA ENTREGA A DIRECCION USD'!C3348-'TARIFA ENTREGA A DIRECCION USD'!D3348)/'TARIFA ENTREGA A DIRECCION USD'!D3348)+1,3)</f>
        <v>0.72399999999999998</v>
      </c>
      <c r="T3348" s="200">
        <f>TRUNC(('TARIFA ENTREGA A DIRECCION USD'!E3348-'TARIFA ENTREGA A DIRECCION USD'!D3348)/'TARIFA ENTREGA A DIRECCION USD'!D3348,3)</f>
        <v>0.26100000000000001</v>
      </c>
      <c r="U3348" s="200">
        <f>TRUNC(('TARIFA ENTREGA A DIRECCION USD'!F3348-'TARIFA ENTREGA A DIRECCION USD'!D3348)/'TARIFA ENTREGA A DIRECCION USD'!D3348,3)</f>
        <v>0.436</v>
      </c>
      <c r="V3348" s="200">
        <f>TRUNC(('TARIFA ENTREGA A DIRECCION USD'!G3348-'TARIFA ENTREGA A DIRECCION USD'!D3348)/'TARIFA ENTREGA A DIRECCION USD'!D3348,3)</f>
        <v>0.97</v>
      </c>
      <c r="X3348" s="142">
        <v>16.12</v>
      </c>
      <c r="Y3348" s="190">
        <v>3341</v>
      </c>
      <c r="Z3348" s="200">
        <v>0.55000000000000004</v>
      </c>
      <c r="AA3348" s="200">
        <v>0.13</v>
      </c>
      <c r="AB3348" s="200">
        <v>0.3</v>
      </c>
      <c r="AC3348" s="200">
        <v>0.85</v>
      </c>
      <c r="AL3348"/>
      <c r="AM3348"/>
      <c r="AN3348"/>
      <c r="AO3348"/>
      <c r="AP3348"/>
      <c r="AQ3348"/>
      <c r="AR3348"/>
      <c r="AS3348"/>
      <c r="AT3348"/>
      <c r="AU3348"/>
    </row>
    <row r="3349" spans="17:47" x14ac:dyDescent="0.2">
      <c r="Q3349" s="142">
        <f>TRUNC('TARIFA ENTREGA A DIRECCION USD'!D3350-'TARIFA ENTREGA A DIRECCION USD'!D3349,2)</f>
        <v>0.54</v>
      </c>
      <c r="R3349" s="190">
        <v>3342</v>
      </c>
      <c r="S3349" s="200">
        <f>TRUNC((('TARIFA ENTREGA A DIRECCION USD'!C3349-'TARIFA ENTREGA A DIRECCION USD'!D3349)/'TARIFA ENTREGA A DIRECCION USD'!D3349)+1,3)</f>
        <v>0.72399999999999998</v>
      </c>
      <c r="T3349" s="200">
        <f>TRUNC(('TARIFA ENTREGA A DIRECCION USD'!E3349-'TARIFA ENTREGA A DIRECCION USD'!D3349)/'TARIFA ENTREGA A DIRECCION USD'!D3349,3)</f>
        <v>0.26100000000000001</v>
      </c>
      <c r="U3349" s="200">
        <f>TRUNC(('TARIFA ENTREGA A DIRECCION USD'!F3349-'TARIFA ENTREGA A DIRECCION USD'!D3349)/'TARIFA ENTREGA A DIRECCION USD'!D3349,3)</f>
        <v>0.436</v>
      </c>
      <c r="V3349" s="200">
        <f>TRUNC(('TARIFA ENTREGA A DIRECCION USD'!G3349-'TARIFA ENTREGA A DIRECCION USD'!D3349)/'TARIFA ENTREGA A DIRECCION USD'!D3349,3)</f>
        <v>0.97</v>
      </c>
      <c r="X3349" s="142">
        <v>16.12</v>
      </c>
      <c r="Y3349" s="190">
        <v>3342</v>
      </c>
      <c r="Z3349" s="200">
        <v>0.55000000000000004</v>
      </c>
      <c r="AA3349" s="200">
        <v>0.13</v>
      </c>
      <c r="AB3349" s="200">
        <v>0.3</v>
      </c>
      <c r="AC3349" s="200">
        <v>0.85</v>
      </c>
      <c r="AL3349"/>
      <c r="AM3349"/>
      <c r="AN3349"/>
      <c r="AO3349"/>
      <c r="AP3349"/>
      <c r="AQ3349"/>
      <c r="AR3349"/>
      <c r="AS3349"/>
      <c r="AT3349"/>
      <c r="AU3349"/>
    </row>
    <row r="3350" spans="17:47" x14ac:dyDescent="0.2">
      <c r="Q3350" s="142">
        <f>TRUNC('TARIFA ENTREGA A DIRECCION USD'!D3351-'TARIFA ENTREGA A DIRECCION USD'!D3350,2)</f>
        <v>0.54</v>
      </c>
      <c r="R3350" s="190">
        <v>3343</v>
      </c>
      <c r="S3350" s="200">
        <f>TRUNC((('TARIFA ENTREGA A DIRECCION USD'!C3350-'TARIFA ENTREGA A DIRECCION USD'!D3350)/'TARIFA ENTREGA A DIRECCION USD'!D3350)+1,3)</f>
        <v>0.72399999999999998</v>
      </c>
      <c r="T3350" s="200">
        <f>TRUNC(('TARIFA ENTREGA A DIRECCION USD'!E3350-'TARIFA ENTREGA A DIRECCION USD'!D3350)/'TARIFA ENTREGA A DIRECCION USD'!D3350,3)</f>
        <v>0.26100000000000001</v>
      </c>
      <c r="U3350" s="200">
        <f>TRUNC(('TARIFA ENTREGA A DIRECCION USD'!F3350-'TARIFA ENTREGA A DIRECCION USD'!D3350)/'TARIFA ENTREGA A DIRECCION USD'!D3350,3)</f>
        <v>0.436</v>
      </c>
      <c r="V3350" s="200">
        <f>TRUNC(('TARIFA ENTREGA A DIRECCION USD'!G3350-'TARIFA ENTREGA A DIRECCION USD'!D3350)/'TARIFA ENTREGA A DIRECCION USD'!D3350,3)</f>
        <v>0.97</v>
      </c>
      <c r="X3350" s="142">
        <v>16.12</v>
      </c>
      <c r="Y3350" s="190">
        <v>3343</v>
      </c>
      <c r="Z3350" s="200">
        <v>0.55000000000000004</v>
      </c>
      <c r="AA3350" s="200">
        <v>0.13</v>
      </c>
      <c r="AB3350" s="200">
        <v>0.3</v>
      </c>
      <c r="AC3350" s="200">
        <v>0.85</v>
      </c>
      <c r="AL3350"/>
      <c r="AM3350"/>
      <c r="AN3350"/>
      <c r="AO3350"/>
      <c r="AP3350"/>
      <c r="AQ3350"/>
      <c r="AR3350"/>
      <c r="AS3350"/>
      <c r="AT3350"/>
      <c r="AU3350"/>
    </row>
    <row r="3351" spans="17:47" x14ac:dyDescent="0.2">
      <c r="Q3351" s="142">
        <f>TRUNC('TARIFA ENTREGA A DIRECCION USD'!D3352-'TARIFA ENTREGA A DIRECCION USD'!D3351,2)</f>
        <v>0.54</v>
      </c>
      <c r="R3351" s="190">
        <v>3344</v>
      </c>
      <c r="S3351" s="200">
        <f>TRUNC((('TARIFA ENTREGA A DIRECCION USD'!C3351-'TARIFA ENTREGA A DIRECCION USD'!D3351)/'TARIFA ENTREGA A DIRECCION USD'!D3351)+1,3)</f>
        <v>0.72399999999999998</v>
      </c>
      <c r="T3351" s="200">
        <f>TRUNC(('TARIFA ENTREGA A DIRECCION USD'!E3351-'TARIFA ENTREGA A DIRECCION USD'!D3351)/'TARIFA ENTREGA A DIRECCION USD'!D3351,3)</f>
        <v>0.26100000000000001</v>
      </c>
      <c r="U3351" s="200">
        <f>TRUNC(('TARIFA ENTREGA A DIRECCION USD'!F3351-'TARIFA ENTREGA A DIRECCION USD'!D3351)/'TARIFA ENTREGA A DIRECCION USD'!D3351,3)</f>
        <v>0.436</v>
      </c>
      <c r="V3351" s="200">
        <f>TRUNC(('TARIFA ENTREGA A DIRECCION USD'!G3351-'TARIFA ENTREGA A DIRECCION USD'!D3351)/'TARIFA ENTREGA A DIRECCION USD'!D3351,3)</f>
        <v>0.97</v>
      </c>
      <c r="X3351" s="142">
        <v>16.12</v>
      </c>
      <c r="Y3351" s="190">
        <v>3344</v>
      </c>
      <c r="Z3351" s="200">
        <v>0.55000000000000004</v>
      </c>
      <c r="AA3351" s="200">
        <v>0.13</v>
      </c>
      <c r="AB3351" s="200">
        <v>0.3</v>
      </c>
      <c r="AC3351" s="200">
        <v>0.85</v>
      </c>
      <c r="AL3351"/>
      <c r="AM3351"/>
      <c r="AN3351"/>
      <c r="AO3351"/>
      <c r="AP3351"/>
      <c r="AQ3351"/>
      <c r="AR3351"/>
      <c r="AS3351"/>
      <c r="AT3351"/>
      <c r="AU3351"/>
    </row>
    <row r="3352" spans="17:47" x14ac:dyDescent="0.2">
      <c r="Q3352" s="142">
        <f>TRUNC('TARIFA ENTREGA A DIRECCION USD'!D3353-'TARIFA ENTREGA A DIRECCION USD'!D3352,2)</f>
        <v>0.54</v>
      </c>
      <c r="R3352" s="190">
        <v>3345</v>
      </c>
      <c r="S3352" s="200">
        <f>TRUNC((('TARIFA ENTREGA A DIRECCION USD'!C3352-'TARIFA ENTREGA A DIRECCION USD'!D3352)/'TARIFA ENTREGA A DIRECCION USD'!D3352)+1,3)</f>
        <v>0.72399999999999998</v>
      </c>
      <c r="T3352" s="200">
        <f>TRUNC(('TARIFA ENTREGA A DIRECCION USD'!E3352-'TARIFA ENTREGA A DIRECCION USD'!D3352)/'TARIFA ENTREGA A DIRECCION USD'!D3352,3)</f>
        <v>0.26100000000000001</v>
      </c>
      <c r="U3352" s="200">
        <f>TRUNC(('TARIFA ENTREGA A DIRECCION USD'!F3352-'TARIFA ENTREGA A DIRECCION USD'!D3352)/'TARIFA ENTREGA A DIRECCION USD'!D3352,3)</f>
        <v>0.436</v>
      </c>
      <c r="V3352" s="200">
        <f>TRUNC(('TARIFA ENTREGA A DIRECCION USD'!G3352-'TARIFA ENTREGA A DIRECCION USD'!D3352)/'TARIFA ENTREGA A DIRECCION USD'!D3352,3)</f>
        <v>0.97</v>
      </c>
      <c r="X3352" s="142">
        <v>16.12</v>
      </c>
      <c r="Y3352" s="190">
        <v>3345</v>
      </c>
      <c r="Z3352" s="200">
        <v>0.55000000000000004</v>
      </c>
      <c r="AA3352" s="200">
        <v>0.13</v>
      </c>
      <c r="AB3352" s="200">
        <v>0.3</v>
      </c>
      <c r="AC3352" s="200">
        <v>0.85</v>
      </c>
      <c r="AL3352"/>
      <c r="AM3352"/>
      <c r="AN3352"/>
      <c r="AO3352"/>
      <c r="AP3352"/>
      <c r="AQ3352"/>
      <c r="AR3352"/>
      <c r="AS3352"/>
      <c r="AT3352"/>
      <c r="AU3352"/>
    </row>
    <row r="3353" spans="17:47" x14ac:dyDescent="0.2">
      <c r="Q3353" s="142">
        <f>TRUNC('TARIFA ENTREGA A DIRECCION USD'!D3354-'TARIFA ENTREGA A DIRECCION USD'!D3353,2)</f>
        <v>0.54</v>
      </c>
      <c r="R3353" s="190">
        <v>3346</v>
      </c>
      <c r="S3353" s="200">
        <f>TRUNC((('TARIFA ENTREGA A DIRECCION USD'!C3353-'TARIFA ENTREGA A DIRECCION USD'!D3353)/'TARIFA ENTREGA A DIRECCION USD'!D3353)+1,3)</f>
        <v>0.72399999999999998</v>
      </c>
      <c r="T3353" s="200">
        <f>TRUNC(('TARIFA ENTREGA A DIRECCION USD'!E3353-'TARIFA ENTREGA A DIRECCION USD'!D3353)/'TARIFA ENTREGA A DIRECCION USD'!D3353,3)</f>
        <v>0.26100000000000001</v>
      </c>
      <c r="U3353" s="200">
        <f>TRUNC(('TARIFA ENTREGA A DIRECCION USD'!F3353-'TARIFA ENTREGA A DIRECCION USD'!D3353)/'TARIFA ENTREGA A DIRECCION USD'!D3353,3)</f>
        <v>0.436</v>
      </c>
      <c r="V3353" s="200">
        <f>TRUNC(('TARIFA ENTREGA A DIRECCION USD'!G3353-'TARIFA ENTREGA A DIRECCION USD'!D3353)/'TARIFA ENTREGA A DIRECCION USD'!D3353,3)</f>
        <v>0.97</v>
      </c>
      <c r="X3353" s="142">
        <v>16.12</v>
      </c>
      <c r="Y3353" s="190">
        <v>3346</v>
      </c>
      <c r="Z3353" s="200">
        <v>0.55000000000000004</v>
      </c>
      <c r="AA3353" s="200">
        <v>0.13</v>
      </c>
      <c r="AB3353" s="200">
        <v>0.3</v>
      </c>
      <c r="AC3353" s="200">
        <v>0.85</v>
      </c>
      <c r="AL3353"/>
      <c r="AM3353"/>
      <c r="AN3353"/>
      <c r="AO3353"/>
      <c r="AP3353"/>
      <c r="AQ3353"/>
      <c r="AR3353"/>
      <c r="AS3353"/>
      <c r="AT3353"/>
      <c r="AU3353"/>
    </row>
    <row r="3354" spans="17:47" x14ac:dyDescent="0.2">
      <c r="Q3354" s="142">
        <f>TRUNC('TARIFA ENTREGA A DIRECCION USD'!D3355-'TARIFA ENTREGA A DIRECCION USD'!D3354,2)</f>
        <v>0.54</v>
      </c>
      <c r="R3354" s="190">
        <v>3347</v>
      </c>
      <c r="S3354" s="200">
        <f>TRUNC((('TARIFA ENTREGA A DIRECCION USD'!C3354-'TARIFA ENTREGA A DIRECCION USD'!D3354)/'TARIFA ENTREGA A DIRECCION USD'!D3354)+1,3)</f>
        <v>0.72399999999999998</v>
      </c>
      <c r="T3354" s="200">
        <f>TRUNC(('TARIFA ENTREGA A DIRECCION USD'!E3354-'TARIFA ENTREGA A DIRECCION USD'!D3354)/'TARIFA ENTREGA A DIRECCION USD'!D3354,3)</f>
        <v>0.26100000000000001</v>
      </c>
      <c r="U3354" s="200">
        <f>TRUNC(('TARIFA ENTREGA A DIRECCION USD'!F3354-'TARIFA ENTREGA A DIRECCION USD'!D3354)/'TARIFA ENTREGA A DIRECCION USD'!D3354,3)</f>
        <v>0.436</v>
      </c>
      <c r="V3354" s="200">
        <f>TRUNC(('TARIFA ENTREGA A DIRECCION USD'!G3354-'TARIFA ENTREGA A DIRECCION USD'!D3354)/'TARIFA ENTREGA A DIRECCION USD'!D3354,3)</f>
        <v>0.97</v>
      </c>
      <c r="X3354" s="142">
        <v>16.12</v>
      </c>
      <c r="Y3354" s="190">
        <v>3347</v>
      </c>
      <c r="Z3354" s="200">
        <v>0.55000000000000004</v>
      </c>
      <c r="AA3354" s="200">
        <v>0.13</v>
      </c>
      <c r="AB3354" s="200">
        <v>0.3</v>
      </c>
      <c r="AC3354" s="200">
        <v>0.85</v>
      </c>
      <c r="AL3354"/>
      <c r="AM3354"/>
      <c r="AN3354"/>
      <c r="AO3354"/>
      <c r="AP3354"/>
      <c r="AQ3354"/>
      <c r="AR3354"/>
      <c r="AS3354"/>
      <c r="AT3354"/>
      <c r="AU3354"/>
    </row>
    <row r="3355" spans="17:47" x14ac:dyDescent="0.2">
      <c r="Q3355" s="142">
        <f>TRUNC('TARIFA ENTREGA A DIRECCION USD'!D3356-'TARIFA ENTREGA A DIRECCION USD'!D3355,2)</f>
        <v>0.54</v>
      </c>
      <c r="R3355" s="190">
        <v>3348</v>
      </c>
      <c r="S3355" s="200">
        <f>TRUNC((('TARIFA ENTREGA A DIRECCION USD'!C3355-'TARIFA ENTREGA A DIRECCION USD'!D3355)/'TARIFA ENTREGA A DIRECCION USD'!D3355)+1,3)</f>
        <v>0.72399999999999998</v>
      </c>
      <c r="T3355" s="200">
        <f>TRUNC(('TARIFA ENTREGA A DIRECCION USD'!E3355-'TARIFA ENTREGA A DIRECCION USD'!D3355)/'TARIFA ENTREGA A DIRECCION USD'!D3355,3)</f>
        <v>0.26100000000000001</v>
      </c>
      <c r="U3355" s="200">
        <f>TRUNC(('TARIFA ENTREGA A DIRECCION USD'!F3355-'TARIFA ENTREGA A DIRECCION USD'!D3355)/'TARIFA ENTREGA A DIRECCION USD'!D3355,3)</f>
        <v>0.436</v>
      </c>
      <c r="V3355" s="200">
        <f>TRUNC(('TARIFA ENTREGA A DIRECCION USD'!G3355-'TARIFA ENTREGA A DIRECCION USD'!D3355)/'TARIFA ENTREGA A DIRECCION USD'!D3355,3)</f>
        <v>0.97</v>
      </c>
      <c r="X3355" s="142">
        <v>16.12</v>
      </c>
      <c r="Y3355" s="190">
        <v>3348</v>
      </c>
      <c r="Z3355" s="200">
        <v>0.55000000000000004</v>
      </c>
      <c r="AA3355" s="200">
        <v>0.13</v>
      </c>
      <c r="AB3355" s="200">
        <v>0.3</v>
      </c>
      <c r="AC3355" s="200">
        <v>0.85</v>
      </c>
      <c r="AL3355"/>
      <c r="AM3355"/>
      <c r="AN3355"/>
      <c r="AO3355"/>
      <c r="AP3355"/>
      <c r="AQ3355"/>
      <c r="AR3355"/>
      <c r="AS3355"/>
      <c r="AT3355"/>
      <c r="AU3355"/>
    </row>
    <row r="3356" spans="17:47" x14ac:dyDescent="0.2">
      <c r="Q3356" s="142">
        <f>TRUNC('TARIFA ENTREGA A DIRECCION USD'!D3357-'TARIFA ENTREGA A DIRECCION USD'!D3356,2)</f>
        <v>0.54</v>
      </c>
      <c r="R3356" s="190">
        <v>3349</v>
      </c>
      <c r="S3356" s="200">
        <f>TRUNC((('TARIFA ENTREGA A DIRECCION USD'!C3356-'TARIFA ENTREGA A DIRECCION USD'!D3356)/'TARIFA ENTREGA A DIRECCION USD'!D3356)+1,3)</f>
        <v>0.72399999999999998</v>
      </c>
      <c r="T3356" s="200">
        <f>TRUNC(('TARIFA ENTREGA A DIRECCION USD'!E3356-'TARIFA ENTREGA A DIRECCION USD'!D3356)/'TARIFA ENTREGA A DIRECCION USD'!D3356,3)</f>
        <v>0.26100000000000001</v>
      </c>
      <c r="U3356" s="200">
        <f>TRUNC(('TARIFA ENTREGA A DIRECCION USD'!F3356-'TARIFA ENTREGA A DIRECCION USD'!D3356)/'TARIFA ENTREGA A DIRECCION USD'!D3356,3)</f>
        <v>0.436</v>
      </c>
      <c r="V3356" s="200">
        <f>TRUNC(('TARIFA ENTREGA A DIRECCION USD'!G3356-'TARIFA ENTREGA A DIRECCION USD'!D3356)/'TARIFA ENTREGA A DIRECCION USD'!D3356,3)</f>
        <v>0.97</v>
      </c>
      <c r="X3356" s="142">
        <v>16.12</v>
      </c>
      <c r="Y3356" s="190">
        <v>3349</v>
      </c>
      <c r="Z3356" s="200">
        <v>0.55000000000000004</v>
      </c>
      <c r="AA3356" s="200">
        <v>0.13</v>
      </c>
      <c r="AB3356" s="200">
        <v>0.3</v>
      </c>
      <c r="AC3356" s="200">
        <v>0.85</v>
      </c>
      <c r="AL3356"/>
      <c r="AM3356"/>
      <c r="AN3356"/>
      <c r="AO3356"/>
      <c r="AP3356"/>
      <c r="AQ3356"/>
      <c r="AR3356"/>
      <c r="AS3356"/>
      <c r="AT3356"/>
      <c r="AU3356"/>
    </row>
    <row r="3357" spans="17:47" x14ac:dyDescent="0.2">
      <c r="Q3357" s="142">
        <f>TRUNC('TARIFA ENTREGA A DIRECCION USD'!D3358-'TARIFA ENTREGA A DIRECCION USD'!D3357,2)</f>
        <v>0.54</v>
      </c>
      <c r="R3357" s="190">
        <v>3350</v>
      </c>
      <c r="S3357" s="200">
        <f>TRUNC((('TARIFA ENTREGA A DIRECCION USD'!C3357-'TARIFA ENTREGA A DIRECCION USD'!D3357)/'TARIFA ENTREGA A DIRECCION USD'!D3357)+1,3)</f>
        <v>0.72399999999999998</v>
      </c>
      <c r="T3357" s="200">
        <f>TRUNC(('TARIFA ENTREGA A DIRECCION USD'!E3357-'TARIFA ENTREGA A DIRECCION USD'!D3357)/'TARIFA ENTREGA A DIRECCION USD'!D3357,3)</f>
        <v>0.26100000000000001</v>
      </c>
      <c r="U3357" s="200">
        <f>TRUNC(('TARIFA ENTREGA A DIRECCION USD'!F3357-'TARIFA ENTREGA A DIRECCION USD'!D3357)/'TARIFA ENTREGA A DIRECCION USD'!D3357,3)</f>
        <v>0.436</v>
      </c>
      <c r="V3357" s="200">
        <f>TRUNC(('TARIFA ENTREGA A DIRECCION USD'!G3357-'TARIFA ENTREGA A DIRECCION USD'!D3357)/'TARIFA ENTREGA A DIRECCION USD'!D3357,3)</f>
        <v>0.97</v>
      </c>
      <c r="X3357" s="142">
        <v>16.12</v>
      </c>
      <c r="Y3357" s="190">
        <v>3350</v>
      </c>
      <c r="Z3357" s="200">
        <v>0.55000000000000004</v>
      </c>
      <c r="AA3357" s="200">
        <v>0.13</v>
      </c>
      <c r="AB3357" s="200">
        <v>0.3</v>
      </c>
      <c r="AC3357" s="200">
        <v>0.85</v>
      </c>
      <c r="AL3357"/>
      <c r="AM3357"/>
      <c r="AN3357"/>
      <c r="AO3357"/>
      <c r="AP3357"/>
      <c r="AQ3357"/>
      <c r="AR3357"/>
      <c r="AS3357"/>
      <c r="AT3357"/>
      <c r="AU3357"/>
    </row>
    <row r="3358" spans="17:47" x14ac:dyDescent="0.2">
      <c r="Q3358" s="142">
        <f>TRUNC('TARIFA ENTREGA A DIRECCION USD'!D3359-'TARIFA ENTREGA A DIRECCION USD'!D3358,2)</f>
        <v>0.54</v>
      </c>
      <c r="R3358" s="190">
        <v>3351</v>
      </c>
      <c r="S3358" s="200">
        <f>TRUNC((('TARIFA ENTREGA A DIRECCION USD'!C3358-'TARIFA ENTREGA A DIRECCION USD'!D3358)/'TARIFA ENTREGA A DIRECCION USD'!D3358)+1,3)</f>
        <v>0.72399999999999998</v>
      </c>
      <c r="T3358" s="200">
        <f>TRUNC(('TARIFA ENTREGA A DIRECCION USD'!E3358-'TARIFA ENTREGA A DIRECCION USD'!D3358)/'TARIFA ENTREGA A DIRECCION USD'!D3358,3)</f>
        <v>0.26100000000000001</v>
      </c>
      <c r="U3358" s="200">
        <f>TRUNC(('TARIFA ENTREGA A DIRECCION USD'!F3358-'TARIFA ENTREGA A DIRECCION USD'!D3358)/'TARIFA ENTREGA A DIRECCION USD'!D3358,3)</f>
        <v>0.436</v>
      </c>
      <c r="V3358" s="200">
        <f>TRUNC(('TARIFA ENTREGA A DIRECCION USD'!G3358-'TARIFA ENTREGA A DIRECCION USD'!D3358)/'TARIFA ENTREGA A DIRECCION USD'!D3358,3)</f>
        <v>0.97</v>
      </c>
      <c r="X3358" s="142">
        <v>16.12</v>
      </c>
      <c r="Y3358" s="190">
        <v>3351</v>
      </c>
      <c r="Z3358" s="200">
        <v>0.55000000000000004</v>
      </c>
      <c r="AA3358" s="200">
        <v>0.13</v>
      </c>
      <c r="AB3358" s="200">
        <v>0.3</v>
      </c>
      <c r="AC3358" s="200">
        <v>0.85</v>
      </c>
      <c r="AL3358"/>
      <c r="AM3358"/>
      <c r="AN3358"/>
      <c r="AO3358"/>
      <c r="AP3358"/>
      <c r="AQ3358"/>
      <c r="AR3358"/>
      <c r="AS3358"/>
      <c r="AT3358"/>
      <c r="AU3358"/>
    </row>
    <row r="3359" spans="17:47" x14ac:dyDescent="0.2">
      <c r="Q3359" s="142">
        <f>TRUNC('TARIFA ENTREGA A DIRECCION USD'!D3360-'TARIFA ENTREGA A DIRECCION USD'!D3359,2)</f>
        <v>0.54</v>
      </c>
      <c r="R3359" s="190">
        <v>3352</v>
      </c>
      <c r="S3359" s="200">
        <f>TRUNC((('TARIFA ENTREGA A DIRECCION USD'!C3359-'TARIFA ENTREGA A DIRECCION USD'!D3359)/'TARIFA ENTREGA A DIRECCION USD'!D3359)+1,3)</f>
        <v>0.72399999999999998</v>
      </c>
      <c r="T3359" s="200">
        <f>TRUNC(('TARIFA ENTREGA A DIRECCION USD'!E3359-'TARIFA ENTREGA A DIRECCION USD'!D3359)/'TARIFA ENTREGA A DIRECCION USD'!D3359,3)</f>
        <v>0.26100000000000001</v>
      </c>
      <c r="U3359" s="200">
        <f>TRUNC(('TARIFA ENTREGA A DIRECCION USD'!F3359-'TARIFA ENTREGA A DIRECCION USD'!D3359)/'TARIFA ENTREGA A DIRECCION USD'!D3359,3)</f>
        <v>0.436</v>
      </c>
      <c r="V3359" s="200">
        <f>TRUNC(('TARIFA ENTREGA A DIRECCION USD'!G3359-'TARIFA ENTREGA A DIRECCION USD'!D3359)/'TARIFA ENTREGA A DIRECCION USD'!D3359,3)</f>
        <v>0.97</v>
      </c>
      <c r="X3359" s="142">
        <v>16.12</v>
      </c>
      <c r="Y3359" s="190">
        <v>3352</v>
      </c>
      <c r="Z3359" s="200">
        <v>0.55000000000000004</v>
      </c>
      <c r="AA3359" s="200">
        <v>0.13</v>
      </c>
      <c r="AB3359" s="200">
        <v>0.3</v>
      </c>
      <c r="AC3359" s="200">
        <v>0.85</v>
      </c>
      <c r="AL3359"/>
      <c r="AM3359"/>
      <c r="AN3359"/>
      <c r="AO3359"/>
      <c r="AP3359"/>
      <c r="AQ3359"/>
      <c r="AR3359"/>
      <c r="AS3359"/>
      <c r="AT3359"/>
      <c r="AU3359"/>
    </row>
    <row r="3360" spans="17:47" x14ac:dyDescent="0.2">
      <c r="Q3360" s="142">
        <f>TRUNC('TARIFA ENTREGA A DIRECCION USD'!D3361-'TARIFA ENTREGA A DIRECCION USD'!D3360,2)</f>
        <v>0.54</v>
      </c>
      <c r="R3360" s="190">
        <v>3353</v>
      </c>
      <c r="S3360" s="200">
        <f>TRUNC((('TARIFA ENTREGA A DIRECCION USD'!C3360-'TARIFA ENTREGA A DIRECCION USD'!D3360)/'TARIFA ENTREGA A DIRECCION USD'!D3360)+1,3)</f>
        <v>0.72399999999999998</v>
      </c>
      <c r="T3360" s="200">
        <f>TRUNC(('TARIFA ENTREGA A DIRECCION USD'!E3360-'TARIFA ENTREGA A DIRECCION USD'!D3360)/'TARIFA ENTREGA A DIRECCION USD'!D3360,3)</f>
        <v>0.26100000000000001</v>
      </c>
      <c r="U3360" s="200">
        <f>TRUNC(('TARIFA ENTREGA A DIRECCION USD'!F3360-'TARIFA ENTREGA A DIRECCION USD'!D3360)/'TARIFA ENTREGA A DIRECCION USD'!D3360,3)</f>
        <v>0.436</v>
      </c>
      <c r="V3360" s="200">
        <f>TRUNC(('TARIFA ENTREGA A DIRECCION USD'!G3360-'TARIFA ENTREGA A DIRECCION USD'!D3360)/'TARIFA ENTREGA A DIRECCION USD'!D3360,3)</f>
        <v>0.97</v>
      </c>
      <c r="X3360" s="142">
        <v>16.12</v>
      </c>
      <c r="Y3360" s="190">
        <v>3353</v>
      </c>
      <c r="Z3360" s="200">
        <v>0.55000000000000004</v>
      </c>
      <c r="AA3360" s="200">
        <v>0.13</v>
      </c>
      <c r="AB3360" s="200">
        <v>0.3</v>
      </c>
      <c r="AC3360" s="200">
        <v>0.85</v>
      </c>
      <c r="AL3360"/>
      <c r="AM3360"/>
      <c r="AN3360"/>
      <c r="AO3360"/>
      <c r="AP3360"/>
      <c r="AQ3360"/>
      <c r="AR3360"/>
      <c r="AS3360"/>
      <c r="AT3360"/>
      <c r="AU3360"/>
    </row>
    <row r="3361" spans="17:47" x14ac:dyDescent="0.2">
      <c r="Q3361" s="142">
        <f>TRUNC('TARIFA ENTREGA A DIRECCION USD'!D3362-'TARIFA ENTREGA A DIRECCION USD'!D3361,2)</f>
        <v>0.54</v>
      </c>
      <c r="R3361" s="190">
        <v>3354</v>
      </c>
      <c r="S3361" s="200">
        <f>TRUNC((('TARIFA ENTREGA A DIRECCION USD'!C3361-'TARIFA ENTREGA A DIRECCION USD'!D3361)/'TARIFA ENTREGA A DIRECCION USD'!D3361)+1,3)</f>
        <v>0.72399999999999998</v>
      </c>
      <c r="T3361" s="200">
        <f>TRUNC(('TARIFA ENTREGA A DIRECCION USD'!E3361-'TARIFA ENTREGA A DIRECCION USD'!D3361)/'TARIFA ENTREGA A DIRECCION USD'!D3361,3)</f>
        <v>0.26100000000000001</v>
      </c>
      <c r="U3361" s="200">
        <f>TRUNC(('TARIFA ENTREGA A DIRECCION USD'!F3361-'TARIFA ENTREGA A DIRECCION USD'!D3361)/'TARIFA ENTREGA A DIRECCION USD'!D3361,3)</f>
        <v>0.436</v>
      </c>
      <c r="V3361" s="200">
        <f>TRUNC(('TARIFA ENTREGA A DIRECCION USD'!G3361-'TARIFA ENTREGA A DIRECCION USD'!D3361)/'TARIFA ENTREGA A DIRECCION USD'!D3361,3)</f>
        <v>0.97</v>
      </c>
      <c r="X3361" s="142">
        <v>16.12</v>
      </c>
      <c r="Y3361" s="190">
        <v>3354</v>
      </c>
      <c r="Z3361" s="200">
        <v>0.55000000000000004</v>
      </c>
      <c r="AA3361" s="200">
        <v>0.13</v>
      </c>
      <c r="AB3361" s="200">
        <v>0.3</v>
      </c>
      <c r="AC3361" s="200">
        <v>0.85</v>
      </c>
      <c r="AL3361"/>
      <c r="AM3361"/>
      <c r="AN3361"/>
      <c r="AO3361"/>
      <c r="AP3361"/>
      <c r="AQ3361"/>
      <c r="AR3361"/>
      <c r="AS3361"/>
      <c r="AT3361"/>
      <c r="AU3361"/>
    </row>
    <row r="3362" spans="17:47" x14ac:dyDescent="0.2">
      <c r="Q3362" s="142">
        <f>TRUNC('TARIFA ENTREGA A DIRECCION USD'!D3363-'TARIFA ENTREGA A DIRECCION USD'!D3362,2)</f>
        <v>0.54</v>
      </c>
      <c r="R3362" s="190">
        <v>3355</v>
      </c>
      <c r="S3362" s="200">
        <f>TRUNC((('TARIFA ENTREGA A DIRECCION USD'!C3362-'TARIFA ENTREGA A DIRECCION USD'!D3362)/'TARIFA ENTREGA A DIRECCION USD'!D3362)+1,3)</f>
        <v>0.72399999999999998</v>
      </c>
      <c r="T3362" s="200">
        <f>TRUNC(('TARIFA ENTREGA A DIRECCION USD'!E3362-'TARIFA ENTREGA A DIRECCION USD'!D3362)/'TARIFA ENTREGA A DIRECCION USD'!D3362,3)</f>
        <v>0.26100000000000001</v>
      </c>
      <c r="U3362" s="200">
        <f>TRUNC(('TARIFA ENTREGA A DIRECCION USD'!F3362-'TARIFA ENTREGA A DIRECCION USD'!D3362)/'TARIFA ENTREGA A DIRECCION USD'!D3362,3)</f>
        <v>0.436</v>
      </c>
      <c r="V3362" s="200">
        <f>TRUNC(('TARIFA ENTREGA A DIRECCION USD'!G3362-'TARIFA ENTREGA A DIRECCION USD'!D3362)/'TARIFA ENTREGA A DIRECCION USD'!D3362,3)</f>
        <v>0.97</v>
      </c>
      <c r="X3362" s="142">
        <v>16.12</v>
      </c>
      <c r="Y3362" s="190">
        <v>3355</v>
      </c>
      <c r="Z3362" s="200">
        <v>0.55000000000000004</v>
      </c>
      <c r="AA3362" s="200">
        <v>0.13</v>
      </c>
      <c r="AB3362" s="200">
        <v>0.3</v>
      </c>
      <c r="AC3362" s="200">
        <v>0.85</v>
      </c>
      <c r="AL3362"/>
      <c r="AM3362"/>
      <c r="AN3362"/>
      <c r="AO3362"/>
      <c r="AP3362"/>
      <c r="AQ3362"/>
      <c r="AR3362"/>
      <c r="AS3362"/>
      <c r="AT3362"/>
      <c r="AU3362"/>
    </row>
    <row r="3363" spans="17:47" x14ac:dyDescent="0.2">
      <c r="Q3363" s="142">
        <f>TRUNC('TARIFA ENTREGA A DIRECCION USD'!D3364-'TARIFA ENTREGA A DIRECCION USD'!D3363,2)</f>
        <v>0.54</v>
      </c>
      <c r="R3363" s="190">
        <v>3356</v>
      </c>
      <c r="S3363" s="200">
        <f>TRUNC((('TARIFA ENTREGA A DIRECCION USD'!C3363-'TARIFA ENTREGA A DIRECCION USD'!D3363)/'TARIFA ENTREGA A DIRECCION USD'!D3363)+1,3)</f>
        <v>0.72399999999999998</v>
      </c>
      <c r="T3363" s="200">
        <f>TRUNC(('TARIFA ENTREGA A DIRECCION USD'!E3363-'TARIFA ENTREGA A DIRECCION USD'!D3363)/'TARIFA ENTREGA A DIRECCION USD'!D3363,3)</f>
        <v>0.26100000000000001</v>
      </c>
      <c r="U3363" s="200">
        <f>TRUNC(('TARIFA ENTREGA A DIRECCION USD'!F3363-'TARIFA ENTREGA A DIRECCION USD'!D3363)/'TARIFA ENTREGA A DIRECCION USD'!D3363,3)</f>
        <v>0.436</v>
      </c>
      <c r="V3363" s="200">
        <f>TRUNC(('TARIFA ENTREGA A DIRECCION USD'!G3363-'TARIFA ENTREGA A DIRECCION USD'!D3363)/'TARIFA ENTREGA A DIRECCION USD'!D3363,3)</f>
        <v>0.97</v>
      </c>
      <c r="X3363" s="142">
        <v>16.12</v>
      </c>
      <c r="Y3363" s="190">
        <v>3356</v>
      </c>
      <c r="Z3363" s="200">
        <v>0.55000000000000004</v>
      </c>
      <c r="AA3363" s="200">
        <v>0.13</v>
      </c>
      <c r="AB3363" s="200">
        <v>0.3</v>
      </c>
      <c r="AC3363" s="200">
        <v>0.85</v>
      </c>
      <c r="AL3363"/>
      <c r="AM3363"/>
      <c r="AN3363"/>
      <c r="AO3363"/>
      <c r="AP3363"/>
      <c r="AQ3363"/>
      <c r="AR3363"/>
      <c r="AS3363"/>
      <c r="AT3363"/>
      <c r="AU3363"/>
    </row>
    <row r="3364" spans="17:47" x14ac:dyDescent="0.2">
      <c r="Q3364" s="142">
        <f>TRUNC('TARIFA ENTREGA A DIRECCION USD'!D3365-'TARIFA ENTREGA A DIRECCION USD'!D3364,2)</f>
        <v>0.54</v>
      </c>
      <c r="R3364" s="190">
        <v>3357</v>
      </c>
      <c r="S3364" s="200">
        <f>TRUNC((('TARIFA ENTREGA A DIRECCION USD'!C3364-'TARIFA ENTREGA A DIRECCION USD'!D3364)/'TARIFA ENTREGA A DIRECCION USD'!D3364)+1,3)</f>
        <v>0.72399999999999998</v>
      </c>
      <c r="T3364" s="200">
        <f>TRUNC(('TARIFA ENTREGA A DIRECCION USD'!E3364-'TARIFA ENTREGA A DIRECCION USD'!D3364)/'TARIFA ENTREGA A DIRECCION USD'!D3364,3)</f>
        <v>0.26100000000000001</v>
      </c>
      <c r="U3364" s="200">
        <f>TRUNC(('TARIFA ENTREGA A DIRECCION USD'!F3364-'TARIFA ENTREGA A DIRECCION USD'!D3364)/'TARIFA ENTREGA A DIRECCION USD'!D3364,3)</f>
        <v>0.436</v>
      </c>
      <c r="V3364" s="200">
        <f>TRUNC(('TARIFA ENTREGA A DIRECCION USD'!G3364-'TARIFA ENTREGA A DIRECCION USD'!D3364)/'TARIFA ENTREGA A DIRECCION USD'!D3364,3)</f>
        <v>0.97</v>
      </c>
      <c r="X3364" s="142">
        <v>16.12</v>
      </c>
      <c r="Y3364" s="190">
        <v>3357</v>
      </c>
      <c r="Z3364" s="200">
        <v>0.55000000000000004</v>
      </c>
      <c r="AA3364" s="200">
        <v>0.13</v>
      </c>
      <c r="AB3364" s="200">
        <v>0.3</v>
      </c>
      <c r="AC3364" s="200">
        <v>0.85</v>
      </c>
      <c r="AL3364"/>
      <c r="AM3364"/>
      <c r="AN3364"/>
      <c r="AO3364"/>
      <c r="AP3364"/>
      <c r="AQ3364"/>
      <c r="AR3364"/>
      <c r="AS3364"/>
      <c r="AT3364"/>
      <c r="AU3364"/>
    </row>
    <row r="3365" spans="17:47" x14ac:dyDescent="0.2">
      <c r="Q3365" s="142">
        <f>TRUNC('TARIFA ENTREGA A DIRECCION USD'!D3366-'TARIFA ENTREGA A DIRECCION USD'!D3365,2)</f>
        <v>0.54</v>
      </c>
      <c r="R3365" s="190">
        <v>3358</v>
      </c>
      <c r="S3365" s="200">
        <f>TRUNC((('TARIFA ENTREGA A DIRECCION USD'!C3365-'TARIFA ENTREGA A DIRECCION USD'!D3365)/'TARIFA ENTREGA A DIRECCION USD'!D3365)+1,3)</f>
        <v>0.72399999999999998</v>
      </c>
      <c r="T3365" s="200">
        <f>TRUNC(('TARIFA ENTREGA A DIRECCION USD'!E3365-'TARIFA ENTREGA A DIRECCION USD'!D3365)/'TARIFA ENTREGA A DIRECCION USD'!D3365,3)</f>
        <v>0.26100000000000001</v>
      </c>
      <c r="U3365" s="200">
        <f>TRUNC(('TARIFA ENTREGA A DIRECCION USD'!F3365-'TARIFA ENTREGA A DIRECCION USD'!D3365)/'TARIFA ENTREGA A DIRECCION USD'!D3365,3)</f>
        <v>0.436</v>
      </c>
      <c r="V3365" s="200">
        <f>TRUNC(('TARIFA ENTREGA A DIRECCION USD'!G3365-'TARIFA ENTREGA A DIRECCION USD'!D3365)/'TARIFA ENTREGA A DIRECCION USD'!D3365,3)</f>
        <v>0.97</v>
      </c>
      <c r="X3365" s="142">
        <v>16.12</v>
      </c>
      <c r="Y3365" s="190">
        <v>3358</v>
      </c>
      <c r="Z3365" s="200">
        <v>0.55000000000000004</v>
      </c>
      <c r="AA3365" s="200">
        <v>0.13</v>
      </c>
      <c r="AB3365" s="200">
        <v>0.3</v>
      </c>
      <c r="AC3365" s="200">
        <v>0.85</v>
      </c>
      <c r="AL3365"/>
      <c r="AM3365"/>
      <c r="AN3365"/>
      <c r="AO3365"/>
      <c r="AP3365"/>
      <c r="AQ3365"/>
      <c r="AR3365"/>
      <c r="AS3365"/>
      <c r="AT3365"/>
      <c r="AU3365"/>
    </row>
    <row r="3366" spans="17:47" x14ac:dyDescent="0.2">
      <c r="Q3366" s="142">
        <f>TRUNC('TARIFA ENTREGA A DIRECCION USD'!D3367-'TARIFA ENTREGA A DIRECCION USD'!D3366,2)</f>
        <v>0.54</v>
      </c>
      <c r="R3366" s="190">
        <v>3359</v>
      </c>
      <c r="S3366" s="200">
        <f>TRUNC((('TARIFA ENTREGA A DIRECCION USD'!C3366-'TARIFA ENTREGA A DIRECCION USD'!D3366)/'TARIFA ENTREGA A DIRECCION USD'!D3366)+1,3)</f>
        <v>0.72399999999999998</v>
      </c>
      <c r="T3366" s="200">
        <f>TRUNC(('TARIFA ENTREGA A DIRECCION USD'!E3366-'TARIFA ENTREGA A DIRECCION USD'!D3366)/'TARIFA ENTREGA A DIRECCION USD'!D3366,3)</f>
        <v>0.26100000000000001</v>
      </c>
      <c r="U3366" s="200">
        <f>TRUNC(('TARIFA ENTREGA A DIRECCION USD'!F3366-'TARIFA ENTREGA A DIRECCION USD'!D3366)/'TARIFA ENTREGA A DIRECCION USD'!D3366,3)</f>
        <v>0.436</v>
      </c>
      <c r="V3366" s="200">
        <f>TRUNC(('TARIFA ENTREGA A DIRECCION USD'!G3366-'TARIFA ENTREGA A DIRECCION USD'!D3366)/'TARIFA ENTREGA A DIRECCION USD'!D3366,3)</f>
        <v>0.97</v>
      </c>
      <c r="X3366" s="142">
        <v>16.12</v>
      </c>
      <c r="Y3366" s="190">
        <v>3359</v>
      </c>
      <c r="Z3366" s="200">
        <v>0.55000000000000004</v>
      </c>
      <c r="AA3366" s="200">
        <v>0.13</v>
      </c>
      <c r="AB3366" s="200">
        <v>0.3</v>
      </c>
      <c r="AC3366" s="200">
        <v>0.85</v>
      </c>
      <c r="AL3366"/>
      <c r="AM3366"/>
      <c r="AN3366"/>
      <c r="AO3366"/>
      <c r="AP3366"/>
      <c r="AQ3366"/>
      <c r="AR3366"/>
      <c r="AS3366"/>
      <c r="AT3366"/>
      <c r="AU3366"/>
    </row>
    <row r="3367" spans="17:47" x14ac:dyDescent="0.2">
      <c r="Q3367" s="142">
        <f>TRUNC('TARIFA ENTREGA A DIRECCION USD'!D3368-'TARIFA ENTREGA A DIRECCION USD'!D3367,2)</f>
        <v>0.54</v>
      </c>
      <c r="R3367" s="190">
        <v>3360</v>
      </c>
      <c r="S3367" s="200">
        <f>TRUNC((('TARIFA ENTREGA A DIRECCION USD'!C3367-'TARIFA ENTREGA A DIRECCION USD'!D3367)/'TARIFA ENTREGA A DIRECCION USD'!D3367)+1,3)</f>
        <v>0.72399999999999998</v>
      </c>
      <c r="T3367" s="200">
        <f>TRUNC(('TARIFA ENTREGA A DIRECCION USD'!E3367-'TARIFA ENTREGA A DIRECCION USD'!D3367)/'TARIFA ENTREGA A DIRECCION USD'!D3367,3)</f>
        <v>0.26100000000000001</v>
      </c>
      <c r="U3367" s="200">
        <f>TRUNC(('TARIFA ENTREGA A DIRECCION USD'!F3367-'TARIFA ENTREGA A DIRECCION USD'!D3367)/'TARIFA ENTREGA A DIRECCION USD'!D3367,3)</f>
        <v>0.436</v>
      </c>
      <c r="V3367" s="200">
        <f>TRUNC(('TARIFA ENTREGA A DIRECCION USD'!G3367-'TARIFA ENTREGA A DIRECCION USD'!D3367)/'TARIFA ENTREGA A DIRECCION USD'!D3367,3)</f>
        <v>0.97</v>
      </c>
      <c r="X3367" s="142">
        <v>16.12</v>
      </c>
      <c r="Y3367" s="190">
        <v>3360</v>
      </c>
      <c r="Z3367" s="200">
        <v>0.55000000000000004</v>
      </c>
      <c r="AA3367" s="200">
        <v>0.13</v>
      </c>
      <c r="AB3367" s="200">
        <v>0.3</v>
      </c>
      <c r="AC3367" s="200">
        <v>0.85</v>
      </c>
      <c r="AL3367"/>
      <c r="AM3367"/>
      <c r="AN3367"/>
      <c r="AO3367"/>
      <c r="AP3367"/>
      <c r="AQ3367"/>
      <c r="AR3367"/>
      <c r="AS3367"/>
      <c r="AT3367"/>
      <c r="AU3367"/>
    </row>
    <row r="3368" spans="17:47" x14ac:dyDescent="0.2">
      <c r="Q3368" s="142">
        <f>TRUNC('TARIFA ENTREGA A DIRECCION USD'!D3369-'TARIFA ENTREGA A DIRECCION USD'!D3368,2)</f>
        <v>0.54</v>
      </c>
      <c r="R3368" s="190">
        <v>3361</v>
      </c>
      <c r="S3368" s="200">
        <f>TRUNC((('TARIFA ENTREGA A DIRECCION USD'!C3368-'TARIFA ENTREGA A DIRECCION USD'!D3368)/'TARIFA ENTREGA A DIRECCION USD'!D3368)+1,3)</f>
        <v>0.72399999999999998</v>
      </c>
      <c r="T3368" s="200">
        <f>TRUNC(('TARIFA ENTREGA A DIRECCION USD'!E3368-'TARIFA ENTREGA A DIRECCION USD'!D3368)/'TARIFA ENTREGA A DIRECCION USD'!D3368,3)</f>
        <v>0.26100000000000001</v>
      </c>
      <c r="U3368" s="200">
        <f>TRUNC(('TARIFA ENTREGA A DIRECCION USD'!F3368-'TARIFA ENTREGA A DIRECCION USD'!D3368)/'TARIFA ENTREGA A DIRECCION USD'!D3368,3)</f>
        <v>0.436</v>
      </c>
      <c r="V3368" s="200">
        <f>TRUNC(('TARIFA ENTREGA A DIRECCION USD'!G3368-'TARIFA ENTREGA A DIRECCION USD'!D3368)/'TARIFA ENTREGA A DIRECCION USD'!D3368,3)</f>
        <v>0.97</v>
      </c>
      <c r="X3368" s="142">
        <v>16.12</v>
      </c>
      <c r="Y3368" s="190">
        <v>3361</v>
      </c>
      <c r="Z3368" s="200">
        <v>0.55000000000000004</v>
      </c>
      <c r="AA3368" s="200">
        <v>0.13</v>
      </c>
      <c r="AB3368" s="200">
        <v>0.3</v>
      </c>
      <c r="AC3368" s="200">
        <v>0.85</v>
      </c>
      <c r="AL3368"/>
      <c r="AM3368"/>
      <c r="AN3368"/>
      <c r="AO3368"/>
      <c r="AP3368"/>
      <c r="AQ3368"/>
      <c r="AR3368"/>
      <c r="AS3368"/>
      <c r="AT3368"/>
      <c r="AU3368"/>
    </row>
    <row r="3369" spans="17:47" x14ac:dyDescent="0.2">
      <c r="Q3369" s="142">
        <f>TRUNC('TARIFA ENTREGA A DIRECCION USD'!D3370-'TARIFA ENTREGA A DIRECCION USD'!D3369,2)</f>
        <v>0.54</v>
      </c>
      <c r="R3369" s="190">
        <v>3362</v>
      </c>
      <c r="S3369" s="200">
        <f>TRUNC((('TARIFA ENTREGA A DIRECCION USD'!C3369-'TARIFA ENTREGA A DIRECCION USD'!D3369)/'TARIFA ENTREGA A DIRECCION USD'!D3369)+1,3)</f>
        <v>0.72399999999999998</v>
      </c>
      <c r="T3369" s="200">
        <f>TRUNC(('TARIFA ENTREGA A DIRECCION USD'!E3369-'TARIFA ENTREGA A DIRECCION USD'!D3369)/'TARIFA ENTREGA A DIRECCION USD'!D3369,3)</f>
        <v>0.26100000000000001</v>
      </c>
      <c r="U3369" s="200">
        <f>TRUNC(('TARIFA ENTREGA A DIRECCION USD'!F3369-'TARIFA ENTREGA A DIRECCION USD'!D3369)/'TARIFA ENTREGA A DIRECCION USD'!D3369,3)</f>
        <v>0.436</v>
      </c>
      <c r="V3369" s="200">
        <f>TRUNC(('TARIFA ENTREGA A DIRECCION USD'!G3369-'TARIFA ENTREGA A DIRECCION USD'!D3369)/'TARIFA ENTREGA A DIRECCION USD'!D3369,3)</f>
        <v>0.97</v>
      </c>
      <c r="X3369" s="142">
        <v>16.12</v>
      </c>
      <c r="Y3369" s="190">
        <v>3362</v>
      </c>
      <c r="Z3369" s="200">
        <v>0.55000000000000004</v>
      </c>
      <c r="AA3369" s="200">
        <v>0.13</v>
      </c>
      <c r="AB3369" s="200">
        <v>0.3</v>
      </c>
      <c r="AC3369" s="200">
        <v>0.85</v>
      </c>
      <c r="AL3369"/>
      <c r="AM3369"/>
      <c r="AN3369"/>
      <c r="AO3369"/>
      <c r="AP3369"/>
      <c r="AQ3369"/>
      <c r="AR3369"/>
      <c r="AS3369"/>
      <c r="AT3369"/>
      <c r="AU3369"/>
    </row>
    <row r="3370" spans="17:47" x14ac:dyDescent="0.2">
      <c r="Q3370" s="142">
        <f>TRUNC('TARIFA ENTREGA A DIRECCION USD'!D3371-'TARIFA ENTREGA A DIRECCION USD'!D3370,2)</f>
        <v>0.54</v>
      </c>
      <c r="R3370" s="190">
        <v>3363</v>
      </c>
      <c r="S3370" s="200">
        <f>TRUNC((('TARIFA ENTREGA A DIRECCION USD'!C3370-'TARIFA ENTREGA A DIRECCION USD'!D3370)/'TARIFA ENTREGA A DIRECCION USD'!D3370)+1,3)</f>
        <v>0.72399999999999998</v>
      </c>
      <c r="T3370" s="200">
        <f>TRUNC(('TARIFA ENTREGA A DIRECCION USD'!E3370-'TARIFA ENTREGA A DIRECCION USD'!D3370)/'TARIFA ENTREGA A DIRECCION USD'!D3370,3)</f>
        <v>0.26100000000000001</v>
      </c>
      <c r="U3370" s="200">
        <f>TRUNC(('TARIFA ENTREGA A DIRECCION USD'!F3370-'TARIFA ENTREGA A DIRECCION USD'!D3370)/'TARIFA ENTREGA A DIRECCION USD'!D3370,3)</f>
        <v>0.436</v>
      </c>
      <c r="V3370" s="200">
        <f>TRUNC(('TARIFA ENTREGA A DIRECCION USD'!G3370-'TARIFA ENTREGA A DIRECCION USD'!D3370)/'TARIFA ENTREGA A DIRECCION USD'!D3370,3)</f>
        <v>0.97</v>
      </c>
      <c r="X3370" s="142">
        <v>16.12</v>
      </c>
      <c r="Y3370" s="190">
        <v>3363</v>
      </c>
      <c r="Z3370" s="200">
        <v>0.55000000000000004</v>
      </c>
      <c r="AA3370" s="200">
        <v>0.13</v>
      </c>
      <c r="AB3370" s="200">
        <v>0.3</v>
      </c>
      <c r="AC3370" s="200">
        <v>0.85</v>
      </c>
      <c r="AL3370"/>
      <c r="AM3370"/>
      <c r="AN3370"/>
      <c r="AO3370"/>
      <c r="AP3370"/>
      <c r="AQ3370"/>
      <c r="AR3370"/>
      <c r="AS3370"/>
      <c r="AT3370"/>
      <c r="AU3370"/>
    </row>
    <row r="3371" spans="17:47" x14ac:dyDescent="0.2">
      <c r="Q3371" s="142">
        <f>TRUNC('TARIFA ENTREGA A DIRECCION USD'!D3372-'TARIFA ENTREGA A DIRECCION USD'!D3371,2)</f>
        <v>0.54</v>
      </c>
      <c r="R3371" s="190">
        <v>3364</v>
      </c>
      <c r="S3371" s="200">
        <f>TRUNC((('TARIFA ENTREGA A DIRECCION USD'!C3371-'TARIFA ENTREGA A DIRECCION USD'!D3371)/'TARIFA ENTREGA A DIRECCION USD'!D3371)+1,3)</f>
        <v>0.72399999999999998</v>
      </c>
      <c r="T3371" s="200">
        <f>TRUNC(('TARIFA ENTREGA A DIRECCION USD'!E3371-'TARIFA ENTREGA A DIRECCION USD'!D3371)/'TARIFA ENTREGA A DIRECCION USD'!D3371,3)</f>
        <v>0.26100000000000001</v>
      </c>
      <c r="U3371" s="200">
        <f>TRUNC(('TARIFA ENTREGA A DIRECCION USD'!F3371-'TARIFA ENTREGA A DIRECCION USD'!D3371)/'TARIFA ENTREGA A DIRECCION USD'!D3371,3)</f>
        <v>0.436</v>
      </c>
      <c r="V3371" s="200">
        <f>TRUNC(('TARIFA ENTREGA A DIRECCION USD'!G3371-'TARIFA ENTREGA A DIRECCION USD'!D3371)/'TARIFA ENTREGA A DIRECCION USD'!D3371,3)</f>
        <v>0.97</v>
      </c>
      <c r="X3371" s="142">
        <v>16.12</v>
      </c>
      <c r="Y3371" s="190">
        <v>3364</v>
      </c>
      <c r="Z3371" s="200">
        <v>0.55000000000000004</v>
      </c>
      <c r="AA3371" s="200">
        <v>0.13</v>
      </c>
      <c r="AB3371" s="200">
        <v>0.3</v>
      </c>
      <c r="AC3371" s="200">
        <v>0.85</v>
      </c>
      <c r="AL3371"/>
      <c r="AM3371"/>
      <c r="AN3371"/>
      <c r="AO3371"/>
      <c r="AP3371"/>
      <c r="AQ3371"/>
      <c r="AR3371"/>
      <c r="AS3371"/>
      <c r="AT3371"/>
      <c r="AU3371"/>
    </row>
    <row r="3372" spans="17:47" x14ac:dyDescent="0.2">
      <c r="Q3372" s="142">
        <f>TRUNC('TARIFA ENTREGA A DIRECCION USD'!D3373-'TARIFA ENTREGA A DIRECCION USD'!D3372,2)</f>
        <v>0.54</v>
      </c>
      <c r="R3372" s="190">
        <v>3365</v>
      </c>
      <c r="S3372" s="200">
        <f>TRUNC((('TARIFA ENTREGA A DIRECCION USD'!C3372-'TARIFA ENTREGA A DIRECCION USD'!D3372)/'TARIFA ENTREGA A DIRECCION USD'!D3372)+1,3)</f>
        <v>0.72399999999999998</v>
      </c>
      <c r="T3372" s="200">
        <f>TRUNC(('TARIFA ENTREGA A DIRECCION USD'!E3372-'TARIFA ENTREGA A DIRECCION USD'!D3372)/'TARIFA ENTREGA A DIRECCION USD'!D3372,3)</f>
        <v>0.26100000000000001</v>
      </c>
      <c r="U3372" s="200">
        <f>TRUNC(('TARIFA ENTREGA A DIRECCION USD'!F3372-'TARIFA ENTREGA A DIRECCION USD'!D3372)/'TARIFA ENTREGA A DIRECCION USD'!D3372,3)</f>
        <v>0.436</v>
      </c>
      <c r="V3372" s="200">
        <f>TRUNC(('TARIFA ENTREGA A DIRECCION USD'!G3372-'TARIFA ENTREGA A DIRECCION USD'!D3372)/'TARIFA ENTREGA A DIRECCION USD'!D3372,3)</f>
        <v>0.97</v>
      </c>
      <c r="X3372" s="142">
        <v>16.12</v>
      </c>
      <c r="Y3372" s="190">
        <v>3365</v>
      </c>
      <c r="Z3372" s="200">
        <v>0.55000000000000004</v>
      </c>
      <c r="AA3372" s="200">
        <v>0.13</v>
      </c>
      <c r="AB3372" s="200">
        <v>0.3</v>
      </c>
      <c r="AC3372" s="200">
        <v>0.85</v>
      </c>
      <c r="AL3372"/>
      <c r="AM3372"/>
      <c r="AN3372"/>
      <c r="AO3372"/>
      <c r="AP3372"/>
      <c r="AQ3372"/>
      <c r="AR3372"/>
      <c r="AS3372"/>
      <c r="AT3372"/>
      <c r="AU3372"/>
    </row>
    <row r="3373" spans="17:47" x14ac:dyDescent="0.2">
      <c r="Q3373" s="142">
        <f>TRUNC('TARIFA ENTREGA A DIRECCION USD'!D3374-'TARIFA ENTREGA A DIRECCION USD'!D3373,2)</f>
        <v>0.54</v>
      </c>
      <c r="R3373" s="190">
        <v>3366</v>
      </c>
      <c r="S3373" s="200">
        <f>TRUNC((('TARIFA ENTREGA A DIRECCION USD'!C3373-'TARIFA ENTREGA A DIRECCION USD'!D3373)/'TARIFA ENTREGA A DIRECCION USD'!D3373)+1,3)</f>
        <v>0.72399999999999998</v>
      </c>
      <c r="T3373" s="200">
        <f>TRUNC(('TARIFA ENTREGA A DIRECCION USD'!E3373-'TARIFA ENTREGA A DIRECCION USD'!D3373)/'TARIFA ENTREGA A DIRECCION USD'!D3373,3)</f>
        <v>0.26100000000000001</v>
      </c>
      <c r="U3373" s="200">
        <f>TRUNC(('TARIFA ENTREGA A DIRECCION USD'!F3373-'TARIFA ENTREGA A DIRECCION USD'!D3373)/'TARIFA ENTREGA A DIRECCION USD'!D3373,3)</f>
        <v>0.436</v>
      </c>
      <c r="V3373" s="200">
        <f>TRUNC(('TARIFA ENTREGA A DIRECCION USD'!G3373-'TARIFA ENTREGA A DIRECCION USD'!D3373)/'TARIFA ENTREGA A DIRECCION USD'!D3373,3)</f>
        <v>0.97</v>
      </c>
      <c r="X3373" s="142">
        <v>16.12</v>
      </c>
      <c r="Y3373" s="190">
        <v>3366</v>
      </c>
      <c r="Z3373" s="200">
        <v>0.55000000000000004</v>
      </c>
      <c r="AA3373" s="200">
        <v>0.13</v>
      </c>
      <c r="AB3373" s="200">
        <v>0.3</v>
      </c>
      <c r="AC3373" s="200">
        <v>0.85</v>
      </c>
      <c r="AL3373"/>
      <c r="AM3373"/>
      <c r="AN3373"/>
      <c r="AO3373"/>
      <c r="AP3373"/>
      <c r="AQ3373"/>
      <c r="AR3373"/>
      <c r="AS3373"/>
      <c r="AT3373"/>
      <c r="AU3373"/>
    </row>
    <row r="3374" spans="17:47" x14ac:dyDescent="0.2">
      <c r="Q3374" s="142">
        <f>TRUNC('TARIFA ENTREGA A DIRECCION USD'!D3375-'TARIFA ENTREGA A DIRECCION USD'!D3374,2)</f>
        <v>0.54</v>
      </c>
      <c r="R3374" s="190">
        <v>3367</v>
      </c>
      <c r="S3374" s="200">
        <f>TRUNC((('TARIFA ENTREGA A DIRECCION USD'!C3374-'TARIFA ENTREGA A DIRECCION USD'!D3374)/'TARIFA ENTREGA A DIRECCION USD'!D3374)+1,3)</f>
        <v>0.72399999999999998</v>
      </c>
      <c r="T3374" s="200">
        <f>TRUNC(('TARIFA ENTREGA A DIRECCION USD'!E3374-'TARIFA ENTREGA A DIRECCION USD'!D3374)/'TARIFA ENTREGA A DIRECCION USD'!D3374,3)</f>
        <v>0.26100000000000001</v>
      </c>
      <c r="U3374" s="200">
        <f>TRUNC(('TARIFA ENTREGA A DIRECCION USD'!F3374-'TARIFA ENTREGA A DIRECCION USD'!D3374)/'TARIFA ENTREGA A DIRECCION USD'!D3374,3)</f>
        <v>0.436</v>
      </c>
      <c r="V3374" s="200">
        <f>TRUNC(('TARIFA ENTREGA A DIRECCION USD'!G3374-'TARIFA ENTREGA A DIRECCION USD'!D3374)/'TARIFA ENTREGA A DIRECCION USD'!D3374,3)</f>
        <v>0.97</v>
      </c>
      <c r="X3374" s="142">
        <v>16.12</v>
      </c>
      <c r="Y3374" s="190">
        <v>3367</v>
      </c>
      <c r="Z3374" s="200">
        <v>0.55000000000000004</v>
      </c>
      <c r="AA3374" s="200">
        <v>0.13</v>
      </c>
      <c r="AB3374" s="200">
        <v>0.3</v>
      </c>
      <c r="AC3374" s="200">
        <v>0.85</v>
      </c>
      <c r="AL3374"/>
      <c r="AM3374"/>
      <c r="AN3374"/>
      <c r="AO3374"/>
      <c r="AP3374"/>
      <c r="AQ3374"/>
      <c r="AR3374"/>
      <c r="AS3374"/>
      <c r="AT3374"/>
      <c r="AU3374"/>
    </row>
    <row r="3375" spans="17:47" x14ac:dyDescent="0.2">
      <c r="Q3375" s="142">
        <f>TRUNC('TARIFA ENTREGA A DIRECCION USD'!D3376-'TARIFA ENTREGA A DIRECCION USD'!D3375,2)</f>
        <v>0.54</v>
      </c>
      <c r="R3375" s="190">
        <v>3368</v>
      </c>
      <c r="S3375" s="200">
        <f>TRUNC((('TARIFA ENTREGA A DIRECCION USD'!C3375-'TARIFA ENTREGA A DIRECCION USD'!D3375)/'TARIFA ENTREGA A DIRECCION USD'!D3375)+1,3)</f>
        <v>0.72399999999999998</v>
      </c>
      <c r="T3375" s="200">
        <f>TRUNC(('TARIFA ENTREGA A DIRECCION USD'!E3375-'TARIFA ENTREGA A DIRECCION USD'!D3375)/'TARIFA ENTREGA A DIRECCION USD'!D3375,3)</f>
        <v>0.26100000000000001</v>
      </c>
      <c r="U3375" s="200">
        <f>TRUNC(('TARIFA ENTREGA A DIRECCION USD'!F3375-'TARIFA ENTREGA A DIRECCION USD'!D3375)/'TARIFA ENTREGA A DIRECCION USD'!D3375,3)</f>
        <v>0.436</v>
      </c>
      <c r="V3375" s="200">
        <f>TRUNC(('TARIFA ENTREGA A DIRECCION USD'!G3375-'TARIFA ENTREGA A DIRECCION USD'!D3375)/'TARIFA ENTREGA A DIRECCION USD'!D3375,3)</f>
        <v>0.97</v>
      </c>
      <c r="X3375" s="142">
        <v>16.12</v>
      </c>
      <c r="Y3375" s="190">
        <v>3368</v>
      </c>
      <c r="Z3375" s="200">
        <v>0.55000000000000004</v>
      </c>
      <c r="AA3375" s="200">
        <v>0.13</v>
      </c>
      <c r="AB3375" s="200">
        <v>0.3</v>
      </c>
      <c r="AC3375" s="200">
        <v>0.85</v>
      </c>
      <c r="AL3375"/>
      <c r="AM3375"/>
      <c r="AN3375"/>
      <c r="AO3375"/>
      <c r="AP3375"/>
      <c r="AQ3375"/>
      <c r="AR3375"/>
      <c r="AS3375"/>
      <c r="AT3375"/>
      <c r="AU3375"/>
    </row>
    <row r="3376" spans="17:47" x14ac:dyDescent="0.2">
      <c r="Q3376" s="142">
        <f>TRUNC('TARIFA ENTREGA A DIRECCION USD'!D3377-'TARIFA ENTREGA A DIRECCION USD'!D3376,2)</f>
        <v>0.54</v>
      </c>
      <c r="R3376" s="190">
        <v>3369</v>
      </c>
      <c r="S3376" s="200">
        <f>TRUNC((('TARIFA ENTREGA A DIRECCION USD'!C3376-'TARIFA ENTREGA A DIRECCION USD'!D3376)/'TARIFA ENTREGA A DIRECCION USD'!D3376)+1,3)</f>
        <v>0.72399999999999998</v>
      </c>
      <c r="T3376" s="200">
        <f>TRUNC(('TARIFA ENTREGA A DIRECCION USD'!E3376-'TARIFA ENTREGA A DIRECCION USD'!D3376)/'TARIFA ENTREGA A DIRECCION USD'!D3376,3)</f>
        <v>0.26100000000000001</v>
      </c>
      <c r="U3376" s="200">
        <f>TRUNC(('TARIFA ENTREGA A DIRECCION USD'!F3376-'TARIFA ENTREGA A DIRECCION USD'!D3376)/'TARIFA ENTREGA A DIRECCION USD'!D3376,3)</f>
        <v>0.436</v>
      </c>
      <c r="V3376" s="200">
        <f>TRUNC(('TARIFA ENTREGA A DIRECCION USD'!G3376-'TARIFA ENTREGA A DIRECCION USD'!D3376)/'TARIFA ENTREGA A DIRECCION USD'!D3376,3)</f>
        <v>0.97</v>
      </c>
      <c r="X3376" s="142">
        <v>16.12</v>
      </c>
      <c r="Y3376" s="190">
        <v>3369</v>
      </c>
      <c r="Z3376" s="200">
        <v>0.55000000000000004</v>
      </c>
      <c r="AA3376" s="200">
        <v>0.13</v>
      </c>
      <c r="AB3376" s="200">
        <v>0.3</v>
      </c>
      <c r="AC3376" s="200">
        <v>0.85</v>
      </c>
      <c r="AL3376"/>
      <c r="AM3376"/>
      <c r="AN3376"/>
      <c r="AO3376"/>
      <c r="AP3376"/>
      <c r="AQ3376"/>
      <c r="AR3376"/>
      <c r="AS3376"/>
      <c r="AT3376"/>
      <c r="AU3376"/>
    </row>
    <row r="3377" spans="17:47" x14ac:dyDescent="0.2">
      <c r="Q3377" s="142">
        <f>TRUNC('TARIFA ENTREGA A DIRECCION USD'!D3378-'TARIFA ENTREGA A DIRECCION USD'!D3377,2)</f>
        <v>0.54</v>
      </c>
      <c r="R3377" s="190">
        <v>3370</v>
      </c>
      <c r="S3377" s="200">
        <f>TRUNC((('TARIFA ENTREGA A DIRECCION USD'!C3377-'TARIFA ENTREGA A DIRECCION USD'!D3377)/'TARIFA ENTREGA A DIRECCION USD'!D3377)+1,3)</f>
        <v>0.72399999999999998</v>
      </c>
      <c r="T3377" s="200">
        <f>TRUNC(('TARIFA ENTREGA A DIRECCION USD'!E3377-'TARIFA ENTREGA A DIRECCION USD'!D3377)/'TARIFA ENTREGA A DIRECCION USD'!D3377,3)</f>
        <v>0.26100000000000001</v>
      </c>
      <c r="U3377" s="200">
        <f>TRUNC(('TARIFA ENTREGA A DIRECCION USD'!F3377-'TARIFA ENTREGA A DIRECCION USD'!D3377)/'TARIFA ENTREGA A DIRECCION USD'!D3377,3)</f>
        <v>0.436</v>
      </c>
      <c r="V3377" s="200">
        <f>TRUNC(('TARIFA ENTREGA A DIRECCION USD'!G3377-'TARIFA ENTREGA A DIRECCION USD'!D3377)/'TARIFA ENTREGA A DIRECCION USD'!D3377,3)</f>
        <v>0.97</v>
      </c>
      <c r="X3377" s="142">
        <v>16.12</v>
      </c>
      <c r="Y3377" s="190">
        <v>3370</v>
      </c>
      <c r="Z3377" s="200">
        <v>0.55000000000000004</v>
      </c>
      <c r="AA3377" s="200">
        <v>0.13</v>
      </c>
      <c r="AB3377" s="200">
        <v>0.3</v>
      </c>
      <c r="AC3377" s="200">
        <v>0.85</v>
      </c>
      <c r="AL3377"/>
      <c r="AM3377"/>
      <c r="AN3377"/>
      <c r="AO3377"/>
      <c r="AP3377"/>
      <c r="AQ3377"/>
      <c r="AR3377"/>
      <c r="AS3377"/>
      <c r="AT3377"/>
      <c r="AU3377"/>
    </row>
    <row r="3378" spans="17:47" x14ac:dyDescent="0.2">
      <c r="Q3378" s="142">
        <f>TRUNC('TARIFA ENTREGA A DIRECCION USD'!D3379-'TARIFA ENTREGA A DIRECCION USD'!D3378,2)</f>
        <v>0.54</v>
      </c>
      <c r="R3378" s="190">
        <v>3371</v>
      </c>
      <c r="S3378" s="200">
        <f>TRUNC((('TARIFA ENTREGA A DIRECCION USD'!C3378-'TARIFA ENTREGA A DIRECCION USD'!D3378)/'TARIFA ENTREGA A DIRECCION USD'!D3378)+1,3)</f>
        <v>0.72399999999999998</v>
      </c>
      <c r="T3378" s="200">
        <f>TRUNC(('TARIFA ENTREGA A DIRECCION USD'!E3378-'TARIFA ENTREGA A DIRECCION USD'!D3378)/'TARIFA ENTREGA A DIRECCION USD'!D3378,3)</f>
        <v>0.26100000000000001</v>
      </c>
      <c r="U3378" s="200">
        <f>TRUNC(('TARIFA ENTREGA A DIRECCION USD'!F3378-'TARIFA ENTREGA A DIRECCION USD'!D3378)/'TARIFA ENTREGA A DIRECCION USD'!D3378,3)</f>
        <v>0.436</v>
      </c>
      <c r="V3378" s="200">
        <f>TRUNC(('TARIFA ENTREGA A DIRECCION USD'!G3378-'TARIFA ENTREGA A DIRECCION USD'!D3378)/'TARIFA ENTREGA A DIRECCION USD'!D3378,3)</f>
        <v>0.97</v>
      </c>
      <c r="X3378" s="142">
        <v>16.12</v>
      </c>
      <c r="Y3378" s="190">
        <v>3371</v>
      </c>
      <c r="Z3378" s="200">
        <v>0.55000000000000004</v>
      </c>
      <c r="AA3378" s="200">
        <v>0.13</v>
      </c>
      <c r="AB3378" s="200">
        <v>0.3</v>
      </c>
      <c r="AC3378" s="200">
        <v>0.85</v>
      </c>
      <c r="AL3378"/>
      <c r="AM3378"/>
      <c r="AN3378"/>
      <c r="AO3378"/>
      <c r="AP3378"/>
      <c r="AQ3378"/>
      <c r="AR3378"/>
      <c r="AS3378"/>
      <c r="AT3378"/>
      <c r="AU3378"/>
    </row>
    <row r="3379" spans="17:47" x14ac:dyDescent="0.2">
      <c r="Q3379" s="142">
        <f>TRUNC('TARIFA ENTREGA A DIRECCION USD'!D3380-'TARIFA ENTREGA A DIRECCION USD'!D3379,2)</f>
        <v>0.54</v>
      </c>
      <c r="R3379" s="190">
        <v>3372</v>
      </c>
      <c r="S3379" s="200">
        <f>TRUNC((('TARIFA ENTREGA A DIRECCION USD'!C3379-'TARIFA ENTREGA A DIRECCION USD'!D3379)/'TARIFA ENTREGA A DIRECCION USD'!D3379)+1,3)</f>
        <v>0.72399999999999998</v>
      </c>
      <c r="T3379" s="200">
        <f>TRUNC(('TARIFA ENTREGA A DIRECCION USD'!E3379-'TARIFA ENTREGA A DIRECCION USD'!D3379)/'TARIFA ENTREGA A DIRECCION USD'!D3379,3)</f>
        <v>0.26100000000000001</v>
      </c>
      <c r="U3379" s="200">
        <f>TRUNC(('TARIFA ENTREGA A DIRECCION USD'!F3379-'TARIFA ENTREGA A DIRECCION USD'!D3379)/'TARIFA ENTREGA A DIRECCION USD'!D3379,3)</f>
        <v>0.436</v>
      </c>
      <c r="V3379" s="200">
        <f>TRUNC(('TARIFA ENTREGA A DIRECCION USD'!G3379-'TARIFA ENTREGA A DIRECCION USD'!D3379)/'TARIFA ENTREGA A DIRECCION USD'!D3379,3)</f>
        <v>0.97</v>
      </c>
      <c r="X3379" s="142">
        <v>16.12</v>
      </c>
      <c r="Y3379" s="190">
        <v>3372</v>
      </c>
      <c r="Z3379" s="200">
        <v>0.55000000000000004</v>
      </c>
      <c r="AA3379" s="200">
        <v>0.13</v>
      </c>
      <c r="AB3379" s="200">
        <v>0.3</v>
      </c>
      <c r="AC3379" s="200">
        <v>0.85</v>
      </c>
      <c r="AL3379"/>
      <c r="AM3379"/>
      <c r="AN3379"/>
      <c r="AO3379"/>
      <c r="AP3379"/>
      <c r="AQ3379"/>
      <c r="AR3379"/>
      <c r="AS3379"/>
      <c r="AT3379"/>
      <c r="AU3379"/>
    </row>
    <row r="3380" spans="17:47" x14ac:dyDescent="0.2">
      <c r="Q3380" s="142">
        <f>TRUNC('TARIFA ENTREGA A DIRECCION USD'!D3381-'TARIFA ENTREGA A DIRECCION USD'!D3380,2)</f>
        <v>0.54</v>
      </c>
      <c r="R3380" s="190">
        <v>3373</v>
      </c>
      <c r="S3380" s="200">
        <f>TRUNC((('TARIFA ENTREGA A DIRECCION USD'!C3380-'TARIFA ENTREGA A DIRECCION USD'!D3380)/'TARIFA ENTREGA A DIRECCION USD'!D3380)+1,3)</f>
        <v>0.72399999999999998</v>
      </c>
      <c r="T3380" s="200">
        <f>TRUNC(('TARIFA ENTREGA A DIRECCION USD'!E3380-'TARIFA ENTREGA A DIRECCION USD'!D3380)/'TARIFA ENTREGA A DIRECCION USD'!D3380,3)</f>
        <v>0.26100000000000001</v>
      </c>
      <c r="U3380" s="200">
        <f>TRUNC(('TARIFA ENTREGA A DIRECCION USD'!F3380-'TARIFA ENTREGA A DIRECCION USD'!D3380)/'TARIFA ENTREGA A DIRECCION USD'!D3380,3)</f>
        <v>0.436</v>
      </c>
      <c r="V3380" s="200">
        <f>TRUNC(('TARIFA ENTREGA A DIRECCION USD'!G3380-'TARIFA ENTREGA A DIRECCION USD'!D3380)/'TARIFA ENTREGA A DIRECCION USD'!D3380,3)</f>
        <v>0.97</v>
      </c>
      <c r="X3380" s="142">
        <v>16.12</v>
      </c>
      <c r="Y3380" s="190">
        <v>3373</v>
      </c>
      <c r="Z3380" s="200">
        <v>0.55000000000000004</v>
      </c>
      <c r="AA3380" s="200">
        <v>0.13</v>
      </c>
      <c r="AB3380" s="200">
        <v>0.3</v>
      </c>
      <c r="AC3380" s="200">
        <v>0.85</v>
      </c>
      <c r="AL3380"/>
      <c r="AM3380"/>
      <c r="AN3380"/>
      <c r="AO3380"/>
      <c r="AP3380"/>
      <c r="AQ3380"/>
      <c r="AR3380"/>
      <c r="AS3380"/>
      <c r="AT3380"/>
      <c r="AU3380"/>
    </row>
    <row r="3381" spans="17:47" x14ac:dyDescent="0.2">
      <c r="Q3381" s="142">
        <f>TRUNC('TARIFA ENTREGA A DIRECCION USD'!D3382-'TARIFA ENTREGA A DIRECCION USD'!D3381,2)</f>
        <v>0.54</v>
      </c>
      <c r="R3381" s="190">
        <v>3374</v>
      </c>
      <c r="S3381" s="200">
        <f>TRUNC((('TARIFA ENTREGA A DIRECCION USD'!C3381-'TARIFA ENTREGA A DIRECCION USD'!D3381)/'TARIFA ENTREGA A DIRECCION USD'!D3381)+1,3)</f>
        <v>0.72399999999999998</v>
      </c>
      <c r="T3381" s="200">
        <f>TRUNC(('TARIFA ENTREGA A DIRECCION USD'!E3381-'TARIFA ENTREGA A DIRECCION USD'!D3381)/'TARIFA ENTREGA A DIRECCION USD'!D3381,3)</f>
        <v>0.26100000000000001</v>
      </c>
      <c r="U3381" s="200">
        <f>TRUNC(('TARIFA ENTREGA A DIRECCION USD'!F3381-'TARIFA ENTREGA A DIRECCION USD'!D3381)/'TARIFA ENTREGA A DIRECCION USD'!D3381,3)</f>
        <v>0.436</v>
      </c>
      <c r="V3381" s="200">
        <f>TRUNC(('TARIFA ENTREGA A DIRECCION USD'!G3381-'TARIFA ENTREGA A DIRECCION USD'!D3381)/'TARIFA ENTREGA A DIRECCION USD'!D3381,3)</f>
        <v>0.97</v>
      </c>
      <c r="X3381" s="142">
        <v>16.12</v>
      </c>
      <c r="Y3381" s="190">
        <v>3374</v>
      </c>
      <c r="Z3381" s="200">
        <v>0.55000000000000004</v>
      </c>
      <c r="AA3381" s="200">
        <v>0.13</v>
      </c>
      <c r="AB3381" s="200">
        <v>0.3</v>
      </c>
      <c r="AC3381" s="200">
        <v>0.85</v>
      </c>
      <c r="AL3381"/>
      <c r="AM3381"/>
      <c r="AN3381"/>
      <c r="AO3381"/>
      <c r="AP3381"/>
      <c r="AQ3381"/>
      <c r="AR3381"/>
      <c r="AS3381"/>
      <c r="AT3381"/>
      <c r="AU3381"/>
    </row>
    <row r="3382" spans="17:47" x14ac:dyDescent="0.2">
      <c r="Q3382" s="142">
        <f>TRUNC('TARIFA ENTREGA A DIRECCION USD'!D3383-'TARIFA ENTREGA A DIRECCION USD'!D3382,2)</f>
        <v>0.54</v>
      </c>
      <c r="R3382" s="190">
        <v>3375</v>
      </c>
      <c r="S3382" s="200">
        <f>TRUNC((('TARIFA ENTREGA A DIRECCION USD'!C3382-'TARIFA ENTREGA A DIRECCION USD'!D3382)/'TARIFA ENTREGA A DIRECCION USD'!D3382)+1,3)</f>
        <v>0.72399999999999998</v>
      </c>
      <c r="T3382" s="200">
        <f>TRUNC(('TARIFA ENTREGA A DIRECCION USD'!E3382-'TARIFA ENTREGA A DIRECCION USD'!D3382)/'TARIFA ENTREGA A DIRECCION USD'!D3382,3)</f>
        <v>0.26100000000000001</v>
      </c>
      <c r="U3382" s="200">
        <f>TRUNC(('TARIFA ENTREGA A DIRECCION USD'!F3382-'TARIFA ENTREGA A DIRECCION USD'!D3382)/'TARIFA ENTREGA A DIRECCION USD'!D3382,3)</f>
        <v>0.436</v>
      </c>
      <c r="V3382" s="200">
        <f>TRUNC(('TARIFA ENTREGA A DIRECCION USD'!G3382-'TARIFA ENTREGA A DIRECCION USD'!D3382)/'TARIFA ENTREGA A DIRECCION USD'!D3382,3)</f>
        <v>0.97</v>
      </c>
      <c r="X3382" s="142">
        <v>16.12</v>
      </c>
      <c r="Y3382" s="190">
        <v>3375</v>
      </c>
      <c r="Z3382" s="200">
        <v>0.55000000000000004</v>
      </c>
      <c r="AA3382" s="200">
        <v>0.13</v>
      </c>
      <c r="AB3382" s="200">
        <v>0.3</v>
      </c>
      <c r="AC3382" s="200">
        <v>0.85</v>
      </c>
      <c r="AL3382"/>
      <c r="AM3382"/>
      <c r="AN3382"/>
      <c r="AO3382"/>
      <c r="AP3382"/>
      <c r="AQ3382"/>
      <c r="AR3382"/>
      <c r="AS3382"/>
      <c r="AT3382"/>
      <c r="AU3382"/>
    </row>
    <row r="3383" spans="17:47" x14ac:dyDescent="0.2">
      <c r="Q3383" s="142">
        <f>TRUNC('TARIFA ENTREGA A DIRECCION USD'!D3384-'TARIFA ENTREGA A DIRECCION USD'!D3383,2)</f>
        <v>0.54</v>
      </c>
      <c r="R3383" s="190">
        <v>3376</v>
      </c>
      <c r="S3383" s="200">
        <f>TRUNC((('TARIFA ENTREGA A DIRECCION USD'!C3383-'TARIFA ENTREGA A DIRECCION USD'!D3383)/'TARIFA ENTREGA A DIRECCION USD'!D3383)+1,3)</f>
        <v>0.72399999999999998</v>
      </c>
      <c r="T3383" s="200">
        <f>TRUNC(('TARIFA ENTREGA A DIRECCION USD'!E3383-'TARIFA ENTREGA A DIRECCION USD'!D3383)/'TARIFA ENTREGA A DIRECCION USD'!D3383,3)</f>
        <v>0.26100000000000001</v>
      </c>
      <c r="U3383" s="200">
        <f>TRUNC(('TARIFA ENTREGA A DIRECCION USD'!F3383-'TARIFA ENTREGA A DIRECCION USD'!D3383)/'TARIFA ENTREGA A DIRECCION USD'!D3383,3)</f>
        <v>0.436</v>
      </c>
      <c r="V3383" s="200">
        <f>TRUNC(('TARIFA ENTREGA A DIRECCION USD'!G3383-'TARIFA ENTREGA A DIRECCION USD'!D3383)/'TARIFA ENTREGA A DIRECCION USD'!D3383,3)</f>
        <v>0.97</v>
      </c>
      <c r="X3383" s="142">
        <v>16.12</v>
      </c>
      <c r="Y3383" s="190">
        <v>3376</v>
      </c>
      <c r="Z3383" s="200">
        <v>0.55000000000000004</v>
      </c>
      <c r="AA3383" s="200">
        <v>0.13</v>
      </c>
      <c r="AB3383" s="200">
        <v>0.3</v>
      </c>
      <c r="AC3383" s="200">
        <v>0.85</v>
      </c>
      <c r="AL3383"/>
      <c r="AM3383"/>
      <c r="AN3383"/>
      <c r="AO3383"/>
      <c r="AP3383"/>
      <c r="AQ3383"/>
      <c r="AR3383"/>
      <c r="AS3383"/>
      <c r="AT3383"/>
      <c r="AU3383"/>
    </row>
    <row r="3384" spans="17:47" x14ac:dyDescent="0.2">
      <c r="Q3384" s="142">
        <f>TRUNC('TARIFA ENTREGA A DIRECCION USD'!D3385-'TARIFA ENTREGA A DIRECCION USD'!D3384,2)</f>
        <v>0.54</v>
      </c>
      <c r="R3384" s="190">
        <v>3377</v>
      </c>
      <c r="S3384" s="200">
        <f>TRUNC((('TARIFA ENTREGA A DIRECCION USD'!C3384-'TARIFA ENTREGA A DIRECCION USD'!D3384)/'TARIFA ENTREGA A DIRECCION USD'!D3384)+1,3)</f>
        <v>0.72399999999999998</v>
      </c>
      <c r="T3384" s="200">
        <f>TRUNC(('TARIFA ENTREGA A DIRECCION USD'!E3384-'TARIFA ENTREGA A DIRECCION USD'!D3384)/'TARIFA ENTREGA A DIRECCION USD'!D3384,3)</f>
        <v>0.26100000000000001</v>
      </c>
      <c r="U3384" s="200">
        <f>TRUNC(('TARIFA ENTREGA A DIRECCION USD'!F3384-'TARIFA ENTREGA A DIRECCION USD'!D3384)/'TARIFA ENTREGA A DIRECCION USD'!D3384,3)</f>
        <v>0.436</v>
      </c>
      <c r="V3384" s="200">
        <f>TRUNC(('TARIFA ENTREGA A DIRECCION USD'!G3384-'TARIFA ENTREGA A DIRECCION USD'!D3384)/'TARIFA ENTREGA A DIRECCION USD'!D3384,3)</f>
        <v>0.97</v>
      </c>
      <c r="X3384" s="142">
        <v>16.12</v>
      </c>
      <c r="Y3384" s="190">
        <v>3377</v>
      </c>
      <c r="Z3384" s="200">
        <v>0.55000000000000004</v>
      </c>
      <c r="AA3384" s="200">
        <v>0.13</v>
      </c>
      <c r="AB3384" s="200">
        <v>0.3</v>
      </c>
      <c r="AC3384" s="200">
        <v>0.85</v>
      </c>
      <c r="AL3384"/>
      <c r="AM3384"/>
      <c r="AN3384"/>
      <c r="AO3384"/>
      <c r="AP3384"/>
      <c r="AQ3384"/>
      <c r="AR3384"/>
      <c r="AS3384"/>
      <c r="AT3384"/>
      <c r="AU3384"/>
    </row>
    <row r="3385" spans="17:47" x14ac:dyDescent="0.2">
      <c r="Q3385" s="142">
        <f>TRUNC('TARIFA ENTREGA A DIRECCION USD'!D3386-'TARIFA ENTREGA A DIRECCION USD'!D3385,2)</f>
        <v>0.54</v>
      </c>
      <c r="R3385" s="190">
        <v>3378</v>
      </c>
      <c r="S3385" s="200">
        <f>TRUNC((('TARIFA ENTREGA A DIRECCION USD'!C3385-'TARIFA ENTREGA A DIRECCION USD'!D3385)/'TARIFA ENTREGA A DIRECCION USD'!D3385)+1,3)</f>
        <v>0.72399999999999998</v>
      </c>
      <c r="T3385" s="200">
        <f>TRUNC(('TARIFA ENTREGA A DIRECCION USD'!E3385-'TARIFA ENTREGA A DIRECCION USD'!D3385)/'TARIFA ENTREGA A DIRECCION USD'!D3385,3)</f>
        <v>0.26100000000000001</v>
      </c>
      <c r="U3385" s="200">
        <f>TRUNC(('TARIFA ENTREGA A DIRECCION USD'!F3385-'TARIFA ENTREGA A DIRECCION USD'!D3385)/'TARIFA ENTREGA A DIRECCION USD'!D3385,3)</f>
        <v>0.436</v>
      </c>
      <c r="V3385" s="200">
        <f>TRUNC(('TARIFA ENTREGA A DIRECCION USD'!G3385-'TARIFA ENTREGA A DIRECCION USD'!D3385)/'TARIFA ENTREGA A DIRECCION USD'!D3385,3)</f>
        <v>0.97</v>
      </c>
      <c r="X3385" s="142">
        <v>16.12</v>
      </c>
      <c r="Y3385" s="190">
        <v>3378</v>
      </c>
      <c r="Z3385" s="200">
        <v>0.55000000000000004</v>
      </c>
      <c r="AA3385" s="200">
        <v>0.13</v>
      </c>
      <c r="AB3385" s="200">
        <v>0.3</v>
      </c>
      <c r="AC3385" s="200">
        <v>0.85</v>
      </c>
      <c r="AL3385"/>
      <c r="AM3385"/>
      <c r="AN3385"/>
      <c r="AO3385"/>
      <c r="AP3385"/>
      <c r="AQ3385"/>
      <c r="AR3385"/>
      <c r="AS3385"/>
      <c r="AT3385"/>
      <c r="AU3385"/>
    </row>
    <row r="3386" spans="17:47" x14ac:dyDescent="0.2">
      <c r="Q3386" s="142">
        <f>TRUNC('TARIFA ENTREGA A DIRECCION USD'!D3387-'TARIFA ENTREGA A DIRECCION USD'!D3386,2)</f>
        <v>0.54</v>
      </c>
      <c r="R3386" s="190">
        <v>3379</v>
      </c>
      <c r="S3386" s="200">
        <f>TRUNC((('TARIFA ENTREGA A DIRECCION USD'!C3386-'TARIFA ENTREGA A DIRECCION USD'!D3386)/'TARIFA ENTREGA A DIRECCION USD'!D3386)+1,3)</f>
        <v>0.72399999999999998</v>
      </c>
      <c r="T3386" s="200">
        <f>TRUNC(('TARIFA ENTREGA A DIRECCION USD'!E3386-'TARIFA ENTREGA A DIRECCION USD'!D3386)/'TARIFA ENTREGA A DIRECCION USD'!D3386,3)</f>
        <v>0.26100000000000001</v>
      </c>
      <c r="U3386" s="200">
        <f>TRUNC(('TARIFA ENTREGA A DIRECCION USD'!F3386-'TARIFA ENTREGA A DIRECCION USD'!D3386)/'TARIFA ENTREGA A DIRECCION USD'!D3386,3)</f>
        <v>0.436</v>
      </c>
      <c r="V3386" s="200">
        <f>TRUNC(('TARIFA ENTREGA A DIRECCION USD'!G3386-'TARIFA ENTREGA A DIRECCION USD'!D3386)/'TARIFA ENTREGA A DIRECCION USD'!D3386,3)</f>
        <v>0.97</v>
      </c>
      <c r="X3386" s="142">
        <v>16.12</v>
      </c>
      <c r="Y3386" s="190">
        <v>3379</v>
      </c>
      <c r="Z3386" s="200">
        <v>0.55000000000000004</v>
      </c>
      <c r="AA3386" s="200">
        <v>0.13</v>
      </c>
      <c r="AB3386" s="200">
        <v>0.3</v>
      </c>
      <c r="AC3386" s="200">
        <v>0.85</v>
      </c>
      <c r="AL3386"/>
      <c r="AM3386"/>
      <c r="AN3386"/>
      <c r="AO3386"/>
      <c r="AP3386"/>
      <c r="AQ3386"/>
      <c r="AR3386"/>
      <c r="AS3386"/>
      <c r="AT3386"/>
      <c r="AU3386"/>
    </row>
    <row r="3387" spans="17:47" x14ac:dyDescent="0.2">
      <c r="Q3387" s="142">
        <f>TRUNC('TARIFA ENTREGA A DIRECCION USD'!D3388-'TARIFA ENTREGA A DIRECCION USD'!D3387,2)</f>
        <v>0.54</v>
      </c>
      <c r="R3387" s="190">
        <v>3380</v>
      </c>
      <c r="S3387" s="200">
        <f>TRUNC((('TARIFA ENTREGA A DIRECCION USD'!C3387-'TARIFA ENTREGA A DIRECCION USD'!D3387)/'TARIFA ENTREGA A DIRECCION USD'!D3387)+1,3)</f>
        <v>0.72399999999999998</v>
      </c>
      <c r="T3387" s="200">
        <f>TRUNC(('TARIFA ENTREGA A DIRECCION USD'!E3387-'TARIFA ENTREGA A DIRECCION USD'!D3387)/'TARIFA ENTREGA A DIRECCION USD'!D3387,3)</f>
        <v>0.26100000000000001</v>
      </c>
      <c r="U3387" s="200">
        <f>TRUNC(('TARIFA ENTREGA A DIRECCION USD'!F3387-'TARIFA ENTREGA A DIRECCION USD'!D3387)/'TARIFA ENTREGA A DIRECCION USD'!D3387,3)</f>
        <v>0.436</v>
      </c>
      <c r="V3387" s="200">
        <f>TRUNC(('TARIFA ENTREGA A DIRECCION USD'!G3387-'TARIFA ENTREGA A DIRECCION USD'!D3387)/'TARIFA ENTREGA A DIRECCION USD'!D3387,3)</f>
        <v>0.97</v>
      </c>
      <c r="X3387" s="142">
        <v>16.12</v>
      </c>
      <c r="Y3387" s="190">
        <v>3380</v>
      </c>
      <c r="Z3387" s="200">
        <v>0.55000000000000004</v>
      </c>
      <c r="AA3387" s="200">
        <v>0.13</v>
      </c>
      <c r="AB3387" s="200">
        <v>0.3</v>
      </c>
      <c r="AC3387" s="200">
        <v>0.85</v>
      </c>
      <c r="AL3387"/>
      <c r="AM3387"/>
      <c r="AN3387"/>
      <c r="AO3387"/>
      <c r="AP3387"/>
      <c r="AQ3387"/>
      <c r="AR3387"/>
      <c r="AS3387"/>
      <c r="AT3387"/>
      <c r="AU3387"/>
    </row>
    <row r="3388" spans="17:47" x14ac:dyDescent="0.2">
      <c r="Q3388" s="142">
        <f>TRUNC('TARIFA ENTREGA A DIRECCION USD'!D3389-'TARIFA ENTREGA A DIRECCION USD'!D3388,2)</f>
        <v>0.54</v>
      </c>
      <c r="R3388" s="190">
        <v>3381</v>
      </c>
      <c r="S3388" s="200">
        <f>TRUNC((('TARIFA ENTREGA A DIRECCION USD'!C3388-'TARIFA ENTREGA A DIRECCION USD'!D3388)/'TARIFA ENTREGA A DIRECCION USD'!D3388)+1,3)</f>
        <v>0.72399999999999998</v>
      </c>
      <c r="T3388" s="200">
        <f>TRUNC(('TARIFA ENTREGA A DIRECCION USD'!E3388-'TARIFA ENTREGA A DIRECCION USD'!D3388)/'TARIFA ENTREGA A DIRECCION USD'!D3388,3)</f>
        <v>0.26100000000000001</v>
      </c>
      <c r="U3388" s="200">
        <f>TRUNC(('TARIFA ENTREGA A DIRECCION USD'!F3388-'TARIFA ENTREGA A DIRECCION USD'!D3388)/'TARIFA ENTREGA A DIRECCION USD'!D3388,3)</f>
        <v>0.436</v>
      </c>
      <c r="V3388" s="200">
        <f>TRUNC(('TARIFA ENTREGA A DIRECCION USD'!G3388-'TARIFA ENTREGA A DIRECCION USD'!D3388)/'TARIFA ENTREGA A DIRECCION USD'!D3388,3)</f>
        <v>0.97</v>
      </c>
      <c r="X3388" s="142">
        <v>16.12</v>
      </c>
      <c r="Y3388" s="190">
        <v>3381</v>
      </c>
      <c r="Z3388" s="200">
        <v>0.55000000000000004</v>
      </c>
      <c r="AA3388" s="200">
        <v>0.13</v>
      </c>
      <c r="AB3388" s="200">
        <v>0.3</v>
      </c>
      <c r="AC3388" s="200">
        <v>0.85</v>
      </c>
      <c r="AL3388"/>
      <c r="AM3388"/>
      <c r="AN3388"/>
      <c r="AO3388"/>
      <c r="AP3388"/>
      <c r="AQ3388"/>
      <c r="AR3388"/>
      <c r="AS3388"/>
      <c r="AT3388"/>
      <c r="AU3388"/>
    </row>
    <row r="3389" spans="17:47" x14ac:dyDescent="0.2">
      <c r="Q3389" s="142">
        <f>TRUNC('TARIFA ENTREGA A DIRECCION USD'!D3390-'TARIFA ENTREGA A DIRECCION USD'!D3389,2)</f>
        <v>0.54</v>
      </c>
      <c r="R3389" s="190">
        <v>3382</v>
      </c>
      <c r="S3389" s="200">
        <f>TRUNC((('TARIFA ENTREGA A DIRECCION USD'!C3389-'TARIFA ENTREGA A DIRECCION USD'!D3389)/'TARIFA ENTREGA A DIRECCION USD'!D3389)+1,3)</f>
        <v>0.72399999999999998</v>
      </c>
      <c r="T3389" s="200">
        <f>TRUNC(('TARIFA ENTREGA A DIRECCION USD'!E3389-'TARIFA ENTREGA A DIRECCION USD'!D3389)/'TARIFA ENTREGA A DIRECCION USD'!D3389,3)</f>
        <v>0.26100000000000001</v>
      </c>
      <c r="U3389" s="200">
        <f>TRUNC(('TARIFA ENTREGA A DIRECCION USD'!F3389-'TARIFA ENTREGA A DIRECCION USD'!D3389)/'TARIFA ENTREGA A DIRECCION USD'!D3389,3)</f>
        <v>0.436</v>
      </c>
      <c r="V3389" s="200">
        <f>TRUNC(('TARIFA ENTREGA A DIRECCION USD'!G3389-'TARIFA ENTREGA A DIRECCION USD'!D3389)/'TARIFA ENTREGA A DIRECCION USD'!D3389,3)</f>
        <v>0.97</v>
      </c>
      <c r="X3389" s="142">
        <v>16.12</v>
      </c>
      <c r="Y3389" s="190">
        <v>3382</v>
      </c>
      <c r="Z3389" s="200">
        <v>0.55000000000000004</v>
      </c>
      <c r="AA3389" s="200">
        <v>0.13</v>
      </c>
      <c r="AB3389" s="200">
        <v>0.3</v>
      </c>
      <c r="AC3389" s="200">
        <v>0.85</v>
      </c>
      <c r="AL3389"/>
      <c r="AM3389"/>
      <c r="AN3389"/>
      <c r="AO3389"/>
      <c r="AP3389"/>
      <c r="AQ3389"/>
      <c r="AR3389"/>
      <c r="AS3389"/>
      <c r="AT3389"/>
      <c r="AU3389"/>
    </row>
    <row r="3390" spans="17:47" x14ac:dyDescent="0.2">
      <c r="Q3390" s="142">
        <f>TRUNC('TARIFA ENTREGA A DIRECCION USD'!D3391-'TARIFA ENTREGA A DIRECCION USD'!D3390,2)</f>
        <v>0.54</v>
      </c>
      <c r="R3390" s="190">
        <v>3383</v>
      </c>
      <c r="S3390" s="200">
        <f>TRUNC((('TARIFA ENTREGA A DIRECCION USD'!C3390-'TARIFA ENTREGA A DIRECCION USD'!D3390)/'TARIFA ENTREGA A DIRECCION USD'!D3390)+1,3)</f>
        <v>0.72399999999999998</v>
      </c>
      <c r="T3390" s="200">
        <f>TRUNC(('TARIFA ENTREGA A DIRECCION USD'!E3390-'TARIFA ENTREGA A DIRECCION USD'!D3390)/'TARIFA ENTREGA A DIRECCION USD'!D3390,3)</f>
        <v>0.26100000000000001</v>
      </c>
      <c r="U3390" s="200">
        <f>TRUNC(('TARIFA ENTREGA A DIRECCION USD'!F3390-'TARIFA ENTREGA A DIRECCION USD'!D3390)/'TARIFA ENTREGA A DIRECCION USD'!D3390,3)</f>
        <v>0.436</v>
      </c>
      <c r="V3390" s="200">
        <f>TRUNC(('TARIFA ENTREGA A DIRECCION USD'!G3390-'TARIFA ENTREGA A DIRECCION USD'!D3390)/'TARIFA ENTREGA A DIRECCION USD'!D3390,3)</f>
        <v>0.97</v>
      </c>
      <c r="X3390" s="142">
        <v>16.12</v>
      </c>
      <c r="Y3390" s="190">
        <v>3383</v>
      </c>
      <c r="Z3390" s="200">
        <v>0.55000000000000004</v>
      </c>
      <c r="AA3390" s="200">
        <v>0.13</v>
      </c>
      <c r="AB3390" s="200">
        <v>0.3</v>
      </c>
      <c r="AC3390" s="200">
        <v>0.85</v>
      </c>
      <c r="AL3390"/>
      <c r="AM3390"/>
      <c r="AN3390"/>
      <c r="AO3390"/>
      <c r="AP3390"/>
      <c r="AQ3390"/>
      <c r="AR3390"/>
      <c r="AS3390"/>
      <c r="AT3390"/>
      <c r="AU3390"/>
    </row>
    <row r="3391" spans="17:47" x14ac:dyDescent="0.2">
      <c r="Q3391" s="142">
        <f>TRUNC('TARIFA ENTREGA A DIRECCION USD'!D3392-'TARIFA ENTREGA A DIRECCION USD'!D3391,2)</f>
        <v>0.54</v>
      </c>
      <c r="R3391" s="190">
        <v>3384</v>
      </c>
      <c r="S3391" s="200">
        <f>TRUNC((('TARIFA ENTREGA A DIRECCION USD'!C3391-'TARIFA ENTREGA A DIRECCION USD'!D3391)/'TARIFA ENTREGA A DIRECCION USD'!D3391)+1,3)</f>
        <v>0.72399999999999998</v>
      </c>
      <c r="T3391" s="200">
        <f>TRUNC(('TARIFA ENTREGA A DIRECCION USD'!E3391-'TARIFA ENTREGA A DIRECCION USD'!D3391)/'TARIFA ENTREGA A DIRECCION USD'!D3391,3)</f>
        <v>0.26100000000000001</v>
      </c>
      <c r="U3391" s="200">
        <f>TRUNC(('TARIFA ENTREGA A DIRECCION USD'!F3391-'TARIFA ENTREGA A DIRECCION USD'!D3391)/'TARIFA ENTREGA A DIRECCION USD'!D3391,3)</f>
        <v>0.436</v>
      </c>
      <c r="V3391" s="200">
        <f>TRUNC(('TARIFA ENTREGA A DIRECCION USD'!G3391-'TARIFA ENTREGA A DIRECCION USD'!D3391)/'TARIFA ENTREGA A DIRECCION USD'!D3391,3)</f>
        <v>0.97</v>
      </c>
      <c r="X3391" s="142">
        <v>16.12</v>
      </c>
      <c r="Y3391" s="190">
        <v>3384</v>
      </c>
      <c r="Z3391" s="200">
        <v>0.55000000000000004</v>
      </c>
      <c r="AA3391" s="200">
        <v>0.13</v>
      </c>
      <c r="AB3391" s="200">
        <v>0.3</v>
      </c>
      <c r="AC3391" s="200">
        <v>0.85</v>
      </c>
      <c r="AL3391"/>
      <c r="AM3391"/>
      <c r="AN3391"/>
      <c r="AO3391"/>
      <c r="AP3391"/>
      <c r="AQ3391"/>
      <c r="AR3391"/>
      <c r="AS3391"/>
      <c r="AT3391"/>
      <c r="AU3391"/>
    </row>
    <row r="3392" spans="17:47" x14ac:dyDescent="0.2">
      <c r="Q3392" s="142">
        <f>TRUNC('TARIFA ENTREGA A DIRECCION USD'!D3393-'TARIFA ENTREGA A DIRECCION USD'!D3392,2)</f>
        <v>0.54</v>
      </c>
      <c r="R3392" s="190">
        <v>3385</v>
      </c>
      <c r="S3392" s="200">
        <f>TRUNC((('TARIFA ENTREGA A DIRECCION USD'!C3392-'TARIFA ENTREGA A DIRECCION USD'!D3392)/'TARIFA ENTREGA A DIRECCION USD'!D3392)+1,3)</f>
        <v>0.72399999999999998</v>
      </c>
      <c r="T3392" s="200">
        <f>TRUNC(('TARIFA ENTREGA A DIRECCION USD'!E3392-'TARIFA ENTREGA A DIRECCION USD'!D3392)/'TARIFA ENTREGA A DIRECCION USD'!D3392,3)</f>
        <v>0.26100000000000001</v>
      </c>
      <c r="U3392" s="200">
        <f>TRUNC(('TARIFA ENTREGA A DIRECCION USD'!F3392-'TARIFA ENTREGA A DIRECCION USD'!D3392)/'TARIFA ENTREGA A DIRECCION USD'!D3392,3)</f>
        <v>0.436</v>
      </c>
      <c r="V3392" s="200">
        <f>TRUNC(('TARIFA ENTREGA A DIRECCION USD'!G3392-'TARIFA ENTREGA A DIRECCION USD'!D3392)/'TARIFA ENTREGA A DIRECCION USD'!D3392,3)</f>
        <v>0.97</v>
      </c>
      <c r="X3392" s="142">
        <v>16.12</v>
      </c>
      <c r="Y3392" s="190">
        <v>3385</v>
      </c>
      <c r="Z3392" s="200">
        <v>0.55000000000000004</v>
      </c>
      <c r="AA3392" s="200">
        <v>0.13</v>
      </c>
      <c r="AB3392" s="200">
        <v>0.3</v>
      </c>
      <c r="AC3392" s="200">
        <v>0.85</v>
      </c>
      <c r="AL3392"/>
      <c r="AM3392"/>
      <c r="AN3392"/>
      <c r="AO3392"/>
      <c r="AP3392"/>
      <c r="AQ3392"/>
      <c r="AR3392"/>
      <c r="AS3392"/>
      <c r="AT3392"/>
      <c r="AU3392"/>
    </row>
    <row r="3393" spans="17:47" x14ac:dyDescent="0.2">
      <c r="Q3393" s="142">
        <f>TRUNC('TARIFA ENTREGA A DIRECCION USD'!D3394-'TARIFA ENTREGA A DIRECCION USD'!D3393,2)</f>
        <v>0.54</v>
      </c>
      <c r="R3393" s="190">
        <v>3386</v>
      </c>
      <c r="S3393" s="200">
        <f>TRUNC((('TARIFA ENTREGA A DIRECCION USD'!C3393-'TARIFA ENTREGA A DIRECCION USD'!D3393)/'TARIFA ENTREGA A DIRECCION USD'!D3393)+1,3)</f>
        <v>0.72399999999999998</v>
      </c>
      <c r="T3393" s="200">
        <f>TRUNC(('TARIFA ENTREGA A DIRECCION USD'!E3393-'TARIFA ENTREGA A DIRECCION USD'!D3393)/'TARIFA ENTREGA A DIRECCION USD'!D3393,3)</f>
        <v>0.26100000000000001</v>
      </c>
      <c r="U3393" s="200">
        <f>TRUNC(('TARIFA ENTREGA A DIRECCION USD'!F3393-'TARIFA ENTREGA A DIRECCION USD'!D3393)/'TARIFA ENTREGA A DIRECCION USD'!D3393,3)</f>
        <v>0.436</v>
      </c>
      <c r="V3393" s="200">
        <f>TRUNC(('TARIFA ENTREGA A DIRECCION USD'!G3393-'TARIFA ENTREGA A DIRECCION USD'!D3393)/'TARIFA ENTREGA A DIRECCION USD'!D3393,3)</f>
        <v>0.97</v>
      </c>
      <c r="X3393" s="142">
        <v>16.12</v>
      </c>
      <c r="Y3393" s="190">
        <v>3386</v>
      </c>
      <c r="Z3393" s="200">
        <v>0.55000000000000004</v>
      </c>
      <c r="AA3393" s="200">
        <v>0.13</v>
      </c>
      <c r="AB3393" s="200">
        <v>0.3</v>
      </c>
      <c r="AC3393" s="200">
        <v>0.85</v>
      </c>
      <c r="AL3393"/>
      <c r="AM3393"/>
      <c r="AN3393"/>
      <c r="AO3393"/>
      <c r="AP3393"/>
      <c r="AQ3393"/>
      <c r="AR3393"/>
      <c r="AS3393"/>
      <c r="AT3393"/>
      <c r="AU3393"/>
    </row>
    <row r="3394" spans="17:47" x14ac:dyDescent="0.2">
      <c r="Q3394" s="142">
        <f>TRUNC('TARIFA ENTREGA A DIRECCION USD'!D3395-'TARIFA ENTREGA A DIRECCION USD'!D3394,2)</f>
        <v>0.54</v>
      </c>
      <c r="R3394" s="190">
        <v>3387</v>
      </c>
      <c r="S3394" s="200">
        <f>TRUNC((('TARIFA ENTREGA A DIRECCION USD'!C3394-'TARIFA ENTREGA A DIRECCION USD'!D3394)/'TARIFA ENTREGA A DIRECCION USD'!D3394)+1,3)</f>
        <v>0.72399999999999998</v>
      </c>
      <c r="T3394" s="200">
        <f>TRUNC(('TARIFA ENTREGA A DIRECCION USD'!E3394-'TARIFA ENTREGA A DIRECCION USD'!D3394)/'TARIFA ENTREGA A DIRECCION USD'!D3394,3)</f>
        <v>0.26100000000000001</v>
      </c>
      <c r="U3394" s="200">
        <f>TRUNC(('TARIFA ENTREGA A DIRECCION USD'!F3394-'TARIFA ENTREGA A DIRECCION USD'!D3394)/'TARIFA ENTREGA A DIRECCION USD'!D3394,3)</f>
        <v>0.436</v>
      </c>
      <c r="V3394" s="200">
        <f>TRUNC(('TARIFA ENTREGA A DIRECCION USD'!G3394-'TARIFA ENTREGA A DIRECCION USD'!D3394)/'TARIFA ENTREGA A DIRECCION USD'!D3394,3)</f>
        <v>0.97</v>
      </c>
      <c r="X3394" s="142">
        <v>16.12</v>
      </c>
      <c r="Y3394" s="190">
        <v>3387</v>
      </c>
      <c r="Z3394" s="200">
        <v>0.55000000000000004</v>
      </c>
      <c r="AA3394" s="200">
        <v>0.13</v>
      </c>
      <c r="AB3394" s="200">
        <v>0.3</v>
      </c>
      <c r="AC3394" s="200">
        <v>0.85</v>
      </c>
      <c r="AL3394"/>
      <c r="AM3394"/>
      <c r="AN3394"/>
      <c r="AO3394"/>
      <c r="AP3394"/>
      <c r="AQ3394"/>
      <c r="AR3394"/>
      <c r="AS3394"/>
      <c r="AT3394"/>
      <c r="AU3394"/>
    </row>
    <row r="3395" spans="17:47" x14ac:dyDescent="0.2">
      <c r="Q3395" s="142">
        <f>TRUNC('TARIFA ENTREGA A DIRECCION USD'!D3396-'TARIFA ENTREGA A DIRECCION USD'!D3395,2)</f>
        <v>0.54</v>
      </c>
      <c r="R3395" s="190">
        <v>3388</v>
      </c>
      <c r="S3395" s="200">
        <f>TRUNC((('TARIFA ENTREGA A DIRECCION USD'!C3395-'TARIFA ENTREGA A DIRECCION USD'!D3395)/'TARIFA ENTREGA A DIRECCION USD'!D3395)+1,3)</f>
        <v>0.72399999999999998</v>
      </c>
      <c r="T3395" s="200">
        <f>TRUNC(('TARIFA ENTREGA A DIRECCION USD'!E3395-'TARIFA ENTREGA A DIRECCION USD'!D3395)/'TARIFA ENTREGA A DIRECCION USD'!D3395,3)</f>
        <v>0.26100000000000001</v>
      </c>
      <c r="U3395" s="200">
        <f>TRUNC(('TARIFA ENTREGA A DIRECCION USD'!F3395-'TARIFA ENTREGA A DIRECCION USD'!D3395)/'TARIFA ENTREGA A DIRECCION USD'!D3395,3)</f>
        <v>0.436</v>
      </c>
      <c r="V3395" s="200">
        <f>TRUNC(('TARIFA ENTREGA A DIRECCION USD'!G3395-'TARIFA ENTREGA A DIRECCION USD'!D3395)/'TARIFA ENTREGA A DIRECCION USD'!D3395,3)</f>
        <v>0.97</v>
      </c>
      <c r="X3395" s="142">
        <v>16.12</v>
      </c>
      <c r="Y3395" s="190">
        <v>3388</v>
      </c>
      <c r="Z3395" s="200">
        <v>0.55000000000000004</v>
      </c>
      <c r="AA3395" s="200">
        <v>0.13</v>
      </c>
      <c r="AB3395" s="200">
        <v>0.3</v>
      </c>
      <c r="AC3395" s="200">
        <v>0.85</v>
      </c>
      <c r="AL3395"/>
      <c r="AM3395"/>
      <c r="AN3395"/>
      <c r="AO3395"/>
      <c r="AP3395"/>
      <c r="AQ3395"/>
      <c r="AR3395"/>
      <c r="AS3395"/>
      <c r="AT3395"/>
      <c r="AU3395"/>
    </row>
    <row r="3396" spans="17:47" x14ac:dyDescent="0.2">
      <c r="Q3396" s="142">
        <f>TRUNC('TARIFA ENTREGA A DIRECCION USD'!D3397-'TARIFA ENTREGA A DIRECCION USD'!D3396,2)</f>
        <v>0.54</v>
      </c>
      <c r="R3396" s="190">
        <v>3389</v>
      </c>
      <c r="S3396" s="200">
        <f>TRUNC((('TARIFA ENTREGA A DIRECCION USD'!C3396-'TARIFA ENTREGA A DIRECCION USD'!D3396)/'TARIFA ENTREGA A DIRECCION USD'!D3396)+1,3)</f>
        <v>0.72399999999999998</v>
      </c>
      <c r="T3396" s="200">
        <f>TRUNC(('TARIFA ENTREGA A DIRECCION USD'!E3396-'TARIFA ENTREGA A DIRECCION USD'!D3396)/'TARIFA ENTREGA A DIRECCION USD'!D3396,3)</f>
        <v>0.26100000000000001</v>
      </c>
      <c r="U3396" s="200">
        <f>TRUNC(('TARIFA ENTREGA A DIRECCION USD'!F3396-'TARIFA ENTREGA A DIRECCION USD'!D3396)/'TARIFA ENTREGA A DIRECCION USD'!D3396,3)</f>
        <v>0.436</v>
      </c>
      <c r="V3396" s="200">
        <f>TRUNC(('TARIFA ENTREGA A DIRECCION USD'!G3396-'TARIFA ENTREGA A DIRECCION USD'!D3396)/'TARIFA ENTREGA A DIRECCION USD'!D3396,3)</f>
        <v>0.97</v>
      </c>
      <c r="X3396" s="142">
        <v>16.12</v>
      </c>
      <c r="Y3396" s="190">
        <v>3389</v>
      </c>
      <c r="Z3396" s="200">
        <v>0.55000000000000004</v>
      </c>
      <c r="AA3396" s="200">
        <v>0.13</v>
      </c>
      <c r="AB3396" s="200">
        <v>0.3</v>
      </c>
      <c r="AC3396" s="200">
        <v>0.85</v>
      </c>
      <c r="AL3396"/>
      <c r="AM3396"/>
      <c r="AN3396"/>
      <c r="AO3396"/>
      <c r="AP3396"/>
      <c r="AQ3396"/>
      <c r="AR3396"/>
      <c r="AS3396"/>
      <c r="AT3396"/>
      <c r="AU3396"/>
    </row>
    <row r="3397" spans="17:47" x14ac:dyDescent="0.2">
      <c r="Q3397" s="142">
        <f>TRUNC('TARIFA ENTREGA A DIRECCION USD'!D3398-'TARIFA ENTREGA A DIRECCION USD'!D3397,2)</f>
        <v>0.54</v>
      </c>
      <c r="R3397" s="190">
        <v>3390</v>
      </c>
      <c r="S3397" s="200">
        <f>TRUNC((('TARIFA ENTREGA A DIRECCION USD'!C3397-'TARIFA ENTREGA A DIRECCION USD'!D3397)/'TARIFA ENTREGA A DIRECCION USD'!D3397)+1,3)</f>
        <v>0.72399999999999998</v>
      </c>
      <c r="T3397" s="200">
        <f>TRUNC(('TARIFA ENTREGA A DIRECCION USD'!E3397-'TARIFA ENTREGA A DIRECCION USD'!D3397)/'TARIFA ENTREGA A DIRECCION USD'!D3397,3)</f>
        <v>0.26100000000000001</v>
      </c>
      <c r="U3397" s="200">
        <f>TRUNC(('TARIFA ENTREGA A DIRECCION USD'!F3397-'TARIFA ENTREGA A DIRECCION USD'!D3397)/'TARIFA ENTREGA A DIRECCION USD'!D3397,3)</f>
        <v>0.436</v>
      </c>
      <c r="V3397" s="200">
        <f>TRUNC(('TARIFA ENTREGA A DIRECCION USD'!G3397-'TARIFA ENTREGA A DIRECCION USD'!D3397)/'TARIFA ENTREGA A DIRECCION USD'!D3397,3)</f>
        <v>0.97</v>
      </c>
      <c r="X3397" s="142">
        <v>16.12</v>
      </c>
      <c r="Y3397" s="190">
        <v>3390</v>
      </c>
      <c r="Z3397" s="200">
        <v>0.55000000000000004</v>
      </c>
      <c r="AA3397" s="200">
        <v>0.13</v>
      </c>
      <c r="AB3397" s="200">
        <v>0.3</v>
      </c>
      <c r="AC3397" s="200">
        <v>0.85</v>
      </c>
      <c r="AL3397"/>
      <c r="AM3397"/>
      <c r="AN3397"/>
      <c r="AO3397"/>
      <c r="AP3397"/>
      <c r="AQ3397"/>
      <c r="AR3397"/>
      <c r="AS3397"/>
      <c r="AT3397"/>
      <c r="AU3397"/>
    </row>
    <row r="3398" spans="17:47" x14ac:dyDescent="0.2">
      <c r="Q3398" s="142">
        <f>TRUNC('TARIFA ENTREGA A DIRECCION USD'!D3399-'TARIFA ENTREGA A DIRECCION USD'!D3398,2)</f>
        <v>0.54</v>
      </c>
      <c r="R3398" s="190">
        <v>3391</v>
      </c>
      <c r="S3398" s="200">
        <f>TRUNC((('TARIFA ENTREGA A DIRECCION USD'!C3398-'TARIFA ENTREGA A DIRECCION USD'!D3398)/'TARIFA ENTREGA A DIRECCION USD'!D3398)+1,3)</f>
        <v>0.72399999999999998</v>
      </c>
      <c r="T3398" s="200">
        <f>TRUNC(('TARIFA ENTREGA A DIRECCION USD'!E3398-'TARIFA ENTREGA A DIRECCION USD'!D3398)/'TARIFA ENTREGA A DIRECCION USD'!D3398,3)</f>
        <v>0.26100000000000001</v>
      </c>
      <c r="U3398" s="200">
        <f>TRUNC(('TARIFA ENTREGA A DIRECCION USD'!F3398-'TARIFA ENTREGA A DIRECCION USD'!D3398)/'TARIFA ENTREGA A DIRECCION USD'!D3398,3)</f>
        <v>0.437</v>
      </c>
      <c r="V3398" s="200">
        <f>TRUNC(('TARIFA ENTREGA A DIRECCION USD'!G3398-'TARIFA ENTREGA A DIRECCION USD'!D3398)/'TARIFA ENTREGA A DIRECCION USD'!D3398,3)</f>
        <v>0.97</v>
      </c>
      <c r="X3398" s="142">
        <v>16.12</v>
      </c>
      <c r="Y3398" s="190">
        <v>3391</v>
      </c>
      <c r="Z3398" s="200">
        <v>0.55000000000000004</v>
      </c>
      <c r="AA3398" s="200">
        <v>0.13</v>
      </c>
      <c r="AB3398" s="200">
        <v>0.3</v>
      </c>
      <c r="AC3398" s="200">
        <v>0.85</v>
      </c>
      <c r="AL3398"/>
      <c r="AM3398"/>
      <c r="AN3398"/>
      <c r="AO3398"/>
      <c r="AP3398"/>
      <c r="AQ3398"/>
      <c r="AR3398"/>
      <c r="AS3398"/>
      <c r="AT3398"/>
      <c r="AU3398"/>
    </row>
    <row r="3399" spans="17:47" x14ac:dyDescent="0.2">
      <c r="Q3399" s="142">
        <f>TRUNC('TARIFA ENTREGA A DIRECCION USD'!D3400-'TARIFA ENTREGA A DIRECCION USD'!D3399,2)</f>
        <v>0.54</v>
      </c>
      <c r="R3399" s="190">
        <v>3392</v>
      </c>
      <c r="S3399" s="200">
        <f>TRUNC((('TARIFA ENTREGA A DIRECCION USD'!C3399-'TARIFA ENTREGA A DIRECCION USD'!D3399)/'TARIFA ENTREGA A DIRECCION USD'!D3399)+1,3)</f>
        <v>0.72399999999999998</v>
      </c>
      <c r="T3399" s="200">
        <f>TRUNC(('TARIFA ENTREGA A DIRECCION USD'!E3399-'TARIFA ENTREGA A DIRECCION USD'!D3399)/'TARIFA ENTREGA A DIRECCION USD'!D3399,3)</f>
        <v>0.26100000000000001</v>
      </c>
      <c r="U3399" s="200">
        <f>TRUNC(('TARIFA ENTREGA A DIRECCION USD'!F3399-'TARIFA ENTREGA A DIRECCION USD'!D3399)/'TARIFA ENTREGA A DIRECCION USD'!D3399,3)</f>
        <v>0.437</v>
      </c>
      <c r="V3399" s="200">
        <f>TRUNC(('TARIFA ENTREGA A DIRECCION USD'!G3399-'TARIFA ENTREGA A DIRECCION USD'!D3399)/'TARIFA ENTREGA A DIRECCION USD'!D3399,3)</f>
        <v>0.97</v>
      </c>
      <c r="X3399" s="142">
        <v>16.12</v>
      </c>
      <c r="Y3399" s="190">
        <v>3392</v>
      </c>
      <c r="Z3399" s="200">
        <v>0.55000000000000004</v>
      </c>
      <c r="AA3399" s="200">
        <v>0.13</v>
      </c>
      <c r="AB3399" s="200">
        <v>0.3</v>
      </c>
      <c r="AC3399" s="200">
        <v>0.85</v>
      </c>
      <c r="AL3399"/>
      <c r="AM3399"/>
      <c r="AN3399"/>
      <c r="AO3399"/>
      <c r="AP3399"/>
      <c r="AQ3399"/>
      <c r="AR3399"/>
      <c r="AS3399"/>
      <c r="AT3399"/>
      <c r="AU3399"/>
    </row>
    <row r="3400" spans="17:47" x14ac:dyDescent="0.2">
      <c r="Q3400" s="142">
        <f>TRUNC('TARIFA ENTREGA A DIRECCION USD'!D3401-'TARIFA ENTREGA A DIRECCION USD'!D3400,2)</f>
        <v>0.54</v>
      </c>
      <c r="R3400" s="190">
        <v>3393</v>
      </c>
      <c r="S3400" s="200">
        <f>TRUNC((('TARIFA ENTREGA A DIRECCION USD'!C3400-'TARIFA ENTREGA A DIRECCION USD'!D3400)/'TARIFA ENTREGA A DIRECCION USD'!D3400)+1,3)</f>
        <v>0.72399999999999998</v>
      </c>
      <c r="T3400" s="200">
        <f>TRUNC(('TARIFA ENTREGA A DIRECCION USD'!E3400-'TARIFA ENTREGA A DIRECCION USD'!D3400)/'TARIFA ENTREGA A DIRECCION USD'!D3400,3)</f>
        <v>0.26100000000000001</v>
      </c>
      <c r="U3400" s="200">
        <f>TRUNC(('TARIFA ENTREGA A DIRECCION USD'!F3400-'TARIFA ENTREGA A DIRECCION USD'!D3400)/'TARIFA ENTREGA A DIRECCION USD'!D3400,3)</f>
        <v>0.437</v>
      </c>
      <c r="V3400" s="200">
        <f>TRUNC(('TARIFA ENTREGA A DIRECCION USD'!G3400-'TARIFA ENTREGA A DIRECCION USD'!D3400)/'TARIFA ENTREGA A DIRECCION USD'!D3400,3)</f>
        <v>0.97</v>
      </c>
      <c r="X3400" s="142">
        <v>16.12</v>
      </c>
      <c r="Y3400" s="190">
        <v>3393</v>
      </c>
      <c r="Z3400" s="200">
        <v>0.55000000000000004</v>
      </c>
      <c r="AA3400" s="200">
        <v>0.13</v>
      </c>
      <c r="AB3400" s="200">
        <v>0.3</v>
      </c>
      <c r="AC3400" s="200">
        <v>0.85</v>
      </c>
      <c r="AL3400"/>
      <c r="AM3400"/>
      <c r="AN3400"/>
      <c r="AO3400"/>
      <c r="AP3400"/>
      <c r="AQ3400"/>
      <c r="AR3400"/>
      <c r="AS3400"/>
      <c r="AT3400"/>
      <c r="AU3400"/>
    </row>
    <row r="3401" spans="17:47" x14ac:dyDescent="0.2">
      <c r="Q3401" s="142">
        <f>TRUNC('TARIFA ENTREGA A DIRECCION USD'!D3402-'TARIFA ENTREGA A DIRECCION USD'!D3401,2)</f>
        <v>0.54</v>
      </c>
      <c r="R3401" s="190">
        <v>3394</v>
      </c>
      <c r="S3401" s="200">
        <f>TRUNC((('TARIFA ENTREGA A DIRECCION USD'!C3401-'TARIFA ENTREGA A DIRECCION USD'!D3401)/'TARIFA ENTREGA A DIRECCION USD'!D3401)+1,3)</f>
        <v>0.72399999999999998</v>
      </c>
      <c r="T3401" s="200">
        <f>TRUNC(('TARIFA ENTREGA A DIRECCION USD'!E3401-'TARIFA ENTREGA A DIRECCION USD'!D3401)/'TARIFA ENTREGA A DIRECCION USD'!D3401,3)</f>
        <v>0.26100000000000001</v>
      </c>
      <c r="U3401" s="200">
        <f>TRUNC(('TARIFA ENTREGA A DIRECCION USD'!F3401-'TARIFA ENTREGA A DIRECCION USD'!D3401)/'TARIFA ENTREGA A DIRECCION USD'!D3401,3)</f>
        <v>0.437</v>
      </c>
      <c r="V3401" s="200">
        <f>TRUNC(('TARIFA ENTREGA A DIRECCION USD'!G3401-'TARIFA ENTREGA A DIRECCION USD'!D3401)/'TARIFA ENTREGA A DIRECCION USD'!D3401,3)</f>
        <v>0.97</v>
      </c>
      <c r="X3401" s="142">
        <v>16.12</v>
      </c>
      <c r="Y3401" s="190">
        <v>3394</v>
      </c>
      <c r="Z3401" s="200">
        <v>0.55000000000000004</v>
      </c>
      <c r="AA3401" s="200">
        <v>0.13</v>
      </c>
      <c r="AB3401" s="200">
        <v>0.3</v>
      </c>
      <c r="AC3401" s="200">
        <v>0.85</v>
      </c>
      <c r="AL3401"/>
      <c r="AM3401"/>
      <c r="AN3401"/>
      <c r="AO3401"/>
      <c r="AP3401"/>
      <c r="AQ3401"/>
      <c r="AR3401"/>
      <c r="AS3401"/>
      <c r="AT3401"/>
      <c r="AU3401"/>
    </row>
    <row r="3402" spans="17:47" x14ac:dyDescent="0.2">
      <c r="Q3402" s="142">
        <f>TRUNC('TARIFA ENTREGA A DIRECCION USD'!D3403-'TARIFA ENTREGA A DIRECCION USD'!D3402,2)</f>
        <v>0.54</v>
      </c>
      <c r="R3402" s="190">
        <v>3395</v>
      </c>
      <c r="S3402" s="200">
        <f>TRUNC((('TARIFA ENTREGA A DIRECCION USD'!C3402-'TARIFA ENTREGA A DIRECCION USD'!D3402)/'TARIFA ENTREGA A DIRECCION USD'!D3402)+1,3)</f>
        <v>0.72399999999999998</v>
      </c>
      <c r="T3402" s="200">
        <f>TRUNC(('TARIFA ENTREGA A DIRECCION USD'!E3402-'TARIFA ENTREGA A DIRECCION USD'!D3402)/'TARIFA ENTREGA A DIRECCION USD'!D3402,3)</f>
        <v>0.26100000000000001</v>
      </c>
      <c r="U3402" s="200">
        <f>TRUNC(('TARIFA ENTREGA A DIRECCION USD'!F3402-'TARIFA ENTREGA A DIRECCION USD'!D3402)/'TARIFA ENTREGA A DIRECCION USD'!D3402,3)</f>
        <v>0.437</v>
      </c>
      <c r="V3402" s="200">
        <f>TRUNC(('TARIFA ENTREGA A DIRECCION USD'!G3402-'TARIFA ENTREGA A DIRECCION USD'!D3402)/'TARIFA ENTREGA A DIRECCION USD'!D3402,3)</f>
        <v>0.97</v>
      </c>
      <c r="X3402" s="142">
        <v>16.12</v>
      </c>
      <c r="Y3402" s="190">
        <v>3395</v>
      </c>
      <c r="Z3402" s="200">
        <v>0.55000000000000004</v>
      </c>
      <c r="AA3402" s="200">
        <v>0.13</v>
      </c>
      <c r="AB3402" s="200">
        <v>0.3</v>
      </c>
      <c r="AC3402" s="200">
        <v>0.85</v>
      </c>
      <c r="AL3402"/>
      <c r="AM3402"/>
      <c r="AN3402"/>
      <c r="AO3402"/>
      <c r="AP3402"/>
      <c r="AQ3402"/>
      <c r="AR3402"/>
      <c r="AS3402"/>
      <c r="AT3402"/>
      <c r="AU3402"/>
    </row>
    <row r="3403" spans="17:47" x14ac:dyDescent="0.2">
      <c r="Q3403" s="142">
        <f>TRUNC('TARIFA ENTREGA A DIRECCION USD'!D3404-'TARIFA ENTREGA A DIRECCION USD'!D3403,2)</f>
        <v>0.54</v>
      </c>
      <c r="R3403" s="190">
        <v>3396</v>
      </c>
      <c r="S3403" s="200">
        <f>TRUNC((('TARIFA ENTREGA A DIRECCION USD'!C3403-'TARIFA ENTREGA A DIRECCION USD'!D3403)/'TARIFA ENTREGA A DIRECCION USD'!D3403)+1,3)</f>
        <v>0.72399999999999998</v>
      </c>
      <c r="T3403" s="200">
        <f>TRUNC(('TARIFA ENTREGA A DIRECCION USD'!E3403-'TARIFA ENTREGA A DIRECCION USD'!D3403)/'TARIFA ENTREGA A DIRECCION USD'!D3403,3)</f>
        <v>0.26100000000000001</v>
      </c>
      <c r="U3403" s="200">
        <f>TRUNC(('TARIFA ENTREGA A DIRECCION USD'!F3403-'TARIFA ENTREGA A DIRECCION USD'!D3403)/'TARIFA ENTREGA A DIRECCION USD'!D3403,3)</f>
        <v>0.437</v>
      </c>
      <c r="V3403" s="200">
        <f>TRUNC(('TARIFA ENTREGA A DIRECCION USD'!G3403-'TARIFA ENTREGA A DIRECCION USD'!D3403)/'TARIFA ENTREGA A DIRECCION USD'!D3403,3)</f>
        <v>0.97</v>
      </c>
      <c r="X3403" s="142">
        <v>16.12</v>
      </c>
      <c r="Y3403" s="190">
        <v>3396</v>
      </c>
      <c r="Z3403" s="200">
        <v>0.55000000000000004</v>
      </c>
      <c r="AA3403" s="200">
        <v>0.13</v>
      </c>
      <c r="AB3403" s="200">
        <v>0.3</v>
      </c>
      <c r="AC3403" s="200">
        <v>0.85</v>
      </c>
      <c r="AL3403"/>
      <c r="AM3403"/>
      <c r="AN3403"/>
      <c r="AO3403"/>
      <c r="AP3403"/>
      <c r="AQ3403"/>
      <c r="AR3403"/>
      <c r="AS3403"/>
      <c r="AT3403"/>
      <c r="AU3403"/>
    </row>
    <row r="3404" spans="17:47" x14ac:dyDescent="0.2">
      <c r="Q3404" s="142">
        <f>TRUNC('TARIFA ENTREGA A DIRECCION USD'!D3405-'TARIFA ENTREGA A DIRECCION USD'!D3404,2)</f>
        <v>0.54</v>
      </c>
      <c r="R3404" s="190">
        <v>3397</v>
      </c>
      <c r="S3404" s="200">
        <f>TRUNC((('TARIFA ENTREGA A DIRECCION USD'!C3404-'TARIFA ENTREGA A DIRECCION USD'!D3404)/'TARIFA ENTREGA A DIRECCION USD'!D3404)+1,3)</f>
        <v>0.72399999999999998</v>
      </c>
      <c r="T3404" s="200">
        <f>TRUNC(('TARIFA ENTREGA A DIRECCION USD'!E3404-'TARIFA ENTREGA A DIRECCION USD'!D3404)/'TARIFA ENTREGA A DIRECCION USD'!D3404,3)</f>
        <v>0.26100000000000001</v>
      </c>
      <c r="U3404" s="200">
        <f>TRUNC(('TARIFA ENTREGA A DIRECCION USD'!F3404-'TARIFA ENTREGA A DIRECCION USD'!D3404)/'TARIFA ENTREGA A DIRECCION USD'!D3404,3)</f>
        <v>0.437</v>
      </c>
      <c r="V3404" s="200">
        <f>TRUNC(('TARIFA ENTREGA A DIRECCION USD'!G3404-'TARIFA ENTREGA A DIRECCION USD'!D3404)/'TARIFA ENTREGA A DIRECCION USD'!D3404,3)</f>
        <v>0.97</v>
      </c>
      <c r="X3404" s="142">
        <v>16.12</v>
      </c>
      <c r="Y3404" s="190">
        <v>3397</v>
      </c>
      <c r="Z3404" s="200">
        <v>0.55000000000000004</v>
      </c>
      <c r="AA3404" s="200">
        <v>0.13</v>
      </c>
      <c r="AB3404" s="200">
        <v>0.3</v>
      </c>
      <c r="AC3404" s="200">
        <v>0.85</v>
      </c>
      <c r="AL3404"/>
      <c r="AM3404"/>
      <c r="AN3404"/>
      <c r="AO3404"/>
      <c r="AP3404"/>
      <c r="AQ3404"/>
      <c r="AR3404"/>
      <c r="AS3404"/>
      <c r="AT3404"/>
      <c r="AU3404"/>
    </row>
    <row r="3405" spans="17:47" x14ac:dyDescent="0.2">
      <c r="Q3405" s="142">
        <f>TRUNC('TARIFA ENTREGA A DIRECCION USD'!D3406-'TARIFA ENTREGA A DIRECCION USD'!D3405,2)</f>
        <v>0.54</v>
      </c>
      <c r="R3405" s="190">
        <v>3398</v>
      </c>
      <c r="S3405" s="200">
        <f>TRUNC((('TARIFA ENTREGA A DIRECCION USD'!C3405-'TARIFA ENTREGA A DIRECCION USD'!D3405)/'TARIFA ENTREGA A DIRECCION USD'!D3405)+1,3)</f>
        <v>0.72399999999999998</v>
      </c>
      <c r="T3405" s="200">
        <f>TRUNC(('TARIFA ENTREGA A DIRECCION USD'!E3405-'TARIFA ENTREGA A DIRECCION USD'!D3405)/'TARIFA ENTREGA A DIRECCION USD'!D3405,3)</f>
        <v>0.26100000000000001</v>
      </c>
      <c r="U3405" s="200">
        <f>TRUNC(('TARIFA ENTREGA A DIRECCION USD'!F3405-'TARIFA ENTREGA A DIRECCION USD'!D3405)/'TARIFA ENTREGA A DIRECCION USD'!D3405,3)</f>
        <v>0.437</v>
      </c>
      <c r="V3405" s="200">
        <f>TRUNC(('TARIFA ENTREGA A DIRECCION USD'!G3405-'TARIFA ENTREGA A DIRECCION USD'!D3405)/'TARIFA ENTREGA A DIRECCION USD'!D3405,3)</f>
        <v>0.97</v>
      </c>
      <c r="X3405" s="142">
        <v>16.12</v>
      </c>
      <c r="Y3405" s="190">
        <v>3398</v>
      </c>
      <c r="Z3405" s="200">
        <v>0.55000000000000004</v>
      </c>
      <c r="AA3405" s="200">
        <v>0.13</v>
      </c>
      <c r="AB3405" s="200">
        <v>0.3</v>
      </c>
      <c r="AC3405" s="200">
        <v>0.85</v>
      </c>
      <c r="AL3405"/>
      <c r="AM3405"/>
      <c r="AN3405"/>
      <c r="AO3405"/>
      <c r="AP3405"/>
      <c r="AQ3405"/>
      <c r="AR3405"/>
      <c r="AS3405"/>
      <c r="AT3405"/>
      <c r="AU3405"/>
    </row>
    <row r="3406" spans="17:47" x14ac:dyDescent="0.2">
      <c r="Q3406" s="142">
        <f>TRUNC('TARIFA ENTREGA A DIRECCION USD'!D3407-'TARIFA ENTREGA A DIRECCION USD'!D3406,2)</f>
        <v>0.54</v>
      </c>
      <c r="R3406" s="190">
        <v>3399</v>
      </c>
      <c r="S3406" s="200">
        <f>TRUNC((('TARIFA ENTREGA A DIRECCION USD'!C3406-'TARIFA ENTREGA A DIRECCION USD'!D3406)/'TARIFA ENTREGA A DIRECCION USD'!D3406)+1,3)</f>
        <v>0.72399999999999998</v>
      </c>
      <c r="T3406" s="200">
        <f>TRUNC(('TARIFA ENTREGA A DIRECCION USD'!E3406-'TARIFA ENTREGA A DIRECCION USD'!D3406)/'TARIFA ENTREGA A DIRECCION USD'!D3406,3)</f>
        <v>0.26100000000000001</v>
      </c>
      <c r="U3406" s="200">
        <f>TRUNC(('TARIFA ENTREGA A DIRECCION USD'!F3406-'TARIFA ENTREGA A DIRECCION USD'!D3406)/'TARIFA ENTREGA A DIRECCION USD'!D3406,3)</f>
        <v>0.437</v>
      </c>
      <c r="V3406" s="200">
        <f>TRUNC(('TARIFA ENTREGA A DIRECCION USD'!G3406-'TARIFA ENTREGA A DIRECCION USD'!D3406)/'TARIFA ENTREGA A DIRECCION USD'!D3406,3)</f>
        <v>0.97</v>
      </c>
      <c r="X3406" s="142">
        <v>16.12</v>
      </c>
      <c r="Y3406" s="190">
        <v>3399</v>
      </c>
      <c r="Z3406" s="200">
        <v>0.55000000000000004</v>
      </c>
      <c r="AA3406" s="200">
        <v>0.13</v>
      </c>
      <c r="AB3406" s="200">
        <v>0.3</v>
      </c>
      <c r="AC3406" s="200">
        <v>0.85</v>
      </c>
      <c r="AL3406"/>
      <c r="AM3406"/>
      <c r="AN3406"/>
      <c r="AO3406"/>
      <c r="AP3406"/>
      <c r="AQ3406"/>
      <c r="AR3406"/>
      <c r="AS3406"/>
      <c r="AT3406"/>
      <c r="AU3406"/>
    </row>
    <row r="3407" spans="17:47" x14ac:dyDescent="0.2">
      <c r="Q3407" s="142">
        <f>TRUNC('TARIFA ENTREGA A DIRECCION USD'!D3408-'TARIFA ENTREGA A DIRECCION USD'!D3407,2)</f>
        <v>0.54</v>
      </c>
      <c r="R3407" s="190">
        <v>3400</v>
      </c>
      <c r="S3407" s="200">
        <f>TRUNC((('TARIFA ENTREGA A DIRECCION USD'!C3407-'TARIFA ENTREGA A DIRECCION USD'!D3407)/'TARIFA ENTREGA A DIRECCION USD'!D3407)+1,3)</f>
        <v>0.72399999999999998</v>
      </c>
      <c r="T3407" s="200">
        <f>TRUNC(('TARIFA ENTREGA A DIRECCION USD'!E3407-'TARIFA ENTREGA A DIRECCION USD'!D3407)/'TARIFA ENTREGA A DIRECCION USD'!D3407,3)</f>
        <v>0.26100000000000001</v>
      </c>
      <c r="U3407" s="200">
        <f>TRUNC(('TARIFA ENTREGA A DIRECCION USD'!F3407-'TARIFA ENTREGA A DIRECCION USD'!D3407)/'TARIFA ENTREGA A DIRECCION USD'!D3407,3)</f>
        <v>0.437</v>
      </c>
      <c r="V3407" s="200">
        <f>TRUNC(('TARIFA ENTREGA A DIRECCION USD'!G3407-'TARIFA ENTREGA A DIRECCION USD'!D3407)/'TARIFA ENTREGA A DIRECCION USD'!D3407,3)</f>
        <v>0.97</v>
      </c>
      <c r="X3407" s="142">
        <v>16.12</v>
      </c>
      <c r="Y3407" s="190">
        <v>3400</v>
      </c>
      <c r="Z3407" s="200">
        <v>0.55000000000000004</v>
      </c>
      <c r="AA3407" s="200">
        <v>0.13</v>
      </c>
      <c r="AB3407" s="200">
        <v>0.3</v>
      </c>
      <c r="AC3407" s="200">
        <v>0.85</v>
      </c>
      <c r="AL3407"/>
      <c r="AM3407"/>
      <c r="AN3407"/>
      <c r="AO3407"/>
      <c r="AP3407"/>
      <c r="AQ3407"/>
      <c r="AR3407"/>
      <c r="AS3407"/>
      <c r="AT3407"/>
      <c r="AU3407"/>
    </row>
    <row r="3408" spans="17:47" x14ac:dyDescent="0.2">
      <c r="Q3408" s="142">
        <f>TRUNC('TARIFA ENTREGA A DIRECCION USD'!D3409-'TARIFA ENTREGA A DIRECCION USD'!D3408,2)</f>
        <v>0.54</v>
      </c>
      <c r="R3408" s="190">
        <v>3401</v>
      </c>
      <c r="S3408" s="200">
        <f>TRUNC((('TARIFA ENTREGA A DIRECCION USD'!C3408-'TARIFA ENTREGA A DIRECCION USD'!D3408)/'TARIFA ENTREGA A DIRECCION USD'!D3408)+1,3)</f>
        <v>0.72399999999999998</v>
      </c>
      <c r="T3408" s="200">
        <f>TRUNC(('TARIFA ENTREGA A DIRECCION USD'!E3408-'TARIFA ENTREGA A DIRECCION USD'!D3408)/'TARIFA ENTREGA A DIRECCION USD'!D3408,3)</f>
        <v>0.26100000000000001</v>
      </c>
      <c r="U3408" s="200">
        <f>TRUNC(('TARIFA ENTREGA A DIRECCION USD'!F3408-'TARIFA ENTREGA A DIRECCION USD'!D3408)/'TARIFA ENTREGA A DIRECCION USD'!D3408,3)</f>
        <v>0.437</v>
      </c>
      <c r="V3408" s="200">
        <f>TRUNC(('TARIFA ENTREGA A DIRECCION USD'!G3408-'TARIFA ENTREGA A DIRECCION USD'!D3408)/'TARIFA ENTREGA A DIRECCION USD'!D3408,3)</f>
        <v>0.97</v>
      </c>
      <c r="X3408" s="142">
        <v>16.12</v>
      </c>
      <c r="Y3408" s="190">
        <v>3401</v>
      </c>
      <c r="Z3408" s="200">
        <v>0.55000000000000004</v>
      </c>
      <c r="AA3408" s="200">
        <v>0.13</v>
      </c>
      <c r="AB3408" s="200">
        <v>0.3</v>
      </c>
      <c r="AC3408" s="200">
        <v>0.85</v>
      </c>
      <c r="AL3408"/>
      <c r="AM3408"/>
      <c r="AN3408"/>
      <c r="AO3408"/>
      <c r="AP3408"/>
      <c r="AQ3408"/>
      <c r="AR3408"/>
      <c r="AS3408"/>
      <c r="AT3408"/>
      <c r="AU3408"/>
    </row>
    <row r="3409" spans="17:47" x14ac:dyDescent="0.2">
      <c r="Q3409" s="142">
        <f>TRUNC('TARIFA ENTREGA A DIRECCION USD'!D3410-'TARIFA ENTREGA A DIRECCION USD'!D3409,2)</f>
        <v>0.54</v>
      </c>
      <c r="R3409" s="190">
        <v>3402</v>
      </c>
      <c r="S3409" s="200">
        <f>TRUNC((('TARIFA ENTREGA A DIRECCION USD'!C3409-'TARIFA ENTREGA A DIRECCION USD'!D3409)/'TARIFA ENTREGA A DIRECCION USD'!D3409)+1,3)</f>
        <v>0.72399999999999998</v>
      </c>
      <c r="T3409" s="200">
        <f>TRUNC(('TARIFA ENTREGA A DIRECCION USD'!E3409-'TARIFA ENTREGA A DIRECCION USD'!D3409)/'TARIFA ENTREGA A DIRECCION USD'!D3409,3)</f>
        <v>0.26100000000000001</v>
      </c>
      <c r="U3409" s="200">
        <f>TRUNC(('TARIFA ENTREGA A DIRECCION USD'!F3409-'TARIFA ENTREGA A DIRECCION USD'!D3409)/'TARIFA ENTREGA A DIRECCION USD'!D3409,3)</f>
        <v>0.437</v>
      </c>
      <c r="V3409" s="200">
        <f>TRUNC(('TARIFA ENTREGA A DIRECCION USD'!G3409-'TARIFA ENTREGA A DIRECCION USD'!D3409)/'TARIFA ENTREGA A DIRECCION USD'!D3409,3)</f>
        <v>0.97</v>
      </c>
      <c r="X3409" s="142">
        <v>16.12</v>
      </c>
      <c r="Y3409" s="190">
        <v>3402</v>
      </c>
      <c r="Z3409" s="200">
        <v>0.55000000000000004</v>
      </c>
      <c r="AA3409" s="200">
        <v>0.13</v>
      </c>
      <c r="AB3409" s="200">
        <v>0.3</v>
      </c>
      <c r="AC3409" s="200">
        <v>0.85</v>
      </c>
      <c r="AL3409"/>
      <c r="AM3409"/>
      <c r="AN3409"/>
      <c r="AO3409"/>
      <c r="AP3409"/>
      <c r="AQ3409"/>
      <c r="AR3409"/>
      <c r="AS3409"/>
      <c r="AT3409"/>
      <c r="AU3409"/>
    </row>
    <row r="3410" spans="17:47" x14ac:dyDescent="0.2">
      <c r="Q3410" s="142">
        <f>TRUNC('TARIFA ENTREGA A DIRECCION USD'!D3411-'TARIFA ENTREGA A DIRECCION USD'!D3410,2)</f>
        <v>0.54</v>
      </c>
      <c r="R3410" s="190">
        <v>3403</v>
      </c>
      <c r="S3410" s="200">
        <f>TRUNC((('TARIFA ENTREGA A DIRECCION USD'!C3410-'TARIFA ENTREGA A DIRECCION USD'!D3410)/'TARIFA ENTREGA A DIRECCION USD'!D3410)+1,3)</f>
        <v>0.72399999999999998</v>
      </c>
      <c r="T3410" s="200">
        <f>TRUNC(('TARIFA ENTREGA A DIRECCION USD'!E3410-'TARIFA ENTREGA A DIRECCION USD'!D3410)/'TARIFA ENTREGA A DIRECCION USD'!D3410,3)</f>
        <v>0.26100000000000001</v>
      </c>
      <c r="U3410" s="200">
        <f>TRUNC(('TARIFA ENTREGA A DIRECCION USD'!F3410-'TARIFA ENTREGA A DIRECCION USD'!D3410)/'TARIFA ENTREGA A DIRECCION USD'!D3410,3)</f>
        <v>0.437</v>
      </c>
      <c r="V3410" s="200">
        <f>TRUNC(('TARIFA ENTREGA A DIRECCION USD'!G3410-'TARIFA ENTREGA A DIRECCION USD'!D3410)/'TARIFA ENTREGA A DIRECCION USD'!D3410,3)</f>
        <v>0.97</v>
      </c>
      <c r="X3410" s="142">
        <v>16.12</v>
      </c>
      <c r="Y3410" s="190">
        <v>3403</v>
      </c>
      <c r="Z3410" s="200">
        <v>0.55000000000000004</v>
      </c>
      <c r="AA3410" s="200">
        <v>0.13</v>
      </c>
      <c r="AB3410" s="200">
        <v>0.3</v>
      </c>
      <c r="AC3410" s="200">
        <v>0.85</v>
      </c>
      <c r="AL3410"/>
      <c r="AM3410"/>
      <c r="AN3410"/>
      <c r="AO3410"/>
      <c r="AP3410"/>
      <c r="AQ3410"/>
      <c r="AR3410"/>
      <c r="AS3410"/>
      <c r="AT3410"/>
      <c r="AU3410"/>
    </row>
    <row r="3411" spans="17:47" x14ac:dyDescent="0.2">
      <c r="Q3411" s="142">
        <f>TRUNC('TARIFA ENTREGA A DIRECCION USD'!D3412-'TARIFA ENTREGA A DIRECCION USD'!D3411,2)</f>
        <v>0.54</v>
      </c>
      <c r="R3411" s="190">
        <v>3404</v>
      </c>
      <c r="S3411" s="200">
        <f>TRUNC((('TARIFA ENTREGA A DIRECCION USD'!C3411-'TARIFA ENTREGA A DIRECCION USD'!D3411)/'TARIFA ENTREGA A DIRECCION USD'!D3411)+1,3)</f>
        <v>0.72399999999999998</v>
      </c>
      <c r="T3411" s="200">
        <f>TRUNC(('TARIFA ENTREGA A DIRECCION USD'!E3411-'TARIFA ENTREGA A DIRECCION USD'!D3411)/'TARIFA ENTREGA A DIRECCION USD'!D3411,3)</f>
        <v>0.26100000000000001</v>
      </c>
      <c r="U3411" s="200">
        <f>TRUNC(('TARIFA ENTREGA A DIRECCION USD'!F3411-'TARIFA ENTREGA A DIRECCION USD'!D3411)/'TARIFA ENTREGA A DIRECCION USD'!D3411,3)</f>
        <v>0.437</v>
      </c>
      <c r="V3411" s="200">
        <f>TRUNC(('TARIFA ENTREGA A DIRECCION USD'!G3411-'TARIFA ENTREGA A DIRECCION USD'!D3411)/'TARIFA ENTREGA A DIRECCION USD'!D3411,3)</f>
        <v>0.97</v>
      </c>
      <c r="X3411" s="142">
        <v>16.12</v>
      </c>
      <c r="Y3411" s="190">
        <v>3404</v>
      </c>
      <c r="Z3411" s="200">
        <v>0.55000000000000004</v>
      </c>
      <c r="AA3411" s="200">
        <v>0.13</v>
      </c>
      <c r="AB3411" s="200">
        <v>0.3</v>
      </c>
      <c r="AC3411" s="200">
        <v>0.85</v>
      </c>
      <c r="AL3411"/>
      <c r="AM3411"/>
      <c r="AN3411"/>
      <c r="AO3411"/>
      <c r="AP3411"/>
      <c r="AQ3411"/>
      <c r="AR3411"/>
      <c r="AS3411"/>
      <c r="AT3411"/>
      <c r="AU3411"/>
    </row>
    <row r="3412" spans="17:47" x14ac:dyDescent="0.2">
      <c r="Q3412" s="142">
        <f>TRUNC('TARIFA ENTREGA A DIRECCION USD'!D3413-'TARIFA ENTREGA A DIRECCION USD'!D3412,2)</f>
        <v>0.54</v>
      </c>
      <c r="R3412" s="190">
        <v>3405</v>
      </c>
      <c r="S3412" s="200">
        <f>TRUNC((('TARIFA ENTREGA A DIRECCION USD'!C3412-'TARIFA ENTREGA A DIRECCION USD'!D3412)/'TARIFA ENTREGA A DIRECCION USD'!D3412)+1,3)</f>
        <v>0.72399999999999998</v>
      </c>
      <c r="T3412" s="200">
        <f>TRUNC(('TARIFA ENTREGA A DIRECCION USD'!E3412-'TARIFA ENTREGA A DIRECCION USD'!D3412)/'TARIFA ENTREGA A DIRECCION USD'!D3412,3)</f>
        <v>0.26100000000000001</v>
      </c>
      <c r="U3412" s="200">
        <f>TRUNC(('TARIFA ENTREGA A DIRECCION USD'!F3412-'TARIFA ENTREGA A DIRECCION USD'!D3412)/'TARIFA ENTREGA A DIRECCION USD'!D3412,3)</f>
        <v>0.437</v>
      </c>
      <c r="V3412" s="200">
        <f>TRUNC(('TARIFA ENTREGA A DIRECCION USD'!G3412-'TARIFA ENTREGA A DIRECCION USD'!D3412)/'TARIFA ENTREGA A DIRECCION USD'!D3412,3)</f>
        <v>0.97</v>
      </c>
      <c r="X3412" s="142">
        <v>16.12</v>
      </c>
      <c r="Y3412" s="190">
        <v>3405</v>
      </c>
      <c r="Z3412" s="200">
        <v>0.55000000000000004</v>
      </c>
      <c r="AA3412" s="200">
        <v>0.13</v>
      </c>
      <c r="AB3412" s="200">
        <v>0.3</v>
      </c>
      <c r="AC3412" s="200">
        <v>0.85</v>
      </c>
      <c r="AL3412"/>
      <c r="AM3412"/>
      <c r="AN3412"/>
      <c r="AO3412"/>
      <c r="AP3412"/>
      <c r="AQ3412"/>
      <c r="AR3412"/>
      <c r="AS3412"/>
      <c r="AT3412"/>
      <c r="AU3412"/>
    </row>
    <row r="3413" spans="17:47" x14ac:dyDescent="0.2">
      <c r="Q3413" s="142">
        <f>TRUNC('TARIFA ENTREGA A DIRECCION USD'!D3414-'TARIFA ENTREGA A DIRECCION USD'!D3413,2)</f>
        <v>0.54</v>
      </c>
      <c r="R3413" s="190">
        <v>3406</v>
      </c>
      <c r="S3413" s="200">
        <f>TRUNC((('TARIFA ENTREGA A DIRECCION USD'!C3413-'TARIFA ENTREGA A DIRECCION USD'!D3413)/'TARIFA ENTREGA A DIRECCION USD'!D3413)+1,3)</f>
        <v>0.72399999999999998</v>
      </c>
      <c r="T3413" s="200">
        <f>TRUNC(('TARIFA ENTREGA A DIRECCION USD'!E3413-'TARIFA ENTREGA A DIRECCION USD'!D3413)/'TARIFA ENTREGA A DIRECCION USD'!D3413,3)</f>
        <v>0.26100000000000001</v>
      </c>
      <c r="U3413" s="200">
        <f>TRUNC(('TARIFA ENTREGA A DIRECCION USD'!F3413-'TARIFA ENTREGA A DIRECCION USD'!D3413)/'TARIFA ENTREGA A DIRECCION USD'!D3413,3)</f>
        <v>0.437</v>
      </c>
      <c r="V3413" s="200">
        <f>TRUNC(('TARIFA ENTREGA A DIRECCION USD'!G3413-'TARIFA ENTREGA A DIRECCION USD'!D3413)/'TARIFA ENTREGA A DIRECCION USD'!D3413,3)</f>
        <v>0.97</v>
      </c>
      <c r="X3413" s="142">
        <v>16.12</v>
      </c>
      <c r="Y3413" s="190">
        <v>3406</v>
      </c>
      <c r="Z3413" s="200">
        <v>0.55000000000000004</v>
      </c>
      <c r="AA3413" s="200">
        <v>0.13</v>
      </c>
      <c r="AB3413" s="200">
        <v>0.3</v>
      </c>
      <c r="AC3413" s="200">
        <v>0.85</v>
      </c>
      <c r="AL3413"/>
      <c r="AM3413"/>
      <c r="AN3413"/>
      <c r="AO3413"/>
      <c r="AP3413"/>
      <c r="AQ3413"/>
      <c r="AR3413"/>
      <c r="AS3413"/>
      <c r="AT3413"/>
      <c r="AU3413"/>
    </row>
    <row r="3414" spans="17:47" x14ac:dyDescent="0.2">
      <c r="Q3414" s="142">
        <f>TRUNC('TARIFA ENTREGA A DIRECCION USD'!D3415-'TARIFA ENTREGA A DIRECCION USD'!D3414,2)</f>
        <v>0.54</v>
      </c>
      <c r="R3414" s="190">
        <v>3407</v>
      </c>
      <c r="S3414" s="200">
        <f>TRUNC((('TARIFA ENTREGA A DIRECCION USD'!C3414-'TARIFA ENTREGA A DIRECCION USD'!D3414)/'TARIFA ENTREGA A DIRECCION USD'!D3414)+1,3)</f>
        <v>0.72399999999999998</v>
      </c>
      <c r="T3414" s="200">
        <f>TRUNC(('TARIFA ENTREGA A DIRECCION USD'!E3414-'TARIFA ENTREGA A DIRECCION USD'!D3414)/'TARIFA ENTREGA A DIRECCION USD'!D3414,3)</f>
        <v>0.26100000000000001</v>
      </c>
      <c r="U3414" s="200">
        <f>TRUNC(('TARIFA ENTREGA A DIRECCION USD'!F3414-'TARIFA ENTREGA A DIRECCION USD'!D3414)/'TARIFA ENTREGA A DIRECCION USD'!D3414,3)</f>
        <v>0.437</v>
      </c>
      <c r="V3414" s="200">
        <f>TRUNC(('TARIFA ENTREGA A DIRECCION USD'!G3414-'TARIFA ENTREGA A DIRECCION USD'!D3414)/'TARIFA ENTREGA A DIRECCION USD'!D3414,3)</f>
        <v>0.97</v>
      </c>
      <c r="X3414" s="142">
        <v>16.12</v>
      </c>
      <c r="Y3414" s="190">
        <v>3407</v>
      </c>
      <c r="Z3414" s="200">
        <v>0.55000000000000004</v>
      </c>
      <c r="AA3414" s="200">
        <v>0.13</v>
      </c>
      <c r="AB3414" s="200">
        <v>0.3</v>
      </c>
      <c r="AC3414" s="200">
        <v>0.85</v>
      </c>
      <c r="AL3414"/>
      <c r="AM3414"/>
      <c r="AN3414"/>
      <c r="AO3414"/>
      <c r="AP3414"/>
      <c r="AQ3414"/>
      <c r="AR3414"/>
      <c r="AS3414"/>
      <c r="AT3414"/>
      <c r="AU3414"/>
    </row>
    <row r="3415" spans="17:47" x14ac:dyDescent="0.2">
      <c r="Q3415" s="142">
        <f>TRUNC('TARIFA ENTREGA A DIRECCION USD'!D3416-'TARIFA ENTREGA A DIRECCION USD'!D3415,2)</f>
        <v>0.54</v>
      </c>
      <c r="R3415" s="190">
        <v>3408</v>
      </c>
      <c r="S3415" s="200">
        <f>TRUNC((('TARIFA ENTREGA A DIRECCION USD'!C3415-'TARIFA ENTREGA A DIRECCION USD'!D3415)/'TARIFA ENTREGA A DIRECCION USD'!D3415)+1,3)</f>
        <v>0.72399999999999998</v>
      </c>
      <c r="T3415" s="200">
        <f>TRUNC(('TARIFA ENTREGA A DIRECCION USD'!E3415-'TARIFA ENTREGA A DIRECCION USD'!D3415)/'TARIFA ENTREGA A DIRECCION USD'!D3415,3)</f>
        <v>0.26100000000000001</v>
      </c>
      <c r="U3415" s="200">
        <f>TRUNC(('TARIFA ENTREGA A DIRECCION USD'!F3415-'TARIFA ENTREGA A DIRECCION USD'!D3415)/'TARIFA ENTREGA A DIRECCION USD'!D3415,3)</f>
        <v>0.437</v>
      </c>
      <c r="V3415" s="200">
        <f>TRUNC(('TARIFA ENTREGA A DIRECCION USD'!G3415-'TARIFA ENTREGA A DIRECCION USD'!D3415)/'TARIFA ENTREGA A DIRECCION USD'!D3415,3)</f>
        <v>0.97</v>
      </c>
      <c r="X3415" s="142">
        <v>16.12</v>
      </c>
      <c r="Y3415" s="190">
        <v>3408</v>
      </c>
      <c r="Z3415" s="200">
        <v>0.55000000000000004</v>
      </c>
      <c r="AA3415" s="200">
        <v>0.13</v>
      </c>
      <c r="AB3415" s="200">
        <v>0.3</v>
      </c>
      <c r="AC3415" s="200">
        <v>0.85</v>
      </c>
      <c r="AL3415"/>
      <c r="AM3415"/>
      <c r="AN3415"/>
      <c r="AO3415"/>
      <c r="AP3415"/>
      <c r="AQ3415"/>
      <c r="AR3415"/>
      <c r="AS3415"/>
      <c r="AT3415"/>
      <c r="AU3415"/>
    </row>
    <row r="3416" spans="17:47" x14ac:dyDescent="0.2">
      <c r="Q3416" s="142">
        <f>TRUNC('TARIFA ENTREGA A DIRECCION USD'!D3417-'TARIFA ENTREGA A DIRECCION USD'!D3416,2)</f>
        <v>0.54</v>
      </c>
      <c r="R3416" s="190">
        <v>3409</v>
      </c>
      <c r="S3416" s="200">
        <f>TRUNC((('TARIFA ENTREGA A DIRECCION USD'!C3416-'TARIFA ENTREGA A DIRECCION USD'!D3416)/'TARIFA ENTREGA A DIRECCION USD'!D3416)+1,3)</f>
        <v>0.72399999999999998</v>
      </c>
      <c r="T3416" s="200">
        <f>TRUNC(('TARIFA ENTREGA A DIRECCION USD'!E3416-'TARIFA ENTREGA A DIRECCION USD'!D3416)/'TARIFA ENTREGA A DIRECCION USD'!D3416,3)</f>
        <v>0.26100000000000001</v>
      </c>
      <c r="U3416" s="200">
        <f>TRUNC(('TARIFA ENTREGA A DIRECCION USD'!F3416-'TARIFA ENTREGA A DIRECCION USD'!D3416)/'TARIFA ENTREGA A DIRECCION USD'!D3416,3)</f>
        <v>0.437</v>
      </c>
      <c r="V3416" s="200">
        <f>TRUNC(('TARIFA ENTREGA A DIRECCION USD'!G3416-'TARIFA ENTREGA A DIRECCION USD'!D3416)/'TARIFA ENTREGA A DIRECCION USD'!D3416,3)</f>
        <v>0.97</v>
      </c>
      <c r="X3416" s="142">
        <v>16.12</v>
      </c>
      <c r="Y3416" s="190">
        <v>3409</v>
      </c>
      <c r="Z3416" s="200">
        <v>0.55000000000000004</v>
      </c>
      <c r="AA3416" s="200">
        <v>0.13</v>
      </c>
      <c r="AB3416" s="200">
        <v>0.3</v>
      </c>
      <c r="AC3416" s="200">
        <v>0.85</v>
      </c>
      <c r="AL3416"/>
      <c r="AM3416"/>
      <c r="AN3416"/>
      <c r="AO3416"/>
      <c r="AP3416"/>
      <c r="AQ3416"/>
      <c r="AR3416"/>
      <c r="AS3416"/>
      <c r="AT3416"/>
      <c r="AU3416"/>
    </row>
    <row r="3417" spans="17:47" x14ac:dyDescent="0.2">
      <c r="Q3417" s="142">
        <f>TRUNC('TARIFA ENTREGA A DIRECCION USD'!D3418-'TARIFA ENTREGA A DIRECCION USD'!D3417,2)</f>
        <v>0.54</v>
      </c>
      <c r="R3417" s="190">
        <v>3410</v>
      </c>
      <c r="S3417" s="200">
        <f>TRUNC((('TARIFA ENTREGA A DIRECCION USD'!C3417-'TARIFA ENTREGA A DIRECCION USD'!D3417)/'TARIFA ENTREGA A DIRECCION USD'!D3417)+1,3)</f>
        <v>0.72399999999999998</v>
      </c>
      <c r="T3417" s="200">
        <f>TRUNC(('TARIFA ENTREGA A DIRECCION USD'!E3417-'TARIFA ENTREGA A DIRECCION USD'!D3417)/'TARIFA ENTREGA A DIRECCION USD'!D3417,3)</f>
        <v>0.26100000000000001</v>
      </c>
      <c r="U3417" s="200">
        <f>TRUNC(('TARIFA ENTREGA A DIRECCION USD'!F3417-'TARIFA ENTREGA A DIRECCION USD'!D3417)/'TARIFA ENTREGA A DIRECCION USD'!D3417,3)</f>
        <v>0.437</v>
      </c>
      <c r="V3417" s="200">
        <f>TRUNC(('TARIFA ENTREGA A DIRECCION USD'!G3417-'TARIFA ENTREGA A DIRECCION USD'!D3417)/'TARIFA ENTREGA A DIRECCION USD'!D3417,3)</f>
        <v>0.97</v>
      </c>
      <c r="X3417" s="142">
        <v>16.12</v>
      </c>
      <c r="Y3417" s="190">
        <v>3410</v>
      </c>
      <c r="Z3417" s="200">
        <v>0.55000000000000004</v>
      </c>
      <c r="AA3417" s="200">
        <v>0.13</v>
      </c>
      <c r="AB3417" s="200">
        <v>0.3</v>
      </c>
      <c r="AC3417" s="200">
        <v>0.85</v>
      </c>
      <c r="AL3417"/>
      <c r="AM3417"/>
      <c r="AN3417"/>
      <c r="AO3417"/>
      <c r="AP3417"/>
      <c r="AQ3417"/>
      <c r="AR3417"/>
      <c r="AS3417"/>
      <c r="AT3417"/>
      <c r="AU3417"/>
    </row>
    <row r="3418" spans="17:47" x14ac:dyDescent="0.2">
      <c r="Q3418" s="142">
        <f>TRUNC('TARIFA ENTREGA A DIRECCION USD'!D3419-'TARIFA ENTREGA A DIRECCION USD'!D3418,2)</f>
        <v>0.54</v>
      </c>
      <c r="R3418" s="190">
        <v>3411</v>
      </c>
      <c r="S3418" s="200">
        <f>TRUNC((('TARIFA ENTREGA A DIRECCION USD'!C3418-'TARIFA ENTREGA A DIRECCION USD'!D3418)/'TARIFA ENTREGA A DIRECCION USD'!D3418)+1,3)</f>
        <v>0.72399999999999998</v>
      </c>
      <c r="T3418" s="200">
        <f>TRUNC(('TARIFA ENTREGA A DIRECCION USD'!E3418-'TARIFA ENTREGA A DIRECCION USD'!D3418)/'TARIFA ENTREGA A DIRECCION USD'!D3418,3)</f>
        <v>0.26100000000000001</v>
      </c>
      <c r="U3418" s="200">
        <f>TRUNC(('TARIFA ENTREGA A DIRECCION USD'!F3418-'TARIFA ENTREGA A DIRECCION USD'!D3418)/'TARIFA ENTREGA A DIRECCION USD'!D3418,3)</f>
        <v>0.437</v>
      </c>
      <c r="V3418" s="200">
        <f>TRUNC(('TARIFA ENTREGA A DIRECCION USD'!G3418-'TARIFA ENTREGA A DIRECCION USD'!D3418)/'TARIFA ENTREGA A DIRECCION USD'!D3418,3)</f>
        <v>0.97</v>
      </c>
      <c r="X3418" s="142">
        <v>16.12</v>
      </c>
      <c r="Y3418" s="190">
        <v>3411</v>
      </c>
      <c r="Z3418" s="200">
        <v>0.55000000000000004</v>
      </c>
      <c r="AA3418" s="200">
        <v>0.13</v>
      </c>
      <c r="AB3418" s="200">
        <v>0.3</v>
      </c>
      <c r="AC3418" s="200">
        <v>0.85</v>
      </c>
      <c r="AL3418"/>
      <c r="AM3418"/>
      <c r="AN3418"/>
      <c r="AO3418"/>
      <c r="AP3418"/>
      <c r="AQ3418"/>
      <c r="AR3418"/>
      <c r="AS3418"/>
      <c r="AT3418"/>
      <c r="AU3418"/>
    </row>
    <row r="3419" spans="17:47" x14ac:dyDescent="0.2">
      <c r="Q3419" s="142">
        <f>TRUNC('TARIFA ENTREGA A DIRECCION USD'!D3420-'TARIFA ENTREGA A DIRECCION USD'!D3419,2)</f>
        <v>0.54</v>
      </c>
      <c r="R3419" s="190">
        <v>3412</v>
      </c>
      <c r="S3419" s="200">
        <f>TRUNC((('TARIFA ENTREGA A DIRECCION USD'!C3419-'TARIFA ENTREGA A DIRECCION USD'!D3419)/'TARIFA ENTREGA A DIRECCION USD'!D3419)+1,3)</f>
        <v>0.72399999999999998</v>
      </c>
      <c r="T3419" s="200">
        <f>TRUNC(('TARIFA ENTREGA A DIRECCION USD'!E3419-'TARIFA ENTREGA A DIRECCION USD'!D3419)/'TARIFA ENTREGA A DIRECCION USD'!D3419,3)</f>
        <v>0.26100000000000001</v>
      </c>
      <c r="U3419" s="200">
        <f>TRUNC(('TARIFA ENTREGA A DIRECCION USD'!F3419-'TARIFA ENTREGA A DIRECCION USD'!D3419)/'TARIFA ENTREGA A DIRECCION USD'!D3419,3)</f>
        <v>0.437</v>
      </c>
      <c r="V3419" s="200">
        <f>TRUNC(('TARIFA ENTREGA A DIRECCION USD'!G3419-'TARIFA ENTREGA A DIRECCION USD'!D3419)/'TARIFA ENTREGA A DIRECCION USD'!D3419,3)</f>
        <v>0.97</v>
      </c>
      <c r="X3419" s="142">
        <v>16.12</v>
      </c>
      <c r="Y3419" s="190">
        <v>3412</v>
      </c>
      <c r="Z3419" s="200">
        <v>0.55000000000000004</v>
      </c>
      <c r="AA3419" s="200">
        <v>0.13</v>
      </c>
      <c r="AB3419" s="200">
        <v>0.3</v>
      </c>
      <c r="AC3419" s="200">
        <v>0.85</v>
      </c>
      <c r="AL3419"/>
      <c r="AM3419"/>
      <c r="AN3419"/>
      <c r="AO3419"/>
      <c r="AP3419"/>
      <c r="AQ3419"/>
      <c r="AR3419"/>
      <c r="AS3419"/>
      <c r="AT3419"/>
      <c r="AU3419"/>
    </row>
    <row r="3420" spans="17:47" x14ac:dyDescent="0.2">
      <c r="Q3420" s="142">
        <f>TRUNC('TARIFA ENTREGA A DIRECCION USD'!D3421-'TARIFA ENTREGA A DIRECCION USD'!D3420,2)</f>
        <v>0.54</v>
      </c>
      <c r="R3420" s="190">
        <v>3413</v>
      </c>
      <c r="S3420" s="200">
        <f>TRUNC((('TARIFA ENTREGA A DIRECCION USD'!C3420-'TARIFA ENTREGA A DIRECCION USD'!D3420)/'TARIFA ENTREGA A DIRECCION USD'!D3420)+1,3)</f>
        <v>0.72399999999999998</v>
      </c>
      <c r="T3420" s="200">
        <f>TRUNC(('TARIFA ENTREGA A DIRECCION USD'!E3420-'TARIFA ENTREGA A DIRECCION USD'!D3420)/'TARIFA ENTREGA A DIRECCION USD'!D3420,3)</f>
        <v>0.26100000000000001</v>
      </c>
      <c r="U3420" s="200">
        <f>TRUNC(('TARIFA ENTREGA A DIRECCION USD'!F3420-'TARIFA ENTREGA A DIRECCION USD'!D3420)/'TARIFA ENTREGA A DIRECCION USD'!D3420,3)</f>
        <v>0.437</v>
      </c>
      <c r="V3420" s="200">
        <f>TRUNC(('TARIFA ENTREGA A DIRECCION USD'!G3420-'TARIFA ENTREGA A DIRECCION USD'!D3420)/'TARIFA ENTREGA A DIRECCION USD'!D3420,3)</f>
        <v>0.97</v>
      </c>
      <c r="X3420" s="142">
        <v>16.12</v>
      </c>
      <c r="Y3420" s="190">
        <v>3413</v>
      </c>
      <c r="Z3420" s="200">
        <v>0.55000000000000004</v>
      </c>
      <c r="AA3420" s="200">
        <v>0.13</v>
      </c>
      <c r="AB3420" s="200">
        <v>0.3</v>
      </c>
      <c r="AC3420" s="200">
        <v>0.85</v>
      </c>
      <c r="AL3420"/>
      <c r="AM3420"/>
      <c r="AN3420"/>
      <c r="AO3420"/>
      <c r="AP3420"/>
      <c r="AQ3420"/>
      <c r="AR3420"/>
      <c r="AS3420"/>
      <c r="AT3420"/>
      <c r="AU3420"/>
    </row>
    <row r="3421" spans="17:47" x14ac:dyDescent="0.2">
      <c r="Q3421" s="142">
        <f>TRUNC('TARIFA ENTREGA A DIRECCION USD'!D3422-'TARIFA ENTREGA A DIRECCION USD'!D3421,2)</f>
        <v>0.54</v>
      </c>
      <c r="R3421" s="190">
        <v>3414</v>
      </c>
      <c r="S3421" s="200">
        <f>TRUNC((('TARIFA ENTREGA A DIRECCION USD'!C3421-'TARIFA ENTREGA A DIRECCION USD'!D3421)/'TARIFA ENTREGA A DIRECCION USD'!D3421)+1,3)</f>
        <v>0.72399999999999998</v>
      </c>
      <c r="T3421" s="200">
        <f>TRUNC(('TARIFA ENTREGA A DIRECCION USD'!E3421-'TARIFA ENTREGA A DIRECCION USD'!D3421)/'TARIFA ENTREGA A DIRECCION USD'!D3421,3)</f>
        <v>0.26100000000000001</v>
      </c>
      <c r="U3421" s="200">
        <f>TRUNC(('TARIFA ENTREGA A DIRECCION USD'!F3421-'TARIFA ENTREGA A DIRECCION USD'!D3421)/'TARIFA ENTREGA A DIRECCION USD'!D3421,3)</f>
        <v>0.437</v>
      </c>
      <c r="V3421" s="200">
        <f>TRUNC(('TARIFA ENTREGA A DIRECCION USD'!G3421-'TARIFA ENTREGA A DIRECCION USD'!D3421)/'TARIFA ENTREGA A DIRECCION USD'!D3421,3)</f>
        <v>0.97</v>
      </c>
      <c r="X3421" s="142">
        <v>16.12</v>
      </c>
      <c r="Y3421" s="190">
        <v>3414</v>
      </c>
      <c r="Z3421" s="200">
        <v>0.55000000000000004</v>
      </c>
      <c r="AA3421" s="200">
        <v>0.13</v>
      </c>
      <c r="AB3421" s="200">
        <v>0.3</v>
      </c>
      <c r="AC3421" s="200">
        <v>0.85</v>
      </c>
      <c r="AL3421"/>
      <c r="AM3421"/>
      <c r="AN3421"/>
      <c r="AO3421"/>
      <c r="AP3421"/>
      <c r="AQ3421"/>
      <c r="AR3421"/>
      <c r="AS3421"/>
      <c r="AT3421"/>
      <c r="AU3421"/>
    </row>
    <row r="3422" spans="17:47" x14ac:dyDescent="0.2">
      <c r="Q3422" s="142">
        <f>TRUNC('TARIFA ENTREGA A DIRECCION USD'!D3423-'TARIFA ENTREGA A DIRECCION USD'!D3422,2)</f>
        <v>0.54</v>
      </c>
      <c r="R3422" s="190">
        <v>3415</v>
      </c>
      <c r="S3422" s="200">
        <f>TRUNC((('TARIFA ENTREGA A DIRECCION USD'!C3422-'TARIFA ENTREGA A DIRECCION USD'!D3422)/'TARIFA ENTREGA A DIRECCION USD'!D3422)+1,3)</f>
        <v>0.72399999999999998</v>
      </c>
      <c r="T3422" s="200">
        <f>TRUNC(('TARIFA ENTREGA A DIRECCION USD'!E3422-'TARIFA ENTREGA A DIRECCION USD'!D3422)/'TARIFA ENTREGA A DIRECCION USD'!D3422,3)</f>
        <v>0.26100000000000001</v>
      </c>
      <c r="U3422" s="200">
        <f>TRUNC(('TARIFA ENTREGA A DIRECCION USD'!F3422-'TARIFA ENTREGA A DIRECCION USD'!D3422)/'TARIFA ENTREGA A DIRECCION USD'!D3422,3)</f>
        <v>0.437</v>
      </c>
      <c r="V3422" s="200">
        <f>TRUNC(('TARIFA ENTREGA A DIRECCION USD'!G3422-'TARIFA ENTREGA A DIRECCION USD'!D3422)/'TARIFA ENTREGA A DIRECCION USD'!D3422,3)</f>
        <v>0.97</v>
      </c>
      <c r="X3422" s="142">
        <v>16.12</v>
      </c>
      <c r="Y3422" s="190">
        <v>3415</v>
      </c>
      <c r="Z3422" s="200">
        <v>0.55000000000000004</v>
      </c>
      <c r="AA3422" s="200">
        <v>0.13</v>
      </c>
      <c r="AB3422" s="200">
        <v>0.3</v>
      </c>
      <c r="AC3422" s="200">
        <v>0.85</v>
      </c>
      <c r="AL3422"/>
      <c r="AM3422"/>
      <c r="AN3422"/>
      <c r="AO3422"/>
      <c r="AP3422"/>
      <c r="AQ3422"/>
      <c r="AR3422"/>
      <c r="AS3422"/>
      <c r="AT3422"/>
      <c r="AU3422"/>
    </row>
    <row r="3423" spans="17:47" x14ac:dyDescent="0.2">
      <c r="Q3423" s="142">
        <f>TRUNC('TARIFA ENTREGA A DIRECCION USD'!D3424-'TARIFA ENTREGA A DIRECCION USD'!D3423,2)</f>
        <v>0.54</v>
      </c>
      <c r="R3423" s="190">
        <v>3416</v>
      </c>
      <c r="S3423" s="200">
        <f>TRUNC((('TARIFA ENTREGA A DIRECCION USD'!C3423-'TARIFA ENTREGA A DIRECCION USD'!D3423)/'TARIFA ENTREGA A DIRECCION USD'!D3423)+1,3)</f>
        <v>0.72399999999999998</v>
      </c>
      <c r="T3423" s="200">
        <f>TRUNC(('TARIFA ENTREGA A DIRECCION USD'!E3423-'TARIFA ENTREGA A DIRECCION USD'!D3423)/'TARIFA ENTREGA A DIRECCION USD'!D3423,3)</f>
        <v>0.26100000000000001</v>
      </c>
      <c r="U3423" s="200">
        <f>TRUNC(('TARIFA ENTREGA A DIRECCION USD'!F3423-'TARIFA ENTREGA A DIRECCION USD'!D3423)/'TARIFA ENTREGA A DIRECCION USD'!D3423,3)</f>
        <v>0.437</v>
      </c>
      <c r="V3423" s="200">
        <f>TRUNC(('TARIFA ENTREGA A DIRECCION USD'!G3423-'TARIFA ENTREGA A DIRECCION USD'!D3423)/'TARIFA ENTREGA A DIRECCION USD'!D3423,3)</f>
        <v>0.97</v>
      </c>
      <c r="X3423" s="142">
        <v>16.12</v>
      </c>
      <c r="Y3423" s="190">
        <v>3416</v>
      </c>
      <c r="Z3423" s="200">
        <v>0.55000000000000004</v>
      </c>
      <c r="AA3423" s="200">
        <v>0.13</v>
      </c>
      <c r="AB3423" s="200">
        <v>0.3</v>
      </c>
      <c r="AC3423" s="200">
        <v>0.85</v>
      </c>
      <c r="AL3423"/>
      <c r="AM3423"/>
      <c r="AN3423"/>
      <c r="AO3423"/>
      <c r="AP3423"/>
      <c r="AQ3423"/>
      <c r="AR3423"/>
      <c r="AS3423"/>
      <c r="AT3423"/>
      <c r="AU3423"/>
    </row>
    <row r="3424" spans="17:47" x14ac:dyDescent="0.2">
      <c r="Q3424" s="142">
        <f>TRUNC('TARIFA ENTREGA A DIRECCION USD'!D3425-'TARIFA ENTREGA A DIRECCION USD'!D3424,2)</f>
        <v>0.54</v>
      </c>
      <c r="R3424" s="190">
        <v>3417</v>
      </c>
      <c r="S3424" s="200">
        <f>TRUNC((('TARIFA ENTREGA A DIRECCION USD'!C3424-'TARIFA ENTREGA A DIRECCION USD'!D3424)/'TARIFA ENTREGA A DIRECCION USD'!D3424)+1,3)</f>
        <v>0.72399999999999998</v>
      </c>
      <c r="T3424" s="200">
        <f>TRUNC(('TARIFA ENTREGA A DIRECCION USD'!E3424-'TARIFA ENTREGA A DIRECCION USD'!D3424)/'TARIFA ENTREGA A DIRECCION USD'!D3424,3)</f>
        <v>0.26100000000000001</v>
      </c>
      <c r="U3424" s="200">
        <f>TRUNC(('TARIFA ENTREGA A DIRECCION USD'!F3424-'TARIFA ENTREGA A DIRECCION USD'!D3424)/'TARIFA ENTREGA A DIRECCION USD'!D3424,3)</f>
        <v>0.437</v>
      </c>
      <c r="V3424" s="200">
        <f>TRUNC(('TARIFA ENTREGA A DIRECCION USD'!G3424-'TARIFA ENTREGA A DIRECCION USD'!D3424)/'TARIFA ENTREGA A DIRECCION USD'!D3424,3)</f>
        <v>0.97</v>
      </c>
      <c r="X3424" s="142">
        <v>16.12</v>
      </c>
      <c r="Y3424" s="190">
        <v>3417</v>
      </c>
      <c r="Z3424" s="200">
        <v>0.55000000000000004</v>
      </c>
      <c r="AA3424" s="200">
        <v>0.13</v>
      </c>
      <c r="AB3424" s="200">
        <v>0.3</v>
      </c>
      <c r="AC3424" s="200">
        <v>0.85</v>
      </c>
      <c r="AL3424"/>
      <c r="AM3424"/>
      <c r="AN3424"/>
      <c r="AO3424"/>
      <c r="AP3424"/>
      <c r="AQ3424"/>
      <c r="AR3424"/>
      <c r="AS3424"/>
      <c r="AT3424"/>
      <c r="AU3424"/>
    </row>
    <row r="3425" spans="17:47" x14ac:dyDescent="0.2">
      <c r="Q3425" s="142">
        <f>TRUNC('TARIFA ENTREGA A DIRECCION USD'!D3426-'TARIFA ENTREGA A DIRECCION USD'!D3425,2)</f>
        <v>0.54</v>
      </c>
      <c r="R3425" s="190">
        <v>3418</v>
      </c>
      <c r="S3425" s="200">
        <f>TRUNC((('TARIFA ENTREGA A DIRECCION USD'!C3425-'TARIFA ENTREGA A DIRECCION USD'!D3425)/'TARIFA ENTREGA A DIRECCION USD'!D3425)+1,3)</f>
        <v>0.72399999999999998</v>
      </c>
      <c r="T3425" s="200">
        <f>TRUNC(('TARIFA ENTREGA A DIRECCION USD'!E3425-'TARIFA ENTREGA A DIRECCION USD'!D3425)/'TARIFA ENTREGA A DIRECCION USD'!D3425,3)</f>
        <v>0.26100000000000001</v>
      </c>
      <c r="U3425" s="200">
        <f>TRUNC(('TARIFA ENTREGA A DIRECCION USD'!F3425-'TARIFA ENTREGA A DIRECCION USD'!D3425)/'TARIFA ENTREGA A DIRECCION USD'!D3425,3)</f>
        <v>0.437</v>
      </c>
      <c r="V3425" s="200">
        <f>TRUNC(('TARIFA ENTREGA A DIRECCION USD'!G3425-'TARIFA ENTREGA A DIRECCION USD'!D3425)/'TARIFA ENTREGA A DIRECCION USD'!D3425,3)</f>
        <v>0.97</v>
      </c>
      <c r="X3425" s="142">
        <v>16.12</v>
      </c>
      <c r="Y3425" s="190">
        <v>3418</v>
      </c>
      <c r="Z3425" s="200">
        <v>0.55000000000000004</v>
      </c>
      <c r="AA3425" s="200">
        <v>0.13</v>
      </c>
      <c r="AB3425" s="200">
        <v>0.3</v>
      </c>
      <c r="AC3425" s="200">
        <v>0.85</v>
      </c>
      <c r="AL3425"/>
      <c r="AM3425"/>
      <c r="AN3425"/>
      <c r="AO3425"/>
      <c r="AP3425"/>
      <c r="AQ3425"/>
      <c r="AR3425"/>
      <c r="AS3425"/>
      <c r="AT3425"/>
      <c r="AU3425"/>
    </row>
    <row r="3426" spans="17:47" x14ac:dyDescent="0.2">
      <c r="Q3426" s="142">
        <f>TRUNC('TARIFA ENTREGA A DIRECCION USD'!D3427-'TARIFA ENTREGA A DIRECCION USD'!D3426,2)</f>
        <v>0.54</v>
      </c>
      <c r="R3426" s="190">
        <v>3419</v>
      </c>
      <c r="S3426" s="200">
        <f>TRUNC((('TARIFA ENTREGA A DIRECCION USD'!C3426-'TARIFA ENTREGA A DIRECCION USD'!D3426)/'TARIFA ENTREGA A DIRECCION USD'!D3426)+1,3)</f>
        <v>0.72399999999999998</v>
      </c>
      <c r="T3426" s="200">
        <f>TRUNC(('TARIFA ENTREGA A DIRECCION USD'!E3426-'TARIFA ENTREGA A DIRECCION USD'!D3426)/'TARIFA ENTREGA A DIRECCION USD'!D3426,3)</f>
        <v>0.26100000000000001</v>
      </c>
      <c r="U3426" s="200">
        <f>TRUNC(('TARIFA ENTREGA A DIRECCION USD'!F3426-'TARIFA ENTREGA A DIRECCION USD'!D3426)/'TARIFA ENTREGA A DIRECCION USD'!D3426,3)</f>
        <v>0.437</v>
      </c>
      <c r="V3426" s="200">
        <f>TRUNC(('TARIFA ENTREGA A DIRECCION USD'!G3426-'TARIFA ENTREGA A DIRECCION USD'!D3426)/'TARIFA ENTREGA A DIRECCION USD'!D3426,3)</f>
        <v>0.97</v>
      </c>
      <c r="X3426" s="142">
        <v>16.12</v>
      </c>
      <c r="Y3426" s="190">
        <v>3419</v>
      </c>
      <c r="Z3426" s="200">
        <v>0.55000000000000004</v>
      </c>
      <c r="AA3426" s="200">
        <v>0.13</v>
      </c>
      <c r="AB3426" s="200">
        <v>0.3</v>
      </c>
      <c r="AC3426" s="200">
        <v>0.85</v>
      </c>
      <c r="AL3426"/>
      <c r="AM3426"/>
      <c r="AN3426"/>
      <c r="AO3426"/>
      <c r="AP3426"/>
      <c r="AQ3426"/>
      <c r="AR3426"/>
      <c r="AS3426"/>
      <c r="AT3426"/>
      <c r="AU3426"/>
    </row>
    <row r="3427" spans="17:47" x14ac:dyDescent="0.2">
      <c r="Q3427" s="142">
        <f>TRUNC('TARIFA ENTREGA A DIRECCION USD'!D3428-'TARIFA ENTREGA A DIRECCION USD'!D3427,2)</f>
        <v>0.54</v>
      </c>
      <c r="R3427" s="190">
        <v>3420</v>
      </c>
      <c r="S3427" s="200">
        <f>TRUNC((('TARIFA ENTREGA A DIRECCION USD'!C3427-'TARIFA ENTREGA A DIRECCION USD'!D3427)/'TARIFA ENTREGA A DIRECCION USD'!D3427)+1,3)</f>
        <v>0.72399999999999998</v>
      </c>
      <c r="T3427" s="200">
        <f>TRUNC(('TARIFA ENTREGA A DIRECCION USD'!E3427-'TARIFA ENTREGA A DIRECCION USD'!D3427)/'TARIFA ENTREGA A DIRECCION USD'!D3427,3)</f>
        <v>0.26100000000000001</v>
      </c>
      <c r="U3427" s="200">
        <f>TRUNC(('TARIFA ENTREGA A DIRECCION USD'!F3427-'TARIFA ENTREGA A DIRECCION USD'!D3427)/'TARIFA ENTREGA A DIRECCION USD'!D3427,3)</f>
        <v>0.437</v>
      </c>
      <c r="V3427" s="200">
        <f>TRUNC(('TARIFA ENTREGA A DIRECCION USD'!G3427-'TARIFA ENTREGA A DIRECCION USD'!D3427)/'TARIFA ENTREGA A DIRECCION USD'!D3427,3)</f>
        <v>0.97</v>
      </c>
      <c r="X3427" s="142">
        <v>16.12</v>
      </c>
      <c r="Y3427" s="190">
        <v>3420</v>
      </c>
      <c r="Z3427" s="200">
        <v>0.55000000000000004</v>
      </c>
      <c r="AA3427" s="200">
        <v>0.13</v>
      </c>
      <c r="AB3427" s="200">
        <v>0.3</v>
      </c>
      <c r="AC3427" s="200">
        <v>0.85</v>
      </c>
      <c r="AL3427"/>
      <c r="AM3427"/>
      <c r="AN3427"/>
      <c r="AO3427"/>
      <c r="AP3427"/>
      <c r="AQ3427"/>
      <c r="AR3427"/>
      <c r="AS3427"/>
      <c r="AT3427"/>
      <c r="AU3427"/>
    </row>
    <row r="3428" spans="17:47" x14ac:dyDescent="0.2">
      <c r="Q3428" s="142">
        <f>TRUNC('TARIFA ENTREGA A DIRECCION USD'!D3429-'TARIFA ENTREGA A DIRECCION USD'!D3428,2)</f>
        <v>0.54</v>
      </c>
      <c r="R3428" s="190">
        <v>3421</v>
      </c>
      <c r="S3428" s="200">
        <f>TRUNC((('TARIFA ENTREGA A DIRECCION USD'!C3428-'TARIFA ENTREGA A DIRECCION USD'!D3428)/'TARIFA ENTREGA A DIRECCION USD'!D3428)+1,3)</f>
        <v>0.72399999999999998</v>
      </c>
      <c r="T3428" s="200">
        <f>TRUNC(('TARIFA ENTREGA A DIRECCION USD'!E3428-'TARIFA ENTREGA A DIRECCION USD'!D3428)/'TARIFA ENTREGA A DIRECCION USD'!D3428,3)</f>
        <v>0.26100000000000001</v>
      </c>
      <c r="U3428" s="200">
        <f>TRUNC(('TARIFA ENTREGA A DIRECCION USD'!F3428-'TARIFA ENTREGA A DIRECCION USD'!D3428)/'TARIFA ENTREGA A DIRECCION USD'!D3428,3)</f>
        <v>0.437</v>
      </c>
      <c r="V3428" s="200">
        <f>TRUNC(('TARIFA ENTREGA A DIRECCION USD'!G3428-'TARIFA ENTREGA A DIRECCION USD'!D3428)/'TARIFA ENTREGA A DIRECCION USD'!D3428,3)</f>
        <v>0.97099999999999997</v>
      </c>
      <c r="X3428" s="142">
        <v>16.12</v>
      </c>
      <c r="Y3428" s="190">
        <v>3421</v>
      </c>
      <c r="Z3428" s="200">
        <v>0.55000000000000004</v>
      </c>
      <c r="AA3428" s="200">
        <v>0.13</v>
      </c>
      <c r="AB3428" s="200">
        <v>0.3</v>
      </c>
      <c r="AC3428" s="200">
        <v>0.85</v>
      </c>
      <c r="AL3428"/>
      <c r="AM3428"/>
      <c r="AN3428"/>
      <c r="AO3428"/>
      <c r="AP3428"/>
      <c r="AQ3428"/>
      <c r="AR3428"/>
      <c r="AS3428"/>
      <c r="AT3428"/>
      <c r="AU3428"/>
    </row>
    <row r="3429" spans="17:47" x14ac:dyDescent="0.2">
      <c r="Q3429" s="142">
        <f>TRUNC('TARIFA ENTREGA A DIRECCION USD'!D3430-'TARIFA ENTREGA A DIRECCION USD'!D3429,2)</f>
        <v>0.54</v>
      </c>
      <c r="R3429" s="190">
        <v>3422</v>
      </c>
      <c r="S3429" s="200">
        <f>TRUNC((('TARIFA ENTREGA A DIRECCION USD'!C3429-'TARIFA ENTREGA A DIRECCION USD'!D3429)/'TARIFA ENTREGA A DIRECCION USD'!D3429)+1,3)</f>
        <v>0.72399999999999998</v>
      </c>
      <c r="T3429" s="200">
        <f>TRUNC(('TARIFA ENTREGA A DIRECCION USD'!E3429-'TARIFA ENTREGA A DIRECCION USD'!D3429)/'TARIFA ENTREGA A DIRECCION USD'!D3429,3)</f>
        <v>0.26100000000000001</v>
      </c>
      <c r="U3429" s="200">
        <f>TRUNC(('TARIFA ENTREGA A DIRECCION USD'!F3429-'TARIFA ENTREGA A DIRECCION USD'!D3429)/'TARIFA ENTREGA A DIRECCION USD'!D3429,3)</f>
        <v>0.437</v>
      </c>
      <c r="V3429" s="200">
        <f>TRUNC(('TARIFA ENTREGA A DIRECCION USD'!G3429-'TARIFA ENTREGA A DIRECCION USD'!D3429)/'TARIFA ENTREGA A DIRECCION USD'!D3429,3)</f>
        <v>0.97099999999999997</v>
      </c>
      <c r="X3429" s="142">
        <v>16.12</v>
      </c>
      <c r="Y3429" s="190">
        <v>3422</v>
      </c>
      <c r="Z3429" s="200">
        <v>0.55000000000000004</v>
      </c>
      <c r="AA3429" s="200">
        <v>0.13</v>
      </c>
      <c r="AB3429" s="200">
        <v>0.3</v>
      </c>
      <c r="AC3429" s="200">
        <v>0.85</v>
      </c>
      <c r="AL3429"/>
      <c r="AM3429"/>
      <c r="AN3429"/>
      <c r="AO3429"/>
      <c r="AP3429"/>
      <c r="AQ3429"/>
      <c r="AR3429"/>
      <c r="AS3429"/>
      <c r="AT3429"/>
      <c r="AU3429"/>
    </row>
    <row r="3430" spans="17:47" x14ac:dyDescent="0.2">
      <c r="Q3430" s="142">
        <f>TRUNC('TARIFA ENTREGA A DIRECCION USD'!D3431-'TARIFA ENTREGA A DIRECCION USD'!D3430,2)</f>
        <v>0.54</v>
      </c>
      <c r="R3430" s="190">
        <v>3423</v>
      </c>
      <c r="S3430" s="200">
        <f>TRUNC((('TARIFA ENTREGA A DIRECCION USD'!C3430-'TARIFA ENTREGA A DIRECCION USD'!D3430)/'TARIFA ENTREGA A DIRECCION USD'!D3430)+1,3)</f>
        <v>0.72399999999999998</v>
      </c>
      <c r="T3430" s="200">
        <f>TRUNC(('TARIFA ENTREGA A DIRECCION USD'!E3430-'TARIFA ENTREGA A DIRECCION USD'!D3430)/'TARIFA ENTREGA A DIRECCION USD'!D3430,3)</f>
        <v>0.26100000000000001</v>
      </c>
      <c r="U3430" s="200">
        <f>TRUNC(('TARIFA ENTREGA A DIRECCION USD'!F3430-'TARIFA ENTREGA A DIRECCION USD'!D3430)/'TARIFA ENTREGA A DIRECCION USD'!D3430,3)</f>
        <v>0.437</v>
      </c>
      <c r="V3430" s="200">
        <f>TRUNC(('TARIFA ENTREGA A DIRECCION USD'!G3430-'TARIFA ENTREGA A DIRECCION USD'!D3430)/'TARIFA ENTREGA A DIRECCION USD'!D3430,3)</f>
        <v>0.97099999999999997</v>
      </c>
      <c r="X3430" s="142">
        <v>16.12</v>
      </c>
      <c r="Y3430" s="190">
        <v>3423</v>
      </c>
      <c r="Z3430" s="200">
        <v>0.55000000000000004</v>
      </c>
      <c r="AA3430" s="200">
        <v>0.13</v>
      </c>
      <c r="AB3430" s="200">
        <v>0.3</v>
      </c>
      <c r="AC3430" s="200">
        <v>0.85</v>
      </c>
      <c r="AL3430"/>
      <c r="AM3430"/>
      <c r="AN3430"/>
      <c r="AO3430"/>
      <c r="AP3430"/>
      <c r="AQ3430"/>
      <c r="AR3430"/>
      <c r="AS3430"/>
      <c r="AT3430"/>
      <c r="AU3430"/>
    </row>
    <row r="3431" spans="17:47" x14ac:dyDescent="0.2">
      <c r="Q3431" s="142">
        <f>TRUNC('TARIFA ENTREGA A DIRECCION USD'!D3432-'TARIFA ENTREGA A DIRECCION USD'!D3431,2)</f>
        <v>0.54</v>
      </c>
      <c r="R3431" s="190">
        <v>3424</v>
      </c>
      <c r="S3431" s="200">
        <f>TRUNC((('TARIFA ENTREGA A DIRECCION USD'!C3431-'TARIFA ENTREGA A DIRECCION USD'!D3431)/'TARIFA ENTREGA A DIRECCION USD'!D3431)+1,3)</f>
        <v>0.72399999999999998</v>
      </c>
      <c r="T3431" s="200">
        <f>TRUNC(('TARIFA ENTREGA A DIRECCION USD'!E3431-'TARIFA ENTREGA A DIRECCION USD'!D3431)/'TARIFA ENTREGA A DIRECCION USD'!D3431,3)</f>
        <v>0.26100000000000001</v>
      </c>
      <c r="U3431" s="200">
        <f>TRUNC(('TARIFA ENTREGA A DIRECCION USD'!F3431-'TARIFA ENTREGA A DIRECCION USD'!D3431)/'TARIFA ENTREGA A DIRECCION USD'!D3431,3)</f>
        <v>0.437</v>
      </c>
      <c r="V3431" s="200">
        <f>TRUNC(('TARIFA ENTREGA A DIRECCION USD'!G3431-'TARIFA ENTREGA A DIRECCION USD'!D3431)/'TARIFA ENTREGA A DIRECCION USD'!D3431,3)</f>
        <v>0.97099999999999997</v>
      </c>
      <c r="X3431" s="142">
        <v>16.12</v>
      </c>
      <c r="Y3431" s="190">
        <v>3424</v>
      </c>
      <c r="Z3431" s="200">
        <v>0.55000000000000004</v>
      </c>
      <c r="AA3431" s="200">
        <v>0.13</v>
      </c>
      <c r="AB3431" s="200">
        <v>0.3</v>
      </c>
      <c r="AC3431" s="200">
        <v>0.85</v>
      </c>
      <c r="AL3431"/>
      <c r="AM3431"/>
      <c r="AN3431"/>
      <c r="AO3431"/>
      <c r="AP3431"/>
      <c r="AQ3431"/>
      <c r="AR3431"/>
      <c r="AS3431"/>
      <c r="AT3431"/>
      <c r="AU3431"/>
    </row>
    <row r="3432" spans="17:47" x14ac:dyDescent="0.2">
      <c r="Q3432" s="142">
        <f>TRUNC('TARIFA ENTREGA A DIRECCION USD'!D3433-'TARIFA ENTREGA A DIRECCION USD'!D3432,2)</f>
        <v>0.54</v>
      </c>
      <c r="R3432" s="190">
        <v>3425</v>
      </c>
      <c r="S3432" s="200">
        <f>TRUNC((('TARIFA ENTREGA A DIRECCION USD'!C3432-'TARIFA ENTREGA A DIRECCION USD'!D3432)/'TARIFA ENTREGA A DIRECCION USD'!D3432)+1,3)</f>
        <v>0.72399999999999998</v>
      </c>
      <c r="T3432" s="200">
        <f>TRUNC(('TARIFA ENTREGA A DIRECCION USD'!E3432-'TARIFA ENTREGA A DIRECCION USD'!D3432)/'TARIFA ENTREGA A DIRECCION USD'!D3432,3)</f>
        <v>0.26100000000000001</v>
      </c>
      <c r="U3432" s="200">
        <f>TRUNC(('TARIFA ENTREGA A DIRECCION USD'!F3432-'TARIFA ENTREGA A DIRECCION USD'!D3432)/'TARIFA ENTREGA A DIRECCION USD'!D3432,3)</f>
        <v>0.437</v>
      </c>
      <c r="V3432" s="200">
        <f>TRUNC(('TARIFA ENTREGA A DIRECCION USD'!G3432-'TARIFA ENTREGA A DIRECCION USD'!D3432)/'TARIFA ENTREGA A DIRECCION USD'!D3432,3)</f>
        <v>0.97099999999999997</v>
      </c>
      <c r="X3432" s="142">
        <v>16.12</v>
      </c>
      <c r="Y3432" s="190">
        <v>3425</v>
      </c>
      <c r="Z3432" s="200">
        <v>0.55000000000000004</v>
      </c>
      <c r="AA3432" s="200">
        <v>0.13</v>
      </c>
      <c r="AB3432" s="200">
        <v>0.3</v>
      </c>
      <c r="AC3432" s="200">
        <v>0.85</v>
      </c>
      <c r="AL3432"/>
      <c r="AM3432"/>
      <c r="AN3432"/>
      <c r="AO3432"/>
      <c r="AP3432"/>
      <c r="AQ3432"/>
      <c r="AR3432"/>
      <c r="AS3432"/>
      <c r="AT3432"/>
      <c r="AU3432"/>
    </row>
    <row r="3433" spans="17:47" x14ac:dyDescent="0.2">
      <c r="Q3433" s="142">
        <f>TRUNC('TARIFA ENTREGA A DIRECCION USD'!D3434-'TARIFA ENTREGA A DIRECCION USD'!D3433,2)</f>
        <v>0.54</v>
      </c>
      <c r="R3433" s="190">
        <v>3426</v>
      </c>
      <c r="S3433" s="200">
        <f>TRUNC((('TARIFA ENTREGA A DIRECCION USD'!C3433-'TARIFA ENTREGA A DIRECCION USD'!D3433)/'TARIFA ENTREGA A DIRECCION USD'!D3433)+1,3)</f>
        <v>0.72399999999999998</v>
      </c>
      <c r="T3433" s="200">
        <f>TRUNC(('TARIFA ENTREGA A DIRECCION USD'!E3433-'TARIFA ENTREGA A DIRECCION USD'!D3433)/'TARIFA ENTREGA A DIRECCION USD'!D3433,3)</f>
        <v>0.26100000000000001</v>
      </c>
      <c r="U3433" s="200">
        <f>TRUNC(('TARIFA ENTREGA A DIRECCION USD'!F3433-'TARIFA ENTREGA A DIRECCION USD'!D3433)/'TARIFA ENTREGA A DIRECCION USD'!D3433,3)</f>
        <v>0.437</v>
      </c>
      <c r="V3433" s="200">
        <f>TRUNC(('TARIFA ENTREGA A DIRECCION USD'!G3433-'TARIFA ENTREGA A DIRECCION USD'!D3433)/'TARIFA ENTREGA A DIRECCION USD'!D3433,3)</f>
        <v>0.97099999999999997</v>
      </c>
      <c r="X3433" s="142">
        <v>16.12</v>
      </c>
      <c r="Y3433" s="190">
        <v>3426</v>
      </c>
      <c r="Z3433" s="200">
        <v>0.55000000000000004</v>
      </c>
      <c r="AA3433" s="200">
        <v>0.13</v>
      </c>
      <c r="AB3433" s="200">
        <v>0.3</v>
      </c>
      <c r="AC3433" s="200">
        <v>0.85</v>
      </c>
      <c r="AL3433"/>
      <c r="AM3433"/>
      <c r="AN3433"/>
      <c r="AO3433"/>
      <c r="AP3433"/>
      <c r="AQ3433"/>
      <c r="AR3433"/>
      <c r="AS3433"/>
      <c r="AT3433"/>
      <c r="AU3433"/>
    </row>
    <row r="3434" spans="17:47" x14ac:dyDescent="0.2">
      <c r="Q3434" s="142">
        <f>TRUNC('TARIFA ENTREGA A DIRECCION USD'!D3435-'TARIFA ENTREGA A DIRECCION USD'!D3434,2)</f>
        <v>0.54</v>
      </c>
      <c r="R3434" s="190">
        <v>3427</v>
      </c>
      <c r="S3434" s="200">
        <f>TRUNC((('TARIFA ENTREGA A DIRECCION USD'!C3434-'TARIFA ENTREGA A DIRECCION USD'!D3434)/'TARIFA ENTREGA A DIRECCION USD'!D3434)+1,3)</f>
        <v>0.72399999999999998</v>
      </c>
      <c r="T3434" s="200">
        <f>TRUNC(('TARIFA ENTREGA A DIRECCION USD'!E3434-'TARIFA ENTREGA A DIRECCION USD'!D3434)/'TARIFA ENTREGA A DIRECCION USD'!D3434,3)</f>
        <v>0.26100000000000001</v>
      </c>
      <c r="U3434" s="200">
        <f>TRUNC(('TARIFA ENTREGA A DIRECCION USD'!F3434-'TARIFA ENTREGA A DIRECCION USD'!D3434)/'TARIFA ENTREGA A DIRECCION USD'!D3434,3)</f>
        <v>0.437</v>
      </c>
      <c r="V3434" s="200">
        <f>TRUNC(('TARIFA ENTREGA A DIRECCION USD'!G3434-'TARIFA ENTREGA A DIRECCION USD'!D3434)/'TARIFA ENTREGA A DIRECCION USD'!D3434,3)</f>
        <v>0.97099999999999997</v>
      </c>
      <c r="X3434" s="142">
        <v>16.12</v>
      </c>
      <c r="Y3434" s="190">
        <v>3427</v>
      </c>
      <c r="Z3434" s="200">
        <v>0.55000000000000004</v>
      </c>
      <c r="AA3434" s="200">
        <v>0.13</v>
      </c>
      <c r="AB3434" s="200">
        <v>0.3</v>
      </c>
      <c r="AC3434" s="200">
        <v>0.85</v>
      </c>
      <c r="AL3434"/>
      <c r="AM3434"/>
      <c r="AN3434"/>
      <c r="AO3434"/>
      <c r="AP3434"/>
      <c r="AQ3434"/>
      <c r="AR3434"/>
      <c r="AS3434"/>
      <c r="AT3434"/>
      <c r="AU3434"/>
    </row>
    <row r="3435" spans="17:47" x14ac:dyDescent="0.2">
      <c r="Q3435" s="142">
        <f>TRUNC('TARIFA ENTREGA A DIRECCION USD'!D3436-'TARIFA ENTREGA A DIRECCION USD'!D3435,2)</f>
        <v>0.54</v>
      </c>
      <c r="R3435" s="190">
        <v>3428</v>
      </c>
      <c r="S3435" s="200">
        <f>TRUNC((('TARIFA ENTREGA A DIRECCION USD'!C3435-'TARIFA ENTREGA A DIRECCION USD'!D3435)/'TARIFA ENTREGA A DIRECCION USD'!D3435)+1,3)</f>
        <v>0.72399999999999998</v>
      </c>
      <c r="T3435" s="200">
        <f>TRUNC(('TARIFA ENTREGA A DIRECCION USD'!E3435-'TARIFA ENTREGA A DIRECCION USD'!D3435)/'TARIFA ENTREGA A DIRECCION USD'!D3435,3)</f>
        <v>0.26100000000000001</v>
      </c>
      <c r="U3435" s="200">
        <f>TRUNC(('TARIFA ENTREGA A DIRECCION USD'!F3435-'TARIFA ENTREGA A DIRECCION USD'!D3435)/'TARIFA ENTREGA A DIRECCION USD'!D3435,3)</f>
        <v>0.437</v>
      </c>
      <c r="V3435" s="200">
        <f>TRUNC(('TARIFA ENTREGA A DIRECCION USD'!G3435-'TARIFA ENTREGA A DIRECCION USD'!D3435)/'TARIFA ENTREGA A DIRECCION USD'!D3435,3)</f>
        <v>0.97099999999999997</v>
      </c>
      <c r="X3435" s="142">
        <v>16.12</v>
      </c>
      <c r="Y3435" s="190">
        <v>3428</v>
      </c>
      <c r="Z3435" s="200">
        <v>0.55000000000000004</v>
      </c>
      <c r="AA3435" s="200">
        <v>0.13</v>
      </c>
      <c r="AB3435" s="200">
        <v>0.3</v>
      </c>
      <c r="AC3435" s="200">
        <v>0.85</v>
      </c>
      <c r="AL3435"/>
      <c r="AM3435"/>
      <c r="AN3435"/>
      <c r="AO3435"/>
      <c r="AP3435"/>
      <c r="AQ3435"/>
      <c r="AR3435"/>
      <c r="AS3435"/>
      <c r="AT3435"/>
      <c r="AU3435"/>
    </row>
    <row r="3436" spans="17:47" x14ac:dyDescent="0.2">
      <c r="Q3436" s="142">
        <f>TRUNC('TARIFA ENTREGA A DIRECCION USD'!D3437-'TARIFA ENTREGA A DIRECCION USD'!D3436,2)</f>
        <v>0.54</v>
      </c>
      <c r="R3436" s="190">
        <v>3429</v>
      </c>
      <c r="S3436" s="200">
        <f>TRUNC((('TARIFA ENTREGA A DIRECCION USD'!C3436-'TARIFA ENTREGA A DIRECCION USD'!D3436)/'TARIFA ENTREGA A DIRECCION USD'!D3436)+1,3)</f>
        <v>0.72399999999999998</v>
      </c>
      <c r="T3436" s="200">
        <f>TRUNC(('TARIFA ENTREGA A DIRECCION USD'!E3436-'TARIFA ENTREGA A DIRECCION USD'!D3436)/'TARIFA ENTREGA A DIRECCION USD'!D3436,3)</f>
        <v>0.26100000000000001</v>
      </c>
      <c r="U3436" s="200">
        <f>TRUNC(('TARIFA ENTREGA A DIRECCION USD'!F3436-'TARIFA ENTREGA A DIRECCION USD'!D3436)/'TARIFA ENTREGA A DIRECCION USD'!D3436,3)</f>
        <v>0.437</v>
      </c>
      <c r="V3436" s="200">
        <f>TRUNC(('TARIFA ENTREGA A DIRECCION USD'!G3436-'TARIFA ENTREGA A DIRECCION USD'!D3436)/'TARIFA ENTREGA A DIRECCION USD'!D3436,3)</f>
        <v>0.97099999999999997</v>
      </c>
      <c r="X3436" s="142">
        <v>16.12</v>
      </c>
      <c r="Y3436" s="190">
        <v>3429</v>
      </c>
      <c r="Z3436" s="200">
        <v>0.55000000000000004</v>
      </c>
      <c r="AA3436" s="200">
        <v>0.13</v>
      </c>
      <c r="AB3436" s="200">
        <v>0.3</v>
      </c>
      <c r="AC3436" s="200">
        <v>0.85</v>
      </c>
      <c r="AL3436"/>
      <c r="AM3436"/>
      <c r="AN3436"/>
      <c r="AO3436"/>
      <c r="AP3436"/>
      <c r="AQ3436"/>
      <c r="AR3436"/>
      <c r="AS3436"/>
      <c r="AT3436"/>
      <c r="AU3436"/>
    </row>
    <row r="3437" spans="17:47" x14ac:dyDescent="0.2">
      <c r="Q3437" s="142">
        <f>TRUNC('TARIFA ENTREGA A DIRECCION USD'!D3438-'TARIFA ENTREGA A DIRECCION USD'!D3437,2)</f>
        <v>0.54</v>
      </c>
      <c r="R3437" s="190">
        <v>3430</v>
      </c>
      <c r="S3437" s="200">
        <f>TRUNC((('TARIFA ENTREGA A DIRECCION USD'!C3437-'TARIFA ENTREGA A DIRECCION USD'!D3437)/'TARIFA ENTREGA A DIRECCION USD'!D3437)+1,3)</f>
        <v>0.72399999999999998</v>
      </c>
      <c r="T3437" s="200">
        <f>TRUNC(('TARIFA ENTREGA A DIRECCION USD'!E3437-'TARIFA ENTREGA A DIRECCION USD'!D3437)/'TARIFA ENTREGA A DIRECCION USD'!D3437,3)</f>
        <v>0.26100000000000001</v>
      </c>
      <c r="U3437" s="200">
        <f>TRUNC(('TARIFA ENTREGA A DIRECCION USD'!F3437-'TARIFA ENTREGA A DIRECCION USD'!D3437)/'TARIFA ENTREGA A DIRECCION USD'!D3437,3)</f>
        <v>0.437</v>
      </c>
      <c r="V3437" s="200">
        <f>TRUNC(('TARIFA ENTREGA A DIRECCION USD'!G3437-'TARIFA ENTREGA A DIRECCION USD'!D3437)/'TARIFA ENTREGA A DIRECCION USD'!D3437,3)</f>
        <v>0.97099999999999997</v>
      </c>
      <c r="X3437" s="142">
        <v>16.12</v>
      </c>
      <c r="Y3437" s="190">
        <v>3430</v>
      </c>
      <c r="Z3437" s="200">
        <v>0.55000000000000004</v>
      </c>
      <c r="AA3437" s="200">
        <v>0.13</v>
      </c>
      <c r="AB3437" s="200">
        <v>0.3</v>
      </c>
      <c r="AC3437" s="200">
        <v>0.85</v>
      </c>
      <c r="AL3437"/>
      <c r="AM3437"/>
      <c r="AN3437"/>
      <c r="AO3437"/>
      <c r="AP3437"/>
      <c r="AQ3437"/>
      <c r="AR3437"/>
      <c r="AS3437"/>
      <c r="AT3437"/>
      <c r="AU3437"/>
    </row>
    <row r="3438" spans="17:47" x14ac:dyDescent="0.2">
      <c r="Q3438" s="142">
        <f>TRUNC('TARIFA ENTREGA A DIRECCION USD'!D3439-'TARIFA ENTREGA A DIRECCION USD'!D3438,2)</f>
        <v>0.54</v>
      </c>
      <c r="R3438" s="190">
        <v>3431</v>
      </c>
      <c r="S3438" s="200">
        <f>TRUNC((('TARIFA ENTREGA A DIRECCION USD'!C3438-'TARIFA ENTREGA A DIRECCION USD'!D3438)/'TARIFA ENTREGA A DIRECCION USD'!D3438)+1,3)</f>
        <v>0.72399999999999998</v>
      </c>
      <c r="T3438" s="200">
        <f>TRUNC(('TARIFA ENTREGA A DIRECCION USD'!E3438-'TARIFA ENTREGA A DIRECCION USD'!D3438)/'TARIFA ENTREGA A DIRECCION USD'!D3438,3)</f>
        <v>0.26100000000000001</v>
      </c>
      <c r="U3438" s="200">
        <f>TRUNC(('TARIFA ENTREGA A DIRECCION USD'!F3438-'TARIFA ENTREGA A DIRECCION USD'!D3438)/'TARIFA ENTREGA A DIRECCION USD'!D3438,3)</f>
        <v>0.437</v>
      </c>
      <c r="V3438" s="200">
        <f>TRUNC(('TARIFA ENTREGA A DIRECCION USD'!G3438-'TARIFA ENTREGA A DIRECCION USD'!D3438)/'TARIFA ENTREGA A DIRECCION USD'!D3438,3)</f>
        <v>0.97099999999999997</v>
      </c>
      <c r="X3438" s="142">
        <v>16.12</v>
      </c>
      <c r="Y3438" s="190">
        <v>3431</v>
      </c>
      <c r="Z3438" s="200">
        <v>0.55000000000000004</v>
      </c>
      <c r="AA3438" s="200">
        <v>0.13</v>
      </c>
      <c r="AB3438" s="200">
        <v>0.3</v>
      </c>
      <c r="AC3438" s="200">
        <v>0.85</v>
      </c>
      <c r="AL3438"/>
      <c r="AM3438"/>
      <c r="AN3438"/>
      <c r="AO3438"/>
      <c r="AP3438"/>
      <c r="AQ3438"/>
      <c r="AR3438"/>
      <c r="AS3438"/>
      <c r="AT3438"/>
      <c r="AU3438"/>
    </row>
    <row r="3439" spans="17:47" x14ac:dyDescent="0.2">
      <c r="Q3439" s="142">
        <f>TRUNC('TARIFA ENTREGA A DIRECCION USD'!D3440-'TARIFA ENTREGA A DIRECCION USD'!D3439,2)</f>
        <v>0.54</v>
      </c>
      <c r="R3439" s="190">
        <v>3432</v>
      </c>
      <c r="S3439" s="200">
        <f>TRUNC((('TARIFA ENTREGA A DIRECCION USD'!C3439-'TARIFA ENTREGA A DIRECCION USD'!D3439)/'TARIFA ENTREGA A DIRECCION USD'!D3439)+1,3)</f>
        <v>0.72399999999999998</v>
      </c>
      <c r="T3439" s="200">
        <f>TRUNC(('TARIFA ENTREGA A DIRECCION USD'!E3439-'TARIFA ENTREGA A DIRECCION USD'!D3439)/'TARIFA ENTREGA A DIRECCION USD'!D3439,3)</f>
        <v>0.26100000000000001</v>
      </c>
      <c r="U3439" s="200">
        <f>TRUNC(('TARIFA ENTREGA A DIRECCION USD'!F3439-'TARIFA ENTREGA A DIRECCION USD'!D3439)/'TARIFA ENTREGA A DIRECCION USD'!D3439,3)</f>
        <v>0.437</v>
      </c>
      <c r="V3439" s="200">
        <f>TRUNC(('TARIFA ENTREGA A DIRECCION USD'!G3439-'TARIFA ENTREGA A DIRECCION USD'!D3439)/'TARIFA ENTREGA A DIRECCION USD'!D3439,3)</f>
        <v>0.97099999999999997</v>
      </c>
      <c r="X3439" s="142">
        <v>16.12</v>
      </c>
      <c r="Y3439" s="190">
        <v>3432</v>
      </c>
      <c r="Z3439" s="200">
        <v>0.55000000000000004</v>
      </c>
      <c r="AA3439" s="200">
        <v>0.13</v>
      </c>
      <c r="AB3439" s="200">
        <v>0.3</v>
      </c>
      <c r="AC3439" s="200">
        <v>0.85</v>
      </c>
      <c r="AL3439"/>
      <c r="AM3439"/>
      <c r="AN3439"/>
      <c r="AO3439"/>
      <c r="AP3439"/>
      <c r="AQ3439"/>
      <c r="AR3439"/>
      <c r="AS3439"/>
      <c r="AT3439"/>
      <c r="AU3439"/>
    </row>
    <row r="3440" spans="17:47" x14ac:dyDescent="0.2">
      <c r="Q3440" s="142">
        <f>TRUNC('TARIFA ENTREGA A DIRECCION USD'!D3441-'TARIFA ENTREGA A DIRECCION USD'!D3440,2)</f>
        <v>0.54</v>
      </c>
      <c r="R3440" s="190">
        <v>3433</v>
      </c>
      <c r="S3440" s="200">
        <f>TRUNC((('TARIFA ENTREGA A DIRECCION USD'!C3440-'TARIFA ENTREGA A DIRECCION USD'!D3440)/'TARIFA ENTREGA A DIRECCION USD'!D3440)+1,3)</f>
        <v>0.72399999999999998</v>
      </c>
      <c r="T3440" s="200">
        <f>TRUNC(('TARIFA ENTREGA A DIRECCION USD'!E3440-'TARIFA ENTREGA A DIRECCION USD'!D3440)/'TARIFA ENTREGA A DIRECCION USD'!D3440,3)</f>
        <v>0.26100000000000001</v>
      </c>
      <c r="U3440" s="200">
        <f>TRUNC(('TARIFA ENTREGA A DIRECCION USD'!F3440-'TARIFA ENTREGA A DIRECCION USD'!D3440)/'TARIFA ENTREGA A DIRECCION USD'!D3440,3)</f>
        <v>0.437</v>
      </c>
      <c r="V3440" s="200">
        <f>TRUNC(('TARIFA ENTREGA A DIRECCION USD'!G3440-'TARIFA ENTREGA A DIRECCION USD'!D3440)/'TARIFA ENTREGA A DIRECCION USD'!D3440,3)</f>
        <v>0.97099999999999997</v>
      </c>
      <c r="X3440" s="142">
        <v>16.12</v>
      </c>
      <c r="Y3440" s="190">
        <v>3433</v>
      </c>
      <c r="Z3440" s="200">
        <v>0.55000000000000004</v>
      </c>
      <c r="AA3440" s="200">
        <v>0.13</v>
      </c>
      <c r="AB3440" s="200">
        <v>0.3</v>
      </c>
      <c r="AC3440" s="200">
        <v>0.85</v>
      </c>
      <c r="AL3440"/>
      <c r="AM3440"/>
      <c r="AN3440"/>
      <c r="AO3440"/>
      <c r="AP3440"/>
      <c r="AQ3440"/>
      <c r="AR3440"/>
      <c r="AS3440"/>
      <c r="AT3440"/>
      <c r="AU3440"/>
    </row>
    <row r="3441" spans="17:47" x14ac:dyDescent="0.2">
      <c r="Q3441" s="142">
        <f>TRUNC('TARIFA ENTREGA A DIRECCION USD'!D3442-'TARIFA ENTREGA A DIRECCION USD'!D3441,2)</f>
        <v>0.54</v>
      </c>
      <c r="R3441" s="190">
        <v>3434</v>
      </c>
      <c r="S3441" s="200">
        <f>TRUNC((('TARIFA ENTREGA A DIRECCION USD'!C3441-'TARIFA ENTREGA A DIRECCION USD'!D3441)/'TARIFA ENTREGA A DIRECCION USD'!D3441)+1,3)</f>
        <v>0.72399999999999998</v>
      </c>
      <c r="T3441" s="200">
        <f>TRUNC(('TARIFA ENTREGA A DIRECCION USD'!E3441-'TARIFA ENTREGA A DIRECCION USD'!D3441)/'TARIFA ENTREGA A DIRECCION USD'!D3441,3)</f>
        <v>0.26100000000000001</v>
      </c>
      <c r="U3441" s="200">
        <f>TRUNC(('TARIFA ENTREGA A DIRECCION USD'!F3441-'TARIFA ENTREGA A DIRECCION USD'!D3441)/'TARIFA ENTREGA A DIRECCION USD'!D3441,3)</f>
        <v>0.437</v>
      </c>
      <c r="V3441" s="200">
        <f>TRUNC(('TARIFA ENTREGA A DIRECCION USD'!G3441-'TARIFA ENTREGA A DIRECCION USD'!D3441)/'TARIFA ENTREGA A DIRECCION USD'!D3441,3)</f>
        <v>0.97099999999999997</v>
      </c>
      <c r="X3441" s="142">
        <v>16.12</v>
      </c>
      <c r="Y3441" s="190">
        <v>3434</v>
      </c>
      <c r="Z3441" s="200">
        <v>0.55000000000000004</v>
      </c>
      <c r="AA3441" s="200">
        <v>0.13</v>
      </c>
      <c r="AB3441" s="200">
        <v>0.3</v>
      </c>
      <c r="AC3441" s="200">
        <v>0.85</v>
      </c>
      <c r="AL3441"/>
      <c r="AM3441"/>
      <c r="AN3441"/>
      <c r="AO3441"/>
      <c r="AP3441"/>
      <c r="AQ3441"/>
      <c r="AR3441"/>
      <c r="AS3441"/>
      <c r="AT3441"/>
      <c r="AU3441"/>
    </row>
    <row r="3442" spans="17:47" x14ac:dyDescent="0.2">
      <c r="Q3442" s="142">
        <f>TRUNC('TARIFA ENTREGA A DIRECCION USD'!D3443-'TARIFA ENTREGA A DIRECCION USD'!D3442,2)</f>
        <v>0.54</v>
      </c>
      <c r="R3442" s="190">
        <v>3435</v>
      </c>
      <c r="S3442" s="200">
        <f>TRUNC((('TARIFA ENTREGA A DIRECCION USD'!C3442-'TARIFA ENTREGA A DIRECCION USD'!D3442)/'TARIFA ENTREGA A DIRECCION USD'!D3442)+1,3)</f>
        <v>0.72399999999999998</v>
      </c>
      <c r="T3442" s="200">
        <f>TRUNC(('TARIFA ENTREGA A DIRECCION USD'!E3442-'TARIFA ENTREGA A DIRECCION USD'!D3442)/'TARIFA ENTREGA A DIRECCION USD'!D3442,3)</f>
        <v>0.26100000000000001</v>
      </c>
      <c r="U3442" s="200">
        <f>TRUNC(('TARIFA ENTREGA A DIRECCION USD'!F3442-'TARIFA ENTREGA A DIRECCION USD'!D3442)/'TARIFA ENTREGA A DIRECCION USD'!D3442,3)</f>
        <v>0.437</v>
      </c>
      <c r="V3442" s="200">
        <f>TRUNC(('TARIFA ENTREGA A DIRECCION USD'!G3442-'TARIFA ENTREGA A DIRECCION USD'!D3442)/'TARIFA ENTREGA A DIRECCION USD'!D3442,3)</f>
        <v>0.97099999999999997</v>
      </c>
      <c r="X3442" s="142">
        <v>16.12</v>
      </c>
      <c r="Y3442" s="190">
        <v>3435</v>
      </c>
      <c r="Z3442" s="200">
        <v>0.55000000000000004</v>
      </c>
      <c r="AA3442" s="200">
        <v>0.13</v>
      </c>
      <c r="AB3442" s="200">
        <v>0.3</v>
      </c>
      <c r="AC3442" s="200">
        <v>0.85</v>
      </c>
      <c r="AL3442"/>
      <c r="AM3442"/>
      <c r="AN3442"/>
      <c r="AO3442"/>
      <c r="AP3442"/>
      <c r="AQ3442"/>
      <c r="AR3442"/>
      <c r="AS3442"/>
      <c r="AT3442"/>
      <c r="AU3442"/>
    </row>
    <row r="3443" spans="17:47" x14ac:dyDescent="0.2">
      <c r="Q3443" s="142">
        <f>TRUNC('TARIFA ENTREGA A DIRECCION USD'!D3444-'TARIFA ENTREGA A DIRECCION USD'!D3443,2)</f>
        <v>0.54</v>
      </c>
      <c r="R3443" s="190">
        <v>3436</v>
      </c>
      <c r="S3443" s="200">
        <f>TRUNC((('TARIFA ENTREGA A DIRECCION USD'!C3443-'TARIFA ENTREGA A DIRECCION USD'!D3443)/'TARIFA ENTREGA A DIRECCION USD'!D3443)+1,3)</f>
        <v>0.72399999999999998</v>
      </c>
      <c r="T3443" s="200">
        <f>TRUNC(('TARIFA ENTREGA A DIRECCION USD'!E3443-'TARIFA ENTREGA A DIRECCION USD'!D3443)/'TARIFA ENTREGA A DIRECCION USD'!D3443,3)</f>
        <v>0.26100000000000001</v>
      </c>
      <c r="U3443" s="200">
        <f>TRUNC(('TARIFA ENTREGA A DIRECCION USD'!F3443-'TARIFA ENTREGA A DIRECCION USD'!D3443)/'TARIFA ENTREGA A DIRECCION USD'!D3443,3)</f>
        <v>0.437</v>
      </c>
      <c r="V3443" s="200">
        <f>TRUNC(('TARIFA ENTREGA A DIRECCION USD'!G3443-'TARIFA ENTREGA A DIRECCION USD'!D3443)/'TARIFA ENTREGA A DIRECCION USD'!D3443,3)</f>
        <v>0.97099999999999997</v>
      </c>
      <c r="X3443" s="142">
        <v>16.12</v>
      </c>
      <c r="Y3443" s="190">
        <v>3436</v>
      </c>
      <c r="Z3443" s="200">
        <v>0.55000000000000004</v>
      </c>
      <c r="AA3443" s="200">
        <v>0.13</v>
      </c>
      <c r="AB3443" s="200">
        <v>0.3</v>
      </c>
      <c r="AC3443" s="200">
        <v>0.85</v>
      </c>
      <c r="AL3443"/>
      <c r="AM3443"/>
      <c r="AN3443"/>
      <c r="AO3443"/>
      <c r="AP3443"/>
      <c r="AQ3443"/>
      <c r="AR3443"/>
      <c r="AS3443"/>
      <c r="AT3443"/>
      <c r="AU3443"/>
    </row>
    <row r="3444" spans="17:47" x14ac:dyDescent="0.2">
      <c r="Q3444" s="142">
        <f>TRUNC('TARIFA ENTREGA A DIRECCION USD'!D3445-'TARIFA ENTREGA A DIRECCION USD'!D3444,2)</f>
        <v>0.54</v>
      </c>
      <c r="R3444" s="190">
        <v>3437</v>
      </c>
      <c r="S3444" s="200">
        <f>TRUNC((('TARIFA ENTREGA A DIRECCION USD'!C3444-'TARIFA ENTREGA A DIRECCION USD'!D3444)/'TARIFA ENTREGA A DIRECCION USD'!D3444)+1,3)</f>
        <v>0.72399999999999998</v>
      </c>
      <c r="T3444" s="200">
        <f>TRUNC(('TARIFA ENTREGA A DIRECCION USD'!E3444-'TARIFA ENTREGA A DIRECCION USD'!D3444)/'TARIFA ENTREGA A DIRECCION USD'!D3444,3)</f>
        <v>0.26100000000000001</v>
      </c>
      <c r="U3444" s="200">
        <f>TRUNC(('TARIFA ENTREGA A DIRECCION USD'!F3444-'TARIFA ENTREGA A DIRECCION USD'!D3444)/'TARIFA ENTREGA A DIRECCION USD'!D3444,3)</f>
        <v>0.437</v>
      </c>
      <c r="V3444" s="200">
        <f>TRUNC(('TARIFA ENTREGA A DIRECCION USD'!G3444-'TARIFA ENTREGA A DIRECCION USD'!D3444)/'TARIFA ENTREGA A DIRECCION USD'!D3444,3)</f>
        <v>0.97099999999999997</v>
      </c>
      <c r="X3444" s="142">
        <v>16.12</v>
      </c>
      <c r="Y3444" s="190">
        <v>3437</v>
      </c>
      <c r="Z3444" s="200">
        <v>0.55000000000000004</v>
      </c>
      <c r="AA3444" s="200">
        <v>0.13</v>
      </c>
      <c r="AB3444" s="200">
        <v>0.3</v>
      </c>
      <c r="AC3444" s="200">
        <v>0.85</v>
      </c>
      <c r="AL3444"/>
      <c r="AM3444"/>
      <c r="AN3444"/>
      <c r="AO3444"/>
      <c r="AP3444"/>
      <c r="AQ3444"/>
      <c r="AR3444"/>
      <c r="AS3444"/>
      <c r="AT3444"/>
      <c r="AU3444"/>
    </row>
    <row r="3445" spans="17:47" x14ac:dyDescent="0.2">
      <c r="Q3445" s="142">
        <f>TRUNC('TARIFA ENTREGA A DIRECCION USD'!D3446-'TARIFA ENTREGA A DIRECCION USD'!D3445,2)</f>
        <v>0.54</v>
      </c>
      <c r="R3445" s="190">
        <v>3438</v>
      </c>
      <c r="S3445" s="200">
        <f>TRUNC((('TARIFA ENTREGA A DIRECCION USD'!C3445-'TARIFA ENTREGA A DIRECCION USD'!D3445)/'TARIFA ENTREGA A DIRECCION USD'!D3445)+1,3)</f>
        <v>0.72399999999999998</v>
      </c>
      <c r="T3445" s="200">
        <f>TRUNC(('TARIFA ENTREGA A DIRECCION USD'!E3445-'TARIFA ENTREGA A DIRECCION USD'!D3445)/'TARIFA ENTREGA A DIRECCION USD'!D3445,3)</f>
        <v>0.26100000000000001</v>
      </c>
      <c r="U3445" s="200">
        <f>TRUNC(('TARIFA ENTREGA A DIRECCION USD'!F3445-'TARIFA ENTREGA A DIRECCION USD'!D3445)/'TARIFA ENTREGA A DIRECCION USD'!D3445,3)</f>
        <v>0.437</v>
      </c>
      <c r="V3445" s="200">
        <f>TRUNC(('TARIFA ENTREGA A DIRECCION USD'!G3445-'TARIFA ENTREGA A DIRECCION USD'!D3445)/'TARIFA ENTREGA A DIRECCION USD'!D3445,3)</f>
        <v>0.97099999999999997</v>
      </c>
      <c r="X3445" s="142">
        <v>16.12</v>
      </c>
      <c r="Y3445" s="190">
        <v>3438</v>
      </c>
      <c r="Z3445" s="200">
        <v>0.55000000000000004</v>
      </c>
      <c r="AA3445" s="200">
        <v>0.13</v>
      </c>
      <c r="AB3445" s="200">
        <v>0.3</v>
      </c>
      <c r="AC3445" s="200">
        <v>0.85</v>
      </c>
      <c r="AL3445"/>
      <c r="AM3445"/>
      <c r="AN3445"/>
      <c r="AO3445"/>
      <c r="AP3445"/>
      <c r="AQ3445"/>
      <c r="AR3445"/>
      <c r="AS3445"/>
      <c r="AT3445"/>
      <c r="AU3445"/>
    </row>
    <row r="3446" spans="17:47" x14ac:dyDescent="0.2">
      <c r="Q3446" s="142">
        <f>TRUNC('TARIFA ENTREGA A DIRECCION USD'!D3447-'TARIFA ENTREGA A DIRECCION USD'!D3446,2)</f>
        <v>0.54</v>
      </c>
      <c r="R3446" s="190">
        <v>3439</v>
      </c>
      <c r="S3446" s="200">
        <f>TRUNC((('TARIFA ENTREGA A DIRECCION USD'!C3446-'TARIFA ENTREGA A DIRECCION USD'!D3446)/'TARIFA ENTREGA A DIRECCION USD'!D3446)+1,3)</f>
        <v>0.72399999999999998</v>
      </c>
      <c r="T3446" s="200">
        <f>TRUNC(('TARIFA ENTREGA A DIRECCION USD'!E3446-'TARIFA ENTREGA A DIRECCION USD'!D3446)/'TARIFA ENTREGA A DIRECCION USD'!D3446,3)</f>
        <v>0.26100000000000001</v>
      </c>
      <c r="U3446" s="200">
        <f>TRUNC(('TARIFA ENTREGA A DIRECCION USD'!F3446-'TARIFA ENTREGA A DIRECCION USD'!D3446)/'TARIFA ENTREGA A DIRECCION USD'!D3446,3)</f>
        <v>0.437</v>
      </c>
      <c r="V3446" s="200">
        <f>TRUNC(('TARIFA ENTREGA A DIRECCION USD'!G3446-'TARIFA ENTREGA A DIRECCION USD'!D3446)/'TARIFA ENTREGA A DIRECCION USD'!D3446,3)</f>
        <v>0.97099999999999997</v>
      </c>
      <c r="X3446" s="142">
        <v>16.12</v>
      </c>
      <c r="Y3446" s="190">
        <v>3439</v>
      </c>
      <c r="Z3446" s="200">
        <v>0.55000000000000004</v>
      </c>
      <c r="AA3446" s="200">
        <v>0.13</v>
      </c>
      <c r="AB3446" s="200">
        <v>0.3</v>
      </c>
      <c r="AC3446" s="200">
        <v>0.85</v>
      </c>
      <c r="AL3446"/>
      <c r="AM3446"/>
      <c r="AN3446"/>
      <c r="AO3446"/>
      <c r="AP3446"/>
      <c r="AQ3446"/>
      <c r="AR3446"/>
      <c r="AS3446"/>
      <c r="AT3446"/>
      <c r="AU3446"/>
    </row>
    <row r="3447" spans="17:47" x14ac:dyDescent="0.2">
      <c r="Q3447" s="142">
        <f>TRUNC('TARIFA ENTREGA A DIRECCION USD'!D3448-'TARIFA ENTREGA A DIRECCION USD'!D3447,2)</f>
        <v>0.54</v>
      </c>
      <c r="R3447" s="190">
        <v>3440</v>
      </c>
      <c r="S3447" s="200">
        <f>TRUNC((('TARIFA ENTREGA A DIRECCION USD'!C3447-'TARIFA ENTREGA A DIRECCION USD'!D3447)/'TARIFA ENTREGA A DIRECCION USD'!D3447)+1,3)</f>
        <v>0.72399999999999998</v>
      </c>
      <c r="T3447" s="200">
        <f>TRUNC(('TARIFA ENTREGA A DIRECCION USD'!E3447-'TARIFA ENTREGA A DIRECCION USD'!D3447)/'TARIFA ENTREGA A DIRECCION USD'!D3447,3)</f>
        <v>0.26100000000000001</v>
      </c>
      <c r="U3447" s="200">
        <f>TRUNC(('TARIFA ENTREGA A DIRECCION USD'!F3447-'TARIFA ENTREGA A DIRECCION USD'!D3447)/'TARIFA ENTREGA A DIRECCION USD'!D3447,3)</f>
        <v>0.437</v>
      </c>
      <c r="V3447" s="200">
        <f>TRUNC(('TARIFA ENTREGA A DIRECCION USD'!G3447-'TARIFA ENTREGA A DIRECCION USD'!D3447)/'TARIFA ENTREGA A DIRECCION USD'!D3447,3)</f>
        <v>0.97099999999999997</v>
      </c>
      <c r="X3447" s="142">
        <v>16.12</v>
      </c>
      <c r="Y3447" s="190">
        <v>3440</v>
      </c>
      <c r="Z3447" s="200">
        <v>0.55000000000000004</v>
      </c>
      <c r="AA3447" s="200">
        <v>0.13</v>
      </c>
      <c r="AB3447" s="200">
        <v>0.3</v>
      </c>
      <c r="AC3447" s="200">
        <v>0.85</v>
      </c>
      <c r="AL3447"/>
      <c r="AM3447"/>
      <c r="AN3447"/>
      <c r="AO3447"/>
      <c r="AP3447"/>
      <c r="AQ3447"/>
      <c r="AR3447"/>
      <c r="AS3447"/>
      <c r="AT3447"/>
      <c r="AU3447"/>
    </row>
    <row r="3448" spans="17:47" x14ac:dyDescent="0.2">
      <c r="Q3448" s="142">
        <f>TRUNC('TARIFA ENTREGA A DIRECCION USD'!D3449-'TARIFA ENTREGA A DIRECCION USD'!D3448,2)</f>
        <v>0.54</v>
      </c>
      <c r="R3448" s="190">
        <v>3441</v>
      </c>
      <c r="S3448" s="200">
        <f>TRUNC((('TARIFA ENTREGA A DIRECCION USD'!C3448-'TARIFA ENTREGA A DIRECCION USD'!D3448)/'TARIFA ENTREGA A DIRECCION USD'!D3448)+1,3)</f>
        <v>0.72399999999999998</v>
      </c>
      <c r="T3448" s="200">
        <f>TRUNC(('TARIFA ENTREGA A DIRECCION USD'!E3448-'TARIFA ENTREGA A DIRECCION USD'!D3448)/'TARIFA ENTREGA A DIRECCION USD'!D3448,3)</f>
        <v>0.26100000000000001</v>
      </c>
      <c r="U3448" s="200">
        <f>TRUNC(('TARIFA ENTREGA A DIRECCION USD'!F3448-'TARIFA ENTREGA A DIRECCION USD'!D3448)/'TARIFA ENTREGA A DIRECCION USD'!D3448,3)</f>
        <v>0.437</v>
      </c>
      <c r="V3448" s="200">
        <f>TRUNC(('TARIFA ENTREGA A DIRECCION USD'!G3448-'TARIFA ENTREGA A DIRECCION USD'!D3448)/'TARIFA ENTREGA A DIRECCION USD'!D3448,3)</f>
        <v>0.97099999999999997</v>
      </c>
      <c r="X3448" s="142">
        <v>16.12</v>
      </c>
      <c r="Y3448" s="190">
        <v>3441</v>
      </c>
      <c r="Z3448" s="200">
        <v>0.55000000000000004</v>
      </c>
      <c r="AA3448" s="200">
        <v>0.13</v>
      </c>
      <c r="AB3448" s="200">
        <v>0.3</v>
      </c>
      <c r="AC3448" s="200">
        <v>0.85</v>
      </c>
      <c r="AL3448"/>
      <c r="AM3448"/>
      <c r="AN3448"/>
      <c r="AO3448"/>
      <c r="AP3448"/>
      <c r="AQ3448"/>
      <c r="AR3448"/>
      <c r="AS3448"/>
      <c r="AT3448"/>
      <c r="AU3448"/>
    </row>
    <row r="3449" spans="17:47" x14ac:dyDescent="0.2">
      <c r="Q3449" s="142">
        <f>TRUNC('TARIFA ENTREGA A DIRECCION USD'!D3450-'TARIFA ENTREGA A DIRECCION USD'!D3449,2)</f>
        <v>0.54</v>
      </c>
      <c r="R3449" s="190">
        <v>3442</v>
      </c>
      <c r="S3449" s="200">
        <f>TRUNC((('TARIFA ENTREGA A DIRECCION USD'!C3449-'TARIFA ENTREGA A DIRECCION USD'!D3449)/'TARIFA ENTREGA A DIRECCION USD'!D3449)+1,3)</f>
        <v>0.72399999999999998</v>
      </c>
      <c r="T3449" s="200">
        <f>TRUNC(('TARIFA ENTREGA A DIRECCION USD'!E3449-'TARIFA ENTREGA A DIRECCION USD'!D3449)/'TARIFA ENTREGA A DIRECCION USD'!D3449,3)</f>
        <v>0.26100000000000001</v>
      </c>
      <c r="U3449" s="200">
        <f>TRUNC(('TARIFA ENTREGA A DIRECCION USD'!F3449-'TARIFA ENTREGA A DIRECCION USD'!D3449)/'TARIFA ENTREGA A DIRECCION USD'!D3449,3)</f>
        <v>0.437</v>
      </c>
      <c r="V3449" s="200">
        <f>TRUNC(('TARIFA ENTREGA A DIRECCION USD'!G3449-'TARIFA ENTREGA A DIRECCION USD'!D3449)/'TARIFA ENTREGA A DIRECCION USD'!D3449,3)</f>
        <v>0.97099999999999997</v>
      </c>
      <c r="X3449" s="142">
        <v>16.12</v>
      </c>
      <c r="Y3449" s="190">
        <v>3442</v>
      </c>
      <c r="Z3449" s="200">
        <v>0.55000000000000004</v>
      </c>
      <c r="AA3449" s="200">
        <v>0.13</v>
      </c>
      <c r="AB3449" s="200">
        <v>0.3</v>
      </c>
      <c r="AC3449" s="200">
        <v>0.85</v>
      </c>
      <c r="AL3449"/>
      <c r="AM3449"/>
      <c r="AN3449"/>
      <c r="AO3449"/>
      <c r="AP3449"/>
      <c r="AQ3449"/>
      <c r="AR3449"/>
      <c r="AS3449"/>
      <c r="AT3449"/>
      <c r="AU3449"/>
    </row>
    <row r="3450" spans="17:47" x14ac:dyDescent="0.2">
      <c r="Q3450" s="142">
        <f>TRUNC('TARIFA ENTREGA A DIRECCION USD'!D3451-'TARIFA ENTREGA A DIRECCION USD'!D3450,2)</f>
        <v>0.54</v>
      </c>
      <c r="R3450" s="190">
        <v>3443</v>
      </c>
      <c r="S3450" s="200">
        <f>TRUNC((('TARIFA ENTREGA A DIRECCION USD'!C3450-'TARIFA ENTREGA A DIRECCION USD'!D3450)/'TARIFA ENTREGA A DIRECCION USD'!D3450)+1,3)</f>
        <v>0.72399999999999998</v>
      </c>
      <c r="T3450" s="200">
        <f>TRUNC(('TARIFA ENTREGA A DIRECCION USD'!E3450-'TARIFA ENTREGA A DIRECCION USD'!D3450)/'TARIFA ENTREGA A DIRECCION USD'!D3450,3)</f>
        <v>0.26100000000000001</v>
      </c>
      <c r="U3450" s="200">
        <f>TRUNC(('TARIFA ENTREGA A DIRECCION USD'!F3450-'TARIFA ENTREGA A DIRECCION USD'!D3450)/'TARIFA ENTREGA A DIRECCION USD'!D3450,3)</f>
        <v>0.437</v>
      </c>
      <c r="V3450" s="200">
        <f>TRUNC(('TARIFA ENTREGA A DIRECCION USD'!G3450-'TARIFA ENTREGA A DIRECCION USD'!D3450)/'TARIFA ENTREGA A DIRECCION USD'!D3450,3)</f>
        <v>0.97099999999999997</v>
      </c>
      <c r="X3450" s="142">
        <v>16.12</v>
      </c>
      <c r="Y3450" s="190">
        <v>3443</v>
      </c>
      <c r="Z3450" s="200">
        <v>0.55000000000000004</v>
      </c>
      <c r="AA3450" s="200">
        <v>0.13</v>
      </c>
      <c r="AB3450" s="200">
        <v>0.3</v>
      </c>
      <c r="AC3450" s="200">
        <v>0.85</v>
      </c>
      <c r="AL3450"/>
      <c r="AM3450"/>
      <c r="AN3450"/>
      <c r="AO3450"/>
      <c r="AP3450"/>
      <c r="AQ3450"/>
      <c r="AR3450"/>
      <c r="AS3450"/>
      <c r="AT3450"/>
      <c r="AU3450"/>
    </row>
    <row r="3451" spans="17:47" x14ac:dyDescent="0.2">
      <c r="Q3451" s="142">
        <f>TRUNC('TARIFA ENTREGA A DIRECCION USD'!D3452-'TARIFA ENTREGA A DIRECCION USD'!D3451,2)</f>
        <v>0.54</v>
      </c>
      <c r="R3451" s="190">
        <v>3444</v>
      </c>
      <c r="S3451" s="200">
        <f>TRUNC((('TARIFA ENTREGA A DIRECCION USD'!C3451-'TARIFA ENTREGA A DIRECCION USD'!D3451)/'TARIFA ENTREGA A DIRECCION USD'!D3451)+1,3)</f>
        <v>0.72399999999999998</v>
      </c>
      <c r="T3451" s="200">
        <f>TRUNC(('TARIFA ENTREGA A DIRECCION USD'!E3451-'TARIFA ENTREGA A DIRECCION USD'!D3451)/'TARIFA ENTREGA A DIRECCION USD'!D3451,3)</f>
        <v>0.26100000000000001</v>
      </c>
      <c r="U3451" s="200">
        <f>TRUNC(('TARIFA ENTREGA A DIRECCION USD'!F3451-'TARIFA ENTREGA A DIRECCION USD'!D3451)/'TARIFA ENTREGA A DIRECCION USD'!D3451,3)</f>
        <v>0.437</v>
      </c>
      <c r="V3451" s="200">
        <f>TRUNC(('TARIFA ENTREGA A DIRECCION USD'!G3451-'TARIFA ENTREGA A DIRECCION USD'!D3451)/'TARIFA ENTREGA A DIRECCION USD'!D3451,3)</f>
        <v>0.97099999999999997</v>
      </c>
      <c r="X3451" s="142">
        <v>16.12</v>
      </c>
      <c r="Y3451" s="190">
        <v>3444</v>
      </c>
      <c r="Z3451" s="200">
        <v>0.55000000000000004</v>
      </c>
      <c r="AA3451" s="200">
        <v>0.13</v>
      </c>
      <c r="AB3451" s="200">
        <v>0.3</v>
      </c>
      <c r="AC3451" s="200">
        <v>0.85</v>
      </c>
      <c r="AL3451"/>
      <c r="AM3451"/>
      <c r="AN3451"/>
      <c r="AO3451"/>
      <c r="AP3451"/>
      <c r="AQ3451"/>
      <c r="AR3451"/>
      <c r="AS3451"/>
      <c r="AT3451"/>
      <c r="AU3451"/>
    </row>
    <row r="3452" spans="17:47" x14ac:dyDescent="0.2">
      <c r="Q3452" s="142">
        <f>TRUNC('TARIFA ENTREGA A DIRECCION USD'!D3453-'TARIFA ENTREGA A DIRECCION USD'!D3452,2)</f>
        <v>0.54</v>
      </c>
      <c r="R3452" s="190">
        <v>3445</v>
      </c>
      <c r="S3452" s="200">
        <f>TRUNC((('TARIFA ENTREGA A DIRECCION USD'!C3452-'TARIFA ENTREGA A DIRECCION USD'!D3452)/'TARIFA ENTREGA A DIRECCION USD'!D3452)+1,3)</f>
        <v>0.72399999999999998</v>
      </c>
      <c r="T3452" s="200">
        <f>TRUNC(('TARIFA ENTREGA A DIRECCION USD'!E3452-'TARIFA ENTREGA A DIRECCION USD'!D3452)/'TARIFA ENTREGA A DIRECCION USD'!D3452,3)</f>
        <v>0.26100000000000001</v>
      </c>
      <c r="U3452" s="200">
        <f>TRUNC(('TARIFA ENTREGA A DIRECCION USD'!F3452-'TARIFA ENTREGA A DIRECCION USD'!D3452)/'TARIFA ENTREGA A DIRECCION USD'!D3452,3)</f>
        <v>0.437</v>
      </c>
      <c r="V3452" s="200">
        <f>TRUNC(('TARIFA ENTREGA A DIRECCION USD'!G3452-'TARIFA ENTREGA A DIRECCION USD'!D3452)/'TARIFA ENTREGA A DIRECCION USD'!D3452,3)</f>
        <v>0.97099999999999997</v>
      </c>
      <c r="X3452" s="142">
        <v>16.12</v>
      </c>
      <c r="Y3452" s="190">
        <v>3445</v>
      </c>
      <c r="Z3452" s="200">
        <v>0.55000000000000004</v>
      </c>
      <c r="AA3452" s="200">
        <v>0.13</v>
      </c>
      <c r="AB3452" s="200">
        <v>0.3</v>
      </c>
      <c r="AC3452" s="200">
        <v>0.85</v>
      </c>
      <c r="AL3452"/>
      <c r="AM3452"/>
      <c r="AN3452"/>
      <c r="AO3452"/>
      <c r="AP3452"/>
      <c r="AQ3452"/>
      <c r="AR3452"/>
      <c r="AS3452"/>
      <c r="AT3452"/>
      <c r="AU3452"/>
    </row>
    <row r="3453" spans="17:47" x14ac:dyDescent="0.2">
      <c r="Q3453" s="142">
        <f>TRUNC('TARIFA ENTREGA A DIRECCION USD'!D3454-'TARIFA ENTREGA A DIRECCION USD'!D3453,2)</f>
        <v>0.54</v>
      </c>
      <c r="R3453" s="190">
        <v>3446</v>
      </c>
      <c r="S3453" s="200">
        <f>TRUNC((('TARIFA ENTREGA A DIRECCION USD'!C3453-'TARIFA ENTREGA A DIRECCION USD'!D3453)/'TARIFA ENTREGA A DIRECCION USD'!D3453)+1,3)</f>
        <v>0.72399999999999998</v>
      </c>
      <c r="T3453" s="200">
        <f>TRUNC(('TARIFA ENTREGA A DIRECCION USD'!E3453-'TARIFA ENTREGA A DIRECCION USD'!D3453)/'TARIFA ENTREGA A DIRECCION USD'!D3453,3)</f>
        <v>0.26100000000000001</v>
      </c>
      <c r="U3453" s="200">
        <f>TRUNC(('TARIFA ENTREGA A DIRECCION USD'!F3453-'TARIFA ENTREGA A DIRECCION USD'!D3453)/'TARIFA ENTREGA A DIRECCION USD'!D3453,3)</f>
        <v>0.437</v>
      </c>
      <c r="V3453" s="200">
        <f>TRUNC(('TARIFA ENTREGA A DIRECCION USD'!G3453-'TARIFA ENTREGA A DIRECCION USD'!D3453)/'TARIFA ENTREGA A DIRECCION USD'!D3453,3)</f>
        <v>0.97099999999999997</v>
      </c>
      <c r="X3453" s="142">
        <v>16.12</v>
      </c>
      <c r="Y3453" s="190">
        <v>3446</v>
      </c>
      <c r="Z3453" s="200">
        <v>0.55000000000000004</v>
      </c>
      <c r="AA3453" s="200">
        <v>0.13</v>
      </c>
      <c r="AB3453" s="200">
        <v>0.3</v>
      </c>
      <c r="AC3453" s="200">
        <v>0.85</v>
      </c>
      <c r="AL3453"/>
      <c r="AM3453"/>
      <c r="AN3453"/>
      <c r="AO3453"/>
      <c r="AP3453"/>
      <c r="AQ3453"/>
      <c r="AR3453"/>
      <c r="AS3453"/>
      <c r="AT3453"/>
      <c r="AU3453"/>
    </row>
    <row r="3454" spans="17:47" x14ac:dyDescent="0.2">
      <c r="Q3454" s="142">
        <f>TRUNC('TARIFA ENTREGA A DIRECCION USD'!D3455-'TARIFA ENTREGA A DIRECCION USD'!D3454,2)</f>
        <v>0.54</v>
      </c>
      <c r="R3454" s="190">
        <v>3447</v>
      </c>
      <c r="S3454" s="200">
        <f>TRUNC((('TARIFA ENTREGA A DIRECCION USD'!C3454-'TARIFA ENTREGA A DIRECCION USD'!D3454)/'TARIFA ENTREGA A DIRECCION USD'!D3454)+1,3)</f>
        <v>0.72399999999999998</v>
      </c>
      <c r="T3454" s="200">
        <f>TRUNC(('TARIFA ENTREGA A DIRECCION USD'!E3454-'TARIFA ENTREGA A DIRECCION USD'!D3454)/'TARIFA ENTREGA A DIRECCION USD'!D3454,3)</f>
        <v>0.26100000000000001</v>
      </c>
      <c r="U3454" s="200">
        <f>TRUNC(('TARIFA ENTREGA A DIRECCION USD'!F3454-'TARIFA ENTREGA A DIRECCION USD'!D3454)/'TARIFA ENTREGA A DIRECCION USD'!D3454,3)</f>
        <v>0.437</v>
      </c>
      <c r="V3454" s="200">
        <f>TRUNC(('TARIFA ENTREGA A DIRECCION USD'!G3454-'TARIFA ENTREGA A DIRECCION USD'!D3454)/'TARIFA ENTREGA A DIRECCION USD'!D3454,3)</f>
        <v>0.97099999999999997</v>
      </c>
      <c r="X3454" s="142">
        <v>16.12</v>
      </c>
      <c r="Y3454" s="190">
        <v>3447</v>
      </c>
      <c r="Z3454" s="200">
        <v>0.55000000000000004</v>
      </c>
      <c r="AA3454" s="200">
        <v>0.13</v>
      </c>
      <c r="AB3454" s="200">
        <v>0.3</v>
      </c>
      <c r="AC3454" s="200">
        <v>0.85</v>
      </c>
      <c r="AL3454"/>
      <c r="AM3454"/>
      <c r="AN3454"/>
      <c r="AO3454"/>
      <c r="AP3454"/>
      <c r="AQ3454"/>
      <c r="AR3454"/>
      <c r="AS3454"/>
      <c r="AT3454"/>
      <c r="AU3454"/>
    </row>
    <row r="3455" spans="17:47" x14ac:dyDescent="0.2">
      <c r="Q3455" s="142">
        <f>TRUNC('TARIFA ENTREGA A DIRECCION USD'!D3456-'TARIFA ENTREGA A DIRECCION USD'!D3455,2)</f>
        <v>0.54</v>
      </c>
      <c r="R3455" s="190">
        <v>3448</v>
      </c>
      <c r="S3455" s="200">
        <f>TRUNC((('TARIFA ENTREGA A DIRECCION USD'!C3455-'TARIFA ENTREGA A DIRECCION USD'!D3455)/'TARIFA ENTREGA A DIRECCION USD'!D3455)+1,3)</f>
        <v>0.72399999999999998</v>
      </c>
      <c r="T3455" s="200">
        <f>TRUNC(('TARIFA ENTREGA A DIRECCION USD'!E3455-'TARIFA ENTREGA A DIRECCION USD'!D3455)/'TARIFA ENTREGA A DIRECCION USD'!D3455,3)</f>
        <v>0.26100000000000001</v>
      </c>
      <c r="U3455" s="200">
        <f>TRUNC(('TARIFA ENTREGA A DIRECCION USD'!F3455-'TARIFA ENTREGA A DIRECCION USD'!D3455)/'TARIFA ENTREGA A DIRECCION USD'!D3455,3)</f>
        <v>0.437</v>
      </c>
      <c r="V3455" s="200">
        <f>TRUNC(('TARIFA ENTREGA A DIRECCION USD'!G3455-'TARIFA ENTREGA A DIRECCION USD'!D3455)/'TARIFA ENTREGA A DIRECCION USD'!D3455,3)</f>
        <v>0.97099999999999997</v>
      </c>
      <c r="X3455" s="142">
        <v>16.12</v>
      </c>
      <c r="Y3455" s="190">
        <v>3448</v>
      </c>
      <c r="Z3455" s="200">
        <v>0.55000000000000004</v>
      </c>
      <c r="AA3455" s="200">
        <v>0.13</v>
      </c>
      <c r="AB3455" s="200">
        <v>0.3</v>
      </c>
      <c r="AC3455" s="200">
        <v>0.85</v>
      </c>
      <c r="AL3455"/>
      <c r="AM3455"/>
      <c r="AN3455"/>
      <c r="AO3455"/>
      <c r="AP3455"/>
      <c r="AQ3455"/>
      <c r="AR3455"/>
      <c r="AS3455"/>
      <c r="AT3455"/>
      <c r="AU3455"/>
    </row>
    <row r="3456" spans="17:47" x14ac:dyDescent="0.2">
      <c r="Q3456" s="142">
        <f>TRUNC('TARIFA ENTREGA A DIRECCION USD'!D3457-'TARIFA ENTREGA A DIRECCION USD'!D3456,2)</f>
        <v>0.54</v>
      </c>
      <c r="R3456" s="190">
        <v>3449</v>
      </c>
      <c r="S3456" s="200">
        <f>TRUNC((('TARIFA ENTREGA A DIRECCION USD'!C3456-'TARIFA ENTREGA A DIRECCION USD'!D3456)/'TARIFA ENTREGA A DIRECCION USD'!D3456)+1,3)</f>
        <v>0.72399999999999998</v>
      </c>
      <c r="T3456" s="200">
        <f>TRUNC(('TARIFA ENTREGA A DIRECCION USD'!E3456-'TARIFA ENTREGA A DIRECCION USD'!D3456)/'TARIFA ENTREGA A DIRECCION USD'!D3456,3)</f>
        <v>0.26100000000000001</v>
      </c>
      <c r="U3456" s="200">
        <f>TRUNC(('TARIFA ENTREGA A DIRECCION USD'!F3456-'TARIFA ENTREGA A DIRECCION USD'!D3456)/'TARIFA ENTREGA A DIRECCION USD'!D3456,3)</f>
        <v>0.437</v>
      </c>
      <c r="V3456" s="200">
        <f>TRUNC(('TARIFA ENTREGA A DIRECCION USD'!G3456-'TARIFA ENTREGA A DIRECCION USD'!D3456)/'TARIFA ENTREGA A DIRECCION USD'!D3456,3)</f>
        <v>0.97099999999999997</v>
      </c>
      <c r="X3456" s="142">
        <v>16.12</v>
      </c>
      <c r="Y3456" s="190">
        <v>3449</v>
      </c>
      <c r="Z3456" s="200">
        <v>0.55000000000000004</v>
      </c>
      <c r="AA3456" s="200">
        <v>0.13</v>
      </c>
      <c r="AB3456" s="200">
        <v>0.3</v>
      </c>
      <c r="AC3456" s="200">
        <v>0.85</v>
      </c>
      <c r="AL3456"/>
      <c r="AM3456"/>
      <c r="AN3456"/>
      <c r="AO3456"/>
      <c r="AP3456"/>
      <c r="AQ3456"/>
      <c r="AR3456"/>
      <c r="AS3456"/>
      <c r="AT3456"/>
      <c r="AU3456"/>
    </row>
    <row r="3457" spans="17:47" x14ac:dyDescent="0.2">
      <c r="Q3457" s="142">
        <f>TRUNC('TARIFA ENTREGA A DIRECCION USD'!D3458-'TARIFA ENTREGA A DIRECCION USD'!D3457,2)</f>
        <v>0.54</v>
      </c>
      <c r="R3457" s="190">
        <v>3450</v>
      </c>
      <c r="S3457" s="200">
        <f>TRUNC((('TARIFA ENTREGA A DIRECCION USD'!C3457-'TARIFA ENTREGA A DIRECCION USD'!D3457)/'TARIFA ENTREGA A DIRECCION USD'!D3457)+1,3)</f>
        <v>0.72399999999999998</v>
      </c>
      <c r="T3457" s="200">
        <f>TRUNC(('TARIFA ENTREGA A DIRECCION USD'!E3457-'TARIFA ENTREGA A DIRECCION USD'!D3457)/'TARIFA ENTREGA A DIRECCION USD'!D3457,3)</f>
        <v>0.26100000000000001</v>
      </c>
      <c r="U3457" s="200">
        <f>TRUNC(('TARIFA ENTREGA A DIRECCION USD'!F3457-'TARIFA ENTREGA A DIRECCION USD'!D3457)/'TARIFA ENTREGA A DIRECCION USD'!D3457,3)</f>
        <v>0.437</v>
      </c>
      <c r="V3457" s="200">
        <f>TRUNC(('TARIFA ENTREGA A DIRECCION USD'!G3457-'TARIFA ENTREGA A DIRECCION USD'!D3457)/'TARIFA ENTREGA A DIRECCION USD'!D3457,3)</f>
        <v>0.97099999999999997</v>
      </c>
      <c r="X3457" s="142">
        <v>16.12</v>
      </c>
      <c r="Y3457" s="190">
        <v>3450</v>
      </c>
      <c r="Z3457" s="200">
        <v>0.55000000000000004</v>
      </c>
      <c r="AA3457" s="200">
        <v>0.13</v>
      </c>
      <c r="AB3457" s="200">
        <v>0.3</v>
      </c>
      <c r="AC3457" s="200">
        <v>0.85</v>
      </c>
      <c r="AL3457"/>
      <c r="AM3457"/>
      <c r="AN3457"/>
      <c r="AO3457"/>
      <c r="AP3457"/>
      <c r="AQ3457"/>
      <c r="AR3457"/>
      <c r="AS3457"/>
      <c r="AT3457"/>
      <c r="AU3457"/>
    </row>
    <row r="3458" spans="17:47" x14ac:dyDescent="0.2">
      <c r="Q3458" s="142">
        <f>TRUNC('TARIFA ENTREGA A DIRECCION USD'!D3459-'TARIFA ENTREGA A DIRECCION USD'!D3458,2)</f>
        <v>0.54</v>
      </c>
      <c r="R3458" s="190">
        <v>3451</v>
      </c>
      <c r="S3458" s="200">
        <f>TRUNC((('TARIFA ENTREGA A DIRECCION USD'!C3458-'TARIFA ENTREGA A DIRECCION USD'!D3458)/'TARIFA ENTREGA A DIRECCION USD'!D3458)+1,3)</f>
        <v>0.72399999999999998</v>
      </c>
      <c r="T3458" s="200">
        <f>TRUNC(('TARIFA ENTREGA A DIRECCION USD'!E3458-'TARIFA ENTREGA A DIRECCION USD'!D3458)/'TARIFA ENTREGA A DIRECCION USD'!D3458,3)</f>
        <v>0.26100000000000001</v>
      </c>
      <c r="U3458" s="200">
        <f>TRUNC(('TARIFA ENTREGA A DIRECCION USD'!F3458-'TARIFA ENTREGA A DIRECCION USD'!D3458)/'TARIFA ENTREGA A DIRECCION USD'!D3458,3)</f>
        <v>0.437</v>
      </c>
      <c r="V3458" s="200">
        <f>TRUNC(('TARIFA ENTREGA A DIRECCION USD'!G3458-'TARIFA ENTREGA A DIRECCION USD'!D3458)/'TARIFA ENTREGA A DIRECCION USD'!D3458,3)</f>
        <v>0.97099999999999997</v>
      </c>
      <c r="X3458" s="142">
        <v>16.12</v>
      </c>
      <c r="Y3458" s="190">
        <v>3451</v>
      </c>
      <c r="Z3458" s="200">
        <v>0.55000000000000004</v>
      </c>
      <c r="AA3458" s="200">
        <v>0.13</v>
      </c>
      <c r="AB3458" s="200">
        <v>0.3</v>
      </c>
      <c r="AC3458" s="200">
        <v>0.85</v>
      </c>
      <c r="AL3458"/>
      <c r="AM3458"/>
      <c r="AN3458"/>
      <c r="AO3458"/>
      <c r="AP3458"/>
      <c r="AQ3458"/>
      <c r="AR3458"/>
      <c r="AS3458"/>
      <c r="AT3458"/>
      <c r="AU3458"/>
    </row>
    <row r="3459" spans="17:47" x14ac:dyDescent="0.2">
      <c r="Q3459" s="142">
        <f>TRUNC('TARIFA ENTREGA A DIRECCION USD'!D3460-'TARIFA ENTREGA A DIRECCION USD'!D3459,2)</f>
        <v>0.54</v>
      </c>
      <c r="R3459" s="190">
        <v>3452</v>
      </c>
      <c r="S3459" s="200">
        <f>TRUNC((('TARIFA ENTREGA A DIRECCION USD'!C3459-'TARIFA ENTREGA A DIRECCION USD'!D3459)/'TARIFA ENTREGA A DIRECCION USD'!D3459)+1,3)</f>
        <v>0.72399999999999998</v>
      </c>
      <c r="T3459" s="200">
        <f>TRUNC(('TARIFA ENTREGA A DIRECCION USD'!E3459-'TARIFA ENTREGA A DIRECCION USD'!D3459)/'TARIFA ENTREGA A DIRECCION USD'!D3459,3)</f>
        <v>0.26100000000000001</v>
      </c>
      <c r="U3459" s="200">
        <f>TRUNC(('TARIFA ENTREGA A DIRECCION USD'!F3459-'TARIFA ENTREGA A DIRECCION USD'!D3459)/'TARIFA ENTREGA A DIRECCION USD'!D3459,3)</f>
        <v>0.437</v>
      </c>
      <c r="V3459" s="200">
        <f>TRUNC(('TARIFA ENTREGA A DIRECCION USD'!G3459-'TARIFA ENTREGA A DIRECCION USD'!D3459)/'TARIFA ENTREGA A DIRECCION USD'!D3459,3)</f>
        <v>0.97099999999999997</v>
      </c>
      <c r="X3459" s="142">
        <v>16.12</v>
      </c>
      <c r="Y3459" s="190">
        <v>3452</v>
      </c>
      <c r="Z3459" s="200">
        <v>0.55000000000000004</v>
      </c>
      <c r="AA3459" s="200">
        <v>0.13</v>
      </c>
      <c r="AB3459" s="200">
        <v>0.3</v>
      </c>
      <c r="AC3459" s="200">
        <v>0.85</v>
      </c>
      <c r="AL3459"/>
      <c r="AM3459"/>
      <c r="AN3459"/>
      <c r="AO3459"/>
      <c r="AP3459"/>
      <c r="AQ3459"/>
      <c r="AR3459"/>
      <c r="AS3459"/>
      <c r="AT3459"/>
      <c r="AU3459"/>
    </row>
    <row r="3460" spans="17:47" x14ac:dyDescent="0.2">
      <c r="Q3460" s="142">
        <f>TRUNC('TARIFA ENTREGA A DIRECCION USD'!D3461-'TARIFA ENTREGA A DIRECCION USD'!D3460,2)</f>
        <v>0.54</v>
      </c>
      <c r="R3460" s="190">
        <v>3453</v>
      </c>
      <c r="S3460" s="200">
        <f>TRUNC((('TARIFA ENTREGA A DIRECCION USD'!C3460-'TARIFA ENTREGA A DIRECCION USD'!D3460)/'TARIFA ENTREGA A DIRECCION USD'!D3460)+1,3)</f>
        <v>0.72399999999999998</v>
      </c>
      <c r="T3460" s="200">
        <f>TRUNC(('TARIFA ENTREGA A DIRECCION USD'!E3460-'TARIFA ENTREGA A DIRECCION USD'!D3460)/'TARIFA ENTREGA A DIRECCION USD'!D3460,3)</f>
        <v>0.26100000000000001</v>
      </c>
      <c r="U3460" s="200">
        <f>TRUNC(('TARIFA ENTREGA A DIRECCION USD'!F3460-'TARIFA ENTREGA A DIRECCION USD'!D3460)/'TARIFA ENTREGA A DIRECCION USD'!D3460,3)</f>
        <v>0.437</v>
      </c>
      <c r="V3460" s="200">
        <f>TRUNC(('TARIFA ENTREGA A DIRECCION USD'!G3460-'TARIFA ENTREGA A DIRECCION USD'!D3460)/'TARIFA ENTREGA A DIRECCION USD'!D3460,3)</f>
        <v>0.97099999999999997</v>
      </c>
      <c r="X3460" s="142">
        <v>16.12</v>
      </c>
      <c r="Y3460" s="190">
        <v>3453</v>
      </c>
      <c r="Z3460" s="200">
        <v>0.55000000000000004</v>
      </c>
      <c r="AA3460" s="200">
        <v>0.13</v>
      </c>
      <c r="AB3460" s="200">
        <v>0.3</v>
      </c>
      <c r="AC3460" s="200">
        <v>0.85</v>
      </c>
      <c r="AL3460"/>
      <c r="AM3460"/>
      <c r="AN3460"/>
      <c r="AO3460"/>
      <c r="AP3460"/>
      <c r="AQ3460"/>
      <c r="AR3460"/>
      <c r="AS3460"/>
      <c r="AT3460"/>
      <c r="AU3460"/>
    </row>
    <row r="3461" spans="17:47" x14ac:dyDescent="0.2">
      <c r="Q3461" s="142">
        <f>TRUNC('TARIFA ENTREGA A DIRECCION USD'!D3462-'TARIFA ENTREGA A DIRECCION USD'!D3461,2)</f>
        <v>0.54</v>
      </c>
      <c r="R3461" s="190">
        <v>3454</v>
      </c>
      <c r="S3461" s="200">
        <f>TRUNC((('TARIFA ENTREGA A DIRECCION USD'!C3461-'TARIFA ENTREGA A DIRECCION USD'!D3461)/'TARIFA ENTREGA A DIRECCION USD'!D3461)+1,3)</f>
        <v>0.72399999999999998</v>
      </c>
      <c r="T3461" s="200">
        <f>TRUNC(('TARIFA ENTREGA A DIRECCION USD'!E3461-'TARIFA ENTREGA A DIRECCION USD'!D3461)/'TARIFA ENTREGA A DIRECCION USD'!D3461,3)</f>
        <v>0.26100000000000001</v>
      </c>
      <c r="U3461" s="200">
        <f>TRUNC(('TARIFA ENTREGA A DIRECCION USD'!F3461-'TARIFA ENTREGA A DIRECCION USD'!D3461)/'TARIFA ENTREGA A DIRECCION USD'!D3461,3)</f>
        <v>0.437</v>
      </c>
      <c r="V3461" s="200">
        <f>TRUNC(('TARIFA ENTREGA A DIRECCION USD'!G3461-'TARIFA ENTREGA A DIRECCION USD'!D3461)/'TARIFA ENTREGA A DIRECCION USD'!D3461,3)</f>
        <v>0.97099999999999997</v>
      </c>
      <c r="X3461" s="142">
        <v>16.12</v>
      </c>
      <c r="Y3461" s="190">
        <v>3454</v>
      </c>
      <c r="Z3461" s="200">
        <v>0.55000000000000004</v>
      </c>
      <c r="AA3461" s="200">
        <v>0.13</v>
      </c>
      <c r="AB3461" s="200">
        <v>0.3</v>
      </c>
      <c r="AC3461" s="200">
        <v>0.85</v>
      </c>
      <c r="AL3461"/>
      <c r="AM3461"/>
      <c r="AN3461"/>
      <c r="AO3461"/>
      <c r="AP3461"/>
      <c r="AQ3461"/>
      <c r="AR3461"/>
      <c r="AS3461"/>
      <c r="AT3461"/>
      <c r="AU3461"/>
    </row>
    <row r="3462" spans="17:47" x14ac:dyDescent="0.2">
      <c r="Q3462" s="142">
        <f>TRUNC('TARIFA ENTREGA A DIRECCION USD'!D3463-'TARIFA ENTREGA A DIRECCION USD'!D3462,2)</f>
        <v>0.54</v>
      </c>
      <c r="R3462" s="190">
        <v>3455</v>
      </c>
      <c r="S3462" s="200">
        <f>TRUNC((('TARIFA ENTREGA A DIRECCION USD'!C3462-'TARIFA ENTREGA A DIRECCION USD'!D3462)/'TARIFA ENTREGA A DIRECCION USD'!D3462)+1,3)</f>
        <v>0.72399999999999998</v>
      </c>
      <c r="T3462" s="200">
        <f>TRUNC(('TARIFA ENTREGA A DIRECCION USD'!E3462-'TARIFA ENTREGA A DIRECCION USD'!D3462)/'TARIFA ENTREGA A DIRECCION USD'!D3462,3)</f>
        <v>0.26100000000000001</v>
      </c>
      <c r="U3462" s="200">
        <f>TRUNC(('TARIFA ENTREGA A DIRECCION USD'!F3462-'TARIFA ENTREGA A DIRECCION USD'!D3462)/'TARIFA ENTREGA A DIRECCION USD'!D3462,3)</f>
        <v>0.437</v>
      </c>
      <c r="V3462" s="200">
        <f>TRUNC(('TARIFA ENTREGA A DIRECCION USD'!G3462-'TARIFA ENTREGA A DIRECCION USD'!D3462)/'TARIFA ENTREGA A DIRECCION USD'!D3462,3)</f>
        <v>0.97099999999999997</v>
      </c>
      <c r="X3462" s="142">
        <v>16.12</v>
      </c>
      <c r="Y3462" s="190">
        <v>3455</v>
      </c>
      <c r="Z3462" s="200">
        <v>0.55000000000000004</v>
      </c>
      <c r="AA3462" s="200">
        <v>0.13</v>
      </c>
      <c r="AB3462" s="200">
        <v>0.3</v>
      </c>
      <c r="AC3462" s="200">
        <v>0.85</v>
      </c>
      <c r="AL3462"/>
      <c r="AM3462"/>
      <c r="AN3462"/>
      <c r="AO3462"/>
      <c r="AP3462"/>
      <c r="AQ3462"/>
      <c r="AR3462"/>
      <c r="AS3462"/>
      <c r="AT3462"/>
      <c r="AU3462"/>
    </row>
    <row r="3463" spans="17:47" x14ac:dyDescent="0.2">
      <c r="Q3463" s="142">
        <f>TRUNC('TARIFA ENTREGA A DIRECCION USD'!D3464-'TARIFA ENTREGA A DIRECCION USD'!D3463,2)</f>
        <v>0.54</v>
      </c>
      <c r="R3463" s="190">
        <v>3456</v>
      </c>
      <c r="S3463" s="200">
        <f>TRUNC((('TARIFA ENTREGA A DIRECCION USD'!C3463-'TARIFA ENTREGA A DIRECCION USD'!D3463)/'TARIFA ENTREGA A DIRECCION USD'!D3463)+1,3)</f>
        <v>0.72399999999999998</v>
      </c>
      <c r="T3463" s="200">
        <f>TRUNC(('TARIFA ENTREGA A DIRECCION USD'!E3463-'TARIFA ENTREGA A DIRECCION USD'!D3463)/'TARIFA ENTREGA A DIRECCION USD'!D3463,3)</f>
        <v>0.26100000000000001</v>
      </c>
      <c r="U3463" s="200">
        <f>TRUNC(('TARIFA ENTREGA A DIRECCION USD'!F3463-'TARIFA ENTREGA A DIRECCION USD'!D3463)/'TARIFA ENTREGA A DIRECCION USD'!D3463,3)</f>
        <v>0.437</v>
      </c>
      <c r="V3463" s="200">
        <f>TRUNC(('TARIFA ENTREGA A DIRECCION USD'!G3463-'TARIFA ENTREGA A DIRECCION USD'!D3463)/'TARIFA ENTREGA A DIRECCION USD'!D3463,3)</f>
        <v>0.97099999999999997</v>
      </c>
      <c r="X3463" s="142">
        <v>16.12</v>
      </c>
      <c r="Y3463" s="190">
        <v>3456</v>
      </c>
      <c r="Z3463" s="200">
        <v>0.55000000000000004</v>
      </c>
      <c r="AA3463" s="200">
        <v>0.13</v>
      </c>
      <c r="AB3463" s="200">
        <v>0.3</v>
      </c>
      <c r="AC3463" s="200">
        <v>0.85</v>
      </c>
      <c r="AL3463"/>
      <c r="AM3463"/>
      <c r="AN3463"/>
      <c r="AO3463"/>
      <c r="AP3463"/>
      <c r="AQ3463"/>
      <c r="AR3463"/>
      <c r="AS3463"/>
      <c r="AT3463"/>
      <c r="AU3463"/>
    </row>
    <row r="3464" spans="17:47" x14ac:dyDescent="0.2">
      <c r="Q3464" s="142">
        <f>TRUNC('TARIFA ENTREGA A DIRECCION USD'!D3465-'TARIFA ENTREGA A DIRECCION USD'!D3464,2)</f>
        <v>0.54</v>
      </c>
      <c r="R3464" s="190">
        <v>3457</v>
      </c>
      <c r="S3464" s="200">
        <f>TRUNC((('TARIFA ENTREGA A DIRECCION USD'!C3464-'TARIFA ENTREGA A DIRECCION USD'!D3464)/'TARIFA ENTREGA A DIRECCION USD'!D3464)+1,3)</f>
        <v>0.72399999999999998</v>
      </c>
      <c r="T3464" s="200">
        <f>TRUNC(('TARIFA ENTREGA A DIRECCION USD'!E3464-'TARIFA ENTREGA A DIRECCION USD'!D3464)/'TARIFA ENTREGA A DIRECCION USD'!D3464,3)</f>
        <v>0.26100000000000001</v>
      </c>
      <c r="U3464" s="200">
        <f>TRUNC(('TARIFA ENTREGA A DIRECCION USD'!F3464-'TARIFA ENTREGA A DIRECCION USD'!D3464)/'TARIFA ENTREGA A DIRECCION USD'!D3464,3)</f>
        <v>0.437</v>
      </c>
      <c r="V3464" s="200">
        <f>TRUNC(('TARIFA ENTREGA A DIRECCION USD'!G3464-'TARIFA ENTREGA A DIRECCION USD'!D3464)/'TARIFA ENTREGA A DIRECCION USD'!D3464,3)</f>
        <v>0.97099999999999997</v>
      </c>
      <c r="X3464" s="142">
        <v>16.12</v>
      </c>
      <c r="Y3464" s="190">
        <v>3457</v>
      </c>
      <c r="Z3464" s="200">
        <v>0.55000000000000004</v>
      </c>
      <c r="AA3464" s="200">
        <v>0.13</v>
      </c>
      <c r="AB3464" s="200">
        <v>0.3</v>
      </c>
      <c r="AC3464" s="200">
        <v>0.85</v>
      </c>
      <c r="AL3464"/>
      <c r="AM3464"/>
      <c r="AN3464"/>
      <c r="AO3464"/>
      <c r="AP3464"/>
      <c r="AQ3464"/>
      <c r="AR3464"/>
      <c r="AS3464"/>
      <c r="AT3464"/>
      <c r="AU3464"/>
    </row>
    <row r="3465" spans="17:47" x14ac:dyDescent="0.2">
      <c r="Q3465" s="142">
        <f>TRUNC('TARIFA ENTREGA A DIRECCION USD'!D3466-'TARIFA ENTREGA A DIRECCION USD'!D3465,2)</f>
        <v>0.54</v>
      </c>
      <c r="R3465" s="190">
        <v>3458</v>
      </c>
      <c r="S3465" s="200">
        <f>TRUNC((('TARIFA ENTREGA A DIRECCION USD'!C3465-'TARIFA ENTREGA A DIRECCION USD'!D3465)/'TARIFA ENTREGA A DIRECCION USD'!D3465)+1,3)</f>
        <v>0.72399999999999998</v>
      </c>
      <c r="T3465" s="200">
        <f>TRUNC(('TARIFA ENTREGA A DIRECCION USD'!E3465-'TARIFA ENTREGA A DIRECCION USD'!D3465)/'TARIFA ENTREGA A DIRECCION USD'!D3465,3)</f>
        <v>0.26100000000000001</v>
      </c>
      <c r="U3465" s="200">
        <f>TRUNC(('TARIFA ENTREGA A DIRECCION USD'!F3465-'TARIFA ENTREGA A DIRECCION USD'!D3465)/'TARIFA ENTREGA A DIRECCION USD'!D3465,3)</f>
        <v>0.437</v>
      </c>
      <c r="V3465" s="200">
        <f>TRUNC(('TARIFA ENTREGA A DIRECCION USD'!G3465-'TARIFA ENTREGA A DIRECCION USD'!D3465)/'TARIFA ENTREGA A DIRECCION USD'!D3465,3)</f>
        <v>0.97099999999999997</v>
      </c>
      <c r="X3465" s="142">
        <v>16.12</v>
      </c>
      <c r="Y3465" s="190">
        <v>3458</v>
      </c>
      <c r="Z3465" s="200">
        <v>0.55000000000000004</v>
      </c>
      <c r="AA3465" s="200">
        <v>0.13</v>
      </c>
      <c r="AB3465" s="200">
        <v>0.3</v>
      </c>
      <c r="AC3465" s="200">
        <v>0.85</v>
      </c>
      <c r="AL3465"/>
      <c r="AM3465"/>
      <c r="AN3465"/>
      <c r="AO3465"/>
      <c r="AP3465"/>
      <c r="AQ3465"/>
      <c r="AR3465"/>
      <c r="AS3465"/>
      <c r="AT3465"/>
      <c r="AU3465"/>
    </row>
    <row r="3466" spans="17:47" x14ac:dyDescent="0.2">
      <c r="Q3466" s="142">
        <f>TRUNC('TARIFA ENTREGA A DIRECCION USD'!D3467-'TARIFA ENTREGA A DIRECCION USD'!D3466,2)</f>
        <v>0.54</v>
      </c>
      <c r="R3466" s="190">
        <v>3459</v>
      </c>
      <c r="S3466" s="200">
        <f>TRUNC((('TARIFA ENTREGA A DIRECCION USD'!C3466-'TARIFA ENTREGA A DIRECCION USD'!D3466)/'TARIFA ENTREGA A DIRECCION USD'!D3466)+1,3)</f>
        <v>0.72499999999999998</v>
      </c>
      <c r="T3466" s="200">
        <f>TRUNC(('TARIFA ENTREGA A DIRECCION USD'!E3466-'TARIFA ENTREGA A DIRECCION USD'!D3466)/'TARIFA ENTREGA A DIRECCION USD'!D3466,3)</f>
        <v>0.26100000000000001</v>
      </c>
      <c r="U3466" s="200">
        <f>TRUNC(('TARIFA ENTREGA A DIRECCION USD'!F3466-'TARIFA ENTREGA A DIRECCION USD'!D3466)/'TARIFA ENTREGA A DIRECCION USD'!D3466,3)</f>
        <v>0.437</v>
      </c>
      <c r="V3466" s="200">
        <f>TRUNC(('TARIFA ENTREGA A DIRECCION USD'!G3466-'TARIFA ENTREGA A DIRECCION USD'!D3466)/'TARIFA ENTREGA A DIRECCION USD'!D3466,3)</f>
        <v>0.97099999999999997</v>
      </c>
      <c r="X3466" s="142">
        <v>16.12</v>
      </c>
      <c r="Y3466" s="190">
        <v>3459</v>
      </c>
      <c r="Z3466" s="200">
        <v>0.55000000000000004</v>
      </c>
      <c r="AA3466" s="200">
        <v>0.13</v>
      </c>
      <c r="AB3466" s="200">
        <v>0.3</v>
      </c>
      <c r="AC3466" s="200">
        <v>0.85</v>
      </c>
      <c r="AL3466"/>
      <c r="AM3466"/>
      <c r="AN3466"/>
      <c r="AO3466"/>
      <c r="AP3466"/>
      <c r="AQ3466"/>
      <c r="AR3466"/>
      <c r="AS3466"/>
      <c r="AT3466"/>
      <c r="AU3466"/>
    </row>
    <row r="3467" spans="17:47" x14ac:dyDescent="0.2">
      <c r="Q3467" s="142">
        <f>TRUNC('TARIFA ENTREGA A DIRECCION USD'!D3468-'TARIFA ENTREGA A DIRECCION USD'!D3467,2)</f>
        <v>0.54</v>
      </c>
      <c r="R3467" s="190">
        <v>3460</v>
      </c>
      <c r="S3467" s="200">
        <f>TRUNC((('TARIFA ENTREGA A DIRECCION USD'!C3467-'TARIFA ENTREGA A DIRECCION USD'!D3467)/'TARIFA ENTREGA A DIRECCION USD'!D3467)+1,3)</f>
        <v>0.72499999999999998</v>
      </c>
      <c r="T3467" s="200">
        <f>TRUNC(('TARIFA ENTREGA A DIRECCION USD'!E3467-'TARIFA ENTREGA A DIRECCION USD'!D3467)/'TARIFA ENTREGA A DIRECCION USD'!D3467,3)</f>
        <v>0.26100000000000001</v>
      </c>
      <c r="U3467" s="200">
        <f>TRUNC(('TARIFA ENTREGA A DIRECCION USD'!F3467-'TARIFA ENTREGA A DIRECCION USD'!D3467)/'TARIFA ENTREGA A DIRECCION USD'!D3467,3)</f>
        <v>0.437</v>
      </c>
      <c r="V3467" s="200">
        <f>TRUNC(('TARIFA ENTREGA A DIRECCION USD'!G3467-'TARIFA ENTREGA A DIRECCION USD'!D3467)/'TARIFA ENTREGA A DIRECCION USD'!D3467,3)</f>
        <v>0.97099999999999997</v>
      </c>
      <c r="X3467" s="142">
        <v>16.12</v>
      </c>
      <c r="Y3467" s="190">
        <v>3460</v>
      </c>
      <c r="Z3467" s="200">
        <v>0.55000000000000004</v>
      </c>
      <c r="AA3467" s="200">
        <v>0.13</v>
      </c>
      <c r="AB3467" s="200">
        <v>0.3</v>
      </c>
      <c r="AC3467" s="200">
        <v>0.85</v>
      </c>
      <c r="AL3467"/>
      <c r="AM3467"/>
      <c r="AN3467"/>
      <c r="AO3467"/>
      <c r="AP3467"/>
      <c r="AQ3467"/>
      <c r="AR3467"/>
      <c r="AS3467"/>
      <c r="AT3467"/>
      <c r="AU3467"/>
    </row>
    <row r="3468" spans="17:47" x14ac:dyDescent="0.2">
      <c r="Q3468" s="142">
        <f>TRUNC('TARIFA ENTREGA A DIRECCION USD'!D3469-'TARIFA ENTREGA A DIRECCION USD'!D3468,2)</f>
        <v>0.54</v>
      </c>
      <c r="R3468" s="190">
        <v>3461</v>
      </c>
      <c r="S3468" s="200">
        <f>TRUNC((('TARIFA ENTREGA A DIRECCION USD'!C3468-'TARIFA ENTREGA A DIRECCION USD'!D3468)/'TARIFA ENTREGA A DIRECCION USD'!D3468)+1,3)</f>
        <v>0.72499999999999998</v>
      </c>
      <c r="T3468" s="200">
        <f>TRUNC(('TARIFA ENTREGA A DIRECCION USD'!E3468-'TARIFA ENTREGA A DIRECCION USD'!D3468)/'TARIFA ENTREGA A DIRECCION USD'!D3468,3)</f>
        <v>0.26100000000000001</v>
      </c>
      <c r="U3468" s="200">
        <f>TRUNC(('TARIFA ENTREGA A DIRECCION USD'!F3468-'TARIFA ENTREGA A DIRECCION USD'!D3468)/'TARIFA ENTREGA A DIRECCION USD'!D3468,3)</f>
        <v>0.437</v>
      </c>
      <c r="V3468" s="200">
        <f>TRUNC(('TARIFA ENTREGA A DIRECCION USD'!G3468-'TARIFA ENTREGA A DIRECCION USD'!D3468)/'TARIFA ENTREGA A DIRECCION USD'!D3468,3)</f>
        <v>0.97099999999999997</v>
      </c>
      <c r="X3468" s="142">
        <v>16.12</v>
      </c>
      <c r="Y3468" s="190">
        <v>3461</v>
      </c>
      <c r="Z3468" s="200">
        <v>0.55000000000000004</v>
      </c>
      <c r="AA3468" s="200">
        <v>0.13</v>
      </c>
      <c r="AB3468" s="200">
        <v>0.3</v>
      </c>
      <c r="AC3468" s="200">
        <v>0.85</v>
      </c>
      <c r="AL3468"/>
      <c r="AM3468"/>
      <c r="AN3468"/>
      <c r="AO3468"/>
      <c r="AP3468"/>
      <c r="AQ3468"/>
      <c r="AR3468"/>
      <c r="AS3468"/>
      <c r="AT3468"/>
      <c r="AU3468"/>
    </row>
    <row r="3469" spans="17:47" x14ac:dyDescent="0.2">
      <c r="Q3469" s="142">
        <f>TRUNC('TARIFA ENTREGA A DIRECCION USD'!D3470-'TARIFA ENTREGA A DIRECCION USD'!D3469,2)</f>
        <v>0.54</v>
      </c>
      <c r="R3469" s="190">
        <v>3462</v>
      </c>
      <c r="S3469" s="200">
        <f>TRUNC((('TARIFA ENTREGA A DIRECCION USD'!C3469-'TARIFA ENTREGA A DIRECCION USD'!D3469)/'TARIFA ENTREGA A DIRECCION USD'!D3469)+1,3)</f>
        <v>0.72499999999999998</v>
      </c>
      <c r="T3469" s="200">
        <f>TRUNC(('TARIFA ENTREGA A DIRECCION USD'!E3469-'TARIFA ENTREGA A DIRECCION USD'!D3469)/'TARIFA ENTREGA A DIRECCION USD'!D3469,3)</f>
        <v>0.26100000000000001</v>
      </c>
      <c r="U3469" s="200">
        <f>TRUNC(('TARIFA ENTREGA A DIRECCION USD'!F3469-'TARIFA ENTREGA A DIRECCION USD'!D3469)/'TARIFA ENTREGA A DIRECCION USD'!D3469,3)</f>
        <v>0.437</v>
      </c>
      <c r="V3469" s="200">
        <f>TRUNC(('TARIFA ENTREGA A DIRECCION USD'!G3469-'TARIFA ENTREGA A DIRECCION USD'!D3469)/'TARIFA ENTREGA A DIRECCION USD'!D3469,3)</f>
        <v>0.97099999999999997</v>
      </c>
      <c r="X3469" s="142">
        <v>16.12</v>
      </c>
      <c r="Y3469" s="190">
        <v>3462</v>
      </c>
      <c r="Z3469" s="200">
        <v>0.55000000000000004</v>
      </c>
      <c r="AA3469" s="200">
        <v>0.13</v>
      </c>
      <c r="AB3469" s="200">
        <v>0.3</v>
      </c>
      <c r="AC3469" s="200">
        <v>0.85</v>
      </c>
      <c r="AL3469"/>
      <c r="AM3469"/>
      <c r="AN3469"/>
      <c r="AO3469"/>
      <c r="AP3469"/>
      <c r="AQ3469"/>
      <c r="AR3469"/>
      <c r="AS3469"/>
      <c r="AT3469"/>
      <c r="AU3469"/>
    </row>
    <row r="3470" spans="17:47" x14ac:dyDescent="0.2">
      <c r="Q3470" s="142">
        <f>TRUNC('TARIFA ENTREGA A DIRECCION USD'!D3471-'TARIFA ENTREGA A DIRECCION USD'!D3470,2)</f>
        <v>0.54</v>
      </c>
      <c r="R3470" s="190">
        <v>3463</v>
      </c>
      <c r="S3470" s="200">
        <f>TRUNC((('TARIFA ENTREGA A DIRECCION USD'!C3470-'TARIFA ENTREGA A DIRECCION USD'!D3470)/'TARIFA ENTREGA A DIRECCION USD'!D3470)+1,3)</f>
        <v>0.72499999999999998</v>
      </c>
      <c r="T3470" s="200">
        <f>TRUNC(('TARIFA ENTREGA A DIRECCION USD'!E3470-'TARIFA ENTREGA A DIRECCION USD'!D3470)/'TARIFA ENTREGA A DIRECCION USD'!D3470,3)</f>
        <v>0.26100000000000001</v>
      </c>
      <c r="U3470" s="200">
        <f>TRUNC(('TARIFA ENTREGA A DIRECCION USD'!F3470-'TARIFA ENTREGA A DIRECCION USD'!D3470)/'TARIFA ENTREGA A DIRECCION USD'!D3470,3)</f>
        <v>0.437</v>
      </c>
      <c r="V3470" s="200">
        <f>TRUNC(('TARIFA ENTREGA A DIRECCION USD'!G3470-'TARIFA ENTREGA A DIRECCION USD'!D3470)/'TARIFA ENTREGA A DIRECCION USD'!D3470,3)</f>
        <v>0.97099999999999997</v>
      </c>
      <c r="X3470" s="142">
        <v>16.12</v>
      </c>
      <c r="Y3470" s="190">
        <v>3463</v>
      </c>
      <c r="Z3470" s="200">
        <v>0.55000000000000004</v>
      </c>
      <c r="AA3470" s="200">
        <v>0.13</v>
      </c>
      <c r="AB3470" s="200">
        <v>0.3</v>
      </c>
      <c r="AC3470" s="200">
        <v>0.85</v>
      </c>
      <c r="AL3470"/>
      <c r="AM3470"/>
      <c r="AN3470"/>
      <c r="AO3470"/>
      <c r="AP3470"/>
      <c r="AQ3470"/>
      <c r="AR3470"/>
      <c r="AS3470"/>
      <c r="AT3470"/>
      <c r="AU3470"/>
    </row>
    <row r="3471" spans="17:47" x14ac:dyDescent="0.2">
      <c r="Q3471" s="142">
        <f>TRUNC('TARIFA ENTREGA A DIRECCION USD'!D3472-'TARIFA ENTREGA A DIRECCION USD'!D3471,2)</f>
        <v>0.54</v>
      </c>
      <c r="R3471" s="190">
        <v>3464</v>
      </c>
      <c r="S3471" s="200">
        <f>TRUNC((('TARIFA ENTREGA A DIRECCION USD'!C3471-'TARIFA ENTREGA A DIRECCION USD'!D3471)/'TARIFA ENTREGA A DIRECCION USD'!D3471)+1,3)</f>
        <v>0.72499999999999998</v>
      </c>
      <c r="T3471" s="200">
        <f>TRUNC(('TARIFA ENTREGA A DIRECCION USD'!E3471-'TARIFA ENTREGA A DIRECCION USD'!D3471)/'TARIFA ENTREGA A DIRECCION USD'!D3471,3)</f>
        <v>0.26100000000000001</v>
      </c>
      <c r="U3471" s="200">
        <f>TRUNC(('TARIFA ENTREGA A DIRECCION USD'!F3471-'TARIFA ENTREGA A DIRECCION USD'!D3471)/'TARIFA ENTREGA A DIRECCION USD'!D3471,3)</f>
        <v>0.437</v>
      </c>
      <c r="V3471" s="200">
        <f>TRUNC(('TARIFA ENTREGA A DIRECCION USD'!G3471-'TARIFA ENTREGA A DIRECCION USD'!D3471)/'TARIFA ENTREGA A DIRECCION USD'!D3471,3)</f>
        <v>0.97099999999999997</v>
      </c>
      <c r="X3471" s="142">
        <v>16.12</v>
      </c>
      <c r="Y3471" s="190">
        <v>3464</v>
      </c>
      <c r="Z3471" s="200">
        <v>0.55000000000000004</v>
      </c>
      <c r="AA3471" s="200">
        <v>0.13</v>
      </c>
      <c r="AB3471" s="200">
        <v>0.3</v>
      </c>
      <c r="AC3471" s="200">
        <v>0.85</v>
      </c>
      <c r="AL3471"/>
      <c r="AM3471"/>
      <c r="AN3471"/>
      <c r="AO3471"/>
      <c r="AP3471"/>
      <c r="AQ3471"/>
      <c r="AR3471"/>
      <c r="AS3471"/>
      <c r="AT3471"/>
      <c r="AU3471"/>
    </row>
    <row r="3472" spans="17:47" x14ac:dyDescent="0.2">
      <c r="Q3472" s="142">
        <f>TRUNC('TARIFA ENTREGA A DIRECCION USD'!D3473-'TARIFA ENTREGA A DIRECCION USD'!D3472,2)</f>
        <v>0.54</v>
      </c>
      <c r="R3472" s="190">
        <v>3465</v>
      </c>
      <c r="S3472" s="200">
        <f>TRUNC((('TARIFA ENTREGA A DIRECCION USD'!C3472-'TARIFA ENTREGA A DIRECCION USD'!D3472)/'TARIFA ENTREGA A DIRECCION USD'!D3472)+1,3)</f>
        <v>0.72499999999999998</v>
      </c>
      <c r="T3472" s="200">
        <f>TRUNC(('TARIFA ENTREGA A DIRECCION USD'!E3472-'TARIFA ENTREGA A DIRECCION USD'!D3472)/'TARIFA ENTREGA A DIRECCION USD'!D3472,3)</f>
        <v>0.26100000000000001</v>
      </c>
      <c r="U3472" s="200">
        <f>TRUNC(('TARIFA ENTREGA A DIRECCION USD'!F3472-'TARIFA ENTREGA A DIRECCION USD'!D3472)/'TARIFA ENTREGA A DIRECCION USD'!D3472,3)</f>
        <v>0.437</v>
      </c>
      <c r="V3472" s="200">
        <f>TRUNC(('TARIFA ENTREGA A DIRECCION USD'!G3472-'TARIFA ENTREGA A DIRECCION USD'!D3472)/'TARIFA ENTREGA A DIRECCION USD'!D3472,3)</f>
        <v>0.97099999999999997</v>
      </c>
      <c r="X3472" s="142">
        <v>16.12</v>
      </c>
      <c r="Y3472" s="190">
        <v>3465</v>
      </c>
      <c r="Z3472" s="200">
        <v>0.55000000000000004</v>
      </c>
      <c r="AA3472" s="200">
        <v>0.13</v>
      </c>
      <c r="AB3472" s="200">
        <v>0.3</v>
      </c>
      <c r="AC3472" s="200">
        <v>0.85</v>
      </c>
      <c r="AL3472"/>
      <c r="AM3472"/>
      <c r="AN3472"/>
      <c r="AO3472"/>
      <c r="AP3472"/>
      <c r="AQ3472"/>
      <c r="AR3472"/>
      <c r="AS3472"/>
      <c r="AT3472"/>
      <c r="AU3472"/>
    </row>
    <row r="3473" spans="17:47" x14ac:dyDescent="0.2">
      <c r="Q3473" s="142">
        <f>TRUNC('TARIFA ENTREGA A DIRECCION USD'!D3474-'TARIFA ENTREGA A DIRECCION USD'!D3473,2)</f>
        <v>0.54</v>
      </c>
      <c r="R3473" s="190">
        <v>3466</v>
      </c>
      <c r="S3473" s="200">
        <f>TRUNC((('TARIFA ENTREGA A DIRECCION USD'!C3473-'TARIFA ENTREGA A DIRECCION USD'!D3473)/'TARIFA ENTREGA A DIRECCION USD'!D3473)+1,3)</f>
        <v>0.72499999999999998</v>
      </c>
      <c r="T3473" s="200">
        <f>TRUNC(('TARIFA ENTREGA A DIRECCION USD'!E3473-'TARIFA ENTREGA A DIRECCION USD'!D3473)/'TARIFA ENTREGA A DIRECCION USD'!D3473,3)</f>
        <v>0.26100000000000001</v>
      </c>
      <c r="U3473" s="200">
        <f>TRUNC(('TARIFA ENTREGA A DIRECCION USD'!F3473-'TARIFA ENTREGA A DIRECCION USD'!D3473)/'TARIFA ENTREGA A DIRECCION USD'!D3473,3)</f>
        <v>0.437</v>
      </c>
      <c r="V3473" s="200">
        <f>TRUNC(('TARIFA ENTREGA A DIRECCION USD'!G3473-'TARIFA ENTREGA A DIRECCION USD'!D3473)/'TARIFA ENTREGA A DIRECCION USD'!D3473,3)</f>
        <v>0.97099999999999997</v>
      </c>
      <c r="X3473" s="142">
        <v>16.12</v>
      </c>
      <c r="Y3473" s="190">
        <v>3466</v>
      </c>
      <c r="Z3473" s="200">
        <v>0.55000000000000004</v>
      </c>
      <c r="AA3473" s="200">
        <v>0.13</v>
      </c>
      <c r="AB3473" s="200">
        <v>0.3</v>
      </c>
      <c r="AC3473" s="200">
        <v>0.85</v>
      </c>
      <c r="AL3473"/>
      <c r="AM3473"/>
      <c r="AN3473"/>
      <c r="AO3473"/>
      <c r="AP3473"/>
      <c r="AQ3473"/>
      <c r="AR3473"/>
      <c r="AS3473"/>
      <c r="AT3473"/>
      <c r="AU3473"/>
    </row>
    <row r="3474" spans="17:47" x14ac:dyDescent="0.2">
      <c r="Q3474" s="142">
        <f>TRUNC('TARIFA ENTREGA A DIRECCION USD'!D3475-'TARIFA ENTREGA A DIRECCION USD'!D3474,2)</f>
        <v>0.54</v>
      </c>
      <c r="R3474" s="190">
        <v>3467</v>
      </c>
      <c r="S3474" s="200">
        <f>TRUNC((('TARIFA ENTREGA A DIRECCION USD'!C3474-'TARIFA ENTREGA A DIRECCION USD'!D3474)/'TARIFA ENTREGA A DIRECCION USD'!D3474)+1,3)</f>
        <v>0.72499999999999998</v>
      </c>
      <c r="T3474" s="200">
        <f>TRUNC(('TARIFA ENTREGA A DIRECCION USD'!E3474-'TARIFA ENTREGA A DIRECCION USD'!D3474)/'TARIFA ENTREGA A DIRECCION USD'!D3474,3)</f>
        <v>0.26100000000000001</v>
      </c>
      <c r="U3474" s="200">
        <f>TRUNC(('TARIFA ENTREGA A DIRECCION USD'!F3474-'TARIFA ENTREGA A DIRECCION USD'!D3474)/'TARIFA ENTREGA A DIRECCION USD'!D3474,3)</f>
        <v>0.437</v>
      </c>
      <c r="V3474" s="200">
        <f>TRUNC(('TARIFA ENTREGA A DIRECCION USD'!G3474-'TARIFA ENTREGA A DIRECCION USD'!D3474)/'TARIFA ENTREGA A DIRECCION USD'!D3474,3)</f>
        <v>0.97099999999999997</v>
      </c>
      <c r="X3474" s="142">
        <v>16.12</v>
      </c>
      <c r="Y3474" s="190">
        <v>3467</v>
      </c>
      <c r="Z3474" s="200">
        <v>0.55000000000000004</v>
      </c>
      <c r="AA3474" s="200">
        <v>0.13</v>
      </c>
      <c r="AB3474" s="200">
        <v>0.3</v>
      </c>
      <c r="AC3474" s="200">
        <v>0.85</v>
      </c>
      <c r="AL3474"/>
      <c r="AM3474"/>
      <c r="AN3474"/>
      <c r="AO3474"/>
      <c r="AP3474"/>
      <c r="AQ3474"/>
      <c r="AR3474"/>
      <c r="AS3474"/>
      <c r="AT3474"/>
      <c r="AU3474"/>
    </row>
    <row r="3475" spans="17:47" x14ac:dyDescent="0.2">
      <c r="Q3475" s="142">
        <f>TRUNC('TARIFA ENTREGA A DIRECCION USD'!D3476-'TARIFA ENTREGA A DIRECCION USD'!D3475,2)</f>
        <v>0.54</v>
      </c>
      <c r="R3475" s="190">
        <v>3468</v>
      </c>
      <c r="S3475" s="200">
        <f>TRUNC((('TARIFA ENTREGA A DIRECCION USD'!C3475-'TARIFA ENTREGA A DIRECCION USD'!D3475)/'TARIFA ENTREGA A DIRECCION USD'!D3475)+1,3)</f>
        <v>0.72499999999999998</v>
      </c>
      <c r="T3475" s="200">
        <f>TRUNC(('TARIFA ENTREGA A DIRECCION USD'!E3475-'TARIFA ENTREGA A DIRECCION USD'!D3475)/'TARIFA ENTREGA A DIRECCION USD'!D3475,3)</f>
        <v>0.26100000000000001</v>
      </c>
      <c r="U3475" s="200">
        <f>TRUNC(('TARIFA ENTREGA A DIRECCION USD'!F3475-'TARIFA ENTREGA A DIRECCION USD'!D3475)/'TARIFA ENTREGA A DIRECCION USD'!D3475,3)</f>
        <v>0.437</v>
      </c>
      <c r="V3475" s="200">
        <f>TRUNC(('TARIFA ENTREGA A DIRECCION USD'!G3475-'TARIFA ENTREGA A DIRECCION USD'!D3475)/'TARIFA ENTREGA A DIRECCION USD'!D3475,3)</f>
        <v>0.97099999999999997</v>
      </c>
      <c r="X3475" s="142">
        <v>16.12</v>
      </c>
      <c r="Y3475" s="190">
        <v>3468</v>
      </c>
      <c r="Z3475" s="200">
        <v>0.55000000000000004</v>
      </c>
      <c r="AA3475" s="200">
        <v>0.13</v>
      </c>
      <c r="AB3475" s="200">
        <v>0.3</v>
      </c>
      <c r="AC3475" s="200">
        <v>0.85</v>
      </c>
      <c r="AL3475"/>
      <c r="AM3475"/>
      <c r="AN3475"/>
      <c r="AO3475"/>
      <c r="AP3475"/>
      <c r="AQ3475"/>
      <c r="AR3475"/>
      <c r="AS3475"/>
      <c r="AT3475"/>
      <c r="AU3475"/>
    </row>
    <row r="3476" spans="17:47" x14ac:dyDescent="0.2">
      <c r="Q3476" s="142">
        <f>TRUNC('TARIFA ENTREGA A DIRECCION USD'!D3477-'TARIFA ENTREGA A DIRECCION USD'!D3476,2)</f>
        <v>0.54</v>
      </c>
      <c r="R3476" s="190">
        <v>3469</v>
      </c>
      <c r="S3476" s="200">
        <f>TRUNC((('TARIFA ENTREGA A DIRECCION USD'!C3476-'TARIFA ENTREGA A DIRECCION USD'!D3476)/'TARIFA ENTREGA A DIRECCION USD'!D3476)+1,3)</f>
        <v>0.72499999999999998</v>
      </c>
      <c r="T3476" s="200">
        <f>TRUNC(('TARIFA ENTREGA A DIRECCION USD'!E3476-'TARIFA ENTREGA A DIRECCION USD'!D3476)/'TARIFA ENTREGA A DIRECCION USD'!D3476,3)</f>
        <v>0.26100000000000001</v>
      </c>
      <c r="U3476" s="200">
        <f>TRUNC(('TARIFA ENTREGA A DIRECCION USD'!F3476-'TARIFA ENTREGA A DIRECCION USD'!D3476)/'TARIFA ENTREGA A DIRECCION USD'!D3476,3)</f>
        <v>0.437</v>
      </c>
      <c r="V3476" s="200">
        <f>TRUNC(('TARIFA ENTREGA A DIRECCION USD'!G3476-'TARIFA ENTREGA A DIRECCION USD'!D3476)/'TARIFA ENTREGA A DIRECCION USD'!D3476,3)</f>
        <v>0.97099999999999997</v>
      </c>
      <c r="X3476" s="142">
        <v>16.12</v>
      </c>
      <c r="Y3476" s="190">
        <v>3469</v>
      </c>
      <c r="Z3476" s="200">
        <v>0.55000000000000004</v>
      </c>
      <c r="AA3476" s="200">
        <v>0.13</v>
      </c>
      <c r="AB3476" s="200">
        <v>0.3</v>
      </c>
      <c r="AC3476" s="200">
        <v>0.85</v>
      </c>
      <c r="AL3476"/>
      <c r="AM3476"/>
      <c r="AN3476"/>
      <c r="AO3476"/>
      <c r="AP3476"/>
      <c r="AQ3476"/>
      <c r="AR3476"/>
      <c r="AS3476"/>
      <c r="AT3476"/>
      <c r="AU3476"/>
    </row>
    <row r="3477" spans="17:47" x14ac:dyDescent="0.2">
      <c r="Q3477" s="142">
        <f>TRUNC('TARIFA ENTREGA A DIRECCION USD'!D3478-'TARIFA ENTREGA A DIRECCION USD'!D3477,2)</f>
        <v>0.54</v>
      </c>
      <c r="R3477" s="190">
        <v>3470</v>
      </c>
      <c r="S3477" s="200">
        <f>TRUNC((('TARIFA ENTREGA A DIRECCION USD'!C3477-'TARIFA ENTREGA A DIRECCION USD'!D3477)/'TARIFA ENTREGA A DIRECCION USD'!D3477)+1,3)</f>
        <v>0.72499999999999998</v>
      </c>
      <c r="T3477" s="200">
        <f>TRUNC(('TARIFA ENTREGA A DIRECCION USD'!E3477-'TARIFA ENTREGA A DIRECCION USD'!D3477)/'TARIFA ENTREGA A DIRECCION USD'!D3477,3)</f>
        <v>0.26100000000000001</v>
      </c>
      <c r="U3477" s="200">
        <f>TRUNC(('TARIFA ENTREGA A DIRECCION USD'!F3477-'TARIFA ENTREGA A DIRECCION USD'!D3477)/'TARIFA ENTREGA A DIRECCION USD'!D3477,3)</f>
        <v>0.437</v>
      </c>
      <c r="V3477" s="200">
        <f>TRUNC(('TARIFA ENTREGA A DIRECCION USD'!G3477-'TARIFA ENTREGA A DIRECCION USD'!D3477)/'TARIFA ENTREGA A DIRECCION USD'!D3477,3)</f>
        <v>0.97099999999999997</v>
      </c>
      <c r="X3477" s="142">
        <v>16.12</v>
      </c>
      <c r="Y3477" s="190">
        <v>3470</v>
      </c>
      <c r="Z3477" s="200">
        <v>0.55000000000000004</v>
      </c>
      <c r="AA3477" s="200">
        <v>0.13</v>
      </c>
      <c r="AB3477" s="200">
        <v>0.3</v>
      </c>
      <c r="AC3477" s="200">
        <v>0.85</v>
      </c>
      <c r="AL3477"/>
      <c r="AM3477"/>
      <c r="AN3477"/>
      <c r="AO3477"/>
      <c r="AP3477"/>
      <c r="AQ3477"/>
      <c r="AR3477"/>
      <c r="AS3477"/>
      <c r="AT3477"/>
      <c r="AU3477"/>
    </row>
    <row r="3478" spans="17:47" x14ac:dyDescent="0.2">
      <c r="Q3478" s="142">
        <f>TRUNC('TARIFA ENTREGA A DIRECCION USD'!D3479-'TARIFA ENTREGA A DIRECCION USD'!D3478,2)</f>
        <v>0.54</v>
      </c>
      <c r="R3478" s="190">
        <v>3471</v>
      </c>
      <c r="S3478" s="200">
        <f>TRUNC((('TARIFA ENTREGA A DIRECCION USD'!C3478-'TARIFA ENTREGA A DIRECCION USD'!D3478)/'TARIFA ENTREGA A DIRECCION USD'!D3478)+1,3)</f>
        <v>0.72499999999999998</v>
      </c>
      <c r="T3478" s="200">
        <f>TRUNC(('TARIFA ENTREGA A DIRECCION USD'!E3478-'TARIFA ENTREGA A DIRECCION USD'!D3478)/'TARIFA ENTREGA A DIRECCION USD'!D3478,3)</f>
        <v>0.26100000000000001</v>
      </c>
      <c r="U3478" s="200">
        <f>TRUNC(('TARIFA ENTREGA A DIRECCION USD'!F3478-'TARIFA ENTREGA A DIRECCION USD'!D3478)/'TARIFA ENTREGA A DIRECCION USD'!D3478,3)</f>
        <v>0.437</v>
      </c>
      <c r="V3478" s="200">
        <f>TRUNC(('TARIFA ENTREGA A DIRECCION USD'!G3478-'TARIFA ENTREGA A DIRECCION USD'!D3478)/'TARIFA ENTREGA A DIRECCION USD'!D3478,3)</f>
        <v>0.97099999999999997</v>
      </c>
      <c r="X3478" s="142">
        <v>16.12</v>
      </c>
      <c r="Y3478" s="190">
        <v>3471</v>
      </c>
      <c r="Z3478" s="200">
        <v>0.55000000000000004</v>
      </c>
      <c r="AA3478" s="200">
        <v>0.13</v>
      </c>
      <c r="AB3478" s="200">
        <v>0.3</v>
      </c>
      <c r="AC3478" s="200">
        <v>0.85</v>
      </c>
      <c r="AL3478"/>
      <c r="AM3478"/>
      <c r="AN3478"/>
      <c r="AO3478"/>
      <c r="AP3478"/>
      <c r="AQ3478"/>
      <c r="AR3478"/>
      <c r="AS3478"/>
      <c r="AT3478"/>
      <c r="AU3478"/>
    </row>
    <row r="3479" spans="17:47" x14ac:dyDescent="0.2">
      <c r="Q3479" s="142">
        <f>TRUNC('TARIFA ENTREGA A DIRECCION USD'!D3480-'TARIFA ENTREGA A DIRECCION USD'!D3479,2)</f>
        <v>0.54</v>
      </c>
      <c r="R3479" s="190">
        <v>3472</v>
      </c>
      <c r="S3479" s="200">
        <f>TRUNC((('TARIFA ENTREGA A DIRECCION USD'!C3479-'TARIFA ENTREGA A DIRECCION USD'!D3479)/'TARIFA ENTREGA A DIRECCION USD'!D3479)+1,3)</f>
        <v>0.72499999999999998</v>
      </c>
      <c r="T3479" s="200">
        <f>TRUNC(('TARIFA ENTREGA A DIRECCION USD'!E3479-'TARIFA ENTREGA A DIRECCION USD'!D3479)/'TARIFA ENTREGA A DIRECCION USD'!D3479,3)</f>
        <v>0.26100000000000001</v>
      </c>
      <c r="U3479" s="200">
        <f>TRUNC(('TARIFA ENTREGA A DIRECCION USD'!F3479-'TARIFA ENTREGA A DIRECCION USD'!D3479)/'TARIFA ENTREGA A DIRECCION USD'!D3479,3)</f>
        <v>0.437</v>
      </c>
      <c r="V3479" s="200">
        <f>TRUNC(('TARIFA ENTREGA A DIRECCION USD'!G3479-'TARIFA ENTREGA A DIRECCION USD'!D3479)/'TARIFA ENTREGA A DIRECCION USD'!D3479,3)</f>
        <v>0.97099999999999997</v>
      </c>
      <c r="X3479" s="142">
        <v>16.12</v>
      </c>
      <c r="Y3479" s="190">
        <v>3472</v>
      </c>
      <c r="Z3479" s="200">
        <v>0.55000000000000004</v>
      </c>
      <c r="AA3479" s="200">
        <v>0.13</v>
      </c>
      <c r="AB3479" s="200">
        <v>0.3</v>
      </c>
      <c r="AC3479" s="200">
        <v>0.85</v>
      </c>
      <c r="AL3479"/>
      <c r="AM3479"/>
      <c r="AN3479"/>
      <c r="AO3479"/>
      <c r="AP3479"/>
      <c r="AQ3479"/>
      <c r="AR3479"/>
      <c r="AS3479"/>
      <c r="AT3479"/>
      <c r="AU3479"/>
    </row>
    <row r="3480" spans="17:47" x14ac:dyDescent="0.2">
      <c r="Q3480" s="142">
        <f>TRUNC('TARIFA ENTREGA A DIRECCION USD'!D3481-'TARIFA ENTREGA A DIRECCION USD'!D3480,2)</f>
        <v>0.54</v>
      </c>
      <c r="R3480" s="190">
        <v>3473</v>
      </c>
      <c r="S3480" s="200">
        <f>TRUNC((('TARIFA ENTREGA A DIRECCION USD'!C3480-'TARIFA ENTREGA A DIRECCION USD'!D3480)/'TARIFA ENTREGA A DIRECCION USD'!D3480)+1,3)</f>
        <v>0.72499999999999998</v>
      </c>
      <c r="T3480" s="200">
        <f>TRUNC(('TARIFA ENTREGA A DIRECCION USD'!E3480-'TARIFA ENTREGA A DIRECCION USD'!D3480)/'TARIFA ENTREGA A DIRECCION USD'!D3480,3)</f>
        <v>0.26100000000000001</v>
      </c>
      <c r="U3480" s="200">
        <f>TRUNC(('TARIFA ENTREGA A DIRECCION USD'!F3480-'TARIFA ENTREGA A DIRECCION USD'!D3480)/'TARIFA ENTREGA A DIRECCION USD'!D3480,3)</f>
        <v>0.437</v>
      </c>
      <c r="V3480" s="200">
        <f>TRUNC(('TARIFA ENTREGA A DIRECCION USD'!G3480-'TARIFA ENTREGA A DIRECCION USD'!D3480)/'TARIFA ENTREGA A DIRECCION USD'!D3480,3)</f>
        <v>0.97099999999999997</v>
      </c>
      <c r="X3480" s="142">
        <v>16.12</v>
      </c>
      <c r="Y3480" s="190">
        <v>3473</v>
      </c>
      <c r="Z3480" s="200">
        <v>0.55000000000000004</v>
      </c>
      <c r="AA3480" s="200">
        <v>0.13</v>
      </c>
      <c r="AB3480" s="200">
        <v>0.3</v>
      </c>
      <c r="AC3480" s="200">
        <v>0.85</v>
      </c>
      <c r="AL3480"/>
      <c r="AM3480"/>
      <c r="AN3480"/>
      <c r="AO3480"/>
      <c r="AP3480"/>
      <c r="AQ3480"/>
      <c r="AR3480"/>
      <c r="AS3480"/>
      <c r="AT3480"/>
      <c r="AU3480"/>
    </row>
    <row r="3481" spans="17:47" x14ac:dyDescent="0.2">
      <c r="Q3481" s="142">
        <f>TRUNC('TARIFA ENTREGA A DIRECCION USD'!D3482-'TARIFA ENTREGA A DIRECCION USD'!D3481,2)</f>
        <v>0.54</v>
      </c>
      <c r="R3481" s="190">
        <v>3474</v>
      </c>
      <c r="S3481" s="200">
        <f>TRUNC((('TARIFA ENTREGA A DIRECCION USD'!C3481-'TARIFA ENTREGA A DIRECCION USD'!D3481)/'TARIFA ENTREGA A DIRECCION USD'!D3481)+1,3)</f>
        <v>0.72499999999999998</v>
      </c>
      <c r="T3481" s="200">
        <f>TRUNC(('TARIFA ENTREGA A DIRECCION USD'!E3481-'TARIFA ENTREGA A DIRECCION USD'!D3481)/'TARIFA ENTREGA A DIRECCION USD'!D3481,3)</f>
        <v>0.26100000000000001</v>
      </c>
      <c r="U3481" s="200">
        <f>TRUNC(('TARIFA ENTREGA A DIRECCION USD'!F3481-'TARIFA ENTREGA A DIRECCION USD'!D3481)/'TARIFA ENTREGA A DIRECCION USD'!D3481,3)</f>
        <v>0.437</v>
      </c>
      <c r="V3481" s="200">
        <f>TRUNC(('TARIFA ENTREGA A DIRECCION USD'!G3481-'TARIFA ENTREGA A DIRECCION USD'!D3481)/'TARIFA ENTREGA A DIRECCION USD'!D3481,3)</f>
        <v>0.97099999999999997</v>
      </c>
      <c r="X3481" s="142">
        <v>16.12</v>
      </c>
      <c r="Y3481" s="190">
        <v>3474</v>
      </c>
      <c r="Z3481" s="200">
        <v>0.55000000000000004</v>
      </c>
      <c r="AA3481" s="200">
        <v>0.13</v>
      </c>
      <c r="AB3481" s="200">
        <v>0.3</v>
      </c>
      <c r="AC3481" s="200">
        <v>0.85</v>
      </c>
      <c r="AL3481"/>
      <c r="AM3481"/>
      <c r="AN3481"/>
      <c r="AO3481"/>
      <c r="AP3481"/>
      <c r="AQ3481"/>
      <c r="AR3481"/>
      <c r="AS3481"/>
      <c r="AT3481"/>
      <c r="AU3481"/>
    </row>
    <row r="3482" spans="17:47" x14ac:dyDescent="0.2">
      <c r="Q3482" s="142">
        <f>TRUNC('TARIFA ENTREGA A DIRECCION USD'!D3483-'TARIFA ENTREGA A DIRECCION USD'!D3482,2)</f>
        <v>0.54</v>
      </c>
      <c r="R3482" s="190">
        <v>3475</v>
      </c>
      <c r="S3482" s="200">
        <f>TRUNC((('TARIFA ENTREGA A DIRECCION USD'!C3482-'TARIFA ENTREGA A DIRECCION USD'!D3482)/'TARIFA ENTREGA A DIRECCION USD'!D3482)+1,3)</f>
        <v>0.72499999999999998</v>
      </c>
      <c r="T3482" s="200">
        <f>TRUNC(('TARIFA ENTREGA A DIRECCION USD'!E3482-'TARIFA ENTREGA A DIRECCION USD'!D3482)/'TARIFA ENTREGA A DIRECCION USD'!D3482,3)</f>
        <v>0.26100000000000001</v>
      </c>
      <c r="U3482" s="200">
        <f>TRUNC(('TARIFA ENTREGA A DIRECCION USD'!F3482-'TARIFA ENTREGA A DIRECCION USD'!D3482)/'TARIFA ENTREGA A DIRECCION USD'!D3482,3)</f>
        <v>0.437</v>
      </c>
      <c r="V3482" s="200">
        <f>TRUNC(('TARIFA ENTREGA A DIRECCION USD'!G3482-'TARIFA ENTREGA A DIRECCION USD'!D3482)/'TARIFA ENTREGA A DIRECCION USD'!D3482,3)</f>
        <v>0.97099999999999997</v>
      </c>
      <c r="X3482" s="142">
        <v>16.12</v>
      </c>
      <c r="Y3482" s="190">
        <v>3475</v>
      </c>
      <c r="Z3482" s="200">
        <v>0.55000000000000004</v>
      </c>
      <c r="AA3482" s="200">
        <v>0.13</v>
      </c>
      <c r="AB3482" s="200">
        <v>0.3</v>
      </c>
      <c r="AC3482" s="200">
        <v>0.85</v>
      </c>
      <c r="AL3482"/>
      <c r="AM3482"/>
      <c r="AN3482"/>
      <c r="AO3482"/>
      <c r="AP3482"/>
      <c r="AQ3482"/>
      <c r="AR3482"/>
      <c r="AS3482"/>
      <c r="AT3482"/>
      <c r="AU3482"/>
    </row>
    <row r="3483" spans="17:47" x14ac:dyDescent="0.2">
      <c r="Q3483" s="142">
        <f>TRUNC('TARIFA ENTREGA A DIRECCION USD'!D3484-'TARIFA ENTREGA A DIRECCION USD'!D3483,2)</f>
        <v>0.54</v>
      </c>
      <c r="R3483" s="190">
        <v>3476</v>
      </c>
      <c r="S3483" s="200">
        <f>TRUNC((('TARIFA ENTREGA A DIRECCION USD'!C3483-'TARIFA ENTREGA A DIRECCION USD'!D3483)/'TARIFA ENTREGA A DIRECCION USD'!D3483)+1,3)</f>
        <v>0.72499999999999998</v>
      </c>
      <c r="T3483" s="200">
        <f>TRUNC(('TARIFA ENTREGA A DIRECCION USD'!E3483-'TARIFA ENTREGA A DIRECCION USD'!D3483)/'TARIFA ENTREGA A DIRECCION USD'!D3483,3)</f>
        <v>0.26100000000000001</v>
      </c>
      <c r="U3483" s="200">
        <f>TRUNC(('TARIFA ENTREGA A DIRECCION USD'!F3483-'TARIFA ENTREGA A DIRECCION USD'!D3483)/'TARIFA ENTREGA A DIRECCION USD'!D3483,3)</f>
        <v>0.437</v>
      </c>
      <c r="V3483" s="200">
        <f>TRUNC(('TARIFA ENTREGA A DIRECCION USD'!G3483-'TARIFA ENTREGA A DIRECCION USD'!D3483)/'TARIFA ENTREGA A DIRECCION USD'!D3483,3)</f>
        <v>0.97099999999999997</v>
      </c>
      <c r="X3483" s="142">
        <v>16.12</v>
      </c>
      <c r="Y3483" s="190">
        <v>3476</v>
      </c>
      <c r="Z3483" s="200">
        <v>0.55000000000000004</v>
      </c>
      <c r="AA3483" s="200">
        <v>0.13</v>
      </c>
      <c r="AB3483" s="200">
        <v>0.3</v>
      </c>
      <c r="AC3483" s="200">
        <v>0.85</v>
      </c>
      <c r="AL3483"/>
      <c r="AM3483"/>
      <c r="AN3483"/>
      <c r="AO3483"/>
      <c r="AP3483"/>
      <c r="AQ3483"/>
      <c r="AR3483"/>
      <c r="AS3483"/>
      <c r="AT3483"/>
      <c r="AU3483"/>
    </row>
    <row r="3484" spans="17:47" x14ac:dyDescent="0.2">
      <c r="Q3484" s="142">
        <f>TRUNC('TARIFA ENTREGA A DIRECCION USD'!D3485-'TARIFA ENTREGA A DIRECCION USD'!D3484,2)</f>
        <v>0.54</v>
      </c>
      <c r="R3484" s="190">
        <v>3477</v>
      </c>
      <c r="S3484" s="200">
        <f>TRUNC((('TARIFA ENTREGA A DIRECCION USD'!C3484-'TARIFA ENTREGA A DIRECCION USD'!D3484)/'TARIFA ENTREGA A DIRECCION USD'!D3484)+1,3)</f>
        <v>0.72499999999999998</v>
      </c>
      <c r="T3484" s="200">
        <f>TRUNC(('TARIFA ENTREGA A DIRECCION USD'!E3484-'TARIFA ENTREGA A DIRECCION USD'!D3484)/'TARIFA ENTREGA A DIRECCION USD'!D3484,3)</f>
        <v>0.26100000000000001</v>
      </c>
      <c r="U3484" s="200">
        <f>TRUNC(('TARIFA ENTREGA A DIRECCION USD'!F3484-'TARIFA ENTREGA A DIRECCION USD'!D3484)/'TARIFA ENTREGA A DIRECCION USD'!D3484,3)</f>
        <v>0.437</v>
      </c>
      <c r="V3484" s="200">
        <f>TRUNC(('TARIFA ENTREGA A DIRECCION USD'!G3484-'TARIFA ENTREGA A DIRECCION USD'!D3484)/'TARIFA ENTREGA A DIRECCION USD'!D3484,3)</f>
        <v>0.97099999999999997</v>
      </c>
      <c r="X3484" s="142">
        <v>16.12</v>
      </c>
      <c r="Y3484" s="190">
        <v>3477</v>
      </c>
      <c r="Z3484" s="200">
        <v>0.55000000000000004</v>
      </c>
      <c r="AA3484" s="200">
        <v>0.13</v>
      </c>
      <c r="AB3484" s="200">
        <v>0.3</v>
      </c>
      <c r="AC3484" s="200">
        <v>0.85</v>
      </c>
      <c r="AL3484"/>
      <c r="AM3484"/>
      <c r="AN3484"/>
      <c r="AO3484"/>
      <c r="AP3484"/>
      <c r="AQ3484"/>
      <c r="AR3484"/>
      <c r="AS3484"/>
      <c r="AT3484"/>
      <c r="AU3484"/>
    </row>
    <row r="3485" spans="17:47" x14ac:dyDescent="0.2">
      <c r="Q3485" s="142">
        <f>TRUNC('TARIFA ENTREGA A DIRECCION USD'!D3486-'TARIFA ENTREGA A DIRECCION USD'!D3485,2)</f>
        <v>0.54</v>
      </c>
      <c r="R3485" s="190">
        <v>3478</v>
      </c>
      <c r="S3485" s="200">
        <f>TRUNC((('TARIFA ENTREGA A DIRECCION USD'!C3485-'TARIFA ENTREGA A DIRECCION USD'!D3485)/'TARIFA ENTREGA A DIRECCION USD'!D3485)+1,3)</f>
        <v>0.72499999999999998</v>
      </c>
      <c r="T3485" s="200">
        <f>TRUNC(('TARIFA ENTREGA A DIRECCION USD'!E3485-'TARIFA ENTREGA A DIRECCION USD'!D3485)/'TARIFA ENTREGA A DIRECCION USD'!D3485,3)</f>
        <v>0.26100000000000001</v>
      </c>
      <c r="U3485" s="200">
        <f>TRUNC(('TARIFA ENTREGA A DIRECCION USD'!F3485-'TARIFA ENTREGA A DIRECCION USD'!D3485)/'TARIFA ENTREGA A DIRECCION USD'!D3485,3)</f>
        <v>0.437</v>
      </c>
      <c r="V3485" s="200">
        <f>TRUNC(('TARIFA ENTREGA A DIRECCION USD'!G3485-'TARIFA ENTREGA A DIRECCION USD'!D3485)/'TARIFA ENTREGA A DIRECCION USD'!D3485,3)</f>
        <v>0.97099999999999997</v>
      </c>
      <c r="X3485" s="142">
        <v>16.12</v>
      </c>
      <c r="Y3485" s="190">
        <v>3478</v>
      </c>
      <c r="Z3485" s="200">
        <v>0.55000000000000004</v>
      </c>
      <c r="AA3485" s="200">
        <v>0.13</v>
      </c>
      <c r="AB3485" s="200">
        <v>0.3</v>
      </c>
      <c r="AC3485" s="200">
        <v>0.85</v>
      </c>
      <c r="AL3485"/>
      <c r="AM3485"/>
      <c r="AN3485"/>
      <c r="AO3485"/>
      <c r="AP3485"/>
      <c r="AQ3485"/>
      <c r="AR3485"/>
      <c r="AS3485"/>
      <c r="AT3485"/>
      <c r="AU3485"/>
    </row>
    <row r="3486" spans="17:47" x14ac:dyDescent="0.2">
      <c r="Q3486" s="142">
        <f>TRUNC('TARIFA ENTREGA A DIRECCION USD'!D3487-'TARIFA ENTREGA A DIRECCION USD'!D3486,2)</f>
        <v>0.54</v>
      </c>
      <c r="R3486" s="190">
        <v>3479</v>
      </c>
      <c r="S3486" s="200">
        <f>TRUNC((('TARIFA ENTREGA A DIRECCION USD'!C3486-'TARIFA ENTREGA A DIRECCION USD'!D3486)/'TARIFA ENTREGA A DIRECCION USD'!D3486)+1,3)</f>
        <v>0.72499999999999998</v>
      </c>
      <c r="T3486" s="200">
        <f>TRUNC(('TARIFA ENTREGA A DIRECCION USD'!E3486-'TARIFA ENTREGA A DIRECCION USD'!D3486)/'TARIFA ENTREGA A DIRECCION USD'!D3486,3)</f>
        <v>0.26100000000000001</v>
      </c>
      <c r="U3486" s="200">
        <f>TRUNC(('TARIFA ENTREGA A DIRECCION USD'!F3486-'TARIFA ENTREGA A DIRECCION USD'!D3486)/'TARIFA ENTREGA A DIRECCION USD'!D3486,3)</f>
        <v>0.437</v>
      </c>
      <c r="V3486" s="200">
        <f>TRUNC(('TARIFA ENTREGA A DIRECCION USD'!G3486-'TARIFA ENTREGA A DIRECCION USD'!D3486)/'TARIFA ENTREGA A DIRECCION USD'!D3486,3)</f>
        <v>0.97099999999999997</v>
      </c>
      <c r="X3486" s="142">
        <v>16.12</v>
      </c>
      <c r="Y3486" s="190">
        <v>3479</v>
      </c>
      <c r="Z3486" s="200">
        <v>0.55000000000000004</v>
      </c>
      <c r="AA3486" s="200">
        <v>0.13</v>
      </c>
      <c r="AB3486" s="200">
        <v>0.3</v>
      </c>
      <c r="AC3486" s="200">
        <v>0.85</v>
      </c>
      <c r="AL3486"/>
      <c r="AM3486"/>
      <c r="AN3486"/>
      <c r="AO3486"/>
      <c r="AP3486"/>
      <c r="AQ3486"/>
      <c r="AR3486"/>
      <c r="AS3486"/>
      <c r="AT3486"/>
      <c r="AU3486"/>
    </row>
    <row r="3487" spans="17:47" x14ac:dyDescent="0.2">
      <c r="Q3487" s="142">
        <f>TRUNC('TARIFA ENTREGA A DIRECCION USD'!D3488-'TARIFA ENTREGA A DIRECCION USD'!D3487,2)</f>
        <v>0.54</v>
      </c>
      <c r="R3487" s="190">
        <v>3480</v>
      </c>
      <c r="S3487" s="200">
        <f>TRUNC((('TARIFA ENTREGA A DIRECCION USD'!C3487-'TARIFA ENTREGA A DIRECCION USD'!D3487)/'TARIFA ENTREGA A DIRECCION USD'!D3487)+1,3)</f>
        <v>0.72499999999999998</v>
      </c>
      <c r="T3487" s="200">
        <f>TRUNC(('TARIFA ENTREGA A DIRECCION USD'!E3487-'TARIFA ENTREGA A DIRECCION USD'!D3487)/'TARIFA ENTREGA A DIRECCION USD'!D3487,3)</f>
        <v>0.26100000000000001</v>
      </c>
      <c r="U3487" s="200">
        <f>TRUNC(('TARIFA ENTREGA A DIRECCION USD'!F3487-'TARIFA ENTREGA A DIRECCION USD'!D3487)/'TARIFA ENTREGA A DIRECCION USD'!D3487,3)</f>
        <v>0.437</v>
      </c>
      <c r="V3487" s="200">
        <f>TRUNC(('TARIFA ENTREGA A DIRECCION USD'!G3487-'TARIFA ENTREGA A DIRECCION USD'!D3487)/'TARIFA ENTREGA A DIRECCION USD'!D3487,3)</f>
        <v>0.97099999999999997</v>
      </c>
      <c r="X3487" s="142">
        <v>16.12</v>
      </c>
      <c r="Y3487" s="190">
        <v>3480</v>
      </c>
      <c r="Z3487" s="200">
        <v>0.55000000000000004</v>
      </c>
      <c r="AA3487" s="200">
        <v>0.13</v>
      </c>
      <c r="AB3487" s="200">
        <v>0.3</v>
      </c>
      <c r="AC3487" s="200">
        <v>0.85</v>
      </c>
      <c r="AL3487"/>
      <c r="AM3487"/>
      <c r="AN3487"/>
      <c r="AO3487"/>
      <c r="AP3487"/>
      <c r="AQ3487"/>
      <c r="AR3487"/>
      <c r="AS3487"/>
      <c r="AT3487"/>
      <c r="AU3487"/>
    </row>
    <row r="3488" spans="17:47" x14ac:dyDescent="0.2">
      <c r="Q3488" s="142">
        <f>TRUNC('TARIFA ENTREGA A DIRECCION USD'!D3489-'TARIFA ENTREGA A DIRECCION USD'!D3488,2)</f>
        <v>0.54</v>
      </c>
      <c r="R3488" s="190">
        <v>3481</v>
      </c>
      <c r="S3488" s="200">
        <f>TRUNC((('TARIFA ENTREGA A DIRECCION USD'!C3488-'TARIFA ENTREGA A DIRECCION USD'!D3488)/'TARIFA ENTREGA A DIRECCION USD'!D3488)+1,3)</f>
        <v>0.72499999999999998</v>
      </c>
      <c r="T3488" s="200">
        <f>TRUNC(('TARIFA ENTREGA A DIRECCION USD'!E3488-'TARIFA ENTREGA A DIRECCION USD'!D3488)/'TARIFA ENTREGA A DIRECCION USD'!D3488,3)</f>
        <v>0.26100000000000001</v>
      </c>
      <c r="U3488" s="200">
        <f>TRUNC(('TARIFA ENTREGA A DIRECCION USD'!F3488-'TARIFA ENTREGA A DIRECCION USD'!D3488)/'TARIFA ENTREGA A DIRECCION USD'!D3488,3)</f>
        <v>0.437</v>
      </c>
      <c r="V3488" s="200">
        <f>TRUNC(('TARIFA ENTREGA A DIRECCION USD'!G3488-'TARIFA ENTREGA A DIRECCION USD'!D3488)/'TARIFA ENTREGA A DIRECCION USD'!D3488,3)</f>
        <v>0.97099999999999997</v>
      </c>
      <c r="X3488" s="142">
        <v>16.12</v>
      </c>
      <c r="Y3488" s="190">
        <v>3481</v>
      </c>
      <c r="Z3488" s="200">
        <v>0.55000000000000004</v>
      </c>
      <c r="AA3488" s="200">
        <v>0.13</v>
      </c>
      <c r="AB3488" s="200">
        <v>0.3</v>
      </c>
      <c r="AC3488" s="200">
        <v>0.85</v>
      </c>
      <c r="AL3488"/>
      <c r="AM3488"/>
      <c r="AN3488"/>
      <c r="AO3488"/>
      <c r="AP3488"/>
      <c r="AQ3488"/>
      <c r="AR3488"/>
      <c r="AS3488"/>
      <c r="AT3488"/>
      <c r="AU3488"/>
    </row>
    <row r="3489" spans="17:47" x14ac:dyDescent="0.2">
      <c r="Q3489" s="142">
        <f>TRUNC('TARIFA ENTREGA A DIRECCION USD'!D3490-'TARIFA ENTREGA A DIRECCION USD'!D3489,2)</f>
        <v>0.54</v>
      </c>
      <c r="R3489" s="190">
        <v>3482</v>
      </c>
      <c r="S3489" s="200">
        <f>TRUNC((('TARIFA ENTREGA A DIRECCION USD'!C3489-'TARIFA ENTREGA A DIRECCION USD'!D3489)/'TARIFA ENTREGA A DIRECCION USD'!D3489)+1,3)</f>
        <v>0.72499999999999998</v>
      </c>
      <c r="T3489" s="200">
        <f>TRUNC(('TARIFA ENTREGA A DIRECCION USD'!E3489-'TARIFA ENTREGA A DIRECCION USD'!D3489)/'TARIFA ENTREGA A DIRECCION USD'!D3489,3)</f>
        <v>0.26100000000000001</v>
      </c>
      <c r="U3489" s="200">
        <f>TRUNC(('TARIFA ENTREGA A DIRECCION USD'!F3489-'TARIFA ENTREGA A DIRECCION USD'!D3489)/'TARIFA ENTREGA A DIRECCION USD'!D3489,3)</f>
        <v>0.437</v>
      </c>
      <c r="V3489" s="200">
        <f>TRUNC(('TARIFA ENTREGA A DIRECCION USD'!G3489-'TARIFA ENTREGA A DIRECCION USD'!D3489)/'TARIFA ENTREGA A DIRECCION USD'!D3489,3)</f>
        <v>0.97099999999999997</v>
      </c>
      <c r="X3489" s="142">
        <v>16.12</v>
      </c>
      <c r="Y3489" s="190">
        <v>3482</v>
      </c>
      <c r="Z3489" s="200">
        <v>0.55000000000000004</v>
      </c>
      <c r="AA3489" s="200">
        <v>0.13</v>
      </c>
      <c r="AB3489" s="200">
        <v>0.3</v>
      </c>
      <c r="AC3489" s="200">
        <v>0.85</v>
      </c>
      <c r="AL3489"/>
      <c r="AM3489"/>
      <c r="AN3489"/>
      <c r="AO3489"/>
      <c r="AP3489"/>
      <c r="AQ3489"/>
      <c r="AR3489"/>
      <c r="AS3489"/>
      <c r="AT3489"/>
      <c r="AU3489"/>
    </row>
    <row r="3490" spans="17:47" x14ac:dyDescent="0.2">
      <c r="Q3490" s="142">
        <f>TRUNC('TARIFA ENTREGA A DIRECCION USD'!D3491-'TARIFA ENTREGA A DIRECCION USD'!D3490,2)</f>
        <v>0.54</v>
      </c>
      <c r="R3490" s="190">
        <v>3483</v>
      </c>
      <c r="S3490" s="200">
        <f>TRUNC((('TARIFA ENTREGA A DIRECCION USD'!C3490-'TARIFA ENTREGA A DIRECCION USD'!D3490)/'TARIFA ENTREGA A DIRECCION USD'!D3490)+1,3)</f>
        <v>0.72499999999999998</v>
      </c>
      <c r="T3490" s="200">
        <f>TRUNC(('TARIFA ENTREGA A DIRECCION USD'!E3490-'TARIFA ENTREGA A DIRECCION USD'!D3490)/'TARIFA ENTREGA A DIRECCION USD'!D3490,3)</f>
        <v>0.26100000000000001</v>
      </c>
      <c r="U3490" s="200">
        <f>TRUNC(('TARIFA ENTREGA A DIRECCION USD'!F3490-'TARIFA ENTREGA A DIRECCION USD'!D3490)/'TARIFA ENTREGA A DIRECCION USD'!D3490,3)</f>
        <v>0.437</v>
      </c>
      <c r="V3490" s="200">
        <f>TRUNC(('TARIFA ENTREGA A DIRECCION USD'!G3490-'TARIFA ENTREGA A DIRECCION USD'!D3490)/'TARIFA ENTREGA A DIRECCION USD'!D3490,3)</f>
        <v>0.97099999999999997</v>
      </c>
      <c r="X3490" s="142">
        <v>16.12</v>
      </c>
      <c r="Y3490" s="190">
        <v>3483</v>
      </c>
      <c r="Z3490" s="200">
        <v>0.55000000000000004</v>
      </c>
      <c r="AA3490" s="200">
        <v>0.13</v>
      </c>
      <c r="AB3490" s="200">
        <v>0.3</v>
      </c>
      <c r="AC3490" s="200">
        <v>0.85</v>
      </c>
      <c r="AL3490"/>
      <c r="AM3490"/>
      <c r="AN3490"/>
      <c r="AO3490"/>
      <c r="AP3490"/>
      <c r="AQ3490"/>
      <c r="AR3490"/>
      <c r="AS3490"/>
      <c r="AT3490"/>
      <c r="AU3490"/>
    </row>
    <row r="3491" spans="17:47" x14ac:dyDescent="0.2">
      <c r="Q3491" s="142">
        <f>TRUNC('TARIFA ENTREGA A DIRECCION USD'!D3492-'TARIFA ENTREGA A DIRECCION USD'!D3491,2)</f>
        <v>0.54</v>
      </c>
      <c r="R3491" s="190">
        <v>3484</v>
      </c>
      <c r="S3491" s="200">
        <f>TRUNC((('TARIFA ENTREGA A DIRECCION USD'!C3491-'TARIFA ENTREGA A DIRECCION USD'!D3491)/'TARIFA ENTREGA A DIRECCION USD'!D3491)+1,3)</f>
        <v>0.72499999999999998</v>
      </c>
      <c r="T3491" s="200">
        <f>TRUNC(('TARIFA ENTREGA A DIRECCION USD'!E3491-'TARIFA ENTREGA A DIRECCION USD'!D3491)/'TARIFA ENTREGA A DIRECCION USD'!D3491,3)</f>
        <v>0.26100000000000001</v>
      </c>
      <c r="U3491" s="200">
        <f>TRUNC(('TARIFA ENTREGA A DIRECCION USD'!F3491-'TARIFA ENTREGA A DIRECCION USD'!D3491)/'TARIFA ENTREGA A DIRECCION USD'!D3491,3)</f>
        <v>0.437</v>
      </c>
      <c r="V3491" s="200">
        <f>TRUNC(('TARIFA ENTREGA A DIRECCION USD'!G3491-'TARIFA ENTREGA A DIRECCION USD'!D3491)/'TARIFA ENTREGA A DIRECCION USD'!D3491,3)</f>
        <v>0.97099999999999997</v>
      </c>
      <c r="X3491" s="142">
        <v>16.12</v>
      </c>
      <c r="Y3491" s="190">
        <v>3484</v>
      </c>
      <c r="Z3491" s="200">
        <v>0.55000000000000004</v>
      </c>
      <c r="AA3491" s="200">
        <v>0.13</v>
      </c>
      <c r="AB3491" s="200">
        <v>0.3</v>
      </c>
      <c r="AC3491" s="200">
        <v>0.85</v>
      </c>
      <c r="AL3491"/>
      <c r="AM3491"/>
      <c r="AN3491"/>
      <c r="AO3491"/>
      <c r="AP3491"/>
      <c r="AQ3491"/>
      <c r="AR3491"/>
      <c r="AS3491"/>
      <c r="AT3491"/>
      <c r="AU3491"/>
    </row>
    <row r="3492" spans="17:47" x14ac:dyDescent="0.2">
      <c r="Q3492" s="142">
        <f>TRUNC('TARIFA ENTREGA A DIRECCION USD'!D3493-'TARIFA ENTREGA A DIRECCION USD'!D3492,2)</f>
        <v>0.54</v>
      </c>
      <c r="R3492" s="190">
        <v>3485</v>
      </c>
      <c r="S3492" s="200">
        <f>TRUNC((('TARIFA ENTREGA A DIRECCION USD'!C3492-'TARIFA ENTREGA A DIRECCION USD'!D3492)/'TARIFA ENTREGA A DIRECCION USD'!D3492)+1,3)</f>
        <v>0.72499999999999998</v>
      </c>
      <c r="T3492" s="200">
        <f>TRUNC(('TARIFA ENTREGA A DIRECCION USD'!E3492-'TARIFA ENTREGA A DIRECCION USD'!D3492)/'TARIFA ENTREGA A DIRECCION USD'!D3492,3)</f>
        <v>0.26100000000000001</v>
      </c>
      <c r="U3492" s="200">
        <f>TRUNC(('TARIFA ENTREGA A DIRECCION USD'!F3492-'TARIFA ENTREGA A DIRECCION USD'!D3492)/'TARIFA ENTREGA A DIRECCION USD'!D3492,3)</f>
        <v>0.437</v>
      </c>
      <c r="V3492" s="200">
        <f>TRUNC(('TARIFA ENTREGA A DIRECCION USD'!G3492-'TARIFA ENTREGA A DIRECCION USD'!D3492)/'TARIFA ENTREGA A DIRECCION USD'!D3492,3)</f>
        <v>0.97099999999999997</v>
      </c>
      <c r="X3492" s="142">
        <v>16.12</v>
      </c>
      <c r="Y3492" s="190">
        <v>3485</v>
      </c>
      <c r="Z3492" s="200">
        <v>0.55000000000000004</v>
      </c>
      <c r="AA3492" s="200">
        <v>0.13</v>
      </c>
      <c r="AB3492" s="200">
        <v>0.3</v>
      </c>
      <c r="AC3492" s="200">
        <v>0.85</v>
      </c>
      <c r="AL3492"/>
      <c r="AM3492"/>
      <c r="AN3492"/>
      <c r="AO3492"/>
      <c r="AP3492"/>
      <c r="AQ3492"/>
      <c r="AR3492"/>
      <c r="AS3492"/>
      <c r="AT3492"/>
      <c r="AU3492"/>
    </row>
    <row r="3493" spans="17:47" x14ac:dyDescent="0.2">
      <c r="Q3493" s="142">
        <f>TRUNC('TARIFA ENTREGA A DIRECCION USD'!D3494-'TARIFA ENTREGA A DIRECCION USD'!D3493,2)</f>
        <v>0.54</v>
      </c>
      <c r="R3493" s="190">
        <v>3486</v>
      </c>
      <c r="S3493" s="200">
        <f>TRUNC((('TARIFA ENTREGA A DIRECCION USD'!C3493-'TARIFA ENTREGA A DIRECCION USD'!D3493)/'TARIFA ENTREGA A DIRECCION USD'!D3493)+1,3)</f>
        <v>0.72499999999999998</v>
      </c>
      <c r="T3493" s="200">
        <f>TRUNC(('TARIFA ENTREGA A DIRECCION USD'!E3493-'TARIFA ENTREGA A DIRECCION USD'!D3493)/'TARIFA ENTREGA A DIRECCION USD'!D3493,3)</f>
        <v>0.26100000000000001</v>
      </c>
      <c r="U3493" s="200">
        <f>TRUNC(('TARIFA ENTREGA A DIRECCION USD'!F3493-'TARIFA ENTREGA A DIRECCION USD'!D3493)/'TARIFA ENTREGA A DIRECCION USD'!D3493,3)</f>
        <v>0.437</v>
      </c>
      <c r="V3493" s="200">
        <f>TRUNC(('TARIFA ENTREGA A DIRECCION USD'!G3493-'TARIFA ENTREGA A DIRECCION USD'!D3493)/'TARIFA ENTREGA A DIRECCION USD'!D3493,3)</f>
        <v>0.97099999999999997</v>
      </c>
      <c r="X3493" s="142">
        <v>16.12</v>
      </c>
      <c r="Y3493" s="190">
        <v>3486</v>
      </c>
      <c r="Z3493" s="200">
        <v>0.55000000000000004</v>
      </c>
      <c r="AA3493" s="200">
        <v>0.13</v>
      </c>
      <c r="AB3493" s="200">
        <v>0.3</v>
      </c>
      <c r="AC3493" s="200">
        <v>0.85</v>
      </c>
      <c r="AL3493"/>
      <c r="AM3493"/>
      <c r="AN3493"/>
      <c r="AO3493"/>
      <c r="AP3493"/>
      <c r="AQ3493"/>
      <c r="AR3493"/>
      <c r="AS3493"/>
      <c r="AT3493"/>
      <c r="AU3493"/>
    </row>
    <row r="3494" spans="17:47" x14ac:dyDescent="0.2">
      <c r="Q3494" s="142">
        <f>TRUNC('TARIFA ENTREGA A DIRECCION USD'!D3495-'TARIFA ENTREGA A DIRECCION USD'!D3494,2)</f>
        <v>0.54</v>
      </c>
      <c r="R3494" s="190">
        <v>3487</v>
      </c>
      <c r="S3494" s="200">
        <f>TRUNC((('TARIFA ENTREGA A DIRECCION USD'!C3494-'TARIFA ENTREGA A DIRECCION USD'!D3494)/'TARIFA ENTREGA A DIRECCION USD'!D3494)+1,3)</f>
        <v>0.72499999999999998</v>
      </c>
      <c r="T3494" s="200">
        <f>TRUNC(('TARIFA ENTREGA A DIRECCION USD'!E3494-'TARIFA ENTREGA A DIRECCION USD'!D3494)/'TARIFA ENTREGA A DIRECCION USD'!D3494,3)</f>
        <v>0.26100000000000001</v>
      </c>
      <c r="U3494" s="200">
        <f>TRUNC(('TARIFA ENTREGA A DIRECCION USD'!F3494-'TARIFA ENTREGA A DIRECCION USD'!D3494)/'TARIFA ENTREGA A DIRECCION USD'!D3494,3)</f>
        <v>0.437</v>
      </c>
      <c r="V3494" s="200">
        <f>TRUNC(('TARIFA ENTREGA A DIRECCION USD'!G3494-'TARIFA ENTREGA A DIRECCION USD'!D3494)/'TARIFA ENTREGA A DIRECCION USD'!D3494,3)</f>
        <v>0.97099999999999997</v>
      </c>
      <c r="X3494" s="142">
        <v>16.12</v>
      </c>
      <c r="Y3494" s="190">
        <v>3487</v>
      </c>
      <c r="Z3494" s="200">
        <v>0.55000000000000004</v>
      </c>
      <c r="AA3494" s="200">
        <v>0.13</v>
      </c>
      <c r="AB3494" s="200">
        <v>0.3</v>
      </c>
      <c r="AC3494" s="200">
        <v>0.85</v>
      </c>
      <c r="AL3494"/>
      <c r="AM3494"/>
      <c r="AN3494"/>
      <c r="AO3494"/>
      <c r="AP3494"/>
      <c r="AQ3494"/>
      <c r="AR3494"/>
      <c r="AS3494"/>
      <c r="AT3494"/>
      <c r="AU3494"/>
    </row>
    <row r="3495" spans="17:47" x14ac:dyDescent="0.2">
      <c r="Q3495" s="142">
        <f>TRUNC('TARIFA ENTREGA A DIRECCION USD'!D3496-'TARIFA ENTREGA A DIRECCION USD'!D3495,2)</f>
        <v>0.54</v>
      </c>
      <c r="R3495" s="190">
        <v>3488</v>
      </c>
      <c r="S3495" s="200">
        <f>TRUNC((('TARIFA ENTREGA A DIRECCION USD'!C3495-'TARIFA ENTREGA A DIRECCION USD'!D3495)/'TARIFA ENTREGA A DIRECCION USD'!D3495)+1,3)</f>
        <v>0.72499999999999998</v>
      </c>
      <c r="T3495" s="200">
        <f>TRUNC(('TARIFA ENTREGA A DIRECCION USD'!E3495-'TARIFA ENTREGA A DIRECCION USD'!D3495)/'TARIFA ENTREGA A DIRECCION USD'!D3495,3)</f>
        <v>0.26100000000000001</v>
      </c>
      <c r="U3495" s="200">
        <f>TRUNC(('TARIFA ENTREGA A DIRECCION USD'!F3495-'TARIFA ENTREGA A DIRECCION USD'!D3495)/'TARIFA ENTREGA A DIRECCION USD'!D3495,3)</f>
        <v>0.437</v>
      </c>
      <c r="V3495" s="200">
        <f>TRUNC(('TARIFA ENTREGA A DIRECCION USD'!G3495-'TARIFA ENTREGA A DIRECCION USD'!D3495)/'TARIFA ENTREGA A DIRECCION USD'!D3495,3)</f>
        <v>0.97099999999999997</v>
      </c>
      <c r="X3495" s="142">
        <v>16.12</v>
      </c>
      <c r="Y3495" s="190">
        <v>3488</v>
      </c>
      <c r="Z3495" s="200">
        <v>0.55000000000000004</v>
      </c>
      <c r="AA3495" s="200">
        <v>0.13</v>
      </c>
      <c r="AB3495" s="200">
        <v>0.3</v>
      </c>
      <c r="AC3495" s="200">
        <v>0.85</v>
      </c>
      <c r="AL3495"/>
      <c r="AM3495"/>
      <c r="AN3495"/>
      <c r="AO3495"/>
      <c r="AP3495"/>
      <c r="AQ3495"/>
      <c r="AR3495"/>
      <c r="AS3495"/>
      <c r="AT3495"/>
      <c r="AU3495"/>
    </row>
    <row r="3496" spans="17:47" x14ac:dyDescent="0.2">
      <c r="Q3496" s="142">
        <f>TRUNC('TARIFA ENTREGA A DIRECCION USD'!D3497-'TARIFA ENTREGA A DIRECCION USD'!D3496,2)</f>
        <v>0.54</v>
      </c>
      <c r="R3496" s="190">
        <v>3489</v>
      </c>
      <c r="S3496" s="200">
        <f>TRUNC((('TARIFA ENTREGA A DIRECCION USD'!C3496-'TARIFA ENTREGA A DIRECCION USD'!D3496)/'TARIFA ENTREGA A DIRECCION USD'!D3496)+1,3)</f>
        <v>0.72499999999999998</v>
      </c>
      <c r="T3496" s="200">
        <f>TRUNC(('TARIFA ENTREGA A DIRECCION USD'!E3496-'TARIFA ENTREGA A DIRECCION USD'!D3496)/'TARIFA ENTREGA A DIRECCION USD'!D3496,3)</f>
        <v>0.26100000000000001</v>
      </c>
      <c r="U3496" s="200">
        <f>TRUNC(('TARIFA ENTREGA A DIRECCION USD'!F3496-'TARIFA ENTREGA A DIRECCION USD'!D3496)/'TARIFA ENTREGA A DIRECCION USD'!D3496,3)</f>
        <v>0.437</v>
      </c>
      <c r="V3496" s="200">
        <f>TRUNC(('TARIFA ENTREGA A DIRECCION USD'!G3496-'TARIFA ENTREGA A DIRECCION USD'!D3496)/'TARIFA ENTREGA A DIRECCION USD'!D3496,3)</f>
        <v>0.97099999999999997</v>
      </c>
      <c r="X3496" s="142">
        <v>16.12</v>
      </c>
      <c r="Y3496" s="190">
        <v>3489</v>
      </c>
      <c r="Z3496" s="200">
        <v>0.55000000000000004</v>
      </c>
      <c r="AA3496" s="200">
        <v>0.13</v>
      </c>
      <c r="AB3496" s="200">
        <v>0.3</v>
      </c>
      <c r="AC3496" s="200">
        <v>0.85</v>
      </c>
      <c r="AL3496"/>
      <c r="AM3496"/>
      <c r="AN3496"/>
      <c r="AO3496"/>
      <c r="AP3496"/>
      <c r="AQ3496"/>
      <c r="AR3496"/>
      <c r="AS3496"/>
      <c r="AT3496"/>
      <c r="AU3496"/>
    </row>
    <row r="3497" spans="17:47" x14ac:dyDescent="0.2">
      <c r="Q3497" s="142">
        <f>TRUNC('TARIFA ENTREGA A DIRECCION USD'!D3498-'TARIFA ENTREGA A DIRECCION USD'!D3497,2)</f>
        <v>0.54</v>
      </c>
      <c r="R3497" s="190">
        <v>3490</v>
      </c>
      <c r="S3497" s="200">
        <f>TRUNC((('TARIFA ENTREGA A DIRECCION USD'!C3497-'TARIFA ENTREGA A DIRECCION USD'!D3497)/'TARIFA ENTREGA A DIRECCION USD'!D3497)+1,3)</f>
        <v>0.72499999999999998</v>
      </c>
      <c r="T3497" s="200">
        <f>TRUNC(('TARIFA ENTREGA A DIRECCION USD'!E3497-'TARIFA ENTREGA A DIRECCION USD'!D3497)/'TARIFA ENTREGA A DIRECCION USD'!D3497,3)</f>
        <v>0.26100000000000001</v>
      </c>
      <c r="U3497" s="200">
        <f>TRUNC(('TARIFA ENTREGA A DIRECCION USD'!F3497-'TARIFA ENTREGA A DIRECCION USD'!D3497)/'TARIFA ENTREGA A DIRECCION USD'!D3497,3)</f>
        <v>0.437</v>
      </c>
      <c r="V3497" s="200">
        <f>TRUNC(('TARIFA ENTREGA A DIRECCION USD'!G3497-'TARIFA ENTREGA A DIRECCION USD'!D3497)/'TARIFA ENTREGA A DIRECCION USD'!D3497,3)</f>
        <v>0.97099999999999997</v>
      </c>
      <c r="X3497" s="142">
        <v>16.12</v>
      </c>
      <c r="Y3497" s="190">
        <v>3490</v>
      </c>
      <c r="Z3497" s="200">
        <v>0.55000000000000004</v>
      </c>
      <c r="AA3497" s="200">
        <v>0.13</v>
      </c>
      <c r="AB3497" s="200">
        <v>0.3</v>
      </c>
      <c r="AC3497" s="200">
        <v>0.85</v>
      </c>
      <c r="AL3497"/>
      <c r="AM3497"/>
      <c r="AN3497"/>
      <c r="AO3497"/>
      <c r="AP3497"/>
      <c r="AQ3497"/>
      <c r="AR3497"/>
      <c r="AS3497"/>
      <c r="AT3497"/>
      <c r="AU3497"/>
    </row>
    <row r="3498" spans="17:47" x14ac:dyDescent="0.2">
      <c r="Q3498" s="142">
        <f>TRUNC('TARIFA ENTREGA A DIRECCION USD'!D3499-'TARIFA ENTREGA A DIRECCION USD'!D3498,2)</f>
        <v>0.54</v>
      </c>
      <c r="R3498" s="190">
        <v>3491</v>
      </c>
      <c r="S3498" s="200">
        <f>TRUNC((('TARIFA ENTREGA A DIRECCION USD'!C3498-'TARIFA ENTREGA A DIRECCION USD'!D3498)/'TARIFA ENTREGA A DIRECCION USD'!D3498)+1,3)</f>
        <v>0.72499999999999998</v>
      </c>
      <c r="T3498" s="200">
        <f>TRUNC(('TARIFA ENTREGA A DIRECCION USD'!E3498-'TARIFA ENTREGA A DIRECCION USD'!D3498)/'TARIFA ENTREGA A DIRECCION USD'!D3498,3)</f>
        <v>0.26100000000000001</v>
      </c>
      <c r="U3498" s="200">
        <f>TRUNC(('TARIFA ENTREGA A DIRECCION USD'!F3498-'TARIFA ENTREGA A DIRECCION USD'!D3498)/'TARIFA ENTREGA A DIRECCION USD'!D3498,3)</f>
        <v>0.437</v>
      </c>
      <c r="V3498" s="200">
        <f>TRUNC(('TARIFA ENTREGA A DIRECCION USD'!G3498-'TARIFA ENTREGA A DIRECCION USD'!D3498)/'TARIFA ENTREGA A DIRECCION USD'!D3498,3)</f>
        <v>0.97099999999999997</v>
      </c>
      <c r="X3498" s="142">
        <v>16.12</v>
      </c>
      <c r="Y3498" s="190">
        <v>3491</v>
      </c>
      <c r="Z3498" s="200">
        <v>0.55000000000000004</v>
      </c>
      <c r="AA3498" s="200">
        <v>0.13</v>
      </c>
      <c r="AB3498" s="200">
        <v>0.3</v>
      </c>
      <c r="AC3498" s="200">
        <v>0.85</v>
      </c>
      <c r="AL3498"/>
      <c r="AM3498"/>
      <c r="AN3498"/>
      <c r="AO3498"/>
      <c r="AP3498"/>
      <c r="AQ3498"/>
      <c r="AR3498"/>
      <c r="AS3498"/>
      <c r="AT3498"/>
      <c r="AU3498"/>
    </row>
    <row r="3499" spans="17:47" x14ac:dyDescent="0.2">
      <c r="Q3499" s="142">
        <f>TRUNC('TARIFA ENTREGA A DIRECCION USD'!D3500-'TARIFA ENTREGA A DIRECCION USD'!D3499,2)</f>
        <v>0.54</v>
      </c>
      <c r="R3499" s="190">
        <v>3492</v>
      </c>
      <c r="S3499" s="200">
        <f>TRUNC((('TARIFA ENTREGA A DIRECCION USD'!C3499-'TARIFA ENTREGA A DIRECCION USD'!D3499)/'TARIFA ENTREGA A DIRECCION USD'!D3499)+1,3)</f>
        <v>0.72499999999999998</v>
      </c>
      <c r="T3499" s="200">
        <f>TRUNC(('TARIFA ENTREGA A DIRECCION USD'!E3499-'TARIFA ENTREGA A DIRECCION USD'!D3499)/'TARIFA ENTREGA A DIRECCION USD'!D3499,3)</f>
        <v>0.26100000000000001</v>
      </c>
      <c r="U3499" s="200">
        <f>TRUNC(('TARIFA ENTREGA A DIRECCION USD'!F3499-'TARIFA ENTREGA A DIRECCION USD'!D3499)/'TARIFA ENTREGA A DIRECCION USD'!D3499,3)</f>
        <v>0.437</v>
      </c>
      <c r="V3499" s="200">
        <f>TRUNC(('TARIFA ENTREGA A DIRECCION USD'!G3499-'TARIFA ENTREGA A DIRECCION USD'!D3499)/'TARIFA ENTREGA A DIRECCION USD'!D3499,3)</f>
        <v>0.97099999999999997</v>
      </c>
      <c r="X3499" s="142">
        <v>16.12</v>
      </c>
      <c r="Y3499" s="190">
        <v>3492</v>
      </c>
      <c r="Z3499" s="200">
        <v>0.55000000000000004</v>
      </c>
      <c r="AA3499" s="200">
        <v>0.13</v>
      </c>
      <c r="AB3499" s="200">
        <v>0.3</v>
      </c>
      <c r="AC3499" s="200">
        <v>0.85</v>
      </c>
      <c r="AL3499"/>
      <c r="AM3499"/>
      <c r="AN3499"/>
      <c r="AO3499"/>
      <c r="AP3499"/>
      <c r="AQ3499"/>
      <c r="AR3499"/>
      <c r="AS3499"/>
      <c r="AT3499"/>
      <c r="AU3499"/>
    </row>
    <row r="3500" spans="17:47" x14ac:dyDescent="0.2">
      <c r="Q3500" s="142">
        <f>TRUNC('TARIFA ENTREGA A DIRECCION USD'!D3501-'TARIFA ENTREGA A DIRECCION USD'!D3500,2)</f>
        <v>0.54</v>
      </c>
      <c r="R3500" s="190">
        <v>3493</v>
      </c>
      <c r="S3500" s="200">
        <f>TRUNC((('TARIFA ENTREGA A DIRECCION USD'!C3500-'TARIFA ENTREGA A DIRECCION USD'!D3500)/'TARIFA ENTREGA A DIRECCION USD'!D3500)+1,3)</f>
        <v>0.72499999999999998</v>
      </c>
      <c r="T3500" s="200">
        <f>TRUNC(('TARIFA ENTREGA A DIRECCION USD'!E3500-'TARIFA ENTREGA A DIRECCION USD'!D3500)/'TARIFA ENTREGA A DIRECCION USD'!D3500,3)</f>
        <v>0.26100000000000001</v>
      </c>
      <c r="U3500" s="200">
        <f>TRUNC(('TARIFA ENTREGA A DIRECCION USD'!F3500-'TARIFA ENTREGA A DIRECCION USD'!D3500)/'TARIFA ENTREGA A DIRECCION USD'!D3500,3)</f>
        <v>0.437</v>
      </c>
      <c r="V3500" s="200">
        <f>TRUNC(('TARIFA ENTREGA A DIRECCION USD'!G3500-'TARIFA ENTREGA A DIRECCION USD'!D3500)/'TARIFA ENTREGA A DIRECCION USD'!D3500,3)</f>
        <v>0.97099999999999997</v>
      </c>
      <c r="X3500" s="142">
        <v>16.12</v>
      </c>
      <c r="Y3500" s="190">
        <v>3493</v>
      </c>
      <c r="Z3500" s="200">
        <v>0.55000000000000004</v>
      </c>
      <c r="AA3500" s="200">
        <v>0.13</v>
      </c>
      <c r="AB3500" s="200">
        <v>0.3</v>
      </c>
      <c r="AC3500" s="200">
        <v>0.85</v>
      </c>
      <c r="AL3500"/>
      <c r="AM3500"/>
      <c r="AN3500"/>
      <c r="AO3500"/>
      <c r="AP3500"/>
      <c r="AQ3500"/>
      <c r="AR3500"/>
      <c r="AS3500"/>
      <c r="AT3500"/>
      <c r="AU3500"/>
    </row>
    <row r="3501" spans="17:47" x14ac:dyDescent="0.2">
      <c r="Q3501" s="142">
        <f>TRUNC('TARIFA ENTREGA A DIRECCION USD'!D3502-'TARIFA ENTREGA A DIRECCION USD'!D3501,2)</f>
        <v>0.54</v>
      </c>
      <c r="R3501" s="190">
        <v>3494</v>
      </c>
      <c r="S3501" s="200">
        <f>TRUNC((('TARIFA ENTREGA A DIRECCION USD'!C3501-'TARIFA ENTREGA A DIRECCION USD'!D3501)/'TARIFA ENTREGA A DIRECCION USD'!D3501)+1,3)</f>
        <v>0.72499999999999998</v>
      </c>
      <c r="T3501" s="200">
        <f>TRUNC(('TARIFA ENTREGA A DIRECCION USD'!E3501-'TARIFA ENTREGA A DIRECCION USD'!D3501)/'TARIFA ENTREGA A DIRECCION USD'!D3501,3)</f>
        <v>0.26100000000000001</v>
      </c>
      <c r="U3501" s="200">
        <f>TRUNC(('TARIFA ENTREGA A DIRECCION USD'!F3501-'TARIFA ENTREGA A DIRECCION USD'!D3501)/'TARIFA ENTREGA A DIRECCION USD'!D3501,3)</f>
        <v>0.437</v>
      </c>
      <c r="V3501" s="200">
        <f>TRUNC(('TARIFA ENTREGA A DIRECCION USD'!G3501-'TARIFA ENTREGA A DIRECCION USD'!D3501)/'TARIFA ENTREGA A DIRECCION USD'!D3501,3)</f>
        <v>0.97099999999999997</v>
      </c>
      <c r="X3501" s="142">
        <v>16.12</v>
      </c>
      <c r="Y3501" s="190">
        <v>3494</v>
      </c>
      <c r="Z3501" s="200">
        <v>0.55000000000000004</v>
      </c>
      <c r="AA3501" s="200">
        <v>0.13</v>
      </c>
      <c r="AB3501" s="200">
        <v>0.3</v>
      </c>
      <c r="AC3501" s="200">
        <v>0.85</v>
      </c>
      <c r="AL3501"/>
      <c r="AM3501"/>
      <c r="AN3501"/>
      <c r="AO3501"/>
      <c r="AP3501"/>
      <c r="AQ3501"/>
      <c r="AR3501"/>
      <c r="AS3501"/>
      <c r="AT3501"/>
      <c r="AU3501"/>
    </row>
    <row r="3502" spans="17:47" x14ac:dyDescent="0.2">
      <c r="Q3502" s="142">
        <f>TRUNC('TARIFA ENTREGA A DIRECCION USD'!D3503-'TARIFA ENTREGA A DIRECCION USD'!D3502,2)</f>
        <v>0.54</v>
      </c>
      <c r="R3502" s="190">
        <v>3495</v>
      </c>
      <c r="S3502" s="200">
        <f>TRUNC((('TARIFA ENTREGA A DIRECCION USD'!C3502-'TARIFA ENTREGA A DIRECCION USD'!D3502)/'TARIFA ENTREGA A DIRECCION USD'!D3502)+1,3)</f>
        <v>0.72499999999999998</v>
      </c>
      <c r="T3502" s="200">
        <f>TRUNC(('TARIFA ENTREGA A DIRECCION USD'!E3502-'TARIFA ENTREGA A DIRECCION USD'!D3502)/'TARIFA ENTREGA A DIRECCION USD'!D3502,3)</f>
        <v>0.26100000000000001</v>
      </c>
      <c r="U3502" s="200">
        <f>TRUNC(('TARIFA ENTREGA A DIRECCION USD'!F3502-'TARIFA ENTREGA A DIRECCION USD'!D3502)/'TARIFA ENTREGA A DIRECCION USD'!D3502,3)</f>
        <v>0.437</v>
      </c>
      <c r="V3502" s="200">
        <f>TRUNC(('TARIFA ENTREGA A DIRECCION USD'!G3502-'TARIFA ENTREGA A DIRECCION USD'!D3502)/'TARIFA ENTREGA A DIRECCION USD'!D3502,3)</f>
        <v>0.97099999999999997</v>
      </c>
      <c r="X3502" s="142">
        <v>16.12</v>
      </c>
      <c r="Y3502" s="190">
        <v>3495</v>
      </c>
      <c r="Z3502" s="200">
        <v>0.55000000000000004</v>
      </c>
      <c r="AA3502" s="200">
        <v>0.13</v>
      </c>
      <c r="AB3502" s="200">
        <v>0.3</v>
      </c>
      <c r="AC3502" s="200">
        <v>0.85</v>
      </c>
      <c r="AL3502"/>
      <c r="AM3502"/>
      <c r="AN3502"/>
      <c r="AO3502"/>
      <c r="AP3502"/>
      <c r="AQ3502"/>
      <c r="AR3502"/>
      <c r="AS3502"/>
      <c r="AT3502"/>
      <c r="AU3502"/>
    </row>
    <row r="3503" spans="17:47" x14ac:dyDescent="0.2">
      <c r="Q3503" s="142">
        <f>TRUNC('TARIFA ENTREGA A DIRECCION USD'!D3504-'TARIFA ENTREGA A DIRECCION USD'!D3503,2)</f>
        <v>0.54</v>
      </c>
      <c r="R3503" s="190">
        <v>3496</v>
      </c>
      <c r="S3503" s="200">
        <f>TRUNC((('TARIFA ENTREGA A DIRECCION USD'!C3503-'TARIFA ENTREGA A DIRECCION USD'!D3503)/'TARIFA ENTREGA A DIRECCION USD'!D3503)+1,3)</f>
        <v>0.72499999999999998</v>
      </c>
      <c r="T3503" s="200">
        <f>TRUNC(('TARIFA ENTREGA A DIRECCION USD'!E3503-'TARIFA ENTREGA A DIRECCION USD'!D3503)/'TARIFA ENTREGA A DIRECCION USD'!D3503,3)</f>
        <v>0.26100000000000001</v>
      </c>
      <c r="U3503" s="200">
        <f>TRUNC(('TARIFA ENTREGA A DIRECCION USD'!F3503-'TARIFA ENTREGA A DIRECCION USD'!D3503)/'TARIFA ENTREGA A DIRECCION USD'!D3503,3)</f>
        <v>0.437</v>
      </c>
      <c r="V3503" s="200">
        <f>TRUNC(('TARIFA ENTREGA A DIRECCION USD'!G3503-'TARIFA ENTREGA A DIRECCION USD'!D3503)/'TARIFA ENTREGA A DIRECCION USD'!D3503,3)</f>
        <v>0.97099999999999997</v>
      </c>
      <c r="X3503" s="142">
        <v>16.12</v>
      </c>
      <c r="Y3503" s="190">
        <v>3496</v>
      </c>
      <c r="Z3503" s="200">
        <v>0.55000000000000004</v>
      </c>
      <c r="AA3503" s="200">
        <v>0.13</v>
      </c>
      <c r="AB3503" s="200">
        <v>0.3</v>
      </c>
      <c r="AC3503" s="200">
        <v>0.85</v>
      </c>
      <c r="AL3503"/>
      <c r="AM3503"/>
      <c r="AN3503"/>
      <c r="AO3503"/>
      <c r="AP3503"/>
      <c r="AQ3503"/>
      <c r="AR3503"/>
      <c r="AS3503"/>
      <c r="AT3503"/>
      <c r="AU3503"/>
    </row>
    <row r="3504" spans="17:47" x14ac:dyDescent="0.2">
      <c r="Q3504" s="142">
        <f>TRUNC('TARIFA ENTREGA A DIRECCION USD'!D3505-'TARIFA ENTREGA A DIRECCION USD'!D3504,2)</f>
        <v>0.54</v>
      </c>
      <c r="R3504" s="190">
        <v>3497</v>
      </c>
      <c r="S3504" s="200">
        <f>TRUNC((('TARIFA ENTREGA A DIRECCION USD'!C3504-'TARIFA ENTREGA A DIRECCION USD'!D3504)/'TARIFA ENTREGA A DIRECCION USD'!D3504)+1,3)</f>
        <v>0.72499999999999998</v>
      </c>
      <c r="T3504" s="200">
        <f>TRUNC(('TARIFA ENTREGA A DIRECCION USD'!E3504-'TARIFA ENTREGA A DIRECCION USD'!D3504)/'TARIFA ENTREGA A DIRECCION USD'!D3504,3)</f>
        <v>0.26100000000000001</v>
      </c>
      <c r="U3504" s="200">
        <f>TRUNC(('TARIFA ENTREGA A DIRECCION USD'!F3504-'TARIFA ENTREGA A DIRECCION USD'!D3504)/'TARIFA ENTREGA A DIRECCION USD'!D3504,3)</f>
        <v>0.437</v>
      </c>
      <c r="V3504" s="200">
        <f>TRUNC(('TARIFA ENTREGA A DIRECCION USD'!G3504-'TARIFA ENTREGA A DIRECCION USD'!D3504)/'TARIFA ENTREGA A DIRECCION USD'!D3504,3)</f>
        <v>0.97099999999999997</v>
      </c>
      <c r="X3504" s="142">
        <v>16.12</v>
      </c>
      <c r="Y3504" s="190">
        <v>3497</v>
      </c>
      <c r="Z3504" s="200">
        <v>0.55000000000000004</v>
      </c>
      <c r="AA3504" s="200">
        <v>0.13</v>
      </c>
      <c r="AB3504" s="200">
        <v>0.3</v>
      </c>
      <c r="AC3504" s="200">
        <v>0.85</v>
      </c>
      <c r="AL3504"/>
      <c r="AM3504"/>
      <c r="AN3504"/>
      <c r="AO3504"/>
      <c r="AP3504"/>
      <c r="AQ3504"/>
      <c r="AR3504"/>
      <c r="AS3504"/>
      <c r="AT3504"/>
      <c r="AU3504"/>
    </row>
    <row r="3505" spans="17:47" x14ac:dyDescent="0.2">
      <c r="Q3505" s="142">
        <f>TRUNC('TARIFA ENTREGA A DIRECCION USD'!D3506-'TARIFA ENTREGA A DIRECCION USD'!D3505,2)</f>
        <v>0.54</v>
      </c>
      <c r="R3505" s="190">
        <v>3498</v>
      </c>
      <c r="S3505" s="200">
        <f>TRUNC((('TARIFA ENTREGA A DIRECCION USD'!C3505-'TARIFA ENTREGA A DIRECCION USD'!D3505)/'TARIFA ENTREGA A DIRECCION USD'!D3505)+1,3)</f>
        <v>0.72499999999999998</v>
      </c>
      <c r="T3505" s="200">
        <f>TRUNC(('TARIFA ENTREGA A DIRECCION USD'!E3505-'TARIFA ENTREGA A DIRECCION USD'!D3505)/'TARIFA ENTREGA A DIRECCION USD'!D3505,3)</f>
        <v>0.26100000000000001</v>
      </c>
      <c r="U3505" s="200">
        <f>TRUNC(('TARIFA ENTREGA A DIRECCION USD'!F3505-'TARIFA ENTREGA A DIRECCION USD'!D3505)/'TARIFA ENTREGA A DIRECCION USD'!D3505,3)</f>
        <v>0.437</v>
      </c>
      <c r="V3505" s="200">
        <f>TRUNC(('TARIFA ENTREGA A DIRECCION USD'!G3505-'TARIFA ENTREGA A DIRECCION USD'!D3505)/'TARIFA ENTREGA A DIRECCION USD'!D3505,3)</f>
        <v>0.97099999999999997</v>
      </c>
      <c r="X3505" s="142">
        <v>16.12</v>
      </c>
      <c r="Y3505" s="190">
        <v>3498</v>
      </c>
      <c r="Z3505" s="200">
        <v>0.55000000000000004</v>
      </c>
      <c r="AA3505" s="200">
        <v>0.13</v>
      </c>
      <c r="AB3505" s="200">
        <v>0.3</v>
      </c>
      <c r="AC3505" s="200">
        <v>0.85</v>
      </c>
      <c r="AL3505"/>
      <c r="AM3505"/>
      <c r="AN3505"/>
      <c r="AO3505"/>
      <c r="AP3505"/>
      <c r="AQ3505"/>
      <c r="AR3505"/>
      <c r="AS3505"/>
      <c r="AT3505"/>
      <c r="AU3505"/>
    </row>
    <row r="3506" spans="17:47" x14ac:dyDescent="0.2">
      <c r="Q3506" s="142">
        <f>TRUNC('TARIFA ENTREGA A DIRECCION USD'!D3507-'TARIFA ENTREGA A DIRECCION USD'!D3506,2)</f>
        <v>0.54</v>
      </c>
      <c r="R3506" s="190">
        <v>3499</v>
      </c>
      <c r="S3506" s="200">
        <f>TRUNC((('TARIFA ENTREGA A DIRECCION USD'!C3506-'TARIFA ENTREGA A DIRECCION USD'!D3506)/'TARIFA ENTREGA A DIRECCION USD'!D3506)+1,3)</f>
        <v>0.72499999999999998</v>
      </c>
      <c r="T3506" s="200">
        <f>TRUNC(('TARIFA ENTREGA A DIRECCION USD'!E3506-'TARIFA ENTREGA A DIRECCION USD'!D3506)/'TARIFA ENTREGA A DIRECCION USD'!D3506,3)</f>
        <v>0.26100000000000001</v>
      </c>
      <c r="U3506" s="200">
        <f>TRUNC(('TARIFA ENTREGA A DIRECCION USD'!F3506-'TARIFA ENTREGA A DIRECCION USD'!D3506)/'TARIFA ENTREGA A DIRECCION USD'!D3506,3)</f>
        <v>0.437</v>
      </c>
      <c r="V3506" s="200">
        <f>TRUNC(('TARIFA ENTREGA A DIRECCION USD'!G3506-'TARIFA ENTREGA A DIRECCION USD'!D3506)/'TARIFA ENTREGA A DIRECCION USD'!D3506,3)</f>
        <v>0.97099999999999997</v>
      </c>
      <c r="X3506" s="142">
        <v>16.12</v>
      </c>
      <c r="Y3506" s="190">
        <v>3499</v>
      </c>
      <c r="Z3506" s="200">
        <v>0.55000000000000004</v>
      </c>
      <c r="AA3506" s="200">
        <v>0.13</v>
      </c>
      <c r="AB3506" s="200">
        <v>0.3</v>
      </c>
      <c r="AC3506" s="200">
        <v>0.85</v>
      </c>
      <c r="AL3506"/>
      <c r="AM3506"/>
      <c r="AN3506"/>
      <c r="AO3506"/>
      <c r="AP3506"/>
      <c r="AQ3506"/>
      <c r="AR3506"/>
      <c r="AS3506"/>
      <c r="AT3506"/>
      <c r="AU3506"/>
    </row>
    <row r="3507" spans="17:47" x14ac:dyDescent="0.2">
      <c r="Q3507" s="142">
        <f>TRUNC('TARIFA ENTREGA A DIRECCION USD'!D3508-'TARIFA ENTREGA A DIRECCION USD'!D3507,2)</f>
        <v>0.54</v>
      </c>
      <c r="R3507" s="190">
        <v>3500</v>
      </c>
      <c r="S3507" s="200">
        <f>TRUNC((('TARIFA ENTREGA A DIRECCION USD'!C3507-'TARIFA ENTREGA A DIRECCION USD'!D3507)/'TARIFA ENTREGA A DIRECCION USD'!D3507)+1,3)</f>
        <v>0.72499999999999998</v>
      </c>
      <c r="T3507" s="200">
        <f>TRUNC(('TARIFA ENTREGA A DIRECCION USD'!E3507-'TARIFA ENTREGA A DIRECCION USD'!D3507)/'TARIFA ENTREGA A DIRECCION USD'!D3507,3)</f>
        <v>0.26100000000000001</v>
      </c>
      <c r="U3507" s="200">
        <f>TRUNC(('TARIFA ENTREGA A DIRECCION USD'!F3507-'TARIFA ENTREGA A DIRECCION USD'!D3507)/'TARIFA ENTREGA A DIRECCION USD'!D3507,3)</f>
        <v>0.437</v>
      </c>
      <c r="V3507" s="200">
        <f>TRUNC(('TARIFA ENTREGA A DIRECCION USD'!G3507-'TARIFA ENTREGA A DIRECCION USD'!D3507)/'TARIFA ENTREGA A DIRECCION USD'!D3507,3)</f>
        <v>0.97099999999999997</v>
      </c>
      <c r="X3507" s="142">
        <v>16.12</v>
      </c>
      <c r="Y3507" s="190">
        <v>3500</v>
      </c>
      <c r="Z3507" s="200">
        <v>0.55000000000000004</v>
      </c>
      <c r="AA3507" s="200">
        <v>0.13</v>
      </c>
      <c r="AB3507" s="200">
        <v>0.3</v>
      </c>
      <c r="AC3507" s="200">
        <v>0.85</v>
      </c>
      <c r="AL3507"/>
      <c r="AM3507"/>
      <c r="AN3507"/>
      <c r="AO3507"/>
      <c r="AP3507"/>
      <c r="AQ3507"/>
      <c r="AR3507"/>
      <c r="AS3507"/>
      <c r="AT3507"/>
      <c r="AU3507"/>
    </row>
    <row r="3508" spans="17:47" x14ac:dyDescent="0.2">
      <c r="Q3508" s="142">
        <f>TRUNC('TARIFA ENTREGA A DIRECCION USD'!D3509-'TARIFA ENTREGA A DIRECCION USD'!D3508,2)</f>
        <v>0.54</v>
      </c>
      <c r="R3508" s="190">
        <v>3501</v>
      </c>
      <c r="S3508" s="200">
        <f>TRUNC((('TARIFA ENTREGA A DIRECCION USD'!C3508-'TARIFA ENTREGA A DIRECCION USD'!D3508)/'TARIFA ENTREGA A DIRECCION USD'!D3508)+1,3)</f>
        <v>0.72499999999999998</v>
      </c>
      <c r="T3508" s="200">
        <f>TRUNC(('TARIFA ENTREGA A DIRECCION USD'!E3508-'TARIFA ENTREGA A DIRECCION USD'!D3508)/'TARIFA ENTREGA A DIRECCION USD'!D3508,3)</f>
        <v>0.26100000000000001</v>
      </c>
      <c r="U3508" s="200">
        <f>TRUNC(('TARIFA ENTREGA A DIRECCION USD'!F3508-'TARIFA ENTREGA A DIRECCION USD'!D3508)/'TARIFA ENTREGA A DIRECCION USD'!D3508,3)</f>
        <v>0.437</v>
      </c>
      <c r="V3508" s="200">
        <f>TRUNC(('TARIFA ENTREGA A DIRECCION USD'!G3508-'TARIFA ENTREGA A DIRECCION USD'!D3508)/'TARIFA ENTREGA A DIRECCION USD'!D3508,3)</f>
        <v>0.97099999999999997</v>
      </c>
      <c r="X3508" s="142">
        <v>16.12</v>
      </c>
      <c r="Y3508" s="190">
        <v>3501</v>
      </c>
      <c r="Z3508" s="200">
        <v>0.55000000000000004</v>
      </c>
      <c r="AA3508" s="200">
        <v>0.13</v>
      </c>
      <c r="AB3508" s="200">
        <v>0.3</v>
      </c>
      <c r="AC3508" s="200">
        <v>0.85</v>
      </c>
      <c r="AL3508"/>
      <c r="AM3508"/>
      <c r="AN3508"/>
      <c r="AO3508"/>
      <c r="AP3508"/>
      <c r="AQ3508"/>
      <c r="AR3508"/>
      <c r="AS3508"/>
      <c r="AT3508"/>
      <c r="AU3508"/>
    </row>
    <row r="3509" spans="17:47" x14ac:dyDescent="0.2">
      <c r="Q3509" s="142">
        <f>TRUNC('TARIFA ENTREGA A DIRECCION USD'!D3510-'TARIFA ENTREGA A DIRECCION USD'!D3509,2)</f>
        <v>0.54</v>
      </c>
      <c r="R3509" s="190">
        <v>3502</v>
      </c>
      <c r="S3509" s="200">
        <f>TRUNC((('TARIFA ENTREGA A DIRECCION USD'!C3509-'TARIFA ENTREGA A DIRECCION USD'!D3509)/'TARIFA ENTREGA A DIRECCION USD'!D3509)+1,3)</f>
        <v>0.72499999999999998</v>
      </c>
      <c r="T3509" s="200">
        <f>TRUNC(('TARIFA ENTREGA A DIRECCION USD'!E3509-'TARIFA ENTREGA A DIRECCION USD'!D3509)/'TARIFA ENTREGA A DIRECCION USD'!D3509,3)</f>
        <v>0.26100000000000001</v>
      </c>
      <c r="U3509" s="200">
        <f>TRUNC(('TARIFA ENTREGA A DIRECCION USD'!F3509-'TARIFA ENTREGA A DIRECCION USD'!D3509)/'TARIFA ENTREGA A DIRECCION USD'!D3509,3)</f>
        <v>0.437</v>
      </c>
      <c r="V3509" s="200">
        <f>TRUNC(('TARIFA ENTREGA A DIRECCION USD'!G3509-'TARIFA ENTREGA A DIRECCION USD'!D3509)/'TARIFA ENTREGA A DIRECCION USD'!D3509,3)</f>
        <v>0.97099999999999997</v>
      </c>
      <c r="X3509" s="142">
        <v>16.12</v>
      </c>
      <c r="Y3509" s="190">
        <v>3502</v>
      </c>
      <c r="Z3509" s="200">
        <v>0.55000000000000004</v>
      </c>
      <c r="AA3509" s="200">
        <v>0.13</v>
      </c>
      <c r="AB3509" s="200">
        <v>0.3</v>
      </c>
      <c r="AC3509" s="200">
        <v>0.85</v>
      </c>
      <c r="AL3509"/>
      <c r="AM3509"/>
      <c r="AN3509"/>
      <c r="AO3509"/>
      <c r="AP3509"/>
      <c r="AQ3509"/>
      <c r="AR3509"/>
      <c r="AS3509"/>
      <c r="AT3509"/>
      <c r="AU3509"/>
    </row>
    <row r="3510" spans="17:47" x14ac:dyDescent="0.2">
      <c r="Q3510" s="142">
        <f>TRUNC('TARIFA ENTREGA A DIRECCION USD'!D3511-'TARIFA ENTREGA A DIRECCION USD'!D3510,2)</f>
        <v>0.54</v>
      </c>
      <c r="R3510" s="190">
        <v>3503</v>
      </c>
      <c r="S3510" s="200">
        <f>TRUNC((('TARIFA ENTREGA A DIRECCION USD'!C3510-'TARIFA ENTREGA A DIRECCION USD'!D3510)/'TARIFA ENTREGA A DIRECCION USD'!D3510)+1,3)</f>
        <v>0.72499999999999998</v>
      </c>
      <c r="T3510" s="200">
        <f>TRUNC(('TARIFA ENTREGA A DIRECCION USD'!E3510-'TARIFA ENTREGA A DIRECCION USD'!D3510)/'TARIFA ENTREGA A DIRECCION USD'!D3510,3)</f>
        <v>0.26100000000000001</v>
      </c>
      <c r="U3510" s="200">
        <f>TRUNC(('TARIFA ENTREGA A DIRECCION USD'!F3510-'TARIFA ENTREGA A DIRECCION USD'!D3510)/'TARIFA ENTREGA A DIRECCION USD'!D3510,3)</f>
        <v>0.437</v>
      </c>
      <c r="V3510" s="200">
        <f>TRUNC(('TARIFA ENTREGA A DIRECCION USD'!G3510-'TARIFA ENTREGA A DIRECCION USD'!D3510)/'TARIFA ENTREGA A DIRECCION USD'!D3510,3)</f>
        <v>0.97099999999999997</v>
      </c>
      <c r="X3510" s="142">
        <v>16.12</v>
      </c>
      <c r="Y3510" s="190">
        <v>3503</v>
      </c>
      <c r="Z3510" s="200">
        <v>0.55000000000000004</v>
      </c>
      <c r="AA3510" s="200">
        <v>0.13</v>
      </c>
      <c r="AB3510" s="200">
        <v>0.3</v>
      </c>
      <c r="AC3510" s="200">
        <v>0.85</v>
      </c>
      <c r="AL3510"/>
      <c r="AM3510"/>
      <c r="AN3510"/>
      <c r="AO3510"/>
      <c r="AP3510"/>
      <c r="AQ3510"/>
      <c r="AR3510"/>
      <c r="AS3510"/>
      <c r="AT3510"/>
      <c r="AU3510"/>
    </row>
    <row r="3511" spans="17:47" x14ac:dyDescent="0.2">
      <c r="Q3511" s="142">
        <f>TRUNC('TARIFA ENTREGA A DIRECCION USD'!D3512-'TARIFA ENTREGA A DIRECCION USD'!D3511,2)</f>
        <v>0.54</v>
      </c>
      <c r="R3511" s="190">
        <v>3504</v>
      </c>
      <c r="S3511" s="200">
        <f>TRUNC((('TARIFA ENTREGA A DIRECCION USD'!C3511-'TARIFA ENTREGA A DIRECCION USD'!D3511)/'TARIFA ENTREGA A DIRECCION USD'!D3511)+1,3)</f>
        <v>0.72499999999999998</v>
      </c>
      <c r="T3511" s="200">
        <f>TRUNC(('TARIFA ENTREGA A DIRECCION USD'!E3511-'TARIFA ENTREGA A DIRECCION USD'!D3511)/'TARIFA ENTREGA A DIRECCION USD'!D3511,3)</f>
        <v>0.26100000000000001</v>
      </c>
      <c r="U3511" s="200">
        <f>TRUNC(('TARIFA ENTREGA A DIRECCION USD'!F3511-'TARIFA ENTREGA A DIRECCION USD'!D3511)/'TARIFA ENTREGA A DIRECCION USD'!D3511,3)</f>
        <v>0.437</v>
      </c>
      <c r="V3511" s="200">
        <f>TRUNC(('TARIFA ENTREGA A DIRECCION USD'!G3511-'TARIFA ENTREGA A DIRECCION USD'!D3511)/'TARIFA ENTREGA A DIRECCION USD'!D3511,3)</f>
        <v>0.97099999999999997</v>
      </c>
      <c r="X3511" s="142">
        <v>16.12</v>
      </c>
      <c r="Y3511" s="190">
        <v>3504</v>
      </c>
      <c r="Z3511" s="200">
        <v>0.55000000000000004</v>
      </c>
      <c r="AA3511" s="200">
        <v>0.13</v>
      </c>
      <c r="AB3511" s="200">
        <v>0.3</v>
      </c>
      <c r="AC3511" s="200">
        <v>0.85</v>
      </c>
      <c r="AL3511"/>
      <c r="AM3511"/>
      <c r="AN3511"/>
      <c r="AO3511"/>
      <c r="AP3511"/>
      <c r="AQ3511"/>
      <c r="AR3511"/>
      <c r="AS3511"/>
      <c r="AT3511"/>
      <c r="AU3511"/>
    </row>
    <row r="3512" spans="17:47" x14ac:dyDescent="0.2">
      <c r="Q3512" s="142">
        <f>TRUNC('TARIFA ENTREGA A DIRECCION USD'!D3513-'TARIFA ENTREGA A DIRECCION USD'!D3512,2)</f>
        <v>0.54</v>
      </c>
      <c r="R3512" s="190">
        <v>3505</v>
      </c>
      <c r="S3512" s="200">
        <f>TRUNC((('TARIFA ENTREGA A DIRECCION USD'!C3512-'TARIFA ENTREGA A DIRECCION USD'!D3512)/'TARIFA ENTREGA A DIRECCION USD'!D3512)+1,3)</f>
        <v>0.72499999999999998</v>
      </c>
      <c r="T3512" s="200">
        <f>TRUNC(('TARIFA ENTREGA A DIRECCION USD'!E3512-'TARIFA ENTREGA A DIRECCION USD'!D3512)/'TARIFA ENTREGA A DIRECCION USD'!D3512,3)</f>
        <v>0.26100000000000001</v>
      </c>
      <c r="U3512" s="200">
        <f>TRUNC(('TARIFA ENTREGA A DIRECCION USD'!F3512-'TARIFA ENTREGA A DIRECCION USD'!D3512)/'TARIFA ENTREGA A DIRECCION USD'!D3512,3)</f>
        <v>0.437</v>
      </c>
      <c r="V3512" s="200">
        <f>TRUNC(('TARIFA ENTREGA A DIRECCION USD'!G3512-'TARIFA ENTREGA A DIRECCION USD'!D3512)/'TARIFA ENTREGA A DIRECCION USD'!D3512,3)</f>
        <v>0.97099999999999997</v>
      </c>
      <c r="X3512" s="142">
        <v>16.12</v>
      </c>
      <c r="Y3512" s="190">
        <v>3505</v>
      </c>
      <c r="Z3512" s="200">
        <v>0.55000000000000004</v>
      </c>
      <c r="AA3512" s="200">
        <v>0.13</v>
      </c>
      <c r="AB3512" s="200">
        <v>0.3</v>
      </c>
      <c r="AC3512" s="200">
        <v>0.85</v>
      </c>
      <c r="AL3512"/>
      <c r="AM3512"/>
      <c r="AN3512"/>
      <c r="AO3512"/>
      <c r="AP3512"/>
      <c r="AQ3512"/>
      <c r="AR3512"/>
      <c r="AS3512"/>
      <c r="AT3512"/>
      <c r="AU3512"/>
    </row>
    <row r="3513" spans="17:47" x14ac:dyDescent="0.2">
      <c r="Q3513" s="142">
        <f>TRUNC('TARIFA ENTREGA A DIRECCION USD'!D3514-'TARIFA ENTREGA A DIRECCION USD'!D3513,2)</f>
        <v>0.54</v>
      </c>
      <c r="R3513" s="190">
        <v>3506</v>
      </c>
      <c r="S3513" s="200">
        <f>TRUNC((('TARIFA ENTREGA A DIRECCION USD'!C3513-'TARIFA ENTREGA A DIRECCION USD'!D3513)/'TARIFA ENTREGA A DIRECCION USD'!D3513)+1,3)</f>
        <v>0.72499999999999998</v>
      </c>
      <c r="T3513" s="200">
        <f>TRUNC(('TARIFA ENTREGA A DIRECCION USD'!E3513-'TARIFA ENTREGA A DIRECCION USD'!D3513)/'TARIFA ENTREGA A DIRECCION USD'!D3513,3)</f>
        <v>0.26100000000000001</v>
      </c>
      <c r="U3513" s="200">
        <f>TRUNC(('TARIFA ENTREGA A DIRECCION USD'!F3513-'TARIFA ENTREGA A DIRECCION USD'!D3513)/'TARIFA ENTREGA A DIRECCION USD'!D3513,3)</f>
        <v>0.437</v>
      </c>
      <c r="V3513" s="200">
        <f>TRUNC(('TARIFA ENTREGA A DIRECCION USD'!G3513-'TARIFA ENTREGA A DIRECCION USD'!D3513)/'TARIFA ENTREGA A DIRECCION USD'!D3513,3)</f>
        <v>0.97099999999999997</v>
      </c>
      <c r="X3513" s="142">
        <v>16.12</v>
      </c>
      <c r="Y3513" s="190">
        <v>3506</v>
      </c>
      <c r="Z3513" s="200">
        <v>0.55000000000000004</v>
      </c>
      <c r="AA3513" s="200">
        <v>0.13</v>
      </c>
      <c r="AB3513" s="200">
        <v>0.3</v>
      </c>
      <c r="AC3513" s="200">
        <v>0.85</v>
      </c>
      <c r="AL3513"/>
      <c r="AM3513"/>
      <c r="AN3513"/>
      <c r="AO3513"/>
      <c r="AP3513"/>
      <c r="AQ3513"/>
      <c r="AR3513"/>
      <c r="AS3513"/>
      <c r="AT3513"/>
      <c r="AU3513"/>
    </row>
    <row r="3514" spans="17:47" x14ac:dyDescent="0.2">
      <c r="Q3514" s="142">
        <f>TRUNC('TARIFA ENTREGA A DIRECCION USD'!D3515-'TARIFA ENTREGA A DIRECCION USD'!D3514,2)</f>
        <v>0.54</v>
      </c>
      <c r="R3514" s="190">
        <v>3507</v>
      </c>
      <c r="S3514" s="200">
        <f>TRUNC((('TARIFA ENTREGA A DIRECCION USD'!C3514-'TARIFA ENTREGA A DIRECCION USD'!D3514)/'TARIFA ENTREGA A DIRECCION USD'!D3514)+1,3)</f>
        <v>0.72499999999999998</v>
      </c>
      <c r="T3514" s="200">
        <f>TRUNC(('TARIFA ENTREGA A DIRECCION USD'!E3514-'TARIFA ENTREGA A DIRECCION USD'!D3514)/'TARIFA ENTREGA A DIRECCION USD'!D3514,3)</f>
        <v>0.26100000000000001</v>
      </c>
      <c r="U3514" s="200">
        <f>TRUNC(('TARIFA ENTREGA A DIRECCION USD'!F3514-'TARIFA ENTREGA A DIRECCION USD'!D3514)/'TARIFA ENTREGA A DIRECCION USD'!D3514,3)</f>
        <v>0.437</v>
      </c>
      <c r="V3514" s="200">
        <f>TRUNC(('TARIFA ENTREGA A DIRECCION USD'!G3514-'TARIFA ENTREGA A DIRECCION USD'!D3514)/'TARIFA ENTREGA A DIRECCION USD'!D3514,3)</f>
        <v>0.97099999999999997</v>
      </c>
      <c r="X3514" s="142">
        <v>16.12</v>
      </c>
      <c r="Y3514" s="190">
        <v>3507</v>
      </c>
      <c r="Z3514" s="200">
        <v>0.55000000000000004</v>
      </c>
      <c r="AA3514" s="200">
        <v>0.13</v>
      </c>
      <c r="AB3514" s="200">
        <v>0.3</v>
      </c>
      <c r="AC3514" s="200">
        <v>0.85</v>
      </c>
      <c r="AL3514"/>
      <c r="AM3514"/>
      <c r="AN3514"/>
      <c r="AO3514"/>
      <c r="AP3514"/>
      <c r="AQ3514"/>
      <c r="AR3514"/>
      <c r="AS3514"/>
      <c r="AT3514"/>
      <c r="AU3514"/>
    </row>
    <row r="3515" spans="17:47" x14ac:dyDescent="0.2">
      <c r="Q3515" s="142">
        <f>TRUNC('TARIFA ENTREGA A DIRECCION USD'!D3516-'TARIFA ENTREGA A DIRECCION USD'!D3515,2)</f>
        <v>0.54</v>
      </c>
      <c r="R3515" s="190">
        <v>3508</v>
      </c>
      <c r="S3515" s="200">
        <f>TRUNC((('TARIFA ENTREGA A DIRECCION USD'!C3515-'TARIFA ENTREGA A DIRECCION USD'!D3515)/'TARIFA ENTREGA A DIRECCION USD'!D3515)+1,3)</f>
        <v>0.72499999999999998</v>
      </c>
      <c r="T3515" s="200">
        <f>TRUNC(('TARIFA ENTREGA A DIRECCION USD'!E3515-'TARIFA ENTREGA A DIRECCION USD'!D3515)/'TARIFA ENTREGA A DIRECCION USD'!D3515,3)</f>
        <v>0.26100000000000001</v>
      </c>
      <c r="U3515" s="200">
        <f>TRUNC(('TARIFA ENTREGA A DIRECCION USD'!F3515-'TARIFA ENTREGA A DIRECCION USD'!D3515)/'TARIFA ENTREGA A DIRECCION USD'!D3515,3)</f>
        <v>0.437</v>
      </c>
      <c r="V3515" s="200">
        <f>TRUNC(('TARIFA ENTREGA A DIRECCION USD'!G3515-'TARIFA ENTREGA A DIRECCION USD'!D3515)/'TARIFA ENTREGA A DIRECCION USD'!D3515,3)</f>
        <v>0.97099999999999997</v>
      </c>
      <c r="X3515" s="142">
        <v>16.12</v>
      </c>
      <c r="Y3515" s="190">
        <v>3508</v>
      </c>
      <c r="Z3515" s="200">
        <v>0.55000000000000004</v>
      </c>
      <c r="AA3515" s="200">
        <v>0.13</v>
      </c>
      <c r="AB3515" s="200">
        <v>0.3</v>
      </c>
      <c r="AC3515" s="200">
        <v>0.85</v>
      </c>
      <c r="AL3515"/>
      <c r="AM3515"/>
      <c r="AN3515"/>
      <c r="AO3515"/>
      <c r="AP3515"/>
      <c r="AQ3515"/>
      <c r="AR3515"/>
      <c r="AS3515"/>
      <c r="AT3515"/>
      <c r="AU3515"/>
    </row>
    <row r="3516" spans="17:47" x14ac:dyDescent="0.2">
      <c r="Q3516" s="142">
        <f>TRUNC('TARIFA ENTREGA A DIRECCION USD'!D3517-'TARIFA ENTREGA A DIRECCION USD'!D3516,2)</f>
        <v>0.54</v>
      </c>
      <c r="R3516" s="190">
        <v>3509</v>
      </c>
      <c r="S3516" s="200">
        <f>TRUNC((('TARIFA ENTREGA A DIRECCION USD'!C3516-'TARIFA ENTREGA A DIRECCION USD'!D3516)/'TARIFA ENTREGA A DIRECCION USD'!D3516)+1,3)</f>
        <v>0.72499999999999998</v>
      </c>
      <c r="T3516" s="200">
        <f>TRUNC(('TARIFA ENTREGA A DIRECCION USD'!E3516-'TARIFA ENTREGA A DIRECCION USD'!D3516)/'TARIFA ENTREGA A DIRECCION USD'!D3516,3)</f>
        <v>0.26100000000000001</v>
      </c>
      <c r="U3516" s="200">
        <f>TRUNC(('TARIFA ENTREGA A DIRECCION USD'!F3516-'TARIFA ENTREGA A DIRECCION USD'!D3516)/'TARIFA ENTREGA A DIRECCION USD'!D3516,3)</f>
        <v>0.437</v>
      </c>
      <c r="V3516" s="200">
        <f>TRUNC(('TARIFA ENTREGA A DIRECCION USD'!G3516-'TARIFA ENTREGA A DIRECCION USD'!D3516)/'TARIFA ENTREGA A DIRECCION USD'!D3516,3)</f>
        <v>0.97099999999999997</v>
      </c>
      <c r="X3516" s="142">
        <v>16.12</v>
      </c>
      <c r="Y3516" s="190">
        <v>3509</v>
      </c>
      <c r="Z3516" s="200">
        <v>0.55000000000000004</v>
      </c>
      <c r="AA3516" s="200">
        <v>0.13</v>
      </c>
      <c r="AB3516" s="200">
        <v>0.3</v>
      </c>
      <c r="AC3516" s="200">
        <v>0.85</v>
      </c>
      <c r="AL3516"/>
      <c r="AM3516"/>
      <c r="AN3516"/>
      <c r="AO3516"/>
      <c r="AP3516"/>
      <c r="AQ3516"/>
      <c r="AR3516"/>
      <c r="AS3516"/>
      <c r="AT3516"/>
      <c r="AU3516"/>
    </row>
    <row r="3517" spans="17:47" x14ac:dyDescent="0.2">
      <c r="Q3517" s="142">
        <f>TRUNC('TARIFA ENTREGA A DIRECCION USD'!D3518-'TARIFA ENTREGA A DIRECCION USD'!D3517,2)</f>
        <v>0.54</v>
      </c>
      <c r="R3517" s="190">
        <v>3510</v>
      </c>
      <c r="S3517" s="200">
        <f>TRUNC((('TARIFA ENTREGA A DIRECCION USD'!C3517-'TARIFA ENTREGA A DIRECCION USD'!D3517)/'TARIFA ENTREGA A DIRECCION USD'!D3517)+1,3)</f>
        <v>0.72499999999999998</v>
      </c>
      <c r="T3517" s="200">
        <f>TRUNC(('TARIFA ENTREGA A DIRECCION USD'!E3517-'TARIFA ENTREGA A DIRECCION USD'!D3517)/'TARIFA ENTREGA A DIRECCION USD'!D3517,3)</f>
        <v>0.26100000000000001</v>
      </c>
      <c r="U3517" s="200">
        <f>TRUNC(('TARIFA ENTREGA A DIRECCION USD'!F3517-'TARIFA ENTREGA A DIRECCION USD'!D3517)/'TARIFA ENTREGA A DIRECCION USD'!D3517,3)</f>
        <v>0.437</v>
      </c>
      <c r="V3517" s="200">
        <f>TRUNC(('TARIFA ENTREGA A DIRECCION USD'!G3517-'TARIFA ENTREGA A DIRECCION USD'!D3517)/'TARIFA ENTREGA A DIRECCION USD'!D3517,3)</f>
        <v>0.97099999999999997</v>
      </c>
      <c r="X3517" s="142">
        <v>16.12</v>
      </c>
      <c r="Y3517" s="190">
        <v>3510</v>
      </c>
      <c r="Z3517" s="200">
        <v>0.55000000000000004</v>
      </c>
      <c r="AA3517" s="200">
        <v>0.13</v>
      </c>
      <c r="AB3517" s="200">
        <v>0.3</v>
      </c>
      <c r="AC3517" s="200">
        <v>0.85</v>
      </c>
      <c r="AL3517"/>
      <c r="AM3517"/>
      <c r="AN3517"/>
      <c r="AO3517"/>
      <c r="AP3517"/>
      <c r="AQ3517"/>
      <c r="AR3517"/>
      <c r="AS3517"/>
      <c r="AT3517"/>
      <c r="AU3517"/>
    </row>
    <row r="3518" spans="17:47" x14ac:dyDescent="0.2">
      <c r="Q3518" s="142">
        <f>TRUNC('TARIFA ENTREGA A DIRECCION USD'!D3519-'TARIFA ENTREGA A DIRECCION USD'!D3518,2)</f>
        <v>0.54</v>
      </c>
      <c r="R3518" s="190">
        <v>3511</v>
      </c>
      <c r="S3518" s="200">
        <f>TRUNC((('TARIFA ENTREGA A DIRECCION USD'!C3518-'TARIFA ENTREGA A DIRECCION USD'!D3518)/'TARIFA ENTREGA A DIRECCION USD'!D3518)+1,3)</f>
        <v>0.72499999999999998</v>
      </c>
      <c r="T3518" s="200">
        <f>TRUNC(('TARIFA ENTREGA A DIRECCION USD'!E3518-'TARIFA ENTREGA A DIRECCION USD'!D3518)/'TARIFA ENTREGA A DIRECCION USD'!D3518,3)</f>
        <v>0.26100000000000001</v>
      </c>
      <c r="U3518" s="200">
        <f>TRUNC(('TARIFA ENTREGA A DIRECCION USD'!F3518-'TARIFA ENTREGA A DIRECCION USD'!D3518)/'TARIFA ENTREGA A DIRECCION USD'!D3518,3)</f>
        <v>0.437</v>
      </c>
      <c r="V3518" s="200">
        <f>TRUNC(('TARIFA ENTREGA A DIRECCION USD'!G3518-'TARIFA ENTREGA A DIRECCION USD'!D3518)/'TARIFA ENTREGA A DIRECCION USD'!D3518,3)</f>
        <v>0.97099999999999997</v>
      </c>
      <c r="X3518" s="142">
        <v>16.12</v>
      </c>
      <c r="Y3518" s="190">
        <v>3511</v>
      </c>
      <c r="Z3518" s="200">
        <v>0.55000000000000004</v>
      </c>
      <c r="AA3518" s="200">
        <v>0.13</v>
      </c>
      <c r="AB3518" s="200">
        <v>0.3</v>
      </c>
      <c r="AC3518" s="200">
        <v>0.85</v>
      </c>
      <c r="AL3518"/>
      <c r="AM3518"/>
      <c r="AN3518"/>
      <c r="AO3518"/>
      <c r="AP3518"/>
      <c r="AQ3518"/>
      <c r="AR3518"/>
      <c r="AS3518"/>
      <c r="AT3518"/>
      <c r="AU3518"/>
    </row>
    <row r="3519" spans="17:47" x14ac:dyDescent="0.2">
      <c r="Q3519" s="142">
        <f>TRUNC('TARIFA ENTREGA A DIRECCION USD'!D3520-'TARIFA ENTREGA A DIRECCION USD'!D3519,2)</f>
        <v>0.54</v>
      </c>
      <c r="R3519" s="190">
        <v>3512</v>
      </c>
      <c r="S3519" s="200">
        <f>TRUNC((('TARIFA ENTREGA A DIRECCION USD'!C3519-'TARIFA ENTREGA A DIRECCION USD'!D3519)/'TARIFA ENTREGA A DIRECCION USD'!D3519)+1,3)</f>
        <v>0.72499999999999998</v>
      </c>
      <c r="T3519" s="200">
        <f>TRUNC(('TARIFA ENTREGA A DIRECCION USD'!E3519-'TARIFA ENTREGA A DIRECCION USD'!D3519)/'TARIFA ENTREGA A DIRECCION USD'!D3519,3)</f>
        <v>0.26100000000000001</v>
      </c>
      <c r="U3519" s="200">
        <f>TRUNC(('TARIFA ENTREGA A DIRECCION USD'!F3519-'TARIFA ENTREGA A DIRECCION USD'!D3519)/'TARIFA ENTREGA A DIRECCION USD'!D3519,3)</f>
        <v>0.437</v>
      </c>
      <c r="V3519" s="200">
        <f>TRUNC(('TARIFA ENTREGA A DIRECCION USD'!G3519-'TARIFA ENTREGA A DIRECCION USD'!D3519)/'TARIFA ENTREGA A DIRECCION USD'!D3519,3)</f>
        <v>0.97099999999999997</v>
      </c>
      <c r="X3519" s="142">
        <v>16.12</v>
      </c>
      <c r="Y3519" s="190">
        <v>3512</v>
      </c>
      <c r="Z3519" s="200">
        <v>0.55000000000000004</v>
      </c>
      <c r="AA3519" s="200">
        <v>0.13</v>
      </c>
      <c r="AB3519" s="200">
        <v>0.3</v>
      </c>
      <c r="AC3519" s="200">
        <v>0.85</v>
      </c>
      <c r="AL3519"/>
      <c r="AM3519"/>
      <c r="AN3519"/>
      <c r="AO3519"/>
      <c r="AP3519"/>
      <c r="AQ3519"/>
      <c r="AR3519"/>
      <c r="AS3519"/>
      <c r="AT3519"/>
      <c r="AU3519"/>
    </row>
    <row r="3520" spans="17:47" x14ac:dyDescent="0.2">
      <c r="Q3520" s="142">
        <f>TRUNC('TARIFA ENTREGA A DIRECCION USD'!D3521-'TARIFA ENTREGA A DIRECCION USD'!D3520,2)</f>
        <v>0.54</v>
      </c>
      <c r="R3520" s="190">
        <v>3513</v>
      </c>
      <c r="S3520" s="200">
        <f>TRUNC((('TARIFA ENTREGA A DIRECCION USD'!C3520-'TARIFA ENTREGA A DIRECCION USD'!D3520)/'TARIFA ENTREGA A DIRECCION USD'!D3520)+1,3)</f>
        <v>0.72499999999999998</v>
      </c>
      <c r="T3520" s="200">
        <f>TRUNC(('TARIFA ENTREGA A DIRECCION USD'!E3520-'TARIFA ENTREGA A DIRECCION USD'!D3520)/'TARIFA ENTREGA A DIRECCION USD'!D3520,3)</f>
        <v>0.26100000000000001</v>
      </c>
      <c r="U3520" s="200">
        <f>TRUNC(('TARIFA ENTREGA A DIRECCION USD'!F3520-'TARIFA ENTREGA A DIRECCION USD'!D3520)/'TARIFA ENTREGA A DIRECCION USD'!D3520,3)</f>
        <v>0.437</v>
      </c>
      <c r="V3520" s="200">
        <f>TRUNC(('TARIFA ENTREGA A DIRECCION USD'!G3520-'TARIFA ENTREGA A DIRECCION USD'!D3520)/'TARIFA ENTREGA A DIRECCION USD'!D3520,3)</f>
        <v>0.97099999999999997</v>
      </c>
      <c r="X3520" s="142">
        <v>16.12</v>
      </c>
      <c r="Y3520" s="190">
        <v>3513</v>
      </c>
      <c r="Z3520" s="200">
        <v>0.55000000000000004</v>
      </c>
      <c r="AA3520" s="200">
        <v>0.13</v>
      </c>
      <c r="AB3520" s="200">
        <v>0.3</v>
      </c>
      <c r="AC3520" s="200">
        <v>0.85</v>
      </c>
      <c r="AL3520"/>
      <c r="AM3520"/>
      <c r="AN3520"/>
      <c r="AO3520"/>
      <c r="AP3520"/>
      <c r="AQ3520"/>
      <c r="AR3520"/>
      <c r="AS3520"/>
      <c r="AT3520"/>
      <c r="AU3520"/>
    </row>
    <row r="3521" spans="17:47" x14ac:dyDescent="0.2">
      <c r="Q3521" s="142">
        <f>TRUNC('TARIFA ENTREGA A DIRECCION USD'!D3522-'TARIFA ENTREGA A DIRECCION USD'!D3521,2)</f>
        <v>0.55000000000000004</v>
      </c>
      <c r="R3521" s="190">
        <v>3514</v>
      </c>
      <c r="S3521" s="200">
        <f>TRUNC((('TARIFA ENTREGA A DIRECCION USD'!C3521-'TARIFA ENTREGA A DIRECCION USD'!D3521)/'TARIFA ENTREGA A DIRECCION USD'!D3521)+1,3)</f>
        <v>0.72499999999999998</v>
      </c>
      <c r="T3521" s="200">
        <f>TRUNC(('TARIFA ENTREGA A DIRECCION USD'!E3521-'TARIFA ENTREGA A DIRECCION USD'!D3521)/'TARIFA ENTREGA A DIRECCION USD'!D3521,3)</f>
        <v>0.26100000000000001</v>
      </c>
      <c r="U3521" s="200">
        <f>TRUNC(('TARIFA ENTREGA A DIRECCION USD'!F3521-'TARIFA ENTREGA A DIRECCION USD'!D3521)/'TARIFA ENTREGA A DIRECCION USD'!D3521,3)</f>
        <v>0.437</v>
      </c>
      <c r="V3521" s="200">
        <f>TRUNC(('TARIFA ENTREGA A DIRECCION USD'!G3521-'TARIFA ENTREGA A DIRECCION USD'!D3521)/'TARIFA ENTREGA A DIRECCION USD'!D3521,3)</f>
        <v>0.97099999999999997</v>
      </c>
      <c r="X3521" s="142">
        <v>16.12</v>
      </c>
      <c r="Y3521" s="190">
        <v>3514</v>
      </c>
      <c r="Z3521" s="200">
        <v>0.55000000000000004</v>
      </c>
      <c r="AA3521" s="200">
        <v>0.13</v>
      </c>
      <c r="AB3521" s="200">
        <v>0.3</v>
      </c>
      <c r="AC3521" s="200">
        <v>0.85</v>
      </c>
      <c r="AL3521"/>
      <c r="AM3521"/>
      <c r="AN3521"/>
      <c r="AO3521"/>
      <c r="AP3521"/>
      <c r="AQ3521"/>
      <c r="AR3521"/>
      <c r="AS3521"/>
      <c r="AT3521"/>
      <c r="AU3521"/>
    </row>
    <row r="3522" spans="17:47" x14ac:dyDescent="0.2">
      <c r="Q3522" s="142">
        <f>TRUNC('TARIFA ENTREGA A DIRECCION USD'!D3523-'TARIFA ENTREGA A DIRECCION USD'!D3522,2)</f>
        <v>0.55000000000000004</v>
      </c>
      <c r="R3522" s="190">
        <v>3515</v>
      </c>
      <c r="S3522" s="200">
        <f>TRUNC((('TARIFA ENTREGA A DIRECCION USD'!C3522-'TARIFA ENTREGA A DIRECCION USD'!D3522)/'TARIFA ENTREGA A DIRECCION USD'!D3522)+1,3)</f>
        <v>0.72499999999999998</v>
      </c>
      <c r="T3522" s="200">
        <f>TRUNC(('TARIFA ENTREGA A DIRECCION USD'!E3522-'TARIFA ENTREGA A DIRECCION USD'!D3522)/'TARIFA ENTREGA A DIRECCION USD'!D3522,3)</f>
        <v>0.26100000000000001</v>
      </c>
      <c r="U3522" s="200">
        <f>TRUNC(('TARIFA ENTREGA A DIRECCION USD'!F3522-'TARIFA ENTREGA A DIRECCION USD'!D3522)/'TARIFA ENTREGA A DIRECCION USD'!D3522,3)</f>
        <v>0.437</v>
      </c>
      <c r="V3522" s="200">
        <f>TRUNC(('TARIFA ENTREGA A DIRECCION USD'!G3522-'TARIFA ENTREGA A DIRECCION USD'!D3522)/'TARIFA ENTREGA A DIRECCION USD'!D3522,3)</f>
        <v>0.97099999999999997</v>
      </c>
      <c r="X3522" s="142">
        <v>16.12</v>
      </c>
      <c r="Y3522" s="190">
        <v>3515</v>
      </c>
      <c r="Z3522" s="200">
        <v>0.55000000000000004</v>
      </c>
      <c r="AA3522" s="200">
        <v>0.13</v>
      </c>
      <c r="AB3522" s="200">
        <v>0.3</v>
      </c>
      <c r="AC3522" s="200">
        <v>0.85</v>
      </c>
      <c r="AL3522"/>
      <c r="AM3522"/>
      <c r="AN3522"/>
      <c r="AO3522"/>
      <c r="AP3522"/>
      <c r="AQ3522"/>
      <c r="AR3522"/>
      <c r="AS3522"/>
      <c r="AT3522"/>
      <c r="AU3522"/>
    </row>
    <row r="3523" spans="17:47" x14ac:dyDescent="0.2">
      <c r="Q3523" s="142">
        <f>TRUNC('TARIFA ENTREGA A DIRECCION USD'!D3524-'TARIFA ENTREGA A DIRECCION USD'!D3523,2)</f>
        <v>0.55000000000000004</v>
      </c>
      <c r="R3523" s="190">
        <v>3516</v>
      </c>
      <c r="S3523" s="200">
        <f>TRUNC((('TARIFA ENTREGA A DIRECCION USD'!C3523-'TARIFA ENTREGA A DIRECCION USD'!D3523)/'TARIFA ENTREGA A DIRECCION USD'!D3523)+1,3)</f>
        <v>0.72499999999999998</v>
      </c>
      <c r="T3523" s="200">
        <f>TRUNC(('TARIFA ENTREGA A DIRECCION USD'!E3523-'TARIFA ENTREGA A DIRECCION USD'!D3523)/'TARIFA ENTREGA A DIRECCION USD'!D3523,3)</f>
        <v>0.26100000000000001</v>
      </c>
      <c r="U3523" s="200">
        <f>TRUNC(('TARIFA ENTREGA A DIRECCION USD'!F3523-'TARIFA ENTREGA A DIRECCION USD'!D3523)/'TARIFA ENTREGA A DIRECCION USD'!D3523,3)</f>
        <v>0.437</v>
      </c>
      <c r="V3523" s="200">
        <f>TRUNC(('TARIFA ENTREGA A DIRECCION USD'!G3523-'TARIFA ENTREGA A DIRECCION USD'!D3523)/'TARIFA ENTREGA A DIRECCION USD'!D3523,3)</f>
        <v>0.97099999999999997</v>
      </c>
      <c r="X3523" s="142">
        <v>16.12</v>
      </c>
      <c r="Y3523" s="190">
        <v>3516</v>
      </c>
      <c r="Z3523" s="200">
        <v>0.55000000000000004</v>
      </c>
      <c r="AA3523" s="200">
        <v>0.13</v>
      </c>
      <c r="AB3523" s="200">
        <v>0.3</v>
      </c>
      <c r="AC3523" s="200">
        <v>0.85</v>
      </c>
      <c r="AL3523"/>
      <c r="AM3523"/>
      <c r="AN3523"/>
      <c r="AO3523"/>
      <c r="AP3523"/>
      <c r="AQ3523"/>
      <c r="AR3523"/>
      <c r="AS3523"/>
      <c r="AT3523"/>
      <c r="AU3523"/>
    </row>
    <row r="3524" spans="17:47" x14ac:dyDescent="0.2">
      <c r="Q3524" s="142">
        <f>TRUNC('TARIFA ENTREGA A DIRECCION USD'!D3525-'TARIFA ENTREGA A DIRECCION USD'!D3524,2)</f>
        <v>0.55000000000000004</v>
      </c>
      <c r="R3524" s="190">
        <v>3517</v>
      </c>
      <c r="S3524" s="200">
        <f>TRUNC((('TARIFA ENTREGA A DIRECCION USD'!C3524-'TARIFA ENTREGA A DIRECCION USD'!D3524)/'TARIFA ENTREGA A DIRECCION USD'!D3524)+1,3)</f>
        <v>0.72499999999999998</v>
      </c>
      <c r="T3524" s="200">
        <f>TRUNC(('TARIFA ENTREGA A DIRECCION USD'!E3524-'TARIFA ENTREGA A DIRECCION USD'!D3524)/'TARIFA ENTREGA A DIRECCION USD'!D3524,3)</f>
        <v>0.26100000000000001</v>
      </c>
      <c r="U3524" s="200">
        <f>TRUNC(('TARIFA ENTREGA A DIRECCION USD'!F3524-'TARIFA ENTREGA A DIRECCION USD'!D3524)/'TARIFA ENTREGA A DIRECCION USD'!D3524,3)</f>
        <v>0.437</v>
      </c>
      <c r="V3524" s="200">
        <f>TRUNC(('TARIFA ENTREGA A DIRECCION USD'!G3524-'TARIFA ENTREGA A DIRECCION USD'!D3524)/'TARIFA ENTREGA A DIRECCION USD'!D3524,3)</f>
        <v>0.97099999999999997</v>
      </c>
      <c r="X3524" s="142">
        <v>16.12</v>
      </c>
      <c r="Y3524" s="190">
        <v>3517</v>
      </c>
      <c r="Z3524" s="200">
        <v>0.55000000000000004</v>
      </c>
      <c r="AA3524" s="200">
        <v>0.13</v>
      </c>
      <c r="AB3524" s="200">
        <v>0.3</v>
      </c>
      <c r="AC3524" s="200">
        <v>0.85</v>
      </c>
      <c r="AL3524"/>
      <c r="AM3524"/>
      <c r="AN3524"/>
      <c r="AO3524"/>
      <c r="AP3524"/>
      <c r="AQ3524"/>
      <c r="AR3524"/>
      <c r="AS3524"/>
      <c r="AT3524"/>
      <c r="AU3524"/>
    </row>
    <row r="3525" spans="17:47" x14ac:dyDescent="0.2">
      <c r="Q3525" s="142">
        <f>TRUNC('TARIFA ENTREGA A DIRECCION USD'!D3526-'TARIFA ENTREGA A DIRECCION USD'!D3525,2)</f>
        <v>0.55000000000000004</v>
      </c>
      <c r="R3525" s="190">
        <v>3518</v>
      </c>
      <c r="S3525" s="200">
        <f>TRUNC((('TARIFA ENTREGA A DIRECCION USD'!C3525-'TARIFA ENTREGA A DIRECCION USD'!D3525)/'TARIFA ENTREGA A DIRECCION USD'!D3525)+1,3)</f>
        <v>0.72499999999999998</v>
      </c>
      <c r="T3525" s="200">
        <f>TRUNC(('TARIFA ENTREGA A DIRECCION USD'!E3525-'TARIFA ENTREGA A DIRECCION USD'!D3525)/'TARIFA ENTREGA A DIRECCION USD'!D3525,3)</f>
        <v>0.26100000000000001</v>
      </c>
      <c r="U3525" s="200">
        <f>TRUNC(('TARIFA ENTREGA A DIRECCION USD'!F3525-'TARIFA ENTREGA A DIRECCION USD'!D3525)/'TARIFA ENTREGA A DIRECCION USD'!D3525,3)</f>
        <v>0.437</v>
      </c>
      <c r="V3525" s="200">
        <f>TRUNC(('TARIFA ENTREGA A DIRECCION USD'!G3525-'TARIFA ENTREGA A DIRECCION USD'!D3525)/'TARIFA ENTREGA A DIRECCION USD'!D3525,3)</f>
        <v>0.97099999999999997</v>
      </c>
      <c r="X3525" s="142">
        <v>16.12</v>
      </c>
      <c r="Y3525" s="190">
        <v>3518</v>
      </c>
      <c r="Z3525" s="200">
        <v>0.55000000000000004</v>
      </c>
      <c r="AA3525" s="200">
        <v>0.13</v>
      </c>
      <c r="AB3525" s="200">
        <v>0.3</v>
      </c>
      <c r="AC3525" s="200">
        <v>0.85</v>
      </c>
      <c r="AL3525"/>
      <c r="AM3525"/>
      <c r="AN3525"/>
      <c r="AO3525"/>
      <c r="AP3525"/>
      <c r="AQ3525"/>
      <c r="AR3525"/>
      <c r="AS3525"/>
      <c r="AT3525"/>
      <c r="AU3525"/>
    </row>
    <row r="3526" spans="17:47" x14ac:dyDescent="0.2">
      <c r="Q3526" s="142">
        <f>TRUNC('TARIFA ENTREGA A DIRECCION USD'!D3527-'TARIFA ENTREGA A DIRECCION USD'!D3526,2)</f>
        <v>0.55000000000000004</v>
      </c>
      <c r="R3526" s="190">
        <v>3519</v>
      </c>
      <c r="S3526" s="200">
        <f>TRUNC((('TARIFA ENTREGA A DIRECCION USD'!C3526-'TARIFA ENTREGA A DIRECCION USD'!D3526)/'TARIFA ENTREGA A DIRECCION USD'!D3526)+1,3)</f>
        <v>0.72499999999999998</v>
      </c>
      <c r="T3526" s="200">
        <f>TRUNC(('TARIFA ENTREGA A DIRECCION USD'!E3526-'TARIFA ENTREGA A DIRECCION USD'!D3526)/'TARIFA ENTREGA A DIRECCION USD'!D3526,3)</f>
        <v>0.26100000000000001</v>
      </c>
      <c r="U3526" s="200">
        <f>TRUNC(('TARIFA ENTREGA A DIRECCION USD'!F3526-'TARIFA ENTREGA A DIRECCION USD'!D3526)/'TARIFA ENTREGA A DIRECCION USD'!D3526,3)</f>
        <v>0.437</v>
      </c>
      <c r="V3526" s="200">
        <f>TRUNC(('TARIFA ENTREGA A DIRECCION USD'!G3526-'TARIFA ENTREGA A DIRECCION USD'!D3526)/'TARIFA ENTREGA A DIRECCION USD'!D3526,3)</f>
        <v>0.97099999999999997</v>
      </c>
      <c r="X3526" s="142">
        <v>16.12</v>
      </c>
      <c r="Y3526" s="190">
        <v>3519</v>
      </c>
      <c r="Z3526" s="200">
        <v>0.55000000000000004</v>
      </c>
      <c r="AA3526" s="200">
        <v>0.13</v>
      </c>
      <c r="AB3526" s="200">
        <v>0.3</v>
      </c>
      <c r="AC3526" s="200">
        <v>0.85</v>
      </c>
      <c r="AL3526"/>
      <c r="AM3526"/>
      <c r="AN3526"/>
      <c r="AO3526"/>
      <c r="AP3526"/>
      <c r="AQ3526"/>
      <c r="AR3526"/>
      <c r="AS3526"/>
      <c r="AT3526"/>
      <c r="AU3526"/>
    </row>
    <row r="3527" spans="17:47" x14ac:dyDescent="0.2">
      <c r="Q3527" s="142">
        <f>TRUNC('TARIFA ENTREGA A DIRECCION USD'!D3528-'TARIFA ENTREGA A DIRECCION USD'!D3527,2)</f>
        <v>0.55000000000000004</v>
      </c>
      <c r="R3527" s="190">
        <v>3520</v>
      </c>
      <c r="S3527" s="200">
        <f>TRUNC((('TARIFA ENTREGA A DIRECCION USD'!C3527-'TARIFA ENTREGA A DIRECCION USD'!D3527)/'TARIFA ENTREGA A DIRECCION USD'!D3527)+1,3)</f>
        <v>0.72499999999999998</v>
      </c>
      <c r="T3527" s="200">
        <f>TRUNC(('TARIFA ENTREGA A DIRECCION USD'!E3527-'TARIFA ENTREGA A DIRECCION USD'!D3527)/'TARIFA ENTREGA A DIRECCION USD'!D3527,3)</f>
        <v>0.26100000000000001</v>
      </c>
      <c r="U3527" s="200">
        <f>TRUNC(('TARIFA ENTREGA A DIRECCION USD'!F3527-'TARIFA ENTREGA A DIRECCION USD'!D3527)/'TARIFA ENTREGA A DIRECCION USD'!D3527,3)</f>
        <v>0.437</v>
      </c>
      <c r="V3527" s="200">
        <f>TRUNC(('TARIFA ENTREGA A DIRECCION USD'!G3527-'TARIFA ENTREGA A DIRECCION USD'!D3527)/'TARIFA ENTREGA A DIRECCION USD'!D3527,3)</f>
        <v>0.97099999999999997</v>
      </c>
      <c r="X3527" s="142">
        <v>16.12</v>
      </c>
      <c r="Y3527" s="190">
        <v>3520</v>
      </c>
      <c r="Z3527" s="200">
        <v>0.55000000000000004</v>
      </c>
      <c r="AA3527" s="200">
        <v>0.13</v>
      </c>
      <c r="AB3527" s="200">
        <v>0.3</v>
      </c>
      <c r="AC3527" s="200">
        <v>0.85</v>
      </c>
      <c r="AL3527"/>
      <c r="AM3527"/>
      <c r="AN3527"/>
      <c r="AO3527"/>
      <c r="AP3527"/>
      <c r="AQ3527"/>
      <c r="AR3527"/>
      <c r="AS3527"/>
      <c r="AT3527"/>
      <c r="AU3527"/>
    </row>
    <row r="3528" spans="17:47" x14ac:dyDescent="0.2">
      <c r="Q3528" s="142">
        <f>TRUNC('TARIFA ENTREGA A DIRECCION USD'!D3529-'TARIFA ENTREGA A DIRECCION USD'!D3528,2)</f>
        <v>0.55000000000000004</v>
      </c>
      <c r="R3528" s="190">
        <v>3521</v>
      </c>
      <c r="S3528" s="200">
        <f>TRUNC((('TARIFA ENTREGA A DIRECCION USD'!C3528-'TARIFA ENTREGA A DIRECCION USD'!D3528)/'TARIFA ENTREGA A DIRECCION USD'!D3528)+1,3)</f>
        <v>0.72499999999999998</v>
      </c>
      <c r="T3528" s="200">
        <f>TRUNC(('TARIFA ENTREGA A DIRECCION USD'!E3528-'TARIFA ENTREGA A DIRECCION USD'!D3528)/'TARIFA ENTREGA A DIRECCION USD'!D3528,3)</f>
        <v>0.26100000000000001</v>
      </c>
      <c r="U3528" s="200">
        <f>TRUNC(('TARIFA ENTREGA A DIRECCION USD'!F3528-'TARIFA ENTREGA A DIRECCION USD'!D3528)/'TARIFA ENTREGA A DIRECCION USD'!D3528,3)</f>
        <v>0.437</v>
      </c>
      <c r="V3528" s="200">
        <f>TRUNC(('TARIFA ENTREGA A DIRECCION USD'!G3528-'TARIFA ENTREGA A DIRECCION USD'!D3528)/'TARIFA ENTREGA A DIRECCION USD'!D3528,3)</f>
        <v>0.97099999999999997</v>
      </c>
      <c r="X3528" s="142">
        <v>16.12</v>
      </c>
      <c r="Y3528" s="190">
        <v>3521</v>
      </c>
      <c r="Z3528" s="200">
        <v>0.55000000000000004</v>
      </c>
      <c r="AA3528" s="200">
        <v>0.13</v>
      </c>
      <c r="AB3528" s="200">
        <v>0.3</v>
      </c>
      <c r="AC3528" s="200">
        <v>0.85</v>
      </c>
      <c r="AL3528"/>
      <c r="AM3528"/>
      <c r="AN3528"/>
      <c r="AO3528"/>
      <c r="AP3528"/>
      <c r="AQ3528"/>
      <c r="AR3528"/>
      <c r="AS3528"/>
      <c r="AT3528"/>
      <c r="AU3528"/>
    </row>
    <row r="3529" spans="17:47" x14ac:dyDescent="0.2">
      <c r="Q3529" s="142">
        <f>TRUNC('TARIFA ENTREGA A DIRECCION USD'!D3530-'TARIFA ENTREGA A DIRECCION USD'!D3529,2)</f>
        <v>0.55000000000000004</v>
      </c>
      <c r="R3529" s="190">
        <v>3522</v>
      </c>
      <c r="S3529" s="200">
        <f>TRUNC((('TARIFA ENTREGA A DIRECCION USD'!C3529-'TARIFA ENTREGA A DIRECCION USD'!D3529)/'TARIFA ENTREGA A DIRECCION USD'!D3529)+1,3)</f>
        <v>0.72499999999999998</v>
      </c>
      <c r="T3529" s="200">
        <f>TRUNC(('TARIFA ENTREGA A DIRECCION USD'!E3529-'TARIFA ENTREGA A DIRECCION USD'!D3529)/'TARIFA ENTREGA A DIRECCION USD'!D3529,3)</f>
        <v>0.26100000000000001</v>
      </c>
      <c r="U3529" s="200">
        <f>TRUNC(('TARIFA ENTREGA A DIRECCION USD'!F3529-'TARIFA ENTREGA A DIRECCION USD'!D3529)/'TARIFA ENTREGA A DIRECCION USD'!D3529,3)</f>
        <v>0.437</v>
      </c>
      <c r="V3529" s="200">
        <f>TRUNC(('TARIFA ENTREGA A DIRECCION USD'!G3529-'TARIFA ENTREGA A DIRECCION USD'!D3529)/'TARIFA ENTREGA A DIRECCION USD'!D3529,3)</f>
        <v>0.97099999999999997</v>
      </c>
      <c r="X3529" s="142">
        <v>16.12</v>
      </c>
      <c r="Y3529" s="190">
        <v>3522</v>
      </c>
      <c r="Z3529" s="200">
        <v>0.55000000000000004</v>
      </c>
      <c r="AA3529" s="200">
        <v>0.13</v>
      </c>
      <c r="AB3529" s="200">
        <v>0.3</v>
      </c>
      <c r="AC3529" s="200">
        <v>0.85</v>
      </c>
      <c r="AL3529"/>
      <c r="AM3529"/>
      <c r="AN3529"/>
      <c r="AO3529"/>
      <c r="AP3529"/>
      <c r="AQ3529"/>
      <c r="AR3529"/>
      <c r="AS3529"/>
      <c r="AT3529"/>
      <c r="AU3529"/>
    </row>
    <row r="3530" spans="17:47" x14ac:dyDescent="0.2">
      <c r="Q3530" s="142">
        <f>TRUNC('TARIFA ENTREGA A DIRECCION USD'!D3531-'TARIFA ENTREGA A DIRECCION USD'!D3530,2)</f>
        <v>0.55000000000000004</v>
      </c>
      <c r="R3530" s="190">
        <v>3523</v>
      </c>
      <c r="S3530" s="200">
        <f>TRUNC((('TARIFA ENTREGA A DIRECCION USD'!C3530-'TARIFA ENTREGA A DIRECCION USD'!D3530)/'TARIFA ENTREGA A DIRECCION USD'!D3530)+1,3)</f>
        <v>0.72499999999999998</v>
      </c>
      <c r="T3530" s="200">
        <f>TRUNC(('TARIFA ENTREGA A DIRECCION USD'!E3530-'TARIFA ENTREGA A DIRECCION USD'!D3530)/'TARIFA ENTREGA A DIRECCION USD'!D3530,3)</f>
        <v>0.26100000000000001</v>
      </c>
      <c r="U3530" s="200">
        <f>TRUNC(('TARIFA ENTREGA A DIRECCION USD'!F3530-'TARIFA ENTREGA A DIRECCION USD'!D3530)/'TARIFA ENTREGA A DIRECCION USD'!D3530,3)</f>
        <v>0.437</v>
      </c>
      <c r="V3530" s="200">
        <f>TRUNC(('TARIFA ENTREGA A DIRECCION USD'!G3530-'TARIFA ENTREGA A DIRECCION USD'!D3530)/'TARIFA ENTREGA A DIRECCION USD'!D3530,3)</f>
        <v>0.97099999999999997</v>
      </c>
      <c r="X3530" s="142">
        <v>16.12</v>
      </c>
      <c r="Y3530" s="190">
        <v>3523</v>
      </c>
      <c r="Z3530" s="200">
        <v>0.55000000000000004</v>
      </c>
      <c r="AA3530" s="200">
        <v>0.13</v>
      </c>
      <c r="AB3530" s="200">
        <v>0.3</v>
      </c>
      <c r="AC3530" s="200">
        <v>0.85</v>
      </c>
      <c r="AL3530"/>
      <c r="AM3530"/>
      <c r="AN3530"/>
      <c r="AO3530"/>
      <c r="AP3530"/>
      <c r="AQ3530"/>
      <c r="AR3530"/>
      <c r="AS3530"/>
      <c r="AT3530"/>
      <c r="AU3530"/>
    </row>
    <row r="3531" spans="17:47" x14ac:dyDescent="0.2">
      <c r="Q3531" s="142">
        <f>TRUNC('TARIFA ENTREGA A DIRECCION USD'!D3532-'TARIFA ENTREGA A DIRECCION USD'!D3531,2)</f>
        <v>0.55000000000000004</v>
      </c>
      <c r="R3531" s="190">
        <v>3524</v>
      </c>
      <c r="S3531" s="200">
        <f>TRUNC((('TARIFA ENTREGA A DIRECCION USD'!C3531-'TARIFA ENTREGA A DIRECCION USD'!D3531)/'TARIFA ENTREGA A DIRECCION USD'!D3531)+1,3)</f>
        <v>0.72499999999999998</v>
      </c>
      <c r="T3531" s="200">
        <f>TRUNC(('TARIFA ENTREGA A DIRECCION USD'!E3531-'TARIFA ENTREGA A DIRECCION USD'!D3531)/'TARIFA ENTREGA A DIRECCION USD'!D3531,3)</f>
        <v>0.26100000000000001</v>
      </c>
      <c r="U3531" s="200">
        <f>TRUNC(('TARIFA ENTREGA A DIRECCION USD'!F3531-'TARIFA ENTREGA A DIRECCION USD'!D3531)/'TARIFA ENTREGA A DIRECCION USD'!D3531,3)</f>
        <v>0.437</v>
      </c>
      <c r="V3531" s="200">
        <f>TRUNC(('TARIFA ENTREGA A DIRECCION USD'!G3531-'TARIFA ENTREGA A DIRECCION USD'!D3531)/'TARIFA ENTREGA A DIRECCION USD'!D3531,3)</f>
        <v>0.97099999999999997</v>
      </c>
      <c r="X3531" s="142">
        <v>16.12</v>
      </c>
      <c r="Y3531" s="190">
        <v>3524</v>
      </c>
      <c r="Z3531" s="200">
        <v>0.55000000000000004</v>
      </c>
      <c r="AA3531" s="200">
        <v>0.13</v>
      </c>
      <c r="AB3531" s="200">
        <v>0.3</v>
      </c>
      <c r="AC3531" s="200">
        <v>0.85</v>
      </c>
      <c r="AL3531"/>
      <c r="AM3531"/>
      <c r="AN3531"/>
      <c r="AO3531"/>
      <c r="AP3531"/>
      <c r="AQ3531"/>
      <c r="AR3531"/>
      <c r="AS3531"/>
      <c r="AT3531"/>
      <c r="AU3531"/>
    </row>
    <row r="3532" spans="17:47" x14ac:dyDescent="0.2">
      <c r="Q3532" s="142">
        <f>TRUNC('TARIFA ENTREGA A DIRECCION USD'!D3533-'TARIFA ENTREGA A DIRECCION USD'!D3532,2)</f>
        <v>0.55000000000000004</v>
      </c>
      <c r="R3532" s="190">
        <v>3525</v>
      </c>
      <c r="S3532" s="200">
        <f>TRUNC((('TARIFA ENTREGA A DIRECCION USD'!C3532-'TARIFA ENTREGA A DIRECCION USD'!D3532)/'TARIFA ENTREGA A DIRECCION USD'!D3532)+1,3)</f>
        <v>0.72499999999999998</v>
      </c>
      <c r="T3532" s="200">
        <f>TRUNC(('TARIFA ENTREGA A DIRECCION USD'!E3532-'TARIFA ENTREGA A DIRECCION USD'!D3532)/'TARIFA ENTREGA A DIRECCION USD'!D3532,3)</f>
        <v>0.26100000000000001</v>
      </c>
      <c r="U3532" s="200">
        <f>TRUNC(('TARIFA ENTREGA A DIRECCION USD'!F3532-'TARIFA ENTREGA A DIRECCION USD'!D3532)/'TARIFA ENTREGA A DIRECCION USD'!D3532,3)</f>
        <v>0.437</v>
      </c>
      <c r="V3532" s="200">
        <f>TRUNC(('TARIFA ENTREGA A DIRECCION USD'!G3532-'TARIFA ENTREGA A DIRECCION USD'!D3532)/'TARIFA ENTREGA A DIRECCION USD'!D3532,3)</f>
        <v>0.97099999999999997</v>
      </c>
      <c r="X3532" s="142">
        <v>16.12</v>
      </c>
      <c r="Y3532" s="190">
        <v>3525</v>
      </c>
      <c r="Z3532" s="200">
        <v>0.55000000000000004</v>
      </c>
      <c r="AA3532" s="200">
        <v>0.13</v>
      </c>
      <c r="AB3532" s="200">
        <v>0.3</v>
      </c>
      <c r="AC3532" s="200">
        <v>0.85</v>
      </c>
      <c r="AL3532"/>
      <c r="AM3532"/>
      <c r="AN3532"/>
      <c r="AO3532"/>
      <c r="AP3532"/>
      <c r="AQ3532"/>
      <c r="AR3532"/>
      <c r="AS3532"/>
      <c r="AT3532"/>
      <c r="AU3532"/>
    </row>
    <row r="3533" spans="17:47" x14ac:dyDescent="0.2">
      <c r="Q3533" s="142">
        <f>TRUNC('TARIFA ENTREGA A DIRECCION USD'!D3534-'TARIFA ENTREGA A DIRECCION USD'!D3533,2)</f>
        <v>0.55000000000000004</v>
      </c>
      <c r="R3533" s="190">
        <v>3526</v>
      </c>
      <c r="S3533" s="200">
        <f>TRUNC((('TARIFA ENTREGA A DIRECCION USD'!C3533-'TARIFA ENTREGA A DIRECCION USD'!D3533)/'TARIFA ENTREGA A DIRECCION USD'!D3533)+1,3)</f>
        <v>0.72499999999999998</v>
      </c>
      <c r="T3533" s="200">
        <f>TRUNC(('TARIFA ENTREGA A DIRECCION USD'!E3533-'TARIFA ENTREGA A DIRECCION USD'!D3533)/'TARIFA ENTREGA A DIRECCION USD'!D3533,3)</f>
        <v>0.26100000000000001</v>
      </c>
      <c r="U3533" s="200">
        <f>TRUNC(('TARIFA ENTREGA A DIRECCION USD'!F3533-'TARIFA ENTREGA A DIRECCION USD'!D3533)/'TARIFA ENTREGA A DIRECCION USD'!D3533,3)</f>
        <v>0.437</v>
      </c>
      <c r="V3533" s="200">
        <f>TRUNC(('TARIFA ENTREGA A DIRECCION USD'!G3533-'TARIFA ENTREGA A DIRECCION USD'!D3533)/'TARIFA ENTREGA A DIRECCION USD'!D3533,3)</f>
        <v>0.97099999999999997</v>
      </c>
      <c r="X3533" s="142">
        <v>16.12</v>
      </c>
      <c r="Y3533" s="190">
        <v>3526</v>
      </c>
      <c r="Z3533" s="200">
        <v>0.55000000000000004</v>
      </c>
      <c r="AA3533" s="200">
        <v>0.13</v>
      </c>
      <c r="AB3533" s="200">
        <v>0.3</v>
      </c>
      <c r="AC3533" s="200">
        <v>0.85</v>
      </c>
      <c r="AL3533"/>
      <c r="AM3533"/>
      <c r="AN3533"/>
      <c r="AO3533"/>
      <c r="AP3533"/>
      <c r="AQ3533"/>
      <c r="AR3533"/>
      <c r="AS3533"/>
      <c r="AT3533"/>
      <c r="AU3533"/>
    </row>
    <row r="3534" spans="17:47" x14ac:dyDescent="0.2">
      <c r="Q3534" s="142">
        <f>TRUNC('TARIFA ENTREGA A DIRECCION USD'!D3535-'TARIFA ENTREGA A DIRECCION USD'!D3534,2)</f>
        <v>0.55000000000000004</v>
      </c>
      <c r="R3534" s="190">
        <v>3527</v>
      </c>
      <c r="S3534" s="200">
        <f>TRUNC((('TARIFA ENTREGA A DIRECCION USD'!C3534-'TARIFA ENTREGA A DIRECCION USD'!D3534)/'TARIFA ENTREGA A DIRECCION USD'!D3534)+1,3)</f>
        <v>0.72499999999999998</v>
      </c>
      <c r="T3534" s="200">
        <f>TRUNC(('TARIFA ENTREGA A DIRECCION USD'!E3534-'TARIFA ENTREGA A DIRECCION USD'!D3534)/'TARIFA ENTREGA A DIRECCION USD'!D3534,3)</f>
        <v>0.26100000000000001</v>
      </c>
      <c r="U3534" s="200">
        <f>TRUNC(('TARIFA ENTREGA A DIRECCION USD'!F3534-'TARIFA ENTREGA A DIRECCION USD'!D3534)/'TARIFA ENTREGA A DIRECCION USD'!D3534,3)</f>
        <v>0.437</v>
      </c>
      <c r="V3534" s="200">
        <f>TRUNC(('TARIFA ENTREGA A DIRECCION USD'!G3534-'TARIFA ENTREGA A DIRECCION USD'!D3534)/'TARIFA ENTREGA A DIRECCION USD'!D3534,3)</f>
        <v>0.97099999999999997</v>
      </c>
      <c r="X3534" s="142">
        <v>16.12</v>
      </c>
      <c r="Y3534" s="190">
        <v>3527</v>
      </c>
      <c r="Z3534" s="200">
        <v>0.55000000000000004</v>
      </c>
      <c r="AA3534" s="200">
        <v>0.13</v>
      </c>
      <c r="AB3534" s="200">
        <v>0.3</v>
      </c>
      <c r="AC3534" s="200">
        <v>0.85</v>
      </c>
      <c r="AL3534"/>
      <c r="AM3534"/>
      <c r="AN3534"/>
      <c r="AO3534"/>
      <c r="AP3534"/>
      <c r="AQ3534"/>
      <c r="AR3534"/>
      <c r="AS3534"/>
      <c r="AT3534"/>
      <c r="AU3534"/>
    </row>
    <row r="3535" spans="17:47" x14ac:dyDescent="0.2">
      <c r="Q3535" s="142">
        <f>TRUNC('TARIFA ENTREGA A DIRECCION USD'!D3536-'TARIFA ENTREGA A DIRECCION USD'!D3535,2)</f>
        <v>0.55000000000000004</v>
      </c>
      <c r="R3535" s="190">
        <v>3528</v>
      </c>
      <c r="S3535" s="200">
        <f>TRUNC((('TARIFA ENTREGA A DIRECCION USD'!C3535-'TARIFA ENTREGA A DIRECCION USD'!D3535)/'TARIFA ENTREGA A DIRECCION USD'!D3535)+1,3)</f>
        <v>0.72499999999999998</v>
      </c>
      <c r="T3535" s="200">
        <f>TRUNC(('TARIFA ENTREGA A DIRECCION USD'!E3535-'TARIFA ENTREGA A DIRECCION USD'!D3535)/'TARIFA ENTREGA A DIRECCION USD'!D3535,3)</f>
        <v>0.26100000000000001</v>
      </c>
      <c r="U3535" s="200">
        <f>TRUNC(('TARIFA ENTREGA A DIRECCION USD'!F3535-'TARIFA ENTREGA A DIRECCION USD'!D3535)/'TARIFA ENTREGA A DIRECCION USD'!D3535,3)</f>
        <v>0.437</v>
      </c>
      <c r="V3535" s="200">
        <f>TRUNC(('TARIFA ENTREGA A DIRECCION USD'!G3535-'TARIFA ENTREGA A DIRECCION USD'!D3535)/'TARIFA ENTREGA A DIRECCION USD'!D3535,3)</f>
        <v>0.97099999999999997</v>
      </c>
      <c r="X3535" s="142">
        <v>16.12</v>
      </c>
      <c r="Y3535" s="190">
        <v>3528</v>
      </c>
      <c r="Z3535" s="200">
        <v>0.55000000000000004</v>
      </c>
      <c r="AA3535" s="200">
        <v>0.13</v>
      </c>
      <c r="AB3535" s="200">
        <v>0.3</v>
      </c>
      <c r="AC3535" s="200">
        <v>0.85</v>
      </c>
      <c r="AL3535"/>
      <c r="AM3535"/>
      <c r="AN3535"/>
      <c r="AO3535"/>
      <c r="AP3535"/>
      <c r="AQ3535"/>
      <c r="AR3535"/>
      <c r="AS3535"/>
      <c r="AT3535"/>
      <c r="AU3535"/>
    </row>
    <row r="3536" spans="17:47" x14ac:dyDescent="0.2">
      <c r="Q3536" s="142">
        <f>TRUNC('TARIFA ENTREGA A DIRECCION USD'!D3537-'TARIFA ENTREGA A DIRECCION USD'!D3536,2)</f>
        <v>0.55000000000000004</v>
      </c>
      <c r="R3536" s="190">
        <v>3529</v>
      </c>
      <c r="S3536" s="200">
        <f>TRUNC((('TARIFA ENTREGA A DIRECCION USD'!C3536-'TARIFA ENTREGA A DIRECCION USD'!D3536)/'TARIFA ENTREGA A DIRECCION USD'!D3536)+1,3)</f>
        <v>0.72499999999999998</v>
      </c>
      <c r="T3536" s="200">
        <f>TRUNC(('TARIFA ENTREGA A DIRECCION USD'!E3536-'TARIFA ENTREGA A DIRECCION USD'!D3536)/'TARIFA ENTREGA A DIRECCION USD'!D3536,3)</f>
        <v>0.26100000000000001</v>
      </c>
      <c r="U3536" s="200">
        <f>TRUNC(('TARIFA ENTREGA A DIRECCION USD'!F3536-'TARIFA ENTREGA A DIRECCION USD'!D3536)/'TARIFA ENTREGA A DIRECCION USD'!D3536,3)</f>
        <v>0.437</v>
      </c>
      <c r="V3536" s="200">
        <f>TRUNC(('TARIFA ENTREGA A DIRECCION USD'!G3536-'TARIFA ENTREGA A DIRECCION USD'!D3536)/'TARIFA ENTREGA A DIRECCION USD'!D3536,3)</f>
        <v>0.97099999999999997</v>
      </c>
      <c r="X3536" s="142">
        <v>16.12</v>
      </c>
      <c r="Y3536" s="190">
        <v>3529</v>
      </c>
      <c r="Z3536" s="200">
        <v>0.55000000000000004</v>
      </c>
      <c r="AA3536" s="200">
        <v>0.13</v>
      </c>
      <c r="AB3536" s="200">
        <v>0.3</v>
      </c>
      <c r="AC3536" s="200">
        <v>0.85</v>
      </c>
      <c r="AL3536"/>
      <c r="AM3536"/>
      <c r="AN3536"/>
      <c r="AO3536"/>
      <c r="AP3536"/>
      <c r="AQ3536"/>
      <c r="AR3536"/>
      <c r="AS3536"/>
      <c r="AT3536"/>
      <c r="AU3536"/>
    </row>
    <row r="3537" spans="17:47" x14ac:dyDescent="0.2">
      <c r="Q3537" s="142">
        <f>TRUNC('TARIFA ENTREGA A DIRECCION USD'!D3538-'TARIFA ENTREGA A DIRECCION USD'!D3537,2)</f>
        <v>0.55000000000000004</v>
      </c>
      <c r="R3537" s="190">
        <v>3530</v>
      </c>
      <c r="S3537" s="200">
        <f>TRUNC((('TARIFA ENTREGA A DIRECCION USD'!C3537-'TARIFA ENTREGA A DIRECCION USD'!D3537)/'TARIFA ENTREGA A DIRECCION USD'!D3537)+1,3)</f>
        <v>0.72499999999999998</v>
      </c>
      <c r="T3537" s="200">
        <f>TRUNC(('TARIFA ENTREGA A DIRECCION USD'!E3537-'TARIFA ENTREGA A DIRECCION USD'!D3537)/'TARIFA ENTREGA A DIRECCION USD'!D3537,3)</f>
        <v>0.26100000000000001</v>
      </c>
      <c r="U3537" s="200">
        <f>TRUNC(('TARIFA ENTREGA A DIRECCION USD'!F3537-'TARIFA ENTREGA A DIRECCION USD'!D3537)/'TARIFA ENTREGA A DIRECCION USD'!D3537,3)</f>
        <v>0.437</v>
      </c>
      <c r="V3537" s="200">
        <f>TRUNC(('TARIFA ENTREGA A DIRECCION USD'!G3537-'TARIFA ENTREGA A DIRECCION USD'!D3537)/'TARIFA ENTREGA A DIRECCION USD'!D3537,3)</f>
        <v>0.97099999999999997</v>
      </c>
      <c r="X3537" s="142">
        <v>16.12</v>
      </c>
      <c r="Y3537" s="190">
        <v>3530</v>
      </c>
      <c r="Z3537" s="200">
        <v>0.55000000000000004</v>
      </c>
      <c r="AA3537" s="200">
        <v>0.13</v>
      </c>
      <c r="AB3537" s="200">
        <v>0.3</v>
      </c>
      <c r="AC3537" s="200">
        <v>0.85</v>
      </c>
      <c r="AL3537"/>
      <c r="AM3537"/>
      <c r="AN3537"/>
      <c r="AO3537"/>
      <c r="AP3537"/>
      <c r="AQ3537"/>
      <c r="AR3537"/>
      <c r="AS3537"/>
      <c r="AT3537"/>
      <c r="AU3537"/>
    </row>
    <row r="3538" spans="17:47" x14ac:dyDescent="0.2">
      <c r="Q3538" s="142">
        <f>TRUNC('TARIFA ENTREGA A DIRECCION USD'!D3539-'TARIFA ENTREGA A DIRECCION USD'!D3538,2)</f>
        <v>0.55000000000000004</v>
      </c>
      <c r="R3538" s="190">
        <v>3531</v>
      </c>
      <c r="S3538" s="200">
        <f>TRUNC((('TARIFA ENTREGA A DIRECCION USD'!C3538-'TARIFA ENTREGA A DIRECCION USD'!D3538)/'TARIFA ENTREGA A DIRECCION USD'!D3538)+1,3)</f>
        <v>0.72499999999999998</v>
      </c>
      <c r="T3538" s="200">
        <f>TRUNC(('TARIFA ENTREGA A DIRECCION USD'!E3538-'TARIFA ENTREGA A DIRECCION USD'!D3538)/'TARIFA ENTREGA A DIRECCION USD'!D3538,3)</f>
        <v>0.26100000000000001</v>
      </c>
      <c r="U3538" s="200">
        <f>TRUNC(('TARIFA ENTREGA A DIRECCION USD'!F3538-'TARIFA ENTREGA A DIRECCION USD'!D3538)/'TARIFA ENTREGA A DIRECCION USD'!D3538,3)</f>
        <v>0.437</v>
      </c>
      <c r="V3538" s="200">
        <f>TRUNC(('TARIFA ENTREGA A DIRECCION USD'!G3538-'TARIFA ENTREGA A DIRECCION USD'!D3538)/'TARIFA ENTREGA A DIRECCION USD'!D3538,3)</f>
        <v>0.97099999999999997</v>
      </c>
      <c r="X3538" s="142">
        <v>16.12</v>
      </c>
      <c r="Y3538" s="190">
        <v>3531</v>
      </c>
      <c r="Z3538" s="200">
        <v>0.55000000000000004</v>
      </c>
      <c r="AA3538" s="200">
        <v>0.13</v>
      </c>
      <c r="AB3538" s="200">
        <v>0.3</v>
      </c>
      <c r="AC3538" s="200">
        <v>0.85</v>
      </c>
      <c r="AL3538"/>
      <c r="AM3538"/>
      <c r="AN3538"/>
      <c r="AO3538"/>
      <c r="AP3538"/>
      <c r="AQ3538"/>
      <c r="AR3538"/>
      <c r="AS3538"/>
      <c r="AT3538"/>
      <c r="AU3538"/>
    </row>
    <row r="3539" spans="17:47" x14ac:dyDescent="0.2">
      <c r="Q3539" s="142">
        <f>TRUNC('TARIFA ENTREGA A DIRECCION USD'!D3540-'TARIFA ENTREGA A DIRECCION USD'!D3539,2)</f>
        <v>0.55000000000000004</v>
      </c>
      <c r="R3539" s="190">
        <v>3532</v>
      </c>
      <c r="S3539" s="200">
        <f>TRUNC((('TARIFA ENTREGA A DIRECCION USD'!C3539-'TARIFA ENTREGA A DIRECCION USD'!D3539)/'TARIFA ENTREGA A DIRECCION USD'!D3539)+1,3)</f>
        <v>0.72499999999999998</v>
      </c>
      <c r="T3539" s="200">
        <f>TRUNC(('TARIFA ENTREGA A DIRECCION USD'!E3539-'TARIFA ENTREGA A DIRECCION USD'!D3539)/'TARIFA ENTREGA A DIRECCION USD'!D3539,3)</f>
        <v>0.26100000000000001</v>
      </c>
      <c r="U3539" s="200">
        <f>TRUNC(('TARIFA ENTREGA A DIRECCION USD'!F3539-'TARIFA ENTREGA A DIRECCION USD'!D3539)/'TARIFA ENTREGA A DIRECCION USD'!D3539,3)</f>
        <v>0.437</v>
      </c>
      <c r="V3539" s="200">
        <f>TRUNC(('TARIFA ENTREGA A DIRECCION USD'!G3539-'TARIFA ENTREGA A DIRECCION USD'!D3539)/'TARIFA ENTREGA A DIRECCION USD'!D3539,3)</f>
        <v>0.97099999999999997</v>
      </c>
      <c r="X3539" s="142">
        <v>16.12</v>
      </c>
      <c r="Y3539" s="190">
        <v>3532</v>
      </c>
      <c r="Z3539" s="200">
        <v>0.55000000000000004</v>
      </c>
      <c r="AA3539" s="200">
        <v>0.13</v>
      </c>
      <c r="AB3539" s="200">
        <v>0.3</v>
      </c>
      <c r="AC3539" s="200">
        <v>0.85</v>
      </c>
      <c r="AL3539"/>
      <c r="AM3539"/>
      <c r="AN3539"/>
      <c r="AO3539"/>
      <c r="AP3539"/>
      <c r="AQ3539"/>
      <c r="AR3539"/>
      <c r="AS3539"/>
      <c r="AT3539"/>
      <c r="AU3539"/>
    </row>
    <row r="3540" spans="17:47" x14ac:dyDescent="0.2">
      <c r="Q3540" s="142">
        <f>TRUNC('TARIFA ENTREGA A DIRECCION USD'!D3541-'TARIFA ENTREGA A DIRECCION USD'!D3540,2)</f>
        <v>0.55000000000000004</v>
      </c>
      <c r="R3540" s="190">
        <v>3533</v>
      </c>
      <c r="S3540" s="200">
        <f>TRUNC((('TARIFA ENTREGA A DIRECCION USD'!C3540-'TARIFA ENTREGA A DIRECCION USD'!D3540)/'TARIFA ENTREGA A DIRECCION USD'!D3540)+1,3)</f>
        <v>0.72499999999999998</v>
      </c>
      <c r="T3540" s="200">
        <f>TRUNC(('TARIFA ENTREGA A DIRECCION USD'!E3540-'TARIFA ENTREGA A DIRECCION USD'!D3540)/'TARIFA ENTREGA A DIRECCION USD'!D3540,3)</f>
        <v>0.26100000000000001</v>
      </c>
      <c r="U3540" s="200">
        <f>TRUNC(('TARIFA ENTREGA A DIRECCION USD'!F3540-'TARIFA ENTREGA A DIRECCION USD'!D3540)/'TARIFA ENTREGA A DIRECCION USD'!D3540,3)</f>
        <v>0.437</v>
      </c>
      <c r="V3540" s="200">
        <f>TRUNC(('TARIFA ENTREGA A DIRECCION USD'!G3540-'TARIFA ENTREGA A DIRECCION USD'!D3540)/'TARIFA ENTREGA A DIRECCION USD'!D3540,3)</f>
        <v>0.97099999999999997</v>
      </c>
      <c r="X3540" s="142">
        <v>16.12</v>
      </c>
      <c r="Y3540" s="190">
        <v>3533</v>
      </c>
      <c r="Z3540" s="200">
        <v>0.55000000000000004</v>
      </c>
      <c r="AA3540" s="200">
        <v>0.13</v>
      </c>
      <c r="AB3540" s="200">
        <v>0.3</v>
      </c>
      <c r="AC3540" s="200">
        <v>0.85</v>
      </c>
      <c r="AL3540"/>
      <c r="AM3540"/>
      <c r="AN3540"/>
      <c r="AO3540"/>
      <c r="AP3540"/>
      <c r="AQ3540"/>
      <c r="AR3540"/>
      <c r="AS3540"/>
      <c r="AT3540"/>
      <c r="AU3540"/>
    </row>
    <row r="3541" spans="17:47" x14ac:dyDescent="0.2">
      <c r="Q3541" s="142">
        <f>TRUNC('TARIFA ENTREGA A DIRECCION USD'!D3542-'TARIFA ENTREGA A DIRECCION USD'!D3541,2)</f>
        <v>0.55000000000000004</v>
      </c>
      <c r="R3541" s="190">
        <v>3534</v>
      </c>
      <c r="S3541" s="200">
        <f>TRUNC((('TARIFA ENTREGA A DIRECCION USD'!C3541-'TARIFA ENTREGA A DIRECCION USD'!D3541)/'TARIFA ENTREGA A DIRECCION USD'!D3541)+1,3)</f>
        <v>0.72499999999999998</v>
      </c>
      <c r="T3541" s="200">
        <f>TRUNC(('TARIFA ENTREGA A DIRECCION USD'!E3541-'TARIFA ENTREGA A DIRECCION USD'!D3541)/'TARIFA ENTREGA A DIRECCION USD'!D3541,3)</f>
        <v>0.26100000000000001</v>
      </c>
      <c r="U3541" s="200">
        <f>TRUNC(('TARIFA ENTREGA A DIRECCION USD'!F3541-'TARIFA ENTREGA A DIRECCION USD'!D3541)/'TARIFA ENTREGA A DIRECCION USD'!D3541,3)</f>
        <v>0.437</v>
      </c>
      <c r="V3541" s="200">
        <f>TRUNC(('TARIFA ENTREGA A DIRECCION USD'!G3541-'TARIFA ENTREGA A DIRECCION USD'!D3541)/'TARIFA ENTREGA A DIRECCION USD'!D3541,3)</f>
        <v>0.97099999999999997</v>
      </c>
      <c r="X3541" s="142">
        <v>16.12</v>
      </c>
      <c r="Y3541" s="190">
        <v>3534</v>
      </c>
      <c r="Z3541" s="200">
        <v>0.55000000000000004</v>
      </c>
      <c r="AA3541" s="200">
        <v>0.13</v>
      </c>
      <c r="AB3541" s="200">
        <v>0.3</v>
      </c>
      <c r="AC3541" s="200">
        <v>0.85</v>
      </c>
      <c r="AL3541"/>
      <c r="AM3541"/>
      <c r="AN3541"/>
      <c r="AO3541"/>
      <c r="AP3541"/>
      <c r="AQ3541"/>
      <c r="AR3541"/>
      <c r="AS3541"/>
      <c r="AT3541"/>
      <c r="AU3541"/>
    </row>
    <row r="3542" spans="17:47" x14ac:dyDescent="0.2">
      <c r="Q3542" s="142">
        <f>TRUNC('TARIFA ENTREGA A DIRECCION USD'!D3543-'TARIFA ENTREGA A DIRECCION USD'!D3542,2)</f>
        <v>0.55000000000000004</v>
      </c>
      <c r="R3542" s="190">
        <v>3535</v>
      </c>
      <c r="S3542" s="200">
        <f>TRUNC((('TARIFA ENTREGA A DIRECCION USD'!C3542-'TARIFA ENTREGA A DIRECCION USD'!D3542)/'TARIFA ENTREGA A DIRECCION USD'!D3542)+1,3)</f>
        <v>0.72499999999999998</v>
      </c>
      <c r="T3542" s="200">
        <f>TRUNC(('TARIFA ENTREGA A DIRECCION USD'!E3542-'TARIFA ENTREGA A DIRECCION USD'!D3542)/'TARIFA ENTREGA A DIRECCION USD'!D3542,3)</f>
        <v>0.26100000000000001</v>
      </c>
      <c r="U3542" s="200">
        <f>TRUNC(('TARIFA ENTREGA A DIRECCION USD'!F3542-'TARIFA ENTREGA A DIRECCION USD'!D3542)/'TARIFA ENTREGA A DIRECCION USD'!D3542,3)</f>
        <v>0.437</v>
      </c>
      <c r="V3542" s="200">
        <f>TRUNC(('TARIFA ENTREGA A DIRECCION USD'!G3542-'TARIFA ENTREGA A DIRECCION USD'!D3542)/'TARIFA ENTREGA A DIRECCION USD'!D3542,3)</f>
        <v>0.97099999999999997</v>
      </c>
      <c r="X3542" s="142">
        <v>16.12</v>
      </c>
      <c r="Y3542" s="190">
        <v>3535</v>
      </c>
      <c r="Z3542" s="200">
        <v>0.55000000000000004</v>
      </c>
      <c r="AA3542" s="200">
        <v>0.13</v>
      </c>
      <c r="AB3542" s="200">
        <v>0.3</v>
      </c>
      <c r="AC3542" s="200">
        <v>0.85</v>
      </c>
      <c r="AL3542"/>
      <c r="AM3542"/>
      <c r="AN3542"/>
      <c r="AO3542"/>
      <c r="AP3542"/>
      <c r="AQ3542"/>
      <c r="AR3542"/>
      <c r="AS3542"/>
      <c r="AT3542"/>
      <c r="AU3542"/>
    </row>
    <row r="3543" spans="17:47" x14ac:dyDescent="0.2">
      <c r="Q3543" s="142">
        <f>TRUNC('TARIFA ENTREGA A DIRECCION USD'!D3544-'TARIFA ENTREGA A DIRECCION USD'!D3543,2)</f>
        <v>0.55000000000000004</v>
      </c>
      <c r="R3543" s="190">
        <v>3536</v>
      </c>
      <c r="S3543" s="200">
        <f>TRUNC((('TARIFA ENTREGA A DIRECCION USD'!C3543-'TARIFA ENTREGA A DIRECCION USD'!D3543)/'TARIFA ENTREGA A DIRECCION USD'!D3543)+1,3)</f>
        <v>0.72499999999999998</v>
      </c>
      <c r="T3543" s="200">
        <f>TRUNC(('TARIFA ENTREGA A DIRECCION USD'!E3543-'TARIFA ENTREGA A DIRECCION USD'!D3543)/'TARIFA ENTREGA A DIRECCION USD'!D3543,3)</f>
        <v>0.26100000000000001</v>
      </c>
      <c r="U3543" s="200">
        <f>TRUNC(('TARIFA ENTREGA A DIRECCION USD'!F3543-'TARIFA ENTREGA A DIRECCION USD'!D3543)/'TARIFA ENTREGA A DIRECCION USD'!D3543,3)</f>
        <v>0.437</v>
      </c>
      <c r="V3543" s="200">
        <f>TRUNC(('TARIFA ENTREGA A DIRECCION USD'!G3543-'TARIFA ENTREGA A DIRECCION USD'!D3543)/'TARIFA ENTREGA A DIRECCION USD'!D3543,3)</f>
        <v>0.97099999999999997</v>
      </c>
      <c r="X3543" s="142">
        <v>16.12</v>
      </c>
      <c r="Y3543" s="190">
        <v>3536</v>
      </c>
      <c r="Z3543" s="200">
        <v>0.55000000000000004</v>
      </c>
      <c r="AA3543" s="200">
        <v>0.13</v>
      </c>
      <c r="AB3543" s="200">
        <v>0.3</v>
      </c>
      <c r="AC3543" s="200">
        <v>0.85</v>
      </c>
      <c r="AL3543"/>
      <c r="AM3543"/>
      <c r="AN3543"/>
      <c r="AO3543"/>
      <c r="AP3543"/>
      <c r="AQ3543"/>
      <c r="AR3543"/>
      <c r="AS3543"/>
      <c r="AT3543"/>
      <c r="AU3543"/>
    </row>
    <row r="3544" spans="17:47" x14ac:dyDescent="0.2">
      <c r="Q3544" s="142">
        <f>TRUNC('TARIFA ENTREGA A DIRECCION USD'!D3545-'TARIFA ENTREGA A DIRECCION USD'!D3544,2)</f>
        <v>0.55000000000000004</v>
      </c>
      <c r="R3544" s="190">
        <v>3537</v>
      </c>
      <c r="S3544" s="200">
        <f>TRUNC((('TARIFA ENTREGA A DIRECCION USD'!C3544-'TARIFA ENTREGA A DIRECCION USD'!D3544)/'TARIFA ENTREGA A DIRECCION USD'!D3544)+1,3)</f>
        <v>0.72499999999999998</v>
      </c>
      <c r="T3544" s="200">
        <f>TRUNC(('TARIFA ENTREGA A DIRECCION USD'!E3544-'TARIFA ENTREGA A DIRECCION USD'!D3544)/'TARIFA ENTREGA A DIRECCION USD'!D3544,3)</f>
        <v>0.26100000000000001</v>
      </c>
      <c r="U3544" s="200">
        <f>TRUNC(('TARIFA ENTREGA A DIRECCION USD'!F3544-'TARIFA ENTREGA A DIRECCION USD'!D3544)/'TARIFA ENTREGA A DIRECCION USD'!D3544,3)</f>
        <v>0.437</v>
      </c>
      <c r="V3544" s="200">
        <f>TRUNC(('TARIFA ENTREGA A DIRECCION USD'!G3544-'TARIFA ENTREGA A DIRECCION USD'!D3544)/'TARIFA ENTREGA A DIRECCION USD'!D3544,3)</f>
        <v>0.97099999999999997</v>
      </c>
      <c r="X3544" s="142">
        <v>16.12</v>
      </c>
      <c r="Y3544" s="190">
        <v>3537</v>
      </c>
      <c r="Z3544" s="200">
        <v>0.55000000000000004</v>
      </c>
      <c r="AA3544" s="200">
        <v>0.13</v>
      </c>
      <c r="AB3544" s="200">
        <v>0.3</v>
      </c>
      <c r="AC3544" s="200">
        <v>0.85</v>
      </c>
      <c r="AL3544"/>
      <c r="AM3544"/>
      <c r="AN3544"/>
      <c r="AO3544"/>
      <c r="AP3544"/>
      <c r="AQ3544"/>
      <c r="AR3544"/>
      <c r="AS3544"/>
      <c r="AT3544"/>
      <c r="AU3544"/>
    </row>
    <row r="3545" spans="17:47" x14ac:dyDescent="0.2">
      <c r="Q3545" s="142">
        <f>TRUNC('TARIFA ENTREGA A DIRECCION USD'!D3546-'TARIFA ENTREGA A DIRECCION USD'!D3545,2)</f>
        <v>0.55000000000000004</v>
      </c>
      <c r="R3545" s="190">
        <v>3538</v>
      </c>
      <c r="S3545" s="200">
        <f>TRUNC((('TARIFA ENTREGA A DIRECCION USD'!C3545-'TARIFA ENTREGA A DIRECCION USD'!D3545)/'TARIFA ENTREGA A DIRECCION USD'!D3545)+1,3)</f>
        <v>0.72499999999999998</v>
      </c>
      <c r="T3545" s="200">
        <f>TRUNC(('TARIFA ENTREGA A DIRECCION USD'!E3545-'TARIFA ENTREGA A DIRECCION USD'!D3545)/'TARIFA ENTREGA A DIRECCION USD'!D3545,3)</f>
        <v>0.26100000000000001</v>
      </c>
      <c r="U3545" s="200">
        <f>TRUNC(('TARIFA ENTREGA A DIRECCION USD'!F3545-'TARIFA ENTREGA A DIRECCION USD'!D3545)/'TARIFA ENTREGA A DIRECCION USD'!D3545,3)</f>
        <v>0.437</v>
      </c>
      <c r="V3545" s="200">
        <f>TRUNC(('TARIFA ENTREGA A DIRECCION USD'!G3545-'TARIFA ENTREGA A DIRECCION USD'!D3545)/'TARIFA ENTREGA A DIRECCION USD'!D3545,3)</f>
        <v>0.97099999999999997</v>
      </c>
      <c r="X3545" s="142">
        <v>16.12</v>
      </c>
      <c r="Y3545" s="190">
        <v>3538</v>
      </c>
      <c r="Z3545" s="200">
        <v>0.55000000000000004</v>
      </c>
      <c r="AA3545" s="200">
        <v>0.13</v>
      </c>
      <c r="AB3545" s="200">
        <v>0.3</v>
      </c>
      <c r="AC3545" s="200">
        <v>0.85</v>
      </c>
      <c r="AL3545"/>
      <c r="AM3545"/>
      <c r="AN3545"/>
      <c r="AO3545"/>
      <c r="AP3545"/>
      <c r="AQ3545"/>
      <c r="AR3545"/>
      <c r="AS3545"/>
      <c r="AT3545"/>
      <c r="AU3545"/>
    </row>
    <row r="3546" spans="17:47" x14ac:dyDescent="0.2">
      <c r="Q3546" s="142">
        <f>TRUNC('TARIFA ENTREGA A DIRECCION USD'!D3547-'TARIFA ENTREGA A DIRECCION USD'!D3546,2)</f>
        <v>0.55000000000000004</v>
      </c>
      <c r="R3546" s="190">
        <v>3539</v>
      </c>
      <c r="S3546" s="200">
        <f>TRUNC((('TARIFA ENTREGA A DIRECCION USD'!C3546-'TARIFA ENTREGA A DIRECCION USD'!D3546)/'TARIFA ENTREGA A DIRECCION USD'!D3546)+1,3)</f>
        <v>0.72499999999999998</v>
      </c>
      <c r="T3546" s="200">
        <f>TRUNC(('TARIFA ENTREGA A DIRECCION USD'!E3546-'TARIFA ENTREGA A DIRECCION USD'!D3546)/'TARIFA ENTREGA A DIRECCION USD'!D3546,3)</f>
        <v>0.26100000000000001</v>
      </c>
      <c r="U3546" s="200">
        <f>TRUNC(('TARIFA ENTREGA A DIRECCION USD'!F3546-'TARIFA ENTREGA A DIRECCION USD'!D3546)/'TARIFA ENTREGA A DIRECCION USD'!D3546,3)</f>
        <v>0.437</v>
      </c>
      <c r="V3546" s="200">
        <f>TRUNC(('TARIFA ENTREGA A DIRECCION USD'!G3546-'TARIFA ENTREGA A DIRECCION USD'!D3546)/'TARIFA ENTREGA A DIRECCION USD'!D3546,3)</f>
        <v>0.97099999999999997</v>
      </c>
      <c r="X3546" s="142">
        <v>16.12</v>
      </c>
      <c r="Y3546" s="190">
        <v>3539</v>
      </c>
      <c r="Z3546" s="200">
        <v>0.55000000000000004</v>
      </c>
      <c r="AA3546" s="200">
        <v>0.13</v>
      </c>
      <c r="AB3546" s="200">
        <v>0.3</v>
      </c>
      <c r="AC3546" s="200">
        <v>0.85</v>
      </c>
      <c r="AL3546"/>
      <c r="AM3546"/>
      <c r="AN3546"/>
      <c r="AO3546"/>
      <c r="AP3546"/>
      <c r="AQ3546"/>
      <c r="AR3546"/>
      <c r="AS3546"/>
      <c r="AT3546"/>
      <c r="AU3546"/>
    </row>
    <row r="3547" spans="17:47" x14ac:dyDescent="0.2">
      <c r="Q3547" s="142">
        <f>TRUNC('TARIFA ENTREGA A DIRECCION USD'!D3548-'TARIFA ENTREGA A DIRECCION USD'!D3547,2)</f>
        <v>0.55000000000000004</v>
      </c>
      <c r="R3547" s="190">
        <v>3540</v>
      </c>
      <c r="S3547" s="200">
        <f>TRUNC((('TARIFA ENTREGA A DIRECCION USD'!C3547-'TARIFA ENTREGA A DIRECCION USD'!D3547)/'TARIFA ENTREGA A DIRECCION USD'!D3547)+1,3)</f>
        <v>0.72499999999999998</v>
      </c>
      <c r="T3547" s="200">
        <f>TRUNC(('TARIFA ENTREGA A DIRECCION USD'!E3547-'TARIFA ENTREGA A DIRECCION USD'!D3547)/'TARIFA ENTREGA A DIRECCION USD'!D3547,3)</f>
        <v>0.26100000000000001</v>
      </c>
      <c r="U3547" s="200">
        <f>TRUNC(('TARIFA ENTREGA A DIRECCION USD'!F3547-'TARIFA ENTREGA A DIRECCION USD'!D3547)/'TARIFA ENTREGA A DIRECCION USD'!D3547,3)</f>
        <v>0.437</v>
      </c>
      <c r="V3547" s="200">
        <f>TRUNC(('TARIFA ENTREGA A DIRECCION USD'!G3547-'TARIFA ENTREGA A DIRECCION USD'!D3547)/'TARIFA ENTREGA A DIRECCION USD'!D3547,3)</f>
        <v>0.97099999999999997</v>
      </c>
      <c r="X3547" s="142">
        <v>16.12</v>
      </c>
      <c r="Y3547" s="190">
        <v>3540</v>
      </c>
      <c r="Z3547" s="200">
        <v>0.55000000000000004</v>
      </c>
      <c r="AA3547" s="200">
        <v>0.13</v>
      </c>
      <c r="AB3547" s="200">
        <v>0.3</v>
      </c>
      <c r="AC3547" s="200">
        <v>0.85</v>
      </c>
      <c r="AL3547"/>
      <c r="AM3547"/>
      <c r="AN3547"/>
      <c r="AO3547"/>
      <c r="AP3547"/>
      <c r="AQ3547"/>
      <c r="AR3547"/>
      <c r="AS3547"/>
      <c r="AT3547"/>
      <c r="AU3547"/>
    </row>
    <row r="3548" spans="17:47" x14ac:dyDescent="0.2">
      <c r="Q3548" s="142">
        <f>TRUNC('TARIFA ENTREGA A DIRECCION USD'!D3549-'TARIFA ENTREGA A DIRECCION USD'!D3548,2)</f>
        <v>0.55000000000000004</v>
      </c>
      <c r="R3548" s="190">
        <v>3541</v>
      </c>
      <c r="S3548" s="200">
        <f>TRUNC((('TARIFA ENTREGA A DIRECCION USD'!C3548-'TARIFA ENTREGA A DIRECCION USD'!D3548)/'TARIFA ENTREGA A DIRECCION USD'!D3548)+1,3)</f>
        <v>0.72499999999999998</v>
      </c>
      <c r="T3548" s="200">
        <f>TRUNC(('TARIFA ENTREGA A DIRECCION USD'!E3548-'TARIFA ENTREGA A DIRECCION USD'!D3548)/'TARIFA ENTREGA A DIRECCION USD'!D3548,3)</f>
        <v>0.26100000000000001</v>
      </c>
      <c r="U3548" s="200">
        <f>TRUNC(('TARIFA ENTREGA A DIRECCION USD'!F3548-'TARIFA ENTREGA A DIRECCION USD'!D3548)/'TARIFA ENTREGA A DIRECCION USD'!D3548,3)</f>
        <v>0.437</v>
      </c>
      <c r="V3548" s="200">
        <f>TRUNC(('TARIFA ENTREGA A DIRECCION USD'!G3548-'TARIFA ENTREGA A DIRECCION USD'!D3548)/'TARIFA ENTREGA A DIRECCION USD'!D3548,3)</f>
        <v>0.97099999999999997</v>
      </c>
      <c r="X3548" s="142">
        <v>16.12</v>
      </c>
      <c r="Y3548" s="190">
        <v>3541</v>
      </c>
      <c r="Z3548" s="200">
        <v>0.55000000000000004</v>
      </c>
      <c r="AA3548" s="200">
        <v>0.13</v>
      </c>
      <c r="AB3548" s="200">
        <v>0.3</v>
      </c>
      <c r="AC3548" s="200">
        <v>0.85</v>
      </c>
      <c r="AL3548"/>
      <c r="AM3548"/>
      <c r="AN3548"/>
      <c r="AO3548"/>
      <c r="AP3548"/>
      <c r="AQ3548"/>
      <c r="AR3548"/>
      <c r="AS3548"/>
      <c r="AT3548"/>
      <c r="AU3548"/>
    </row>
    <row r="3549" spans="17:47" x14ac:dyDescent="0.2">
      <c r="Q3549" s="142">
        <f>TRUNC('TARIFA ENTREGA A DIRECCION USD'!D3550-'TARIFA ENTREGA A DIRECCION USD'!D3549,2)</f>
        <v>0.55000000000000004</v>
      </c>
      <c r="R3549" s="190">
        <v>3542</v>
      </c>
      <c r="S3549" s="200">
        <f>TRUNC((('TARIFA ENTREGA A DIRECCION USD'!C3549-'TARIFA ENTREGA A DIRECCION USD'!D3549)/'TARIFA ENTREGA A DIRECCION USD'!D3549)+1,3)</f>
        <v>0.72499999999999998</v>
      </c>
      <c r="T3549" s="200">
        <f>TRUNC(('TARIFA ENTREGA A DIRECCION USD'!E3549-'TARIFA ENTREGA A DIRECCION USD'!D3549)/'TARIFA ENTREGA A DIRECCION USD'!D3549,3)</f>
        <v>0.26100000000000001</v>
      </c>
      <c r="U3549" s="200">
        <f>TRUNC(('TARIFA ENTREGA A DIRECCION USD'!F3549-'TARIFA ENTREGA A DIRECCION USD'!D3549)/'TARIFA ENTREGA A DIRECCION USD'!D3549,3)</f>
        <v>0.437</v>
      </c>
      <c r="V3549" s="200">
        <f>TRUNC(('TARIFA ENTREGA A DIRECCION USD'!G3549-'TARIFA ENTREGA A DIRECCION USD'!D3549)/'TARIFA ENTREGA A DIRECCION USD'!D3549,3)</f>
        <v>0.97099999999999997</v>
      </c>
      <c r="X3549" s="142">
        <v>16.12</v>
      </c>
      <c r="Y3549" s="190">
        <v>3542</v>
      </c>
      <c r="Z3549" s="200">
        <v>0.55000000000000004</v>
      </c>
      <c r="AA3549" s="200">
        <v>0.13</v>
      </c>
      <c r="AB3549" s="200">
        <v>0.3</v>
      </c>
      <c r="AC3549" s="200">
        <v>0.85</v>
      </c>
      <c r="AL3549"/>
      <c r="AM3549"/>
      <c r="AN3549"/>
      <c r="AO3549"/>
      <c r="AP3549"/>
      <c r="AQ3549"/>
      <c r="AR3549"/>
      <c r="AS3549"/>
      <c r="AT3549"/>
      <c r="AU3549"/>
    </row>
    <row r="3550" spans="17:47" x14ac:dyDescent="0.2">
      <c r="Q3550" s="142">
        <f>TRUNC('TARIFA ENTREGA A DIRECCION USD'!D3551-'TARIFA ENTREGA A DIRECCION USD'!D3550,2)</f>
        <v>0.55000000000000004</v>
      </c>
      <c r="R3550" s="190">
        <v>3543</v>
      </c>
      <c r="S3550" s="200">
        <f>TRUNC((('TARIFA ENTREGA A DIRECCION USD'!C3550-'TARIFA ENTREGA A DIRECCION USD'!D3550)/'TARIFA ENTREGA A DIRECCION USD'!D3550)+1,3)</f>
        <v>0.72499999999999998</v>
      </c>
      <c r="T3550" s="200">
        <f>TRUNC(('TARIFA ENTREGA A DIRECCION USD'!E3550-'TARIFA ENTREGA A DIRECCION USD'!D3550)/'TARIFA ENTREGA A DIRECCION USD'!D3550,3)</f>
        <v>0.26100000000000001</v>
      </c>
      <c r="U3550" s="200">
        <f>TRUNC(('TARIFA ENTREGA A DIRECCION USD'!F3550-'TARIFA ENTREGA A DIRECCION USD'!D3550)/'TARIFA ENTREGA A DIRECCION USD'!D3550,3)</f>
        <v>0.437</v>
      </c>
      <c r="V3550" s="200">
        <f>TRUNC(('TARIFA ENTREGA A DIRECCION USD'!G3550-'TARIFA ENTREGA A DIRECCION USD'!D3550)/'TARIFA ENTREGA A DIRECCION USD'!D3550,3)</f>
        <v>0.97099999999999997</v>
      </c>
      <c r="X3550" s="142">
        <v>16.12</v>
      </c>
      <c r="Y3550" s="190">
        <v>3543</v>
      </c>
      <c r="Z3550" s="200">
        <v>0.55000000000000004</v>
      </c>
      <c r="AA3550" s="200">
        <v>0.13</v>
      </c>
      <c r="AB3550" s="200">
        <v>0.3</v>
      </c>
      <c r="AC3550" s="200">
        <v>0.85</v>
      </c>
      <c r="AL3550"/>
      <c r="AM3550"/>
      <c r="AN3550"/>
      <c r="AO3550"/>
      <c r="AP3550"/>
      <c r="AQ3550"/>
      <c r="AR3550"/>
      <c r="AS3550"/>
      <c r="AT3550"/>
      <c r="AU3550"/>
    </row>
    <row r="3551" spans="17:47" x14ac:dyDescent="0.2">
      <c r="Q3551" s="142">
        <f>TRUNC('TARIFA ENTREGA A DIRECCION USD'!D3552-'TARIFA ENTREGA A DIRECCION USD'!D3551,2)</f>
        <v>0.55000000000000004</v>
      </c>
      <c r="R3551" s="190">
        <v>3544</v>
      </c>
      <c r="S3551" s="200">
        <f>TRUNC((('TARIFA ENTREGA A DIRECCION USD'!C3551-'TARIFA ENTREGA A DIRECCION USD'!D3551)/'TARIFA ENTREGA A DIRECCION USD'!D3551)+1,3)</f>
        <v>0.72499999999999998</v>
      </c>
      <c r="T3551" s="200">
        <f>TRUNC(('TARIFA ENTREGA A DIRECCION USD'!E3551-'TARIFA ENTREGA A DIRECCION USD'!D3551)/'TARIFA ENTREGA A DIRECCION USD'!D3551,3)</f>
        <v>0.26100000000000001</v>
      </c>
      <c r="U3551" s="200">
        <f>TRUNC(('TARIFA ENTREGA A DIRECCION USD'!F3551-'TARIFA ENTREGA A DIRECCION USD'!D3551)/'TARIFA ENTREGA A DIRECCION USD'!D3551,3)</f>
        <v>0.437</v>
      </c>
      <c r="V3551" s="200">
        <f>TRUNC(('TARIFA ENTREGA A DIRECCION USD'!G3551-'TARIFA ENTREGA A DIRECCION USD'!D3551)/'TARIFA ENTREGA A DIRECCION USD'!D3551,3)</f>
        <v>0.97099999999999997</v>
      </c>
      <c r="X3551" s="142">
        <v>16.12</v>
      </c>
      <c r="Y3551" s="190">
        <v>3544</v>
      </c>
      <c r="Z3551" s="200">
        <v>0.55000000000000004</v>
      </c>
      <c r="AA3551" s="200">
        <v>0.13</v>
      </c>
      <c r="AB3551" s="200">
        <v>0.3</v>
      </c>
      <c r="AC3551" s="200">
        <v>0.85</v>
      </c>
      <c r="AL3551"/>
      <c r="AM3551"/>
      <c r="AN3551"/>
      <c r="AO3551"/>
      <c r="AP3551"/>
      <c r="AQ3551"/>
      <c r="AR3551"/>
      <c r="AS3551"/>
      <c r="AT3551"/>
      <c r="AU3551"/>
    </row>
    <row r="3552" spans="17:47" x14ac:dyDescent="0.2">
      <c r="Q3552" s="142">
        <f>TRUNC('TARIFA ENTREGA A DIRECCION USD'!D3553-'TARIFA ENTREGA A DIRECCION USD'!D3552,2)</f>
        <v>0.55000000000000004</v>
      </c>
      <c r="R3552" s="190">
        <v>3545</v>
      </c>
      <c r="S3552" s="200">
        <f>TRUNC((('TARIFA ENTREGA A DIRECCION USD'!C3552-'TARIFA ENTREGA A DIRECCION USD'!D3552)/'TARIFA ENTREGA A DIRECCION USD'!D3552)+1,3)</f>
        <v>0.72499999999999998</v>
      </c>
      <c r="T3552" s="200">
        <f>TRUNC(('TARIFA ENTREGA A DIRECCION USD'!E3552-'TARIFA ENTREGA A DIRECCION USD'!D3552)/'TARIFA ENTREGA A DIRECCION USD'!D3552,3)</f>
        <v>0.26100000000000001</v>
      </c>
      <c r="U3552" s="200">
        <f>TRUNC(('TARIFA ENTREGA A DIRECCION USD'!F3552-'TARIFA ENTREGA A DIRECCION USD'!D3552)/'TARIFA ENTREGA A DIRECCION USD'!D3552,3)</f>
        <v>0.437</v>
      </c>
      <c r="V3552" s="200">
        <f>TRUNC(('TARIFA ENTREGA A DIRECCION USD'!G3552-'TARIFA ENTREGA A DIRECCION USD'!D3552)/'TARIFA ENTREGA A DIRECCION USD'!D3552,3)</f>
        <v>0.97099999999999997</v>
      </c>
      <c r="X3552" s="142">
        <v>16.12</v>
      </c>
      <c r="Y3552" s="190">
        <v>3545</v>
      </c>
      <c r="Z3552" s="200">
        <v>0.55000000000000004</v>
      </c>
      <c r="AA3552" s="200">
        <v>0.13</v>
      </c>
      <c r="AB3552" s="200">
        <v>0.3</v>
      </c>
      <c r="AC3552" s="200">
        <v>0.85</v>
      </c>
      <c r="AL3552"/>
      <c r="AM3552"/>
      <c r="AN3552"/>
      <c r="AO3552"/>
      <c r="AP3552"/>
      <c r="AQ3552"/>
      <c r="AR3552"/>
      <c r="AS3552"/>
      <c r="AT3552"/>
      <c r="AU3552"/>
    </row>
    <row r="3553" spans="17:47" x14ac:dyDescent="0.2">
      <c r="Q3553" s="142">
        <f>TRUNC('TARIFA ENTREGA A DIRECCION USD'!D3554-'TARIFA ENTREGA A DIRECCION USD'!D3553,2)</f>
        <v>0.55000000000000004</v>
      </c>
      <c r="R3553" s="190">
        <v>3546</v>
      </c>
      <c r="S3553" s="200">
        <f>TRUNC((('TARIFA ENTREGA A DIRECCION USD'!C3553-'TARIFA ENTREGA A DIRECCION USD'!D3553)/'TARIFA ENTREGA A DIRECCION USD'!D3553)+1,3)</f>
        <v>0.72499999999999998</v>
      </c>
      <c r="T3553" s="200">
        <f>TRUNC(('TARIFA ENTREGA A DIRECCION USD'!E3553-'TARIFA ENTREGA A DIRECCION USD'!D3553)/'TARIFA ENTREGA A DIRECCION USD'!D3553,3)</f>
        <v>0.26100000000000001</v>
      </c>
      <c r="U3553" s="200">
        <f>TRUNC(('TARIFA ENTREGA A DIRECCION USD'!F3553-'TARIFA ENTREGA A DIRECCION USD'!D3553)/'TARIFA ENTREGA A DIRECCION USD'!D3553,3)</f>
        <v>0.437</v>
      </c>
      <c r="V3553" s="200">
        <f>TRUNC(('TARIFA ENTREGA A DIRECCION USD'!G3553-'TARIFA ENTREGA A DIRECCION USD'!D3553)/'TARIFA ENTREGA A DIRECCION USD'!D3553,3)</f>
        <v>0.97099999999999997</v>
      </c>
      <c r="X3553" s="142">
        <v>16.12</v>
      </c>
      <c r="Y3553" s="190">
        <v>3546</v>
      </c>
      <c r="Z3553" s="200">
        <v>0.55000000000000004</v>
      </c>
      <c r="AA3553" s="200">
        <v>0.13</v>
      </c>
      <c r="AB3553" s="200">
        <v>0.3</v>
      </c>
      <c r="AC3553" s="200">
        <v>0.85</v>
      </c>
      <c r="AL3553"/>
      <c r="AM3553"/>
      <c r="AN3553"/>
      <c r="AO3553"/>
      <c r="AP3553"/>
      <c r="AQ3553"/>
      <c r="AR3553"/>
      <c r="AS3553"/>
      <c r="AT3553"/>
      <c r="AU3553"/>
    </row>
    <row r="3554" spans="17:47" x14ac:dyDescent="0.2">
      <c r="Q3554" s="142">
        <f>TRUNC('TARIFA ENTREGA A DIRECCION USD'!D3555-'TARIFA ENTREGA A DIRECCION USD'!D3554,2)</f>
        <v>0.55000000000000004</v>
      </c>
      <c r="R3554" s="190">
        <v>3547</v>
      </c>
      <c r="S3554" s="200">
        <f>TRUNC((('TARIFA ENTREGA A DIRECCION USD'!C3554-'TARIFA ENTREGA A DIRECCION USD'!D3554)/'TARIFA ENTREGA A DIRECCION USD'!D3554)+1,3)</f>
        <v>0.72499999999999998</v>
      </c>
      <c r="T3554" s="200">
        <f>TRUNC(('TARIFA ENTREGA A DIRECCION USD'!E3554-'TARIFA ENTREGA A DIRECCION USD'!D3554)/'TARIFA ENTREGA A DIRECCION USD'!D3554,3)</f>
        <v>0.26100000000000001</v>
      </c>
      <c r="U3554" s="200">
        <f>TRUNC(('TARIFA ENTREGA A DIRECCION USD'!F3554-'TARIFA ENTREGA A DIRECCION USD'!D3554)/'TARIFA ENTREGA A DIRECCION USD'!D3554,3)</f>
        <v>0.437</v>
      </c>
      <c r="V3554" s="200">
        <f>TRUNC(('TARIFA ENTREGA A DIRECCION USD'!G3554-'TARIFA ENTREGA A DIRECCION USD'!D3554)/'TARIFA ENTREGA A DIRECCION USD'!D3554,3)</f>
        <v>0.97099999999999997</v>
      </c>
      <c r="X3554" s="142">
        <v>16.12</v>
      </c>
      <c r="Y3554" s="190">
        <v>3547</v>
      </c>
      <c r="Z3554" s="200">
        <v>0.55000000000000004</v>
      </c>
      <c r="AA3554" s="200">
        <v>0.13</v>
      </c>
      <c r="AB3554" s="200">
        <v>0.3</v>
      </c>
      <c r="AC3554" s="200">
        <v>0.85</v>
      </c>
      <c r="AL3554"/>
      <c r="AM3554"/>
      <c r="AN3554"/>
      <c r="AO3554"/>
      <c r="AP3554"/>
      <c r="AQ3554"/>
      <c r="AR3554"/>
      <c r="AS3554"/>
      <c r="AT3554"/>
      <c r="AU3554"/>
    </row>
    <row r="3555" spans="17:47" x14ac:dyDescent="0.2">
      <c r="Q3555" s="142">
        <f>TRUNC('TARIFA ENTREGA A DIRECCION USD'!D3556-'TARIFA ENTREGA A DIRECCION USD'!D3555,2)</f>
        <v>0.55000000000000004</v>
      </c>
      <c r="R3555" s="190">
        <v>3548</v>
      </c>
      <c r="S3555" s="200">
        <f>TRUNC((('TARIFA ENTREGA A DIRECCION USD'!C3555-'TARIFA ENTREGA A DIRECCION USD'!D3555)/'TARIFA ENTREGA A DIRECCION USD'!D3555)+1,3)</f>
        <v>0.72499999999999998</v>
      </c>
      <c r="T3555" s="200">
        <f>TRUNC(('TARIFA ENTREGA A DIRECCION USD'!E3555-'TARIFA ENTREGA A DIRECCION USD'!D3555)/'TARIFA ENTREGA A DIRECCION USD'!D3555,3)</f>
        <v>0.26100000000000001</v>
      </c>
      <c r="U3555" s="200">
        <f>TRUNC(('TARIFA ENTREGA A DIRECCION USD'!F3555-'TARIFA ENTREGA A DIRECCION USD'!D3555)/'TARIFA ENTREGA A DIRECCION USD'!D3555,3)</f>
        <v>0.437</v>
      </c>
      <c r="V3555" s="200">
        <f>TRUNC(('TARIFA ENTREGA A DIRECCION USD'!G3555-'TARIFA ENTREGA A DIRECCION USD'!D3555)/'TARIFA ENTREGA A DIRECCION USD'!D3555,3)</f>
        <v>0.97099999999999997</v>
      </c>
      <c r="X3555" s="142">
        <v>16.12</v>
      </c>
      <c r="Y3555" s="190">
        <v>3548</v>
      </c>
      <c r="Z3555" s="200">
        <v>0.55000000000000004</v>
      </c>
      <c r="AA3555" s="200">
        <v>0.13</v>
      </c>
      <c r="AB3555" s="200">
        <v>0.3</v>
      </c>
      <c r="AC3555" s="200">
        <v>0.85</v>
      </c>
      <c r="AL3555"/>
      <c r="AM3555"/>
      <c r="AN3555"/>
      <c r="AO3555"/>
      <c r="AP3555"/>
      <c r="AQ3555"/>
      <c r="AR3555"/>
      <c r="AS3555"/>
      <c r="AT3555"/>
      <c r="AU3555"/>
    </row>
    <row r="3556" spans="17:47" x14ac:dyDescent="0.2">
      <c r="Q3556" s="142">
        <f>TRUNC('TARIFA ENTREGA A DIRECCION USD'!D3557-'TARIFA ENTREGA A DIRECCION USD'!D3556,2)</f>
        <v>0.55000000000000004</v>
      </c>
      <c r="R3556" s="190">
        <v>3549</v>
      </c>
      <c r="S3556" s="200">
        <f>TRUNC((('TARIFA ENTREGA A DIRECCION USD'!C3556-'TARIFA ENTREGA A DIRECCION USD'!D3556)/'TARIFA ENTREGA A DIRECCION USD'!D3556)+1,3)</f>
        <v>0.72499999999999998</v>
      </c>
      <c r="T3556" s="200">
        <f>TRUNC(('TARIFA ENTREGA A DIRECCION USD'!E3556-'TARIFA ENTREGA A DIRECCION USD'!D3556)/'TARIFA ENTREGA A DIRECCION USD'!D3556,3)</f>
        <v>0.26100000000000001</v>
      </c>
      <c r="U3556" s="200">
        <f>TRUNC(('TARIFA ENTREGA A DIRECCION USD'!F3556-'TARIFA ENTREGA A DIRECCION USD'!D3556)/'TARIFA ENTREGA A DIRECCION USD'!D3556,3)</f>
        <v>0.437</v>
      </c>
      <c r="V3556" s="200">
        <f>TRUNC(('TARIFA ENTREGA A DIRECCION USD'!G3556-'TARIFA ENTREGA A DIRECCION USD'!D3556)/'TARIFA ENTREGA A DIRECCION USD'!D3556,3)</f>
        <v>0.97099999999999997</v>
      </c>
      <c r="X3556" s="142">
        <v>16.12</v>
      </c>
      <c r="Y3556" s="190">
        <v>3549</v>
      </c>
      <c r="Z3556" s="200">
        <v>0.55000000000000004</v>
      </c>
      <c r="AA3556" s="200">
        <v>0.13</v>
      </c>
      <c r="AB3556" s="200">
        <v>0.3</v>
      </c>
      <c r="AC3556" s="200">
        <v>0.85</v>
      </c>
      <c r="AL3556"/>
      <c r="AM3556"/>
      <c r="AN3556"/>
      <c r="AO3556"/>
      <c r="AP3556"/>
      <c r="AQ3556"/>
      <c r="AR3556"/>
      <c r="AS3556"/>
      <c r="AT3556"/>
      <c r="AU3556"/>
    </row>
    <row r="3557" spans="17:47" x14ac:dyDescent="0.2">
      <c r="Q3557" s="142">
        <f>TRUNC('TARIFA ENTREGA A DIRECCION USD'!D3558-'TARIFA ENTREGA A DIRECCION USD'!D3557,2)</f>
        <v>0.55000000000000004</v>
      </c>
      <c r="R3557" s="190">
        <v>3550</v>
      </c>
      <c r="S3557" s="200">
        <f>TRUNC((('TARIFA ENTREGA A DIRECCION USD'!C3557-'TARIFA ENTREGA A DIRECCION USD'!D3557)/'TARIFA ENTREGA A DIRECCION USD'!D3557)+1,3)</f>
        <v>0.72499999999999998</v>
      </c>
      <c r="T3557" s="200">
        <f>TRUNC(('TARIFA ENTREGA A DIRECCION USD'!E3557-'TARIFA ENTREGA A DIRECCION USD'!D3557)/'TARIFA ENTREGA A DIRECCION USD'!D3557,3)</f>
        <v>0.26100000000000001</v>
      </c>
      <c r="U3557" s="200">
        <f>TRUNC(('TARIFA ENTREGA A DIRECCION USD'!F3557-'TARIFA ENTREGA A DIRECCION USD'!D3557)/'TARIFA ENTREGA A DIRECCION USD'!D3557,3)</f>
        <v>0.437</v>
      </c>
      <c r="V3557" s="200">
        <f>TRUNC(('TARIFA ENTREGA A DIRECCION USD'!G3557-'TARIFA ENTREGA A DIRECCION USD'!D3557)/'TARIFA ENTREGA A DIRECCION USD'!D3557,3)</f>
        <v>0.97099999999999997</v>
      </c>
      <c r="X3557" s="142">
        <v>16.12</v>
      </c>
      <c r="Y3557" s="190">
        <v>3550</v>
      </c>
      <c r="Z3557" s="200">
        <v>0.55000000000000004</v>
      </c>
      <c r="AA3557" s="200">
        <v>0.13</v>
      </c>
      <c r="AB3557" s="200">
        <v>0.3</v>
      </c>
      <c r="AC3557" s="200">
        <v>0.85</v>
      </c>
      <c r="AL3557"/>
      <c r="AM3557"/>
      <c r="AN3557"/>
      <c r="AO3557"/>
      <c r="AP3557"/>
      <c r="AQ3557"/>
      <c r="AR3557"/>
      <c r="AS3557"/>
      <c r="AT3557"/>
      <c r="AU3557"/>
    </row>
    <row r="3558" spans="17:47" x14ac:dyDescent="0.2">
      <c r="Q3558" s="142">
        <f>TRUNC('TARIFA ENTREGA A DIRECCION USD'!D3559-'TARIFA ENTREGA A DIRECCION USD'!D3558,2)</f>
        <v>0.55000000000000004</v>
      </c>
      <c r="R3558" s="190">
        <v>3551</v>
      </c>
      <c r="S3558" s="200">
        <f>TRUNC((('TARIFA ENTREGA A DIRECCION USD'!C3558-'TARIFA ENTREGA A DIRECCION USD'!D3558)/'TARIFA ENTREGA A DIRECCION USD'!D3558)+1,3)</f>
        <v>0.72499999999999998</v>
      </c>
      <c r="T3558" s="200">
        <f>TRUNC(('TARIFA ENTREGA A DIRECCION USD'!E3558-'TARIFA ENTREGA A DIRECCION USD'!D3558)/'TARIFA ENTREGA A DIRECCION USD'!D3558,3)</f>
        <v>0.26100000000000001</v>
      </c>
      <c r="U3558" s="200">
        <f>TRUNC(('TARIFA ENTREGA A DIRECCION USD'!F3558-'TARIFA ENTREGA A DIRECCION USD'!D3558)/'TARIFA ENTREGA A DIRECCION USD'!D3558,3)</f>
        <v>0.437</v>
      </c>
      <c r="V3558" s="200">
        <f>TRUNC(('TARIFA ENTREGA A DIRECCION USD'!G3558-'TARIFA ENTREGA A DIRECCION USD'!D3558)/'TARIFA ENTREGA A DIRECCION USD'!D3558,3)</f>
        <v>0.97199999999999998</v>
      </c>
      <c r="X3558" s="142">
        <v>16.12</v>
      </c>
      <c r="Y3558" s="190">
        <v>3551</v>
      </c>
      <c r="Z3558" s="200">
        <v>0.55000000000000004</v>
      </c>
      <c r="AA3558" s="200">
        <v>0.13</v>
      </c>
      <c r="AB3558" s="200">
        <v>0.3</v>
      </c>
      <c r="AC3558" s="200">
        <v>0.85</v>
      </c>
      <c r="AL3558"/>
      <c r="AM3558"/>
      <c r="AN3558"/>
      <c r="AO3558"/>
      <c r="AP3558"/>
      <c r="AQ3558"/>
      <c r="AR3558"/>
      <c r="AS3558"/>
      <c r="AT3558"/>
      <c r="AU3558"/>
    </row>
    <row r="3559" spans="17:47" x14ac:dyDescent="0.2">
      <c r="Q3559" s="142">
        <f>TRUNC('TARIFA ENTREGA A DIRECCION USD'!D3560-'TARIFA ENTREGA A DIRECCION USD'!D3559,2)</f>
        <v>0.55000000000000004</v>
      </c>
      <c r="R3559" s="190">
        <v>3552</v>
      </c>
      <c r="S3559" s="200">
        <f>TRUNC((('TARIFA ENTREGA A DIRECCION USD'!C3559-'TARIFA ENTREGA A DIRECCION USD'!D3559)/'TARIFA ENTREGA A DIRECCION USD'!D3559)+1,3)</f>
        <v>0.72499999999999998</v>
      </c>
      <c r="T3559" s="200">
        <f>TRUNC(('TARIFA ENTREGA A DIRECCION USD'!E3559-'TARIFA ENTREGA A DIRECCION USD'!D3559)/'TARIFA ENTREGA A DIRECCION USD'!D3559,3)</f>
        <v>0.26100000000000001</v>
      </c>
      <c r="U3559" s="200">
        <f>TRUNC(('TARIFA ENTREGA A DIRECCION USD'!F3559-'TARIFA ENTREGA A DIRECCION USD'!D3559)/'TARIFA ENTREGA A DIRECCION USD'!D3559,3)</f>
        <v>0.437</v>
      </c>
      <c r="V3559" s="200">
        <f>TRUNC(('TARIFA ENTREGA A DIRECCION USD'!G3559-'TARIFA ENTREGA A DIRECCION USD'!D3559)/'TARIFA ENTREGA A DIRECCION USD'!D3559,3)</f>
        <v>0.97199999999999998</v>
      </c>
      <c r="X3559" s="142">
        <v>16.12</v>
      </c>
      <c r="Y3559" s="190">
        <v>3552</v>
      </c>
      <c r="Z3559" s="200">
        <v>0.55000000000000004</v>
      </c>
      <c r="AA3559" s="200">
        <v>0.13</v>
      </c>
      <c r="AB3559" s="200">
        <v>0.3</v>
      </c>
      <c r="AC3559" s="200">
        <v>0.85</v>
      </c>
      <c r="AL3559"/>
      <c r="AM3559"/>
      <c r="AN3559"/>
      <c r="AO3559"/>
      <c r="AP3559"/>
      <c r="AQ3559"/>
      <c r="AR3559"/>
      <c r="AS3559"/>
      <c r="AT3559"/>
      <c r="AU3559"/>
    </row>
    <row r="3560" spans="17:47" x14ac:dyDescent="0.2">
      <c r="Q3560" s="142">
        <f>TRUNC('TARIFA ENTREGA A DIRECCION USD'!D3561-'TARIFA ENTREGA A DIRECCION USD'!D3560,2)</f>
        <v>0.55000000000000004</v>
      </c>
      <c r="R3560" s="190">
        <v>3553</v>
      </c>
      <c r="S3560" s="200">
        <f>TRUNC((('TARIFA ENTREGA A DIRECCION USD'!C3560-'TARIFA ENTREGA A DIRECCION USD'!D3560)/'TARIFA ENTREGA A DIRECCION USD'!D3560)+1,3)</f>
        <v>0.72499999999999998</v>
      </c>
      <c r="T3560" s="200">
        <f>TRUNC(('TARIFA ENTREGA A DIRECCION USD'!E3560-'TARIFA ENTREGA A DIRECCION USD'!D3560)/'TARIFA ENTREGA A DIRECCION USD'!D3560,3)</f>
        <v>0.26100000000000001</v>
      </c>
      <c r="U3560" s="200">
        <f>TRUNC(('TARIFA ENTREGA A DIRECCION USD'!F3560-'TARIFA ENTREGA A DIRECCION USD'!D3560)/'TARIFA ENTREGA A DIRECCION USD'!D3560,3)</f>
        <v>0.437</v>
      </c>
      <c r="V3560" s="200">
        <f>TRUNC(('TARIFA ENTREGA A DIRECCION USD'!G3560-'TARIFA ENTREGA A DIRECCION USD'!D3560)/'TARIFA ENTREGA A DIRECCION USD'!D3560,3)</f>
        <v>0.97199999999999998</v>
      </c>
      <c r="X3560" s="142">
        <v>16.12</v>
      </c>
      <c r="Y3560" s="190">
        <v>3553</v>
      </c>
      <c r="Z3560" s="200">
        <v>0.55000000000000004</v>
      </c>
      <c r="AA3560" s="200">
        <v>0.13</v>
      </c>
      <c r="AB3560" s="200">
        <v>0.3</v>
      </c>
      <c r="AC3560" s="200">
        <v>0.85</v>
      </c>
      <c r="AL3560"/>
      <c r="AM3560"/>
      <c r="AN3560"/>
      <c r="AO3560"/>
      <c r="AP3560"/>
      <c r="AQ3560"/>
      <c r="AR3560"/>
      <c r="AS3560"/>
      <c r="AT3560"/>
      <c r="AU3560"/>
    </row>
    <row r="3561" spans="17:47" x14ac:dyDescent="0.2">
      <c r="Q3561" s="142">
        <f>TRUNC('TARIFA ENTREGA A DIRECCION USD'!D3562-'TARIFA ENTREGA A DIRECCION USD'!D3561,2)</f>
        <v>0.55000000000000004</v>
      </c>
      <c r="R3561" s="190">
        <v>3554</v>
      </c>
      <c r="S3561" s="200">
        <f>TRUNC((('TARIFA ENTREGA A DIRECCION USD'!C3561-'TARIFA ENTREGA A DIRECCION USD'!D3561)/'TARIFA ENTREGA A DIRECCION USD'!D3561)+1,3)</f>
        <v>0.72499999999999998</v>
      </c>
      <c r="T3561" s="200">
        <f>TRUNC(('TARIFA ENTREGA A DIRECCION USD'!E3561-'TARIFA ENTREGA A DIRECCION USD'!D3561)/'TARIFA ENTREGA A DIRECCION USD'!D3561,3)</f>
        <v>0.26100000000000001</v>
      </c>
      <c r="U3561" s="200">
        <f>TRUNC(('TARIFA ENTREGA A DIRECCION USD'!F3561-'TARIFA ENTREGA A DIRECCION USD'!D3561)/'TARIFA ENTREGA A DIRECCION USD'!D3561,3)</f>
        <v>0.437</v>
      </c>
      <c r="V3561" s="200">
        <f>TRUNC(('TARIFA ENTREGA A DIRECCION USD'!G3561-'TARIFA ENTREGA A DIRECCION USD'!D3561)/'TARIFA ENTREGA A DIRECCION USD'!D3561,3)</f>
        <v>0.97199999999999998</v>
      </c>
      <c r="X3561" s="142">
        <v>16.12</v>
      </c>
      <c r="Y3561" s="190">
        <v>3554</v>
      </c>
      <c r="Z3561" s="200">
        <v>0.55000000000000004</v>
      </c>
      <c r="AA3561" s="200">
        <v>0.13</v>
      </c>
      <c r="AB3561" s="200">
        <v>0.3</v>
      </c>
      <c r="AC3561" s="200">
        <v>0.85</v>
      </c>
      <c r="AL3561"/>
      <c r="AM3561"/>
      <c r="AN3561"/>
      <c r="AO3561"/>
      <c r="AP3561"/>
      <c r="AQ3561"/>
      <c r="AR3561"/>
      <c r="AS3561"/>
      <c r="AT3561"/>
      <c r="AU3561"/>
    </row>
    <row r="3562" spans="17:47" x14ac:dyDescent="0.2">
      <c r="Q3562" s="142">
        <f>TRUNC('TARIFA ENTREGA A DIRECCION USD'!D3563-'TARIFA ENTREGA A DIRECCION USD'!D3562,2)</f>
        <v>0.55000000000000004</v>
      </c>
      <c r="R3562" s="190">
        <v>3555</v>
      </c>
      <c r="S3562" s="200">
        <f>TRUNC((('TARIFA ENTREGA A DIRECCION USD'!C3562-'TARIFA ENTREGA A DIRECCION USD'!D3562)/'TARIFA ENTREGA A DIRECCION USD'!D3562)+1,3)</f>
        <v>0.72499999999999998</v>
      </c>
      <c r="T3562" s="200">
        <f>TRUNC(('TARIFA ENTREGA A DIRECCION USD'!E3562-'TARIFA ENTREGA A DIRECCION USD'!D3562)/'TARIFA ENTREGA A DIRECCION USD'!D3562,3)</f>
        <v>0.26100000000000001</v>
      </c>
      <c r="U3562" s="200">
        <f>TRUNC(('TARIFA ENTREGA A DIRECCION USD'!F3562-'TARIFA ENTREGA A DIRECCION USD'!D3562)/'TARIFA ENTREGA A DIRECCION USD'!D3562,3)</f>
        <v>0.437</v>
      </c>
      <c r="V3562" s="200">
        <f>TRUNC(('TARIFA ENTREGA A DIRECCION USD'!G3562-'TARIFA ENTREGA A DIRECCION USD'!D3562)/'TARIFA ENTREGA A DIRECCION USD'!D3562,3)</f>
        <v>0.97199999999999998</v>
      </c>
      <c r="X3562" s="142">
        <v>16.12</v>
      </c>
      <c r="Y3562" s="190">
        <v>3555</v>
      </c>
      <c r="Z3562" s="200">
        <v>0.55000000000000004</v>
      </c>
      <c r="AA3562" s="200">
        <v>0.13</v>
      </c>
      <c r="AB3562" s="200">
        <v>0.3</v>
      </c>
      <c r="AC3562" s="200">
        <v>0.85</v>
      </c>
      <c r="AL3562"/>
      <c r="AM3562"/>
      <c r="AN3562"/>
      <c r="AO3562"/>
      <c r="AP3562"/>
      <c r="AQ3562"/>
      <c r="AR3562"/>
      <c r="AS3562"/>
      <c r="AT3562"/>
      <c r="AU3562"/>
    </row>
    <row r="3563" spans="17:47" x14ac:dyDescent="0.2">
      <c r="Q3563" s="142">
        <f>TRUNC('TARIFA ENTREGA A DIRECCION USD'!D3564-'TARIFA ENTREGA A DIRECCION USD'!D3563,2)</f>
        <v>0.55000000000000004</v>
      </c>
      <c r="R3563" s="190">
        <v>3556</v>
      </c>
      <c r="S3563" s="200">
        <f>TRUNC((('TARIFA ENTREGA A DIRECCION USD'!C3563-'TARIFA ENTREGA A DIRECCION USD'!D3563)/'TARIFA ENTREGA A DIRECCION USD'!D3563)+1,3)</f>
        <v>0.72499999999999998</v>
      </c>
      <c r="T3563" s="200">
        <f>TRUNC(('TARIFA ENTREGA A DIRECCION USD'!E3563-'TARIFA ENTREGA A DIRECCION USD'!D3563)/'TARIFA ENTREGA A DIRECCION USD'!D3563,3)</f>
        <v>0.26100000000000001</v>
      </c>
      <c r="U3563" s="200">
        <f>TRUNC(('TARIFA ENTREGA A DIRECCION USD'!F3563-'TARIFA ENTREGA A DIRECCION USD'!D3563)/'TARIFA ENTREGA A DIRECCION USD'!D3563,3)</f>
        <v>0.437</v>
      </c>
      <c r="V3563" s="200">
        <f>TRUNC(('TARIFA ENTREGA A DIRECCION USD'!G3563-'TARIFA ENTREGA A DIRECCION USD'!D3563)/'TARIFA ENTREGA A DIRECCION USD'!D3563,3)</f>
        <v>0.97199999999999998</v>
      </c>
      <c r="X3563" s="142">
        <v>16.12</v>
      </c>
      <c r="Y3563" s="190">
        <v>3556</v>
      </c>
      <c r="Z3563" s="200">
        <v>0.55000000000000004</v>
      </c>
      <c r="AA3563" s="200">
        <v>0.13</v>
      </c>
      <c r="AB3563" s="200">
        <v>0.3</v>
      </c>
      <c r="AC3563" s="200">
        <v>0.85</v>
      </c>
      <c r="AL3563"/>
      <c r="AM3563"/>
      <c r="AN3563"/>
      <c r="AO3563"/>
      <c r="AP3563"/>
      <c r="AQ3563"/>
      <c r="AR3563"/>
      <c r="AS3563"/>
      <c r="AT3563"/>
      <c r="AU3563"/>
    </row>
    <row r="3564" spans="17:47" x14ac:dyDescent="0.2">
      <c r="Q3564" s="142">
        <f>TRUNC('TARIFA ENTREGA A DIRECCION USD'!D3565-'TARIFA ENTREGA A DIRECCION USD'!D3564,2)</f>
        <v>0.55000000000000004</v>
      </c>
      <c r="R3564" s="190">
        <v>3557</v>
      </c>
      <c r="S3564" s="200">
        <f>TRUNC((('TARIFA ENTREGA A DIRECCION USD'!C3564-'TARIFA ENTREGA A DIRECCION USD'!D3564)/'TARIFA ENTREGA A DIRECCION USD'!D3564)+1,3)</f>
        <v>0.72499999999999998</v>
      </c>
      <c r="T3564" s="200">
        <f>TRUNC(('TARIFA ENTREGA A DIRECCION USD'!E3564-'TARIFA ENTREGA A DIRECCION USD'!D3564)/'TARIFA ENTREGA A DIRECCION USD'!D3564,3)</f>
        <v>0.26100000000000001</v>
      </c>
      <c r="U3564" s="200">
        <f>TRUNC(('TARIFA ENTREGA A DIRECCION USD'!F3564-'TARIFA ENTREGA A DIRECCION USD'!D3564)/'TARIFA ENTREGA A DIRECCION USD'!D3564,3)</f>
        <v>0.437</v>
      </c>
      <c r="V3564" s="200">
        <f>TRUNC(('TARIFA ENTREGA A DIRECCION USD'!G3564-'TARIFA ENTREGA A DIRECCION USD'!D3564)/'TARIFA ENTREGA A DIRECCION USD'!D3564,3)</f>
        <v>0.97199999999999998</v>
      </c>
      <c r="X3564" s="142">
        <v>16.12</v>
      </c>
      <c r="Y3564" s="190">
        <v>3557</v>
      </c>
      <c r="Z3564" s="200">
        <v>0.55000000000000004</v>
      </c>
      <c r="AA3564" s="200">
        <v>0.13</v>
      </c>
      <c r="AB3564" s="200">
        <v>0.3</v>
      </c>
      <c r="AC3564" s="200">
        <v>0.85</v>
      </c>
      <c r="AL3564"/>
      <c r="AM3564"/>
      <c r="AN3564"/>
      <c r="AO3564"/>
      <c r="AP3564"/>
      <c r="AQ3564"/>
      <c r="AR3564"/>
      <c r="AS3564"/>
      <c r="AT3564"/>
      <c r="AU3564"/>
    </row>
    <row r="3565" spans="17:47" x14ac:dyDescent="0.2">
      <c r="Q3565" s="142">
        <f>TRUNC('TARIFA ENTREGA A DIRECCION USD'!D3566-'TARIFA ENTREGA A DIRECCION USD'!D3565,2)</f>
        <v>0.55000000000000004</v>
      </c>
      <c r="R3565" s="190">
        <v>3558</v>
      </c>
      <c r="S3565" s="200">
        <f>TRUNC((('TARIFA ENTREGA A DIRECCION USD'!C3565-'TARIFA ENTREGA A DIRECCION USD'!D3565)/'TARIFA ENTREGA A DIRECCION USD'!D3565)+1,3)</f>
        <v>0.72499999999999998</v>
      </c>
      <c r="T3565" s="200">
        <f>TRUNC(('TARIFA ENTREGA A DIRECCION USD'!E3565-'TARIFA ENTREGA A DIRECCION USD'!D3565)/'TARIFA ENTREGA A DIRECCION USD'!D3565,3)</f>
        <v>0.26100000000000001</v>
      </c>
      <c r="U3565" s="200">
        <f>TRUNC(('TARIFA ENTREGA A DIRECCION USD'!F3565-'TARIFA ENTREGA A DIRECCION USD'!D3565)/'TARIFA ENTREGA A DIRECCION USD'!D3565,3)</f>
        <v>0.437</v>
      </c>
      <c r="V3565" s="200">
        <f>TRUNC(('TARIFA ENTREGA A DIRECCION USD'!G3565-'TARIFA ENTREGA A DIRECCION USD'!D3565)/'TARIFA ENTREGA A DIRECCION USD'!D3565,3)</f>
        <v>0.97199999999999998</v>
      </c>
      <c r="X3565" s="142">
        <v>16.12</v>
      </c>
      <c r="Y3565" s="190">
        <v>3558</v>
      </c>
      <c r="Z3565" s="200">
        <v>0.55000000000000004</v>
      </c>
      <c r="AA3565" s="200">
        <v>0.13</v>
      </c>
      <c r="AB3565" s="200">
        <v>0.3</v>
      </c>
      <c r="AC3565" s="200">
        <v>0.85</v>
      </c>
      <c r="AL3565"/>
      <c r="AM3565"/>
      <c r="AN3565"/>
      <c r="AO3565"/>
      <c r="AP3565"/>
      <c r="AQ3565"/>
      <c r="AR3565"/>
      <c r="AS3565"/>
      <c r="AT3565"/>
      <c r="AU3565"/>
    </row>
    <row r="3566" spans="17:47" x14ac:dyDescent="0.2">
      <c r="Q3566" s="142">
        <f>TRUNC('TARIFA ENTREGA A DIRECCION USD'!D3567-'TARIFA ENTREGA A DIRECCION USD'!D3566,2)</f>
        <v>0.55000000000000004</v>
      </c>
      <c r="R3566" s="190">
        <v>3559</v>
      </c>
      <c r="S3566" s="200">
        <f>TRUNC((('TARIFA ENTREGA A DIRECCION USD'!C3566-'TARIFA ENTREGA A DIRECCION USD'!D3566)/'TARIFA ENTREGA A DIRECCION USD'!D3566)+1,3)</f>
        <v>0.72499999999999998</v>
      </c>
      <c r="T3566" s="200">
        <f>TRUNC(('TARIFA ENTREGA A DIRECCION USD'!E3566-'TARIFA ENTREGA A DIRECCION USD'!D3566)/'TARIFA ENTREGA A DIRECCION USD'!D3566,3)</f>
        <v>0.26100000000000001</v>
      </c>
      <c r="U3566" s="200">
        <f>TRUNC(('TARIFA ENTREGA A DIRECCION USD'!F3566-'TARIFA ENTREGA A DIRECCION USD'!D3566)/'TARIFA ENTREGA A DIRECCION USD'!D3566,3)</f>
        <v>0.437</v>
      </c>
      <c r="V3566" s="200">
        <f>TRUNC(('TARIFA ENTREGA A DIRECCION USD'!G3566-'TARIFA ENTREGA A DIRECCION USD'!D3566)/'TARIFA ENTREGA A DIRECCION USD'!D3566,3)</f>
        <v>0.97199999999999998</v>
      </c>
      <c r="X3566" s="142">
        <v>16.12</v>
      </c>
      <c r="Y3566" s="190">
        <v>3559</v>
      </c>
      <c r="Z3566" s="200">
        <v>0.55000000000000004</v>
      </c>
      <c r="AA3566" s="200">
        <v>0.13</v>
      </c>
      <c r="AB3566" s="200">
        <v>0.3</v>
      </c>
      <c r="AC3566" s="200">
        <v>0.85</v>
      </c>
      <c r="AL3566"/>
      <c r="AM3566"/>
      <c r="AN3566"/>
      <c r="AO3566"/>
      <c r="AP3566"/>
      <c r="AQ3566"/>
      <c r="AR3566"/>
      <c r="AS3566"/>
      <c r="AT3566"/>
      <c r="AU3566"/>
    </row>
    <row r="3567" spans="17:47" x14ac:dyDescent="0.2">
      <c r="Q3567" s="142">
        <f>TRUNC('TARIFA ENTREGA A DIRECCION USD'!D3568-'TARIFA ENTREGA A DIRECCION USD'!D3567,2)</f>
        <v>0.55000000000000004</v>
      </c>
      <c r="R3567" s="190">
        <v>3560</v>
      </c>
      <c r="S3567" s="200">
        <f>TRUNC((('TARIFA ENTREGA A DIRECCION USD'!C3567-'TARIFA ENTREGA A DIRECCION USD'!D3567)/'TARIFA ENTREGA A DIRECCION USD'!D3567)+1,3)</f>
        <v>0.72499999999999998</v>
      </c>
      <c r="T3567" s="200">
        <f>TRUNC(('TARIFA ENTREGA A DIRECCION USD'!E3567-'TARIFA ENTREGA A DIRECCION USD'!D3567)/'TARIFA ENTREGA A DIRECCION USD'!D3567,3)</f>
        <v>0.26100000000000001</v>
      </c>
      <c r="U3567" s="200">
        <f>TRUNC(('TARIFA ENTREGA A DIRECCION USD'!F3567-'TARIFA ENTREGA A DIRECCION USD'!D3567)/'TARIFA ENTREGA A DIRECCION USD'!D3567,3)</f>
        <v>0.437</v>
      </c>
      <c r="V3567" s="200">
        <f>TRUNC(('TARIFA ENTREGA A DIRECCION USD'!G3567-'TARIFA ENTREGA A DIRECCION USD'!D3567)/'TARIFA ENTREGA A DIRECCION USD'!D3567,3)</f>
        <v>0.97199999999999998</v>
      </c>
      <c r="X3567" s="142">
        <v>16.12</v>
      </c>
      <c r="Y3567" s="190">
        <v>3560</v>
      </c>
      <c r="Z3567" s="200">
        <v>0.55000000000000004</v>
      </c>
      <c r="AA3567" s="200">
        <v>0.13</v>
      </c>
      <c r="AB3567" s="200">
        <v>0.3</v>
      </c>
      <c r="AC3567" s="200">
        <v>0.85</v>
      </c>
      <c r="AL3567"/>
      <c r="AM3567"/>
      <c r="AN3567"/>
      <c r="AO3567"/>
      <c r="AP3567"/>
      <c r="AQ3567"/>
      <c r="AR3567"/>
      <c r="AS3567"/>
      <c r="AT3567"/>
      <c r="AU3567"/>
    </row>
    <row r="3568" spans="17:47" x14ac:dyDescent="0.2">
      <c r="Q3568" s="142">
        <f>TRUNC('TARIFA ENTREGA A DIRECCION USD'!D3569-'TARIFA ENTREGA A DIRECCION USD'!D3568,2)</f>
        <v>0.55000000000000004</v>
      </c>
      <c r="R3568" s="190">
        <v>3561</v>
      </c>
      <c r="S3568" s="200">
        <f>TRUNC((('TARIFA ENTREGA A DIRECCION USD'!C3568-'TARIFA ENTREGA A DIRECCION USD'!D3568)/'TARIFA ENTREGA A DIRECCION USD'!D3568)+1,3)</f>
        <v>0.72499999999999998</v>
      </c>
      <c r="T3568" s="200">
        <f>TRUNC(('TARIFA ENTREGA A DIRECCION USD'!E3568-'TARIFA ENTREGA A DIRECCION USD'!D3568)/'TARIFA ENTREGA A DIRECCION USD'!D3568,3)</f>
        <v>0.26100000000000001</v>
      </c>
      <c r="U3568" s="200">
        <f>TRUNC(('TARIFA ENTREGA A DIRECCION USD'!F3568-'TARIFA ENTREGA A DIRECCION USD'!D3568)/'TARIFA ENTREGA A DIRECCION USD'!D3568,3)</f>
        <v>0.437</v>
      </c>
      <c r="V3568" s="200">
        <f>TRUNC(('TARIFA ENTREGA A DIRECCION USD'!G3568-'TARIFA ENTREGA A DIRECCION USD'!D3568)/'TARIFA ENTREGA A DIRECCION USD'!D3568,3)</f>
        <v>0.97199999999999998</v>
      </c>
      <c r="X3568" s="142">
        <v>16.12</v>
      </c>
      <c r="Y3568" s="190">
        <v>3561</v>
      </c>
      <c r="Z3568" s="200">
        <v>0.55000000000000004</v>
      </c>
      <c r="AA3568" s="200">
        <v>0.13</v>
      </c>
      <c r="AB3568" s="200">
        <v>0.3</v>
      </c>
      <c r="AC3568" s="200">
        <v>0.85</v>
      </c>
      <c r="AL3568"/>
      <c r="AM3568"/>
      <c r="AN3568"/>
      <c r="AO3568"/>
      <c r="AP3568"/>
      <c r="AQ3568"/>
      <c r="AR3568"/>
      <c r="AS3568"/>
      <c r="AT3568"/>
      <c r="AU3568"/>
    </row>
    <row r="3569" spans="17:47" x14ac:dyDescent="0.2">
      <c r="Q3569" s="142">
        <f>TRUNC('TARIFA ENTREGA A DIRECCION USD'!D3570-'TARIFA ENTREGA A DIRECCION USD'!D3569,2)</f>
        <v>0.55000000000000004</v>
      </c>
      <c r="R3569" s="190">
        <v>3562</v>
      </c>
      <c r="S3569" s="200">
        <f>TRUNC((('TARIFA ENTREGA A DIRECCION USD'!C3569-'TARIFA ENTREGA A DIRECCION USD'!D3569)/'TARIFA ENTREGA A DIRECCION USD'!D3569)+1,3)</f>
        <v>0.72499999999999998</v>
      </c>
      <c r="T3569" s="200">
        <f>TRUNC(('TARIFA ENTREGA A DIRECCION USD'!E3569-'TARIFA ENTREGA A DIRECCION USD'!D3569)/'TARIFA ENTREGA A DIRECCION USD'!D3569,3)</f>
        <v>0.26100000000000001</v>
      </c>
      <c r="U3569" s="200">
        <f>TRUNC(('TARIFA ENTREGA A DIRECCION USD'!F3569-'TARIFA ENTREGA A DIRECCION USD'!D3569)/'TARIFA ENTREGA A DIRECCION USD'!D3569,3)</f>
        <v>0.437</v>
      </c>
      <c r="V3569" s="200">
        <f>TRUNC(('TARIFA ENTREGA A DIRECCION USD'!G3569-'TARIFA ENTREGA A DIRECCION USD'!D3569)/'TARIFA ENTREGA A DIRECCION USD'!D3569,3)</f>
        <v>0.97199999999999998</v>
      </c>
      <c r="X3569" s="142">
        <v>16.12</v>
      </c>
      <c r="Y3569" s="190">
        <v>3562</v>
      </c>
      <c r="Z3569" s="200">
        <v>0.55000000000000004</v>
      </c>
      <c r="AA3569" s="200">
        <v>0.13</v>
      </c>
      <c r="AB3569" s="200">
        <v>0.3</v>
      </c>
      <c r="AC3569" s="200">
        <v>0.85</v>
      </c>
      <c r="AL3569"/>
      <c r="AM3569"/>
      <c r="AN3569"/>
      <c r="AO3569"/>
      <c r="AP3569"/>
      <c r="AQ3569"/>
      <c r="AR3569"/>
      <c r="AS3569"/>
      <c r="AT3569"/>
      <c r="AU3569"/>
    </row>
    <row r="3570" spans="17:47" x14ac:dyDescent="0.2">
      <c r="Q3570" s="142">
        <f>TRUNC('TARIFA ENTREGA A DIRECCION USD'!D3571-'TARIFA ENTREGA A DIRECCION USD'!D3570,2)</f>
        <v>0.55000000000000004</v>
      </c>
      <c r="R3570" s="190">
        <v>3563</v>
      </c>
      <c r="S3570" s="200">
        <f>TRUNC((('TARIFA ENTREGA A DIRECCION USD'!C3570-'TARIFA ENTREGA A DIRECCION USD'!D3570)/'TARIFA ENTREGA A DIRECCION USD'!D3570)+1,3)</f>
        <v>0.72499999999999998</v>
      </c>
      <c r="T3570" s="200">
        <f>TRUNC(('TARIFA ENTREGA A DIRECCION USD'!E3570-'TARIFA ENTREGA A DIRECCION USD'!D3570)/'TARIFA ENTREGA A DIRECCION USD'!D3570,3)</f>
        <v>0.26100000000000001</v>
      </c>
      <c r="U3570" s="200">
        <f>TRUNC(('TARIFA ENTREGA A DIRECCION USD'!F3570-'TARIFA ENTREGA A DIRECCION USD'!D3570)/'TARIFA ENTREGA A DIRECCION USD'!D3570,3)</f>
        <v>0.437</v>
      </c>
      <c r="V3570" s="200">
        <f>TRUNC(('TARIFA ENTREGA A DIRECCION USD'!G3570-'TARIFA ENTREGA A DIRECCION USD'!D3570)/'TARIFA ENTREGA A DIRECCION USD'!D3570,3)</f>
        <v>0.97199999999999998</v>
      </c>
      <c r="X3570" s="142">
        <v>16.12</v>
      </c>
      <c r="Y3570" s="190">
        <v>3563</v>
      </c>
      <c r="Z3570" s="200">
        <v>0.55000000000000004</v>
      </c>
      <c r="AA3570" s="200">
        <v>0.13</v>
      </c>
      <c r="AB3570" s="200">
        <v>0.3</v>
      </c>
      <c r="AC3570" s="200">
        <v>0.85</v>
      </c>
      <c r="AL3570"/>
      <c r="AM3570"/>
      <c r="AN3570"/>
      <c r="AO3570"/>
      <c r="AP3570"/>
      <c r="AQ3570"/>
      <c r="AR3570"/>
      <c r="AS3570"/>
      <c r="AT3570"/>
      <c r="AU3570"/>
    </row>
    <row r="3571" spans="17:47" x14ac:dyDescent="0.2">
      <c r="Q3571" s="142">
        <f>TRUNC('TARIFA ENTREGA A DIRECCION USD'!D3572-'TARIFA ENTREGA A DIRECCION USD'!D3571,2)</f>
        <v>0.55000000000000004</v>
      </c>
      <c r="R3571" s="190">
        <v>3564</v>
      </c>
      <c r="S3571" s="200">
        <f>TRUNC((('TARIFA ENTREGA A DIRECCION USD'!C3571-'TARIFA ENTREGA A DIRECCION USD'!D3571)/'TARIFA ENTREGA A DIRECCION USD'!D3571)+1,3)</f>
        <v>0.72499999999999998</v>
      </c>
      <c r="T3571" s="200">
        <f>TRUNC(('TARIFA ENTREGA A DIRECCION USD'!E3571-'TARIFA ENTREGA A DIRECCION USD'!D3571)/'TARIFA ENTREGA A DIRECCION USD'!D3571,3)</f>
        <v>0.26100000000000001</v>
      </c>
      <c r="U3571" s="200">
        <f>TRUNC(('TARIFA ENTREGA A DIRECCION USD'!F3571-'TARIFA ENTREGA A DIRECCION USD'!D3571)/'TARIFA ENTREGA A DIRECCION USD'!D3571,3)</f>
        <v>0.437</v>
      </c>
      <c r="V3571" s="200">
        <f>TRUNC(('TARIFA ENTREGA A DIRECCION USD'!G3571-'TARIFA ENTREGA A DIRECCION USD'!D3571)/'TARIFA ENTREGA A DIRECCION USD'!D3571,3)</f>
        <v>0.97199999999999998</v>
      </c>
      <c r="X3571" s="142">
        <v>16.12</v>
      </c>
      <c r="Y3571" s="190">
        <v>3564</v>
      </c>
      <c r="Z3571" s="200">
        <v>0.55000000000000004</v>
      </c>
      <c r="AA3571" s="200">
        <v>0.13</v>
      </c>
      <c r="AB3571" s="200">
        <v>0.3</v>
      </c>
      <c r="AC3571" s="200">
        <v>0.85</v>
      </c>
      <c r="AL3571"/>
      <c r="AM3571"/>
      <c r="AN3571"/>
      <c r="AO3571"/>
      <c r="AP3571"/>
      <c r="AQ3571"/>
      <c r="AR3571"/>
      <c r="AS3571"/>
      <c r="AT3571"/>
      <c r="AU3571"/>
    </row>
    <row r="3572" spans="17:47" x14ac:dyDescent="0.2">
      <c r="Q3572" s="142">
        <f>TRUNC('TARIFA ENTREGA A DIRECCION USD'!D3573-'TARIFA ENTREGA A DIRECCION USD'!D3572,2)</f>
        <v>0.55000000000000004</v>
      </c>
      <c r="R3572" s="190">
        <v>3565</v>
      </c>
      <c r="S3572" s="200">
        <f>TRUNC((('TARIFA ENTREGA A DIRECCION USD'!C3572-'TARIFA ENTREGA A DIRECCION USD'!D3572)/'TARIFA ENTREGA A DIRECCION USD'!D3572)+1,3)</f>
        <v>0.72499999999999998</v>
      </c>
      <c r="T3572" s="200">
        <f>TRUNC(('TARIFA ENTREGA A DIRECCION USD'!E3572-'TARIFA ENTREGA A DIRECCION USD'!D3572)/'TARIFA ENTREGA A DIRECCION USD'!D3572,3)</f>
        <v>0.26100000000000001</v>
      </c>
      <c r="U3572" s="200">
        <f>TRUNC(('TARIFA ENTREGA A DIRECCION USD'!F3572-'TARIFA ENTREGA A DIRECCION USD'!D3572)/'TARIFA ENTREGA A DIRECCION USD'!D3572,3)</f>
        <v>0.437</v>
      </c>
      <c r="V3572" s="200">
        <f>TRUNC(('TARIFA ENTREGA A DIRECCION USD'!G3572-'TARIFA ENTREGA A DIRECCION USD'!D3572)/'TARIFA ENTREGA A DIRECCION USD'!D3572,3)</f>
        <v>0.97199999999999998</v>
      </c>
      <c r="X3572" s="142">
        <v>16.12</v>
      </c>
      <c r="Y3572" s="190">
        <v>3565</v>
      </c>
      <c r="Z3572" s="200">
        <v>0.55000000000000004</v>
      </c>
      <c r="AA3572" s="200">
        <v>0.13</v>
      </c>
      <c r="AB3572" s="200">
        <v>0.3</v>
      </c>
      <c r="AC3572" s="200">
        <v>0.85</v>
      </c>
      <c r="AL3572"/>
      <c r="AM3572"/>
      <c r="AN3572"/>
      <c r="AO3572"/>
      <c r="AP3572"/>
      <c r="AQ3572"/>
      <c r="AR3572"/>
      <c r="AS3572"/>
      <c r="AT3572"/>
      <c r="AU3572"/>
    </row>
    <row r="3573" spans="17:47" x14ac:dyDescent="0.2">
      <c r="Q3573" s="142">
        <f>TRUNC('TARIFA ENTREGA A DIRECCION USD'!D3574-'TARIFA ENTREGA A DIRECCION USD'!D3573,2)</f>
        <v>0.55000000000000004</v>
      </c>
      <c r="R3573" s="190">
        <v>3566</v>
      </c>
      <c r="S3573" s="200">
        <f>TRUNC((('TARIFA ENTREGA A DIRECCION USD'!C3573-'TARIFA ENTREGA A DIRECCION USD'!D3573)/'TARIFA ENTREGA A DIRECCION USD'!D3573)+1,3)</f>
        <v>0.72499999999999998</v>
      </c>
      <c r="T3573" s="200">
        <f>TRUNC(('TARIFA ENTREGA A DIRECCION USD'!E3573-'TARIFA ENTREGA A DIRECCION USD'!D3573)/'TARIFA ENTREGA A DIRECCION USD'!D3573,3)</f>
        <v>0.26100000000000001</v>
      </c>
      <c r="U3573" s="200">
        <f>TRUNC(('TARIFA ENTREGA A DIRECCION USD'!F3573-'TARIFA ENTREGA A DIRECCION USD'!D3573)/'TARIFA ENTREGA A DIRECCION USD'!D3573,3)</f>
        <v>0.437</v>
      </c>
      <c r="V3573" s="200">
        <f>TRUNC(('TARIFA ENTREGA A DIRECCION USD'!G3573-'TARIFA ENTREGA A DIRECCION USD'!D3573)/'TARIFA ENTREGA A DIRECCION USD'!D3573,3)</f>
        <v>0.97199999999999998</v>
      </c>
      <c r="X3573" s="142">
        <v>16.12</v>
      </c>
      <c r="Y3573" s="190">
        <v>3566</v>
      </c>
      <c r="Z3573" s="200">
        <v>0.55000000000000004</v>
      </c>
      <c r="AA3573" s="200">
        <v>0.13</v>
      </c>
      <c r="AB3573" s="200">
        <v>0.3</v>
      </c>
      <c r="AC3573" s="200">
        <v>0.85</v>
      </c>
      <c r="AL3573"/>
      <c r="AM3573"/>
      <c r="AN3573"/>
      <c r="AO3573"/>
      <c r="AP3573"/>
      <c r="AQ3573"/>
      <c r="AR3573"/>
      <c r="AS3573"/>
      <c r="AT3573"/>
      <c r="AU3573"/>
    </row>
    <row r="3574" spans="17:47" x14ac:dyDescent="0.2">
      <c r="Q3574" s="142">
        <f>TRUNC('TARIFA ENTREGA A DIRECCION USD'!D3575-'TARIFA ENTREGA A DIRECCION USD'!D3574,2)</f>
        <v>0.55000000000000004</v>
      </c>
      <c r="R3574" s="190">
        <v>3567</v>
      </c>
      <c r="S3574" s="200">
        <f>TRUNC((('TARIFA ENTREGA A DIRECCION USD'!C3574-'TARIFA ENTREGA A DIRECCION USD'!D3574)/'TARIFA ENTREGA A DIRECCION USD'!D3574)+1,3)</f>
        <v>0.72499999999999998</v>
      </c>
      <c r="T3574" s="200">
        <f>TRUNC(('TARIFA ENTREGA A DIRECCION USD'!E3574-'TARIFA ENTREGA A DIRECCION USD'!D3574)/'TARIFA ENTREGA A DIRECCION USD'!D3574,3)</f>
        <v>0.26100000000000001</v>
      </c>
      <c r="U3574" s="200">
        <f>TRUNC(('TARIFA ENTREGA A DIRECCION USD'!F3574-'TARIFA ENTREGA A DIRECCION USD'!D3574)/'TARIFA ENTREGA A DIRECCION USD'!D3574,3)</f>
        <v>0.437</v>
      </c>
      <c r="V3574" s="200">
        <f>TRUNC(('TARIFA ENTREGA A DIRECCION USD'!G3574-'TARIFA ENTREGA A DIRECCION USD'!D3574)/'TARIFA ENTREGA A DIRECCION USD'!D3574,3)</f>
        <v>0.97199999999999998</v>
      </c>
      <c r="X3574" s="142">
        <v>16.12</v>
      </c>
      <c r="Y3574" s="190">
        <v>3567</v>
      </c>
      <c r="Z3574" s="200">
        <v>0.55000000000000004</v>
      </c>
      <c r="AA3574" s="200">
        <v>0.13</v>
      </c>
      <c r="AB3574" s="200">
        <v>0.3</v>
      </c>
      <c r="AC3574" s="200">
        <v>0.85</v>
      </c>
      <c r="AL3574"/>
      <c r="AM3574"/>
      <c r="AN3574"/>
      <c r="AO3574"/>
      <c r="AP3574"/>
      <c r="AQ3574"/>
      <c r="AR3574"/>
      <c r="AS3574"/>
      <c r="AT3574"/>
      <c r="AU3574"/>
    </row>
    <row r="3575" spans="17:47" x14ac:dyDescent="0.2">
      <c r="Q3575" s="142">
        <f>TRUNC('TARIFA ENTREGA A DIRECCION USD'!D3576-'TARIFA ENTREGA A DIRECCION USD'!D3575,2)</f>
        <v>0.55000000000000004</v>
      </c>
      <c r="R3575" s="190">
        <v>3568</v>
      </c>
      <c r="S3575" s="200">
        <f>TRUNC((('TARIFA ENTREGA A DIRECCION USD'!C3575-'TARIFA ENTREGA A DIRECCION USD'!D3575)/'TARIFA ENTREGA A DIRECCION USD'!D3575)+1,3)</f>
        <v>0.72499999999999998</v>
      </c>
      <c r="T3575" s="200">
        <f>TRUNC(('TARIFA ENTREGA A DIRECCION USD'!E3575-'TARIFA ENTREGA A DIRECCION USD'!D3575)/'TARIFA ENTREGA A DIRECCION USD'!D3575,3)</f>
        <v>0.26100000000000001</v>
      </c>
      <c r="U3575" s="200">
        <f>TRUNC(('TARIFA ENTREGA A DIRECCION USD'!F3575-'TARIFA ENTREGA A DIRECCION USD'!D3575)/'TARIFA ENTREGA A DIRECCION USD'!D3575,3)</f>
        <v>0.437</v>
      </c>
      <c r="V3575" s="200">
        <f>TRUNC(('TARIFA ENTREGA A DIRECCION USD'!G3575-'TARIFA ENTREGA A DIRECCION USD'!D3575)/'TARIFA ENTREGA A DIRECCION USD'!D3575,3)</f>
        <v>0.97199999999999998</v>
      </c>
      <c r="X3575" s="142">
        <v>16.12</v>
      </c>
      <c r="Y3575" s="190">
        <v>3568</v>
      </c>
      <c r="Z3575" s="200">
        <v>0.55000000000000004</v>
      </c>
      <c r="AA3575" s="200">
        <v>0.13</v>
      </c>
      <c r="AB3575" s="200">
        <v>0.3</v>
      </c>
      <c r="AC3575" s="200">
        <v>0.85</v>
      </c>
      <c r="AL3575"/>
      <c r="AM3575"/>
      <c r="AN3575"/>
      <c r="AO3575"/>
      <c r="AP3575"/>
      <c r="AQ3575"/>
      <c r="AR3575"/>
      <c r="AS3575"/>
      <c r="AT3575"/>
      <c r="AU3575"/>
    </row>
    <row r="3576" spans="17:47" x14ac:dyDescent="0.2">
      <c r="Q3576" s="142">
        <f>TRUNC('TARIFA ENTREGA A DIRECCION USD'!D3577-'TARIFA ENTREGA A DIRECCION USD'!D3576,2)</f>
        <v>0.55000000000000004</v>
      </c>
      <c r="R3576" s="190">
        <v>3569</v>
      </c>
      <c r="S3576" s="200">
        <f>TRUNC((('TARIFA ENTREGA A DIRECCION USD'!C3576-'TARIFA ENTREGA A DIRECCION USD'!D3576)/'TARIFA ENTREGA A DIRECCION USD'!D3576)+1,3)</f>
        <v>0.72499999999999998</v>
      </c>
      <c r="T3576" s="200">
        <f>TRUNC(('TARIFA ENTREGA A DIRECCION USD'!E3576-'TARIFA ENTREGA A DIRECCION USD'!D3576)/'TARIFA ENTREGA A DIRECCION USD'!D3576,3)</f>
        <v>0.26100000000000001</v>
      </c>
      <c r="U3576" s="200">
        <f>TRUNC(('TARIFA ENTREGA A DIRECCION USD'!F3576-'TARIFA ENTREGA A DIRECCION USD'!D3576)/'TARIFA ENTREGA A DIRECCION USD'!D3576,3)</f>
        <v>0.437</v>
      </c>
      <c r="V3576" s="200">
        <f>TRUNC(('TARIFA ENTREGA A DIRECCION USD'!G3576-'TARIFA ENTREGA A DIRECCION USD'!D3576)/'TARIFA ENTREGA A DIRECCION USD'!D3576,3)</f>
        <v>0.97199999999999998</v>
      </c>
      <c r="X3576" s="142">
        <v>16.12</v>
      </c>
      <c r="Y3576" s="190">
        <v>3569</v>
      </c>
      <c r="Z3576" s="200">
        <v>0.55000000000000004</v>
      </c>
      <c r="AA3576" s="200">
        <v>0.13</v>
      </c>
      <c r="AB3576" s="200">
        <v>0.3</v>
      </c>
      <c r="AC3576" s="200">
        <v>0.85</v>
      </c>
      <c r="AL3576"/>
      <c r="AM3576"/>
      <c r="AN3576"/>
      <c r="AO3576"/>
      <c r="AP3576"/>
      <c r="AQ3576"/>
      <c r="AR3576"/>
      <c r="AS3576"/>
      <c r="AT3576"/>
      <c r="AU3576"/>
    </row>
    <row r="3577" spans="17:47" x14ac:dyDescent="0.2">
      <c r="Q3577" s="142">
        <f>TRUNC('TARIFA ENTREGA A DIRECCION USD'!D3578-'TARIFA ENTREGA A DIRECCION USD'!D3577,2)</f>
        <v>0.55000000000000004</v>
      </c>
      <c r="R3577" s="190">
        <v>3570</v>
      </c>
      <c r="S3577" s="200">
        <f>TRUNC((('TARIFA ENTREGA A DIRECCION USD'!C3577-'TARIFA ENTREGA A DIRECCION USD'!D3577)/'TARIFA ENTREGA A DIRECCION USD'!D3577)+1,3)</f>
        <v>0.72499999999999998</v>
      </c>
      <c r="T3577" s="200">
        <f>TRUNC(('TARIFA ENTREGA A DIRECCION USD'!E3577-'TARIFA ENTREGA A DIRECCION USD'!D3577)/'TARIFA ENTREGA A DIRECCION USD'!D3577,3)</f>
        <v>0.26100000000000001</v>
      </c>
      <c r="U3577" s="200">
        <f>TRUNC(('TARIFA ENTREGA A DIRECCION USD'!F3577-'TARIFA ENTREGA A DIRECCION USD'!D3577)/'TARIFA ENTREGA A DIRECCION USD'!D3577,3)</f>
        <v>0.437</v>
      </c>
      <c r="V3577" s="200">
        <f>TRUNC(('TARIFA ENTREGA A DIRECCION USD'!G3577-'TARIFA ENTREGA A DIRECCION USD'!D3577)/'TARIFA ENTREGA A DIRECCION USD'!D3577,3)</f>
        <v>0.97199999999999998</v>
      </c>
      <c r="X3577" s="142">
        <v>16.12</v>
      </c>
      <c r="Y3577" s="190">
        <v>3570</v>
      </c>
      <c r="Z3577" s="200">
        <v>0.55000000000000004</v>
      </c>
      <c r="AA3577" s="200">
        <v>0.13</v>
      </c>
      <c r="AB3577" s="200">
        <v>0.3</v>
      </c>
      <c r="AC3577" s="200">
        <v>0.85</v>
      </c>
      <c r="AL3577"/>
      <c r="AM3577"/>
      <c r="AN3577"/>
      <c r="AO3577"/>
      <c r="AP3577"/>
      <c r="AQ3577"/>
      <c r="AR3577"/>
      <c r="AS3577"/>
      <c r="AT3577"/>
      <c r="AU3577"/>
    </row>
    <row r="3578" spans="17:47" x14ac:dyDescent="0.2">
      <c r="Q3578" s="142">
        <f>TRUNC('TARIFA ENTREGA A DIRECCION USD'!D3579-'TARIFA ENTREGA A DIRECCION USD'!D3578,2)</f>
        <v>0.55000000000000004</v>
      </c>
      <c r="R3578" s="190">
        <v>3571</v>
      </c>
      <c r="S3578" s="200">
        <f>TRUNC((('TARIFA ENTREGA A DIRECCION USD'!C3578-'TARIFA ENTREGA A DIRECCION USD'!D3578)/'TARIFA ENTREGA A DIRECCION USD'!D3578)+1,3)</f>
        <v>0.72499999999999998</v>
      </c>
      <c r="T3578" s="200">
        <f>TRUNC(('TARIFA ENTREGA A DIRECCION USD'!E3578-'TARIFA ENTREGA A DIRECCION USD'!D3578)/'TARIFA ENTREGA A DIRECCION USD'!D3578,3)</f>
        <v>0.26100000000000001</v>
      </c>
      <c r="U3578" s="200">
        <f>TRUNC(('TARIFA ENTREGA A DIRECCION USD'!F3578-'TARIFA ENTREGA A DIRECCION USD'!D3578)/'TARIFA ENTREGA A DIRECCION USD'!D3578,3)</f>
        <v>0.437</v>
      </c>
      <c r="V3578" s="200">
        <f>TRUNC(('TARIFA ENTREGA A DIRECCION USD'!G3578-'TARIFA ENTREGA A DIRECCION USD'!D3578)/'TARIFA ENTREGA A DIRECCION USD'!D3578,3)</f>
        <v>0.97199999999999998</v>
      </c>
      <c r="X3578" s="142">
        <v>16.12</v>
      </c>
      <c r="Y3578" s="190">
        <v>3571</v>
      </c>
      <c r="Z3578" s="200">
        <v>0.55000000000000004</v>
      </c>
      <c r="AA3578" s="200">
        <v>0.13</v>
      </c>
      <c r="AB3578" s="200">
        <v>0.3</v>
      </c>
      <c r="AC3578" s="200">
        <v>0.85</v>
      </c>
      <c r="AL3578"/>
      <c r="AM3578"/>
      <c r="AN3578"/>
      <c r="AO3578"/>
      <c r="AP3578"/>
      <c r="AQ3578"/>
      <c r="AR3578"/>
      <c r="AS3578"/>
      <c r="AT3578"/>
      <c r="AU3578"/>
    </row>
    <row r="3579" spans="17:47" x14ac:dyDescent="0.2">
      <c r="Q3579" s="142">
        <f>TRUNC('TARIFA ENTREGA A DIRECCION USD'!D3580-'TARIFA ENTREGA A DIRECCION USD'!D3579,2)</f>
        <v>0.55000000000000004</v>
      </c>
      <c r="R3579" s="190">
        <v>3572</v>
      </c>
      <c r="S3579" s="200">
        <f>TRUNC((('TARIFA ENTREGA A DIRECCION USD'!C3579-'TARIFA ENTREGA A DIRECCION USD'!D3579)/'TARIFA ENTREGA A DIRECCION USD'!D3579)+1,3)</f>
        <v>0.72499999999999998</v>
      </c>
      <c r="T3579" s="200">
        <f>TRUNC(('TARIFA ENTREGA A DIRECCION USD'!E3579-'TARIFA ENTREGA A DIRECCION USD'!D3579)/'TARIFA ENTREGA A DIRECCION USD'!D3579,3)</f>
        <v>0.26100000000000001</v>
      </c>
      <c r="U3579" s="200">
        <f>TRUNC(('TARIFA ENTREGA A DIRECCION USD'!F3579-'TARIFA ENTREGA A DIRECCION USD'!D3579)/'TARIFA ENTREGA A DIRECCION USD'!D3579,3)</f>
        <v>0.437</v>
      </c>
      <c r="V3579" s="200">
        <f>TRUNC(('TARIFA ENTREGA A DIRECCION USD'!G3579-'TARIFA ENTREGA A DIRECCION USD'!D3579)/'TARIFA ENTREGA A DIRECCION USD'!D3579,3)</f>
        <v>0.97199999999999998</v>
      </c>
      <c r="X3579" s="142">
        <v>16.12</v>
      </c>
      <c r="Y3579" s="190">
        <v>3572</v>
      </c>
      <c r="Z3579" s="200">
        <v>0.55000000000000004</v>
      </c>
      <c r="AA3579" s="200">
        <v>0.13</v>
      </c>
      <c r="AB3579" s="200">
        <v>0.3</v>
      </c>
      <c r="AC3579" s="200">
        <v>0.85</v>
      </c>
      <c r="AL3579"/>
      <c r="AM3579"/>
      <c r="AN3579"/>
      <c r="AO3579"/>
      <c r="AP3579"/>
      <c r="AQ3579"/>
      <c r="AR3579"/>
      <c r="AS3579"/>
      <c r="AT3579"/>
      <c r="AU3579"/>
    </row>
    <row r="3580" spans="17:47" x14ac:dyDescent="0.2">
      <c r="Q3580" s="142">
        <f>TRUNC('TARIFA ENTREGA A DIRECCION USD'!D3581-'TARIFA ENTREGA A DIRECCION USD'!D3580,2)</f>
        <v>0.55000000000000004</v>
      </c>
      <c r="R3580" s="190">
        <v>3573</v>
      </c>
      <c r="S3580" s="200">
        <f>TRUNC((('TARIFA ENTREGA A DIRECCION USD'!C3580-'TARIFA ENTREGA A DIRECCION USD'!D3580)/'TARIFA ENTREGA A DIRECCION USD'!D3580)+1,3)</f>
        <v>0.72499999999999998</v>
      </c>
      <c r="T3580" s="200">
        <f>TRUNC(('TARIFA ENTREGA A DIRECCION USD'!E3580-'TARIFA ENTREGA A DIRECCION USD'!D3580)/'TARIFA ENTREGA A DIRECCION USD'!D3580,3)</f>
        <v>0.26100000000000001</v>
      </c>
      <c r="U3580" s="200">
        <f>TRUNC(('TARIFA ENTREGA A DIRECCION USD'!F3580-'TARIFA ENTREGA A DIRECCION USD'!D3580)/'TARIFA ENTREGA A DIRECCION USD'!D3580,3)</f>
        <v>0.437</v>
      </c>
      <c r="V3580" s="200">
        <f>TRUNC(('TARIFA ENTREGA A DIRECCION USD'!G3580-'TARIFA ENTREGA A DIRECCION USD'!D3580)/'TARIFA ENTREGA A DIRECCION USD'!D3580,3)</f>
        <v>0.97199999999999998</v>
      </c>
      <c r="X3580" s="142">
        <v>16.12</v>
      </c>
      <c r="Y3580" s="190">
        <v>3573</v>
      </c>
      <c r="Z3580" s="200">
        <v>0.55000000000000004</v>
      </c>
      <c r="AA3580" s="200">
        <v>0.13</v>
      </c>
      <c r="AB3580" s="200">
        <v>0.3</v>
      </c>
      <c r="AC3580" s="200">
        <v>0.85</v>
      </c>
      <c r="AL3580"/>
      <c r="AM3580"/>
      <c r="AN3580"/>
      <c r="AO3580"/>
      <c r="AP3580"/>
      <c r="AQ3580"/>
      <c r="AR3580"/>
      <c r="AS3580"/>
      <c r="AT3580"/>
      <c r="AU3580"/>
    </row>
    <row r="3581" spans="17:47" x14ac:dyDescent="0.2">
      <c r="Q3581" s="142">
        <f>TRUNC('TARIFA ENTREGA A DIRECCION USD'!D3582-'TARIFA ENTREGA A DIRECCION USD'!D3581,2)</f>
        <v>0.55000000000000004</v>
      </c>
      <c r="R3581" s="190">
        <v>3574</v>
      </c>
      <c r="S3581" s="200">
        <f>TRUNC((('TARIFA ENTREGA A DIRECCION USD'!C3581-'TARIFA ENTREGA A DIRECCION USD'!D3581)/'TARIFA ENTREGA A DIRECCION USD'!D3581)+1,3)</f>
        <v>0.72499999999999998</v>
      </c>
      <c r="T3581" s="200">
        <f>TRUNC(('TARIFA ENTREGA A DIRECCION USD'!E3581-'TARIFA ENTREGA A DIRECCION USD'!D3581)/'TARIFA ENTREGA A DIRECCION USD'!D3581,3)</f>
        <v>0.26100000000000001</v>
      </c>
      <c r="U3581" s="200">
        <f>TRUNC(('TARIFA ENTREGA A DIRECCION USD'!F3581-'TARIFA ENTREGA A DIRECCION USD'!D3581)/'TARIFA ENTREGA A DIRECCION USD'!D3581,3)</f>
        <v>0.437</v>
      </c>
      <c r="V3581" s="200">
        <f>TRUNC(('TARIFA ENTREGA A DIRECCION USD'!G3581-'TARIFA ENTREGA A DIRECCION USD'!D3581)/'TARIFA ENTREGA A DIRECCION USD'!D3581,3)</f>
        <v>0.97199999999999998</v>
      </c>
      <c r="X3581" s="142">
        <v>16.12</v>
      </c>
      <c r="Y3581" s="190">
        <v>3574</v>
      </c>
      <c r="Z3581" s="200">
        <v>0.55000000000000004</v>
      </c>
      <c r="AA3581" s="200">
        <v>0.13</v>
      </c>
      <c r="AB3581" s="200">
        <v>0.3</v>
      </c>
      <c r="AC3581" s="200">
        <v>0.85</v>
      </c>
      <c r="AL3581"/>
      <c r="AM3581"/>
      <c r="AN3581"/>
      <c r="AO3581"/>
      <c r="AP3581"/>
      <c r="AQ3581"/>
      <c r="AR3581"/>
      <c r="AS3581"/>
      <c r="AT3581"/>
      <c r="AU3581"/>
    </row>
    <row r="3582" spans="17:47" x14ac:dyDescent="0.2">
      <c r="Q3582" s="142">
        <f>TRUNC('TARIFA ENTREGA A DIRECCION USD'!D3583-'TARIFA ENTREGA A DIRECCION USD'!D3582,2)</f>
        <v>0.55000000000000004</v>
      </c>
      <c r="R3582" s="190">
        <v>3575</v>
      </c>
      <c r="S3582" s="200">
        <f>TRUNC((('TARIFA ENTREGA A DIRECCION USD'!C3582-'TARIFA ENTREGA A DIRECCION USD'!D3582)/'TARIFA ENTREGA A DIRECCION USD'!D3582)+1,3)</f>
        <v>0.72499999999999998</v>
      </c>
      <c r="T3582" s="200">
        <f>TRUNC(('TARIFA ENTREGA A DIRECCION USD'!E3582-'TARIFA ENTREGA A DIRECCION USD'!D3582)/'TARIFA ENTREGA A DIRECCION USD'!D3582,3)</f>
        <v>0.26100000000000001</v>
      </c>
      <c r="U3582" s="200">
        <f>TRUNC(('TARIFA ENTREGA A DIRECCION USD'!F3582-'TARIFA ENTREGA A DIRECCION USD'!D3582)/'TARIFA ENTREGA A DIRECCION USD'!D3582,3)</f>
        <v>0.437</v>
      </c>
      <c r="V3582" s="200">
        <f>TRUNC(('TARIFA ENTREGA A DIRECCION USD'!G3582-'TARIFA ENTREGA A DIRECCION USD'!D3582)/'TARIFA ENTREGA A DIRECCION USD'!D3582,3)</f>
        <v>0.97199999999999998</v>
      </c>
      <c r="X3582" s="142">
        <v>16.12</v>
      </c>
      <c r="Y3582" s="190">
        <v>3575</v>
      </c>
      <c r="Z3582" s="200">
        <v>0.55000000000000004</v>
      </c>
      <c r="AA3582" s="200">
        <v>0.13</v>
      </c>
      <c r="AB3582" s="200">
        <v>0.3</v>
      </c>
      <c r="AC3582" s="200">
        <v>0.85</v>
      </c>
      <c r="AL3582"/>
      <c r="AM3582"/>
      <c r="AN3582"/>
      <c r="AO3582"/>
      <c r="AP3582"/>
      <c r="AQ3582"/>
      <c r="AR3582"/>
      <c r="AS3582"/>
      <c r="AT3582"/>
      <c r="AU3582"/>
    </row>
    <row r="3583" spans="17:47" x14ac:dyDescent="0.2">
      <c r="Q3583" s="142">
        <f>TRUNC('TARIFA ENTREGA A DIRECCION USD'!D3584-'TARIFA ENTREGA A DIRECCION USD'!D3583,2)</f>
        <v>0.55000000000000004</v>
      </c>
      <c r="R3583" s="190">
        <v>3576</v>
      </c>
      <c r="S3583" s="200">
        <f>TRUNC((('TARIFA ENTREGA A DIRECCION USD'!C3583-'TARIFA ENTREGA A DIRECCION USD'!D3583)/'TARIFA ENTREGA A DIRECCION USD'!D3583)+1,3)</f>
        <v>0.72499999999999998</v>
      </c>
      <c r="T3583" s="200">
        <f>TRUNC(('TARIFA ENTREGA A DIRECCION USD'!E3583-'TARIFA ENTREGA A DIRECCION USD'!D3583)/'TARIFA ENTREGA A DIRECCION USD'!D3583,3)</f>
        <v>0.26100000000000001</v>
      </c>
      <c r="U3583" s="200">
        <f>TRUNC(('TARIFA ENTREGA A DIRECCION USD'!F3583-'TARIFA ENTREGA A DIRECCION USD'!D3583)/'TARIFA ENTREGA A DIRECCION USD'!D3583,3)</f>
        <v>0.437</v>
      </c>
      <c r="V3583" s="200">
        <f>TRUNC(('TARIFA ENTREGA A DIRECCION USD'!G3583-'TARIFA ENTREGA A DIRECCION USD'!D3583)/'TARIFA ENTREGA A DIRECCION USD'!D3583,3)</f>
        <v>0.97199999999999998</v>
      </c>
      <c r="X3583" s="142">
        <v>16.12</v>
      </c>
      <c r="Y3583" s="190">
        <v>3576</v>
      </c>
      <c r="Z3583" s="200">
        <v>0.55000000000000004</v>
      </c>
      <c r="AA3583" s="200">
        <v>0.13</v>
      </c>
      <c r="AB3583" s="200">
        <v>0.3</v>
      </c>
      <c r="AC3583" s="200">
        <v>0.85</v>
      </c>
      <c r="AL3583"/>
      <c r="AM3583"/>
      <c r="AN3583"/>
      <c r="AO3583"/>
      <c r="AP3583"/>
      <c r="AQ3583"/>
      <c r="AR3583"/>
      <c r="AS3583"/>
      <c r="AT3583"/>
      <c r="AU3583"/>
    </row>
    <row r="3584" spans="17:47" x14ac:dyDescent="0.2">
      <c r="Q3584" s="142">
        <f>TRUNC('TARIFA ENTREGA A DIRECCION USD'!D3585-'TARIFA ENTREGA A DIRECCION USD'!D3584,2)</f>
        <v>0.55000000000000004</v>
      </c>
      <c r="R3584" s="190">
        <v>3577</v>
      </c>
      <c r="S3584" s="200">
        <f>TRUNC((('TARIFA ENTREGA A DIRECCION USD'!C3584-'TARIFA ENTREGA A DIRECCION USD'!D3584)/'TARIFA ENTREGA A DIRECCION USD'!D3584)+1,3)</f>
        <v>0.72499999999999998</v>
      </c>
      <c r="T3584" s="200">
        <f>TRUNC(('TARIFA ENTREGA A DIRECCION USD'!E3584-'TARIFA ENTREGA A DIRECCION USD'!D3584)/'TARIFA ENTREGA A DIRECCION USD'!D3584,3)</f>
        <v>0.26100000000000001</v>
      </c>
      <c r="U3584" s="200">
        <f>TRUNC(('TARIFA ENTREGA A DIRECCION USD'!F3584-'TARIFA ENTREGA A DIRECCION USD'!D3584)/'TARIFA ENTREGA A DIRECCION USD'!D3584,3)</f>
        <v>0.437</v>
      </c>
      <c r="V3584" s="200">
        <f>TRUNC(('TARIFA ENTREGA A DIRECCION USD'!G3584-'TARIFA ENTREGA A DIRECCION USD'!D3584)/'TARIFA ENTREGA A DIRECCION USD'!D3584,3)</f>
        <v>0.97199999999999998</v>
      </c>
      <c r="X3584" s="142">
        <v>16.12</v>
      </c>
      <c r="Y3584" s="190">
        <v>3577</v>
      </c>
      <c r="Z3584" s="200">
        <v>0.55000000000000004</v>
      </c>
      <c r="AA3584" s="200">
        <v>0.13</v>
      </c>
      <c r="AB3584" s="200">
        <v>0.3</v>
      </c>
      <c r="AC3584" s="200">
        <v>0.85</v>
      </c>
      <c r="AL3584"/>
      <c r="AM3584"/>
      <c r="AN3584"/>
      <c r="AO3584"/>
      <c r="AP3584"/>
      <c r="AQ3584"/>
      <c r="AR3584"/>
      <c r="AS3584"/>
      <c r="AT3584"/>
      <c r="AU3584"/>
    </row>
    <row r="3585" spans="17:47" x14ac:dyDescent="0.2">
      <c r="Q3585" s="142">
        <f>TRUNC('TARIFA ENTREGA A DIRECCION USD'!D3586-'TARIFA ENTREGA A DIRECCION USD'!D3585,2)</f>
        <v>0.55000000000000004</v>
      </c>
      <c r="R3585" s="190">
        <v>3578</v>
      </c>
      <c r="S3585" s="200">
        <f>TRUNC((('TARIFA ENTREGA A DIRECCION USD'!C3585-'TARIFA ENTREGA A DIRECCION USD'!D3585)/'TARIFA ENTREGA A DIRECCION USD'!D3585)+1,3)</f>
        <v>0.72499999999999998</v>
      </c>
      <c r="T3585" s="200">
        <f>TRUNC(('TARIFA ENTREGA A DIRECCION USD'!E3585-'TARIFA ENTREGA A DIRECCION USD'!D3585)/'TARIFA ENTREGA A DIRECCION USD'!D3585,3)</f>
        <v>0.26100000000000001</v>
      </c>
      <c r="U3585" s="200">
        <f>TRUNC(('TARIFA ENTREGA A DIRECCION USD'!F3585-'TARIFA ENTREGA A DIRECCION USD'!D3585)/'TARIFA ENTREGA A DIRECCION USD'!D3585,3)</f>
        <v>0.437</v>
      </c>
      <c r="V3585" s="200">
        <f>TRUNC(('TARIFA ENTREGA A DIRECCION USD'!G3585-'TARIFA ENTREGA A DIRECCION USD'!D3585)/'TARIFA ENTREGA A DIRECCION USD'!D3585,3)</f>
        <v>0.97199999999999998</v>
      </c>
      <c r="X3585" s="142">
        <v>16.12</v>
      </c>
      <c r="Y3585" s="190">
        <v>3578</v>
      </c>
      <c r="Z3585" s="200">
        <v>0.55000000000000004</v>
      </c>
      <c r="AA3585" s="200">
        <v>0.13</v>
      </c>
      <c r="AB3585" s="200">
        <v>0.3</v>
      </c>
      <c r="AC3585" s="200">
        <v>0.85</v>
      </c>
      <c r="AL3585"/>
      <c r="AM3585"/>
      <c r="AN3585"/>
      <c r="AO3585"/>
      <c r="AP3585"/>
      <c r="AQ3585"/>
      <c r="AR3585"/>
      <c r="AS3585"/>
      <c r="AT3585"/>
      <c r="AU3585"/>
    </row>
    <row r="3586" spans="17:47" x14ac:dyDescent="0.2">
      <c r="Q3586" s="142">
        <f>TRUNC('TARIFA ENTREGA A DIRECCION USD'!D3587-'TARIFA ENTREGA A DIRECCION USD'!D3586,2)</f>
        <v>0.55000000000000004</v>
      </c>
      <c r="R3586" s="190">
        <v>3579</v>
      </c>
      <c r="S3586" s="200">
        <f>TRUNC((('TARIFA ENTREGA A DIRECCION USD'!C3586-'TARIFA ENTREGA A DIRECCION USD'!D3586)/'TARIFA ENTREGA A DIRECCION USD'!D3586)+1,3)</f>
        <v>0.72499999999999998</v>
      </c>
      <c r="T3586" s="200">
        <f>TRUNC(('TARIFA ENTREGA A DIRECCION USD'!E3586-'TARIFA ENTREGA A DIRECCION USD'!D3586)/'TARIFA ENTREGA A DIRECCION USD'!D3586,3)</f>
        <v>0.26100000000000001</v>
      </c>
      <c r="U3586" s="200">
        <f>TRUNC(('TARIFA ENTREGA A DIRECCION USD'!F3586-'TARIFA ENTREGA A DIRECCION USD'!D3586)/'TARIFA ENTREGA A DIRECCION USD'!D3586,3)</f>
        <v>0.437</v>
      </c>
      <c r="V3586" s="200">
        <f>TRUNC(('TARIFA ENTREGA A DIRECCION USD'!G3586-'TARIFA ENTREGA A DIRECCION USD'!D3586)/'TARIFA ENTREGA A DIRECCION USD'!D3586,3)</f>
        <v>0.97199999999999998</v>
      </c>
      <c r="X3586" s="142">
        <v>16.12</v>
      </c>
      <c r="Y3586" s="190">
        <v>3579</v>
      </c>
      <c r="Z3586" s="200">
        <v>0.55000000000000004</v>
      </c>
      <c r="AA3586" s="200">
        <v>0.13</v>
      </c>
      <c r="AB3586" s="200">
        <v>0.3</v>
      </c>
      <c r="AC3586" s="200">
        <v>0.85</v>
      </c>
      <c r="AL3586"/>
      <c r="AM3586"/>
      <c r="AN3586"/>
      <c r="AO3586"/>
      <c r="AP3586"/>
      <c r="AQ3586"/>
      <c r="AR3586"/>
      <c r="AS3586"/>
      <c r="AT3586"/>
      <c r="AU3586"/>
    </row>
    <row r="3587" spans="17:47" x14ac:dyDescent="0.2">
      <c r="Q3587" s="142">
        <f>TRUNC('TARIFA ENTREGA A DIRECCION USD'!D3588-'TARIFA ENTREGA A DIRECCION USD'!D3587,2)</f>
        <v>0.55000000000000004</v>
      </c>
      <c r="R3587" s="190">
        <v>3580</v>
      </c>
      <c r="S3587" s="200">
        <f>TRUNC((('TARIFA ENTREGA A DIRECCION USD'!C3587-'TARIFA ENTREGA A DIRECCION USD'!D3587)/'TARIFA ENTREGA A DIRECCION USD'!D3587)+1,3)</f>
        <v>0.72499999999999998</v>
      </c>
      <c r="T3587" s="200">
        <f>TRUNC(('TARIFA ENTREGA A DIRECCION USD'!E3587-'TARIFA ENTREGA A DIRECCION USD'!D3587)/'TARIFA ENTREGA A DIRECCION USD'!D3587,3)</f>
        <v>0.26100000000000001</v>
      </c>
      <c r="U3587" s="200">
        <f>TRUNC(('TARIFA ENTREGA A DIRECCION USD'!F3587-'TARIFA ENTREGA A DIRECCION USD'!D3587)/'TARIFA ENTREGA A DIRECCION USD'!D3587,3)</f>
        <v>0.437</v>
      </c>
      <c r="V3587" s="200">
        <f>TRUNC(('TARIFA ENTREGA A DIRECCION USD'!G3587-'TARIFA ENTREGA A DIRECCION USD'!D3587)/'TARIFA ENTREGA A DIRECCION USD'!D3587,3)</f>
        <v>0.97199999999999998</v>
      </c>
      <c r="X3587" s="142">
        <v>16.12</v>
      </c>
      <c r="Y3587" s="190">
        <v>3580</v>
      </c>
      <c r="Z3587" s="200">
        <v>0.55000000000000004</v>
      </c>
      <c r="AA3587" s="200">
        <v>0.13</v>
      </c>
      <c r="AB3587" s="200">
        <v>0.3</v>
      </c>
      <c r="AC3587" s="200">
        <v>0.85</v>
      </c>
      <c r="AL3587"/>
      <c r="AM3587"/>
      <c r="AN3587"/>
      <c r="AO3587"/>
      <c r="AP3587"/>
      <c r="AQ3587"/>
      <c r="AR3587"/>
      <c r="AS3587"/>
      <c r="AT3587"/>
      <c r="AU3587"/>
    </row>
    <row r="3588" spans="17:47" x14ac:dyDescent="0.2">
      <c r="Q3588" s="142">
        <f>TRUNC('TARIFA ENTREGA A DIRECCION USD'!D3589-'TARIFA ENTREGA A DIRECCION USD'!D3588,2)</f>
        <v>0.55000000000000004</v>
      </c>
      <c r="R3588" s="190">
        <v>3581</v>
      </c>
      <c r="S3588" s="200">
        <f>TRUNC((('TARIFA ENTREGA A DIRECCION USD'!C3588-'TARIFA ENTREGA A DIRECCION USD'!D3588)/'TARIFA ENTREGA A DIRECCION USD'!D3588)+1,3)</f>
        <v>0.72499999999999998</v>
      </c>
      <c r="T3588" s="200">
        <f>TRUNC(('TARIFA ENTREGA A DIRECCION USD'!E3588-'TARIFA ENTREGA A DIRECCION USD'!D3588)/'TARIFA ENTREGA A DIRECCION USD'!D3588,3)</f>
        <v>0.26100000000000001</v>
      </c>
      <c r="U3588" s="200">
        <f>TRUNC(('TARIFA ENTREGA A DIRECCION USD'!F3588-'TARIFA ENTREGA A DIRECCION USD'!D3588)/'TARIFA ENTREGA A DIRECCION USD'!D3588,3)</f>
        <v>0.437</v>
      </c>
      <c r="V3588" s="200">
        <f>TRUNC(('TARIFA ENTREGA A DIRECCION USD'!G3588-'TARIFA ENTREGA A DIRECCION USD'!D3588)/'TARIFA ENTREGA A DIRECCION USD'!D3588,3)</f>
        <v>0.97199999999999998</v>
      </c>
      <c r="X3588" s="142">
        <v>16.12</v>
      </c>
      <c r="Y3588" s="190">
        <v>3581</v>
      </c>
      <c r="Z3588" s="200">
        <v>0.55000000000000004</v>
      </c>
      <c r="AA3588" s="200">
        <v>0.13</v>
      </c>
      <c r="AB3588" s="200">
        <v>0.3</v>
      </c>
      <c r="AC3588" s="200">
        <v>0.85</v>
      </c>
      <c r="AL3588"/>
      <c r="AM3588"/>
      <c r="AN3588"/>
      <c r="AO3588"/>
      <c r="AP3588"/>
      <c r="AQ3588"/>
      <c r="AR3588"/>
      <c r="AS3588"/>
      <c r="AT3588"/>
      <c r="AU3588"/>
    </row>
    <row r="3589" spans="17:47" x14ac:dyDescent="0.2">
      <c r="Q3589" s="142">
        <f>TRUNC('TARIFA ENTREGA A DIRECCION USD'!D3590-'TARIFA ENTREGA A DIRECCION USD'!D3589,2)</f>
        <v>0.55000000000000004</v>
      </c>
      <c r="R3589" s="190">
        <v>3582</v>
      </c>
      <c r="S3589" s="200">
        <f>TRUNC((('TARIFA ENTREGA A DIRECCION USD'!C3589-'TARIFA ENTREGA A DIRECCION USD'!D3589)/'TARIFA ENTREGA A DIRECCION USD'!D3589)+1,3)</f>
        <v>0.72499999999999998</v>
      </c>
      <c r="T3589" s="200">
        <f>TRUNC(('TARIFA ENTREGA A DIRECCION USD'!E3589-'TARIFA ENTREGA A DIRECCION USD'!D3589)/'TARIFA ENTREGA A DIRECCION USD'!D3589,3)</f>
        <v>0.26100000000000001</v>
      </c>
      <c r="U3589" s="200">
        <f>TRUNC(('TARIFA ENTREGA A DIRECCION USD'!F3589-'TARIFA ENTREGA A DIRECCION USD'!D3589)/'TARIFA ENTREGA A DIRECCION USD'!D3589,3)</f>
        <v>0.437</v>
      </c>
      <c r="V3589" s="200">
        <f>TRUNC(('TARIFA ENTREGA A DIRECCION USD'!G3589-'TARIFA ENTREGA A DIRECCION USD'!D3589)/'TARIFA ENTREGA A DIRECCION USD'!D3589,3)</f>
        <v>0.97199999999999998</v>
      </c>
      <c r="X3589" s="142">
        <v>16.12</v>
      </c>
      <c r="Y3589" s="190">
        <v>3582</v>
      </c>
      <c r="Z3589" s="200">
        <v>0.55000000000000004</v>
      </c>
      <c r="AA3589" s="200">
        <v>0.13</v>
      </c>
      <c r="AB3589" s="200">
        <v>0.3</v>
      </c>
      <c r="AC3589" s="200">
        <v>0.85</v>
      </c>
      <c r="AL3589"/>
      <c r="AM3589"/>
      <c r="AN3589"/>
      <c r="AO3589"/>
      <c r="AP3589"/>
      <c r="AQ3589"/>
      <c r="AR3589"/>
      <c r="AS3589"/>
      <c r="AT3589"/>
      <c r="AU3589"/>
    </row>
    <row r="3590" spans="17:47" x14ac:dyDescent="0.2">
      <c r="Q3590" s="142">
        <f>TRUNC('TARIFA ENTREGA A DIRECCION USD'!D3591-'TARIFA ENTREGA A DIRECCION USD'!D3590,2)</f>
        <v>0.55000000000000004</v>
      </c>
      <c r="R3590" s="190">
        <v>3583</v>
      </c>
      <c r="S3590" s="200">
        <f>TRUNC((('TARIFA ENTREGA A DIRECCION USD'!C3590-'TARIFA ENTREGA A DIRECCION USD'!D3590)/'TARIFA ENTREGA A DIRECCION USD'!D3590)+1,3)</f>
        <v>0.72499999999999998</v>
      </c>
      <c r="T3590" s="200">
        <f>TRUNC(('TARIFA ENTREGA A DIRECCION USD'!E3590-'TARIFA ENTREGA A DIRECCION USD'!D3590)/'TARIFA ENTREGA A DIRECCION USD'!D3590,3)</f>
        <v>0.26100000000000001</v>
      </c>
      <c r="U3590" s="200">
        <f>TRUNC(('TARIFA ENTREGA A DIRECCION USD'!F3590-'TARIFA ENTREGA A DIRECCION USD'!D3590)/'TARIFA ENTREGA A DIRECCION USD'!D3590,3)</f>
        <v>0.437</v>
      </c>
      <c r="V3590" s="200">
        <f>TRUNC(('TARIFA ENTREGA A DIRECCION USD'!G3590-'TARIFA ENTREGA A DIRECCION USD'!D3590)/'TARIFA ENTREGA A DIRECCION USD'!D3590,3)</f>
        <v>0.97199999999999998</v>
      </c>
      <c r="X3590" s="142">
        <v>16.12</v>
      </c>
      <c r="Y3590" s="190">
        <v>3583</v>
      </c>
      <c r="Z3590" s="200">
        <v>0.55000000000000004</v>
      </c>
      <c r="AA3590" s="200">
        <v>0.13</v>
      </c>
      <c r="AB3590" s="200">
        <v>0.3</v>
      </c>
      <c r="AC3590" s="200">
        <v>0.85</v>
      </c>
      <c r="AL3590"/>
      <c r="AM3590"/>
      <c r="AN3590"/>
      <c r="AO3590"/>
      <c r="AP3590"/>
      <c r="AQ3590"/>
      <c r="AR3590"/>
      <c r="AS3590"/>
      <c r="AT3590"/>
      <c r="AU3590"/>
    </row>
    <row r="3591" spans="17:47" x14ac:dyDescent="0.2">
      <c r="Q3591" s="142">
        <f>TRUNC('TARIFA ENTREGA A DIRECCION USD'!D3592-'TARIFA ENTREGA A DIRECCION USD'!D3591,2)</f>
        <v>0.55000000000000004</v>
      </c>
      <c r="R3591" s="190">
        <v>3584</v>
      </c>
      <c r="S3591" s="200">
        <f>TRUNC((('TARIFA ENTREGA A DIRECCION USD'!C3591-'TARIFA ENTREGA A DIRECCION USD'!D3591)/'TARIFA ENTREGA A DIRECCION USD'!D3591)+1,3)</f>
        <v>0.72499999999999998</v>
      </c>
      <c r="T3591" s="200">
        <f>TRUNC(('TARIFA ENTREGA A DIRECCION USD'!E3591-'TARIFA ENTREGA A DIRECCION USD'!D3591)/'TARIFA ENTREGA A DIRECCION USD'!D3591,3)</f>
        <v>0.26100000000000001</v>
      </c>
      <c r="U3591" s="200">
        <f>TRUNC(('TARIFA ENTREGA A DIRECCION USD'!F3591-'TARIFA ENTREGA A DIRECCION USD'!D3591)/'TARIFA ENTREGA A DIRECCION USD'!D3591,3)</f>
        <v>0.437</v>
      </c>
      <c r="V3591" s="200">
        <f>TRUNC(('TARIFA ENTREGA A DIRECCION USD'!G3591-'TARIFA ENTREGA A DIRECCION USD'!D3591)/'TARIFA ENTREGA A DIRECCION USD'!D3591,3)</f>
        <v>0.97199999999999998</v>
      </c>
      <c r="X3591" s="142">
        <v>16.12</v>
      </c>
      <c r="Y3591" s="190">
        <v>3584</v>
      </c>
      <c r="Z3591" s="200">
        <v>0.55000000000000004</v>
      </c>
      <c r="AA3591" s="200">
        <v>0.13</v>
      </c>
      <c r="AB3591" s="200">
        <v>0.3</v>
      </c>
      <c r="AC3591" s="200">
        <v>0.85</v>
      </c>
      <c r="AL3591"/>
      <c r="AM3591"/>
      <c r="AN3591"/>
      <c r="AO3591"/>
      <c r="AP3591"/>
      <c r="AQ3591"/>
      <c r="AR3591"/>
      <c r="AS3591"/>
      <c r="AT3591"/>
      <c r="AU3591"/>
    </row>
    <row r="3592" spans="17:47" x14ac:dyDescent="0.2">
      <c r="Q3592" s="142">
        <f>TRUNC('TARIFA ENTREGA A DIRECCION USD'!D3593-'TARIFA ENTREGA A DIRECCION USD'!D3592,2)</f>
        <v>0.55000000000000004</v>
      </c>
      <c r="R3592" s="190">
        <v>3585</v>
      </c>
      <c r="S3592" s="200">
        <f>TRUNC((('TARIFA ENTREGA A DIRECCION USD'!C3592-'TARIFA ENTREGA A DIRECCION USD'!D3592)/'TARIFA ENTREGA A DIRECCION USD'!D3592)+1,3)</f>
        <v>0.72499999999999998</v>
      </c>
      <c r="T3592" s="200">
        <f>TRUNC(('TARIFA ENTREGA A DIRECCION USD'!E3592-'TARIFA ENTREGA A DIRECCION USD'!D3592)/'TARIFA ENTREGA A DIRECCION USD'!D3592,3)</f>
        <v>0.26100000000000001</v>
      </c>
      <c r="U3592" s="200">
        <f>TRUNC(('TARIFA ENTREGA A DIRECCION USD'!F3592-'TARIFA ENTREGA A DIRECCION USD'!D3592)/'TARIFA ENTREGA A DIRECCION USD'!D3592,3)</f>
        <v>0.437</v>
      </c>
      <c r="V3592" s="200">
        <f>TRUNC(('TARIFA ENTREGA A DIRECCION USD'!G3592-'TARIFA ENTREGA A DIRECCION USD'!D3592)/'TARIFA ENTREGA A DIRECCION USD'!D3592,3)</f>
        <v>0.97199999999999998</v>
      </c>
      <c r="X3592" s="142">
        <v>16.12</v>
      </c>
      <c r="Y3592" s="190">
        <v>3585</v>
      </c>
      <c r="Z3592" s="200">
        <v>0.55000000000000004</v>
      </c>
      <c r="AA3592" s="200">
        <v>0.13</v>
      </c>
      <c r="AB3592" s="200">
        <v>0.3</v>
      </c>
      <c r="AC3592" s="200">
        <v>0.85</v>
      </c>
      <c r="AL3592"/>
      <c r="AM3592"/>
      <c r="AN3592"/>
      <c r="AO3592"/>
      <c r="AP3592"/>
      <c r="AQ3592"/>
      <c r="AR3592"/>
      <c r="AS3592"/>
      <c r="AT3592"/>
      <c r="AU3592"/>
    </row>
    <row r="3593" spans="17:47" x14ac:dyDescent="0.2">
      <c r="Q3593" s="142">
        <f>TRUNC('TARIFA ENTREGA A DIRECCION USD'!D3594-'TARIFA ENTREGA A DIRECCION USD'!D3593,2)</f>
        <v>0.55000000000000004</v>
      </c>
      <c r="R3593" s="190">
        <v>3586</v>
      </c>
      <c r="S3593" s="200">
        <f>TRUNC((('TARIFA ENTREGA A DIRECCION USD'!C3593-'TARIFA ENTREGA A DIRECCION USD'!D3593)/'TARIFA ENTREGA A DIRECCION USD'!D3593)+1,3)</f>
        <v>0.72499999999999998</v>
      </c>
      <c r="T3593" s="200">
        <f>TRUNC(('TARIFA ENTREGA A DIRECCION USD'!E3593-'TARIFA ENTREGA A DIRECCION USD'!D3593)/'TARIFA ENTREGA A DIRECCION USD'!D3593,3)</f>
        <v>0.26100000000000001</v>
      </c>
      <c r="U3593" s="200">
        <f>TRUNC(('TARIFA ENTREGA A DIRECCION USD'!F3593-'TARIFA ENTREGA A DIRECCION USD'!D3593)/'TARIFA ENTREGA A DIRECCION USD'!D3593,3)</f>
        <v>0.437</v>
      </c>
      <c r="V3593" s="200">
        <f>TRUNC(('TARIFA ENTREGA A DIRECCION USD'!G3593-'TARIFA ENTREGA A DIRECCION USD'!D3593)/'TARIFA ENTREGA A DIRECCION USD'!D3593,3)</f>
        <v>0.97199999999999998</v>
      </c>
      <c r="X3593" s="142">
        <v>16.12</v>
      </c>
      <c r="Y3593" s="190">
        <v>3586</v>
      </c>
      <c r="Z3593" s="200">
        <v>0.55000000000000004</v>
      </c>
      <c r="AA3593" s="200">
        <v>0.13</v>
      </c>
      <c r="AB3593" s="200">
        <v>0.3</v>
      </c>
      <c r="AC3593" s="200">
        <v>0.85</v>
      </c>
      <c r="AL3593"/>
      <c r="AM3593"/>
      <c r="AN3593"/>
      <c r="AO3593"/>
      <c r="AP3593"/>
      <c r="AQ3593"/>
      <c r="AR3593"/>
      <c r="AS3593"/>
      <c r="AT3593"/>
      <c r="AU3593"/>
    </row>
    <row r="3594" spans="17:47" x14ac:dyDescent="0.2">
      <c r="Q3594" s="142">
        <f>TRUNC('TARIFA ENTREGA A DIRECCION USD'!D3595-'TARIFA ENTREGA A DIRECCION USD'!D3594,2)</f>
        <v>0.55000000000000004</v>
      </c>
      <c r="R3594" s="190">
        <v>3587</v>
      </c>
      <c r="S3594" s="200">
        <f>TRUNC((('TARIFA ENTREGA A DIRECCION USD'!C3594-'TARIFA ENTREGA A DIRECCION USD'!D3594)/'TARIFA ENTREGA A DIRECCION USD'!D3594)+1,3)</f>
        <v>0.72499999999999998</v>
      </c>
      <c r="T3594" s="200">
        <f>TRUNC(('TARIFA ENTREGA A DIRECCION USD'!E3594-'TARIFA ENTREGA A DIRECCION USD'!D3594)/'TARIFA ENTREGA A DIRECCION USD'!D3594,3)</f>
        <v>0.26100000000000001</v>
      </c>
      <c r="U3594" s="200">
        <f>TRUNC(('TARIFA ENTREGA A DIRECCION USD'!F3594-'TARIFA ENTREGA A DIRECCION USD'!D3594)/'TARIFA ENTREGA A DIRECCION USD'!D3594,3)</f>
        <v>0.437</v>
      </c>
      <c r="V3594" s="200">
        <f>TRUNC(('TARIFA ENTREGA A DIRECCION USD'!G3594-'TARIFA ENTREGA A DIRECCION USD'!D3594)/'TARIFA ENTREGA A DIRECCION USD'!D3594,3)</f>
        <v>0.97199999999999998</v>
      </c>
      <c r="X3594" s="142">
        <v>16.12</v>
      </c>
      <c r="Y3594" s="190">
        <v>3587</v>
      </c>
      <c r="Z3594" s="200">
        <v>0.55000000000000004</v>
      </c>
      <c r="AA3594" s="200">
        <v>0.13</v>
      </c>
      <c r="AB3594" s="200">
        <v>0.3</v>
      </c>
      <c r="AC3594" s="200">
        <v>0.85</v>
      </c>
      <c r="AL3594"/>
      <c r="AM3594"/>
      <c r="AN3594"/>
      <c r="AO3594"/>
      <c r="AP3594"/>
      <c r="AQ3594"/>
      <c r="AR3594"/>
      <c r="AS3594"/>
      <c r="AT3594"/>
      <c r="AU3594"/>
    </row>
    <row r="3595" spans="17:47" x14ac:dyDescent="0.2">
      <c r="Q3595" s="142">
        <f>TRUNC('TARIFA ENTREGA A DIRECCION USD'!D3596-'TARIFA ENTREGA A DIRECCION USD'!D3595,2)</f>
        <v>0.55000000000000004</v>
      </c>
      <c r="R3595" s="190">
        <v>3588</v>
      </c>
      <c r="S3595" s="200">
        <f>TRUNC((('TARIFA ENTREGA A DIRECCION USD'!C3595-'TARIFA ENTREGA A DIRECCION USD'!D3595)/'TARIFA ENTREGA A DIRECCION USD'!D3595)+1,3)</f>
        <v>0.72499999999999998</v>
      </c>
      <c r="T3595" s="200">
        <f>TRUNC(('TARIFA ENTREGA A DIRECCION USD'!E3595-'TARIFA ENTREGA A DIRECCION USD'!D3595)/'TARIFA ENTREGA A DIRECCION USD'!D3595,3)</f>
        <v>0.26100000000000001</v>
      </c>
      <c r="U3595" s="200">
        <f>TRUNC(('TARIFA ENTREGA A DIRECCION USD'!F3595-'TARIFA ENTREGA A DIRECCION USD'!D3595)/'TARIFA ENTREGA A DIRECCION USD'!D3595,3)</f>
        <v>0.437</v>
      </c>
      <c r="V3595" s="200">
        <f>TRUNC(('TARIFA ENTREGA A DIRECCION USD'!G3595-'TARIFA ENTREGA A DIRECCION USD'!D3595)/'TARIFA ENTREGA A DIRECCION USD'!D3595,3)</f>
        <v>0.97199999999999998</v>
      </c>
      <c r="X3595" s="142">
        <v>16.12</v>
      </c>
      <c r="Y3595" s="190">
        <v>3588</v>
      </c>
      <c r="Z3595" s="200">
        <v>0.55000000000000004</v>
      </c>
      <c r="AA3595" s="200">
        <v>0.13</v>
      </c>
      <c r="AB3595" s="200">
        <v>0.3</v>
      </c>
      <c r="AC3595" s="200">
        <v>0.85</v>
      </c>
      <c r="AL3595"/>
      <c r="AM3595"/>
      <c r="AN3595"/>
      <c r="AO3595"/>
      <c r="AP3595"/>
      <c r="AQ3595"/>
      <c r="AR3595"/>
      <c r="AS3595"/>
      <c r="AT3595"/>
      <c r="AU3595"/>
    </row>
    <row r="3596" spans="17:47" x14ac:dyDescent="0.2">
      <c r="Q3596" s="142">
        <f>TRUNC('TARIFA ENTREGA A DIRECCION USD'!D3597-'TARIFA ENTREGA A DIRECCION USD'!D3596,2)</f>
        <v>0.55000000000000004</v>
      </c>
      <c r="R3596" s="190">
        <v>3589</v>
      </c>
      <c r="S3596" s="200">
        <f>TRUNC((('TARIFA ENTREGA A DIRECCION USD'!C3596-'TARIFA ENTREGA A DIRECCION USD'!D3596)/'TARIFA ENTREGA A DIRECCION USD'!D3596)+1,3)</f>
        <v>0.72499999999999998</v>
      </c>
      <c r="T3596" s="200">
        <f>TRUNC(('TARIFA ENTREGA A DIRECCION USD'!E3596-'TARIFA ENTREGA A DIRECCION USD'!D3596)/'TARIFA ENTREGA A DIRECCION USD'!D3596,3)</f>
        <v>0.26100000000000001</v>
      </c>
      <c r="U3596" s="200">
        <f>TRUNC(('TARIFA ENTREGA A DIRECCION USD'!F3596-'TARIFA ENTREGA A DIRECCION USD'!D3596)/'TARIFA ENTREGA A DIRECCION USD'!D3596,3)</f>
        <v>0.437</v>
      </c>
      <c r="V3596" s="200">
        <f>TRUNC(('TARIFA ENTREGA A DIRECCION USD'!G3596-'TARIFA ENTREGA A DIRECCION USD'!D3596)/'TARIFA ENTREGA A DIRECCION USD'!D3596,3)</f>
        <v>0.97199999999999998</v>
      </c>
      <c r="X3596" s="142">
        <v>16.12</v>
      </c>
      <c r="Y3596" s="190">
        <v>3589</v>
      </c>
      <c r="Z3596" s="200">
        <v>0.55000000000000004</v>
      </c>
      <c r="AA3596" s="200">
        <v>0.13</v>
      </c>
      <c r="AB3596" s="200">
        <v>0.3</v>
      </c>
      <c r="AC3596" s="200">
        <v>0.85</v>
      </c>
      <c r="AL3596"/>
      <c r="AM3596"/>
      <c r="AN3596"/>
      <c r="AO3596"/>
      <c r="AP3596"/>
      <c r="AQ3596"/>
      <c r="AR3596"/>
      <c r="AS3596"/>
      <c r="AT3596"/>
      <c r="AU3596"/>
    </row>
    <row r="3597" spans="17:47" x14ac:dyDescent="0.2">
      <c r="Q3597" s="142">
        <f>TRUNC('TARIFA ENTREGA A DIRECCION USD'!D3598-'TARIFA ENTREGA A DIRECCION USD'!D3597,2)</f>
        <v>0.55000000000000004</v>
      </c>
      <c r="R3597" s="190">
        <v>3590</v>
      </c>
      <c r="S3597" s="200">
        <f>TRUNC((('TARIFA ENTREGA A DIRECCION USD'!C3597-'TARIFA ENTREGA A DIRECCION USD'!D3597)/'TARIFA ENTREGA A DIRECCION USD'!D3597)+1,3)</f>
        <v>0.72499999999999998</v>
      </c>
      <c r="T3597" s="200">
        <f>TRUNC(('TARIFA ENTREGA A DIRECCION USD'!E3597-'TARIFA ENTREGA A DIRECCION USD'!D3597)/'TARIFA ENTREGA A DIRECCION USD'!D3597,3)</f>
        <v>0.26100000000000001</v>
      </c>
      <c r="U3597" s="200">
        <f>TRUNC(('TARIFA ENTREGA A DIRECCION USD'!F3597-'TARIFA ENTREGA A DIRECCION USD'!D3597)/'TARIFA ENTREGA A DIRECCION USD'!D3597,3)</f>
        <v>0.437</v>
      </c>
      <c r="V3597" s="200">
        <f>TRUNC(('TARIFA ENTREGA A DIRECCION USD'!G3597-'TARIFA ENTREGA A DIRECCION USD'!D3597)/'TARIFA ENTREGA A DIRECCION USD'!D3597,3)</f>
        <v>0.97199999999999998</v>
      </c>
      <c r="X3597" s="142">
        <v>16.12</v>
      </c>
      <c r="Y3597" s="190">
        <v>3590</v>
      </c>
      <c r="Z3597" s="200">
        <v>0.55000000000000004</v>
      </c>
      <c r="AA3597" s="200">
        <v>0.13</v>
      </c>
      <c r="AB3597" s="200">
        <v>0.3</v>
      </c>
      <c r="AC3597" s="200">
        <v>0.85</v>
      </c>
      <c r="AL3597"/>
      <c r="AM3597"/>
      <c r="AN3597"/>
      <c r="AO3597"/>
      <c r="AP3597"/>
      <c r="AQ3597"/>
      <c r="AR3597"/>
      <c r="AS3597"/>
      <c r="AT3597"/>
      <c r="AU3597"/>
    </row>
    <row r="3598" spans="17:47" x14ac:dyDescent="0.2">
      <c r="Q3598" s="142">
        <f>TRUNC('TARIFA ENTREGA A DIRECCION USD'!D3599-'TARIFA ENTREGA A DIRECCION USD'!D3598,2)</f>
        <v>0.55000000000000004</v>
      </c>
      <c r="R3598" s="190">
        <v>3591</v>
      </c>
      <c r="S3598" s="200">
        <f>TRUNC((('TARIFA ENTREGA A DIRECCION USD'!C3598-'TARIFA ENTREGA A DIRECCION USD'!D3598)/'TARIFA ENTREGA A DIRECCION USD'!D3598)+1,3)</f>
        <v>0.72499999999999998</v>
      </c>
      <c r="T3598" s="200">
        <f>TRUNC(('TARIFA ENTREGA A DIRECCION USD'!E3598-'TARIFA ENTREGA A DIRECCION USD'!D3598)/'TARIFA ENTREGA A DIRECCION USD'!D3598,3)</f>
        <v>0.26100000000000001</v>
      </c>
      <c r="U3598" s="200">
        <f>TRUNC(('TARIFA ENTREGA A DIRECCION USD'!F3598-'TARIFA ENTREGA A DIRECCION USD'!D3598)/'TARIFA ENTREGA A DIRECCION USD'!D3598,3)</f>
        <v>0.437</v>
      </c>
      <c r="V3598" s="200">
        <f>TRUNC(('TARIFA ENTREGA A DIRECCION USD'!G3598-'TARIFA ENTREGA A DIRECCION USD'!D3598)/'TARIFA ENTREGA A DIRECCION USD'!D3598,3)</f>
        <v>0.97199999999999998</v>
      </c>
      <c r="X3598" s="142">
        <v>16.12</v>
      </c>
      <c r="Y3598" s="190">
        <v>3591</v>
      </c>
      <c r="Z3598" s="200">
        <v>0.55000000000000004</v>
      </c>
      <c r="AA3598" s="200">
        <v>0.13</v>
      </c>
      <c r="AB3598" s="200">
        <v>0.3</v>
      </c>
      <c r="AC3598" s="200">
        <v>0.85</v>
      </c>
      <c r="AL3598"/>
      <c r="AM3598"/>
      <c r="AN3598"/>
      <c r="AO3598"/>
      <c r="AP3598"/>
      <c r="AQ3598"/>
      <c r="AR3598"/>
      <c r="AS3598"/>
      <c r="AT3598"/>
      <c r="AU3598"/>
    </row>
    <row r="3599" spans="17:47" x14ac:dyDescent="0.2">
      <c r="Q3599" s="142">
        <f>TRUNC('TARIFA ENTREGA A DIRECCION USD'!D3600-'TARIFA ENTREGA A DIRECCION USD'!D3599,2)</f>
        <v>0.55000000000000004</v>
      </c>
      <c r="R3599" s="190">
        <v>3592</v>
      </c>
      <c r="S3599" s="200">
        <f>TRUNC((('TARIFA ENTREGA A DIRECCION USD'!C3599-'TARIFA ENTREGA A DIRECCION USD'!D3599)/'TARIFA ENTREGA A DIRECCION USD'!D3599)+1,3)</f>
        <v>0.72499999999999998</v>
      </c>
      <c r="T3599" s="200">
        <f>TRUNC(('TARIFA ENTREGA A DIRECCION USD'!E3599-'TARIFA ENTREGA A DIRECCION USD'!D3599)/'TARIFA ENTREGA A DIRECCION USD'!D3599,3)</f>
        <v>0.26100000000000001</v>
      </c>
      <c r="U3599" s="200">
        <f>TRUNC(('TARIFA ENTREGA A DIRECCION USD'!F3599-'TARIFA ENTREGA A DIRECCION USD'!D3599)/'TARIFA ENTREGA A DIRECCION USD'!D3599,3)</f>
        <v>0.437</v>
      </c>
      <c r="V3599" s="200">
        <f>TRUNC(('TARIFA ENTREGA A DIRECCION USD'!G3599-'TARIFA ENTREGA A DIRECCION USD'!D3599)/'TARIFA ENTREGA A DIRECCION USD'!D3599,3)</f>
        <v>0.97199999999999998</v>
      </c>
      <c r="X3599" s="142">
        <v>16.12</v>
      </c>
      <c r="Y3599" s="190">
        <v>3592</v>
      </c>
      <c r="Z3599" s="200">
        <v>0.55000000000000004</v>
      </c>
      <c r="AA3599" s="200">
        <v>0.13</v>
      </c>
      <c r="AB3599" s="200">
        <v>0.3</v>
      </c>
      <c r="AC3599" s="200">
        <v>0.85</v>
      </c>
      <c r="AL3599"/>
      <c r="AM3599"/>
      <c r="AN3599"/>
      <c r="AO3599"/>
      <c r="AP3599"/>
      <c r="AQ3599"/>
      <c r="AR3599"/>
      <c r="AS3599"/>
      <c r="AT3599"/>
      <c r="AU3599"/>
    </row>
    <row r="3600" spans="17:47" x14ac:dyDescent="0.2">
      <c r="Q3600" s="142">
        <f>TRUNC('TARIFA ENTREGA A DIRECCION USD'!D3601-'TARIFA ENTREGA A DIRECCION USD'!D3600,2)</f>
        <v>0.55000000000000004</v>
      </c>
      <c r="R3600" s="190">
        <v>3593</v>
      </c>
      <c r="S3600" s="200">
        <f>TRUNC((('TARIFA ENTREGA A DIRECCION USD'!C3600-'TARIFA ENTREGA A DIRECCION USD'!D3600)/'TARIFA ENTREGA A DIRECCION USD'!D3600)+1,3)</f>
        <v>0.72499999999999998</v>
      </c>
      <c r="T3600" s="200">
        <f>TRUNC(('TARIFA ENTREGA A DIRECCION USD'!E3600-'TARIFA ENTREGA A DIRECCION USD'!D3600)/'TARIFA ENTREGA A DIRECCION USD'!D3600,3)</f>
        <v>0.26100000000000001</v>
      </c>
      <c r="U3600" s="200">
        <f>TRUNC(('TARIFA ENTREGA A DIRECCION USD'!F3600-'TARIFA ENTREGA A DIRECCION USD'!D3600)/'TARIFA ENTREGA A DIRECCION USD'!D3600,3)</f>
        <v>0.437</v>
      </c>
      <c r="V3600" s="200">
        <f>TRUNC(('TARIFA ENTREGA A DIRECCION USD'!G3600-'TARIFA ENTREGA A DIRECCION USD'!D3600)/'TARIFA ENTREGA A DIRECCION USD'!D3600,3)</f>
        <v>0.97199999999999998</v>
      </c>
      <c r="X3600" s="142">
        <v>16.12</v>
      </c>
      <c r="Y3600" s="190">
        <v>3593</v>
      </c>
      <c r="Z3600" s="200">
        <v>0.55000000000000004</v>
      </c>
      <c r="AA3600" s="200">
        <v>0.13</v>
      </c>
      <c r="AB3600" s="200">
        <v>0.3</v>
      </c>
      <c r="AC3600" s="200">
        <v>0.85</v>
      </c>
      <c r="AL3600"/>
      <c r="AM3600"/>
      <c r="AN3600"/>
      <c r="AO3600"/>
      <c r="AP3600"/>
      <c r="AQ3600"/>
      <c r="AR3600"/>
      <c r="AS3600"/>
      <c r="AT3600"/>
      <c r="AU3600"/>
    </row>
    <row r="3601" spans="17:47" x14ac:dyDescent="0.2">
      <c r="Q3601" s="142">
        <f>TRUNC('TARIFA ENTREGA A DIRECCION USD'!D3602-'TARIFA ENTREGA A DIRECCION USD'!D3601,2)</f>
        <v>0.55000000000000004</v>
      </c>
      <c r="R3601" s="190">
        <v>3594</v>
      </c>
      <c r="S3601" s="200">
        <f>TRUNC((('TARIFA ENTREGA A DIRECCION USD'!C3601-'TARIFA ENTREGA A DIRECCION USD'!D3601)/'TARIFA ENTREGA A DIRECCION USD'!D3601)+1,3)</f>
        <v>0.72499999999999998</v>
      </c>
      <c r="T3601" s="200">
        <f>TRUNC(('TARIFA ENTREGA A DIRECCION USD'!E3601-'TARIFA ENTREGA A DIRECCION USD'!D3601)/'TARIFA ENTREGA A DIRECCION USD'!D3601,3)</f>
        <v>0.26100000000000001</v>
      </c>
      <c r="U3601" s="200">
        <f>TRUNC(('TARIFA ENTREGA A DIRECCION USD'!F3601-'TARIFA ENTREGA A DIRECCION USD'!D3601)/'TARIFA ENTREGA A DIRECCION USD'!D3601,3)</f>
        <v>0.437</v>
      </c>
      <c r="V3601" s="200">
        <f>TRUNC(('TARIFA ENTREGA A DIRECCION USD'!G3601-'TARIFA ENTREGA A DIRECCION USD'!D3601)/'TARIFA ENTREGA A DIRECCION USD'!D3601,3)</f>
        <v>0.97199999999999998</v>
      </c>
      <c r="X3601" s="142">
        <v>16.12</v>
      </c>
      <c r="Y3601" s="190">
        <v>3594</v>
      </c>
      <c r="Z3601" s="200">
        <v>0.55000000000000004</v>
      </c>
      <c r="AA3601" s="200">
        <v>0.13</v>
      </c>
      <c r="AB3601" s="200">
        <v>0.3</v>
      </c>
      <c r="AC3601" s="200">
        <v>0.85</v>
      </c>
      <c r="AL3601"/>
      <c r="AM3601"/>
      <c r="AN3601"/>
      <c r="AO3601"/>
      <c r="AP3601"/>
      <c r="AQ3601"/>
      <c r="AR3601"/>
      <c r="AS3601"/>
      <c r="AT3601"/>
      <c r="AU3601"/>
    </row>
    <row r="3602" spans="17:47" x14ac:dyDescent="0.2">
      <c r="Q3602" s="142">
        <f>TRUNC('TARIFA ENTREGA A DIRECCION USD'!D3603-'TARIFA ENTREGA A DIRECCION USD'!D3602,2)</f>
        <v>0.55000000000000004</v>
      </c>
      <c r="R3602" s="190">
        <v>3595</v>
      </c>
      <c r="S3602" s="200">
        <f>TRUNC((('TARIFA ENTREGA A DIRECCION USD'!C3602-'TARIFA ENTREGA A DIRECCION USD'!D3602)/'TARIFA ENTREGA A DIRECCION USD'!D3602)+1,3)</f>
        <v>0.72499999999999998</v>
      </c>
      <c r="T3602" s="200">
        <f>TRUNC(('TARIFA ENTREGA A DIRECCION USD'!E3602-'TARIFA ENTREGA A DIRECCION USD'!D3602)/'TARIFA ENTREGA A DIRECCION USD'!D3602,3)</f>
        <v>0.26100000000000001</v>
      </c>
      <c r="U3602" s="200">
        <f>TRUNC(('TARIFA ENTREGA A DIRECCION USD'!F3602-'TARIFA ENTREGA A DIRECCION USD'!D3602)/'TARIFA ENTREGA A DIRECCION USD'!D3602,3)</f>
        <v>0.437</v>
      </c>
      <c r="V3602" s="200">
        <f>TRUNC(('TARIFA ENTREGA A DIRECCION USD'!G3602-'TARIFA ENTREGA A DIRECCION USD'!D3602)/'TARIFA ENTREGA A DIRECCION USD'!D3602,3)</f>
        <v>0.97199999999999998</v>
      </c>
      <c r="X3602" s="142">
        <v>16.12</v>
      </c>
      <c r="Y3602" s="190">
        <v>3595</v>
      </c>
      <c r="Z3602" s="200">
        <v>0.55000000000000004</v>
      </c>
      <c r="AA3602" s="200">
        <v>0.13</v>
      </c>
      <c r="AB3602" s="200">
        <v>0.3</v>
      </c>
      <c r="AC3602" s="200">
        <v>0.85</v>
      </c>
      <c r="AL3602"/>
      <c r="AM3602"/>
      <c r="AN3602"/>
      <c r="AO3602"/>
      <c r="AP3602"/>
      <c r="AQ3602"/>
      <c r="AR3602"/>
      <c r="AS3602"/>
      <c r="AT3602"/>
      <c r="AU3602"/>
    </row>
    <row r="3603" spans="17:47" x14ac:dyDescent="0.2">
      <c r="Q3603" s="142">
        <f>TRUNC('TARIFA ENTREGA A DIRECCION USD'!D3604-'TARIFA ENTREGA A DIRECCION USD'!D3603,2)</f>
        <v>0.55000000000000004</v>
      </c>
      <c r="R3603" s="190">
        <v>3596</v>
      </c>
      <c r="S3603" s="200">
        <f>TRUNC((('TARIFA ENTREGA A DIRECCION USD'!C3603-'TARIFA ENTREGA A DIRECCION USD'!D3603)/'TARIFA ENTREGA A DIRECCION USD'!D3603)+1,3)</f>
        <v>0.72499999999999998</v>
      </c>
      <c r="T3603" s="200">
        <f>TRUNC(('TARIFA ENTREGA A DIRECCION USD'!E3603-'TARIFA ENTREGA A DIRECCION USD'!D3603)/'TARIFA ENTREGA A DIRECCION USD'!D3603,3)</f>
        <v>0.26100000000000001</v>
      </c>
      <c r="U3603" s="200">
        <f>TRUNC(('TARIFA ENTREGA A DIRECCION USD'!F3603-'TARIFA ENTREGA A DIRECCION USD'!D3603)/'TARIFA ENTREGA A DIRECCION USD'!D3603,3)</f>
        <v>0.437</v>
      </c>
      <c r="V3603" s="200">
        <f>TRUNC(('TARIFA ENTREGA A DIRECCION USD'!G3603-'TARIFA ENTREGA A DIRECCION USD'!D3603)/'TARIFA ENTREGA A DIRECCION USD'!D3603,3)</f>
        <v>0.97199999999999998</v>
      </c>
      <c r="X3603" s="142">
        <v>16.12</v>
      </c>
      <c r="Y3603" s="190">
        <v>3596</v>
      </c>
      <c r="Z3603" s="200">
        <v>0.55000000000000004</v>
      </c>
      <c r="AA3603" s="200">
        <v>0.13</v>
      </c>
      <c r="AB3603" s="200">
        <v>0.3</v>
      </c>
      <c r="AC3603" s="200">
        <v>0.85</v>
      </c>
      <c r="AL3603"/>
      <c r="AM3603"/>
      <c r="AN3603"/>
      <c r="AO3603"/>
      <c r="AP3603"/>
      <c r="AQ3603"/>
      <c r="AR3603"/>
      <c r="AS3603"/>
      <c r="AT3603"/>
      <c r="AU3603"/>
    </row>
    <row r="3604" spans="17:47" x14ac:dyDescent="0.2">
      <c r="Q3604" s="142">
        <f>TRUNC('TARIFA ENTREGA A DIRECCION USD'!D3605-'TARIFA ENTREGA A DIRECCION USD'!D3604,2)</f>
        <v>0.55000000000000004</v>
      </c>
      <c r="R3604" s="190">
        <v>3597</v>
      </c>
      <c r="S3604" s="200">
        <f>TRUNC((('TARIFA ENTREGA A DIRECCION USD'!C3604-'TARIFA ENTREGA A DIRECCION USD'!D3604)/'TARIFA ENTREGA A DIRECCION USD'!D3604)+1,3)</f>
        <v>0.72499999999999998</v>
      </c>
      <c r="T3604" s="200">
        <f>TRUNC(('TARIFA ENTREGA A DIRECCION USD'!E3604-'TARIFA ENTREGA A DIRECCION USD'!D3604)/'TARIFA ENTREGA A DIRECCION USD'!D3604,3)</f>
        <v>0.26100000000000001</v>
      </c>
      <c r="U3604" s="200">
        <f>TRUNC(('TARIFA ENTREGA A DIRECCION USD'!F3604-'TARIFA ENTREGA A DIRECCION USD'!D3604)/'TARIFA ENTREGA A DIRECCION USD'!D3604,3)</f>
        <v>0.437</v>
      </c>
      <c r="V3604" s="200">
        <f>TRUNC(('TARIFA ENTREGA A DIRECCION USD'!G3604-'TARIFA ENTREGA A DIRECCION USD'!D3604)/'TARIFA ENTREGA A DIRECCION USD'!D3604,3)</f>
        <v>0.97199999999999998</v>
      </c>
      <c r="X3604" s="142">
        <v>16.12</v>
      </c>
      <c r="Y3604" s="190">
        <v>3597</v>
      </c>
      <c r="Z3604" s="200">
        <v>0.55000000000000004</v>
      </c>
      <c r="AA3604" s="200">
        <v>0.13</v>
      </c>
      <c r="AB3604" s="200">
        <v>0.3</v>
      </c>
      <c r="AC3604" s="200">
        <v>0.85</v>
      </c>
      <c r="AL3604"/>
      <c r="AM3604"/>
      <c r="AN3604"/>
      <c r="AO3604"/>
      <c r="AP3604"/>
      <c r="AQ3604"/>
      <c r="AR3604"/>
      <c r="AS3604"/>
      <c r="AT3604"/>
      <c r="AU3604"/>
    </row>
    <row r="3605" spans="17:47" x14ac:dyDescent="0.2">
      <c r="Q3605" s="142">
        <f>TRUNC('TARIFA ENTREGA A DIRECCION USD'!D3606-'TARIFA ENTREGA A DIRECCION USD'!D3605,2)</f>
        <v>0.55000000000000004</v>
      </c>
      <c r="R3605" s="190">
        <v>3598</v>
      </c>
      <c r="S3605" s="200">
        <f>TRUNC((('TARIFA ENTREGA A DIRECCION USD'!C3605-'TARIFA ENTREGA A DIRECCION USD'!D3605)/'TARIFA ENTREGA A DIRECCION USD'!D3605)+1,3)</f>
        <v>0.72499999999999998</v>
      </c>
      <c r="T3605" s="200">
        <f>TRUNC(('TARIFA ENTREGA A DIRECCION USD'!E3605-'TARIFA ENTREGA A DIRECCION USD'!D3605)/'TARIFA ENTREGA A DIRECCION USD'!D3605,3)</f>
        <v>0.26100000000000001</v>
      </c>
      <c r="U3605" s="200">
        <f>TRUNC(('TARIFA ENTREGA A DIRECCION USD'!F3605-'TARIFA ENTREGA A DIRECCION USD'!D3605)/'TARIFA ENTREGA A DIRECCION USD'!D3605,3)</f>
        <v>0.437</v>
      </c>
      <c r="V3605" s="200">
        <f>TRUNC(('TARIFA ENTREGA A DIRECCION USD'!G3605-'TARIFA ENTREGA A DIRECCION USD'!D3605)/'TARIFA ENTREGA A DIRECCION USD'!D3605,3)</f>
        <v>0.97199999999999998</v>
      </c>
      <c r="X3605" s="142">
        <v>16.12</v>
      </c>
      <c r="Y3605" s="190">
        <v>3598</v>
      </c>
      <c r="Z3605" s="200">
        <v>0.55000000000000004</v>
      </c>
      <c r="AA3605" s="200">
        <v>0.13</v>
      </c>
      <c r="AB3605" s="200">
        <v>0.3</v>
      </c>
      <c r="AC3605" s="200">
        <v>0.85</v>
      </c>
      <c r="AL3605"/>
      <c r="AM3605"/>
      <c r="AN3605"/>
      <c r="AO3605"/>
      <c r="AP3605"/>
      <c r="AQ3605"/>
      <c r="AR3605"/>
      <c r="AS3605"/>
      <c r="AT3605"/>
      <c r="AU3605"/>
    </row>
    <row r="3606" spans="17:47" x14ac:dyDescent="0.2">
      <c r="Q3606" s="142">
        <f>TRUNC('TARIFA ENTREGA A DIRECCION USD'!D3607-'TARIFA ENTREGA A DIRECCION USD'!D3606,2)</f>
        <v>0.55000000000000004</v>
      </c>
      <c r="R3606" s="190">
        <v>3599</v>
      </c>
      <c r="S3606" s="200">
        <f>TRUNC((('TARIFA ENTREGA A DIRECCION USD'!C3606-'TARIFA ENTREGA A DIRECCION USD'!D3606)/'TARIFA ENTREGA A DIRECCION USD'!D3606)+1,3)</f>
        <v>0.72499999999999998</v>
      </c>
      <c r="T3606" s="200">
        <f>TRUNC(('TARIFA ENTREGA A DIRECCION USD'!E3606-'TARIFA ENTREGA A DIRECCION USD'!D3606)/'TARIFA ENTREGA A DIRECCION USD'!D3606,3)</f>
        <v>0.26100000000000001</v>
      </c>
      <c r="U3606" s="200">
        <f>TRUNC(('TARIFA ENTREGA A DIRECCION USD'!F3606-'TARIFA ENTREGA A DIRECCION USD'!D3606)/'TARIFA ENTREGA A DIRECCION USD'!D3606,3)</f>
        <v>0.437</v>
      </c>
      <c r="V3606" s="200">
        <f>TRUNC(('TARIFA ENTREGA A DIRECCION USD'!G3606-'TARIFA ENTREGA A DIRECCION USD'!D3606)/'TARIFA ENTREGA A DIRECCION USD'!D3606,3)</f>
        <v>0.97199999999999998</v>
      </c>
      <c r="X3606" s="142">
        <v>16.12</v>
      </c>
      <c r="Y3606" s="190">
        <v>3599</v>
      </c>
      <c r="Z3606" s="200">
        <v>0.55000000000000004</v>
      </c>
      <c r="AA3606" s="200">
        <v>0.13</v>
      </c>
      <c r="AB3606" s="200">
        <v>0.3</v>
      </c>
      <c r="AC3606" s="200">
        <v>0.85</v>
      </c>
      <c r="AL3606"/>
      <c r="AM3606"/>
      <c r="AN3606"/>
      <c r="AO3606"/>
      <c r="AP3606"/>
      <c r="AQ3606"/>
      <c r="AR3606"/>
      <c r="AS3606"/>
      <c r="AT3606"/>
      <c r="AU3606"/>
    </row>
    <row r="3607" spans="17:47" x14ac:dyDescent="0.2">
      <c r="Q3607" s="142">
        <f>TRUNC('TARIFA ENTREGA A DIRECCION USD'!D3608-'TARIFA ENTREGA A DIRECCION USD'!D3607,2)</f>
        <v>0.55000000000000004</v>
      </c>
      <c r="R3607" s="190">
        <v>3600</v>
      </c>
      <c r="S3607" s="200">
        <f>TRUNC((('TARIFA ENTREGA A DIRECCION USD'!C3607-'TARIFA ENTREGA A DIRECCION USD'!D3607)/'TARIFA ENTREGA A DIRECCION USD'!D3607)+1,3)</f>
        <v>0.72499999999999998</v>
      </c>
      <c r="T3607" s="200">
        <f>TRUNC(('TARIFA ENTREGA A DIRECCION USD'!E3607-'TARIFA ENTREGA A DIRECCION USD'!D3607)/'TARIFA ENTREGA A DIRECCION USD'!D3607,3)</f>
        <v>0.26100000000000001</v>
      </c>
      <c r="U3607" s="200">
        <f>TRUNC(('TARIFA ENTREGA A DIRECCION USD'!F3607-'TARIFA ENTREGA A DIRECCION USD'!D3607)/'TARIFA ENTREGA A DIRECCION USD'!D3607,3)</f>
        <v>0.437</v>
      </c>
      <c r="V3607" s="200">
        <f>TRUNC(('TARIFA ENTREGA A DIRECCION USD'!G3607-'TARIFA ENTREGA A DIRECCION USD'!D3607)/'TARIFA ENTREGA A DIRECCION USD'!D3607,3)</f>
        <v>0.97199999999999998</v>
      </c>
      <c r="X3607" s="142">
        <v>16.12</v>
      </c>
      <c r="Y3607" s="190">
        <v>3600</v>
      </c>
      <c r="Z3607" s="200">
        <v>0.55000000000000004</v>
      </c>
      <c r="AA3607" s="200">
        <v>0.13</v>
      </c>
      <c r="AB3607" s="200">
        <v>0.3</v>
      </c>
      <c r="AC3607" s="200">
        <v>0.85</v>
      </c>
      <c r="AL3607"/>
      <c r="AM3607"/>
      <c r="AN3607"/>
      <c r="AO3607"/>
      <c r="AP3607"/>
      <c r="AQ3607"/>
      <c r="AR3607"/>
      <c r="AS3607"/>
      <c r="AT3607"/>
      <c r="AU3607"/>
    </row>
    <row r="3608" spans="17:47" x14ac:dyDescent="0.2">
      <c r="Q3608" s="142">
        <f>TRUNC('TARIFA ENTREGA A DIRECCION USD'!D3609-'TARIFA ENTREGA A DIRECCION USD'!D3608,2)</f>
        <v>0.55000000000000004</v>
      </c>
      <c r="R3608" s="190">
        <v>3601</v>
      </c>
      <c r="S3608" s="200">
        <f>TRUNC((('TARIFA ENTREGA A DIRECCION USD'!C3608-'TARIFA ENTREGA A DIRECCION USD'!D3608)/'TARIFA ENTREGA A DIRECCION USD'!D3608)+1,3)</f>
        <v>0.72499999999999998</v>
      </c>
      <c r="T3608" s="200">
        <f>TRUNC(('TARIFA ENTREGA A DIRECCION USD'!E3608-'TARIFA ENTREGA A DIRECCION USD'!D3608)/'TARIFA ENTREGA A DIRECCION USD'!D3608,3)</f>
        <v>0.26100000000000001</v>
      </c>
      <c r="U3608" s="200">
        <f>TRUNC(('TARIFA ENTREGA A DIRECCION USD'!F3608-'TARIFA ENTREGA A DIRECCION USD'!D3608)/'TARIFA ENTREGA A DIRECCION USD'!D3608,3)</f>
        <v>0.437</v>
      </c>
      <c r="V3608" s="200">
        <f>TRUNC(('TARIFA ENTREGA A DIRECCION USD'!G3608-'TARIFA ENTREGA A DIRECCION USD'!D3608)/'TARIFA ENTREGA A DIRECCION USD'!D3608,3)</f>
        <v>0.97199999999999998</v>
      </c>
      <c r="X3608" s="142">
        <v>16.12</v>
      </c>
      <c r="Y3608" s="190">
        <v>3601</v>
      </c>
      <c r="Z3608" s="200">
        <v>0.55000000000000004</v>
      </c>
      <c r="AA3608" s="200">
        <v>0.13</v>
      </c>
      <c r="AB3608" s="200">
        <v>0.3</v>
      </c>
      <c r="AC3608" s="200">
        <v>0.85</v>
      </c>
      <c r="AL3608"/>
      <c r="AM3608"/>
      <c r="AN3608"/>
      <c r="AO3608"/>
      <c r="AP3608"/>
      <c r="AQ3608"/>
      <c r="AR3608"/>
      <c r="AS3608"/>
      <c r="AT3608"/>
      <c r="AU3608"/>
    </row>
    <row r="3609" spans="17:47" x14ac:dyDescent="0.2">
      <c r="Q3609" s="142">
        <f>TRUNC('TARIFA ENTREGA A DIRECCION USD'!D3610-'TARIFA ENTREGA A DIRECCION USD'!D3609,2)</f>
        <v>0.55000000000000004</v>
      </c>
      <c r="R3609" s="190">
        <v>3602</v>
      </c>
      <c r="S3609" s="200">
        <f>TRUNC((('TARIFA ENTREGA A DIRECCION USD'!C3609-'TARIFA ENTREGA A DIRECCION USD'!D3609)/'TARIFA ENTREGA A DIRECCION USD'!D3609)+1,3)</f>
        <v>0.72499999999999998</v>
      </c>
      <c r="T3609" s="200">
        <f>TRUNC(('TARIFA ENTREGA A DIRECCION USD'!E3609-'TARIFA ENTREGA A DIRECCION USD'!D3609)/'TARIFA ENTREGA A DIRECCION USD'!D3609,3)</f>
        <v>0.26100000000000001</v>
      </c>
      <c r="U3609" s="200">
        <f>TRUNC(('TARIFA ENTREGA A DIRECCION USD'!F3609-'TARIFA ENTREGA A DIRECCION USD'!D3609)/'TARIFA ENTREGA A DIRECCION USD'!D3609,3)</f>
        <v>0.437</v>
      </c>
      <c r="V3609" s="200">
        <f>TRUNC(('TARIFA ENTREGA A DIRECCION USD'!G3609-'TARIFA ENTREGA A DIRECCION USD'!D3609)/'TARIFA ENTREGA A DIRECCION USD'!D3609,3)</f>
        <v>0.97199999999999998</v>
      </c>
      <c r="X3609" s="142">
        <v>16.12</v>
      </c>
      <c r="Y3609" s="190">
        <v>3602</v>
      </c>
      <c r="Z3609" s="200">
        <v>0.55000000000000004</v>
      </c>
      <c r="AA3609" s="200">
        <v>0.13</v>
      </c>
      <c r="AB3609" s="200">
        <v>0.3</v>
      </c>
      <c r="AC3609" s="200">
        <v>0.85</v>
      </c>
      <c r="AL3609"/>
      <c r="AM3609"/>
      <c r="AN3609"/>
      <c r="AO3609"/>
      <c r="AP3609"/>
      <c r="AQ3609"/>
      <c r="AR3609"/>
      <c r="AS3609"/>
      <c r="AT3609"/>
      <c r="AU3609"/>
    </row>
    <row r="3610" spans="17:47" x14ac:dyDescent="0.2">
      <c r="Q3610" s="142">
        <f>TRUNC('TARIFA ENTREGA A DIRECCION USD'!D3611-'TARIFA ENTREGA A DIRECCION USD'!D3610,2)</f>
        <v>0.55000000000000004</v>
      </c>
      <c r="R3610" s="190">
        <v>3603</v>
      </c>
      <c r="S3610" s="200">
        <f>TRUNC((('TARIFA ENTREGA A DIRECCION USD'!C3610-'TARIFA ENTREGA A DIRECCION USD'!D3610)/'TARIFA ENTREGA A DIRECCION USD'!D3610)+1,3)</f>
        <v>0.72499999999999998</v>
      </c>
      <c r="T3610" s="200">
        <f>TRUNC(('TARIFA ENTREGA A DIRECCION USD'!E3610-'TARIFA ENTREGA A DIRECCION USD'!D3610)/'TARIFA ENTREGA A DIRECCION USD'!D3610,3)</f>
        <v>0.26100000000000001</v>
      </c>
      <c r="U3610" s="200">
        <f>TRUNC(('TARIFA ENTREGA A DIRECCION USD'!F3610-'TARIFA ENTREGA A DIRECCION USD'!D3610)/'TARIFA ENTREGA A DIRECCION USD'!D3610,3)</f>
        <v>0.437</v>
      </c>
      <c r="V3610" s="200">
        <f>TRUNC(('TARIFA ENTREGA A DIRECCION USD'!G3610-'TARIFA ENTREGA A DIRECCION USD'!D3610)/'TARIFA ENTREGA A DIRECCION USD'!D3610,3)</f>
        <v>0.97199999999999998</v>
      </c>
      <c r="X3610" s="142">
        <v>16.12</v>
      </c>
      <c r="Y3610" s="190">
        <v>3603</v>
      </c>
      <c r="Z3610" s="200">
        <v>0.55000000000000004</v>
      </c>
      <c r="AA3610" s="200">
        <v>0.13</v>
      </c>
      <c r="AB3610" s="200">
        <v>0.3</v>
      </c>
      <c r="AC3610" s="200">
        <v>0.85</v>
      </c>
      <c r="AL3610"/>
      <c r="AM3610"/>
      <c r="AN3610"/>
      <c r="AO3610"/>
      <c r="AP3610"/>
      <c r="AQ3610"/>
      <c r="AR3610"/>
      <c r="AS3610"/>
      <c r="AT3610"/>
      <c r="AU3610"/>
    </row>
    <row r="3611" spans="17:47" x14ac:dyDescent="0.2">
      <c r="Q3611" s="142">
        <f>TRUNC('TARIFA ENTREGA A DIRECCION USD'!D3612-'TARIFA ENTREGA A DIRECCION USD'!D3611,2)</f>
        <v>0.55000000000000004</v>
      </c>
      <c r="R3611" s="190">
        <v>3604</v>
      </c>
      <c r="S3611" s="200">
        <f>TRUNC((('TARIFA ENTREGA A DIRECCION USD'!C3611-'TARIFA ENTREGA A DIRECCION USD'!D3611)/'TARIFA ENTREGA A DIRECCION USD'!D3611)+1,3)</f>
        <v>0.72499999999999998</v>
      </c>
      <c r="T3611" s="200">
        <f>TRUNC(('TARIFA ENTREGA A DIRECCION USD'!E3611-'TARIFA ENTREGA A DIRECCION USD'!D3611)/'TARIFA ENTREGA A DIRECCION USD'!D3611,3)</f>
        <v>0.26100000000000001</v>
      </c>
      <c r="U3611" s="200">
        <f>TRUNC(('TARIFA ENTREGA A DIRECCION USD'!F3611-'TARIFA ENTREGA A DIRECCION USD'!D3611)/'TARIFA ENTREGA A DIRECCION USD'!D3611,3)</f>
        <v>0.437</v>
      </c>
      <c r="V3611" s="200">
        <f>TRUNC(('TARIFA ENTREGA A DIRECCION USD'!G3611-'TARIFA ENTREGA A DIRECCION USD'!D3611)/'TARIFA ENTREGA A DIRECCION USD'!D3611,3)</f>
        <v>0.97199999999999998</v>
      </c>
      <c r="X3611" s="142">
        <v>16.12</v>
      </c>
      <c r="Y3611" s="190">
        <v>3604</v>
      </c>
      <c r="Z3611" s="200">
        <v>0.55000000000000004</v>
      </c>
      <c r="AA3611" s="200">
        <v>0.13</v>
      </c>
      <c r="AB3611" s="200">
        <v>0.3</v>
      </c>
      <c r="AC3611" s="200">
        <v>0.85</v>
      </c>
      <c r="AL3611"/>
      <c r="AM3611"/>
      <c r="AN3611"/>
      <c r="AO3611"/>
      <c r="AP3611"/>
      <c r="AQ3611"/>
      <c r="AR3611"/>
      <c r="AS3611"/>
      <c r="AT3611"/>
      <c r="AU3611"/>
    </row>
    <row r="3612" spans="17:47" x14ac:dyDescent="0.2">
      <c r="Q3612" s="142">
        <f>TRUNC('TARIFA ENTREGA A DIRECCION USD'!D3613-'TARIFA ENTREGA A DIRECCION USD'!D3612,2)</f>
        <v>0.55000000000000004</v>
      </c>
      <c r="R3612" s="190">
        <v>3605</v>
      </c>
      <c r="S3612" s="200">
        <f>TRUNC((('TARIFA ENTREGA A DIRECCION USD'!C3612-'TARIFA ENTREGA A DIRECCION USD'!D3612)/'TARIFA ENTREGA A DIRECCION USD'!D3612)+1,3)</f>
        <v>0.72499999999999998</v>
      </c>
      <c r="T3612" s="200">
        <f>TRUNC(('TARIFA ENTREGA A DIRECCION USD'!E3612-'TARIFA ENTREGA A DIRECCION USD'!D3612)/'TARIFA ENTREGA A DIRECCION USD'!D3612,3)</f>
        <v>0.26100000000000001</v>
      </c>
      <c r="U3612" s="200">
        <f>TRUNC(('TARIFA ENTREGA A DIRECCION USD'!F3612-'TARIFA ENTREGA A DIRECCION USD'!D3612)/'TARIFA ENTREGA A DIRECCION USD'!D3612,3)</f>
        <v>0.437</v>
      </c>
      <c r="V3612" s="200">
        <f>TRUNC(('TARIFA ENTREGA A DIRECCION USD'!G3612-'TARIFA ENTREGA A DIRECCION USD'!D3612)/'TARIFA ENTREGA A DIRECCION USD'!D3612,3)</f>
        <v>0.97199999999999998</v>
      </c>
      <c r="X3612" s="142">
        <v>16.12</v>
      </c>
      <c r="Y3612" s="190">
        <v>3605</v>
      </c>
      <c r="Z3612" s="200">
        <v>0.55000000000000004</v>
      </c>
      <c r="AA3612" s="200">
        <v>0.13</v>
      </c>
      <c r="AB3612" s="200">
        <v>0.3</v>
      </c>
      <c r="AC3612" s="200">
        <v>0.85</v>
      </c>
      <c r="AL3612"/>
      <c r="AM3612"/>
      <c r="AN3612"/>
      <c r="AO3612"/>
      <c r="AP3612"/>
      <c r="AQ3612"/>
      <c r="AR3612"/>
      <c r="AS3612"/>
      <c r="AT3612"/>
      <c r="AU3612"/>
    </row>
    <row r="3613" spans="17:47" x14ac:dyDescent="0.2">
      <c r="Q3613" s="142">
        <f>TRUNC('TARIFA ENTREGA A DIRECCION USD'!D3614-'TARIFA ENTREGA A DIRECCION USD'!D3613,2)</f>
        <v>0.55000000000000004</v>
      </c>
      <c r="R3613" s="190">
        <v>3606</v>
      </c>
      <c r="S3613" s="200">
        <f>TRUNC((('TARIFA ENTREGA A DIRECCION USD'!C3613-'TARIFA ENTREGA A DIRECCION USD'!D3613)/'TARIFA ENTREGA A DIRECCION USD'!D3613)+1,3)</f>
        <v>0.72499999999999998</v>
      </c>
      <c r="T3613" s="200">
        <f>TRUNC(('TARIFA ENTREGA A DIRECCION USD'!E3613-'TARIFA ENTREGA A DIRECCION USD'!D3613)/'TARIFA ENTREGA A DIRECCION USD'!D3613,3)</f>
        <v>0.26100000000000001</v>
      </c>
      <c r="U3613" s="200">
        <f>TRUNC(('TARIFA ENTREGA A DIRECCION USD'!F3613-'TARIFA ENTREGA A DIRECCION USD'!D3613)/'TARIFA ENTREGA A DIRECCION USD'!D3613,3)</f>
        <v>0.437</v>
      </c>
      <c r="V3613" s="200">
        <f>TRUNC(('TARIFA ENTREGA A DIRECCION USD'!G3613-'TARIFA ENTREGA A DIRECCION USD'!D3613)/'TARIFA ENTREGA A DIRECCION USD'!D3613,3)</f>
        <v>0.97199999999999998</v>
      </c>
      <c r="X3613" s="142">
        <v>16.12</v>
      </c>
      <c r="Y3613" s="190">
        <v>3606</v>
      </c>
      <c r="Z3613" s="200">
        <v>0.55000000000000004</v>
      </c>
      <c r="AA3613" s="200">
        <v>0.13</v>
      </c>
      <c r="AB3613" s="200">
        <v>0.3</v>
      </c>
      <c r="AC3613" s="200">
        <v>0.85</v>
      </c>
      <c r="AL3613"/>
      <c r="AM3613"/>
      <c r="AN3613"/>
      <c r="AO3613"/>
      <c r="AP3613"/>
      <c r="AQ3613"/>
      <c r="AR3613"/>
      <c r="AS3613"/>
      <c r="AT3613"/>
      <c r="AU3613"/>
    </row>
    <row r="3614" spans="17:47" x14ac:dyDescent="0.2">
      <c r="Q3614" s="142">
        <f>TRUNC('TARIFA ENTREGA A DIRECCION USD'!D3615-'TARIFA ENTREGA A DIRECCION USD'!D3614,2)</f>
        <v>0.55000000000000004</v>
      </c>
      <c r="R3614" s="190">
        <v>3607</v>
      </c>
      <c r="S3614" s="200">
        <f>TRUNC((('TARIFA ENTREGA A DIRECCION USD'!C3614-'TARIFA ENTREGA A DIRECCION USD'!D3614)/'TARIFA ENTREGA A DIRECCION USD'!D3614)+1,3)</f>
        <v>0.72499999999999998</v>
      </c>
      <c r="T3614" s="200">
        <f>TRUNC(('TARIFA ENTREGA A DIRECCION USD'!E3614-'TARIFA ENTREGA A DIRECCION USD'!D3614)/'TARIFA ENTREGA A DIRECCION USD'!D3614,3)</f>
        <v>0.26100000000000001</v>
      </c>
      <c r="U3614" s="200">
        <f>TRUNC(('TARIFA ENTREGA A DIRECCION USD'!F3614-'TARIFA ENTREGA A DIRECCION USD'!D3614)/'TARIFA ENTREGA A DIRECCION USD'!D3614,3)</f>
        <v>0.437</v>
      </c>
      <c r="V3614" s="200">
        <f>TRUNC(('TARIFA ENTREGA A DIRECCION USD'!G3614-'TARIFA ENTREGA A DIRECCION USD'!D3614)/'TARIFA ENTREGA A DIRECCION USD'!D3614,3)</f>
        <v>0.97199999999999998</v>
      </c>
      <c r="X3614" s="142">
        <v>16.12</v>
      </c>
      <c r="Y3614" s="190">
        <v>3607</v>
      </c>
      <c r="Z3614" s="200">
        <v>0.55000000000000004</v>
      </c>
      <c r="AA3614" s="200">
        <v>0.13</v>
      </c>
      <c r="AB3614" s="200">
        <v>0.3</v>
      </c>
      <c r="AC3614" s="200">
        <v>0.85</v>
      </c>
      <c r="AL3614"/>
      <c r="AM3614"/>
      <c r="AN3614"/>
      <c r="AO3614"/>
      <c r="AP3614"/>
      <c r="AQ3614"/>
      <c r="AR3614"/>
      <c r="AS3614"/>
      <c r="AT3614"/>
      <c r="AU3614"/>
    </row>
    <row r="3615" spans="17:47" x14ac:dyDescent="0.2">
      <c r="Q3615" s="142">
        <f>TRUNC('TARIFA ENTREGA A DIRECCION USD'!D3616-'TARIFA ENTREGA A DIRECCION USD'!D3615,2)</f>
        <v>0.55000000000000004</v>
      </c>
      <c r="R3615" s="190">
        <v>3608</v>
      </c>
      <c r="S3615" s="200">
        <f>TRUNC((('TARIFA ENTREGA A DIRECCION USD'!C3615-'TARIFA ENTREGA A DIRECCION USD'!D3615)/'TARIFA ENTREGA A DIRECCION USD'!D3615)+1,3)</f>
        <v>0.72499999999999998</v>
      </c>
      <c r="T3615" s="200">
        <f>TRUNC(('TARIFA ENTREGA A DIRECCION USD'!E3615-'TARIFA ENTREGA A DIRECCION USD'!D3615)/'TARIFA ENTREGA A DIRECCION USD'!D3615,3)</f>
        <v>0.26100000000000001</v>
      </c>
      <c r="U3615" s="200">
        <f>TRUNC(('TARIFA ENTREGA A DIRECCION USD'!F3615-'TARIFA ENTREGA A DIRECCION USD'!D3615)/'TARIFA ENTREGA A DIRECCION USD'!D3615,3)</f>
        <v>0.437</v>
      </c>
      <c r="V3615" s="200">
        <f>TRUNC(('TARIFA ENTREGA A DIRECCION USD'!G3615-'TARIFA ENTREGA A DIRECCION USD'!D3615)/'TARIFA ENTREGA A DIRECCION USD'!D3615,3)</f>
        <v>0.97199999999999998</v>
      </c>
      <c r="X3615" s="142">
        <v>16.12</v>
      </c>
      <c r="Y3615" s="190">
        <v>3608</v>
      </c>
      <c r="Z3615" s="200">
        <v>0.55000000000000004</v>
      </c>
      <c r="AA3615" s="200">
        <v>0.13</v>
      </c>
      <c r="AB3615" s="200">
        <v>0.3</v>
      </c>
      <c r="AC3615" s="200">
        <v>0.85</v>
      </c>
      <c r="AL3615"/>
      <c r="AM3615"/>
      <c r="AN3615"/>
      <c r="AO3615"/>
      <c r="AP3615"/>
      <c r="AQ3615"/>
      <c r="AR3615"/>
      <c r="AS3615"/>
      <c r="AT3615"/>
      <c r="AU3615"/>
    </row>
    <row r="3616" spans="17:47" x14ac:dyDescent="0.2">
      <c r="Q3616" s="142">
        <f>TRUNC('TARIFA ENTREGA A DIRECCION USD'!D3617-'TARIFA ENTREGA A DIRECCION USD'!D3616,2)</f>
        <v>0.55000000000000004</v>
      </c>
      <c r="R3616" s="190">
        <v>3609</v>
      </c>
      <c r="S3616" s="200">
        <f>TRUNC((('TARIFA ENTREGA A DIRECCION USD'!C3616-'TARIFA ENTREGA A DIRECCION USD'!D3616)/'TARIFA ENTREGA A DIRECCION USD'!D3616)+1,3)</f>
        <v>0.72499999999999998</v>
      </c>
      <c r="T3616" s="200">
        <f>TRUNC(('TARIFA ENTREGA A DIRECCION USD'!E3616-'TARIFA ENTREGA A DIRECCION USD'!D3616)/'TARIFA ENTREGA A DIRECCION USD'!D3616,3)</f>
        <v>0.26100000000000001</v>
      </c>
      <c r="U3616" s="200">
        <f>TRUNC(('TARIFA ENTREGA A DIRECCION USD'!F3616-'TARIFA ENTREGA A DIRECCION USD'!D3616)/'TARIFA ENTREGA A DIRECCION USD'!D3616,3)</f>
        <v>0.438</v>
      </c>
      <c r="V3616" s="200">
        <f>TRUNC(('TARIFA ENTREGA A DIRECCION USD'!G3616-'TARIFA ENTREGA A DIRECCION USD'!D3616)/'TARIFA ENTREGA A DIRECCION USD'!D3616,3)</f>
        <v>0.97199999999999998</v>
      </c>
      <c r="X3616" s="142">
        <v>16.12</v>
      </c>
      <c r="Y3616" s="190">
        <v>3609</v>
      </c>
      <c r="Z3616" s="200">
        <v>0.55000000000000004</v>
      </c>
      <c r="AA3616" s="200">
        <v>0.13</v>
      </c>
      <c r="AB3616" s="200">
        <v>0.3</v>
      </c>
      <c r="AC3616" s="200">
        <v>0.85</v>
      </c>
      <c r="AL3616"/>
      <c r="AM3616"/>
      <c r="AN3616"/>
      <c r="AO3616"/>
      <c r="AP3616"/>
      <c r="AQ3616"/>
      <c r="AR3616"/>
      <c r="AS3616"/>
      <c r="AT3616"/>
      <c r="AU3616"/>
    </row>
    <row r="3617" spans="17:47" x14ac:dyDescent="0.2">
      <c r="Q3617" s="142">
        <f>TRUNC('TARIFA ENTREGA A DIRECCION USD'!D3618-'TARIFA ENTREGA A DIRECCION USD'!D3617,2)</f>
        <v>0.55000000000000004</v>
      </c>
      <c r="R3617" s="190">
        <v>3610</v>
      </c>
      <c r="S3617" s="200">
        <f>TRUNC((('TARIFA ENTREGA A DIRECCION USD'!C3617-'TARIFA ENTREGA A DIRECCION USD'!D3617)/'TARIFA ENTREGA A DIRECCION USD'!D3617)+1,3)</f>
        <v>0.72499999999999998</v>
      </c>
      <c r="T3617" s="200">
        <f>TRUNC(('TARIFA ENTREGA A DIRECCION USD'!E3617-'TARIFA ENTREGA A DIRECCION USD'!D3617)/'TARIFA ENTREGA A DIRECCION USD'!D3617,3)</f>
        <v>0.26100000000000001</v>
      </c>
      <c r="U3617" s="200">
        <f>TRUNC(('TARIFA ENTREGA A DIRECCION USD'!F3617-'TARIFA ENTREGA A DIRECCION USD'!D3617)/'TARIFA ENTREGA A DIRECCION USD'!D3617,3)</f>
        <v>0.438</v>
      </c>
      <c r="V3617" s="200">
        <f>TRUNC(('TARIFA ENTREGA A DIRECCION USD'!G3617-'TARIFA ENTREGA A DIRECCION USD'!D3617)/'TARIFA ENTREGA A DIRECCION USD'!D3617,3)</f>
        <v>0.97199999999999998</v>
      </c>
      <c r="X3617" s="142">
        <v>16.12</v>
      </c>
      <c r="Y3617" s="190">
        <v>3610</v>
      </c>
      <c r="Z3617" s="200">
        <v>0.55000000000000004</v>
      </c>
      <c r="AA3617" s="200">
        <v>0.13</v>
      </c>
      <c r="AB3617" s="200">
        <v>0.3</v>
      </c>
      <c r="AC3617" s="200">
        <v>0.85</v>
      </c>
      <c r="AL3617"/>
      <c r="AM3617"/>
      <c r="AN3617"/>
      <c r="AO3617"/>
      <c r="AP3617"/>
      <c r="AQ3617"/>
      <c r="AR3617"/>
      <c r="AS3617"/>
      <c r="AT3617"/>
      <c r="AU3617"/>
    </row>
    <row r="3618" spans="17:47" x14ac:dyDescent="0.2">
      <c r="Q3618" s="142">
        <f>TRUNC('TARIFA ENTREGA A DIRECCION USD'!D3619-'TARIFA ENTREGA A DIRECCION USD'!D3618,2)</f>
        <v>0.55000000000000004</v>
      </c>
      <c r="R3618" s="190">
        <v>3611</v>
      </c>
      <c r="S3618" s="200">
        <f>TRUNC((('TARIFA ENTREGA A DIRECCION USD'!C3618-'TARIFA ENTREGA A DIRECCION USD'!D3618)/'TARIFA ENTREGA A DIRECCION USD'!D3618)+1,3)</f>
        <v>0.72499999999999998</v>
      </c>
      <c r="T3618" s="200">
        <f>TRUNC(('TARIFA ENTREGA A DIRECCION USD'!E3618-'TARIFA ENTREGA A DIRECCION USD'!D3618)/'TARIFA ENTREGA A DIRECCION USD'!D3618,3)</f>
        <v>0.26100000000000001</v>
      </c>
      <c r="U3618" s="200">
        <f>TRUNC(('TARIFA ENTREGA A DIRECCION USD'!F3618-'TARIFA ENTREGA A DIRECCION USD'!D3618)/'TARIFA ENTREGA A DIRECCION USD'!D3618,3)</f>
        <v>0.438</v>
      </c>
      <c r="V3618" s="200">
        <f>TRUNC(('TARIFA ENTREGA A DIRECCION USD'!G3618-'TARIFA ENTREGA A DIRECCION USD'!D3618)/'TARIFA ENTREGA A DIRECCION USD'!D3618,3)</f>
        <v>0.97199999999999998</v>
      </c>
      <c r="X3618" s="142">
        <v>16.12</v>
      </c>
      <c r="Y3618" s="190">
        <v>3611</v>
      </c>
      <c r="Z3618" s="200">
        <v>0.55000000000000004</v>
      </c>
      <c r="AA3618" s="200">
        <v>0.13</v>
      </c>
      <c r="AB3618" s="200">
        <v>0.3</v>
      </c>
      <c r="AC3618" s="200">
        <v>0.85</v>
      </c>
      <c r="AL3618"/>
      <c r="AM3618"/>
      <c r="AN3618"/>
      <c r="AO3618"/>
      <c r="AP3618"/>
      <c r="AQ3618"/>
      <c r="AR3618"/>
      <c r="AS3618"/>
      <c r="AT3618"/>
      <c r="AU3618"/>
    </row>
    <row r="3619" spans="17:47" x14ac:dyDescent="0.2">
      <c r="Q3619" s="142">
        <f>TRUNC('TARIFA ENTREGA A DIRECCION USD'!D3620-'TARIFA ENTREGA A DIRECCION USD'!D3619,2)</f>
        <v>0.55000000000000004</v>
      </c>
      <c r="R3619" s="190">
        <v>3612</v>
      </c>
      <c r="S3619" s="200">
        <f>TRUNC((('TARIFA ENTREGA A DIRECCION USD'!C3619-'TARIFA ENTREGA A DIRECCION USD'!D3619)/'TARIFA ENTREGA A DIRECCION USD'!D3619)+1,3)</f>
        <v>0.72499999999999998</v>
      </c>
      <c r="T3619" s="200">
        <f>TRUNC(('TARIFA ENTREGA A DIRECCION USD'!E3619-'TARIFA ENTREGA A DIRECCION USD'!D3619)/'TARIFA ENTREGA A DIRECCION USD'!D3619,3)</f>
        <v>0.26100000000000001</v>
      </c>
      <c r="U3619" s="200">
        <f>TRUNC(('TARIFA ENTREGA A DIRECCION USD'!F3619-'TARIFA ENTREGA A DIRECCION USD'!D3619)/'TARIFA ENTREGA A DIRECCION USD'!D3619,3)</f>
        <v>0.438</v>
      </c>
      <c r="V3619" s="200">
        <f>TRUNC(('TARIFA ENTREGA A DIRECCION USD'!G3619-'TARIFA ENTREGA A DIRECCION USD'!D3619)/'TARIFA ENTREGA A DIRECCION USD'!D3619,3)</f>
        <v>0.97199999999999998</v>
      </c>
      <c r="X3619" s="142">
        <v>16.12</v>
      </c>
      <c r="Y3619" s="190">
        <v>3612</v>
      </c>
      <c r="Z3619" s="200">
        <v>0.55000000000000004</v>
      </c>
      <c r="AA3619" s="200">
        <v>0.13</v>
      </c>
      <c r="AB3619" s="200">
        <v>0.3</v>
      </c>
      <c r="AC3619" s="200">
        <v>0.85</v>
      </c>
      <c r="AL3619"/>
      <c r="AM3619"/>
      <c r="AN3619"/>
      <c r="AO3619"/>
      <c r="AP3619"/>
      <c r="AQ3619"/>
      <c r="AR3619"/>
      <c r="AS3619"/>
      <c r="AT3619"/>
      <c r="AU3619"/>
    </row>
    <row r="3620" spans="17:47" x14ac:dyDescent="0.2">
      <c r="Q3620" s="142">
        <f>TRUNC('TARIFA ENTREGA A DIRECCION USD'!D3621-'TARIFA ENTREGA A DIRECCION USD'!D3620,2)</f>
        <v>0.55000000000000004</v>
      </c>
      <c r="R3620" s="190">
        <v>3613</v>
      </c>
      <c r="S3620" s="200">
        <f>TRUNC((('TARIFA ENTREGA A DIRECCION USD'!C3620-'TARIFA ENTREGA A DIRECCION USD'!D3620)/'TARIFA ENTREGA A DIRECCION USD'!D3620)+1,3)</f>
        <v>0.72499999999999998</v>
      </c>
      <c r="T3620" s="200">
        <f>TRUNC(('TARIFA ENTREGA A DIRECCION USD'!E3620-'TARIFA ENTREGA A DIRECCION USD'!D3620)/'TARIFA ENTREGA A DIRECCION USD'!D3620,3)</f>
        <v>0.26100000000000001</v>
      </c>
      <c r="U3620" s="200">
        <f>TRUNC(('TARIFA ENTREGA A DIRECCION USD'!F3620-'TARIFA ENTREGA A DIRECCION USD'!D3620)/'TARIFA ENTREGA A DIRECCION USD'!D3620,3)</f>
        <v>0.438</v>
      </c>
      <c r="V3620" s="200">
        <f>TRUNC(('TARIFA ENTREGA A DIRECCION USD'!G3620-'TARIFA ENTREGA A DIRECCION USD'!D3620)/'TARIFA ENTREGA A DIRECCION USD'!D3620,3)</f>
        <v>0.97199999999999998</v>
      </c>
      <c r="X3620" s="142">
        <v>16.12</v>
      </c>
      <c r="Y3620" s="190">
        <v>3613</v>
      </c>
      <c r="Z3620" s="200">
        <v>0.55000000000000004</v>
      </c>
      <c r="AA3620" s="200">
        <v>0.13</v>
      </c>
      <c r="AB3620" s="200">
        <v>0.3</v>
      </c>
      <c r="AC3620" s="200">
        <v>0.85</v>
      </c>
      <c r="AL3620"/>
      <c r="AM3620"/>
      <c r="AN3620"/>
      <c r="AO3620"/>
      <c r="AP3620"/>
      <c r="AQ3620"/>
      <c r="AR3620"/>
      <c r="AS3620"/>
      <c r="AT3620"/>
      <c r="AU3620"/>
    </row>
    <row r="3621" spans="17:47" x14ac:dyDescent="0.2">
      <c r="Q3621" s="142">
        <f>TRUNC('TARIFA ENTREGA A DIRECCION USD'!D3622-'TARIFA ENTREGA A DIRECCION USD'!D3621,2)</f>
        <v>0.55000000000000004</v>
      </c>
      <c r="R3621" s="190">
        <v>3614</v>
      </c>
      <c r="S3621" s="200">
        <f>TRUNC((('TARIFA ENTREGA A DIRECCION USD'!C3621-'TARIFA ENTREGA A DIRECCION USD'!D3621)/'TARIFA ENTREGA A DIRECCION USD'!D3621)+1,3)</f>
        <v>0.72499999999999998</v>
      </c>
      <c r="T3621" s="200">
        <f>TRUNC(('TARIFA ENTREGA A DIRECCION USD'!E3621-'TARIFA ENTREGA A DIRECCION USD'!D3621)/'TARIFA ENTREGA A DIRECCION USD'!D3621,3)</f>
        <v>0.26100000000000001</v>
      </c>
      <c r="U3621" s="200">
        <f>TRUNC(('TARIFA ENTREGA A DIRECCION USD'!F3621-'TARIFA ENTREGA A DIRECCION USD'!D3621)/'TARIFA ENTREGA A DIRECCION USD'!D3621,3)</f>
        <v>0.438</v>
      </c>
      <c r="V3621" s="200">
        <f>TRUNC(('TARIFA ENTREGA A DIRECCION USD'!G3621-'TARIFA ENTREGA A DIRECCION USD'!D3621)/'TARIFA ENTREGA A DIRECCION USD'!D3621,3)</f>
        <v>0.97199999999999998</v>
      </c>
      <c r="X3621" s="142">
        <v>16.12</v>
      </c>
      <c r="Y3621" s="190">
        <v>3614</v>
      </c>
      <c r="Z3621" s="200">
        <v>0.55000000000000004</v>
      </c>
      <c r="AA3621" s="200">
        <v>0.13</v>
      </c>
      <c r="AB3621" s="200">
        <v>0.3</v>
      </c>
      <c r="AC3621" s="200">
        <v>0.85</v>
      </c>
      <c r="AL3621"/>
      <c r="AM3621"/>
      <c r="AN3621"/>
      <c r="AO3621"/>
      <c r="AP3621"/>
      <c r="AQ3621"/>
      <c r="AR3621"/>
      <c r="AS3621"/>
      <c r="AT3621"/>
      <c r="AU3621"/>
    </row>
    <row r="3622" spans="17:47" x14ac:dyDescent="0.2">
      <c r="Q3622" s="142">
        <f>TRUNC('TARIFA ENTREGA A DIRECCION USD'!D3623-'TARIFA ENTREGA A DIRECCION USD'!D3622,2)</f>
        <v>0.55000000000000004</v>
      </c>
      <c r="R3622" s="190">
        <v>3615</v>
      </c>
      <c r="S3622" s="200">
        <f>TRUNC((('TARIFA ENTREGA A DIRECCION USD'!C3622-'TARIFA ENTREGA A DIRECCION USD'!D3622)/'TARIFA ENTREGA A DIRECCION USD'!D3622)+1,3)</f>
        <v>0.72499999999999998</v>
      </c>
      <c r="T3622" s="200">
        <f>TRUNC(('TARIFA ENTREGA A DIRECCION USD'!E3622-'TARIFA ENTREGA A DIRECCION USD'!D3622)/'TARIFA ENTREGA A DIRECCION USD'!D3622,3)</f>
        <v>0.26100000000000001</v>
      </c>
      <c r="U3622" s="200">
        <f>TRUNC(('TARIFA ENTREGA A DIRECCION USD'!F3622-'TARIFA ENTREGA A DIRECCION USD'!D3622)/'TARIFA ENTREGA A DIRECCION USD'!D3622,3)</f>
        <v>0.438</v>
      </c>
      <c r="V3622" s="200">
        <f>TRUNC(('TARIFA ENTREGA A DIRECCION USD'!G3622-'TARIFA ENTREGA A DIRECCION USD'!D3622)/'TARIFA ENTREGA A DIRECCION USD'!D3622,3)</f>
        <v>0.97199999999999998</v>
      </c>
      <c r="X3622" s="142">
        <v>16.12</v>
      </c>
      <c r="Y3622" s="190">
        <v>3615</v>
      </c>
      <c r="Z3622" s="200">
        <v>0.55000000000000004</v>
      </c>
      <c r="AA3622" s="200">
        <v>0.13</v>
      </c>
      <c r="AB3622" s="200">
        <v>0.3</v>
      </c>
      <c r="AC3622" s="200">
        <v>0.85</v>
      </c>
      <c r="AL3622"/>
      <c r="AM3622"/>
      <c r="AN3622"/>
      <c r="AO3622"/>
      <c r="AP3622"/>
      <c r="AQ3622"/>
      <c r="AR3622"/>
      <c r="AS3622"/>
      <c r="AT3622"/>
      <c r="AU3622"/>
    </row>
    <row r="3623" spans="17:47" x14ac:dyDescent="0.2">
      <c r="Q3623" s="142">
        <f>TRUNC('TARIFA ENTREGA A DIRECCION USD'!D3624-'TARIFA ENTREGA A DIRECCION USD'!D3623,2)</f>
        <v>0.55000000000000004</v>
      </c>
      <c r="R3623" s="190">
        <v>3616</v>
      </c>
      <c r="S3623" s="200">
        <f>TRUNC((('TARIFA ENTREGA A DIRECCION USD'!C3623-'TARIFA ENTREGA A DIRECCION USD'!D3623)/'TARIFA ENTREGA A DIRECCION USD'!D3623)+1,3)</f>
        <v>0.72499999999999998</v>
      </c>
      <c r="T3623" s="200">
        <f>TRUNC(('TARIFA ENTREGA A DIRECCION USD'!E3623-'TARIFA ENTREGA A DIRECCION USD'!D3623)/'TARIFA ENTREGA A DIRECCION USD'!D3623,3)</f>
        <v>0.26100000000000001</v>
      </c>
      <c r="U3623" s="200">
        <f>TRUNC(('TARIFA ENTREGA A DIRECCION USD'!F3623-'TARIFA ENTREGA A DIRECCION USD'!D3623)/'TARIFA ENTREGA A DIRECCION USD'!D3623,3)</f>
        <v>0.438</v>
      </c>
      <c r="V3623" s="200">
        <f>TRUNC(('TARIFA ENTREGA A DIRECCION USD'!G3623-'TARIFA ENTREGA A DIRECCION USD'!D3623)/'TARIFA ENTREGA A DIRECCION USD'!D3623,3)</f>
        <v>0.97199999999999998</v>
      </c>
      <c r="X3623" s="142">
        <v>16.12</v>
      </c>
      <c r="Y3623" s="190">
        <v>3616</v>
      </c>
      <c r="Z3623" s="200">
        <v>0.55000000000000004</v>
      </c>
      <c r="AA3623" s="200">
        <v>0.13</v>
      </c>
      <c r="AB3623" s="200">
        <v>0.3</v>
      </c>
      <c r="AC3623" s="200">
        <v>0.85</v>
      </c>
      <c r="AL3623"/>
      <c r="AM3623"/>
      <c r="AN3623"/>
      <c r="AO3623"/>
      <c r="AP3623"/>
      <c r="AQ3623"/>
      <c r="AR3623"/>
      <c r="AS3623"/>
      <c r="AT3623"/>
      <c r="AU3623"/>
    </row>
    <row r="3624" spans="17:47" x14ac:dyDescent="0.2">
      <c r="Q3624" s="142">
        <f>TRUNC('TARIFA ENTREGA A DIRECCION USD'!D3625-'TARIFA ENTREGA A DIRECCION USD'!D3624,2)</f>
        <v>0.55000000000000004</v>
      </c>
      <c r="R3624" s="190">
        <v>3617</v>
      </c>
      <c r="S3624" s="200">
        <f>TRUNC((('TARIFA ENTREGA A DIRECCION USD'!C3624-'TARIFA ENTREGA A DIRECCION USD'!D3624)/'TARIFA ENTREGA A DIRECCION USD'!D3624)+1,3)</f>
        <v>0.72499999999999998</v>
      </c>
      <c r="T3624" s="200">
        <f>TRUNC(('TARIFA ENTREGA A DIRECCION USD'!E3624-'TARIFA ENTREGA A DIRECCION USD'!D3624)/'TARIFA ENTREGA A DIRECCION USD'!D3624,3)</f>
        <v>0.26100000000000001</v>
      </c>
      <c r="U3624" s="200">
        <f>TRUNC(('TARIFA ENTREGA A DIRECCION USD'!F3624-'TARIFA ENTREGA A DIRECCION USD'!D3624)/'TARIFA ENTREGA A DIRECCION USD'!D3624,3)</f>
        <v>0.438</v>
      </c>
      <c r="V3624" s="200">
        <f>TRUNC(('TARIFA ENTREGA A DIRECCION USD'!G3624-'TARIFA ENTREGA A DIRECCION USD'!D3624)/'TARIFA ENTREGA A DIRECCION USD'!D3624,3)</f>
        <v>0.97199999999999998</v>
      </c>
      <c r="X3624" s="142">
        <v>16.12</v>
      </c>
      <c r="Y3624" s="190">
        <v>3617</v>
      </c>
      <c r="Z3624" s="200">
        <v>0.55000000000000004</v>
      </c>
      <c r="AA3624" s="200">
        <v>0.13</v>
      </c>
      <c r="AB3624" s="200">
        <v>0.3</v>
      </c>
      <c r="AC3624" s="200">
        <v>0.85</v>
      </c>
      <c r="AL3624"/>
      <c r="AM3624"/>
      <c r="AN3624"/>
      <c r="AO3624"/>
      <c r="AP3624"/>
      <c r="AQ3624"/>
      <c r="AR3624"/>
      <c r="AS3624"/>
      <c r="AT3624"/>
      <c r="AU3624"/>
    </row>
    <row r="3625" spans="17:47" x14ac:dyDescent="0.2">
      <c r="Q3625" s="142">
        <f>TRUNC('TARIFA ENTREGA A DIRECCION USD'!D3626-'TARIFA ENTREGA A DIRECCION USD'!D3625,2)</f>
        <v>0.55000000000000004</v>
      </c>
      <c r="R3625" s="190">
        <v>3618</v>
      </c>
      <c r="S3625" s="200">
        <f>TRUNC((('TARIFA ENTREGA A DIRECCION USD'!C3625-'TARIFA ENTREGA A DIRECCION USD'!D3625)/'TARIFA ENTREGA A DIRECCION USD'!D3625)+1,3)</f>
        <v>0.72499999999999998</v>
      </c>
      <c r="T3625" s="200">
        <f>TRUNC(('TARIFA ENTREGA A DIRECCION USD'!E3625-'TARIFA ENTREGA A DIRECCION USD'!D3625)/'TARIFA ENTREGA A DIRECCION USD'!D3625,3)</f>
        <v>0.26100000000000001</v>
      </c>
      <c r="U3625" s="200">
        <f>TRUNC(('TARIFA ENTREGA A DIRECCION USD'!F3625-'TARIFA ENTREGA A DIRECCION USD'!D3625)/'TARIFA ENTREGA A DIRECCION USD'!D3625,3)</f>
        <v>0.438</v>
      </c>
      <c r="V3625" s="200">
        <f>TRUNC(('TARIFA ENTREGA A DIRECCION USD'!G3625-'TARIFA ENTREGA A DIRECCION USD'!D3625)/'TARIFA ENTREGA A DIRECCION USD'!D3625,3)</f>
        <v>0.97199999999999998</v>
      </c>
      <c r="X3625" s="142">
        <v>16.12</v>
      </c>
      <c r="Y3625" s="190">
        <v>3618</v>
      </c>
      <c r="Z3625" s="200">
        <v>0.55000000000000004</v>
      </c>
      <c r="AA3625" s="200">
        <v>0.13</v>
      </c>
      <c r="AB3625" s="200">
        <v>0.3</v>
      </c>
      <c r="AC3625" s="200">
        <v>0.85</v>
      </c>
      <c r="AL3625"/>
      <c r="AM3625"/>
      <c r="AN3625"/>
      <c r="AO3625"/>
      <c r="AP3625"/>
      <c r="AQ3625"/>
      <c r="AR3625"/>
      <c r="AS3625"/>
      <c r="AT3625"/>
      <c r="AU3625"/>
    </row>
    <row r="3626" spans="17:47" x14ac:dyDescent="0.2">
      <c r="Q3626" s="142">
        <f>TRUNC('TARIFA ENTREGA A DIRECCION USD'!D3627-'TARIFA ENTREGA A DIRECCION USD'!D3626,2)</f>
        <v>0.55000000000000004</v>
      </c>
      <c r="R3626" s="190">
        <v>3619</v>
      </c>
      <c r="S3626" s="200">
        <f>TRUNC((('TARIFA ENTREGA A DIRECCION USD'!C3626-'TARIFA ENTREGA A DIRECCION USD'!D3626)/'TARIFA ENTREGA A DIRECCION USD'!D3626)+1,3)</f>
        <v>0.72499999999999998</v>
      </c>
      <c r="T3626" s="200">
        <f>TRUNC(('TARIFA ENTREGA A DIRECCION USD'!E3626-'TARIFA ENTREGA A DIRECCION USD'!D3626)/'TARIFA ENTREGA A DIRECCION USD'!D3626,3)</f>
        <v>0.26100000000000001</v>
      </c>
      <c r="U3626" s="200">
        <f>TRUNC(('TARIFA ENTREGA A DIRECCION USD'!F3626-'TARIFA ENTREGA A DIRECCION USD'!D3626)/'TARIFA ENTREGA A DIRECCION USD'!D3626,3)</f>
        <v>0.438</v>
      </c>
      <c r="V3626" s="200">
        <f>TRUNC(('TARIFA ENTREGA A DIRECCION USD'!G3626-'TARIFA ENTREGA A DIRECCION USD'!D3626)/'TARIFA ENTREGA A DIRECCION USD'!D3626,3)</f>
        <v>0.97199999999999998</v>
      </c>
      <c r="X3626" s="142">
        <v>16.12</v>
      </c>
      <c r="Y3626" s="190">
        <v>3619</v>
      </c>
      <c r="Z3626" s="200">
        <v>0.55000000000000004</v>
      </c>
      <c r="AA3626" s="200">
        <v>0.13</v>
      </c>
      <c r="AB3626" s="200">
        <v>0.3</v>
      </c>
      <c r="AC3626" s="200">
        <v>0.85</v>
      </c>
      <c r="AL3626"/>
      <c r="AM3626"/>
      <c r="AN3626"/>
      <c r="AO3626"/>
      <c r="AP3626"/>
      <c r="AQ3626"/>
      <c r="AR3626"/>
      <c r="AS3626"/>
      <c r="AT3626"/>
      <c r="AU3626"/>
    </row>
    <row r="3627" spans="17:47" x14ac:dyDescent="0.2">
      <c r="Q3627" s="142">
        <f>TRUNC('TARIFA ENTREGA A DIRECCION USD'!D3628-'TARIFA ENTREGA A DIRECCION USD'!D3627,2)</f>
        <v>0.55000000000000004</v>
      </c>
      <c r="R3627" s="190">
        <v>3620</v>
      </c>
      <c r="S3627" s="200">
        <f>TRUNC((('TARIFA ENTREGA A DIRECCION USD'!C3627-'TARIFA ENTREGA A DIRECCION USD'!D3627)/'TARIFA ENTREGA A DIRECCION USD'!D3627)+1,3)</f>
        <v>0.72499999999999998</v>
      </c>
      <c r="T3627" s="200">
        <f>TRUNC(('TARIFA ENTREGA A DIRECCION USD'!E3627-'TARIFA ENTREGA A DIRECCION USD'!D3627)/'TARIFA ENTREGA A DIRECCION USD'!D3627,3)</f>
        <v>0.26100000000000001</v>
      </c>
      <c r="U3627" s="200">
        <f>TRUNC(('TARIFA ENTREGA A DIRECCION USD'!F3627-'TARIFA ENTREGA A DIRECCION USD'!D3627)/'TARIFA ENTREGA A DIRECCION USD'!D3627,3)</f>
        <v>0.438</v>
      </c>
      <c r="V3627" s="200">
        <f>TRUNC(('TARIFA ENTREGA A DIRECCION USD'!G3627-'TARIFA ENTREGA A DIRECCION USD'!D3627)/'TARIFA ENTREGA A DIRECCION USD'!D3627,3)</f>
        <v>0.97199999999999998</v>
      </c>
      <c r="X3627" s="142">
        <v>16.12</v>
      </c>
      <c r="Y3627" s="190">
        <v>3620</v>
      </c>
      <c r="Z3627" s="200">
        <v>0.55000000000000004</v>
      </c>
      <c r="AA3627" s="200">
        <v>0.13</v>
      </c>
      <c r="AB3627" s="200">
        <v>0.3</v>
      </c>
      <c r="AC3627" s="200">
        <v>0.85</v>
      </c>
      <c r="AL3627"/>
      <c r="AM3627"/>
      <c r="AN3627"/>
      <c r="AO3627"/>
      <c r="AP3627"/>
      <c r="AQ3627"/>
      <c r="AR3627"/>
      <c r="AS3627"/>
      <c r="AT3627"/>
      <c r="AU3627"/>
    </row>
    <row r="3628" spans="17:47" x14ac:dyDescent="0.2">
      <c r="Q3628" s="142">
        <f>TRUNC('TARIFA ENTREGA A DIRECCION USD'!D3629-'TARIFA ENTREGA A DIRECCION USD'!D3628,2)</f>
        <v>0.55000000000000004</v>
      </c>
      <c r="R3628" s="190">
        <v>3621</v>
      </c>
      <c r="S3628" s="200">
        <f>TRUNC((('TARIFA ENTREGA A DIRECCION USD'!C3628-'TARIFA ENTREGA A DIRECCION USD'!D3628)/'TARIFA ENTREGA A DIRECCION USD'!D3628)+1,3)</f>
        <v>0.72499999999999998</v>
      </c>
      <c r="T3628" s="200">
        <f>TRUNC(('TARIFA ENTREGA A DIRECCION USD'!E3628-'TARIFA ENTREGA A DIRECCION USD'!D3628)/'TARIFA ENTREGA A DIRECCION USD'!D3628,3)</f>
        <v>0.26100000000000001</v>
      </c>
      <c r="U3628" s="200">
        <f>TRUNC(('TARIFA ENTREGA A DIRECCION USD'!F3628-'TARIFA ENTREGA A DIRECCION USD'!D3628)/'TARIFA ENTREGA A DIRECCION USD'!D3628,3)</f>
        <v>0.438</v>
      </c>
      <c r="V3628" s="200">
        <f>TRUNC(('TARIFA ENTREGA A DIRECCION USD'!G3628-'TARIFA ENTREGA A DIRECCION USD'!D3628)/'TARIFA ENTREGA A DIRECCION USD'!D3628,3)</f>
        <v>0.97199999999999998</v>
      </c>
      <c r="X3628" s="142">
        <v>16.12</v>
      </c>
      <c r="Y3628" s="190">
        <v>3621</v>
      </c>
      <c r="Z3628" s="200">
        <v>0.55000000000000004</v>
      </c>
      <c r="AA3628" s="200">
        <v>0.13</v>
      </c>
      <c r="AB3628" s="200">
        <v>0.3</v>
      </c>
      <c r="AC3628" s="200">
        <v>0.85</v>
      </c>
      <c r="AL3628"/>
      <c r="AM3628"/>
      <c r="AN3628"/>
      <c r="AO3628"/>
      <c r="AP3628"/>
      <c r="AQ3628"/>
      <c r="AR3628"/>
      <c r="AS3628"/>
      <c r="AT3628"/>
      <c r="AU3628"/>
    </row>
    <row r="3629" spans="17:47" x14ac:dyDescent="0.2">
      <c r="Q3629" s="142">
        <f>TRUNC('TARIFA ENTREGA A DIRECCION USD'!D3630-'TARIFA ENTREGA A DIRECCION USD'!D3629,2)</f>
        <v>0.55000000000000004</v>
      </c>
      <c r="R3629" s="190">
        <v>3622</v>
      </c>
      <c r="S3629" s="200">
        <f>TRUNC((('TARIFA ENTREGA A DIRECCION USD'!C3629-'TARIFA ENTREGA A DIRECCION USD'!D3629)/'TARIFA ENTREGA A DIRECCION USD'!D3629)+1,3)</f>
        <v>0.72499999999999998</v>
      </c>
      <c r="T3629" s="200">
        <f>TRUNC(('TARIFA ENTREGA A DIRECCION USD'!E3629-'TARIFA ENTREGA A DIRECCION USD'!D3629)/'TARIFA ENTREGA A DIRECCION USD'!D3629,3)</f>
        <v>0.26200000000000001</v>
      </c>
      <c r="U3629" s="200">
        <f>TRUNC(('TARIFA ENTREGA A DIRECCION USD'!F3629-'TARIFA ENTREGA A DIRECCION USD'!D3629)/'TARIFA ENTREGA A DIRECCION USD'!D3629,3)</f>
        <v>0.438</v>
      </c>
      <c r="V3629" s="200">
        <f>TRUNC(('TARIFA ENTREGA A DIRECCION USD'!G3629-'TARIFA ENTREGA A DIRECCION USD'!D3629)/'TARIFA ENTREGA A DIRECCION USD'!D3629,3)</f>
        <v>0.97199999999999998</v>
      </c>
      <c r="X3629" s="142">
        <v>16.12</v>
      </c>
      <c r="Y3629" s="190">
        <v>3622</v>
      </c>
      <c r="Z3629" s="200">
        <v>0.55000000000000004</v>
      </c>
      <c r="AA3629" s="200">
        <v>0.13</v>
      </c>
      <c r="AB3629" s="200">
        <v>0.3</v>
      </c>
      <c r="AC3629" s="200">
        <v>0.85</v>
      </c>
      <c r="AL3629"/>
      <c r="AM3629"/>
      <c r="AN3629"/>
      <c r="AO3629"/>
      <c r="AP3629"/>
      <c r="AQ3629"/>
      <c r="AR3629"/>
      <c r="AS3629"/>
      <c r="AT3629"/>
      <c r="AU3629"/>
    </row>
    <row r="3630" spans="17:47" x14ac:dyDescent="0.2">
      <c r="Q3630" s="142">
        <f>TRUNC('TARIFA ENTREGA A DIRECCION USD'!D3631-'TARIFA ENTREGA A DIRECCION USD'!D3630,2)</f>
        <v>0.55000000000000004</v>
      </c>
      <c r="R3630" s="190">
        <v>3623</v>
      </c>
      <c r="S3630" s="200">
        <f>TRUNC((('TARIFA ENTREGA A DIRECCION USD'!C3630-'TARIFA ENTREGA A DIRECCION USD'!D3630)/'TARIFA ENTREGA A DIRECCION USD'!D3630)+1,3)</f>
        <v>0.72499999999999998</v>
      </c>
      <c r="T3630" s="200">
        <f>TRUNC(('TARIFA ENTREGA A DIRECCION USD'!E3630-'TARIFA ENTREGA A DIRECCION USD'!D3630)/'TARIFA ENTREGA A DIRECCION USD'!D3630,3)</f>
        <v>0.26200000000000001</v>
      </c>
      <c r="U3630" s="200">
        <f>TRUNC(('TARIFA ENTREGA A DIRECCION USD'!F3630-'TARIFA ENTREGA A DIRECCION USD'!D3630)/'TARIFA ENTREGA A DIRECCION USD'!D3630,3)</f>
        <v>0.438</v>
      </c>
      <c r="V3630" s="200">
        <f>TRUNC(('TARIFA ENTREGA A DIRECCION USD'!G3630-'TARIFA ENTREGA A DIRECCION USD'!D3630)/'TARIFA ENTREGA A DIRECCION USD'!D3630,3)</f>
        <v>0.97199999999999998</v>
      </c>
      <c r="X3630" s="142">
        <v>16.12</v>
      </c>
      <c r="Y3630" s="190">
        <v>3623</v>
      </c>
      <c r="Z3630" s="200">
        <v>0.55000000000000004</v>
      </c>
      <c r="AA3630" s="200">
        <v>0.13</v>
      </c>
      <c r="AB3630" s="200">
        <v>0.3</v>
      </c>
      <c r="AC3630" s="200">
        <v>0.85</v>
      </c>
      <c r="AL3630"/>
      <c r="AM3630"/>
      <c r="AN3630"/>
      <c r="AO3630"/>
      <c r="AP3630"/>
      <c r="AQ3630"/>
      <c r="AR3630"/>
      <c r="AS3630"/>
      <c r="AT3630"/>
      <c r="AU3630"/>
    </row>
    <row r="3631" spans="17:47" x14ac:dyDescent="0.2">
      <c r="Q3631" s="142">
        <f>TRUNC('TARIFA ENTREGA A DIRECCION USD'!D3632-'TARIFA ENTREGA A DIRECCION USD'!D3631,2)</f>
        <v>0.55000000000000004</v>
      </c>
      <c r="R3631" s="190">
        <v>3624</v>
      </c>
      <c r="S3631" s="200">
        <f>TRUNC((('TARIFA ENTREGA A DIRECCION USD'!C3631-'TARIFA ENTREGA A DIRECCION USD'!D3631)/'TARIFA ENTREGA A DIRECCION USD'!D3631)+1,3)</f>
        <v>0.72499999999999998</v>
      </c>
      <c r="T3631" s="200">
        <f>TRUNC(('TARIFA ENTREGA A DIRECCION USD'!E3631-'TARIFA ENTREGA A DIRECCION USD'!D3631)/'TARIFA ENTREGA A DIRECCION USD'!D3631,3)</f>
        <v>0.26200000000000001</v>
      </c>
      <c r="U3631" s="200">
        <f>TRUNC(('TARIFA ENTREGA A DIRECCION USD'!F3631-'TARIFA ENTREGA A DIRECCION USD'!D3631)/'TARIFA ENTREGA A DIRECCION USD'!D3631,3)</f>
        <v>0.438</v>
      </c>
      <c r="V3631" s="200">
        <f>TRUNC(('TARIFA ENTREGA A DIRECCION USD'!G3631-'TARIFA ENTREGA A DIRECCION USD'!D3631)/'TARIFA ENTREGA A DIRECCION USD'!D3631,3)</f>
        <v>0.97199999999999998</v>
      </c>
      <c r="X3631" s="142">
        <v>16.12</v>
      </c>
      <c r="Y3631" s="190">
        <v>3624</v>
      </c>
      <c r="Z3631" s="200">
        <v>0.55000000000000004</v>
      </c>
      <c r="AA3631" s="200">
        <v>0.13</v>
      </c>
      <c r="AB3631" s="200">
        <v>0.3</v>
      </c>
      <c r="AC3631" s="200">
        <v>0.85</v>
      </c>
      <c r="AL3631"/>
      <c r="AM3631"/>
      <c r="AN3631"/>
      <c r="AO3631"/>
      <c r="AP3631"/>
      <c r="AQ3631"/>
      <c r="AR3631"/>
      <c r="AS3631"/>
      <c r="AT3631"/>
      <c r="AU3631"/>
    </row>
    <row r="3632" spans="17:47" x14ac:dyDescent="0.2">
      <c r="Q3632" s="142">
        <f>TRUNC('TARIFA ENTREGA A DIRECCION USD'!D3633-'TARIFA ENTREGA A DIRECCION USD'!D3632,2)</f>
        <v>0.55000000000000004</v>
      </c>
      <c r="R3632" s="190">
        <v>3625</v>
      </c>
      <c r="S3632" s="200">
        <f>TRUNC((('TARIFA ENTREGA A DIRECCION USD'!C3632-'TARIFA ENTREGA A DIRECCION USD'!D3632)/'TARIFA ENTREGA A DIRECCION USD'!D3632)+1,3)</f>
        <v>0.72499999999999998</v>
      </c>
      <c r="T3632" s="200">
        <f>TRUNC(('TARIFA ENTREGA A DIRECCION USD'!E3632-'TARIFA ENTREGA A DIRECCION USD'!D3632)/'TARIFA ENTREGA A DIRECCION USD'!D3632,3)</f>
        <v>0.26200000000000001</v>
      </c>
      <c r="U3632" s="200">
        <f>TRUNC(('TARIFA ENTREGA A DIRECCION USD'!F3632-'TARIFA ENTREGA A DIRECCION USD'!D3632)/'TARIFA ENTREGA A DIRECCION USD'!D3632,3)</f>
        <v>0.438</v>
      </c>
      <c r="V3632" s="200">
        <f>TRUNC(('TARIFA ENTREGA A DIRECCION USD'!G3632-'TARIFA ENTREGA A DIRECCION USD'!D3632)/'TARIFA ENTREGA A DIRECCION USD'!D3632,3)</f>
        <v>0.97199999999999998</v>
      </c>
      <c r="X3632" s="142">
        <v>16.12</v>
      </c>
      <c r="Y3632" s="190">
        <v>3625</v>
      </c>
      <c r="Z3632" s="200">
        <v>0.55000000000000004</v>
      </c>
      <c r="AA3632" s="200">
        <v>0.13</v>
      </c>
      <c r="AB3632" s="200">
        <v>0.3</v>
      </c>
      <c r="AC3632" s="200">
        <v>0.85</v>
      </c>
      <c r="AL3632"/>
      <c r="AM3632"/>
      <c r="AN3632"/>
      <c r="AO3632"/>
      <c r="AP3632"/>
      <c r="AQ3632"/>
      <c r="AR3632"/>
      <c r="AS3632"/>
      <c r="AT3632"/>
      <c r="AU3632"/>
    </row>
    <row r="3633" spans="17:47" x14ac:dyDescent="0.2">
      <c r="Q3633" s="142">
        <f>TRUNC('TARIFA ENTREGA A DIRECCION USD'!D3634-'TARIFA ENTREGA A DIRECCION USD'!D3633,2)</f>
        <v>0.55000000000000004</v>
      </c>
      <c r="R3633" s="190">
        <v>3626</v>
      </c>
      <c r="S3633" s="200">
        <f>TRUNC((('TARIFA ENTREGA A DIRECCION USD'!C3633-'TARIFA ENTREGA A DIRECCION USD'!D3633)/'TARIFA ENTREGA A DIRECCION USD'!D3633)+1,3)</f>
        <v>0.72499999999999998</v>
      </c>
      <c r="T3633" s="200">
        <f>TRUNC(('TARIFA ENTREGA A DIRECCION USD'!E3633-'TARIFA ENTREGA A DIRECCION USD'!D3633)/'TARIFA ENTREGA A DIRECCION USD'!D3633,3)</f>
        <v>0.26200000000000001</v>
      </c>
      <c r="U3633" s="200">
        <f>TRUNC(('TARIFA ENTREGA A DIRECCION USD'!F3633-'TARIFA ENTREGA A DIRECCION USD'!D3633)/'TARIFA ENTREGA A DIRECCION USD'!D3633,3)</f>
        <v>0.438</v>
      </c>
      <c r="V3633" s="200">
        <f>TRUNC(('TARIFA ENTREGA A DIRECCION USD'!G3633-'TARIFA ENTREGA A DIRECCION USD'!D3633)/'TARIFA ENTREGA A DIRECCION USD'!D3633,3)</f>
        <v>0.97199999999999998</v>
      </c>
      <c r="X3633" s="142">
        <v>16.12</v>
      </c>
      <c r="Y3633" s="190">
        <v>3626</v>
      </c>
      <c r="Z3633" s="200">
        <v>0.55000000000000004</v>
      </c>
      <c r="AA3633" s="200">
        <v>0.13</v>
      </c>
      <c r="AB3633" s="200">
        <v>0.3</v>
      </c>
      <c r="AC3633" s="200">
        <v>0.85</v>
      </c>
      <c r="AL3633"/>
      <c r="AM3633"/>
      <c r="AN3633"/>
      <c r="AO3633"/>
      <c r="AP3633"/>
      <c r="AQ3633"/>
      <c r="AR3633"/>
      <c r="AS3633"/>
      <c r="AT3633"/>
      <c r="AU3633"/>
    </row>
    <row r="3634" spans="17:47" x14ac:dyDescent="0.2">
      <c r="Q3634" s="142">
        <f>TRUNC('TARIFA ENTREGA A DIRECCION USD'!D3635-'TARIFA ENTREGA A DIRECCION USD'!D3634,2)</f>
        <v>0.55000000000000004</v>
      </c>
      <c r="R3634" s="190">
        <v>3627</v>
      </c>
      <c r="S3634" s="200">
        <f>TRUNC((('TARIFA ENTREGA A DIRECCION USD'!C3634-'TARIFA ENTREGA A DIRECCION USD'!D3634)/'TARIFA ENTREGA A DIRECCION USD'!D3634)+1,3)</f>
        <v>0.72499999999999998</v>
      </c>
      <c r="T3634" s="200">
        <f>TRUNC(('TARIFA ENTREGA A DIRECCION USD'!E3634-'TARIFA ENTREGA A DIRECCION USD'!D3634)/'TARIFA ENTREGA A DIRECCION USD'!D3634,3)</f>
        <v>0.26200000000000001</v>
      </c>
      <c r="U3634" s="200">
        <f>TRUNC(('TARIFA ENTREGA A DIRECCION USD'!F3634-'TARIFA ENTREGA A DIRECCION USD'!D3634)/'TARIFA ENTREGA A DIRECCION USD'!D3634,3)</f>
        <v>0.438</v>
      </c>
      <c r="V3634" s="200">
        <f>TRUNC(('TARIFA ENTREGA A DIRECCION USD'!G3634-'TARIFA ENTREGA A DIRECCION USD'!D3634)/'TARIFA ENTREGA A DIRECCION USD'!D3634,3)</f>
        <v>0.97199999999999998</v>
      </c>
      <c r="X3634" s="142">
        <v>16.12</v>
      </c>
      <c r="Y3634" s="190">
        <v>3627</v>
      </c>
      <c r="Z3634" s="200">
        <v>0.55000000000000004</v>
      </c>
      <c r="AA3634" s="200">
        <v>0.13</v>
      </c>
      <c r="AB3634" s="200">
        <v>0.3</v>
      </c>
      <c r="AC3634" s="200">
        <v>0.85</v>
      </c>
      <c r="AL3634"/>
      <c r="AM3634"/>
      <c r="AN3634"/>
      <c r="AO3634"/>
      <c r="AP3634"/>
      <c r="AQ3634"/>
      <c r="AR3634"/>
      <c r="AS3634"/>
      <c r="AT3634"/>
      <c r="AU3634"/>
    </row>
    <row r="3635" spans="17:47" x14ac:dyDescent="0.2">
      <c r="Q3635" s="142">
        <f>TRUNC('TARIFA ENTREGA A DIRECCION USD'!D3636-'TARIFA ENTREGA A DIRECCION USD'!D3635,2)</f>
        <v>0.55000000000000004</v>
      </c>
      <c r="R3635" s="190">
        <v>3628</v>
      </c>
      <c r="S3635" s="200">
        <f>TRUNC((('TARIFA ENTREGA A DIRECCION USD'!C3635-'TARIFA ENTREGA A DIRECCION USD'!D3635)/'TARIFA ENTREGA A DIRECCION USD'!D3635)+1,3)</f>
        <v>0.72499999999999998</v>
      </c>
      <c r="T3635" s="200">
        <f>TRUNC(('TARIFA ENTREGA A DIRECCION USD'!E3635-'TARIFA ENTREGA A DIRECCION USD'!D3635)/'TARIFA ENTREGA A DIRECCION USD'!D3635,3)</f>
        <v>0.26200000000000001</v>
      </c>
      <c r="U3635" s="200">
        <f>TRUNC(('TARIFA ENTREGA A DIRECCION USD'!F3635-'TARIFA ENTREGA A DIRECCION USD'!D3635)/'TARIFA ENTREGA A DIRECCION USD'!D3635,3)</f>
        <v>0.438</v>
      </c>
      <c r="V3635" s="200">
        <f>TRUNC(('TARIFA ENTREGA A DIRECCION USD'!G3635-'TARIFA ENTREGA A DIRECCION USD'!D3635)/'TARIFA ENTREGA A DIRECCION USD'!D3635,3)</f>
        <v>0.97199999999999998</v>
      </c>
      <c r="X3635" s="142">
        <v>16.12</v>
      </c>
      <c r="Y3635" s="190">
        <v>3628</v>
      </c>
      <c r="Z3635" s="200">
        <v>0.55000000000000004</v>
      </c>
      <c r="AA3635" s="200">
        <v>0.13</v>
      </c>
      <c r="AB3635" s="200">
        <v>0.3</v>
      </c>
      <c r="AC3635" s="200">
        <v>0.85</v>
      </c>
      <c r="AL3635"/>
      <c r="AM3635"/>
      <c r="AN3635"/>
      <c r="AO3635"/>
      <c r="AP3635"/>
      <c r="AQ3635"/>
      <c r="AR3635"/>
      <c r="AS3635"/>
      <c r="AT3635"/>
      <c r="AU3635"/>
    </row>
    <row r="3636" spans="17:47" x14ac:dyDescent="0.2">
      <c r="Q3636" s="142">
        <f>TRUNC('TARIFA ENTREGA A DIRECCION USD'!D3637-'TARIFA ENTREGA A DIRECCION USD'!D3636,2)</f>
        <v>0.55000000000000004</v>
      </c>
      <c r="R3636" s="190">
        <v>3629</v>
      </c>
      <c r="S3636" s="200">
        <f>TRUNC((('TARIFA ENTREGA A DIRECCION USD'!C3636-'TARIFA ENTREGA A DIRECCION USD'!D3636)/'TARIFA ENTREGA A DIRECCION USD'!D3636)+1,3)</f>
        <v>0.72499999999999998</v>
      </c>
      <c r="T3636" s="200">
        <f>TRUNC(('TARIFA ENTREGA A DIRECCION USD'!E3636-'TARIFA ENTREGA A DIRECCION USD'!D3636)/'TARIFA ENTREGA A DIRECCION USD'!D3636,3)</f>
        <v>0.26200000000000001</v>
      </c>
      <c r="U3636" s="200">
        <f>TRUNC(('TARIFA ENTREGA A DIRECCION USD'!F3636-'TARIFA ENTREGA A DIRECCION USD'!D3636)/'TARIFA ENTREGA A DIRECCION USD'!D3636,3)</f>
        <v>0.438</v>
      </c>
      <c r="V3636" s="200">
        <f>TRUNC(('TARIFA ENTREGA A DIRECCION USD'!G3636-'TARIFA ENTREGA A DIRECCION USD'!D3636)/'TARIFA ENTREGA A DIRECCION USD'!D3636,3)</f>
        <v>0.97199999999999998</v>
      </c>
      <c r="X3636" s="142">
        <v>16.12</v>
      </c>
      <c r="Y3636" s="190">
        <v>3629</v>
      </c>
      <c r="Z3636" s="200">
        <v>0.55000000000000004</v>
      </c>
      <c r="AA3636" s="200">
        <v>0.13</v>
      </c>
      <c r="AB3636" s="200">
        <v>0.3</v>
      </c>
      <c r="AC3636" s="200">
        <v>0.85</v>
      </c>
      <c r="AL3636"/>
      <c r="AM3636"/>
      <c r="AN3636"/>
      <c r="AO3636"/>
      <c r="AP3636"/>
      <c r="AQ3636"/>
      <c r="AR3636"/>
      <c r="AS3636"/>
      <c r="AT3636"/>
      <c r="AU3636"/>
    </row>
    <row r="3637" spans="17:47" x14ac:dyDescent="0.2">
      <c r="Q3637" s="142">
        <f>TRUNC('TARIFA ENTREGA A DIRECCION USD'!D3638-'TARIFA ENTREGA A DIRECCION USD'!D3637,2)</f>
        <v>0.55000000000000004</v>
      </c>
      <c r="R3637" s="190">
        <v>3630</v>
      </c>
      <c r="S3637" s="200">
        <f>TRUNC((('TARIFA ENTREGA A DIRECCION USD'!C3637-'TARIFA ENTREGA A DIRECCION USD'!D3637)/'TARIFA ENTREGA A DIRECCION USD'!D3637)+1,3)</f>
        <v>0.72499999999999998</v>
      </c>
      <c r="T3637" s="200">
        <f>TRUNC(('TARIFA ENTREGA A DIRECCION USD'!E3637-'TARIFA ENTREGA A DIRECCION USD'!D3637)/'TARIFA ENTREGA A DIRECCION USD'!D3637,3)</f>
        <v>0.26200000000000001</v>
      </c>
      <c r="U3637" s="200">
        <f>TRUNC(('TARIFA ENTREGA A DIRECCION USD'!F3637-'TARIFA ENTREGA A DIRECCION USD'!D3637)/'TARIFA ENTREGA A DIRECCION USD'!D3637,3)</f>
        <v>0.438</v>
      </c>
      <c r="V3637" s="200">
        <f>TRUNC(('TARIFA ENTREGA A DIRECCION USD'!G3637-'TARIFA ENTREGA A DIRECCION USD'!D3637)/'TARIFA ENTREGA A DIRECCION USD'!D3637,3)</f>
        <v>0.97199999999999998</v>
      </c>
      <c r="X3637" s="142">
        <v>16.12</v>
      </c>
      <c r="Y3637" s="190">
        <v>3630</v>
      </c>
      <c r="Z3637" s="200">
        <v>0.55000000000000004</v>
      </c>
      <c r="AA3637" s="200">
        <v>0.13</v>
      </c>
      <c r="AB3637" s="200">
        <v>0.3</v>
      </c>
      <c r="AC3637" s="200">
        <v>0.85</v>
      </c>
      <c r="AL3637"/>
      <c r="AM3637"/>
      <c r="AN3637"/>
      <c r="AO3637"/>
      <c r="AP3637"/>
      <c r="AQ3637"/>
      <c r="AR3637"/>
      <c r="AS3637"/>
      <c r="AT3637"/>
      <c r="AU3637"/>
    </row>
    <row r="3638" spans="17:47" x14ac:dyDescent="0.2">
      <c r="Q3638" s="142">
        <f>TRUNC('TARIFA ENTREGA A DIRECCION USD'!D3639-'TARIFA ENTREGA A DIRECCION USD'!D3638,2)</f>
        <v>0.55000000000000004</v>
      </c>
      <c r="R3638" s="190">
        <v>3631</v>
      </c>
      <c r="S3638" s="200">
        <f>TRUNC((('TARIFA ENTREGA A DIRECCION USD'!C3638-'TARIFA ENTREGA A DIRECCION USD'!D3638)/'TARIFA ENTREGA A DIRECCION USD'!D3638)+1,3)</f>
        <v>0.72499999999999998</v>
      </c>
      <c r="T3638" s="200">
        <f>TRUNC(('TARIFA ENTREGA A DIRECCION USD'!E3638-'TARIFA ENTREGA A DIRECCION USD'!D3638)/'TARIFA ENTREGA A DIRECCION USD'!D3638,3)</f>
        <v>0.26200000000000001</v>
      </c>
      <c r="U3638" s="200">
        <f>TRUNC(('TARIFA ENTREGA A DIRECCION USD'!F3638-'TARIFA ENTREGA A DIRECCION USD'!D3638)/'TARIFA ENTREGA A DIRECCION USD'!D3638,3)</f>
        <v>0.438</v>
      </c>
      <c r="V3638" s="200">
        <f>TRUNC(('TARIFA ENTREGA A DIRECCION USD'!G3638-'TARIFA ENTREGA A DIRECCION USD'!D3638)/'TARIFA ENTREGA A DIRECCION USD'!D3638,3)</f>
        <v>0.97199999999999998</v>
      </c>
      <c r="X3638" s="142">
        <v>16.12</v>
      </c>
      <c r="Y3638" s="190">
        <v>3631</v>
      </c>
      <c r="Z3638" s="200">
        <v>0.55000000000000004</v>
      </c>
      <c r="AA3638" s="200">
        <v>0.13</v>
      </c>
      <c r="AB3638" s="200">
        <v>0.3</v>
      </c>
      <c r="AC3638" s="200">
        <v>0.85</v>
      </c>
      <c r="AL3638"/>
      <c r="AM3638"/>
      <c r="AN3638"/>
      <c r="AO3638"/>
      <c r="AP3638"/>
      <c r="AQ3638"/>
      <c r="AR3638"/>
      <c r="AS3638"/>
      <c r="AT3638"/>
      <c r="AU3638"/>
    </row>
    <row r="3639" spans="17:47" x14ac:dyDescent="0.2">
      <c r="Q3639" s="142">
        <f>TRUNC('TARIFA ENTREGA A DIRECCION USD'!D3640-'TARIFA ENTREGA A DIRECCION USD'!D3639,2)</f>
        <v>0.55000000000000004</v>
      </c>
      <c r="R3639" s="190">
        <v>3632</v>
      </c>
      <c r="S3639" s="200">
        <f>TRUNC((('TARIFA ENTREGA A DIRECCION USD'!C3639-'TARIFA ENTREGA A DIRECCION USD'!D3639)/'TARIFA ENTREGA A DIRECCION USD'!D3639)+1,3)</f>
        <v>0.72499999999999998</v>
      </c>
      <c r="T3639" s="200">
        <f>TRUNC(('TARIFA ENTREGA A DIRECCION USD'!E3639-'TARIFA ENTREGA A DIRECCION USD'!D3639)/'TARIFA ENTREGA A DIRECCION USD'!D3639,3)</f>
        <v>0.26200000000000001</v>
      </c>
      <c r="U3639" s="200">
        <f>TRUNC(('TARIFA ENTREGA A DIRECCION USD'!F3639-'TARIFA ENTREGA A DIRECCION USD'!D3639)/'TARIFA ENTREGA A DIRECCION USD'!D3639,3)</f>
        <v>0.438</v>
      </c>
      <c r="V3639" s="200">
        <f>TRUNC(('TARIFA ENTREGA A DIRECCION USD'!G3639-'TARIFA ENTREGA A DIRECCION USD'!D3639)/'TARIFA ENTREGA A DIRECCION USD'!D3639,3)</f>
        <v>0.97199999999999998</v>
      </c>
      <c r="X3639" s="142">
        <v>16.12</v>
      </c>
      <c r="Y3639" s="190">
        <v>3632</v>
      </c>
      <c r="Z3639" s="200">
        <v>0.55000000000000004</v>
      </c>
      <c r="AA3639" s="200">
        <v>0.13</v>
      </c>
      <c r="AB3639" s="200">
        <v>0.3</v>
      </c>
      <c r="AC3639" s="200">
        <v>0.85</v>
      </c>
      <c r="AL3639"/>
      <c r="AM3639"/>
      <c r="AN3639"/>
      <c r="AO3639"/>
      <c r="AP3639"/>
      <c r="AQ3639"/>
      <c r="AR3639"/>
      <c r="AS3639"/>
      <c r="AT3639"/>
      <c r="AU3639"/>
    </row>
    <row r="3640" spans="17:47" x14ac:dyDescent="0.2">
      <c r="Q3640" s="142">
        <f>TRUNC('TARIFA ENTREGA A DIRECCION USD'!D3641-'TARIFA ENTREGA A DIRECCION USD'!D3640,2)</f>
        <v>0.55000000000000004</v>
      </c>
      <c r="R3640" s="190">
        <v>3633</v>
      </c>
      <c r="S3640" s="200">
        <f>TRUNC((('TARIFA ENTREGA A DIRECCION USD'!C3640-'TARIFA ENTREGA A DIRECCION USD'!D3640)/'TARIFA ENTREGA A DIRECCION USD'!D3640)+1,3)</f>
        <v>0.72499999999999998</v>
      </c>
      <c r="T3640" s="200">
        <f>TRUNC(('TARIFA ENTREGA A DIRECCION USD'!E3640-'TARIFA ENTREGA A DIRECCION USD'!D3640)/'TARIFA ENTREGA A DIRECCION USD'!D3640,3)</f>
        <v>0.26200000000000001</v>
      </c>
      <c r="U3640" s="200">
        <f>TRUNC(('TARIFA ENTREGA A DIRECCION USD'!F3640-'TARIFA ENTREGA A DIRECCION USD'!D3640)/'TARIFA ENTREGA A DIRECCION USD'!D3640,3)</f>
        <v>0.438</v>
      </c>
      <c r="V3640" s="200">
        <f>TRUNC(('TARIFA ENTREGA A DIRECCION USD'!G3640-'TARIFA ENTREGA A DIRECCION USD'!D3640)/'TARIFA ENTREGA A DIRECCION USD'!D3640,3)</f>
        <v>0.97199999999999998</v>
      </c>
      <c r="X3640" s="142">
        <v>16.12</v>
      </c>
      <c r="Y3640" s="190">
        <v>3633</v>
      </c>
      <c r="Z3640" s="200">
        <v>0.55000000000000004</v>
      </c>
      <c r="AA3640" s="200">
        <v>0.13</v>
      </c>
      <c r="AB3640" s="200">
        <v>0.3</v>
      </c>
      <c r="AC3640" s="200">
        <v>0.85</v>
      </c>
      <c r="AL3640"/>
      <c r="AM3640"/>
      <c r="AN3640"/>
      <c r="AO3640"/>
      <c r="AP3640"/>
      <c r="AQ3640"/>
      <c r="AR3640"/>
      <c r="AS3640"/>
      <c r="AT3640"/>
      <c r="AU3640"/>
    </row>
    <row r="3641" spans="17:47" x14ac:dyDescent="0.2">
      <c r="Q3641" s="142">
        <f>TRUNC('TARIFA ENTREGA A DIRECCION USD'!D3642-'TARIFA ENTREGA A DIRECCION USD'!D3641,2)</f>
        <v>0.55000000000000004</v>
      </c>
      <c r="R3641" s="190">
        <v>3634</v>
      </c>
      <c r="S3641" s="200">
        <f>TRUNC((('TARIFA ENTREGA A DIRECCION USD'!C3641-'TARIFA ENTREGA A DIRECCION USD'!D3641)/'TARIFA ENTREGA A DIRECCION USD'!D3641)+1,3)</f>
        <v>0.72499999999999998</v>
      </c>
      <c r="T3641" s="200">
        <f>TRUNC(('TARIFA ENTREGA A DIRECCION USD'!E3641-'TARIFA ENTREGA A DIRECCION USD'!D3641)/'TARIFA ENTREGA A DIRECCION USD'!D3641,3)</f>
        <v>0.26200000000000001</v>
      </c>
      <c r="U3641" s="200">
        <f>TRUNC(('TARIFA ENTREGA A DIRECCION USD'!F3641-'TARIFA ENTREGA A DIRECCION USD'!D3641)/'TARIFA ENTREGA A DIRECCION USD'!D3641,3)</f>
        <v>0.438</v>
      </c>
      <c r="V3641" s="200">
        <f>TRUNC(('TARIFA ENTREGA A DIRECCION USD'!G3641-'TARIFA ENTREGA A DIRECCION USD'!D3641)/'TARIFA ENTREGA A DIRECCION USD'!D3641,3)</f>
        <v>0.97199999999999998</v>
      </c>
      <c r="X3641" s="142">
        <v>16.12</v>
      </c>
      <c r="Y3641" s="190">
        <v>3634</v>
      </c>
      <c r="Z3641" s="200">
        <v>0.55000000000000004</v>
      </c>
      <c r="AA3641" s="200">
        <v>0.13</v>
      </c>
      <c r="AB3641" s="200">
        <v>0.3</v>
      </c>
      <c r="AC3641" s="200">
        <v>0.85</v>
      </c>
      <c r="AL3641"/>
      <c r="AM3641"/>
      <c r="AN3641"/>
      <c r="AO3641"/>
      <c r="AP3641"/>
      <c r="AQ3641"/>
      <c r="AR3641"/>
      <c r="AS3641"/>
      <c r="AT3641"/>
      <c r="AU3641"/>
    </row>
    <row r="3642" spans="17:47" x14ac:dyDescent="0.2">
      <c r="Q3642" s="142">
        <f>TRUNC('TARIFA ENTREGA A DIRECCION USD'!D3643-'TARIFA ENTREGA A DIRECCION USD'!D3642,2)</f>
        <v>0.55000000000000004</v>
      </c>
      <c r="R3642" s="190">
        <v>3635</v>
      </c>
      <c r="S3642" s="200">
        <f>TRUNC((('TARIFA ENTREGA A DIRECCION USD'!C3642-'TARIFA ENTREGA A DIRECCION USD'!D3642)/'TARIFA ENTREGA A DIRECCION USD'!D3642)+1,3)</f>
        <v>0.72499999999999998</v>
      </c>
      <c r="T3642" s="200">
        <f>TRUNC(('TARIFA ENTREGA A DIRECCION USD'!E3642-'TARIFA ENTREGA A DIRECCION USD'!D3642)/'TARIFA ENTREGA A DIRECCION USD'!D3642,3)</f>
        <v>0.26200000000000001</v>
      </c>
      <c r="U3642" s="200">
        <f>TRUNC(('TARIFA ENTREGA A DIRECCION USD'!F3642-'TARIFA ENTREGA A DIRECCION USD'!D3642)/'TARIFA ENTREGA A DIRECCION USD'!D3642,3)</f>
        <v>0.438</v>
      </c>
      <c r="V3642" s="200">
        <f>TRUNC(('TARIFA ENTREGA A DIRECCION USD'!G3642-'TARIFA ENTREGA A DIRECCION USD'!D3642)/'TARIFA ENTREGA A DIRECCION USD'!D3642,3)</f>
        <v>0.97199999999999998</v>
      </c>
      <c r="X3642" s="142">
        <v>16.12</v>
      </c>
      <c r="Y3642" s="190">
        <v>3635</v>
      </c>
      <c r="Z3642" s="200">
        <v>0.55000000000000004</v>
      </c>
      <c r="AA3642" s="200">
        <v>0.13</v>
      </c>
      <c r="AB3642" s="200">
        <v>0.3</v>
      </c>
      <c r="AC3642" s="200">
        <v>0.85</v>
      </c>
      <c r="AL3642"/>
      <c r="AM3642"/>
      <c r="AN3642"/>
      <c r="AO3642"/>
      <c r="AP3642"/>
      <c r="AQ3642"/>
      <c r="AR3642"/>
      <c r="AS3642"/>
      <c r="AT3642"/>
      <c r="AU3642"/>
    </row>
    <row r="3643" spans="17:47" x14ac:dyDescent="0.2">
      <c r="Q3643" s="142">
        <f>TRUNC('TARIFA ENTREGA A DIRECCION USD'!D3644-'TARIFA ENTREGA A DIRECCION USD'!D3643,2)</f>
        <v>0.55000000000000004</v>
      </c>
      <c r="R3643" s="190">
        <v>3636</v>
      </c>
      <c r="S3643" s="200">
        <f>TRUNC((('TARIFA ENTREGA A DIRECCION USD'!C3643-'TARIFA ENTREGA A DIRECCION USD'!D3643)/'TARIFA ENTREGA A DIRECCION USD'!D3643)+1,3)</f>
        <v>0.72499999999999998</v>
      </c>
      <c r="T3643" s="200">
        <f>TRUNC(('TARIFA ENTREGA A DIRECCION USD'!E3643-'TARIFA ENTREGA A DIRECCION USD'!D3643)/'TARIFA ENTREGA A DIRECCION USD'!D3643,3)</f>
        <v>0.26200000000000001</v>
      </c>
      <c r="U3643" s="200">
        <f>TRUNC(('TARIFA ENTREGA A DIRECCION USD'!F3643-'TARIFA ENTREGA A DIRECCION USD'!D3643)/'TARIFA ENTREGA A DIRECCION USD'!D3643,3)</f>
        <v>0.438</v>
      </c>
      <c r="V3643" s="200">
        <f>TRUNC(('TARIFA ENTREGA A DIRECCION USD'!G3643-'TARIFA ENTREGA A DIRECCION USD'!D3643)/'TARIFA ENTREGA A DIRECCION USD'!D3643,3)</f>
        <v>0.97199999999999998</v>
      </c>
      <c r="X3643" s="142">
        <v>16.12</v>
      </c>
      <c r="Y3643" s="190">
        <v>3636</v>
      </c>
      <c r="Z3643" s="200">
        <v>0.55000000000000004</v>
      </c>
      <c r="AA3643" s="200">
        <v>0.13</v>
      </c>
      <c r="AB3643" s="200">
        <v>0.3</v>
      </c>
      <c r="AC3643" s="200">
        <v>0.85</v>
      </c>
      <c r="AL3643"/>
      <c r="AM3643"/>
      <c r="AN3643"/>
      <c r="AO3643"/>
      <c r="AP3643"/>
      <c r="AQ3643"/>
      <c r="AR3643"/>
      <c r="AS3643"/>
      <c r="AT3643"/>
      <c r="AU3643"/>
    </row>
    <row r="3644" spans="17:47" x14ac:dyDescent="0.2">
      <c r="Q3644" s="142">
        <f>TRUNC('TARIFA ENTREGA A DIRECCION USD'!D3645-'TARIFA ENTREGA A DIRECCION USD'!D3644,2)</f>
        <v>0.55000000000000004</v>
      </c>
      <c r="R3644" s="190">
        <v>3637</v>
      </c>
      <c r="S3644" s="200">
        <f>TRUNC((('TARIFA ENTREGA A DIRECCION USD'!C3644-'TARIFA ENTREGA A DIRECCION USD'!D3644)/'TARIFA ENTREGA A DIRECCION USD'!D3644)+1,3)</f>
        <v>0.72499999999999998</v>
      </c>
      <c r="T3644" s="200">
        <f>TRUNC(('TARIFA ENTREGA A DIRECCION USD'!E3644-'TARIFA ENTREGA A DIRECCION USD'!D3644)/'TARIFA ENTREGA A DIRECCION USD'!D3644,3)</f>
        <v>0.26200000000000001</v>
      </c>
      <c r="U3644" s="200">
        <f>TRUNC(('TARIFA ENTREGA A DIRECCION USD'!F3644-'TARIFA ENTREGA A DIRECCION USD'!D3644)/'TARIFA ENTREGA A DIRECCION USD'!D3644,3)</f>
        <v>0.438</v>
      </c>
      <c r="V3644" s="200">
        <f>TRUNC(('TARIFA ENTREGA A DIRECCION USD'!G3644-'TARIFA ENTREGA A DIRECCION USD'!D3644)/'TARIFA ENTREGA A DIRECCION USD'!D3644,3)</f>
        <v>0.97199999999999998</v>
      </c>
      <c r="X3644" s="142">
        <v>16.12</v>
      </c>
      <c r="Y3644" s="190">
        <v>3637</v>
      </c>
      <c r="Z3644" s="200">
        <v>0.55000000000000004</v>
      </c>
      <c r="AA3644" s="200">
        <v>0.13</v>
      </c>
      <c r="AB3644" s="200">
        <v>0.3</v>
      </c>
      <c r="AC3644" s="200">
        <v>0.85</v>
      </c>
      <c r="AL3644"/>
      <c r="AM3644"/>
      <c r="AN3644"/>
      <c r="AO3644"/>
      <c r="AP3644"/>
      <c r="AQ3644"/>
      <c r="AR3644"/>
      <c r="AS3644"/>
      <c r="AT3644"/>
      <c r="AU3644"/>
    </row>
    <row r="3645" spans="17:47" x14ac:dyDescent="0.2">
      <c r="Q3645" s="142">
        <f>TRUNC('TARIFA ENTREGA A DIRECCION USD'!D3646-'TARIFA ENTREGA A DIRECCION USD'!D3645,2)</f>
        <v>0.55000000000000004</v>
      </c>
      <c r="R3645" s="190">
        <v>3638</v>
      </c>
      <c r="S3645" s="200">
        <f>TRUNC((('TARIFA ENTREGA A DIRECCION USD'!C3645-'TARIFA ENTREGA A DIRECCION USD'!D3645)/'TARIFA ENTREGA A DIRECCION USD'!D3645)+1,3)</f>
        <v>0.72499999999999998</v>
      </c>
      <c r="T3645" s="200">
        <f>TRUNC(('TARIFA ENTREGA A DIRECCION USD'!E3645-'TARIFA ENTREGA A DIRECCION USD'!D3645)/'TARIFA ENTREGA A DIRECCION USD'!D3645,3)</f>
        <v>0.26200000000000001</v>
      </c>
      <c r="U3645" s="200">
        <f>TRUNC(('TARIFA ENTREGA A DIRECCION USD'!F3645-'TARIFA ENTREGA A DIRECCION USD'!D3645)/'TARIFA ENTREGA A DIRECCION USD'!D3645,3)</f>
        <v>0.438</v>
      </c>
      <c r="V3645" s="200">
        <f>TRUNC(('TARIFA ENTREGA A DIRECCION USD'!G3645-'TARIFA ENTREGA A DIRECCION USD'!D3645)/'TARIFA ENTREGA A DIRECCION USD'!D3645,3)</f>
        <v>0.97199999999999998</v>
      </c>
      <c r="X3645" s="142">
        <v>16.12</v>
      </c>
      <c r="Y3645" s="190">
        <v>3638</v>
      </c>
      <c r="Z3645" s="200">
        <v>0.55000000000000004</v>
      </c>
      <c r="AA3645" s="200">
        <v>0.13</v>
      </c>
      <c r="AB3645" s="200">
        <v>0.3</v>
      </c>
      <c r="AC3645" s="200">
        <v>0.85</v>
      </c>
      <c r="AL3645"/>
      <c r="AM3645"/>
      <c r="AN3645"/>
      <c r="AO3645"/>
      <c r="AP3645"/>
      <c r="AQ3645"/>
      <c r="AR3645"/>
      <c r="AS3645"/>
      <c r="AT3645"/>
      <c r="AU3645"/>
    </row>
    <row r="3646" spans="17:47" x14ac:dyDescent="0.2">
      <c r="Q3646" s="142">
        <f>TRUNC('TARIFA ENTREGA A DIRECCION USD'!D3647-'TARIFA ENTREGA A DIRECCION USD'!D3646,2)</f>
        <v>0.55000000000000004</v>
      </c>
      <c r="R3646" s="190">
        <v>3639</v>
      </c>
      <c r="S3646" s="200">
        <f>TRUNC((('TARIFA ENTREGA A DIRECCION USD'!C3646-'TARIFA ENTREGA A DIRECCION USD'!D3646)/'TARIFA ENTREGA A DIRECCION USD'!D3646)+1,3)</f>
        <v>0.72499999999999998</v>
      </c>
      <c r="T3646" s="200">
        <f>TRUNC(('TARIFA ENTREGA A DIRECCION USD'!E3646-'TARIFA ENTREGA A DIRECCION USD'!D3646)/'TARIFA ENTREGA A DIRECCION USD'!D3646,3)</f>
        <v>0.26200000000000001</v>
      </c>
      <c r="U3646" s="200">
        <f>TRUNC(('TARIFA ENTREGA A DIRECCION USD'!F3646-'TARIFA ENTREGA A DIRECCION USD'!D3646)/'TARIFA ENTREGA A DIRECCION USD'!D3646,3)</f>
        <v>0.438</v>
      </c>
      <c r="V3646" s="200">
        <f>TRUNC(('TARIFA ENTREGA A DIRECCION USD'!G3646-'TARIFA ENTREGA A DIRECCION USD'!D3646)/'TARIFA ENTREGA A DIRECCION USD'!D3646,3)</f>
        <v>0.97199999999999998</v>
      </c>
      <c r="X3646" s="142">
        <v>16.12</v>
      </c>
      <c r="Y3646" s="190">
        <v>3639</v>
      </c>
      <c r="Z3646" s="200">
        <v>0.55000000000000004</v>
      </c>
      <c r="AA3646" s="200">
        <v>0.13</v>
      </c>
      <c r="AB3646" s="200">
        <v>0.3</v>
      </c>
      <c r="AC3646" s="200">
        <v>0.85</v>
      </c>
      <c r="AL3646"/>
      <c r="AM3646"/>
      <c r="AN3646"/>
      <c r="AO3646"/>
      <c r="AP3646"/>
      <c r="AQ3646"/>
      <c r="AR3646"/>
      <c r="AS3646"/>
      <c r="AT3646"/>
      <c r="AU3646"/>
    </row>
    <row r="3647" spans="17:47" x14ac:dyDescent="0.2">
      <c r="Q3647" s="142">
        <f>TRUNC('TARIFA ENTREGA A DIRECCION USD'!D3648-'TARIFA ENTREGA A DIRECCION USD'!D3647,2)</f>
        <v>0.55000000000000004</v>
      </c>
      <c r="R3647" s="190">
        <v>3640</v>
      </c>
      <c r="S3647" s="200">
        <f>TRUNC((('TARIFA ENTREGA A DIRECCION USD'!C3647-'TARIFA ENTREGA A DIRECCION USD'!D3647)/'TARIFA ENTREGA A DIRECCION USD'!D3647)+1,3)</f>
        <v>0.72499999999999998</v>
      </c>
      <c r="T3647" s="200">
        <f>TRUNC(('TARIFA ENTREGA A DIRECCION USD'!E3647-'TARIFA ENTREGA A DIRECCION USD'!D3647)/'TARIFA ENTREGA A DIRECCION USD'!D3647,3)</f>
        <v>0.26200000000000001</v>
      </c>
      <c r="U3647" s="200">
        <f>TRUNC(('TARIFA ENTREGA A DIRECCION USD'!F3647-'TARIFA ENTREGA A DIRECCION USD'!D3647)/'TARIFA ENTREGA A DIRECCION USD'!D3647,3)</f>
        <v>0.438</v>
      </c>
      <c r="V3647" s="200">
        <f>TRUNC(('TARIFA ENTREGA A DIRECCION USD'!G3647-'TARIFA ENTREGA A DIRECCION USD'!D3647)/'TARIFA ENTREGA A DIRECCION USD'!D3647,3)</f>
        <v>0.97199999999999998</v>
      </c>
      <c r="X3647" s="142">
        <v>16.12</v>
      </c>
      <c r="Y3647" s="190">
        <v>3640</v>
      </c>
      <c r="Z3647" s="200">
        <v>0.55000000000000004</v>
      </c>
      <c r="AA3647" s="200">
        <v>0.13</v>
      </c>
      <c r="AB3647" s="200">
        <v>0.3</v>
      </c>
      <c r="AC3647" s="200">
        <v>0.85</v>
      </c>
      <c r="AL3647"/>
      <c r="AM3647"/>
      <c r="AN3647"/>
      <c r="AO3647"/>
      <c r="AP3647"/>
      <c r="AQ3647"/>
      <c r="AR3647"/>
      <c r="AS3647"/>
      <c r="AT3647"/>
      <c r="AU3647"/>
    </row>
    <row r="3648" spans="17:47" x14ac:dyDescent="0.2">
      <c r="Q3648" s="142">
        <f>TRUNC('TARIFA ENTREGA A DIRECCION USD'!D3649-'TARIFA ENTREGA A DIRECCION USD'!D3648,2)</f>
        <v>0.55000000000000004</v>
      </c>
      <c r="R3648" s="190">
        <v>3641</v>
      </c>
      <c r="S3648" s="200">
        <f>TRUNC((('TARIFA ENTREGA A DIRECCION USD'!C3648-'TARIFA ENTREGA A DIRECCION USD'!D3648)/'TARIFA ENTREGA A DIRECCION USD'!D3648)+1,3)</f>
        <v>0.72499999999999998</v>
      </c>
      <c r="T3648" s="200">
        <f>TRUNC(('TARIFA ENTREGA A DIRECCION USD'!E3648-'TARIFA ENTREGA A DIRECCION USD'!D3648)/'TARIFA ENTREGA A DIRECCION USD'!D3648,3)</f>
        <v>0.26200000000000001</v>
      </c>
      <c r="U3648" s="200">
        <f>TRUNC(('TARIFA ENTREGA A DIRECCION USD'!F3648-'TARIFA ENTREGA A DIRECCION USD'!D3648)/'TARIFA ENTREGA A DIRECCION USD'!D3648,3)</f>
        <v>0.438</v>
      </c>
      <c r="V3648" s="200">
        <f>TRUNC(('TARIFA ENTREGA A DIRECCION USD'!G3648-'TARIFA ENTREGA A DIRECCION USD'!D3648)/'TARIFA ENTREGA A DIRECCION USD'!D3648,3)</f>
        <v>0.97199999999999998</v>
      </c>
      <c r="X3648" s="142">
        <v>16.12</v>
      </c>
      <c r="Y3648" s="190">
        <v>3641</v>
      </c>
      <c r="Z3648" s="200">
        <v>0.55000000000000004</v>
      </c>
      <c r="AA3648" s="200">
        <v>0.13</v>
      </c>
      <c r="AB3648" s="200">
        <v>0.3</v>
      </c>
      <c r="AC3648" s="200">
        <v>0.85</v>
      </c>
      <c r="AL3648"/>
      <c r="AM3648"/>
      <c r="AN3648"/>
      <c r="AO3648"/>
      <c r="AP3648"/>
      <c r="AQ3648"/>
      <c r="AR3648"/>
      <c r="AS3648"/>
      <c r="AT3648"/>
      <c r="AU3648"/>
    </row>
    <row r="3649" spans="17:47" x14ac:dyDescent="0.2">
      <c r="Q3649" s="142">
        <f>TRUNC('TARIFA ENTREGA A DIRECCION USD'!D3650-'TARIFA ENTREGA A DIRECCION USD'!D3649,2)</f>
        <v>0.55000000000000004</v>
      </c>
      <c r="R3649" s="190">
        <v>3642</v>
      </c>
      <c r="S3649" s="200">
        <f>TRUNC((('TARIFA ENTREGA A DIRECCION USD'!C3649-'TARIFA ENTREGA A DIRECCION USD'!D3649)/'TARIFA ENTREGA A DIRECCION USD'!D3649)+1,3)</f>
        <v>0.72499999999999998</v>
      </c>
      <c r="T3649" s="200">
        <f>TRUNC(('TARIFA ENTREGA A DIRECCION USD'!E3649-'TARIFA ENTREGA A DIRECCION USD'!D3649)/'TARIFA ENTREGA A DIRECCION USD'!D3649,3)</f>
        <v>0.26200000000000001</v>
      </c>
      <c r="U3649" s="200">
        <f>TRUNC(('TARIFA ENTREGA A DIRECCION USD'!F3649-'TARIFA ENTREGA A DIRECCION USD'!D3649)/'TARIFA ENTREGA A DIRECCION USD'!D3649,3)</f>
        <v>0.438</v>
      </c>
      <c r="V3649" s="200">
        <f>TRUNC(('TARIFA ENTREGA A DIRECCION USD'!G3649-'TARIFA ENTREGA A DIRECCION USD'!D3649)/'TARIFA ENTREGA A DIRECCION USD'!D3649,3)</f>
        <v>0.97199999999999998</v>
      </c>
      <c r="X3649" s="142">
        <v>16.12</v>
      </c>
      <c r="Y3649" s="190">
        <v>3642</v>
      </c>
      <c r="Z3649" s="200">
        <v>0.55000000000000004</v>
      </c>
      <c r="AA3649" s="200">
        <v>0.13</v>
      </c>
      <c r="AB3649" s="200">
        <v>0.3</v>
      </c>
      <c r="AC3649" s="200">
        <v>0.85</v>
      </c>
      <c r="AL3649"/>
      <c r="AM3649"/>
      <c r="AN3649"/>
      <c r="AO3649"/>
      <c r="AP3649"/>
      <c r="AQ3649"/>
      <c r="AR3649"/>
      <c r="AS3649"/>
      <c r="AT3649"/>
      <c r="AU3649"/>
    </row>
    <row r="3650" spans="17:47" x14ac:dyDescent="0.2">
      <c r="Q3650" s="142">
        <f>TRUNC('TARIFA ENTREGA A DIRECCION USD'!D3651-'TARIFA ENTREGA A DIRECCION USD'!D3650,2)</f>
        <v>0.55000000000000004</v>
      </c>
      <c r="R3650" s="190">
        <v>3643</v>
      </c>
      <c r="S3650" s="200">
        <f>TRUNC((('TARIFA ENTREGA A DIRECCION USD'!C3650-'TARIFA ENTREGA A DIRECCION USD'!D3650)/'TARIFA ENTREGA A DIRECCION USD'!D3650)+1,3)</f>
        <v>0.72499999999999998</v>
      </c>
      <c r="T3650" s="200">
        <f>TRUNC(('TARIFA ENTREGA A DIRECCION USD'!E3650-'TARIFA ENTREGA A DIRECCION USD'!D3650)/'TARIFA ENTREGA A DIRECCION USD'!D3650,3)</f>
        <v>0.26200000000000001</v>
      </c>
      <c r="U3650" s="200">
        <f>TRUNC(('TARIFA ENTREGA A DIRECCION USD'!F3650-'TARIFA ENTREGA A DIRECCION USD'!D3650)/'TARIFA ENTREGA A DIRECCION USD'!D3650,3)</f>
        <v>0.438</v>
      </c>
      <c r="V3650" s="200">
        <f>TRUNC(('TARIFA ENTREGA A DIRECCION USD'!G3650-'TARIFA ENTREGA A DIRECCION USD'!D3650)/'TARIFA ENTREGA A DIRECCION USD'!D3650,3)</f>
        <v>0.97199999999999998</v>
      </c>
      <c r="X3650" s="142">
        <v>16.12</v>
      </c>
      <c r="Y3650" s="190">
        <v>3643</v>
      </c>
      <c r="Z3650" s="200">
        <v>0.55000000000000004</v>
      </c>
      <c r="AA3650" s="200">
        <v>0.13</v>
      </c>
      <c r="AB3650" s="200">
        <v>0.3</v>
      </c>
      <c r="AC3650" s="200">
        <v>0.85</v>
      </c>
      <c r="AL3650"/>
      <c r="AM3650"/>
      <c r="AN3650"/>
      <c r="AO3650"/>
      <c r="AP3650"/>
      <c r="AQ3650"/>
      <c r="AR3650"/>
      <c r="AS3650"/>
      <c r="AT3650"/>
      <c r="AU3650"/>
    </row>
    <row r="3651" spans="17:47" x14ac:dyDescent="0.2">
      <c r="Q3651" s="142">
        <f>TRUNC('TARIFA ENTREGA A DIRECCION USD'!D3652-'TARIFA ENTREGA A DIRECCION USD'!D3651,2)</f>
        <v>0.55000000000000004</v>
      </c>
      <c r="R3651" s="190">
        <v>3644</v>
      </c>
      <c r="S3651" s="200">
        <f>TRUNC((('TARIFA ENTREGA A DIRECCION USD'!C3651-'TARIFA ENTREGA A DIRECCION USD'!D3651)/'TARIFA ENTREGA A DIRECCION USD'!D3651)+1,3)</f>
        <v>0.72499999999999998</v>
      </c>
      <c r="T3651" s="200">
        <f>TRUNC(('TARIFA ENTREGA A DIRECCION USD'!E3651-'TARIFA ENTREGA A DIRECCION USD'!D3651)/'TARIFA ENTREGA A DIRECCION USD'!D3651,3)</f>
        <v>0.26200000000000001</v>
      </c>
      <c r="U3651" s="200">
        <f>TRUNC(('TARIFA ENTREGA A DIRECCION USD'!F3651-'TARIFA ENTREGA A DIRECCION USD'!D3651)/'TARIFA ENTREGA A DIRECCION USD'!D3651,3)</f>
        <v>0.438</v>
      </c>
      <c r="V3651" s="200">
        <f>TRUNC(('TARIFA ENTREGA A DIRECCION USD'!G3651-'TARIFA ENTREGA A DIRECCION USD'!D3651)/'TARIFA ENTREGA A DIRECCION USD'!D3651,3)</f>
        <v>0.97199999999999998</v>
      </c>
      <c r="X3651" s="142">
        <v>16.12</v>
      </c>
      <c r="Y3651" s="190">
        <v>3644</v>
      </c>
      <c r="Z3651" s="200">
        <v>0.55000000000000004</v>
      </c>
      <c r="AA3651" s="200">
        <v>0.13</v>
      </c>
      <c r="AB3651" s="200">
        <v>0.3</v>
      </c>
      <c r="AC3651" s="200">
        <v>0.85</v>
      </c>
      <c r="AL3651"/>
      <c r="AM3651"/>
      <c r="AN3651"/>
      <c r="AO3651"/>
      <c r="AP3651"/>
      <c r="AQ3651"/>
      <c r="AR3651"/>
      <c r="AS3651"/>
      <c r="AT3651"/>
      <c r="AU3651"/>
    </row>
    <row r="3652" spans="17:47" x14ac:dyDescent="0.2">
      <c r="Q3652" s="142">
        <f>TRUNC('TARIFA ENTREGA A DIRECCION USD'!D3653-'TARIFA ENTREGA A DIRECCION USD'!D3652,2)</f>
        <v>0.55000000000000004</v>
      </c>
      <c r="R3652" s="190">
        <v>3645</v>
      </c>
      <c r="S3652" s="200">
        <f>TRUNC((('TARIFA ENTREGA A DIRECCION USD'!C3652-'TARIFA ENTREGA A DIRECCION USD'!D3652)/'TARIFA ENTREGA A DIRECCION USD'!D3652)+1,3)</f>
        <v>0.72499999999999998</v>
      </c>
      <c r="T3652" s="200">
        <f>TRUNC(('TARIFA ENTREGA A DIRECCION USD'!E3652-'TARIFA ENTREGA A DIRECCION USD'!D3652)/'TARIFA ENTREGA A DIRECCION USD'!D3652,3)</f>
        <v>0.26200000000000001</v>
      </c>
      <c r="U3652" s="200">
        <f>TRUNC(('TARIFA ENTREGA A DIRECCION USD'!F3652-'TARIFA ENTREGA A DIRECCION USD'!D3652)/'TARIFA ENTREGA A DIRECCION USD'!D3652,3)</f>
        <v>0.438</v>
      </c>
      <c r="V3652" s="200">
        <f>TRUNC(('TARIFA ENTREGA A DIRECCION USD'!G3652-'TARIFA ENTREGA A DIRECCION USD'!D3652)/'TARIFA ENTREGA A DIRECCION USD'!D3652,3)</f>
        <v>0.97199999999999998</v>
      </c>
      <c r="X3652" s="142">
        <v>16.12</v>
      </c>
      <c r="Y3652" s="190">
        <v>3645</v>
      </c>
      <c r="Z3652" s="200">
        <v>0.55000000000000004</v>
      </c>
      <c r="AA3652" s="200">
        <v>0.13</v>
      </c>
      <c r="AB3652" s="200">
        <v>0.3</v>
      </c>
      <c r="AC3652" s="200">
        <v>0.85</v>
      </c>
      <c r="AL3652"/>
      <c r="AM3652"/>
      <c r="AN3652"/>
      <c r="AO3652"/>
      <c r="AP3652"/>
      <c r="AQ3652"/>
      <c r="AR3652"/>
      <c r="AS3652"/>
      <c r="AT3652"/>
      <c r="AU3652"/>
    </row>
    <row r="3653" spans="17:47" x14ac:dyDescent="0.2">
      <c r="Q3653" s="142">
        <f>TRUNC('TARIFA ENTREGA A DIRECCION USD'!D3654-'TARIFA ENTREGA A DIRECCION USD'!D3653,2)</f>
        <v>0.55000000000000004</v>
      </c>
      <c r="R3653" s="190">
        <v>3646</v>
      </c>
      <c r="S3653" s="200">
        <f>TRUNC((('TARIFA ENTREGA A DIRECCION USD'!C3653-'TARIFA ENTREGA A DIRECCION USD'!D3653)/'TARIFA ENTREGA A DIRECCION USD'!D3653)+1,3)</f>
        <v>0.72499999999999998</v>
      </c>
      <c r="T3653" s="200">
        <f>TRUNC(('TARIFA ENTREGA A DIRECCION USD'!E3653-'TARIFA ENTREGA A DIRECCION USD'!D3653)/'TARIFA ENTREGA A DIRECCION USD'!D3653,3)</f>
        <v>0.26200000000000001</v>
      </c>
      <c r="U3653" s="200">
        <f>TRUNC(('TARIFA ENTREGA A DIRECCION USD'!F3653-'TARIFA ENTREGA A DIRECCION USD'!D3653)/'TARIFA ENTREGA A DIRECCION USD'!D3653,3)</f>
        <v>0.438</v>
      </c>
      <c r="V3653" s="200">
        <f>TRUNC(('TARIFA ENTREGA A DIRECCION USD'!G3653-'TARIFA ENTREGA A DIRECCION USD'!D3653)/'TARIFA ENTREGA A DIRECCION USD'!D3653,3)</f>
        <v>0.97199999999999998</v>
      </c>
      <c r="X3653" s="142">
        <v>16.12</v>
      </c>
      <c r="Y3653" s="190">
        <v>3646</v>
      </c>
      <c r="Z3653" s="200">
        <v>0.55000000000000004</v>
      </c>
      <c r="AA3653" s="200">
        <v>0.13</v>
      </c>
      <c r="AB3653" s="200">
        <v>0.3</v>
      </c>
      <c r="AC3653" s="200">
        <v>0.85</v>
      </c>
      <c r="AL3653"/>
      <c r="AM3653"/>
      <c r="AN3653"/>
      <c r="AO3653"/>
      <c r="AP3653"/>
      <c r="AQ3653"/>
      <c r="AR3653"/>
      <c r="AS3653"/>
      <c r="AT3653"/>
      <c r="AU3653"/>
    </row>
    <row r="3654" spans="17:47" x14ac:dyDescent="0.2">
      <c r="Q3654" s="142">
        <f>TRUNC('TARIFA ENTREGA A DIRECCION USD'!D3655-'TARIFA ENTREGA A DIRECCION USD'!D3654,2)</f>
        <v>0.55000000000000004</v>
      </c>
      <c r="R3654" s="190">
        <v>3647</v>
      </c>
      <c r="S3654" s="200">
        <f>TRUNC((('TARIFA ENTREGA A DIRECCION USD'!C3654-'TARIFA ENTREGA A DIRECCION USD'!D3654)/'TARIFA ENTREGA A DIRECCION USD'!D3654)+1,3)</f>
        <v>0.72499999999999998</v>
      </c>
      <c r="T3654" s="200">
        <f>TRUNC(('TARIFA ENTREGA A DIRECCION USD'!E3654-'TARIFA ENTREGA A DIRECCION USD'!D3654)/'TARIFA ENTREGA A DIRECCION USD'!D3654,3)</f>
        <v>0.26200000000000001</v>
      </c>
      <c r="U3654" s="200">
        <f>TRUNC(('TARIFA ENTREGA A DIRECCION USD'!F3654-'TARIFA ENTREGA A DIRECCION USD'!D3654)/'TARIFA ENTREGA A DIRECCION USD'!D3654,3)</f>
        <v>0.438</v>
      </c>
      <c r="V3654" s="200">
        <f>TRUNC(('TARIFA ENTREGA A DIRECCION USD'!G3654-'TARIFA ENTREGA A DIRECCION USD'!D3654)/'TARIFA ENTREGA A DIRECCION USD'!D3654,3)</f>
        <v>0.97199999999999998</v>
      </c>
      <c r="X3654" s="142">
        <v>16.12</v>
      </c>
      <c r="Y3654" s="190">
        <v>3647</v>
      </c>
      <c r="Z3654" s="200">
        <v>0.55000000000000004</v>
      </c>
      <c r="AA3654" s="200">
        <v>0.13</v>
      </c>
      <c r="AB3654" s="200">
        <v>0.3</v>
      </c>
      <c r="AC3654" s="200">
        <v>0.85</v>
      </c>
      <c r="AL3654"/>
      <c r="AM3654"/>
      <c r="AN3654"/>
      <c r="AO3654"/>
      <c r="AP3654"/>
      <c r="AQ3654"/>
      <c r="AR3654"/>
      <c r="AS3654"/>
      <c r="AT3654"/>
      <c r="AU3654"/>
    </row>
    <row r="3655" spans="17:47" x14ac:dyDescent="0.2">
      <c r="Q3655" s="142">
        <f>TRUNC('TARIFA ENTREGA A DIRECCION USD'!D3656-'TARIFA ENTREGA A DIRECCION USD'!D3655,2)</f>
        <v>0.55000000000000004</v>
      </c>
      <c r="R3655" s="190">
        <v>3648</v>
      </c>
      <c r="S3655" s="200">
        <f>TRUNC((('TARIFA ENTREGA A DIRECCION USD'!C3655-'TARIFA ENTREGA A DIRECCION USD'!D3655)/'TARIFA ENTREGA A DIRECCION USD'!D3655)+1,3)</f>
        <v>0.72499999999999998</v>
      </c>
      <c r="T3655" s="200">
        <f>TRUNC(('TARIFA ENTREGA A DIRECCION USD'!E3655-'TARIFA ENTREGA A DIRECCION USD'!D3655)/'TARIFA ENTREGA A DIRECCION USD'!D3655,3)</f>
        <v>0.26200000000000001</v>
      </c>
      <c r="U3655" s="200">
        <f>TRUNC(('TARIFA ENTREGA A DIRECCION USD'!F3655-'TARIFA ENTREGA A DIRECCION USD'!D3655)/'TARIFA ENTREGA A DIRECCION USD'!D3655,3)</f>
        <v>0.438</v>
      </c>
      <c r="V3655" s="200">
        <f>TRUNC(('TARIFA ENTREGA A DIRECCION USD'!G3655-'TARIFA ENTREGA A DIRECCION USD'!D3655)/'TARIFA ENTREGA A DIRECCION USD'!D3655,3)</f>
        <v>0.97199999999999998</v>
      </c>
      <c r="X3655" s="142">
        <v>16.12</v>
      </c>
      <c r="Y3655" s="190">
        <v>3648</v>
      </c>
      <c r="Z3655" s="200">
        <v>0.55000000000000004</v>
      </c>
      <c r="AA3655" s="200">
        <v>0.13</v>
      </c>
      <c r="AB3655" s="200">
        <v>0.3</v>
      </c>
      <c r="AC3655" s="200">
        <v>0.85</v>
      </c>
      <c r="AL3655"/>
      <c r="AM3655"/>
      <c r="AN3655"/>
      <c r="AO3655"/>
      <c r="AP3655"/>
      <c r="AQ3655"/>
      <c r="AR3655"/>
      <c r="AS3655"/>
      <c r="AT3655"/>
      <c r="AU3655"/>
    </row>
    <row r="3656" spans="17:47" x14ac:dyDescent="0.2">
      <c r="Q3656" s="142">
        <f>TRUNC('TARIFA ENTREGA A DIRECCION USD'!D3657-'TARIFA ENTREGA A DIRECCION USD'!D3656,2)</f>
        <v>0.55000000000000004</v>
      </c>
      <c r="R3656" s="190">
        <v>3649</v>
      </c>
      <c r="S3656" s="200">
        <f>TRUNC((('TARIFA ENTREGA A DIRECCION USD'!C3656-'TARIFA ENTREGA A DIRECCION USD'!D3656)/'TARIFA ENTREGA A DIRECCION USD'!D3656)+1,3)</f>
        <v>0.72499999999999998</v>
      </c>
      <c r="T3656" s="200">
        <f>TRUNC(('TARIFA ENTREGA A DIRECCION USD'!E3656-'TARIFA ENTREGA A DIRECCION USD'!D3656)/'TARIFA ENTREGA A DIRECCION USD'!D3656,3)</f>
        <v>0.26200000000000001</v>
      </c>
      <c r="U3656" s="200">
        <f>TRUNC(('TARIFA ENTREGA A DIRECCION USD'!F3656-'TARIFA ENTREGA A DIRECCION USD'!D3656)/'TARIFA ENTREGA A DIRECCION USD'!D3656,3)</f>
        <v>0.438</v>
      </c>
      <c r="V3656" s="200">
        <f>TRUNC(('TARIFA ENTREGA A DIRECCION USD'!G3656-'TARIFA ENTREGA A DIRECCION USD'!D3656)/'TARIFA ENTREGA A DIRECCION USD'!D3656,3)</f>
        <v>0.97199999999999998</v>
      </c>
      <c r="X3656" s="142">
        <v>16.12</v>
      </c>
      <c r="Y3656" s="190">
        <v>3649</v>
      </c>
      <c r="Z3656" s="200">
        <v>0.55000000000000004</v>
      </c>
      <c r="AA3656" s="200">
        <v>0.13</v>
      </c>
      <c r="AB3656" s="200">
        <v>0.3</v>
      </c>
      <c r="AC3656" s="200">
        <v>0.85</v>
      </c>
      <c r="AL3656"/>
      <c r="AM3656"/>
      <c r="AN3656"/>
      <c r="AO3656"/>
      <c r="AP3656"/>
      <c r="AQ3656"/>
      <c r="AR3656"/>
      <c r="AS3656"/>
      <c r="AT3656"/>
      <c r="AU3656"/>
    </row>
    <row r="3657" spans="17:47" x14ac:dyDescent="0.2">
      <c r="Q3657" s="142">
        <f>TRUNC('TARIFA ENTREGA A DIRECCION USD'!D3658-'TARIFA ENTREGA A DIRECCION USD'!D3657,2)</f>
        <v>0.55000000000000004</v>
      </c>
      <c r="R3657" s="190">
        <v>3650</v>
      </c>
      <c r="S3657" s="200">
        <f>TRUNC((('TARIFA ENTREGA A DIRECCION USD'!C3657-'TARIFA ENTREGA A DIRECCION USD'!D3657)/'TARIFA ENTREGA A DIRECCION USD'!D3657)+1,3)</f>
        <v>0.72499999999999998</v>
      </c>
      <c r="T3657" s="200">
        <f>TRUNC(('TARIFA ENTREGA A DIRECCION USD'!E3657-'TARIFA ENTREGA A DIRECCION USD'!D3657)/'TARIFA ENTREGA A DIRECCION USD'!D3657,3)</f>
        <v>0.26200000000000001</v>
      </c>
      <c r="U3657" s="200">
        <f>TRUNC(('TARIFA ENTREGA A DIRECCION USD'!F3657-'TARIFA ENTREGA A DIRECCION USD'!D3657)/'TARIFA ENTREGA A DIRECCION USD'!D3657,3)</f>
        <v>0.438</v>
      </c>
      <c r="V3657" s="200">
        <f>TRUNC(('TARIFA ENTREGA A DIRECCION USD'!G3657-'TARIFA ENTREGA A DIRECCION USD'!D3657)/'TARIFA ENTREGA A DIRECCION USD'!D3657,3)</f>
        <v>0.97199999999999998</v>
      </c>
      <c r="X3657" s="142">
        <v>16.12</v>
      </c>
      <c r="Y3657" s="190">
        <v>3650</v>
      </c>
      <c r="Z3657" s="200">
        <v>0.55000000000000004</v>
      </c>
      <c r="AA3657" s="200">
        <v>0.13</v>
      </c>
      <c r="AB3657" s="200">
        <v>0.3</v>
      </c>
      <c r="AC3657" s="200">
        <v>0.85</v>
      </c>
      <c r="AL3657"/>
      <c r="AM3657"/>
      <c r="AN3657"/>
      <c r="AO3657"/>
      <c r="AP3657"/>
      <c r="AQ3657"/>
      <c r="AR3657"/>
      <c r="AS3657"/>
      <c r="AT3657"/>
      <c r="AU3657"/>
    </row>
    <row r="3658" spans="17:47" x14ac:dyDescent="0.2">
      <c r="Q3658" s="142">
        <f>TRUNC('TARIFA ENTREGA A DIRECCION USD'!D3659-'TARIFA ENTREGA A DIRECCION USD'!D3658,2)</f>
        <v>0.55000000000000004</v>
      </c>
      <c r="R3658" s="190">
        <v>3651</v>
      </c>
      <c r="S3658" s="200">
        <f>TRUNC((('TARIFA ENTREGA A DIRECCION USD'!C3658-'TARIFA ENTREGA A DIRECCION USD'!D3658)/'TARIFA ENTREGA A DIRECCION USD'!D3658)+1,3)</f>
        <v>0.72499999999999998</v>
      </c>
      <c r="T3658" s="200">
        <f>TRUNC(('TARIFA ENTREGA A DIRECCION USD'!E3658-'TARIFA ENTREGA A DIRECCION USD'!D3658)/'TARIFA ENTREGA A DIRECCION USD'!D3658,3)</f>
        <v>0.26200000000000001</v>
      </c>
      <c r="U3658" s="200">
        <f>TRUNC(('TARIFA ENTREGA A DIRECCION USD'!F3658-'TARIFA ENTREGA A DIRECCION USD'!D3658)/'TARIFA ENTREGA A DIRECCION USD'!D3658,3)</f>
        <v>0.438</v>
      </c>
      <c r="V3658" s="200">
        <f>TRUNC(('TARIFA ENTREGA A DIRECCION USD'!G3658-'TARIFA ENTREGA A DIRECCION USD'!D3658)/'TARIFA ENTREGA A DIRECCION USD'!D3658,3)</f>
        <v>0.97199999999999998</v>
      </c>
      <c r="X3658" s="142">
        <v>16.12</v>
      </c>
      <c r="Y3658" s="190">
        <v>3651</v>
      </c>
      <c r="Z3658" s="200">
        <v>0.55000000000000004</v>
      </c>
      <c r="AA3658" s="200">
        <v>0.13</v>
      </c>
      <c r="AB3658" s="200">
        <v>0.3</v>
      </c>
      <c r="AC3658" s="200">
        <v>0.85</v>
      </c>
      <c r="AL3658"/>
      <c r="AM3658"/>
      <c r="AN3658"/>
      <c r="AO3658"/>
      <c r="AP3658"/>
      <c r="AQ3658"/>
      <c r="AR3658"/>
      <c r="AS3658"/>
      <c r="AT3658"/>
      <c r="AU3658"/>
    </row>
    <row r="3659" spans="17:47" x14ac:dyDescent="0.2">
      <c r="Q3659" s="142">
        <f>TRUNC('TARIFA ENTREGA A DIRECCION USD'!D3660-'TARIFA ENTREGA A DIRECCION USD'!D3659,2)</f>
        <v>0.55000000000000004</v>
      </c>
      <c r="R3659" s="190">
        <v>3652</v>
      </c>
      <c r="S3659" s="200">
        <f>TRUNC((('TARIFA ENTREGA A DIRECCION USD'!C3659-'TARIFA ENTREGA A DIRECCION USD'!D3659)/'TARIFA ENTREGA A DIRECCION USD'!D3659)+1,3)</f>
        <v>0.72499999999999998</v>
      </c>
      <c r="T3659" s="200">
        <f>TRUNC(('TARIFA ENTREGA A DIRECCION USD'!E3659-'TARIFA ENTREGA A DIRECCION USD'!D3659)/'TARIFA ENTREGA A DIRECCION USD'!D3659,3)</f>
        <v>0.26200000000000001</v>
      </c>
      <c r="U3659" s="200">
        <f>TRUNC(('TARIFA ENTREGA A DIRECCION USD'!F3659-'TARIFA ENTREGA A DIRECCION USD'!D3659)/'TARIFA ENTREGA A DIRECCION USD'!D3659,3)</f>
        <v>0.438</v>
      </c>
      <c r="V3659" s="200">
        <f>TRUNC(('TARIFA ENTREGA A DIRECCION USD'!G3659-'TARIFA ENTREGA A DIRECCION USD'!D3659)/'TARIFA ENTREGA A DIRECCION USD'!D3659,3)</f>
        <v>0.97199999999999998</v>
      </c>
      <c r="X3659" s="142">
        <v>16.12</v>
      </c>
      <c r="Y3659" s="190">
        <v>3652</v>
      </c>
      <c r="Z3659" s="200">
        <v>0.55000000000000004</v>
      </c>
      <c r="AA3659" s="200">
        <v>0.13</v>
      </c>
      <c r="AB3659" s="200">
        <v>0.3</v>
      </c>
      <c r="AC3659" s="200">
        <v>0.85</v>
      </c>
      <c r="AL3659"/>
      <c r="AM3659"/>
      <c r="AN3659"/>
      <c r="AO3659"/>
      <c r="AP3659"/>
      <c r="AQ3659"/>
      <c r="AR3659"/>
      <c r="AS3659"/>
      <c r="AT3659"/>
      <c r="AU3659"/>
    </row>
    <row r="3660" spans="17:47" x14ac:dyDescent="0.2">
      <c r="Q3660" s="142">
        <f>TRUNC('TARIFA ENTREGA A DIRECCION USD'!D3661-'TARIFA ENTREGA A DIRECCION USD'!D3660,2)</f>
        <v>0.55000000000000004</v>
      </c>
      <c r="R3660" s="190">
        <v>3653</v>
      </c>
      <c r="S3660" s="200">
        <f>TRUNC((('TARIFA ENTREGA A DIRECCION USD'!C3660-'TARIFA ENTREGA A DIRECCION USD'!D3660)/'TARIFA ENTREGA A DIRECCION USD'!D3660)+1,3)</f>
        <v>0.72499999999999998</v>
      </c>
      <c r="T3660" s="200">
        <f>TRUNC(('TARIFA ENTREGA A DIRECCION USD'!E3660-'TARIFA ENTREGA A DIRECCION USD'!D3660)/'TARIFA ENTREGA A DIRECCION USD'!D3660,3)</f>
        <v>0.26200000000000001</v>
      </c>
      <c r="U3660" s="200">
        <f>TRUNC(('TARIFA ENTREGA A DIRECCION USD'!F3660-'TARIFA ENTREGA A DIRECCION USD'!D3660)/'TARIFA ENTREGA A DIRECCION USD'!D3660,3)</f>
        <v>0.438</v>
      </c>
      <c r="V3660" s="200">
        <f>TRUNC(('TARIFA ENTREGA A DIRECCION USD'!G3660-'TARIFA ENTREGA A DIRECCION USD'!D3660)/'TARIFA ENTREGA A DIRECCION USD'!D3660,3)</f>
        <v>0.97199999999999998</v>
      </c>
      <c r="X3660" s="142">
        <v>16.12</v>
      </c>
      <c r="Y3660" s="190">
        <v>3653</v>
      </c>
      <c r="Z3660" s="200">
        <v>0.55000000000000004</v>
      </c>
      <c r="AA3660" s="200">
        <v>0.13</v>
      </c>
      <c r="AB3660" s="200">
        <v>0.3</v>
      </c>
      <c r="AC3660" s="200">
        <v>0.85</v>
      </c>
      <c r="AL3660"/>
      <c r="AM3660"/>
      <c r="AN3660"/>
      <c r="AO3660"/>
      <c r="AP3660"/>
      <c r="AQ3660"/>
      <c r="AR3660"/>
      <c r="AS3660"/>
      <c r="AT3660"/>
      <c r="AU3660"/>
    </row>
    <row r="3661" spans="17:47" x14ac:dyDescent="0.2">
      <c r="Q3661" s="142">
        <f>TRUNC('TARIFA ENTREGA A DIRECCION USD'!D3662-'TARIFA ENTREGA A DIRECCION USD'!D3661,2)</f>
        <v>0.55000000000000004</v>
      </c>
      <c r="R3661" s="190">
        <v>3654</v>
      </c>
      <c r="S3661" s="200">
        <f>TRUNC((('TARIFA ENTREGA A DIRECCION USD'!C3661-'TARIFA ENTREGA A DIRECCION USD'!D3661)/'TARIFA ENTREGA A DIRECCION USD'!D3661)+1,3)</f>
        <v>0.72499999999999998</v>
      </c>
      <c r="T3661" s="200">
        <f>TRUNC(('TARIFA ENTREGA A DIRECCION USD'!E3661-'TARIFA ENTREGA A DIRECCION USD'!D3661)/'TARIFA ENTREGA A DIRECCION USD'!D3661,3)</f>
        <v>0.26200000000000001</v>
      </c>
      <c r="U3661" s="200">
        <f>TRUNC(('TARIFA ENTREGA A DIRECCION USD'!F3661-'TARIFA ENTREGA A DIRECCION USD'!D3661)/'TARIFA ENTREGA A DIRECCION USD'!D3661,3)</f>
        <v>0.438</v>
      </c>
      <c r="V3661" s="200">
        <f>TRUNC(('TARIFA ENTREGA A DIRECCION USD'!G3661-'TARIFA ENTREGA A DIRECCION USD'!D3661)/'TARIFA ENTREGA A DIRECCION USD'!D3661,3)</f>
        <v>0.97199999999999998</v>
      </c>
      <c r="X3661" s="142">
        <v>16.12</v>
      </c>
      <c r="Y3661" s="190">
        <v>3654</v>
      </c>
      <c r="Z3661" s="200">
        <v>0.55000000000000004</v>
      </c>
      <c r="AA3661" s="200">
        <v>0.13</v>
      </c>
      <c r="AB3661" s="200">
        <v>0.3</v>
      </c>
      <c r="AC3661" s="200">
        <v>0.85</v>
      </c>
      <c r="AL3661"/>
      <c r="AM3661"/>
      <c r="AN3661"/>
      <c r="AO3661"/>
      <c r="AP3661"/>
      <c r="AQ3661"/>
      <c r="AR3661"/>
      <c r="AS3661"/>
      <c r="AT3661"/>
      <c r="AU3661"/>
    </row>
    <row r="3662" spans="17:47" x14ac:dyDescent="0.2">
      <c r="Q3662" s="142">
        <f>TRUNC('TARIFA ENTREGA A DIRECCION USD'!D3663-'TARIFA ENTREGA A DIRECCION USD'!D3662,2)</f>
        <v>0.55000000000000004</v>
      </c>
      <c r="R3662" s="190">
        <v>3655</v>
      </c>
      <c r="S3662" s="200">
        <f>TRUNC((('TARIFA ENTREGA A DIRECCION USD'!C3662-'TARIFA ENTREGA A DIRECCION USD'!D3662)/'TARIFA ENTREGA A DIRECCION USD'!D3662)+1,3)</f>
        <v>0.72499999999999998</v>
      </c>
      <c r="T3662" s="200">
        <f>TRUNC(('TARIFA ENTREGA A DIRECCION USD'!E3662-'TARIFA ENTREGA A DIRECCION USD'!D3662)/'TARIFA ENTREGA A DIRECCION USD'!D3662,3)</f>
        <v>0.26200000000000001</v>
      </c>
      <c r="U3662" s="200">
        <f>TRUNC(('TARIFA ENTREGA A DIRECCION USD'!F3662-'TARIFA ENTREGA A DIRECCION USD'!D3662)/'TARIFA ENTREGA A DIRECCION USD'!D3662,3)</f>
        <v>0.438</v>
      </c>
      <c r="V3662" s="200">
        <f>TRUNC(('TARIFA ENTREGA A DIRECCION USD'!G3662-'TARIFA ENTREGA A DIRECCION USD'!D3662)/'TARIFA ENTREGA A DIRECCION USD'!D3662,3)</f>
        <v>0.97199999999999998</v>
      </c>
      <c r="X3662" s="142">
        <v>16.12</v>
      </c>
      <c r="Y3662" s="190">
        <v>3655</v>
      </c>
      <c r="Z3662" s="200">
        <v>0.55000000000000004</v>
      </c>
      <c r="AA3662" s="200">
        <v>0.13</v>
      </c>
      <c r="AB3662" s="200">
        <v>0.3</v>
      </c>
      <c r="AC3662" s="200">
        <v>0.85</v>
      </c>
      <c r="AL3662"/>
      <c r="AM3662"/>
      <c r="AN3662"/>
      <c r="AO3662"/>
      <c r="AP3662"/>
      <c r="AQ3662"/>
      <c r="AR3662"/>
      <c r="AS3662"/>
      <c r="AT3662"/>
      <c r="AU3662"/>
    </row>
    <row r="3663" spans="17:47" x14ac:dyDescent="0.2">
      <c r="Q3663" s="142">
        <f>TRUNC('TARIFA ENTREGA A DIRECCION USD'!D3664-'TARIFA ENTREGA A DIRECCION USD'!D3663,2)</f>
        <v>0.55000000000000004</v>
      </c>
      <c r="R3663" s="190">
        <v>3656</v>
      </c>
      <c r="S3663" s="200">
        <f>TRUNC((('TARIFA ENTREGA A DIRECCION USD'!C3663-'TARIFA ENTREGA A DIRECCION USD'!D3663)/'TARIFA ENTREGA A DIRECCION USD'!D3663)+1,3)</f>
        <v>0.72499999999999998</v>
      </c>
      <c r="T3663" s="200">
        <f>TRUNC(('TARIFA ENTREGA A DIRECCION USD'!E3663-'TARIFA ENTREGA A DIRECCION USD'!D3663)/'TARIFA ENTREGA A DIRECCION USD'!D3663,3)</f>
        <v>0.26200000000000001</v>
      </c>
      <c r="U3663" s="200">
        <f>TRUNC(('TARIFA ENTREGA A DIRECCION USD'!F3663-'TARIFA ENTREGA A DIRECCION USD'!D3663)/'TARIFA ENTREGA A DIRECCION USD'!D3663,3)</f>
        <v>0.438</v>
      </c>
      <c r="V3663" s="200">
        <f>TRUNC(('TARIFA ENTREGA A DIRECCION USD'!G3663-'TARIFA ENTREGA A DIRECCION USD'!D3663)/'TARIFA ENTREGA A DIRECCION USD'!D3663,3)</f>
        <v>0.97199999999999998</v>
      </c>
      <c r="X3663" s="142">
        <v>16.12</v>
      </c>
      <c r="Y3663" s="190">
        <v>3656</v>
      </c>
      <c r="Z3663" s="200">
        <v>0.55000000000000004</v>
      </c>
      <c r="AA3663" s="200">
        <v>0.13</v>
      </c>
      <c r="AB3663" s="200">
        <v>0.3</v>
      </c>
      <c r="AC3663" s="200">
        <v>0.85</v>
      </c>
      <c r="AL3663"/>
      <c r="AM3663"/>
      <c r="AN3663"/>
      <c r="AO3663"/>
      <c r="AP3663"/>
      <c r="AQ3663"/>
      <c r="AR3663"/>
      <c r="AS3663"/>
      <c r="AT3663"/>
      <c r="AU3663"/>
    </row>
    <row r="3664" spans="17:47" x14ac:dyDescent="0.2">
      <c r="Q3664" s="142">
        <f>TRUNC('TARIFA ENTREGA A DIRECCION USD'!D3665-'TARIFA ENTREGA A DIRECCION USD'!D3664,2)</f>
        <v>0.55000000000000004</v>
      </c>
      <c r="R3664" s="190">
        <v>3657</v>
      </c>
      <c r="S3664" s="200">
        <f>TRUNC((('TARIFA ENTREGA A DIRECCION USD'!C3664-'TARIFA ENTREGA A DIRECCION USD'!D3664)/'TARIFA ENTREGA A DIRECCION USD'!D3664)+1,3)</f>
        <v>0.72499999999999998</v>
      </c>
      <c r="T3664" s="200">
        <f>TRUNC(('TARIFA ENTREGA A DIRECCION USD'!E3664-'TARIFA ENTREGA A DIRECCION USD'!D3664)/'TARIFA ENTREGA A DIRECCION USD'!D3664,3)</f>
        <v>0.26200000000000001</v>
      </c>
      <c r="U3664" s="200">
        <f>TRUNC(('TARIFA ENTREGA A DIRECCION USD'!F3664-'TARIFA ENTREGA A DIRECCION USD'!D3664)/'TARIFA ENTREGA A DIRECCION USD'!D3664,3)</f>
        <v>0.438</v>
      </c>
      <c r="V3664" s="200">
        <f>TRUNC(('TARIFA ENTREGA A DIRECCION USD'!G3664-'TARIFA ENTREGA A DIRECCION USD'!D3664)/'TARIFA ENTREGA A DIRECCION USD'!D3664,3)</f>
        <v>0.97199999999999998</v>
      </c>
      <c r="X3664" s="142">
        <v>16.12</v>
      </c>
      <c r="Y3664" s="190">
        <v>3657</v>
      </c>
      <c r="Z3664" s="200">
        <v>0.55000000000000004</v>
      </c>
      <c r="AA3664" s="200">
        <v>0.13</v>
      </c>
      <c r="AB3664" s="200">
        <v>0.3</v>
      </c>
      <c r="AC3664" s="200">
        <v>0.85</v>
      </c>
      <c r="AL3664"/>
      <c r="AM3664"/>
      <c r="AN3664"/>
      <c r="AO3664"/>
      <c r="AP3664"/>
      <c r="AQ3664"/>
      <c r="AR3664"/>
      <c r="AS3664"/>
      <c r="AT3664"/>
      <c r="AU3664"/>
    </row>
    <row r="3665" spans="17:47" x14ac:dyDescent="0.2">
      <c r="Q3665" s="142">
        <f>TRUNC('TARIFA ENTREGA A DIRECCION USD'!D3666-'TARIFA ENTREGA A DIRECCION USD'!D3665,2)</f>
        <v>0.55000000000000004</v>
      </c>
      <c r="R3665" s="190">
        <v>3658</v>
      </c>
      <c r="S3665" s="200">
        <f>TRUNC((('TARIFA ENTREGA A DIRECCION USD'!C3665-'TARIFA ENTREGA A DIRECCION USD'!D3665)/'TARIFA ENTREGA A DIRECCION USD'!D3665)+1,3)</f>
        <v>0.72499999999999998</v>
      </c>
      <c r="T3665" s="200">
        <f>TRUNC(('TARIFA ENTREGA A DIRECCION USD'!E3665-'TARIFA ENTREGA A DIRECCION USD'!D3665)/'TARIFA ENTREGA A DIRECCION USD'!D3665,3)</f>
        <v>0.26200000000000001</v>
      </c>
      <c r="U3665" s="200">
        <f>TRUNC(('TARIFA ENTREGA A DIRECCION USD'!F3665-'TARIFA ENTREGA A DIRECCION USD'!D3665)/'TARIFA ENTREGA A DIRECCION USD'!D3665,3)</f>
        <v>0.438</v>
      </c>
      <c r="V3665" s="200">
        <f>TRUNC(('TARIFA ENTREGA A DIRECCION USD'!G3665-'TARIFA ENTREGA A DIRECCION USD'!D3665)/'TARIFA ENTREGA A DIRECCION USD'!D3665,3)</f>
        <v>0.97199999999999998</v>
      </c>
      <c r="X3665" s="142">
        <v>16.12</v>
      </c>
      <c r="Y3665" s="190">
        <v>3658</v>
      </c>
      <c r="Z3665" s="200">
        <v>0.55000000000000004</v>
      </c>
      <c r="AA3665" s="200">
        <v>0.13</v>
      </c>
      <c r="AB3665" s="200">
        <v>0.3</v>
      </c>
      <c r="AC3665" s="200">
        <v>0.85</v>
      </c>
      <c r="AL3665"/>
      <c r="AM3665"/>
      <c r="AN3665"/>
      <c r="AO3665"/>
      <c r="AP3665"/>
      <c r="AQ3665"/>
      <c r="AR3665"/>
      <c r="AS3665"/>
      <c r="AT3665"/>
      <c r="AU3665"/>
    </row>
    <row r="3666" spans="17:47" x14ac:dyDescent="0.2">
      <c r="Q3666" s="142">
        <f>TRUNC('TARIFA ENTREGA A DIRECCION USD'!D3667-'TARIFA ENTREGA A DIRECCION USD'!D3666,2)</f>
        <v>0.55000000000000004</v>
      </c>
      <c r="R3666" s="190">
        <v>3659</v>
      </c>
      <c r="S3666" s="200">
        <f>TRUNC((('TARIFA ENTREGA A DIRECCION USD'!C3666-'TARIFA ENTREGA A DIRECCION USD'!D3666)/'TARIFA ENTREGA A DIRECCION USD'!D3666)+1,3)</f>
        <v>0.72499999999999998</v>
      </c>
      <c r="T3666" s="200">
        <f>TRUNC(('TARIFA ENTREGA A DIRECCION USD'!E3666-'TARIFA ENTREGA A DIRECCION USD'!D3666)/'TARIFA ENTREGA A DIRECCION USD'!D3666,3)</f>
        <v>0.26200000000000001</v>
      </c>
      <c r="U3666" s="200">
        <f>TRUNC(('TARIFA ENTREGA A DIRECCION USD'!F3666-'TARIFA ENTREGA A DIRECCION USD'!D3666)/'TARIFA ENTREGA A DIRECCION USD'!D3666,3)</f>
        <v>0.438</v>
      </c>
      <c r="V3666" s="200">
        <f>TRUNC(('TARIFA ENTREGA A DIRECCION USD'!G3666-'TARIFA ENTREGA A DIRECCION USD'!D3666)/'TARIFA ENTREGA A DIRECCION USD'!D3666,3)</f>
        <v>0.97199999999999998</v>
      </c>
      <c r="X3666" s="142">
        <v>16.12</v>
      </c>
      <c r="Y3666" s="190">
        <v>3659</v>
      </c>
      <c r="Z3666" s="200">
        <v>0.55000000000000004</v>
      </c>
      <c r="AA3666" s="200">
        <v>0.13</v>
      </c>
      <c r="AB3666" s="200">
        <v>0.3</v>
      </c>
      <c r="AC3666" s="200">
        <v>0.85</v>
      </c>
      <c r="AL3666"/>
      <c r="AM3666"/>
      <c r="AN3666"/>
      <c r="AO3666"/>
      <c r="AP3666"/>
      <c r="AQ3666"/>
      <c r="AR3666"/>
      <c r="AS3666"/>
      <c r="AT3666"/>
      <c r="AU3666"/>
    </row>
    <row r="3667" spans="17:47" x14ac:dyDescent="0.2">
      <c r="Q3667" s="142">
        <f>TRUNC('TARIFA ENTREGA A DIRECCION USD'!D3668-'TARIFA ENTREGA A DIRECCION USD'!D3667,2)</f>
        <v>0.55000000000000004</v>
      </c>
      <c r="R3667" s="190">
        <v>3660</v>
      </c>
      <c r="S3667" s="200">
        <f>TRUNC((('TARIFA ENTREGA A DIRECCION USD'!C3667-'TARIFA ENTREGA A DIRECCION USD'!D3667)/'TARIFA ENTREGA A DIRECCION USD'!D3667)+1,3)</f>
        <v>0.72499999999999998</v>
      </c>
      <c r="T3667" s="200">
        <f>TRUNC(('TARIFA ENTREGA A DIRECCION USD'!E3667-'TARIFA ENTREGA A DIRECCION USD'!D3667)/'TARIFA ENTREGA A DIRECCION USD'!D3667,3)</f>
        <v>0.26200000000000001</v>
      </c>
      <c r="U3667" s="200">
        <f>TRUNC(('TARIFA ENTREGA A DIRECCION USD'!F3667-'TARIFA ENTREGA A DIRECCION USD'!D3667)/'TARIFA ENTREGA A DIRECCION USD'!D3667,3)</f>
        <v>0.438</v>
      </c>
      <c r="V3667" s="200">
        <f>TRUNC(('TARIFA ENTREGA A DIRECCION USD'!G3667-'TARIFA ENTREGA A DIRECCION USD'!D3667)/'TARIFA ENTREGA A DIRECCION USD'!D3667,3)</f>
        <v>0.97199999999999998</v>
      </c>
      <c r="X3667" s="142">
        <v>16.12</v>
      </c>
      <c r="Y3667" s="190">
        <v>3660</v>
      </c>
      <c r="Z3667" s="200">
        <v>0.55000000000000004</v>
      </c>
      <c r="AA3667" s="200">
        <v>0.13</v>
      </c>
      <c r="AB3667" s="200">
        <v>0.3</v>
      </c>
      <c r="AC3667" s="200">
        <v>0.85</v>
      </c>
      <c r="AL3667"/>
      <c r="AM3667"/>
      <c r="AN3667"/>
      <c r="AO3667"/>
      <c r="AP3667"/>
      <c r="AQ3667"/>
      <c r="AR3667"/>
      <c r="AS3667"/>
      <c r="AT3667"/>
      <c r="AU3667"/>
    </row>
    <row r="3668" spans="17:47" x14ac:dyDescent="0.2">
      <c r="Q3668" s="142">
        <f>TRUNC('TARIFA ENTREGA A DIRECCION USD'!D3669-'TARIFA ENTREGA A DIRECCION USD'!D3668,2)</f>
        <v>0.55000000000000004</v>
      </c>
      <c r="R3668" s="190">
        <v>3661</v>
      </c>
      <c r="S3668" s="200">
        <f>TRUNC((('TARIFA ENTREGA A DIRECCION USD'!C3668-'TARIFA ENTREGA A DIRECCION USD'!D3668)/'TARIFA ENTREGA A DIRECCION USD'!D3668)+1,3)</f>
        <v>0.72499999999999998</v>
      </c>
      <c r="T3668" s="200">
        <f>TRUNC(('TARIFA ENTREGA A DIRECCION USD'!E3668-'TARIFA ENTREGA A DIRECCION USD'!D3668)/'TARIFA ENTREGA A DIRECCION USD'!D3668,3)</f>
        <v>0.26200000000000001</v>
      </c>
      <c r="U3668" s="200">
        <f>TRUNC(('TARIFA ENTREGA A DIRECCION USD'!F3668-'TARIFA ENTREGA A DIRECCION USD'!D3668)/'TARIFA ENTREGA A DIRECCION USD'!D3668,3)</f>
        <v>0.438</v>
      </c>
      <c r="V3668" s="200">
        <f>TRUNC(('TARIFA ENTREGA A DIRECCION USD'!G3668-'TARIFA ENTREGA A DIRECCION USD'!D3668)/'TARIFA ENTREGA A DIRECCION USD'!D3668,3)</f>
        <v>0.97199999999999998</v>
      </c>
      <c r="X3668" s="142">
        <v>16.12</v>
      </c>
      <c r="Y3668" s="190">
        <v>3661</v>
      </c>
      <c r="Z3668" s="200">
        <v>0.55000000000000004</v>
      </c>
      <c r="AA3668" s="200">
        <v>0.13</v>
      </c>
      <c r="AB3668" s="200">
        <v>0.3</v>
      </c>
      <c r="AC3668" s="200">
        <v>0.85</v>
      </c>
      <c r="AL3668"/>
      <c r="AM3668"/>
      <c r="AN3668"/>
      <c r="AO3668"/>
      <c r="AP3668"/>
      <c r="AQ3668"/>
      <c r="AR3668"/>
      <c r="AS3668"/>
      <c r="AT3668"/>
      <c r="AU3668"/>
    </row>
    <row r="3669" spans="17:47" x14ac:dyDescent="0.2">
      <c r="Q3669" s="142">
        <f>TRUNC('TARIFA ENTREGA A DIRECCION USD'!D3670-'TARIFA ENTREGA A DIRECCION USD'!D3669,2)</f>
        <v>0.55000000000000004</v>
      </c>
      <c r="R3669" s="190">
        <v>3662</v>
      </c>
      <c r="S3669" s="200">
        <f>TRUNC((('TARIFA ENTREGA A DIRECCION USD'!C3669-'TARIFA ENTREGA A DIRECCION USD'!D3669)/'TARIFA ENTREGA A DIRECCION USD'!D3669)+1,3)</f>
        <v>0.72499999999999998</v>
      </c>
      <c r="T3669" s="200">
        <f>TRUNC(('TARIFA ENTREGA A DIRECCION USD'!E3669-'TARIFA ENTREGA A DIRECCION USD'!D3669)/'TARIFA ENTREGA A DIRECCION USD'!D3669,3)</f>
        <v>0.26200000000000001</v>
      </c>
      <c r="U3669" s="200">
        <f>TRUNC(('TARIFA ENTREGA A DIRECCION USD'!F3669-'TARIFA ENTREGA A DIRECCION USD'!D3669)/'TARIFA ENTREGA A DIRECCION USD'!D3669,3)</f>
        <v>0.438</v>
      </c>
      <c r="V3669" s="200">
        <f>TRUNC(('TARIFA ENTREGA A DIRECCION USD'!G3669-'TARIFA ENTREGA A DIRECCION USD'!D3669)/'TARIFA ENTREGA A DIRECCION USD'!D3669,3)</f>
        <v>0.97199999999999998</v>
      </c>
      <c r="X3669" s="142">
        <v>16.12</v>
      </c>
      <c r="Y3669" s="190">
        <v>3662</v>
      </c>
      <c r="Z3669" s="200">
        <v>0.55000000000000004</v>
      </c>
      <c r="AA3669" s="200">
        <v>0.13</v>
      </c>
      <c r="AB3669" s="200">
        <v>0.3</v>
      </c>
      <c r="AC3669" s="200">
        <v>0.85</v>
      </c>
      <c r="AL3669"/>
      <c r="AM3669"/>
      <c r="AN3669"/>
      <c r="AO3669"/>
      <c r="AP3669"/>
      <c r="AQ3669"/>
      <c r="AR3669"/>
      <c r="AS3669"/>
      <c r="AT3669"/>
      <c r="AU3669"/>
    </row>
    <row r="3670" spans="17:47" x14ac:dyDescent="0.2">
      <c r="Q3670" s="142">
        <f>TRUNC('TARIFA ENTREGA A DIRECCION USD'!D3671-'TARIFA ENTREGA A DIRECCION USD'!D3670,2)</f>
        <v>0.55000000000000004</v>
      </c>
      <c r="R3670" s="190">
        <v>3663</v>
      </c>
      <c r="S3670" s="200">
        <f>TRUNC((('TARIFA ENTREGA A DIRECCION USD'!C3670-'TARIFA ENTREGA A DIRECCION USD'!D3670)/'TARIFA ENTREGA A DIRECCION USD'!D3670)+1,3)</f>
        <v>0.72499999999999998</v>
      </c>
      <c r="T3670" s="200">
        <f>TRUNC(('TARIFA ENTREGA A DIRECCION USD'!E3670-'TARIFA ENTREGA A DIRECCION USD'!D3670)/'TARIFA ENTREGA A DIRECCION USD'!D3670,3)</f>
        <v>0.26200000000000001</v>
      </c>
      <c r="U3670" s="200">
        <f>TRUNC(('TARIFA ENTREGA A DIRECCION USD'!F3670-'TARIFA ENTREGA A DIRECCION USD'!D3670)/'TARIFA ENTREGA A DIRECCION USD'!D3670,3)</f>
        <v>0.438</v>
      </c>
      <c r="V3670" s="200">
        <f>TRUNC(('TARIFA ENTREGA A DIRECCION USD'!G3670-'TARIFA ENTREGA A DIRECCION USD'!D3670)/'TARIFA ENTREGA A DIRECCION USD'!D3670,3)</f>
        <v>0.97199999999999998</v>
      </c>
      <c r="X3670" s="142">
        <v>16.12</v>
      </c>
      <c r="Y3670" s="190">
        <v>3663</v>
      </c>
      <c r="Z3670" s="200">
        <v>0.55000000000000004</v>
      </c>
      <c r="AA3670" s="200">
        <v>0.13</v>
      </c>
      <c r="AB3670" s="200">
        <v>0.3</v>
      </c>
      <c r="AC3670" s="200">
        <v>0.85</v>
      </c>
      <c r="AL3670"/>
      <c r="AM3670"/>
      <c r="AN3670"/>
      <c r="AO3670"/>
      <c r="AP3670"/>
      <c r="AQ3670"/>
      <c r="AR3670"/>
      <c r="AS3670"/>
      <c r="AT3670"/>
      <c r="AU3670"/>
    </row>
    <row r="3671" spans="17:47" x14ac:dyDescent="0.2">
      <c r="Q3671" s="142">
        <f>TRUNC('TARIFA ENTREGA A DIRECCION USD'!D3672-'TARIFA ENTREGA A DIRECCION USD'!D3671,2)</f>
        <v>0.55000000000000004</v>
      </c>
      <c r="R3671" s="190">
        <v>3664</v>
      </c>
      <c r="S3671" s="200">
        <f>TRUNC((('TARIFA ENTREGA A DIRECCION USD'!C3671-'TARIFA ENTREGA A DIRECCION USD'!D3671)/'TARIFA ENTREGA A DIRECCION USD'!D3671)+1,3)</f>
        <v>0.72499999999999998</v>
      </c>
      <c r="T3671" s="200">
        <f>TRUNC(('TARIFA ENTREGA A DIRECCION USD'!E3671-'TARIFA ENTREGA A DIRECCION USD'!D3671)/'TARIFA ENTREGA A DIRECCION USD'!D3671,3)</f>
        <v>0.26200000000000001</v>
      </c>
      <c r="U3671" s="200">
        <f>TRUNC(('TARIFA ENTREGA A DIRECCION USD'!F3671-'TARIFA ENTREGA A DIRECCION USD'!D3671)/'TARIFA ENTREGA A DIRECCION USD'!D3671,3)</f>
        <v>0.438</v>
      </c>
      <c r="V3671" s="200">
        <f>TRUNC(('TARIFA ENTREGA A DIRECCION USD'!G3671-'TARIFA ENTREGA A DIRECCION USD'!D3671)/'TARIFA ENTREGA A DIRECCION USD'!D3671,3)</f>
        <v>0.97199999999999998</v>
      </c>
      <c r="X3671" s="142">
        <v>16.12</v>
      </c>
      <c r="Y3671" s="190">
        <v>3664</v>
      </c>
      <c r="Z3671" s="200">
        <v>0.55000000000000004</v>
      </c>
      <c r="AA3671" s="200">
        <v>0.13</v>
      </c>
      <c r="AB3671" s="200">
        <v>0.3</v>
      </c>
      <c r="AC3671" s="200">
        <v>0.85</v>
      </c>
      <c r="AL3671"/>
      <c r="AM3671"/>
      <c r="AN3671"/>
      <c r="AO3671"/>
      <c r="AP3671"/>
      <c r="AQ3671"/>
      <c r="AR3671"/>
      <c r="AS3671"/>
      <c r="AT3671"/>
      <c r="AU3671"/>
    </row>
    <row r="3672" spans="17:47" x14ac:dyDescent="0.2">
      <c r="Q3672" s="142">
        <f>TRUNC('TARIFA ENTREGA A DIRECCION USD'!D3673-'TARIFA ENTREGA A DIRECCION USD'!D3672,2)</f>
        <v>0.55000000000000004</v>
      </c>
      <c r="R3672" s="190">
        <v>3665</v>
      </c>
      <c r="S3672" s="200">
        <f>TRUNC((('TARIFA ENTREGA A DIRECCION USD'!C3672-'TARIFA ENTREGA A DIRECCION USD'!D3672)/'TARIFA ENTREGA A DIRECCION USD'!D3672)+1,3)</f>
        <v>0.72499999999999998</v>
      </c>
      <c r="T3672" s="200">
        <f>TRUNC(('TARIFA ENTREGA A DIRECCION USD'!E3672-'TARIFA ENTREGA A DIRECCION USD'!D3672)/'TARIFA ENTREGA A DIRECCION USD'!D3672,3)</f>
        <v>0.26200000000000001</v>
      </c>
      <c r="U3672" s="200">
        <f>TRUNC(('TARIFA ENTREGA A DIRECCION USD'!F3672-'TARIFA ENTREGA A DIRECCION USD'!D3672)/'TARIFA ENTREGA A DIRECCION USD'!D3672,3)</f>
        <v>0.438</v>
      </c>
      <c r="V3672" s="200">
        <f>TRUNC(('TARIFA ENTREGA A DIRECCION USD'!G3672-'TARIFA ENTREGA A DIRECCION USD'!D3672)/'TARIFA ENTREGA A DIRECCION USD'!D3672,3)</f>
        <v>0.97199999999999998</v>
      </c>
      <c r="X3672" s="142">
        <v>16.12</v>
      </c>
      <c r="Y3672" s="190">
        <v>3665</v>
      </c>
      <c r="Z3672" s="200">
        <v>0.55000000000000004</v>
      </c>
      <c r="AA3672" s="200">
        <v>0.13</v>
      </c>
      <c r="AB3672" s="200">
        <v>0.3</v>
      </c>
      <c r="AC3672" s="200">
        <v>0.85</v>
      </c>
      <c r="AL3672"/>
      <c r="AM3672"/>
      <c r="AN3672"/>
      <c r="AO3672"/>
      <c r="AP3672"/>
      <c r="AQ3672"/>
      <c r="AR3672"/>
      <c r="AS3672"/>
      <c r="AT3672"/>
      <c r="AU3672"/>
    </row>
    <row r="3673" spans="17:47" x14ac:dyDescent="0.2">
      <c r="Q3673" s="142">
        <f>TRUNC('TARIFA ENTREGA A DIRECCION USD'!D3674-'TARIFA ENTREGA A DIRECCION USD'!D3673,2)</f>
        <v>0.55000000000000004</v>
      </c>
      <c r="R3673" s="190">
        <v>3666</v>
      </c>
      <c r="S3673" s="200">
        <f>TRUNC((('TARIFA ENTREGA A DIRECCION USD'!C3673-'TARIFA ENTREGA A DIRECCION USD'!D3673)/'TARIFA ENTREGA A DIRECCION USD'!D3673)+1,3)</f>
        <v>0.72499999999999998</v>
      </c>
      <c r="T3673" s="200">
        <f>TRUNC(('TARIFA ENTREGA A DIRECCION USD'!E3673-'TARIFA ENTREGA A DIRECCION USD'!D3673)/'TARIFA ENTREGA A DIRECCION USD'!D3673,3)</f>
        <v>0.26200000000000001</v>
      </c>
      <c r="U3673" s="200">
        <f>TRUNC(('TARIFA ENTREGA A DIRECCION USD'!F3673-'TARIFA ENTREGA A DIRECCION USD'!D3673)/'TARIFA ENTREGA A DIRECCION USD'!D3673,3)</f>
        <v>0.438</v>
      </c>
      <c r="V3673" s="200">
        <f>TRUNC(('TARIFA ENTREGA A DIRECCION USD'!G3673-'TARIFA ENTREGA A DIRECCION USD'!D3673)/'TARIFA ENTREGA A DIRECCION USD'!D3673,3)</f>
        <v>0.97199999999999998</v>
      </c>
      <c r="X3673" s="142">
        <v>16.12</v>
      </c>
      <c r="Y3673" s="190">
        <v>3666</v>
      </c>
      <c r="Z3673" s="200">
        <v>0.55000000000000004</v>
      </c>
      <c r="AA3673" s="200">
        <v>0.13</v>
      </c>
      <c r="AB3673" s="200">
        <v>0.3</v>
      </c>
      <c r="AC3673" s="200">
        <v>0.85</v>
      </c>
      <c r="AL3673"/>
      <c r="AM3673"/>
      <c r="AN3673"/>
      <c r="AO3673"/>
      <c r="AP3673"/>
      <c r="AQ3673"/>
      <c r="AR3673"/>
      <c r="AS3673"/>
      <c r="AT3673"/>
      <c r="AU3673"/>
    </row>
    <row r="3674" spans="17:47" x14ac:dyDescent="0.2">
      <c r="Q3674" s="142">
        <f>TRUNC('TARIFA ENTREGA A DIRECCION USD'!D3675-'TARIFA ENTREGA A DIRECCION USD'!D3674,2)</f>
        <v>0.55000000000000004</v>
      </c>
      <c r="R3674" s="190">
        <v>3667</v>
      </c>
      <c r="S3674" s="200">
        <f>TRUNC((('TARIFA ENTREGA A DIRECCION USD'!C3674-'TARIFA ENTREGA A DIRECCION USD'!D3674)/'TARIFA ENTREGA A DIRECCION USD'!D3674)+1,3)</f>
        <v>0.72499999999999998</v>
      </c>
      <c r="T3674" s="200">
        <f>TRUNC(('TARIFA ENTREGA A DIRECCION USD'!E3674-'TARIFA ENTREGA A DIRECCION USD'!D3674)/'TARIFA ENTREGA A DIRECCION USD'!D3674,3)</f>
        <v>0.26200000000000001</v>
      </c>
      <c r="U3674" s="200">
        <f>TRUNC(('TARIFA ENTREGA A DIRECCION USD'!F3674-'TARIFA ENTREGA A DIRECCION USD'!D3674)/'TARIFA ENTREGA A DIRECCION USD'!D3674,3)</f>
        <v>0.438</v>
      </c>
      <c r="V3674" s="200">
        <f>TRUNC(('TARIFA ENTREGA A DIRECCION USD'!G3674-'TARIFA ENTREGA A DIRECCION USD'!D3674)/'TARIFA ENTREGA A DIRECCION USD'!D3674,3)</f>
        <v>0.97199999999999998</v>
      </c>
      <c r="X3674" s="142">
        <v>16.12</v>
      </c>
      <c r="Y3674" s="190">
        <v>3667</v>
      </c>
      <c r="Z3674" s="200">
        <v>0.55000000000000004</v>
      </c>
      <c r="AA3674" s="200">
        <v>0.13</v>
      </c>
      <c r="AB3674" s="200">
        <v>0.3</v>
      </c>
      <c r="AC3674" s="200">
        <v>0.85</v>
      </c>
      <c r="AL3674"/>
      <c r="AM3674"/>
      <c r="AN3674"/>
      <c r="AO3674"/>
      <c r="AP3674"/>
      <c r="AQ3674"/>
      <c r="AR3674"/>
      <c r="AS3674"/>
      <c r="AT3674"/>
      <c r="AU3674"/>
    </row>
    <row r="3675" spans="17:47" x14ac:dyDescent="0.2">
      <c r="Q3675" s="142">
        <f>TRUNC('TARIFA ENTREGA A DIRECCION USD'!D3676-'TARIFA ENTREGA A DIRECCION USD'!D3675,2)</f>
        <v>0.55000000000000004</v>
      </c>
      <c r="R3675" s="190">
        <v>3668</v>
      </c>
      <c r="S3675" s="200">
        <f>TRUNC((('TARIFA ENTREGA A DIRECCION USD'!C3675-'TARIFA ENTREGA A DIRECCION USD'!D3675)/'TARIFA ENTREGA A DIRECCION USD'!D3675)+1,3)</f>
        <v>0.72499999999999998</v>
      </c>
      <c r="T3675" s="200">
        <f>TRUNC(('TARIFA ENTREGA A DIRECCION USD'!E3675-'TARIFA ENTREGA A DIRECCION USD'!D3675)/'TARIFA ENTREGA A DIRECCION USD'!D3675,3)</f>
        <v>0.26200000000000001</v>
      </c>
      <c r="U3675" s="200">
        <f>TRUNC(('TARIFA ENTREGA A DIRECCION USD'!F3675-'TARIFA ENTREGA A DIRECCION USD'!D3675)/'TARIFA ENTREGA A DIRECCION USD'!D3675,3)</f>
        <v>0.438</v>
      </c>
      <c r="V3675" s="200">
        <f>TRUNC(('TARIFA ENTREGA A DIRECCION USD'!G3675-'TARIFA ENTREGA A DIRECCION USD'!D3675)/'TARIFA ENTREGA A DIRECCION USD'!D3675,3)</f>
        <v>0.97199999999999998</v>
      </c>
      <c r="X3675" s="142">
        <v>16.12</v>
      </c>
      <c r="Y3675" s="190">
        <v>3668</v>
      </c>
      <c r="Z3675" s="200">
        <v>0.55000000000000004</v>
      </c>
      <c r="AA3675" s="200">
        <v>0.13</v>
      </c>
      <c r="AB3675" s="200">
        <v>0.3</v>
      </c>
      <c r="AC3675" s="200">
        <v>0.85</v>
      </c>
      <c r="AL3675"/>
      <c r="AM3675"/>
      <c r="AN3675"/>
      <c r="AO3675"/>
      <c r="AP3675"/>
      <c r="AQ3675"/>
      <c r="AR3675"/>
      <c r="AS3675"/>
      <c r="AT3675"/>
      <c r="AU3675"/>
    </row>
    <row r="3676" spans="17:47" x14ac:dyDescent="0.2">
      <c r="Q3676" s="142">
        <f>TRUNC('TARIFA ENTREGA A DIRECCION USD'!D3677-'TARIFA ENTREGA A DIRECCION USD'!D3676,2)</f>
        <v>0.55000000000000004</v>
      </c>
      <c r="R3676" s="190">
        <v>3669</v>
      </c>
      <c r="S3676" s="200">
        <f>TRUNC((('TARIFA ENTREGA A DIRECCION USD'!C3676-'TARIFA ENTREGA A DIRECCION USD'!D3676)/'TARIFA ENTREGA A DIRECCION USD'!D3676)+1,3)</f>
        <v>0.72499999999999998</v>
      </c>
      <c r="T3676" s="200">
        <f>TRUNC(('TARIFA ENTREGA A DIRECCION USD'!E3676-'TARIFA ENTREGA A DIRECCION USD'!D3676)/'TARIFA ENTREGA A DIRECCION USD'!D3676,3)</f>
        <v>0.26200000000000001</v>
      </c>
      <c r="U3676" s="200">
        <f>TRUNC(('TARIFA ENTREGA A DIRECCION USD'!F3676-'TARIFA ENTREGA A DIRECCION USD'!D3676)/'TARIFA ENTREGA A DIRECCION USD'!D3676,3)</f>
        <v>0.438</v>
      </c>
      <c r="V3676" s="200">
        <f>TRUNC(('TARIFA ENTREGA A DIRECCION USD'!G3676-'TARIFA ENTREGA A DIRECCION USD'!D3676)/'TARIFA ENTREGA A DIRECCION USD'!D3676,3)</f>
        <v>0.97199999999999998</v>
      </c>
      <c r="X3676" s="142">
        <v>16.12</v>
      </c>
      <c r="Y3676" s="190">
        <v>3669</v>
      </c>
      <c r="Z3676" s="200">
        <v>0.55000000000000004</v>
      </c>
      <c r="AA3676" s="200">
        <v>0.13</v>
      </c>
      <c r="AB3676" s="200">
        <v>0.3</v>
      </c>
      <c r="AC3676" s="200">
        <v>0.85</v>
      </c>
      <c r="AL3676"/>
      <c r="AM3676"/>
      <c r="AN3676"/>
      <c r="AO3676"/>
      <c r="AP3676"/>
      <c r="AQ3676"/>
      <c r="AR3676"/>
      <c r="AS3676"/>
      <c r="AT3676"/>
      <c r="AU3676"/>
    </row>
    <row r="3677" spans="17:47" x14ac:dyDescent="0.2">
      <c r="Q3677" s="142">
        <f>TRUNC('TARIFA ENTREGA A DIRECCION USD'!D3678-'TARIFA ENTREGA A DIRECCION USD'!D3677,2)</f>
        <v>0.55000000000000004</v>
      </c>
      <c r="R3677" s="190">
        <v>3670</v>
      </c>
      <c r="S3677" s="200">
        <f>TRUNC((('TARIFA ENTREGA A DIRECCION USD'!C3677-'TARIFA ENTREGA A DIRECCION USD'!D3677)/'TARIFA ENTREGA A DIRECCION USD'!D3677)+1,3)</f>
        <v>0.72499999999999998</v>
      </c>
      <c r="T3677" s="200">
        <f>TRUNC(('TARIFA ENTREGA A DIRECCION USD'!E3677-'TARIFA ENTREGA A DIRECCION USD'!D3677)/'TARIFA ENTREGA A DIRECCION USD'!D3677,3)</f>
        <v>0.26200000000000001</v>
      </c>
      <c r="U3677" s="200">
        <f>TRUNC(('TARIFA ENTREGA A DIRECCION USD'!F3677-'TARIFA ENTREGA A DIRECCION USD'!D3677)/'TARIFA ENTREGA A DIRECCION USD'!D3677,3)</f>
        <v>0.438</v>
      </c>
      <c r="V3677" s="200">
        <f>TRUNC(('TARIFA ENTREGA A DIRECCION USD'!G3677-'TARIFA ENTREGA A DIRECCION USD'!D3677)/'TARIFA ENTREGA A DIRECCION USD'!D3677,3)</f>
        <v>0.97199999999999998</v>
      </c>
      <c r="X3677" s="142">
        <v>16.12</v>
      </c>
      <c r="Y3677" s="190">
        <v>3670</v>
      </c>
      <c r="Z3677" s="200">
        <v>0.55000000000000004</v>
      </c>
      <c r="AA3677" s="200">
        <v>0.13</v>
      </c>
      <c r="AB3677" s="200">
        <v>0.3</v>
      </c>
      <c r="AC3677" s="200">
        <v>0.85</v>
      </c>
      <c r="AL3677"/>
      <c r="AM3677"/>
      <c r="AN3677"/>
      <c r="AO3677"/>
      <c r="AP3677"/>
      <c r="AQ3677"/>
      <c r="AR3677"/>
      <c r="AS3677"/>
      <c r="AT3677"/>
      <c r="AU3677"/>
    </row>
    <row r="3678" spans="17:47" x14ac:dyDescent="0.2">
      <c r="Q3678" s="142">
        <f>TRUNC('TARIFA ENTREGA A DIRECCION USD'!D3679-'TARIFA ENTREGA A DIRECCION USD'!D3678,2)</f>
        <v>0.55000000000000004</v>
      </c>
      <c r="R3678" s="190">
        <v>3671</v>
      </c>
      <c r="S3678" s="200">
        <f>TRUNC((('TARIFA ENTREGA A DIRECCION USD'!C3678-'TARIFA ENTREGA A DIRECCION USD'!D3678)/'TARIFA ENTREGA A DIRECCION USD'!D3678)+1,3)</f>
        <v>0.72499999999999998</v>
      </c>
      <c r="T3678" s="200">
        <f>TRUNC(('TARIFA ENTREGA A DIRECCION USD'!E3678-'TARIFA ENTREGA A DIRECCION USD'!D3678)/'TARIFA ENTREGA A DIRECCION USD'!D3678,3)</f>
        <v>0.26200000000000001</v>
      </c>
      <c r="U3678" s="200">
        <f>TRUNC(('TARIFA ENTREGA A DIRECCION USD'!F3678-'TARIFA ENTREGA A DIRECCION USD'!D3678)/'TARIFA ENTREGA A DIRECCION USD'!D3678,3)</f>
        <v>0.438</v>
      </c>
      <c r="V3678" s="200">
        <f>TRUNC(('TARIFA ENTREGA A DIRECCION USD'!G3678-'TARIFA ENTREGA A DIRECCION USD'!D3678)/'TARIFA ENTREGA A DIRECCION USD'!D3678,3)</f>
        <v>0.97199999999999998</v>
      </c>
      <c r="X3678" s="142">
        <v>16.12</v>
      </c>
      <c r="Y3678" s="190">
        <v>3671</v>
      </c>
      <c r="Z3678" s="200">
        <v>0.55000000000000004</v>
      </c>
      <c r="AA3678" s="200">
        <v>0.13</v>
      </c>
      <c r="AB3678" s="200">
        <v>0.3</v>
      </c>
      <c r="AC3678" s="200">
        <v>0.85</v>
      </c>
      <c r="AL3678"/>
      <c r="AM3678"/>
      <c r="AN3678"/>
      <c r="AO3678"/>
      <c r="AP3678"/>
      <c r="AQ3678"/>
      <c r="AR3678"/>
      <c r="AS3678"/>
      <c r="AT3678"/>
      <c r="AU3678"/>
    </row>
    <row r="3679" spans="17:47" x14ac:dyDescent="0.2">
      <c r="Q3679" s="142">
        <f>TRUNC('TARIFA ENTREGA A DIRECCION USD'!D3680-'TARIFA ENTREGA A DIRECCION USD'!D3679,2)</f>
        <v>0.55000000000000004</v>
      </c>
      <c r="R3679" s="190">
        <v>3672</v>
      </c>
      <c r="S3679" s="200">
        <f>TRUNC((('TARIFA ENTREGA A DIRECCION USD'!C3679-'TARIFA ENTREGA A DIRECCION USD'!D3679)/'TARIFA ENTREGA A DIRECCION USD'!D3679)+1,3)</f>
        <v>0.72499999999999998</v>
      </c>
      <c r="T3679" s="200">
        <f>TRUNC(('TARIFA ENTREGA A DIRECCION USD'!E3679-'TARIFA ENTREGA A DIRECCION USD'!D3679)/'TARIFA ENTREGA A DIRECCION USD'!D3679,3)</f>
        <v>0.26200000000000001</v>
      </c>
      <c r="U3679" s="200">
        <f>TRUNC(('TARIFA ENTREGA A DIRECCION USD'!F3679-'TARIFA ENTREGA A DIRECCION USD'!D3679)/'TARIFA ENTREGA A DIRECCION USD'!D3679,3)</f>
        <v>0.438</v>
      </c>
      <c r="V3679" s="200">
        <f>TRUNC(('TARIFA ENTREGA A DIRECCION USD'!G3679-'TARIFA ENTREGA A DIRECCION USD'!D3679)/'TARIFA ENTREGA A DIRECCION USD'!D3679,3)</f>
        <v>0.97199999999999998</v>
      </c>
      <c r="X3679" s="142">
        <v>16.12</v>
      </c>
      <c r="Y3679" s="190">
        <v>3672</v>
      </c>
      <c r="Z3679" s="200">
        <v>0.55000000000000004</v>
      </c>
      <c r="AA3679" s="200">
        <v>0.13</v>
      </c>
      <c r="AB3679" s="200">
        <v>0.3</v>
      </c>
      <c r="AC3679" s="200">
        <v>0.85</v>
      </c>
      <c r="AL3679"/>
      <c r="AM3679"/>
      <c r="AN3679"/>
      <c r="AO3679"/>
      <c r="AP3679"/>
      <c r="AQ3679"/>
      <c r="AR3679"/>
      <c r="AS3679"/>
      <c r="AT3679"/>
      <c r="AU3679"/>
    </row>
    <row r="3680" spans="17:47" x14ac:dyDescent="0.2">
      <c r="Q3680" s="142">
        <f>TRUNC('TARIFA ENTREGA A DIRECCION USD'!D3681-'TARIFA ENTREGA A DIRECCION USD'!D3680,2)</f>
        <v>0.55000000000000004</v>
      </c>
      <c r="R3680" s="190">
        <v>3673</v>
      </c>
      <c r="S3680" s="200">
        <f>TRUNC((('TARIFA ENTREGA A DIRECCION USD'!C3680-'TARIFA ENTREGA A DIRECCION USD'!D3680)/'TARIFA ENTREGA A DIRECCION USD'!D3680)+1,3)</f>
        <v>0.72499999999999998</v>
      </c>
      <c r="T3680" s="200">
        <f>TRUNC(('TARIFA ENTREGA A DIRECCION USD'!E3680-'TARIFA ENTREGA A DIRECCION USD'!D3680)/'TARIFA ENTREGA A DIRECCION USD'!D3680,3)</f>
        <v>0.26200000000000001</v>
      </c>
      <c r="U3680" s="200">
        <f>TRUNC(('TARIFA ENTREGA A DIRECCION USD'!F3680-'TARIFA ENTREGA A DIRECCION USD'!D3680)/'TARIFA ENTREGA A DIRECCION USD'!D3680,3)</f>
        <v>0.438</v>
      </c>
      <c r="V3680" s="200">
        <f>TRUNC(('TARIFA ENTREGA A DIRECCION USD'!G3680-'TARIFA ENTREGA A DIRECCION USD'!D3680)/'TARIFA ENTREGA A DIRECCION USD'!D3680,3)</f>
        <v>0.97199999999999998</v>
      </c>
      <c r="X3680" s="142">
        <v>16.12</v>
      </c>
      <c r="Y3680" s="190">
        <v>3673</v>
      </c>
      <c r="Z3680" s="200">
        <v>0.55000000000000004</v>
      </c>
      <c r="AA3680" s="200">
        <v>0.13</v>
      </c>
      <c r="AB3680" s="200">
        <v>0.3</v>
      </c>
      <c r="AC3680" s="200">
        <v>0.85</v>
      </c>
      <c r="AL3680"/>
      <c r="AM3680"/>
      <c r="AN3680"/>
      <c r="AO3680"/>
      <c r="AP3680"/>
      <c r="AQ3680"/>
      <c r="AR3680"/>
      <c r="AS3680"/>
      <c r="AT3680"/>
      <c r="AU3680"/>
    </row>
    <row r="3681" spans="17:47" x14ac:dyDescent="0.2">
      <c r="Q3681" s="142">
        <f>TRUNC('TARIFA ENTREGA A DIRECCION USD'!D3682-'TARIFA ENTREGA A DIRECCION USD'!D3681,2)</f>
        <v>0.55000000000000004</v>
      </c>
      <c r="R3681" s="190">
        <v>3674</v>
      </c>
      <c r="S3681" s="200">
        <f>TRUNC((('TARIFA ENTREGA A DIRECCION USD'!C3681-'TARIFA ENTREGA A DIRECCION USD'!D3681)/'TARIFA ENTREGA A DIRECCION USD'!D3681)+1,3)</f>
        <v>0.72499999999999998</v>
      </c>
      <c r="T3681" s="200">
        <f>TRUNC(('TARIFA ENTREGA A DIRECCION USD'!E3681-'TARIFA ENTREGA A DIRECCION USD'!D3681)/'TARIFA ENTREGA A DIRECCION USD'!D3681,3)</f>
        <v>0.26200000000000001</v>
      </c>
      <c r="U3681" s="200">
        <f>TRUNC(('TARIFA ENTREGA A DIRECCION USD'!F3681-'TARIFA ENTREGA A DIRECCION USD'!D3681)/'TARIFA ENTREGA A DIRECCION USD'!D3681,3)</f>
        <v>0.438</v>
      </c>
      <c r="V3681" s="200">
        <f>TRUNC(('TARIFA ENTREGA A DIRECCION USD'!G3681-'TARIFA ENTREGA A DIRECCION USD'!D3681)/'TARIFA ENTREGA A DIRECCION USD'!D3681,3)</f>
        <v>0.97199999999999998</v>
      </c>
      <c r="X3681" s="142">
        <v>16.12</v>
      </c>
      <c r="Y3681" s="190">
        <v>3674</v>
      </c>
      <c r="Z3681" s="200">
        <v>0.55000000000000004</v>
      </c>
      <c r="AA3681" s="200">
        <v>0.13</v>
      </c>
      <c r="AB3681" s="200">
        <v>0.3</v>
      </c>
      <c r="AC3681" s="200">
        <v>0.85</v>
      </c>
      <c r="AL3681"/>
      <c r="AM3681"/>
      <c r="AN3681"/>
      <c r="AO3681"/>
      <c r="AP3681"/>
      <c r="AQ3681"/>
      <c r="AR3681"/>
      <c r="AS3681"/>
      <c r="AT3681"/>
      <c r="AU3681"/>
    </row>
    <row r="3682" spans="17:47" x14ac:dyDescent="0.2">
      <c r="Q3682" s="142">
        <f>TRUNC('TARIFA ENTREGA A DIRECCION USD'!D3683-'TARIFA ENTREGA A DIRECCION USD'!D3682,2)</f>
        <v>0.55000000000000004</v>
      </c>
      <c r="R3682" s="190">
        <v>3675</v>
      </c>
      <c r="S3682" s="200">
        <f>TRUNC((('TARIFA ENTREGA A DIRECCION USD'!C3682-'TARIFA ENTREGA A DIRECCION USD'!D3682)/'TARIFA ENTREGA A DIRECCION USD'!D3682)+1,3)</f>
        <v>0.72499999999999998</v>
      </c>
      <c r="T3682" s="200">
        <f>TRUNC(('TARIFA ENTREGA A DIRECCION USD'!E3682-'TARIFA ENTREGA A DIRECCION USD'!D3682)/'TARIFA ENTREGA A DIRECCION USD'!D3682,3)</f>
        <v>0.26200000000000001</v>
      </c>
      <c r="U3682" s="200">
        <f>TRUNC(('TARIFA ENTREGA A DIRECCION USD'!F3682-'TARIFA ENTREGA A DIRECCION USD'!D3682)/'TARIFA ENTREGA A DIRECCION USD'!D3682,3)</f>
        <v>0.438</v>
      </c>
      <c r="V3682" s="200">
        <f>TRUNC(('TARIFA ENTREGA A DIRECCION USD'!G3682-'TARIFA ENTREGA A DIRECCION USD'!D3682)/'TARIFA ENTREGA A DIRECCION USD'!D3682,3)</f>
        <v>0.97199999999999998</v>
      </c>
      <c r="X3682" s="142">
        <v>16.12</v>
      </c>
      <c r="Y3682" s="190">
        <v>3675</v>
      </c>
      <c r="Z3682" s="200">
        <v>0.55000000000000004</v>
      </c>
      <c r="AA3682" s="200">
        <v>0.13</v>
      </c>
      <c r="AB3682" s="200">
        <v>0.3</v>
      </c>
      <c r="AC3682" s="200">
        <v>0.85</v>
      </c>
      <c r="AL3682"/>
      <c r="AM3682"/>
      <c r="AN3682"/>
      <c r="AO3682"/>
      <c r="AP3682"/>
      <c r="AQ3682"/>
      <c r="AR3682"/>
      <c r="AS3682"/>
      <c r="AT3682"/>
      <c r="AU3682"/>
    </row>
    <row r="3683" spans="17:47" x14ac:dyDescent="0.2">
      <c r="Q3683" s="142">
        <f>TRUNC('TARIFA ENTREGA A DIRECCION USD'!D3684-'TARIFA ENTREGA A DIRECCION USD'!D3683,2)</f>
        <v>0.55000000000000004</v>
      </c>
      <c r="R3683" s="190">
        <v>3676</v>
      </c>
      <c r="S3683" s="200">
        <f>TRUNC((('TARIFA ENTREGA A DIRECCION USD'!C3683-'TARIFA ENTREGA A DIRECCION USD'!D3683)/'TARIFA ENTREGA A DIRECCION USD'!D3683)+1,3)</f>
        <v>0.72499999999999998</v>
      </c>
      <c r="T3683" s="200">
        <f>TRUNC(('TARIFA ENTREGA A DIRECCION USD'!E3683-'TARIFA ENTREGA A DIRECCION USD'!D3683)/'TARIFA ENTREGA A DIRECCION USD'!D3683,3)</f>
        <v>0.26200000000000001</v>
      </c>
      <c r="U3683" s="200">
        <f>TRUNC(('TARIFA ENTREGA A DIRECCION USD'!F3683-'TARIFA ENTREGA A DIRECCION USD'!D3683)/'TARIFA ENTREGA A DIRECCION USD'!D3683,3)</f>
        <v>0.438</v>
      </c>
      <c r="V3683" s="200">
        <f>TRUNC(('TARIFA ENTREGA A DIRECCION USD'!G3683-'TARIFA ENTREGA A DIRECCION USD'!D3683)/'TARIFA ENTREGA A DIRECCION USD'!D3683,3)</f>
        <v>0.97199999999999998</v>
      </c>
      <c r="X3683" s="142">
        <v>16.12</v>
      </c>
      <c r="Y3683" s="190">
        <v>3676</v>
      </c>
      <c r="Z3683" s="200">
        <v>0.55000000000000004</v>
      </c>
      <c r="AA3683" s="200">
        <v>0.13</v>
      </c>
      <c r="AB3683" s="200">
        <v>0.3</v>
      </c>
      <c r="AC3683" s="200">
        <v>0.85</v>
      </c>
      <c r="AL3683"/>
      <c r="AM3683"/>
      <c r="AN3683"/>
      <c r="AO3683"/>
      <c r="AP3683"/>
      <c r="AQ3683"/>
      <c r="AR3683"/>
      <c r="AS3683"/>
      <c r="AT3683"/>
      <c r="AU3683"/>
    </row>
    <row r="3684" spans="17:47" x14ac:dyDescent="0.2">
      <c r="Q3684" s="142">
        <f>TRUNC('TARIFA ENTREGA A DIRECCION USD'!D3685-'TARIFA ENTREGA A DIRECCION USD'!D3684,2)</f>
        <v>0.55000000000000004</v>
      </c>
      <c r="R3684" s="190">
        <v>3677</v>
      </c>
      <c r="S3684" s="200">
        <f>TRUNC((('TARIFA ENTREGA A DIRECCION USD'!C3684-'TARIFA ENTREGA A DIRECCION USD'!D3684)/'TARIFA ENTREGA A DIRECCION USD'!D3684)+1,3)</f>
        <v>0.72499999999999998</v>
      </c>
      <c r="T3684" s="200">
        <f>TRUNC(('TARIFA ENTREGA A DIRECCION USD'!E3684-'TARIFA ENTREGA A DIRECCION USD'!D3684)/'TARIFA ENTREGA A DIRECCION USD'!D3684,3)</f>
        <v>0.26200000000000001</v>
      </c>
      <c r="U3684" s="200">
        <f>TRUNC(('TARIFA ENTREGA A DIRECCION USD'!F3684-'TARIFA ENTREGA A DIRECCION USD'!D3684)/'TARIFA ENTREGA A DIRECCION USD'!D3684,3)</f>
        <v>0.438</v>
      </c>
      <c r="V3684" s="200">
        <f>TRUNC(('TARIFA ENTREGA A DIRECCION USD'!G3684-'TARIFA ENTREGA A DIRECCION USD'!D3684)/'TARIFA ENTREGA A DIRECCION USD'!D3684,3)</f>
        <v>0.97199999999999998</v>
      </c>
      <c r="X3684" s="142">
        <v>16.12</v>
      </c>
      <c r="Y3684" s="190">
        <v>3677</v>
      </c>
      <c r="Z3684" s="200">
        <v>0.55000000000000004</v>
      </c>
      <c r="AA3684" s="200">
        <v>0.13</v>
      </c>
      <c r="AB3684" s="200">
        <v>0.3</v>
      </c>
      <c r="AC3684" s="200">
        <v>0.85</v>
      </c>
      <c r="AL3684"/>
      <c r="AM3684"/>
      <c r="AN3684"/>
      <c r="AO3684"/>
      <c r="AP3684"/>
      <c r="AQ3684"/>
      <c r="AR3684"/>
      <c r="AS3684"/>
      <c r="AT3684"/>
      <c r="AU3684"/>
    </row>
    <row r="3685" spans="17:47" x14ac:dyDescent="0.2">
      <c r="Q3685" s="142">
        <f>TRUNC('TARIFA ENTREGA A DIRECCION USD'!D3686-'TARIFA ENTREGA A DIRECCION USD'!D3685,2)</f>
        <v>0.55000000000000004</v>
      </c>
      <c r="R3685" s="190">
        <v>3678</v>
      </c>
      <c r="S3685" s="200">
        <f>TRUNC((('TARIFA ENTREGA A DIRECCION USD'!C3685-'TARIFA ENTREGA A DIRECCION USD'!D3685)/'TARIFA ENTREGA A DIRECCION USD'!D3685)+1,3)</f>
        <v>0.72499999999999998</v>
      </c>
      <c r="T3685" s="200">
        <f>TRUNC(('TARIFA ENTREGA A DIRECCION USD'!E3685-'TARIFA ENTREGA A DIRECCION USD'!D3685)/'TARIFA ENTREGA A DIRECCION USD'!D3685,3)</f>
        <v>0.26200000000000001</v>
      </c>
      <c r="U3685" s="200">
        <f>TRUNC(('TARIFA ENTREGA A DIRECCION USD'!F3685-'TARIFA ENTREGA A DIRECCION USD'!D3685)/'TARIFA ENTREGA A DIRECCION USD'!D3685,3)</f>
        <v>0.438</v>
      </c>
      <c r="V3685" s="200">
        <f>TRUNC(('TARIFA ENTREGA A DIRECCION USD'!G3685-'TARIFA ENTREGA A DIRECCION USD'!D3685)/'TARIFA ENTREGA A DIRECCION USD'!D3685,3)</f>
        <v>0.97199999999999998</v>
      </c>
      <c r="X3685" s="142">
        <v>16.12</v>
      </c>
      <c r="Y3685" s="190">
        <v>3678</v>
      </c>
      <c r="Z3685" s="200">
        <v>0.55000000000000004</v>
      </c>
      <c r="AA3685" s="200">
        <v>0.13</v>
      </c>
      <c r="AB3685" s="200">
        <v>0.3</v>
      </c>
      <c r="AC3685" s="200">
        <v>0.85</v>
      </c>
      <c r="AL3685"/>
      <c r="AM3685"/>
      <c r="AN3685"/>
      <c r="AO3685"/>
      <c r="AP3685"/>
      <c r="AQ3685"/>
      <c r="AR3685"/>
      <c r="AS3685"/>
      <c r="AT3685"/>
      <c r="AU3685"/>
    </row>
    <row r="3686" spans="17:47" x14ac:dyDescent="0.2">
      <c r="Q3686" s="142">
        <f>TRUNC('TARIFA ENTREGA A DIRECCION USD'!D3687-'TARIFA ENTREGA A DIRECCION USD'!D3686,2)</f>
        <v>0.55000000000000004</v>
      </c>
      <c r="R3686" s="190">
        <v>3679</v>
      </c>
      <c r="S3686" s="200">
        <f>TRUNC((('TARIFA ENTREGA A DIRECCION USD'!C3686-'TARIFA ENTREGA A DIRECCION USD'!D3686)/'TARIFA ENTREGA A DIRECCION USD'!D3686)+1,3)</f>
        <v>0.72499999999999998</v>
      </c>
      <c r="T3686" s="200">
        <f>TRUNC(('TARIFA ENTREGA A DIRECCION USD'!E3686-'TARIFA ENTREGA A DIRECCION USD'!D3686)/'TARIFA ENTREGA A DIRECCION USD'!D3686,3)</f>
        <v>0.26200000000000001</v>
      </c>
      <c r="U3686" s="200">
        <f>TRUNC(('TARIFA ENTREGA A DIRECCION USD'!F3686-'TARIFA ENTREGA A DIRECCION USD'!D3686)/'TARIFA ENTREGA A DIRECCION USD'!D3686,3)</f>
        <v>0.438</v>
      </c>
      <c r="V3686" s="200">
        <f>TRUNC(('TARIFA ENTREGA A DIRECCION USD'!G3686-'TARIFA ENTREGA A DIRECCION USD'!D3686)/'TARIFA ENTREGA A DIRECCION USD'!D3686,3)</f>
        <v>0.97199999999999998</v>
      </c>
      <c r="X3686" s="142">
        <v>16.12</v>
      </c>
      <c r="Y3686" s="190">
        <v>3679</v>
      </c>
      <c r="Z3686" s="200">
        <v>0.55000000000000004</v>
      </c>
      <c r="AA3686" s="200">
        <v>0.13</v>
      </c>
      <c r="AB3686" s="200">
        <v>0.3</v>
      </c>
      <c r="AC3686" s="200">
        <v>0.85</v>
      </c>
      <c r="AL3686"/>
      <c r="AM3686"/>
      <c r="AN3686"/>
      <c r="AO3686"/>
      <c r="AP3686"/>
      <c r="AQ3686"/>
      <c r="AR3686"/>
      <c r="AS3686"/>
      <c r="AT3686"/>
      <c r="AU3686"/>
    </row>
    <row r="3687" spans="17:47" x14ac:dyDescent="0.2">
      <c r="Q3687" s="142">
        <f>TRUNC('TARIFA ENTREGA A DIRECCION USD'!D3688-'TARIFA ENTREGA A DIRECCION USD'!D3687,2)</f>
        <v>0.55000000000000004</v>
      </c>
      <c r="R3687" s="190">
        <v>3680</v>
      </c>
      <c r="S3687" s="200">
        <f>TRUNC((('TARIFA ENTREGA A DIRECCION USD'!C3687-'TARIFA ENTREGA A DIRECCION USD'!D3687)/'TARIFA ENTREGA A DIRECCION USD'!D3687)+1,3)</f>
        <v>0.72499999999999998</v>
      </c>
      <c r="T3687" s="200">
        <f>TRUNC(('TARIFA ENTREGA A DIRECCION USD'!E3687-'TARIFA ENTREGA A DIRECCION USD'!D3687)/'TARIFA ENTREGA A DIRECCION USD'!D3687,3)</f>
        <v>0.26200000000000001</v>
      </c>
      <c r="U3687" s="200">
        <f>TRUNC(('TARIFA ENTREGA A DIRECCION USD'!F3687-'TARIFA ENTREGA A DIRECCION USD'!D3687)/'TARIFA ENTREGA A DIRECCION USD'!D3687,3)</f>
        <v>0.438</v>
      </c>
      <c r="V3687" s="200">
        <f>TRUNC(('TARIFA ENTREGA A DIRECCION USD'!G3687-'TARIFA ENTREGA A DIRECCION USD'!D3687)/'TARIFA ENTREGA A DIRECCION USD'!D3687,3)</f>
        <v>0.97199999999999998</v>
      </c>
      <c r="X3687" s="142">
        <v>16.12</v>
      </c>
      <c r="Y3687" s="190">
        <v>3680</v>
      </c>
      <c r="Z3687" s="200">
        <v>0.55000000000000004</v>
      </c>
      <c r="AA3687" s="200">
        <v>0.13</v>
      </c>
      <c r="AB3687" s="200">
        <v>0.3</v>
      </c>
      <c r="AC3687" s="200">
        <v>0.85</v>
      </c>
      <c r="AL3687"/>
      <c r="AM3687"/>
      <c r="AN3687"/>
      <c r="AO3687"/>
      <c r="AP3687"/>
      <c r="AQ3687"/>
      <c r="AR3687"/>
      <c r="AS3687"/>
      <c r="AT3687"/>
      <c r="AU3687"/>
    </row>
    <row r="3688" spans="17:47" x14ac:dyDescent="0.2">
      <c r="Q3688" s="142">
        <f>TRUNC('TARIFA ENTREGA A DIRECCION USD'!D3689-'TARIFA ENTREGA A DIRECCION USD'!D3688,2)</f>
        <v>0.55000000000000004</v>
      </c>
      <c r="R3688" s="190">
        <v>3681</v>
      </c>
      <c r="S3688" s="200">
        <f>TRUNC((('TARIFA ENTREGA A DIRECCION USD'!C3688-'TARIFA ENTREGA A DIRECCION USD'!D3688)/'TARIFA ENTREGA A DIRECCION USD'!D3688)+1,3)</f>
        <v>0.72499999999999998</v>
      </c>
      <c r="T3688" s="200">
        <f>TRUNC(('TARIFA ENTREGA A DIRECCION USD'!E3688-'TARIFA ENTREGA A DIRECCION USD'!D3688)/'TARIFA ENTREGA A DIRECCION USD'!D3688,3)</f>
        <v>0.26200000000000001</v>
      </c>
      <c r="U3688" s="200">
        <f>TRUNC(('TARIFA ENTREGA A DIRECCION USD'!F3688-'TARIFA ENTREGA A DIRECCION USD'!D3688)/'TARIFA ENTREGA A DIRECCION USD'!D3688,3)</f>
        <v>0.438</v>
      </c>
      <c r="V3688" s="200">
        <f>TRUNC(('TARIFA ENTREGA A DIRECCION USD'!G3688-'TARIFA ENTREGA A DIRECCION USD'!D3688)/'TARIFA ENTREGA A DIRECCION USD'!D3688,3)</f>
        <v>0.97199999999999998</v>
      </c>
      <c r="X3688" s="142">
        <v>16.12</v>
      </c>
      <c r="Y3688" s="190">
        <v>3681</v>
      </c>
      <c r="Z3688" s="200">
        <v>0.55000000000000004</v>
      </c>
      <c r="AA3688" s="200">
        <v>0.13</v>
      </c>
      <c r="AB3688" s="200">
        <v>0.3</v>
      </c>
      <c r="AC3688" s="200">
        <v>0.85</v>
      </c>
      <c r="AL3688"/>
      <c r="AM3688"/>
      <c r="AN3688"/>
      <c r="AO3688"/>
      <c r="AP3688"/>
      <c r="AQ3688"/>
      <c r="AR3688"/>
      <c r="AS3688"/>
      <c r="AT3688"/>
      <c r="AU3688"/>
    </row>
    <row r="3689" spans="17:47" x14ac:dyDescent="0.2">
      <c r="Q3689" s="142">
        <f>TRUNC('TARIFA ENTREGA A DIRECCION USD'!D3690-'TARIFA ENTREGA A DIRECCION USD'!D3689,2)</f>
        <v>0.55000000000000004</v>
      </c>
      <c r="R3689" s="190">
        <v>3682</v>
      </c>
      <c r="S3689" s="200">
        <f>TRUNC((('TARIFA ENTREGA A DIRECCION USD'!C3689-'TARIFA ENTREGA A DIRECCION USD'!D3689)/'TARIFA ENTREGA A DIRECCION USD'!D3689)+1,3)</f>
        <v>0.72499999999999998</v>
      </c>
      <c r="T3689" s="200">
        <f>TRUNC(('TARIFA ENTREGA A DIRECCION USD'!E3689-'TARIFA ENTREGA A DIRECCION USD'!D3689)/'TARIFA ENTREGA A DIRECCION USD'!D3689,3)</f>
        <v>0.26200000000000001</v>
      </c>
      <c r="U3689" s="200">
        <f>TRUNC(('TARIFA ENTREGA A DIRECCION USD'!F3689-'TARIFA ENTREGA A DIRECCION USD'!D3689)/'TARIFA ENTREGA A DIRECCION USD'!D3689,3)</f>
        <v>0.438</v>
      </c>
      <c r="V3689" s="200">
        <f>TRUNC(('TARIFA ENTREGA A DIRECCION USD'!G3689-'TARIFA ENTREGA A DIRECCION USD'!D3689)/'TARIFA ENTREGA A DIRECCION USD'!D3689,3)</f>
        <v>0.97199999999999998</v>
      </c>
      <c r="X3689" s="142">
        <v>16.12</v>
      </c>
      <c r="Y3689" s="190">
        <v>3682</v>
      </c>
      <c r="Z3689" s="200">
        <v>0.55000000000000004</v>
      </c>
      <c r="AA3689" s="200">
        <v>0.13</v>
      </c>
      <c r="AB3689" s="200">
        <v>0.3</v>
      </c>
      <c r="AC3689" s="200">
        <v>0.85</v>
      </c>
      <c r="AL3689"/>
      <c r="AM3689"/>
      <c r="AN3689"/>
      <c r="AO3689"/>
      <c r="AP3689"/>
      <c r="AQ3689"/>
      <c r="AR3689"/>
      <c r="AS3689"/>
      <c r="AT3689"/>
      <c r="AU3689"/>
    </row>
    <row r="3690" spans="17:47" x14ac:dyDescent="0.2">
      <c r="Q3690" s="142">
        <f>TRUNC('TARIFA ENTREGA A DIRECCION USD'!D3691-'TARIFA ENTREGA A DIRECCION USD'!D3690,2)</f>
        <v>0.55000000000000004</v>
      </c>
      <c r="R3690" s="190">
        <v>3683</v>
      </c>
      <c r="S3690" s="200">
        <f>TRUNC((('TARIFA ENTREGA A DIRECCION USD'!C3690-'TARIFA ENTREGA A DIRECCION USD'!D3690)/'TARIFA ENTREGA A DIRECCION USD'!D3690)+1,3)</f>
        <v>0.72499999999999998</v>
      </c>
      <c r="T3690" s="200">
        <f>TRUNC(('TARIFA ENTREGA A DIRECCION USD'!E3690-'TARIFA ENTREGA A DIRECCION USD'!D3690)/'TARIFA ENTREGA A DIRECCION USD'!D3690,3)</f>
        <v>0.26200000000000001</v>
      </c>
      <c r="U3690" s="200">
        <f>TRUNC(('TARIFA ENTREGA A DIRECCION USD'!F3690-'TARIFA ENTREGA A DIRECCION USD'!D3690)/'TARIFA ENTREGA A DIRECCION USD'!D3690,3)</f>
        <v>0.438</v>
      </c>
      <c r="V3690" s="200">
        <f>TRUNC(('TARIFA ENTREGA A DIRECCION USD'!G3690-'TARIFA ENTREGA A DIRECCION USD'!D3690)/'TARIFA ENTREGA A DIRECCION USD'!D3690,3)</f>
        <v>0.97199999999999998</v>
      </c>
      <c r="X3690" s="142">
        <v>16.12</v>
      </c>
      <c r="Y3690" s="190">
        <v>3683</v>
      </c>
      <c r="Z3690" s="200">
        <v>0.55000000000000004</v>
      </c>
      <c r="AA3690" s="200">
        <v>0.13</v>
      </c>
      <c r="AB3690" s="200">
        <v>0.3</v>
      </c>
      <c r="AC3690" s="200">
        <v>0.85</v>
      </c>
      <c r="AL3690"/>
      <c r="AM3690"/>
      <c r="AN3690"/>
      <c r="AO3690"/>
      <c r="AP3690"/>
      <c r="AQ3690"/>
      <c r="AR3690"/>
      <c r="AS3690"/>
      <c r="AT3690"/>
      <c r="AU3690"/>
    </row>
    <row r="3691" spans="17:47" x14ac:dyDescent="0.2">
      <c r="Q3691" s="142">
        <f>TRUNC('TARIFA ENTREGA A DIRECCION USD'!D3692-'TARIFA ENTREGA A DIRECCION USD'!D3691,2)</f>
        <v>0.55000000000000004</v>
      </c>
      <c r="R3691" s="190">
        <v>3684</v>
      </c>
      <c r="S3691" s="200">
        <f>TRUNC((('TARIFA ENTREGA A DIRECCION USD'!C3691-'TARIFA ENTREGA A DIRECCION USD'!D3691)/'TARIFA ENTREGA A DIRECCION USD'!D3691)+1,3)</f>
        <v>0.72499999999999998</v>
      </c>
      <c r="T3691" s="200">
        <f>TRUNC(('TARIFA ENTREGA A DIRECCION USD'!E3691-'TARIFA ENTREGA A DIRECCION USD'!D3691)/'TARIFA ENTREGA A DIRECCION USD'!D3691,3)</f>
        <v>0.26200000000000001</v>
      </c>
      <c r="U3691" s="200">
        <f>TRUNC(('TARIFA ENTREGA A DIRECCION USD'!F3691-'TARIFA ENTREGA A DIRECCION USD'!D3691)/'TARIFA ENTREGA A DIRECCION USD'!D3691,3)</f>
        <v>0.438</v>
      </c>
      <c r="V3691" s="200">
        <f>TRUNC(('TARIFA ENTREGA A DIRECCION USD'!G3691-'TARIFA ENTREGA A DIRECCION USD'!D3691)/'TARIFA ENTREGA A DIRECCION USD'!D3691,3)</f>
        <v>0.97199999999999998</v>
      </c>
      <c r="X3691" s="142">
        <v>16.12</v>
      </c>
      <c r="Y3691" s="190">
        <v>3684</v>
      </c>
      <c r="Z3691" s="200">
        <v>0.55000000000000004</v>
      </c>
      <c r="AA3691" s="200">
        <v>0.13</v>
      </c>
      <c r="AB3691" s="200">
        <v>0.3</v>
      </c>
      <c r="AC3691" s="200">
        <v>0.85</v>
      </c>
      <c r="AL3691"/>
      <c r="AM3691"/>
      <c r="AN3691"/>
      <c r="AO3691"/>
      <c r="AP3691"/>
      <c r="AQ3691"/>
      <c r="AR3691"/>
      <c r="AS3691"/>
      <c r="AT3691"/>
      <c r="AU3691"/>
    </row>
    <row r="3692" spans="17:47" x14ac:dyDescent="0.2">
      <c r="Q3692" s="142">
        <f>TRUNC('TARIFA ENTREGA A DIRECCION USD'!D3693-'TARIFA ENTREGA A DIRECCION USD'!D3692,2)</f>
        <v>0.55000000000000004</v>
      </c>
      <c r="R3692" s="190">
        <v>3685</v>
      </c>
      <c r="S3692" s="200">
        <f>TRUNC((('TARIFA ENTREGA A DIRECCION USD'!C3692-'TARIFA ENTREGA A DIRECCION USD'!D3692)/'TARIFA ENTREGA A DIRECCION USD'!D3692)+1,3)</f>
        <v>0.72499999999999998</v>
      </c>
      <c r="T3692" s="200">
        <f>TRUNC(('TARIFA ENTREGA A DIRECCION USD'!E3692-'TARIFA ENTREGA A DIRECCION USD'!D3692)/'TARIFA ENTREGA A DIRECCION USD'!D3692,3)</f>
        <v>0.26200000000000001</v>
      </c>
      <c r="U3692" s="200">
        <f>TRUNC(('TARIFA ENTREGA A DIRECCION USD'!F3692-'TARIFA ENTREGA A DIRECCION USD'!D3692)/'TARIFA ENTREGA A DIRECCION USD'!D3692,3)</f>
        <v>0.438</v>
      </c>
      <c r="V3692" s="200">
        <f>TRUNC(('TARIFA ENTREGA A DIRECCION USD'!G3692-'TARIFA ENTREGA A DIRECCION USD'!D3692)/'TARIFA ENTREGA A DIRECCION USD'!D3692,3)</f>
        <v>0.97199999999999998</v>
      </c>
      <c r="X3692" s="142">
        <v>16.12</v>
      </c>
      <c r="Y3692" s="190">
        <v>3685</v>
      </c>
      <c r="Z3692" s="200">
        <v>0.55000000000000004</v>
      </c>
      <c r="AA3692" s="200">
        <v>0.13</v>
      </c>
      <c r="AB3692" s="200">
        <v>0.3</v>
      </c>
      <c r="AC3692" s="200">
        <v>0.85</v>
      </c>
      <c r="AL3692"/>
      <c r="AM3692"/>
      <c r="AN3692"/>
      <c r="AO3692"/>
      <c r="AP3692"/>
      <c r="AQ3692"/>
      <c r="AR3692"/>
      <c r="AS3692"/>
      <c r="AT3692"/>
      <c r="AU3692"/>
    </row>
    <row r="3693" spans="17:47" x14ac:dyDescent="0.2">
      <c r="Q3693" s="142">
        <f>TRUNC('TARIFA ENTREGA A DIRECCION USD'!D3694-'TARIFA ENTREGA A DIRECCION USD'!D3693,2)</f>
        <v>0.55000000000000004</v>
      </c>
      <c r="R3693" s="190">
        <v>3686</v>
      </c>
      <c r="S3693" s="200">
        <f>TRUNC((('TARIFA ENTREGA A DIRECCION USD'!C3693-'TARIFA ENTREGA A DIRECCION USD'!D3693)/'TARIFA ENTREGA A DIRECCION USD'!D3693)+1,3)</f>
        <v>0.72499999999999998</v>
      </c>
      <c r="T3693" s="200">
        <f>TRUNC(('TARIFA ENTREGA A DIRECCION USD'!E3693-'TARIFA ENTREGA A DIRECCION USD'!D3693)/'TARIFA ENTREGA A DIRECCION USD'!D3693,3)</f>
        <v>0.26200000000000001</v>
      </c>
      <c r="U3693" s="200">
        <f>TRUNC(('TARIFA ENTREGA A DIRECCION USD'!F3693-'TARIFA ENTREGA A DIRECCION USD'!D3693)/'TARIFA ENTREGA A DIRECCION USD'!D3693,3)</f>
        <v>0.438</v>
      </c>
      <c r="V3693" s="200">
        <f>TRUNC(('TARIFA ENTREGA A DIRECCION USD'!G3693-'TARIFA ENTREGA A DIRECCION USD'!D3693)/'TARIFA ENTREGA A DIRECCION USD'!D3693,3)</f>
        <v>0.97199999999999998</v>
      </c>
      <c r="X3693" s="142">
        <v>16.12</v>
      </c>
      <c r="Y3693" s="190">
        <v>3686</v>
      </c>
      <c r="Z3693" s="200">
        <v>0.55000000000000004</v>
      </c>
      <c r="AA3693" s="200">
        <v>0.13</v>
      </c>
      <c r="AB3693" s="200">
        <v>0.3</v>
      </c>
      <c r="AC3693" s="200">
        <v>0.85</v>
      </c>
      <c r="AL3693"/>
      <c r="AM3693"/>
      <c r="AN3693"/>
      <c r="AO3693"/>
      <c r="AP3693"/>
      <c r="AQ3693"/>
      <c r="AR3693"/>
      <c r="AS3693"/>
      <c r="AT3693"/>
      <c r="AU3693"/>
    </row>
    <row r="3694" spans="17:47" x14ac:dyDescent="0.2">
      <c r="Q3694" s="142">
        <f>TRUNC('TARIFA ENTREGA A DIRECCION USD'!D3695-'TARIFA ENTREGA A DIRECCION USD'!D3694,2)</f>
        <v>0.55000000000000004</v>
      </c>
      <c r="R3694" s="190">
        <v>3687</v>
      </c>
      <c r="S3694" s="200">
        <f>TRUNC((('TARIFA ENTREGA A DIRECCION USD'!C3694-'TARIFA ENTREGA A DIRECCION USD'!D3694)/'TARIFA ENTREGA A DIRECCION USD'!D3694)+1,3)</f>
        <v>0.72499999999999998</v>
      </c>
      <c r="T3694" s="200">
        <f>TRUNC(('TARIFA ENTREGA A DIRECCION USD'!E3694-'TARIFA ENTREGA A DIRECCION USD'!D3694)/'TARIFA ENTREGA A DIRECCION USD'!D3694,3)</f>
        <v>0.26200000000000001</v>
      </c>
      <c r="U3694" s="200">
        <f>TRUNC(('TARIFA ENTREGA A DIRECCION USD'!F3694-'TARIFA ENTREGA A DIRECCION USD'!D3694)/'TARIFA ENTREGA A DIRECCION USD'!D3694,3)</f>
        <v>0.438</v>
      </c>
      <c r="V3694" s="200">
        <f>TRUNC(('TARIFA ENTREGA A DIRECCION USD'!G3694-'TARIFA ENTREGA A DIRECCION USD'!D3694)/'TARIFA ENTREGA A DIRECCION USD'!D3694,3)</f>
        <v>0.97199999999999998</v>
      </c>
      <c r="X3694" s="142">
        <v>16.12</v>
      </c>
      <c r="Y3694" s="190">
        <v>3687</v>
      </c>
      <c r="Z3694" s="200">
        <v>0.55000000000000004</v>
      </c>
      <c r="AA3694" s="200">
        <v>0.13</v>
      </c>
      <c r="AB3694" s="200">
        <v>0.3</v>
      </c>
      <c r="AC3694" s="200">
        <v>0.85</v>
      </c>
      <c r="AL3694"/>
      <c r="AM3694"/>
      <c r="AN3694"/>
      <c r="AO3694"/>
      <c r="AP3694"/>
      <c r="AQ3694"/>
      <c r="AR3694"/>
      <c r="AS3694"/>
      <c r="AT3694"/>
      <c r="AU3694"/>
    </row>
    <row r="3695" spans="17:47" x14ac:dyDescent="0.2">
      <c r="Q3695" s="142">
        <f>TRUNC('TARIFA ENTREGA A DIRECCION USD'!D3696-'TARIFA ENTREGA A DIRECCION USD'!D3695,2)</f>
        <v>0.55000000000000004</v>
      </c>
      <c r="R3695" s="190">
        <v>3688</v>
      </c>
      <c r="S3695" s="200">
        <f>TRUNC((('TARIFA ENTREGA A DIRECCION USD'!C3695-'TARIFA ENTREGA A DIRECCION USD'!D3695)/'TARIFA ENTREGA A DIRECCION USD'!D3695)+1,3)</f>
        <v>0.72499999999999998</v>
      </c>
      <c r="T3695" s="200">
        <f>TRUNC(('TARIFA ENTREGA A DIRECCION USD'!E3695-'TARIFA ENTREGA A DIRECCION USD'!D3695)/'TARIFA ENTREGA A DIRECCION USD'!D3695,3)</f>
        <v>0.26200000000000001</v>
      </c>
      <c r="U3695" s="200">
        <f>TRUNC(('TARIFA ENTREGA A DIRECCION USD'!F3695-'TARIFA ENTREGA A DIRECCION USD'!D3695)/'TARIFA ENTREGA A DIRECCION USD'!D3695,3)</f>
        <v>0.438</v>
      </c>
      <c r="V3695" s="200">
        <f>TRUNC(('TARIFA ENTREGA A DIRECCION USD'!G3695-'TARIFA ENTREGA A DIRECCION USD'!D3695)/'TARIFA ENTREGA A DIRECCION USD'!D3695,3)</f>
        <v>0.97199999999999998</v>
      </c>
      <c r="X3695" s="142">
        <v>16.12</v>
      </c>
      <c r="Y3695" s="190">
        <v>3688</v>
      </c>
      <c r="Z3695" s="200">
        <v>0.55000000000000004</v>
      </c>
      <c r="AA3695" s="200">
        <v>0.13</v>
      </c>
      <c r="AB3695" s="200">
        <v>0.3</v>
      </c>
      <c r="AC3695" s="200">
        <v>0.85</v>
      </c>
      <c r="AL3695"/>
      <c r="AM3695"/>
      <c r="AN3695"/>
      <c r="AO3695"/>
      <c r="AP3695"/>
      <c r="AQ3695"/>
      <c r="AR3695"/>
      <c r="AS3695"/>
      <c r="AT3695"/>
      <c r="AU3695"/>
    </row>
    <row r="3696" spans="17:47" x14ac:dyDescent="0.2">
      <c r="Q3696" s="142">
        <f>TRUNC('TARIFA ENTREGA A DIRECCION USD'!D3697-'TARIFA ENTREGA A DIRECCION USD'!D3696,2)</f>
        <v>0.55000000000000004</v>
      </c>
      <c r="R3696" s="190">
        <v>3689</v>
      </c>
      <c r="S3696" s="200">
        <f>TRUNC((('TARIFA ENTREGA A DIRECCION USD'!C3696-'TARIFA ENTREGA A DIRECCION USD'!D3696)/'TARIFA ENTREGA A DIRECCION USD'!D3696)+1,3)</f>
        <v>0.72499999999999998</v>
      </c>
      <c r="T3696" s="200">
        <f>TRUNC(('TARIFA ENTREGA A DIRECCION USD'!E3696-'TARIFA ENTREGA A DIRECCION USD'!D3696)/'TARIFA ENTREGA A DIRECCION USD'!D3696,3)</f>
        <v>0.26200000000000001</v>
      </c>
      <c r="U3696" s="200">
        <f>TRUNC(('TARIFA ENTREGA A DIRECCION USD'!F3696-'TARIFA ENTREGA A DIRECCION USD'!D3696)/'TARIFA ENTREGA A DIRECCION USD'!D3696,3)</f>
        <v>0.438</v>
      </c>
      <c r="V3696" s="200">
        <f>TRUNC(('TARIFA ENTREGA A DIRECCION USD'!G3696-'TARIFA ENTREGA A DIRECCION USD'!D3696)/'TARIFA ENTREGA A DIRECCION USD'!D3696,3)</f>
        <v>0.97199999999999998</v>
      </c>
      <c r="X3696" s="142">
        <v>16.12</v>
      </c>
      <c r="Y3696" s="190">
        <v>3689</v>
      </c>
      <c r="Z3696" s="200">
        <v>0.55000000000000004</v>
      </c>
      <c r="AA3696" s="200">
        <v>0.13</v>
      </c>
      <c r="AB3696" s="200">
        <v>0.3</v>
      </c>
      <c r="AC3696" s="200">
        <v>0.85</v>
      </c>
      <c r="AL3696"/>
      <c r="AM3696"/>
      <c r="AN3696"/>
      <c r="AO3696"/>
      <c r="AP3696"/>
      <c r="AQ3696"/>
      <c r="AR3696"/>
      <c r="AS3696"/>
      <c r="AT3696"/>
      <c r="AU3696"/>
    </row>
    <row r="3697" spans="17:47" x14ac:dyDescent="0.2">
      <c r="Q3697" s="142">
        <f>TRUNC('TARIFA ENTREGA A DIRECCION USD'!D3698-'TARIFA ENTREGA A DIRECCION USD'!D3697,2)</f>
        <v>0.55000000000000004</v>
      </c>
      <c r="R3697" s="190">
        <v>3690</v>
      </c>
      <c r="S3697" s="200">
        <f>TRUNC((('TARIFA ENTREGA A DIRECCION USD'!C3697-'TARIFA ENTREGA A DIRECCION USD'!D3697)/'TARIFA ENTREGA A DIRECCION USD'!D3697)+1,3)</f>
        <v>0.72499999999999998</v>
      </c>
      <c r="T3697" s="200">
        <f>TRUNC(('TARIFA ENTREGA A DIRECCION USD'!E3697-'TARIFA ENTREGA A DIRECCION USD'!D3697)/'TARIFA ENTREGA A DIRECCION USD'!D3697,3)</f>
        <v>0.26200000000000001</v>
      </c>
      <c r="U3697" s="200">
        <f>TRUNC(('TARIFA ENTREGA A DIRECCION USD'!F3697-'TARIFA ENTREGA A DIRECCION USD'!D3697)/'TARIFA ENTREGA A DIRECCION USD'!D3697,3)</f>
        <v>0.438</v>
      </c>
      <c r="V3697" s="200">
        <f>TRUNC(('TARIFA ENTREGA A DIRECCION USD'!G3697-'TARIFA ENTREGA A DIRECCION USD'!D3697)/'TARIFA ENTREGA A DIRECCION USD'!D3697,3)</f>
        <v>0.97299999999999998</v>
      </c>
      <c r="X3697" s="142">
        <v>16.12</v>
      </c>
      <c r="Y3697" s="190">
        <v>3690</v>
      </c>
      <c r="Z3697" s="200">
        <v>0.55000000000000004</v>
      </c>
      <c r="AA3697" s="200">
        <v>0.13</v>
      </c>
      <c r="AB3697" s="200">
        <v>0.3</v>
      </c>
      <c r="AC3697" s="200">
        <v>0.85</v>
      </c>
      <c r="AL3697"/>
      <c r="AM3697"/>
      <c r="AN3697"/>
      <c r="AO3697"/>
      <c r="AP3697"/>
      <c r="AQ3697"/>
      <c r="AR3697"/>
      <c r="AS3697"/>
      <c r="AT3697"/>
      <c r="AU3697"/>
    </row>
    <row r="3698" spans="17:47" x14ac:dyDescent="0.2">
      <c r="Q3698" s="142">
        <f>TRUNC('TARIFA ENTREGA A DIRECCION USD'!D3699-'TARIFA ENTREGA A DIRECCION USD'!D3698,2)</f>
        <v>0.55000000000000004</v>
      </c>
      <c r="R3698" s="190">
        <v>3691</v>
      </c>
      <c r="S3698" s="200">
        <f>TRUNC((('TARIFA ENTREGA A DIRECCION USD'!C3698-'TARIFA ENTREGA A DIRECCION USD'!D3698)/'TARIFA ENTREGA A DIRECCION USD'!D3698)+1,3)</f>
        <v>0.72499999999999998</v>
      </c>
      <c r="T3698" s="200">
        <f>TRUNC(('TARIFA ENTREGA A DIRECCION USD'!E3698-'TARIFA ENTREGA A DIRECCION USD'!D3698)/'TARIFA ENTREGA A DIRECCION USD'!D3698,3)</f>
        <v>0.26200000000000001</v>
      </c>
      <c r="U3698" s="200">
        <f>TRUNC(('TARIFA ENTREGA A DIRECCION USD'!F3698-'TARIFA ENTREGA A DIRECCION USD'!D3698)/'TARIFA ENTREGA A DIRECCION USD'!D3698,3)</f>
        <v>0.438</v>
      </c>
      <c r="V3698" s="200">
        <f>TRUNC(('TARIFA ENTREGA A DIRECCION USD'!G3698-'TARIFA ENTREGA A DIRECCION USD'!D3698)/'TARIFA ENTREGA A DIRECCION USD'!D3698,3)</f>
        <v>0.97299999999999998</v>
      </c>
      <c r="X3698" s="142">
        <v>16.12</v>
      </c>
      <c r="Y3698" s="190">
        <v>3691</v>
      </c>
      <c r="Z3698" s="200">
        <v>0.55000000000000004</v>
      </c>
      <c r="AA3698" s="200">
        <v>0.13</v>
      </c>
      <c r="AB3698" s="200">
        <v>0.3</v>
      </c>
      <c r="AC3698" s="200">
        <v>0.85</v>
      </c>
      <c r="AL3698"/>
      <c r="AM3698"/>
      <c r="AN3698"/>
      <c r="AO3698"/>
      <c r="AP3698"/>
      <c r="AQ3698"/>
      <c r="AR3698"/>
      <c r="AS3698"/>
      <c r="AT3698"/>
      <c r="AU3698"/>
    </row>
    <row r="3699" spans="17:47" x14ac:dyDescent="0.2">
      <c r="Q3699" s="142">
        <f>TRUNC('TARIFA ENTREGA A DIRECCION USD'!D3700-'TARIFA ENTREGA A DIRECCION USD'!D3699,2)</f>
        <v>0.55000000000000004</v>
      </c>
      <c r="R3699" s="190">
        <v>3692</v>
      </c>
      <c r="S3699" s="200">
        <f>TRUNC((('TARIFA ENTREGA A DIRECCION USD'!C3699-'TARIFA ENTREGA A DIRECCION USD'!D3699)/'TARIFA ENTREGA A DIRECCION USD'!D3699)+1,3)</f>
        <v>0.72499999999999998</v>
      </c>
      <c r="T3699" s="200">
        <f>TRUNC(('TARIFA ENTREGA A DIRECCION USD'!E3699-'TARIFA ENTREGA A DIRECCION USD'!D3699)/'TARIFA ENTREGA A DIRECCION USD'!D3699,3)</f>
        <v>0.26200000000000001</v>
      </c>
      <c r="U3699" s="200">
        <f>TRUNC(('TARIFA ENTREGA A DIRECCION USD'!F3699-'TARIFA ENTREGA A DIRECCION USD'!D3699)/'TARIFA ENTREGA A DIRECCION USD'!D3699,3)</f>
        <v>0.438</v>
      </c>
      <c r="V3699" s="200">
        <f>TRUNC(('TARIFA ENTREGA A DIRECCION USD'!G3699-'TARIFA ENTREGA A DIRECCION USD'!D3699)/'TARIFA ENTREGA A DIRECCION USD'!D3699,3)</f>
        <v>0.97299999999999998</v>
      </c>
      <c r="X3699" s="142">
        <v>16.12</v>
      </c>
      <c r="Y3699" s="190">
        <v>3692</v>
      </c>
      <c r="Z3699" s="200">
        <v>0.55000000000000004</v>
      </c>
      <c r="AA3699" s="200">
        <v>0.13</v>
      </c>
      <c r="AB3699" s="200">
        <v>0.3</v>
      </c>
      <c r="AC3699" s="200">
        <v>0.85</v>
      </c>
      <c r="AL3699"/>
      <c r="AM3699"/>
      <c r="AN3699"/>
      <c r="AO3699"/>
      <c r="AP3699"/>
      <c r="AQ3699"/>
      <c r="AR3699"/>
      <c r="AS3699"/>
      <c r="AT3699"/>
      <c r="AU3699"/>
    </row>
    <row r="3700" spans="17:47" x14ac:dyDescent="0.2">
      <c r="Q3700" s="142">
        <f>TRUNC('TARIFA ENTREGA A DIRECCION USD'!D3701-'TARIFA ENTREGA A DIRECCION USD'!D3700,2)</f>
        <v>0.55000000000000004</v>
      </c>
      <c r="R3700" s="190">
        <v>3693</v>
      </c>
      <c r="S3700" s="200">
        <f>TRUNC((('TARIFA ENTREGA A DIRECCION USD'!C3700-'TARIFA ENTREGA A DIRECCION USD'!D3700)/'TARIFA ENTREGA A DIRECCION USD'!D3700)+1,3)</f>
        <v>0.72499999999999998</v>
      </c>
      <c r="T3700" s="200">
        <f>TRUNC(('TARIFA ENTREGA A DIRECCION USD'!E3700-'TARIFA ENTREGA A DIRECCION USD'!D3700)/'TARIFA ENTREGA A DIRECCION USD'!D3700,3)</f>
        <v>0.26200000000000001</v>
      </c>
      <c r="U3700" s="200">
        <f>TRUNC(('TARIFA ENTREGA A DIRECCION USD'!F3700-'TARIFA ENTREGA A DIRECCION USD'!D3700)/'TARIFA ENTREGA A DIRECCION USD'!D3700,3)</f>
        <v>0.438</v>
      </c>
      <c r="V3700" s="200">
        <f>TRUNC(('TARIFA ENTREGA A DIRECCION USD'!G3700-'TARIFA ENTREGA A DIRECCION USD'!D3700)/'TARIFA ENTREGA A DIRECCION USD'!D3700,3)</f>
        <v>0.97299999999999998</v>
      </c>
      <c r="X3700" s="142">
        <v>16.12</v>
      </c>
      <c r="Y3700" s="190">
        <v>3693</v>
      </c>
      <c r="Z3700" s="200">
        <v>0.55000000000000004</v>
      </c>
      <c r="AA3700" s="200">
        <v>0.13</v>
      </c>
      <c r="AB3700" s="200">
        <v>0.3</v>
      </c>
      <c r="AC3700" s="200">
        <v>0.85</v>
      </c>
      <c r="AL3700"/>
      <c r="AM3700"/>
      <c r="AN3700"/>
      <c r="AO3700"/>
      <c r="AP3700"/>
      <c r="AQ3700"/>
      <c r="AR3700"/>
      <c r="AS3700"/>
      <c r="AT3700"/>
      <c r="AU3700"/>
    </row>
    <row r="3701" spans="17:47" x14ac:dyDescent="0.2">
      <c r="Q3701" s="142">
        <f>TRUNC('TARIFA ENTREGA A DIRECCION USD'!D3702-'TARIFA ENTREGA A DIRECCION USD'!D3701,2)</f>
        <v>0.55000000000000004</v>
      </c>
      <c r="R3701" s="190">
        <v>3694</v>
      </c>
      <c r="S3701" s="200">
        <f>TRUNC((('TARIFA ENTREGA A DIRECCION USD'!C3701-'TARIFA ENTREGA A DIRECCION USD'!D3701)/'TARIFA ENTREGA A DIRECCION USD'!D3701)+1,3)</f>
        <v>0.72499999999999998</v>
      </c>
      <c r="T3701" s="200">
        <f>TRUNC(('TARIFA ENTREGA A DIRECCION USD'!E3701-'TARIFA ENTREGA A DIRECCION USD'!D3701)/'TARIFA ENTREGA A DIRECCION USD'!D3701,3)</f>
        <v>0.26200000000000001</v>
      </c>
      <c r="U3701" s="200">
        <f>TRUNC(('TARIFA ENTREGA A DIRECCION USD'!F3701-'TARIFA ENTREGA A DIRECCION USD'!D3701)/'TARIFA ENTREGA A DIRECCION USD'!D3701,3)</f>
        <v>0.438</v>
      </c>
      <c r="V3701" s="200">
        <f>TRUNC(('TARIFA ENTREGA A DIRECCION USD'!G3701-'TARIFA ENTREGA A DIRECCION USD'!D3701)/'TARIFA ENTREGA A DIRECCION USD'!D3701,3)</f>
        <v>0.97299999999999998</v>
      </c>
      <c r="X3701" s="142">
        <v>16.12</v>
      </c>
      <c r="Y3701" s="190">
        <v>3694</v>
      </c>
      <c r="Z3701" s="200">
        <v>0.55000000000000004</v>
      </c>
      <c r="AA3701" s="200">
        <v>0.13</v>
      </c>
      <c r="AB3701" s="200">
        <v>0.3</v>
      </c>
      <c r="AC3701" s="200">
        <v>0.85</v>
      </c>
      <c r="AL3701"/>
      <c r="AM3701"/>
      <c r="AN3701"/>
      <c r="AO3701"/>
      <c r="AP3701"/>
      <c r="AQ3701"/>
      <c r="AR3701"/>
      <c r="AS3701"/>
      <c r="AT3701"/>
      <c r="AU3701"/>
    </row>
    <row r="3702" spans="17:47" x14ac:dyDescent="0.2">
      <c r="Q3702" s="142">
        <f>TRUNC('TARIFA ENTREGA A DIRECCION USD'!D3703-'TARIFA ENTREGA A DIRECCION USD'!D3702,2)</f>
        <v>0.55000000000000004</v>
      </c>
      <c r="R3702" s="190">
        <v>3695</v>
      </c>
      <c r="S3702" s="200">
        <f>TRUNC((('TARIFA ENTREGA A DIRECCION USD'!C3702-'TARIFA ENTREGA A DIRECCION USD'!D3702)/'TARIFA ENTREGA A DIRECCION USD'!D3702)+1,3)</f>
        <v>0.72499999999999998</v>
      </c>
      <c r="T3702" s="200">
        <f>TRUNC(('TARIFA ENTREGA A DIRECCION USD'!E3702-'TARIFA ENTREGA A DIRECCION USD'!D3702)/'TARIFA ENTREGA A DIRECCION USD'!D3702,3)</f>
        <v>0.26200000000000001</v>
      </c>
      <c r="U3702" s="200">
        <f>TRUNC(('TARIFA ENTREGA A DIRECCION USD'!F3702-'TARIFA ENTREGA A DIRECCION USD'!D3702)/'TARIFA ENTREGA A DIRECCION USD'!D3702,3)</f>
        <v>0.438</v>
      </c>
      <c r="V3702" s="200">
        <f>TRUNC(('TARIFA ENTREGA A DIRECCION USD'!G3702-'TARIFA ENTREGA A DIRECCION USD'!D3702)/'TARIFA ENTREGA A DIRECCION USD'!D3702,3)</f>
        <v>0.97299999999999998</v>
      </c>
      <c r="X3702" s="142">
        <v>16.12</v>
      </c>
      <c r="Y3702" s="190">
        <v>3695</v>
      </c>
      <c r="Z3702" s="200">
        <v>0.55000000000000004</v>
      </c>
      <c r="AA3702" s="200">
        <v>0.13</v>
      </c>
      <c r="AB3702" s="200">
        <v>0.3</v>
      </c>
      <c r="AC3702" s="200">
        <v>0.85</v>
      </c>
      <c r="AL3702"/>
      <c r="AM3702"/>
      <c r="AN3702"/>
      <c r="AO3702"/>
      <c r="AP3702"/>
      <c r="AQ3702"/>
      <c r="AR3702"/>
      <c r="AS3702"/>
      <c r="AT3702"/>
      <c r="AU3702"/>
    </row>
    <row r="3703" spans="17:47" x14ac:dyDescent="0.2">
      <c r="Q3703" s="142">
        <f>TRUNC('TARIFA ENTREGA A DIRECCION USD'!D3704-'TARIFA ENTREGA A DIRECCION USD'!D3703,2)</f>
        <v>0.55000000000000004</v>
      </c>
      <c r="R3703" s="190">
        <v>3696</v>
      </c>
      <c r="S3703" s="200">
        <f>TRUNC((('TARIFA ENTREGA A DIRECCION USD'!C3703-'TARIFA ENTREGA A DIRECCION USD'!D3703)/'TARIFA ENTREGA A DIRECCION USD'!D3703)+1,3)</f>
        <v>0.72499999999999998</v>
      </c>
      <c r="T3703" s="200">
        <f>TRUNC(('TARIFA ENTREGA A DIRECCION USD'!E3703-'TARIFA ENTREGA A DIRECCION USD'!D3703)/'TARIFA ENTREGA A DIRECCION USD'!D3703,3)</f>
        <v>0.26200000000000001</v>
      </c>
      <c r="U3703" s="200">
        <f>TRUNC(('TARIFA ENTREGA A DIRECCION USD'!F3703-'TARIFA ENTREGA A DIRECCION USD'!D3703)/'TARIFA ENTREGA A DIRECCION USD'!D3703,3)</f>
        <v>0.438</v>
      </c>
      <c r="V3703" s="200">
        <f>TRUNC(('TARIFA ENTREGA A DIRECCION USD'!G3703-'TARIFA ENTREGA A DIRECCION USD'!D3703)/'TARIFA ENTREGA A DIRECCION USD'!D3703,3)</f>
        <v>0.97299999999999998</v>
      </c>
      <c r="X3703" s="142">
        <v>16.12</v>
      </c>
      <c r="Y3703" s="190">
        <v>3696</v>
      </c>
      <c r="Z3703" s="200">
        <v>0.55000000000000004</v>
      </c>
      <c r="AA3703" s="200">
        <v>0.13</v>
      </c>
      <c r="AB3703" s="200">
        <v>0.3</v>
      </c>
      <c r="AC3703" s="200">
        <v>0.85</v>
      </c>
      <c r="AL3703"/>
      <c r="AM3703"/>
      <c r="AN3703"/>
      <c r="AO3703"/>
      <c r="AP3703"/>
      <c r="AQ3703"/>
      <c r="AR3703"/>
      <c r="AS3703"/>
      <c r="AT3703"/>
      <c r="AU3703"/>
    </row>
    <row r="3704" spans="17:47" x14ac:dyDescent="0.2">
      <c r="Q3704" s="142">
        <f>TRUNC('TARIFA ENTREGA A DIRECCION USD'!D3705-'TARIFA ENTREGA A DIRECCION USD'!D3704,2)</f>
        <v>0.55000000000000004</v>
      </c>
      <c r="R3704" s="190">
        <v>3697</v>
      </c>
      <c r="S3704" s="200">
        <f>TRUNC((('TARIFA ENTREGA A DIRECCION USD'!C3704-'TARIFA ENTREGA A DIRECCION USD'!D3704)/'TARIFA ENTREGA A DIRECCION USD'!D3704)+1,3)</f>
        <v>0.72499999999999998</v>
      </c>
      <c r="T3704" s="200">
        <f>TRUNC(('TARIFA ENTREGA A DIRECCION USD'!E3704-'TARIFA ENTREGA A DIRECCION USD'!D3704)/'TARIFA ENTREGA A DIRECCION USD'!D3704,3)</f>
        <v>0.26200000000000001</v>
      </c>
      <c r="U3704" s="200">
        <f>TRUNC(('TARIFA ENTREGA A DIRECCION USD'!F3704-'TARIFA ENTREGA A DIRECCION USD'!D3704)/'TARIFA ENTREGA A DIRECCION USD'!D3704,3)</f>
        <v>0.438</v>
      </c>
      <c r="V3704" s="200">
        <f>TRUNC(('TARIFA ENTREGA A DIRECCION USD'!G3704-'TARIFA ENTREGA A DIRECCION USD'!D3704)/'TARIFA ENTREGA A DIRECCION USD'!D3704,3)</f>
        <v>0.97299999999999998</v>
      </c>
      <c r="X3704" s="142">
        <v>16.12</v>
      </c>
      <c r="Y3704" s="190">
        <v>3697</v>
      </c>
      <c r="Z3704" s="200">
        <v>0.55000000000000004</v>
      </c>
      <c r="AA3704" s="200">
        <v>0.13</v>
      </c>
      <c r="AB3704" s="200">
        <v>0.3</v>
      </c>
      <c r="AC3704" s="200">
        <v>0.85</v>
      </c>
      <c r="AL3704"/>
      <c r="AM3704"/>
      <c r="AN3704"/>
      <c r="AO3704"/>
      <c r="AP3704"/>
      <c r="AQ3704"/>
      <c r="AR3704"/>
      <c r="AS3704"/>
      <c r="AT3704"/>
      <c r="AU3704"/>
    </row>
    <row r="3705" spans="17:47" x14ac:dyDescent="0.2">
      <c r="Q3705" s="142">
        <f>TRUNC('TARIFA ENTREGA A DIRECCION USD'!D3706-'TARIFA ENTREGA A DIRECCION USD'!D3705,2)</f>
        <v>0.55000000000000004</v>
      </c>
      <c r="R3705" s="190">
        <v>3698</v>
      </c>
      <c r="S3705" s="200">
        <f>TRUNC((('TARIFA ENTREGA A DIRECCION USD'!C3705-'TARIFA ENTREGA A DIRECCION USD'!D3705)/'TARIFA ENTREGA A DIRECCION USD'!D3705)+1,3)</f>
        <v>0.72499999999999998</v>
      </c>
      <c r="T3705" s="200">
        <f>TRUNC(('TARIFA ENTREGA A DIRECCION USD'!E3705-'TARIFA ENTREGA A DIRECCION USD'!D3705)/'TARIFA ENTREGA A DIRECCION USD'!D3705,3)</f>
        <v>0.26200000000000001</v>
      </c>
      <c r="U3705" s="200">
        <f>TRUNC(('TARIFA ENTREGA A DIRECCION USD'!F3705-'TARIFA ENTREGA A DIRECCION USD'!D3705)/'TARIFA ENTREGA A DIRECCION USD'!D3705,3)</f>
        <v>0.438</v>
      </c>
      <c r="V3705" s="200">
        <f>TRUNC(('TARIFA ENTREGA A DIRECCION USD'!G3705-'TARIFA ENTREGA A DIRECCION USD'!D3705)/'TARIFA ENTREGA A DIRECCION USD'!D3705,3)</f>
        <v>0.97299999999999998</v>
      </c>
      <c r="X3705" s="142">
        <v>16.12</v>
      </c>
      <c r="Y3705" s="190">
        <v>3698</v>
      </c>
      <c r="Z3705" s="200">
        <v>0.55000000000000004</v>
      </c>
      <c r="AA3705" s="200">
        <v>0.13</v>
      </c>
      <c r="AB3705" s="200">
        <v>0.3</v>
      </c>
      <c r="AC3705" s="200">
        <v>0.85</v>
      </c>
      <c r="AL3705"/>
      <c r="AM3705"/>
      <c r="AN3705"/>
      <c r="AO3705"/>
      <c r="AP3705"/>
      <c r="AQ3705"/>
      <c r="AR3705"/>
      <c r="AS3705"/>
      <c r="AT3705"/>
      <c r="AU3705"/>
    </row>
    <row r="3706" spans="17:47" x14ac:dyDescent="0.2">
      <c r="Q3706" s="142">
        <f>TRUNC('TARIFA ENTREGA A DIRECCION USD'!D3707-'TARIFA ENTREGA A DIRECCION USD'!D3706,2)</f>
        <v>0.55000000000000004</v>
      </c>
      <c r="R3706" s="190">
        <v>3699</v>
      </c>
      <c r="S3706" s="200">
        <f>TRUNC((('TARIFA ENTREGA A DIRECCION USD'!C3706-'TARIFA ENTREGA A DIRECCION USD'!D3706)/'TARIFA ENTREGA A DIRECCION USD'!D3706)+1,3)</f>
        <v>0.72499999999999998</v>
      </c>
      <c r="T3706" s="200">
        <f>TRUNC(('TARIFA ENTREGA A DIRECCION USD'!E3706-'TARIFA ENTREGA A DIRECCION USD'!D3706)/'TARIFA ENTREGA A DIRECCION USD'!D3706,3)</f>
        <v>0.26200000000000001</v>
      </c>
      <c r="U3706" s="200">
        <f>TRUNC(('TARIFA ENTREGA A DIRECCION USD'!F3706-'TARIFA ENTREGA A DIRECCION USD'!D3706)/'TARIFA ENTREGA A DIRECCION USD'!D3706,3)</f>
        <v>0.438</v>
      </c>
      <c r="V3706" s="200">
        <f>TRUNC(('TARIFA ENTREGA A DIRECCION USD'!G3706-'TARIFA ENTREGA A DIRECCION USD'!D3706)/'TARIFA ENTREGA A DIRECCION USD'!D3706,3)</f>
        <v>0.97299999999999998</v>
      </c>
      <c r="X3706" s="142">
        <v>16.12</v>
      </c>
      <c r="Y3706" s="190">
        <v>3699</v>
      </c>
      <c r="Z3706" s="200">
        <v>0.55000000000000004</v>
      </c>
      <c r="AA3706" s="200">
        <v>0.13</v>
      </c>
      <c r="AB3706" s="200">
        <v>0.3</v>
      </c>
      <c r="AC3706" s="200">
        <v>0.85</v>
      </c>
      <c r="AL3706"/>
      <c r="AM3706"/>
      <c r="AN3706"/>
      <c r="AO3706"/>
      <c r="AP3706"/>
      <c r="AQ3706"/>
      <c r="AR3706"/>
      <c r="AS3706"/>
      <c r="AT3706"/>
      <c r="AU3706"/>
    </row>
    <row r="3707" spans="17:47" x14ac:dyDescent="0.2">
      <c r="Q3707" s="142">
        <f>TRUNC('TARIFA ENTREGA A DIRECCION USD'!D3708-'TARIFA ENTREGA A DIRECCION USD'!D3707,2)</f>
        <v>0.55000000000000004</v>
      </c>
      <c r="R3707" s="190">
        <v>3700</v>
      </c>
      <c r="S3707" s="200">
        <f>TRUNC((('TARIFA ENTREGA A DIRECCION USD'!C3707-'TARIFA ENTREGA A DIRECCION USD'!D3707)/'TARIFA ENTREGA A DIRECCION USD'!D3707)+1,3)</f>
        <v>0.72499999999999998</v>
      </c>
      <c r="T3707" s="200">
        <f>TRUNC(('TARIFA ENTREGA A DIRECCION USD'!E3707-'TARIFA ENTREGA A DIRECCION USD'!D3707)/'TARIFA ENTREGA A DIRECCION USD'!D3707,3)</f>
        <v>0.26200000000000001</v>
      </c>
      <c r="U3707" s="200">
        <f>TRUNC(('TARIFA ENTREGA A DIRECCION USD'!F3707-'TARIFA ENTREGA A DIRECCION USD'!D3707)/'TARIFA ENTREGA A DIRECCION USD'!D3707,3)</f>
        <v>0.438</v>
      </c>
      <c r="V3707" s="200">
        <f>TRUNC(('TARIFA ENTREGA A DIRECCION USD'!G3707-'TARIFA ENTREGA A DIRECCION USD'!D3707)/'TARIFA ENTREGA A DIRECCION USD'!D3707,3)</f>
        <v>0.97299999999999998</v>
      </c>
      <c r="X3707" s="142">
        <v>16.12</v>
      </c>
      <c r="Y3707" s="190">
        <v>3700</v>
      </c>
      <c r="Z3707" s="200">
        <v>0.55000000000000004</v>
      </c>
      <c r="AA3707" s="200">
        <v>0.13</v>
      </c>
      <c r="AB3707" s="200">
        <v>0.3</v>
      </c>
      <c r="AC3707" s="200">
        <v>0.85</v>
      </c>
      <c r="AL3707"/>
      <c r="AM3707"/>
      <c r="AN3707"/>
      <c r="AO3707"/>
      <c r="AP3707"/>
      <c r="AQ3707"/>
      <c r="AR3707"/>
      <c r="AS3707"/>
      <c r="AT3707"/>
      <c r="AU3707"/>
    </row>
    <row r="3708" spans="17:47" x14ac:dyDescent="0.2">
      <c r="Q3708" s="142">
        <f>TRUNC('TARIFA ENTREGA A DIRECCION USD'!D3709-'TARIFA ENTREGA A DIRECCION USD'!D3708,2)</f>
        <v>0.55000000000000004</v>
      </c>
      <c r="R3708" s="190">
        <v>3701</v>
      </c>
      <c r="S3708" s="200">
        <f>TRUNC((('TARIFA ENTREGA A DIRECCION USD'!C3708-'TARIFA ENTREGA A DIRECCION USD'!D3708)/'TARIFA ENTREGA A DIRECCION USD'!D3708)+1,3)</f>
        <v>0.72499999999999998</v>
      </c>
      <c r="T3708" s="200">
        <f>TRUNC(('TARIFA ENTREGA A DIRECCION USD'!E3708-'TARIFA ENTREGA A DIRECCION USD'!D3708)/'TARIFA ENTREGA A DIRECCION USD'!D3708,3)</f>
        <v>0.26200000000000001</v>
      </c>
      <c r="U3708" s="200">
        <f>TRUNC(('TARIFA ENTREGA A DIRECCION USD'!F3708-'TARIFA ENTREGA A DIRECCION USD'!D3708)/'TARIFA ENTREGA A DIRECCION USD'!D3708,3)</f>
        <v>0.438</v>
      </c>
      <c r="V3708" s="200">
        <f>TRUNC(('TARIFA ENTREGA A DIRECCION USD'!G3708-'TARIFA ENTREGA A DIRECCION USD'!D3708)/'TARIFA ENTREGA A DIRECCION USD'!D3708,3)</f>
        <v>0.97299999999999998</v>
      </c>
      <c r="X3708" s="142">
        <v>16.12</v>
      </c>
      <c r="Y3708" s="190">
        <v>3701</v>
      </c>
      <c r="Z3708" s="200">
        <v>0.55000000000000004</v>
      </c>
      <c r="AA3708" s="200">
        <v>0.13</v>
      </c>
      <c r="AB3708" s="200">
        <v>0.3</v>
      </c>
      <c r="AC3708" s="200">
        <v>0.85</v>
      </c>
      <c r="AL3708"/>
      <c r="AM3708"/>
      <c r="AN3708"/>
      <c r="AO3708"/>
      <c r="AP3708"/>
      <c r="AQ3708"/>
      <c r="AR3708"/>
      <c r="AS3708"/>
      <c r="AT3708"/>
      <c r="AU3708"/>
    </row>
    <row r="3709" spans="17:47" x14ac:dyDescent="0.2">
      <c r="Q3709" s="142">
        <f>TRUNC('TARIFA ENTREGA A DIRECCION USD'!D3710-'TARIFA ENTREGA A DIRECCION USD'!D3709,2)</f>
        <v>0.55000000000000004</v>
      </c>
      <c r="R3709" s="190">
        <v>3702</v>
      </c>
      <c r="S3709" s="200">
        <f>TRUNC((('TARIFA ENTREGA A DIRECCION USD'!C3709-'TARIFA ENTREGA A DIRECCION USD'!D3709)/'TARIFA ENTREGA A DIRECCION USD'!D3709)+1,3)</f>
        <v>0.72499999999999998</v>
      </c>
      <c r="T3709" s="200">
        <f>TRUNC(('TARIFA ENTREGA A DIRECCION USD'!E3709-'TARIFA ENTREGA A DIRECCION USD'!D3709)/'TARIFA ENTREGA A DIRECCION USD'!D3709,3)</f>
        <v>0.26200000000000001</v>
      </c>
      <c r="U3709" s="200">
        <f>TRUNC(('TARIFA ENTREGA A DIRECCION USD'!F3709-'TARIFA ENTREGA A DIRECCION USD'!D3709)/'TARIFA ENTREGA A DIRECCION USD'!D3709,3)</f>
        <v>0.438</v>
      </c>
      <c r="V3709" s="200">
        <f>TRUNC(('TARIFA ENTREGA A DIRECCION USD'!G3709-'TARIFA ENTREGA A DIRECCION USD'!D3709)/'TARIFA ENTREGA A DIRECCION USD'!D3709,3)</f>
        <v>0.97299999999999998</v>
      </c>
      <c r="X3709" s="142">
        <v>16.12</v>
      </c>
      <c r="Y3709" s="190">
        <v>3702</v>
      </c>
      <c r="Z3709" s="200">
        <v>0.55000000000000004</v>
      </c>
      <c r="AA3709" s="200">
        <v>0.13</v>
      </c>
      <c r="AB3709" s="200">
        <v>0.3</v>
      </c>
      <c r="AC3709" s="200">
        <v>0.85</v>
      </c>
      <c r="AL3709"/>
      <c r="AM3709"/>
      <c r="AN3709"/>
      <c r="AO3709"/>
      <c r="AP3709"/>
      <c r="AQ3709"/>
      <c r="AR3709"/>
      <c r="AS3709"/>
      <c r="AT3709"/>
      <c r="AU3709"/>
    </row>
    <row r="3710" spans="17:47" x14ac:dyDescent="0.2">
      <c r="Q3710" s="142">
        <f>TRUNC('TARIFA ENTREGA A DIRECCION USD'!D3711-'TARIFA ENTREGA A DIRECCION USD'!D3710,2)</f>
        <v>0.55000000000000004</v>
      </c>
      <c r="R3710" s="190">
        <v>3703</v>
      </c>
      <c r="S3710" s="200">
        <f>TRUNC((('TARIFA ENTREGA A DIRECCION USD'!C3710-'TARIFA ENTREGA A DIRECCION USD'!D3710)/'TARIFA ENTREGA A DIRECCION USD'!D3710)+1,3)</f>
        <v>0.72499999999999998</v>
      </c>
      <c r="T3710" s="200">
        <f>TRUNC(('TARIFA ENTREGA A DIRECCION USD'!E3710-'TARIFA ENTREGA A DIRECCION USD'!D3710)/'TARIFA ENTREGA A DIRECCION USD'!D3710,3)</f>
        <v>0.26200000000000001</v>
      </c>
      <c r="U3710" s="200">
        <f>TRUNC(('TARIFA ENTREGA A DIRECCION USD'!F3710-'TARIFA ENTREGA A DIRECCION USD'!D3710)/'TARIFA ENTREGA A DIRECCION USD'!D3710,3)</f>
        <v>0.438</v>
      </c>
      <c r="V3710" s="200">
        <f>TRUNC(('TARIFA ENTREGA A DIRECCION USD'!G3710-'TARIFA ENTREGA A DIRECCION USD'!D3710)/'TARIFA ENTREGA A DIRECCION USD'!D3710,3)</f>
        <v>0.97299999999999998</v>
      </c>
      <c r="X3710" s="142">
        <v>16.12</v>
      </c>
      <c r="Y3710" s="190">
        <v>3703</v>
      </c>
      <c r="Z3710" s="200">
        <v>0.55000000000000004</v>
      </c>
      <c r="AA3710" s="200">
        <v>0.13</v>
      </c>
      <c r="AB3710" s="200">
        <v>0.3</v>
      </c>
      <c r="AC3710" s="200">
        <v>0.85</v>
      </c>
      <c r="AL3710"/>
      <c r="AM3710"/>
      <c r="AN3710"/>
      <c r="AO3710"/>
      <c r="AP3710"/>
      <c r="AQ3710"/>
      <c r="AR3710"/>
      <c r="AS3710"/>
      <c r="AT3710"/>
      <c r="AU3710"/>
    </row>
    <row r="3711" spans="17:47" x14ac:dyDescent="0.2">
      <c r="Q3711" s="142">
        <f>TRUNC('TARIFA ENTREGA A DIRECCION USD'!D3712-'TARIFA ENTREGA A DIRECCION USD'!D3711,2)</f>
        <v>0.55000000000000004</v>
      </c>
      <c r="R3711" s="190">
        <v>3704</v>
      </c>
      <c r="S3711" s="200">
        <f>TRUNC((('TARIFA ENTREGA A DIRECCION USD'!C3711-'TARIFA ENTREGA A DIRECCION USD'!D3711)/'TARIFA ENTREGA A DIRECCION USD'!D3711)+1,3)</f>
        <v>0.72499999999999998</v>
      </c>
      <c r="T3711" s="200">
        <f>TRUNC(('TARIFA ENTREGA A DIRECCION USD'!E3711-'TARIFA ENTREGA A DIRECCION USD'!D3711)/'TARIFA ENTREGA A DIRECCION USD'!D3711,3)</f>
        <v>0.26200000000000001</v>
      </c>
      <c r="U3711" s="200">
        <f>TRUNC(('TARIFA ENTREGA A DIRECCION USD'!F3711-'TARIFA ENTREGA A DIRECCION USD'!D3711)/'TARIFA ENTREGA A DIRECCION USD'!D3711,3)</f>
        <v>0.438</v>
      </c>
      <c r="V3711" s="200">
        <f>TRUNC(('TARIFA ENTREGA A DIRECCION USD'!G3711-'TARIFA ENTREGA A DIRECCION USD'!D3711)/'TARIFA ENTREGA A DIRECCION USD'!D3711,3)</f>
        <v>0.97299999999999998</v>
      </c>
      <c r="X3711" s="142">
        <v>16.12</v>
      </c>
      <c r="Y3711" s="190">
        <v>3704</v>
      </c>
      <c r="Z3711" s="200">
        <v>0.55000000000000004</v>
      </c>
      <c r="AA3711" s="200">
        <v>0.13</v>
      </c>
      <c r="AB3711" s="200">
        <v>0.3</v>
      </c>
      <c r="AC3711" s="200">
        <v>0.85</v>
      </c>
      <c r="AL3711"/>
      <c r="AM3711"/>
      <c r="AN3711"/>
      <c r="AO3711"/>
      <c r="AP3711"/>
      <c r="AQ3711"/>
      <c r="AR3711"/>
      <c r="AS3711"/>
      <c r="AT3711"/>
      <c r="AU3711"/>
    </row>
    <row r="3712" spans="17:47" x14ac:dyDescent="0.2">
      <c r="Q3712" s="142">
        <f>TRUNC('TARIFA ENTREGA A DIRECCION USD'!D3713-'TARIFA ENTREGA A DIRECCION USD'!D3712,2)</f>
        <v>0.55000000000000004</v>
      </c>
      <c r="R3712" s="190">
        <v>3705</v>
      </c>
      <c r="S3712" s="200">
        <f>TRUNC((('TARIFA ENTREGA A DIRECCION USD'!C3712-'TARIFA ENTREGA A DIRECCION USD'!D3712)/'TARIFA ENTREGA A DIRECCION USD'!D3712)+1,3)</f>
        <v>0.72499999999999998</v>
      </c>
      <c r="T3712" s="200">
        <f>TRUNC(('TARIFA ENTREGA A DIRECCION USD'!E3712-'TARIFA ENTREGA A DIRECCION USD'!D3712)/'TARIFA ENTREGA A DIRECCION USD'!D3712,3)</f>
        <v>0.26200000000000001</v>
      </c>
      <c r="U3712" s="200">
        <f>TRUNC(('TARIFA ENTREGA A DIRECCION USD'!F3712-'TARIFA ENTREGA A DIRECCION USD'!D3712)/'TARIFA ENTREGA A DIRECCION USD'!D3712,3)</f>
        <v>0.438</v>
      </c>
      <c r="V3712" s="200">
        <f>TRUNC(('TARIFA ENTREGA A DIRECCION USD'!G3712-'TARIFA ENTREGA A DIRECCION USD'!D3712)/'TARIFA ENTREGA A DIRECCION USD'!D3712,3)</f>
        <v>0.97299999999999998</v>
      </c>
      <c r="X3712" s="142">
        <v>16.12</v>
      </c>
      <c r="Y3712" s="190">
        <v>3705</v>
      </c>
      <c r="Z3712" s="200">
        <v>0.55000000000000004</v>
      </c>
      <c r="AA3712" s="200">
        <v>0.13</v>
      </c>
      <c r="AB3712" s="200">
        <v>0.3</v>
      </c>
      <c r="AC3712" s="200">
        <v>0.85</v>
      </c>
      <c r="AL3712"/>
      <c r="AM3712"/>
      <c r="AN3712"/>
      <c r="AO3712"/>
      <c r="AP3712"/>
      <c r="AQ3712"/>
      <c r="AR3712"/>
      <c r="AS3712"/>
      <c r="AT3712"/>
      <c r="AU3712"/>
    </row>
    <row r="3713" spans="17:47" x14ac:dyDescent="0.2">
      <c r="Q3713" s="142">
        <f>TRUNC('TARIFA ENTREGA A DIRECCION USD'!D3714-'TARIFA ENTREGA A DIRECCION USD'!D3713,2)</f>
        <v>0.55000000000000004</v>
      </c>
      <c r="R3713" s="190">
        <v>3706</v>
      </c>
      <c r="S3713" s="200">
        <f>TRUNC((('TARIFA ENTREGA A DIRECCION USD'!C3713-'TARIFA ENTREGA A DIRECCION USD'!D3713)/'TARIFA ENTREGA A DIRECCION USD'!D3713)+1,3)</f>
        <v>0.72499999999999998</v>
      </c>
      <c r="T3713" s="200">
        <f>TRUNC(('TARIFA ENTREGA A DIRECCION USD'!E3713-'TARIFA ENTREGA A DIRECCION USD'!D3713)/'TARIFA ENTREGA A DIRECCION USD'!D3713,3)</f>
        <v>0.26200000000000001</v>
      </c>
      <c r="U3713" s="200">
        <f>TRUNC(('TARIFA ENTREGA A DIRECCION USD'!F3713-'TARIFA ENTREGA A DIRECCION USD'!D3713)/'TARIFA ENTREGA A DIRECCION USD'!D3713,3)</f>
        <v>0.438</v>
      </c>
      <c r="V3713" s="200">
        <f>TRUNC(('TARIFA ENTREGA A DIRECCION USD'!G3713-'TARIFA ENTREGA A DIRECCION USD'!D3713)/'TARIFA ENTREGA A DIRECCION USD'!D3713,3)</f>
        <v>0.97299999999999998</v>
      </c>
      <c r="X3713" s="142">
        <v>16.12</v>
      </c>
      <c r="Y3713" s="190">
        <v>3706</v>
      </c>
      <c r="Z3713" s="200">
        <v>0.55000000000000004</v>
      </c>
      <c r="AA3713" s="200">
        <v>0.13</v>
      </c>
      <c r="AB3713" s="200">
        <v>0.3</v>
      </c>
      <c r="AC3713" s="200">
        <v>0.85</v>
      </c>
      <c r="AL3713"/>
      <c r="AM3713"/>
      <c r="AN3713"/>
      <c r="AO3713"/>
      <c r="AP3713"/>
      <c r="AQ3713"/>
      <c r="AR3713"/>
      <c r="AS3713"/>
      <c r="AT3713"/>
      <c r="AU3713"/>
    </row>
    <row r="3714" spans="17:47" x14ac:dyDescent="0.2">
      <c r="Q3714" s="142">
        <f>TRUNC('TARIFA ENTREGA A DIRECCION USD'!D3715-'TARIFA ENTREGA A DIRECCION USD'!D3714,2)</f>
        <v>0.55000000000000004</v>
      </c>
      <c r="R3714" s="190">
        <v>3707</v>
      </c>
      <c r="S3714" s="200">
        <f>TRUNC((('TARIFA ENTREGA A DIRECCION USD'!C3714-'TARIFA ENTREGA A DIRECCION USD'!D3714)/'TARIFA ENTREGA A DIRECCION USD'!D3714)+1,3)</f>
        <v>0.72499999999999998</v>
      </c>
      <c r="T3714" s="200">
        <f>TRUNC(('TARIFA ENTREGA A DIRECCION USD'!E3714-'TARIFA ENTREGA A DIRECCION USD'!D3714)/'TARIFA ENTREGA A DIRECCION USD'!D3714,3)</f>
        <v>0.26200000000000001</v>
      </c>
      <c r="U3714" s="200">
        <f>TRUNC(('TARIFA ENTREGA A DIRECCION USD'!F3714-'TARIFA ENTREGA A DIRECCION USD'!D3714)/'TARIFA ENTREGA A DIRECCION USD'!D3714,3)</f>
        <v>0.438</v>
      </c>
      <c r="V3714" s="200">
        <f>TRUNC(('TARIFA ENTREGA A DIRECCION USD'!G3714-'TARIFA ENTREGA A DIRECCION USD'!D3714)/'TARIFA ENTREGA A DIRECCION USD'!D3714,3)</f>
        <v>0.97299999999999998</v>
      </c>
      <c r="X3714" s="142">
        <v>16.12</v>
      </c>
      <c r="Y3714" s="190">
        <v>3707</v>
      </c>
      <c r="Z3714" s="200">
        <v>0.55000000000000004</v>
      </c>
      <c r="AA3714" s="200">
        <v>0.13</v>
      </c>
      <c r="AB3714" s="200">
        <v>0.3</v>
      </c>
      <c r="AC3714" s="200">
        <v>0.85</v>
      </c>
      <c r="AL3714"/>
      <c r="AM3714"/>
      <c r="AN3714"/>
      <c r="AO3714"/>
      <c r="AP3714"/>
      <c r="AQ3714"/>
      <c r="AR3714"/>
      <c r="AS3714"/>
      <c r="AT3714"/>
      <c r="AU3714"/>
    </row>
    <row r="3715" spans="17:47" x14ac:dyDescent="0.2">
      <c r="Q3715" s="142">
        <f>TRUNC('TARIFA ENTREGA A DIRECCION USD'!D3716-'TARIFA ENTREGA A DIRECCION USD'!D3715,2)</f>
        <v>0.55000000000000004</v>
      </c>
      <c r="R3715" s="190">
        <v>3708</v>
      </c>
      <c r="S3715" s="200">
        <f>TRUNC((('TARIFA ENTREGA A DIRECCION USD'!C3715-'TARIFA ENTREGA A DIRECCION USD'!D3715)/'TARIFA ENTREGA A DIRECCION USD'!D3715)+1,3)</f>
        <v>0.72499999999999998</v>
      </c>
      <c r="T3715" s="200">
        <f>TRUNC(('TARIFA ENTREGA A DIRECCION USD'!E3715-'TARIFA ENTREGA A DIRECCION USD'!D3715)/'TARIFA ENTREGA A DIRECCION USD'!D3715,3)</f>
        <v>0.26200000000000001</v>
      </c>
      <c r="U3715" s="200">
        <f>TRUNC(('TARIFA ENTREGA A DIRECCION USD'!F3715-'TARIFA ENTREGA A DIRECCION USD'!D3715)/'TARIFA ENTREGA A DIRECCION USD'!D3715,3)</f>
        <v>0.438</v>
      </c>
      <c r="V3715" s="200">
        <f>TRUNC(('TARIFA ENTREGA A DIRECCION USD'!G3715-'TARIFA ENTREGA A DIRECCION USD'!D3715)/'TARIFA ENTREGA A DIRECCION USD'!D3715,3)</f>
        <v>0.97299999999999998</v>
      </c>
      <c r="X3715" s="142">
        <v>16.12</v>
      </c>
      <c r="Y3715" s="190">
        <v>3708</v>
      </c>
      <c r="Z3715" s="200">
        <v>0.55000000000000004</v>
      </c>
      <c r="AA3715" s="200">
        <v>0.13</v>
      </c>
      <c r="AB3715" s="200">
        <v>0.3</v>
      </c>
      <c r="AC3715" s="200">
        <v>0.85</v>
      </c>
      <c r="AL3715"/>
      <c r="AM3715"/>
      <c r="AN3715"/>
      <c r="AO3715"/>
      <c r="AP3715"/>
      <c r="AQ3715"/>
      <c r="AR3715"/>
      <c r="AS3715"/>
      <c r="AT3715"/>
      <c r="AU3715"/>
    </row>
    <row r="3716" spans="17:47" x14ac:dyDescent="0.2">
      <c r="Q3716" s="142">
        <f>TRUNC('TARIFA ENTREGA A DIRECCION USD'!D3717-'TARIFA ENTREGA A DIRECCION USD'!D3716,2)</f>
        <v>0.55000000000000004</v>
      </c>
      <c r="R3716" s="190">
        <v>3709</v>
      </c>
      <c r="S3716" s="200">
        <f>TRUNC((('TARIFA ENTREGA A DIRECCION USD'!C3716-'TARIFA ENTREGA A DIRECCION USD'!D3716)/'TARIFA ENTREGA A DIRECCION USD'!D3716)+1,3)</f>
        <v>0.72499999999999998</v>
      </c>
      <c r="T3716" s="200">
        <f>TRUNC(('TARIFA ENTREGA A DIRECCION USD'!E3716-'TARIFA ENTREGA A DIRECCION USD'!D3716)/'TARIFA ENTREGA A DIRECCION USD'!D3716,3)</f>
        <v>0.26200000000000001</v>
      </c>
      <c r="U3716" s="200">
        <f>TRUNC(('TARIFA ENTREGA A DIRECCION USD'!F3716-'TARIFA ENTREGA A DIRECCION USD'!D3716)/'TARIFA ENTREGA A DIRECCION USD'!D3716,3)</f>
        <v>0.438</v>
      </c>
      <c r="V3716" s="200">
        <f>TRUNC(('TARIFA ENTREGA A DIRECCION USD'!G3716-'TARIFA ENTREGA A DIRECCION USD'!D3716)/'TARIFA ENTREGA A DIRECCION USD'!D3716,3)</f>
        <v>0.97299999999999998</v>
      </c>
      <c r="X3716" s="142">
        <v>16.12</v>
      </c>
      <c r="Y3716" s="190">
        <v>3709</v>
      </c>
      <c r="Z3716" s="200">
        <v>0.55000000000000004</v>
      </c>
      <c r="AA3716" s="200">
        <v>0.13</v>
      </c>
      <c r="AB3716" s="200">
        <v>0.3</v>
      </c>
      <c r="AC3716" s="200">
        <v>0.85</v>
      </c>
      <c r="AL3716"/>
      <c r="AM3716"/>
      <c r="AN3716"/>
      <c r="AO3716"/>
      <c r="AP3716"/>
      <c r="AQ3716"/>
      <c r="AR3716"/>
      <c r="AS3716"/>
      <c r="AT3716"/>
      <c r="AU3716"/>
    </row>
    <row r="3717" spans="17:47" x14ac:dyDescent="0.2">
      <c r="Q3717" s="142">
        <f>TRUNC('TARIFA ENTREGA A DIRECCION USD'!D3718-'TARIFA ENTREGA A DIRECCION USD'!D3717,2)</f>
        <v>0.55000000000000004</v>
      </c>
      <c r="R3717" s="190">
        <v>3710</v>
      </c>
      <c r="S3717" s="200">
        <f>TRUNC((('TARIFA ENTREGA A DIRECCION USD'!C3717-'TARIFA ENTREGA A DIRECCION USD'!D3717)/'TARIFA ENTREGA A DIRECCION USD'!D3717)+1,3)</f>
        <v>0.72499999999999998</v>
      </c>
      <c r="T3717" s="200">
        <f>TRUNC(('TARIFA ENTREGA A DIRECCION USD'!E3717-'TARIFA ENTREGA A DIRECCION USD'!D3717)/'TARIFA ENTREGA A DIRECCION USD'!D3717,3)</f>
        <v>0.26200000000000001</v>
      </c>
      <c r="U3717" s="200">
        <f>TRUNC(('TARIFA ENTREGA A DIRECCION USD'!F3717-'TARIFA ENTREGA A DIRECCION USD'!D3717)/'TARIFA ENTREGA A DIRECCION USD'!D3717,3)</f>
        <v>0.438</v>
      </c>
      <c r="V3717" s="200">
        <f>TRUNC(('TARIFA ENTREGA A DIRECCION USD'!G3717-'TARIFA ENTREGA A DIRECCION USD'!D3717)/'TARIFA ENTREGA A DIRECCION USD'!D3717,3)</f>
        <v>0.97299999999999998</v>
      </c>
      <c r="X3717" s="142">
        <v>16.12</v>
      </c>
      <c r="Y3717" s="190">
        <v>3710</v>
      </c>
      <c r="Z3717" s="200">
        <v>0.55000000000000004</v>
      </c>
      <c r="AA3717" s="200">
        <v>0.13</v>
      </c>
      <c r="AB3717" s="200">
        <v>0.3</v>
      </c>
      <c r="AC3717" s="200">
        <v>0.85</v>
      </c>
      <c r="AL3717"/>
      <c r="AM3717"/>
      <c r="AN3717"/>
      <c r="AO3717"/>
      <c r="AP3717"/>
      <c r="AQ3717"/>
      <c r="AR3717"/>
      <c r="AS3717"/>
      <c r="AT3717"/>
      <c r="AU3717"/>
    </row>
    <row r="3718" spans="17:47" x14ac:dyDescent="0.2">
      <c r="Q3718" s="142">
        <f>TRUNC('TARIFA ENTREGA A DIRECCION USD'!D3719-'TARIFA ENTREGA A DIRECCION USD'!D3718,2)</f>
        <v>0.55000000000000004</v>
      </c>
      <c r="R3718" s="190">
        <v>3711</v>
      </c>
      <c r="S3718" s="200">
        <f>TRUNC((('TARIFA ENTREGA A DIRECCION USD'!C3718-'TARIFA ENTREGA A DIRECCION USD'!D3718)/'TARIFA ENTREGA A DIRECCION USD'!D3718)+1,3)</f>
        <v>0.72499999999999998</v>
      </c>
      <c r="T3718" s="200">
        <f>TRUNC(('TARIFA ENTREGA A DIRECCION USD'!E3718-'TARIFA ENTREGA A DIRECCION USD'!D3718)/'TARIFA ENTREGA A DIRECCION USD'!D3718,3)</f>
        <v>0.26200000000000001</v>
      </c>
      <c r="U3718" s="200">
        <f>TRUNC(('TARIFA ENTREGA A DIRECCION USD'!F3718-'TARIFA ENTREGA A DIRECCION USD'!D3718)/'TARIFA ENTREGA A DIRECCION USD'!D3718,3)</f>
        <v>0.438</v>
      </c>
      <c r="V3718" s="200">
        <f>TRUNC(('TARIFA ENTREGA A DIRECCION USD'!G3718-'TARIFA ENTREGA A DIRECCION USD'!D3718)/'TARIFA ENTREGA A DIRECCION USD'!D3718,3)</f>
        <v>0.97299999999999998</v>
      </c>
      <c r="X3718" s="142">
        <v>16.12</v>
      </c>
      <c r="Y3718" s="190">
        <v>3711</v>
      </c>
      <c r="Z3718" s="200">
        <v>0.55000000000000004</v>
      </c>
      <c r="AA3718" s="200">
        <v>0.13</v>
      </c>
      <c r="AB3718" s="200">
        <v>0.3</v>
      </c>
      <c r="AC3718" s="200">
        <v>0.85</v>
      </c>
      <c r="AL3718"/>
      <c r="AM3718"/>
      <c r="AN3718"/>
      <c r="AO3718"/>
      <c r="AP3718"/>
      <c r="AQ3718"/>
      <c r="AR3718"/>
      <c r="AS3718"/>
      <c r="AT3718"/>
      <c r="AU3718"/>
    </row>
    <row r="3719" spans="17:47" x14ac:dyDescent="0.2">
      <c r="Q3719" s="142">
        <f>TRUNC('TARIFA ENTREGA A DIRECCION USD'!D3720-'TARIFA ENTREGA A DIRECCION USD'!D3719,2)</f>
        <v>0.55000000000000004</v>
      </c>
      <c r="R3719" s="190">
        <v>3712</v>
      </c>
      <c r="S3719" s="200">
        <f>TRUNC((('TARIFA ENTREGA A DIRECCION USD'!C3719-'TARIFA ENTREGA A DIRECCION USD'!D3719)/'TARIFA ENTREGA A DIRECCION USD'!D3719)+1,3)</f>
        <v>0.72499999999999998</v>
      </c>
      <c r="T3719" s="200">
        <f>TRUNC(('TARIFA ENTREGA A DIRECCION USD'!E3719-'TARIFA ENTREGA A DIRECCION USD'!D3719)/'TARIFA ENTREGA A DIRECCION USD'!D3719,3)</f>
        <v>0.26200000000000001</v>
      </c>
      <c r="U3719" s="200">
        <f>TRUNC(('TARIFA ENTREGA A DIRECCION USD'!F3719-'TARIFA ENTREGA A DIRECCION USD'!D3719)/'TARIFA ENTREGA A DIRECCION USD'!D3719,3)</f>
        <v>0.438</v>
      </c>
      <c r="V3719" s="200">
        <f>TRUNC(('TARIFA ENTREGA A DIRECCION USD'!G3719-'TARIFA ENTREGA A DIRECCION USD'!D3719)/'TARIFA ENTREGA A DIRECCION USD'!D3719,3)</f>
        <v>0.97299999999999998</v>
      </c>
      <c r="X3719" s="142">
        <v>16.12</v>
      </c>
      <c r="Y3719" s="190">
        <v>3712</v>
      </c>
      <c r="Z3719" s="200">
        <v>0.55000000000000004</v>
      </c>
      <c r="AA3719" s="200">
        <v>0.13</v>
      </c>
      <c r="AB3719" s="200">
        <v>0.3</v>
      </c>
      <c r="AC3719" s="200">
        <v>0.85</v>
      </c>
      <c r="AL3719"/>
      <c r="AM3719"/>
      <c r="AN3719"/>
      <c r="AO3719"/>
      <c r="AP3719"/>
      <c r="AQ3719"/>
      <c r="AR3719"/>
      <c r="AS3719"/>
      <c r="AT3719"/>
      <c r="AU3719"/>
    </row>
    <row r="3720" spans="17:47" x14ac:dyDescent="0.2">
      <c r="Q3720" s="142">
        <f>TRUNC('TARIFA ENTREGA A DIRECCION USD'!D3721-'TARIFA ENTREGA A DIRECCION USD'!D3720,2)</f>
        <v>0.55000000000000004</v>
      </c>
      <c r="R3720" s="190">
        <v>3713</v>
      </c>
      <c r="S3720" s="200">
        <f>TRUNC((('TARIFA ENTREGA A DIRECCION USD'!C3720-'TARIFA ENTREGA A DIRECCION USD'!D3720)/'TARIFA ENTREGA A DIRECCION USD'!D3720)+1,3)</f>
        <v>0.72499999999999998</v>
      </c>
      <c r="T3720" s="200">
        <f>TRUNC(('TARIFA ENTREGA A DIRECCION USD'!E3720-'TARIFA ENTREGA A DIRECCION USD'!D3720)/'TARIFA ENTREGA A DIRECCION USD'!D3720,3)</f>
        <v>0.26200000000000001</v>
      </c>
      <c r="U3720" s="200">
        <f>TRUNC(('TARIFA ENTREGA A DIRECCION USD'!F3720-'TARIFA ENTREGA A DIRECCION USD'!D3720)/'TARIFA ENTREGA A DIRECCION USD'!D3720,3)</f>
        <v>0.438</v>
      </c>
      <c r="V3720" s="200">
        <f>TRUNC(('TARIFA ENTREGA A DIRECCION USD'!G3720-'TARIFA ENTREGA A DIRECCION USD'!D3720)/'TARIFA ENTREGA A DIRECCION USD'!D3720,3)</f>
        <v>0.97299999999999998</v>
      </c>
      <c r="X3720" s="142">
        <v>16.12</v>
      </c>
      <c r="Y3720" s="190">
        <v>3713</v>
      </c>
      <c r="Z3720" s="200">
        <v>0.55000000000000004</v>
      </c>
      <c r="AA3720" s="200">
        <v>0.13</v>
      </c>
      <c r="AB3720" s="200">
        <v>0.3</v>
      </c>
      <c r="AC3720" s="200">
        <v>0.85</v>
      </c>
      <c r="AL3720"/>
      <c r="AM3720"/>
      <c r="AN3720"/>
      <c r="AO3720"/>
      <c r="AP3720"/>
      <c r="AQ3720"/>
      <c r="AR3720"/>
      <c r="AS3720"/>
      <c r="AT3720"/>
      <c r="AU3720"/>
    </row>
    <row r="3721" spans="17:47" x14ac:dyDescent="0.2">
      <c r="Q3721" s="142">
        <f>TRUNC('TARIFA ENTREGA A DIRECCION USD'!D3722-'TARIFA ENTREGA A DIRECCION USD'!D3721,2)</f>
        <v>0.55000000000000004</v>
      </c>
      <c r="R3721" s="190">
        <v>3714</v>
      </c>
      <c r="S3721" s="200">
        <f>TRUNC((('TARIFA ENTREGA A DIRECCION USD'!C3721-'TARIFA ENTREGA A DIRECCION USD'!D3721)/'TARIFA ENTREGA A DIRECCION USD'!D3721)+1,3)</f>
        <v>0.72499999999999998</v>
      </c>
      <c r="T3721" s="200">
        <f>TRUNC(('TARIFA ENTREGA A DIRECCION USD'!E3721-'TARIFA ENTREGA A DIRECCION USD'!D3721)/'TARIFA ENTREGA A DIRECCION USD'!D3721,3)</f>
        <v>0.26200000000000001</v>
      </c>
      <c r="U3721" s="200">
        <f>TRUNC(('TARIFA ENTREGA A DIRECCION USD'!F3721-'TARIFA ENTREGA A DIRECCION USD'!D3721)/'TARIFA ENTREGA A DIRECCION USD'!D3721,3)</f>
        <v>0.438</v>
      </c>
      <c r="V3721" s="200">
        <f>TRUNC(('TARIFA ENTREGA A DIRECCION USD'!G3721-'TARIFA ENTREGA A DIRECCION USD'!D3721)/'TARIFA ENTREGA A DIRECCION USD'!D3721,3)</f>
        <v>0.97299999999999998</v>
      </c>
      <c r="X3721" s="142">
        <v>16.12</v>
      </c>
      <c r="Y3721" s="190">
        <v>3714</v>
      </c>
      <c r="Z3721" s="200">
        <v>0.55000000000000004</v>
      </c>
      <c r="AA3721" s="200">
        <v>0.13</v>
      </c>
      <c r="AB3721" s="200">
        <v>0.3</v>
      </c>
      <c r="AC3721" s="200">
        <v>0.85</v>
      </c>
      <c r="AL3721"/>
      <c r="AM3721"/>
      <c r="AN3721"/>
      <c r="AO3721"/>
      <c r="AP3721"/>
      <c r="AQ3721"/>
      <c r="AR3721"/>
      <c r="AS3721"/>
      <c r="AT3721"/>
      <c r="AU3721"/>
    </row>
    <row r="3722" spans="17:47" x14ac:dyDescent="0.2">
      <c r="Q3722" s="142">
        <f>TRUNC('TARIFA ENTREGA A DIRECCION USD'!D3723-'TARIFA ENTREGA A DIRECCION USD'!D3722,2)</f>
        <v>0.55000000000000004</v>
      </c>
      <c r="R3722" s="190">
        <v>3715</v>
      </c>
      <c r="S3722" s="200">
        <f>TRUNC((('TARIFA ENTREGA A DIRECCION USD'!C3722-'TARIFA ENTREGA A DIRECCION USD'!D3722)/'TARIFA ENTREGA A DIRECCION USD'!D3722)+1,3)</f>
        <v>0.72499999999999998</v>
      </c>
      <c r="T3722" s="200">
        <f>TRUNC(('TARIFA ENTREGA A DIRECCION USD'!E3722-'TARIFA ENTREGA A DIRECCION USD'!D3722)/'TARIFA ENTREGA A DIRECCION USD'!D3722,3)</f>
        <v>0.26200000000000001</v>
      </c>
      <c r="U3722" s="200">
        <f>TRUNC(('TARIFA ENTREGA A DIRECCION USD'!F3722-'TARIFA ENTREGA A DIRECCION USD'!D3722)/'TARIFA ENTREGA A DIRECCION USD'!D3722,3)</f>
        <v>0.438</v>
      </c>
      <c r="V3722" s="200">
        <f>TRUNC(('TARIFA ENTREGA A DIRECCION USD'!G3722-'TARIFA ENTREGA A DIRECCION USD'!D3722)/'TARIFA ENTREGA A DIRECCION USD'!D3722,3)</f>
        <v>0.97299999999999998</v>
      </c>
      <c r="X3722" s="142">
        <v>16.12</v>
      </c>
      <c r="Y3722" s="190">
        <v>3715</v>
      </c>
      <c r="Z3722" s="200">
        <v>0.55000000000000004</v>
      </c>
      <c r="AA3722" s="200">
        <v>0.13</v>
      </c>
      <c r="AB3722" s="200">
        <v>0.3</v>
      </c>
      <c r="AC3722" s="200">
        <v>0.85</v>
      </c>
      <c r="AL3722"/>
      <c r="AM3722"/>
      <c r="AN3722"/>
      <c r="AO3722"/>
      <c r="AP3722"/>
      <c r="AQ3722"/>
      <c r="AR3722"/>
      <c r="AS3722"/>
      <c r="AT3722"/>
      <c r="AU3722"/>
    </row>
    <row r="3723" spans="17:47" x14ac:dyDescent="0.2">
      <c r="Q3723" s="142">
        <f>TRUNC('TARIFA ENTREGA A DIRECCION USD'!D3724-'TARIFA ENTREGA A DIRECCION USD'!D3723,2)</f>
        <v>0.55000000000000004</v>
      </c>
      <c r="R3723" s="190">
        <v>3716</v>
      </c>
      <c r="S3723" s="200">
        <f>TRUNC((('TARIFA ENTREGA A DIRECCION USD'!C3723-'TARIFA ENTREGA A DIRECCION USD'!D3723)/'TARIFA ENTREGA A DIRECCION USD'!D3723)+1,3)</f>
        <v>0.72499999999999998</v>
      </c>
      <c r="T3723" s="200">
        <f>TRUNC(('TARIFA ENTREGA A DIRECCION USD'!E3723-'TARIFA ENTREGA A DIRECCION USD'!D3723)/'TARIFA ENTREGA A DIRECCION USD'!D3723,3)</f>
        <v>0.26200000000000001</v>
      </c>
      <c r="U3723" s="200">
        <f>TRUNC(('TARIFA ENTREGA A DIRECCION USD'!F3723-'TARIFA ENTREGA A DIRECCION USD'!D3723)/'TARIFA ENTREGA A DIRECCION USD'!D3723,3)</f>
        <v>0.438</v>
      </c>
      <c r="V3723" s="200">
        <f>TRUNC(('TARIFA ENTREGA A DIRECCION USD'!G3723-'TARIFA ENTREGA A DIRECCION USD'!D3723)/'TARIFA ENTREGA A DIRECCION USD'!D3723,3)</f>
        <v>0.97299999999999998</v>
      </c>
      <c r="X3723" s="142">
        <v>16.12</v>
      </c>
      <c r="Y3723" s="190">
        <v>3716</v>
      </c>
      <c r="Z3723" s="200">
        <v>0.55000000000000004</v>
      </c>
      <c r="AA3723" s="200">
        <v>0.13</v>
      </c>
      <c r="AB3723" s="200">
        <v>0.3</v>
      </c>
      <c r="AC3723" s="200">
        <v>0.85</v>
      </c>
      <c r="AL3723"/>
      <c r="AM3723"/>
      <c r="AN3723"/>
      <c r="AO3723"/>
      <c r="AP3723"/>
      <c r="AQ3723"/>
      <c r="AR3723"/>
      <c r="AS3723"/>
      <c r="AT3723"/>
      <c r="AU3723"/>
    </row>
    <row r="3724" spans="17:47" x14ac:dyDescent="0.2">
      <c r="Q3724" s="142">
        <f>TRUNC('TARIFA ENTREGA A DIRECCION USD'!D3725-'TARIFA ENTREGA A DIRECCION USD'!D3724,2)</f>
        <v>0.55000000000000004</v>
      </c>
      <c r="R3724" s="190">
        <v>3717</v>
      </c>
      <c r="S3724" s="200">
        <f>TRUNC((('TARIFA ENTREGA A DIRECCION USD'!C3724-'TARIFA ENTREGA A DIRECCION USD'!D3724)/'TARIFA ENTREGA A DIRECCION USD'!D3724)+1,3)</f>
        <v>0.72499999999999998</v>
      </c>
      <c r="T3724" s="200">
        <f>TRUNC(('TARIFA ENTREGA A DIRECCION USD'!E3724-'TARIFA ENTREGA A DIRECCION USD'!D3724)/'TARIFA ENTREGA A DIRECCION USD'!D3724,3)</f>
        <v>0.26200000000000001</v>
      </c>
      <c r="U3724" s="200">
        <f>TRUNC(('TARIFA ENTREGA A DIRECCION USD'!F3724-'TARIFA ENTREGA A DIRECCION USD'!D3724)/'TARIFA ENTREGA A DIRECCION USD'!D3724,3)</f>
        <v>0.438</v>
      </c>
      <c r="V3724" s="200">
        <f>TRUNC(('TARIFA ENTREGA A DIRECCION USD'!G3724-'TARIFA ENTREGA A DIRECCION USD'!D3724)/'TARIFA ENTREGA A DIRECCION USD'!D3724,3)</f>
        <v>0.97299999999999998</v>
      </c>
      <c r="X3724" s="142">
        <v>16.12</v>
      </c>
      <c r="Y3724" s="190">
        <v>3717</v>
      </c>
      <c r="Z3724" s="200">
        <v>0.55000000000000004</v>
      </c>
      <c r="AA3724" s="200">
        <v>0.13</v>
      </c>
      <c r="AB3724" s="200">
        <v>0.3</v>
      </c>
      <c r="AC3724" s="200">
        <v>0.85</v>
      </c>
      <c r="AL3724"/>
      <c r="AM3724"/>
      <c r="AN3724"/>
      <c r="AO3724"/>
      <c r="AP3724"/>
      <c r="AQ3724"/>
      <c r="AR3724"/>
      <c r="AS3724"/>
      <c r="AT3724"/>
      <c r="AU3724"/>
    </row>
    <row r="3725" spans="17:47" x14ac:dyDescent="0.2">
      <c r="Q3725" s="142">
        <f>TRUNC('TARIFA ENTREGA A DIRECCION USD'!D3726-'TARIFA ENTREGA A DIRECCION USD'!D3725,2)</f>
        <v>0.55000000000000004</v>
      </c>
      <c r="R3725" s="190">
        <v>3718</v>
      </c>
      <c r="S3725" s="200">
        <f>TRUNC((('TARIFA ENTREGA A DIRECCION USD'!C3725-'TARIFA ENTREGA A DIRECCION USD'!D3725)/'TARIFA ENTREGA A DIRECCION USD'!D3725)+1,3)</f>
        <v>0.72499999999999998</v>
      </c>
      <c r="T3725" s="200">
        <f>TRUNC(('TARIFA ENTREGA A DIRECCION USD'!E3725-'TARIFA ENTREGA A DIRECCION USD'!D3725)/'TARIFA ENTREGA A DIRECCION USD'!D3725,3)</f>
        <v>0.26200000000000001</v>
      </c>
      <c r="U3725" s="200">
        <f>TRUNC(('TARIFA ENTREGA A DIRECCION USD'!F3725-'TARIFA ENTREGA A DIRECCION USD'!D3725)/'TARIFA ENTREGA A DIRECCION USD'!D3725,3)</f>
        <v>0.438</v>
      </c>
      <c r="V3725" s="200">
        <f>TRUNC(('TARIFA ENTREGA A DIRECCION USD'!G3725-'TARIFA ENTREGA A DIRECCION USD'!D3725)/'TARIFA ENTREGA A DIRECCION USD'!D3725,3)</f>
        <v>0.97299999999999998</v>
      </c>
      <c r="X3725" s="142">
        <v>16.12</v>
      </c>
      <c r="Y3725" s="190">
        <v>3718</v>
      </c>
      <c r="Z3725" s="200">
        <v>0.55000000000000004</v>
      </c>
      <c r="AA3725" s="200">
        <v>0.13</v>
      </c>
      <c r="AB3725" s="200">
        <v>0.3</v>
      </c>
      <c r="AC3725" s="200">
        <v>0.85</v>
      </c>
      <c r="AL3725"/>
      <c r="AM3725"/>
      <c r="AN3725"/>
      <c r="AO3725"/>
      <c r="AP3725"/>
      <c r="AQ3725"/>
      <c r="AR3725"/>
      <c r="AS3725"/>
      <c r="AT3725"/>
      <c r="AU3725"/>
    </row>
    <row r="3726" spans="17:47" x14ac:dyDescent="0.2">
      <c r="Q3726" s="142">
        <f>TRUNC('TARIFA ENTREGA A DIRECCION USD'!D3727-'TARIFA ENTREGA A DIRECCION USD'!D3726,2)</f>
        <v>0.55000000000000004</v>
      </c>
      <c r="R3726" s="190">
        <v>3719</v>
      </c>
      <c r="S3726" s="200">
        <f>TRUNC((('TARIFA ENTREGA A DIRECCION USD'!C3726-'TARIFA ENTREGA A DIRECCION USD'!D3726)/'TARIFA ENTREGA A DIRECCION USD'!D3726)+1,3)</f>
        <v>0.72499999999999998</v>
      </c>
      <c r="T3726" s="200">
        <f>TRUNC(('TARIFA ENTREGA A DIRECCION USD'!E3726-'TARIFA ENTREGA A DIRECCION USD'!D3726)/'TARIFA ENTREGA A DIRECCION USD'!D3726,3)</f>
        <v>0.26200000000000001</v>
      </c>
      <c r="U3726" s="200">
        <f>TRUNC(('TARIFA ENTREGA A DIRECCION USD'!F3726-'TARIFA ENTREGA A DIRECCION USD'!D3726)/'TARIFA ENTREGA A DIRECCION USD'!D3726,3)</f>
        <v>0.438</v>
      </c>
      <c r="V3726" s="200">
        <f>TRUNC(('TARIFA ENTREGA A DIRECCION USD'!G3726-'TARIFA ENTREGA A DIRECCION USD'!D3726)/'TARIFA ENTREGA A DIRECCION USD'!D3726,3)</f>
        <v>0.97299999999999998</v>
      </c>
      <c r="X3726" s="142">
        <v>16.12</v>
      </c>
      <c r="Y3726" s="190">
        <v>3719</v>
      </c>
      <c r="Z3726" s="200">
        <v>0.55000000000000004</v>
      </c>
      <c r="AA3726" s="200">
        <v>0.13</v>
      </c>
      <c r="AB3726" s="200">
        <v>0.3</v>
      </c>
      <c r="AC3726" s="200">
        <v>0.85</v>
      </c>
      <c r="AL3726"/>
      <c r="AM3726"/>
      <c r="AN3726"/>
      <c r="AO3726"/>
      <c r="AP3726"/>
      <c r="AQ3726"/>
      <c r="AR3726"/>
      <c r="AS3726"/>
      <c r="AT3726"/>
      <c r="AU3726"/>
    </row>
    <row r="3727" spans="17:47" x14ac:dyDescent="0.2">
      <c r="Q3727" s="142">
        <f>TRUNC('TARIFA ENTREGA A DIRECCION USD'!D3728-'TARIFA ENTREGA A DIRECCION USD'!D3727,2)</f>
        <v>0.55000000000000004</v>
      </c>
      <c r="R3727" s="190">
        <v>3720</v>
      </c>
      <c r="S3727" s="200">
        <f>TRUNC((('TARIFA ENTREGA A DIRECCION USD'!C3727-'TARIFA ENTREGA A DIRECCION USD'!D3727)/'TARIFA ENTREGA A DIRECCION USD'!D3727)+1,3)</f>
        <v>0.72499999999999998</v>
      </c>
      <c r="T3727" s="200">
        <f>TRUNC(('TARIFA ENTREGA A DIRECCION USD'!E3727-'TARIFA ENTREGA A DIRECCION USD'!D3727)/'TARIFA ENTREGA A DIRECCION USD'!D3727,3)</f>
        <v>0.26200000000000001</v>
      </c>
      <c r="U3727" s="200">
        <f>TRUNC(('TARIFA ENTREGA A DIRECCION USD'!F3727-'TARIFA ENTREGA A DIRECCION USD'!D3727)/'TARIFA ENTREGA A DIRECCION USD'!D3727,3)</f>
        <v>0.438</v>
      </c>
      <c r="V3727" s="200">
        <f>TRUNC(('TARIFA ENTREGA A DIRECCION USD'!G3727-'TARIFA ENTREGA A DIRECCION USD'!D3727)/'TARIFA ENTREGA A DIRECCION USD'!D3727,3)</f>
        <v>0.97299999999999998</v>
      </c>
      <c r="X3727" s="142">
        <v>16.12</v>
      </c>
      <c r="Y3727" s="190">
        <v>3720</v>
      </c>
      <c r="Z3727" s="200">
        <v>0.55000000000000004</v>
      </c>
      <c r="AA3727" s="200">
        <v>0.13</v>
      </c>
      <c r="AB3727" s="200">
        <v>0.3</v>
      </c>
      <c r="AC3727" s="200">
        <v>0.85</v>
      </c>
      <c r="AL3727"/>
      <c r="AM3727"/>
      <c r="AN3727"/>
      <c r="AO3727"/>
      <c r="AP3727"/>
      <c r="AQ3727"/>
      <c r="AR3727"/>
      <c r="AS3727"/>
      <c r="AT3727"/>
      <c r="AU3727"/>
    </row>
    <row r="3728" spans="17:47" x14ac:dyDescent="0.2">
      <c r="Q3728" s="142">
        <f>TRUNC('TARIFA ENTREGA A DIRECCION USD'!D3729-'TARIFA ENTREGA A DIRECCION USD'!D3728,2)</f>
        <v>0.55000000000000004</v>
      </c>
      <c r="R3728" s="190">
        <v>3721</v>
      </c>
      <c r="S3728" s="200">
        <f>TRUNC((('TARIFA ENTREGA A DIRECCION USD'!C3728-'TARIFA ENTREGA A DIRECCION USD'!D3728)/'TARIFA ENTREGA A DIRECCION USD'!D3728)+1,3)</f>
        <v>0.72499999999999998</v>
      </c>
      <c r="T3728" s="200">
        <f>TRUNC(('TARIFA ENTREGA A DIRECCION USD'!E3728-'TARIFA ENTREGA A DIRECCION USD'!D3728)/'TARIFA ENTREGA A DIRECCION USD'!D3728,3)</f>
        <v>0.26200000000000001</v>
      </c>
      <c r="U3728" s="200">
        <f>TRUNC(('TARIFA ENTREGA A DIRECCION USD'!F3728-'TARIFA ENTREGA A DIRECCION USD'!D3728)/'TARIFA ENTREGA A DIRECCION USD'!D3728,3)</f>
        <v>0.438</v>
      </c>
      <c r="V3728" s="200">
        <f>TRUNC(('TARIFA ENTREGA A DIRECCION USD'!G3728-'TARIFA ENTREGA A DIRECCION USD'!D3728)/'TARIFA ENTREGA A DIRECCION USD'!D3728,3)</f>
        <v>0.97299999999999998</v>
      </c>
      <c r="X3728" s="142">
        <v>16.12</v>
      </c>
      <c r="Y3728" s="190">
        <v>3721</v>
      </c>
      <c r="Z3728" s="200">
        <v>0.55000000000000004</v>
      </c>
      <c r="AA3728" s="200">
        <v>0.13</v>
      </c>
      <c r="AB3728" s="200">
        <v>0.3</v>
      </c>
      <c r="AC3728" s="200">
        <v>0.85</v>
      </c>
      <c r="AL3728"/>
      <c r="AM3728"/>
      <c r="AN3728"/>
      <c r="AO3728"/>
      <c r="AP3728"/>
      <c r="AQ3728"/>
      <c r="AR3728"/>
      <c r="AS3728"/>
      <c r="AT3728"/>
      <c r="AU3728"/>
    </row>
    <row r="3729" spans="17:47" x14ac:dyDescent="0.2">
      <c r="Q3729" s="142">
        <f>TRUNC('TARIFA ENTREGA A DIRECCION USD'!D3730-'TARIFA ENTREGA A DIRECCION USD'!D3729,2)</f>
        <v>0.55000000000000004</v>
      </c>
      <c r="R3729" s="190">
        <v>3722</v>
      </c>
      <c r="S3729" s="200">
        <f>TRUNC((('TARIFA ENTREGA A DIRECCION USD'!C3729-'TARIFA ENTREGA A DIRECCION USD'!D3729)/'TARIFA ENTREGA A DIRECCION USD'!D3729)+1,3)</f>
        <v>0.72499999999999998</v>
      </c>
      <c r="T3729" s="200">
        <f>TRUNC(('TARIFA ENTREGA A DIRECCION USD'!E3729-'TARIFA ENTREGA A DIRECCION USD'!D3729)/'TARIFA ENTREGA A DIRECCION USD'!D3729,3)</f>
        <v>0.26200000000000001</v>
      </c>
      <c r="U3729" s="200">
        <f>TRUNC(('TARIFA ENTREGA A DIRECCION USD'!F3729-'TARIFA ENTREGA A DIRECCION USD'!D3729)/'TARIFA ENTREGA A DIRECCION USD'!D3729,3)</f>
        <v>0.438</v>
      </c>
      <c r="V3729" s="200">
        <f>TRUNC(('TARIFA ENTREGA A DIRECCION USD'!G3729-'TARIFA ENTREGA A DIRECCION USD'!D3729)/'TARIFA ENTREGA A DIRECCION USD'!D3729,3)</f>
        <v>0.97299999999999998</v>
      </c>
      <c r="X3729" s="142">
        <v>16.12</v>
      </c>
      <c r="Y3729" s="190">
        <v>3722</v>
      </c>
      <c r="Z3729" s="200">
        <v>0.55000000000000004</v>
      </c>
      <c r="AA3729" s="200">
        <v>0.13</v>
      </c>
      <c r="AB3729" s="200">
        <v>0.3</v>
      </c>
      <c r="AC3729" s="200">
        <v>0.85</v>
      </c>
      <c r="AL3729"/>
      <c r="AM3729"/>
      <c r="AN3729"/>
      <c r="AO3729"/>
      <c r="AP3729"/>
      <c r="AQ3729"/>
      <c r="AR3729"/>
      <c r="AS3729"/>
      <c r="AT3729"/>
      <c r="AU3729"/>
    </row>
    <row r="3730" spans="17:47" x14ac:dyDescent="0.2">
      <c r="Q3730" s="142">
        <f>TRUNC('TARIFA ENTREGA A DIRECCION USD'!D3731-'TARIFA ENTREGA A DIRECCION USD'!D3730,2)</f>
        <v>0.55000000000000004</v>
      </c>
      <c r="R3730" s="190">
        <v>3723</v>
      </c>
      <c r="S3730" s="200">
        <f>TRUNC((('TARIFA ENTREGA A DIRECCION USD'!C3730-'TARIFA ENTREGA A DIRECCION USD'!D3730)/'TARIFA ENTREGA A DIRECCION USD'!D3730)+1,3)</f>
        <v>0.72499999999999998</v>
      </c>
      <c r="T3730" s="200">
        <f>TRUNC(('TARIFA ENTREGA A DIRECCION USD'!E3730-'TARIFA ENTREGA A DIRECCION USD'!D3730)/'TARIFA ENTREGA A DIRECCION USD'!D3730,3)</f>
        <v>0.26200000000000001</v>
      </c>
      <c r="U3730" s="200">
        <f>TRUNC(('TARIFA ENTREGA A DIRECCION USD'!F3730-'TARIFA ENTREGA A DIRECCION USD'!D3730)/'TARIFA ENTREGA A DIRECCION USD'!D3730,3)</f>
        <v>0.438</v>
      </c>
      <c r="V3730" s="200">
        <f>TRUNC(('TARIFA ENTREGA A DIRECCION USD'!G3730-'TARIFA ENTREGA A DIRECCION USD'!D3730)/'TARIFA ENTREGA A DIRECCION USD'!D3730,3)</f>
        <v>0.97299999999999998</v>
      </c>
      <c r="X3730" s="142">
        <v>16.12</v>
      </c>
      <c r="Y3730" s="190">
        <v>3723</v>
      </c>
      <c r="Z3730" s="200">
        <v>0.55000000000000004</v>
      </c>
      <c r="AA3730" s="200">
        <v>0.13</v>
      </c>
      <c r="AB3730" s="200">
        <v>0.3</v>
      </c>
      <c r="AC3730" s="200">
        <v>0.85</v>
      </c>
      <c r="AL3730"/>
      <c r="AM3730"/>
      <c r="AN3730"/>
      <c r="AO3730"/>
      <c r="AP3730"/>
      <c r="AQ3730"/>
      <c r="AR3730"/>
      <c r="AS3730"/>
      <c r="AT3730"/>
      <c r="AU3730"/>
    </row>
    <row r="3731" spans="17:47" x14ac:dyDescent="0.2">
      <c r="Q3731" s="142">
        <f>TRUNC('TARIFA ENTREGA A DIRECCION USD'!D3732-'TARIFA ENTREGA A DIRECCION USD'!D3731,2)</f>
        <v>0.55000000000000004</v>
      </c>
      <c r="R3731" s="190">
        <v>3724</v>
      </c>
      <c r="S3731" s="200">
        <f>TRUNC((('TARIFA ENTREGA A DIRECCION USD'!C3731-'TARIFA ENTREGA A DIRECCION USD'!D3731)/'TARIFA ENTREGA A DIRECCION USD'!D3731)+1,3)</f>
        <v>0.72499999999999998</v>
      </c>
      <c r="T3731" s="200">
        <f>TRUNC(('TARIFA ENTREGA A DIRECCION USD'!E3731-'TARIFA ENTREGA A DIRECCION USD'!D3731)/'TARIFA ENTREGA A DIRECCION USD'!D3731,3)</f>
        <v>0.26200000000000001</v>
      </c>
      <c r="U3731" s="200">
        <f>TRUNC(('TARIFA ENTREGA A DIRECCION USD'!F3731-'TARIFA ENTREGA A DIRECCION USD'!D3731)/'TARIFA ENTREGA A DIRECCION USD'!D3731,3)</f>
        <v>0.438</v>
      </c>
      <c r="V3731" s="200">
        <f>TRUNC(('TARIFA ENTREGA A DIRECCION USD'!G3731-'TARIFA ENTREGA A DIRECCION USD'!D3731)/'TARIFA ENTREGA A DIRECCION USD'!D3731,3)</f>
        <v>0.97299999999999998</v>
      </c>
      <c r="X3731" s="142">
        <v>16.12</v>
      </c>
      <c r="Y3731" s="190">
        <v>3724</v>
      </c>
      <c r="Z3731" s="200">
        <v>0.55000000000000004</v>
      </c>
      <c r="AA3731" s="200">
        <v>0.13</v>
      </c>
      <c r="AB3731" s="200">
        <v>0.3</v>
      </c>
      <c r="AC3731" s="200">
        <v>0.85</v>
      </c>
      <c r="AL3731"/>
      <c r="AM3731"/>
      <c r="AN3731"/>
      <c r="AO3731"/>
      <c r="AP3731"/>
      <c r="AQ3731"/>
      <c r="AR3731"/>
      <c r="AS3731"/>
      <c r="AT3731"/>
      <c r="AU3731"/>
    </row>
    <row r="3732" spans="17:47" x14ac:dyDescent="0.2">
      <c r="Q3732" s="142">
        <f>TRUNC('TARIFA ENTREGA A DIRECCION USD'!D3733-'TARIFA ENTREGA A DIRECCION USD'!D3732,2)</f>
        <v>0.55000000000000004</v>
      </c>
      <c r="R3732" s="190">
        <v>3725</v>
      </c>
      <c r="S3732" s="200">
        <f>TRUNC((('TARIFA ENTREGA A DIRECCION USD'!C3732-'TARIFA ENTREGA A DIRECCION USD'!D3732)/'TARIFA ENTREGA A DIRECCION USD'!D3732)+1,3)</f>
        <v>0.72499999999999998</v>
      </c>
      <c r="T3732" s="200">
        <f>TRUNC(('TARIFA ENTREGA A DIRECCION USD'!E3732-'TARIFA ENTREGA A DIRECCION USD'!D3732)/'TARIFA ENTREGA A DIRECCION USD'!D3732,3)</f>
        <v>0.26200000000000001</v>
      </c>
      <c r="U3732" s="200">
        <f>TRUNC(('TARIFA ENTREGA A DIRECCION USD'!F3732-'TARIFA ENTREGA A DIRECCION USD'!D3732)/'TARIFA ENTREGA A DIRECCION USD'!D3732,3)</f>
        <v>0.438</v>
      </c>
      <c r="V3732" s="200">
        <f>TRUNC(('TARIFA ENTREGA A DIRECCION USD'!G3732-'TARIFA ENTREGA A DIRECCION USD'!D3732)/'TARIFA ENTREGA A DIRECCION USD'!D3732,3)</f>
        <v>0.97299999999999998</v>
      </c>
      <c r="X3732" s="142">
        <v>16.12</v>
      </c>
      <c r="Y3732" s="190">
        <v>3725</v>
      </c>
      <c r="Z3732" s="200">
        <v>0.55000000000000004</v>
      </c>
      <c r="AA3732" s="200">
        <v>0.13</v>
      </c>
      <c r="AB3732" s="200">
        <v>0.3</v>
      </c>
      <c r="AC3732" s="200">
        <v>0.85</v>
      </c>
      <c r="AL3732"/>
      <c r="AM3732"/>
      <c r="AN3732"/>
      <c r="AO3732"/>
      <c r="AP3732"/>
      <c r="AQ3732"/>
      <c r="AR3732"/>
      <c r="AS3732"/>
      <c r="AT3732"/>
      <c r="AU3732"/>
    </row>
    <row r="3733" spans="17:47" x14ac:dyDescent="0.2">
      <c r="Q3733" s="142">
        <f>TRUNC('TARIFA ENTREGA A DIRECCION USD'!D3734-'TARIFA ENTREGA A DIRECCION USD'!D3733,2)</f>
        <v>0.55000000000000004</v>
      </c>
      <c r="R3733" s="190">
        <v>3726</v>
      </c>
      <c r="S3733" s="200">
        <f>TRUNC((('TARIFA ENTREGA A DIRECCION USD'!C3733-'TARIFA ENTREGA A DIRECCION USD'!D3733)/'TARIFA ENTREGA A DIRECCION USD'!D3733)+1,3)</f>
        <v>0.72499999999999998</v>
      </c>
      <c r="T3733" s="200">
        <f>TRUNC(('TARIFA ENTREGA A DIRECCION USD'!E3733-'TARIFA ENTREGA A DIRECCION USD'!D3733)/'TARIFA ENTREGA A DIRECCION USD'!D3733,3)</f>
        <v>0.26200000000000001</v>
      </c>
      <c r="U3733" s="200">
        <f>TRUNC(('TARIFA ENTREGA A DIRECCION USD'!F3733-'TARIFA ENTREGA A DIRECCION USD'!D3733)/'TARIFA ENTREGA A DIRECCION USD'!D3733,3)</f>
        <v>0.438</v>
      </c>
      <c r="V3733" s="200">
        <f>TRUNC(('TARIFA ENTREGA A DIRECCION USD'!G3733-'TARIFA ENTREGA A DIRECCION USD'!D3733)/'TARIFA ENTREGA A DIRECCION USD'!D3733,3)</f>
        <v>0.97299999999999998</v>
      </c>
      <c r="X3733" s="142">
        <v>16.12</v>
      </c>
      <c r="Y3733" s="190">
        <v>3726</v>
      </c>
      <c r="Z3733" s="200">
        <v>0.55000000000000004</v>
      </c>
      <c r="AA3733" s="200">
        <v>0.13</v>
      </c>
      <c r="AB3733" s="200">
        <v>0.3</v>
      </c>
      <c r="AC3733" s="200">
        <v>0.85</v>
      </c>
      <c r="AL3733"/>
      <c r="AM3733"/>
      <c r="AN3733"/>
      <c r="AO3733"/>
      <c r="AP3733"/>
      <c r="AQ3733"/>
      <c r="AR3733"/>
      <c r="AS3733"/>
      <c r="AT3733"/>
      <c r="AU3733"/>
    </row>
    <row r="3734" spans="17:47" x14ac:dyDescent="0.2">
      <c r="Q3734" s="142">
        <f>TRUNC('TARIFA ENTREGA A DIRECCION USD'!D3735-'TARIFA ENTREGA A DIRECCION USD'!D3734,2)</f>
        <v>0.55000000000000004</v>
      </c>
      <c r="R3734" s="190">
        <v>3727</v>
      </c>
      <c r="S3734" s="200">
        <f>TRUNC((('TARIFA ENTREGA A DIRECCION USD'!C3734-'TARIFA ENTREGA A DIRECCION USD'!D3734)/'TARIFA ENTREGA A DIRECCION USD'!D3734)+1,3)</f>
        <v>0.72499999999999998</v>
      </c>
      <c r="T3734" s="200">
        <f>TRUNC(('TARIFA ENTREGA A DIRECCION USD'!E3734-'TARIFA ENTREGA A DIRECCION USD'!D3734)/'TARIFA ENTREGA A DIRECCION USD'!D3734,3)</f>
        <v>0.26200000000000001</v>
      </c>
      <c r="U3734" s="200">
        <f>TRUNC(('TARIFA ENTREGA A DIRECCION USD'!F3734-'TARIFA ENTREGA A DIRECCION USD'!D3734)/'TARIFA ENTREGA A DIRECCION USD'!D3734,3)</f>
        <v>0.438</v>
      </c>
      <c r="V3734" s="200">
        <f>TRUNC(('TARIFA ENTREGA A DIRECCION USD'!G3734-'TARIFA ENTREGA A DIRECCION USD'!D3734)/'TARIFA ENTREGA A DIRECCION USD'!D3734,3)</f>
        <v>0.97299999999999998</v>
      </c>
      <c r="X3734" s="142">
        <v>16.12</v>
      </c>
      <c r="Y3734" s="190">
        <v>3727</v>
      </c>
      <c r="Z3734" s="200">
        <v>0.55000000000000004</v>
      </c>
      <c r="AA3734" s="200">
        <v>0.13</v>
      </c>
      <c r="AB3734" s="200">
        <v>0.3</v>
      </c>
      <c r="AC3734" s="200">
        <v>0.85</v>
      </c>
      <c r="AL3734"/>
      <c r="AM3734"/>
      <c r="AN3734"/>
      <c r="AO3734"/>
      <c r="AP3734"/>
      <c r="AQ3734"/>
      <c r="AR3734"/>
      <c r="AS3734"/>
      <c r="AT3734"/>
      <c r="AU3734"/>
    </row>
    <row r="3735" spans="17:47" x14ac:dyDescent="0.2">
      <c r="Q3735" s="142">
        <f>TRUNC('TARIFA ENTREGA A DIRECCION USD'!D3736-'TARIFA ENTREGA A DIRECCION USD'!D3735,2)</f>
        <v>0.55000000000000004</v>
      </c>
      <c r="R3735" s="190">
        <v>3728</v>
      </c>
      <c r="S3735" s="200">
        <f>TRUNC((('TARIFA ENTREGA A DIRECCION USD'!C3735-'TARIFA ENTREGA A DIRECCION USD'!D3735)/'TARIFA ENTREGA A DIRECCION USD'!D3735)+1,3)</f>
        <v>0.72499999999999998</v>
      </c>
      <c r="T3735" s="200">
        <f>TRUNC(('TARIFA ENTREGA A DIRECCION USD'!E3735-'TARIFA ENTREGA A DIRECCION USD'!D3735)/'TARIFA ENTREGA A DIRECCION USD'!D3735,3)</f>
        <v>0.26200000000000001</v>
      </c>
      <c r="U3735" s="200">
        <f>TRUNC(('TARIFA ENTREGA A DIRECCION USD'!F3735-'TARIFA ENTREGA A DIRECCION USD'!D3735)/'TARIFA ENTREGA A DIRECCION USD'!D3735,3)</f>
        <v>0.438</v>
      </c>
      <c r="V3735" s="200">
        <f>TRUNC(('TARIFA ENTREGA A DIRECCION USD'!G3735-'TARIFA ENTREGA A DIRECCION USD'!D3735)/'TARIFA ENTREGA A DIRECCION USD'!D3735,3)</f>
        <v>0.97299999999999998</v>
      </c>
      <c r="X3735" s="142">
        <v>16.12</v>
      </c>
      <c r="Y3735" s="190">
        <v>3728</v>
      </c>
      <c r="Z3735" s="200">
        <v>0.55000000000000004</v>
      </c>
      <c r="AA3735" s="200">
        <v>0.13</v>
      </c>
      <c r="AB3735" s="200">
        <v>0.3</v>
      </c>
      <c r="AC3735" s="200">
        <v>0.85</v>
      </c>
      <c r="AL3735"/>
      <c r="AM3735"/>
      <c r="AN3735"/>
      <c r="AO3735"/>
      <c r="AP3735"/>
      <c r="AQ3735"/>
      <c r="AR3735"/>
      <c r="AS3735"/>
      <c r="AT3735"/>
      <c r="AU3735"/>
    </row>
    <row r="3736" spans="17:47" x14ac:dyDescent="0.2">
      <c r="Q3736" s="142">
        <f>TRUNC('TARIFA ENTREGA A DIRECCION USD'!D3737-'TARIFA ENTREGA A DIRECCION USD'!D3736,2)</f>
        <v>0.55000000000000004</v>
      </c>
      <c r="R3736" s="190">
        <v>3729</v>
      </c>
      <c r="S3736" s="200">
        <f>TRUNC((('TARIFA ENTREGA A DIRECCION USD'!C3736-'TARIFA ENTREGA A DIRECCION USD'!D3736)/'TARIFA ENTREGA A DIRECCION USD'!D3736)+1,3)</f>
        <v>0.72499999999999998</v>
      </c>
      <c r="T3736" s="200">
        <f>TRUNC(('TARIFA ENTREGA A DIRECCION USD'!E3736-'TARIFA ENTREGA A DIRECCION USD'!D3736)/'TARIFA ENTREGA A DIRECCION USD'!D3736,3)</f>
        <v>0.26200000000000001</v>
      </c>
      <c r="U3736" s="200">
        <f>TRUNC(('TARIFA ENTREGA A DIRECCION USD'!F3736-'TARIFA ENTREGA A DIRECCION USD'!D3736)/'TARIFA ENTREGA A DIRECCION USD'!D3736,3)</f>
        <v>0.438</v>
      </c>
      <c r="V3736" s="200">
        <f>TRUNC(('TARIFA ENTREGA A DIRECCION USD'!G3736-'TARIFA ENTREGA A DIRECCION USD'!D3736)/'TARIFA ENTREGA A DIRECCION USD'!D3736,3)</f>
        <v>0.97299999999999998</v>
      </c>
      <c r="X3736" s="142">
        <v>16.12</v>
      </c>
      <c r="Y3736" s="190">
        <v>3729</v>
      </c>
      <c r="Z3736" s="200">
        <v>0.55000000000000004</v>
      </c>
      <c r="AA3736" s="200">
        <v>0.13</v>
      </c>
      <c r="AB3736" s="200">
        <v>0.3</v>
      </c>
      <c r="AC3736" s="200">
        <v>0.85</v>
      </c>
      <c r="AL3736"/>
      <c r="AM3736"/>
      <c r="AN3736"/>
      <c r="AO3736"/>
      <c r="AP3736"/>
      <c r="AQ3736"/>
      <c r="AR3736"/>
      <c r="AS3736"/>
      <c r="AT3736"/>
      <c r="AU3736"/>
    </row>
    <row r="3737" spans="17:47" x14ac:dyDescent="0.2">
      <c r="Q3737" s="142">
        <f>TRUNC('TARIFA ENTREGA A DIRECCION USD'!D3738-'TARIFA ENTREGA A DIRECCION USD'!D3737,2)</f>
        <v>0.55000000000000004</v>
      </c>
      <c r="R3737" s="190">
        <v>3730</v>
      </c>
      <c r="S3737" s="200">
        <f>TRUNC((('TARIFA ENTREGA A DIRECCION USD'!C3737-'TARIFA ENTREGA A DIRECCION USD'!D3737)/'TARIFA ENTREGA A DIRECCION USD'!D3737)+1,3)</f>
        <v>0.72499999999999998</v>
      </c>
      <c r="T3737" s="200">
        <f>TRUNC(('TARIFA ENTREGA A DIRECCION USD'!E3737-'TARIFA ENTREGA A DIRECCION USD'!D3737)/'TARIFA ENTREGA A DIRECCION USD'!D3737,3)</f>
        <v>0.26200000000000001</v>
      </c>
      <c r="U3737" s="200">
        <f>TRUNC(('TARIFA ENTREGA A DIRECCION USD'!F3737-'TARIFA ENTREGA A DIRECCION USD'!D3737)/'TARIFA ENTREGA A DIRECCION USD'!D3737,3)</f>
        <v>0.438</v>
      </c>
      <c r="V3737" s="200">
        <f>TRUNC(('TARIFA ENTREGA A DIRECCION USD'!G3737-'TARIFA ENTREGA A DIRECCION USD'!D3737)/'TARIFA ENTREGA A DIRECCION USD'!D3737,3)</f>
        <v>0.97299999999999998</v>
      </c>
      <c r="X3737" s="142">
        <v>16.12</v>
      </c>
      <c r="Y3737" s="190">
        <v>3730</v>
      </c>
      <c r="Z3737" s="200">
        <v>0.55000000000000004</v>
      </c>
      <c r="AA3737" s="200">
        <v>0.13</v>
      </c>
      <c r="AB3737" s="200">
        <v>0.3</v>
      </c>
      <c r="AC3737" s="200">
        <v>0.85</v>
      </c>
      <c r="AL3737"/>
      <c r="AM3737"/>
      <c r="AN3737"/>
      <c r="AO3737"/>
      <c r="AP3737"/>
      <c r="AQ3737"/>
      <c r="AR3737"/>
      <c r="AS3737"/>
      <c r="AT3737"/>
      <c r="AU3737"/>
    </row>
    <row r="3738" spans="17:47" x14ac:dyDescent="0.2">
      <c r="Q3738" s="142">
        <f>TRUNC('TARIFA ENTREGA A DIRECCION USD'!D3739-'TARIFA ENTREGA A DIRECCION USD'!D3738,2)</f>
        <v>0.55000000000000004</v>
      </c>
      <c r="R3738" s="190">
        <v>3731</v>
      </c>
      <c r="S3738" s="200">
        <f>TRUNC((('TARIFA ENTREGA A DIRECCION USD'!C3738-'TARIFA ENTREGA A DIRECCION USD'!D3738)/'TARIFA ENTREGA A DIRECCION USD'!D3738)+1,3)</f>
        <v>0.72499999999999998</v>
      </c>
      <c r="T3738" s="200">
        <f>TRUNC(('TARIFA ENTREGA A DIRECCION USD'!E3738-'TARIFA ENTREGA A DIRECCION USD'!D3738)/'TARIFA ENTREGA A DIRECCION USD'!D3738,3)</f>
        <v>0.26200000000000001</v>
      </c>
      <c r="U3738" s="200">
        <f>TRUNC(('TARIFA ENTREGA A DIRECCION USD'!F3738-'TARIFA ENTREGA A DIRECCION USD'!D3738)/'TARIFA ENTREGA A DIRECCION USD'!D3738,3)</f>
        <v>0.438</v>
      </c>
      <c r="V3738" s="200">
        <f>TRUNC(('TARIFA ENTREGA A DIRECCION USD'!G3738-'TARIFA ENTREGA A DIRECCION USD'!D3738)/'TARIFA ENTREGA A DIRECCION USD'!D3738,3)</f>
        <v>0.97299999999999998</v>
      </c>
      <c r="X3738" s="142">
        <v>16.12</v>
      </c>
      <c r="Y3738" s="190">
        <v>3731</v>
      </c>
      <c r="Z3738" s="200">
        <v>0.55000000000000004</v>
      </c>
      <c r="AA3738" s="200">
        <v>0.13</v>
      </c>
      <c r="AB3738" s="200">
        <v>0.3</v>
      </c>
      <c r="AC3738" s="200">
        <v>0.85</v>
      </c>
      <c r="AL3738"/>
      <c r="AM3738"/>
      <c r="AN3738"/>
      <c r="AO3738"/>
      <c r="AP3738"/>
      <c r="AQ3738"/>
      <c r="AR3738"/>
      <c r="AS3738"/>
      <c r="AT3738"/>
      <c r="AU3738"/>
    </row>
    <row r="3739" spans="17:47" x14ac:dyDescent="0.2">
      <c r="Q3739" s="142">
        <f>TRUNC('TARIFA ENTREGA A DIRECCION USD'!D3740-'TARIFA ENTREGA A DIRECCION USD'!D3739,2)</f>
        <v>0.55000000000000004</v>
      </c>
      <c r="R3739" s="190">
        <v>3732</v>
      </c>
      <c r="S3739" s="200">
        <f>TRUNC((('TARIFA ENTREGA A DIRECCION USD'!C3739-'TARIFA ENTREGA A DIRECCION USD'!D3739)/'TARIFA ENTREGA A DIRECCION USD'!D3739)+1,3)</f>
        <v>0.72499999999999998</v>
      </c>
      <c r="T3739" s="200">
        <f>TRUNC(('TARIFA ENTREGA A DIRECCION USD'!E3739-'TARIFA ENTREGA A DIRECCION USD'!D3739)/'TARIFA ENTREGA A DIRECCION USD'!D3739,3)</f>
        <v>0.26200000000000001</v>
      </c>
      <c r="U3739" s="200">
        <f>TRUNC(('TARIFA ENTREGA A DIRECCION USD'!F3739-'TARIFA ENTREGA A DIRECCION USD'!D3739)/'TARIFA ENTREGA A DIRECCION USD'!D3739,3)</f>
        <v>0.438</v>
      </c>
      <c r="V3739" s="200">
        <f>TRUNC(('TARIFA ENTREGA A DIRECCION USD'!G3739-'TARIFA ENTREGA A DIRECCION USD'!D3739)/'TARIFA ENTREGA A DIRECCION USD'!D3739,3)</f>
        <v>0.97299999999999998</v>
      </c>
      <c r="X3739" s="142">
        <v>16.12</v>
      </c>
      <c r="Y3739" s="190">
        <v>3732</v>
      </c>
      <c r="Z3739" s="200">
        <v>0.55000000000000004</v>
      </c>
      <c r="AA3739" s="200">
        <v>0.13</v>
      </c>
      <c r="AB3739" s="200">
        <v>0.3</v>
      </c>
      <c r="AC3739" s="200">
        <v>0.85</v>
      </c>
      <c r="AL3739"/>
      <c r="AM3739"/>
      <c r="AN3739"/>
      <c r="AO3739"/>
      <c r="AP3739"/>
      <c r="AQ3739"/>
      <c r="AR3739"/>
      <c r="AS3739"/>
      <c r="AT3739"/>
      <c r="AU3739"/>
    </row>
    <row r="3740" spans="17:47" x14ac:dyDescent="0.2">
      <c r="Q3740" s="142">
        <f>TRUNC('TARIFA ENTREGA A DIRECCION USD'!D3741-'TARIFA ENTREGA A DIRECCION USD'!D3740,2)</f>
        <v>0.55000000000000004</v>
      </c>
      <c r="R3740" s="190">
        <v>3733</v>
      </c>
      <c r="S3740" s="200">
        <f>TRUNC((('TARIFA ENTREGA A DIRECCION USD'!C3740-'TARIFA ENTREGA A DIRECCION USD'!D3740)/'TARIFA ENTREGA A DIRECCION USD'!D3740)+1,3)</f>
        <v>0.72499999999999998</v>
      </c>
      <c r="T3740" s="200">
        <f>TRUNC(('TARIFA ENTREGA A DIRECCION USD'!E3740-'TARIFA ENTREGA A DIRECCION USD'!D3740)/'TARIFA ENTREGA A DIRECCION USD'!D3740,3)</f>
        <v>0.26200000000000001</v>
      </c>
      <c r="U3740" s="200">
        <f>TRUNC(('TARIFA ENTREGA A DIRECCION USD'!F3740-'TARIFA ENTREGA A DIRECCION USD'!D3740)/'TARIFA ENTREGA A DIRECCION USD'!D3740,3)</f>
        <v>0.438</v>
      </c>
      <c r="V3740" s="200">
        <f>TRUNC(('TARIFA ENTREGA A DIRECCION USD'!G3740-'TARIFA ENTREGA A DIRECCION USD'!D3740)/'TARIFA ENTREGA A DIRECCION USD'!D3740,3)</f>
        <v>0.97299999999999998</v>
      </c>
      <c r="X3740" s="142">
        <v>16.12</v>
      </c>
      <c r="Y3740" s="190">
        <v>3733</v>
      </c>
      <c r="Z3740" s="200">
        <v>0.55000000000000004</v>
      </c>
      <c r="AA3740" s="200">
        <v>0.13</v>
      </c>
      <c r="AB3740" s="200">
        <v>0.3</v>
      </c>
      <c r="AC3740" s="200">
        <v>0.85</v>
      </c>
      <c r="AL3740"/>
      <c r="AM3740"/>
      <c r="AN3740"/>
      <c r="AO3740"/>
      <c r="AP3740"/>
      <c r="AQ3740"/>
      <c r="AR3740"/>
      <c r="AS3740"/>
      <c r="AT3740"/>
      <c r="AU3740"/>
    </row>
    <row r="3741" spans="17:47" x14ac:dyDescent="0.2">
      <c r="Q3741" s="142">
        <f>TRUNC('TARIFA ENTREGA A DIRECCION USD'!D3742-'TARIFA ENTREGA A DIRECCION USD'!D3741,2)</f>
        <v>0.55000000000000004</v>
      </c>
      <c r="R3741" s="190">
        <v>3734</v>
      </c>
      <c r="S3741" s="200">
        <f>TRUNC((('TARIFA ENTREGA A DIRECCION USD'!C3741-'TARIFA ENTREGA A DIRECCION USD'!D3741)/'TARIFA ENTREGA A DIRECCION USD'!D3741)+1,3)</f>
        <v>0.72499999999999998</v>
      </c>
      <c r="T3741" s="200">
        <f>TRUNC(('TARIFA ENTREGA A DIRECCION USD'!E3741-'TARIFA ENTREGA A DIRECCION USD'!D3741)/'TARIFA ENTREGA A DIRECCION USD'!D3741,3)</f>
        <v>0.26200000000000001</v>
      </c>
      <c r="U3741" s="200">
        <f>TRUNC(('TARIFA ENTREGA A DIRECCION USD'!F3741-'TARIFA ENTREGA A DIRECCION USD'!D3741)/'TARIFA ENTREGA A DIRECCION USD'!D3741,3)</f>
        <v>0.438</v>
      </c>
      <c r="V3741" s="200">
        <f>TRUNC(('TARIFA ENTREGA A DIRECCION USD'!G3741-'TARIFA ENTREGA A DIRECCION USD'!D3741)/'TARIFA ENTREGA A DIRECCION USD'!D3741,3)</f>
        <v>0.97299999999999998</v>
      </c>
      <c r="X3741" s="142">
        <v>16.12</v>
      </c>
      <c r="Y3741" s="190">
        <v>3734</v>
      </c>
      <c r="Z3741" s="200">
        <v>0.55000000000000004</v>
      </c>
      <c r="AA3741" s="200">
        <v>0.13</v>
      </c>
      <c r="AB3741" s="200">
        <v>0.3</v>
      </c>
      <c r="AC3741" s="200">
        <v>0.85</v>
      </c>
      <c r="AL3741"/>
      <c r="AM3741"/>
      <c r="AN3741"/>
      <c r="AO3741"/>
      <c r="AP3741"/>
      <c r="AQ3741"/>
      <c r="AR3741"/>
      <c r="AS3741"/>
      <c r="AT3741"/>
      <c r="AU3741"/>
    </row>
    <row r="3742" spans="17:47" x14ac:dyDescent="0.2">
      <c r="Q3742" s="142">
        <f>TRUNC('TARIFA ENTREGA A DIRECCION USD'!D3743-'TARIFA ENTREGA A DIRECCION USD'!D3742,2)</f>
        <v>0.55000000000000004</v>
      </c>
      <c r="R3742" s="190">
        <v>3735</v>
      </c>
      <c r="S3742" s="200">
        <f>TRUNC((('TARIFA ENTREGA A DIRECCION USD'!C3742-'TARIFA ENTREGA A DIRECCION USD'!D3742)/'TARIFA ENTREGA A DIRECCION USD'!D3742)+1,3)</f>
        <v>0.72499999999999998</v>
      </c>
      <c r="T3742" s="200">
        <f>TRUNC(('TARIFA ENTREGA A DIRECCION USD'!E3742-'TARIFA ENTREGA A DIRECCION USD'!D3742)/'TARIFA ENTREGA A DIRECCION USD'!D3742,3)</f>
        <v>0.26200000000000001</v>
      </c>
      <c r="U3742" s="200">
        <f>TRUNC(('TARIFA ENTREGA A DIRECCION USD'!F3742-'TARIFA ENTREGA A DIRECCION USD'!D3742)/'TARIFA ENTREGA A DIRECCION USD'!D3742,3)</f>
        <v>0.438</v>
      </c>
      <c r="V3742" s="200">
        <f>TRUNC(('TARIFA ENTREGA A DIRECCION USD'!G3742-'TARIFA ENTREGA A DIRECCION USD'!D3742)/'TARIFA ENTREGA A DIRECCION USD'!D3742,3)</f>
        <v>0.97299999999999998</v>
      </c>
      <c r="X3742" s="142">
        <v>16.12</v>
      </c>
      <c r="Y3742" s="190">
        <v>3735</v>
      </c>
      <c r="Z3742" s="200">
        <v>0.55000000000000004</v>
      </c>
      <c r="AA3742" s="200">
        <v>0.13</v>
      </c>
      <c r="AB3742" s="200">
        <v>0.3</v>
      </c>
      <c r="AC3742" s="200">
        <v>0.85</v>
      </c>
      <c r="AL3742"/>
      <c r="AM3742"/>
      <c r="AN3742"/>
      <c r="AO3742"/>
      <c r="AP3742"/>
      <c r="AQ3742"/>
      <c r="AR3742"/>
      <c r="AS3742"/>
      <c r="AT3742"/>
      <c r="AU3742"/>
    </row>
    <row r="3743" spans="17:47" x14ac:dyDescent="0.2">
      <c r="Q3743" s="142">
        <f>TRUNC('TARIFA ENTREGA A DIRECCION USD'!D3744-'TARIFA ENTREGA A DIRECCION USD'!D3743,2)</f>
        <v>0.55000000000000004</v>
      </c>
      <c r="R3743" s="190">
        <v>3736</v>
      </c>
      <c r="S3743" s="200">
        <f>TRUNC((('TARIFA ENTREGA A DIRECCION USD'!C3743-'TARIFA ENTREGA A DIRECCION USD'!D3743)/'TARIFA ENTREGA A DIRECCION USD'!D3743)+1,3)</f>
        <v>0.72499999999999998</v>
      </c>
      <c r="T3743" s="200">
        <f>TRUNC(('TARIFA ENTREGA A DIRECCION USD'!E3743-'TARIFA ENTREGA A DIRECCION USD'!D3743)/'TARIFA ENTREGA A DIRECCION USD'!D3743,3)</f>
        <v>0.26200000000000001</v>
      </c>
      <c r="U3743" s="200">
        <f>TRUNC(('TARIFA ENTREGA A DIRECCION USD'!F3743-'TARIFA ENTREGA A DIRECCION USD'!D3743)/'TARIFA ENTREGA A DIRECCION USD'!D3743,3)</f>
        <v>0.438</v>
      </c>
      <c r="V3743" s="200">
        <f>TRUNC(('TARIFA ENTREGA A DIRECCION USD'!G3743-'TARIFA ENTREGA A DIRECCION USD'!D3743)/'TARIFA ENTREGA A DIRECCION USD'!D3743,3)</f>
        <v>0.97299999999999998</v>
      </c>
      <c r="X3743" s="142">
        <v>16.12</v>
      </c>
      <c r="Y3743" s="190">
        <v>3736</v>
      </c>
      <c r="Z3743" s="200">
        <v>0.55000000000000004</v>
      </c>
      <c r="AA3743" s="200">
        <v>0.13</v>
      </c>
      <c r="AB3743" s="200">
        <v>0.3</v>
      </c>
      <c r="AC3743" s="200">
        <v>0.85</v>
      </c>
      <c r="AL3743"/>
      <c r="AM3743"/>
      <c r="AN3743"/>
      <c r="AO3743"/>
      <c r="AP3743"/>
      <c r="AQ3743"/>
      <c r="AR3743"/>
      <c r="AS3743"/>
      <c r="AT3743"/>
      <c r="AU3743"/>
    </row>
    <row r="3744" spans="17:47" x14ac:dyDescent="0.2">
      <c r="Q3744" s="142">
        <f>TRUNC('TARIFA ENTREGA A DIRECCION USD'!D3745-'TARIFA ENTREGA A DIRECCION USD'!D3744,2)</f>
        <v>0.55000000000000004</v>
      </c>
      <c r="R3744" s="190">
        <v>3737</v>
      </c>
      <c r="S3744" s="200">
        <f>TRUNC((('TARIFA ENTREGA A DIRECCION USD'!C3744-'TARIFA ENTREGA A DIRECCION USD'!D3744)/'TARIFA ENTREGA A DIRECCION USD'!D3744)+1,3)</f>
        <v>0.72499999999999998</v>
      </c>
      <c r="T3744" s="200">
        <f>TRUNC(('TARIFA ENTREGA A DIRECCION USD'!E3744-'TARIFA ENTREGA A DIRECCION USD'!D3744)/'TARIFA ENTREGA A DIRECCION USD'!D3744,3)</f>
        <v>0.26200000000000001</v>
      </c>
      <c r="U3744" s="200">
        <f>TRUNC(('TARIFA ENTREGA A DIRECCION USD'!F3744-'TARIFA ENTREGA A DIRECCION USD'!D3744)/'TARIFA ENTREGA A DIRECCION USD'!D3744,3)</f>
        <v>0.438</v>
      </c>
      <c r="V3744" s="200">
        <f>TRUNC(('TARIFA ENTREGA A DIRECCION USD'!G3744-'TARIFA ENTREGA A DIRECCION USD'!D3744)/'TARIFA ENTREGA A DIRECCION USD'!D3744,3)</f>
        <v>0.97299999999999998</v>
      </c>
      <c r="X3744" s="142">
        <v>16.12</v>
      </c>
      <c r="Y3744" s="190">
        <v>3737</v>
      </c>
      <c r="Z3744" s="200">
        <v>0.55000000000000004</v>
      </c>
      <c r="AA3744" s="200">
        <v>0.13</v>
      </c>
      <c r="AB3744" s="200">
        <v>0.3</v>
      </c>
      <c r="AC3744" s="200">
        <v>0.85</v>
      </c>
      <c r="AL3744"/>
      <c r="AM3744"/>
      <c r="AN3744"/>
      <c r="AO3744"/>
      <c r="AP3744"/>
      <c r="AQ3744"/>
      <c r="AR3744"/>
      <c r="AS3744"/>
      <c r="AT3744"/>
      <c r="AU3744"/>
    </row>
    <row r="3745" spans="17:47" x14ac:dyDescent="0.2">
      <c r="Q3745" s="142">
        <f>TRUNC('TARIFA ENTREGA A DIRECCION USD'!D3746-'TARIFA ENTREGA A DIRECCION USD'!D3745,2)</f>
        <v>0.55000000000000004</v>
      </c>
      <c r="R3745" s="190">
        <v>3738</v>
      </c>
      <c r="S3745" s="200">
        <f>TRUNC((('TARIFA ENTREGA A DIRECCION USD'!C3745-'TARIFA ENTREGA A DIRECCION USD'!D3745)/'TARIFA ENTREGA A DIRECCION USD'!D3745)+1,3)</f>
        <v>0.72499999999999998</v>
      </c>
      <c r="T3745" s="200">
        <f>TRUNC(('TARIFA ENTREGA A DIRECCION USD'!E3745-'TARIFA ENTREGA A DIRECCION USD'!D3745)/'TARIFA ENTREGA A DIRECCION USD'!D3745,3)</f>
        <v>0.26200000000000001</v>
      </c>
      <c r="U3745" s="200">
        <f>TRUNC(('TARIFA ENTREGA A DIRECCION USD'!F3745-'TARIFA ENTREGA A DIRECCION USD'!D3745)/'TARIFA ENTREGA A DIRECCION USD'!D3745,3)</f>
        <v>0.438</v>
      </c>
      <c r="V3745" s="200">
        <f>TRUNC(('TARIFA ENTREGA A DIRECCION USD'!G3745-'TARIFA ENTREGA A DIRECCION USD'!D3745)/'TARIFA ENTREGA A DIRECCION USD'!D3745,3)</f>
        <v>0.97299999999999998</v>
      </c>
      <c r="X3745" s="142">
        <v>16.12</v>
      </c>
      <c r="Y3745" s="190">
        <v>3738</v>
      </c>
      <c r="Z3745" s="200">
        <v>0.55000000000000004</v>
      </c>
      <c r="AA3745" s="200">
        <v>0.13</v>
      </c>
      <c r="AB3745" s="200">
        <v>0.3</v>
      </c>
      <c r="AC3745" s="200">
        <v>0.85</v>
      </c>
      <c r="AL3745"/>
      <c r="AM3745"/>
      <c r="AN3745"/>
      <c r="AO3745"/>
      <c r="AP3745"/>
      <c r="AQ3745"/>
      <c r="AR3745"/>
      <c r="AS3745"/>
      <c r="AT3745"/>
      <c r="AU3745"/>
    </row>
    <row r="3746" spans="17:47" x14ac:dyDescent="0.2">
      <c r="Q3746" s="142">
        <f>TRUNC('TARIFA ENTREGA A DIRECCION USD'!D3747-'TARIFA ENTREGA A DIRECCION USD'!D3746,2)</f>
        <v>0.55000000000000004</v>
      </c>
      <c r="R3746" s="190">
        <v>3739</v>
      </c>
      <c r="S3746" s="200">
        <f>TRUNC((('TARIFA ENTREGA A DIRECCION USD'!C3746-'TARIFA ENTREGA A DIRECCION USD'!D3746)/'TARIFA ENTREGA A DIRECCION USD'!D3746)+1,3)</f>
        <v>0.72499999999999998</v>
      </c>
      <c r="T3746" s="200">
        <f>TRUNC(('TARIFA ENTREGA A DIRECCION USD'!E3746-'TARIFA ENTREGA A DIRECCION USD'!D3746)/'TARIFA ENTREGA A DIRECCION USD'!D3746,3)</f>
        <v>0.26200000000000001</v>
      </c>
      <c r="U3746" s="200">
        <f>TRUNC(('TARIFA ENTREGA A DIRECCION USD'!F3746-'TARIFA ENTREGA A DIRECCION USD'!D3746)/'TARIFA ENTREGA A DIRECCION USD'!D3746,3)</f>
        <v>0.438</v>
      </c>
      <c r="V3746" s="200">
        <f>TRUNC(('TARIFA ENTREGA A DIRECCION USD'!G3746-'TARIFA ENTREGA A DIRECCION USD'!D3746)/'TARIFA ENTREGA A DIRECCION USD'!D3746,3)</f>
        <v>0.97299999999999998</v>
      </c>
      <c r="X3746" s="142">
        <v>16.12</v>
      </c>
      <c r="Y3746" s="190">
        <v>3739</v>
      </c>
      <c r="Z3746" s="200">
        <v>0.55000000000000004</v>
      </c>
      <c r="AA3746" s="200">
        <v>0.13</v>
      </c>
      <c r="AB3746" s="200">
        <v>0.3</v>
      </c>
      <c r="AC3746" s="200">
        <v>0.85</v>
      </c>
      <c r="AL3746"/>
      <c r="AM3746"/>
      <c r="AN3746"/>
      <c r="AO3746"/>
      <c r="AP3746"/>
      <c r="AQ3746"/>
      <c r="AR3746"/>
      <c r="AS3746"/>
      <c r="AT3746"/>
      <c r="AU3746"/>
    </row>
    <row r="3747" spans="17:47" x14ac:dyDescent="0.2">
      <c r="Q3747" s="142">
        <f>TRUNC('TARIFA ENTREGA A DIRECCION USD'!D3748-'TARIFA ENTREGA A DIRECCION USD'!D3747,2)</f>
        <v>0.55000000000000004</v>
      </c>
      <c r="R3747" s="190">
        <v>3740</v>
      </c>
      <c r="S3747" s="200">
        <f>TRUNC((('TARIFA ENTREGA A DIRECCION USD'!C3747-'TARIFA ENTREGA A DIRECCION USD'!D3747)/'TARIFA ENTREGA A DIRECCION USD'!D3747)+1,3)</f>
        <v>0.72499999999999998</v>
      </c>
      <c r="T3747" s="200">
        <f>TRUNC(('TARIFA ENTREGA A DIRECCION USD'!E3747-'TARIFA ENTREGA A DIRECCION USD'!D3747)/'TARIFA ENTREGA A DIRECCION USD'!D3747,3)</f>
        <v>0.26200000000000001</v>
      </c>
      <c r="U3747" s="200">
        <f>TRUNC(('TARIFA ENTREGA A DIRECCION USD'!F3747-'TARIFA ENTREGA A DIRECCION USD'!D3747)/'TARIFA ENTREGA A DIRECCION USD'!D3747,3)</f>
        <v>0.438</v>
      </c>
      <c r="V3747" s="200">
        <f>TRUNC(('TARIFA ENTREGA A DIRECCION USD'!G3747-'TARIFA ENTREGA A DIRECCION USD'!D3747)/'TARIFA ENTREGA A DIRECCION USD'!D3747,3)</f>
        <v>0.97299999999999998</v>
      </c>
      <c r="X3747" s="142">
        <v>16.12</v>
      </c>
      <c r="Y3747" s="190">
        <v>3740</v>
      </c>
      <c r="Z3747" s="200">
        <v>0.55000000000000004</v>
      </c>
      <c r="AA3747" s="200">
        <v>0.13</v>
      </c>
      <c r="AB3747" s="200">
        <v>0.3</v>
      </c>
      <c r="AC3747" s="200">
        <v>0.85</v>
      </c>
      <c r="AL3747"/>
      <c r="AM3747"/>
      <c r="AN3747"/>
      <c r="AO3747"/>
      <c r="AP3747"/>
      <c r="AQ3747"/>
      <c r="AR3747"/>
      <c r="AS3747"/>
      <c r="AT3747"/>
      <c r="AU3747"/>
    </row>
    <row r="3748" spans="17:47" x14ac:dyDescent="0.2">
      <c r="Q3748" s="142">
        <f>TRUNC('TARIFA ENTREGA A DIRECCION USD'!D3749-'TARIFA ENTREGA A DIRECCION USD'!D3748,2)</f>
        <v>0.55000000000000004</v>
      </c>
      <c r="R3748" s="190">
        <v>3741</v>
      </c>
      <c r="S3748" s="200">
        <f>TRUNC((('TARIFA ENTREGA A DIRECCION USD'!C3748-'TARIFA ENTREGA A DIRECCION USD'!D3748)/'TARIFA ENTREGA A DIRECCION USD'!D3748)+1,3)</f>
        <v>0.72499999999999998</v>
      </c>
      <c r="T3748" s="200">
        <f>TRUNC(('TARIFA ENTREGA A DIRECCION USD'!E3748-'TARIFA ENTREGA A DIRECCION USD'!D3748)/'TARIFA ENTREGA A DIRECCION USD'!D3748,3)</f>
        <v>0.26200000000000001</v>
      </c>
      <c r="U3748" s="200">
        <f>TRUNC(('TARIFA ENTREGA A DIRECCION USD'!F3748-'TARIFA ENTREGA A DIRECCION USD'!D3748)/'TARIFA ENTREGA A DIRECCION USD'!D3748,3)</f>
        <v>0.438</v>
      </c>
      <c r="V3748" s="200">
        <f>TRUNC(('TARIFA ENTREGA A DIRECCION USD'!G3748-'TARIFA ENTREGA A DIRECCION USD'!D3748)/'TARIFA ENTREGA A DIRECCION USD'!D3748,3)</f>
        <v>0.97299999999999998</v>
      </c>
      <c r="X3748" s="142">
        <v>16.12</v>
      </c>
      <c r="Y3748" s="190">
        <v>3741</v>
      </c>
      <c r="Z3748" s="200">
        <v>0.55000000000000004</v>
      </c>
      <c r="AA3748" s="200">
        <v>0.13</v>
      </c>
      <c r="AB3748" s="200">
        <v>0.3</v>
      </c>
      <c r="AC3748" s="200">
        <v>0.85</v>
      </c>
      <c r="AL3748"/>
      <c r="AM3748"/>
      <c r="AN3748"/>
      <c r="AO3748"/>
      <c r="AP3748"/>
      <c r="AQ3748"/>
      <c r="AR3748"/>
      <c r="AS3748"/>
      <c r="AT3748"/>
      <c r="AU3748"/>
    </row>
    <row r="3749" spans="17:47" x14ac:dyDescent="0.2">
      <c r="Q3749" s="142">
        <f>TRUNC('TARIFA ENTREGA A DIRECCION USD'!D3750-'TARIFA ENTREGA A DIRECCION USD'!D3749,2)</f>
        <v>0.55000000000000004</v>
      </c>
      <c r="R3749" s="190">
        <v>3742</v>
      </c>
      <c r="S3749" s="200">
        <f>TRUNC((('TARIFA ENTREGA A DIRECCION USD'!C3749-'TARIFA ENTREGA A DIRECCION USD'!D3749)/'TARIFA ENTREGA A DIRECCION USD'!D3749)+1,3)</f>
        <v>0.72499999999999998</v>
      </c>
      <c r="T3749" s="200">
        <f>TRUNC(('TARIFA ENTREGA A DIRECCION USD'!E3749-'TARIFA ENTREGA A DIRECCION USD'!D3749)/'TARIFA ENTREGA A DIRECCION USD'!D3749,3)</f>
        <v>0.26200000000000001</v>
      </c>
      <c r="U3749" s="200">
        <f>TRUNC(('TARIFA ENTREGA A DIRECCION USD'!F3749-'TARIFA ENTREGA A DIRECCION USD'!D3749)/'TARIFA ENTREGA A DIRECCION USD'!D3749,3)</f>
        <v>0.438</v>
      </c>
      <c r="V3749" s="200">
        <f>TRUNC(('TARIFA ENTREGA A DIRECCION USD'!G3749-'TARIFA ENTREGA A DIRECCION USD'!D3749)/'TARIFA ENTREGA A DIRECCION USD'!D3749,3)</f>
        <v>0.97299999999999998</v>
      </c>
      <c r="X3749" s="142">
        <v>16.12</v>
      </c>
      <c r="Y3749" s="190">
        <v>3742</v>
      </c>
      <c r="Z3749" s="200">
        <v>0.55000000000000004</v>
      </c>
      <c r="AA3749" s="200">
        <v>0.13</v>
      </c>
      <c r="AB3749" s="200">
        <v>0.3</v>
      </c>
      <c r="AC3749" s="200">
        <v>0.85</v>
      </c>
      <c r="AL3749"/>
      <c r="AM3749"/>
      <c r="AN3749"/>
      <c r="AO3749"/>
      <c r="AP3749"/>
      <c r="AQ3749"/>
      <c r="AR3749"/>
      <c r="AS3749"/>
      <c r="AT3749"/>
      <c r="AU3749"/>
    </row>
    <row r="3750" spans="17:47" x14ac:dyDescent="0.2">
      <c r="Q3750" s="142">
        <f>TRUNC('TARIFA ENTREGA A DIRECCION USD'!D3751-'TARIFA ENTREGA A DIRECCION USD'!D3750,2)</f>
        <v>0.55000000000000004</v>
      </c>
      <c r="R3750" s="190">
        <v>3743</v>
      </c>
      <c r="S3750" s="200">
        <f>TRUNC((('TARIFA ENTREGA A DIRECCION USD'!C3750-'TARIFA ENTREGA A DIRECCION USD'!D3750)/'TARIFA ENTREGA A DIRECCION USD'!D3750)+1,3)</f>
        <v>0.72499999999999998</v>
      </c>
      <c r="T3750" s="200">
        <f>TRUNC(('TARIFA ENTREGA A DIRECCION USD'!E3750-'TARIFA ENTREGA A DIRECCION USD'!D3750)/'TARIFA ENTREGA A DIRECCION USD'!D3750,3)</f>
        <v>0.26200000000000001</v>
      </c>
      <c r="U3750" s="200">
        <f>TRUNC(('TARIFA ENTREGA A DIRECCION USD'!F3750-'TARIFA ENTREGA A DIRECCION USD'!D3750)/'TARIFA ENTREGA A DIRECCION USD'!D3750,3)</f>
        <v>0.438</v>
      </c>
      <c r="V3750" s="200">
        <f>TRUNC(('TARIFA ENTREGA A DIRECCION USD'!G3750-'TARIFA ENTREGA A DIRECCION USD'!D3750)/'TARIFA ENTREGA A DIRECCION USD'!D3750,3)</f>
        <v>0.97299999999999998</v>
      </c>
      <c r="X3750" s="142">
        <v>16.12</v>
      </c>
      <c r="Y3750" s="190">
        <v>3743</v>
      </c>
      <c r="Z3750" s="200">
        <v>0.55000000000000004</v>
      </c>
      <c r="AA3750" s="200">
        <v>0.13</v>
      </c>
      <c r="AB3750" s="200">
        <v>0.3</v>
      </c>
      <c r="AC3750" s="200">
        <v>0.85</v>
      </c>
      <c r="AL3750"/>
      <c r="AM3750"/>
      <c r="AN3750"/>
      <c r="AO3750"/>
      <c r="AP3750"/>
      <c r="AQ3750"/>
      <c r="AR3750"/>
      <c r="AS3750"/>
      <c r="AT3750"/>
      <c r="AU3750"/>
    </row>
    <row r="3751" spans="17:47" x14ac:dyDescent="0.2">
      <c r="Q3751" s="142">
        <f>TRUNC('TARIFA ENTREGA A DIRECCION USD'!D3752-'TARIFA ENTREGA A DIRECCION USD'!D3751,2)</f>
        <v>0.55000000000000004</v>
      </c>
      <c r="R3751" s="190">
        <v>3744</v>
      </c>
      <c r="S3751" s="200">
        <f>TRUNC((('TARIFA ENTREGA A DIRECCION USD'!C3751-'TARIFA ENTREGA A DIRECCION USD'!D3751)/'TARIFA ENTREGA A DIRECCION USD'!D3751)+1,3)</f>
        <v>0.72499999999999998</v>
      </c>
      <c r="T3751" s="200">
        <f>TRUNC(('TARIFA ENTREGA A DIRECCION USD'!E3751-'TARIFA ENTREGA A DIRECCION USD'!D3751)/'TARIFA ENTREGA A DIRECCION USD'!D3751,3)</f>
        <v>0.26200000000000001</v>
      </c>
      <c r="U3751" s="200">
        <f>TRUNC(('TARIFA ENTREGA A DIRECCION USD'!F3751-'TARIFA ENTREGA A DIRECCION USD'!D3751)/'TARIFA ENTREGA A DIRECCION USD'!D3751,3)</f>
        <v>0.438</v>
      </c>
      <c r="V3751" s="200">
        <f>TRUNC(('TARIFA ENTREGA A DIRECCION USD'!G3751-'TARIFA ENTREGA A DIRECCION USD'!D3751)/'TARIFA ENTREGA A DIRECCION USD'!D3751,3)</f>
        <v>0.97299999999999998</v>
      </c>
      <c r="X3751" s="142">
        <v>16.12</v>
      </c>
      <c r="Y3751" s="190">
        <v>3744</v>
      </c>
      <c r="Z3751" s="200">
        <v>0.55000000000000004</v>
      </c>
      <c r="AA3751" s="200">
        <v>0.13</v>
      </c>
      <c r="AB3751" s="200">
        <v>0.3</v>
      </c>
      <c r="AC3751" s="200">
        <v>0.85</v>
      </c>
      <c r="AL3751"/>
      <c r="AM3751"/>
      <c r="AN3751"/>
      <c r="AO3751"/>
      <c r="AP3751"/>
      <c r="AQ3751"/>
      <c r="AR3751"/>
      <c r="AS3751"/>
      <c r="AT3751"/>
      <c r="AU3751"/>
    </row>
    <row r="3752" spans="17:47" x14ac:dyDescent="0.2">
      <c r="Q3752" s="142">
        <f>TRUNC('TARIFA ENTREGA A DIRECCION USD'!D3753-'TARIFA ENTREGA A DIRECCION USD'!D3752,2)</f>
        <v>0.55000000000000004</v>
      </c>
      <c r="R3752" s="190">
        <v>3745</v>
      </c>
      <c r="S3752" s="200">
        <f>TRUNC((('TARIFA ENTREGA A DIRECCION USD'!C3752-'TARIFA ENTREGA A DIRECCION USD'!D3752)/'TARIFA ENTREGA A DIRECCION USD'!D3752)+1,3)</f>
        <v>0.72499999999999998</v>
      </c>
      <c r="T3752" s="200">
        <f>TRUNC(('TARIFA ENTREGA A DIRECCION USD'!E3752-'TARIFA ENTREGA A DIRECCION USD'!D3752)/'TARIFA ENTREGA A DIRECCION USD'!D3752,3)</f>
        <v>0.26200000000000001</v>
      </c>
      <c r="U3752" s="200">
        <f>TRUNC(('TARIFA ENTREGA A DIRECCION USD'!F3752-'TARIFA ENTREGA A DIRECCION USD'!D3752)/'TARIFA ENTREGA A DIRECCION USD'!D3752,3)</f>
        <v>0.438</v>
      </c>
      <c r="V3752" s="200">
        <f>TRUNC(('TARIFA ENTREGA A DIRECCION USD'!G3752-'TARIFA ENTREGA A DIRECCION USD'!D3752)/'TARIFA ENTREGA A DIRECCION USD'!D3752,3)</f>
        <v>0.97299999999999998</v>
      </c>
      <c r="X3752" s="142">
        <v>16.12</v>
      </c>
      <c r="Y3752" s="190">
        <v>3745</v>
      </c>
      <c r="Z3752" s="200">
        <v>0.55000000000000004</v>
      </c>
      <c r="AA3752" s="200">
        <v>0.13</v>
      </c>
      <c r="AB3752" s="200">
        <v>0.3</v>
      </c>
      <c r="AC3752" s="200">
        <v>0.85</v>
      </c>
      <c r="AL3752"/>
      <c r="AM3752"/>
      <c r="AN3752"/>
      <c r="AO3752"/>
      <c r="AP3752"/>
      <c r="AQ3752"/>
      <c r="AR3752"/>
      <c r="AS3752"/>
      <c r="AT3752"/>
      <c r="AU3752"/>
    </row>
    <row r="3753" spans="17:47" x14ac:dyDescent="0.2">
      <c r="Q3753" s="142">
        <f>TRUNC('TARIFA ENTREGA A DIRECCION USD'!D3754-'TARIFA ENTREGA A DIRECCION USD'!D3753,2)</f>
        <v>0.55000000000000004</v>
      </c>
      <c r="R3753" s="190">
        <v>3746</v>
      </c>
      <c r="S3753" s="200">
        <f>TRUNC((('TARIFA ENTREGA A DIRECCION USD'!C3753-'TARIFA ENTREGA A DIRECCION USD'!D3753)/'TARIFA ENTREGA A DIRECCION USD'!D3753)+1,3)</f>
        <v>0.72499999999999998</v>
      </c>
      <c r="T3753" s="200">
        <f>TRUNC(('TARIFA ENTREGA A DIRECCION USD'!E3753-'TARIFA ENTREGA A DIRECCION USD'!D3753)/'TARIFA ENTREGA A DIRECCION USD'!D3753,3)</f>
        <v>0.26200000000000001</v>
      </c>
      <c r="U3753" s="200">
        <f>TRUNC(('TARIFA ENTREGA A DIRECCION USD'!F3753-'TARIFA ENTREGA A DIRECCION USD'!D3753)/'TARIFA ENTREGA A DIRECCION USD'!D3753,3)</f>
        <v>0.438</v>
      </c>
      <c r="V3753" s="200">
        <f>TRUNC(('TARIFA ENTREGA A DIRECCION USD'!G3753-'TARIFA ENTREGA A DIRECCION USD'!D3753)/'TARIFA ENTREGA A DIRECCION USD'!D3753,3)</f>
        <v>0.97299999999999998</v>
      </c>
      <c r="X3753" s="142">
        <v>16.12</v>
      </c>
      <c r="Y3753" s="190">
        <v>3746</v>
      </c>
      <c r="Z3753" s="200">
        <v>0.55000000000000004</v>
      </c>
      <c r="AA3753" s="200">
        <v>0.13</v>
      </c>
      <c r="AB3753" s="200">
        <v>0.3</v>
      </c>
      <c r="AC3753" s="200">
        <v>0.85</v>
      </c>
      <c r="AL3753"/>
      <c r="AM3753"/>
      <c r="AN3753"/>
      <c r="AO3753"/>
      <c r="AP3753"/>
      <c r="AQ3753"/>
      <c r="AR3753"/>
      <c r="AS3753"/>
      <c r="AT3753"/>
      <c r="AU3753"/>
    </row>
    <row r="3754" spans="17:47" x14ac:dyDescent="0.2">
      <c r="Q3754" s="142">
        <f>TRUNC('TARIFA ENTREGA A DIRECCION USD'!D3755-'TARIFA ENTREGA A DIRECCION USD'!D3754,2)</f>
        <v>0.55000000000000004</v>
      </c>
      <c r="R3754" s="190">
        <v>3747</v>
      </c>
      <c r="S3754" s="200">
        <f>TRUNC((('TARIFA ENTREGA A DIRECCION USD'!C3754-'TARIFA ENTREGA A DIRECCION USD'!D3754)/'TARIFA ENTREGA A DIRECCION USD'!D3754)+1,3)</f>
        <v>0.72499999999999998</v>
      </c>
      <c r="T3754" s="200">
        <f>TRUNC(('TARIFA ENTREGA A DIRECCION USD'!E3754-'TARIFA ENTREGA A DIRECCION USD'!D3754)/'TARIFA ENTREGA A DIRECCION USD'!D3754,3)</f>
        <v>0.26200000000000001</v>
      </c>
      <c r="U3754" s="200">
        <f>TRUNC(('TARIFA ENTREGA A DIRECCION USD'!F3754-'TARIFA ENTREGA A DIRECCION USD'!D3754)/'TARIFA ENTREGA A DIRECCION USD'!D3754,3)</f>
        <v>0.438</v>
      </c>
      <c r="V3754" s="200">
        <f>TRUNC(('TARIFA ENTREGA A DIRECCION USD'!G3754-'TARIFA ENTREGA A DIRECCION USD'!D3754)/'TARIFA ENTREGA A DIRECCION USD'!D3754,3)</f>
        <v>0.97299999999999998</v>
      </c>
      <c r="X3754" s="142">
        <v>16.12</v>
      </c>
      <c r="Y3754" s="190">
        <v>3747</v>
      </c>
      <c r="Z3754" s="200">
        <v>0.55000000000000004</v>
      </c>
      <c r="AA3754" s="200">
        <v>0.13</v>
      </c>
      <c r="AB3754" s="200">
        <v>0.3</v>
      </c>
      <c r="AC3754" s="200">
        <v>0.85</v>
      </c>
      <c r="AL3754"/>
      <c r="AM3754"/>
      <c r="AN3754"/>
      <c r="AO3754"/>
      <c r="AP3754"/>
      <c r="AQ3754"/>
      <c r="AR3754"/>
      <c r="AS3754"/>
      <c r="AT3754"/>
      <c r="AU3754"/>
    </row>
    <row r="3755" spans="17:47" x14ac:dyDescent="0.2">
      <c r="Q3755" s="142">
        <f>TRUNC('TARIFA ENTREGA A DIRECCION USD'!D3756-'TARIFA ENTREGA A DIRECCION USD'!D3755,2)</f>
        <v>0.55000000000000004</v>
      </c>
      <c r="R3755" s="190">
        <v>3748</v>
      </c>
      <c r="S3755" s="200">
        <f>TRUNC((('TARIFA ENTREGA A DIRECCION USD'!C3755-'TARIFA ENTREGA A DIRECCION USD'!D3755)/'TARIFA ENTREGA A DIRECCION USD'!D3755)+1,3)</f>
        <v>0.72499999999999998</v>
      </c>
      <c r="T3755" s="200">
        <f>TRUNC(('TARIFA ENTREGA A DIRECCION USD'!E3755-'TARIFA ENTREGA A DIRECCION USD'!D3755)/'TARIFA ENTREGA A DIRECCION USD'!D3755,3)</f>
        <v>0.26200000000000001</v>
      </c>
      <c r="U3755" s="200">
        <f>TRUNC(('TARIFA ENTREGA A DIRECCION USD'!F3755-'TARIFA ENTREGA A DIRECCION USD'!D3755)/'TARIFA ENTREGA A DIRECCION USD'!D3755,3)</f>
        <v>0.438</v>
      </c>
      <c r="V3755" s="200">
        <f>TRUNC(('TARIFA ENTREGA A DIRECCION USD'!G3755-'TARIFA ENTREGA A DIRECCION USD'!D3755)/'TARIFA ENTREGA A DIRECCION USD'!D3755,3)</f>
        <v>0.97299999999999998</v>
      </c>
      <c r="X3755" s="142">
        <v>16.12</v>
      </c>
      <c r="Y3755" s="190">
        <v>3748</v>
      </c>
      <c r="Z3755" s="200">
        <v>0.55000000000000004</v>
      </c>
      <c r="AA3755" s="200">
        <v>0.13</v>
      </c>
      <c r="AB3755" s="200">
        <v>0.3</v>
      </c>
      <c r="AC3755" s="200">
        <v>0.85</v>
      </c>
      <c r="AL3755"/>
      <c r="AM3755"/>
      <c r="AN3755"/>
      <c r="AO3755"/>
      <c r="AP3755"/>
      <c r="AQ3755"/>
      <c r="AR3755"/>
      <c r="AS3755"/>
      <c r="AT3755"/>
      <c r="AU3755"/>
    </row>
    <row r="3756" spans="17:47" x14ac:dyDescent="0.2">
      <c r="Q3756" s="142">
        <f>TRUNC('TARIFA ENTREGA A DIRECCION USD'!D3757-'TARIFA ENTREGA A DIRECCION USD'!D3756,2)</f>
        <v>0.55000000000000004</v>
      </c>
      <c r="R3756" s="190">
        <v>3749</v>
      </c>
      <c r="S3756" s="200">
        <f>TRUNC((('TARIFA ENTREGA A DIRECCION USD'!C3756-'TARIFA ENTREGA A DIRECCION USD'!D3756)/'TARIFA ENTREGA A DIRECCION USD'!D3756)+1,3)</f>
        <v>0.72499999999999998</v>
      </c>
      <c r="T3756" s="200">
        <f>TRUNC(('TARIFA ENTREGA A DIRECCION USD'!E3756-'TARIFA ENTREGA A DIRECCION USD'!D3756)/'TARIFA ENTREGA A DIRECCION USD'!D3756,3)</f>
        <v>0.26200000000000001</v>
      </c>
      <c r="U3756" s="200">
        <f>TRUNC(('TARIFA ENTREGA A DIRECCION USD'!F3756-'TARIFA ENTREGA A DIRECCION USD'!D3756)/'TARIFA ENTREGA A DIRECCION USD'!D3756,3)</f>
        <v>0.438</v>
      </c>
      <c r="V3756" s="200">
        <f>TRUNC(('TARIFA ENTREGA A DIRECCION USD'!G3756-'TARIFA ENTREGA A DIRECCION USD'!D3756)/'TARIFA ENTREGA A DIRECCION USD'!D3756,3)</f>
        <v>0.97299999999999998</v>
      </c>
      <c r="X3756" s="142">
        <v>16.12</v>
      </c>
      <c r="Y3756" s="190">
        <v>3749</v>
      </c>
      <c r="Z3756" s="200">
        <v>0.55000000000000004</v>
      </c>
      <c r="AA3756" s="200">
        <v>0.13</v>
      </c>
      <c r="AB3756" s="200">
        <v>0.3</v>
      </c>
      <c r="AC3756" s="200">
        <v>0.85</v>
      </c>
      <c r="AL3756"/>
      <c r="AM3756"/>
      <c r="AN3756"/>
      <c r="AO3756"/>
      <c r="AP3756"/>
      <c r="AQ3756"/>
      <c r="AR3756"/>
      <c r="AS3756"/>
      <c r="AT3756"/>
      <c r="AU3756"/>
    </row>
    <row r="3757" spans="17:47" x14ac:dyDescent="0.2">
      <c r="Q3757" s="142">
        <f>TRUNC('TARIFA ENTREGA A DIRECCION USD'!D3758-'TARIFA ENTREGA A DIRECCION USD'!D3757,2)</f>
        <v>0.55000000000000004</v>
      </c>
      <c r="R3757" s="190">
        <v>3750</v>
      </c>
      <c r="S3757" s="200">
        <f>TRUNC((('TARIFA ENTREGA A DIRECCION USD'!C3757-'TARIFA ENTREGA A DIRECCION USD'!D3757)/'TARIFA ENTREGA A DIRECCION USD'!D3757)+1,3)</f>
        <v>0.72499999999999998</v>
      </c>
      <c r="T3757" s="200">
        <f>TRUNC(('TARIFA ENTREGA A DIRECCION USD'!E3757-'TARIFA ENTREGA A DIRECCION USD'!D3757)/'TARIFA ENTREGA A DIRECCION USD'!D3757,3)</f>
        <v>0.26200000000000001</v>
      </c>
      <c r="U3757" s="200">
        <f>TRUNC(('TARIFA ENTREGA A DIRECCION USD'!F3757-'TARIFA ENTREGA A DIRECCION USD'!D3757)/'TARIFA ENTREGA A DIRECCION USD'!D3757,3)</f>
        <v>0.438</v>
      </c>
      <c r="V3757" s="200">
        <f>TRUNC(('TARIFA ENTREGA A DIRECCION USD'!G3757-'TARIFA ENTREGA A DIRECCION USD'!D3757)/'TARIFA ENTREGA A DIRECCION USD'!D3757,3)</f>
        <v>0.97299999999999998</v>
      </c>
      <c r="X3757" s="142">
        <v>16.12</v>
      </c>
      <c r="Y3757" s="190">
        <v>3750</v>
      </c>
      <c r="Z3757" s="200">
        <v>0.55000000000000004</v>
      </c>
      <c r="AA3757" s="200">
        <v>0.13</v>
      </c>
      <c r="AB3757" s="200">
        <v>0.3</v>
      </c>
      <c r="AC3757" s="200">
        <v>0.85</v>
      </c>
      <c r="AL3757"/>
      <c r="AM3757"/>
      <c r="AN3757"/>
      <c r="AO3757"/>
      <c r="AP3757"/>
      <c r="AQ3757"/>
      <c r="AR3757"/>
      <c r="AS3757"/>
      <c r="AT3757"/>
      <c r="AU3757"/>
    </row>
    <row r="3758" spans="17:47" x14ac:dyDescent="0.2">
      <c r="Q3758" s="142">
        <f>TRUNC('TARIFA ENTREGA A DIRECCION USD'!D3759-'TARIFA ENTREGA A DIRECCION USD'!D3758,2)</f>
        <v>0.55000000000000004</v>
      </c>
      <c r="R3758" s="190">
        <v>3751</v>
      </c>
      <c r="S3758" s="200">
        <f>TRUNC((('TARIFA ENTREGA A DIRECCION USD'!C3758-'TARIFA ENTREGA A DIRECCION USD'!D3758)/'TARIFA ENTREGA A DIRECCION USD'!D3758)+1,3)</f>
        <v>0.72499999999999998</v>
      </c>
      <c r="T3758" s="200">
        <f>TRUNC(('TARIFA ENTREGA A DIRECCION USD'!E3758-'TARIFA ENTREGA A DIRECCION USD'!D3758)/'TARIFA ENTREGA A DIRECCION USD'!D3758,3)</f>
        <v>0.26200000000000001</v>
      </c>
      <c r="U3758" s="200">
        <f>TRUNC(('TARIFA ENTREGA A DIRECCION USD'!F3758-'TARIFA ENTREGA A DIRECCION USD'!D3758)/'TARIFA ENTREGA A DIRECCION USD'!D3758,3)</f>
        <v>0.438</v>
      </c>
      <c r="V3758" s="200">
        <f>TRUNC(('TARIFA ENTREGA A DIRECCION USD'!G3758-'TARIFA ENTREGA A DIRECCION USD'!D3758)/'TARIFA ENTREGA A DIRECCION USD'!D3758,3)</f>
        <v>0.97299999999999998</v>
      </c>
      <c r="X3758" s="142">
        <v>16.12</v>
      </c>
      <c r="Y3758" s="190">
        <v>3751</v>
      </c>
      <c r="Z3758" s="200">
        <v>0.55000000000000004</v>
      </c>
      <c r="AA3758" s="200">
        <v>0.13</v>
      </c>
      <c r="AB3758" s="200">
        <v>0.3</v>
      </c>
      <c r="AC3758" s="200">
        <v>0.85</v>
      </c>
      <c r="AL3758"/>
      <c r="AM3758"/>
      <c r="AN3758"/>
      <c r="AO3758"/>
      <c r="AP3758"/>
      <c r="AQ3758"/>
      <c r="AR3758"/>
      <c r="AS3758"/>
      <c r="AT3758"/>
      <c r="AU3758"/>
    </row>
    <row r="3759" spans="17:47" x14ac:dyDescent="0.2">
      <c r="Q3759" s="142">
        <f>TRUNC('TARIFA ENTREGA A DIRECCION USD'!D3760-'TARIFA ENTREGA A DIRECCION USD'!D3759,2)</f>
        <v>0.55000000000000004</v>
      </c>
      <c r="R3759" s="190">
        <v>3752</v>
      </c>
      <c r="S3759" s="200">
        <f>TRUNC((('TARIFA ENTREGA A DIRECCION USD'!C3759-'TARIFA ENTREGA A DIRECCION USD'!D3759)/'TARIFA ENTREGA A DIRECCION USD'!D3759)+1,3)</f>
        <v>0.72499999999999998</v>
      </c>
      <c r="T3759" s="200">
        <f>TRUNC(('TARIFA ENTREGA A DIRECCION USD'!E3759-'TARIFA ENTREGA A DIRECCION USD'!D3759)/'TARIFA ENTREGA A DIRECCION USD'!D3759,3)</f>
        <v>0.26200000000000001</v>
      </c>
      <c r="U3759" s="200">
        <f>TRUNC(('TARIFA ENTREGA A DIRECCION USD'!F3759-'TARIFA ENTREGA A DIRECCION USD'!D3759)/'TARIFA ENTREGA A DIRECCION USD'!D3759,3)</f>
        <v>0.438</v>
      </c>
      <c r="V3759" s="200">
        <f>TRUNC(('TARIFA ENTREGA A DIRECCION USD'!G3759-'TARIFA ENTREGA A DIRECCION USD'!D3759)/'TARIFA ENTREGA A DIRECCION USD'!D3759,3)</f>
        <v>0.97299999999999998</v>
      </c>
      <c r="X3759" s="142">
        <v>16.12</v>
      </c>
      <c r="Y3759" s="190">
        <v>3752</v>
      </c>
      <c r="Z3759" s="200">
        <v>0.55000000000000004</v>
      </c>
      <c r="AA3759" s="200">
        <v>0.13</v>
      </c>
      <c r="AB3759" s="200">
        <v>0.3</v>
      </c>
      <c r="AC3759" s="200">
        <v>0.85</v>
      </c>
      <c r="AL3759"/>
      <c r="AM3759"/>
      <c r="AN3759"/>
      <c r="AO3759"/>
      <c r="AP3759"/>
      <c r="AQ3759"/>
      <c r="AR3759"/>
      <c r="AS3759"/>
      <c r="AT3759"/>
      <c r="AU3759"/>
    </row>
    <row r="3760" spans="17:47" x14ac:dyDescent="0.2">
      <c r="Q3760" s="142">
        <f>TRUNC('TARIFA ENTREGA A DIRECCION USD'!D3761-'TARIFA ENTREGA A DIRECCION USD'!D3760,2)</f>
        <v>0.55000000000000004</v>
      </c>
      <c r="R3760" s="190">
        <v>3753</v>
      </c>
      <c r="S3760" s="200">
        <f>TRUNC((('TARIFA ENTREGA A DIRECCION USD'!C3760-'TARIFA ENTREGA A DIRECCION USD'!D3760)/'TARIFA ENTREGA A DIRECCION USD'!D3760)+1,3)</f>
        <v>0.72499999999999998</v>
      </c>
      <c r="T3760" s="200">
        <f>TRUNC(('TARIFA ENTREGA A DIRECCION USD'!E3760-'TARIFA ENTREGA A DIRECCION USD'!D3760)/'TARIFA ENTREGA A DIRECCION USD'!D3760,3)</f>
        <v>0.26200000000000001</v>
      </c>
      <c r="U3760" s="200">
        <f>TRUNC(('TARIFA ENTREGA A DIRECCION USD'!F3760-'TARIFA ENTREGA A DIRECCION USD'!D3760)/'TARIFA ENTREGA A DIRECCION USD'!D3760,3)</f>
        <v>0.438</v>
      </c>
      <c r="V3760" s="200">
        <f>TRUNC(('TARIFA ENTREGA A DIRECCION USD'!G3760-'TARIFA ENTREGA A DIRECCION USD'!D3760)/'TARIFA ENTREGA A DIRECCION USD'!D3760,3)</f>
        <v>0.97299999999999998</v>
      </c>
      <c r="X3760" s="142">
        <v>16.12</v>
      </c>
      <c r="Y3760" s="190">
        <v>3753</v>
      </c>
      <c r="Z3760" s="200">
        <v>0.55000000000000004</v>
      </c>
      <c r="AA3760" s="200">
        <v>0.13</v>
      </c>
      <c r="AB3760" s="200">
        <v>0.3</v>
      </c>
      <c r="AC3760" s="200">
        <v>0.85</v>
      </c>
      <c r="AL3760"/>
      <c r="AM3760"/>
      <c r="AN3760"/>
      <c r="AO3760"/>
      <c r="AP3760"/>
      <c r="AQ3760"/>
      <c r="AR3760"/>
      <c r="AS3760"/>
      <c r="AT3760"/>
      <c r="AU3760"/>
    </row>
    <row r="3761" spans="17:47" x14ac:dyDescent="0.2">
      <c r="Q3761" s="142">
        <f>TRUNC('TARIFA ENTREGA A DIRECCION USD'!D3762-'TARIFA ENTREGA A DIRECCION USD'!D3761,2)</f>
        <v>0.55000000000000004</v>
      </c>
      <c r="R3761" s="190">
        <v>3754</v>
      </c>
      <c r="S3761" s="200">
        <f>TRUNC((('TARIFA ENTREGA A DIRECCION USD'!C3761-'TARIFA ENTREGA A DIRECCION USD'!D3761)/'TARIFA ENTREGA A DIRECCION USD'!D3761)+1,3)</f>
        <v>0.72499999999999998</v>
      </c>
      <c r="T3761" s="200">
        <f>TRUNC(('TARIFA ENTREGA A DIRECCION USD'!E3761-'TARIFA ENTREGA A DIRECCION USD'!D3761)/'TARIFA ENTREGA A DIRECCION USD'!D3761,3)</f>
        <v>0.26200000000000001</v>
      </c>
      <c r="U3761" s="200">
        <f>TRUNC(('TARIFA ENTREGA A DIRECCION USD'!F3761-'TARIFA ENTREGA A DIRECCION USD'!D3761)/'TARIFA ENTREGA A DIRECCION USD'!D3761,3)</f>
        <v>0.438</v>
      </c>
      <c r="V3761" s="200">
        <f>TRUNC(('TARIFA ENTREGA A DIRECCION USD'!G3761-'TARIFA ENTREGA A DIRECCION USD'!D3761)/'TARIFA ENTREGA A DIRECCION USD'!D3761,3)</f>
        <v>0.97299999999999998</v>
      </c>
      <c r="X3761" s="142">
        <v>16.12</v>
      </c>
      <c r="Y3761" s="190">
        <v>3754</v>
      </c>
      <c r="Z3761" s="200">
        <v>0.55000000000000004</v>
      </c>
      <c r="AA3761" s="200">
        <v>0.13</v>
      </c>
      <c r="AB3761" s="200">
        <v>0.3</v>
      </c>
      <c r="AC3761" s="200">
        <v>0.85</v>
      </c>
      <c r="AL3761"/>
      <c r="AM3761"/>
      <c r="AN3761"/>
      <c r="AO3761"/>
      <c r="AP3761"/>
      <c r="AQ3761"/>
      <c r="AR3761"/>
      <c r="AS3761"/>
      <c r="AT3761"/>
      <c r="AU3761"/>
    </row>
    <row r="3762" spans="17:47" x14ac:dyDescent="0.2">
      <c r="Q3762" s="142">
        <f>TRUNC('TARIFA ENTREGA A DIRECCION USD'!D3763-'TARIFA ENTREGA A DIRECCION USD'!D3762,2)</f>
        <v>0.55000000000000004</v>
      </c>
      <c r="R3762" s="190">
        <v>3755</v>
      </c>
      <c r="S3762" s="200">
        <f>TRUNC((('TARIFA ENTREGA A DIRECCION USD'!C3762-'TARIFA ENTREGA A DIRECCION USD'!D3762)/'TARIFA ENTREGA A DIRECCION USD'!D3762)+1,3)</f>
        <v>0.72499999999999998</v>
      </c>
      <c r="T3762" s="200">
        <f>TRUNC(('TARIFA ENTREGA A DIRECCION USD'!E3762-'TARIFA ENTREGA A DIRECCION USD'!D3762)/'TARIFA ENTREGA A DIRECCION USD'!D3762,3)</f>
        <v>0.26200000000000001</v>
      </c>
      <c r="U3762" s="200">
        <f>TRUNC(('TARIFA ENTREGA A DIRECCION USD'!F3762-'TARIFA ENTREGA A DIRECCION USD'!D3762)/'TARIFA ENTREGA A DIRECCION USD'!D3762,3)</f>
        <v>0.438</v>
      </c>
      <c r="V3762" s="200">
        <f>TRUNC(('TARIFA ENTREGA A DIRECCION USD'!G3762-'TARIFA ENTREGA A DIRECCION USD'!D3762)/'TARIFA ENTREGA A DIRECCION USD'!D3762,3)</f>
        <v>0.97299999999999998</v>
      </c>
      <c r="X3762" s="142">
        <v>16.12</v>
      </c>
      <c r="Y3762" s="190">
        <v>3755</v>
      </c>
      <c r="Z3762" s="200">
        <v>0.55000000000000004</v>
      </c>
      <c r="AA3762" s="200">
        <v>0.13</v>
      </c>
      <c r="AB3762" s="200">
        <v>0.3</v>
      </c>
      <c r="AC3762" s="200">
        <v>0.85</v>
      </c>
      <c r="AL3762"/>
      <c r="AM3762"/>
      <c r="AN3762"/>
      <c r="AO3762"/>
      <c r="AP3762"/>
      <c r="AQ3762"/>
      <c r="AR3762"/>
      <c r="AS3762"/>
      <c r="AT3762"/>
      <c r="AU3762"/>
    </row>
    <row r="3763" spans="17:47" x14ac:dyDescent="0.2">
      <c r="Q3763" s="142">
        <f>TRUNC('TARIFA ENTREGA A DIRECCION USD'!D3764-'TARIFA ENTREGA A DIRECCION USD'!D3763,2)</f>
        <v>0.55000000000000004</v>
      </c>
      <c r="R3763" s="190">
        <v>3756</v>
      </c>
      <c r="S3763" s="200">
        <f>TRUNC((('TARIFA ENTREGA A DIRECCION USD'!C3763-'TARIFA ENTREGA A DIRECCION USD'!D3763)/'TARIFA ENTREGA A DIRECCION USD'!D3763)+1,3)</f>
        <v>0.72499999999999998</v>
      </c>
      <c r="T3763" s="200">
        <f>TRUNC(('TARIFA ENTREGA A DIRECCION USD'!E3763-'TARIFA ENTREGA A DIRECCION USD'!D3763)/'TARIFA ENTREGA A DIRECCION USD'!D3763,3)</f>
        <v>0.26200000000000001</v>
      </c>
      <c r="U3763" s="200">
        <f>TRUNC(('TARIFA ENTREGA A DIRECCION USD'!F3763-'TARIFA ENTREGA A DIRECCION USD'!D3763)/'TARIFA ENTREGA A DIRECCION USD'!D3763,3)</f>
        <v>0.438</v>
      </c>
      <c r="V3763" s="200">
        <f>TRUNC(('TARIFA ENTREGA A DIRECCION USD'!G3763-'TARIFA ENTREGA A DIRECCION USD'!D3763)/'TARIFA ENTREGA A DIRECCION USD'!D3763,3)</f>
        <v>0.97299999999999998</v>
      </c>
      <c r="X3763" s="142">
        <v>16.12</v>
      </c>
      <c r="Y3763" s="190">
        <v>3756</v>
      </c>
      <c r="Z3763" s="200">
        <v>0.55000000000000004</v>
      </c>
      <c r="AA3763" s="200">
        <v>0.13</v>
      </c>
      <c r="AB3763" s="200">
        <v>0.3</v>
      </c>
      <c r="AC3763" s="200">
        <v>0.85</v>
      </c>
      <c r="AL3763"/>
      <c r="AM3763"/>
      <c r="AN3763"/>
      <c r="AO3763"/>
      <c r="AP3763"/>
      <c r="AQ3763"/>
      <c r="AR3763"/>
      <c r="AS3763"/>
      <c r="AT3763"/>
      <c r="AU3763"/>
    </row>
    <row r="3764" spans="17:47" x14ac:dyDescent="0.2">
      <c r="Q3764" s="142">
        <f>TRUNC('TARIFA ENTREGA A DIRECCION USD'!D3765-'TARIFA ENTREGA A DIRECCION USD'!D3764,2)</f>
        <v>0.55000000000000004</v>
      </c>
      <c r="R3764" s="190">
        <v>3757</v>
      </c>
      <c r="S3764" s="200">
        <f>TRUNC((('TARIFA ENTREGA A DIRECCION USD'!C3764-'TARIFA ENTREGA A DIRECCION USD'!D3764)/'TARIFA ENTREGA A DIRECCION USD'!D3764)+1,3)</f>
        <v>0.72499999999999998</v>
      </c>
      <c r="T3764" s="200">
        <f>TRUNC(('TARIFA ENTREGA A DIRECCION USD'!E3764-'TARIFA ENTREGA A DIRECCION USD'!D3764)/'TARIFA ENTREGA A DIRECCION USD'!D3764,3)</f>
        <v>0.26200000000000001</v>
      </c>
      <c r="U3764" s="200">
        <f>TRUNC(('TARIFA ENTREGA A DIRECCION USD'!F3764-'TARIFA ENTREGA A DIRECCION USD'!D3764)/'TARIFA ENTREGA A DIRECCION USD'!D3764,3)</f>
        <v>0.438</v>
      </c>
      <c r="V3764" s="200">
        <f>TRUNC(('TARIFA ENTREGA A DIRECCION USD'!G3764-'TARIFA ENTREGA A DIRECCION USD'!D3764)/'TARIFA ENTREGA A DIRECCION USD'!D3764,3)</f>
        <v>0.97299999999999998</v>
      </c>
      <c r="X3764" s="142">
        <v>16.12</v>
      </c>
      <c r="Y3764" s="190">
        <v>3757</v>
      </c>
      <c r="Z3764" s="200">
        <v>0.55000000000000004</v>
      </c>
      <c r="AA3764" s="200">
        <v>0.13</v>
      </c>
      <c r="AB3764" s="200">
        <v>0.3</v>
      </c>
      <c r="AC3764" s="200">
        <v>0.85</v>
      </c>
      <c r="AL3764"/>
      <c r="AM3764"/>
      <c r="AN3764"/>
      <c r="AO3764"/>
      <c r="AP3764"/>
      <c r="AQ3764"/>
      <c r="AR3764"/>
      <c r="AS3764"/>
      <c r="AT3764"/>
      <c r="AU3764"/>
    </row>
    <row r="3765" spans="17:47" x14ac:dyDescent="0.2">
      <c r="Q3765" s="142">
        <f>TRUNC('TARIFA ENTREGA A DIRECCION USD'!D3766-'TARIFA ENTREGA A DIRECCION USD'!D3765,2)</f>
        <v>0.55000000000000004</v>
      </c>
      <c r="R3765" s="190">
        <v>3758</v>
      </c>
      <c r="S3765" s="200">
        <f>TRUNC((('TARIFA ENTREGA A DIRECCION USD'!C3765-'TARIFA ENTREGA A DIRECCION USD'!D3765)/'TARIFA ENTREGA A DIRECCION USD'!D3765)+1,3)</f>
        <v>0.72499999999999998</v>
      </c>
      <c r="T3765" s="200">
        <f>TRUNC(('TARIFA ENTREGA A DIRECCION USD'!E3765-'TARIFA ENTREGA A DIRECCION USD'!D3765)/'TARIFA ENTREGA A DIRECCION USD'!D3765,3)</f>
        <v>0.26200000000000001</v>
      </c>
      <c r="U3765" s="200">
        <f>TRUNC(('TARIFA ENTREGA A DIRECCION USD'!F3765-'TARIFA ENTREGA A DIRECCION USD'!D3765)/'TARIFA ENTREGA A DIRECCION USD'!D3765,3)</f>
        <v>0.438</v>
      </c>
      <c r="V3765" s="200">
        <f>TRUNC(('TARIFA ENTREGA A DIRECCION USD'!G3765-'TARIFA ENTREGA A DIRECCION USD'!D3765)/'TARIFA ENTREGA A DIRECCION USD'!D3765,3)</f>
        <v>0.97299999999999998</v>
      </c>
      <c r="X3765" s="142">
        <v>16.12</v>
      </c>
      <c r="Y3765" s="190">
        <v>3758</v>
      </c>
      <c r="Z3765" s="200">
        <v>0.55000000000000004</v>
      </c>
      <c r="AA3765" s="200">
        <v>0.13</v>
      </c>
      <c r="AB3765" s="200">
        <v>0.3</v>
      </c>
      <c r="AC3765" s="200">
        <v>0.85</v>
      </c>
      <c r="AL3765"/>
      <c r="AM3765"/>
      <c r="AN3765"/>
      <c r="AO3765"/>
      <c r="AP3765"/>
      <c r="AQ3765"/>
      <c r="AR3765"/>
      <c r="AS3765"/>
      <c r="AT3765"/>
      <c r="AU3765"/>
    </row>
    <row r="3766" spans="17:47" x14ac:dyDescent="0.2">
      <c r="Q3766" s="142">
        <f>TRUNC('TARIFA ENTREGA A DIRECCION USD'!D3767-'TARIFA ENTREGA A DIRECCION USD'!D3766,2)</f>
        <v>0.55000000000000004</v>
      </c>
      <c r="R3766" s="190">
        <v>3759</v>
      </c>
      <c r="S3766" s="200">
        <f>TRUNC((('TARIFA ENTREGA A DIRECCION USD'!C3766-'TARIFA ENTREGA A DIRECCION USD'!D3766)/'TARIFA ENTREGA A DIRECCION USD'!D3766)+1,3)</f>
        <v>0.72499999999999998</v>
      </c>
      <c r="T3766" s="200">
        <f>TRUNC(('TARIFA ENTREGA A DIRECCION USD'!E3766-'TARIFA ENTREGA A DIRECCION USD'!D3766)/'TARIFA ENTREGA A DIRECCION USD'!D3766,3)</f>
        <v>0.26200000000000001</v>
      </c>
      <c r="U3766" s="200">
        <f>TRUNC(('TARIFA ENTREGA A DIRECCION USD'!F3766-'TARIFA ENTREGA A DIRECCION USD'!D3766)/'TARIFA ENTREGA A DIRECCION USD'!D3766,3)</f>
        <v>0.438</v>
      </c>
      <c r="V3766" s="200">
        <f>TRUNC(('TARIFA ENTREGA A DIRECCION USD'!G3766-'TARIFA ENTREGA A DIRECCION USD'!D3766)/'TARIFA ENTREGA A DIRECCION USD'!D3766,3)</f>
        <v>0.97299999999999998</v>
      </c>
      <c r="X3766" s="142">
        <v>16.12</v>
      </c>
      <c r="Y3766" s="190">
        <v>3759</v>
      </c>
      <c r="Z3766" s="200">
        <v>0.55000000000000004</v>
      </c>
      <c r="AA3766" s="200">
        <v>0.13</v>
      </c>
      <c r="AB3766" s="200">
        <v>0.3</v>
      </c>
      <c r="AC3766" s="200">
        <v>0.85</v>
      </c>
      <c r="AL3766"/>
      <c r="AM3766"/>
      <c r="AN3766"/>
      <c r="AO3766"/>
      <c r="AP3766"/>
      <c r="AQ3766"/>
      <c r="AR3766"/>
      <c r="AS3766"/>
      <c r="AT3766"/>
      <c r="AU3766"/>
    </row>
    <row r="3767" spans="17:47" x14ac:dyDescent="0.2">
      <c r="Q3767" s="142">
        <f>TRUNC('TARIFA ENTREGA A DIRECCION USD'!D3768-'TARIFA ENTREGA A DIRECCION USD'!D3767,2)</f>
        <v>0.55000000000000004</v>
      </c>
      <c r="R3767" s="190">
        <v>3760</v>
      </c>
      <c r="S3767" s="200">
        <f>TRUNC((('TARIFA ENTREGA A DIRECCION USD'!C3767-'TARIFA ENTREGA A DIRECCION USD'!D3767)/'TARIFA ENTREGA A DIRECCION USD'!D3767)+1,3)</f>
        <v>0.72499999999999998</v>
      </c>
      <c r="T3767" s="200">
        <f>TRUNC(('TARIFA ENTREGA A DIRECCION USD'!E3767-'TARIFA ENTREGA A DIRECCION USD'!D3767)/'TARIFA ENTREGA A DIRECCION USD'!D3767,3)</f>
        <v>0.26200000000000001</v>
      </c>
      <c r="U3767" s="200">
        <f>TRUNC(('TARIFA ENTREGA A DIRECCION USD'!F3767-'TARIFA ENTREGA A DIRECCION USD'!D3767)/'TARIFA ENTREGA A DIRECCION USD'!D3767,3)</f>
        <v>0.438</v>
      </c>
      <c r="V3767" s="200">
        <f>TRUNC(('TARIFA ENTREGA A DIRECCION USD'!G3767-'TARIFA ENTREGA A DIRECCION USD'!D3767)/'TARIFA ENTREGA A DIRECCION USD'!D3767,3)</f>
        <v>0.97299999999999998</v>
      </c>
      <c r="X3767" s="142">
        <v>16.12</v>
      </c>
      <c r="Y3767" s="190">
        <v>3760</v>
      </c>
      <c r="Z3767" s="200">
        <v>0.55000000000000004</v>
      </c>
      <c r="AA3767" s="200">
        <v>0.13</v>
      </c>
      <c r="AB3767" s="200">
        <v>0.3</v>
      </c>
      <c r="AC3767" s="200">
        <v>0.85</v>
      </c>
      <c r="AL3767"/>
      <c r="AM3767"/>
      <c r="AN3767"/>
      <c r="AO3767"/>
      <c r="AP3767"/>
      <c r="AQ3767"/>
      <c r="AR3767"/>
      <c r="AS3767"/>
      <c r="AT3767"/>
      <c r="AU3767"/>
    </row>
    <row r="3768" spans="17:47" x14ac:dyDescent="0.2">
      <c r="Q3768" s="142">
        <f>TRUNC('TARIFA ENTREGA A DIRECCION USD'!D3769-'TARIFA ENTREGA A DIRECCION USD'!D3768,2)</f>
        <v>0.55000000000000004</v>
      </c>
      <c r="R3768" s="190">
        <v>3761</v>
      </c>
      <c r="S3768" s="200">
        <f>TRUNC((('TARIFA ENTREGA A DIRECCION USD'!C3768-'TARIFA ENTREGA A DIRECCION USD'!D3768)/'TARIFA ENTREGA A DIRECCION USD'!D3768)+1,3)</f>
        <v>0.72499999999999998</v>
      </c>
      <c r="T3768" s="200">
        <f>TRUNC(('TARIFA ENTREGA A DIRECCION USD'!E3768-'TARIFA ENTREGA A DIRECCION USD'!D3768)/'TARIFA ENTREGA A DIRECCION USD'!D3768,3)</f>
        <v>0.26200000000000001</v>
      </c>
      <c r="U3768" s="200">
        <f>TRUNC(('TARIFA ENTREGA A DIRECCION USD'!F3768-'TARIFA ENTREGA A DIRECCION USD'!D3768)/'TARIFA ENTREGA A DIRECCION USD'!D3768,3)</f>
        <v>0.438</v>
      </c>
      <c r="V3768" s="200">
        <f>TRUNC(('TARIFA ENTREGA A DIRECCION USD'!G3768-'TARIFA ENTREGA A DIRECCION USD'!D3768)/'TARIFA ENTREGA A DIRECCION USD'!D3768,3)</f>
        <v>0.97299999999999998</v>
      </c>
      <c r="X3768" s="142">
        <v>16.12</v>
      </c>
      <c r="Y3768" s="190">
        <v>3761</v>
      </c>
      <c r="Z3768" s="200">
        <v>0.55000000000000004</v>
      </c>
      <c r="AA3768" s="200">
        <v>0.13</v>
      </c>
      <c r="AB3768" s="200">
        <v>0.3</v>
      </c>
      <c r="AC3768" s="200">
        <v>0.85</v>
      </c>
      <c r="AL3768"/>
      <c r="AM3768"/>
      <c r="AN3768"/>
      <c r="AO3768"/>
      <c r="AP3768"/>
      <c r="AQ3768"/>
      <c r="AR3768"/>
      <c r="AS3768"/>
      <c r="AT3768"/>
      <c r="AU3768"/>
    </row>
    <row r="3769" spans="17:47" x14ac:dyDescent="0.2">
      <c r="Q3769" s="142">
        <f>TRUNC('TARIFA ENTREGA A DIRECCION USD'!D3770-'TARIFA ENTREGA A DIRECCION USD'!D3769,2)</f>
        <v>0.55000000000000004</v>
      </c>
      <c r="R3769" s="190">
        <v>3762</v>
      </c>
      <c r="S3769" s="200">
        <f>TRUNC((('TARIFA ENTREGA A DIRECCION USD'!C3769-'TARIFA ENTREGA A DIRECCION USD'!D3769)/'TARIFA ENTREGA A DIRECCION USD'!D3769)+1,3)</f>
        <v>0.72499999999999998</v>
      </c>
      <c r="T3769" s="200">
        <f>TRUNC(('TARIFA ENTREGA A DIRECCION USD'!E3769-'TARIFA ENTREGA A DIRECCION USD'!D3769)/'TARIFA ENTREGA A DIRECCION USD'!D3769,3)</f>
        <v>0.26200000000000001</v>
      </c>
      <c r="U3769" s="200">
        <f>TRUNC(('TARIFA ENTREGA A DIRECCION USD'!F3769-'TARIFA ENTREGA A DIRECCION USD'!D3769)/'TARIFA ENTREGA A DIRECCION USD'!D3769,3)</f>
        <v>0.438</v>
      </c>
      <c r="V3769" s="200">
        <f>TRUNC(('TARIFA ENTREGA A DIRECCION USD'!G3769-'TARIFA ENTREGA A DIRECCION USD'!D3769)/'TARIFA ENTREGA A DIRECCION USD'!D3769,3)</f>
        <v>0.97299999999999998</v>
      </c>
      <c r="X3769" s="142">
        <v>16.12</v>
      </c>
      <c r="Y3769" s="190">
        <v>3762</v>
      </c>
      <c r="Z3769" s="200">
        <v>0.55000000000000004</v>
      </c>
      <c r="AA3769" s="200">
        <v>0.13</v>
      </c>
      <c r="AB3769" s="200">
        <v>0.3</v>
      </c>
      <c r="AC3769" s="200">
        <v>0.85</v>
      </c>
      <c r="AL3769"/>
      <c r="AM3769"/>
      <c r="AN3769"/>
      <c r="AO3769"/>
      <c r="AP3769"/>
      <c r="AQ3769"/>
      <c r="AR3769"/>
      <c r="AS3769"/>
      <c r="AT3769"/>
      <c r="AU3769"/>
    </row>
    <row r="3770" spans="17:47" x14ac:dyDescent="0.2">
      <c r="Q3770" s="142">
        <f>TRUNC('TARIFA ENTREGA A DIRECCION USD'!D3771-'TARIFA ENTREGA A DIRECCION USD'!D3770,2)</f>
        <v>0.55000000000000004</v>
      </c>
      <c r="R3770" s="190">
        <v>3763</v>
      </c>
      <c r="S3770" s="200">
        <f>TRUNC((('TARIFA ENTREGA A DIRECCION USD'!C3770-'TARIFA ENTREGA A DIRECCION USD'!D3770)/'TARIFA ENTREGA A DIRECCION USD'!D3770)+1,3)</f>
        <v>0.72499999999999998</v>
      </c>
      <c r="T3770" s="200">
        <f>TRUNC(('TARIFA ENTREGA A DIRECCION USD'!E3770-'TARIFA ENTREGA A DIRECCION USD'!D3770)/'TARIFA ENTREGA A DIRECCION USD'!D3770,3)</f>
        <v>0.26200000000000001</v>
      </c>
      <c r="U3770" s="200">
        <f>TRUNC(('TARIFA ENTREGA A DIRECCION USD'!F3770-'TARIFA ENTREGA A DIRECCION USD'!D3770)/'TARIFA ENTREGA A DIRECCION USD'!D3770,3)</f>
        <v>0.438</v>
      </c>
      <c r="V3770" s="200">
        <f>TRUNC(('TARIFA ENTREGA A DIRECCION USD'!G3770-'TARIFA ENTREGA A DIRECCION USD'!D3770)/'TARIFA ENTREGA A DIRECCION USD'!D3770,3)</f>
        <v>0.97299999999999998</v>
      </c>
      <c r="X3770" s="142">
        <v>16.12</v>
      </c>
      <c r="Y3770" s="190">
        <v>3763</v>
      </c>
      <c r="Z3770" s="200">
        <v>0.55000000000000004</v>
      </c>
      <c r="AA3770" s="200">
        <v>0.13</v>
      </c>
      <c r="AB3770" s="200">
        <v>0.3</v>
      </c>
      <c r="AC3770" s="200">
        <v>0.85</v>
      </c>
      <c r="AL3770"/>
      <c r="AM3770"/>
      <c r="AN3770"/>
      <c r="AO3770"/>
      <c r="AP3770"/>
      <c r="AQ3770"/>
      <c r="AR3770"/>
      <c r="AS3770"/>
      <c r="AT3770"/>
      <c r="AU3770"/>
    </row>
    <row r="3771" spans="17:47" x14ac:dyDescent="0.2">
      <c r="Q3771" s="142">
        <f>TRUNC('TARIFA ENTREGA A DIRECCION USD'!D3772-'TARIFA ENTREGA A DIRECCION USD'!D3771,2)</f>
        <v>0.55000000000000004</v>
      </c>
      <c r="R3771" s="190">
        <v>3764</v>
      </c>
      <c r="S3771" s="200">
        <f>TRUNC((('TARIFA ENTREGA A DIRECCION USD'!C3771-'TARIFA ENTREGA A DIRECCION USD'!D3771)/'TARIFA ENTREGA A DIRECCION USD'!D3771)+1,3)</f>
        <v>0.72499999999999998</v>
      </c>
      <c r="T3771" s="200">
        <f>TRUNC(('TARIFA ENTREGA A DIRECCION USD'!E3771-'TARIFA ENTREGA A DIRECCION USD'!D3771)/'TARIFA ENTREGA A DIRECCION USD'!D3771,3)</f>
        <v>0.26200000000000001</v>
      </c>
      <c r="U3771" s="200">
        <f>TRUNC(('TARIFA ENTREGA A DIRECCION USD'!F3771-'TARIFA ENTREGA A DIRECCION USD'!D3771)/'TARIFA ENTREGA A DIRECCION USD'!D3771,3)</f>
        <v>0.438</v>
      </c>
      <c r="V3771" s="200">
        <f>TRUNC(('TARIFA ENTREGA A DIRECCION USD'!G3771-'TARIFA ENTREGA A DIRECCION USD'!D3771)/'TARIFA ENTREGA A DIRECCION USD'!D3771,3)</f>
        <v>0.97299999999999998</v>
      </c>
      <c r="X3771" s="142">
        <v>16.12</v>
      </c>
      <c r="Y3771" s="190">
        <v>3764</v>
      </c>
      <c r="Z3771" s="200">
        <v>0.55000000000000004</v>
      </c>
      <c r="AA3771" s="200">
        <v>0.13</v>
      </c>
      <c r="AB3771" s="200">
        <v>0.3</v>
      </c>
      <c r="AC3771" s="200">
        <v>0.85</v>
      </c>
      <c r="AL3771"/>
      <c r="AM3771"/>
      <c r="AN3771"/>
      <c r="AO3771"/>
      <c r="AP3771"/>
      <c r="AQ3771"/>
      <c r="AR3771"/>
      <c r="AS3771"/>
      <c r="AT3771"/>
      <c r="AU3771"/>
    </row>
    <row r="3772" spans="17:47" x14ac:dyDescent="0.2">
      <c r="Q3772" s="142">
        <f>TRUNC('TARIFA ENTREGA A DIRECCION USD'!D3773-'TARIFA ENTREGA A DIRECCION USD'!D3772,2)</f>
        <v>0.55000000000000004</v>
      </c>
      <c r="R3772" s="190">
        <v>3765</v>
      </c>
      <c r="S3772" s="200">
        <f>TRUNC((('TARIFA ENTREGA A DIRECCION USD'!C3772-'TARIFA ENTREGA A DIRECCION USD'!D3772)/'TARIFA ENTREGA A DIRECCION USD'!D3772)+1,3)</f>
        <v>0.72499999999999998</v>
      </c>
      <c r="T3772" s="200">
        <f>TRUNC(('TARIFA ENTREGA A DIRECCION USD'!E3772-'TARIFA ENTREGA A DIRECCION USD'!D3772)/'TARIFA ENTREGA A DIRECCION USD'!D3772,3)</f>
        <v>0.26200000000000001</v>
      </c>
      <c r="U3772" s="200">
        <f>TRUNC(('TARIFA ENTREGA A DIRECCION USD'!F3772-'TARIFA ENTREGA A DIRECCION USD'!D3772)/'TARIFA ENTREGA A DIRECCION USD'!D3772,3)</f>
        <v>0.438</v>
      </c>
      <c r="V3772" s="200">
        <f>TRUNC(('TARIFA ENTREGA A DIRECCION USD'!G3772-'TARIFA ENTREGA A DIRECCION USD'!D3772)/'TARIFA ENTREGA A DIRECCION USD'!D3772,3)</f>
        <v>0.97299999999999998</v>
      </c>
      <c r="X3772" s="142">
        <v>16.12</v>
      </c>
      <c r="Y3772" s="190">
        <v>3765</v>
      </c>
      <c r="Z3772" s="200">
        <v>0.55000000000000004</v>
      </c>
      <c r="AA3772" s="200">
        <v>0.13</v>
      </c>
      <c r="AB3772" s="200">
        <v>0.3</v>
      </c>
      <c r="AC3772" s="200">
        <v>0.85</v>
      </c>
      <c r="AL3772"/>
      <c r="AM3772"/>
      <c r="AN3772"/>
      <c r="AO3772"/>
      <c r="AP3772"/>
      <c r="AQ3772"/>
      <c r="AR3772"/>
      <c r="AS3772"/>
      <c r="AT3772"/>
      <c r="AU3772"/>
    </row>
    <row r="3773" spans="17:47" x14ac:dyDescent="0.2">
      <c r="Q3773" s="142">
        <f>TRUNC('TARIFA ENTREGA A DIRECCION USD'!D3774-'TARIFA ENTREGA A DIRECCION USD'!D3773,2)</f>
        <v>0.55000000000000004</v>
      </c>
      <c r="R3773" s="190">
        <v>3766</v>
      </c>
      <c r="S3773" s="200">
        <f>TRUNC((('TARIFA ENTREGA A DIRECCION USD'!C3773-'TARIFA ENTREGA A DIRECCION USD'!D3773)/'TARIFA ENTREGA A DIRECCION USD'!D3773)+1,3)</f>
        <v>0.72499999999999998</v>
      </c>
      <c r="T3773" s="200">
        <f>TRUNC(('TARIFA ENTREGA A DIRECCION USD'!E3773-'TARIFA ENTREGA A DIRECCION USD'!D3773)/'TARIFA ENTREGA A DIRECCION USD'!D3773,3)</f>
        <v>0.26200000000000001</v>
      </c>
      <c r="U3773" s="200">
        <f>TRUNC(('TARIFA ENTREGA A DIRECCION USD'!F3773-'TARIFA ENTREGA A DIRECCION USD'!D3773)/'TARIFA ENTREGA A DIRECCION USD'!D3773,3)</f>
        <v>0.438</v>
      </c>
      <c r="V3773" s="200">
        <f>TRUNC(('TARIFA ENTREGA A DIRECCION USD'!G3773-'TARIFA ENTREGA A DIRECCION USD'!D3773)/'TARIFA ENTREGA A DIRECCION USD'!D3773,3)</f>
        <v>0.97299999999999998</v>
      </c>
      <c r="X3773" s="142">
        <v>16.12</v>
      </c>
      <c r="Y3773" s="190">
        <v>3766</v>
      </c>
      <c r="Z3773" s="200">
        <v>0.55000000000000004</v>
      </c>
      <c r="AA3773" s="200">
        <v>0.13</v>
      </c>
      <c r="AB3773" s="200">
        <v>0.3</v>
      </c>
      <c r="AC3773" s="200">
        <v>0.85</v>
      </c>
      <c r="AL3773"/>
      <c r="AM3773"/>
      <c r="AN3773"/>
      <c r="AO3773"/>
      <c r="AP3773"/>
      <c r="AQ3773"/>
      <c r="AR3773"/>
      <c r="AS3773"/>
      <c r="AT3773"/>
      <c r="AU3773"/>
    </row>
    <row r="3774" spans="17:47" x14ac:dyDescent="0.2">
      <c r="Q3774" s="142">
        <f>TRUNC('TARIFA ENTREGA A DIRECCION USD'!D3775-'TARIFA ENTREGA A DIRECCION USD'!D3774,2)</f>
        <v>0.55000000000000004</v>
      </c>
      <c r="R3774" s="190">
        <v>3767</v>
      </c>
      <c r="S3774" s="200">
        <f>TRUNC((('TARIFA ENTREGA A DIRECCION USD'!C3774-'TARIFA ENTREGA A DIRECCION USD'!D3774)/'TARIFA ENTREGA A DIRECCION USD'!D3774)+1,3)</f>
        <v>0.72499999999999998</v>
      </c>
      <c r="T3774" s="200">
        <f>TRUNC(('TARIFA ENTREGA A DIRECCION USD'!E3774-'TARIFA ENTREGA A DIRECCION USD'!D3774)/'TARIFA ENTREGA A DIRECCION USD'!D3774,3)</f>
        <v>0.26200000000000001</v>
      </c>
      <c r="U3774" s="200">
        <f>TRUNC(('TARIFA ENTREGA A DIRECCION USD'!F3774-'TARIFA ENTREGA A DIRECCION USD'!D3774)/'TARIFA ENTREGA A DIRECCION USD'!D3774,3)</f>
        <v>0.438</v>
      </c>
      <c r="V3774" s="200">
        <f>TRUNC(('TARIFA ENTREGA A DIRECCION USD'!G3774-'TARIFA ENTREGA A DIRECCION USD'!D3774)/'TARIFA ENTREGA A DIRECCION USD'!D3774,3)</f>
        <v>0.97299999999999998</v>
      </c>
      <c r="X3774" s="142">
        <v>16.12</v>
      </c>
      <c r="Y3774" s="190">
        <v>3767</v>
      </c>
      <c r="Z3774" s="200">
        <v>0.55000000000000004</v>
      </c>
      <c r="AA3774" s="200">
        <v>0.13</v>
      </c>
      <c r="AB3774" s="200">
        <v>0.3</v>
      </c>
      <c r="AC3774" s="200">
        <v>0.85</v>
      </c>
      <c r="AL3774"/>
      <c r="AM3774"/>
      <c r="AN3774"/>
      <c r="AO3774"/>
      <c r="AP3774"/>
      <c r="AQ3774"/>
      <c r="AR3774"/>
      <c r="AS3774"/>
      <c r="AT3774"/>
      <c r="AU3774"/>
    </row>
    <row r="3775" spans="17:47" x14ac:dyDescent="0.2">
      <c r="Q3775" s="142">
        <f>TRUNC('TARIFA ENTREGA A DIRECCION USD'!D3776-'TARIFA ENTREGA A DIRECCION USD'!D3775,2)</f>
        <v>0.55000000000000004</v>
      </c>
      <c r="R3775" s="190">
        <v>3768</v>
      </c>
      <c r="S3775" s="200">
        <f>TRUNC((('TARIFA ENTREGA A DIRECCION USD'!C3775-'TARIFA ENTREGA A DIRECCION USD'!D3775)/'TARIFA ENTREGA A DIRECCION USD'!D3775)+1,3)</f>
        <v>0.72499999999999998</v>
      </c>
      <c r="T3775" s="200">
        <f>TRUNC(('TARIFA ENTREGA A DIRECCION USD'!E3775-'TARIFA ENTREGA A DIRECCION USD'!D3775)/'TARIFA ENTREGA A DIRECCION USD'!D3775,3)</f>
        <v>0.26200000000000001</v>
      </c>
      <c r="U3775" s="200">
        <f>TRUNC(('TARIFA ENTREGA A DIRECCION USD'!F3775-'TARIFA ENTREGA A DIRECCION USD'!D3775)/'TARIFA ENTREGA A DIRECCION USD'!D3775,3)</f>
        <v>0.438</v>
      </c>
      <c r="V3775" s="200">
        <f>TRUNC(('TARIFA ENTREGA A DIRECCION USD'!G3775-'TARIFA ENTREGA A DIRECCION USD'!D3775)/'TARIFA ENTREGA A DIRECCION USD'!D3775,3)</f>
        <v>0.97299999999999998</v>
      </c>
      <c r="X3775" s="142">
        <v>16.12</v>
      </c>
      <c r="Y3775" s="190">
        <v>3768</v>
      </c>
      <c r="Z3775" s="200">
        <v>0.55000000000000004</v>
      </c>
      <c r="AA3775" s="200">
        <v>0.13</v>
      </c>
      <c r="AB3775" s="200">
        <v>0.3</v>
      </c>
      <c r="AC3775" s="200">
        <v>0.85</v>
      </c>
      <c r="AL3775"/>
      <c r="AM3775"/>
      <c r="AN3775"/>
      <c r="AO3775"/>
      <c r="AP3775"/>
      <c r="AQ3775"/>
      <c r="AR3775"/>
      <c r="AS3775"/>
      <c r="AT3775"/>
      <c r="AU3775"/>
    </row>
    <row r="3776" spans="17:47" x14ac:dyDescent="0.2">
      <c r="Q3776" s="142">
        <f>TRUNC('TARIFA ENTREGA A DIRECCION USD'!D3777-'TARIFA ENTREGA A DIRECCION USD'!D3776,2)</f>
        <v>0.55000000000000004</v>
      </c>
      <c r="R3776" s="190">
        <v>3769</v>
      </c>
      <c r="S3776" s="200">
        <f>TRUNC((('TARIFA ENTREGA A DIRECCION USD'!C3776-'TARIFA ENTREGA A DIRECCION USD'!D3776)/'TARIFA ENTREGA A DIRECCION USD'!D3776)+1,3)</f>
        <v>0.72499999999999998</v>
      </c>
      <c r="T3776" s="200">
        <f>TRUNC(('TARIFA ENTREGA A DIRECCION USD'!E3776-'TARIFA ENTREGA A DIRECCION USD'!D3776)/'TARIFA ENTREGA A DIRECCION USD'!D3776,3)</f>
        <v>0.26200000000000001</v>
      </c>
      <c r="U3776" s="200">
        <f>TRUNC(('TARIFA ENTREGA A DIRECCION USD'!F3776-'TARIFA ENTREGA A DIRECCION USD'!D3776)/'TARIFA ENTREGA A DIRECCION USD'!D3776,3)</f>
        <v>0.438</v>
      </c>
      <c r="V3776" s="200">
        <f>TRUNC(('TARIFA ENTREGA A DIRECCION USD'!G3776-'TARIFA ENTREGA A DIRECCION USD'!D3776)/'TARIFA ENTREGA A DIRECCION USD'!D3776,3)</f>
        <v>0.97299999999999998</v>
      </c>
      <c r="X3776" s="142">
        <v>16.12</v>
      </c>
      <c r="Y3776" s="190">
        <v>3769</v>
      </c>
      <c r="Z3776" s="200">
        <v>0.55000000000000004</v>
      </c>
      <c r="AA3776" s="200">
        <v>0.13</v>
      </c>
      <c r="AB3776" s="200">
        <v>0.3</v>
      </c>
      <c r="AC3776" s="200">
        <v>0.85</v>
      </c>
      <c r="AL3776"/>
      <c r="AM3776"/>
      <c r="AN3776"/>
      <c r="AO3776"/>
      <c r="AP3776"/>
      <c r="AQ3776"/>
      <c r="AR3776"/>
      <c r="AS3776"/>
      <c r="AT3776"/>
      <c r="AU3776"/>
    </row>
    <row r="3777" spans="17:47" x14ac:dyDescent="0.2">
      <c r="Q3777" s="142">
        <f>TRUNC('TARIFA ENTREGA A DIRECCION USD'!D3778-'TARIFA ENTREGA A DIRECCION USD'!D3777,2)</f>
        <v>0.55000000000000004</v>
      </c>
      <c r="R3777" s="190">
        <v>3770</v>
      </c>
      <c r="S3777" s="200">
        <f>TRUNC((('TARIFA ENTREGA A DIRECCION USD'!C3777-'TARIFA ENTREGA A DIRECCION USD'!D3777)/'TARIFA ENTREGA A DIRECCION USD'!D3777)+1,3)</f>
        <v>0.72499999999999998</v>
      </c>
      <c r="T3777" s="200">
        <f>TRUNC(('TARIFA ENTREGA A DIRECCION USD'!E3777-'TARIFA ENTREGA A DIRECCION USD'!D3777)/'TARIFA ENTREGA A DIRECCION USD'!D3777,3)</f>
        <v>0.26200000000000001</v>
      </c>
      <c r="U3777" s="200">
        <f>TRUNC(('TARIFA ENTREGA A DIRECCION USD'!F3777-'TARIFA ENTREGA A DIRECCION USD'!D3777)/'TARIFA ENTREGA A DIRECCION USD'!D3777,3)</f>
        <v>0.438</v>
      </c>
      <c r="V3777" s="200">
        <f>TRUNC(('TARIFA ENTREGA A DIRECCION USD'!G3777-'TARIFA ENTREGA A DIRECCION USD'!D3777)/'TARIFA ENTREGA A DIRECCION USD'!D3777,3)</f>
        <v>0.97299999999999998</v>
      </c>
      <c r="X3777" s="142">
        <v>16.12</v>
      </c>
      <c r="Y3777" s="190">
        <v>3770</v>
      </c>
      <c r="Z3777" s="200">
        <v>0.55000000000000004</v>
      </c>
      <c r="AA3777" s="200">
        <v>0.13</v>
      </c>
      <c r="AB3777" s="200">
        <v>0.3</v>
      </c>
      <c r="AC3777" s="200">
        <v>0.85</v>
      </c>
      <c r="AL3777"/>
      <c r="AM3777"/>
      <c r="AN3777"/>
      <c r="AO3777"/>
      <c r="AP3777"/>
      <c r="AQ3777"/>
      <c r="AR3777"/>
      <c r="AS3777"/>
      <c r="AT3777"/>
      <c r="AU3777"/>
    </row>
    <row r="3778" spans="17:47" x14ac:dyDescent="0.2">
      <c r="Q3778" s="142">
        <f>TRUNC('TARIFA ENTREGA A DIRECCION USD'!D3779-'TARIFA ENTREGA A DIRECCION USD'!D3778,2)</f>
        <v>0.55000000000000004</v>
      </c>
      <c r="R3778" s="190">
        <v>3771</v>
      </c>
      <c r="S3778" s="200">
        <f>TRUNC((('TARIFA ENTREGA A DIRECCION USD'!C3778-'TARIFA ENTREGA A DIRECCION USD'!D3778)/'TARIFA ENTREGA A DIRECCION USD'!D3778)+1,3)</f>
        <v>0.72499999999999998</v>
      </c>
      <c r="T3778" s="200">
        <f>TRUNC(('TARIFA ENTREGA A DIRECCION USD'!E3778-'TARIFA ENTREGA A DIRECCION USD'!D3778)/'TARIFA ENTREGA A DIRECCION USD'!D3778,3)</f>
        <v>0.26200000000000001</v>
      </c>
      <c r="U3778" s="200">
        <f>TRUNC(('TARIFA ENTREGA A DIRECCION USD'!F3778-'TARIFA ENTREGA A DIRECCION USD'!D3778)/'TARIFA ENTREGA A DIRECCION USD'!D3778,3)</f>
        <v>0.438</v>
      </c>
      <c r="V3778" s="200">
        <f>TRUNC(('TARIFA ENTREGA A DIRECCION USD'!G3778-'TARIFA ENTREGA A DIRECCION USD'!D3778)/'TARIFA ENTREGA A DIRECCION USD'!D3778,3)</f>
        <v>0.97299999999999998</v>
      </c>
      <c r="X3778" s="142">
        <v>16.12</v>
      </c>
      <c r="Y3778" s="190">
        <v>3771</v>
      </c>
      <c r="Z3778" s="200">
        <v>0.55000000000000004</v>
      </c>
      <c r="AA3778" s="200">
        <v>0.13</v>
      </c>
      <c r="AB3778" s="200">
        <v>0.3</v>
      </c>
      <c r="AC3778" s="200">
        <v>0.85</v>
      </c>
      <c r="AL3778"/>
      <c r="AM3778"/>
      <c r="AN3778"/>
      <c r="AO3778"/>
      <c r="AP3778"/>
      <c r="AQ3778"/>
      <c r="AR3778"/>
      <c r="AS3778"/>
      <c r="AT3778"/>
      <c r="AU3778"/>
    </row>
    <row r="3779" spans="17:47" x14ac:dyDescent="0.2">
      <c r="Q3779" s="142">
        <f>TRUNC('TARIFA ENTREGA A DIRECCION USD'!D3780-'TARIFA ENTREGA A DIRECCION USD'!D3779,2)</f>
        <v>0.55000000000000004</v>
      </c>
      <c r="R3779" s="190">
        <v>3772</v>
      </c>
      <c r="S3779" s="200">
        <f>TRUNC((('TARIFA ENTREGA A DIRECCION USD'!C3779-'TARIFA ENTREGA A DIRECCION USD'!D3779)/'TARIFA ENTREGA A DIRECCION USD'!D3779)+1,3)</f>
        <v>0.72499999999999998</v>
      </c>
      <c r="T3779" s="200">
        <f>TRUNC(('TARIFA ENTREGA A DIRECCION USD'!E3779-'TARIFA ENTREGA A DIRECCION USD'!D3779)/'TARIFA ENTREGA A DIRECCION USD'!D3779,3)</f>
        <v>0.26200000000000001</v>
      </c>
      <c r="U3779" s="200">
        <f>TRUNC(('TARIFA ENTREGA A DIRECCION USD'!F3779-'TARIFA ENTREGA A DIRECCION USD'!D3779)/'TARIFA ENTREGA A DIRECCION USD'!D3779,3)</f>
        <v>0.438</v>
      </c>
      <c r="V3779" s="200">
        <f>TRUNC(('TARIFA ENTREGA A DIRECCION USD'!G3779-'TARIFA ENTREGA A DIRECCION USD'!D3779)/'TARIFA ENTREGA A DIRECCION USD'!D3779,3)</f>
        <v>0.97299999999999998</v>
      </c>
      <c r="X3779" s="142">
        <v>16.12</v>
      </c>
      <c r="Y3779" s="190">
        <v>3772</v>
      </c>
      <c r="Z3779" s="200">
        <v>0.55000000000000004</v>
      </c>
      <c r="AA3779" s="200">
        <v>0.13</v>
      </c>
      <c r="AB3779" s="200">
        <v>0.3</v>
      </c>
      <c r="AC3779" s="200">
        <v>0.85</v>
      </c>
      <c r="AL3779"/>
      <c r="AM3779"/>
      <c r="AN3779"/>
      <c r="AO3779"/>
      <c r="AP3779"/>
      <c r="AQ3779"/>
      <c r="AR3779"/>
      <c r="AS3779"/>
      <c r="AT3779"/>
      <c r="AU3779"/>
    </row>
    <row r="3780" spans="17:47" x14ac:dyDescent="0.2">
      <c r="Q3780" s="142">
        <f>TRUNC('TARIFA ENTREGA A DIRECCION USD'!D3781-'TARIFA ENTREGA A DIRECCION USD'!D3780,2)</f>
        <v>0.55000000000000004</v>
      </c>
      <c r="R3780" s="190">
        <v>3773</v>
      </c>
      <c r="S3780" s="200">
        <f>TRUNC((('TARIFA ENTREGA A DIRECCION USD'!C3780-'TARIFA ENTREGA A DIRECCION USD'!D3780)/'TARIFA ENTREGA A DIRECCION USD'!D3780)+1,3)</f>
        <v>0.72499999999999998</v>
      </c>
      <c r="T3780" s="200">
        <f>TRUNC(('TARIFA ENTREGA A DIRECCION USD'!E3780-'TARIFA ENTREGA A DIRECCION USD'!D3780)/'TARIFA ENTREGA A DIRECCION USD'!D3780,3)</f>
        <v>0.26200000000000001</v>
      </c>
      <c r="U3780" s="200">
        <f>TRUNC(('TARIFA ENTREGA A DIRECCION USD'!F3780-'TARIFA ENTREGA A DIRECCION USD'!D3780)/'TARIFA ENTREGA A DIRECCION USD'!D3780,3)</f>
        <v>0.438</v>
      </c>
      <c r="V3780" s="200">
        <f>TRUNC(('TARIFA ENTREGA A DIRECCION USD'!G3780-'TARIFA ENTREGA A DIRECCION USD'!D3780)/'TARIFA ENTREGA A DIRECCION USD'!D3780,3)</f>
        <v>0.97299999999999998</v>
      </c>
      <c r="X3780" s="142">
        <v>16.12</v>
      </c>
      <c r="Y3780" s="190">
        <v>3773</v>
      </c>
      <c r="Z3780" s="200">
        <v>0.55000000000000004</v>
      </c>
      <c r="AA3780" s="200">
        <v>0.13</v>
      </c>
      <c r="AB3780" s="200">
        <v>0.3</v>
      </c>
      <c r="AC3780" s="200">
        <v>0.85</v>
      </c>
      <c r="AL3780"/>
      <c r="AM3780"/>
      <c r="AN3780"/>
      <c r="AO3780"/>
      <c r="AP3780"/>
      <c r="AQ3780"/>
      <c r="AR3780"/>
      <c r="AS3780"/>
      <c r="AT3780"/>
      <c r="AU3780"/>
    </row>
    <row r="3781" spans="17:47" x14ac:dyDescent="0.2">
      <c r="Q3781" s="142">
        <f>TRUNC('TARIFA ENTREGA A DIRECCION USD'!D3782-'TARIFA ENTREGA A DIRECCION USD'!D3781,2)</f>
        <v>0.55000000000000004</v>
      </c>
      <c r="R3781" s="190">
        <v>3774</v>
      </c>
      <c r="S3781" s="200">
        <f>TRUNC((('TARIFA ENTREGA A DIRECCION USD'!C3781-'TARIFA ENTREGA A DIRECCION USD'!D3781)/'TARIFA ENTREGA A DIRECCION USD'!D3781)+1,3)</f>
        <v>0.72499999999999998</v>
      </c>
      <c r="T3781" s="200">
        <f>TRUNC(('TARIFA ENTREGA A DIRECCION USD'!E3781-'TARIFA ENTREGA A DIRECCION USD'!D3781)/'TARIFA ENTREGA A DIRECCION USD'!D3781,3)</f>
        <v>0.26200000000000001</v>
      </c>
      <c r="U3781" s="200">
        <f>TRUNC(('TARIFA ENTREGA A DIRECCION USD'!F3781-'TARIFA ENTREGA A DIRECCION USD'!D3781)/'TARIFA ENTREGA A DIRECCION USD'!D3781,3)</f>
        <v>0.438</v>
      </c>
      <c r="V3781" s="200">
        <f>TRUNC(('TARIFA ENTREGA A DIRECCION USD'!G3781-'TARIFA ENTREGA A DIRECCION USD'!D3781)/'TARIFA ENTREGA A DIRECCION USD'!D3781,3)</f>
        <v>0.97299999999999998</v>
      </c>
      <c r="X3781" s="142">
        <v>16.12</v>
      </c>
      <c r="Y3781" s="190">
        <v>3774</v>
      </c>
      <c r="Z3781" s="200">
        <v>0.55000000000000004</v>
      </c>
      <c r="AA3781" s="200">
        <v>0.13</v>
      </c>
      <c r="AB3781" s="200">
        <v>0.3</v>
      </c>
      <c r="AC3781" s="200">
        <v>0.85</v>
      </c>
      <c r="AL3781"/>
      <c r="AM3781"/>
      <c r="AN3781"/>
      <c r="AO3781"/>
      <c r="AP3781"/>
      <c r="AQ3781"/>
      <c r="AR3781"/>
      <c r="AS3781"/>
      <c r="AT3781"/>
      <c r="AU3781"/>
    </row>
    <row r="3782" spans="17:47" x14ac:dyDescent="0.2">
      <c r="Q3782" s="142">
        <f>TRUNC('TARIFA ENTREGA A DIRECCION USD'!D3783-'TARIFA ENTREGA A DIRECCION USD'!D3782,2)</f>
        <v>0.55000000000000004</v>
      </c>
      <c r="R3782" s="190">
        <v>3775</v>
      </c>
      <c r="S3782" s="200">
        <f>TRUNC((('TARIFA ENTREGA A DIRECCION USD'!C3782-'TARIFA ENTREGA A DIRECCION USD'!D3782)/'TARIFA ENTREGA A DIRECCION USD'!D3782)+1,3)</f>
        <v>0.72499999999999998</v>
      </c>
      <c r="T3782" s="200">
        <f>TRUNC(('TARIFA ENTREGA A DIRECCION USD'!E3782-'TARIFA ENTREGA A DIRECCION USD'!D3782)/'TARIFA ENTREGA A DIRECCION USD'!D3782,3)</f>
        <v>0.26200000000000001</v>
      </c>
      <c r="U3782" s="200">
        <f>TRUNC(('TARIFA ENTREGA A DIRECCION USD'!F3782-'TARIFA ENTREGA A DIRECCION USD'!D3782)/'TARIFA ENTREGA A DIRECCION USD'!D3782,3)</f>
        <v>0.438</v>
      </c>
      <c r="V3782" s="200">
        <f>TRUNC(('TARIFA ENTREGA A DIRECCION USD'!G3782-'TARIFA ENTREGA A DIRECCION USD'!D3782)/'TARIFA ENTREGA A DIRECCION USD'!D3782,3)</f>
        <v>0.97299999999999998</v>
      </c>
      <c r="X3782" s="142">
        <v>16.12</v>
      </c>
      <c r="Y3782" s="190">
        <v>3775</v>
      </c>
      <c r="Z3782" s="200">
        <v>0.55000000000000004</v>
      </c>
      <c r="AA3782" s="200">
        <v>0.13</v>
      </c>
      <c r="AB3782" s="200">
        <v>0.3</v>
      </c>
      <c r="AC3782" s="200">
        <v>0.85</v>
      </c>
      <c r="AL3782"/>
      <c r="AM3782"/>
      <c r="AN3782"/>
      <c r="AO3782"/>
      <c r="AP3782"/>
      <c r="AQ3782"/>
      <c r="AR3782"/>
      <c r="AS3782"/>
      <c r="AT3782"/>
      <c r="AU3782"/>
    </row>
    <row r="3783" spans="17:47" x14ac:dyDescent="0.2">
      <c r="Q3783" s="142">
        <f>TRUNC('TARIFA ENTREGA A DIRECCION USD'!D3784-'TARIFA ENTREGA A DIRECCION USD'!D3783,2)</f>
        <v>0.55000000000000004</v>
      </c>
      <c r="R3783" s="190">
        <v>3776</v>
      </c>
      <c r="S3783" s="200">
        <f>TRUNC((('TARIFA ENTREGA A DIRECCION USD'!C3783-'TARIFA ENTREGA A DIRECCION USD'!D3783)/'TARIFA ENTREGA A DIRECCION USD'!D3783)+1,3)</f>
        <v>0.72499999999999998</v>
      </c>
      <c r="T3783" s="200">
        <f>TRUNC(('TARIFA ENTREGA A DIRECCION USD'!E3783-'TARIFA ENTREGA A DIRECCION USD'!D3783)/'TARIFA ENTREGA A DIRECCION USD'!D3783,3)</f>
        <v>0.26200000000000001</v>
      </c>
      <c r="U3783" s="200">
        <f>TRUNC(('TARIFA ENTREGA A DIRECCION USD'!F3783-'TARIFA ENTREGA A DIRECCION USD'!D3783)/'TARIFA ENTREGA A DIRECCION USD'!D3783,3)</f>
        <v>0.438</v>
      </c>
      <c r="V3783" s="200">
        <f>TRUNC(('TARIFA ENTREGA A DIRECCION USD'!G3783-'TARIFA ENTREGA A DIRECCION USD'!D3783)/'TARIFA ENTREGA A DIRECCION USD'!D3783,3)</f>
        <v>0.97299999999999998</v>
      </c>
      <c r="X3783" s="142">
        <v>16.12</v>
      </c>
      <c r="Y3783" s="190">
        <v>3776</v>
      </c>
      <c r="Z3783" s="200">
        <v>0.55000000000000004</v>
      </c>
      <c r="AA3783" s="200">
        <v>0.13</v>
      </c>
      <c r="AB3783" s="200">
        <v>0.3</v>
      </c>
      <c r="AC3783" s="200">
        <v>0.85</v>
      </c>
      <c r="AL3783"/>
      <c r="AM3783"/>
      <c r="AN3783"/>
      <c r="AO3783"/>
      <c r="AP3783"/>
      <c r="AQ3783"/>
      <c r="AR3783"/>
      <c r="AS3783"/>
      <c r="AT3783"/>
      <c r="AU3783"/>
    </row>
    <row r="3784" spans="17:47" x14ac:dyDescent="0.2">
      <c r="Q3784" s="142">
        <f>TRUNC('TARIFA ENTREGA A DIRECCION USD'!D3785-'TARIFA ENTREGA A DIRECCION USD'!D3784,2)</f>
        <v>0.55000000000000004</v>
      </c>
      <c r="R3784" s="190">
        <v>3777</v>
      </c>
      <c r="S3784" s="200">
        <f>TRUNC((('TARIFA ENTREGA A DIRECCION USD'!C3784-'TARIFA ENTREGA A DIRECCION USD'!D3784)/'TARIFA ENTREGA A DIRECCION USD'!D3784)+1,3)</f>
        <v>0.72499999999999998</v>
      </c>
      <c r="T3784" s="200">
        <f>TRUNC(('TARIFA ENTREGA A DIRECCION USD'!E3784-'TARIFA ENTREGA A DIRECCION USD'!D3784)/'TARIFA ENTREGA A DIRECCION USD'!D3784,3)</f>
        <v>0.26200000000000001</v>
      </c>
      <c r="U3784" s="200">
        <f>TRUNC(('TARIFA ENTREGA A DIRECCION USD'!F3784-'TARIFA ENTREGA A DIRECCION USD'!D3784)/'TARIFA ENTREGA A DIRECCION USD'!D3784,3)</f>
        <v>0.438</v>
      </c>
      <c r="V3784" s="200">
        <f>TRUNC(('TARIFA ENTREGA A DIRECCION USD'!G3784-'TARIFA ENTREGA A DIRECCION USD'!D3784)/'TARIFA ENTREGA A DIRECCION USD'!D3784,3)</f>
        <v>0.97299999999999998</v>
      </c>
      <c r="X3784" s="142">
        <v>16.12</v>
      </c>
      <c r="Y3784" s="190">
        <v>3777</v>
      </c>
      <c r="Z3784" s="200">
        <v>0.55000000000000004</v>
      </c>
      <c r="AA3784" s="200">
        <v>0.13</v>
      </c>
      <c r="AB3784" s="200">
        <v>0.3</v>
      </c>
      <c r="AC3784" s="200">
        <v>0.85</v>
      </c>
      <c r="AL3784"/>
      <c r="AM3784"/>
      <c r="AN3784"/>
      <c r="AO3784"/>
      <c r="AP3784"/>
      <c r="AQ3784"/>
      <c r="AR3784"/>
      <c r="AS3784"/>
      <c r="AT3784"/>
      <c r="AU3784"/>
    </row>
    <row r="3785" spans="17:47" x14ac:dyDescent="0.2">
      <c r="Q3785" s="142">
        <f>TRUNC('TARIFA ENTREGA A DIRECCION USD'!D3786-'TARIFA ENTREGA A DIRECCION USD'!D3785,2)</f>
        <v>0.55000000000000004</v>
      </c>
      <c r="R3785" s="190">
        <v>3778</v>
      </c>
      <c r="S3785" s="200">
        <f>TRUNC((('TARIFA ENTREGA A DIRECCION USD'!C3785-'TARIFA ENTREGA A DIRECCION USD'!D3785)/'TARIFA ENTREGA A DIRECCION USD'!D3785)+1,3)</f>
        <v>0.72499999999999998</v>
      </c>
      <c r="T3785" s="200">
        <f>TRUNC(('TARIFA ENTREGA A DIRECCION USD'!E3785-'TARIFA ENTREGA A DIRECCION USD'!D3785)/'TARIFA ENTREGA A DIRECCION USD'!D3785,3)</f>
        <v>0.26200000000000001</v>
      </c>
      <c r="U3785" s="200">
        <f>TRUNC(('TARIFA ENTREGA A DIRECCION USD'!F3785-'TARIFA ENTREGA A DIRECCION USD'!D3785)/'TARIFA ENTREGA A DIRECCION USD'!D3785,3)</f>
        <v>0.438</v>
      </c>
      <c r="V3785" s="200">
        <f>TRUNC(('TARIFA ENTREGA A DIRECCION USD'!G3785-'TARIFA ENTREGA A DIRECCION USD'!D3785)/'TARIFA ENTREGA A DIRECCION USD'!D3785,3)</f>
        <v>0.97299999999999998</v>
      </c>
      <c r="X3785" s="142">
        <v>16.12</v>
      </c>
      <c r="Y3785" s="190">
        <v>3778</v>
      </c>
      <c r="Z3785" s="200">
        <v>0.55000000000000004</v>
      </c>
      <c r="AA3785" s="200">
        <v>0.13</v>
      </c>
      <c r="AB3785" s="200">
        <v>0.3</v>
      </c>
      <c r="AC3785" s="200">
        <v>0.85</v>
      </c>
      <c r="AL3785"/>
      <c r="AM3785"/>
      <c r="AN3785"/>
      <c r="AO3785"/>
      <c r="AP3785"/>
      <c r="AQ3785"/>
      <c r="AR3785"/>
      <c r="AS3785"/>
      <c r="AT3785"/>
      <c r="AU3785"/>
    </row>
    <row r="3786" spans="17:47" x14ac:dyDescent="0.2">
      <c r="Q3786" s="142">
        <f>TRUNC('TARIFA ENTREGA A DIRECCION USD'!D3787-'TARIFA ENTREGA A DIRECCION USD'!D3786,2)</f>
        <v>0.55000000000000004</v>
      </c>
      <c r="R3786" s="190">
        <v>3779</v>
      </c>
      <c r="S3786" s="200">
        <f>TRUNC((('TARIFA ENTREGA A DIRECCION USD'!C3786-'TARIFA ENTREGA A DIRECCION USD'!D3786)/'TARIFA ENTREGA A DIRECCION USD'!D3786)+1,3)</f>
        <v>0.72499999999999998</v>
      </c>
      <c r="T3786" s="200">
        <f>TRUNC(('TARIFA ENTREGA A DIRECCION USD'!E3786-'TARIFA ENTREGA A DIRECCION USD'!D3786)/'TARIFA ENTREGA A DIRECCION USD'!D3786,3)</f>
        <v>0.26200000000000001</v>
      </c>
      <c r="U3786" s="200">
        <f>TRUNC(('TARIFA ENTREGA A DIRECCION USD'!F3786-'TARIFA ENTREGA A DIRECCION USD'!D3786)/'TARIFA ENTREGA A DIRECCION USD'!D3786,3)</f>
        <v>0.438</v>
      </c>
      <c r="V3786" s="200">
        <f>TRUNC(('TARIFA ENTREGA A DIRECCION USD'!G3786-'TARIFA ENTREGA A DIRECCION USD'!D3786)/'TARIFA ENTREGA A DIRECCION USD'!D3786,3)</f>
        <v>0.97299999999999998</v>
      </c>
      <c r="X3786" s="142">
        <v>16.12</v>
      </c>
      <c r="Y3786" s="190">
        <v>3779</v>
      </c>
      <c r="Z3786" s="200">
        <v>0.55000000000000004</v>
      </c>
      <c r="AA3786" s="200">
        <v>0.13</v>
      </c>
      <c r="AB3786" s="200">
        <v>0.3</v>
      </c>
      <c r="AC3786" s="200">
        <v>0.85</v>
      </c>
      <c r="AL3786"/>
      <c r="AM3786"/>
      <c r="AN3786"/>
      <c r="AO3786"/>
      <c r="AP3786"/>
      <c r="AQ3786"/>
      <c r="AR3786"/>
      <c r="AS3786"/>
      <c r="AT3786"/>
      <c r="AU3786"/>
    </row>
    <row r="3787" spans="17:47" x14ac:dyDescent="0.2">
      <c r="Q3787" s="142">
        <f>TRUNC('TARIFA ENTREGA A DIRECCION USD'!D3788-'TARIFA ENTREGA A DIRECCION USD'!D3787,2)</f>
        <v>0.55000000000000004</v>
      </c>
      <c r="R3787" s="190">
        <v>3780</v>
      </c>
      <c r="S3787" s="200">
        <f>TRUNC((('TARIFA ENTREGA A DIRECCION USD'!C3787-'TARIFA ENTREGA A DIRECCION USD'!D3787)/'TARIFA ENTREGA A DIRECCION USD'!D3787)+1,3)</f>
        <v>0.72499999999999998</v>
      </c>
      <c r="T3787" s="200">
        <f>TRUNC(('TARIFA ENTREGA A DIRECCION USD'!E3787-'TARIFA ENTREGA A DIRECCION USD'!D3787)/'TARIFA ENTREGA A DIRECCION USD'!D3787,3)</f>
        <v>0.26200000000000001</v>
      </c>
      <c r="U3787" s="200">
        <f>TRUNC(('TARIFA ENTREGA A DIRECCION USD'!F3787-'TARIFA ENTREGA A DIRECCION USD'!D3787)/'TARIFA ENTREGA A DIRECCION USD'!D3787,3)</f>
        <v>0.438</v>
      </c>
      <c r="V3787" s="200">
        <f>TRUNC(('TARIFA ENTREGA A DIRECCION USD'!G3787-'TARIFA ENTREGA A DIRECCION USD'!D3787)/'TARIFA ENTREGA A DIRECCION USD'!D3787,3)</f>
        <v>0.97299999999999998</v>
      </c>
      <c r="X3787" s="142">
        <v>16.12</v>
      </c>
      <c r="Y3787" s="190">
        <v>3780</v>
      </c>
      <c r="Z3787" s="200">
        <v>0.55000000000000004</v>
      </c>
      <c r="AA3787" s="200">
        <v>0.13</v>
      </c>
      <c r="AB3787" s="200">
        <v>0.3</v>
      </c>
      <c r="AC3787" s="200">
        <v>0.85</v>
      </c>
      <c r="AL3787"/>
      <c r="AM3787"/>
      <c r="AN3787"/>
      <c r="AO3787"/>
      <c r="AP3787"/>
      <c r="AQ3787"/>
      <c r="AR3787"/>
      <c r="AS3787"/>
      <c r="AT3787"/>
      <c r="AU3787"/>
    </row>
    <row r="3788" spans="17:47" x14ac:dyDescent="0.2">
      <c r="Q3788" s="142">
        <f>TRUNC('TARIFA ENTREGA A DIRECCION USD'!D3789-'TARIFA ENTREGA A DIRECCION USD'!D3788,2)</f>
        <v>0.55000000000000004</v>
      </c>
      <c r="R3788" s="190">
        <v>3781</v>
      </c>
      <c r="S3788" s="200">
        <f>TRUNC((('TARIFA ENTREGA A DIRECCION USD'!C3788-'TARIFA ENTREGA A DIRECCION USD'!D3788)/'TARIFA ENTREGA A DIRECCION USD'!D3788)+1,3)</f>
        <v>0.72499999999999998</v>
      </c>
      <c r="T3788" s="200">
        <f>TRUNC(('TARIFA ENTREGA A DIRECCION USD'!E3788-'TARIFA ENTREGA A DIRECCION USD'!D3788)/'TARIFA ENTREGA A DIRECCION USD'!D3788,3)</f>
        <v>0.26200000000000001</v>
      </c>
      <c r="U3788" s="200">
        <f>TRUNC(('TARIFA ENTREGA A DIRECCION USD'!F3788-'TARIFA ENTREGA A DIRECCION USD'!D3788)/'TARIFA ENTREGA A DIRECCION USD'!D3788,3)</f>
        <v>0.438</v>
      </c>
      <c r="V3788" s="200">
        <f>TRUNC(('TARIFA ENTREGA A DIRECCION USD'!G3788-'TARIFA ENTREGA A DIRECCION USD'!D3788)/'TARIFA ENTREGA A DIRECCION USD'!D3788,3)</f>
        <v>0.97299999999999998</v>
      </c>
      <c r="X3788" s="142">
        <v>16.12</v>
      </c>
      <c r="Y3788" s="190">
        <v>3781</v>
      </c>
      <c r="Z3788" s="200">
        <v>0.55000000000000004</v>
      </c>
      <c r="AA3788" s="200">
        <v>0.13</v>
      </c>
      <c r="AB3788" s="200">
        <v>0.3</v>
      </c>
      <c r="AC3788" s="200">
        <v>0.85</v>
      </c>
      <c r="AL3788"/>
      <c r="AM3788"/>
      <c r="AN3788"/>
      <c r="AO3788"/>
      <c r="AP3788"/>
      <c r="AQ3788"/>
      <c r="AR3788"/>
      <c r="AS3788"/>
      <c r="AT3788"/>
      <c r="AU3788"/>
    </row>
    <row r="3789" spans="17:47" x14ac:dyDescent="0.2">
      <c r="Q3789" s="142">
        <f>TRUNC('TARIFA ENTREGA A DIRECCION USD'!D3790-'TARIFA ENTREGA A DIRECCION USD'!D3789,2)</f>
        <v>0.55000000000000004</v>
      </c>
      <c r="R3789" s="190">
        <v>3782</v>
      </c>
      <c r="S3789" s="200">
        <f>TRUNC((('TARIFA ENTREGA A DIRECCION USD'!C3789-'TARIFA ENTREGA A DIRECCION USD'!D3789)/'TARIFA ENTREGA A DIRECCION USD'!D3789)+1,3)</f>
        <v>0.72499999999999998</v>
      </c>
      <c r="T3789" s="200">
        <f>TRUNC(('TARIFA ENTREGA A DIRECCION USD'!E3789-'TARIFA ENTREGA A DIRECCION USD'!D3789)/'TARIFA ENTREGA A DIRECCION USD'!D3789,3)</f>
        <v>0.26200000000000001</v>
      </c>
      <c r="U3789" s="200">
        <f>TRUNC(('TARIFA ENTREGA A DIRECCION USD'!F3789-'TARIFA ENTREGA A DIRECCION USD'!D3789)/'TARIFA ENTREGA A DIRECCION USD'!D3789,3)</f>
        <v>0.438</v>
      </c>
      <c r="V3789" s="200">
        <f>TRUNC(('TARIFA ENTREGA A DIRECCION USD'!G3789-'TARIFA ENTREGA A DIRECCION USD'!D3789)/'TARIFA ENTREGA A DIRECCION USD'!D3789,3)</f>
        <v>0.97299999999999998</v>
      </c>
      <c r="X3789" s="142">
        <v>16.12</v>
      </c>
      <c r="Y3789" s="190">
        <v>3782</v>
      </c>
      <c r="Z3789" s="200">
        <v>0.55000000000000004</v>
      </c>
      <c r="AA3789" s="200">
        <v>0.13</v>
      </c>
      <c r="AB3789" s="200">
        <v>0.3</v>
      </c>
      <c r="AC3789" s="200">
        <v>0.85</v>
      </c>
      <c r="AL3789"/>
      <c r="AM3789"/>
      <c r="AN3789"/>
      <c r="AO3789"/>
      <c r="AP3789"/>
      <c r="AQ3789"/>
      <c r="AR3789"/>
      <c r="AS3789"/>
      <c r="AT3789"/>
      <c r="AU3789"/>
    </row>
    <row r="3790" spans="17:47" x14ac:dyDescent="0.2">
      <c r="Q3790" s="142">
        <f>TRUNC('TARIFA ENTREGA A DIRECCION USD'!D3791-'TARIFA ENTREGA A DIRECCION USD'!D3790,2)</f>
        <v>0.55000000000000004</v>
      </c>
      <c r="R3790" s="190">
        <v>3783</v>
      </c>
      <c r="S3790" s="200">
        <f>TRUNC((('TARIFA ENTREGA A DIRECCION USD'!C3790-'TARIFA ENTREGA A DIRECCION USD'!D3790)/'TARIFA ENTREGA A DIRECCION USD'!D3790)+1,3)</f>
        <v>0.72499999999999998</v>
      </c>
      <c r="T3790" s="200">
        <f>TRUNC(('TARIFA ENTREGA A DIRECCION USD'!E3790-'TARIFA ENTREGA A DIRECCION USD'!D3790)/'TARIFA ENTREGA A DIRECCION USD'!D3790,3)</f>
        <v>0.26200000000000001</v>
      </c>
      <c r="U3790" s="200">
        <f>TRUNC(('TARIFA ENTREGA A DIRECCION USD'!F3790-'TARIFA ENTREGA A DIRECCION USD'!D3790)/'TARIFA ENTREGA A DIRECCION USD'!D3790,3)</f>
        <v>0.438</v>
      </c>
      <c r="V3790" s="200">
        <f>TRUNC(('TARIFA ENTREGA A DIRECCION USD'!G3790-'TARIFA ENTREGA A DIRECCION USD'!D3790)/'TARIFA ENTREGA A DIRECCION USD'!D3790,3)</f>
        <v>0.97299999999999998</v>
      </c>
      <c r="X3790" s="142">
        <v>16.12</v>
      </c>
      <c r="Y3790" s="190">
        <v>3783</v>
      </c>
      <c r="Z3790" s="200">
        <v>0.55000000000000004</v>
      </c>
      <c r="AA3790" s="200">
        <v>0.13</v>
      </c>
      <c r="AB3790" s="200">
        <v>0.3</v>
      </c>
      <c r="AC3790" s="200">
        <v>0.85</v>
      </c>
      <c r="AL3790"/>
      <c r="AM3790"/>
      <c r="AN3790"/>
      <c r="AO3790"/>
      <c r="AP3790"/>
      <c r="AQ3790"/>
      <c r="AR3790"/>
      <c r="AS3790"/>
      <c r="AT3790"/>
      <c r="AU3790"/>
    </row>
    <row r="3791" spans="17:47" x14ac:dyDescent="0.2">
      <c r="Q3791" s="142">
        <f>TRUNC('TARIFA ENTREGA A DIRECCION USD'!D3792-'TARIFA ENTREGA A DIRECCION USD'!D3791,2)</f>
        <v>0.55000000000000004</v>
      </c>
      <c r="R3791" s="190">
        <v>3784</v>
      </c>
      <c r="S3791" s="200">
        <f>TRUNC((('TARIFA ENTREGA A DIRECCION USD'!C3791-'TARIFA ENTREGA A DIRECCION USD'!D3791)/'TARIFA ENTREGA A DIRECCION USD'!D3791)+1,3)</f>
        <v>0.72499999999999998</v>
      </c>
      <c r="T3791" s="200">
        <f>TRUNC(('TARIFA ENTREGA A DIRECCION USD'!E3791-'TARIFA ENTREGA A DIRECCION USD'!D3791)/'TARIFA ENTREGA A DIRECCION USD'!D3791,3)</f>
        <v>0.26200000000000001</v>
      </c>
      <c r="U3791" s="200">
        <f>TRUNC(('TARIFA ENTREGA A DIRECCION USD'!F3791-'TARIFA ENTREGA A DIRECCION USD'!D3791)/'TARIFA ENTREGA A DIRECCION USD'!D3791,3)</f>
        <v>0.438</v>
      </c>
      <c r="V3791" s="200">
        <f>TRUNC(('TARIFA ENTREGA A DIRECCION USD'!G3791-'TARIFA ENTREGA A DIRECCION USD'!D3791)/'TARIFA ENTREGA A DIRECCION USD'!D3791,3)</f>
        <v>0.97299999999999998</v>
      </c>
      <c r="X3791" s="142">
        <v>16.12</v>
      </c>
      <c r="Y3791" s="190">
        <v>3784</v>
      </c>
      <c r="Z3791" s="200">
        <v>0.55000000000000004</v>
      </c>
      <c r="AA3791" s="200">
        <v>0.13</v>
      </c>
      <c r="AB3791" s="200">
        <v>0.3</v>
      </c>
      <c r="AC3791" s="200">
        <v>0.85</v>
      </c>
      <c r="AL3791"/>
      <c r="AM3791"/>
      <c r="AN3791"/>
      <c r="AO3791"/>
      <c r="AP3791"/>
      <c r="AQ3791"/>
      <c r="AR3791"/>
      <c r="AS3791"/>
      <c r="AT3791"/>
      <c r="AU3791"/>
    </row>
    <row r="3792" spans="17:47" x14ac:dyDescent="0.2">
      <c r="Q3792" s="142">
        <f>TRUNC('TARIFA ENTREGA A DIRECCION USD'!D3793-'TARIFA ENTREGA A DIRECCION USD'!D3792,2)</f>
        <v>0.55000000000000004</v>
      </c>
      <c r="R3792" s="190">
        <v>3785</v>
      </c>
      <c r="S3792" s="200">
        <f>TRUNC((('TARIFA ENTREGA A DIRECCION USD'!C3792-'TARIFA ENTREGA A DIRECCION USD'!D3792)/'TARIFA ENTREGA A DIRECCION USD'!D3792)+1,3)</f>
        <v>0.72499999999999998</v>
      </c>
      <c r="T3792" s="200">
        <f>TRUNC(('TARIFA ENTREGA A DIRECCION USD'!E3792-'TARIFA ENTREGA A DIRECCION USD'!D3792)/'TARIFA ENTREGA A DIRECCION USD'!D3792,3)</f>
        <v>0.26200000000000001</v>
      </c>
      <c r="U3792" s="200">
        <f>TRUNC(('TARIFA ENTREGA A DIRECCION USD'!F3792-'TARIFA ENTREGA A DIRECCION USD'!D3792)/'TARIFA ENTREGA A DIRECCION USD'!D3792,3)</f>
        <v>0.438</v>
      </c>
      <c r="V3792" s="200">
        <f>TRUNC(('TARIFA ENTREGA A DIRECCION USD'!G3792-'TARIFA ENTREGA A DIRECCION USD'!D3792)/'TARIFA ENTREGA A DIRECCION USD'!D3792,3)</f>
        <v>0.97299999999999998</v>
      </c>
      <c r="X3792" s="142">
        <v>16.12</v>
      </c>
      <c r="Y3792" s="190">
        <v>3785</v>
      </c>
      <c r="Z3792" s="200">
        <v>0.55000000000000004</v>
      </c>
      <c r="AA3792" s="200">
        <v>0.13</v>
      </c>
      <c r="AB3792" s="200">
        <v>0.3</v>
      </c>
      <c r="AC3792" s="200">
        <v>0.85</v>
      </c>
      <c r="AL3792"/>
      <c r="AM3792"/>
      <c r="AN3792"/>
      <c r="AO3792"/>
      <c r="AP3792"/>
      <c r="AQ3792"/>
      <c r="AR3792"/>
      <c r="AS3792"/>
      <c r="AT3792"/>
      <c r="AU3792"/>
    </row>
    <row r="3793" spans="17:47" x14ac:dyDescent="0.2">
      <c r="Q3793" s="142">
        <f>TRUNC('TARIFA ENTREGA A DIRECCION USD'!D3794-'TARIFA ENTREGA A DIRECCION USD'!D3793,2)</f>
        <v>0.55000000000000004</v>
      </c>
      <c r="R3793" s="190">
        <v>3786</v>
      </c>
      <c r="S3793" s="200">
        <f>TRUNC((('TARIFA ENTREGA A DIRECCION USD'!C3793-'TARIFA ENTREGA A DIRECCION USD'!D3793)/'TARIFA ENTREGA A DIRECCION USD'!D3793)+1,3)</f>
        <v>0.72499999999999998</v>
      </c>
      <c r="T3793" s="200">
        <f>TRUNC(('TARIFA ENTREGA A DIRECCION USD'!E3793-'TARIFA ENTREGA A DIRECCION USD'!D3793)/'TARIFA ENTREGA A DIRECCION USD'!D3793,3)</f>
        <v>0.26200000000000001</v>
      </c>
      <c r="U3793" s="200">
        <f>TRUNC(('TARIFA ENTREGA A DIRECCION USD'!F3793-'TARIFA ENTREGA A DIRECCION USD'!D3793)/'TARIFA ENTREGA A DIRECCION USD'!D3793,3)</f>
        <v>0.438</v>
      </c>
      <c r="V3793" s="200">
        <f>TRUNC(('TARIFA ENTREGA A DIRECCION USD'!G3793-'TARIFA ENTREGA A DIRECCION USD'!D3793)/'TARIFA ENTREGA A DIRECCION USD'!D3793,3)</f>
        <v>0.97299999999999998</v>
      </c>
      <c r="X3793" s="142">
        <v>16.12</v>
      </c>
      <c r="Y3793" s="190">
        <v>3786</v>
      </c>
      <c r="Z3793" s="200">
        <v>0.55000000000000004</v>
      </c>
      <c r="AA3793" s="200">
        <v>0.13</v>
      </c>
      <c r="AB3793" s="200">
        <v>0.3</v>
      </c>
      <c r="AC3793" s="200">
        <v>0.85</v>
      </c>
      <c r="AL3793"/>
      <c r="AM3793"/>
      <c r="AN3793"/>
      <c r="AO3793"/>
      <c r="AP3793"/>
      <c r="AQ3793"/>
      <c r="AR3793"/>
      <c r="AS3793"/>
      <c r="AT3793"/>
      <c r="AU3793"/>
    </row>
    <row r="3794" spans="17:47" x14ac:dyDescent="0.2">
      <c r="Q3794" s="142">
        <f>TRUNC('TARIFA ENTREGA A DIRECCION USD'!D3795-'TARIFA ENTREGA A DIRECCION USD'!D3794,2)</f>
        <v>0.55000000000000004</v>
      </c>
      <c r="R3794" s="190">
        <v>3787</v>
      </c>
      <c r="S3794" s="200">
        <f>TRUNC((('TARIFA ENTREGA A DIRECCION USD'!C3794-'TARIFA ENTREGA A DIRECCION USD'!D3794)/'TARIFA ENTREGA A DIRECCION USD'!D3794)+1,3)</f>
        <v>0.72499999999999998</v>
      </c>
      <c r="T3794" s="200">
        <f>TRUNC(('TARIFA ENTREGA A DIRECCION USD'!E3794-'TARIFA ENTREGA A DIRECCION USD'!D3794)/'TARIFA ENTREGA A DIRECCION USD'!D3794,3)</f>
        <v>0.26200000000000001</v>
      </c>
      <c r="U3794" s="200">
        <f>TRUNC(('TARIFA ENTREGA A DIRECCION USD'!F3794-'TARIFA ENTREGA A DIRECCION USD'!D3794)/'TARIFA ENTREGA A DIRECCION USD'!D3794,3)</f>
        <v>0.438</v>
      </c>
      <c r="V3794" s="200">
        <f>TRUNC(('TARIFA ENTREGA A DIRECCION USD'!G3794-'TARIFA ENTREGA A DIRECCION USD'!D3794)/'TARIFA ENTREGA A DIRECCION USD'!D3794,3)</f>
        <v>0.97299999999999998</v>
      </c>
      <c r="X3794" s="142">
        <v>16.12</v>
      </c>
      <c r="Y3794" s="190">
        <v>3787</v>
      </c>
      <c r="Z3794" s="200">
        <v>0.55000000000000004</v>
      </c>
      <c r="AA3794" s="200">
        <v>0.13</v>
      </c>
      <c r="AB3794" s="200">
        <v>0.3</v>
      </c>
      <c r="AC3794" s="200">
        <v>0.85</v>
      </c>
      <c r="AL3794"/>
      <c r="AM3794"/>
      <c r="AN3794"/>
      <c r="AO3794"/>
      <c r="AP3794"/>
      <c r="AQ3794"/>
      <c r="AR3794"/>
      <c r="AS3794"/>
      <c r="AT3794"/>
      <c r="AU3794"/>
    </row>
    <row r="3795" spans="17:47" x14ac:dyDescent="0.2">
      <c r="Q3795" s="142">
        <f>TRUNC('TARIFA ENTREGA A DIRECCION USD'!D3796-'TARIFA ENTREGA A DIRECCION USD'!D3795,2)</f>
        <v>0.55000000000000004</v>
      </c>
      <c r="R3795" s="190">
        <v>3788</v>
      </c>
      <c r="S3795" s="200">
        <f>TRUNC((('TARIFA ENTREGA A DIRECCION USD'!C3795-'TARIFA ENTREGA A DIRECCION USD'!D3795)/'TARIFA ENTREGA A DIRECCION USD'!D3795)+1,3)</f>
        <v>0.72499999999999998</v>
      </c>
      <c r="T3795" s="200">
        <f>TRUNC(('TARIFA ENTREGA A DIRECCION USD'!E3795-'TARIFA ENTREGA A DIRECCION USD'!D3795)/'TARIFA ENTREGA A DIRECCION USD'!D3795,3)</f>
        <v>0.26200000000000001</v>
      </c>
      <c r="U3795" s="200">
        <f>TRUNC(('TARIFA ENTREGA A DIRECCION USD'!F3795-'TARIFA ENTREGA A DIRECCION USD'!D3795)/'TARIFA ENTREGA A DIRECCION USD'!D3795,3)</f>
        <v>0.438</v>
      </c>
      <c r="V3795" s="200">
        <f>TRUNC(('TARIFA ENTREGA A DIRECCION USD'!G3795-'TARIFA ENTREGA A DIRECCION USD'!D3795)/'TARIFA ENTREGA A DIRECCION USD'!D3795,3)</f>
        <v>0.97299999999999998</v>
      </c>
      <c r="X3795" s="142">
        <v>16.12</v>
      </c>
      <c r="Y3795" s="190">
        <v>3788</v>
      </c>
      <c r="Z3795" s="200">
        <v>0.55000000000000004</v>
      </c>
      <c r="AA3795" s="200">
        <v>0.13</v>
      </c>
      <c r="AB3795" s="200">
        <v>0.3</v>
      </c>
      <c r="AC3795" s="200">
        <v>0.85</v>
      </c>
      <c r="AL3795"/>
      <c r="AM3795"/>
      <c r="AN3795"/>
      <c r="AO3795"/>
      <c r="AP3795"/>
      <c r="AQ3795"/>
      <c r="AR3795"/>
      <c r="AS3795"/>
      <c r="AT3795"/>
      <c r="AU3795"/>
    </row>
    <row r="3796" spans="17:47" x14ac:dyDescent="0.2">
      <c r="Q3796" s="142">
        <f>TRUNC('TARIFA ENTREGA A DIRECCION USD'!D3797-'TARIFA ENTREGA A DIRECCION USD'!D3796,2)</f>
        <v>0.55000000000000004</v>
      </c>
      <c r="R3796" s="190">
        <v>3789</v>
      </c>
      <c r="S3796" s="200">
        <f>TRUNC((('TARIFA ENTREGA A DIRECCION USD'!C3796-'TARIFA ENTREGA A DIRECCION USD'!D3796)/'TARIFA ENTREGA A DIRECCION USD'!D3796)+1,3)</f>
        <v>0.72499999999999998</v>
      </c>
      <c r="T3796" s="200">
        <f>TRUNC(('TARIFA ENTREGA A DIRECCION USD'!E3796-'TARIFA ENTREGA A DIRECCION USD'!D3796)/'TARIFA ENTREGA A DIRECCION USD'!D3796,3)</f>
        <v>0.26200000000000001</v>
      </c>
      <c r="U3796" s="200">
        <f>TRUNC(('TARIFA ENTREGA A DIRECCION USD'!F3796-'TARIFA ENTREGA A DIRECCION USD'!D3796)/'TARIFA ENTREGA A DIRECCION USD'!D3796,3)</f>
        <v>0.438</v>
      </c>
      <c r="V3796" s="200">
        <f>TRUNC(('TARIFA ENTREGA A DIRECCION USD'!G3796-'TARIFA ENTREGA A DIRECCION USD'!D3796)/'TARIFA ENTREGA A DIRECCION USD'!D3796,3)</f>
        <v>0.97299999999999998</v>
      </c>
      <c r="X3796" s="142">
        <v>16.12</v>
      </c>
      <c r="Y3796" s="190">
        <v>3789</v>
      </c>
      <c r="Z3796" s="200">
        <v>0.55000000000000004</v>
      </c>
      <c r="AA3796" s="200">
        <v>0.13</v>
      </c>
      <c r="AB3796" s="200">
        <v>0.3</v>
      </c>
      <c r="AC3796" s="200">
        <v>0.85</v>
      </c>
      <c r="AL3796"/>
      <c r="AM3796"/>
      <c r="AN3796"/>
      <c r="AO3796"/>
      <c r="AP3796"/>
      <c r="AQ3796"/>
      <c r="AR3796"/>
      <c r="AS3796"/>
      <c r="AT3796"/>
      <c r="AU3796"/>
    </row>
    <row r="3797" spans="17:47" x14ac:dyDescent="0.2">
      <c r="Q3797" s="142">
        <f>TRUNC('TARIFA ENTREGA A DIRECCION USD'!D3798-'TARIFA ENTREGA A DIRECCION USD'!D3797,2)</f>
        <v>0.55000000000000004</v>
      </c>
      <c r="R3797" s="190">
        <v>3790</v>
      </c>
      <c r="S3797" s="200">
        <f>TRUNC((('TARIFA ENTREGA A DIRECCION USD'!C3797-'TARIFA ENTREGA A DIRECCION USD'!D3797)/'TARIFA ENTREGA A DIRECCION USD'!D3797)+1,3)</f>
        <v>0.72499999999999998</v>
      </c>
      <c r="T3797" s="200">
        <f>TRUNC(('TARIFA ENTREGA A DIRECCION USD'!E3797-'TARIFA ENTREGA A DIRECCION USD'!D3797)/'TARIFA ENTREGA A DIRECCION USD'!D3797,3)</f>
        <v>0.26200000000000001</v>
      </c>
      <c r="U3797" s="200">
        <f>TRUNC(('TARIFA ENTREGA A DIRECCION USD'!F3797-'TARIFA ENTREGA A DIRECCION USD'!D3797)/'TARIFA ENTREGA A DIRECCION USD'!D3797,3)</f>
        <v>0.438</v>
      </c>
      <c r="V3797" s="200">
        <f>TRUNC(('TARIFA ENTREGA A DIRECCION USD'!G3797-'TARIFA ENTREGA A DIRECCION USD'!D3797)/'TARIFA ENTREGA A DIRECCION USD'!D3797,3)</f>
        <v>0.97299999999999998</v>
      </c>
      <c r="X3797" s="142">
        <v>16.12</v>
      </c>
      <c r="Y3797" s="190">
        <v>3790</v>
      </c>
      <c r="Z3797" s="200">
        <v>0.55000000000000004</v>
      </c>
      <c r="AA3797" s="200">
        <v>0.13</v>
      </c>
      <c r="AB3797" s="200">
        <v>0.3</v>
      </c>
      <c r="AC3797" s="200">
        <v>0.85</v>
      </c>
      <c r="AL3797"/>
      <c r="AM3797"/>
      <c r="AN3797"/>
      <c r="AO3797"/>
      <c r="AP3797"/>
      <c r="AQ3797"/>
      <c r="AR3797"/>
      <c r="AS3797"/>
      <c r="AT3797"/>
      <c r="AU3797"/>
    </row>
    <row r="3798" spans="17:47" x14ac:dyDescent="0.2">
      <c r="Q3798" s="142">
        <f>TRUNC('TARIFA ENTREGA A DIRECCION USD'!D3799-'TARIFA ENTREGA A DIRECCION USD'!D3798,2)</f>
        <v>0.55000000000000004</v>
      </c>
      <c r="R3798" s="190">
        <v>3791</v>
      </c>
      <c r="S3798" s="200">
        <f>TRUNC((('TARIFA ENTREGA A DIRECCION USD'!C3798-'TARIFA ENTREGA A DIRECCION USD'!D3798)/'TARIFA ENTREGA A DIRECCION USD'!D3798)+1,3)</f>
        <v>0.72499999999999998</v>
      </c>
      <c r="T3798" s="200">
        <f>TRUNC(('TARIFA ENTREGA A DIRECCION USD'!E3798-'TARIFA ENTREGA A DIRECCION USD'!D3798)/'TARIFA ENTREGA A DIRECCION USD'!D3798,3)</f>
        <v>0.26200000000000001</v>
      </c>
      <c r="U3798" s="200">
        <f>TRUNC(('TARIFA ENTREGA A DIRECCION USD'!F3798-'TARIFA ENTREGA A DIRECCION USD'!D3798)/'TARIFA ENTREGA A DIRECCION USD'!D3798,3)</f>
        <v>0.438</v>
      </c>
      <c r="V3798" s="200">
        <f>TRUNC(('TARIFA ENTREGA A DIRECCION USD'!G3798-'TARIFA ENTREGA A DIRECCION USD'!D3798)/'TARIFA ENTREGA A DIRECCION USD'!D3798,3)</f>
        <v>0.97299999999999998</v>
      </c>
      <c r="X3798" s="142">
        <v>16.12</v>
      </c>
      <c r="Y3798" s="190">
        <v>3791</v>
      </c>
      <c r="Z3798" s="200">
        <v>0.55000000000000004</v>
      </c>
      <c r="AA3798" s="200">
        <v>0.13</v>
      </c>
      <c r="AB3798" s="200">
        <v>0.3</v>
      </c>
      <c r="AC3798" s="200">
        <v>0.85</v>
      </c>
      <c r="AL3798"/>
      <c r="AM3798"/>
      <c r="AN3798"/>
      <c r="AO3798"/>
      <c r="AP3798"/>
      <c r="AQ3798"/>
      <c r="AR3798"/>
      <c r="AS3798"/>
      <c r="AT3798"/>
      <c r="AU3798"/>
    </row>
    <row r="3799" spans="17:47" x14ac:dyDescent="0.2">
      <c r="Q3799" s="142">
        <f>TRUNC('TARIFA ENTREGA A DIRECCION USD'!D3800-'TARIFA ENTREGA A DIRECCION USD'!D3799,2)</f>
        <v>0.55000000000000004</v>
      </c>
      <c r="R3799" s="190">
        <v>3792</v>
      </c>
      <c r="S3799" s="200">
        <f>TRUNC((('TARIFA ENTREGA A DIRECCION USD'!C3799-'TARIFA ENTREGA A DIRECCION USD'!D3799)/'TARIFA ENTREGA A DIRECCION USD'!D3799)+1,3)</f>
        <v>0.72499999999999998</v>
      </c>
      <c r="T3799" s="200">
        <f>TRUNC(('TARIFA ENTREGA A DIRECCION USD'!E3799-'TARIFA ENTREGA A DIRECCION USD'!D3799)/'TARIFA ENTREGA A DIRECCION USD'!D3799,3)</f>
        <v>0.26200000000000001</v>
      </c>
      <c r="U3799" s="200">
        <f>TRUNC(('TARIFA ENTREGA A DIRECCION USD'!F3799-'TARIFA ENTREGA A DIRECCION USD'!D3799)/'TARIFA ENTREGA A DIRECCION USD'!D3799,3)</f>
        <v>0.438</v>
      </c>
      <c r="V3799" s="200">
        <f>TRUNC(('TARIFA ENTREGA A DIRECCION USD'!G3799-'TARIFA ENTREGA A DIRECCION USD'!D3799)/'TARIFA ENTREGA A DIRECCION USD'!D3799,3)</f>
        <v>0.97299999999999998</v>
      </c>
      <c r="X3799" s="142">
        <v>16.12</v>
      </c>
      <c r="Y3799" s="190">
        <v>3792</v>
      </c>
      <c r="Z3799" s="200">
        <v>0.55000000000000004</v>
      </c>
      <c r="AA3799" s="200">
        <v>0.13</v>
      </c>
      <c r="AB3799" s="200">
        <v>0.3</v>
      </c>
      <c r="AC3799" s="200">
        <v>0.85</v>
      </c>
      <c r="AL3799"/>
      <c r="AM3799"/>
      <c r="AN3799"/>
      <c r="AO3799"/>
      <c r="AP3799"/>
      <c r="AQ3799"/>
      <c r="AR3799"/>
      <c r="AS3799"/>
      <c r="AT3799"/>
      <c r="AU3799"/>
    </row>
    <row r="3800" spans="17:47" x14ac:dyDescent="0.2">
      <c r="Q3800" s="142">
        <f>TRUNC('TARIFA ENTREGA A DIRECCION USD'!D3801-'TARIFA ENTREGA A DIRECCION USD'!D3800,2)</f>
        <v>0.55000000000000004</v>
      </c>
      <c r="R3800" s="190">
        <v>3793</v>
      </c>
      <c r="S3800" s="200">
        <f>TRUNC((('TARIFA ENTREGA A DIRECCION USD'!C3800-'TARIFA ENTREGA A DIRECCION USD'!D3800)/'TARIFA ENTREGA A DIRECCION USD'!D3800)+1,3)</f>
        <v>0.72499999999999998</v>
      </c>
      <c r="T3800" s="200">
        <f>TRUNC(('TARIFA ENTREGA A DIRECCION USD'!E3800-'TARIFA ENTREGA A DIRECCION USD'!D3800)/'TARIFA ENTREGA A DIRECCION USD'!D3800,3)</f>
        <v>0.26200000000000001</v>
      </c>
      <c r="U3800" s="200">
        <f>TRUNC(('TARIFA ENTREGA A DIRECCION USD'!F3800-'TARIFA ENTREGA A DIRECCION USD'!D3800)/'TARIFA ENTREGA A DIRECCION USD'!D3800,3)</f>
        <v>0.438</v>
      </c>
      <c r="V3800" s="200">
        <f>TRUNC(('TARIFA ENTREGA A DIRECCION USD'!G3800-'TARIFA ENTREGA A DIRECCION USD'!D3800)/'TARIFA ENTREGA A DIRECCION USD'!D3800,3)</f>
        <v>0.97299999999999998</v>
      </c>
      <c r="X3800" s="142">
        <v>16.12</v>
      </c>
      <c r="Y3800" s="190">
        <v>3793</v>
      </c>
      <c r="Z3800" s="200">
        <v>0.55000000000000004</v>
      </c>
      <c r="AA3800" s="200">
        <v>0.13</v>
      </c>
      <c r="AB3800" s="200">
        <v>0.3</v>
      </c>
      <c r="AC3800" s="200">
        <v>0.85</v>
      </c>
      <c r="AL3800"/>
      <c r="AM3800"/>
      <c r="AN3800"/>
      <c r="AO3800"/>
      <c r="AP3800"/>
      <c r="AQ3800"/>
      <c r="AR3800"/>
      <c r="AS3800"/>
      <c r="AT3800"/>
      <c r="AU3800"/>
    </row>
    <row r="3801" spans="17:47" x14ac:dyDescent="0.2">
      <c r="Q3801" s="142">
        <f>TRUNC('TARIFA ENTREGA A DIRECCION USD'!D3802-'TARIFA ENTREGA A DIRECCION USD'!D3801,2)</f>
        <v>0.55000000000000004</v>
      </c>
      <c r="R3801" s="190">
        <v>3794</v>
      </c>
      <c r="S3801" s="200">
        <f>TRUNC((('TARIFA ENTREGA A DIRECCION USD'!C3801-'TARIFA ENTREGA A DIRECCION USD'!D3801)/'TARIFA ENTREGA A DIRECCION USD'!D3801)+1,3)</f>
        <v>0.72499999999999998</v>
      </c>
      <c r="T3801" s="200">
        <f>TRUNC(('TARIFA ENTREGA A DIRECCION USD'!E3801-'TARIFA ENTREGA A DIRECCION USD'!D3801)/'TARIFA ENTREGA A DIRECCION USD'!D3801,3)</f>
        <v>0.26200000000000001</v>
      </c>
      <c r="U3801" s="200">
        <f>TRUNC(('TARIFA ENTREGA A DIRECCION USD'!F3801-'TARIFA ENTREGA A DIRECCION USD'!D3801)/'TARIFA ENTREGA A DIRECCION USD'!D3801,3)</f>
        <v>0.438</v>
      </c>
      <c r="V3801" s="200">
        <f>TRUNC(('TARIFA ENTREGA A DIRECCION USD'!G3801-'TARIFA ENTREGA A DIRECCION USD'!D3801)/'TARIFA ENTREGA A DIRECCION USD'!D3801,3)</f>
        <v>0.97299999999999998</v>
      </c>
      <c r="X3801" s="142">
        <v>16.12</v>
      </c>
      <c r="Y3801" s="190">
        <v>3794</v>
      </c>
      <c r="Z3801" s="200">
        <v>0.55000000000000004</v>
      </c>
      <c r="AA3801" s="200">
        <v>0.13</v>
      </c>
      <c r="AB3801" s="200">
        <v>0.3</v>
      </c>
      <c r="AC3801" s="200">
        <v>0.85</v>
      </c>
      <c r="AL3801"/>
      <c r="AM3801"/>
      <c r="AN3801"/>
      <c r="AO3801"/>
      <c r="AP3801"/>
      <c r="AQ3801"/>
      <c r="AR3801"/>
      <c r="AS3801"/>
      <c r="AT3801"/>
      <c r="AU3801"/>
    </row>
    <row r="3802" spans="17:47" x14ac:dyDescent="0.2">
      <c r="Q3802" s="142">
        <f>TRUNC('TARIFA ENTREGA A DIRECCION USD'!D3803-'TARIFA ENTREGA A DIRECCION USD'!D3802,2)</f>
        <v>0.55000000000000004</v>
      </c>
      <c r="R3802" s="190">
        <v>3795</v>
      </c>
      <c r="S3802" s="200">
        <f>TRUNC((('TARIFA ENTREGA A DIRECCION USD'!C3802-'TARIFA ENTREGA A DIRECCION USD'!D3802)/'TARIFA ENTREGA A DIRECCION USD'!D3802)+1,3)</f>
        <v>0.72499999999999998</v>
      </c>
      <c r="T3802" s="200">
        <f>TRUNC(('TARIFA ENTREGA A DIRECCION USD'!E3802-'TARIFA ENTREGA A DIRECCION USD'!D3802)/'TARIFA ENTREGA A DIRECCION USD'!D3802,3)</f>
        <v>0.26200000000000001</v>
      </c>
      <c r="U3802" s="200">
        <f>TRUNC(('TARIFA ENTREGA A DIRECCION USD'!F3802-'TARIFA ENTREGA A DIRECCION USD'!D3802)/'TARIFA ENTREGA A DIRECCION USD'!D3802,3)</f>
        <v>0.438</v>
      </c>
      <c r="V3802" s="200">
        <f>TRUNC(('TARIFA ENTREGA A DIRECCION USD'!G3802-'TARIFA ENTREGA A DIRECCION USD'!D3802)/'TARIFA ENTREGA A DIRECCION USD'!D3802,3)</f>
        <v>0.97299999999999998</v>
      </c>
      <c r="X3802" s="142">
        <v>16.12</v>
      </c>
      <c r="Y3802" s="190">
        <v>3795</v>
      </c>
      <c r="Z3802" s="200">
        <v>0.55000000000000004</v>
      </c>
      <c r="AA3802" s="200">
        <v>0.13</v>
      </c>
      <c r="AB3802" s="200">
        <v>0.3</v>
      </c>
      <c r="AC3802" s="200">
        <v>0.85</v>
      </c>
      <c r="AL3802"/>
      <c r="AM3802"/>
      <c r="AN3802"/>
      <c r="AO3802"/>
      <c r="AP3802"/>
      <c r="AQ3802"/>
      <c r="AR3802"/>
      <c r="AS3802"/>
      <c r="AT3802"/>
      <c r="AU3802"/>
    </row>
    <row r="3803" spans="17:47" x14ac:dyDescent="0.2">
      <c r="Q3803" s="142">
        <f>TRUNC('TARIFA ENTREGA A DIRECCION USD'!D3804-'TARIFA ENTREGA A DIRECCION USD'!D3803,2)</f>
        <v>0.55000000000000004</v>
      </c>
      <c r="R3803" s="190">
        <v>3796</v>
      </c>
      <c r="S3803" s="200">
        <f>TRUNC((('TARIFA ENTREGA A DIRECCION USD'!C3803-'TARIFA ENTREGA A DIRECCION USD'!D3803)/'TARIFA ENTREGA A DIRECCION USD'!D3803)+1,3)</f>
        <v>0.72499999999999998</v>
      </c>
      <c r="T3803" s="200">
        <f>TRUNC(('TARIFA ENTREGA A DIRECCION USD'!E3803-'TARIFA ENTREGA A DIRECCION USD'!D3803)/'TARIFA ENTREGA A DIRECCION USD'!D3803,3)</f>
        <v>0.26200000000000001</v>
      </c>
      <c r="U3803" s="200">
        <f>TRUNC(('TARIFA ENTREGA A DIRECCION USD'!F3803-'TARIFA ENTREGA A DIRECCION USD'!D3803)/'TARIFA ENTREGA A DIRECCION USD'!D3803,3)</f>
        <v>0.438</v>
      </c>
      <c r="V3803" s="200">
        <f>TRUNC(('TARIFA ENTREGA A DIRECCION USD'!G3803-'TARIFA ENTREGA A DIRECCION USD'!D3803)/'TARIFA ENTREGA A DIRECCION USD'!D3803,3)</f>
        <v>0.97299999999999998</v>
      </c>
      <c r="X3803" s="142">
        <v>16.12</v>
      </c>
      <c r="Y3803" s="190">
        <v>3796</v>
      </c>
      <c r="Z3803" s="200">
        <v>0.55000000000000004</v>
      </c>
      <c r="AA3803" s="200">
        <v>0.13</v>
      </c>
      <c r="AB3803" s="200">
        <v>0.3</v>
      </c>
      <c r="AC3803" s="200">
        <v>0.85</v>
      </c>
      <c r="AL3803"/>
      <c r="AM3803"/>
      <c r="AN3803"/>
      <c r="AO3803"/>
      <c r="AP3803"/>
      <c r="AQ3803"/>
      <c r="AR3803"/>
      <c r="AS3803"/>
      <c r="AT3803"/>
      <c r="AU3803"/>
    </row>
    <row r="3804" spans="17:47" x14ac:dyDescent="0.2">
      <c r="Q3804" s="142">
        <f>TRUNC('TARIFA ENTREGA A DIRECCION USD'!D3805-'TARIFA ENTREGA A DIRECCION USD'!D3804,2)</f>
        <v>0.55000000000000004</v>
      </c>
      <c r="R3804" s="190">
        <v>3797</v>
      </c>
      <c r="S3804" s="200">
        <f>TRUNC((('TARIFA ENTREGA A DIRECCION USD'!C3804-'TARIFA ENTREGA A DIRECCION USD'!D3804)/'TARIFA ENTREGA A DIRECCION USD'!D3804)+1,3)</f>
        <v>0.72499999999999998</v>
      </c>
      <c r="T3804" s="200">
        <f>TRUNC(('TARIFA ENTREGA A DIRECCION USD'!E3804-'TARIFA ENTREGA A DIRECCION USD'!D3804)/'TARIFA ENTREGA A DIRECCION USD'!D3804,3)</f>
        <v>0.26200000000000001</v>
      </c>
      <c r="U3804" s="200">
        <f>TRUNC(('TARIFA ENTREGA A DIRECCION USD'!F3804-'TARIFA ENTREGA A DIRECCION USD'!D3804)/'TARIFA ENTREGA A DIRECCION USD'!D3804,3)</f>
        <v>0.438</v>
      </c>
      <c r="V3804" s="200">
        <f>TRUNC(('TARIFA ENTREGA A DIRECCION USD'!G3804-'TARIFA ENTREGA A DIRECCION USD'!D3804)/'TARIFA ENTREGA A DIRECCION USD'!D3804,3)</f>
        <v>0.97299999999999998</v>
      </c>
      <c r="X3804" s="142">
        <v>16.12</v>
      </c>
      <c r="Y3804" s="190">
        <v>3797</v>
      </c>
      <c r="Z3804" s="200">
        <v>0.55000000000000004</v>
      </c>
      <c r="AA3804" s="200">
        <v>0.13</v>
      </c>
      <c r="AB3804" s="200">
        <v>0.3</v>
      </c>
      <c r="AC3804" s="200">
        <v>0.85</v>
      </c>
      <c r="AL3804"/>
      <c r="AM3804"/>
      <c r="AN3804"/>
      <c r="AO3804"/>
      <c r="AP3804"/>
      <c r="AQ3804"/>
      <c r="AR3804"/>
      <c r="AS3804"/>
      <c r="AT3804"/>
      <c r="AU3804"/>
    </row>
    <row r="3805" spans="17:47" x14ac:dyDescent="0.2">
      <c r="Q3805" s="142">
        <f>TRUNC('TARIFA ENTREGA A DIRECCION USD'!D3806-'TARIFA ENTREGA A DIRECCION USD'!D3805,2)</f>
        <v>0.55000000000000004</v>
      </c>
      <c r="R3805" s="190">
        <v>3798</v>
      </c>
      <c r="S3805" s="200">
        <f>TRUNC((('TARIFA ENTREGA A DIRECCION USD'!C3805-'TARIFA ENTREGA A DIRECCION USD'!D3805)/'TARIFA ENTREGA A DIRECCION USD'!D3805)+1,3)</f>
        <v>0.72499999999999998</v>
      </c>
      <c r="T3805" s="200">
        <f>TRUNC(('TARIFA ENTREGA A DIRECCION USD'!E3805-'TARIFA ENTREGA A DIRECCION USD'!D3805)/'TARIFA ENTREGA A DIRECCION USD'!D3805,3)</f>
        <v>0.26200000000000001</v>
      </c>
      <c r="U3805" s="200">
        <f>TRUNC(('TARIFA ENTREGA A DIRECCION USD'!F3805-'TARIFA ENTREGA A DIRECCION USD'!D3805)/'TARIFA ENTREGA A DIRECCION USD'!D3805,3)</f>
        <v>0.438</v>
      </c>
      <c r="V3805" s="200">
        <f>TRUNC(('TARIFA ENTREGA A DIRECCION USD'!G3805-'TARIFA ENTREGA A DIRECCION USD'!D3805)/'TARIFA ENTREGA A DIRECCION USD'!D3805,3)</f>
        <v>0.97299999999999998</v>
      </c>
      <c r="X3805" s="142">
        <v>16.12</v>
      </c>
      <c r="Y3805" s="190">
        <v>3798</v>
      </c>
      <c r="Z3805" s="200">
        <v>0.55000000000000004</v>
      </c>
      <c r="AA3805" s="200">
        <v>0.13</v>
      </c>
      <c r="AB3805" s="200">
        <v>0.3</v>
      </c>
      <c r="AC3805" s="200">
        <v>0.85</v>
      </c>
      <c r="AL3805"/>
      <c r="AM3805"/>
      <c r="AN3805"/>
      <c r="AO3805"/>
      <c r="AP3805"/>
      <c r="AQ3805"/>
      <c r="AR3805"/>
      <c r="AS3805"/>
      <c r="AT3805"/>
      <c r="AU3805"/>
    </row>
    <row r="3806" spans="17:47" x14ac:dyDescent="0.2">
      <c r="Q3806" s="142">
        <f>TRUNC('TARIFA ENTREGA A DIRECCION USD'!D3807-'TARIFA ENTREGA A DIRECCION USD'!D3806,2)</f>
        <v>0.55000000000000004</v>
      </c>
      <c r="R3806" s="190">
        <v>3799</v>
      </c>
      <c r="S3806" s="200">
        <f>TRUNC((('TARIFA ENTREGA A DIRECCION USD'!C3806-'TARIFA ENTREGA A DIRECCION USD'!D3806)/'TARIFA ENTREGA A DIRECCION USD'!D3806)+1,3)</f>
        <v>0.72499999999999998</v>
      </c>
      <c r="T3806" s="200">
        <f>TRUNC(('TARIFA ENTREGA A DIRECCION USD'!E3806-'TARIFA ENTREGA A DIRECCION USD'!D3806)/'TARIFA ENTREGA A DIRECCION USD'!D3806,3)</f>
        <v>0.26200000000000001</v>
      </c>
      <c r="U3806" s="200">
        <f>TRUNC(('TARIFA ENTREGA A DIRECCION USD'!F3806-'TARIFA ENTREGA A DIRECCION USD'!D3806)/'TARIFA ENTREGA A DIRECCION USD'!D3806,3)</f>
        <v>0.438</v>
      </c>
      <c r="V3806" s="200">
        <f>TRUNC(('TARIFA ENTREGA A DIRECCION USD'!G3806-'TARIFA ENTREGA A DIRECCION USD'!D3806)/'TARIFA ENTREGA A DIRECCION USD'!D3806,3)</f>
        <v>0.97299999999999998</v>
      </c>
      <c r="X3806" s="142">
        <v>16.12</v>
      </c>
      <c r="Y3806" s="190">
        <v>3799</v>
      </c>
      <c r="Z3806" s="200">
        <v>0.55000000000000004</v>
      </c>
      <c r="AA3806" s="200">
        <v>0.13</v>
      </c>
      <c r="AB3806" s="200">
        <v>0.3</v>
      </c>
      <c r="AC3806" s="200">
        <v>0.85</v>
      </c>
      <c r="AL3806"/>
      <c r="AM3806"/>
      <c r="AN3806"/>
      <c r="AO3806"/>
      <c r="AP3806"/>
      <c r="AQ3806"/>
      <c r="AR3806"/>
      <c r="AS3806"/>
      <c r="AT3806"/>
      <c r="AU3806"/>
    </row>
    <row r="3807" spans="17:47" x14ac:dyDescent="0.2">
      <c r="Q3807" s="142">
        <f>TRUNC('TARIFA ENTREGA A DIRECCION USD'!D3808-'TARIFA ENTREGA A DIRECCION USD'!D3807,2)</f>
        <v>0.55000000000000004</v>
      </c>
      <c r="R3807" s="190">
        <v>3800</v>
      </c>
      <c r="S3807" s="200">
        <f>TRUNC((('TARIFA ENTREGA A DIRECCION USD'!C3807-'TARIFA ENTREGA A DIRECCION USD'!D3807)/'TARIFA ENTREGA A DIRECCION USD'!D3807)+1,3)</f>
        <v>0.72499999999999998</v>
      </c>
      <c r="T3807" s="200">
        <f>TRUNC(('TARIFA ENTREGA A DIRECCION USD'!E3807-'TARIFA ENTREGA A DIRECCION USD'!D3807)/'TARIFA ENTREGA A DIRECCION USD'!D3807,3)</f>
        <v>0.26200000000000001</v>
      </c>
      <c r="U3807" s="200">
        <f>TRUNC(('TARIFA ENTREGA A DIRECCION USD'!F3807-'TARIFA ENTREGA A DIRECCION USD'!D3807)/'TARIFA ENTREGA A DIRECCION USD'!D3807,3)</f>
        <v>0.438</v>
      </c>
      <c r="V3807" s="200">
        <f>TRUNC(('TARIFA ENTREGA A DIRECCION USD'!G3807-'TARIFA ENTREGA A DIRECCION USD'!D3807)/'TARIFA ENTREGA A DIRECCION USD'!D3807,3)</f>
        <v>0.97299999999999998</v>
      </c>
      <c r="X3807" s="142">
        <v>16.12</v>
      </c>
      <c r="Y3807" s="190">
        <v>3800</v>
      </c>
      <c r="Z3807" s="200">
        <v>0.55000000000000004</v>
      </c>
      <c r="AA3807" s="200">
        <v>0.13</v>
      </c>
      <c r="AB3807" s="200">
        <v>0.3</v>
      </c>
      <c r="AC3807" s="200">
        <v>0.85</v>
      </c>
      <c r="AL3807"/>
      <c r="AM3807"/>
      <c r="AN3807"/>
      <c r="AO3807"/>
      <c r="AP3807"/>
      <c r="AQ3807"/>
      <c r="AR3807"/>
      <c r="AS3807"/>
      <c r="AT3807"/>
      <c r="AU3807"/>
    </row>
    <row r="3808" spans="17:47" x14ac:dyDescent="0.2">
      <c r="Q3808" s="142">
        <f>TRUNC('TARIFA ENTREGA A DIRECCION USD'!D3809-'TARIFA ENTREGA A DIRECCION USD'!D3808,2)</f>
        <v>0.55000000000000004</v>
      </c>
      <c r="R3808" s="190">
        <v>3801</v>
      </c>
      <c r="S3808" s="200">
        <f>TRUNC((('TARIFA ENTREGA A DIRECCION USD'!C3808-'TARIFA ENTREGA A DIRECCION USD'!D3808)/'TARIFA ENTREGA A DIRECCION USD'!D3808)+1,3)</f>
        <v>0.72499999999999998</v>
      </c>
      <c r="T3808" s="200">
        <f>TRUNC(('TARIFA ENTREGA A DIRECCION USD'!E3808-'TARIFA ENTREGA A DIRECCION USD'!D3808)/'TARIFA ENTREGA A DIRECCION USD'!D3808,3)</f>
        <v>0.26200000000000001</v>
      </c>
      <c r="U3808" s="200">
        <f>TRUNC(('TARIFA ENTREGA A DIRECCION USD'!F3808-'TARIFA ENTREGA A DIRECCION USD'!D3808)/'TARIFA ENTREGA A DIRECCION USD'!D3808,3)</f>
        <v>0.438</v>
      </c>
      <c r="V3808" s="200">
        <f>TRUNC(('TARIFA ENTREGA A DIRECCION USD'!G3808-'TARIFA ENTREGA A DIRECCION USD'!D3808)/'TARIFA ENTREGA A DIRECCION USD'!D3808,3)</f>
        <v>0.97299999999999998</v>
      </c>
      <c r="X3808" s="142">
        <v>16.12</v>
      </c>
      <c r="Y3808" s="190">
        <v>3801</v>
      </c>
      <c r="Z3808" s="200">
        <v>0.55000000000000004</v>
      </c>
      <c r="AA3808" s="200">
        <v>0.13</v>
      </c>
      <c r="AB3808" s="200">
        <v>0.3</v>
      </c>
      <c r="AC3808" s="200">
        <v>0.85</v>
      </c>
      <c r="AL3808"/>
      <c r="AM3808"/>
      <c r="AN3808"/>
      <c r="AO3808"/>
      <c r="AP3808"/>
      <c r="AQ3808"/>
      <c r="AR3808"/>
      <c r="AS3808"/>
      <c r="AT3808"/>
      <c r="AU3808"/>
    </row>
    <row r="3809" spans="17:47" x14ac:dyDescent="0.2">
      <c r="Q3809" s="142">
        <f>TRUNC('TARIFA ENTREGA A DIRECCION USD'!D3810-'TARIFA ENTREGA A DIRECCION USD'!D3809,2)</f>
        <v>0.55000000000000004</v>
      </c>
      <c r="R3809" s="190">
        <v>3802</v>
      </c>
      <c r="S3809" s="200">
        <f>TRUNC((('TARIFA ENTREGA A DIRECCION USD'!C3809-'TARIFA ENTREGA A DIRECCION USD'!D3809)/'TARIFA ENTREGA A DIRECCION USD'!D3809)+1,3)</f>
        <v>0.72499999999999998</v>
      </c>
      <c r="T3809" s="200">
        <f>TRUNC(('TARIFA ENTREGA A DIRECCION USD'!E3809-'TARIFA ENTREGA A DIRECCION USD'!D3809)/'TARIFA ENTREGA A DIRECCION USD'!D3809,3)</f>
        <v>0.26200000000000001</v>
      </c>
      <c r="U3809" s="200">
        <f>TRUNC(('TARIFA ENTREGA A DIRECCION USD'!F3809-'TARIFA ENTREGA A DIRECCION USD'!D3809)/'TARIFA ENTREGA A DIRECCION USD'!D3809,3)</f>
        <v>0.438</v>
      </c>
      <c r="V3809" s="200">
        <f>TRUNC(('TARIFA ENTREGA A DIRECCION USD'!G3809-'TARIFA ENTREGA A DIRECCION USD'!D3809)/'TARIFA ENTREGA A DIRECCION USD'!D3809,3)</f>
        <v>0.97299999999999998</v>
      </c>
      <c r="X3809" s="142">
        <v>16.12</v>
      </c>
      <c r="Y3809" s="190">
        <v>3802</v>
      </c>
      <c r="Z3809" s="200">
        <v>0.55000000000000004</v>
      </c>
      <c r="AA3809" s="200">
        <v>0.13</v>
      </c>
      <c r="AB3809" s="200">
        <v>0.3</v>
      </c>
      <c r="AC3809" s="200">
        <v>0.85</v>
      </c>
      <c r="AL3809"/>
      <c r="AM3809"/>
      <c r="AN3809"/>
      <c r="AO3809"/>
      <c r="AP3809"/>
      <c r="AQ3809"/>
      <c r="AR3809"/>
      <c r="AS3809"/>
      <c r="AT3809"/>
      <c r="AU3809"/>
    </row>
    <row r="3810" spans="17:47" x14ac:dyDescent="0.2">
      <c r="Q3810" s="142">
        <f>TRUNC('TARIFA ENTREGA A DIRECCION USD'!D3811-'TARIFA ENTREGA A DIRECCION USD'!D3810,2)</f>
        <v>0.55000000000000004</v>
      </c>
      <c r="R3810" s="190">
        <v>3803</v>
      </c>
      <c r="S3810" s="200">
        <f>TRUNC((('TARIFA ENTREGA A DIRECCION USD'!C3810-'TARIFA ENTREGA A DIRECCION USD'!D3810)/'TARIFA ENTREGA A DIRECCION USD'!D3810)+1,3)</f>
        <v>0.72499999999999998</v>
      </c>
      <c r="T3810" s="200">
        <f>TRUNC(('TARIFA ENTREGA A DIRECCION USD'!E3810-'TARIFA ENTREGA A DIRECCION USD'!D3810)/'TARIFA ENTREGA A DIRECCION USD'!D3810,3)</f>
        <v>0.26200000000000001</v>
      </c>
      <c r="U3810" s="200">
        <f>TRUNC(('TARIFA ENTREGA A DIRECCION USD'!F3810-'TARIFA ENTREGA A DIRECCION USD'!D3810)/'TARIFA ENTREGA A DIRECCION USD'!D3810,3)</f>
        <v>0.438</v>
      </c>
      <c r="V3810" s="200">
        <f>TRUNC(('TARIFA ENTREGA A DIRECCION USD'!G3810-'TARIFA ENTREGA A DIRECCION USD'!D3810)/'TARIFA ENTREGA A DIRECCION USD'!D3810,3)</f>
        <v>0.97299999999999998</v>
      </c>
      <c r="X3810" s="142">
        <v>16.12</v>
      </c>
      <c r="Y3810" s="190">
        <v>3803</v>
      </c>
      <c r="Z3810" s="200">
        <v>0.55000000000000004</v>
      </c>
      <c r="AA3810" s="200">
        <v>0.13</v>
      </c>
      <c r="AB3810" s="200">
        <v>0.3</v>
      </c>
      <c r="AC3810" s="200">
        <v>0.85</v>
      </c>
      <c r="AL3810"/>
      <c r="AM3810"/>
      <c r="AN3810"/>
      <c r="AO3810"/>
      <c r="AP3810"/>
      <c r="AQ3810"/>
      <c r="AR3810"/>
      <c r="AS3810"/>
      <c r="AT3810"/>
      <c r="AU3810"/>
    </row>
    <row r="3811" spans="17:47" x14ac:dyDescent="0.2">
      <c r="Q3811" s="142">
        <f>TRUNC('TARIFA ENTREGA A DIRECCION USD'!D3812-'TARIFA ENTREGA A DIRECCION USD'!D3811,2)</f>
        <v>0.55000000000000004</v>
      </c>
      <c r="R3811" s="190">
        <v>3804</v>
      </c>
      <c r="S3811" s="200">
        <f>TRUNC((('TARIFA ENTREGA A DIRECCION USD'!C3811-'TARIFA ENTREGA A DIRECCION USD'!D3811)/'TARIFA ENTREGA A DIRECCION USD'!D3811)+1,3)</f>
        <v>0.72499999999999998</v>
      </c>
      <c r="T3811" s="200">
        <f>TRUNC(('TARIFA ENTREGA A DIRECCION USD'!E3811-'TARIFA ENTREGA A DIRECCION USD'!D3811)/'TARIFA ENTREGA A DIRECCION USD'!D3811,3)</f>
        <v>0.26200000000000001</v>
      </c>
      <c r="U3811" s="200">
        <f>TRUNC(('TARIFA ENTREGA A DIRECCION USD'!F3811-'TARIFA ENTREGA A DIRECCION USD'!D3811)/'TARIFA ENTREGA A DIRECCION USD'!D3811,3)</f>
        <v>0.438</v>
      </c>
      <c r="V3811" s="200">
        <f>TRUNC(('TARIFA ENTREGA A DIRECCION USD'!G3811-'TARIFA ENTREGA A DIRECCION USD'!D3811)/'TARIFA ENTREGA A DIRECCION USD'!D3811,3)</f>
        <v>0.97299999999999998</v>
      </c>
      <c r="X3811" s="142">
        <v>16.12</v>
      </c>
      <c r="Y3811" s="190">
        <v>3804</v>
      </c>
      <c r="Z3811" s="200">
        <v>0.55000000000000004</v>
      </c>
      <c r="AA3811" s="200">
        <v>0.13</v>
      </c>
      <c r="AB3811" s="200">
        <v>0.3</v>
      </c>
      <c r="AC3811" s="200">
        <v>0.85</v>
      </c>
      <c r="AL3811"/>
      <c r="AM3811"/>
      <c r="AN3811"/>
      <c r="AO3811"/>
      <c r="AP3811"/>
      <c r="AQ3811"/>
      <c r="AR3811"/>
      <c r="AS3811"/>
      <c r="AT3811"/>
      <c r="AU3811"/>
    </row>
    <row r="3812" spans="17:47" x14ac:dyDescent="0.2">
      <c r="Q3812" s="142">
        <f>TRUNC('TARIFA ENTREGA A DIRECCION USD'!D3813-'TARIFA ENTREGA A DIRECCION USD'!D3812,2)</f>
        <v>0.55000000000000004</v>
      </c>
      <c r="R3812" s="190">
        <v>3805</v>
      </c>
      <c r="S3812" s="200">
        <f>TRUNC((('TARIFA ENTREGA A DIRECCION USD'!C3812-'TARIFA ENTREGA A DIRECCION USD'!D3812)/'TARIFA ENTREGA A DIRECCION USD'!D3812)+1,3)</f>
        <v>0.72499999999999998</v>
      </c>
      <c r="T3812" s="200">
        <f>TRUNC(('TARIFA ENTREGA A DIRECCION USD'!E3812-'TARIFA ENTREGA A DIRECCION USD'!D3812)/'TARIFA ENTREGA A DIRECCION USD'!D3812,3)</f>
        <v>0.26200000000000001</v>
      </c>
      <c r="U3812" s="200">
        <f>TRUNC(('TARIFA ENTREGA A DIRECCION USD'!F3812-'TARIFA ENTREGA A DIRECCION USD'!D3812)/'TARIFA ENTREGA A DIRECCION USD'!D3812,3)</f>
        <v>0.438</v>
      </c>
      <c r="V3812" s="200">
        <f>TRUNC(('TARIFA ENTREGA A DIRECCION USD'!G3812-'TARIFA ENTREGA A DIRECCION USD'!D3812)/'TARIFA ENTREGA A DIRECCION USD'!D3812,3)</f>
        <v>0.97299999999999998</v>
      </c>
      <c r="X3812" s="142">
        <v>16.12</v>
      </c>
      <c r="Y3812" s="190">
        <v>3805</v>
      </c>
      <c r="Z3812" s="200">
        <v>0.55000000000000004</v>
      </c>
      <c r="AA3812" s="200">
        <v>0.13</v>
      </c>
      <c r="AB3812" s="200">
        <v>0.3</v>
      </c>
      <c r="AC3812" s="200">
        <v>0.85</v>
      </c>
      <c r="AL3812"/>
      <c r="AM3812"/>
      <c r="AN3812"/>
      <c r="AO3812"/>
      <c r="AP3812"/>
      <c r="AQ3812"/>
      <c r="AR3812"/>
      <c r="AS3812"/>
      <c r="AT3812"/>
      <c r="AU3812"/>
    </row>
    <row r="3813" spans="17:47" x14ac:dyDescent="0.2">
      <c r="Q3813" s="142">
        <f>TRUNC('TARIFA ENTREGA A DIRECCION USD'!D3814-'TARIFA ENTREGA A DIRECCION USD'!D3813,2)</f>
        <v>0.55000000000000004</v>
      </c>
      <c r="R3813" s="190">
        <v>3806</v>
      </c>
      <c r="S3813" s="200">
        <f>TRUNC((('TARIFA ENTREGA A DIRECCION USD'!C3813-'TARIFA ENTREGA A DIRECCION USD'!D3813)/'TARIFA ENTREGA A DIRECCION USD'!D3813)+1,3)</f>
        <v>0.72499999999999998</v>
      </c>
      <c r="T3813" s="200">
        <f>TRUNC(('TARIFA ENTREGA A DIRECCION USD'!E3813-'TARIFA ENTREGA A DIRECCION USD'!D3813)/'TARIFA ENTREGA A DIRECCION USD'!D3813,3)</f>
        <v>0.26200000000000001</v>
      </c>
      <c r="U3813" s="200">
        <f>TRUNC(('TARIFA ENTREGA A DIRECCION USD'!F3813-'TARIFA ENTREGA A DIRECCION USD'!D3813)/'TARIFA ENTREGA A DIRECCION USD'!D3813,3)</f>
        <v>0.438</v>
      </c>
      <c r="V3813" s="200">
        <f>TRUNC(('TARIFA ENTREGA A DIRECCION USD'!G3813-'TARIFA ENTREGA A DIRECCION USD'!D3813)/'TARIFA ENTREGA A DIRECCION USD'!D3813,3)</f>
        <v>0.97299999999999998</v>
      </c>
      <c r="X3813" s="142">
        <v>16.12</v>
      </c>
      <c r="Y3813" s="190">
        <v>3806</v>
      </c>
      <c r="Z3813" s="200">
        <v>0.55000000000000004</v>
      </c>
      <c r="AA3813" s="200">
        <v>0.13</v>
      </c>
      <c r="AB3813" s="200">
        <v>0.3</v>
      </c>
      <c r="AC3813" s="200">
        <v>0.85</v>
      </c>
      <c r="AL3813"/>
      <c r="AM3813"/>
      <c r="AN3813"/>
      <c r="AO3813"/>
      <c r="AP3813"/>
      <c r="AQ3813"/>
      <c r="AR3813"/>
      <c r="AS3813"/>
      <c r="AT3813"/>
      <c r="AU3813"/>
    </row>
    <row r="3814" spans="17:47" x14ac:dyDescent="0.2">
      <c r="Q3814" s="142">
        <f>TRUNC('TARIFA ENTREGA A DIRECCION USD'!D3815-'TARIFA ENTREGA A DIRECCION USD'!D3814,2)</f>
        <v>0.55000000000000004</v>
      </c>
      <c r="R3814" s="190">
        <v>3807</v>
      </c>
      <c r="S3814" s="200">
        <f>TRUNC((('TARIFA ENTREGA A DIRECCION USD'!C3814-'TARIFA ENTREGA A DIRECCION USD'!D3814)/'TARIFA ENTREGA A DIRECCION USD'!D3814)+1,3)</f>
        <v>0.72499999999999998</v>
      </c>
      <c r="T3814" s="200">
        <f>TRUNC(('TARIFA ENTREGA A DIRECCION USD'!E3814-'TARIFA ENTREGA A DIRECCION USD'!D3814)/'TARIFA ENTREGA A DIRECCION USD'!D3814,3)</f>
        <v>0.26200000000000001</v>
      </c>
      <c r="U3814" s="200">
        <f>TRUNC(('TARIFA ENTREGA A DIRECCION USD'!F3814-'TARIFA ENTREGA A DIRECCION USD'!D3814)/'TARIFA ENTREGA A DIRECCION USD'!D3814,3)</f>
        <v>0.438</v>
      </c>
      <c r="V3814" s="200">
        <f>TRUNC(('TARIFA ENTREGA A DIRECCION USD'!G3814-'TARIFA ENTREGA A DIRECCION USD'!D3814)/'TARIFA ENTREGA A DIRECCION USD'!D3814,3)</f>
        <v>0.97299999999999998</v>
      </c>
      <c r="X3814" s="142">
        <v>16.12</v>
      </c>
      <c r="Y3814" s="190">
        <v>3807</v>
      </c>
      <c r="Z3814" s="200">
        <v>0.55000000000000004</v>
      </c>
      <c r="AA3814" s="200">
        <v>0.13</v>
      </c>
      <c r="AB3814" s="200">
        <v>0.3</v>
      </c>
      <c r="AC3814" s="200">
        <v>0.85</v>
      </c>
      <c r="AL3814"/>
      <c r="AM3814"/>
      <c r="AN3814"/>
      <c r="AO3814"/>
      <c r="AP3814"/>
      <c r="AQ3814"/>
      <c r="AR3814"/>
      <c r="AS3814"/>
      <c r="AT3814"/>
      <c r="AU3814"/>
    </row>
    <row r="3815" spans="17:47" x14ac:dyDescent="0.2">
      <c r="Q3815" s="142">
        <f>TRUNC('TARIFA ENTREGA A DIRECCION USD'!D3816-'TARIFA ENTREGA A DIRECCION USD'!D3815,2)</f>
        <v>0.55000000000000004</v>
      </c>
      <c r="R3815" s="190">
        <v>3808</v>
      </c>
      <c r="S3815" s="200">
        <f>TRUNC((('TARIFA ENTREGA A DIRECCION USD'!C3815-'TARIFA ENTREGA A DIRECCION USD'!D3815)/'TARIFA ENTREGA A DIRECCION USD'!D3815)+1,3)</f>
        <v>0.72499999999999998</v>
      </c>
      <c r="T3815" s="200">
        <f>TRUNC(('TARIFA ENTREGA A DIRECCION USD'!E3815-'TARIFA ENTREGA A DIRECCION USD'!D3815)/'TARIFA ENTREGA A DIRECCION USD'!D3815,3)</f>
        <v>0.26200000000000001</v>
      </c>
      <c r="U3815" s="200">
        <f>TRUNC(('TARIFA ENTREGA A DIRECCION USD'!F3815-'TARIFA ENTREGA A DIRECCION USD'!D3815)/'TARIFA ENTREGA A DIRECCION USD'!D3815,3)</f>
        <v>0.438</v>
      </c>
      <c r="V3815" s="200">
        <f>TRUNC(('TARIFA ENTREGA A DIRECCION USD'!G3815-'TARIFA ENTREGA A DIRECCION USD'!D3815)/'TARIFA ENTREGA A DIRECCION USD'!D3815,3)</f>
        <v>0.97299999999999998</v>
      </c>
      <c r="X3815" s="142">
        <v>16.12</v>
      </c>
      <c r="Y3815" s="190">
        <v>3808</v>
      </c>
      <c r="Z3815" s="200">
        <v>0.55000000000000004</v>
      </c>
      <c r="AA3815" s="200">
        <v>0.13</v>
      </c>
      <c r="AB3815" s="200">
        <v>0.3</v>
      </c>
      <c r="AC3815" s="200">
        <v>0.85</v>
      </c>
      <c r="AL3815"/>
      <c r="AM3815"/>
      <c r="AN3815"/>
      <c r="AO3815"/>
      <c r="AP3815"/>
      <c r="AQ3815"/>
      <c r="AR3815"/>
      <c r="AS3815"/>
      <c r="AT3815"/>
      <c r="AU3815"/>
    </row>
    <row r="3816" spans="17:47" x14ac:dyDescent="0.2">
      <c r="Q3816" s="142">
        <f>TRUNC('TARIFA ENTREGA A DIRECCION USD'!D3817-'TARIFA ENTREGA A DIRECCION USD'!D3816,2)</f>
        <v>0.55000000000000004</v>
      </c>
      <c r="R3816" s="190">
        <v>3809</v>
      </c>
      <c r="S3816" s="200">
        <f>TRUNC((('TARIFA ENTREGA A DIRECCION USD'!C3816-'TARIFA ENTREGA A DIRECCION USD'!D3816)/'TARIFA ENTREGA A DIRECCION USD'!D3816)+1,3)</f>
        <v>0.72499999999999998</v>
      </c>
      <c r="T3816" s="200">
        <f>TRUNC(('TARIFA ENTREGA A DIRECCION USD'!E3816-'TARIFA ENTREGA A DIRECCION USD'!D3816)/'TARIFA ENTREGA A DIRECCION USD'!D3816,3)</f>
        <v>0.26200000000000001</v>
      </c>
      <c r="U3816" s="200">
        <f>TRUNC(('TARIFA ENTREGA A DIRECCION USD'!F3816-'TARIFA ENTREGA A DIRECCION USD'!D3816)/'TARIFA ENTREGA A DIRECCION USD'!D3816,3)</f>
        <v>0.438</v>
      </c>
      <c r="V3816" s="200">
        <f>TRUNC(('TARIFA ENTREGA A DIRECCION USD'!G3816-'TARIFA ENTREGA A DIRECCION USD'!D3816)/'TARIFA ENTREGA A DIRECCION USD'!D3816,3)</f>
        <v>0.97299999999999998</v>
      </c>
      <c r="X3816" s="142">
        <v>16.12</v>
      </c>
      <c r="Y3816" s="190">
        <v>3809</v>
      </c>
      <c r="Z3816" s="200">
        <v>0.55000000000000004</v>
      </c>
      <c r="AA3816" s="200">
        <v>0.13</v>
      </c>
      <c r="AB3816" s="200">
        <v>0.3</v>
      </c>
      <c r="AC3816" s="200">
        <v>0.85</v>
      </c>
      <c r="AL3816"/>
      <c r="AM3816"/>
      <c r="AN3816"/>
      <c r="AO3816"/>
      <c r="AP3816"/>
      <c r="AQ3816"/>
      <c r="AR3816"/>
      <c r="AS3816"/>
      <c r="AT3816"/>
      <c r="AU3816"/>
    </row>
    <row r="3817" spans="17:47" x14ac:dyDescent="0.2">
      <c r="Q3817" s="142">
        <f>TRUNC('TARIFA ENTREGA A DIRECCION USD'!D3818-'TARIFA ENTREGA A DIRECCION USD'!D3817,2)</f>
        <v>0.55000000000000004</v>
      </c>
      <c r="R3817" s="190">
        <v>3810</v>
      </c>
      <c r="S3817" s="200">
        <f>TRUNC((('TARIFA ENTREGA A DIRECCION USD'!C3817-'TARIFA ENTREGA A DIRECCION USD'!D3817)/'TARIFA ENTREGA A DIRECCION USD'!D3817)+1,3)</f>
        <v>0.72499999999999998</v>
      </c>
      <c r="T3817" s="200">
        <f>TRUNC(('TARIFA ENTREGA A DIRECCION USD'!E3817-'TARIFA ENTREGA A DIRECCION USD'!D3817)/'TARIFA ENTREGA A DIRECCION USD'!D3817,3)</f>
        <v>0.26200000000000001</v>
      </c>
      <c r="U3817" s="200">
        <f>TRUNC(('TARIFA ENTREGA A DIRECCION USD'!F3817-'TARIFA ENTREGA A DIRECCION USD'!D3817)/'TARIFA ENTREGA A DIRECCION USD'!D3817,3)</f>
        <v>0.438</v>
      </c>
      <c r="V3817" s="200">
        <f>TRUNC(('TARIFA ENTREGA A DIRECCION USD'!G3817-'TARIFA ENTREGA A DIRECCION USD'!D3817)/'TARIFA ENTREGA A DIRECCION USD'!D3817,3)</f>
        <v>0.97299999999999998</v>
      </c>
      <c r="X3817" s="142">
        <v>16.12</v>
      </c>
      <c r="Y3817" s="190">
        <v>3810</v>
      </c>
      <c r="Z3817" s="200">
        <v>0.55000000000000004</v>
      </c>
      <c r="AA3817" s="200">
        <v>0.13</v>
      </c>
      <c r="AB3817" s="200">
        <v>0.3</v>
      </c>
      <c r="AC3817" s="200">
        <v>0.85</v>
      </c>
      <c r="AL3817"/>
      <c r="AM3817"/>
      <c r="AN3817"/>
      <c r="AO3817"/>
      <c r="AP3817"/>
      <c r="AQ3817"/>
      <c r="AR3817"/>
      <c r="AS3817"/>
      <c r="AT3817"/>
      <c r="AU3817"/>
    </row>
    <row r="3818" spans="17:47" x14ac:dyDescent="0.2">
      <c r="Q3818" s="142">
        <f>TRUNC('TARIFA ENTREGA A DIRECCION USD'!D3819-'TARIFA ENTREGA A DIRECCION USD'!D3818,2)</f>
        <v>0.55000000000000004</v>
      </c>
      <c r="R3818" s="190">
        <v>3811</v>
      </c>
      <c r="S3818" s="200">
        <f>TRUNC((('TARIFA ENTREGA A DIRECCION USD'!C3818-'TARIFA ENTREGA A DIRECCION USD'!D3818)/'TARIFA ENTREGA A DIRECCION USD'!D3818)+1,3)</f>
        <v>0.72499999999999998</v>
      </c>
      <c r="T3818" s="200">
        <f>TRUNC(('TARIFA ENTREGA A DIRECCION USD'!E3818-'TARIFA ENTREGA A DIRECCION USD'!D3818)/'TARIFA ENTREGA A DIRECCION USD'!D3818,3)</f>
        <v>0.26200000000000001</v>
      </c>
      <c r="U3818" s="200">
        <f>TRUNC(('TARIFA ENTREGA A DIRECCION USD'!F3818-'TARIFA ENTREGA A DIRECCION USD'!D3818)/'TARIFA ENTREGA A DIRECCION USD'!D3818,3)</f>
        <v>0.438</v>
      </c>
      <c r="V3818" s="200">
        <f>TRUNC(('TARIFA ENTREGA A DIRECCION USD'!G3818-'TARIFA ENTREGA A DIRECCION USD'!D3818)/'TARIFA ENTREGA A DIRECCION USD'!D3818,3)</f>
        <v>0.97299999999999998</v>
      </c>
      <c r="X3818" s="142">
        <v>16.12</v>
      </c>
      <c r="Y3818" s="190">
        <v>3811</v>
      </c>
      <c r="Z3818" s="200">
        <v>0.55000000000000004</v>
      </c>
      <c r="AA3818" s="200">
        <v>0.13</v>
      </c>
      <c r="AB3818" s="200">
        <v>0.3</v>
      </c>
      <c r="AC3818" s="200">
        <v>0.85</v>
      </c>
      <c r="AL3818"/>
      <c r="AM3818"/>
      <c r="AN3818"/>
      <c r="AO3818"/>
      <c r="AP3818"/>
      <c r="AQ3818"/>
      <c r="AR3818"/>
      <c r="AS3818"/>
      <c r="AT3818"/>
      <c r="AU3818"/>
    </row>
    <row r="3819" spans="17:47" x14ac:dyDescent="0.2">
      <c r="Q3819" s="142">
        <f>TRUNC('TARIFA ENTREGA A DIRECCION USD'!D3820-'TARIFA ENTREGA A DIRECCION USD'!D3819,2)</f>
        <v>0.55000000000000004</v>
      </c>
      <c r="R3819" s="190">
        <v>3812</v>
      </c>
      <c r="S3819" s="200">
        <f>TRUNC((('TARIFA ENTREGA A DIRECCION USD'!C3819-'TARIFA ENTREGA A DIRECCION USD'!D3819)/'TARIFA ENTREGA A DIRECCION USD'!D3819)+1,3)</f>
        <v>0.72499999999999998</v>
      </c>
      <c r="T3819" s="200">
        <f>TRUNC(('TARIFA ENTREGA A DIRECCION USD'!E3819-'TARIFA ENTREGA A DIRECCION USD'!D3819)/'TARIFA ENTREGA A DIRECCION USD'!D3819,3)</f>
        <v>0.26200000000000001</v>
      </c>
      <c r="U3819" s="200">
        <f>TRUNC(('TARIFA ENTREGA A DIRECCION USD'!F3819-'TARIFA ENTREGA A DIRECCION USD'!D3819)/'TARIFA ENTREGA A DIRECCION USD'!D3819,3)</f>
        <v>0.438</v>
      </c>
      <c r="V3819" s="200">
        <f>TRUNC(('TARIFA ENTREGA A DIRECCION USD'!G3819-'TARIFA ENTREGA A DIRECCION USD'!D3819)/'TARIFA ENTREGA A DIRECCION USD'!D3819,3)</f>
        <v>0.97299999999999998</v>
      </c>
      <c r="X3819" s="142">
        <v>16.12</v>
      </c>
      <c r="Y3819" s="190">
        <v>3812</v>
      </c>
      <c r="Z3819" s="200">
        <v>0.55000000000000004</v>
      </c>
      <c r="AA3819" s="200">
        <v>0.13</v>
      </c>
      <c r="AB3819" s="200">
        <v>0.3</v>
      </c>
      <c r="AC3819" s="200">
        <v>0.85</v>
      </c>
      <c r="AL3819"/>
      <c r="AM3819"/>
      <c r="AN3819"/>
      <c r="AO3819"/>
      <c r="AP3819"/>
      <c r="AQ3819"/>
      <c r="AR3819"/>
      <c r="AS3819"/>
      <c r="AT3819"/>
      <c r="AU3819"/>
    </row>
    <row r="3820" spans="17:47" x14ac:dyDescent="0.2">
      <c r="Q3820" s="142">
        <f>TRUNC('TARIFA ENTREGA A DIRECCION USD'!D3821-'TARIFA ENTREGA A DIRECCION USD'!D3820,2)</f>
        <v>0.55000000000000004</v>
      </c>
      <c r="R3820" s="190">
        <v>3813</v>
      </c>
      <c r="S3820" s="200">
        <f>TRUNC((('TARIFA ENTREGA A DIRECCION USD'!C3820-'TARIFA ENTREGA A DIRECCION USD'!D3820)/'TARIFA ENTREGA A DIRECCION USD'!D3820)+1,3)</f>
        <v>0.72499999999999998</v>
      </c>
      <c r="T3820" s="200">
        <f>TRUNC(('TARIFA ENTREGA A DIRECCION USD'!E3820-'TARIFA ENTREGA A DIRECCION USD'!D3820)/'TARIFA ENTREGA A DIRECCION USD'!D3820,3)</f>
        <v>0.26200000000000001</v>
      </c>
      <c r="U3820" s="200">
        <f>TRUNC(('TARIFA ENTREGA A DIRECCION USD'!F3820-'TARIFA ENTREGA A DIRECCION USD'!D3820)/'TARIFA ENTREGA A DIRECCION USD'!D3820,3)</f>
        <v>0.438</v>
      </c>
      <c r="V3820" s="200">
        <f>TRUNC(('TARIFA ENTREGA A DIRECCION USD'!G3820-'TARIFA ENTREGA A DIRECCION USD'!D3820)/'TARIFA ENTREGA A DIRECCION USD'!D3820,3)</f>
        <v>0.97299999999999998</v>
      </c>
      <c r="X3820" s="142">
        <v>16.12</v>
      </c>
      <c r="Y3820" s="190">
        <v>3813</v>
      </c>
      <c r="Z3820" s="200">
        <v>0.55000000000000004</v>
      </c>
      <c r="AA3820" s="200">
        <v>0.13</v>
      </c>
      <c r="AB3820" s="200">
        <v>0.3</v>
      </c>
      <c r="AC3820" s="200">
        <v>0.85</v>
      </c>
      <c r="AL3820"/>
      <c r="AM3820"/>
      <c r="AN3820"/>
      <c r="AO3820"/>
      <c r="AP3820"/>
      <c r="AQ3820"/>
      <c r="AR3820"/>
      <c r="AS3820"/>
      <c r="AT3820"/>
      <c r="AU3820"/>
    </row>
    <row r="3821" spans="17:47" x14ac:dyDescent="0.2">
      <c r="Q3821" s="142">
        <f>TRUNC('TARIFA ENTREGA A DIRECCION USD'!D3822-'TARIFA ENTREGA A DIRECCION USD'!D3821,2)</f>
        <v>0.55000000000000004</v>
      </c>
      <c r="R3821" s="190">
        <v>3814</v>
      </c>
      <c r="S3821" s="200">
        <f>TRUNC((('TARIFA ENTREGA A DIRECCION USD'!C3821-'TARIFA ENTREGA A DIRECCION USD'!D3821)/'TARIFA ENTREGA A DIRECCION USD'!D3821)+1,3)</f>
        <v>0.72499999999999998</v>
      </c>
      <c r="T3821" s="200">
        <f>TRUNC(('TARIFA ENTREGA A DIRECCION USD'!E3821-'TARIFA ENTREGA A DIRECCION USD'!D3821)/'TARIFA ENTREGA A DIRECCION USD'!D3821,3)</f>
        <v>0.26200000000000001</v>
      </c>
      <c r="U3821" s="200">
        <f>TRUNC(('TARIFA ENTREGA A DIRECCION USD'!F3821-'TARIFA ENTREGA A DIRECCION USD'!D3821)/'TARIFA ENTREGA A DIRECCION USD'!D3821,3)</f>
        <v>0.438</v>
      </c>
      <c r="V3821" s="200">
        <f>TRUNC(('TARIFA ENTREGA A DIRECCION USD'!G3821-'TARIFA ENTREGA A DIRECCION USD'!D3821)/'TARIFA ENTREGA A DIRECCION USD'!D3821,3)</f>
        <v>0.97299999999999998</v>
      </c>
      <c r="X3821" s="142">
        <v>16.12</v>
      </c>
      <c r="Y3821" s="190">
        <v>3814</v>
      </c>
      <c r="Z3821" s="200">
        <v>0.55000000000000004</v>
      </c>
      <c r="AA3821" s="200">
        <v>0.13</v>
      </c>
      <c r="AB3821" s="200">
        <v>0.3</v>
      </c>
      <c r="AC3821" s="200">
        <v>0.85</v>
      </c>
      <c r="AL3821"/>
      <c r="AM3821"/>
      <c r="AN3821"/>
      <c r="AO3821"/>
      <c r="AP3821"/>
      <c r="AQ3821"/>
      <c r="AR3821"/>
      <c r="AS3821"/>
      <c r="AT3821"/>
      <c r="AU3821"/>
    </row>
    <row r="3822" spans="17:47" x14ac:dyDescent="0.2">
      <c r="Q3822" s="142">
        <f>TRUNC('TARIFA ENTREGA A DIRECCION USD'!D3823-'TARIFA ENTREGA A DIRECCION USD'!D3822,2)</f>
        <v>0.55000000000000004</v>
      </c>
      <c r="R3822" s="190">
        <v>3815</v>
      </c>
      <c r="S3822" s="200">
        <f>TRUNC((('TARIFA ENTREGA A DIRECCION USD'!C3822-'TARIFA ENTREGA A DIRECCION USD'!D3822)/'TARIFA ENTREGA A DIRECCION USD'!D3822)+1,3)</f>
        <v>0.72499999999999998</v>
      </c>
      <c r="T3822" s="200">
        <f>TRUNC(('TARIFA ENTREGA A DIRECCION USD'!E3822-'TARIFA ENTREGA A DIRECCION USD'!D3822)/'TARIFA ENTREGA A DIRECCION USD'!D3822,3)</f>
        <v>0.26200000000000001</v>
      </c>
      <c r="U3822" s="200">
        <f>TRUNC(('TARIFA ENTREGA A DIRECCION USD'!F3822-'TARIFA ENTREGA A DIRECCION USD'!D3822)/'TARIFA ENTREGA A DIRECCION USD'!D3822,3)</f>
        <v>0.438</v>
      </c>
      <c r="V3822" s="200">
        <f>TRUNC(('TARIFA ENTREGA A DIRECCION USD'!G3822-'TARIFA ENTREGA A DIRECCION USD'!D3822)/'TARIFA ENTREGA A DIRECCION USD'!D3822,3)</f>
        <v>0.97299999999999998</v>
      </c>
      <c r="X3822" s="142">
        <v>16.12</v>
      </c>
      <c r="Y3822" s="190">
        <v>3815</v>
      </c>
      <c r="Z3822" s="200">
        <v>0.55000000000000004</v>
      </c>
      <c r="AA3822" s="200">
        <v>0.13</v>
      </c>
      <c r="AB3822" s="200">
        <v>0.3</v>
      </c>
      <c r="AC3822" s="200">
        <v>0.85</v>
      </c>
      <c r="AL3822"/>
      <c r="AM3822"/>
      <c r="AN3822"/>
      <c r="AO3822"/>
      <c r="AP3822"/>
      <c r="AQ3822"/>
      <c r="AR3822"/>
      <c r="AS3822"/>
      <c r="AT3822"/>
      <c r="AU3822"/>
    </row>
    <row r="3823" spans="17:47" x14ac:dyDescent="0.2">
      <c r="Q3823" s="142">
        <f>TRUNC('TARIFA ENTREGA A DIRECCION USD'!D3824-'TARIFA ENTREGA A DIRECCION USD'!D3823,2)</f>
        <v>0.55000000000000004</v>
      </c>
      <c r="R3823" s="190">
        <v>3816</v>
      </c>
      <c r="S3823" s="200">
        <f>TRUNC((('TARIFA ENTREGA A DIRECCION USD'!C3823-'TARIFA ENTREGA A DIRECCION USD'!D3823)/'TARIFA ENTREGA A DIRECCION USD'!D3823)+1,3)</f>
        <v>0.72499999999999998</v>
      </c>
      <c r="T3823" s="200">
        <f>TRUNC(('TARIFA ENTREGA A DIRECCION USD'!E3823-'TARIFA ENTREGA A DIRECCION USD'!D3823)/'TARIFA ENTREGA A DIRECCION USD'!D3823,3)</f>
        <v>0.26200000000000001</v>
      </c>
      <c r="U3823" s="200">
        <f>TRUNC(('TARIFA ENTREGA A DIRECCION USD'!F3823-'TARIFA ENTREGA A DIRECCION USD'!D3823)/'TARIFA ENTREGA A DIRECCION USD'!D3823,3)</f>
        <v>0.438</v>
      </c>
      <c r="V3823" s="200">
        <f>TRUNC(('TARIFA ENTREGA A DIRECCION USD'!G3823-'TARIFA ENTREGA A DIRECCION USD'!D3823)/'TARIFA ENTREGA A DIRECCION USD'!D3823,3)</f>
        <v>0.97299999999999998</v>
      </c>
      <c r="X3823" s="142">
        <v>16.12</v>
      </c>
      <c r="Y3823" s="190">
        <v>3816</v>
      </c>
      <c r="Z3823" s="200">
        <v>0.55000000000000004</v>
      </c>
      <c r="AA3823" s="200">
        <v>0.13</v>
      </c>
      <c r="AB3823" s="200">
        <v>0.3</v>
      </c>
      <c r="AC3823" s="200">
        <v>0.85</v>
      </c>
      <c r="AL3823"/>
      <c r="AM3823"/>
      <c r="AN3823"/>
      <c r="AO3823"/>
      <c r="AP3823"/>
      <c r="AQ3823"/>
      <c r="AR3823"/>
      <c r="AS3823"/>
      <c r="AT3823"/>
      <c r="AU3823"/>
    </row>
    <row r="3824" spans="17:47" x14ac:dyDescent="0.2">
      <c r="Q3824" s="142">
        <f>TRUNC('TARIFA ENTREGA A DIRECCION USD'!D3825-'TARIFA ENTREGA A DIRECCION USD'!D3824,2)</f>
        <v>0.55000000000000004</v>
      </c>
      <c r="R3824" s="190">
        <v>3817</v>
      </c>
      <c r="S3824" s="200">
        <f>TRUNC((('TARIFA ENTREGA A DIRECCION USD'!C3824-'TARIFA ENTREGA A DIRECCION USD'!D3824)/'TARIFA ENTREGA A DIRECCION USD'!D3824)+1,3)</f>
        <v>0.72499999999999998</v>
      </c>
      <c r="T3824" s="200">
        <f>TRUNC(('TARIFA ENTREGA A DIRECCION USD'!E3824-'TARIFA ENTREGA A DIRECCION USD'!D3824)/'TARIFA ENTREGA A DIRECCION USD'!D3824,3)</f>
        <v>0.26200000000000001</v>
      </c>
      <c r="U3824" s="200">
        <f>TRUNC(('TARIFA ENTREGA A DIRECCION USD'!F3824-'TARIFA ENTREGA A DIRECCION USD'!D3824)/'TARIFA ENTREGA A DIRECCION USD'!D3824,3)</f>
        <v>0.438</v>
      </c>
      <c r="V3824" s="200">
        <f>TRUNC(('TARIFA ENTREGA A DIRECCION USD'!G3824-'TARIFA ENTREGA A DIRECCION USD'!D3824)/'TARIFA ENTREGA A DIRECCION USD'!D3824,3)</f>
        <v>0.97299999999999998</v>
      </c>
      <c r="X3824" s="142">
        <v>16.12</v>
      </c>
      <c r="Y3824" s="190">
        <v>3817</v>
      </c>
      <c r="Z3824" s="200">
        <v>0.55000000000000004</v>
      </c>
      <c r="AA3824" s="200">
        <v>0.13</v>
      </c>
      <c r="AB3824" s="200">
        <v>0.3</v>
      </c>
      <c r="AC3824" s="200">
        <v>0.85</v>
      </c>
      <c r="AL3824"/>
      <c r="AM3824"/>
      <c r="AN3824"/>
      <c r="AO3824"/>
      <c r="AP3824"/>
      <c r="AQ3824"/>
      <c r="AR3824"/>
      <c r="AS3824"/>
      <c r="AT3824"/>
      <c r="AU3824"/>
    </row>
    <row r="3825" spans="17:47" x14ac:dyDescent="0.2">
      <c r="Q3825" s="142">
        <f>TRUNC('TARIFA ENTREGA A DIRECCION USD'!D3826-'TARIFA ENTREGA A DIRECCION USD'!D3825,2)</f>
        <v>0.55000000000000004</v>
      </c>
      <c r="R3825" s="190">
        <v>3818</v>
      </c>
      <c r="S3825" s="200">
        <f>TRUNC((('TARIFA ENTREGA A DIRECCION USD'!C3825-'TARIFA ENTREGA A DIRECCION USD'!D3825)/'TARIFA ENTREGA A DIRECCION USD'!D3825)+1,3)</f>
        <v>0.72499999999999998</v>
      </c>
      <c r="T3825" s="200">
        <f>TRUNC(('TARIFA ENTREGA A DIRECCION USD'!E3825-'TARIFA ENTREGA A DIRECCION USD'!D3825)/'TARIFA ENTREGA A DIRECCION USD'!D3825,3)</f>
        <v>0.26200000000000001</v>
      </c>
      <c r="U3825" s="200">
        <f>TRUNC(('TARIFA ENTREGA A DIRECCION USD'!F3825-'TARIFA ENTREGA A DIRECCION USD'!D3825)/'TARIFA ENTREGA A DIRECCION USD'!D3825,3)</f>
        <v>0.438</v>
      </c>
      <c r="V3825" s="200">
        <f>TRUNC(('TARIFA ENTREGA A DIRECCION USD'!G3825-'TARIFA ENTREGA A DIRECCION USD'!D3825)/'TARIFA ENTREGA A DIRECCION USD'!D3825,3)</f>
        <v>0.97299999999999998</v>
      </c>
      <c r="X3825" s="142">
        <v>16.12</v>
      </c>
      <c r="Y3825" s="190">
        <v>3818</v>
      </c>
      <c r="Z3825" s="200">
        <v>0.55000000000000004</v>
      </c>
      <c r="AA3825" s="200">
        <v>0.13</v>
      </c>
      <c r="AB3825" s="200">
        <v>0.3</v>
      </c>
      <c r="AC3825" s="200">
        <v>0.85</v>
      </c>
      <c r="AL3825"/>
      <c r="AM3825"/>
      <c r="AN3825"/>
      <c r="AO3825"/>
      <c r="AP3825"/>
      <c r="AQ3825"/>
      <c r="AR3825"/>
      <c r="AS3825"/>
      <c r="AT3825"/>
      <c r="AU3825"/>
    </row>
    <row r="3826" spans="17:47" x14ac:dyDescent="0.2">
      <c r="Q3826" s="142">
        <f>TRUNC('TARIFA ENTREGA A DIRECCION USD'!D3827-'TARIFA ENTREGA A DIRECCION USD'!D3826,2)</f>
        <v>0.55000000000000004</v>
      </c>
      <c r="R3826" s="190">
        <v>3819</v>
      </c>
      <c r="S3826" s="200">
        <f>TRUNC((('TARIFA ENTREGA A DIRECCION USD'!C3826-'TARIFA ENTREGA A DIRECCION USD'!D3826)/'TARIFA ENTREGA A DIRECCION USD'!D3826)+1,3)</f>
        <v>0.72499999999999998</v>
      </c>
      <c r="T3826" s="200">
        <f>TRUNC(('TARIFA ENTREGA A DIRECCION USD'!E3826-'TARIFA ENTREGA A DIRECCION USD'!D3826)/'TARIFA ENTREGA A DIRECCION USD'!D3826,3)</f>
        <v>0.26200000000000001</v>
      </c>
      <c r="U3826" s="200">
        <f>TRUNC(('TARIFA ENTREGA A DIRECCION USD'!F3826-'TARIFA ENTREGA A DIRECCION USD'!D3826)/'TARIFA ENTREGA A DIRECCION USD'!D3826,3)</f>
        <v>0.438</v>
      </c>
      <c r="V3826" s="200">
        <f>TRUNC(('TARIFA ENTREGA A DIRECCION USD'!G3826-'TARIFA ENTREGA A DIRECCION USD'!D3826)/'TARIFA ENTREGA A DIRECCION USD'!D3826,3)</f>
        <v>0.97299999999999998</v>
      </c>
      <c r="X3826" s="142">
        <v>16.12</v>
      </c>
      <c r="Y3826" s="190">
        <v>3819</v>
      </c>
      <c r="Z3826" s="200">
        <v>0.55000000000000004</v>
      </c>
      <c r="AA3826" s="200">
        <v>0.13</v>
      </c>
      <c r="AB3826" s="200">
        <v>0.3</v>
      </c>
      <c r="AC3826" s="200">
        <v>0.85</v>
      </c>
      <c r="AL3826"/>
      <c r="AM3826"/>
      <c r="AN3826"/>
      <c r="AO3826"/>
      <c r="AP3826"/>
      <c r="AQ3826"/>
      <c r="AR3826"/>
      <c r="AS3826"/>
      <c r="AT3826"/>
      <c r="AU3826"/>
    </row>
    <row r="3827" spans="17:47" x14ac:dyDescent="0.2">
      <c r="Q3827" s="142">
        <f>TRUNC('TARIFA ENTREGA A DIRECCION USD'!D3828-'TARIFA ENTREGA A DIRECCION USD'!D3827,2)</f>
        <v>0.55000000000000004</v>
      </c>
      <c r="R3827" s="190">
        <v>3820</v>
      </c>
      <c r="S3827" s="200">
        <f>TRUNC((('TARIFA ENTREGA A DIRECCION USD'!C3827-'TARIFA ENTREGA A DIRECCION USD'!D3827)/'TARIFA ENTREGA A DIRECCION USD'!D3827)+1,3)</f>
        <v>0.72499999999999998</v>
      </c>
      <c r="T3827" s="200">
        <f>TRUNC(('TARIFA ENTREGA A DIRECCION USD'!E3827-'TARIFA ENTREGA A DIRECCION USD'!D3827)/'TARIFA ENTREGA A DIRECCION USD'!D3827,3)</f>
        <v>0.26200000000000001</v>
      </c>
      <c r="U3827" s="200">
        <f>TRUNC(('TARIFA ENTREGA A DIRECCION USD'!F3827-'TARIFA ENTREGA A DIRECCION USD'!D3827)/'TARIFA ENTREGA A DIRECCION USD'!D3827,3)</f>
        <v>0.438</v>
      </c>
      <c r="V3827" s="200">
        <f>TRUNC(('TARIFA ENTREGA A DIRECCION USD'!G3827-'TARIFA ENTREGA A DIRECCION USD'!D3827)/'TARIFA ENTREGA A DIRECCION USD'!D3827,3)</f>
        <v>0.97299999999999998</v>
      </c>
      <c r="X3827" s="142">
        <v>16.12</v>
      </c>
      <c r="Y3827" s="190">
        <v>3820</v>
      </c>
      <c r="Z3827" s="200">
        <v>0.55000000000000004</v>
      </c>
      <c r="AA3827" s="200">
        <v>0.13</v>
      </c>
      <c r="AB3827" s="200">
        <v>0.3</v>
      </c>
      <c r="AC3827" s="200">
        <v>0.85</v>
      </c>
      <c r="AL3827"/>
      <c r="AM3827"/>
      <c r="AN3827"/>
      <c r="AO3827"/>
      <c r="AP3827"/>
      <c r="AQ3827"/>
      <c r="AR3827"/>
      <c r="AS3827"/>
      <c r="AT3827"/>
      <c r="AU3827"/>
    </row>
    <row r="3828" spans="17:47" x14ac:dyDescent="0.2">
      <c r="Q3828" s="142">
        <f>TRUNC('TARIFA ENTREGA A DIRECCION USD'!D3829-'TARIFA ENTREGA A DIRECCION USD'!D3828,2)</f>
        <v>0.55000000000000004</v>
      </c>
      <c r="R3828" s="190">
        <v>3821</v>
      </c>
      <c r="S3828" s="200">
        <f>TRUNC((('TARIFA ENTREGA A DIRECCION USD'!C3828-'TARIFA ENTREGA A DIRECCION USD'!D3828)/'TARIFA ENTREGA A DIRECCION USD'!D3828)+1,3)</f>
        <v>0.72499999999999998</v>
      </c>
      <c r="T3828" s="200">
        <f>TRUNC(('TARIFA ENTREGA A DIRECCION USD'!E3828-'TARIFA ENTREGA A DIRECCION USD'!D3828)/'TARIFA ENTREGA A DIRECCION USD'!D3828,3)</f>
        <v>0.26200000000000001</v>
      </c>
      <c r="U3828" s="200">
        <f>TRUNC(('TARIFA ENTREGA A DIRECCION USD'!F3828-'TARIFA ENTREGA A DIRECCION USD'!D3828)/'TARIFA ENTREGA A DIRECCION USD'!D3828,3)</f>
        <v>0.438</v>
      </c>
      <c r="V3828" s="200">
        <f>TRUNC(('TARIFA ENTREGA A DIRECCION USD'!G3828-'TARIFA ENTREGA A DIRECCION USD'!D3828)/'TARIFA ENTREGA A DIRECCION USD'!D3828,3)</f>
        <v>0.97299999999999998</v>
      </c>
      <c r="X3828" s="142">
        <v>16.12</v>
      </c>
      <c r="Y3828" s="190">
        <v>3821</v>
      </c>
      <c r="Z3828" s="200">
        <v>0.55000000000000004</v>
      </c>
      <c r="AA3828" s="200">
        <v>0.13</v>
      </c>
      <c r="AB3828" s="200">
        <v>0.3</v>
      </c>
      <c r="AC3828" s="200">
        <v>0.85</v>
      </c>
      <c r="AL3828"/>
      <c r="AM3828"/>
      <c r="AN3828"/>
      <c r="AO3828"/>
      <c r="AP3828"/>
      <c r="AQ3828"/>
      <c r="AR3828"/>
      <c r="AS3828"/>
      <c r="AT3828"/>
      <c r="AU3828"/>
    </row>
    <row r="3829" spans="17:47" x14ac:dyDescent="0.2">
      <c r="Q3829" s="142">
        <f>TRUNC('TARIFA ENTREGA A DIRECCION USD'!D3830-'TARIFA ENTREGA A DIRECCION USD'!D3829,2)</f>
        <v>0.55000000000000004</v>
      </c>
      <c r="R3829" s="190">
        <v>3822</v>
      </c>
      <c r="S3829" s="200">
        <f>TRUNC((('TARIFA ENTREGA A DIRECCION USD'!C3829-'TARIFA ENTREGA A DIRECCION USD'!D3829)/'TARIFA ENTREGA A DIRECCION USD'!D3829)+1,3)</f>
        <v>0.72499999999999998</v>
      </c>
      <c r="T3829" s="200">
        <f>TRUNC(('TARIFA ENTREGA A DIRECCION USD'!E3829-'TARIFA ENTREGA A DIRECCION USD'!D3829)/'TARIFA ENTREGA A DIRECCION USD'!D3829,3)</f>
        <v>0.26200000000000001</v>
      </c>
      <c r="U3829" s="200">
        <f>TRUNC(('TARIFA ENTREGA A DIRECCION USD'!F3829-'TARIFA ENTREGA A DIRECCION USD'!D3829)/'TARIFA ENTREGA A DIRECCION USD'!D3829,3)</f>
        <v>0.438</v>
      </c>
      <c r="V3829" s="200">
        <f>TRUNC(('TARIFA ENTREGA A DIRECCION USD'!G3829-'TARIFA ENTREGA A DIRECCION USD'!D3829)/'TARIFA ENTREGA A DIRECCION USD'!D3829,3)</f>
        <v>0.97299999999999998</v>
      </c>
      <c r="X3829" s="142">
        <v>16.12</v>
      </c>
      <c r="Y3829" s="190">
        <v>3822</v>
      </c>
      <c r="Z3829" s="200">
        <v>0.55000000000000004</v>
      </c>
      <c r="AA3829" s="200">
        <v>0.13</v>
      </c>
      <c r="AB3829" s="200">
        <v>0.3</v>
      </c>
      <c r="AC3829" s="200">
        <v>0.85</v>
      </c>
      <c r="AL3829"/>
      <c r="AM3829"/>
      <c r="AN3829"/>
      <c r="AO3829"/>
      <c r="AP3829"/>
      <c r="AQ3829"/>
      <c r="AR3829"/>
      <c r="AS3829"/>
      <c r="AT3829"/>
      <c r="AU3829"/>
    </row>
    <row r="3830" spans="17:47" x14ac:dyDescent="0.2">
      <c r="Q3830" s="142">
        <f>TRUNC('TARIFA ENTREGA A DIRECCION USD'!D3831-'TARIFA ENTREGA A DIRECCION USD'!D3830,2)</f>
        <v>0.55000000000000004</v>
      </c>
      <c r="R3830" s="190">
        <v>3823</v>
      </c>
      <c r="S3830" s="200">
        <f>TRUNC((('TARIFA ENTREGA A DIRECCION USD'!C3830-'TARIFA ENTREGA A DIRECCION USD'!D3830)/'TARIFA ENTREGA A DIRECCION USD'!D3830)+1,3)</f>
        <v>0.72499999999999998</v>
      </c>
      <c r="T3830" s="200">
        <f>TRUNC(('TARIFA ENTREGA A DIRECCION USD'!E3830-'TARIFA ENTREGA A DIRECCION USD'!D3830)/'TARIFA ENTREGA A DIRECCION USD'!D3830,3)</f>
        <v>0.26200000000000001</v>
      </c>
      <c r="U3830" s="200">
        <f>TRUNC(('TARIFA ENTREGA A DIRECCION USD'!F3830-'TARIFA ENTREGA A DIRECCION USD'!D3830)/'TARIFA ENTREGA A DIRECCION USD'!D3830,3)</f>
        <v>0.438</v>
      </c>
      <c r="V3830" s="200">
        <f>TRUNC(('TARIFA ENTREGA A DIRECCION USD'!G3830-'TARIFA ENTREGA A DIRECCION USD'!D3830)/'TARIFA ENTREGA A DIRECCION USD'!D3830,3)</f>
        <v>0.97299999999999998</v>
      </c>
      <c r="X3830" s="142">
        <v>16.12</v>
      </c>
      <c r="Y3830" s="190">
        <v>3823</v>
      </c>
      <c r="Z3830" s="200">
        <v>0.55000000000000004</v>
      </c>
      <c r="AA3830" s="200">
        <v>0.13</v>
      </c>
      <c r="AB3830" s="200">
        <v>0.3</v>
      </c>
      <c r="AC3830" s="200">
        <v>0.85</v>
      </c>
      <c r="AL3830"/>
      <c r="AM3830"/>
      <c r="AN3830"/>
      <c r="AO3830"/>
      <c r="AP3830"/>
      <c r="AQ3830"/>
      <c r="AR3830"/>
      <c r="AS3830"/>
      <c r="AT3830"/>
      <c r="AU3830"/>
    </row>
    <row r="3831" spans="17:47" x14ac:dyDescent="0.2">
      <c r="Q3831" s="142">
        <f>TRUNC('TARIFA ENTREGA A DIRECCION USD'!D3832-'TARIFA ENTREGA A DIRECCION USD'!D3831,2)</f>
        <v>0.55000000000000004</v>
      </c>
      <c r="R3831" s="190">
        <v>3824</v>
      </c>
      <c r="S3831" s="200">
        <f>TRUNC((('TARIFA ENTREGA A DIRECCION USD'!C3831-'TARIFA ENTREGA A DIRECCION USD'!D3831)/'TARIFA ENTREGA A DIRECCION USD'!D3831)+1,3)</f>
        <v>0.72499999999999998</v>
      </c>
      <c r="T3831" s="200">
        <f>TRUNC(('TARIFA ENTREGA A DIRECCION USD'!E3831-'TARIFA ENTREGA A DIRECCION USD'!D3831)/'TARIFA ENTREGA A DIRECCION USD'!D3831,3)</f>
        <v>0.26200000000000001</v>
      </c>
      <c r="U3831" s="200">
        <f>TRUNC(('TARIFA ENTREGA A DIRECCION USD'!F3831-'TARIFA ENTREGA A DIRECCION USD'!D3831)/'TARIFA ENTREGA A DIRECCION USD'!D3831,3)</f>
        <v>0.438</v>
      </c>
      <c r="V3831" s="200">
        <f>TRUNC(('TARIFA ENTREGA A DIRECCION USD'!G3831-'TARIFA ENTREGA A DIRECCION USD'!D3831)/'TARIFA ENTREGA A DIRECCION USD'!D3831,3)</f>
        <v>0.97299999999999998</v>
      </c>
      <c r="X3831" s="142">
        <v>16.12</v>
      </c>
      <c r="Y3831" s="190">
        <v>3824</v>
      </c>
      <c r="Z3831" s="200">
        <v>0.55000000000000004</v>
      </c>
      <c r="AA3831" s="200">
        <v>0.13</v>
      </c>
      <c r="AB3831" s="200">
        <v>0.3</v>
      </c>
      <c r="AC3831" s="200">
        <v>0.85</v>
      </c>
      <c r="AL3831"/>
      <c r="AM3831"/>
      <c r="AN3831"/>
      <c r="AO3831"/>
      <c r="AP3831"/>
      <c r="AQ3831"/>
      <c r="AR3831"/>
      <c r="AS3831"/>
      <c r="AT3831"/>
      <c r="AU3831"/>
    </row>
    <row r="3832" spans="17:47" x14ac:dyDescent="0.2">
      <c r="Q3832" s="142">
        <f>TRUNC('TARIFA ENTREGA A DIRECCION USD'!D3833-'TARIFA ENTREGA A DIRECCION USD'!D3832,2)</f>
        <v>0.55000000000000004</v>
      </c>
      <c r="R3832" s="190">
        <v>3825</v>
      </c>
      <c r="S3832" s="200">
        <f>TRUNC((('TARIFA ENTREGA A DIRECCION USD'!C3832-'TARIFA ENTREGA A DIRECCION USD'!D3832)/'TARIFA ENTREGA A DIRECCION USD'!D3832)+1,3)</f>
        <v>0.72499999999999998</v>
      </c>
      <c r="T3832" s="200">
        <f>TRUNC(('TARIFA ENTREGA A DIRECCION USD'!E3832-'TARIFA ENTREGA A DIRECCION USD'!D3832)/'TARIFA ENTREGA A DIRECCION USD'!D3832,3)</f>
        <v>0.26200000000000001</v>
      </c>
      <c r="U3832" s="200">
        <f>TRUNC(('TARIFA ENTREGA A DIRECCION USD'!F3832-'TARIFA ENTREGA A DIRECCION USD'!D3832)/'TARIFA ENTREGA A DIRECCION USD'!D3832,3)</f>
        <v>0.438</v>
      </c>
      <c r="V3832" s="200">
        <f>TRUNC(('TARIFA ENTREGA A DIRECCION USD'!G3832-'TARIFA ENTREGA A DIRECCION USD'!D3832)/'TARIFA ENTREGA A DIRECCION USD'!D3832,3)</f>
        <v>0.97299999999999998</v>
      </c>
      <c r="X3832" s="142">
        <v>16.12</v>
      </c>
      <c r="Y3832" s="190">
        <v>3825</v>
      </c>
      <c r="Z3832" s="200">
        <v>0.55000000000000004</v>
      </c>
      <c r="AA3832" s="200">
        <v>0.13</v>
      </c>
      <c r="AB3832" s="200">
        <v>0.3</v>
      </c>
      <c r="AC3832" s="200">
        <v>0.85</v>
      </c>
      <c r="AL3832"/>
      <c r="AM3832"/>
      <c r="AN3832"/>
      <c r="AO3832"/>
      <c r="AP3832"/>
      <c r="AQ3832"/>
      <c r="AR3832"/>
      <c r="AS3832"/>
      <c r="AT3832"/>
      <c r="AU3832"/>
    </row>
    <row r="3833" spans="17:47" x14ac:dyDescent="0.2">
      <c r="Q3833" s="142">
        <f>TRUNC('TARIFA ENTREGA A DIRECCION USD'!D3834-'TARIFA ENTREGA A DIRECCION USD'!D3833,2)</f>
        <v>0.55000000000000004</v>
      </c>
      <c r="R3833" s="190">
        <v>3826</v>
      </c>
      <c r="S3833" s="200">
        <f>TRUNC((('TARIFA ENTREGA A DIRECCION USD'!C3833-'TARIFA ENTREGA A DIRECCION USD'!D3833)/'TARIFA ENTREGA A DIRECCION USD'!D3833)+1,3)</f>
        <v>0.72499999999999998</v>
      </c>
      <c r="T3833" s="200">
        <f>TRUNC(('TARIFA ENTREGA A DIRECCION USD'!E3833-'TARIFA ENTREGA A DIRECCION USD'!D3833)/'TARIFA ENTREGA A DIRECCION USD'!D3833,3)</f>
        <v>0.26200000000000001</v>
      </c>
      <c r="U3833" s="200">
        <f>TRUNC(('TARIFA ENTREGA A DIRECCION USD'!F3833-'TARIFA ENTREGA A DIRECCION USD'!D3833)/'TARIFA ENTREGA A DIRECCION USD'!D3833,3)</f>
        <v>0.438</v>
      </c>
      <c r="V3833" s="200">
        <f>TRUNC(('TARIFA ENTREGA A DIRECCION USD'!G3833-'TARIFA ENTREGA A DIRECCION USD'!D3833)/'TARIFA ENTREGA A DIRECCION USD'!D3833,3)</f>
        <v>0.97299999999999998</v>
      </c>
      <c r="X3833" s="142">
        <v>16.12</v>
      </c>
      <c r="Y3833" s="190">
        <v>3826</v>
      </c>
      <c r="Z3833" s="200">
        <v>0.55000000000000004</v>
      </c>
      <c r="AA3833" s="200">
        <v>0.13</v>
      </c>
      <c r="AB3833" s="200">
        <v>0.3</v>
      </c>
      <c r="AC3833" s="200">
        <v>0.85</v>
      </c>
      <c r="AL3833"/>
      <c r="AM3833"/>
      <c r="AN3833"/>
      <c r="AO3833"/>
      <c r="AP3833"/>
      <c r="AQ3833"/>
      <c r="AR3833"/>
      <c r="AS3833"/>
      <c r="AT3833"/>
      <c r="AU3833"/>
    </row>
    <row r="3834" spans="17:47" x14ac:dyDescent="0.2">
      <c r="Q3834" s="142">
        <f>TRUNC('TARIFA ENTREGA A DIRECCION USD'!D3835-'TARIFA ENTREGA A DIRECCION USD'!D3834,2)</f>
        <v>0.55000000000000004</v>
      </c>
      <c r="R3834" s="190">
        <v>3827</v>
      </c>
      <c r="S3834" s="200">
        <f>TRUNC((('TARIFA ENTREGA A DIRECCION USD'!C3834-'TARIFA ENTREGA A DIRECCION USD'!D3834)/'TARIFA ENTREGA A DIRECCION USD'!D3834)+1,3)</f>
        <v>0.72499999999999998</v>
      </c>
      <c r="T3834" s="200">
        <f>TRUNC(('TARIFA ENTREGA A DIRECCION USD'!E3834-'TARIFA ENTREGA A DIRECCION USD'!D3834)/'TARIFA ENTREGA A DIRECCION USD'!D3834,3)</f>
        <v>0.26200000000000001</v>
      </c>
      <c r="U3834" s="200">
        <f>TRUNC(('TARIFA ENTREGA A DIRECCION USD'!F3834-'TARIFA ENTREGA A DIRECCION USD'!D3834)/'TARIFA ENTREGA A DIRECCION USD'!D3834,3)</f>
        <v>0.438</v>
      </c>
      <c r="V3834" s="200">
        <f>TRUNC(('TARIFA ENTREGA A DIRECCION USD'!G3834-'TARIFA ENTREGA A DIRECCION USD'!D3834)/'TARIFA ENTREGA A DIRECCION USD'!D3834,3)</f>
        <v>0.97299999999999998</v>
      </c>
      <c r="X3834" s="142">
        <v>16.12</v>
      </c>
      <c r="Y3834" s="190">
        <v>3827</v>
      </c>
      <c r="Z3834" s="200">
        <v>0.55000000000000004</v>
      </c>
      <c r="AA3834" s="200">
        <v>0.13</v>
      </c>
      <c r="AB3834" s="200">
        <v>0.3</v>
      </c>
      <c r="AC3834" s="200">
        <v>0.85</v>
      </c>
      <c r="AL3834"/>
      <c r="AM3834"/>
      <c r="AN3834"/>
      <c r="AO3834"/>
      <c r="AP3834"/>
      <c r="AQ3834"/>
      <c r="AR3834"/>
      <c r="AS3834"/>
      <c r="AT3834"/>
      <c r="AU3834"/>
    </row>
    <row r="3835" spans="17:47" x14ac:dyDescent="0.2">
      <c r="Q3835" s="142">
        <f>TRUNC('TARIFA ENTREGA A DIRECCION USD'!D3836-'TARIFA ENTREGA A DIRECCION USD'!D3835,2)</f>
        <v>0.55000000000000004</v>
      </c>
      <c r="R3835" s="190">
        <v>3828</v>
      </c>
      <c r="S3835" s="200">
        <f>TRUNC((('TARIFA ENTREGA A DIRECCION USD'!C3835-'TARIFA ENTREGA A DIRECCION USD'!D3835)/'TARIFA ENTREGA A DIRECCION USD'!D3835)+1,3)</f>
        <v>0.72499999999999998</v>
      </c>
      <c r="T3835" s="200">
        <f>TRUNC(('TARIFA ENTREGA A DIRECCION USD'!E3835-'TARIFA ENTREGA A DIRECCION USD'!D3835)/'TARIFA ENTREGA A DIRECCION USD'!D3835,3)</f>
        <v>0.26200000000000001</v>
      </c>
      <c r="U3835" s="200">
        <f>TRUNC(('TARIFA ENTREGA A DIRECCION USD'!F3835-'TARIFA ENTREGA A DIRECCION USD'!D3835)/'TARIFA ENTREGA A DIRECCION USD'!D3835,3)</f>
        <v>0.438</v>
      </c>
      <c r="V3835" s="200">
        <f>TRUNC(('TARIFA ENTREGA A DIRECCION USD'!G3835-'TARIFA ENTREGA A DIRECCION USD'!D3835)/'TARIFA ENTREGA A DIRECCION USD'!D3835,3)</f>
        <v>0.97299999999999998</v>
      </c>
      <c r="X3835" s="142">
        <v>16.12</v>
      </c>
      <c r="Y3835" s="190">
        <v>3828</v>
      </c>
      <c r="Z3835" s="200">
        <v>0.55000000000000004</v>
      </c>
      <c r="AA3835" s="200">
        <v>0.13</v>
      </c>
      <c r="AB3835" s="200">
        <v>0.3</v>
      </c>
      <c r="AC3835" s="200">
        <v>0.85</v>
      </c>
      <c r="AL3835"/>
      <c r="AM3835"/>
      <c r="AN3835"/>
      <c r="AO3835"/>
      <c r="AP3835"/>
      <c r="AQ3835"/>
      <c r="AR3835"/>
      <c r="AS3835"/>
      <c r="AT3835"/>
      <c r="AU3835"/>
    </row>
    <row r="3836" spans="17:47" x14ac:dyDescent="0.2">
      <c r="Q3836" s="142">
        <f>TRUNC('TARIFA ENTREGA A DIRECCION USD'!D3837-'TARIFA ENTREGA A DIRECCION USD'!D3836,2)</f>
        <v>0.55000000000000004</v>
      </c>
      <c r="R3836" s="190">
        <v>3829</v>
      </c>
      <c r="S3836" s="200">
        <f>TRUNC((('TARIFA ENTREGA A DIRECCION USD'!C3836-'TARIFA ENTREGA A DIRECCION USD'!D3836)/'TARIFA ENTREGA A DIRECCION USD'!D3836)+1,3)</f>
        <v>0.72499999999999998</v>
      </c>
      <c r="T3836" s="200">
        <f>TRUNC(('TARIFA ENTREGA A DIRECCION USD'!E3836-'TARIFA ENTREGA A DIRECCION USD'!D3836)/'TARIFA ENTREGA A DIRECCION USD'!D3836,3)</f>
        <v>0.26200000000000001</v>
      </c>
      <c r="U3836" s="200">
        <f>TRUNC(('TARIFA ENTREGA A DIRECCION USD'!F3836-'TARIFA ENTREGA A DIRECCION USD'!D3836)/'TARIFA ENTREGA A DIRECCION USD'!D3836,3)</f>
        <v>0.438</v>
      </c>
      <c r="V3836" s="200">
        <f>TRUNC(('TARIFA ENTREGA A DIRECCION USD'!G3836-'TARIFA ENTREGA A DIRECCION USD'!D3836)/'TARIFA ENTREGA A DIRECCION USD'!D3836,3)</f>
        <v>0.97299999999999998</v>
      </c>
      <c r="X3836" s="142">
        <v>16.12</v>
      </c>
      <c r="Y3836" s="190">
        <v>3829</v>
      </c>
      <c r="Z3836" s="200">
        <v>0.55000000000000004</v>
      </c>
      <c r="AA3836" s="200">
        <v>0.13</v>
      </c>
      <c r="AB3836" s="200">
        <v>0.3</v>
      </c>
      <c r="AC3836" s="200">
        <v>0.85</v>
      </c>
      <c r="AL3836"/>
      <c r="AM3836"/>
      <c r="AN3836"/>
      <c r="AO3836"/>
      <c r="AP3836"/>
      <c r="AQ3836"/>
      <c r="AR3836"/>
      <c r="AS3836"/>
      <c r="AT3836"/>
      <c r="AU3836"/>
    </row>
    <row r="3837" spans="17:47" x14ac:dyDescent="0.2">
      <c r="Q3837" s="142">
        <f>TRUNC('TARIFA ENTREGA A DIRECCION USD'!D3838-'TARIFA ENTREGA A DIRECCION USD'!D3837,2)</f>
        <v>0.55000000000000004</v>
      </c>
      <c r="R3837" s="190">
        <v>3830</v>
      </c>
      <c r="S3837" s="200">
        <f>TRUNC((('TARIFA ENTREGA A DIRECCION USD'!C3837-'TARIFA ENTREGA A DIRECCION USD'!D3837)/'TARIFA ENTREGA A DIRECCION USD'!D3837)+1,3)</f>
        <v>0.72499999999999998</v>
      </c>
      <c r="T3837" s="200">
        <f>TRUNC(('TARIFA ENTREGA A DIRECCION USD'!E3837-'TARIFA ENTREGA A DIRECCION USD'!D3837)/'TARIFA ENTREGA A DIRECCION USD'!D3837,3)</f>
        <v>0.26200000000000001</v>
      </c>
      <c r="U3837" s="200">
        <f>TRUNC(('TARIFA ENTREGA A DIRECCION USD'!F3837-'TARIFA ENTREGA A DIRECCION USD'!D3837)/'TARIFA ENTREGA A DIRECCION USD'!D3837,3)</f>
        <v>0.438</v>
      </c>
      <c r="V3837" s="200">
        <f>TRUNC(('TARIFA ENTREGA A DIRECCION USD'!G3837-'TARIFA ENTREGA A DIRECCION USD'!D3837)/'TARIFA ENTREGA A DIRECCION USD'!D3837,3)</f>
        <v>0.97299999999999998</v>
      </c>
      <c r="X3837" s="142">
        <v>16.12</v>
      </c>
      <c r="Y3837" s="190">
        <v>3830</v>
      </c>
      <c r="Z3837" s="200">
        <v>0.55000000000000004</v>
      </c>
      <c r="AA3837" s="200">
        <v>0.13</v>
      </c>
      <c r="AB3837" s="200">
        <v>0.3</v>
      </c>
      <c r="AC3837" s="200">
        <v>0.85</v>
      </c>
      <c r="AL3837"/>
      <c r="AM3837"/>
      <c r="AN3837"/>
      <c r="AO3837"/>
      <c r="AP3837"/>
      <c r="AQ3837"/>
      <c r="AR3837"/>
      <c r="AS3837"/>
      <c r="AT3837"/>
      <c r="AU3837"/>
    </row>
    <row r="3838" spans="17:47" x14ac:dyDescent="0.2">
      <c r="Q3838" s="142">
        <f>TRUNC('TARIFA ENTREGA A DIRECCION USD'!D3839-'TARIFA ENTREGA A DIRECCION USD'!D3838,2)</f>
        <v>0.55000000000000004</v>
      </c>
      <c r="R3838" s="190">
        <v>3831</v>
      </c>
      <c r="S3838" s="200">
        <f>TRUNC((('TARIFA ENTREGA A DIRECCION USD'!C3838-'TARIFA ENTREGA A DIRECCION USD'!D3838)/'TARIFA ENTREGA A DIRECCION USD'!D3838)+1,3)</f>
        <v>0.72499999999999998</v>
      </c>
      <c r="T3838" s="200">
        <f>TRUNC(('TARIFA ENTREGA A DIRECCION USD'!E3838-'TARIFA ENTREGA A DIRECCION USD'!D3838)/'TARIFA ENTREGA A DIRECCION USD'!D3838,3)</f>
        <v>0.26200000000000001</v>
      </c>
      <c r="U3838" s="200">
        <f>TRUNC(('TARIFA ENTREGA A DIRECCION USD'!F3838-'TARIFA ENTREGA A DIRECCION USD'!D3838)/'TARIFA ENTREGA A DIRECCION USD'!D3838,3)</f>
        <v>0.438</v>
      </c>
      <c r="V3838" s="200">
        <f>TRUNC(('TARIFA ENTREGA A DIRECCION USD'!G3838-'TARIFA ENTREGA A DIRECCION USD'!D3838)/'TARIFA ENTREGA A DIRECCION USD'!D3838,3)</f>
        <v>0.97299999999999998</v>
      </c>
      <c r="X3838" s="142">
        <v>16.12</v>
      </c>
      <c r="Y3838" s="190">
        <v>3831</v>
      </c>
      <c r="Z3838" s="200">
        <v>0.55000000000000004</v>
      </c>
      <c r="AA3838" s="200">
        <v>0.13</v>
      </c>
      <c r="AB3838" s="200">
        <v>0.3</v>
      </c>
      <c r="AC3838" s="200">
        <v>0.85</v>
      </c>
      <c r="AL3838"/>
      <c r="AM3838"/>
      <c r="AN3838"/>
      <c r="AO3838"/>
      <c r="AP3838"/>
      <c r="AQ3838"/>
      <c r="AR3838"/>
      <c r="AS3838"/>
      <c r="AT3838"/>
      <c r="AU3838"/>
    </row>
    <row r="3839" spans="17:47" x14ac:dyDescent="0.2">
      <c r="Q3839" s="142">
        <f>TRUNC('TARIFA ENTREGA A DIRECCION USD'!D3840-'TARIFA ENTREGA A DIRECCION USD'!D3839,2)</f>
        <v>0.55000000000000004</v>
      </c>
      <c r="R3839" s="190">
        <v>3832</v>
      </c>
      <c r="S3839" s="200">
        <f>TRUNC((('TARIFA ENTREGA A DIRECCION USD'!C3839-'TARIFA ENTREGA A DIRECCION USD'!D3839)/'TARIFA ENTREGA A DIRECCION USD'!D3839)+1,3)</f>
        <v>0.72499999999999998</v>
      </c>
      <c r="T3839" s="200">
        <f>TRUNC(('TARIFA ENTREGA A DIRECCION USD'!E3839-'TARIFA ENTREGA A DIRECCION USD'!D3839)/'TARIFA ENTREGA A DIRECCION USD'!D3839,3)</f>
        <v>0.26200000000000001</v>
      </c>
      <c r="U3839" s="200">
        <f>TRUNC(('TARIFA ENTREGA A DIRECCION USD'!F3839-'TARIFA ENTREGA A DIRECCION USD'!D3839)/'TARIFA ENTREGA A DIRECCION USD'!D3839,3)</f>
        <v>0.438</v>
      </c>
      <c r="V3839" s="200">
        <f>TRUNC(('TARIFA ENTREGA A DIRECCION USD'!G3839-'TARIFA ENTREGA A DIRECCION USD'!D3839)/'TARIFA ENTREGA A DIRECCION USD'!D3839,3)</f>
        <v>0.97299999999999998</v>
      </c>
      <c r="X3839" s="142">
        <v>16.12</v>
      </c>
      <c r="Y3839" s="190">
        <v>3832</v>
      </c>
      <c r="Z3839" s="200">
        <v>0.55000000000000004</v>
      </c>
      <c r="AA3839" s="200">
        <v>0.13</v>
      </c>
      <c r="AB3839" s="200">
        <v>0.3</v>
      </c>
      <c r="AC3839" s="200">
        <v>0.85</v>
      </c>
      <c r="AL3839"/>
      <c r="AM3839"/>
      <c r="AN3839"/>
      <c r="AO3839"/>
      <c r="AP3839"/>
      <c r="AQ3839"/>
      <c r="AR3839"/>
      <c r="AS3839"/>
      <c r="AT3839"/>
      <c r="AU3839"/>
    </row>
    <row r="3840" spans="17:47" x14ac:dyDescent="0.2">
      <c r="Q3840" s="142">
        <f>TRUNC('TARIFA ENTREGA A DIRECCION USD'!D3841-'TARIFA ENTREGA A DIRECCION USD'!D3840,2)</f>
        <v>0.55000000000000004</v>
      </c>
      <c r="R3840" s="190">
        <v>3833</v>
      </c>
      <c r="S3840" s="200">
        <f>TRUNC((('TARIFA ENTREGA A DIRECCION USD'!C3840-'TARIFA ENTREGA A DIRECCION USD'!D3840)/'TARIFA ENTREGA A DIRECCION USD'!D3840)+1,3)</f>
        <v>0.72499999999999998</v>
      </c>
      <c r="T3840" s="200">
        <f>TRUNC(('TARIFA ENTREGA A DIRECCION USD'!E3840-'TARIFA ENTREGA A DIRECCION USD'!D3840)/'TARIFA ENTREGA A DIRECCION USD'!D3840,3)</f>
        <v>0.26200000000000001</v>
      </c>
      <c r="U3840" s="200">
        <f>TRUNC(('TARIFA ENTREGA A DIRECCION USD'!F3840-'TARIFA ENTREGA A DIRECCION USD'!D3840)/'TARIFA ENTREGA A DIRECCION USD'!D3840,3)</f>
        <v>0.438</v>
      </c>
      <c r="V3840" s="200">
        <f>TRUNC(('TARIFA ENTREGA A DIRECCION USD'!G3840-'TARIFA ENTREGA A DIRECCION USD'!D3840)/'TARIFA ENTREGA A DIRECCION USD'!D3840,3)</f>
        <v>0.97299999999999998</v>
      </c>
      <c r="X3840" s="142">
        <v>16.12</v>
      </c>
      <c r="Y3840" s="190">
        <v>3833</v>
      </c>
      <c r="Z3840" s="200">
        <v>0.55000000000000004</v>
      </c>
      <c r="AA3840" s="200">
        <v>0.13</v>
      </c>
      <c r="AB3840" s="200">
        <v>0.3</v>
      </c>
      <c r="AC3840" s="200">
        <v>0.85</v>
      </c>
      <c r="AL3840"/>
      <c r="AM3840"/>
      <c r="AN3840"/>
      <c r="AO3840"/>
      <c r="AP3840"/>
      <c r="AQ3840"/>
      <c r="AR3840"/>
      <c r="AS3840"/>
      <c r="AT3840"/>
      <c r="AU3840"/>
    </row>
    <row r="3841" spans="17:47" x14ac:dyDescent="0.2">
      <c r="Q3841" s="142">
        <f>TRUNC('TARIFA ENTREGA A DIRECCION USD'!D3842-'TARIFA ENTREGA A DIRECCION USD'!D3841,2)</f>
        <v>0.55000000000000004</v>
      </c>
      <c r="R3841" s="190">
        <v>3834</v>
      </c>
      <c r="S3841" s="200">
        <f>TRUNC((('TARIFA ENTREGA A DIRECCION USD'!C3841-'TARIFA ENTREGA A DIRECCION USD'!D3841)/'TARIFA ENTREGA A DIRECCION USD'!D3841)+1,3)</f>
        <v>0.72499999999999998</v>
      </c>
      <c r="T3841" s="200">
        <f>TRUNC(('TARIFA ENTREGA A DIRECCION USD'!E3841-'TARIFA ENTREGA A DIRECCION USD'!D3841)/'TARIFA ENTREGA A DIRECCION USD'!D3841,3)</f>
        <v>0.26200000000000001</v>
      </c>
      <c r="U3841" s="200">
        <f>TRUNC(('TARIFA ENTREGA A DIRECCION USD'!F3841-'TARIFA ENTREGA A DIRECCION USD'!D3841)/'TARIFA ENTREGA A DIRECCION USD'!D3841,3)</f>
        <v>0.438</v>
      </c>
      <c r="V3841" s="200">
        <f>TRUNC(('TARIFA ENTREGA A DIRECCION USD'!G3841-'TARIFA ENTREGA A DIRECCION USD'!D3841)/'TARIFA ENTREGA A DIRECCION USD'!D3841,3)</f>
        <v>0.97299999999999998</v>
      </c>
      <c r="X3841" s="142">
        <v>16.12</v>
      </c>
      <c r="Y3841" s="190">
        <v>3834</v>
      </c>
      <c r="Z3841" s="200">
        <v>0.55000000000000004</v>
      </c>
      <c r="AA3841" s="200">
        <v>0.13</v>
      </c>
      <c r="AB3841" s="200">
        <v>0.3</v>
      </c>
      <c r="AC3841" s="200">
        <v>0.85</v>
      </c>
      <c r="AL3841"/>
      <c r="AM3841"/>
      <c r="AN3841"/>
      <c r="AO3841"/>
      <c r="AP3841"/>
      <c r="AQ3841"/>
      <c r="AR3841"/>
      <c r="AS3841"/>
      <c r="AT3841"/>
      <c r="AU3841"/>
    </row>
    <row r="3842" spans="17:47" x14ac:dyDescent="0.2">
      <c r="Q3842" s="142">
        <f>TRUNC('TARIFA ENTREGA A DIRECCION USD'!D3843-'TARIFA ENTREGA A DIRECCION USD'!D3842,2)</f>
        <v>0.55000000000000004</v>
      </c>
      <c r="R3842" s="190">
        <v>3835</v>
      </c>
      <c r="S3842" s="200">
        <f>TRUNC((('TARIFA ENTREGA A DIRECCION USD'!C3842-'TARIFA ENTREGA A DIRECCION USD'!D3842)/'TARIFA ENTREGA A DIRECCION USD'!D3842)+1,3)</f>
        <v>0.72499999999999998</v>
      </c>
      <c r="T3842" s="200">
        <f>TRUNC(('TARIFA ENTREGA A DIRECCION USD'!E3842-'TARIFA ENTREGA A DIRECCION USD'!D3842)/'TARIFA ENTREGA A DIRECCION USD'!D3842,3)</f>
        <v>0.26200000000000001</v>
      </c>
      <c r="U3842" s="200">
        <f>TRUNC(('TARIFA ENTREGA A DIRECCION USD'!F3842-'TARIFA ENTREGA A DIRECCION USD'!D3842)/'TARIFA ENTREGA A DIRECCION USD'!D3842,3)</f>
        <v>0.438</v>
      </c>
      <c r="V3842" s="200">
        <f>TRUNC(('TARIFA ENTREGA A DIRECCION USD'!G3842-'TARIFA ENTREGA A DIRECCION USD'!D3842)/'TARIFA ENTREGA A DIRECCION USD'!D3842,3)</f>
        <v>0.97299999999999998</v>
      </c>
      <c r="X3842" s="142">
        <v>16.12</v>
      </c>
      <c r="Y3842" s="190">
        <v>3835</v>
      </c>
      <c r="Z3842" s="200">
        <v>0.55000000000000004</v>
      </c>
      <c r="AA3842" s="200">
        <v>0.13</v>
      </c>
      <c r="AB3842" s="200">
        <v>0.3</v>
      </c>
      <c r="AC3842" s="200">
        <v>0.85</v>
      </c>
      <c r="AL3842"/>
      <c r="AM3842"/>
      <c r="AN3842"/>
      <c r="AO3842"/>
      <c r="AP3842"/>
      <c r="AQ3842"/>
      <c r="AR3842"/>
      <c r="AS3842"/>
      <c r="AT3842"/>
      <c r="AU3842"/>
    </row>
    <row r="3843" spans="17:47" x14ac:dyDescent="0.2">
      <c r="Q3843" s="142">
        <f>TRUNC('TARIFA ENTREGA A DIRECCION USD'!D3844-'TARIFA ENTREGA A DIRECCION USD'!D3843,2)</f>
        <v>0.55000000000000004</v>
      </c>
      <c r="R3843" s="190">
        <v>3836</v>
      </c>
      <c r="S3843" s="200">
        <f>TRUNC((('TARIFA ENTREGA A DIRECCION USD'!C3843-'TARIFA ENTREGA A DIRECCION USD'!D3843)/'TARIFA ENTREGA A DIRECCION USD'!D3843)+1,3)</f>
        <v>0.72499999999999998</v>
      </c>
      <c r="T3843" s="200">
        <f>TRUNC(('TARIFA ENTREGA A DIRECCION USD'!E3843-'TARIFA ENTREGA A DIRECCION USD'!D3843)/'TARIFA ENTREGA A DIRECCION USD'!D3843,3)</f>
        <v>0.26200000000000001</v>
      </c>
      <c r="U3843" s="200">
        <f>TRUNC(('TARIFA ENTREGA A DIRECCION USD'!F3843-'TARIFA ENTREGA A DIRECCION USD'!D3843)/'TARIFA ENTREGA A DIRECCION USD'!D3843,3)</f>
        <v>0.438</v>
      </c>
      <c r="V3843" s="200">
        <f>TRUNC(('TARIFA ENTREGA A DIRECCION USD'!G3843-'TARIFA ENTREGA A DIRECCION USD'!D3843)/'TARIFA ENTREGA A DIRECCION USD'!D3843,3)</f>
        <v>0.97299999999999998</v>
      </c>
      <c r="X3843" s="142">
        <v>16.12</v>
      </c>
      <c r="Y3843" s="190">
        <v>3836</v>
      </c>
      <c r="Z3843" s="200">
        <v>0.55000000000000004</v>
      </c>
      <c r="AA3843" s="200">
        <v>0.13</v>
      </c>
      <c r="AB3843" s="200">
        <v>0.3</v>
      </c>
      <c r="AC3843" s="200">
        <v>0.85</v>
      </c>
      <c r="AL3843"/>
      <c r="AM3843"/>
      <c r="AN3843"/>
      <c r="AO3843"/>
      <c r="AP3843"/>
      <c r="AQ3843"/>
      <c r="AR3843"/>
      <c r="AS3843"/>
      <c r="AT3843"/>
      <c r="AU3843"/>
    </row>
    <row r="3844" spans="17:47" x14ac:dyDescent="0.2">
      <c r="Q3844" s="142">
        <f>TRUNC('TARIFA ENTREGA A DIRECCION USD'!D3845-'TARIFA ENTREGA A DIRECCION USD'!D3844,2)</f>
        <v>0.55000000000000004</v>
      </c>
      <c r="R3844" s="190">
        <v>3837</v>
      </c>
      <c r="S3844" s="200">
        <f>TRUNC((('TARIFA ENTREGA A DIRECCION USD'!C3844-'TARIFA ENTREGA A DIRECCION USD'!D3844)/'TARIFA ENTREGA A DIRECCION USD'!D3844)+1,3)</f>
        <v>0.72499999999999998</v>
      </c>
      <c r="T3844" s="200">
        <f>TRUNC(('TARIFA ENTREGA A DIRECCION USD'!E3844-'TARIFA ENTREGA A DIRECCION USD'!D3844)/'TARIFA ENTREGA A DIRECCION USD'!D3844,3)</f>
        <v>0.26200000000000001</v>
      </c>
      <c r="U3844" s="200">
        <f>TRUNC(('TARIFA ENTREGA A DIRECCION USD'!F3844-'TARIFA ENTREGA A DIRECCION USD'!D3844)/'TARIFA ENTREGA A DIRECCION USD'!D3844,3)</f>
        <v>0.438</v>
      </c>
      <c r="V3844" s="200">
        <f>TRUNC(('TARIFA ENTREGA A DIRECCION USD'!G3844-'TARIFA ENTREGA A DIRECCION USD'!D3844)/'TARIFA ENTREGA A DIRECCION USD'!D3844,3)</f>
        <v>0.97299999999999998</v>
      </c>
      <c r="X3844" s="142">
        <v>16.12</v>
      </c>
      <c r="Y3844" s="190">
        <v>3837</v>
      </c>
      <c r="Z3844" s="200">
        <v>0.55000000000000004</v>
      </c>
      <c r="AA3844" s="200">
        <v>0.13</v>
      </c>
      <c r="AB3844" s="200">
        <v>0.3</v>
      </c>
      <c r="AC3844" s="200">
        <v>0.85</v>
      </c>
      <c r="AL3844"/>
      <c r="AM3844"/>
      <c r="AN3844"/>
      <c r="AO3844"/>
      <c r="AP3844"/>
      <c r="AQ3844"/>
      <c r="AR3844"/>
      <c r="AS3844"/>
      <c r="AT3844"/>
      <c r="AU3844"/>
    </row>
    <row r="3845" spans="17:47" x14ac:dyDescent="0.2">
      <c r="Q3845" s="142">
        <f>TRUNC('TARIFA ENTREGA A DIRECCION USD'!D3846-'TARIFA ENTREGA A DIRECCION USD'!D3845,2)</f>
        <v>0.55000000000000004</v>
      </c>
      <c r="R3845" s="190">
        <v>3838</v>
      </c>
      <c r="S3845" s="200">
        <f>TRUNC((('TARIFA ENTREGA A DIRECCION USD'!C3845-'TARIFA ENTREGA A DIRECCION USD'!D3845)/'TARIFA ENTREGA A DIRECCION USD'!D3845)+1,3)</f>
        <v>0.72499999999999998</v>
      </c>
      <c r="T3845" s="200">
        <f>TRUNC(('TARIFA ENTREGA A DIRECCION USD'!E3845-'TARIFA ENTREGA A DIRECCION USD'!D3845)/'TARIFA ENTREGA A DIRECCION USD'!D3845,3)</f>
        <v>0.26200000000000001</v>
      </c>
      <c r="U3845" s="200">
        <f>TRUNC(('TARIFA ENTREGA A DIRECCION USD'!F3845-'TARIFA ENTREGA A DIRECCION USD'!D3845)/'TARIFA ENTREGA A DIRECCION USD'!D3845,3)</f>
        <v>0.438</v>
      </c>
      <c r="V3845" s="200">
        <f>TRUNC(('TARIFA ENTREGA A DIRECCION USD'!G3845-'TARIFA ENTREGA A DIRECCION USD'!D3845)/'TARIFA ENTREGA A DIRECCION USD'!D3845,3)</f>
        <v>0.97299999999999998</v>
      </c>
      <c r="X3845" s="142">
        <v>16.12</v>
      </c>
      <c r="Y3845" s="190">
        <v>3838</v>
      </c>
      <c r="Z3845" s="200">
        <v>0.55000000000000004</v>
      </c>
      <c r="AA3845" s="200">
        <v>0.13</v>
      </c>
      <c r="AB3845" s="200">
        <v>0.3</v>
      </c>
      <c r="AC3845" s="200">
        <v>0.85</v>
      </c>
      <c r="AL3845"/>
      <c r="AM3845"/>
      <c r="AN3845"/>
      <c r="AO3845"/>
      <c r="AP3845"/>
      <c r="AQ3845"/>
      <c r="AR3845"/>
      <c r="AS3845"/>
      <c r="AT3845"/>
      <c r="AU3845"/>
    </row>
    <row r="3846" spans="17:47" x14ac:dyDescent="0.2">
      <c r="Q3846" s="142">
        <f>TRUNC('TARIFA ENTREGA A DIRECCION USD'!D3847-'TARIFA ENTREGA A DIRECCION USD'!D3846,2)</f>
        <v>0.55000000000000004</v>
      </c>
      <c r="R3846" s="190">
        <v>3839</v>
      </c>
      <c r="S3846" s="200">
        <f>TRUNC((('TARIFA ENTREGA A DIRECCION USD'!C3846-'TARIFA ENTREGA A DIRECCION USD'!D3846)/'TARIFA ENTREGA A DIRECCION USD'!D3846)+1,3)</f>
        <v>0.72499999999999998</v>
      </c>
      <c r="T3846" s="200">
        <f>TRUNC(('TARIFA ENTREGA A DIRECCION USD'!E3846-'TARIFA ENTREGA A DIRECCION USD'!D3846)/'TARIFA ENTREGA A DIRECCION USD'!D3846,3)</f>
        <v>0.26200000000000001</v>
      </c>
      <c r="U3846" s="200">
        <f>TRUNC(('TARIFA ENTREGA A DIRECCION USD'!F3846-'TARIFA ENTREGA A DIRECCION USD'!D3846)/'TARIFA ENTREGA A DIRECCION USD'!D3846,3)</f>
        <v>0.438</v>
      </c>
      <c r="V3846" s="200">
        <f>TRUNC(('TARIFA ENTREGA A DIRECCION USD'!G3846-'TARIFA ENTREGA A DIRECCION USD'!D3846)/'TARIFA ENTREGA A DIRECCION USD'!D3846,3)</f>
        <v>0.97299999999999998</v>
      </c>
      <c r="X3846" s="142">
        <v>16.12</v>
      </c>
      <c r="Y3846" s="190">
        <v>3839</v>
      </c>
      <c r="Z3846" s="200">
        <v>0.55000000000000004</v>
      </c>
      <c r="AA3846" s="200">
        <v>0.13</v>
      </c>
      <c r="AB3846" s="200">
        <v>0.3</v>
      </c>
      <c r="AC3846" s="200">
        <v>0.85</v>
      </c>
      <c r="AL3846"/>
      <c r="AM3846"/>
      <c r="AN3846"/>
      <c r="AO3846"/>
      <c r="AP3846"/>
      <c r="AQ3846"/>
      <c r="AR3846"/>
      <c r="AS3846"/>
      <c r="AT3846"/>
      <c r="AU3846"/>
    </row>
    <row r="3847" spans="17:47" x14ac:dyDescent="0.2">
      <c r="Q3847" s="142">
        <f>TRUNC('TARIFA ENTREGA A DIRECCION USD'!D3848-'TARIFA ENTREGA A DIRECCION USD'!D3847,2)</f>
        <v>0.55000000000000004</v>
      </c>
      <c r="R3847" s="190">
        <v>3840</v>
      </c>
      <c r="S3847" s="200">
        <f>TRUNC((('TARIFA ENTREGA A DIRECCION USD'!C3847-'TARIFA ENTREGA A DIRECCION USD'!D3847)/'TARIFA ENTREGA A DIRECCION USD'!D3847)+1,3)</f>
        <v>0.72499999999999998</v>
      </c>
      <c r="T3847" s="200">
        <f>TRUNC(('TARIFA ENTREGA A DIRECCION USD'!E3847-'TARIFA ENTREGA A DIRECCION USD'!D3847)/'TARIFA ENTREGA A DIRECCION USD'!D3847,3)</f>
        <v>0.26200000000000001</v>
      </c>
      <c r="U3847" s="200">
        <f>TRUNC(('TARIFA ENTREGA A DIRECCION USD'!F3847-'TARIFA ENTREGA A DIRECCION USD'!D3847)/'TARIFA ENTREGA A DIRECCION USD'!D3847,3)</f>
        <v>0.438</v>
      </c>
      <c r="V3847" s="200">
        <f>TRUNC(('TARIFA ENTREGA A DIRECCION USD'!G3847-'TARIFA ENTREGA A DIRECCION USD'!D3847)/'TARIFA ENTREGA A DIRECCION USD'!D3847,3)</f>
        <v>0.97399999999999998</v>
      </c>
      <c r="X3847" s="142">
        <v>16.12</v>
      </c>
      <c r="Y3847" s="190">
        <v>3840</v>
      </c>
      <c r="Z3847" s="200">
        <v>0.55000000000000004</v>
      </c>
      <c r="AA3847" s="200">
        <v>0.13</v>
      </c>
      <c r="AB3847" s="200">
        <v>0.3</v>
      </c>
      <c r="AC3847" s="200">
        <v>0.85</v>
      </c>
      <c r="AL3847"/>
      <c r="AM3847"/>
      <c r="AN3847"/>
      <c r="AO3847"/>
      <c r="AP3847"/>
      <c r="AQ3847"/>
      <c r="AR3847"/>
      <c r="AS3847"/>
      <c r="AT3847"/>
      <c r="AU3847"/>
    </row>
    <row r="3848" spans="17:47" x14ac:dyDescent="0.2">
      <c r="Q3848" s="142">
        <f>TRUNC('TARIFA ENTREGA A DIRECCION USD'!D3849-'TARIFA ENTREGA A DIRECCION USD'!D3848,2)</f>
        <v>0.55000000000000004</v>
      </c>
      <c r="R3848" s="190">
        <v>3841</v>
      </c>
      <c r="S3848" s="200">
        <f>TRUNC((('TARIFA ENTREGA A DIRECCION USD'!C3848-'TARIFA ENTREGA A DIRECCION USD'!D3848)/'TARIFA ENTREGA A DIRECCION USD'!D3848)+1,3)</f>
        <v>0.72499999999999998</v>
      </c>
      <c r="T3848" s="200">
        <f>TRUNC(('TARIFA ENTREGA A DIRECCION USD'!E3848-'TARIFA ENTREGA A DIRECCION USD'!D3848)/'TARIFA ENTREGA A DIRECCION USD'!D3848,3)</f>
        <v>0.26200000000000001</v>
      </c>
      <c r="U3848" s="200">
        <f>TRUNC(('TARIFA ENTREGA A DIRECCION USD'!F3848-'TARIFA ENTREGA A DIRECCION USD'!D3848)/'TARIFA ENTREGA A DIRECCION USD'!D3848,3)</f>
        <v>0.438</v>
      </c>
      <c r="V3848" s="200">
        <f>TRUNC(('TARIFA ENTREGA A DIRECCION USD'!G3848-'TARIFA ENTREGA A DIRECCION USD'!D3848)/'TARIFA ENTREGA A DIRECCION USD'!D3848,3)</f>
        <v>0.97399999999999998</v>
      </c>
      <c r="X3848" s="142">
        <v>16.12</v>
      </c>
      <c r="Y3848" s="190">
        <v>3841</v>
      </c>
      <c r="Z3848" s="200">
        <v>0.55000000000000004</v>
      </c>
      <c r="AA3848" s="200">
        <v>0.13</v>
      </c>
      <c r="AB3848" s="200">
        <v>0.3</v>
      </c>
      <c r="AC3848" s="200">
        <v>0.85</v>
      </c>
      <c r="AL3848"/>
      <c r="AM3848"/>
      <c r="AN3848"/>
      <c r="AO3848"/>
      <c r="AP3848"/>
      <c r="AQ3848"/>
      <c r="AR3848"/>
      <c r="AS3848"/>
      <c r="AT3848"/>
      <c r="AU3848"/>
    </row>
    <row r="3849" spans="17:47" x14ac:dyDescent="0.2">
      <c r="Q3849" s="142">
        <f>TRUNC('TARIFA ENTREGA A DIRECCION USD'!D3850-'TARIFA ENTREGA A DIRECCION USD'!D3849,2)</f>
        <v>0.55000000000000004</v>
      </c>
      <c r="R3849" s="190">
        <v>3842</v>
      </c>
      <c r="S3849" s="200">
        <f>TRUNC((('TARIFA ENTREGA A DIRECCION USD'!C3849-'TARIFA ENTREGA A DIRECCION USD'!D3849)/'TARIFA ENTREGA A DIRECCION USD'!D3849)+1,3)</f>
        <v>0.72499999999999998</v>
      </c>
      <c r="T3849" s="200">
        <f>TRUNC(('TARIFA ENTREGA A DIRECCION USD'!E3849-'TARIFA ENTREGA A DIRECCION USD'!D3849)/'TARIFA ENTREGA A DIRECCION USD'!D3849,3)</f>
        <v>0.26200000000000001</v>
      </c>
      <c r="U3849" s="200">
        <f>TRUNC(('TARIFA ENTREGA A DIRECCION USD'!F3849-'TARIFA ENTREGA A DIRECCION USD'!D3849)/'TARIFA ENTREGA A DIRECCION USD'!D3849,3)</f>
        <v>0.438</v>
      </c>
      <c r="V3849" s="200">
        <f>TRUNC(('TARIFA ENTREGA A DIRECCION USD'!G3849-'TARIFA ENTREGA A DIRECCION USD'!D3849)/'TARIFA ENTREGA A DIRECCION USD'!D3849,3)</f>
        <v>0.97399999999999998</v>
      </c>
      <c r="X3849" s="142">
        <v>16.12</v>
      </c>
      <c r="Y3849" s="190">
        <v>3842</v>
      </c>
      <c r="Z3849" s="200">
        <v>0.55000000000000004</v>
      </c>
      <c r="AA3849" s="200">
        <v>0.13</v>
      </c>
      <c r="AB3849" s="200">
        <v>0.3</v>
      </c>
      <c r="AC3849" s="200">
        <v>0.85</v>
      </c>
      <c r="AL3849"/>
      <c r="AM3849"/>
      <c r="AN3849"/>
      <c r="AO3849"/>
      <c r="AP3849"/>
      <c r="AQ3849"/>
      <c r="AR3849"/>
      <c r="AS3849"/>
      <c r="AT3849"/>
      <c r="AU3849"/>
    </row>
    <row r="3850" spans="17:47" x14ac:dyDescent="0.2">
      <c r="Q3850" s="142">
        <f>TRUNC('TARIFA ENTREGA A DIRECCION USD'!D3851-'TARIFA ENTREGA A DIRECCION USD'!D3850,2)</f>
        <v>0.55000000000000004</v>
      </c>
      <c r="R3850" s="190">
        <v>3843</v>
      </c>
      <c r="S3850" s="200">
        <f>TRUNC((('TARIFA ENTREGA A DIRECCION USD'!C3850-'TARIFA ENTREGA A DIRECCION USD'!D3850)/'TARIFA ENTREGA A DIRECCION USD'!D3850)+1,3)</f>
        <v>0.72499999999999998</v>
      </c>
      <c r="T3850" s="200">
        <f>TRUNC(('TARIFA ENTREGA A DIRECCION USD'!E3850-'TARIFA ENTREGA A DIRECCION USD'!D3850)/'TARIFA ENTREGA A DIRECCION USD'!D3850,3)</f>
        <v>0.26200000000000001</v>
      </c>
      <c r="U3850" s="200">
        <f>TRUNC(('TARIFA ENTREGA A DIRECCION USD'!F3850-'TARIFA ENTREGA A DIRECCION USD'!D3850)/'TARIFA ENTREGA A DIRECCION USD'!D3850,3)</f>
        <v>0.438</v>
      </c>
      <c r="V3850" s="200">
        <f>TRUNC(('TARIFA ENTREGA A DIRECCION USD'!G3850-'TARIFA ENTREGA A DIRECCION USD'!D3850)/'TARIFA ENTREGA A DIRECCION USD'!D3850,3)</f>
        <v>0.97399999999999998</v>
      </c>
      <c r="X3850" s="142">
        <v>16.12</v>
      </c>
      <c r="Y3850" s="190">
        <v>3843</v>
      </c>
      <c r="Z3850" s="200">
        <v>0.55000000000000004</v>
      </c>
      <c r="AA3850" s="200">
        <v>0.13</v>
      </c>
      <c r="AB3850" s="200">
        <v>0.3</v>
      </c>
      <c r="AC3850" s="200">
        <v>0.85</v>
      </c>
      <c r="AL3850"/>
      <c r="AM3850"/>
      <c r="AN3850"/>
      <c r="AO3850"/>
      <c r="AP3850"/>
      <c r="AQ3850"/>
      <c r="AR3850"/>
      <c r="AS3850"/>
      <c r="AT3850"/>
      <c r="AU3850"/>
    </row>
    <row r="3851" spans="17:47" x14ac:dyDescent="0.2">
      <c r="Q3851" s="142">
        <f>TRUNC('TARIFA ENTREGA A DIRECCION USD'!D3852-'TARIFA ENTREGA A DIRECCION USD'!D3851,2)</f>
        <v>0.55000000000000004</v>
      </c>
      <c r="R3851" s="190">
        <v>3844</v>
      </c>
      <c r="S3851" s="200">
        <f>TRUNC((('TARIFA ENTREGA A DIRECCION USD'!C3851-'TARIFA ENTREGA A DIRECCION USD'!D3851)/'TARIFA ENTREGA A DIRECCION USD'!D3851)+1,3)</f>
        <v>0.72499999999999998</v>
      </c>
      <c r="T3851" s="200">
        <f>TRUNC(('TARIFA ENTREGA A DIRECCION USD'!E3851-'TARIFA ENTREGA A DIRECCION USD'!D3851)/'TARIFA ENTREGA A DIRECCION USD'!D3851,3)</f>
        <v>0.26200000000000001</v>
      </c>
      <c r="U3851" s="200">
        <f>TRUNC(('TARIFA ENTREGA A DIRECCION USD'!F3851-'TARIFA ENTREGA A DIRECCION USD'!D3851)/'TARIFA ENTREGA A DIRECCION USD'!D3851,3)</f>
        <v>0.438</v>
      </c>
      <c r="V3851" s="200">
        <f>TRUNC(('TARIFA ENTREGA A DIRECCION USD'!G3851-'TARIFA ENTREGA A DIRECCION USD'!D3851)/'TARIFA ENTREGA A DIRECCION USD'!D3851,3)</f>
        <v>0.97399999999999998</v>
      </c>
      <c r="X3851" s="142">
        <v>16.12</v>
      </c>
      <c r="Y3851" s="190">
        <v>3844</v>
      </c>
      <c r="Z3851" s="200">
        <v>0.55000000000000004</v>
      </c>
      <c r="AA3851" s="200">
        <v>0.13</v>
      </c>
      <c r="AB3851" s="200">
        <v>0.3</v>
      </c>
      <c r="AC3851" s="200">
        <v>0.85</v>
      </c>
      <c r="AL3851"/>
      <c r="AM3851"/>
      <c r="AN3851"/>
      <c r="AO3851"/>
      <c r="AP3851"/>
      <c r="AQ3851"/>
      <c r="AR3851"/>
      <c r="AS3851"/>
      <c r="AT3851"/>
      <c r="AU3851"/>
    </row>
    <row r="3852" spans="17:47" x14ac:dyDescent="0.2">
      <c r="Q3852" s="142">
        <f>TRUNC('TARIFA ENTREGA A DIRECCION USD'!D3853-'TARIFA ENTREGA A DIRECCION USD'!D3852,2)</f>
        <v>0.55000000000000004</v>
      </c>
      <c r="R3852" s="190">
        <v>3845</v>
      </c>
      <c r="S3852" s="200">
        <f>TRUNC((('TARIFA ENTREGA A DIRECCION USD'!C3852-'TARIFA ENTREGA A DIRECCION USD'!D3852)/'TARIFA ENTREGA A DIRECCION USD'!D3852)+1,3)</f>
        <v>0.72499999999999998</v>
      </c>
      <c r="T3852" s="200">
        <f>TRUNC(('TARIFA ENTREGA A DIRECCION USD'!E3852-'TARIFA ENTREGA A DIRECCION USD'!D3852)/'TARIFA ENTREGA A DIRECCION USD'!D3852,3)</f>
        <v>0.26200000000000001</v>
      </c>
      <c r="U3852" s="200">
        <f>TRUNC(('TARIFA ENTREGA A DIRECCION USD'!F3852-'TARIFA ENTREGA A DIRECCION USD'!D3852)/'TARIFA ENTREGA A DIRECCION USD'!D3852,3)</f>
        <v>0.438</v>
      </c>
      <c r="V3852" s="200">
        <f>TRUNC(('TARIFA ENTREGA A DIRECCION USD'!G3852-'TARIFA ENTREGA A DIRECCION USD'!D3852)/'TARIFA ENTREGA A DIRECCION USD'!D3852,3)</f>
        <v>0.97399999999999998</v>
      </c>
      <c r="X3852" s="142">
        <v>16.12</v>
      </c>
      <c r="Y3852" s="190">
        <v>3845</v>
      </c>
      <c r="Z3852" s="200">
        <v>0.55000000000000004</v>
      </c>
      <c r="AA3852" s="200">
        <v>0.13</v>
      </c>
      <c r="AB3852" s="200">
        <v>0.3</v>
      </c>
      <c r="AC3852" s="200">
        <v>0.85</v>
      </c>
      <c r="AL3852"/>
      <c r="AM3852"/>
      <c r="AN3852"/>
      <c r="AO3852"/>
      <c r="AP3852"/>
      <c r="AQ3852"/>
      <c r="AR3852"/>
      <c r="AS3852"/>
      <c r="AT3852"/>
      <c r="AU3852"/>
    </row>
    <row r="3853" spans="17:47" x14ac:dyDescent="0.2">
      <c r="Q3853" s="142">
        <f>TRUNC('TARIFA ENTREGA A DIRECCION USD'!D3854-'TARIFA ENTREGA A DIRECCION USD'!D3853,2)</f>
        <v>0.55000000000000004</v>
      </c>
      <c r="R3853" s="190">
        <v>3846</v>
      </c>
      <c r="S3853" s="200">
        <f>TRUNC((('TARIFA ENTREGA A DIRECCION USD'!C3853-'TARIFA ENTREGA A DIRECCION USD'!D3853)/'TARIFA ENTREGA A DIRECCION USD'!D3853)+1,3)</f>
        <v>0.72499999999999998</v>
      </c>
      <c r="T3853" s="200">
        <f>TRUNC(('TARIFA ENTREGA A DIRECCION USD'!E3853-'TARIFA ENTREGA A DIRECCION USD'!D3853)/'TARIFA ENTREGA A DIRECCION USD'!D3853,3)</f>
        <v>0.26200000000000001</v>
      </c>
      <c r="U3853" s="200">
        <f>TRUNC(('TARIFA ENTREGA A DIRECCION USD'!F3853-'TARIFA ENTREGA A DIRECCION USD'!D3853)/'TARIFA ENTREGA A DIRECCION USD'!D3853,3)</f>
        <v>0.438</v>
      </c>
      <c r="V3853" s="200">
        <f>TRUNC(('TARIFA ENTREGA A DIRECCION USD'!G3853-'TARIFA ENTREGA A DIRECCION USD'!D3853)/'TARIFA ENTREGA A DIRECCION USD'!D3853,3)</f>
        <v>0.97399999999999998</v>
      </c>
      <c r="X3853" s="142">
        <v>16.12</v>
      </c>
      <c r="Y3853" s="190">
        <v>3846</v>
      </c>
      <c r="Z3853" s="200">
        <v>0.55000000000000004</v>
      </c>
      <c r="AA3853" s="200">
        <v>0.13</v>
      </c>
      <c r="AB3853" s="200">
        <v>0.3</v>
      </c>
      <c r="AC3853" s="200">
        <v>0.85</v>
      </c>
      <c r="AL3853"/>
      <c r="AM3853"/>
      <c r="AN3853"/>
      <c r="AO3853"/>
      <c r="AP3853"/>
      <c r="AQ3853"/>
      <c r="AR3853"/>
      <c r="AS3853"/>
      <c r="AT3853"/>
      <c r="AU3853"/>
    </row>
    <row r="3854" spans="17:47" x14ac:dyDescent="0.2">
      <c r="Q3854" s="142">
        <f>TRUNC('TARIFA ENTREGA A DIRECCION USD'!D3855-'TARIFA ENTREGA A DIRECCION USD'!D3854,2)</f>
        <v>0.55000000000000004</v>
      </c>
      <c r="R3854" s="190">
        <v>3847</v>
      </c>
      <c r="S3854" s="200">
        <f>TRUNC((('TARIFA ENTREGA A DIRECCION USD'!C3854-'TARIFA ENTREGA A DIRECCION USD'!D3854)/'TARIFA ENTREGA A DIRECCION USD'!D3854)+1,3)</f>
        <v>0.72499999999999998</v>
      </c>
      <c r="T3854" s="200">
        <f>TRUNC(('TARIFA ENTREGA A DIRECCION USD'!E3854-'TARIFA ENTREGA A DIRECCION USD'!D3854)/'TARIFA ENTREGA A DIRECCION USD'!D3854,3)</f>
        <v>0.26200000000000001</v>
      </c>
      <c r="U3854" s="200">
        <f>TRUNC(('TARIFA ENTREGA A DIRECCION USD'!F3854-'TARIFA ENTREGA A DIRECCION USD'!D3854)/'TARIFA ENTREGA A DIRECCION USD'!D3854,3)</f>
        <v>0.438</v>
      </c>
      <c r="V3854" s="200">
        <f>TRUNC(('TARIFA ENTREGA A DIRECCION USD'!G3854-'TARIFA ENTREGA A DIRECCION USD'!D3854)/'TARIFA ENTREGA A DIRECCION USD'!D3854,3)</f>
        <v>0.97399999999999998</v>
      </c>
      <c r="X3854" s="142">
        <v>16.12</v>
      </c>
      <c r="Y3854" s="190">
        <v>3847</v>
      </c>
      <c r="Z3854" s="200">
        <v>0.55000000000000004</v>
      </c>
      <c r="AA3854" s="200">
        <v>0.13</v>
      </c>
      <c r="AB3854" s="200">
        <v>0.3</v>
      </c>
      <c r="AC3854" s="200">
        <v>0.85</v>
      </c>
      <c r="AL3854"/>
      <c r="AM3854"/>
      <c r="AN3854"/>
      <c r="AO3854"/>
      <c r="AP3854"/>
      <c r="AQ3854"/>
      <c r="AR3854"/>
      <c r="AS3854"/>
      <c r="AT3854"/>
      <c r="AU3854"/>
    </row>
    <row r="3855" spans="17:47" x14ac:dyDescent="0.2">
      <c r="Q3855" s="142">
        <f>TRUNC('TARIFA ENTREGA A DIRECCION USD'!D3856-'TARIFA ENTREGA A DIRECCION USD'!D3855,2)</f>
        <v>0.55000000000000004</v>
      </c>
      <c r="R3855" s="190">
        <v>3848</v>
      </c>
      <c r="S3855" s="200">
        <f>TRUNC((('TARIFA ENTREGA A DIRECCION USD'!C3855-'TARIFA ENTREGA A DIRECCION USD'!D3855)/'TARIFA ENTREGA A DIRECCION USD'!D3855)+1,3)</f>
        <v>0.72499999999999998</v>
      </c>
      <c r="T3855" s="200">
        <f>TRUNC(('TARIFA ENTREGA A DIRECCION USD'!E3855-'TARIFA ENTREGA A DIRECCION USD'!D3855)/'TARIFA ENTREGA A DIRECCION USD'!D3855,3)</f>
        <v>0.26200000000000001</v>
      </c>
      <c r="U3855" s="200">
        <f>TRUNC(('TARIFA ENTREGA A DIRECCION USD'!F3855-'TARIFA ENTREGA A DIRECCION USD'!D3855)/'TARIFA ENTREGA A DIRECCION USD'!D3855,3)</f>
        <v>0.438</v>
      </c>
      <c r="V3855" s="200">
        <f>TRUNC(('TARIFA ENTREGA A DIRECCION USD'!G3855-'TARIFA ENTREGA A DIRECCION USD'!D3855)/'TARIFA ENTREGA A DIRECCION USD'!D3855,3)</f>
        <v>0.97399999999999998</v>
      </c>
      <c r="X3855" s="142">
        <v>16.12</v>
      </c>
      <c r="Y3855" s="190">
        <v>3848</v>
      </c>
      <c r="Z3855" s="200">
        <v>0.55000000000000004</v>
      </c>
      <c r="AA3855" s="200">
        <v>0.13</v>
      </c>
      <c r="AB3855" s="200">
        <v>0.3</v>
      </c>
      <c r="AC3855" s="200">
        <v>0.85</v>
      </c>
      <c r="AL3855"/>
      <c r="AM3855"/>
      <c r="AN3855"/>
      <c r="AO3855"/>
      <c r="AP3855"/>
      <c r="AQ3855"/>
      <c r="AR3855"/>
      <c r="AS3855"/>
      <c r="AT3855"/>
      <c r="AU3855"/>
    </row>
    <row r="3856" spans="17:47" x14ac:dyDescent="0.2">
      <c r="Q3856" s="142">
        <f>TRUNC('TARIFA ENTREGA A DIRECCION USD'!D3857-'TARIFA ENTREGA A DIRECCION USD'!D3856,2)</f>
        <v>0.55000000000000004</v>
      </c>
      <c r="R3856" s="190">
        <v>3849</v>
      </c>
      <c r="S3856" s="200">
        <f>TRUNC((('TARIFA ENTREGA A DIRECCION USD'!C3856-'TARIFA ENTREGA A DIRECCION USD'!D3856)/'TARIFA ENTREGA A DIRECCION USD'!D3856)+1,3)</f>
        <v>0.72499999999999998</v>
      </c>
      <c r="T3856" s="200">
        <f>TRUNC(('TARIFA ENTREGA A DIRECCION USD'!E3856-'TARIFA ENTREGA A DIRECCION USD'!D3856)/'TARIFA ENTREGA A DIRECCION USD'!D3856,3)</f>
        <v>0.26200000000000001</v>
      </c>
      <c r="U3856" s="200">
        <f>TRUNC(('TARIFA ENTREGA A DIRECCION USD'!F3856-'TARIFA ENTREGA A DIRECCION USD'!D3856)/'TARIFA ENTREGA A DIRECCION USD'!D3856,3)</f>
        <v>0.438</v>
      </c>
      <c r="V3856" s="200">
        <f>TRUNC(('TARIFA ENTREGA A DIRECCION USD'!G3856-'TARIFA ENTREGA A DIRECCION USD'!D3856)/'TARIFA ENTREGA A DIRECCION USD'!D3856,3)</f>
        <v>0.97399999999999998</v>
      </c>
      <c r="X3856" s="142">
        <v>16.12</v>
      </c>
      <c r="Y3856" s="190">
        <v>3849</v>
      </c>
      <c r="Z3856" s="200">
        <v>0.55000000000000004</v>
      </c>
      <c r="AA3856" s="200">
        <v>0.13</v>
      </c>
      <c r="AB3856" s="200">
        <v>0.3</v>
      </c>
      <c r="AC3856" s="200">
        <v>0.85</v>
      </c>
      <c r="AL3856"/>
      <c r="AM3856"/>
      <c r="AN3856"/>
      <c r="AO3856"/>
      <c r="AP3856"/>
      <c r="AQ3856"/>
      <c r="AR3856"/>
      <c r="AS3856"/>
      <c r="AT3856"/>
      <c r="AU3856"/>
    </row>
    <row r="3857" spans="17:47" x14ac:dyDescent="0.2">
      <c r="Q3857" s="142">
        <f>TRUNC('TARIFA ENTREGA A DIRECCION USD'!D3858-'TARIFA ENTREGA A DIRECCION USD'!D3857,2)</f>
        <v>0.55000000000000004</v>
      </c>
      <c r="R3857" s="190">
        <v>3850</v>
      </c>
      <c r="S3857" s="200">
        <f>TRUNC((('TARIFA ENTREGA A DIRECCION USD'!C3857-'TARIFA ENTREGA A DIRECCION USD'!D3857)/'TARIFA ENTREGA A DIRECCION USD'!D3857)+1,3)</f>
        <v>0.72499999999999998</v>
      </c>
      <c r="T3857" s="200">
        <f>TRUNC(('TARIFA ENTREGA A DIRECCION USD'!E3857-'TARIFA ENTREGA A DIRECCION USD'!D3857)/'TARIFA ENTREGA A DIRECCION USD'!D3857,3)</f>
        <v>0.26200000000000001</v>
      </c>
      <c r="U3857" s="200">
        <f>TRUNC(('TARIFA ENTREGA A DIRECCION USD'!F3857-'TARIFA ENTREGA A DIRECCION USD'!D3857)/'TARIFA ENTREGA A DIRECCION USD'!D3857,3)</f>
        <v>0.438</v>
      </c>
      <c r="V3857" s="200">
        <f>TRUNC(('TARIFA ENTREGA A DIRECCION USD'!G3857-'TARIFA ENTREGA A DIRECCION USD'!D3857)/'TARIFA ENTREGA A DIRECCION USD'!D3857,3)</f>
        <v>0.97399999999999998</v>
      </c>
      <c r="X3857" s="142">
        <v>16.12</v>
      </c>
      <c r="Y3857" s="190">
        <v>3850</v>
      </c>
      <c r="Z3857" s="200">
        <v>0.55000000000000004</v>
      </c>
      <c r="AA3857" s="200">
        <v>0.13</v>
      </c>
      <c r="AB3857" s="200">
        <v>0.3</v>
      </c>
      <c r="AC3857" s="200">
        <v>0.85</v>
      </c>
      <c r="AL3857"/>
      <c r="AM3857"/>
      <c r="AN3857"/>
      <c r="AO3857"/>
      <c r="AP3857"/>
      <c r="AQ3857"/>
      <c r="AR3857"/>
      <c r="AS3857"/>
      <c r="AT3857"/>
      <c r="AU3857"/>
    </row>
    <row r="3858" spans="17:47" x14ac:dyDescent="0.2">
      <c r="Q3858" s="142">
        <f>TRUNC('TARIFA ENTREGA A DIRECCION USD'!D3859-'TARIFA ENTREGA A DIRECCION USD'!D3858,2)</f>
        <v>0.55000000000000004</v>
      </c>
      <c r="R3858" s="190">
        <v>3851</v>
      </c>
      <c r="S3858" s="200">
        <f>TRUNC((('TARIFA ENTREGA A DIRECCION USD'!C3858-'TARIFA ENTREGA A DIRECCION USD'!D3858)/'TARIFA ENTREGA A DIRECCION USD'!D3858)+1,3)</f>
        <v>0.72499999999999998</v>
      </c>
      <c r="T3858" s="200">
        <f>TRUNC(('TARIFA ENTREGA A DIRECCION USD'!E3858-'TARIFA ENTREGA A DIRECCION USD'!D3858)/'TARIFA ENTREGA A DIRECCION USD'!D3858,3)</f>
        <v>0.26200000000000001</v>
      </c>
      <c r="U3858" s="200">
        <f>TRUNC(('TARIFA ENTREGA A DIRECCION USD'!F3858-'TARIFA ENTREGA A DIRECCION USD'!D3858)/'TARIFA ENTREGA A DIRECCION USD'!D3858,3)</f>
        <v>0.438</v>
      </c>
      <c r="V3858" s="200">
        <f>TRUNC(('TARIFA ENTREGA A DIRECCION USD'!G3858-'TARIFA ENTREGA A DIRECCION USD'!D3858)/'TARIFA ENTREGA A DIRECCION USD'!D3858,3)</f>
        <v>0.97399999999999998</v>
      </c>
      <c r="X3858" s="142">
        <v>16.12</v>
      </c>
      <c r="Y3858" s="190">
        <v>3851</v>
      </c>
      <c r="Z3858" s="200">
        <v>0.55000000000000004</v>
      </c>
      <c r="AA3858" s="200">
        <v>0.13</v>
      </c>
      <c r="AB3858" s="200">
        <v>0.3</v>
      </c>
      <c r="AC3858" s="200">
        <v>0.85</v>
      </c>
      <c r="AL3858"/>
      <c r="AM3858"/>
      <c r="AN3858"/>
      <c r="AO3858"/>
      <c r="AP3858"/>
      <c r="AQ3858"/>
      <c r="AR3858"/>
      <c r="AS3858"/>
      <c r="AT3858"/>
      <c r="AU3858"/>
    </row>
    <row r="3859" spans="17:47" x14ac:dyDescent="0.2">
      <c r="Q3859" s="142">
        <f>TRUNC('TARIFA ENTREGA A DIRECCION USD'!D3860-'TARIFA ENTREGA A DIRECCION USD'!D3859,2)</f>
        <v>0.55000000000000004</v>
      </c>
      <c r="R3859" s="190">
        <v>3852</v>
      </c>
      <c r="S3859" s="200">
        <f>TRUNC((('TARIFA ENTREGA A DIRECCION USD'!C3859-'TARIFA ENTREGA A DIRECCION USD'!D3859)/'TARIFA ENTREGA A DIRECCION USD'!D3859)+1,3)</f>
        <v>0.72499999999999998</v>
      </c>
      <c r="T3859" s="200">
        <f>TRUNC(('TARIFA ENTREGA A DIRECCION USD'!E3859-'TARIFA ENTREGA A DIRECCION USD'!D3859)/'TARIFA ENTREGA A DIRECCION USD'!D3859,3)</f>
        <v>0.26200000000000001</v>
      </c>
      <c r="U3859" s="200">
        <f>TRUNC(('TARIFA ENTREGA A DIRECCION USD'!F3859-'TARIFA ENTREGA A DIRECCION USD'!D3859)/'TARIFA ENTREGA A DIRECCION USD'!D3859,3)</f>
        <v>0.438</v>
      </c>
      <c r="V3859" s="200">
        <f>TRUNC(('TARIFA ENTREGA A DIRECCION USD'!G3859-'TARIFA ENTREGA A DIRECCION USD'!D3859)/'TARIFA ENTREGA A DIRECCION USD'!D3859,3)</f>
        <v>0.97399999999999998</v>
      </c>
      <c r="X3859" s="142">
        <v>16.12</v>
      </c>
      <c r="Y3859" s="190">
        <v>3852</v>
      </c>
      <c r="Z3859" s="200">
        <v>0.55000000000000004</v>
      </c>
      <c r="AA3859" s="200">
        <v>0.13</v>
      </c>
      <c r="AB3859" s="200">
        <v>0.3</v>
      </c>
      <c r="AC3859" s="200">
        <v>0.85</v>
      </c>
      <c r="AL3859"/>
      <c r="AM3859"/>
      <c r="AN3859"/>
      <c r="AO3859"/>
      <c r="AP3859"/>
      <c r="AQ3859"/>
      <c r="AR3859"/>
      <c r="AS3859"/>
      <c r="AT3859"/>
      <c r="AU3859"/>
    </row>
    <row r="3860" spans="17:47" x14ac:dyDescent="0.2">
      <c r="Q3860" s="142">
        <f>TRUNC('TARIFA ENTREGA A DIRECCION USD'!D3861-'TARIFA ENTREGA A DIRECCION USD'!D3860,2)</f>
        <v>0.55000000000000004</v>
      </c>
      <c r="R3860" s="190">
        <v>3853</v>
      </c>
      <c r="S3860" s="200">
        <f>TRUNC((('TARIFA ENTREGA A DIRECCION USD'!C3860-'TARIFA ENTREGA A DIRECCION USD'!D3860)/'TARIFA ENTREGA A DIRECCION USD'!D3860)+1,3)</f>
        <v>0.72499999999999998</v>
      </c>
      <c r="T3860" s="200">
        <f>TRUNC(('TARIFA ENTREGA A DIRECCION USD'!E3860-'TARIFA ENTREGA A DIRECCION USD'!D3860)/'TARIFA ENTREGA A DIRECCION USD'!D3860,3)</f>
        <v>0.26200000000000001</v>
      </c>
      <c r="U3860" s="200">
        <f>TRUNC(('TARIFA ENTREGA A DIRECCION USD'!F3860-'TARIFA ENTREGA A DIRECCION USD'!D3860)/'TARIFA ENTREGA A DIRECCION USD'!D3860,3)</f>
        <v>0.438</v>
      </c>
      <c r="V3860" s="200">
        <f>TRUNC(('TARIFA ENTREGA A DIRECCION USD'!G3860-'TARIFA ENTREGA A DIRECCION USD'!D3860)/'TARIFA ENTREGA A DIRECCION USD'!D3860,3)</f>
        <v>0.97399999999999998</v>
      </c>
      <c r="X3860" s="142">
        <v>16.12</v>
      </c>
      <c r="Y3860" s="190">
        <v>3853</v>
      </c>
      <c r="Z3860" s="200">
        <v>0.55000000000000004</v>
      </c>
      <c r="AA3860" s="200">
        <v>0.13</v>
      </c>
      <c r="AB3860" s="200">
        <v>0.3</v>
      </c>
      <c r="AC3860" s="200">
        <v>0.85</v>
      </c>
      <c r="AL3860"/>
      <c r="AM3860"/>
      <c r="AN3860"/>
      <c r="AO3860"/>
      <c r="AP3860"/>
      <c r="AQ3860"/>
      <c r="AR3860"/>
      <c r="AS3860"/>
      <c r="AT3860"/>
      <c r="AU3860"/>
    </row>
    <row r="3861" spans="17:47" x14ac:dyDescent="0.2">
      <c r="Q3861" s="142">
        <f>TRUNC('TARIFA ENTREGA A DIRECCION USD'!D3862-'TARIFA ENTREGA A DIRECCION USD'!D3861,2)</f>
        <v>0.55000000000000004</v>
      </c>
      <c r="R3861" s="190">
        <v>3854</v>
      </c>
      <c r="S3861" s="200">
        <f>TRUNC((('TARIFA ENTREGA A DIRECCION USD'!C3861-'TARIFA ENTREGA A DIRECCION USD'!D3861)/'TARIFA ENTREGA A DIRECCION USD'!D3861)+1,3)</f>
        <v>0.72499999999999998</v>
      </c>
      <c r="T3861" s="200">
        <f>TRUNC(('TARIFA ENTREGA A DIRECCION USD'!E3861-'TARIFA ENTREGA A DIRECCION USD'!D3861)/'TARIFA ENTREGA A DIRECCION USD'!D3861,3)</f>
        <v>0.26200000000000001</v>
      </c>
      <c r="U3861" s="200">
        <f>TRUNC(('TARIFA ENTREGA A DIRECCION USD'!F3861-'TARIFA ENTREGA A DIRECCION USD'!D3861)/'TARIFA ENTREGA A DIRECCION USD'!D3861,3)</f>
        <v>0.439</v>
      </c>
      <c r="V3861" s="200">
        <f>TRUNC(('TARIFA ENTREGA A DIRECCION USD'!G3861-'TARIFA ENTREGA A DIRECCION USD'!D3861)/'TARIFA ENTREGA A DIRECCION USD'!D3861,3)</f>
        <v>0.97399999999999998</v>
      </c>
      <c r="X3861" s="142">
        <v>16.12</v>
      </c>
      <c r="Y3861" s="190">
        <v>3854</v>
      </c>
      <c r="Z3861" s="200">
        <v>0.55000000000000004</v>
      </c>
      <c r="AA3861" s="200">
        <v>0.13</v>
      </c>
      <c r="AB3861" s="200">
        <v>0.3</v>
      </c>
      <c r="AC3861" s="200">
        <v>0.85</v>
      </c>
      <c r="AL3861"/>
      <c r="AM3861"/>
      <c r="AN3861"/>
      <c r="AO3861"/>
      <c r="AP3861"/>
      <c r="AQ3861"/>
      <c r="AR3861"/>
      <c r="AS3861"/>
      <c r="AT3861"/>
      <c r="AU3861"/>
    </row>
    <row r="3862" spans="17:47" x14ac:dyDescent="0.2">
      <c r="Q3862" s="142">
        <f>TRUNC('TARIFA ENTREGA A DIRECCION USD'!D3863-'TARIFA ENTREGA A DIRECCION USD'!D3862,2)</f>
        <v>0.55000000000000004</v>
      </c>
      <c r="R3862" s="190">
        <v>3855</v>
      </c>
      <c r="S3862" s="200">
        <f>TRUNC((('TARIFA ENTREGA A DIRECCION USD'!C3862-'TARIFA ENTREGA A DIRECCION USD'!D3862)/'TARIFA ENTREGA A DIRECCION USD'!D3862)+1,3)</f>
        <v>0.72499999999999998</v>
      </c>
      <c r="T3862" s="200">
        <f>TRUNC(('TARIFA ENTREGA A DIRECCION USD'!E3862-'TARIFA ENTREGA A DIRECCION USD'!D3862)/'TARIFA ENTREGA A DIRECCION USD'!D3862,3)</f>
        <v>0.26200000000000001</v>
      </c>
      <c r="U3862" s="200">
        <f>TRUNC(('TARIFA ENTREGA A DIRECCION USD'!F3862-'TARIFA ENTREGA A DIRECCION USD'!D3862)/'TARIFA ENTREGA A DIRECCION USD'!D3862,3)</f>
        <v>0.439</v>
      </c>
      <c r="V3862" s="200">
        <f>TRUNC(('TARIFA ENTREGA A DIRECCION USD'!G3862-'TARIFA ENTREGA A DIRECCION USD'!D3862)/'TARIFA ENTREGA A DIRECCION USD'!D3862,3)</f>
        <v>0.97399999999999998</v>
      </c>
      <c r="X3862" s="142">
        <v>16.12</v>
      </c>
      <c r="Y3862" s="190">
        <v>3855</v>
      </c>
      <c r="Z3862" s="200">
        <v>0.55000000000000004</v>
      </c>
      <c r="AA3862" s="200">
        <v>0.13</v>
      </c>
      <c r="AB3862" s="200">
        <v>0.3</v>
      </c>
      <c r="AC3862" s="200">
        <v>0.85</v>
      </c>
      <c r="AL3862"/>
      <c r="AM3862"/>
      <c r="AN3862"/>
      <c r="AO3862"/>
      <c r="AP3862"/>
      <c r="AQ3862"/>
      <c r="AR3862"/>
      <c r="AS3862"/>
      <c r="AT3862"/>
      <c r="AU3862"/>
    </row>
    <row r="3863" spans="17:47" x14ac:dyDescent="0.2">
      <c r="Q3863" s="142">
        <f>TRUNC('TARIFA ENTREGA A DIRECCION USD'!D3864-'TARIFA ENTREGA A DIRECCION USD'!D3863,2)</f>
        <v>0.55000000000000004</v>
      </c>
      <c r="R3863" s="190">
        <v>3856</v>
      </c>
      <c r="S3863" s="200">
        <f>TRUNC((('TARIFA ENTREGA A DIRECCION USD'!C3863-'TARIFA ENTREGA A DIRECCION USD'!D3863)/'TARIFA ENTREGA A DIRECCION USD'!D3863)+1,3)</f>
        <v>0.72499999999999998</v>
      </c>
      <c r="T3863" s="200">
        <f>TRUNC(('TARIFA ENTREGA A DIRECCION USD'!E3863-'TARIFA ENTREGA A DIRECCION USD'!D3863)/'TARIFA ENTREGA A DIRECCION USD'!D3863,3)</f>
        <v>0.26200000000000001</v>
      </c>
      <c r="U3863" s="200">
        <f>TRUNC(('TARIFA ENTREGA A DIRECCION USD'!F3863-'TARIFA ENTREGA A DIRECCION USD'!D3863)/'TARIFA ENTREGA A DIRECCION USD'!D3863,3)</f>
        <v>0.439</v>
      </c>
      <c r="V3863" s="200">
        <f>TRUNC(('TARIFA ENTREGA A DIRECCION USD'!G3863-'TARIFA ENTREGA A DIRECCION USD'!D3863)/'TARIFA ENTREGA A DIRECCION USD'!D3863,3)</f>
        <v>0.97399999999999998</v>
      </c>
      <c r="X3863" s="142">
        <v>16.12</v>
      </c>
      <c r="Y3863" s="190">
        <v>3856</v>
      </c>
      <c r="Z3863" s="200">
        <v>0.55000000000000004</v>
      </c>
      <c r="AA3863" s="200">
        <v>0.13</v>
      </c>
      <c r="AB3863" s="200">
        <v>0.3</v>
      </c>
      <c r="AC3863" s="200">
        <v>0.85</v>
      </c>
      <c r="AL3863"/>
      <c r="AM3863"/>
      <c r="AN3863"/>
      <c r="AO3863"/>
      <c r="AP3863"/>
      <c r="AQ3863"/>
      <c r="AR3863"/>
      <c r="AS3863"/>
      <c r="AT3863"/>
      <c r="AU3863"/>
    </row>
    <row r="3864" spans="17:47" x14ac:dyDescent="0.2">
      <c r="Q3864" s="142">
        <f>TRUNC('TARIFA ENTREGA A DIRECCION USD'!D3865-'TARIFA ENTREGA A DIRECCION USD'!D3864,2)</f>
        <v>0.55000000000000004</v>
      </c>
      <c r="R3864" s="190">
        <v>3857</v>
      </c>
      <c r="S3864" s="200">
        <f>TRUNC((('TARIFA ENTREGA A DIRECCION USD'!C3864-'TARIFA ENTREGA A DIRECCION USD'!D3864)/'TARIFA ENTREGA A DIRECCION USD'!D3864)+1,3)</f>
        <v>0.72499999999999998</v>
      </c>
      <c r="T3864" s="200">
        <f>TRUNC(('TARIFA ENTREGA A DIRECCION USD'!E3864-'TARIFA ENTREGA A DIRECCION USD'!D3864)/'TARIFA ENTREGA A DIRECCION USD'!D3864,3)</f>
        <v>0.26200000000000001</v>
      </c>
      <c r="U3864" s="200">
        <f>TRUNC(('TARIFA ENTREGA A DIRECCION USD'!F3864-'TARIFA ENTREGA A DIRECCION USD'!D3864)/'TARIFA ENTREGA A DIRECCION USD'!D3864,3)</f>
        <v>0.439</v>
      </c>
      <c r="V3864" s="200">
        <f>TRUNC(('TARIFA ENTREGA A DIRECCION USD'!G3864-'TARIFA ENTREGA A DIRECCION USD'!D3864)/'TARIFA ENTREGA A DIRECCION USD'!D3864,3)</f>
        <v>0.97399999999999998</v>
      </c>
      <c r="X3864" s="142">
        <v>16.12</v>
      </c>
      <c r="Y3864" s="190">
        <v>3857</v>
      </c>
      <c r="Z3864" s="200">
        <v>0.55000000000000004</v>
      </c>
      <c r="AA3864" s="200">
        <v>0.13</v>
      </c>
      <c r="AB3864" s="200">
        <v>0.3</v>
      </c>
      <c r="AC3864" s="200">
        <v>0.85</v>
      </c>
      <c r="AL3864"/>
      <c r="AM3864"/>
      <c r="AN3864"/>
      <c r="AO3864"/>
      <c r="AP3864"/>
      <c r="AQ3864"/>
      <c r="AR3864"/>
      <c r="AS3864"/>
      <c r="AT3864"/>
      <c r="AU3864"/>
    </row>
    <row r="3865" spans="17:47" x14ac:dyDescent="0.2">
      <c r="Q3865" s="142">
        <f>TRUNC('TARIFA ENTREGA A DIRECCION USD'!D3866-'TARIFA ENTREGA A DIRECCION USD'!D3865,2)</f>
        <v>0.55000000000000004</v>
      </c>
      <c r="R3865" s="190">
        <v>3858</v>
      </c>
      <c r="S3865" s="200">
        <f>TRUNC((('TARIFA ENTREGA A DIRECCION USD'!C3865-'TARIFA ENTREGA A DIRECCION USD'!D3865)/'TARIFA ENTREGA A DIRECCION USD'!D3865)+1,3)</f>
        <v>0.72499999999999998</v>
      </c>
      <c r="T3865" s="200">
        <f>TRUNC(('TARIFA ENTREGA A DIRECCION USD'!E3865-'TARIFA ENTREGA A DIRECCION USD'!D3865)/'TARIFA ENTREGA A DIRECCION USD'!D3865,3)</f>
        <v>0.26200000000000001</v>
      </c>
      <c r="U3865" s="200">
        <f>TRUNC(('TARIFA ENTREGA A DIRECCION USD'!F3865-'TARIFA ENTREGA A DIRECCION USD'!D3865)/'TARIFA ENTREGA A DIRECCION USD'!D3865,3)</f>
        <v>0.439</v>
      </c>
      <c r="V3865" s="200">
        <f>TRUNC(('TARIFA ENTREGA A DIRECCION USD'!G3865-'TARIFA ENTREGA A DIRECCION USD'!D3865)/'TARIFA ENTREGA A DIRECCION USD'!D3865,3)</f>
        <v>0.97399999999999998</v>
      </c>
      <c r="X3865" s="142">
        <v>16.12</v>
      </c>
      <c r="Y3865" s="190">
        <v>3858</v>
      </c>
      <c r="Z3865" s="200">
        <v>0.55000000000000004</v>
      </c>
      <c r="AA3865" s="200">
        <v>0.13</v>
      </c>
      <c r="AB3865" s="200">
        <v>0.3</v>
      </c>
      <c r="AC3865" s="200">
        <v>0.85</v>
      </c>
      <c r="AL3865"/>
      <c r="AM3865"/>
      <c r="AN3865"/>
      <c r="AO3865"/>
      <c r="AP3865"/>
      <c r="AQ3865"/>
      <c r="AR3865"/>
      <c r="AS3865"/>
      <c r="AT3865"/>
      <c r="AU3865"/>
    </row>
    <row r="3866" spans="17:47" x14ac:dyDescent="0.2">
      <c r="Q3866" s="142">
        <f>TRUNC('TARIFA ENTREGA A DIRECCION USD'!D3867-'TARIFA ENTREGA A DIRECCION USD'!D3866,2)</f>
        <v>0.55000000000000004</v>
      </c>
      <c r="R3866" s="190">
        <v>3859</v>
      </c>
      <c r="S3866" s="200">
        <f>TRUNC((('TARIFA ENTREGA A DIRECCION USD'!C3866-'TARIFA ENTREGA A DIRECCION USD'!D3866)/'TARIFA ENTREGA A DIRECCION USD'!D3866)+1,3)</f>
        <v>0.72499999999999998</v>
      </c>
      <c r="T3866" s="200">
        <f>TRUNC(('TARIFA ENTREGA A DIRECCION USD'!E3866-'TARIFA ENTREGA A DIRECCION USD'!D3866)/'TARIFA ENTREGA A DIRECCION USD'!D3866,3)</f>
        <v>0.26200000000000001</v>
      </c>
      <c r="U3866" s="200">
        <f>TRUNC(('TARIFA ENTREGA A DIRECCION USD'!F3866-'TARIFA ENTREGA A DIRECCION USD'!D3866)/'TARIFA ENTREGA A DIRECCION USD'!D3866,3)</f>
        <v>0.439</v>
      </c>
      <c r="V3866" s="200">
        <f>TRUNC(('TARIFA ENTREGA A DIRECCION USD'!G3866-'TARIFA ENTREGA A DIRECCION USD'!D3866)/'TARIFA ENTREGA A DIRECCION USD'!D3866,3)</f>
        <v>0.97399999999999998</v>
      </c>
      <c r="X3866" s="142">
        <v>16.12</v>
      </c>
      <c r="Y3866" s="190">
        <v>3859</v>
      </c>
      <c r="Z3866" s="200">
        <v>0.55000000000000004</v>
      </c>
      <c r="AA3866" s="200">
        <v>0.13</v>
      </c>
      <c r="AB3866" s="200">
        <v>0.3</v>
      </c>
      <c r="AC3866" s="200">
        <v>0.85</v>
      </c>
      <c r="AL3866"/>
      <c r="AM3866"/>
      <c r="AN3866"/>
      <c r="AO3866"/>
      <c r="AP3866"/>
      <c r="AQ3866"/>
      <c r="AR3866"/>
      <c r="AS3866"/>
      <c r="AT3866"/>
      <c r="AU3866"/>
    </row>
    <row r="3867" spans="17:47" x14ac:dyDescent="0.2">
      <c r="Q3867" s="142">
        <f>TRUNC('TARIFA ENTREGA A DIRECCION USD'!D3868-'TARIFA ENTREGA A DIRECCION USD'!D3867,2)</f>
        <v>0.55000000000000004</v>
      </c>
      <c r="R3867" s="190">
        <v>3860</v>
      </c>
      <c r="S3867" s="200">
        <f>TRUNC((('TARIFA ENTREGA A DIRECCION USD'!C3867-'TARIFA ENTREGA A DIRECCION USD'!D3867)/'TARIFA ENTREGA A DIRECCION USD'!D3867)+1,3)</f>
        <v>0.72499999999999998</v>
      </c>
      <c r="T3867" s="200">
        <f>TRUNC(('TARIFA ENTREGA A DIRECCION USD'!E3867-'TARIFA ENTREGA A DIRECCION USD'!D3867)/'TARIFA ENTREGA A DIRECCION USD'!D3867,3)</f>
        <v>0.26200000000000001</v>
      </c>
      <c r="U3867" s="200">
        <f>TRUNC(('TARIFA ENTREGA A DIRECCION USD'!F3867-'TARIFA ENTREGA A DIRECCION USD'!D3867)/'TARIFA ENTREGA A DIRECCION USD'!D3867,3)</f>
        <v>0.439</v>
      </c>
      <c r="V3867" s="200">
        <f>TRUNC(('TARIFA ENTREGA A DIRECCION USD'!G3867-'TARIFA ENTREGA A DIRECCION USD'!D3867)/'TARIFA ENTREGA A DIRECCION USD'!D3867,3)</f>
        <v>0.97399999999999998</v>
      </c>
      <c r="X3867" s="142">
        <v>16.12</v>
      </c>
      <c r="Y3867" s="190">
        <v>3860</v>
      </c>
      <c r="Z3867" s="200">
        <v>0.55000000000000004</v>
      </c>
      <c r="AA3867" s="200">
        <v>0.13</v>
      </c>
      <c r="AB3867" s="200">
        <v>0.3</v>
      </c>
      <c r="AC3867" s="200">
        <v>0.85</v>
      </c>
      <c r="AL3867"/>
      <c r="AM3867"/>
      <c r="AN3867"/>
      <c r="AO3867"/>
      <c r="AP3867"/>
      <c r="AQ3867"/>
      <c r="AR3867"/>
      <c r="AS3867"/>
      <c r="AT3867"/>
      <c r="AU3867"/>
    </row>
    <row r="3868" spans="17:47" x14ac:dyDescent="0.2">
      <c r="Q3868" s="142">
        <f>TRUNC('TARIFA ENTREGA A DIRECCION USD'!D3869-'TARIFA ENTREGA A DIRECCION USD'!D3868,2)</f>
        <v>0.55000000000000004</v>
      </c>
      <c r="R3868" s="190">
        <v>3861</v>
      </c>
      <c r="S3868" s="200">
        <f>TRUNC((('TARIFA ENTREGA A DIRECCION USD'!C3868-'TARIFA ENTREGA A DIRECCION USD'!D3868)/'TARIFA ENTREGA A DIRECCION USD'!D3868)+1,3)</f>
        <v>0.72499999999999998</v>
      </c>
      <c r="T3868" s="200">
        <f>TRUNC(('TARIFA ENTREGA A DIRECCION USD'!E3868-'TARIFA ENTREGA A DIRECCION USD'!D3868)/'TARIFA ENTREGA A DIRECCION USD'!D3868,3)</f>
        <v>0.26200000000000001</v>
      </c>
      <c r="U3868" s="200">
        <f>TRUNC(('TARIFA ENTREGA A DIRECCION USD'!F3868-'TARIFA ENTREGA A DIRECCION USD'!D3868)/'TARIFA ENTREGA A DIRECCION USD'!D3868,3)</f>
        <v>0.439</v>
      </c>
      <c r="V3868" s="200">
        <f>TRUNC(('TARIFA ENTREGA A DIRECCION USD'!G3868-'TARIFA ENTREGA A DIRECCION USD'!D3868)/'TARIFA ENTREGA A DIRECCION USD'!D3868,3)</f>
        <v>0.97399999999999998</v>
      </c>
      <c r="X3868" s="142">
        <v>16.12</v>
      </c>
      <c r="Y3868" s="190">
        <v>3861</v>
      </c>
      <c r="Z3868" s="200">
        <v>0.55000000000000004</v>
      </c>
      <c r="AA3868" s="200">
        <v>0.13</v>
      </c>
      <c r="AB3868" s="200">
        <v>0.3</v>
      </c>
      <c r="AC3868" s="200">
        <v>0.85</v>
      </c>
      <c r="AL3868"/>
      <c r="AM3868"/>
      <c r="AN3868"/>
      <c r="AO3868"/>
      <c r="AP3868"/>
      <c r="AQ3868"/>
      <c r="AR3868"/>
      <c r="AS3868"/>
      <c r="AT3868"/>
      <c r="AU3868"/>
    </row>
    <row r="3869" spans="17:47" x14ac:dyDescent="0.2">
      <c r="Q3869" s="142">
        <f>TRUNC('TARIFA ENTREGA A DIRECCION USD'!D3870-'TARIFA ENTREGA A DIRECCION USD'!D3869,2)</f>
        <v>0.55000000000000004</v>
      </c>
      <c r="R3869" s="190">
        <v>3862</v>
      </c>
      <c r="S3869" s="200">
        <f>TRUNC((('TARIFA ENTREGA A DIRECCION USD'!C3869-'TARIFA ENTREGA A DIRECCION USD'!D3869)/'TARIFA ENTREGA A DIRECCION USD'!D3869)+1,3)</f>
        <v>0.72499999999999998</v>
      </c>
      <c r="T3869" s="200">
        <f>TRUNC(('TARIFA ENTREGA A DIRECCION USD'!E3869-'TARIFA ENTREGA A DIRECCION USD'!D3869)/'TARIFA ENTREGA A DIRECCION USD'!D3869,3)</f>
        <v>0.26200000000000001</v>
      </c>
      <c r="U3869" s="200">
        <f>TRUNC(('TARIFA ENTREGA A DIRECCION USD'!F3869-'TARIFA ENTREGA A DIRECCION USD'!D3869)/'TARIFA ENTREGA A DIRECCION USD'!D3869,3)</f>
        <v>0.439</v>
      </c>
      <c r="V3869" s="200">
        <f>TRUNC(('TARIFA ENTREGA A DIRECCION USD'!G3869-'TARIFA ENTREGA A DIRECCION USD'!D3869)/'TARIFA ENTREGA A DIRECCION USD'!D3869,3)</f>
        <v>0.97399999999999998</v>
      </c>
      <c r="X3869" s="142">
        <v>16.12</v>
      </c>
      <c r="Y3869" s="190">
        <v>3862</v>
      </c>
      <c r="Z3869" s="200">
        <v>0.55000000000000004</v>
      </c>
      <c r="AA3869" s="200">
        <v>0.13</v>
      </c>
      <c r="AB3869" s="200">
        <v>0.3</v>
      </c>
      <c r="AC3869" s="200">
        <v>0.85</v>
      </c>
      <c r="AL3869"/>
      <c r="AM3869"/>
      <c r="AN3869"/>
      <c r="AO3869"/>
      <c r="AP3869"/>
      <c r="AQ3869"/>
      <c r="AR3869"/>
      <c r="AS3869"/>
      <c r="AT3869"/>
      <c r="AU3869"/>
    </row>
    <row r="3870" spans="17:47" x14ac:dyDescent="0.2">
      <c r="Q3870" s="142">
        <f>TRUNC('TARIFA ENTREGA A DIRECCION USD'!D3871-'TARIFA ENTREGA A DIRECCION USD'!D3870,2)</f>
        <v>0.55000000000000004</v>
      </c>
      <c r="R3870" s="190">
        <v>3863</v>
      </c>
      <c r="S3870" s="200">
        <f>TRUNC((('TARIFA ENTREGA A DIRECCION USD'!C3870-'TARIFA ENTREGA A DIRECCION USD'!D3870)/'TARIFA ENTREGA A DIRECCION USD'!D3870)+1,3)</f>
        <v>0.72499999999999998</v>
      </c>
      <c r="T3870" s="200">
        <f>TRUNC(('TARIFA ENTREGA A DIRECCION USD'!E3870-'TARIFA ENTREGA A DIRECCION USD'!D3870)/'TARIFA ENTREGA A DIRECCION USD'!D3870,3)</f>
        <v>0.26200000000000001</v>
      </c>
      <c r="U3870" s="200">
        <f>TRUNC(('TARIFA ENTREGA A DIRECCION USD'!F3870-'TARIFA ENTREGA A DIRECCION USD'!D3870)/'TARIFA ENTREGA A DIRECCION USD'!D3870,3)</f>
        <v>0.439</v>
      </c>
      <c r="V3870" s="200">
        <f>TRUNC(('TARIFA ENTREGA A DIRECCION USD'!G3870-'TARIFA ENTREGA A DIRECCION USD'!D3870)/'TARIFA ENTREGA A DIRECCION USD'!D3870,3)</f>
        <v>0.97399999999999998</v>
      </c>
      <c r="X3870" s="142">
        <v>16.12</v>
      </c>
      <c r="Y3870" s="190">
        <v>3863</v>
      </c>
      <c r="Z3870" s="200">
        <v>0.55000000000000004</v>
      </c>
      <c r="AA3870" s="200">
        <v>0.13</v>
      </c>
      <c r="AB3870" s="200">
        <v>0.3</v>
      </c>
      <c r="AC3870" s="200">
        <v>0.85</v>
      </c>
      <c r="AL3870"/>
      <c r="AM3870"/>
      <c r="AN3870"/>
      <c r="AO3870"/>
      <c r="AP3870"/>
      <c r="AQ3870"/>
      <c r="AR3870"/>
      <c r="AS3870"/>
      <c r="AT3870"/>
      <c r="AU3870"/>
    </row>
    <row r="3871" spans="17:47" x14ac:dyDescent="0.2">
      <c r="Q3871" s="142">
        <f>TRUNC('TARIFA ENTREGA A DIRECCION USD'!D3872-'TARIFA ENTREGA A DIRECCION USD'!D3871,2)</f>
        <v>0.55000000000000004</v>
      </c>
      <c r="R3871" s="190">
        <v>3864</v>
      </c>
      <c r="S3871" s="200">
        <f>TRUNC((('TARIFA ENTREGA A DIRECCION USD'!C3871-'TARIFA ENTREGA A DIRECCION USD'!D3871)/'TARIFA ENTREGA A DIRECCION USD'!D3871)+1,3)</f>
        <v>0.72499999999999998</v>
      </c>
      <c r="T3871" s="200">
        <f>TRUNC(('TARIFA ENTREGA A DIRECCION USD'!E3871-'TARIFA ENTREGA A DIRECCION USD'!D3871)/'TARIFA ENTREGA A DIRECCION USD'!D3871,3)</f>
        <v>0.26200000000000001</v>
      </c>
      <c r="U3871" s="200">
        <f>TRUNC(('TARIFA ENTREGA A DIRECCION USD'!F3871-'TARIFA ENTREGA A DIRECCION USD'!D3871)/'TARIFA ENTREGA A DIRECCION USD'!D3871,3)</f>
        <v>0.439</v>
      </c>
      <c r="V3871" s="200">
        <f>TRUNC(('TARIFA ENTREGA A DIRECCION USD'!G3871-'TARIFA ENTREGA A DIRECCION USD'!D3871)/'TARIFA ENTREGA A DIRECCION USD'!D3871,3)</f>
        <v>0.97399999999999998</v>
      </c>
      <c r="X3871" s="142">
        <v>16.12</v>
      </c>
      <c r="Y3871" s="190">
        <v>3864</v>
      </c>
      <c r="Z3871" s="200">
        <v>0.55000000000000004</v>
      </c>
      <c r="AA3871" s="200">
        <v>0.13</v>
      </c>
      <c r="AB3871" s="200">
        <v>0.3</v>
      </c>
      <c r="AC3871" s="200">
        <v>0.85</v>
      </c>
      <c r="AL3871"/>
      <c r="AM3871"/>
      <c r="AN3871"/>
      <c r="AO3871"/>
      <c r="AP3871"/>
      <c r="AQ3871"/>
      <c r="AR3871"/>
      <c r="AS3871"/>
      <c r="AT3871"/>
      <c r="AU3871"/>
    </row>
    <row r="3872" spans="17:47" x14ac:dyDescent="0.2">
      <c r="Q3872" s="142">
        <f>TRUNC('TARIFA ENTREGA A DIRECCION USD'!D3873-'TARIFA ENTREGA A DIRECCION USD'!D3872,2)</f>
        <v>0.55000000000000004</v>
      </c>
      <c r="R3872" s="190">
        <v>3865</v>
      </c>
      <c r="S3872" s="200">
        <f>TRUNC((('TARIFA ENTREGA A DIRECCION USD'!C3872-'TARIFA ENTREGA A DIRECCION USD'!D3872)/'TARIFA ENTREGA A DIRECCION USD'!D3872)+1,3)</f>
        <v>0.72499999999999998</v>
      </c>
      <c r="T3872" s="200">
        <f>TRUNC(('TARIFA ENTREGA A DIRECCION USD'!E3872-'TARIFA ENTREGA A DIRECCION USD'!D3872)/'TARIFA ENTREGA A DIRECCION USD'!D3872,3)</f>
        <v>0.26200000000000001</v>
      </c>
      <c r="U3872" s="200">
        <f>TRUNC(('TARIFA ENTREGA A DIRECCION USD'!F3872-'TARIFA ENTREGA A DIRECCION USD'!D3872)/'TARIFA ENTREGA A DIRECCION USD'!D3872,3)</f>
        <v>0.439</v>
      </c>
      <c r="V3872" s="200">
        <f>TRUNC(('TARIFA ENTREGA A DIRECCION USD'!G3872-'TARIFA ENTREGA A DIRECCION USD'!D3872)/'TARIFA ENTREGA A DIRECCION USD'!D3872,3)</f>
        <v>0.97399999999999998</v>
      </c>
      <c r="X3872" s="142">
        <v>16.12</v>
      </c>
      <c r="Y3872" s="190">
        <v>3865</v>
      </c>
      <c r="Z3872" s="200">
        <v>0.55000000000000004</v>
      </c>
      <c r="AA3872" s="200">
        <v>0.13</v>
      </c>
      <c r="AB3872" s="200">
        <v>0.3</v>
      </c>
      <c r="AC3872" s="200">
        <v>0.85</v>
      </c>
      <c r="AL3872"/>
      <c r="AM3872"/>
      <c r="AN3872"/>
      <c r="AO3872"/>
      <c r="AP3872"/>
      <c r="AQ3872"/>
      <c r="AR3872"/>
      <c r="AS3872"/>
      <c r="AT3872"/>
      <c r="AU3872"/>
    </row>
    <row r="3873" spans="17:47" x14ac:dyDescent="0.2">
      <c r="Q3873" s="142">
        <f>TRUNC('TARIFA ENTREGA A DIRECCION USD'!D3874-'TARIFA ENTREGA A DIRECCION USD'!D3873,2)</f>
        <v>0.55000000000000004</v>
      </c>
      <c r="R3873" s="190">
        <v>3866</v>
      </c>
      <c r="S3873" s="200">
        <f>TRUNC((('TARIFA ENTREGA A DIRECCION USD'!C3873-'TARIFA ENTREGA A DIRECCION USD'!D3873)/'TARIFA ENTREGA A DIRECCION USD'!D3873)+1,3)</f>
        <v>0.72499999999999998</v>
      </c>
      <c r="T3873" s="200">
        <f>TRUNC(('TARIFA ENTREGA A DIRECCION USD'!E3873-'TARIFA ENTREGA A DIRECCION USD'!D3873)/'TARIFA ENTREGA A DIRECCION USD'!D3873,3)</f>
        <v>0.26200000000000001</v>
      </c>
      <c r="U3873" s="200">
        <f>TRUNC(('TARIFA ENTREGA A DIRECCION USD'!F3873-'TARIFA ENTREGA A DIRECCION USD'!D3873)/'TARIFA ENTREGA A DIRECCION USD'!D3873,3)</f>
        <v>0.439</v>
      </c>
      <c r="V3873" s="200">
        <f>TRUNC(('TARIFA ENTREGA A DIRECCION USD'!G3873-'TARIFA ENTREGA A DIRECCION USD'!D3873)/'TARIFA ENTREGA A DIRECCION USD'!D3873,3)</f>
        <v>0.97399999999999998</v>
      </c>
      <c r="X3873" s="142">
        <v>16.12</v>
      </c>
      <c r="Y3873" s="190">
        <v>3866</v>
      </c>
      <c r="Z3873" s="200">
        <v>0.55000000000000004</v>
      </c>
      <c r="AA3873" s="200">
        <v>0.13</v>
      </c>
      <c r="AB3873" s="200">
        <v>0.3</v>
      </c>
      <c r="AC3873" s="200">
        <v>0.85</v>
      </c>
      <c r="AL3873"/>
      <c r="AM3873"/>
      <c r="AN3873"/>
      <c r="AO3873"/>
      <c r="AP3873"/>
      <c r="AQ3873"/>
      <c r="AR3873"/>
      <c r="AS3873"/>
      <c r="AT3873"/>
      <c r="AU3873"/>
    </row>
    <row r="3874" spans="17:47" x14ac:dyDescent="0.2">
      <c r="Q3874" s="142">
        <f>TRUNC('TARIFA ENTREGA A DIRECCION USD'!D3875-'TARIFA ENTREGA A DIRECCION USD'!D3874,2)</f>
        <v>0.55000000000000004</v>
      </c>
      <c r="R3874" s="190">
        <v>3867</v>
      </c>
      <c r="S3874" s="200">
        <f>TRUNC((('TARIFA ENTREGA A DIRECCION USD'!C3874-'TARIFA ENTREGA A DIRECCION USD'!D3874)/'TARIFA ENTREGA A DIRECCION USD'!D3874)+1,3)</f>
        <v>0.72499999999999998</v>
      </c>
      <c r="T3874" s="200">
        <f>TRUNC(('TARIFA ENTREGA A DIRECCION USD'!E3874-'TARIFA ENTREGA A DIRECCION USD'!D3874)/'TARIFA ENTREGA A DIRECCION USD'!D3874,3)</f>
        <v>0.26200000000000001</v>
      </c>
      <c r="U3874" s="200">
        <f>TRUNC(('TARIFA ENTREGA A DIRECCION USD'!F3874-'TARIFA ENTREGA A DIRECCION USD'!D3874)/'TARIFA ENTREGA A DIRECCION USD'!D3874,3)</f>
        <v>0.439</v>
      </c>
      <c r="V3874" s="200">
        <f>TRUNC(('TARIFA ENTREGA A DIRECCION USD'!G3874-'TARIFA ENTREGA A DIRECCION USD'!D3874)/'TARIFA ENTREGA A DIRECCION USD'!D3874,3)</f>
        <v>0.97399999999999998</v>
      </c>
      <c r="X3874" s="142">
        <v>16.12</v>
      </c>
      <c r="Y3874" s="190">
        <v>3867</v>
      </c>
      <c r="Z3874" s="200">
        <v>0.55000000000000004</v>
      </c>
      <c r="AA3874" s="200">
        <v>0.13</v>
      </c>
      <c r="AB3874" s="200">
        <v>0.3</v>
      </c>
      <c r="AC3874" s="200">
        <v>0.85</v>
      </c>
      <c r="AL3874"/>
      <c r="AM3874"/>
      <c r="AN3874"/>
      <c r="AO3874"/>
      <c r="AP3874"/>
      <c r="AQ3874"/>
      <c r="AR3874"/>
      <c r="AS3874"/>
      <c r="AT3874"/>
      <c r="AU3874"/>
    </row>
    <row r="3875" spans="17:47" x14ac:dyDescent="0.2">
      <c r="Q3875" s="142">
        <f>TRUNC('TARIFA ENTREGA A DIRECCION USD'!D3876-'TARIFA ENTREGA A DIRECCION USD'!D3875,2)</f>
        <v>0.55000000000000004</v>
      </c>
      <c r="R3875" s="190">
        <v>3868</v>
      </c>
      <c r="S3875" s="200">
        <f>TRUNC((('TARIFA ENTREGA A DIRECCION USD'!C3875-'TARIFA ENTREGA A DIRECCION USD'!D3875)/'TARIFA ENTREGA A DIRECCION USD'!D3875)+1,3)</f>
        <v>0.72499999999999998</v>
      </c>
      <c r="T3875" s="200">
        <f>TRUNC(('TARIFA ENTREGA A DIRECCION USD'!E3875-'TARIFA ENTREGA A DIRECCION USD'!D3875)/'TARIFA ENTREGA A DIRECCION USD'!D3875,3)</f>
        <v>0.26200000000000001</v>
      </c>
      <c r="U3875" s="200">
        <f>TRUNC(('TARIFA ENTREGA A DIRECCION USD'!F3875-'TARIFA ENTREGA A DIRECCION USD'!D3875)/'TARIFA ENTREGA A DIRECCION USD'!D3875,3)</f>
        <v>0.439</v>
      </c>
      <c r="V3875" s="200">
        <f>TRUNC(('TARIFA ENTREGA A DIRECCION USD'!G3875-'TARIFA ENTREGA A DIRECCION USD'!D3875)/'TARIFA ENTREGA A DIRECCION USD'!D3875,3)</f>
        <v>0.97399999999999998</v>
      </c>
      <c r="X3875" s="142">
        <v>16.12</v>
      </c>
      <c r="Y3875" s="190">
        <v>3868</v>
      </c>
      <c r="Z3875" s="200">
        <v>0.55000000000000004</v>
      </c>
      <c r="AA3875" s="200">
        <v>0.13</v>
      </c>
      <c r="AB3875" s="200">
        <v>0.3</v>
      </c>
      <c r="AC3875" s="200">
        <v>0.85</v>
      </c>
      <c r="AL3875"/>
      <c r="AM3875"/>
      <c r="AN3875"/>
      <c r="AO3875"/>
      <c r="AP3875"/>
      <c r="AQ3875"/>
      <c r="AR3875"/>
      <c r="AS3875"/>
      <c r="AT3875"/>
      <c r="AU3875"/>
    </row>
    <row r="3876" spans="17:47" x14ac:dyDescent="0.2">
      <c r="Q3876" s="142">
        <f>TRUNC('TARIFA ENTREGA A DIRECCION USD'!D3877-'TARIFA ENTREGA A DIRECCION USD'!D3876,2)</f>
        <v>0.55000000000000004</v>
      </c>
      <c r="R3876" s="190">
        <v>3869</v>
      </c>
      <c r="S3876" s="200">
        <f>TRUNC((('TARIFA ENTREGA A DIRECCION USD'!C3876-'TARIFA ENTREGA A DIRECCION USD'!D3876)/'TARIFA ENTREGA A DIRECCION USD'!D3876)+1,3)</f>
        <v>0.72499999999999998</v>
      </c>
      <c r="T3876" s="200">
        <f>TRUNC(('TARIFA ENTREGA A DIRECCION USD'!E3876-'TARIFA ENTREGA A DIRECCION USD'!D3876)/'TARIFA ENTREGA A DIRECCION USD'!D3876,3)</f>
        <v>0.26200000000000001</v>
      </c>
      <c r="U3876" s="200">
        <f>TRUNC(('TARIFA ENTREGA A DIRECCION USD'!F3876-'TARIFA ENTREGA A DIRECCION USD'!D3876)/'TARIFA ENTREGA A DIRECCION USD'!D3876,3)</f>
        <v>0.439</v>
      </c>
      <c r="V3876" s="200">
        <f>TRUNC(('TARIFA ENTREGA A DIRECCION USD'!G3876-'TARIFA ENTREGA A DIRECCION USD'!D3876)/'TARIFA ENTREGA A DIRECCION USD'!D3876,3)</f>
        <v>0.97399999999999998</v>
      </c>
      <c r="X3876" s="142">
        <v>16.12</v>
      </c>
      <c r="Y3876" s="190">
        <v>3869</v>
      </c>
      <c r="Z3876" s="200">
        <v>0.55000000000000004</v>
      </c>
      <c r="AA3876" s="200">
        <v>0.13</v>
      </c>
      <c r="AB3876" s="200">
        <v>0.3</v>
      </c>
      <c r="AC3876" s="200">
        <v>0.85</v>
      </c>
      <c r="AL3876"/>
      <c r="AM3876"/>
      <c r="AN3876"/>
      <c r="AO3876"/>
      <c r="AP3876"/>
      <c r="AQ3876"/>
      <c r="AR3876"/>
      <c r="AS3876"/>
      <c r="AT3876"/>
      <c r="AU3876"/>
    </row>
    <row r="3877" spans="17:47" x14ac:dyDescent="0.2">
      <c r="Q3877" s="142">
        <f>TRUNC('TARIFA ENTREGA A DIRECCION USD'!D3878-'TARIFA ENTREGA A DIRECCION USD'!D3877,2)</f>
        <v>0.55000000000000004</v>
      </c>
      <c r="R3877" s="190">
        <v>3870</v>
      </c>
      <c r="S3877" s="200">
        <f>TRUNC((('TARIFA ENTREGA A DIRECCION USD'!C3877-'TARIFA ENTREGA A DIRECCION USD'!D3877)/'TARIFA ENTREGA A DIRECCION USD'!D3877)+1,3)</f>
        <v>0.72499999999999998</v>
      </c>
      <c r="T3877" s="200">
        <f>TRUNC(('TARIFA ENTREGA A DIRECCION USD'!E3877-'TARIFA ENTREGA A DIRECCION USD'!D3877)/'TARIFA ENTREGA A DIRECCION USD'!D3877,3)</f>
        <v>0.26200000000000001</v>
      </c>
      <c r="U3877" s="200">
        <f>TRUNC(('TARIFA ENTREGA A DIRECCION USD'!F3877-'TARIFA ENTREGA A DIRECCION USD'!D3877)/'TARIFA ENTREGA A DIRECCION USD'!D3877,3)</f>
        <v>0.439</v>
      </c>
      <c r="V3877" s="200">
        <f>TRUNC(('TARIFA ENTREGA A DIRECCION USD'!G3877-'TARIFA ENTREGA A DIRECCION USD'!D3877)/'TARIFA ENTREGA A DIRECCION USD'!D3877,3)</f>
        <v>0.97399999999999998</v>
      </c>
      <c r="X3877" s="142">
        <v>16.12</v>
      </c>
      <c r="Y3877" s="190">
        <v>3870</v>
      </c>
      <c r="Z3877" s="200">
        <v>0.55000000000000004</v>
      </c>
      <c r="AA3877" s="200">
        <v>0.13</v>
      </c>
      <c r="AB3877" s="200">
        <v>0.3</v>
      </c>
      <c r="AC3877" s="200">
        <v>0.85</v>
      </c>
      <c r="AL3877"/>
      <c r="AM3877"/>
      <c r="AN3877"/>
      <c r="AO3877"/>
      <c r="AP3877"/>
      <c r="AQ3877"/>
      <c r="AR3877"/>
      <c r="AS3877"/>
      <c r="AT3877"/>
      <c r="AU3877"/>
    </row>
    <row r="3878" spans="17:47" x14ac:dyDescent="0.2">
      <c r="Q3878" s="142">
        <f>TRUNC('TARIFA ENTREGA A DIRECCION USD'!D3879-'TARIFA ENTREGA A DIRECCION USD'!D3878,2)</f>
        <v>0.55000000000000004</v>
      </c>
      <c r="R3878" s="190">
        <v>3871</v>
      </c>
      <c r="S3878" s="200">
        <f>TRUNC((('TARIFA ENTREGA A DIRECCION USD'!C3878-'TARIFA ENTREGA A DIRECCION USD'!D3878)/'TARIFA ENTREGA A DIRECCION USD'!D3878)+1,3)</f>
        <v>0.72499999999999998</v>
      </c>
      <c r="T3878" s="200">
        <f>TRUNC(('TARIFA ENTREGA A DIRECCION USD'!E3878-'TARIFA ENTREGA A DIRECCION USD'!D3878)/'TARIFA ENTREGA A DIRECCION USD'!D3878,3)</f>
        <v>0.26200000000000001</v>
      </c>
      <c r="U3878" s="200">
        <f>TRUNC(('TARIFA ENTREGA A DIRECCION USD'!F3878-'TARIFA ENTREGA A DIRECCION USD'!D3878)/'TARIFA ENTREGA A DIRECCION USD'!D3878,3)</f>
        <v>0.439</v>
      </c>
      <c r="V3878" s="200">
        <f>TRUNC(('TARIFA ENTREGA A DIRECCION USD'!G3878-'TARIFA ENTREGA A DIRECCION USD'!D3878)/'TARIFA ENTREGA A DIRECCION USD'!D3878,3)</f>
        <v>0.97399999999999998</v>
      </c>
      <c r="X3878" s="142">
        <v>16.12</v>
      </c>
      <c r="Y3878" s="190">
        <v>3871</v>
      </c>
      <c r="Z3878" s="200">
        <v>0.55000000000000004</v>
      </c>
      <c r="AA3878" s="200">
        <v>0.13</v>
      </c>
      <c r="AB3878" s="200">
        <v>0.3</v>
      </c>
      <c r="AC3878" s="200">
        <v>0.85</v>
      </c>
      <c r="AL3878"/>
      <c r="AM3878"/>
      <c r="AN3878"/>
      <c r="AO3878"/>
      <c r="AP3878"/>
      <c r="AQ3878"/>
      <c r="AR3878"/>
      <c r="AS3878"/>
      <c r="AT3878"/>
      <c r="AU3878"/>
    </row>
    <row r="3879" spans="17:47" x14ac:dyDescent="0.2">
      <c r="Q3879" s="142">
        <f>TRUNC('TARIFA ENTREGA A DIRECCION USD'!D3880-'TARIFA ENTREGA A DIRECCION USD'!D3879,2)</f>
        <v>0.55000000000000004</v>
      </c>
      <c r="R3879" s="190">
        <v>3872</v>
      </c>
      <c r="S3879" s="200">
        <f>TRUNC((('TARIFA ENTREGA A DIRECCION USD'!C3879-'TARIFA ENTREGA A DIRECCION USD'!D3879)/'TARIFA ENTREGA A DIRECCION USD'!D3879)+1,3)</f>
        <v>0.72499999999999998</v>
      </c>
      <c r="T3879" s="200">
        <f>TRUNC(('TARIFA ENTREGA A DIRECCION USD'!E3879-'TARIFA ENTREGA A DIRECCION USD'!D3879)/'TARIFA ENTREGA A DIRECCION USD'!D3879,3)</f>
        <v>0.26200000000000001</v>
      </c>
      <c r="U3879" s="200">
        <f>TRUNC(('TARIFA ENTREGA A DIRECCION USD'!F3879-'TARIFA ENTREGA A DIRECCION USD'!D3879)/'TARIFA ENTREGA A DIRECCION USD'!D3879,3)</f>
        <v>0.439</v>
      </c>
      <c r="V3879" s="200">
        <f>TRUNC(('TARIFA ENTREGA A DIRECCION USD'!G3879-'TARIFA ENTREGA A DIRECCION USD'!D3879)/'TARIFA ENTREGA A DIRECCION USD'!D3879,3)</f>
        <v>0.97399999999999998</v>
      </c>
      <c r="X3879" s="142">
        <v>16.12</v>
      </c>
      <c r="Y3879" s="190">
        <v>3872</v>
      </c>
      <c r="Z3879" s="200">
        <v>0.55000000000000004</v>
      </c>
      <c r="AA3879" s="200">
        <v>0.13</v>
      </c>
      <c r="AB3879" s="200">
        <v>0.3</v>
      </c>
      <c r="AC3879" s="200">
        <v>0.85</v>
      </c>
      <c r="AL3879"/>
      <c r="AM3879"/>
      <c r="AN3879"/>
      <c r="AO3879"/>
      <c r="AP3879"/>
      <c r="AQ3879"/>
      <c r="AR3879"/>
      <c r="AS3879"/>
      <c r="AT3879"/>
      <c r="AU3879"/>
    </row>
    <row r="3880" spans="17:47" x14ac:dyDescent="0.2">
      <c r="Q3880" s="142">
        <f>TRUNC('TARIFA ENTREGA A DIRECCION USD'!D3881-'TARIFA ENTREGA A DIRECCION USD'!D3880,2)</f>
        <v>0.55000000000000004</v>
      </c>
      <c r="R3880" s="190">
        <v>3873</v>
      </c>
      <c r="S3880" s="200">
        <f>TRUNC((('TARIFA ENTREGA A DIRECCION USD'!C3880-'TARIFA ENTREGA A DIRECCION USD'!D3880)/'TARIFA ENTREGA A DIRECCION USD'!D3880)+1,3)</f>
        <v>0.72499999999999998</v>
      </c>
      <c r="T3880" s="200">
        <f>TRUNC(('TARIFA ENTREGA A DIRECCION USD'!E3880-'TARIFA ENTREGA A DIRECCION USD'!D3880)/'TARIFA ENTREGA A DIRECCION USD'!D3880,3)</f>
        <v>0.26200000000000001</v>
      </c>
      <c r="U3880" s="200">
        <f>TRUNC(('TARIFA ENTREGA A DIRECCION USD'!F3880-'TARIFA ENTREGA A DIRECCION USD'!D3880)/'TARIFA ENTREGA A DIRECCION USD'!D3880,3)</f>
        <v>0.439</v>
      </c>
      <c r="V3880" s="200">
        <f>TRUNC(('TARIFA ENTREGA A DIRECCION USD'!G3880-'TARIFA ENTREGA A DIRECCION USD'!D3880)/'TARIFA ENTREGA A DIRECCION USD'!D3880,3)</f>
        <v>0.97399999999999998</v>
      </c>
      <c r="X3880" s="142">
        <v>16.12</v>
      </c>
      <c r="Y3880" s="190">
        <v>3873</v>
      </c>
      <c r="Z3880" s="200">
        <v>0.55000000000000004</v>
      </c>
      <c r="AA3880" s="200">
        <v>0.13</v>
      </c>
      <c r="AB3880" s="200">
        <v>0.3</v>
      </c>
      <c r="AC3880" s="200">
        <v>0.85</v>
      </c>
      <c r="AL3880"/>
      <c r="AM3880"/>
      <c r="AN3880"/>
      <c r="AO3880"/>
      <c r="AP3880"/>
      <c r="AQ3880"/>
      <c r="AR3880"/>
      <c r="AS3880"/>
      <c r="AT3880"/>
      <c r="AU3880"/>
    </row>
    <row r="3881" spans="17:47" x14ac:dyDescent="0.2">
      <c r="Q3881" s="142">
        <f>TRUNC('TARIFA ENTREGA A DIRECCION USD'!D3882-'TARIFA ENTREGA A DIRECCION USD'!D3881,2)</f>
        <v>0.55000000000000004</v>
      </c>
      <c r="R3881" s="190">
        <v>3874</v>
      </c>
      <c r="S3881" s="200">
        <f>TRUNC((('TARIFA ENTREGA A DIRECCION USD'!C3881-'TARIFA ENTREGA A DIRECCION USD'!D3881)/'TARIFA ENTREGA A DIRECCION USD'!D3881)+1,3)</f>
        <v>0.72499999999999998</v>
      </c>
      <c r="T3881" s="200">
        <f>TRUNC(('TARIFA ENTREGA A DIRECCION USD'!E3881-'TARIFA ENTREGA A DIRECCION USD'!D3881)/'TARIFA ENTREGA A DIRECCION USD'!D3881,3)</f>
        <v>0.26200000000000001</v>
      </c>
      <c r="U3881" s="200">
        <f>TRUNC(('TARIFA ENTREGA A DIRECCION USD'!F3881-'TARIFA ENTREGA A DIRECCION USD'!D3881)/'TARIFA ENTREGA A DIRECCION USD'!D3881,3)</f>
        <v>0.439</v>
      </c>
      <c r="V3881" s="200">
        <f>TRUNC(('TARIFA ENTREGA A DIRECCION USD'!G3881-'TARIFA ENTREGA A DIRECCION USD'!D3881)/'TARIFA ENTREGA A DIRECCION USD'!D3881,3)</f>
        <v>0.97399999999999998</v>
      </c>
      <c r="X3881" s="142">
        <v>16.12</v>
      </c>
      <c r="Y3881" s="190">
        <v>3874</v>
      </c>
      <c r="Z3881" s="200">
        <v>0.55000000000000004</v>
      </c>
      <c r="AA3881" s="200">
        <v>0.13</v>
      </c>
      <c r="AB3881" s="200">
        <v>0.3</v>
      </c>
      <c r="AC3881" s="200">
        <v>0.85</v>
      </c>
      <c r="AL3881"/>
      <c r="AM3881"/>
      <c r="AN3881"/>
      <c r="AO3881"/>
      <c r="AP3881"/>
      <c r="AQ3881"/>
      <c r="AR3881"/>
      <c r="AS3881"/>
      <c r="AT3881"/>
      <c r="AU3881"/>
    </row>
    <row r="3882" spans="17:47" x14ac:dyDescent="0.2">
      <c r="Q3882" s="142">
        <f>TRUNC('TARIFA ENTREGA A DIRECCION USD'!D3883-'TARIFA ENTREGA A DIRECCION USD'!D3882,2)</f>
        <v>0.55000000000000004</v>
      </c>
      <c r="R3882" s="190">
        <v>3875</v>
      </c>
      <c r="S3882" s="200">
        <f>TRUNC((('TARIFA ENTREGA A DIRECCION USD'!C3882-'TARIFA ENTREGA A DIRECCION USD'!D3882)/'TARIFA ENTREGA A DIRECCION USD'!D3882)+1,3)</f>
        <v>0.72499999999999998</v>
      </c>
      <c r="T3882" s="200">
        <f>TRUNC(('TARIFA ENTREGA A DIRECCION USD'!E3882-'TARIFA ENTREGA A DIRECCION USD'!D3882)/'TARIFA ENTREGA A DIRECCION USD'!D3882,3)</f>
        <v>0.26200000000000001</v>
      </c>
      <c r="U3882" s="200">
        <f>TRUNC(('TARIFA ENTREGA A DIRECCION USD'!F3882-'TARIFA ENTREGA A DIRECCION USD'!D3882)/'TARIFA ENTREGA A DIRECCION USD'!D3882,3)</f>
        <v>0.439</v>
      </c>
      <c r="V3882" s="200">
        <f>TRUNC(('TARIFA ENTREGA A DIRECCION USD'!G3882-'TARIFA ENTREGA A DIRECCION USD'!D3882)/'TARIFA ENTREGA A DIRECCION USD'!D3882,3)</f>
        <v>0.97399999999999998</v>
      </c>
      <c r="X3882" s="142">
        <v>16.12</v>
      </c>
      <c r="Y3882" s="190">
        <v>3875</v>
      </c>
      <c r="Z3882" s="200">
        <v>0.55000000000000004</v>
      </c>
      <c r="AA3882" s="200">
        <v>0.13</v>
      </c>
      <c r="AB3882" s="200">
        <v>0.3</v>
      </c>
      <c r="AC3882" s="200">
        <v>0.85</v>
      </c>
      <c r="AL3882"/>
      <c r="AM3882"/>
      <c r="AN3882"/>
      <c r="AO3882"/>
      <c r="AP3882"/>
      <c r="AQ3882"/>
      <c r="AR3882"/>
      <c r="AS3882"/>
      <c r="AT3882"/>
      <c r="AU3882"/>
    </row>
    <row r="3883" spans="17:47" x14ac:dyDescent="0.2">
      <c r="Q3883" s="142">
        <f>TRUNC('TARIFA ENTREGA A DIRECCION USD'!D3884-'TARIFA ENTREGA A DIRECCION USD'!D3883,2)</f>
        <v>0.55000000000000004</v>
      </c>
      <c r="R3883" s="190">
        <v>3876</v>
      </c>
      <c r="S3883" s="200">
        <f>TRUNC((('TARIFA ENTREGA A DIRECCION USD'!C3883-'TARIFA ENTREGA A DIRECCION USD'!D3883)/'TARIFA ENTREGA A DIRECCION USD'!D3883)+1,3)</f>
        <v>0.72499999999999998</v>
      </c>
      <c r="T3883" s="200">
        <f>TRUNC(('TARIFA ENTREGA A DIRECCION USD'!E3883-'TARIFA ENTREGA A DIRECCION USD'!D3883)/'TARIFA ENTREGA A DIRECCION USD'!D3883,3)</f>
        <v>0.26200000000000001</v>
      </c>
      <c r="U3883" s="200">
        <f>TRUNC(('TARIFA ENTREGA A DIRECCION USD'!F3883-'TARIFA ENTREGA A DIRECCION USD'!D3883)/'TARIFA ENTREGA A DIRECCION USD'!D3883,3)</f>
        <v>0.439</v>
      </c>
      <c r="V3883" s="200">
        <f>TRUNC(('TARIFA ENTREGA A DIRECCION USD'!G3883-'TARIFA ENTREGA A DIRECCION USD'!D3883)/'TARIFA ENTREGA A DIRECCION USD'!D3883,3)</f>
        <v>0.97399999999999998</v>
      </c>
      <c r="X3883" s="142">
        <v>16.12</v>
      </c>
      <c r="Y3883" s="190">
        <v>3876</v>
      </c>
      <c r="Z3883" s="200">
        <v>0.55000000000000004</v>
      </c>
      <c r="AA3883" s="200">
        <v>0.13</v>
      </c>
      <c r="AB3883" s="200">
        <v>0.3</v>
      </c>
      <c r="AC3883" s="200">
        <v>0.85</v>
      </c>
      <c r="AL3883"/>
      <c r="AM3883"/>
      <c r="AN3883"/>
      <c r="AO3883"/>
      <c r="AP3883"/>
      <c r="AQ3883"/>
      <c r="AR3883"/>
      <c r="AS3883"/>
      <c r="AT3883"/>
      <c r="AU3883"/>
    </row>
    <row r="3884" spans="17:47" x14ac:dyDescent="0.2">
      <c r="Q3884" s="142">
        <f>TRUNC('TARIFA ENTREGA A DIRECCION USD'!D3885-'TARIFA ENTREGA A DIRECCION USD'!D3884,2)</f>
        <v>0.55000000000000004</v>
      </c>
      <c r="R3884" s="190">
        <v>3877</v>
      </c>
      <c r="S3884" s="200">
        <f>TRUNC((('TARIFA ENTREGA A DIRECCION USD'!C3884-'TARIFA ENTREGA A DIRECCION USD'!D3884)/'TARIFA ENTREGA A DIRECCION USD'!D3884)+1,3)</f>
        <v>0.72499999999999998</v>
      </c>
      <c r="T3884" s="200">
        <f>TRUNC(('TARIFA ENTREGA A DIRECCION USD'!E3884-'TARIFA ENTREGA A DIRECCION USD'!D3884)/'TARIFA ENTREGA A DIRECCION USD'!D3884,3)</f>
        <v>0.26200000000000001</v>
      </c>
      <c r="U3884" s="200">
        <f>TRUNC(('TARIFA ENTREGA A DIRECCION USD'!F3884-'TARIFA ENTREGA A DIRECCION USD'!D3884)/'TARIFA ENTREGA A DIRECCION USD'!D3884,3)</f>
        <v>0.439</v>
      </c>
      <c r="V3884" s="200">
        <f>TRUNC(('TARIFA ENTREGA A DIRECCION USD'!G3884-'TARIFA ENTREGA A DIRECCION USD'!D3884)/'TARIFA ENTREGA A DIRECCION USD'!D3884,3)</f>
        <v>0.97399999999999998</v>
      </c>
      <c r="X3884" s="142">
        <v>16.12</v>
      </c>
      <c r="Y3884" s="190">
        <v>3877</v>
      </c>
      <c r="Z3884" s="200">
        <v>0.55000000000000004</v>
      </c>
      <c r="AA3884" s="200">
        <v>0.13</v>
      </c>
      <c r="AB3884" s="200">
        <v>0.3</v>
      </c>
      <c r="AC3884" s="200">
        <v>0.85</v>
      </c>
      <c r="AL3884"/>
      <c r="AM3884"/>
      <c r="AN3884"/>
      <c r="AO3884"/>
      <c r="AP3884"/>
      <c r="AQ3884"/>
      <c r="AR3884"/>
      <c r="AS3884"/>
      <c r="AT3884"/>
      <c r="AU3884"/>
    </row>
    <row r="3885" spans="17:47" x14ac:dyDescent="0.2">
      <c r="Q3885" s="142">
        <f>TRUNC('TARIFA ENTREGA A DIRECCION USD'!D3886-'TARIFA ENTREGA A DIRECCION USD'!D3885,2)</f>
        <v>0.55000000000000004</v>
      </c>
      <c r="R3885" s="190">
        <v>3878</v>
      </c>
      <c r="S3885" s="200">
        <f>TRUNC((('TARIFA ENTREGA A DIRECCION USD'!C3885-'TARIFA ENTREGA A DIRECCION USD'!D3885)/'TARIFA ENTREGA A DIRECCION USD'!D3885)+1,3)</f>
        <v>0.72499999999999998</v>
      </c>
      <c r="T3885" s="200">
        <f>TRUNC(('TARIFA ENTREGA A DIRECCION USD'!E3885-'TARIFA ENTREGA A DIRECCION USD'!D3885)/'TARIFA ENTREGA A DIRECCION USD'!D3885,3)</f>
        <v>0.26200000000000001</v>
      </c>
      <c r="U3885" s="200">
        <f>TRUNC(('TARIFA ENTREGA A DIRECCION USD'!F3885-'TARIFA ENTREGA A DIRECCION USD'!D3885)/'TARIFA ENTREGA A DIRECCION USD'!D3885,3)</f>
        <v>0.439</v>
      </c>
      <c r="V3885" s="200">
        <f>TRUNC(('TARIFA ENTREGA A DIRECCION USD'!G3885-'TARIFA ENTREGA A DIRECCION USD'!D3885)/'TARIFA ENTREGA A DIRECCION USD'!D3885,3)</f>
        <v>0.97399999999999998</v>
      </c>
      <c r="X3885" s="142">
        <v>16.12</v>
      </c>
      <c r="Y3885" s="190">
        <v>3878</v>
      </c>
      <c r="Z3885" s="200">
        <v>0.55000000000000004</v>
      </c>
      <c r="AA3885" s="200">
        <v>0.13</v>
      </c>
      <c r="AB3885" s="200">
        <v>0.3</v>
      </c>
      <c r="AC3885" s="200">
        <v>0.85</v>
      </c>
      <c r="AL3885"/>
      <c r="AM3885"/>
      <c r="AN3885"/>
      <c r="AO3885"/>
      <c r="AP3885"/>
      <c r="AQ3885"/>
      <c r="AR3885"/>
      <c r="AS3885"/>
      <c r="AT3885"/>
      <c r="AU3885"/>
    </row>
    <row r="3886" spans="17:47" x14ac:dyDescent="0.2">
      <c r="Q3886" s="142">
        <f>TRUNC('TARIFA ENTREGA A DIRECCION USD'!D3887-'TARIFA ENTREGA A DIRECCION USD'!D3886,2)</f>
        <v>0.55000000000000004</v>
      </c>
      <c r="R3886" s="190">
        <v>3879</v>
      </c>
      <c r="S3886" s="200">
        <f>TRUNC((('TARIFA ENTREGA A DIRECCION USD'!C3886-'TARIFA ENTREGA A DIRECCION USD'!D3886)/'TARIFA ENTREGA A DIRECCION USD'!D3886)+1,3)</f>
        <v>0.72499999999999998</v>
      </c>
      <c r="T3886" s="200">
        <f>TRUNC(('TARIFA ENTREGA A DIRECCION USD'!E3886-'TARIFA ENTREGA A DIRECCION USD'!D3886)/'TARIFA ENTREGA A DIRECCION USD'!D3886,3)</f>
        <v>0.26200000000000001</v>
      </c>
      <c r="U3886" s="200">
        <f>TRUNC(('TARIFA ENTREGA A DIRECCION USD'!F3886-'TARIFA ENTREGA A DIRECCION USD'!D3886)/'TARIFA ENTREGA A DIRECCION USD'!D3886,3)</f>
        <v>0.439</v>
      </c>
      <c r="V3886" s="200">
        <f>TRUNC(('TARIFA ENTREGA A DIRECCION USD'!G3886-'TARIFA ENTREGA A DIRECCION USD'!D3886)/'TARIFA ENTREGA A DIRECCION USD'!D3886,3)</f>
        <v>0.97399999999999998</v>
      </c>
      <c r="X3886" s="142">
        <v>16.12</v>
      </c>
      <c r="Y3886" s="190">
        <v>3879</v>
      </c>
      <c r="Z3886" s="200">
        <v>0.55000000000000004</v>
      </c>
      <c r="AA3886" s="200">
        <v>0.13</v>
      </c>
      <c r="AB3886" s="200">
        <v>0.3</v>
      </c>
      <c r="AC3886" s="200">
        <v>0.85</v>
      </c>
      <c r="AL3886"/>
      <c r="AM3886"/>
      <c r="AN3886"/>
      <c r="AO3886"/>
      <c r="AP3886"/>
      <c r="AQ3886"/>
      <c r="AR3886"/>
      <c r="AS3886"/>
      <c r="AT3886"/>
      <c r="AU3886"/>
    </row>
    <row r="3887" spans="17:47" x14ac:dyDescent="0.2">
      <c r="Q3887" s="142">
        <f>TRUNC('TARIFA ENTREGA A DIRECCION USD'!D3888-'TARIFA ENTREGA A DIRECCION USD'!D3887,2)</f>
        <v>0.55000000000000004</v>
      </c>
      <c r="R3887" s="190">
        <v>3880</v>
      </c>
      <c r="S3887" s="200">
        <f>TRUNC((('TARIFA ENTREGA A DIRECCION USD'!C3887-'TARIFA ENTREGA A DIRECCION USD'!D3887)/'TARIFA ENTREGA A DIRECCION USD'!D3887)+1,3)</f>
        <v>0.72499999999999998</v>
      </c>
      <c r="T3887" s="200">
        <f>TRUNC(('TARIFA ENTREGA A DIRECCION USD'!E3887-'TARIFA ENTREGA A DIRECCION USD'!D3887)/'TARIFA ENTREGA A DIRECCION USD'!D3887,3)</f>
        <v>0.26200000000000001</v>
      </c>
      <c r="U3887" s="200">
        <f>TRUNC(('TARIFA ENTREGA A DIRECCION USD'!F3887-'TARIFA ENTREGA A DIRECCION USD'!D3887)/'TARIFA ENTREGA A DIRECCION USD'!D3887,3)</f>
        <v>0.439</v>
      </c>
      <c r="V3887" s="200">
        <f>TRUNC(('TARIFA ENTREGA A DIRECCION USD'!G3887-'TARIFA ENTREGA A DIRECCION USD'!D3887)/'TARIFA ENTREGA A DIRECCION USD'!D3887,3)</f>
        <v>0.97399999999999998</v>
      </c>
      <c r="X3887" s="142">
        <v>16.12</v>
      </c>
      <c r="Y3887" s="190">
        <v>3880</v>
      </c>
      <c r="Z3887" s="200">
        <v>0.55000000000000004</v>
      </c>
      <c r="AA3887" s="200">
        <v>0.13</v>
      </c>
      <c r="AB3887" s="200">
        <v>0.3</v>
      </c>
      <c r="AC3887" s="200">
        <v>0.85</v>
      </c>
      <c r="AL3887"/>
      <c r="AM3887"/>
      <c r="AN3887"/>
      <c r="AO3887"/>
      <c r="AP3887"/>
      <c r="AQ3887"/>
      <c r="AR3887"/>
      <c r="AS3887"/>
      <c r="AT3887"/>
      <c r="AU3887"/>
    </row>
    <row r="3888" spans="17:47" x14ac:dyDescent="0.2">
      <c r="Q3888" s="142">
        <f>TRUNC('TARIFA ENTREGA A DIRECCION USD'!D3889-'TARIFA ENTREGA A DIRECCION USD'!D3888,2)</f>
        <v>0.55000000000000004</v>
      </c>
      <c r="R3888" s="190">
        <v>3881</v>
      </c>
      <c r="S3888" s="200">
        <f>TRUNC((('TARIFA ENTREGA A DIRECCION USD'!C3888-'TARIFA ENTREGA A DIRECCION USD'!D3888)/'TARIFA ENTREGA A DIRECCION USD'!D3888)+1,3)</f>
        <v>0.72499999999999998</v>
      </c>
      <c r="T3888" s="200">
        <f>TRUNC(('TARIFA ENTREGA A DIRECCION USD'!E3888-'TARIFA ENTREGA A DIRECCION USD'!D3888)/'TARIFA ENTREGA A DIRECCION USD'!D3888,3)</f>
        <v>0.26200000000000001</v>
      </c>
      <c r="U3888" s="200">
        <f>TRUNC(('TARIFA ENTREGA A DIRECCION USD'!F3888-'TARIFA ENTREGA A DIRECCION USD'!D3888)/'TARIFA ENTREGA A DIRECCION USD'!D3888,3)</f>
        <v>0.439</v>
      </c>
      <c r="V3888" s="200">
        <f>TRUNC(('TARIFA ENTREGA A DIRECCION USD'!G3888-'TARIFA ENTREGA A DIRECCION USD'!D3888)/'TARIFA ENTREGA A DIRECCION USD'!D3888,3)</f>
        <v>0.97399999999999998</v>
      </c>
      <c r="X3888" s="142">
        <v>16.12</v>
      </c>
      <c r="Y3888" s="190">
        <v>3881</v>
      </c>
      <c r="Z3888" s="200">
        <v>0.55000000000000004</v>
      </c>
      <c r="AA3888" s="200">
        <v>0.13</v>
      </c>
      <c r="AB3888" s="200">
        <v>0.3</v>
      </c>
      <c r="AC3888" s="200">
        <v>0.85</v>
      </c>
      <c r="AL3888"/>
      <c r="AM3888"/>
      <c r="AN3888"/>
      <c r="AO3888"/>
      <c r="AP3888"/>
      <c r="AQ3888"/>
      <c r="AR3888"/>
      <c r="AS3888"/>
      <c r="AT3888"/>
      <c r="AU3888"/>
    </row>
    <row r="3889" spans="17:47" x14ac:dyDescent="0.2">
      <c r="Q3889" s="142">
        <f>TRUNC('TARIFA ENTREGA A DIRECCION USD'!D3890-'TARIFA ENTREGA A DIRECCION USD'!D3889,2)</f>
        <v>0.55000000000000004</v>
      </c>
      <c r="R3889" s="190">
        <v>3882</v>
      </c>
      <c r="S3889" s="200">
        <f>TRUNC((('TARIFA ENTREGA A DIRECCION USD'!C3889-'TARIFA ENTREGA A DIRECCION USD'!D3889)/'TARIFA ENTREGA A DIRECCION USD'!D3889)+1,3)</f>
        <v>0.72499999999999998</v>
      </c>
      <c r="T3889" s="200">
        <f>TRUNC(('TARIFA ENTREGA A DIRECCION USD'!E3889-'TARIFA ENTREGA A DIRECCION USD'!D3889)/'TARIFA ENTREGA A DIRECCION USD'!D3889,3)</f>
        <v>0.26200000000000001</v>
      </c>
      <c r="U3889" s="200">
        <f>TRUNC(('TARIFA ENTREGA A DIRECCION USD'!F3889-'TARIFA ENTREGA A DIRECCION USD'!D3889)/'TARIFA ENTREGA A DIRECCION USD'!D3889,3)</f>
        <v>0.439</v>
      </c>
      <c r="V3889" s="200">
        <f>TRUNC(('TARIFA ENTREGA A DIRECCION USD'!G3889-'TARIFA ENTREGA A DIRECCION USD'!D3889)/'TARIFA ENTREGA A DIRECCION USD'!D3889,3)</f>
        <v>0.97399999999999998</v>
      </c>
      <c r="X3889" s="142">
        <v>16.12</v>
      </c>
      <c r="Y3889" s="190">
        <v>3882</v>
      </c>
      <c r="Z3889" s="200">
        <v>0.55000000000000004</v>
      </c>
      <c r="AA3889" s="200">
        <v>0.13</v>
      </c>
      <c r="AB3889" s="200">
        <v>0.3</v>
      </c>
      <c r="AC3889" s="200">
        <v>0.85</v>
      </c>
      <c r="AL3889"/>
      <c r="AM3889"/>
      <c r="AN3889"/>
      <c r="AO3889"/>
      <c r="AP3889"/>
      <c r="AQ3889"/>
      <c r="AR3889"/>
      <c r="AS3889"/>
      <c r="AT3889"/>
      <c r="AU3889"/>
    </row>
    <row r="3890" spans="17:47" x14ac:dyDescent="0.2">
      <c r="Q3890" s="142">
        <f>TRUNC('TARIFA ENTREGA A DIRECCION USD'!D3891-'TARIFA ENTREGA A DIRECCION USD'!D3890,2)</f>
        <v>0.55000000000000004</v>
      </c>
      <c r="R3890" s="190">
        <v>3883</v>
      </c>
      <c r="S3890" s="200">
        <f>TRUNC((('TARIFA ENTREGA A DIRECCION USD'!C3890-'TARIFA ENTREGA A DIRECCION USD'!D3890)/'TARIFA ENTREGA A DIRECCION USD'!D3890)+1,3)</f>
        <v>0.72499999999999998</v>
      </c>
      <c r="T3890" s="200">
        <f>TRUNC(('TARIFA ENTREGA A DIRECCION USD'!E3890-'TARIFA ENTREGA A DIRECCION USD'!D3890)/'TARIFA ENTREGA A DIRECCION USD'!D3890,3)</f>
        <v>0.26200000000000001</v>
      </c>
      <c r="U3890" s="200">
        <f>TRUNC(('TARIFA ENTREGA A DIRECCION USD'!F3890-'TARIFA ENTREGA A DIRECCION USD'!D3890)/'TARIFA ENTREGA A DIRECCION USD'!D3890,3)</f>
        <v>0.439</v>
      </c>
      <c r="V3890" s="200">
        <f>TRUNC(('TARIFA ENTREGA A DIRECCION USD'!G3890-'TARIFA ENTREGA A DIRECCION USD'!D3890)/'TARIFA ENTREGA A DIRECCION USD'!D3890,3)</f>
        <v>0.97399999999999998</v>
      </c>
      <c r="X3890" s="142">
        <v>16.12</v>
      </c>
      <c r="Y3890" s="190">
        <v>3883</v>
      </c>
      <c r="Z3890" s="200">
        <v>0.55000000000000004</v>
      </c>
      <c r="AA3890" s="200">
        <v>0.13</v>
      </c>
      <c r="AB3890" s="200">
        <v>0.3</v>
      </c>
      <c r="AC3890" s="200">
        <v>0.85</v>
      </c>
      <c r="AL3890"/>
      <c r="AM3890"/>
      <c r="AN3890"/>
      <c r="AO3890"/>
      <c r="AP3890"/>
      <c r="AQ3890"/>
      <c r="AR3890"/>
      <c r="AS3890"/>
      <c r="AT3890"/>
      <c r="AU3890"/>
    </row>
    <row r="3891" spans="17:47" x14ac:dyDescent="0.2">
      <c r="Q3891" s="142">
        <f>TRUNC('TARIFA ENTREGA A DIRECCION USD'!D3892-'TARIFA ENTREGA A DIRECCION USD'!D3891,2)</f>
        <v>0.55000000000000004</v>
      </c>
      <c r="R3891" s="190">
        <v>3884</v>
      </c>
      <c r="S3891" s="200">
        <f>TRUNC((('TARIFA ENTREGA A DIRECCION USD'!C3891-'TARIFA ENTREGA A DIRECCION USD'!D3891)/'TARIFA ENTREGA A DIRECCION USD'!D3891)+1,3)</f>
        <v>0.72499999999999998</v>
      </c>
      <c r="T3891" s="200">
        <f>TRUNC(('TARIFA ENTREGA A DIRECCION USD'!E3891-'TARIFA ENTREGA A DIRECCION USD'!D3891)/'TARIFA ENTREGA A DIRECCION USD'!D3891,3)</f>
        <v>0.26200000000000001</v>
      </c>
      <c r="U3891" s="200">
        <f>TRUNC(('TARIFA ENTREGA A DIRECCION USD'!F3891-'TARIFA ENTREGA A DIRECCION USD'!D3891)/'TARIFA ENTREGA A DIRECCION USD'!D3891,3)</f>
        <v>0.439</v>
      </c>
      <c r="V3891" s="200">
        <f>TRUNC(('TARIFA ENTREGA A DIRECCION USD'!G3891-'TARIFA ENTREGA A DIRECCION USD'!D3891)/'TARIFA ENTREGA A DIRECCION USD'!D3891,3)</f>
        <v>0.97399999999999998</v>
      </c>
      <c r="X3891" s="142">
        <v>16.12</v>
      </c>
      <c r="Y3891" s="190">
        <v>3884</v>
      </c>
      <c r="Z3891" s="200">
        <v>0.55000000000000004</v>
      </c>
      <c r="AA3891" s="200">
        <v>0.13</v>
      </c>
      <c r="AB3891" s="200">
        <v>0.3</v>
      </c>
      <c r="AC3891" s="200">
        <v>0.85</v>
      </c>
      <c r="AL3891"/>
      <c r="AM3891"/>
      <c r="AN3891"/>
      <c r="AO3891"/>
      <c r="AP3891"/>
      <c r="AQ3891"/>
      <c r="AR3891"/>
      <c r="AS3891"/>
      <c r="AT3891"/>
      <c r="AU3891"/>
    </row>
    <row r="3892" spans="17:47" x14ac:dyDescent="0.2">
      <c r="Q3892" s="142">
        <f>TRUNC('TARIFA ENTREGA A DIRECCION USD'!D3893-'TARIFA ENTREGA A DIRECCION USD'!D3892,2)</f>
        <v>0.55000000000000004</v>
      </c>
      <c r="R3892" s="190">
        <v>3885</v>
      </c>
      <c r="S3892" s="200">
        <f>TRUNC((('TARIFA ENTREGA A DIRECCION USD'!C3892-'TARIFA ENTREGA A DIRECCION USD'!D3892)/'TARIFA ENTREGA A DIRECCION USD'!D3892)+1,3)</f>
        <v>0.72499999999999998</v>
      </c>
      <c r="T3892" s="200">
        <f>TRUNC(('TARIFA ENTREGA A DIRECCION USD'!E3892-'TARIFA ENTREGA A DIRECCION USD'!D3892)/'TARIFA ENTREGA A DIRECCION USD'!D3892,3)</f>
        <v>0.26200000000000001</v>
      </c>
      <c r="U3892" s="200">
        <f>TRUNC(('TARIFA ENTREGA A DIRECCION USD'!F3892-'TARIFA ENTREGA A DIRECCION USD'!D3892)/'TARIFA ENTREGA A DIRECCION USD'!D3892,3)</f>
        <v>0.439</v>
      </c>
      <c r="V3892" s="200">
        <f>TRUNC(('TARIFA ENTREGA A DIRECCION USD'!G3892-'TARIFA ENTREGA A DIRECCION USD'!D3892)/'TARIFA ENTREGA A DIRECCION USD'!D3892,3)</f>
        <v>0.97399999999999998</v>
      </c>
      <c r="X3892" s="142">
        <v>16.12</v>
      </c>
      <c r="Y3892" s="190">
        <v>3885</v>
      </c>
      <c r="Z3892" s="200">
        <v>0.55000000000000004</v>
      </c>
      <c r="AA3892" s="200">
        <v>0.13</v>
      </c>
      <c r="AB3892" s="200">
        <v>0.3</v>
      </c>
      <c r="AC3892" s="200">
        <v>0.85</v>
      </c>
      <c r="AL3892"/>
      <c r="AM3892"/>
      <c r="AN3892"/>
      <c r="AO3892"/>
      <c r="AP3892"/>
      <c r="AQ3892"/>
      <c r="AR3892"/>
      <c r="AS3892"/>
      <c r="AT3892"/>
      <c r="AU3892"/>
    </row>
    <row r="3893" spans="17:47" x14ac:dyDescent="0.2">
      <c r="Q3893" s="142">
        <f>TRUNC('TARIFA ENTREGA A DIRECCION USD'!D3894-'TARIFA ENTREGA A DIRECCION USD'!D3893,2)</f>
        <v>0.55000000000000004</v>
      </c>
      <c r="R3893" s="190">
        <v>3886</v>
      </c>
      <c r="S3893" s="200">
        <f>TRUNC((('TARIFA ENTREGA A DIRECCION USD'!C3893-'TARIFA ENTREGA A DIRECCION USD'!D3893)/'TARIFA ENTREGA A DIRECCION USD'!D3893)+1,3)</f>
        <v>0.72499999999999998</v>
      </c>
      <c r="T3893" s="200">
        <f>TRUNC(('TARIFA ENTREGA A DIRECCION USD'!E3893-'TARIFA ENTREGA A DIRECCION USD'!D3893)/'TARIFA ENTREGA A DIRECCION USD'!D3893,3)</f>
        <v>0.26200000000000001</v>
      </c>
      <c r="U3893" s="200">
        <f>TRUNC(('TARIFA ENTREGA A DIRECCION USD'!F3893-'TARIFA ENTREGA A DIRECCION USD'!D3893)/'TARIFA ENTREGA A DIRECCION USD'!D3893,3)</f>
        <v>0.439</v>
      </c>
      <c r="V3893" s="200">
        <f>TRUNC(('TARIFA ENTREGA A DIRECCION USD'!G3893-'TARIFA ENTREGA A DIRECCION USD'!D3893)/'TARIFA ENTREGA A DIRECCION USD'!D3893,3)</f>
        <v>0.97399999999999998</v>
      </c>
      <c r="X3893" s="142">
        <v>16.12</v>
      </c>
      <c r="Y3893" s="190">
        <v>3886</v>
      </c>
      <c r="Z3893" s="200">
        <v>0.55000000000000004</v>
      </c>
      <c r="AA3893" s="200">
        <v>0.13</v>
      </c>
      <c r="AB3893" s="200">
        <v>0.3</v>
      </c>
      <c r="AC3893" s="200">
        <v>0.85</v>
      </c>
      <c r="AL3893"/>
      <c r="AM3893"/>
      <c r="AN3893"/>
      <c r="AO3893"/>
      <c r="AP3893"/>
      <c r="AQ3893"/>
      <c r="AR3893"/>
      <c r="AS3893"/>
      <c r="AT3893"/>
      <c r="AU3893"/>
    </row>
    <row r="3894" spans="17:47" x14ac:dyDescent="0.2">
      <c r="Q3894" s="142">
        <f>TRUNC('TARIFA ENTREGA A DIRECCION USD'!D3895-'TARIFA ENTREGA A DIRECCION USD'!D3894,2)</f>
        <v>0.55000000000000004</v>
      </c>
      <c r="R3894" s="190">
        <v>3887</v>
      </c>
      <c r="S3894" s="200">
        <f>TRUNC((('TARIFA ENTREGA A DIRECCION USD'!C3894-'TARIFA ENTREGA A DIRECCION USD'!D3894)/'TARIFA ENTREGA A DIRECCION USD'!D3894)+1,3)</f>
        <v>0.72499999999999998</v>
      </c>
      <c r="T3894" s="200">
        <f>TRUNC(('TARIFA ENTREGA A DIRECCION USD'!E3894-'TARIFA ENTREGA A DIRECCION USD'!D3894)/'TARIFA ENTREGA A DIRECCION USD'!D3894,3)</f>
        <v>0.26200000000000001</v>
      </c>
      <c r="U3894" s="200">
        <f>TRUNC(('TARIFA ENTREGA A DIRECCION USD'!F3894-'TARIFA ENTREGA A DIRECCION USD'!D3894)/'TARIFA ENTREGA A DIRECCION USD'!D3894,3)</f>
        <v>0.439</v>
      </c>
      <c r="V3894" s="200">
        <f>TRUNC(('TARIFA ENTREGA A DIRECCION USD'!G3894-'TARIFA ENTREGA A DIRECCION USD'!D3894)/'TARIFA ENTREGA A DIRECCION USD'!D3894,3)</f>
        <v>0.97399999999999998</v>
      </c>
      <c r="X3894" s="142">
        <v>16.12</v>
      </c>
      <c r="Y3894" s="190">
        <v>3887</v>
      </c>
      <c r="Z3894" s="200">
        <v>0.55000000000000004</v>
      </c>
      <c r="AA3894" s="200">
        <v>0.13</v>
      </c>
      <c r="AB3894" s="200">
        <v>0.3</v>
      </c>
      <c r="AC3894" s="200">
        <v>0.85</v>
      </c>
      <c r="AL3894"/>
      <c r="AM3894"/>
      <c r="AN3894"/>
      <c r="AO3894"/>
      <c r="AP3894"/>
      <c r="AQ3894"/>
      <c r="AR3894"/>
      <c r="AS3894"/>
      <c r="AT3894"/>
      <c r="AU3894"/>
    </row>
    <row r="3895" spans="17:47" x14ac:dyDescent="0.2">
      <c r="Q3895" s="142">
        <f>TRUNC('TARIFA ENTREGA A DIRECCION USD'!D3896-'TARIFA ENTREGA A DIRECCION USD'!D3895,2)</f>
        <v>0.55000000000000004</v>
      </c>
      <c r="R3895" s="190">
        <v>3888</v>
      </c>
      <c r="S3895" s="200">
        <f>TRUNC((('TARIFA ENTREGA A DIRECCION USD'!C3895-'TARIFA ENTREGA A DIRECCION USD'!D3895)/'TARIFA ENTREGA A DIRECCION USD'!D3895)+1,3)</f>
        <v>0.72499999999999998</v>
      </c>
      <c r="T3895" s="200">
        <f>TRUNC(('TARIFA ENTREGA A DIRECCION USD'!E3895-'TARIFA ENTREGA A DIRECCION USD'!D3895)/'TARIFA ENTREGA A DIRECCION USD'!D3895,3)</f>
        <v>0.26200000000000001</v>
      </c>
      <c r="U3895" s="200">
        <f>TRUNC(('TARIFA ENTREGA A DIRECCION USD'!F3895-'TARIFA ENTREGA A DIRECCION USD'!D3895)/'TARIFA ENTREGA A DIRECCION USD'!D3895,3)</f>
        <v>0.439</v>
      </c>
      <c r="V3895" s="200">
        <f>TRUNC(('TARIFA ENTREGA A DIRECCION USD'!G3895-'TARIFA ENTREGA A DIRECCION USD'!D3895)/'TARIFA ENTREGA A DIRECCION USD'!D3895,3)</f>
        <v>0.97399999999999998</v>
      </c>
      <c r="X3895" s="142">
        <v>16.12</v>
      </c>
      <c r="Y3895" s="190">
        <v>3888</v>
      </c>
      <c r="Z3895" s="200">
        <v>0.55000000000000004</v>
      </c>
      <c r="AA3895" s="200">
        <v>0.13</v>
      </c>
      <c r="AB3895" s="200">
        <v>0.3</v>
      </c>
      <c r="AC3895" s="200">
        <v>0.85</v>
      </c>
      <c r="AL3895"/>
      <c r="AM3895"/>
      <c r="AN3895"/>
      <c r="AO3895"/>
      <c r="AP3895"/>
      <c r="AQ3895"/>
      <c r="AR3895"/>
      <c r="AS3895"/>
      <c r="AT3895"/>
      <c r="AU3895"/>
    </row>
    <row r="3896" spans="17:47" x14ac:dyDescent="0.2">
      <c r="Q3896" s="142">
        <f>TRUNC('TARIFA ENTREGA A DIRECCION USD'!D3897-'TARIFA ENTREGA A DIRECCION USD'!D3896,2)</f>
        <v>0.55000000000000004</v>
      </c>
      <c r="R3896" s="190">
        <v>3889</v>
      </c>
      <c r="S3896" s="200">
        <f>TRUNC((('TARIFA ENTREGA A DIRECCION USD'!C3896-'TARIFA ENTREGA A DIRECCION USD'!D3896)/'TARIFA ENTREGA A DIRECCION USD'!D3896)+1,3)</f>
        <v>0.72499999999999998</v>
      </c>
      <c r="T3896" s="200">
        <f>TRUNC(('TARIFA ENTREGA A DIRECCION USD'!E3896-'TARIFA ENTREGA A DIRECCION USD'!D3896)/'TARIFA ENTREGA A DIRECCION USD'!D3896,3)</f>
        <v>0.26200000000000001</v>
      </c>
      <c r="U3896" s="200">
        <f>TRUNC(('TARIFA ENTREGA A DIRECCION USD'!F3896-'TARIFA ENTREGA A DIRECCION USD'!D3896)/'TARIFA ENTREGA A DIRECCION USD'!D3896,3)</f>
        <v>0.439</v>
      </c>
      <c r="V3896" s="200">
        <f>TRUNC(('TARIFA ENTREGA A DIRECCION USD'!G3896-'TARIFA ENTREGA A DIRECCION USD'!D3896)/'TARIFA ENTREGA A DIRECCION USD'!D3896,3)</f>
        <v>0.97399999999999998</v>
      </c>
      <c r="X3896" s="142">
        <v>16.12</v>
      </c>
      <c r="Y3896" s="190">
        <v>3889</v>
      </c>
      <c r="Z3896" s="200">
        <v>0.55000000000000004</v>
      </c>
      <c r="AA3896" s="200">
        <v>0.13</v>
      </c>
      <c r="AB3896" s="200">
        <v>0.3</v>
      </c>
      <c r="AC3896" s="200">
        <v>0.85</v>
      </c>
      <c r="AL3896"/>
      <c r="AM3896"/>
      <c r="AN3896"/>
      <c r="AO3896"/>
      <c r="AP3896"/>
      <c r="AQ3896"/>
      <c r="AR3896"/>
      <c r="AS3896"/>
      <c r="AT3896"/>
      <c r="AU3896"/>
    </row>
    <row r="3897" spans="17:47" x14ac:dyDescent="0.2">
      <c r="Q3897" s="142">
        <f>TRUNC('TARIFA ENTREGA A DIRECCION USD'!D3898-'TARIFA ENTREGA A DIRECCION USD'!D3897,2)</f>
        <v>0.55000000000000004</v>
      </c>
      <c r="R3897" s="190">
        <v>3890</v>
      </c>
      <c r="S3897" s="200">
        <f>TRUNC((('TARIFA ENTREGA A DIRECCION USD'!C3897-'TARIFA ENTREGA A DIRECCION USD'!D3897)/'TARIFA ENTREGA A DIRECCION USD'!D3897)+1,3)</f>
        <v>0.72499999999999998</v>
      </c>
      <c r="T3897" s="200">
        <f>TRUNC(('TARIFA ENTREGA A DIRECCION USD'!E3897-'TARIFA ENTREGA A DIRECCION USD'!D3897)/'TARIFA ENTREGA A DIRECCION USD'!D3897,3)</f>
        <v>0.26200000000000001</v>
      </c>
      <c r="U3897" s="200">
        <f>TRUNC(('TARIFA ENTREGA A DIRECCION USD'!F3897-'TARIFA ENTREGA A DIRECCION USD'!D3897)/'TARIFA ENTREGA A DIRECCION USD'!D3897,3)</f>
        <v>0.439</v>
      </c>
      <c r="V3897" s="200">
        <f>TRUNC(('TARIFA ENTREGA A DIRECCION USD'!G3897-'TARIFA ENTREGA A DIRECCION USD'!D3897)/'TARIFA ENTREGA A DIRECCION USD'!D3897,3)</f>
        <v>0.97399999999999998</v>
      </c>
      <c r="X3897" s="142">
        <v>16.12</v>
      </c>
      <c r="Y3897" s="190">
        <v>3890</v>
      </c>
      <c r="Z3897" s="200">
        <v>0.55000000000000004</v>
      </c>
      <c r="AA3897" s="200">
        <v>0.13</v>
      </c>
      <c r="AB3897" s="200">
        <v>0.3</v>
      </c>
      <c r="AC3897" s="200">
        <v>0.85</v>
      </c>
      <c r="AL3897"/>
      <c r="AM3897"/>
      <c r="AN3897"/>
      <c r="AO3897"/>
      <c r="AP3897"/>
      <c r="AQ3897"/>
      <c r="AR3897"/>
      <c r="AS3897"/>
      <c r="AT3897"/>
      <c r="AU3897"/>
    </row>
    <row r="3898" spans="17:47" x14ac:dyDescent="0.2">
      <c r="Q3898" s="142">
        <f>TRUNC('TARIFA ENTREGA A DIRECCION USD'!D3899-'TARIFA ENTREGA A DIRECCION USD'!D3898,2)</f>
        <v>0.55000000000000004</v>
      </c>
      <c r="R3898" s="190">
        <v>3891</v>
      </c>
      <c r="S3898" s="200">
        <f>TRUNC((('TARIFA ENTREGA A DIRECCION USD'!C3898-'TARIFA ENTREGA A DIRECCION USD'!D3898)/'TARIFA ENTREGA A DIRECCION USD'!D3898)+1,3)</f>
        <v>0.72499999999999998</v>
      </c>
      <c r="T3898" s="200">
        <f>TRUNC(('TARIFA ENTREGA A DIRECCION USD'!E3898-'TARIFA ENTREGA A DIRECCION USD'!D3898)/'TARIFA ENTREGA A DIRECCION USD'!D3898,3)</f>
        <v>0.26200000000000001</v>
      </c>
      <c r="U3898" s="200">
        <f>TRUNC(('TARIFA ENTREGA A DIRECCION USD'!F3898-'TARIFA ENTREGA A DIRECCION USD'!D3898)/'TARIFA ENTREGA A DIRECCION USD'!D3898,3)</f>
        <v>0.439</v>
      </c>
      <c r="V3898" s="200">
        <f>TRUNC(('TARIFA ENTREGA A DIRECCION USD'!G3898-'TARIFA ENTREGA A DIRECCION USD'!D3898)/'TARIFA ENTREGA A DIRECCION USD'!D3898,3)</f>
        <v>0.97399999999999998</v>
      </c>
      <c r="X3898" s="142">
        <v>16.12</v>
      </c>
      <c r="Y3898" s="190">
        <v>3891</v>
      </c>
      <c r="Z3898" s="200">
        <v>0.55000000000000004</v>
      </c>
      <c r="AA3898" s="200">
        <v>0.13</v>
      </c>
      <c r="AB3898" s="200">
        <v>0.3</v>
      </c>
      <c r="AC3898" s="200">
        <v>0.85</v>
      </c>
      <c r="AL3898"/>
      <c r="AM3898"/>
      <c r="AN3898"/>
      <c r="AO3898"/>
      <c r="AP3898"/>
      <c r="AQ3898"/>
      <c r="AR3898"/>
      <c r="AS3898"/>
      <c r="AT3898"/>
      <c r="AU3898"/>
    </row>
    <row r="3899" spans="17:47" x14ac:dyDescent="0.2">
      <c r="Q3899" s="142">
        <f>TRUNC('TARIFA ENTREGA A DIRECCION USD'!D3900-'TARIFA ENTREGA A DIRECCION USD'!D3899,2)</f>
        <v>0.55000000000000004</v>
      </c>
      <c r="R3899" s="190">
        <v>3892</v>
      </c>
      <c r="S3899" s="200">
        <f>TRUNC((('TARIFA ENTREGA A DIRECCION USD'!C3899-'TARIFA ENTREGA A DIRECCION USD'!D3899)/'TARIFA ENTREGA A DIRECCION USD'!D3899)+1,3)</f>
        <v>0.72499999999999998</v>
      </c>
      <c r="T3899" s="200">
        <f>TRUNC(('TARIFA ENTREGA A DIRECCION USD'!E3899-'TARIFA ENTREGA A DIRECCION USD'!D3899)/'TARIFA ENTREGA A DIRECCION USD'!D3899,3)</f>
        <v>0.26200000000000001</v>
      </c>
      <c r="U3899" s="200">
        <f>TRUNC(('TARIFA ENTREGA A DIRECCION USD'!F3899-'TARIFA ENTREGA A DIRECCION USD'!D3899)/'TARIFA ENTREGA A DIRECCION USD'!D3899,3)</f>
        <v>0.439</v>
      </c>
      <c r="V3899" s="200">
        <f>TRUNC(('TARIFA ENTREGA A DIRECCION USD'!G3899-'TARIFA ENTREGA A DIRECCION USD'!D3899)/'TARIFA ENTREGA A DIRECCION USD'!D3899,3)</f>
        <v>0.97399999999999998</v>
      </c>
      <c r="X3899" s="142">
        <v>16.12</v>
      </c>
      <c r="Y3899" s="190">
        <v>3892</v>
      </c>
      <c r="Z3899" s="200">
        <v>0.55000000000000004</v>
      </c>
      <c r="AA3899" s="200">
        <v>0.13</v>
      </c>
      <c r="AB3899" s="200">
        <v>0.3</v>
      </c>
      <c r="AC3899" s="200">
        <v>0.85</v>
      </c>
      <c r="AL3899"/>
      <c r="AM3899"/>
      <c r="AN3899"/>
      <c r="AO3899"/>
      <c r="AP3899"/>
      <c r="AQ3899"/>
      <c r="AR3899"/>
      <c r="AS3899"/>
      <c r="AT3899"/>
      <c r="AU3899"/>
    </row>
    <row r="3900" spans="17:47" x14ac:dyDescent="0.2">
      <c r="Q3900" s="142">
        <f>TRUNC('TARIFA ENTREGA A DIRECCION USD'!D3901-'TARIFA ENTREGA A DIRECCION USD'!D3900,2)</f>
        <v>0.55000000000000004</v>
      </c>
      <c r="R3900" s="190">
        <v>3893</v>
      </c>
      <c r="S3900" s="200">
        <f>TRUNC((('TARIFA ENTREGA A DIRECCION USD'!C3900-'TARIFA ENTREGA A DIRECCION USD'!D3900)/'TARIFA ENTREGA A DIRECCION USD'!D3900)+1,3)</f>
        <v>0.72499999999999998</v>
      </c>
      <c r="T3900" s="200">
        <f>TRUNC(('TARIFA ENTREGA A DIRECCION USD'!E3900-'TARIFA ENTREGA A DIRECCION USD'!D3900)/'TARIFA ENTREGA A DIRECCION USD'!D3900,3)</f>
        <v>0.26200000000000001</v>
      </c>
      <c r="U3900" s="200">
        <f>TRUNC(('TARIFA ENTREGA A DIRECCION USD'!F3900-'TARIFA ENTREGA A DIRECCION USD'!D3900)/'TARIFA ENTREGA A DIRECCION USD'!D3900,3)</f>
        <v>0.439</v>
      </c>
      <c r="V3900" s="200">
        <f>TRUNC(('TARIFA ENTREGA A DIRECCION USD'!G3900-'TARIFA ENTREGA A DIRECCION USD'!D3900)/'TARIFA ENTREGA A DIRECCION USD'!D3900,3)</f>
        <v>0.97399999999999998</v>
      </c>
      <c r="X3900" s="142">
        <v>16.12</v>
      </c>
      <c r="Y3900" s="190">
        <v>3893</v>
      </c>
      <c r="Z3900" s="200">
        <v>0.55000000000000004</v>
      </c>
      <c r="AA3900" s="200">
        <v>0.13</v>
      </c>
      <c r="AB3900" s="200">
        <v>0.3</v>
      </c>
      <c r="AC3900" s="200">
        <v>0.85</v>
      </c>
      <c r="AL3900"/>
      <c r="AM3900"/>
      <c r="AN3900"/>
      <c r="AO3900"/>
      <c r="AP3900"/>
      <c r="AQ3900"/>
      <c r="AR3900"/>
      <c r="AS3900"/>
      <c r="AT3900"/>
      <c r="AU3900"/>
    </row>
    <row r="3901" spans="17:47" x14ac:dyDescent="0.2">
      <c r="Q3901" s="142">
        <f>TRUNC('TARIFA ENTREGA A DIRECCION USD'!D3902-'TARIFA ENTREGA A DIRECCION USD'!D3901,2)</f>
        <v>0.55000000000000004</v>
      </c>
      <c r="R3901" s="190">
        <v>3894</v>
      </c>
      <c r="S3901" s="200">
        <f>TRUNC((('TARIFA ENTREGA A DIRECCION USD'!C3901-'TARIFA ENTREGA A DIRECCION USD'!D3901)/'TARIFA ENTREGA A DIRECCION USD'!D3901)+1,3)</f>
        <v>0.72499999999999998</v>
      </c>
      <c r="T3901" s="200">
        <f>TRUNC(('TARIFA ENTREGA A DIRECCION USD'!E3901-'TARIFA ENTREGA A DIRECCION USD'!D3901)/'TARIFA ENTREGA A DIRECCION USD'!D3901,3)</f>
        <v>0.26200000000000001</v>
      </c>
      <c r="U3901" s="200">
        <f>TRUNC(('TARIFA ENTREGA A DIRECCION USD'!F3901-'TARIFA ENTREGA A DIRECCION USD'!D3901)/'TARIFA ENTREGA A DIRECCION USD'!D3901,3)</f>
        <v>0.439</v>
      </c>
      <c r="V3901" s="200">
        <f>TRUNC(('TARIFA ENTREGA A DIRECCION USD'!G3901-'TARIFA ENTREGA A DIRECCION USD'!D3901)/'TARIFA ENTREGA A DIRECCION USD'!D3901,3)</f>
        <v>0.97399999999999998</v>
      </c>
      <c r="X3901" s="142">
        <v>16.12</v>
      </c>
      <c r="Y3901" s="190">
        <v>3894</v>
      </c>
      <c r="Z3901" s="200">
        <v>0.55000000000000004</v>
      </c>
      <c r="AA3901" s="200">
        <v>0.13</v>
      </c>
      <c r="AB3901" s="200">
        <v>0.3</v>
      </c>
      <c r="AC3901" s="200">
        <v>0.85</v>
      </c>
      <c r="AL3901"/>
      <c r="AM3901"/>
      <c r="AN3901"/>
      <c r="AO3901"/>
      <c r="AP3901"/>
      <c r="AQ3901"/>
      <c r="AR3901"/>
      <c r="AS3901"/>
      <c r="AT3901"/>
      <c r="AU3901"/>
    </row>
    <row r="3902" spans="17:47" x14ac:dyDescent="0.2">
      <c r="Q3902" s="142">
        <f>TRUNC('TARIFA ENTREGA A DIRECCION USD'!D3903-'TARIFA ENTREGA A DIRECCION USD'!D3902,2)</f>
        <v>0.55000000000000004</v>
      </c>
      <c r="R3902" s="190">
        <v>3895</v>
      </c>
      <c r="S3902" s="200">
        <f>TRUNC((('TARIFA ENTREGA A DIRECCION USD'!C3902-'TARIFA ENTREGA A DIRECCION USD'!D3902)/'TARIFA ENTREGA A DIRECCION USD'!D3902)+1,3)</f>
        <v>0.72499999999999998</v>
      </c>
      <c r="T3902" s="200">
        <f>TRUNC(('TARIFA ENTREGA A DIRECCION USD'!E3902-'TARIFA ENTREGA A DIRECCION USD'!D3902)/'TARIFA ENTREGA A DIRECCION USD'!D3902,3)</f>
        <v>0.26200000000000001</v>
      </c>
      <c r="U3902" s="200">
        <f>TRUNC(('TARIFA ENTREGA A DIRECCION USD'!F3902-'TARIFA ENTREGA A DIRECCION USD'!D3902)/'TARIFA ENTREGA A DIRECCION USD'!D3902,3)</f>
        <v>0.439</v>
      </c>
      <c r="V3902" s="200">
        <f>TRUNC(('TARIFA ENTREGA A DIRECCION USD'!G3902-'TARIFA ENTREGA A DIRECCION USD'!D3902)/'TARIFA ENTREGA A DIRECCION USD'!D3902,3)</f>
        <v>0.97399999999999998</v>
      </c>
      <c r="X3902" s="142">
        <v>16.12</v>
      </c>
      <c r="Y3902" s="190">
        <v>3895</v>
      </c>
      <c r="Z3902" s="200">
        <v>0.55000000000000004</v>
      </c>
      <c r="AA3902" s="200">
        <v>0.13</v>
      </c>
      <c r="AB3902" s="200">
        <v>0.3</v>
      </c>
      <c r="AC3902" s="200">
        <v>0.85</v>
      </c>
      <c r="AL3902"/>
      <c r="AM3902"/>
      <c r="AN3902"/>
      <c r="AO3902"/>
      <c r="AP3902"/>
      <c r="AQ3902"/>
      <c r="AR3902"/>
      <c r="AS3902"/>
      <c r="AT3902"/>
      <c r="AU3902"/>
    </row>
    <row r="3903" spans="17:47" x14ac:dyDescent="0.2">
      <c r="Q3903" s="142">
        <f>TRUNC('TARIFA ENTREGA A DIRECCION USD'!D3904-'TARIFA ENTREGA A DIRECCION USD'!D3903,2)</f>
        <v>0.55000000000000004</v>
      </c>
      <c r="R3903" s="190">
        <v>3896</v>
      </c>
      <c r="S3903" s="200">
        <f>TRUNC((('TARIFA ENTREGA A DIRECCION USD'!C3903-'TARIFA ENTREGA A DIRECCION USD'!D3903)/'TARIFA ENTREGA A DIRECCION USD'!D3903)+1,3)</f>
        <v>0.72499999999999998</v>
      </c>
      <c r="T3903" s="200">
        <f>TRUNC(('TARIFA ENTREGA A DIRECCION USD'!E3903-'TARIFA ENTREGA A DIRECCION USD'!D3903)/'TARIFA ENTREGA A DIRECCION USD'!D3903,3)</f>
        <v>0.26200000000000001</v>
      </c>
      <c r="U3903" s="200">
        <f>TRUNC(('TARIFA ENTREGA A DIRECCION USD'!F3903-'TARIFA ENTREGA A DIRECCION USD'!D3903)/'TARIFA ENTREGA A DIRECCION USD'!D3903,3)</f>
        <v>0.439</v>
      </c>
      <c r="V3903" s="200">
        <f>TRUNC(('TARIFA ENTREGA A DIRECCION USD'!G3903-'TARIFA ENTREGA A DIRECCION USD'!D3903)/'TARIFA ENTREGA A DIRECCION USD'!D3903,3)</f>
        <v>0.97399999999999998</v>
      </c>
      <c r="X3903" s="142">
        <v>16.12</v>
      </c>
      <c r="Y3903" s="190">
        <v>3896</v>
      </c>
      <c r="Z3903" s="200">
        <v>0.55000000000000004</v>
      </c>
      <c r="AA3903" s="200">
        <v>0.13</v>
      </c>
      <c r="AB3903" s="200">
        <v>0.3</v>
      </c>
      <c r="AC3903" s="200">
        <v>0.85</v>
      </c>
      <c r="AL3903"/>
      <c r="AM3903"/>
      <c r="AN3903"/>
      <c r="AO3903"/>
      <c r="AP3903"/>
      <c r="AQ3903"/>
      <c r="AR3903"/>
      <c r="AS3903"/>
      <c r="AT3903"/>
      <c r="AU3903"/>
    </row>
    <row r="3904" spans="17:47" x14ac:dyDescent="0.2">
      <c r="Q3904" s="142">
        <f>TRUNC('TARIFA ENTREGA A DIRECCION USD'!D3905-'TARIFA ENTREGA A DIRECCION USD'!D3904,2)</f>
        <v>0.55000000000000004</v>
      </c>
      <c r="R3904" s="190">
        <v>3897</v>
      </c>
      <c r="S3904" s="200">
        <f>TRUNC((('TARIFA ENTREGA A DIRECCION USD'!C3904-'TARIFA ENTREGA A DIRECCION USD'!D3904)/'TARIFA ENTREGA A DIRECCION USD'!D3904)+1,3)</f>
        <v>0.72499999999999998</v>
      </c>
      <c r="T3904" s="200">
        <f>TRUNC(('TARIFA ENTREGA A DIRECCION USD'!E3904-'TARIFA ENTREGA A DIRECCION USD'!D3904)/'TARIFA ENTREGA A DIRECCION USD'!D3904,3)</f>
        <v>0.26200000000000001</v>
      </c>
      <c r="U3904" s="200">
        <f>TRUNC(('TARIFA ENTREGA A DIRECCION USD'!F3904-'TARIFA ENTREGA A DIRECCION USD'!D3904)/'TARIFA ENTREGA A DIRECCION USD'!D3904,3)</f>
        <v>0.439</v>
      </c>
      <c r="V3904" s="200">
        <f>TRUNC(('TARIFA ENTREGA A DIRECCION USD'!G3904-'TARIFA ENTREGA A DIRECCION USD'!D3904)/'TARIFA ENTREGA A DIRECCION USD'!D3904,3)</f>
        <v>0.97399999999999998</v>
      </c>
      <c r="X3904" s="142">
        <v>16.12</v>
      </c>
      <c r="Y3904" s="190">
        <v>3897</v>
      </c>
      <c r="Z3904" s="200">
        <v>0.55000000000000004</v>
      </c>
      <c r="AA3904" s="200">
        <v>0.13</v>
      </c>
      <c r="AB3904" s="200">
        <v>0.3</v>
      </c>
      <c r="AC3904" s="200">
        <v>0.85</v>
      </c>
      <c r="AL3904"/>
      <c r="AM3904"/>
      <c r="AN3904"/>
      <c r="AO3904"/>
      <c r="AP3904"/>
      <c r="AQ3904"/>
      <c r="AR3904"/>
      <c r="AS3904"/>
      <c r="AT3904"/>
      <c r="AU3904"/>
    </row>
    <row r="3905" spans="17:47" x14ac:dyDescent="0.2">
      <c r="Q3905" s="142">
        <f>TRUNC('TARIFA ENTREGA A DIRECCION USD'!D3906-'TARIFA ENTREGA A DIRECCION USD'!D3905,2)</f>
        <v>0.55000000000000004</v>
      </c>
      <c r="R3905" s="190">
        <v>3898</v>
      </c>
      <c r="S3905" s="200">
        <f>TRUNC((('TARIFA ENTREGA A DIRECCION USD'!C3905-'TARIFA ENTREGA A DIRECCION USD'!D3905)/'TARIFA ENTREGA A DIRECCION USD'!D3905)+1,3)</f>
        <v>0.72499999999999998</v>
      </c>
      <c r="T3905" s="200">
        <f>TRUNC(('TARIFA ENTREGA A DIRECCION USD'!E3905-'TARIFA ENTREGA A DIRECCION USD'!D3905)/'TARIFA ENTREGA A DIRECCION USD'!D3905,3)</f>
        <v>0.26200000000000001</v>
      </c>
      <c r="U3905" s="200">
        <f>TRUNC(('TARIFA ENTREGA A DIRECCION USD'!F3905-'TARIFA ENTREGA A DIRECCION USD'!D3905)/'TARIFA ENTREGA A DIRECCION USD'!D3905,3)</f>
        <v>0.439</v>
      </c>
      <c r="V3905" s="200">
        <f>TRUNC(('TARIFA ENTREGA A DIRECCION USD'!G3905-'TARIFA ENTREGA A DIRECCION USD'!D3905)/'TARIFA ENTREGA A DIRECCION USD'!D3905,3)</f>
        <v>0.97399999999999998</v>
      </c>
      <c r="X3905" s="142">
        <v>16.12</v>
      </c>
      <c r="Y3905" s="190">
        <v>3898</v>
      </c>
      <c r="Z3905" s="200">
        <v>0.55000000000000004</v>
      </c>
      <c r="AA3905" s="200">
        <v>0.13</v>
      </c>
      <c r="AB3905" s="200">
        <v>0.3</v>
      </c>
      <c r="AC3905" s="200">
        <v>0.85</v>
      </c>
      <c r="AL3905"/>
      <c r="AM3905"/>
      <c r="AN3905"/>
      <c r="AO3905"/>
      <c r="AP3905"/>
      <c r="AQ3905"/>
      <c r="AR3905"/>
      <c r="AS3905"/>
      <c r="AT3905"/>
      <c r="AU3905"/>
    </row>
    <row r="3906" spans="17:47" x14ac:dyDescent="0.2">
      <c r="Q3906" s="142">
        <f>TRUNC('TARIFA ENTREGA A DIRECCION USD'!D3907-'TARIFA ENTREGA A DIRECCION USD'!D3906,2)</f>
        <v>0.55000000000000004</v>
      </c>
      <c r="R3906" s="190">
        <v>3899</v>
      </c>
      <c r="S3906" s="200">
        <f>TRUNC((('TARIFA ENTREGA A DIRECCION USD'!C3906-'TARIFA ENTREGA A DIRECCION USD'!D3906)/'TARIFA ENTREGA A DIRECCION USD'!D3906)+1,3)</f>
        <v>0.72499999999999998</v>
      </c>
      <c r="T3906" s="200">
        <f>TRUNC(('TARIFA ENTREGA A DIRECCION USD'!E3906-'TARIFA ENTREGA A DIRECCION USD'!D3906)/'TARIFA ENTREGA A DIRECCION USD'!D3906,3)</f>
        <v>0.26200000000000001</v>
      </c>
      <c r="U3906" s="200">
        <f>TRUNC(('TARIFA ENTREGA A DIRECCION USD'!F3906-'TARIFA ENTREGA A DIRECCION USD'!D3906)/'TARIFA ENTREGA A DIRECCION USD'!D3906,3)</f>
        <v>0.439</v>
      </c>
      <c r="V3906" s="200">
        <f>TRUNC(('TARIFA ENTREGA A DIRECCION USD'!G3906-'TARIFA ENTREGA A DIRECCION USD'!D3906)/'TARIFA ENTREGA A DIRECCION USD'!D3906,3)</f>
        <v>0.97399999999999998</v>
      </c>
      <c r="X3906" s="142">
        <v>16.12</v>
      </c>
      <c r="Y3906" s="190">
        <v>3899</v>
      </c>
      <c r="Z3906" s="200">
        <v>0.55000000000000004</v>
      </c>
      <c r="AA3906" s="200">
        <v>0.13</v>
      </c>
      <c r="AB3906" s="200">
        <v>0.3</v>
      </c>
      <c r="AC3906" s="200">
        <v>0.85</v>
      </c>
      <c r="AL3906"/>
      <c r="AM3906"/>
      <c r="AN3906"/>
      <c r="AO3906"/>
      <c r="AP3906"/>
      <c r="AQ3906"/>
      <c r="AR3906"/>
      <c r="AS3906"/>
      <c r="AT3906"/>
      <c r="AU3906"/>
    </row>
    <row r="3907" spans="17:47" x14ac:dyDescent="0.2">
      <c r="Q3907" s="142">
        <f>TRUNC('TARIFA ENTREGA A DIRECCION USD'!D3908-'TARIFA ENTREGA A DIRECCION USD'!D3907,2)</f>
        <v>0.55000000000000004</v>
      </c>
      <c r="R3907" s="190">
        <v>3900</v>
      </c>
      <c r="S3907" s="200">
        <f>TRUNC((('TARIFA ENTREGA A DIRECCION USD'!C3907-'TARIFA ENTREGA A DIRECCION USD'!D3907)/'TARIFA ENTREGA A DIRECCION USD'!D3907)+1,3)</f>
        <v>0.72499999999999998</v>
      </c>
      <c r="T3907" s="200">
        <f>TRUNC(('TARIFA ENTREGA A DIRECCION USD'!E3907-'TARIFA ENTREGA A DIRECCION USD'!D3907)/'TARIFA ENTREGA A DIRECCION USD'!D3907,3)</f>
        <v>0.26200000000000001</v>
      </c>
      <c r="U3907" s="200">
        <f>TRUNC(('TARIFA ENTREGA A DIRECCION USD'!F3907-'TARIFA ENTREGA A DIRECCION USD'!D3907)/'TARIFA ENTREGA A DIRECCION USD'!D3907,3)</f>
        <v>0.439</v>
      </c>
      <c r="V3907" s="200">
        <f>TRUNC(('TARIFA ENTREGA A DIRECCION USD'!G3907-'TARIFA ENTREGA A DIRECCION USD'!D3907)/'TARIFA ENTREGA A DIRECCION USD'!D3907,3)</f>
        <v>0.97399999999999998</v>
      </c>
      <c r="X3907" s="142">
        <v>16.12</v>
      </c>
      <c r="Y3907" s="190">
        <v>3900</v>
      </c>
      <c r="Z3907" s="200">
        <v>0.55000000000000004</v>
      </c>
      <c r="AA3907" s="200">
        <v>0.13</v>
      </c>
      <c r="AB3907" s="200">
        <v>0.3</v>
      </c>
      <c r="AC3907" s="200">
        <v>0.85</v>
      </c>
      <c r="AL3907"/>
      <c r="AM3907"/>
      <c r="AN3907"/>
      <c r="AO3907"/>
      <c r="AP3907"/>
      <c r="AQ3907"/>
      <c r="AR3907"/>
      <c r="AS3907"/>
      <c r="AT3907"/>
      <c r="AU3907"/>
    </row>
    <row r="3908" spans="17:47" x14ac:dyDescent="0.2">
      <c r="Q3908" s="142">
        <f>TRUNC('TARIFA ENTREGA A DIRECCION USD'!D3909-'TARIFA ENTREGA A DIRECCION USD'!D3908,2)</f>
        <v>0.55000000000000004</v>
      </c>
      <c r="R3908" s="190">
        <v>3901</v>
      </c>
      <c r="S3908" s="200">
        <f>TRUNC((('TARIFA ENTREGA A DIRECCION USD'!C3908-'TARIFA ENTREGA A DIRECCION USD'!D3908)/'TARIFA ENTREGA A DIRECCION USD'!D3908)+1,3)</f>
        <v>0.72499999999999998</v>
      </c>
      <c r="T3908" s="200">
        <f>TRUNC(('TARIFA ENTREGA A DIRECCION USD'!E3908-'TARIFA ENTREGA A DIRECCION USD'!D3908)/'TARIFA ENTREGA A DIRECCION USD'!D3908,3)</f>
        <v>0.26200000000000001</v>
      </c>
      <c r="U3908" s="200">
        <f>TRUNC(('TARIFA ENTREGA A DIRECCION USD'!F3908-'TARIFA ENTREGA A DIRECCION USD'!D3908)/'TARIFA ENTREGA A DIRECCION USD'!D3908,3)</f>
        <v>0.439</v>
      </c>
      <c r="V3908" s="200">
        <f>TRUNC(('TARIFA ENTREGA A DIRECCION USD'!G3908-'TARIFA ENTREGA A DIRECCION USD'!D3908)/'TARIFA ENTREGA A DIRECCION USD'!D3908,3)</f>
        <v>0.97399999999999998</v>
      </c>
      <c r="X3908" s="142">
        <v>16.12</v>
      </c>
      <c r="Y3908" s="190">
        <v>3901</v>
      </c>
      <c r="Z3908" s="200">
        <v>0.55000000000000004</v>
      </c>
      <c r="AA3908" s="200">
        <v>0.13</v>
      </c>
      <c r="AB3908" s="200">
        <v>0.3</v>
      </c>
      <c r="AC3908" s="200">
        <v>0.85</v>
      </c>
      <c r="AL3908"/>
      <c r="AM3908"/>
      <c r="AN3908"/>
      <c r="AO3908"/>
      <c r="AP3908"/>
      <c r="AQ3908"/>
      <c r="AR3908"/>
      <c r="AS3908"/>
      <c r="AT3908"/>
      <c r="AU3908"/>
    </row>
    <row r="3909" spans="17:47" x14ac:dyDescent="0.2">
      <c r="Q3909" s="142">
        <f>TRUNC('TARIFA ENTREGA A DIRECCION USD'!D3910-'TARIFA ENTREGA A DIRECCION USD'!D3909,2)</f>
        <v>0.55000000000000004</v>
      </c>
      <c r="R3909" s="190">
        <v>3902</v>
      </c>
      <c r="S3909" s="200">
        <f>TRUNC((('TARIFA ENTREGA A DIRECCION USD'!C3909-'TARIFA ENTREGA A DIRECCION USD'!D3909)/'TARIFA ENTREGA A DIRECCION USD'!D3909)+1,3)</f>
        <v>0.72499999999999998</v>
      </c>
      <c r="T3909" s="200">
        <f>TRUNC(('TARIFA ENTREGA A DIRECCION USD'!E3909-'TARIFA ENTREGA A DIRECCION USD'!D3909)/'TARIFA ENTREGA A DIRECCION USD'!D3909,3)</f>
        <v>0.26200000000000001</v>
      </c>
      <c r="U3909" s="200">
        <f>TRUNC(('TARIFA ENTREGA A DIRECCION USD'!F3909-'TARIFA ENTREGA A DIRECCION USD'!D3909)/'TARIFA ENTREGA A DIRECCION USD'!D3909,3)</f>
        <v>0.439</v>
      </c>
      <c r="V3909" s="200">
        <f>TRUNC(('TARIFA ENTREGA A DIRECCION USD'!G3909-'TARIFA ENTREGA A DIRECCION USD'!D3909)/'TARIFA ENTREGA A DIRECCION USD'!D3909,3)</f>
        <v>0.97399999999999998</v>
      </c>
      <c r="X3909" s="142">
        <v>16.12</v>
      </c>
      <c r="Y3909" s="190">
        <v>3902</v>
      </c>
      <c r="Z3909" s="200">
        <v>0.55000000000000004</v>
      </c>
      <c r="AA3909" s="200">
        <v>0.13</v>
      </c>
      <c r="AB3909" s="200">
        <v>0.3</v>
      </c>
      <c r="AC3909" s="200">
        <v>0.85</v>
      </c>
      <c r="AL3909"/>
      <c r="AM3909"/>
      <c r="AN3909"/>
      <c r="AO3909"/>
      <c r="AP3909"/>
      <c r="AQ3909"/>
      <c r="AR3909"/>
      <c r="AS3909"/>
      <c r="AT3909"/>
      <c r="AU3909"/>
    </row>
    <row r="3910" spans="17:47" x14ac:dyDescent="0.2">
      <c r="Q3910" s="142">
        <f>TRUNC('TARIFA ENTREGA A DIRECCION USD'!D3911-'TARIFA ENTREGA A DIRECCION USD'!D3910,2)</f>
        <v>0.55000000000000004</v>
      </c>
      <c r="R3910" s="190">
        <v>3903</v>
      </c>
      <c r="S3910" s="200">
        <f>TRUNC((('TARIFA ENTREGA A DIRECCION USD'!C3910-'TARIFA ENTREGA A DIRECCION USD'!D3910)/'TARIFA ENTREGA A DIRECCION USD'!D3910)+1,3)</f>
        <v>0.72499999999999998</v>
      </c>
      <c r="T3910" s="200">
        <f>TRUNC(('TARIFA ENTREGA A DIRECCION USD'!E3910-'TARIFA ENTREGA A DIRECCION USD'!D3910)/'TARIFA ENTREGA A DIRECCION USD'!D3910,3)</f>
        <v>0.26200000000000001</v>
      </c>
      <c r="U3910" s="200">
        <f>TRUNC(('TARIFA ENTREGA A DIRECCION USD'!F3910-'TARIFA ENTREGA A DIRECCION USD'!D3910)/'TARIFA ENTREGA A DIRECCION USD'!D3910,3)</f>
        <v>0.439</v>
      </c>
      <c r="V3910" s="200">
        <f>TRUNC(('TARIFA ENTREGA A DIRECCION USD'!G3910-'TARIFA ENTREGA A DIRECCION USD'!D3910)/'TARIFA ENTREGA A DIRECCION USD'!D3910,3)</f>
        <v>0.97399999999999998</v>
      </c>
      <c r="X3910" s="142">
        <v>16.12</v>
      </c>
      <c r="Y3910" s="190">
        <v>3903</v>
      </c>
      <c r="Z3910" s="200">
        <v>0.55000000000000004</v>
      </c>
      <c r="AA3910" s="200">
        <v>0.13</v>
      </c>
      <c r="AB3910" s="200">
        <v>0.3</v>
      </c>
      <c r="AC3910" s="200">
        <v>0.85</v>
      </c>
      <c r="AL3910"/>
      <c r="AM3910"/>
      <c r="AN3910"/>
      <c r="AO3910"/>
      <c r="AP3910"/>
      <c r="AQ3910"/>
      <c r="AR3910"/>
      <c r="AS3910"/>
      <c r="AT3910"/>
      <c r="AU3910"/>
    </row>
    <row r="3911" spans="17:47" x14ac:dyDescent="0.2">
      <c r="Q3911" s="142">
        <f>TRUNC('TARIFA ENTREGA A DIRECCION USD'!D3912-'TARIFA ENTREGA A DIRECCION USD'!D3911,2)</f>
        <v>0.55000000000000004</v>
      </c>
      <c r="R3911" s="190">
        <v>3904</v>
      </c>
      <c r="S3911" s="200">
        <f>TRUNC((('TARIFA ENTREGA A DIRECCION USD'!C3911-'TARIFA ENTREGA A DIRECCION USD'!D3911)/'TARIFA ENTREGA A DIRECCION USD'!D3911)+1,3)</f>
        <v>0.72499999999999998</v>
      </c>
      <c r="T3911" s="200">
        <f>TRUNC(('TARIFA ENTREGA A DIRECCION USD'!E3911-'TARIFA ENTREGA A DIRECCION USD'!D3911)/'TARIFA ENTREGA A DIRECCION USD'!D3911,3)</f>
        <v>0.26200000000000001</v>
      </c>
      <c r="U3911" s="200">
        <f>TRUNC(('TARIFA ENTREGA A DIRECCION USD'!F3911-'TARIFA ENTREGA A DIRECCION USD'!D3911)/'TARIFA ENTREGA A DIRECCION USD'!D3911,3)</f>
        <v>0.439</v>
      </c>
      <c r="V3911" s="200">
        <f>TRUNC(('TARIFA ENTREGA A DIRECCION USD'!G3911-'TARIFA ENTREGA A DIRECCION USD'!D3911)/'TARIFA ENTREGA A DIRECCION USD'!D3911,3)</f>
        <v>0.97399999999999998</v>
      </c>
      <c r="X3911" s="142">
        <v>16.12</v>
      </c>
      <c r="Y3911" s="190">
        <v>3904</v>
      </c>
      <c r="Z3911" s="200">
        <v>0.55000000000000004</v>
      </c>
      <c r="AA3911" s="200">
        <v>0.13</v>
      </c>
      <c r="AB3911" s="200">
        <v>0.3</v>
      </c>
      <c r="AC3911" s="200">
        <v>0.85</v>
      </c>
      <c r="AL3911"/>
      <c r="AM3911"/>
      <c r="AN3911"/>
      <c r="AO3911"/>
      <c r="AP3911"/>
      <c r="AQ3911"/>
      <c r="AR3911"/>
      <c r="AS3911"/>
      <c r="AT3911"/>
      <c r="AU3911"/>
    </row>
    <row r="3912" spans="17:47" x14ac:dyDescent="0.2">
      <c r="Q3912" s="142">
        <f>TRUNC('TARIFA ENTREGA A DIRECCION USD'!D3913-'TARIFA ENTREGA A DIRECCION USD'!D3912,2)</f>
        <v>0.55000000000000004</v>
      </c>
      <c r="R3912" s="190">
        <v>3905</v>
      </c>
      <c r="S3912" s="200">
        <f>TRUNC((('TARIFA ENTREGA A DIRECCION USD'!C3912-'TARIFA ENTREGA A DIRECCION USD'!D3912)/'TARIFA ENTREGA A DIRECCION USD'!D3912)+1,3)</f>
        <v>0.72499999999999998</v>
      </c>
      <c r="T3912" s="200">
        <f>TRUNC(('TARIFA ENTREGA A DIRECCION USD'!E3912-'TARIFA ENTREGA A DIRECCION USD'!D3912)/'TARIFA ENTREGA A DIRECCION USD'!D3912,3)</f>
        <v>0.26200000000000001</v>
      </c>
      <c r="U3912" s="200">
        <f>TRUNC(('TARIFA ENTREGA A DIRECCION USD'!F3912-'TARIFA ENTREGA A DIRECCION USD'!D3912)/'TARIFA ENTREGA A DIRECCION USD'!D3912,3)</f>
        <v>0.439</v>
      </c>
      <c r="V3912" s="200">
        <f>TRUNC(('TARIFA ENTREGA A DIRECCION USD'!G3912-'TARIFA ENTREGA A DIRECCION USD'!D3912)/'TARIFA ENTREGA A DIRECCION USD'!D3912,3)</f>
        <v>0.97399999999999998</v>
      </c>
      <c r="X3912" s="142">
        <v>16.12</v>
      </c>
      <c r="Y3912" s="190">
        <v>3905</v>
      </c>
      <c r="Z3912" s="200">
        <v>0.55000000000000004</v>
      </c>
      <c r="AA3912" s="200">
        <v>0.13</v>
      </c>
      <c r="AB3912" s="200">
        <v>0.3</v>
      </c>
      <c r="AC3912" s="200">
        <v>0.85</v>
      </c>
      <c r="AL3912"/>
      <c r="AM3912"/>
      <c r="AN3912"/>
      <c r="AO3912"/>
      <c r="AP3912"/>
      <c r="AQ3912"/>
      <c r="AR3912"/>
      <c r="AS3912"/>
      <c r="AT3912"/>
      <c r="AU3912"/>
    </row>
    <row r="3913" spans="17:47" x14ac:dyDescent="0.2">
      <c r="Q3913" s="142">
        <f>TRUNC('TARIFA ENTREGA A DIRECCION USD'!D3914-'TARIFA ENTREGA A DIRECCION USD'!D3913,2)</f>
        <v>0.55000000000000004</v>
      </c>
      <c r="R3913" s="190">
        <v>3906</v>
      </c>
      <c r="S3913" s="200">
        <f>TRUNC((('TARIFA ENTREGA A DIRECCION USD'!C3913-'TARIFA ENTREGA A DIRECCION USD'!D3913)/'TARIFA ENTREGA A DIRECCION USD'!D3913)+1,3)</f>
        <v>0.72499999999999998</v>
      </c>
      <c r="T3913" s="200">
        <f>TRUNC(('TARIFA ENTREGA A DIRECCION USD'!E3913-'TARIFA ENTREGA A DIRECCION USD'!D3913)/'TARIFA ENTREGA A DIRECCION USD'!D3913,3)</f>
        <v>0.26200000000000001</v>
      </c>
      <c r="U3913" s="200">
        <f>TRUNC(('TARIFA ENTREGA A DIRECCION USD'!F3913-'TARIFA ENTREGA A DIRECCION USD'!D3913)/'TARIFA ENTREGA A DIRECCION USD'!D3913,3)</f>
        <v>0.439</v>
      </c>
      <c r="V3913" s="200">
        <f>TRUNC(('TARIFA ENTREGA A DIRECCION USD'!G3913-'TARIFA ENTREGA A DIRECCION USD'!D3913)/'TARIFA ENTREGA A DIRECCION USD'!D3913,3)</f>
        <v>0.97399999999999998</v>
      </c>
      <c r="X3913" s="142">
        <v>16.12</v>
      </c>
      <c r="Y3913" s="190">
        <v>3906</v>
      </c>
      <c r="Z3913" s="200">
        <v>0.55000000000000004</v>
      </c>
      <c r="AA3913" s="200">
        <v>0.13</v>
      </c>
      <c r="AB3913" s="200">
        <v>0.3</v>
      </c>
      <c r="AC3913" s="200">
        <v>0.85</v>
      </c>
      <c r="AL3913"/>
      <c r="AM3913"/>
      <c r="AN3913"/>
      <c r="AO3913"/>
      <c r="AP3913"/>
      <c r="AQ3913"/>
      <c r="AR3913"/>
      <c r="AS3913"/>
      <c r="AT3913"/>
      <c r="AU3913"/>
    </row>
    <row r="3914" spans="17:47" x14ac:dyDescent="0.2">
      <c r="Q3914" s="142">
        <f>TRUNC('TARIFA ENTREGA A DIRECCION USD'!D3915-'TARIFA ENTREGA A DIRECCION USD'!D3914,2)</f>
        <v>0.55000000000000004</v>
      </c>
      <c r="R3914" s="190">
        <v>3907</v>
      </c>
      <c r="S3914" s="200">
        <f>TRUNC((('TARIFA ENTREGA A DIRECCION USD'!C3914-'TARIFA ENTREGA A DIRECCION USD'!D3914)/'TARIFA ENTREGA A DIRECCION USD'!D3914)+1,3)</f>
        <v>0.72499999999999998</v>
      </c>
      <c r="T3914" s="200">
        <f>TRUNC(('TARIFA ENTREGA A DIRECCION USD'!E3914-'TARIFA ENTREGA A DIRECCION USD'!D3914)/'TARIFA ENTREGA A DIRECCION USD'!D3914,3)</f>
        <v>0.26200000000000001</v>
      </c>
      <c r="U3914" s="200">
        <f>TRUNC(('TARIFA ENTREGA A DIRECCION USD'!F3914-'TARIFA ENTREGA A DIRECCION USD'!D3914)/'TARIFA ENTREGA A DIRECCION USD'!D3914,3)</f>
        <v>0.439</v>
      </c>
      <c r="V3914" s="200">
        <f>TRUNC(('TARIFA ENTREGA A DIRECCION USD'!G3914-'TARIFA ENTREGA A DIRECCION USD'!D3914)/'TARIFA ENTREGA A DIRECCION USD'!D3914,3)</f>
        <v>0.97399999999999998</v>
      </c>
      <c r="X3914" s="142">
        <v>16.12</v>
      </c>
      <c r="Y3914" s="190">
        <v>3907</v>
      </c>
      <c r="Z3914" s="200">
        <v>0.55000000000000004</v>
      </c>
      <c r="AA3914" s="200">
        <v>0.13</v>
      </c>
      <c r="AB3914" s="200">
        <v>0.3</v>
      </c>
      <c r="AC3914" s="200">
        <v>0.85</v>
      </c>
      <c r="AL3914"/>
      <c r="AM3914"/>
      <c r="AN3914"/>
      <c r="AO3914"/>
      <c r="AP3914"/>
      <c r="AQ3914"/>
      <c r="AR3914"/>
      <c r="AS3914"/>
      <c r="AT3914"/>
      <c r="AU3914"/>
    </row>
    <row r="3915" spans="17:47" x14ac:dyDescent="0.2">
      <c r="Q3915" s="142">
        <f>TRUNC('TARIFA ENTREGA A DIRECCION USD'!D3916-'TARIFA ENTREGA A DIRECCION USD'!D3915,2)</f>
        <v>0.55000000000000004</v>
      </c>
      <c r="R3915" s="190">
        <v>3908</v>
      </c>
      <c r="S3915" s="200">
        <f>TRUNC((('TARIFA ENTREGA A DIRECCION USD'!C3915-'TARIFA ENTREGA A DIRECCION USD'!D3915)/'TARIFA ENTREGA A DIRECCION USD'!D3915)+1,3)</f>
        <v>0.72499999999999998</v>
      </c>
      <c r="T3915" s="200">
        <f>TRUNC(('TARIFA ENTREGA A DIRECCION USD'!E3915-'TARIFA ENTREGA A DIRECCION USD'!D3915)/'TARIFA ENTREGA A DIRECCION USD'!D3915,3)</f>
        <v>0.26200000000000001</v>
      </c>
      <c r="U3915" s="200">
        <f>TRUNC(('TARIFA ENTREGA A DIRECCION USD'!F3915-'TARIFA ENTREGA A DIRECCION USD'!D3915)/'TARIFA ENTREGA A DIRECCION USD'!D3915,3)</f>
        <v>0.439</v>
      </c>
      <c r="V3915" s="200">
        <f>TRUNC(('TARIFA ENTREGA A DIRECCION USD'!G3915-'TARIFA ENTREGA A DIRECCION USD'!D3915)/'TARIFA ENTREGA A DIRECCION USD'!D3915,3)</f>
        <v>0.97399999999999998</v>
      </c>
      <c r="X3915" s="142">
        <v>16.12</v>
      </c>
      <c r="Y3915" s="190">
        <v>3908</v>
      </c>
      <c r="Z3915" s="200">
        <v>0.55000000000000004</v>
      </c>
      <c r="AA3915" s="200">
        <v>0.13</v>
      </c>
      <c r="AB3915" s="200">
        <v>0.3</v>
      </c>
      <c r="AC3915" s="200">
        <v>0.85</v>
      </c>
      <c r="AL3915"/>
      <c r="AM3915"/>
      <c r="AN3915"/>
      <c r="AO3915"/>
      <c r="AP3915"/>
      <c r="AQ3915"/>
      <c r="AR3915"/>
      <c r="AS3915"/>
      <c r="AT3915"/>
      <c r="AU3915"/>
    </row>
    <row r="3916" spans="17:47" x14ac:dyDescent="0.2">
      <c r="Q3916" s="142">
        <f>TRUNC('TARIFA ENTREGA A DIRECCION USD'!D3917-'TARIFA ENTREGA A DIRECCION USD'!D3916,2)</f>
        <v>0.55000000000000004</v>
      </c>
      <c r="R3916" s="190">
        <v>3909</v>
      </c>
      <c r="S3916" s="200">
        <f>TRUNC((('TARIFA ENTREGA A DIRECCION USD'!C3916-'TARIFA ENTREGA A DIRECCION USD'!D3916)/'TARIFA ENTREGA A DIRECCION USD'!D3916)+1,3)</f>
        <v>0.72499999999999998</v>
      </c>
      <c r="T3916" s="200">
        <f>TRUNC(('TARIFA ENTREGA A DIRECCION USD'!E3916-'TARIFA ENTREGA A DIRECCION USD'!D3916)/'TARIFA ENTREGA A DIRECCION USD'!D3916,3)</f>
        <v>0.26200000000000001</v>
      </c>
      <c r="U3916" s="200">
        <f>TRUNC(('TARIFA ENTREGA A DIRECCION USD'!F3916-'TARIFA ENTREGA A DIRECCION USD'!D3916)/'TARIFA ENTREGA A DIRECCION USD'!D3916,3)</f>
        <v>0.439</v>
      </c>
      <c r="V3916" s="200">
        <f>TRUNC(('TARIFA ENTREGA A DIRECCION USD'!G3916-'TARIFA ENTREGA A DIRECCION USD'!D3916)/'TARIFA ENTREGA A DIRECCION USD'!D3916,3)</f>
        <v>0.97399999999999998</v>
      </c>
      <c r="X3916" s="142">
        <v>16.12</v>
      </c>
      <c r="Y3916" s="190">
        <v>3909</v>
      </c>
      <c r="Z3916" s="200">
        <v>0.55000000000000004</v>
      </c>
      <c r="AA3916" s="200">
        <v>0.13</v>
      </c>
      <c r="AB3916" s="200">
        <v>0.3</v>
      </c>
      <c r="AC3916" s="200">
        <v>0.85</v>
      </c>
      <c r="AL3916"/>
      <c r="AM3916"/>
      <c r="AN3916"/>
      <c r="AO3916"/>
      <c r="AP3916"/>
      <c r="AQ3916"/>
      <c r="AR3916"/>
      <c r="AS3916"/>
      <c r="AT3916"/>
      <c r="AU3916"/>
    </row>
    <row r="3917" spans="17:47" x14ac:dyDescent="0.2">
      <c r="Q3917" s="142">
        <f>TRUNC('TARIFA ENTREGA A DIRECCION USD'!D3918-'TARIFA ENTREGA A DIRECCION USD'!D3917,2)</f>
        <v>0.55000000000000004</v>
      </c>
      <c r="R3917" s="190">
        <v>3910</v>
      </c>
      <c r="S3917" s="200">
        <f>TRUNC((('TARIFA ENTREGA A DIRECCION USD'!C3917-'TARIFA ENTREGA A DIRECCION USD'!D3917)/'TARIFA ENTREGA A DIRECCION USD'!D3917)+1,3)</f>
        <v>0.72499999999999998</v>
      </c>
      <c r="T3917" s="200">
        <f>TRUNC(('TARIFA ENTREGA A DIRECCION USD'!E3917-'TARIFA ENTREGA A DIRECCION USD'!D3917)/'TARIFA ENTREGA A DIRECCION USD'!D3917,3)</f>
        <v>0.26200000000000001</v>
      </c>
      <c r="U3917" s="200">
        <f>TRUNC(('TARIFA ENTREGA A DIRECCION USD'!F3917-'TARIFA ENTREGA A DIRECCION USD'!D3917)/'TARIFA ENTREGA A DIRECCION USD'!D3917,3)</f>
        <v>0.439</v>
      </c>
      <c r="V3917" s="200">
        <f>TRUNC(('TARIFA ENTREGA A DIRECCION USD'!G3917-'TARIFA ENTREGA A DIRECCION USD'!D3917)/'TARIFA ENTREGA A DIRECCION USD'!D3917,3)</f>
        <v>0.97399999999999998</v>
      </c>
      <c r="X3917" s="142">
        <v>16.12</v>
      </c>
      <c r="Y3917" s="190">
        <v>3910</v>
      </c>
      <c r="Z3917" s="200">
        <v>0.55000000000000004</v>
      </c>
      <c r="AA3917" s="200">
        <v>0.13</v>
      </c>
      <c r="AB3917" s="200">
        <v>0.3</v>
      </c>
      <c r="AC3917" s="200">
        <v>0.85</v>
      </c>
      <c r="AL3917"/>
      <c r="AM3917"/>
      <c r="AN3917"/>
      <c r="AO3917"/>
      <c r="AP3917"/>
      <c r="AQ3917"/>
      <c r="AR3917"/>
      <c r="AS3917"/>
      <c r="AT3917"/>
      <c r="AU3917"/>
    </row>
    <row r="3918" spans="17:47" x14ac:dyDescent="0.2">
      <c r="Q3918" s="142">
        <f>TRUNC('TARIFA ENTREGA A DIRECCION USD'!D3919-'TARIFA ENTREGA A DIRECCION USD'!D3918,2)</f>
        <v>0.55000000000000004</v>
      </c>
      <c r="R3918" s="190">
        <v>3911</v>
      </c>
      <c r="S3918" s="200">
        <f>TRUNC((('TARIFA ENTREGA A DIRECCION USD'!C3918-'TARIFA ENTREGA A DIRECCION USD'!D3918)/'TARIFA ENTREGA A DIRECCION USD'!D3918)+1,3)</f>
        <v>0.72499999999999998</v>
      </c>
      <c r="T3918" s="200">
        <f>TRUNC(('TARIFA ENTREGA A DIRECCION USD'!E3918-'TARIFA ENTREGA A DIRECCION USD'!D3918)/'TARIFA ENTREGA A DIRECCION USD'!D3918,3)</f>
        <v>0.26200000000000001</v>
      </c>
      <c r="U3918" s="200">
        <f>TRUNC(('TARIFA ENTREGA A DIRECCION USD'!F3918-'TARIFA ENTREGA A DIRECCION USD'!D3918)/'TARIFA ENTREGA A DIRECCION USD'!D3918,3)</f>
        <v>0.439</v>
      </c>
      <c r="V3918" s="200">
        <f>TRUNC(('TARIFA ENTREGA A DIRECCION USD'!G3918-'TARIFA ENTREGA A DIRECCION USD'!D3918)/'TARIFA ENTREGA A DIRECCION USD'!D3918,3)</f>
        <v>0.97399999999999998</v>
      </c>
      <c r="X3918" s="142">
        <v>16.12</v>
      </c>
      <c r="Y3918" s="190">
        <v>3911</v>
      </c>
      <c r="Z3918" s="200">
        <v>0.55000000000000004</v>
      </c>
      <c r="AA3918" s="200">
        <v>0.13</v>
      </c>
      <c r="AB3918" s="200">
        <v>0.3</v>
      </c>
      <c r="AC3918" s="200">
        <v>0.85</v>
      </c>
      <c r="AL3918"/>
      <c r="AM3918"/>
      <c r="AN3918"/>
      <c r="AO3918"/>
      <c r="AP3918"/>
      <c r="AQ3918"/>
      <c r="AR3918"/>
      <c r="AS3918"/>
      <c r="AT3918"/>
      <c r="AU3918"/>
    </row>
    <row r="3919" spans="17:47" x14ac:dyDescent="0.2">
      <c r="Q3919" s="142">
        <f>TRUNC('TARIFA ENTREGA A DIRECCION USD'!D3920-'TARIFA ENTREGA A DIRECCION USD'!D3919,2)</f>
        <v>0.55000000000000004</v>
      </c>
      <c r="R3919" s="190">
        <v>3912</v>
      </c>
      <c r="S3919" s="200">
        <f>TRUNC((('TARIFA ENTREGA A DIRECCION USD'!C3919-'TARIFA ENTREGA A DIRECCION USD'!D3919)/'TARIFA ENTREGA A DIRECCION USD'!D3919)+1,3)</f>
        <v>0.72499999999999998</v>
      </c>
      <c r="T3919" s="200">
        <f>TRUNC(('TARIFA ENTREGA A DIRECCION USD'!E3919-'TARIFA ENTREGA A DIRECCION USD'!D3919)/'TARIFA ENTREGA A DIRECCION USD'!D3919,3)</f>
        <v>0.26200000000000001</v>
      </c>
      <c r="U3919" s="200">
        <f>TRUNC(('TARIFA ENTREGA A DIRECCION USD'!F3919-'TARIFA ENTREGA A DIRECCION USD'!D3919)/'TARIFA ENTREGA A DIRECCION USD'!D3919,3)</f>
        <v>0.439</v>
      </c>
      <c r="V3919" s="200">
        <f>TRUNC(('TARIFA ENTREGA A DIRECCION USD'!G3919-'TARIFA ENTREGA A DIRECCION USD'!D3919)/'TARIFA ENTREGA A DIRECCION USD'!D3919,3)</f>
        <v>0.97399999999999998</v>
      </c>
      <c r="X3919" s="142">
        <v>16.12</v>
      </c>
      <c r="Y3919" s="190">
        <v>3912</v>
      </c>
      <c r="Z3919" s="200">
        <v>0.55000000000000004</v>
      </c>
      <c r="AA3919" s="200">
        <v>0.13</v>
      </c>
      <c r="AB3919" s="200">
        <v>0.3</v>
      </c>
      <c r="AC3919" s="200">
        <v>0.85</v>
      </c>
      <c r="AL3919"/>
      <c r="AM3919"/>
      <c r="AN3919"/>
      <c r="AO3919"/>
      <c r="AP3919"/>
      <c r="AQ3919"/>
      <c r="AR3919"/>
      <c r="AS3919"/>
      <c r="AT3919"/>
      <c r="AU3919"/>
    </row>
    <row r="3920" spans="17:47" x14ac:dyDescent="0.2">
      <c r="Q3920" s="142">
        <f>TRUNC('TARIFA ENTREGA A DIRECCION USD'!D3921-'TARIFA ENTREGA A DIRECCION USD'!D3920,2)</f>
        <v>0.55000000000000004</v>
      </c>
      <c r="R3920" s="190">
        <v>3913</v>
      </c>
      <c r="S3920" s="200">
        <f>TRUNC((('TARIFA ENTREGA A DIRECCION USD'!C3920-'TARIFA ENTREGA A DIRECCION USD'!D3920)/'TARIFA ENTREGA A DIRECCION USD'!D3920)+1,3)</f>
        <v>0.72499999999999998</v>
      </c>
      <c r="T3920" s="200">
        <f>TRUNC(('TARIFA ENTREGA A DIRECCION USD'!E3920-'TARIFA ENTREGA A DIRECCION USD'!D3920)/'TARIFA ENTREGA A DIRECCION USD'!D3920,3)</f>
        <v>0.26200000000000001</v>
      </c>
      <c r="U3920" s="200">
        <f>TRUNC(('TARIFA ENTREGA A DIRECCION USD'!F3920-'TARIFA ENTREGA A DIRECCION USD'!D3920)/'TARIFA ENTREGA A DIRECCION USD'!D3920,3)</f>
        <v>0.439</v>
      </c>
      <c r="V3920" s="200">
        <f>TRUNC(('TARIFA ENTREGA A DIRECCION USD'!G3920-'TARIFA ENTREGA A DIRECCION USD'!D3920)/'TARIFA ENTREGA A DIRECCION USD'!D3920,3)</f>
        <v>0.97399999999999998</v>
      </c>
      <c r="X3920" s="142">
        <v>16.12</v>
      </c>
      <c r="Y3920" s="190">
        <v>3913</v>
      </c>
      <c r="Z3920" s="200">
        <v>0.55000000000000004</v>
      </c>
      <c r="AA3920" s="200">
        <v>0.13</v>
      </c>
      <c r="AB3920" s="200">
        <v>0.3</v>
      </c>
      <c r="AC3920" s="200">
        <v>0.85</v>
      </c>
      <c r="AL3920"/>
      <c r="AM3920"/>
      <c r="AN3920"/>
      <c r="AO3920"/>
      <c r="AP3920"/>
      <c r="AQ3920"/>
      <c r="AR3920"/>
      <c r="AS3920"/>
      <c r="AT3920"/>
      <c r="AU3920"/>
    </row>
    <row r="3921" spans="17:47" x14ac:dyDescent="0.2">
      <c r="Q3921" s="142">
        <f>TRUNC('TARIFA ENTREGA A DIRECCION USD'!D3922-'TARIFA ENTREGA A DIRECCION USD'!D3921,2)</f>
        <v>0.55000000000000004</v>
      </c>
      <c r="R3921" s="190">
        <v>3914</v>
      </c>
      <c r="S3921" s="200">
        <f>TRUNC((('TARIFA ENTREGA A DIRECCION USD'!C3921-'TARIFA ENTREGA A DIRECCION USD'!D3921)/'TARIFA ENTREGA A DIRECCION USD'!D3921)+1,3)</f>
        <v>0.72499999999999998</v>
      </c>
      <c r="T3921" s="200">
        <f>TRUNC(('TARIFA ENTREGA A DIRECCION USD'!E3921-'TARIFA ENTREGA A DIRECCION USD'!D3921)/'TARIFA ENTREGA A DIRECCION USD'!D3921,3)</f>
        <v>0.26200000000000001</v>
      </c>
      <c r="U3921" s="200">
        <f>TRUNC(('TARIFA ENTREGA A DIRECCION USD'!F3921-'TARIFA ENTREGA A DIRECCION USD'!D3921)/'TARIFA ENTREGA A DIRECCION USD'!D3921,3)</f>
        <v>0.439</v>
      </c>
      <c r="V3921" s="200">
        <f>TRUNC(('TARIFA ENTREGA A DIRECCION USD'!G3921-'TARIFA ENTREGA A DIRECCION USD'!D3921)/'TARIFA ENTREGA A DIRECCION USD'!D3921,3)</f>
        <v>0.97399999999999998</v>
      </c>
      <c r="X3921" s="142">
        <v>16.12</v>
      </c>
      <c r="Y3921" s="190">
        <v>3914</v>
      </c>
      <c r="Z3921" s="200">
        <v>0.55000000000000004</v>
      </c>
      <c r="AA3921" s="200">
        <v>0.13</v>
      </c>
      <c r="AB3921" s="200">
        <v>0.3</v>
      </c>
      <c r="AC3921" s="200">
        <v>0.85</v>
      </c>
      <c r="AL3921"/>
      <c r="AM3921"/>
      <c r="AN3921"/>
      <c r="AO3921"/>
      <c r="AP3921"/>
      <c r="AQ3921"/>
      <c r="AR3921"/>
      <c r="AS3921"/>
      <c r="AT3921"/>
      <c r="AU3921"/>
    </row>
    <row r="3922" spans="17:47" x14ac:dyDescent="0.2">
      <c r="Q3922" s="142">
        <f>TRUNC('TARIFA ENTREGA A DIRECCION USD'!D3923-'TARIFA ENTREGA A DIRECCION USD'!D3922,2)</f>
        <v>0.55000000000000004</v>
      </c>
      <c r="R3922" s="190">
        <v>3915</v>
      </c>
      <c r="S3922" s="200">
        <f>TRUNC((('TARIFA ENTREGA A DIRECCION USD'!C3922-'TARIFA ENTREGA A DIRECCION USD'!D3922)/'TARIFA ENTREGA A DIRECCION USD'!D3922)+1,3)</f>
        <v>0.72499999999999998</v>
      </c>
      <c r="T3922" s="200">
        <f>TRUNC(('TARIFA ENTREGA A DIRECCION USD'!E3922-'TARIFA ENTREGA A DIRECCION USD'!D3922)/'TARIFA ENTREGA A DIRECCION USD'!D3922,3)</f>
        <v>0.26200000000000001</v>
      </c>
      <c r="U3922" s="200">
        <f>TRUNC(('TARIFA ENTREGA A DIRECCION USD'!F3922-'TARIFA ENTREGA A DIRECCION USD'!D3922)/'TARIFA ENTREGA A DIRECCION USD'!D3922,3)</f>
        <v>0.439</v>
      </c>
      <c r="V3922" s="200">
        <f>TRUNC(('TARIFA ENTREGA A DIRECCION USD'!G3922-'TARIFA ENTREGA A DIRECCION USD'!D3922)/'TARIFA ENTREGA A DIRECCION USD'!D3922,3)</f>
        <v>0.97399999999999998</v>
      </c>
      <c r="X3922" s="142">
        <v>16.12</v>
      </c>
      <c r="Y3922" s="190">
        <v>3915</v>
      </c>
      <c r="Z3922" s="200">
        <v>0.55000000000000004</v>
      </c>
      <c r="AA3922" s="200">
        <v>0.13</v>
      </c>
      <c r="AB3922" s="200">
        <v>0.3</v>
      </c>
      <c r="AC3922" s="200">
        <v>0.85</v>
      </c>
      <c r="AL3922"/>
      <c r="AM3922"/>
      <c r="AN3922"/>
      <c r="AO3922"/>
      <c r="AP3922"/>
      <c r="AQ3922"/>
      <c r="AR3922"/>
      <c r="AS3922"/>
      <c r="AT3922"/>
      <c r="AU3922"/>
    </row>
    <row r="3923" spans="17:47" x14ac:dyDescent="0.2">
      <c r="Q3923" s="142">
        <f>TRUNC('TARIFA ENTREGA A DIRECCION USD'!D3924-'TARIFA ENTREGA A DIRECCION USD'!D3923,2)</f>
        <v>0.55000000000000004</v>
      </c>
      <c r="R3923" s="190">
        <v>3916</v>
      </c>
      <c r="S3923" s="200">
        <f>TRUNC((('TARIFA ENTREGA A DIRECCION USD'!C3923-'TARIFA ENTREGA A DIRECCION USD'!D3923)/'TARIFA ENTREGA A DIRECCION USD'!D3923)+1,3)</f>
        <v>0.72499999999999998</v>
      </c>
      <c r="T3923" s="200">
        <f>TRUNC(('TARIFA ENTREGA A DIRECCION USD'!E3923-'TARIFA ENTREGA A DIRECCION USD'!D3923)/'TARIFA ENTREGA A DIRECCION USD'!D3923,3)</f>
        <v>0.26200000000000001</v>
      </c>
      <c r="U3923" s="200">
        <f>TRUNC(('TARIFA ENTREGA A DIRECCION USD'!F3923-'TARIFA ENTREGA A DIRECCION USD'!D3923)/'TARIFA ENTREGA A DIRECCION USD'!D3923,3)</f>
        <v>0.439</v>
      </c>
      <c r="V3923" s="200">
        <f>TRUNC(('TARIFA ENTREGA A DIRECCION USD'!G3923-'TARIFA ENTREGA A DIRECCION USD'!D3923)/'TARIFA ENTREGA A DIRECCION USD'!D3923,3)</f>
        <v>0.97399999999999998</v>
      </c>
      <c r="X3923" s="142">
        <v>16.12</v>
      </c>
      <c r="Y3923" s="190">
        <v>3916</v>
      </c>
      <c r="Z3923" s="200">
        <v>0.55000000000000004</v>
      </c>
      <c r="AA3923" s="200">
        <v>0.13</v>
      </c>
      <c r="AB3923" s="200">
        <v>0.3</v>
      </c>
      <c r="AC3923" s="200">
        <v>0.85</v>
      </c>
      <c r="AL3923"/>
      <c r="AM3923"/>
      <c r="AN3923"/>
      <c r="AO3923"/>
      <c r="AP3923"/>
      <c r="AQ3923"/>
      <c r="AR3923"/>
      <c r="AS3923"/>
      <c r="AT3923"/>
      <c r="AU3923"/>
    </row>
    <row r="3924" spans="17:47" x14ac:dyDescent="0.2">
      <c r="Q3924" s="142">
        <f>TRUNC('TARIFA ENTREGA A DIRECCION USD'!D3925-'TARIFA ENTREGA A DIRECCION USD'!D3924,2)</f>
        <v>0.55000000000000004</v>
      </c>
      <c r="R3924" s="190">
        <v>3917</v>
      </c>
      <c r="S3924" s="200">
        <f>TRUNC((('TARIFA ENTREGA A DIRECCION USD'!C3924-'TARIFA ENTREGA A DIRECCION USD'!D3924)/'TARIFA ENTREGA A DIRECCION USD'!D3924)+1,3)</f>
        <v>0.72499999999999998</v>
      </c>
      <c r="T3924" s="200">
        <f>TRUNC(('TARIFA ENTREGA A DIRECCION USD'!E3924-'TARIFA ENTREGA A DIRECCION USD'!D3924)/'TARIFA ENTREGA A DIRECCION USD'!D3924,3)</f>
        <v>0.26200000000000001</v>
      </c>
      <c r="U3924" s="200">
        <f>TRUNC(('TARIFA ENTREGA A DIRECCION USD'!F3924-'TARIFA ENTREGA A DIRECCION USD'!D3924)/'TARIFA ENTREGA A DIRECCION USD'!D3924,3)</f>
        <v>0.439</v>
      </c>
      <c r="V3924" s="200">
        <f>TRUNC(('TARIFA ENTREGA A DIRECCION USD'!G3924-'TARIFA ENTREGA A DIRECCION USD'!D3924)/'TARIFA ENTREGA A DIRECCION USD'!D3924,3)</f>
        <v>0.97399999999999998</v>
      </c>
      <c r="X3924" s="142">
        <v>16.12</v>
      </c>
      <c r="Y3924" s="190">
        <v>3917</v>
      </c>
      <c r="Z3924" s="200">
        <v>0.55000000000000004</v>
      </c>
      <c r="AA3924" s="200">
        <v>0.13</v>
      </c>
      <c r="AB3924" s="200">
        <v>0.3</v>
      </c>
      <c r="AC3924" s="200">
        <v>0.85</v>
      </c>
      <c r="AL3924"/>
      <c r="AM3924"/>
      <c r="AN3924"/>
      <c r="AO3924"/>
      <c r="AP3924"/>
      <c r="AQ3924"/>
      <c r="AR3924"/>
      <c r="AS3924"/>
      <c r="AT3924"/>
      <c r="AU3924"/>
    </row>
    <row r="3925" spans="17:47" x14ac:dyDescent="0.2">
      <c r="Q3925" s="142">
        <f>TRUNC('TARIFA ENTREGA A DIRECCION USD'!D3926-'TARIFA ENTREGA A DIRECCION USD'!D3925,2)</f>
        <v>0.55000000000000004</v>
      </c>
      <c r="R3925" s="190">
        <v>3918</v>
      </c>
      <c r="S3925" s="200">
        <f>TRUNC((('TARIFA ENTREGA A DIRECCION USD'!C3925-'TARIFA ENTREGA A DIRECCION USD'!D3925)/'TARIFA ENTREGA A DIRECCION USD'!D3925)+1,3)</f>
        <v>0.72499999999999998</v>
      </c>
      <c r="T3925" s="200">
        <f>TRUNC(('TARIFA ENTREGA A DIRECCION USD'!E3925-'TARIFA ENTREGA A DIRECCION USD'!D3925)/'TARIFA ENTREGA A DIRECCION USD'!D3925,3)</f>
        <v>0.26200000000000001</v>
      </c>
      <c r="U3925" s="200">
        <f>TRUNC(('TARIFA ENTREGA A DIRECCION USD'!F3925-'TARIFA ENTREGA A DIRECCION USD'!D3925)/'TARIFA ENTREGA A DIRECCION USD'!D3925,3)</f>
        <v>0.439</v>
      </c>
      <c r="V3925" s="200">
        <f>TRUNC(('TARIFA ENTREGA A DIRECCION USD'!G3925-'TARIFA ENTREGA A DIRECCION USD'!D3925)/'TARIFA ENTREGA A DIRECCION USD'!D3925,3)</f>
        <v>0.97399999999999998</v>
      </c>
      <c r="X3925" s="142">
        <v>16.12</v>
      </c>
      <c r="Y3925" s="190">
        <v>3918</v>
      </c>
      <c r="Z3925" s="200">
        <v>0.55000000000000004</v>
      </c>
      <c r="AA3925" s="200">
        <v>0.13</v>
      </c>
      <c r="AB3925" s="200">
        <v>0.3</v>
      </c>
      <c r="AC3925" s="200">
        <v>0.85</v>
      </c>
      <c r="AL3925"/>
      <c r="AM3925"/>
      <c r="AN3925"/>
      <c r="AO3925"/>
      <c r="AP3925"/>
      <c r="AQ3925"/>
      <c r="AR3925"/>
      <c r="AS3925"/>
      <c r="AT3925"/>
      <c r="AU3925"/>
    </row>
    <row r="3926" spans="17:47" x14ac:dyDescent="0.2">
      <c r="Q3926" s="142">
        <f>TRUNC('TARIFA ENTREGA A DIRECCION USD'!D3927-'TARIFA ENTREGA A DIRECCION USD'!D3926,2)</f>
        <v>0.55000000000000004</v>
      </c>
      <c r="R3926" s="190">
        <v>3919</v>
      </c>
      <c r="S3926" s="200">
        <f>TRUNC((('TARIFA ENTREGA A DIRECCION USD'!C3926-'TARIFA ENTREGA A DIRECCION USD'!D3926)/'TARIFA ENTREGA A DIRECCION USD'!D3926)+1,3)</f>
        <v>0.72499999999999998</v>
      </c>
      <c r="T3926" s="200">
        <f>TRUNC(('TARIFA ENTREGA A DIRECCION USD'!E3926-'TARIFA ENTREGA A DIRECCION USD'!D3926)/'TARIFA ENTREGA A DIRECCION USD'!D3926,3)</f>
        <v>0.26200000000000001</v>
      </c>
      <c r="U3926" s="200">
        <f>TRUNC(('TARIFA ENTREGA A DIRECCION USD'!F3926-'TARIFA ENTREGA A DIRECCION USD'!D3926)/'TARIFA ENTREGA A DIRECCION USD'!D3926,3)</f>
        <v>0.439</v>
      </c>
      <c r="V3926" s="200">
        <f>TRUNC(('TARIFA ENTREGA A DIRECCION USD'!G3926-'TARIFA ENTREGA A DIRECCION USD'!D3926)/'TARIFA ENTREGA A DIRECCION USD'!D3926,3)</f>
        <v>0.97399999999999998</v>
      </c>
      <c r="X3926" s="142">
        <v>16.12</v>
      </c>
      <c r="Y3926" s="190">
        <v>3919</v>
      </c>
      <c r="Z3926" s="200">
        <v>0.55000000000000004</v>
      </c>
      <c r="AA3926" s="200">
        <v>0.13</v>
      </c>
      <c r="AB3926" s="200">
        <v>0.3</v>
      </c>
      <c r="AC3926" s="200">
        <v>0.85</v>
      </c>
      <c r="AL3926"/>
      <c r="AM3926"/>
      <c r="AN3926"/>
      <c r="AO3926"/>
      <c r="AP3926"/>
      <c r="AQ3926"/>
      <c r="AR3926"/>
      <c r="AS3926"/>
      <c r="AT3926"/>
      <c r="AU3926"/>
    </row>
    <row r="3927" spans="17:47" x14ac:dyDescent="0.2">
      <c r="Q3927" s="142">
        <f>TRUNC('TARIFA ENTREGA A DIRECCION USD'!D3928-'TARIFA ENTREGA A DIRECCION USD'!D3927,2)</f>
        <v>0.55000000000000004</v>
      </c>
      <c r="R3927" s="190">
        <v>3920</v>
      </c>
      <c r="S3927" s="200">
        <f>TRUNC((('TARIFA ENTREGA A DIRECCION USD'!C3927-'TARIFA ENTREGA A DIRECCION USD'!D3927)/'TARIFA ENTREGA A DIRECCION USD'!D3927)+1,3)</f>
        <v>0.72499999999999998</v>
      </c>
      <c r="T3927" s="200">
        <f>TRUNC(('TARIFA ENTREGA A DIRECCION USD'!E3927-'TARIFA ENTREGA A DIRECCION USD'!D3927)/'TARIFA ENTREGA A DIRECCION USD'!D3927,3)</f>
        <v>0.26200000000000001</v>
      </c>
      <c r="U3927" s="200">
        <f>TRUNC(('TARIFA ENTREGA A DIRECCION USD'!F3927-'TARIFA ENTREGA A DIRECCION USD'!D3927)/'TARIFA ENTREGA A DIRECCION USD'!D3927,3)</f>
        <v>0.439</v>
      </c>
      <c r="V3927" s="200">
        <f>TRUNC(('TARIFA ENTREGA A DIRECCION USD'!G3927-'TARIFA ENTREGA A DIRECCION USD'!D3927)/'TARIFA ENTREGA A DIRECCION USD'!D3927,3)</f>
        <v>0.97399999999999998</v>
      </c>
      <c r="X3927" s="142">
        <v>16.12</v>
      </c>
      <c r="Y3927" s="190">
        <v>3920</v>
      </c>
      <c r="Z3927" s="200">
        <v>0.55000000000000004</v>
      </c>
      <c r="AA3927" s="200">
        <v>0.13</v>
      </c>
      <c r="AB3927" s="200">
        <v>0.3</v>
      </c>
      <c r="AC3927" s="200">
        <v>0.85</v>
      </c>
      <c r="AL3927"/>
      <c r="AM3927"/>
      <c r="AN3927"/>
      <c r="AO3927"/>
      <c r="AP3927"/>
      <c r="AQ3927"/>
      <c r="AR3927"/>
      <c r="AS3927"/>
      <c r="AT3927"/>
      <c r="AU3927"/>
    </row>
    <row r="3928" spans="17:47" x14ac:dyDescent="0.2">
      <c r="Q3928" s="142">
        <f>TRUNC('TARIFA ENTREGA A DIRECCION USD'!D3929-'TARIFA ENTREGA A DIRECCION USD'!D3928,2)</f>
        <v>0.55000000000000004</v>
      </c>
      <c r="R3928" s="190">
        <v>3921</v>
      </c>
      <c r="S3928" s="200">
        <f>TRUNC((('TARIFA ENTREGA A DIRECCION USD'!C3928-'TARIFA ENTREGA A DIRECCION USD'!D3928)/'TARIFA ENTREGA A DIRECCION USD'!D3928)+1,3)</f>
        <v>0.72499999999999998</v>
      </c>
      <c r="T3928" s="200">
        <f>TRUNC(('TARIFA ENTREGA A DIRECCION USD'!E3928-'TARIFA ENTREGA A DIRECCION USD'!D3928)/'TARIFA ENTREGA A DIRECCION USD'!D3928,3)</f>
        <v>0.26200000000000001</v>
      </c>
      <c r="U3928" s="200">
        <f>TRUNC(('TARIFA ENTREGA A DIRECCION USD'!F3928-'TARIFA ENTREGA A DIRECCION USD'!D3928)/'TARIFA ENTREGA A DIRECCION USD'!D3928,3)</f>
        <v>0.439</v>
      </c>
      <c r="V3928" s="200">
        <f>TRUNC(('TARIFA ENTREGA A DIRECCION USD'!G3928-'TARIFA ENTREGA A DIRECCION USD'!D3928)/'TARIFA ENTREGA A DIRECCION USD'!D3928,3)</f>
        <v>0.97399999999999998</v>
      </c>
      <c r="X3928" s="142">
        <v>16.12</v>
      </c>
      <c r="Y3928" s="190">
        <v>3921</v>
      </c>
      <c r="Z3928" s="200">
        <v>0.55000000000000004</v>
      </c>
      <c r="AA3928" s="200">
        <v>0.13</v>
      </c>
      <c r="AB3928" s="200">
        <v>0.3</v>
      </c>
      <c r="AC3928" s="200">
        <v>0.85</v>
      </c>
      <c r="AL3928"/>
      <c r="AM3928"/>
      <c r="AN3928"/>
      <c r="AO3928"/>
      <c r="AP3928"/>
      <c r="AQ3928"/>
      <c r="AR3928"/>
      <c r="AS3928"/>
      <c r="AT3928"/>
      <c r="AU3928"/>
    </row>
    <row r="3929" spans="17:47" x14ac:dyDescent="0.2">
      <c r="Q3929" s="142">
        <f>TRUNC('TARIFA ENTREGA A DIRECCION USD'!D3930-'TARIFA ENTREGA A DIRECCION USD'!D3929,2)</f>
        <v>0.55000000000000004</v>
      </c>
      <c r="R3929" s="190">
        <v>3922</v>
      </c>
      <c r="S3929" s="200">
        <f>TRUNC((('TARIFA ENTREGA A DIRECCION USD'!C3929-'TARIFA ENTREGA A DIRECCION USD'!D3929)/'TARIFA ENTREGA A DIRECCION USD'!D3929)+1,3)</f>
        <v>0.72499999999999998</v>
      </c>
      <c r="T3929" s="200">
        <f>TRUNC(('TARIFA ENTREGA A DIRECCION USD'!E3929-'TARIFA ENTREGA A DIRECCION USD'!D3929)/'TARIFA ENTREGA A DIRECCION USD'!D3929,3)</f>
        <v>0.26200000000000001</v>
      </c>
      <c r="U3929" s="200">
        <f>TRUNC(('TARIFA ENTREGA A DIRECCION USD'!F3929-'TARIFA ENTREGA A DIRECCION USD'!D3929)/'TARIFA ENTREGA A DIRECCION USD'!D3929,3)</f>
        <v>0.439</v>
      </c>
      <c r="V3929" s="200">
        <f>TRUNC(('TARIFA ENTREGA A DIRECCION USD'!G3929-'TARIFA ENTREGA A DIRECCION USD'!D3929)/'TARIFA ENTREGA A DIRECCION USD'!D3929,3)</f>
        <v>0.97399999999999998</v>
      </c>
      <c r="X3929" s="142">
        <v>16.12</v>
      </c>
      <c r="Y3929" s="190">
        <v>3922</v>
      </c>
      <c r="Z3929" s="200">
        <v>0.55000000000000004</v>
      </c>
      <c r="AA3929" s="200">
        <v>0.13</v>
      </c>
      <c r="AB3929" s="200">
        <v>0.3</v>
      </c>
      <c r="AC3929" s="200">
        <v>0.85</v>
      </c>
      <c r="AL3929"/>
      <c r="AM3929"/>
      <c r="AN3929"/>
      <c r="AO3929"/>
      <c r="AP3929"/>
      <c r="AQ3929"/>
      <c r="AR3929"/>
      <c r="AS3929"/>
      <c r="AT3929"/>
      <c r="AU3929"/>
    </row>
    <row r="3930" spans="17:47" x14ac:dyDescent="0.2">
      <c r="Q3930" s="142">
        <f>TRUNC('TARIFA ENTREGA A DIRECCION USD'!D3931-'TARIFA ENTREGA A DIRECCION USD'!D3930,2)</f>
        <v>0.55000000000000004</v>
      </c>
      <c r="R3930" s="190">
        <v>3923</v>
      </c>
      <c r="S3930" s="200">
        <f>TRUNC((('TARIFA ENTREGA A DIRECCION USD'!C3930-'TARIFA ENTREGA A DIRECCION USD'!D3930)/'TARIFA ENTREGA A DIRECCION USD'!D3930)+1,3)</f>
        <v>0.72499999999999998</v>
      </c>
      <c r="T3930" s="200">
        <f>TRUNC(('TARIFA ENTREGA A DIRECCION USD'!E3930-'TARIFA ENTREGA A DIRECCION USD'!D3930)/'TARIFA ENTREGA A DIRECCION USD'!D3930,3)</f>
        <v>0.26200000000000001</v>
      </c>
      <c r="U3930" s="200">
        <f>TRUNC(('TARIFA ENTREGA A DIRECCION USD'!F3930-'TARIFA ENTREGA A DIRECCION USD'!D3930)/'TARIFA ENTREGA A DIRECCION USD'!D3930,3)</f>
        <v>0.439</v>
      </c>
      <c r="V3930" s="200">
        <f>TRUNC(('TARIFA ENTREGA A DIRECCION USD'!G3930-'TARIFA ENTREGA A DIRECCION USD'!D3930)/'TARIFA ENTREGA A DIRECCION USD'!D3930,3)</f>
        <v>0.97399999999999998</v>
      </c>
      <c r="X3930" s="142">
        <v>16.12</v>
      </c>
      <c r="Y3930" s="190">
        <v>3923</v>
      </c>
      <c r="Z3930" s="200">
        <v>0.55000000000000004</v>
      </c>
      <c r="AA3930" s="200">
        <v>0.13</v>
      </c>
      <c r="AB3930" s="200">
        <v>0.3</v>
      </c>
      <c r="AC3930" s="200">
        <v>0.85</v>
      </c>
      <c r="AL3930"/>
      <c r="AM3930"/>
      <c r="AN3930"/>
      <c r="AO3930"/>
      <c r="AP3930"/>
      <c r="AQ3930"/>
      <c r="AR3930"/>
      <c r="AS3930"/>
      <c r="AT3930"/>
      <c r="AU3930"/>
    </row>
    <row r="3931" spans="17:47" x14ac:dyDescent="0.2">
      <c r="Q3931" s="142">
        <f>TRUNC('TARIFA ENTREGA A DIRECCION USD'!D3932-'TARIFA ENTREGA A DIRECCION USD'!D3931,2)</f>
        <v>0.55000000000000004</v>
      </c>
      <c r="R3931" s="190">
        <v>3924</v>
      </c>
      <c r="S3931" s="200">
        <f>TRUNC((('TARIFA ENTREGA A DIRECCION USD'!C3931-'TARIFA ENTREGA A DIRECCION USD'!D3931)/'TARIFA ENTREGA A DIRECCION USD'!D3931)+1,3)</f>
        <v>0.72499999999999998</v>
      </c>
      <c r="T3931" s="200">
        <f>TRUNC(('TARIFA ENTREGA A DIRECCION USD'!E3931-'TARIFA ENTREGA A DIRECCION USD'!D3931)/'TARIFA ENTREGA A DIRECCION USD'!D3931,3)</f>
        <v>0.26200000000000001</v>
      </c>
      <c r="U3931" s="200">
        <f>TRUNC(('TARIFA ENTREGA A DIRECCION USD'!F3931-'TARIFA ENTREGA A DIRECCION USD'!D3931)/'TARIFA ENTREGA A DIRECCION USD'!D3931,3)</f>
        <v>0.439</v>
      </c>
      <c r="V3931" s="200">
        <f>TRUNC(('TARIFA ENTREGA A DIRECCION USD'!G3931-'TARIFA ENTREGA A DIRECCION USD'!D3931)/'TARIFA ENTREGA A DIRECCION USD'!D3931,3)</f>
        <v>0.97399999999999998</v>
      </c>
      <c r="X3931" s="142">
        <v>16.12</v>
      </c>
      <c r="Y3931" s="190">
        <v>3924</v>
      </c>
      <c r="Z3931" s="200">
        <v>0.55000000000000004</v>
      </c>
      <c r="AA3931" s="200">
        <v>0.13</v>
      </c>
      <c r="AB3931" s="200">
        <v>0.3</v>
      </c>
      <c r="AC3931" s="200">
        <v>0.85</v>
      </c>
      <c r="AL3931"/>
      <c r="AM3931"/>
      <c r="AN3931"/>
      <c r="AO3931"/>
      <c r="AP3931"/>
      <c r="AQ3931"/>
      <c r="AR3931"/>
      <c r="AS3931"/>
      <c r="AT3931"/>
      <c r="AU3931"/>
    </row>
    <row r="3932" spans="17:47" x14ac:dyDescent="0.2">
      <c r="Q3932" s="142">
        <f>TRUNC('TARIFA ENTREGA A DIRECCION USD'!D3933-'TARIFA ENTREGA A DIRECCION USD'!D3932,2)</f>
        <v>0.55000000000000004</v>
      </c>
      <c r="R3932" s="190">
        <v>3925</v>
      </c>
      <c r="S3932" s="200">
        <f>TRUNC((('TARIFA ENTREGA A DIRECCION USD'!C3932-'TARIFA ENTREGA A DIRECCION USD'!D3932)/'TARIFA ENTREGA A DIRECCION USD'!D3932)+1,3)</f>
        <v>0.72499999999999998</v>
      </c>
      <c r="T3932" s="200">
        <f>TRUNC(('TARIFA ENTREGA A DIRECCION USD'!E3932-'TARIFA ENTREGA A DIRECCION USD'!D3932)/'TARIFA ENTREGA A DIRECCION USD'!D3932,3)</f>
        <v>0.26200000000000001</v>
      </c>
      <c r="U3932" s="200">
        <f>TRUNC(('TARIFA ENTREGA A DIRECCION USD'!F3932-'TARIFA ENTREGA A DIRECCION USD'!D3932)/'TARIFA ENTREGA A DIRECCION USD'!D3932,3)</f>
        <v>0.439</v>
      </c>
      <c r="V3932" s="200">
        <f>TRUNC(('TARIFA ENTREGA A DIRECCION USD'!G3932-'TARIFA ENTREGA A DIRECCION USD'!D3932)/'TARIFA ENTREGA A DIRECCION USD'!D3932,3)</f>
        <v>0.97399999999999998</v>
      </c>
      <c r="X3932" s="142">
        <v>16.12</v>
      </c>
      <c r="Y3932" s="190">
        <v>3925</v>
      </c>
      <c r="Z3932" s="200">
        <v>0.55000000000000004</v>
      </c>
      <c r="AA3932" s="200">
        <v>0.13</v>
      </c>
      <c r="AB3932" s="200">
        <v>0.3</v>
      </c>
      <c r="AC3932" s="200">
        <v>0.85</v>
      </c>
      <c r="AL3932"/>
      <c r="AM3932"/>
      <c r="AN3932"/>
      <c r="AO3932"/>
      <c r="AP3932"/>
      <c r="AQ3932"/>
      <c r="AR3932"/>
      <c r="AS3932"/>
      <c r="AT3932"/>
      <c r="AU3932"/>
    </row>
    <row r="3933" spans="17:47" x14ac:dyDescent="0.2">
      <c r="Q3933" s="142">
        <f>TRUNC('TARIFA ENTREGA A DIRECCION USD'!D3934-'TARIFA ENTREGA A DIRECCION USD'!D3933,2)</f>
        <v>0.55000000000000004</v>
      </c>
      <c r="R3933" s="190">
        <v>3926</v>
      </c>
      <c r="S3933" s="200">
        <f>TRUNC((('TARIFA ENTREGA A DIRECCION USD'!C3933-'TARIFA ENTREGA A DIRECCION USD'!D3933)/'TARIFA ENTREGA A DIRECCION USD'!D3933)+1,3)</f>
        <v>0.72499999999999998</v>
      </c>
      <c r="T3933" s="200">
        <f>TRUNC(('TARIFA ENTREGA A DIRECCION USD'!E3933-'TARIFA ENTREGA A DIRECCION USD'!D3933)/'TARIFA ENTREGA A DIRECCION USD'!D3933,3)</f>
        <v>0.26200000000000001</v>
      </c>
      <c r="U3933" s="200">
        <f>TRUNC(('TARIFA ENTREGA A DIRECCION USD'!F3933-'TARIFA ENTREGA A DIRECCION USD'!D3933)/'TARIFA ENTREGA A DIRECCION USD'!D3933,3)</f>
        <v>0.439</v>
      </c>
      <c r="V3933" s="200">
        <f>TRUNC(('TARIFA ENTREGA A DIRECCION USD'!G3933-'TARIFA ENTREGA A DIRECCION USD'!D3933)/'TARIFA ENTREGA A DIRECCION USD'!D3933,3)</f>
        <v>0.97399999999999998</v>
      </c>
      <c r="X3933" s="142">
        <v>16.12</v>
      </c>
      <c r="Y3933" s="190">
        <v>3926</v>
      </c>
      <c r="Z3933" s="200">
        <v>0.55000000000000004</v>
      </c>
      <c r="AA3933" s="200">
        <v>0.13</v>
      </c>
      <c r="AB3933" s="200">
        <v>0.3</v>
      </c>
      <c r="AC3933" s="200">
        <v>0.85</v>
      </c>
      <c r="AL3933"/>
      <c r="AM3933"/>
      <c r="AN3933"/>
      <c r="AO3933"/>
      <c r="AP3933"/>
      <c r="AQ3933"/>
      <c r="AR3933"/>
      <c r="AS3933"/>
      <c r="AT3933"/>
      <c r="AU3933"/>
    </row>
    <row r="3934" spans="17:47" x14ac:dyDescent="0.2">
      <c r="Q3934" s="142">
        <f>TRUNC('TARIFA ENTREGA A DIRECCION USD'!D3935-'TARIFA ENTREGA A DIRECCION USD'!D3934,2)</f>
        <v>0.55000000000000004</v>
      </c>
      <c r="R3934" s="190">
        <v>3927</v>
      </c>
      <c r="S3934" s="200">
        <f>TRUNC((('TARIFA ENTREGA A DIRECCION USD'!C3934-'TARIFA ENTREGA A DIRECCION USD'!D3934)/'TARIFA ENTREGA A DIRECCION USD'!D3934)+1,3)</f>
        <v>0.72499999999999998</v>
      </c>
      <c r="T3934" s="200">
        <f>TRUNC(('TARIFA ENTREGA A DIRECCION USD'!E3934-'TARIFA ENTREGA A DIRECCION USD'!D3934)/'TARIFA ENTREGA A DIRECCION USD'!D3934,3)</f>
        <v>0.26200000000000001</v>
      </c>
      <c r="U3934" s="200">
        <f>TRUNC(('TARIFA ENTREGA A DIRECCION USD'!F3934-'TARIFA ENTREGA A DIRECCION USD'!D3934)/'TARIFA ENTREGA A DIRECCION USD'!D3934,3)</f>
        <v>0.439</v>
      </c>
      <c r="V3934" s="200">
        <f>TRUNC(('TARIFA ENTREGA A DIRECCION USD'!G3934-'TARIFA ENTREGA A DIRECCION USD'!D3934)/'TARIFA ENTREGA A DIRECCION USD'!D3934,3)</f>
        <v>0.97399999999999998</v>
      </c>
      <c r="X3934" s="142">
        <v>16.12</v>
      </c>
      <c r="Y3934" s="190">
        <v>3927</v>
      </c>
      <c r="Z3934" s="200">
        <v>0.55000000000000004</v>
      </c>
      <c r="AA3934" s="200">
        <v>0.13</v>
      </c>
      <c r="AB3934" s="200">
        <v>0.3</v>
      </c>
      <c r="AC3934" s="200">
        <v>0.85</v>
      </c>
      <c r="AL3934"/>
      <c r="AM3934"/>
      <c r="AN3934"/>
      <c r="AO3934"/>
      <c r="AP3934"/>
      <c r="AQ3934"/>
      <c r="AR3934"/>
      <c r="AS3934"/>
      <c r="AT3934"/>
      <c r="AU3934"/>
    </row>
    <row r="3935" spans="17:47" x14ac:dyDescent="0.2">
      <c r="Q3935" s="142">
        <f>TRUNC('TARIFA ENTREGA A DIRECCION USD'!D3936-'TARIFA ENTREGA A DIRECCION USD'!D3935,2)</f>
        <v>0.55000000000000004</v>
      </c>
      <c r="R3935" s="190">
        <v>3928</v>
      </c>
      <c r="S3935" s="200">
        <f>TRUNC((('TARIFA ENTREGA A DIRECCION USD'!C3935-'TARIFA ENTREGA A DIRECCION USD'!D3935)/'TARIFA ENTREGA A DIRECCION USD'!D3935)+1,3)</f>
        <v>0.72499999999999998</v>
      </c>
      <c r="T3935" s="200">
        <f>TRUNC(('TARIFA ENTREGA A DIRECCION USD'!E3935-'TARIFA ENTREGA A DIRECCION USD'!D3935)/'TARIFA ENTREGA A DIRECCION USD'!D3935,3)</f>
        <v>0.26200000000000001</v>
      </c>
      <c r="U3935" s="200">
        <f>TRUNC(('TARIFA ENTREGA A DIRECCION USD'!F3935-'TARIFA ENTREGA A DIRECCION USD'!D3935)/'TARIFA ENTREGA A DIRECCION USD'!D3935,3)</f>
        <v>0.439</v>
      </c>
      <c r="V3935" s="200">
        <f>TRUNC(('TARIFA ENTREGA A DIRECCION USD'!G3935-'TARIFA ENTREGA A DIRECCION USD'!D3935)/'TARIFA ENTREGA A DIRECCION USD'!D3935,3)</f>
        <v>0.97399999999999998</v>
      </c>
      <c r="X3935" s="142">
        <v>16.12</v>
      </c>
      <c r="Y3935" s="190">
        <v>3928</v>
      </c>
      <c r="Z3935" s="200">
        <v>0.55000000000000004</v>
      </c>
      <c r="AA3935" s="200">
        <v>0.13</v>
      </c>
      <c r="AB3935" s="200">
        <v>0.3</v>
      </c>
      <c r="AC3935" s="200">
        <v>0.85</v>
      </c>
      <c r="AL3935"/>
      <c r="AM3935"/>
      <c r="AN3935"/>
      <c r="AO3935"/>
      <c r="AP3935"/>
      <c r="AQ3935"/>
      <c r="AR3935"/>
      <c r="AS3935"/>
      <c r="AT3935"/>
      <c r="AU3935"/>
    </row>
    <row r="3936" spans="17:47" x14ac:dyDescent="0.2">
      <c r="Q3936" s="142">
        <f>TRUNC('TARIFA ENTREGA A DIRECCION USD'!D3937-'TARIFA ENTREGA A DIRECCION USD'!D3936,2)</f>
        <v>0.55000000000000004</v>
      </c>
      <c r="R3936" s="190">
        <v>3929</v>
      </c>
      <c r="S3936" s="200">
        <f>TRUNC((('TARIFA ENTREGA A DIRECCION USD'!C3936-'TARIFA ENTREGA A DIRECCION USD'!D3936)/'TARIFA ENTREGA A DIRECCION USD'!D3936)+1,3)</f>
        <v>0.72499999999999998</v>
      </c>
      <c r="T3936" s="200">
        <f>TRUNC(('TARIFA ENTREGA A DIRECCION USD'!E3936-'TARIFA ENTREGA A DIRECCION USD'!D3936)/'TARIFA ENTREGA A DIRECCION USD'!D3936,3)</f>
        <v>0.26200000000000001</v>
      </c>
      <c r="U3936" s="200">
        <f>TRUNC(('TARIFA ENTREGA A DIRECCION USD'!F3936-'TARIFA ENTREGA A DIRECCION USD'!D3936)/'TARIFA ENTREGA A DIRECCION USD'!D3936,3)</f>
        <v>0.439</v>
      </c>
      <c r="V3936" s="200">
        <f>TRUNC(('TARIFA ENTREGA A DIRECCION USD'!G3936-'TARIFA ENTREGA A DIRECCION USD'!D3936)/'TARIFA ENTREGA A DIRECCION USD'!D3936,3)</f>
        <v>0.97399999999999998</v>
      </c>
      <c r="X3936" s="142">
        <v>16.12</v>
      </c>
      <c r="Y3936" s="190">
        <v>3929</v>
      </c>
      <c r="Z3936" s="200">
        <v>0.55000000000000004</v>
      </c>
      <c r="AA3936" s="200">
        <v>0.13</v>
      </c>
      <c r="AB3936" s="200">
        <v>0.3</v>
      </c>
      <c r="AC3936" s="200">
        <v>0.85</v>
      </c>
      <c r="AL3936"/>
      <c r="AM3936"/>
      <c r="AN3936"/>
      <c r="AO3936"/>
      <c r="AP3936"/>
      <c r="AQ3936"/>
      <c r="AR3936"/>
      <c r="AS3936"/>
      <c r="AT3936"/>
      <c r="AU3936"/>
    </row>
    <row r="3937" spans="17:47" x14ac:dyDescent="0.2">
      <c r="Q3937" s="142">
        <f>TRUNC('TARIFA ENTREGA A DIRECCION USD'!D3938-'TARIFA ENTREGA A DIRECCION USD'!D3937,2)</f>
        <v>0.55000000000000004</v>
      </c>
      <c r="R3937" s="190">
        <v>3930</v>
      </c>
      <c r="S3937" s="200">
        <f>TRUNC((('TARIFA ENTREGA A DIRECCION USD'!C3937-'TARIFA ENTREGA A DIRECCION USD'!D3937)/'TARIFA ENTREGA A DIRECCION USD'!D3937)+1,3)</f>
        <v>0.72499999999999998</v>
      </c>
      <c r="T3937" s="200">
        <f>TRUNC(('TARIFA ENTREGA A DIRECCION USD'!E3937-'TARIFA ENTREGA A DIRECCION USD'!D3937)/'TARIFA ENTREGA A DIRECCION USD'!D3937,3)</f>
        <v>0.26200000000000001</v>
      </c>
      <c r="U3937" s="200">
        <f>TRUNC(('TARIFA ENTREGA A DIRECCION USD'!F3937-'TARIFA ENTREGA A DIRECCION USD'!D3937)/'TARIFA ENTREGA A DIRECCION USD'!D3937,3)</f>
        <v>0.439</v>
      </c>
      <c r="V3937" s="200">
        <f>TRUNC(('TARIFA ENTREGA A DIRECCION USD'!G3937-'TARIFA ENTREGA A DIRECCION USD'!D3937)/'TARIFA ENTREGA A DIRECCION USD'!D3937,3)</f>
        <v>0.97399999999999998</v>
      </c>
      <c r="X3937" s="142">
        <v>16.12</v>
      </c>
      <c r="Y3937" s="190">
        <v>3930</v>
      </c>
      <c r="Z3937" s="200">
        <v>0.55000000000000004</v>
      </c>
      <c r="AA3937" s="200">
        <v>0.13</v>
      </c>
      <c r="AB3937" s="200">
        <v>0.3</v>
      </c>
      <c r="AC3937" s="200">
        <v>0.85</v>
      </c>
      <c r="AL3937"/>
      <c r="AM3937"/>
      <c r="AN3937"/>
      <c r="AO3937"/>
      <c r="AP3937"/>
      <c r="AQ3937"/>
      <c r="AR3937"/>
      <c r="AS3937"/>
      <c r="AT3937"/>
      <c r="AU3937"/>
    </row>
    <row r="3938" spans="17:47" x14ac:dyDescent="0.2">
      <c r="Q3938" s="142">
        <f>TRUNC('TARIFA ENTREGA A DIRECCION USD'!D3939-'TARIFA ENTREGA A DIRECCION USD'!D3938,2)</f>
        <v>0.55000000000000004</v>
      </c>
      <c r="R3938" s="190">
        <v>3931</v>
      </c>
      <c r="S3938" s="200">
        <f>TRUNC((('TARIFA ENTREGA A DIRECCION USD'!C3938-'TARIFA ENTREGA A DIRECCION USD'!D3938)/'TARIFA ENTREGA A DIRECCION USD'!D3938)+1,3)</f>
        <v>0.72499999999999998</v>
      </c>
      <c r="T3938" s="200">
        <f>TRUNC(('TARIFA ENTREGA A DIRECCION USD'!E3938-'TARIFA ENTREGA A DIRECCION USD'!D3938)/'TARIFA ENTREGA A DIRECCION USD'!D3938,3)</f>
        <v>0.26200000000000001</v>
      </c>
      <c r="U3938" s="200">
        <f>TRUNC(('TARIFA ENTREGA A DIRECCION USD'!F3938-'TARIFA ENTREGA A DIRECCION USD'!D3938)/'TARIFA ENTREGA A DIRECCION USD'!D3938,3)</f>
        <v>0.439</v>
      </c>
      <c r="V3938" s="200">
        <f>TRUNC(('TARIFA ENTREGA A DIRECCION USD'!G3938-'TARIFA ENTREGA A DIRECCION USD'!D3938)/'TARIFA ENTREGA A DIRECCION USD'!D3938,3)</f>
        <v>0.97399999999999998</v>
      </c>
      <c r="X3938" s="142">
        <v>16.12</v>
      </c>
      <c r="Y3938" s="190">
        <v>3931</v>
      </c>
      <c r="Z3938" s="200">
        <v>0.55000000000000004</v>
      </c>
      <c r="AA3938" s="200">
        <v>0.13</v>
      </c>
      <c r="AB3938" s="200">
        <v>0.3</v>
      </c>
      <c r="AC3938" s="200">
        <v>0.85</v>
      </c>
      <c r="AL3938"/>
      <c r="AM3938"/>
      <c r="AN3938"/>
      <c r="AO3938"/>
      <c r="AP3938"/>
      <c r="AQ3938"/>
      <c r="AR3938"/>
      <c r="AS3938"/>
      <c r="AT3938"/>
      <c r="AU3938"/>
    </row>
    <row r="3939" spans="17:47" x14ac:dyDescent="0.2">
      <c r="Q3939" s="142">
        <f>TRUNC('TARIFA ENTREGA A DIRECCION USD'!D3940-'TARIFA ENTREGA A DIRECCION USD'!D3939,2)</f>
        <v>0.55000000000000004</v>
      </c>
      <c r="R3939" s="190">
        <v>3932</v>
      </c>
      <c r="S3939" s="200">
        <f>TRUNC((('TARIFA ENTREGA A DIRECCION USD'!C3939-'TARIFA ENTREGA A DIRECCION USD'!D3939)/'TARIFA ENTREGA A DIRECCION USD'!D3939)+1,3)</f>
        <v>0.72499999999999998</v>
      </c>
      <c r="T3939" s="200">
        <f>TRUNC(('TARIFA ENTREGA A DIRECCION USD'!E3939-'TARIFA ENTREGA A DIRECCION USD'!D3939)/'TARIFA ENTREGA A DIRECCION USD'!D3939,3)</f>
        <v>0.26200000000000001</v>
      </c>
      <c r="U3939" s="200">
        <f>TRUNC(('TARIFA ENTREGA A DIRECCION USD'!F3939-'TARIFA ENTREGA A DIRECCION USD'!D3939)/'TARIFA ENTREGA A DIRECCION USD'!D3939,3)</f>
        <v>0.439</v>
      </c>
      <c r="V3939" s="200">
        <f>TRUNC(('TARIFA ENTREGA A DIRECCION USD'!G3939-'TARIFA ENTREGA A DIRECCION USD'!D3939)/'TARIFA ENTREGA A DIRECCION USD'!D3939,3)</f>
        <v>0.97399999999999998</v>
      </c>
      <c r="X3939" s="142">
        <v>16.12</v>
      </c>
      <c r="Y3939" s="190">
        <v>3932</v>
      </c>
      <c r="Z3939" s="200">
        <v>0.55000000000000004</v>
      </c>
      <c r="AA3939" s="200">
        <v>0.13</v>
      </c>
      <c r="AB3939" s="200">
        <v>0.3</v>
      </c>
      <c r="AC3939" s="200">
        <v>0.85</v>
      </c>
      <c r="AL3939"/>
      <c r="AM3939"/>
      <c r="AN3939"/>
      <c r="AO3939"/>
      <c r="AP3939"/>
      <c r="AQ3939"/>
      <c r="AR3939"/>
      <c r="AS3939"/>
      <c r="AT3939"/>
      <c r="AU3939"/>
    </row>
    <row r="3940" spans="17:47" x14ac:dyDescent="0.2">
      <c r="Q3940" s="142">
        <f>TRUNC('TARIFA ENTREGA A DIRECCION USD'!D3941-'TARIFA ENTREGA A DIRECCION USD'!D3940,2)</f>
        <v>0.55000000000000004</v>
      </c>
      <c r="R3940" s="190">
        <v>3933</v>
      </c>
      <c r="S3940" s="200">
        <f>TRUNC((('TARIFA ENTREGA A DIRECCION USD'!C3940-'TARIFA ENTREGA A DIRECCION USD'!D3940)/'TARIFA ENTREGA A DIRECCION USD'!D3940)+1,3)</f>
        <v>0.72499999999999998</v>
      </c>
      <c r="T3940" s="200">
        <f>TRUNC(('TARIFA ENTREGA A DIRECCION USD'!E3940-'TARIFA ENTREGA A DIRECCION USD'!D3940)/'TARIFA ENTREGA A DIRECCION USD'!D3940,3)</f>
        <v>0.26200000000000001</v>
      </c>
      <c r="U3940" s="200">
        <f>TRUNC(('TARIFA ENTREGA A DIRECCION USD'!F3940-'TARIFA ENTREGA A DIRECCION USD'!D3940)/'TARIFA ENTREGA A DIRECCION USD'!D3940,3)</f>
        <v>0.439</v>
      </c>
      <c r="V3940" s="200">
        <f>TRUNC(('TARIFA ENTREGA A DIRECCION USD'!G3940-'TARIFA ENTREGA A DIRECCION USD'!D3940)/'TARIFA ENTREGA A DIRECCION USD'!D3940,3)</f>
        <v>0.97399999999999998</v>
      </c>
      <c r="X3940" s="142">
        <v>16.12</v>
      </c>
      <c r="Y3940" s="190">
        <v>3933</v>
      </c>
      <c r="Z3940" s="200">
        <v>0.55000000000000004</v>
      </c>
      <c r="AA3940" s="200">
        <v>0.13</v>
      </c>
      <c r="AB3940" s="200">
        <v>0.3</v>
      </c>
      <c r="AC3940" s="200">
        <v>0.85</v>
      </c>
      <c r="AL3940"/>
      <c r="AM3940"/>
      <c r="AN3940"/>
      <c r="AO3940"/>
      <c r="AP3940"/>
      <c r="AQ3940"/>
      <c r="AR3940"/>
      <c r="AS3940"/>
      <c r="AT3940"/>
      <c r="AU3940"/>
    </row>
    <row r="3941" spans="17:47" x14ac:dyDescent="0.2">
      <c r="Q3941" s="142">
        <f>TRUNC('TARIFA ENTREGA A DIRECCION USD'!D3942-'TARIFA ENTREGA A DIRECCION USD'!D3941,2)</f>
        <v>0.55000000000000004</v>
      </c>
      <c r="R3941" s="190">
        <v>3934</v>
      </c>
      <c r="S3941" s="200">
        <f>TRUNC((('TARIFA ENTREGA A DIRECCION USD'!C3941-'TARIFA ENTREGA A DIRECCION USD'!D3941)/'TARIFA ENTREGA A DIRECCION USD'!D3941)+1,3)</f>
        <v>0.72499999999999998</v>
      </c>
      <c r="T3941" s="200">
        <f>TRUNC(('TARIFA ENTREGA A DIRECCION USD'!E3941-'TARIFA ENTREGA A DIRECCION USD'!D3941)/'TARIFA ENTREGA A DIRECCION USD'!D3941,3)</f>
        <v>0.26200000000000001</v>
      </c>
      <c r="U3941" s="200">
        <f>TRUNC(('TARIFA ENTREGA A DIRECCION USD'!F3941-'TARIFA ENTREGA A DIRECCION USD'!D3941)/'TARIFA ENTREGA A DIRECCION USD'!D3941,3)</f>
        <v>0.439</v>
      </c>
      <c r="V3941" s="200">
        <f>TRUNC(('TARIFA ENTREGA A DIRECCION USD'!G3941-'TARIFA ENTREGA A DIRECCION USD'!D3941)/'TARIFA ENTREGA A DIRECCION USD'!D3941,3)</f>
        <v>0.97399999999999998</v>
      </c>
      <c r="X3941" s="142">
        <v>16.12</v>
      </c>
      <c r="Y3941" s="190">
        <v>3934</v>
      </c>
      <c r="Z3941" s="200">
        <v>0.55000000000000004</v>
      </c>
      <c r="AA3941" s="200">
        <v>0.13</v>
      </c>
      <c r="AB3941" s="200">
        <v>0.3</v>
      </c>
      <c r="AC3941" s="200">
        <v>0.85</v>
      </c>
      <c r="AL3941"/>
      <c r="AM3941"/>
      <c r="AN3941"/>
      <c r="AO3941"/>
      <c r="AP3941"/>
      <c r="AQ3941"/>
      <c r="AR3941"/>
      <c r="AS3941"/>
      <c r="AT3941"/>
      <c r="AU3941"/>
    </row>
    <row r="3942" spans="17:47" x14ac:dyDescent="0.2">
      <c r="Q3942" s="142">
        <f>TRUNC('TARIFA ENTREGA A DIRECCION USD'!D3943-'TARIFA ENTREGA A DIRECCION USD'!D3942,2)</f>
        <v>0.55000000000000004</v>
      </c>
      <c r="R3942" s="190">
        <v>3935</v>
      </c>
      <c r="S3942" s="200">
        <f>TRUNC((('TARIFA ENTREGA A DIRECCION USD'!C3942-'TARIFA ENTREGA A DIRECCION USD'!D3942)/'TARIFA ENTREGA A DIRECCION USD'!D3942)+1,3)</f>
        <v>0.72499999999999998</v>
      </c>
      <c r="T3942" s="200">
        <f>TRUNC(('TARIFA ENTREGA A DIRECCION USD'!E3942-'TARIFA ENTREGA A DIRECCION USD'!D3942)/'TARIFA ENTREGA A DIRECCION USD'!D3942,3)</f>
        <v>0.26200000000000001</v>
      </c>
      <c r="U3942" s="200">
        <f>TRUNC(('TARIFA ENTREGA A DIRECCION USD'!F3942-'TARIFA ENTREGA A DIRECCION USD'!D3942)/'TARIFA ENTREGA A DIRECCION USD'!D3942,3)</f>
        <v>0.439</v>
      </c>
      <c r="V3942" s="200">
        <f>TRUNC(('TARIFA ENTREGA A DIRECCION USD'!G3942-'TARIFA ENTREGA A DIRECCION USD'!D3942)/'TARIFA ENTREGA A DIRECCION USD'!D3942,3)</f>
        <v>0.97399999999999998</v>
      </c>
      <c r="X3942" s="142">
        <v>16.12</v>
      </c>
      <c r="Y3942" s="190">
        <v>3935</v>
      </c>
      <c r="Z3942" s="200">
        <v>0.55000000000000004</v>
      </c>
      <c r="AA3942" s="200">
        <v>0.13</v>
      </c>
      <c r="AB3942" s="200">
        <v>0.3</v>
      </c>
      <c r="AC3942" s="200">
        <v>0.85</v>
      </c>
      <c r="AL3942"/>
      <c r="AM3942"/>
      <c r="AN3942"/>
      <c r="AO3942"/>
      <c r="AP3942"/>
      <c r="AQ3942"/>
      <c r="AR3942"/>
      <c r="AS3942"/>
      <c r="AT3942"/>
      <c r="AU3942"/>
    </row>
    <row r="3943" spans="17:47" x14ac:dyDescent="0.2">
      <c r="Q3943" s="142">
        <f>TRUNC('TARIFA ENTREGA A DIRECCION USD'!D3944-'TARIFA ENTREGA A DIRECCION USD'!D3943,2)</f>
        <v>0.55000000000000004</v>
      </c>
      <c r="R3943" s="190">
        <v>3936</v>
      </c>
      <c r="S3943" s="200">
        <f>TRUNC((('TARIFA ENTREGA A DIRECCION USD'!C3943-'TARIFA ENTREGA A DIRECCION USD'!D3943)/'TARIFA ENTREGA A DIRECCION USD'!D3943)+1,3)</f>
        <v>0.72499999999999998</v>
      </c>
      <c r="T3943" s="200">
        <f>TRUNC(('TARIFA ENTREGA A DIRECCION USD'!E3943-'TARIFA ENTREGA A DIRECCION USD'!D3943)/'TARIFA ENTREGA A DIRECCION USD'!D3943,3)</f>
        <v>0.26200000000000001</v>
      </c>
      <c r="U3943" s="200">
        <f>TRUNC(('TARIFA ENTREGA A DIRECCION USD'!F3943-'TARIFA ENTREGA A DIRECCION USD'!D3943)/'TARIFA ENTREGA A DIRECCION USD'!D3943,3)</f>
        <v>0.439</v>
      </c>
      <c r="V3943" s="200">
        <f>TRUNC(('TARIFA ENTREGA A DIRECCION USD'!G3943-'TARIFA ENTREGA A DIRECCION USD'!D3943)/'TARIFA ENTREGA A DIRECCION USD'!D3943,3)</f>
        <v>0.97399999999999998</v>
      </c>
      <c r="X3943" s="142">
        <v>16.12</v>
      </c>
      <c r="Y3943" s="190">
        <v>3936</v>
      </c>
      <c r="Z3943" s="200">
        <v>0.55000000000000004</v>
      </c>
      <c r="AA3943" s="200">
        <v>0.13</v>
      </c>
      <c r="AB3943" s="200">
        <v>0.3</v>
      </c>
      <c r="AC3943" s="200">
        <v>0.85</v>
      </c>
      <c r="AL3943"/>
      <c r="AM3943"/>
      <c r="AN3943"/>
      <c r="AO3943"/>
      <c r="AP3943"/>
      <c r="AQ3943"/>
      <c r="AR3943"/>
      <c r="AS3943"/>
      <c r="AT3943"/>
      <c r="AU3943"/>
    </row>
    <row r="3944" spans="17:47" x14ac:dyDescent="0.2">
      <c r="Q3944" s="142">
        <f>TRUNC('TARIFA ENTREGA A DIRECCION USD'!D3945-'TARIFA ENTREGA A DIRECCION USD'!D3944,2)</f>
        <v>0.55000000000000004</v>
      </c>
      <c r="R3944" s="190">
        <v>3937</v>
      </c>
      <c r="S3944" s="200">
        <f>TRUNC((('TARIFA ENTREGA A DIRECCION USD'!C3944-'TARIFA ENTREGA A DIRECCION USD'!D3944)/'TARIFA ENTREGA A DIRECCION USD'!D3944)+1,3)</f>
        <v>0.72499999999999998</v>
      </c>
      <c r="T3944" s="200">
        <f>TRUNC(('TARIFA ENTREGA A DIRECCION USD'!E3944-'TARIFA ENTREGA A DIRECCION USD'!D3944)/'TARIFA ENTREGA A DIRECCION USD'!D3944,3)</f>
        <v>0.26200000000000001</v>
      </c>
      <c r="U3944" s="200">
        <f>TRUNC(('TARIFA ENTREGA A DIRECCION USD'!F3944-'TARIFA ENTREGA A DIRECCION USD'!D3944)/'TARIFA ENTREGA A DIRECCION USD'!D3944,3)</f>
        <v>0.439</v>
      </c>
      <c r="V3944" s="200">
        <f>TRUNC(('TARIFA ENTREGA A DIRECCION USD'!G3944-'TARIFA ENTREGA A DIRECCION USD'!D3944)/'TARIFA ENTREGA A DIRECCION USD'!D3944,3)</f>
        <v>0.97399999999999998</v>
      </c>
      <c r="X3944" s="142">
        <v>16.12</v>
      </c>
      <c r="Y3944" s="190">
        <v>3937</v>
      </c>
      <c r="Z3944" s="200">
        <v>0.55000000000000004</v>
      </c>
      <c r="AA3944" s="200">
        <v>0.13</v>
      </c>
      <c r="AB3944" s="200">
        <v>0.3</v>
      </c>
      <c r="AC3944" s="200">
        <v>0.85</v>
      </c>
      <c r="AL3944"/>
      <c r="AM3944"/>
      <c r="AN3944"/>
      <c r="AO3944"/>
      <c r="AP3944"/>
      <c r="AQ3944"/>
      <c r="AR3944"/>
      <c r="AS3944"/>
      <c r="AT3944"/>
      <c r="AU3944"/>
    </row>
    <row r="3945" spans="17:47" x14ac:dyDescent="0.2">
      <c r="Q3945" s="142">
        <f>TRUNC('TARIFA ENTREGA A DIRECCION USD'!D3946-'TARIFA ENTREGA A DIRECCION USD'!D3945,2)</f>
        <v>0.55000000000000004</v>
      </c>
      <c r="R3945" s="190">
        <v>3938</v>
      </c>
      <c r="S3945" s="200">
        <f>TRUNC((('TARIFA ENTREGA A DIRECCION USD'!C3945-'TARIFA ENTREGA A DIRECCION USD'!D3945)/'TARIFA ENTREGA A DIRECCION USD'!D3945)+1,3)</f>
        <v>0.72499999999999998</v>
      </c>
      <c r="T3945" s="200">
        <f>TRUNC(('TARIFA ENTREGA A DIRECCION USD'!E3945-'TARIFA ENTREGA A DIRECCION USD'!D3945)/'TARIFA ENTREGA A DIRECCION USD'!D3945,3)</f>
        <v>0.26200000000000001</v>
      </c>
      <c r="U3945" s="200">
        <f>TRUNC(('TARIFA ENTREGA A DIRECCION USD'!F3945-'TARIFA ENTREGA A DIRECCION USD'!D3945)/'TARIFA ENTREGA A DIRECCION USD'!D3945,3)</f>
        <v>0.439</v>
      </c>
      <c r="V3945" s="200">
        <f>TRUNC(('TARIFA ENTREGA A DIRECCION USD'!G3945-'TARIFA ENTREGA A DIRECCION USD'!D3945)/'TARIFA ENTREGA A DIRECCION USD'!D3945,3)</f>
        <v>0.97399999999999998</v>
      </c>
      <c r="X3945" s="142">
        <v>16.12</v>
      </c>
      <c r="Y3945" s="190">
        <v>3938</v>
      </c>
      <c r="Z3945" s="200">
        <v>0.55000000000000004</v>
      </c>
      <c r="AA3945" s="200">
        <v>0.13</v>
      </c>
      <c r="AB3945" s="200">
        <v>0.3</v>
      </c>
      <c r="AC3945" s="200">
        <v>0.85</v>
      </c>
      <c r="AL3945"/>
      <c r="AM3945"/>
      <c r="AN3945"/>
      <c r="AO3945"/>
      <c r="AP3945"/>
      <c r="AQ3945"/>
      <c r="AR3945"/>
      <c r="AS3945"/>
      <c r="AT3945"/>
      <c r="AU3945"/>
    </row>
    <row r="3946" spans="17:47" x14ac:dyDescent="0.2">
      <c r="Q3946" s="142">
        <f>TRUNC('TARIFA ENTREGA A DIRECCION USD'!D3947-'TARIFA ENTREGA A DIRECCION USD'!D3946,2)</f>
        <v>0.55000000000000004</v>
      </c>
      <c r="R3946" s="190">
        <v>3939</v>
      </c>
      <c r="S3946" s="200">
        <f>TRUNC((('TARIFA ENTREGA A DIRECCION USD'!C3946-'TARIFA ENTREGA A DIRECCION USD'!D3946)/'TARIFA ENTREGA A DIRECCION USD'!D3946)+1,3)</f>
        <v>0.72499999999999998</v>
      </c>
      <c r="T3946" s="200">
        <f>TRUNC(('TARIFA ENTREGA A DIRECCION USD'!E3946-'TARIFA ENTREGA A DIRECCION USD'!D3946)/'TARIFA ENTREGA A DIRECCION USD'!D3946,3)</f>
        <v>0.26200000000000001</v>
      </c>
      <c r="U3946" s="200">
        <f>TRUNC(('TARIFA ENTREGA A DIRECCION USD'!F3946-'TARIFA ENTREGA A DIRECCION USD'!D3946)/'TARIFA ENTREGA A DIRECCION USD'!D3946,3)</f>
        <v>0.439</v>
      </c>
      <c r="V3946" s="200">
        <f>TRUNC(('TARIFA ENTREGA A DIRECCION USD'!G3946-'TARIFA ENTREGA A DIRECCION USD'!D3946)/'TARIFA ENTREGA A DIRECCION USD'!D3946,3)</f>
        <v>0.97399999999999998</v>
      </c>
      <c r="X3946" s="142">
        <v>16.12</v>
      </c>
      <c r="Y3946" s="190">
        <v>3939</v>
      </c>
      <c r="Z3946" s="200">
        <v>0.55000000000000004</v>
      </c>
      <c r="AA3946" s="200">
        <v>0.13</v>
      </c>
      <c r="AB3946" s="200">
        <v>0.3</v>
      </c>
      <c r="AC3946" s="200">
        <v>0.85</v>
      </c>
      <c r="AL3946"/>
      <c r="AM3946"/>
      <c r="AN3946"/>
      <c r="AO3946"/>
      <c r="AP3946"/>
      <c r="AQ3946"/>
      <c r="AR3946"/>
      <c r="AS3946"/>
      <c r="AT3946"/>
      <c r="AU3946"/>
    </row>
    <row r="3947" spans="17:47" x14ac:dyDescent="0.2">
      <c r="Q3947" s="142">
        <f>TRUNC('TARIFA ENTREGA A DIRECCION USD'!D3948-'TARIFA ENTREGA A DIRECCION USD'!D3947,2)</f>
        <v>0.55000000000000004</v>
      </c>
      <c r="R3947" s="190">
        <v>3940</v>
      </c>
      <c r="S3947" s="200">
        <f>TRUNC((('TARIFA ENTREGA A DIRECCION USD'!C3947-'TARIFA ENTREGA A DIRECCION USD'!D3947)/'TARIFA ENTREGA A DIRECCION USD'!D3947)+1,3)</f>
        <v>0.72499999999999998</v>
      </c>
      <c r="T3947" s="200">
        <f>TRUNC(('TARIFA ENTREGA A DIRECCION USD'!E3947-'TARIFA ENTREGA A DIRECCION USD'!D3947)/'TARIFA ENTREGA A DIRECCION USD'!D3947,3)</f>
        <v>0.26200000000000001</v>
      </c>
      <c r="U3947" s="200">
        <f>TRUNC(('TARIFA ENTREGA A DIRECCION USD'!F3947-'TARIFA ENTREGA A DIRECCION USD'!D3947)/'TARIFA ENTREGA A DIRECCION USD'!D3947,3)</f>
        <v>0.439</v>
      </c>
      <c r="V3947" s="200">
        <f>TRUNC(('TARIFA ENTREGA A DIRECCION USD'!G3947-'TARIFA ENTREGA A DIRECCION USD'!D3947)/'TARIFA ENTREGA A DIRECCION USD'!D3947,3)</f>
        <v>0.97399999999999998</v>
      </c>
      <c r="X3947" s="142">
        <v>16.12</v>
      </c>
      <c r="Y3947" s="190">
        <v>3940</v>
      </c>
      <c r="Z3947" s="200">
        <v>0.55000000000000004</v>
      </c>
      <c r="AA3947" s="200">
        <v>0.13</v>
      </c>
      <c r="AB3947" s="200">
        <v>0.3</v>
      </c>
      <c r="AC3947" s="200">
        <v>0.85</v>
      </c>
      <c r="AL3947"/>
      <c r="AM3947"/>
      <c r="AN3947"/>
      <c r="AO3947"/>
      <c r="AP3947"/>
      <c r="AQ3947"/>
      <c r="AR3947"/>
      <c r="AS3947"/>
      <c r="AT3947"/>
      <c r="AU3947"/>
    </row>
    <row r="3948" spans="17:47" x14ac:dyDescent="0.2">
      <c r="Q3948" s="142">
        <f>TRUNC('TARIFA ENTREGA A DIRECCION USD'!D3949-'TARIFA ENTREGA A DIRECCION USD'!D3948,2)</f>
        <v>0.55000000000000004</v>
      </c>
      <c r="R3948" s="190">
        <v>3941</v>
      </c>
      <c r="S3948" s="200">
        <f>TRUNC((('TARIFA ENTREGA A DIRECCION USD'!C3948-'TARIFA ENTREGA A DIRECCION USD'!D3948)/'TARIFA ENTREGA A DIRECCION USD'!D3948)+1,3)</f>
        <v>0.72499999999999998</v>
      </c>
      <c r="T3948" s="200">
        <f>TRUNC(('TARIFA ENTREGA A DIRECCION USD'!E3948-'TARIFA ENTREGA A DIRECCION USD'!D3948)/'TARIFA ENTREGA A DIRECCION USD'!D3948,3)</f>
        <v>0.26200000000000001</v>
      </c>
      <c r="U3948" s="200">
        <f>TRUNC(('TARIFA ENTREGA A DIRECCION USD'!F3948-'TARIFA ENTREGA A DIRECCION USD'!D3948)/'TARIFA ENTREGA A DIRECCION USD'!D3948,3)</f>
        <v>0.439</v>
      </c>
      <c r="V3948" s="200">
        <f>TRUNC(('TARIFA ENTREGA A DIRECCION USD'!G3948-'TARIFA ENTREGA A DIRECCION USD'!D3948)/'TARIFA ENTREGA A DIRECCION USD'!D3948,3)</f>
        <v>0.97399999999999998</v>
      </c>
      <c r="X3948" s="142">
        <v>16.12</v>
      </c>
      <c r="Y3948" s="190">
        <v>3941</v>
      </c>
      <c r="Z3948" s="200">
        <v>0.55000000000000004</v>
      </c>
      <c r="AA3948" s="200">
        <v>0.13</v>
      </c>
      <c r="AB3948" s="200">
        <v>0.3</v>
      </c>
      <c r="AC3948" s="200">
        <v>0.85</v>
      </c>
      <c r="AL3948"/>
      <c r="AM3948"/>
      <c r="AN3948"/>
      <c r="AO3948"/>
      <c r="AP3948"/>
      <c r="AQ3948"/>
      <c r="AR3948"/>
      <c r="AS3948"/>
      <c r="AT3948"/>
      <c r="AU3948"/>
    </row>
    <row r="3949" spans="17:47" x14ac:dyDescent="0.2">
      <c r="Q3949" s="142">
        <f>TRUNC('TARIFA ENTREGA A DIRECCION USD'!D3950-'TARIFA ENTREGA A DIRECCION USD'!D3949,2)</f>
        <v>0.55000000000000004</v>
      </c>
      <c r="R3949" s="190">
        <v>3942</v>
      </c>
      <c r="S3949" s="200">
        <f>TRUNC((('TARIFA ENTREGA A DIRECCION USD'!C3949-'TARIFA ENTREGA A DIRECCION USD'!D3949)/'TARIFA ENTREGA A DIRECCION USD'!D3949)+1,3)</f>
        <v>0.72499999999999998</v>
      </c>
      <c r="T3949" s="200">
        <f>TRUNC(('TARIFA ENTREGA A DIRECCION USD'!E3949-'TARIFA ENTREGA A DIRECCION USD'!D3949)/'TARIFA ENTREGA A DIRECCION USD'!D3949,3)</f>
        <v>0.26200000000000001</v>
      </c>
      <c r="U3949" s="200">
        <f>TRUNC(('TARIFA ENTREGA A DIRECCION USD'!F3949-'TARIFA ENTREGA A DIRECCION USD'!D3949)/'TARIFA ENTREGA A DIRECCION USD'!D3949,3)</f>
        <v>0.439</v>
      </c>
      <c r="V3949" s="200">
        <f>TRUNC(('TARIFA ENTREGA A DIRECCION USD'!G3949-'TARIFA ENTREGA A DIRECCION USD'!D3949)/'TARIFA ENTREGA A DIRECCION USD'!D3949,3)</f>
        <v>0.97399999999999998</v>
      </c>
      <c r="X3949" s="142">
        <v>16.12</v>
      </c>
      <c r="Y3949" s="190">
        <v>3942</v>
      </c>
      <c r="Z3949" s="200">
        <v>0.55000000000000004</v>
      </c>
      <c r="AA3949" s="200">
        <v>0.13</v>
      </c>
      <c r="AB3949" s="200">
        <v>0.3</v>
      </c>
      <c r="AC3949" s="200">
        <v>0.85</v>
      </c>
      <c r="AL3949"/>
      <c r="AM3949"/>
      <c r="AN3949"/>
      <c r="AO3949"/>
      <c r="AP3949"/>
      <c r="AQ3949"/>
      <c r="AR3949"/>
      <c r="AS3949"/>
      <c r="AT3949"/>
      <c r="AU3949"/>
    </row>
    <row r="3950" spans="17:47" x14ac:dyDescent="0.2">
      <c r="Q3950" s="142">
        <f>TRUNC('TARIFA ENTREGA A DIRECCION USD'!D3951-'TARIFA ENTREGA A DIRECCION USD'!D3950,2)</f>
        <v>0.55000000000000004</v>
      </c>
      <c r="R3950" s="190">
        <v>3943</v>
      </c>
      <c r="S3950" s="200">
        <f>TRUNC((('TARIFA ENTREGA A DIRECCION USD'!C3950-'TARIFA ENTREGA A DIRECCION USD'!D3950)/'TARIFA ENTREGA A DIRECCION USD'!D3950)+1,3)</f>
        <v>0.72499999999999998</v>
      </c>
      <c r="T3950" s="200">
        <f>TRUNC(('TARIFA ENTREGA A DIRECCION USD'!E3950-'TARIFA ENTREGA A DIRECCION USD'!D3950)/'TARIFA ENTREGA A DIRECCION USD'!D3950,3)</f>
        <v>0.26200000000000001</v>
      </c>
      <c r="U3950" s="200">
        <f>TRUNC(('TARIFA ENTREGA A DIRECCION USD'!F3950-'TARIFA ENTREGA A DIRECCION USD'!D3950)/'TARIFA ENTREGA A DIRECCION USD'!D3950,3)</f>
        <v>0.439</v>
      </c>
      <c r="V3950" s="200">
        <f>TRUNC(('TARIFA ENTREGA A DIRECCION USD'!G3950-'TARIFA ENTREGA A DIRECCION USD'!D3950)/'TARIFA ENTREGA A DIRECCION USD'!D3950,3)</f>
        <v>0.97399999999999998</v>
      </c>
      <c r="X3950" s="142">
        <v>16.12</v>
      </c>
      <c r="Y3950" s="190">
        <v>3943</v>
      </c>
      <c r="Z3950" s="200">
        <v>0.55000000000000004</v>
      </c>
      <c r="AA3950" s="200">
        <v>0.13</v>
      </c>
      <c r="AB3950" s="200">
        <v>0.3</v>
      </c>
      <c r="AC3950" s="200">
        <v>0.85</v>
      </c>
      <c r="AL3950"/>
      <c r="AM3950"/>
      <c r="AN3950"/>
      <c r="AO3950"/>
      <c r="AP3950"/>
      <c r="AQ3950"/>
      <c r="AR3950"/>
      <c r="AS3950"/>
      <c r="AT3950"/>
      <c r="AU3950"/>
    </row>
    <row r="3951" spans="17:47" x14ac:dyDescent="0.2">
      <c r="Q3951" s="142">
        <f>TRUNC('TARIFA ENTREGA A DIRECCION USD'!D3952-'TARIFA ENTREGA A DIRECCION USD'!D3951,2)</f>
        <v>0.55000000000000004</v>
      </c>
      <c r="R3951" s="190">
        <v>3944</v>
      </c>
      <c r="S3951" s="200">
        <f>TRUNC((('TARIFA ENTREGA A DIRECCION USD'!C3951-'TARIFA ENTREGA A DIRECCION USD'!D3951)/'TARIFA ENTREGA A DIRECCION USD'!D3951)+1,3)</f>
        <v>0.72499999999999998</v>
      </c>
      <c r="T3951" s="200">
        <f>TRUNC(('TARIFA ENTREGA A DIRECCION USD'!E3951-'TARIFA ENTREGA A DIRECCION USD'!D3951)/'TARIFA ENTREGA A DIRECCION USD'!D3951,3)</f>
        <v>0.26200000000000001</v>
      </c>
      <c r="U3951" s="200">
        <f>TRUNC(('TARIFA ENTREGA A DIRECCION USD'!F3951-'TARIFA ENTREGA A DIRECCION USD'!D3951)/'TARIFA ENTREGA A DIRECCION USD'!D3951,3)</f>
        <v>0.439</v>
      </c>
      <c r="V3951" s="200">
        <f>TRUNC(('TARIFA ENTREGA A DIRECCION USD'!G3951-'TARIFA ENTREGA A DIRECCION USD'!D3951)/'TARIFA ENTREGA A DIRECCION USD'!D3951,3)</f>
        <v>0.97399999999999998</v>
      </c>
      <c r="X3951" s="142">
        <v>16.12</v>
      </c>
      <c r="Y3951" s="190">
        <v>3944</v>
      </c>
      <c r="Z3951" s="200">
        <v>0.55000000000000004</v>
      </c>
      <c r="AA3951" s="200">
        <v>0.13</v>
      </c>
      <c r="AB3951" s="200">
        <v>0.3</v>
      </c>
      <c r="AC3951" s="200">
        <v>0.85</v>
      </c>
      <c r="AL3951"/>
      <c r="AM3951"/>
      <c r="AN3951"/>
      <c r="AO3951"/>
      <c r="AP3951"/>
      <c r="AQ3951"/>
      <c r="AR3951"/>
      <c r="AS3951"/>
      <c r="AT3951"/>
      <c r="AU3951"/>
    </row>
    <row r="3952" spans="17:47" x14ac:dyDescent="0.2">
      <c r="Q3952" s="142">
        <f>TRUNC('TARIFA ENTREGA A DIRECCION USD'!D3953-'TARIFA ENTREGA A DIRECCION USD'!D3952,2)</f>
        <v>0.55000000000000004</v>
      </c>
      <c r="R3952" s="190">
        <v>3945</v>
      </c>
      <c r="S3952" s="200">
        <f>TRUNC((('TARIFA ENTREGA A DIRECCION USD'!C3952-'TARIFA ENTREGA A DIRECCION USD'!D3952)/'TARIFA ENTREGA A DIRECCION USD'!D3952)+1,3)</f>
        <v>0.72499999999999998</v>
      </c>
      <c r="T3952" s="200">
        <f>TRUNC(('TARIFA ENTREGA A DIRECCION USD'!E3952-'TARIFA ENTREGA A DIRECCION USD'!D3952)/'TARIFA ENTREGA A DIRECCION USD'!D3952,3)</f>
        <v>0.26200000000000001</v>
      </c>
      <c r="U3952" s="200">
        <f>TRUNC(('TARIFA ENTREGA A DIRECCION USD'!F3952-'TARIFA ENTREGA A DIRECCION USD'!D3952)/'TARIFA ENTREGA A DIRECCION USD'!D3952,3)</f>
        <v>0.439</v>
      </c>
      <c r="V3952" s="200">
        <f>TRUNC(('TARIFA ENTREGA A DIRECCION USD'!G3952-'TARIFA ENTREGA A DIRECCION USD'!D3952)/'TARIFA ENTREGA A DIRECCION USD'!D3952,3)</f>
        <v>0.97399999999999998</v>
      </c>
      <c r="X3952" s="142">
        <v>16.12</v>
      </c>
      <c r="Y3952" s="190">
        <v>3945</v>
      </c>
      <c r="Z3952" s="200">
        <v>0.55000000000000004</v>
      </c>
      <c r="AA3952" s="200">
        <v>0.13</v>
      </c>
      <c r="AB3952" s="200">
        <v>0.3</v>
      </c>
      <c r="AC3952" s="200">
        <v>0.85</v>
      </c>
      <c r="AL3952"/>
      <c r="AM3952"/>
      <c r="AN3952"/>
      <c r="AO3952"/>
      <c r="AP3952"/>
      <c r="AQ3952"/>
      <c r="AR3952"/>
      <c r="AS3952"/>
      <c r="AT3952"/>
      <c r="AU3952"/>
    </row>
    <row r="3953" spans="17:47" x14ac:dyDescent="0.2">
      <c r="Q3953" s="142">
        <f>TRUNC('TARIFA ENTREGA A DIRECCION USD'!D3954-'TARIFA ENTREGA A DIRECCION USD'!D3953,2)</f>
        <v>0.55000000000000004</v>
      </c>
      <c r="R3953" s="190">
        <v>3946</v>
      </c>
      <c r="S3953" s="200">
        <f>TRUNC((('TARIFA ENTREGA A DIRECCION USD'!C3953-'TARIFA ENTREGA A DIRECCION USD'!D3953)/'TARIFA ENTREGA A DIRECCION USD'!D3953)+1,3)</f>
        <v>0.72499999999999998</v>
      </c>
      <c r="T3953" s="200">
        <f>TRUNC(('TARIFA ENTREGA A DIRECCION USD'!E3953-'TARIFA ENTREGA A DIRECCION USD'!D3953)/'TARIFA ENTREGA A DIRECCION USD'!D3953,3)</f>
        <v>0.26200000000000001</v>
      </c>
      <c r="U3953" s="200">
        <f>TRUNC(('TARIFA ENTREGA A DIRECCION USD'!F3953-'TARIFA ENTREGA A DIRECCION USD'!D3953)/'TARIFA ENTREGA A DIRECCION USD'!D3953,3)</f>
        <v>0.439</v>
      </c>
      <c r="V3953" s="200">
        <f>TRUNC(('TARIFA ENTREGA A DIRECCION USD'!G3953-'TARIFA ENTREGA A DIRECCION USD'!D3953)/'TARIFA ENTREGA A DIRECCION USD'!D3953,3)</f>
        <v>0.97399999999999998</v>
      </c>
      <c r="X3953" s="142">
        <v>16.12</v>
      </c>
      <c r="Y3953" s="190">
        <v>3946</v>
      </c>
      <c r="Z3953" s="200">
        <v>0.55000000000000004</v>
      </c>
      <c r="AA3953" s="200">
        <v>0.13</v>
      </c>
      <c r="AB3953" s="200">
        <v>0.3</v>
      </c>
      <c r="AC3953" s="200">
        <v>0.85</v>
      </c>
      <c r="AL3953"/>
      <c r="AM3953"/>
      <c r="AN3953"/>
      <c r="AO3953"/>
      <c r="AP3953"/>
      <c r="AQ3953"/>
      <c r="AR3953"/>
      <c r="AS3953"/>
      <c r="AT3953"/>
      <c r="AU3953"/>
    </row>
    <row r="3954" spans="17:47" x14ac:dyDescent="0.2">
      <c r="Q3954" s="142">
        <f>TRUNC('TARIFA ENTREGA A DIRECCION USD'!D3955-'TARIFA ENTREGA A DIRECCION USD'!D3954,2)</f>
        <v>0.55000000000000004</v>
      </c>
      <c r="R3954" s="190">
        <v>3947</v>
      </c>
      <c r="S3954" s="200">
        <f>TRUNC((('TARIFA ENTREGA A DIRECCION USD'!C3954-'TARIFA ENTREGA A DIRECCION USD'!D3954)/'TARIFA ENTREGA A DIRECCION USD'!D3954)+1,3)</f>
        <v>0.72499999999999998</v>
      </c>
      <c r="T3954" s="200">
        <f>TRUNC(('TARIFA ENTREGA A DIRECCION USD'!E3954-'TARIFA ENTREGA A DIRECCION USD'!D3954)/'TARIFA ENTREGA A DIRECCION USD'!D3954,3)</f>
        <v>0.26200000000000001</v>
      </c>
      <c r="U3954" s="200">
        <f>TRUNC(('TARIFA ENTREGA A DIRECCION USD'!F3954-'TARIFA ENTREGA A DIRECCION USD'!D3954)/'TARIFA ENTREGA A DIRECCION USD'!D3954,3)</f>
        <v>0.439</v>
      </c>
      <c r="V3954" s="200">
        <f>TRUNC(('TARIFA ENTREGA A DIRECCION USD'!G3954-'TARIFA ENTREGA A DIRECCION USD'!D3954)/'TARIFA ENTREGA A DIRECCION USD'!D3954,3)</f>
        <v>0.97399999999999998</v>
      </c>
      <c r="X3954" s="142">
        <v>16.12</v>
      </c>
      <c r="Y3954" s="190">
        <v>3947</v>
      </c>
      <c r="Z3954" s="200">
        <v>0.55000000000000004</v>
      </c>
      <c r="AA3954" s="200">
        <v>0.13</v>
      </c>
      <c r="AB3954" s="200">
        <v>0.3</v>
      </c>
      <c r="AC3954" s="200">
        <v>0.85</v>
      </c>
      <c r="AL3954"/>
      <c r="AM3954"/>
      <c r="AN3954"/>
      <c r="AO3954"/>
      <c r="AP3954"/>
      <c r="AQ3954"/>
      <c r="AR3954"/>
      <c r="AS3954"/>
      <c r="AT3954"/>
      <c r="AU3954"/>
    </row>
    <row r="3955" spans="17:47" x14ac:dyDescent="0.2">
      <c r="Q3955" s="142">
        <f>TRUNC('TARIFA ENTREGA A DIRECCION USD'!D3956-'TARIFA ENTREGA A DIRECCION USD'!D3955,2)</f>
        <v>0.55000000000000004</v>
      </c>
      <c r="R3955" s="190">
        <v>3948</v>
      </c>
      <c r="S3955" s="200">
        <f>TRUNC((('TARIFA ENTREGA A DIRECCION USD'!C3955-'TARIFA ENTREGA A DIRECCION USD'!D3955)/'TARIFA ENTREGA A DIRECCION USD'!D3955)+1,3)</f>
        <v>0.72499999999999998</v>
      </c>
      <c r="T3955" s="200">
        <f>TRUNC(('TARIFA ENTREGA A DIRECCION USD'!E3955-'TARIFA ENTREGA A DIRECCION USD'!D3955)/'TARIFA ENTREGA A DIRECCION USD'!D3955,3)</f>
        <v>0.26200000000000001</v>
      </c>
      <c r="U3955" s="200">
        <f>TRUNC(('TARIFA ENTREGA A DIRECCION USD'!F3955-'TARIFA ENTREGA A DIRECCION USD'!D3955)/'TARIFA ENTREGA A DIRECCION USD'!D3955,3)</f>
        <v>0.439</v>
      </c>
      <c r="V3955" s="200">
        <f>TRUNC(('TARIFA ENTREGA A DIRECCION USD'!G3955-'TARIFA ENTREGA A DIRECCION USD'!D3955)/'TARIFA ENTREGA A DIRECCION USD'!D3955,3)</f>
        <v>0.97399999999999998</v>
      </c>
      <c r="X3955" s="142">
        <v>16.12</v>
      </c>
      <c r="Y3955" s="190">
        <v>3948</v>
      </c>
      <c r="Z3955" s="200">
        <v>0.55000000000000004</v>
      </c>
      <c r="AA3955" s="200">
        <v>0.13</v>
      </c>
      <c r="AB3955" s="200">
        <v>0.3</v>
      </c>
      <c r="AC3955" s="200">
        <v>0.85</v>
      </c>
      <c r="AL3955"/>
      <c r="AM3955"/>
      <c r="AN3955"/>
      <c r="AO3955"/>
      <c r="AP3955"/>
      <c r="AQ3955"/>
      <c r="AR3955"/>
      <c r="AS3955"/>
      <c r="AT3955"/>
      <c r="AU3955"/>
    </row>
    <row r="3956" spans="17:47" x14ac:dyDescent="0.2">
      <c r="Q3956" s="142">
        <f>TRUNC('TARIFA ENTREGA A DIRECCION USD'!D3957-'TARIFA ENTREGA A DIRECCION USD'!D3956,2)</f>
        <v>0.55000000000000004</v>
      </c>
      <c r="R3956" s="190">
        <v>3949</v>
      </c>
      <c r="S3956" s="200">
        <f>TRUNC((('TARIFA ENTREGA A DIRECCION USD'!C3956-'TARIFA ENTREGA A DIRECCION USD'!D3956)/'TARIFA ENTREGA A DIRECCION USD'!D3956)+1,3)</f>
        <v>0.72499999999999998</v>
      </c>
      <c r="T3956" s="200">
        <f>TRUNC(('TARIFA ENTREGA A DIRECCION USD'!E3956-'TARIFA ENTREGA A DIRECCION USD'!D3956)/'TARIFA ENTREGA A DIRECCION USD'!D3956,3)</f>
        <v>0.26200000000000001</v>
      </c>
      <c r="U3956" s="200">
        <f>TRUNC(('TARIFA ENTREGA A DIRECCION USD'!F3956-'TARIFA ENTREGA A DIRECCION USD'!D3956)/'TARIFA ENTREGA A DIRECCION USD'!D3956,3)</f>
        <v>0.439</v>
      </c>
      <c r="V3956" s="200">
        <f>TRUNC(('TARIFA ENTREGA A DIRECCION USD'!G3956-'TARIFA ENTREGA A DIRECCION USD'!D3956)/'TARIFA ENTREGA A DIRECCION USD'!D3956,3)</f>
        <v>0.97399999999999998</v>
      </c>
      <c r="X3956" s="142">
        <v>16.12</v>
      </c>
      <c r="Y3956" s="190">
        <v>3949</v>
      </c>
      <c r="Z3956" s="200">
        <v>0.55000000000000004</v>
      </c>
      <c r="AA3956" s="200">
        <v>0.13</v>
      </c>
      <c r="AB3956" s="200">
        <v>0.3</v>
      </c>
      <c r="AC3956" s="200">
        <v>0.85</v>
      </c>
      <c r="AL3956"/>
      <c r="AM3956"/>
      <c r="AN3956"/>
      <c r="AO3956"/>
      <c r="AP3956"/>
      <c r="AQ3956"/>
      <c r="AR3956"/>
      <c r="AS3956"/>
      <c r="AT3956"/>
      <c r="AU3956"/>
    </row>
    <row r="3957" spans="17:47" x14ac:dyDescent="0.2">
      <c r="Q3957" s="142">
        <f>TRUNC('TARIFA ENTREGA A DIRECCION USD'!D3958-'TARIFA ENTREGA A DIRECCION USD'!D3957,2)</f>
        <v>0.55000000000000004</v>
      </c>
      <c r="R3957" s="190">
        <v>3950</v>
      </c>
      <c r="S3957" s="200">
        <f>TRUNC((('TARIFA ENTREGA A DIRECCION USD'!C3957-'TARIFA ENTREGA A DIRECCION USD'!D3957)/'TARIFA ENTREGA A DIRECCION USD'!D3957)+1,3)</f>
        <v>0.72499999999999998</v>
      </c>
      <c r="T3957" s="200">
        <f>TRUNC(('TARIFA ENTREGA A DIRECCION USD'!E3957-'TARIFA ENTREGA A DIRECCION USD'!D3957)/'TARIFA ENTREGA A DIRECCION USD'!D3957,3)</f>
        <v>0.26200000000000001</v>
      </c>
      <c r="U3957" s="200">
        <f>TRUNC(('TARIFA ENTREGA A DIRECCION USD'!F3957-'TARIFA ENTREGA A DIRECCION USD'!D3957)/'TARIFA ENTREGA A DIRECCION USD'!D3957,3)</f>
        <v>0.439</v>
      </c>
      <c r="V3957" s="200">
        <f>TRUNC(('TARIFA ENTREGA A DIRECCION USD'!G3957-'TARIFA ENTREGA A DIRECCION USD'!D3957)/'TARIFA ENTREGA A DIRECCION USD'!D3957,3)</f>
        <v>0.97399999999999998</v>
      </c>
      <c r="X3957" s="142">
        <v>16.12</v>
      </c>
      <c r="Y3957" s="190">
        <v>3950</v>
      </c>
      <c r="Z3957" s="200">
        <v>0.55000000000000004</v>
      </c>
      <c r="AA3957" s="200">
        <v>0.13</v>
      </c>
      <c r="AB3957" s="200">
        <v>0.3</v>
      </c>
      <c r="AC3957" s="200">
        <v>0.85</v>
      </c>
      <c r="AL3957"/>
      <c r="AM3957"/>
      <c r="AN3957"/>
      <c r="AO3957"/>
      <c r="AP3957"/>
      <c r="AQ3957"/>
      <c r="AR3957"/>
      <c r="AS3957"/>
      <c r="AT3957"/>
      <c r="AU3957"/>
    </row>
    <row r="3958" spans="17:47" x14ac:dyDescent="0.2">
      <c r="Q3958" s="142">
        <f>TRUNC('TARIFA ENTREGA A DIRECCION USD'!D3959-'TARIFA ENTREGA A DIRECCION USD'!D3958,2)</f>
        <v>0.55000000000000004</v>
      </c>
      <c r="R3958" s="190">
        <v>3951</v>
      </c>
      <c r="S3958" s="200">
        <f>TRUNC((('TARIFA ENTREGA A DIRECCION USD'!C3958-'TARIFA ENTREGA A DIRECCION USD'!D3958)/'TARIFA ENTREGA A DIRECCION USD'!D3958)+1,3)</f>
        <v>0.72499999999999998</v>
      </c>
      <c r="T3958" s="200">
        <f>TRUNC(('TARIFA ENTREGA A DIRECCION USD'!E3958-'TARIFA ENTREGA A DIRECCION USD'!D3958)/'TARIFA ENTREGA A DIRECCION USD'!D3958,3)</f>
        <v>0.26200000000000001</v>
      </c>
      <c r="U3958" s="200">
        <f>TRUNC(('TARIFA ENTREGA A DIRECCION USD'!F3958-'TARIFA ENTREGA A DIRECCION USD'!D3958)/'TARIFA ENTREGA A DIRECCION USD'!D3958,3)</f>
        <v>0.439</v>
      </c>
      <c r="V3958" s="200">
        <f>TRUNC(('TARIFA ENTREGA A DIRECCION USD'!G3958-'TARIFA ENTREGA A DIRECCION USD'!D3958)/'TARIFA ENTREGA A DIRECCION USD'!D3958,3)</f>
        <v>0.97399999999999998</v>
      </c>
      <c r="X3958" s="142">
        <v>16.12</v>
      </c>
      <c r="Y3958" s="190">
        <v>3951</v>
      </c>
      <c r="Z3958" s="200">
        <v>0.55000000000000004</v>
      </c>
      <c r="AA3958" s="200">
        <v>0.13</v>
      </c>
      <c r="AB3958" s="200">
        <v>0.3</v>
      </c>
      <c r="AC3958" s="200">
        <v>0.85</v>
      </c>
      <c r="AL3958"/>
      <c r="AM3958"/>
      <c r="AN3958"/>
      <c r="AO3958"/>
      <c r="AP3958"/>
      <c r="AQ3958"/>
      <c r="AR3958"/>
      <c r="AS3958"/>
      <c r="AT3958"/>
      <c r="AU3958"/>
    </row>
    <row r="3959" spans="17:47" x14ac:dyDescent="0.2">
      <c r="Q3959" s="142">
        <f>TRUNC('TARIFA ENTREGA A DIRECCION USD'!D3960-'TARIFA ENTREGA A DIRECCION USD'!D3959,2)</f>
        <v>0.55000000000000004</v>
      </c>
      <c r="R3959" s="190">
        <v>3952</v>
      </c>
      <c r="S3959" s="200">
        <f>TRUNC((('TARIFA ENTREGA A DIRECCION USD'!C3959-'TARIFA ENTREGA A DIRECCION USD'!D3959)/'TARIFA ENTREGA A DIRECCION USD'!D3959)+1,3)</f>
        <v>0.72499999999999998</v>
      </c>
      <c r="T3959" s="200">
        <f>TRUNC(('TARIFA ENTREGA A DIRECCION USD'!E3959-'TARIFA ENTREGA A DIRECCION USD'!D3959)/'TARIFA ENTREGA A DIRECCION USD'!D3959,3)</f>
        <v>0.26200000000000001</v>
      </c>
      <c r="U3959" s="200">
        <f>TRUNC(('TARIFA ENTREGA A DIRECCION USD'!F3959-'TARIFA ENTREGA A DIRECCION USD'!D3959)/'TARIFA ENTREGA A DIRECCION USD'!D3959,3)</f>
        <v>0.439</v>
      </c>
      <c r="V3959" s="200">
        <f>TRUNC(('TARIFA ENTREGA A DIRECCION USD'!G3959-'TARIFA ENTREGA A DIRECCION USD'!D3959)/'TARIFA ENTREGA A DIRECCION USD'!D3959,3)</f>
        <v>0.97399999999999998</v>
      </c>
      <c r="X3959" s="142">
        <v>16.12</v>
      </c>
      <c r="Y3959" s="190">
        <v>3952</v>
      </c>
      <c r="Z3959" s="200">
        <v>0.55000000000000004</v>
      </c>
      <c r="AA3959" s="200">
        <v>0.13</v>
      </c>
      <c r="AB3959" s="200">
        <v>0.3</v>
      </c>
      <c r="AC3959" s="200">
        <v>0.85</v>
      </c>
      <c r="AL3959"/>
      <c r="AM3959"/>
      <c r="AN3959"/>
      <c r="AO3959"/>
      <c r="AP3959"/>
      <c r="AQ3959"/>
      <c r="AR3959"/>
      <c r="AS3959"/>
      <c r="AT3959"/>
      <c r="AU3959"/>
    </row>
    <row r="3960" spans="17:47" x14ac:dyDescent="0.2">
      <c r="Q3960" s="142">
        <f>TRUNC('TARIFA ENTREGA A DIRECCION USD'!D3961-'TARIFA ENTREGA A DIRECCION USD'!D3960,2)</f>
        <v>0.55000000000000004</v>
      </c>
      <c r="R3960" s="190">
        <v>3953</v>
      </c>
      <c r="S3960" s="200">
        <f>TRUNC((('TARIFA ENTREGA A DIRECCION USD'!C3960-'TARIFA ENTREGA A DIRECCION USD'!D3960)/'TARIFA ENTREGA A DIRECCION USD'!D3960)+1,3)</f>
        <v>0.72499999999999998</v>
      </c>
      <c r="T3960" s="200">
        <f>TRUNC(('TARIFA ENTREGA A DIRECCION USD'!E3960-'TARIFA ENTREGA A DIRECCION USD'!D3960)/'TARIFA ENTREGA A DIRECCION USD'!D3960,3)</f>
        <v>0.26200000000000001</v>
      </c>
      <c r="U3960" s="200">
        <f>TRUNC(('TARIFA ENTREGA A DIRECCION USD'!F3960-'TARIFA ENTREGA A DIRECCION USD'!D3960)/'TARIFA ENTREGA A DIRECCION USD'!D3960,3)</f>
        <v>0.439</v>
      </c>
      <c r="V3960" s="200">
        <f>TRUNC(('TARIFA ENTREGA A DIRECCION USD'!G3960-'TARIFA ENTREGA A DIRECCION USD'!D3960)/'TARIFA ENTREGA A DIRECCION USD'!D3960,3)</f>
        <v>0.97399999999999998</v>
      </c>
      <c r="X3960" s="142">
        <v>16.12</v>
      </c>
      <c r="Y3960" s="190">
        <v>3953</v>
      </c>
      <c r="Z3960" s="200">
        <v>0.55000000000000004</v>
      </c>
      <c r="AA3960" s="200">
        <v>0.13</v>
      </c>
      <c r="AB3960" s="200">
        <v>0.3</v>
      </c>
      <c r="AC3960" s="200">
        <v>0.85</v>
      </c>
      <c r="AL3960"/>
      <c r="AM3960"/>
      <c r="AN3960"/>
      <c r="AO3960"/>
      <c r="AP3960"/>
      <c r="AQ3960"/>
      <c r="AR3960"/>
      <c r="AS3960"/>
      <c r="AT3960"/>
      <c r="AU3960"/>
    </row>
    <row r="3961" spans="17:47" x14ac:dyDescent="0.2">
      <c r="Q3961" s="142">
        <f>TRUNC('TARIFA ENTREGA A DIRECCION USD'!D3962-'TARIFA ENTREGA A DIRECCION USD'!D3961,2)</f>
        <v>0.55000000000000004</v>
      </c>
      <c r="R3961" s="190">
        <v>3954</v>
      </c>
      <c r="S3961" s="200">
        <f>TRUNC((('TARIFA ENTREGA A DIRECCION USD'!C3961-'TARIFA ENTREGA A DIRECCION USD'!D3961)/'TARIFA ENTREGA A DIRECCION USD'!D3961)+1,3)</f>
        <v>0.72499999999999998</v>
      </c>
      <c r="T3961" s="200">
        <f>TRUNC(('TARIFA ENTREGA A DIRECCION USD'!E3961-'TARIFA ENTREGA A DIRECCION USD'!D3961)/'TARIFA ENTREGA A DIRECCION USD'!D3961,3)</f>
        <v>0.26200000000000001</v>
      </c>
      <c r="U3961" s="200">
        <f>TRUNC(('TARIFA ENTREGA A DIRECCION USD'!F3961-'TARIFA ENTREGA A DIRECCION USD'!D3961)/'TARIFA ENTREGA A DIRECCION USD'!D3961,3)</f>
        <v>0.439</v>
      </c>
      <c r="V3961" s="200">
        <f>TRUNC(('TARIFA ENTREGA A DIRECCION USD'!G3961-'TARIFA ENTREGA A DIRECCION USD'!D3961)/'TARIFA ENTREGA A DIRECCION USD'!D3961,3)</f>
        <v>0.97399999999999998</v>
      </c>
      <c r="X3961" s="142">
        <v>16.12</v>
      </c>
      <c r="Y3961" s="190">
        <v>3954</v>
      </c>
      <c r="Z3961" s="200">
        <v>0.55000000000000004</v>
      </c>
      <c r="AA3961" s="200">
        <v>0.13</v>
      </c>
      <c r="AB3961" s="200">
        <v>0.3</v>
      </c>
      <c r="AC3961" s="200">
        <v>0.85</v>
      </c>
      <c r="AL3961"/>
      <c r="AM3961"/>
      <c r="AN3961"/>
      <c r="AO3961"/>
      <c r="AP3961"/>
      <c r="AQ3961"/>
      <c r="AR3961"/>
      <c r="AS3961"/>
      <c r="AT3961"/>
      <c r="AU3961"/>
    </row>
    <row r="3962" spans="17:47" x14ac:dyDescent="0.2">
      <c r="Q3962" s="142">
        <f>TRUNC('TARIFA ENTREGA A DIRECCION USD'!D3963-'TARIFA ENTREGA A DIRECCION USD'!D3962,2)</f>
        <v>0.55000000000000004</v>
      </c>
      <c r="R3962" s="190">
        <v>3955</v>
      </c>
      <c r="S3962" s="200">
        <f>TRUNC((('TARIFA ENTREGA A DIRECCION USD'!C3962-'TARIFA ENTREGA A DIRECCION USD'!D3962)/'TARIFA ENTREGA A DIRECCION USD'!D3962)+1,3)</f>
        <v>0.72499999999999998</v>
      </c>
      <c r="T3962" s="200">
        <f>TRUNC(('TARIFA ENTREGA A DIRECCION USD'!E3962-'TARIFA ENTREGA A DIRECCION USD'!D3962)/'TARIFA ENTREGA A DIRECCION USD'!D3962,3)</f>
        <v>0.26200000000000001</v>
      </c>
      <c r="U3962" s="200">
        <f>TRUNC(('TARIFA ENTREGA A DIRECCION USD'!F3962-'TARIFA ENTREGA A DIRECCION USD'!D3962)/'TARIFA ENTREGA A DIRECCION USD'!D3962,3)</f>
        <v>0.439</v>
      </c>
      <c r="V3962" s="200">
        <f>TRUNC(('TARIFA ENTREGA A DIRECCION USD'!G3962-'TARIFA ENTREGA A DIRECCION USD'!D3962)/'TARIFA ENTREGA A DIRECCION USD'!D3962,3)</f>
        <v>0.97399999999999998</v>
      </c>
      <c r="X3962" s="142">
        <v>16.12</v>
      </c>
      <c r="Y3962" s="190">
        <v>3955</v>
      </c>
      <c r="Z3962" s="200">
        <v>0.55000000000000004</v>
      </c>
      <c r="AA3962" s="200">
        <v>0.13</v>
      </c>
      <c r="AB3962" s="200">
        <v>0.3</v>
      </c>
      <c r="AC3962" s="200">
        <v>0.85</v>
      </c>
      <c r="AL3962"/>
      <c r="AM3962"/>
      <c r="AN3962"/>
      <c r="AO3962"/>
      <c r="AP3962"/>
      <c r="AQ3962"/>
      <c r="AR3962"/>
      <c r="AS3962"/>
      <c r="AT3962"/>
      <c r="AU3962"/>
    </row>
    <row r="3963" spans="17:47" x14ac:dyDescent="0.2">
      <c r="Q3963" s="142">
        <f>TRUNC('TARIFA ENTREGA A DIRECCION USD'!D3964-'TARIFA ENTREGA A DIRECCION USD'!D3963,2)</f>
        <v>0.55000000000000004</v>
      </c>
      <c r="R3963" s="190">
        <v>3956</v>
      </c>
      <c r="S3963" s="200">
        <f>TRUNC((('TARIFA ENTREGA A DIRECCION USD'!C3963-'TARIFA ENTREGA A DIRECCION USD'!D3963)/'TARIFA ENTREGA A DIRECCION USD'!D3963)+1,3)</f>
        <v>0.72499999999999998</v>
      </c>
      <c r="T3963" s="200">
        <f>TRUNC(('TARIFA ENTREGA A DIRECCION USD'!E3963-'TARIFA ENTREGA A DIRECCION USD'!D3963)/'TARIFA ENTREGA A DIRECCION USD'!D3963,3)</f>
        <v>0.26200000000000001</v>
      </c>
      <c r="U3963" s="200">
        <f>TRUNC(('TARIFA ENTREGA A DIRECCION USD'!F3963-'TARIFA ENTREGA A DIRECCION USD'!D3963)/'TARIFA ENTREGA A DIRECCION USD'!D3963,3)</f>
        <v>0.439</v>
      </c>
      <c r="V3963" s="200">
        <f>TRUNC(('TARIFA ENTREGA A DIRECCION USD'!G3963-'TARIFA ENTREGA A DIRECCION USD'!D3963)/'TARIFA ENTREGA A DIRECCION USD'!D3963,3)</f>
        <v>0.97399999999999998</v>
      </c>
      <c r="X3963" s="142">
        <v>16.12</v>
      </c>
      <c r="Y3963" s="190">
        <v>3956</v>
      </c>
      <c r="Z3963" s="200">
        <v>0.55000000000000004</v>
      </c>
      <c r="AA3963" s="200">
        <v>0.13</v>
      </c>
      <c r="AB3963" s="200">
        <v>0.3</v>
      </c>
      <c r="AC3963" s="200">
        <v>0.85</v>
      </c>
      <c r="AL3963"/>
      <c r="AM3963"/>
      <c r="AN3963"/>
      <c r="AO3963"/>
      <c r="AP3963"/>
      <c r="AQ3963"/>
      <c r="AR3963"/>
      <c r="AS3963"/>
      <c r="AT3963"/>
      <c r="AU3963"/>
    </row>
    <row r="3964" spans="17:47" x14ac:dyDescent="0.2">
      <c r="Q3964" s="142">
        <f>TRUNC('TARIFA ENTREGA A DIRECCION USD'!D3965-'TARIFA ENTREGA A DIRECCION USD'!D3964,2)</f>
        <v>0.55000000000000004</v>
      </c>
      <c r="R3964" s="190">
        <v>3957</v>
      </c>
      <c r="S3964" s="200">
        <f>TRUNC((('TARIFA ENTREGA A DIRECCION USD'!C3964-'TARIFA ENTREGA A DIRECCION USD'!D3964)/'TARIFA ENTREGA A DIRECCION USD'!D3964)+1,3)</f>
        <v>0.72499999999999998</v>
      </c>
      <c r="T3964" s="200">
        <f>TRUNC(('TARIFA ENTREGA A DIRECCION USD'!E3964-'TARIFA ENTREGA A DIRECCION USD'!D3964)/'TARIFA ENTREGA A DIRECCION USD'!D3964,3)</f>
        <v>0.26200000000000001</v>
      </c>
      <c r="U3964" s="200">
        <f>TRUNC(('TARIFA ENTREGA A DIRECCION USD'!F3964-'TARIFA ENTREGA A DIRECCION USD'!D3964)/'TARIFA ENTREGA A DIRECCION USD'!D3964,3)</f>
        <v>0.439</v>
      </c>
      <c r="V3964" s="200">
        <f>TRUNC(('TARIFA ENTREGA A DIRECCION USD'!G3964-'TARIFA ENTREGA A DIRECCION USD'!D3964)/'TARIFA ENTREGA A DIRECCION USD'!D3964,3)</f>
        <v>0.97399999999999998</v>
      </c>
      <c r="X3964" s="142">
        <v>16.12</v>
      </c>
      <c r="Y3964" s="190">
        <v>3957</v>
      </c>
      <c r="Z3964" s="200">
        <v>0.55000000000000004</v>
      </c>
      <c r="AA3964" s="200">
        <v>0.13</v>
      </c>
      <c r="AB3964" s="200">
        <v>0.3</v>
      </c>
      <c r="AC3964" s="200">
        <v>0.85</v>
      </c>
      <c r="AL3964"/>
      <c r="AM3964"/>
      <c r="AN3964"/>
      <c r="AO3964"/>
      <c r="AP3964"/>
      <c r="AQ3964"/>
      <c r="AR3964"/>
      <c r="AS3964"/>
      <c r="AT3964"/>
      <c r="AU3964"/>
    </row>
    <row r="3965" spans="17:47" x14ac:dyDescent="0.2">
      <c r="Q3965" s="142">
        <f>TRUNC('TARIFA ENTREGA A DIRECCION USD'!D3966-'TARIFA ENTREGA A DIRECCION USD'!D3965,2)</f>
        <v>0.55000000000000004</v>
      </c>
      <c r="R3965" s="190">
        <v>3958</v>
      </c>
      <c r="S3965" s="200">
        <f>TRUNC((('TARIFA ENTREGA A DIRECCION USD'!C3965-'TARIFA ENTREGA A DIRECCION USD'!D3965)/'TARIFA ENTREGA A DIRECCION USD'!D3965)+1,3)</f>
        <v>0.72499999999999998</v>
      </c>
      <c r="T3965" s="200">
        <f>TRUNC(('TARIFA ENTREGA A DIRECCION USD'!E3965-'TARIFA ENTREGA A DIRECCION USD'!D3965)/'TARIFA ENTREGA A DIRECCION USD'!D3965,3)</f>
        <v>0.26200000000000001</v>
      </c>
      <c r="U3965" s="200">
        <f>TRUNC(('TARIFA ENTREGA A DIRECCION USD'!F3965-'TARIFA ENTREGA A DIRECCION USD'!D3965)/'TARIFA ENTREGA A DIRECCION USD'!D3965,3)</f>
        <v>0.439</v>
      </c>
      <c r="V3965" s="200">
        <f>TRUNC(('TARIFA ENTREGA A DIRECCION USD'!G3965-'TARIFA ENTREGA A DIRECCION USD'!D3965)/'TARIFA ENTREGA A DIRECCION USD'!D3965,3)</f>
        <v>0.97399999999999998</v>
      </c>
      <c r="X3965" s="142">
        <v>16.12</v>
      </c>
      <c r="Y3965" s="190">
        <v>3958</v>
      </c>
      <c r="Z3965" s="200">
        <v>0.55000000000000004</v>
      </c>
      <c r="AA3965" s="200">
        <v>0.13</v>
      </c>
      <c r="AB3965" s="200">
        <v>0.3</v>
      </c>
      <c r="AC3965" s="200">
        <v>0.85</v>
      </c>
      <c r="AL3965"/>
      <c r="AM3965"/>
      <c r="AN3965"/>
      <c r="AO3965"/>
      <c r="AP3965"/>
      <c r="AQ3965"/>
      <c r="AR3965"/>
      <c r="AS3965"/>
      <c r="AT3965"/>
      <c r="AU3965"/>
    </row>
    <row r="3966" spans="17:47" x14ac:dyDescent="0.2">
      <c r="Q3966" s="142">
        <f>TRUNC('TARIFA ENTREGA A DIRECCION USD'!D3967-'TARIFA ENTREGA A DIRECCION USD'!D3966,2)</f>
        <v>0.55000000000000004</v>
      </c>
      <c r="R3966" s="190">
        <v>3959</v>
      </c>
      <c r="S3966" s="200">
        <f>TRUNC((('TARIFA ENTREGA A DIRECCION USD'!C3966-'TARIFA ENTREGA A DIRECCION USD'!D3966)/'TARIFA ENTREGA A DIRECCION USD'!D3966)+1,3)</f>
        <v>0.72499999999999998</v>
      </c>
      <c r="T3966" s="200">
        <f>TRUNC(('TARIFA ENTREGA A DIRECCION USD'!E3966-'TARIFA ENTREGA A DIRECCION USD'!D3966)/'TARIFA ENTREGA A DIRECCION USD'!D3966,3)</f>
        <v>0.26200000000000001</v>
      </c>
      <c r="U3966" s="200">
        <f>TRUNC(('TARIFA ENTREGA A DIRECCION USD'!F3966-'TARIFA ENTREGA A DIRECCION USD'!D3966)/'TARIFA ENTREGA A DIRECCION USD'!D3966,3)</f>
        <v>0.439</v>
      </c>
      <c r="V3966" s="200">
        <f>TRUNC(('TARIFA ENTREGA A DIRECCION USD'!G3966-'TARIFA ENTREGA A DIRECCION USD'!D3966)/'TARIFA ENTREGA A DIRECCION USD'!D3966,3)</f>
        <v>0.97399999999999998</v>
      </c>
      <c r="X3966" s="142">
        <v>16.12</v>
      </c>
      <c r="Y3966" s="190">
        <v>3959</v>
      </c>
      <c r="Z3966" s="200">
        <v>0.55000000000000004</v>
      </c>
      <c r="AA3966" s="200">
        <v>0.13</v>
      </c>
      <c r="AB3966" s="200">
        <v>0.3</v>
      </c>
      <c r="AC3966" s="200">
        <v>0.85</v>
      </c>
      <c r="AL3966"/>
      <c r="AM3966"/>
      <c r="AN3966"/>
      <c r="AO3966"/>
      <c r="AP3966"/>
      <c r="AQ3966"/>
      <c r="AR3966"/>
      <c r="AS3966"/>
      <c r="AT3966"/>
      <c r="AU3966"/>
    </row>
    <row r="3967" spans="17:47" x14ac:dyDescent="0.2">
      <c r="Q3967" s="142">
        <f>TRUNC('TARIFA ENTREGA A DIRECCION USD'!D3968-'TARIFA ENTREGA A DIRECCION USD'!D3967,2)</f>
        <v>0.55000000000000004</v>
      </c>
      <c r="R3967" s="190">
        <v>3960</v>
      </c>
      <c r="S3967" s="200">
        <f>TRUNC((('TARIFA ENTREGA A DIRECCION USD'!C3967-'TARIFA ENTREGA A DIRECCION USD'!D3967)/'TARIFA ENTREGA A DIRECCION USD'!D3967)+1,3)</f>
        <v>0.72499999999999998</v>
      </c>
      <c r="T3967" s="200">
        <f>TRUNC(('TARIFA ENTREGA A DIRECCION USD'!E3967-'TARIFA ENTREGA A DIRECCION USD'!D3967)/'TARIFA ENTREGA A DIRECCION USD'!D3967,3)</f>
        <v>0.26200000000000001</v>
      </c>
      <c r="U3967" s="200">
        <f>TRUNC(('TARIFA ENTREGA A DIRECCION USD'!F3967-'TARIFA ENTREGA A DIRECCION USD'!D3967)/'TARIFA ENTREGA A DIRECCION USD'!D3967,3)</f>
        <v>0.439</v>
      </c>
      <c r="V3967" s="200">
        <f>TRUNC(('TARIFA ENTREGA A DIRECCION USD'!G3967-'TARIFA ENTREGA A DIRECCION USD'!D3967)/'TARIFA ENTREGA A DIRECCION USD'!D3967,3)</f>
        <v>0.97399999999999998</v>
      </c>
      <c r="X3967" s="142">
        <v>16.12</v>
      </c>
      <c r="Y3967" s="190">
        <v>3960</v>
      </c>
      <c r="Z3967" s="200">
        <v>0.55000000000000004</v>
      </c>
      <c r="AA3967" s="200">
        <v>0.13</v>
      </c>
      <c r="AB3967" s="200">
        <v>0.3</v>
      </c>
      <c r="AC3967" s="200">
        <v>0.85</v>
      </c>
      <c r="AL3967"/>
      <c r="AM3967"/>
      <c r="AN3967"/>
      <c r="AO3967"/>
      <c r="AP3967"/>
      <c r="AQ3967"/>
      <c r="AR3967"/>
      <c r="AS3967"/>
      <c r="AT3967"/>
      <c r="AU3967"/>
    </row>
    <row r="3968" spans="17:47" x14ac:dyDescent="0.2">
      <c r="Q3968" s="142">
        <f>TRUNC('TARIFA ENTREGA A DIRECCION USD'!D3969-'TARIFA ENTREGA A DIRECCION USD'!D3968,2)</f>
        <v>0.55000000000000004</v>
      </c>
      <c r="R3968" s="190">
        <v>3961</v>
      </c>
      <c r="S3968" s="200">
        <f>TRUNC((('TARIFA ENTREGA A DIRECCION USD'!C3968-'TARIFA ENTREGA A DIRECCION USD'!D3968)/'TARIFA ENTREGA A DIRECCION USD'!D3968)+1,3)</f>
        <v>0.72499999999999998</v>
      </c>
      <c r="T3968" s="200">
        <f>TRUNC(('TARIFA ENTREGA A DIRECCION USD'!E3968-'TARIFA ENTREGA A DIRECCION USD'!D3968)/'TARIFA ENTREGA A DIRECCION USD'!D3968,3)</f>
        <v>0.26200000000000001</v>
      </c>
      <c r="U3968" s="200">
        <f>TRUNC(('TARIFA ENTREGA A DIRECCION USD'!F3968-'TARIFA ENTREGA A DIRECCION USD'!D3968)/'TARIFA ENTREGA A DIRECCION USD'!D3968,3)</f>
        <v>0.439</v>
      </c>
      <c r="V3968" s="200">
        <f>TRUNC(('TARIFA ENTREGA A DIRECCION USD'!G3968-'TARIFA ENTREGA A DIRECCION USD'!D3968)/'TARIFA ENTREGA A DIRECCION USD'!D3968,3)</f>
        <v>0.97399999999999998</v>
      </c>
      <c r="X3968" s="142">
        <v>16.12</v>
      </c>
      <c r="Y3968" s="190">
        <v>3961</v>
      </c>
      <c r="Z3968" s="200">
        <v>0.55000000000000004</v>
      </c>
      <c r="AA3968" s="200">
        <v>0.13</v>
      </c>
      <c r="AB3968" s="200">
        <v>0.3</v>
      </c>
      <c r="AC3968" s="200">
        <v>0.85</v>
      </c>
      <c r="AL3968"/>
      <c r="AM3968"/>
      <c r="AN3968"/>
      <c r="AO3968"/>
      <c r="AP3968"/>
      <c r="AQ3968"/>
      <c r="AR3968"/>
      <c r="AS3968"/>
      <c r="AT3968"/>
      <c r="AU3968"/>
    </row>
    <row r="3969" spans="17:47" x14ac:dyDescent="0.2">
      <c r="Q3969" s="142">
        <f>TRUNC('TARIFA ENTREGA A DIRECCION USD'!D3970-'TARIFA ENTREGA A DIRECCION USD'!D3969,2)</f>
        <v>0.55000000000000004</v>
      </c>
      <c r="R3969" s="190">
        <v>3962</v>
      </c>
      <c r="S3969" s="200">
        <f>TRUNC((('TARIFA ENTREGA A DIRECCION USD'!C3969-'TARIFA ENTREGA A DIRECCION USD'!D3969)/'TARIFA ENTREGA A DIRECCION USD'!D3969)+1,3)</f>
        <v>0.72499999999999998</v>
      </c>
      <c r="T3969" s="200">
        <f>TRUNC(('TARIFA ENTREGA A DIRECCION USD'!E3969-'TARIFA ENTREGA A DIRECCION USD'!D3969)/'TARIFA ENTREGA A DIRECCION USD'!D3969,3)</f>
        <v>0.26200000000000001</v>
      </c>
      <c r="U3969" s="200">
        <f>TRUNC(('TARIFA ENTREGA A DIRECCION USD'!F3969-'TARIFA ENTREGA A DIRECCION USD'!D3969)/'TARIFA ENTREGA A DIRECCION USD'!D3969,3)</f>
        <v>0.439</v>
      </c>
      <c r="V3969" s="200">
        <f>TRUNC(('TARIFA ENTREGA A DIRECCION USD'!G3969-'TARIFA ENTREGA A DIRECCION USD'!D3969)/'TARIFA ENTREGA A DIRECCION USD'!D3969,3)</f>
        <v>0.97399999999999998</v>
      </c>
      <c r="X3969" s="142">
        <v>16.12</v>
      </c>
      <c r="Y3969" s="190">
        <v>3962</v>
      </c>
      <c r="Z3969" s="200">
        <v>0.55000000000000004</v>
      </c>
      <c r="AA3969" s="200">
        <v>0.13</v>
      </c>
      <c r="AB3969" s="200">
        <v>0.3</v>
      </c>
      <c r="AC3969" s="200">
        <v>0.85</v>
      </c>
      <c r="AL3969"/>
      <c r="AM3969"/>
      <c r="AN3969"/>
      <c r="AO3969"/>
      <c r="AP3969"/>
      <c r="AQ3969"/>
      <c r="AR3969"/>
      <c r="AS3969"/>
      <c r="AT3969"/>
      <c r="AU3969"/>
    </row>
    <row r="3970" spans="17:47" x14ac:dyDescent="0.2">
      <c r="Q3970" s="142">
        <f>TRUNC('TARIFA ENTREGA A DIRECCION USD'!D3971-'TARIFA ENTREGA A DIRECCION USD'!D3970,2)</f>
        <v>0.55000000000000004</v>
      </c>
      <c r="R3970" s="190">
        <v>3963</v>
      </c>
      <c r="S3970" s="200">
        <f>TRUNC((('TARIFA ENTREGA A DIRECCION USD'!C3970-'TARIFA ENTREGA A DIRECCION USD'!D3970)/'TARIFA ENTREGA A DIRECCION USD'!D3970)+1,3)</f>
        <v>0.72499999999999998</v>
      </c>
      <c r="T3970" s="200">
        <f>TRUNC(('TARIFA ENTREGA A DIRECCION USD'!E3970-'TARIFA ENTREGA A DIRECCION USD'!D3970)/'TARIFA ENTREGA A DIRECCION USD'!D3970,3)</f>
        <v>0.26200000000000001</v>
      </c>
      <c r="U3970" s="200">
        <f>TRUNC(('TARIFA ENTREGA A DIRECCION USD'!F3970-'TARIFA ENTREGA A DIRECCION USD'!D3970)/'TARIFA ENTREGA A DIRECCION USD'!D3970,3)</f>
        <v>0.439</v>
      </c>
      <c r="V3970" s="200">
        <f>TRUNC(('TARIFA ENTREGA A DIRECCION USD'!G3970-'TARIFA ENTREGA A DIRECCION USD'!D3970)/'TARIFA ENTREGA A DIRECCION USD'!D3970,3)</f>
        <v>0.97399999999999998</v>
      </c>
      <c r="X3970" s="142">
        <v>16.12</v>
      </c>
      <c r="Y3970" s="190">
        <v>3963</v>
      </c>
      <c r="Z3970" s="200">
        <v>0.55000000000000004</v>
      </c>
      <c r="AA3970" s="200">
        <v>0.13</v>
      </c>
      <c r="AB3970" s="200">
        <v>0.3</v>
      </c>
      <c r="AC3970" s="200">
        <v>0.85</v>
      </c>
      <c r="AL3970"/>
      <c r="AM3970"/>
      <c r="AN3970"/>
      <c r="AO3970"/>
      <c r="AP3970"/>
      <c r="AQ3970"/>
      <c r="AR3970"/>
      <c r="AS3970"/>
      <c r="AT3970"/>
      <c r="AU3970"/>
    </row>
    <row r="3971" spans="17:47" x14ac:dyDescent="0.2">
      <c r="Q3971" s="142">
        <f>TRUNC('TARIFA ENTREGA A DIRECCION USD'!D3972-'TARIFA ENTREGA A DIRECCION USD'!D3971,2)</f>
        <v>0.55000000000000004</v>
      </c>
      <c r="R3971" s="190">
        <v>3964</v>
      </c>
      <c r="S3971" s="200">
        <f>TRUNC((('TARIFA ENTREGA A DIRECCION USD'!C3971-'TARIFA ENTREGA A DIRECCION USD'!D3971)/'TARIFA ENTREGA A DIRECCION USD'!D3971)+1,3)</f>
        <v>0.72499999999999998</v>
      </c>
      <c r="T3971" s="200">
        <f>TRUNC(('TARIFA ENTREGA A DIRECCION USD'!E3971-'TARIFA ENTREGA A DIRECCION USD'!D3971)/'TARIFA ENTREGA A DIRECCION USD'!D3971,3)</f>
        <v>0.26200000000000001</v>
      </c>
      <c r="U3971" s="200">
        <f>TRUNC(('TARIFA ENTREGA A DIRECCION USD'!F3971-'TARIFA ENTREGA A DIRECCION USD'!D3971)/'TARIFA ENTREGA A DIRECCION USD'!D3971,3)</f>
        <v>0.439</v>
      </c>
      <c r="V3971" s="200">
        <f>TRUNC(('TARIFA ENTREGA A DIRECCION USD'!G3971-'TARIFA ENTREGA A DIRECCION USD'!D3971)/'TARIFA ENTREGA A DIRECCION USD'!D3971,3)</f>
        <v>0.97399999999999998</v>
      </c>
      <c r="X3971" s="142">
        <v>16.12</v>
      </c>
      <c r="Y3971" s="190">
        <v>3964</v>
      </c>
      <c r="Z3971" s="200">
        <v>0.55000000000000004</v>
      </c>
      <c r="AA3971" s="200">
        <v>0.13</v>
      </c>
      <c r="AB3971" s="200">
        <v>0.3</v>
      </c>
      <c r="AC3971" s="200">
        <v>0.85</v>
      </c>
      <c r="AL3971"/>
      <c r="AM3971"/>
      <c r="AN3971"/>
      <c r="AO3971"/>
      <c r="AP3971"/>
      <c r="AQ3971"/>
      <c r="AR3971"/>
      <c r="AS3971"/>
      <c r="AT3971"/>
      <c r="AU3971"/>
    </row>
    <row r="3972" spans="17:47" x14ac:dyDescent="0.2">
      <c r="Q3972" s="142">
        <f>TRUNC('TARIFA ENTREGA A DIRECCION USD'!D3973-'TARIFA ENTREGA A DIRECCION USD'!D3972,2)</f>
        <v>0.55000000000000004</v>
      </c>
      <c r="R3972" s="190">
        <v>3965</v>
      </c>
      <c r="S3972" s="200">
        <f>TRUNC((('TARIFA ENTREGA A DIRECCION USD'!C3972-'TARIFA ENTREGA A DIRECCION USD'!D3972)/'TARIFA ENTREGA A DIRECCION USD'!D3972)+1,3)</f>
        <v>0.72499999999999998</v>
      </c>
      <c r="T3972" s="200">
        <f>TRUNC(('TARIFA ENTREGA A DIRECCION USD'!E3972-'TARIFA ENTREGA A DIRECCION USD'!D3972)/'TARIFA ENTREGA A DIRECCION USD'!D3972,3)</f>
        <v>0.26200000000000001</v>
      </c>
      <c r="U3972" s="200">
        <f>TRUNC(('TARIFA ENTREGA A DIRECCION USD'!F3972-'TARIFA ENTREGA A DIRECCION USD'!D3972)/'TARIFA ENTREGA A DIRECCION USD'!D3972,3)</f>
        <v>0.439</v>
      </c>
      <c r="V3972" s="200">
        <f>TRUNC(('TARIFA ENTREGA A DIRECCION USD'!G3972-'TARIFA ENTREGA A DIRECCION USD'!D3972)/'TARIFA ENTREGA A DIRECCION USD'!D3972,3)</f>
        <v>0.97399999999999998</v>
      </c>
      <c r="X3972" s="142">
        <v>16.12</v>
      </c>
      <c r="Y3972" s="190">
        <v>3965</v>
      </c>
      <c r="Z3972" s="200">
        <v>0.55000000000000004</v>
      </c>
      <c r="AA3972" s="200">
        <v>0.13</v>
      </c>
      <c r="AB3972" s="200">
        <v>0.3</v>
      </c>
      <c r="AC3972" s="200">
        <v>0.85</v>
      </c>
      <c r="AL3972"/>
      <c r="AM3972"/>
      <c r="AN3972"/>
      <c r="AO3972"/>
      <c r="AP3972"/>
      <c r="AQ3972"/>
      <c r="AR3972"/>
      <c r="AS3972"/>
      <c r="AT3972"/>
      <c r="AU3972"/>
    </row>
    <row r="3973" spans="17:47" x14ac:dyDescent="0.2">
      <c r="Q3973" s="142">
        <f>TRUNC('TARIFA ENTREGA A DIRECCION USD'!D3974-'TARIFA ENTREGA A DIRECCION USD'!D3973,2)</f>
        <v>0.55000000000000004</v>
      </c>
      <c r="R3973" s="190">
        <v>3966</v>
      </c>
      <c r="S3973" s="200">
        <f>TRUNC((('TARIFA ENTREGA A DIRECCION USD'!C3973-'TARIFA ENTREGA A DIRECCION USD'!D3973)/'TARIFA ENTREGA A DIRECCION USD'!D3973)+1,3)</f>
        <v>0.72499999999999998</v>
      </c>
      <c r="T3973" s="200">
        <f>TRUNC(('TARIFA ENTREGA A DIRECCION USD'!E3973-'TARIFA ENTREGA A DIRECCION USD'!D3973)/'TARIFA ENTREGA A DIRECCION USD'!D3973,3)</f>
        <v>0.26200000000000001</v>
      </c>
      <c r="U3973" s="200">
        <f>TRUNC(('TARIFA ENTREGA A DIRECCION USD'!F3973-'TARIFA ENTREGA A DIRECCION USD'!D3973)/'TARIFA ENTREGA A DIRECCION USD'!D3973,3)</f>
        <v>0.439</v>
      </c>
      <c r="V3973" s="200">
        <f>TRUNC(('TARIFA ENTREGA A DIRECCION USD'!G3973-'TARIFA ENTREGA A DIRECCION USD'!D3973)/'TARIFA ENTREGA A DIRECCION USD'!D3973,3)</f>
        <v>0.97399999999999998</v>
      </c>
      <c r="X3973" s="142">
        <v>16.12</v>
      </c>
      <c r="Y3973" s="190">
        <v>3966</v>
      </c>
      <c r="Z3973" s="200">
        <v>0.55000000000000004</v>
      </c>
      <c r="AA3973" s="200">
        <v>0.13</v>
      </c>
      <c r="AB3973" s="200">
        <v>0.3</v>
      </c>
      <c r="AC3973" s="200">
        <v>0.85</v>
      </c>
      <c r="AL3973"/>
      <c r="AM3973"/>
      <c r="AN3973"/>
      <c r="AO3973"/>
      <c r="AP3973"/>
      <c r="AQ3973"/>
      <c r="AR3973"/>
      <c r="AS3973"/>
      <c r="AT3973"/>
      <c r="AU3973"/>
    </row>
    <row r="3974" spans="17:47" x14ac:dyDescent="0.2">
      <c r="Q3974" s="142">
        <f>TRUNC('TARIFA ENTREGA A DIRECCION USD'!D3975-'TARIFA ENTREGA A DIRECCION USD'!D3974,2)</f>
        <v>0.55000000000000004</v>
      </c>
      <c r="R3974" s="190">
        <v>3967</v>
      </c>
      <c r="S3974" s="200">
        <f>TRUNC((('TARIFA ENTREGA A DIRECCION USD'!C3974-'TARIFA ENTREGA A DIRECCION USD'!D3974)/'TARIFA ENTREGA A DIRECCION USD'!D3974)+1,3)</f>
        <v>0.72499999999999998</v>
      </c>
      <c r="T3974" s="200">
        <f>TRUNC(('TARIFA ENTREGA A DIRECCION USD'!E3974-'TARIFA ENTREGA A DIRECCION USD'!D3974)/'TARIFA ENTREGA A DIRECCION USD'!D3974,3)</f>
        <v>0.26200000000000001</v>
      </c>
      <c r="U3974" s="200">
        <f>TRUNC(('TARIFA ENTREGA A DIRECCION USD'!F3974-'TARIFA ENTREGA A DIRECCION USD'!D3974)/'TARIFA ENTREGA A DIRECCION USD'!D3974,3)</f>
        <v>0.439</v>
      </c>
      <c r="V3974" s="200">
        <f>TRUNC(('TARIFA ENTREGA A DIRECCION USD'!G3974-'TARIFA ENTREGA A DIRECCION USD'!D3974)/'TARIFA ENTREGA A DIRECCION USD'!D3974,3)</f>
        <v>0.97399999999999998</v>
      </c>
      <c r="X3974" s="142">
        <v>16.12</v>
      </c>
      <c r="Y3974" s="190">
        <v>3967</v>
      </c>
      <c r="Z3974" s="200">
        <v>0.55000000000000004</v>
      </c>
      <c r="AA3974" s="200">
        <v>0.13</v>
      </c>
      <c r="AB3974" s="200">
        <v>0.3</v>
      </c>
      <c r="AC3974" s="200">
        <v>0.85</v>
      </c>
      <c r="AL3974"/>
      <c r="AM3974"/>
      <c r="AN3974"/>
      <c r="AO3974"/>
      <c r="AP3974"/>
      <c r="AQ3974"/>
      <c r="AR3974"/>
      <c r="AS3974"/>
      <c r="AT3974"/>
      <c r="AU3974"/>
    </row>
    <row r="3975" spans="17:47" x14ac:dyDescent="0.2">
      <c r="Q3975" s="142">
        <f>TRUNC('TARIFA ENTREGA A DIRECCION USD'!D3976-'TARIFA ENTREGA A DIRECCION USD'!D3975,2)</f>
        <v>0.55000000000000004</v>
      </c>
      <c r="R3975" s="190">
        <v>3968</v>
      </c>
      <c r="S3975" s="200">
        <f>TRUNC((('TARIFA ENTREGA A DIRECCION USD'!C3975-'TARIFA ENTREGA A DIRECCION USD'!D3975)/'TARIFA ENTREGA A DIRECCION USD'!D3975)+1,3)</f>
        <v>0.72499999999999998</v>
      </c>
      <c r="T3975" s="200">
        <f>TRUNC(('TARIFA ENTREGA A DIRECCION USD'!E3975-'TARIFA ENTREGA A DIRECCION USD'!D3975)/'TARIFA ENTREGA A DIRECCION USD'!D3975,3)</f>
        <v>0.26200000000000001</v>
      </c>
      <c r="U3975" s="200">
        <f>TRUNC(('TARIFA ENTREGA A DIRECCION USD'!F3975-'TARIFA ENTREGA A DIRECCION USD'!D3975)/'TARIFA ENTREGA A DIRECCION USD'!D3975,3)</f>
        <v>0.439</v>
      </c>
      <c r="V3975" s="200">
        <f>TRUNC(('TARIFA ENTREGA A DIRECCION USD'!G3975-'TARIFA ENTREGA A DIRECCION USD'!D3975)/'TARIFA ENTREGA A DIRECCION USD'!D3975,3)</f>
        <v>0.97399999999999998</v>
      </c>
      <c r="X3975" s="142">
        <v>16.12</v>
      </c>
      <c r="Y3975" s="190">
        <v>3968</v>
      </c>
      <c r="Z3975" s="200">
        <v>0.55000000000000004</v>
      </c>
      <c r="AA3975" s="200">
        <v>0.13</v>
      </c>
      <c r="AB3975" s="200">
        <v>0.3</v>
      </c>
      <c r="AC3975" s="200">
        <v>0.85</v>
      </c>
      <c r="AL3975"/>
      <c r="AM3975"/>
      <c r="AN3975"/>
      <c r="AO3975"/>
      <c r="AP3975"/>
      <c r="AQ3975"/>
      <c r="AR3975"/>
      <c r="AS3975"/>
      <c r="AT3975"/>
      <c r="AU3975"/>
    </row>
    <row r="3976" spans="17:47" x14ac:dyDescent="0.2">
      <c r="Q3976" s="142">
        <f>TRUNC('TARIFA ENTREGA A DIRECCION USD'!D3977-'TARIFA ENTREGA A DIRECCION USD'!D3976,2)</f>
        <v>0.55000000000000004</v>
      </c>
      <c r="R3976" s="190">
        <v>3969</v>
      </c>
      <c r="S3976" s="200">
        <f>TRUNC((('TARIFA ENTREGA A DIRECCION USD'!C3976-'TARIFA ENTREGA A DIRECCION USD'!D3976)/'TARIFA ENTREGA A DIRECCION USD'!D3976)+1,3)</f>
        <v>0.72499999999999998</v>
      </c>
      <c r="T3976" s="200">
        <f>TRUNC(('TARIFA ENTREGA A DIRECCION USD'!E3976-'TARIFA ENTREGA A DIRECCION USD'!D3976)/'TARIFA ENTREGA A DIRECCION USD'!D3976,3)</f>
        <v>0.26200000000000001</v>
      </c>
      <c r="U3976" s="200">
        <f>TRUNC(('TARIFA ENTREGA A DIRECCION USD'!F3976-'TARIFA ENTREGA A DIRECCION USD'!D3976)/'TARIFA ENTREGA A DIRECCION USD'!D3976,3)</f>
        <v>0.439</v>
      </c>
      <c r="V3976" s="200">
        <f>TRUNC(('TARIFA ENTREGA A DIRECCION USD'!G3976-'TARIFA ENTREGA A DIRECCION USD'!D3976)/'TARIFA ENTREGA A DIRECCION USD'!D3976,3)</f>
        <v>0.97399999999999998</v>
      </c>
      <c r="X3976" s="142">
        <v>16.12</v>
      </c>
      <c r="Y3976" s="190">
        <v>3969</v>
      </c>
      <c r="Z3976" s="200">
        <v>0.55000000000000004</v>
      </c>
      <c r="AA3976" s="200">
        <v>0.13</v>
      </c>
      <c r="AB3976" s="200">
        <v>0.3</v>
      </c>
      <c r="AC3976" s="200">
        <v>0.85</v>
      </c>
      <c r="AL3976"/>
      <c r="AM3976"/>
      <c r="AN3976"/>
      <c r="AO3976"/>
      <c r="AP3976"/>
      <c r="AQ3976"/>
      <c r="AR3976"/>
      <c r="AS3976"/>
      <c r="AT3976"/>
      <c r="AU3976"/>
    </row>
    <row r="3977" spans="17:47" x14ac:dyDescent="0.2">
      <c r="Q3977" s="142">
        <f>TRUNC('TARIFA ENTREGA A DIRECCION USD'!D3978-'TARIFA ENTREGA A DIRECCION USD'!D3977,2)</f>
        <v>0.55000000000000004</v>
      </c>
      <c r="R3977" s="190">
        <v>3970</v>
      </c>
      <c r="S3977" s="200">
        <f>TRUNC((('TARIFA ENTREGA A DIRECCION USD'!C3977-'TARIFA ENTREGA A DIRECCION USD'!D3977)/'TARIFA ENTREGA A DIRECCION USD'!D3977)+1,3)</f>
        <v>0.72499999999999998</v>
      </c>
      <c r="T3977" s="200">
        <f>TRUNC(('TARIFA ENTREGA A DIRECCION USD'!E3977-'TARIFA ENTREGA A DIRECCION USD'!D3977)/'TARIFA ENTREGA A DIRECCION USD'!D3977,3)</f>
        <v>0.26200000000000001</v>
      </c>
      <c r="U3977" s="200">
        <f>TRUNC(('TARIFA ENTREGA A DIRECCION USD'!F3977-'TARIFA ENTREGA A DIRECCION USD'!D3977)/'TARIFA ENTREGA A DIRECCION USD'!D3977,3)</f>
        <v>0.439</v>
      </c>
      <c r="V3977" s="200">
        <f>TRUNC(('TARIFA ENTREGA A DIRECCION USD'!G3977-'TARIFA ENTREGA A DIRECCION USD'!D3977)/'TARIFA ENTREGA A DIRECCION USD'!D3977,3)</f>
        <v>0.97399999999999998</v>
      </c>
      <c r="X3977" s="142">
        <v>16.12</v>
      </c>
      <c r="Y3977" s="190">
        <v>3970</v>
      </c>
      <c r="Z3977" s="200">
        <v>0.55000000000000004</v>
      </c>
      <c r="AA3977" s="200">
        <v>0.13</v>
      </c>
      <c r="AB3977" s="200">
        <v>0.3</v>
      </c>
      <c r="AC3977" s="200">
        <v>0.85</v>
      </c>
      <c r="AL3977"/>
      <c r="AM3977"/>
      <c r="AN3977"/>
      <c r="AO3977"/>
      <c r="AP3977"/>
      <c r="AQ3977"/>
      <c r="AR3977"/>
      <c r="AS3977"/>
      <c r="AT3977"/>
      <c r="AU3977"/>
    </row>
    <row r="3978" spans="17:47" x14ac:dyDescent="0.2">
      <c r="Q3978" s="142">
        <f>TRUNC('TARIFA ENTREGA A DIRECCION USD'!D3979-'TARIFA ENTREGA A DIRECCION USD'!D3978,2)</f>
        <v>0.55000000000000004</v>
      </c>
      <c r="R3978" s="190">
        <v>3971</v>
      </c>
      <c r="S3978" s="200">
        <f>TRUNC((('TARIFA ENTREGA A DIRECCION USD'!C3978-'TARIFA ENTREGA A DIRECCION USD'!D3978)/'TARIFA ENTREGA A DIRECCION USD'!D3978)+1,3)</f>
        <v>0.72499999999999998</v>
      </c>
      <c r="T3978" s="200">
        <f>TRUNC(('TARIFA ENTREGA A DIRECCION USD'!E3978-'TARIFA ENTREGA A DIRECCION USD'!D3978)/'TARIFA ENTREGA A DIRECCION USD'!D3978,3)</f>
        <v>0.26200000000000001</v>
      </c>
      <c r="U3978" s="200">
        <f>TRUNC(('TARIFA ENTREGA A DIRECCION USD'!F3978-'TARIFA ENTREGA A DIRECCION USD'!D3978)/'TARIFA ENTREGA A DIRECCION USD'!D3978,3)</f>
        <v>0.439</v>
      </c>
      <c r="V3978" s="200">
        <f>TRUNC(('TARIFA ENTREGA A DIRECCION USD'!G3978-'TARIFA ENTREGA A DIRECCION USD'!D3978)/'TARIFA ENTREGA A DIRECCION USD'!D3978,3)</f>
        <v>0.97399999999999998</v>
      </c>
      <c r="X3978" s="142">
        <v>16.12</v>
      </c>
      <c r="Y3978" s="190">
        <v>3971</v>
      </c>
      <c r="Z3978" s="200">
        <v>0.55000000000000004</v>
      </c>
      <c r="AA3978" s="200">
        <v>0.13</v>
      </c>
      <c r="AB3978" s="200">
        <v>0.3</v>
      </c>
      <c r="AC3978" s="200">
        <v>0.85</v>
      </c>
      <c r="AL3978"/>
      <c r="AM3978"/>
      <c r="AN3978"/>
      <c r="AO3978"/>
      <c r="AP3978"/>
      <c r="AQ3978"/>
      <c r="AR3978"/>
      <c r="AS3978"/>
      <c r="AT3978"/>
      <c r="AU3978"/>
    </row>
    <row r="3979" spans="17:47" x14ac:dyDescent="0.2">
      <c r="Q3979" s="142">
        <f>TRUNC('TARIFA ENTREGA A DIRECCION USD'!D3980-'TARIFA ENTREGA A DIRECCION USD'!D3979,2)</f>
        <v>0.55000000000000004</v>
      </c>
      <c r="R3979" s="190">
        <v>3972</v>
      </c>
      <c r="S3979" s="200">
        <f>TRUNC((('TARIFA ENTREGA A DIRECCION USD'!C3979-'TARIFA ENTREGA A DIRECCION USD'!D3979)/'TARIFA ENTREGA A DIRECCION USD'!D3979)+1,3)</f>
        <v>0.72499999999999998</v>
      </c>
      <c r="T3979" s="200">
        <f>TRUNC(('TARIFA ENTREGA A DIRECCION USD'!E3979-'TARIFA ENTREGA A DIRECCION USD'!D3979)/'TARIFA ENTREGA A DIRECCION USD'!D3979,3)</f>
        <v>0.26200000000000001</v>
      </c>
      <c r="U3979" s="200">
        <f>TRUNC(('TARIFA ENTREGA A DIRECCION USD'!F3979-'TARIFA ENTREGA A DIRECCION USD'!D3979)/'TARIFA ENTREGA A DIRECCION USD'!D3979,3)</f>
        <v>0.439</v>
      </c>
      <c r="V3979" s="200">
        <f>TRUNC(('TARIFA ENTREGA A DIRECCION USD'!G3979-'TARIFA ENTREGA A DIRECCION USD'!D3979)/'TARIFA ENTREGA A DIRECCION USD'!D3979,3)</f>
        <v>0.97399999999999998</v>
      </c>
      <c r="X3979" s="142">
        <v>16.12</v>
      </c>
      <c r="Y3979" s="190">
        <v>3972</v>
      </c>
      <c r="Z3979" s="200">
        <v>0.55000000000000004</v>
      </c>
      <c r="AA3979" s="200">
        <v>0.13</v>
      </c>
      <c r="AB3979" s="200">
        <v>0.3</v>
      </c>
      <c r="AC3979" s="200">
        <v>0.85</v>
      </c>
      <c r="AL3979"/>
      <c r="AM3979"/>
      <c r="AN3979"/>
      <c r="AO3979"/>
      <c r="AP3979"/>
      <c r="AQ3979"/>
      <c r="AR3979"/>
      <c r="AS3979"/>
      <c r="AT3979"/>
      <c r="AU3979"/>
    </row>
    <row r="3980" spans="17:47" x14ac:dyDescent="0.2">
      <c r="Q3980" s="142">
        <f>TRUNC('TARIFA ENTREGA A DIRECCION USD'!D3981-'TARIFA ENTREGA A DIRECCION USD'!D3980,2)</f>
        <v>0.55000000000000004</v>
      </c>
      <c r="R3980" s="190">
        <v>3973</v>
      </c>
      <c r="S3980" s="200">
        <f>TRUNC((('TARIFA ENTREGA A DIRECCION USD'!C3980-'TARIFA ENTREGA A DIRECCION USD'!D3980)/'TARIFA ENTREGA A DIRECCION USD'!D3980)+1,3)</f>
        <v>0.72499999999999998</v>
      </c>
      <c r="T3980" s="200">
        <f>TRUNC(('TARIFA ENTREGA A DIRECCION USD'!E3980-'TARIFA ENTREGA A DIRECCION USD'!D3980)/'TARIFA ENTREGA A DIRECCION USD'!D3980,3)</f>
        <v>0.26200000000000001</v>
      </c>
      <c r="U3980" s="200">
        <f>TRUNC(('TARIFA ENTREGA A DIRECCION USD'!F3980-'TARIFA ENTREGA A DIRECCION USD'!D3980)/'TARIFA ENTREGA A DIRECCION USD'!D3980,3)</f>
        <v>0.439</v>
      </c>
      <c r="V3980" s="200">
        <f>TRUNC(('TARIFA ENTREGA A DIRECCION USD'!G3980-'TARIFA ENTREGA A DIRECCION USD'!D3980)/'TARIFA ENTREGA A DIRECCION USD'!D3980,3)</f>
        <v>0.97399999999999998</v>
      </c>
      <c r="X3980" s="142">
        <v>16.12</v>
      </c>
      <c r="Y3980" s="190">
        <v>3973</v>
      </c>
      <c r="Z3980" s="200">
        <v>0.55000000000000004</v>
      </c>
      <c r="AA3980" s="200">
        <v>0.13</v>
      </c>
      <c r="AB3980" s="200">
        <v>0.3</v>
      </c>
      <c r="AC3980" s="200">
        <v>0.85</v>
      </c>
      <c r="AL3980"/>
      <c r="AM3980"/>
      <c r="AN3980"/>
      <c r="AO3980"/>
      <c r="AP3980"/>
      <c r="AQ3980"/>
      <c r="AR3980"/>
      <c r="AS3980"/>
      <c r="AT3980"/>
      <c r="AU3980"/>
    </row>
    <row r="3981" spans="17:47" x14ac:dyDescent="0.2">
      <c r="Q3981" s="142">
        <f>TRUNC('TARIFA ENTREGA A DIRECCION USD'!D3982-'TARIFA ENTREGA A DIRECCION USD'!D3981,2)</f>
        <v>0.55000000000000004</v>
      </c>
      <c r="R3981" s="190">
        <v>3974</v>
      </c>
      <c r="S3981" s="200">
        <f>TRUNC((('TARIFA ENTREGA A DIRECCION USD'!C3981-'TARIFA ENTREGA A DIRECCION USD'!D3981)/'TARIFA ENTREGA A DIRECCION USD'!D3981)+1,3)</f>
        <v>0.72499999999999998</v>
      </c>
      <c r="T3981" s="200">
        <f>TRUNC(('TARIFA ENTREGA A DIRECCION USD'!E3981-'TARIFA ENTREGA A DIRECCION USD'!D3981)/'TARIFA ENTREGA A DIRECCION USD'!D3981,3)</f>
        <v>0.26200000000000001</v>
      </c>
      <c r="U3981" s="200">
        <f>TRUNC(('TARIFA ENTREGA A DIRECCION USD'!F3981-'TARIFA ENTREGA A DIRECCION USD'!D3981)/'TARIFA ENTREGA A DIRECCION USD'!D3981,3)</f>
        <v>0.439</v>
      </c>
      <c r="V3981" s="200">
        <f>TRUNC(('TARIFA ENTREGA A DIRECCION USD'!G3981-'TARIFA ENTREGA A DIRECCION USD'!D3981)/'TARIFA ENTREGA A DIRECCION USD'!D3981,3)</f>
        <v>0.97399999999999998</v>
      </c>
      <c r="X3981" s="142">
        <v>16.12</v>
      </c>
      <c r="Y3981" s="190">
        <v>3974</v>
      </c>
      <c r="Z3981" s="200">
        <v>0.55000000000000004</v>
      </c>
      <c r="AA3981" s="200">
        <v>0.13</v>
      </c>
      <c r="AB3981" s="200">
        <v>0.3</v>
      </c>
      <c r="AC3981" s="200">
        <v>0.85</v>
      </c>
      <c r="AL3981"/>
      <c r="AM3981"/>
      <c r="AN3981"/>
      <c r="AO3981"/>
      <c r="AP3981"/>
      <c r="AQ3981"/>
      <c r="AR3981"/>
      <c r="AS3981"/>
      <c r="AT3981"/>
      <c r="AU3981"/>
    </row>
    <row r="3982" spans="17:47" x14ac:dyDescent="0.2">
      <c r="Q3982" s="142">
        <f>TRUNC('TARIFA ENTREGA A DIRECCION USD'!D3983-'TARIFA ENTREGA A DIRECCION USD'!D3982,2)</f>
        <v>0.55000000000000004</v>
      </c>
      <c r="R3982" s="190">
        <v>3975</v>
      </c>
      <c r="S3982" s="200">
        <f>TRUNC((('TARIFA ENTREGA A DIRECCION USD'!C3982-'TARIFA ENTREGA A DIRECCION USD'!D3982)/'TARIFA ENTREGA A DIRECCION USD'!D3982)+1,3)</f>
        <v>0.72499999999999998</v>
      </c>
      <c r="T3982" s="200">
        <f>TRUNC(('TARIFA ENTREGA A DIRECCION USD'!E3982-'TARIFA ENTREGA A DIRECCION USD'!D3982)/'TARIFA ENTREGA A DIRECCION USD'!D3982,3)</f>
        <v>0.26200000000000001</v>
      </c>
      <c r="U3982" s="200">
        <f>TRUNC(('TARIFA ENTREGA A DIRECCION USD'!F3982-'TARIFA ENTREGA A DIRECCION USD'!D3982)/'TARIFA ENTREGA A DIRECCION USD'!D3982,3)</f>
        <v>0.439</v>
      </c>
      <c r="V3982" s="200">
        <f>TRUNC(('TARIFA ENTREGA A DIRECCION USD'!G3982-'TARIFA ENTREGA A DIRECCION USD'!D3982)/'TARIFA ENTREGA A DIRECCION USD'!D3982,3)</f>
        <v>0.97399999999999998</v>
      </c>
      <c r="X3982" s="142">
        <v>16.12</v>
      </c>
      <c r="Y3982" s="190">
        <v>3975</v>
      </c>
      <c r="Z3982" s="200">
        <v>0.55000000000000004</v>
      </c>
      <c r="AA3982" s="200">
        <v>0.13</v>
      </c>
      <c r="AB3982" s="200">
        <v>0.3</v>
      </c>
      <c r="AC3982" s="200">
        <v>0.85</v>
      </c>
      <c r="AL3982"/>
      <c r="AM3982"/>
      <c r="AN3982"/>
      <c r="AO3982"/>
      <c r="AP3982"/>
      <c r="AQ3982"/>
      <c r="AR3982"/>
      <c r="AS3982"/>
      <c r="AT3982"/>
      <c r="AU3982"/>
    </row>
    <row r="3983" spans="17:47" x14ac:dyDescent="0.2">
      <c r="Q3983" s="142">
        <f>TRUNC('TARIFA ENTREGA A DIRECCION USD'!D3984-'TARIFA ENTREGA A DIRECCION USD'!D3983,2)</f>
        <v>0.55000000000000004</v>
      </c>
      <c r="R3983" s="190">
        <v>3976</v>
      </c>
      <c r="S3983" s="200">
        <f>TRUNC((('TARIFA ENTREGA A DIRECCION USD'!C3983-'TARIFA ENTREGA A DIRECCION USD'!D3983)/'TARIFA ENTREGA A DIRECCION USD'!D3983)+1,3)</f>
        <v>0.72499999999999998</v>
      </c>
      <c r="T3983" s="200">
        <f>TRUNC(('TARIFA ENTREGA A DIRECCION USD'!E3983-'TARIFA ENTREGA A DIRECCION USD'!D3983)/'TARIFA ENTREGA A DIRECCION USD'!D3983,3)</f>
        <v>0.26200000000000001</v>
      </c>
      <c r="U3983" s="200">
        <f>TRUNC(('TARIFA ENTREGA A DIRECCION USD'!F3983-'TARIFA ENTREGA A DIRECCION USD'!D3983)/'TARIFA ENTREGA A DIRECCION USD'!D3983,3)</f>
        <v>0.439</v>
      </c>
      <c r="V3983" s="200">
        <f>TRUNC(('TARIFA ENTREGA A DIRECCION USD'!G3983-'TARIFA ENTREGA A DIRECCION USD'!D3983)/'TARIFA ENTREGA A DIRECCION USD'!D3983,3)</f>
        <v>0.97399999999999998</v>
      </c>
      <c r="X3983" s="142">
        <v>16.12</v>
      </c>
      <c r="Y3983" s="190">
        <v>3976</v>
      </c>
      <c r="Z3983" s="200">
        <v>0.55000000000000004</v>
      </c>
      <c r="AA3983" s="200">
        <v>0.13</v>
      </c>
      <c r="AB3983" s="200">
        <v>0.3</v>
      </c>
      <c r="AC3983" s="200">
        <v>0.85</v>
      </c>
      <c r="AL3983"/>
      <c r="AM3983"/>
      <c r="AN3983"/>
      <c r="AO3983"/>
      <c r="AP3983"/>
      <c r="AQ3983"/>
      <c r="AR3983"/>
      <c r="AS3983"/>
      <c r="AT3983"/>
      <c r="AU3983"/>
    </row>
    <row r="3984" spans="17:47" x14ac:dyDescent="0.2">
      <c r="Q3984" s="142">
        <f>TRUNC('TARIFA ENTREGA A DIRECCION USD'!D3985-'TARIFA ENTREGA A DIRECCION USD'!D3984,2)</f>
        <v>0.55000000000000004</v>
      </c>
      <c r="R3984" s="190">
        <v>3977</v>
      </c>
      <c r="S3984" s="200">
        <f>TRUNC((('TARIFA ENTREGA A DIRECCION USD'!C3984-'TARIFA ENTREGA A DIRECCION USD'!D3984)/'TARIFA ENTREGA A DIRECCION USD'!D3984)+1,3)</f>
        <v>0.72499999999999998</v>
      </c>
      <c r="T3984" s="200">
        <f>TRUNC(('TARIFA ENTREGA A DIRECCION USD'!E3984-'TARIFA ENTREGA A DIRECCION USD'!D3984)/'TARIFA ENTREGA A DIRECCION USD'!D3984,3)</f>
        <v>0.26200000000000001</v>
      </c>
      <c r="U3984" s="200">
        <f>TRUNC(('TARIFA ENTREGA A DIRECCION USD'!F3984-'TARIFA ENTREGA A DIRECCION USD'!D3984)/'TARIFA ENTREGA A DIRECCION USD'!D3984,3)</f>
        <v>0.439</v>
      </c>
      <c r="V3984" s="200">
        <f>TRUNC(('TARIFA ENTREGA A DIRECCION USD'!G3984-'TARIFA ENTREGA A DIRECCION USD'!D3984)/'TARIFA ENTREGA A DIRECCION USD'!D3984,3)</f>
        <v>0.97399999999999998</v>
      </c>
      <c r="X3984" s="142">
        <v>16.12</v>
      </c>
      <c r="Y3984" s="190">
        <v>3977</v>
      </c>
      <c r="Z3984" s="200">
        <v>0.55000000000000004</v>
      </c>
      <c r="AA3984" s="200">
        <v>0.13</v>
      </c>
      <c r="AB3984" s="200">
        <v>0.3</v>
      </c>
      <c r="AC3984" s="200">
        <v>0.85</v>
      </c>
      <c r="AL3984"/>
      <c r="AM3984"/>
      <c r="AN3984"/>
      <c r="AO3984"/>
      <c r="AP3984"/>
      <c r="AQ3984"/>
      <c r="AR3984"/>
      <c r="AS3984"/>
      <c r="AT3984"/>
      <c r="AU3984"/>
    </row>
    <row r="3985" spans="17:47" x14ac:dyDescent="0.2">
      <c r="Q3985" s="142">
        <f>TRUNC('TARIFA ENTREGA A DIRECCION USD'!D3986-'TARIFA ENTREGA A DIRECCION USD'!D3985,2)</f>
        <v>0.55000000000000004</v>
      </c>
      <c r="R3985" s="190">
        <v>3978</v>
      </c>
      <c r="S3985" s="200">
        <f>TRUNC((('TARIFA ENTREGA A DIRECCION USD'!C3985-'TARIFA ENTREGA A DIRECCION USD'!D3985)/'TARIFA ENTREGA A DIRECCION USD'!D3985)+1,3)</f>
        <v>0.72499999999999998</v>
      </c>
      <c r="T3985" s="200">
        <f>TRUNC(('TARIFA ENTREGA A DIRECCION USD'!E3985-'TARIFA ENTREGA A DIRECCION USD'!D3985)/'TARIFA ENTREGA A DIRECCION USD'!D3985,3)</f>
        <v>0.26200000000000001</v>
      </c>
      <c r="U3985" s="200">
        <f>TRUNC(('TARIFA ENTREGA A DIRECCION USD'!F3985-'TARIFA ENTREGA A DIRECCION USD'!D3985)/'TARIFA ENTREGA A DIRECCION USD'!D3985,3)</f>
        <v>0.439</v>
      </c>
      <c r="V3985" s="200">
        <f>TRUNC(('TARIFA ENTREGA A DIRECCION USD'!G3985-'TARIFA ENTREGA A DIRECCION USD'!D3985)/'TARIFA ENTREGA A DIRECCION USD'!D3985,3)</f>
        <v>0.97399999999999998</v>
      </c>
      <c r="X3985" s="142">
        <v>16.12</v>
      </c>
      <c r="Y3985" s="190">
        <v>3978</v>
      </c>
      <c r="Z3985" s="200">
        <v>0.55000000000000004</v>
      </c>
      <c r="AA3985" s="200">
        <v>0.13</v>
      </c>
      <c r="AB3985" s="200">
        <v>0.3</v>
      </c>
      <c r="AC3985" s="200">
        <v>0.85</v>
      </c>
      <c r="AL3985"/>
      <c r="AM3985"/>
      <c r="AN3985"/>
      <c r="AO3985"/>
      <c r="AP3985"/>
      <c r="AQ3985"/>
      <c r="AR3985"/>
      <c r="AS3985"/>
      <c r="AT3985"/>
      <c r="AU3985"/>
    </row>
    <row r="3986" spans="17:47" x14ac:dyDescent="0.2">
      <c r="Q3986" s="142">
        <f>TRUNC('TARIFA ENTREGA A DIRECCION USD'!D3987-'TARIFA ENTREGA A DIRECCION USD'!D3986,2)</f>
        <v>0.55000000000000004</v>
      </c>
      <c r="R3986" s="190">
        <v>3979</v>
      </c>
      <c r="S3986" s="200">
        <f>TRUNC((('TARIFA ENTREGA A DIRECCION USD'!C3986-'TARIFA ENTREGA A DIRECCION USD'!D3986)/'TARIFA ENTREGA A DIRECCION USD'!D3986)+1,3)</f>
        <v>0.72499999999999998</v>
      </c>
      <c r="T3986" s="200">
        <f>TRUNC(('TARIFA ENTREGA A DIRECCION USD'!E3986-'TARIFA ENTREGA A DIRECCION USD'!D3986)/'TARIFA ENTREGA A DIRECCION USD'!D3986,3)</f>
        <v>0.26200000000000001</v>
      </c>
      <c r="U3986" s="200">
        <f>TRUNC(('TARIFA ENTREGA A DIRECCION USD'!F3986-'TARIFA ENTREGA A DIRECCION USD'!D3986)/'TARIFA ENTREGA A DIRECCION USD'!D3986,3)</f>
        <v>0.439</v>
      </c>
      <c r="V3986" s="200">
        <f>TRUNC(('TARIFA ENTREGA A DIRECCION USD'!G3986-'TARIFA ENTREGA A DIRECCION USD'!D3986)/'TARIFA ENTREGA A DIRECCION USD'!D3986,3)</f>
        <v>0.97399999999999998</v>
      </c>
      <c r="X3986" s="142">
        <v>16.12</v>
      </c>
      <c r="Y3986" s="190">
        <v>3979</v>
      </c>
      <c r="Z3986" s="200">
        <v>0.55000000000000004</v>
      </c>
      <c r="AA3986" s="200">
        <v>0.13</v>
      </c>
      <c r="AB3986" s="200">
        <v>0.3</v>
      </c>
      <c r="AC3986" s="200">
        <v>0.85</v>
      </c>
      <c r="AL3986"/>
      <c r="AM3986"/>
      <c r="AN3986"/>
      <c r="AO3986"/>
      <c r="AP3986"/>
      <c r="AQ3986"/>
      <c r="AR3986"/>
      <c r="AS3986"/>
      <c r="AT3986"/>
      <c r="AU3986"/>
    </row>
    <row r="3987" spans="17:47" x14ac:dyDescent="0.2">
      <c r="Q3987" s="142">
        <f>TRUNC('TARIFA ENTREGA A DIRECCION USD'!D3988-'TARIFA ENTREGA A DIRECCION USD'!D3987,2)</f>
        <v>0.55000000000000004</v>
      </c>
      <c r="R3987" s="190">
        <v>3980</v>
      </c>
      <c r="S3987" s="200">
        <f>TRUNC((('TARIFA ENTREGA A DIRECCION USD'!C3987-'TARIFA ENTREGA A DIRECCION USD'!D3987)/'TARIFA ENTREGA A DIRECCION USD'!D3987)+1,3)</f>
        <v>0.72499999999999998</v>
      </c>
      <c r="T3987" s="200">
        <f>TRUNC(('TARIFA ENTREGA A DIRECCION USD'!E3987-'TARIFA ENTREGA A DIRECCION USD'!D3987)/'TARIFA ENTREGA A DIRECCION USD'!D3987,3)</f>
        <v>0.26200000000000001</v>
      </c>
      <c r="U3987" s="200">
        <f>TRUNC(('TARIFA ENTREGA A DIRECCION USD'!F3987-'TARIFA ENTREGA A DIRECCION USD'!D3987)/'TARIFA ENTREGA A DIRECCION USD'!D3987,3)</f>
        <v>0.439</v>
      </c>
      <c r="V3987" s="200">
        <f>TRUNC(('TARIFA ENTREGA A DIRECCION USD'!G3987-'TARIFA ENTREGA A DIRECCION USD'!D3987)/'TARIFA ENTREGA A DIRECCION USD'!D3987,3)</f>
        <v>0.97399999999999998</v>
      </c>
      <c r="X3987" s="142">
        <v>16.12</v>
      </c>
      <c r="Y3987" s="190">
        <v>3980</v>
      </c>
      <c r="Z3987" s="200">
        <v>0.55000000000000004</v>
      </c>
      <c r="AA3987" s="200">
        <v>0.13</v>
      </c>
      <c r="AB3987" s="200">
        <v>0.3</v>
      </c>
      <c r="AC3987" s="200">
        <v>0.85</v>
      </c>
      <c r="AL3987"/>
      <c r="AM3987"/>
      <c r="AN3987"/>
      <c r="AO3987"/>
      <c r="AP3987"/>
      <c r="AQ3987"/>
      <c r="AR3987"/>
      <c r="AS3987"/>
      <c r="AT3987"/>
      <c r="AU3987"/>
    </row>
    <row r="3988" spans="17:47" x14ac:dyDescent="0.2">
      <c r="Q3988" s="142">
        <f>TRUNC('TARIFA ENTREGA A DIRECCION USD'!D3989-'TARIFA ENTREGA A DIRECCION USD'!D3988,2)</f>
        <v>0.55000000000000004</v>
      </c>
      <c r="R3988" s="190">
        <v>3981</v>
      </c>
      <c r="S3988" s="200">
        <f>TRUNC((('TARIFA ENTREGA A DIRECCION USD'!C3988-'TARIFA ENTREGA A DIRECCION USD'!D3988)/'TARIFA ENTREGA A DIRECCION USD'!D3988)+1,3)</f>
        <v>0.72499999999999998</v>
      </c>
      <c r="T3988" s="200">
        <f>TRUNC(('TARIFA ENTREGA A DIRECCION USD'!E3988-'TARIFA ENTREGA A DIRECCION USD'!D3988)/'TARIFA ENTREGA A DIRECCION USD'!D3988,3)</f>
        <v>0.26200000000000001</v>
      </c>
      <c r="U3988" s="200">
        <f>TRUNC(('TARIFA ENTREGA A DIRECCION USD'!F3988-'TARIFA ENTREGA A DIRECCION USD'!D3988)/'TARIFA ENTREGA A DIRECCION USD'!D3988,3)</f>
        <v>0.439</v>
      </c>
      <c r="V3988" s="200">
        <f>TRUNC(('TARIFA ENTREGA A DIRECCION USD'!G3988-'TARIFA ENTREGA A DIRECCION USD'!D3988)/'TARIFA ENTREGA A DIRECCION USD'!D3988,3)</f>
        <v>0.97399999999999998</v>
      </c>
      <c r="X3988" s="142">
        <v>16.12</v>
      </c>
      <c r="Y3988" s="190">
        <v>3981</v>
      </c>
      <c r="Z3988" s="200">
        <v>0.55000000000000004</v>
      </c>
      <c r="AA3988" s="200">
        <v>0.13</v>
      </c>
      <c r="AB3988" s="200">
        <v>0.3</v>
      </c>
      <c r="AC3988" s="200">
        <v>0.85</v>
      </c>
      <c r="AL3988"/>
      <c r="AM3988"/>
      <c r="AN3988"/>
      <c r="AO3988"/>
      <c r="AP3988"/>
      <c r="AQ3988"/>
      <c r="AR3988"/>
      <c r="AS3988"/>
      <c r="AT3988"/>
      <c r="AU3988"/>
    </row>
    <row r="3989" spans="17:47" x14ac:dyDescent="0.2">
      <c r="Q3989" s="142">
        <f>TRUNC('TARIFA ENTREGA A DIRECCION USD'!D3990-'TARIFA ENTREGA A DIRECCION USD'!D3989,2)</f>
        <v>0.55000000000000004</v>
      </c>
      <c r="R3989" s="190">
        <v>3982</v>
      </c>
      <c r="S3989" s="200">
        <f>TRUNC((('TARIFA ENTREGA A DIRECCION USD'!C3989-'TARIFA ENTREGA A DIRECCION USD'!D3989)/'TARIFA ENTREGA A DIRECCION USD'!D3989)+1,3)</f>
        <v>0.72499999999999998</v>
      </c>
      <c r="T3989" s="200">
        <f>TRUNC(('TARIFA ENTREGA A DIRECCION USD'!E3989-'TARIFA ENTREGA A DIRECCION USD'!D3989)/'TARIFA ENTREGA A DIRECCION USD'!D3989,3)</f>
        <v>0.26200000000000001</v>
      </c>
      <c r="U3989" s="200">
        <f>TRUNC(('TARIFA ENTREGA A DIRECCION USD'!F3989-'TARIFA ENTREGA A DIRECCION USD'!D3989)/'TARIFA ENTREGA A DIRECCION USD'!D3989,3)</f>
        <v>0.439</v>
      </c>
      <c r="V3989" s="200">
        <f>TRUNC(('TARIFA ENTREGA A DIRECCION USD'!G3989-'TARIFA ENTREGA A DIRECCION USD'!D3989)/'TARIFA ENTREGA A DIRECCION USD'!D3989,3)</f>
        <v>0.97399999999999998</v>
      </c>
      <c r="X3989" s="142">
        <v>16.12</v>
      </c>
      <c r="Y3989" s="190">
        <v>3982</v>
      </c>
      <c r="Z3989" s="200">
        <v>0.55000000000000004</v>
      </c>
      <c r="AA3989" s="200">
        <v>0.13</v>
      </c>
      <c r="AB3989" s="200">
        <v>0.3</v>
      </c>
      <c r="AC3989" s="200">
        <v>0.85</v>
      </c>
      <c r="AL3989"/>
      <c r="AM3989"/>
      <c r="AN3989"/>
      <c r="AO3989"/>
      <c r="AP3989"/>
      <c r="AQ3989"/>
      <c r="AR3989"/>
      <c r="AS3989"/>
      <c r="AT3989"/>
      <c r="AU3989"/>
    </row>
    <row r="3990" spans="17:47" x14ac:dyDescent="0.2">
      <c r="Q3990" s="142">
        <f>TRUNC('TARIFA ENTREGA A DIRECCION USD'!D3991-'TARIFA ENTREGA A DIRECCION USD'!D3990,2)</f>
        <v>0.55000000000000004</v>
      </c>
      <c r="R3990" s="190">
        <v>3983</v>
      </c>
      <c r="S3990" s="200">
        <f>TRUNC((('TARIFA ENTREGA A DIRECCION USD'!C3990-'TARIFA ENTREGA A DIRECCION USD'!D3990)/'TARIFA ENTREGA A DIRECCION USD'!D3990)+1,3)</f>
        <v>0.72499999999999998</v>
      </c>
      <c r="T3990" s="200">
        <f>TRUNC(('TARIFA ENTREGA A DIRECCION USD'!E3990-'TARIFA ENTREGA A DIRECCION USD'!D3990)/'TARIFA ENTREGA A DIRECCION USD'!D3990,3)</f>
        <v>0.26200000000000001</v>
      </c>
      <c r="U3990" s="200">
        <f>TRUNC(('TARIFA ENTREGA A DIRECCION USD'!F3990-'TARIFA ENTREGA A DIRECCION USD'!D3990)/'TARIFA ENTREGA A DIRECCION USD'!D3990,3)</f>
        <v>0.439</v>
      </c>
      <c r="V3990" s="200">
        <f>TRUNC(('TARIFA ENTREGA A DIRECCION USD'!G3990-'TARIFA ENTREGA A DIRECCION USD'!D3990)/'TARIFA ENTREGA A DIRECCION USD'!D3990,3)</f>
        <v>0.97399999999999998</v>
      </c>
      <c r="X3990" s="142">
        <v>16.12</v>
      </c>
      <c r="Y3990" s="190">
        <v>3983</v>
      </c>
      <c r="Z3990" s="200">
        <v>0.55000000000000004</v>
      </c>
      <c r="AA3990" s="200">
        <v>0.13</v>
      </c>
      <c r="AB3990" s="200">
        <v>0.3</v>
      </c>
      <c r="AC3990" s="200">
        <v>0.85</v>
      </c>
      <c r="AL3990"/>
      <c r="AM3990"/>
      <c r="AN3990"/>
      <c r="AO3990"/>
      <c r="AP3990"/>
      <c r="AQ3990"/>
      <c r="AR3990"/>
      <c r="AS3990"/>
      <c r="AT3990"/>
      <c r="AU3990"/>
    </row>
    <row r="3991" spans="17:47" x14ac:dyDescent="0.2">
      <c r="Q3991" s="142">
        <f>TRUNC('TARIFA ENTREGA A DIRECCION USD'!D3992-'TARIFA ENTREGA A DIRECCION USD'!D3991,2)</f>
        <v>0.55000000000000004</v>
      </c>
      <c r="R3991" s="190">
        <v>3984</v>
      </c>
      <c r="S3991" s="200">
        <f>TRUNC((('TARIFA ENTREGA A DIRECCION USD'!C3991-'TARIFA ENTREGA A DIRECCION USD'!D3991)/'TARIFA ENTREGA A DIRECCION USD'!D3991)+1,3)</f>
        <v>0.72499999999999998</v>
      </c>
      <c r="T3991" s="200">
        <f>TRUNC(('TARIFA ENTREGA A DIRECCION USD'!E3991-'TARIFA ENTREGA A DIRECCION USD'!D3991)/'TARIFA ENTREGA A DIRECCION USD'!D3991,3)</f>
        <v>0.26200000000000001</v>
      </c>
      <c r="U3991" s="200">
        <f>TRUNC(('TARIFA ENTREGA A DIRECCION USD'!F3991-'TARIFA ENTREGA A DIRECCION USD'!D3991)/'TARIFA ENTREGA A DIRECCION USD'!D3991,3)</f>
        <v>0.439</v>
      </c>
      <c r="V3991" s="200">
        <f>TRUNC(('TARIFA ENTREGA A DIRECCION USD'!G3991-'TARIFA ENTREGA A DIRECCION USD'!D3991)/'TARIFA ENTREGA A DIRECCION USD'!D3991,3)</f>
        <v>0.97399999999999998</v>
      </c>
      <c r="X3991" s="142">
        <v>16.12</v>
      </c>
      <c r="Y3991" s="190">
        <v>3984</v>
      </c>
      <c r="Z3991" s="200">
        <v>0.55000000000000004</v>
      </c>
      <c r="AA3991" s="200">
        <v>0.13</v>
      </c>
      <c r="AB3991" s="200">
        <v>0.3</v>
      </c>
      <c r="AC3991" s="200">
        <v>0.85</v>
      </c>
      <c r="AL3991"/>
      <c r="AM3991"/>
      <c r="AN3991"/>
      <c r="AO3991"/>
      <c r="AP3991"/>
      <c r="AQ3991"/>
      <c r="AR3991"/>
      <c r="AS3991"/>
      <c r="AT3991"/>
      <c r="AU3991"/>
    </row>
    <row r="3992" spans="17:47" x14ac:dyDescent="0.2">
      <c r="Q3992" s="142">
        <f>TRUNC('TARIFA ENTREGA A DIRECCION USD'!D3993-'TARIFA ENTREGA A DIRECCION USD'!D3992,2)</f>
        <v>0.55000000000000004</v>
      </c>
      <c r="R3992" s="190">
        <v>3985</v>
      </c>
      <c r="S3992" s="200">
        <f>TRUNC((('TARIFA ENTREGA A DIRECCION USD'!C3992-'TARIFA ENTREGA A DIRECCION USD'!D3992)/'TARIFA ENTREGA A DIRECCION USD'!D3992)+1,3)</f>
        <v>0.72499999999999998</v>
      </c>
      <c r="T3992" s="200">
        <f>TRUNC(('TARIFA ENTREGA A DIRECCION USD'!E3992-'TARIFA ENTREGA A DIRECCION USD'!D3992)/'TARIFA ENTREGA A DIRECCION USD'!D3992,3)</f>
        <v>0.26200000000000001</v>
      </c>
      <c r="U3992" s="200">
        <f>TRUNC(('TARIFA ENTREGA A DIRECCION USD'!F3992-'TARIFA ENTREGA A DIRECCION USD'!D3992)/'TARIFA ENTREGA A DIRECCION USD'!D3992,3)</f>
        <v>0.439</v>
      </c>
      <c r="V3992" s="200">
        <f>TRUNC(('TARIFA ENTREGA A DIRECCION USD'!G3992-'TARIFA ENTREGA A DIRECCION USD'!D3992)/'TARIFA ENTREGA A DIRECCION USD'!D3992,3)</f>
        <v>0.97399999999999998</v>
      </c>
      <c r="X3992" s="142">
        <v>16.12</v>
      </c>
      <c r="Y3992" s="190">
        <v>3985</v>
      </c>
      <c r="Z3992" s="200">
        <v>0.55000000000000004</v>
      </c>
      <c r="AA3992" s="200">
        <v>0.13</v>
      </c>
      <c r="AB3992" s="200">
        <v>0.3</v>
      </c>
      <c r="AC3992" s="200">
        <v>0.85</v>
      </c>
      <c r="AL3992"/>
      <c r="AM3992"/>
      <c r="AN3992"/>
      <c r="AO3992"/>
      <c r="AP3992"/>
      <c r="AQ3992"/>
      <c r="AR3992"/>
      <c r="AS3992"/>
      <c r="AT3992"/>
      <c r="AU3992"/>
    </row>
    <row r="3993" spans="17:47" x14ac:dyDescent="0.2">
      <c r="Q3993" s="142">
        <f>TRUNC('TARIFA ENTREGA A DIRECCION USD'!D3994-'TARIFA ENTREGA A DIRECCION USD'!D3993,2)</f>
        <v>0.55000000000000004</v>
      </c>
      <c r="R3993" s="190">
        <v>3986</v>
      </c>
      <c r="S3993" s="200">
        <f>TRUNC((('TARIFA ENTREGA A DIRECCION USD'!C3993-'TARIFA ENTREGA A DIRECCION USD'!D3993)/'TARIFA ENTREGA A DIRECCION USD'!D3993)+1,3)</f>
        <v>0.72499999999999998</v>
      </c>
      <c r="T3993" s="200">
        <f>TRUNC(('TARIFA ENTREGA A DIRECCION USD'!E3993-'TARIFA ENTREGA A DIRECCION USD'!D3993)/'TARIFA ENTREGA A DIRECCION USD'!D3993,3)</f>
        <v>0.26200000000000001</v>
      </c>
      <c r="U3993" s="200">
        <f>TRUNC(('TARIFA ENTREGA A DIRECCION USD'!F3993-'TARIFA ENTREGA A DIRECCION USD'!D3993)/'TARIFA ENTREGA A DIRECCION USD'!D3993,3)</f>
        <v>0.439</v>
      </c>
      <c r="V3993" s="200">
        <f>TRUNC(('TARIFA ENTREGA A DIRECCION USD'!G3993-'TARIFA ENTREGA A DIRECCION USD'!D3993)/'TARIFA ENTREGA A DIRECCION USD'!D3993,3)</f>
        <v>0.97399999999999998</v>
      </c>
      <c r="X3993" s="142">
        <v>16.12</v>
      </c>
      <c r="Y3993" s="190">
        <v>3986</v>
      </c>
      <c r="Z3993" s="200">
        <v>0.55000000000000004</v>
      </c>
      <c r="AA3993" s="200">
        <v>0.13</v>
      </c>
      <c r="AB3993" s="200">
        <v>0.3</v>
      </c>
      <c r="AC3993" s="200">
        <v>0.85</v>
      </c>
      <c r="AL3993"/>
      <c r="AM3993"/>
      <c r="AN3993"/>
      <c r="AO3993"/>
      <c r="AP3993"/>
      <c r="AQ3993"/>
      <c r="AR3993"/>
      <c r="AS3993"/>
      <c r="AT3993"/>
      <c r="AU3993"/>
    </row>
    <row r="3994" spans="17:47" x14ac:dyDescent="0.2">
      <c r="Q3994" s="142">
        <f>TRUNC('TARIFA ENTREGA A DIRECCION USD'!D3995-'TARIFA ENTREGA A DIRECCION USD'!D3994,2)</f>
        <v>0.55000000000000004</v>
      </c>
      <c r="R3994" s="190">
        <v>3987</v>
      </c>
      <c r="S3994" s="200">
        <f>TRUNC((('TARIFA ENTREGA A DIRECCION USD'!C3994-'TARIFA ENTREGA A DIRECCION USD'!D3994)/'TARIFA ENTREGA A DIRECCION USD'!D3994)+1,3)</f>
        <v>0.72499999999999998</v>
      </c>
      <c r="T3994" s="200">
        <f>TRUNC(('TARIFA ENTREGA A DIRECCION USD'!E3994-'TARIFA ENTREGA A DIRECCION USD'!D3994)/'TARIFA ENTREGA A DIRECCION USD'!D3994,3)</f>
        <v>0.26200000000000001</v>
      </c>
      <c r="U3994" s="200">
        <f>TRUNC(('TARIFA ENTREGA A DIRECCION USD'!F3994-'TARIFA ENTREGA A DIRECCION USD'!D3994)/'TARIFA ENTREGA A DIRECCION USD'!D3994,3)</f>
        <v>0.439</v>
      </c>
      <c r="V3994" s="200">
        <f>TRUNC(('TARIFA ENTREGA A DIRECCION USD'!G3994-'TARIFA ENTREGA A DIRECCION USD'!D3994)/'TARIFA ENTREGA A DIRECCION USD'!D3994,3)</f>
        <v>0.97399999999999998</v>
      </c>
      <c r="X3994" s="142">
        <v>16.12</v>
      </c>
      <c r="Y3994" s="190">
        <v>3987</v>
      </c>
      <c r="Z3994" s="200">
        <v>0.55000000000000004</v>
      </c>
      <c r="AA3994" s="200">
        <v>0.13</v>
      </c>
      <c r="AB3994" s="200">
        <v>0.3</v>
      </c>
      <c r="AC3994" s="200">
        <v>0.85</v>
      </c>
      <c r="AL3994"/>
      <c r="AM3994"/>
      <c r="AN3994"/>
      <c r="AO3994"/>
      <c r="AP3994"/>
      <c r="AQ3994"/>
      <c r="AR3994"/>
      <c r="AS3994"/>
      <c r="AT3994"/>
      <c r="AU3994"/>
    </row>
    <row r="3995" spans="17:47" x14ac:dyDescent="0.2">
      <c r="Q3995" s="142">
        <f>TRUNC('TARIFA ENTREGA A DIRECCION USD'!D3996-'TARIFA ENTREGA A DIRECCION USD'!D3995,2)</f>
        <v>0.55000000000000004</v>
      </c>
      <c r="R3995" s="190">
        <v>3988</v>
      </c>
      <c r="S3995" s="200">
        <f>TRUNC((('TARIFA ENTREGA A DIRECCION USD'!C3995-'TARIFA ENTREGA A DIRECCION USD'!D3995)/'TARIFA ENTREGA A DIRECCION USD'!D3995)+1,3)</f>
        <v>0.72499999999999998</v>
      </c>
      <c r="T3995" s="200">
        <f>TRUNC(('TARIFA ENTREGA A DIRECCION USD'!E3995-'TARIFA ENTREGA A DIRECCION USD'!D3995)/'TARIFA ENTREGA A DIRECCION USD'!D3995,3)</f>
        <v>0.26200000000000001</v>
      </c>
      <c r="U3995" s="200">
        <f>TRUNC(('TARIFA ENTREGA A DIRECCION USD'!F3995-'TARIFA ENTREGA A DIRECCION USD'!D3995)/'TARIFA ENTREGA A DIRECCION USD'!D3995,3)</f>
        <v>0.439</v>
      </c>
      <c r="V3995" s="200">
        <f>TRUNC(('TARIFA ENTREGA A DIRECCION USD'!G3995-'TARIFA ENTREGA A DIRECCION USD'!D3995)/'TARIFA ENTREGA A DIRECCION USD'!D3995,3)</f>
        <v>0.97399999999999998</v>
      </c>
      <c r="X3995" s="142">
        <v>16.12</v>
      </c>
      <c r="Y3995" s="190">
        <v>3988</v>
      </c>
      <c r="Z3995" s="200">
        <v>0.55000000000000004</v>
      </c>
      <c r="AA3995" s="200">
        <v>0.13</v>
      </c>
      <c r="AB3995" s="200">
        <v>0.3</v>
      </c>
      <c r="AC3995" s="200">
        <v>0.85</v>
      </c>
      <c r="AL3995"/>
      <c r="AM3995"/>
      <c r="AN3995"/>
      <c r="AO3995"/>
      <c r="AP3995"/>
      <c r="AQ3995"/>
      <c r="AR3995"/>
      <c r="AS3995"/>
      <c r="AT3995"/>
      <c r="AU3995"/>
    </row>
    <row r="3996" spans="17:47" x14ac:dyDescent="0.2">
      <c r="Q3996" s="142">
        <f>TRUNC('TARIFA ENTREGA A DIRECCION USD'!D3997-'TARIFA ENTREGA A DIRECCION USD'!D3996,2)</f>
        <v>0.55000000000000004</v>
      </c>
      <c r="R3996" s="190">
        <v>3989</v>
      </c>
      <c r="S3996" s="200">
        <f>TRUNC((('TARIFA ENTREGA A DIRECCION USD'!C3996-'TARIFA ENTREGA A DIRECCION USD'!D3996)/'TARIFA ENTREGA A DIRECCION USD'!D3996)+1,3)</f>
        <v>0.72499999999999998</v>
      </c>
      <c r="T3996" s="200">
        <f>TRUNC(('TARIFA ENTREGA A DIRECCION USD'!E3996-'TARIFA ENTREGA A DIRECCION USD'!D3996)/'TARIFA ENTREGA A DIRECCION USD'!D3996,3)</f>
        <v>0.26200000000000001</v>
      </c>
      <c r="U3996" s="200">
        <f>TRUNC(('TARIFA ENTREGA A DIRECCION USD'!F3996-'TARIFA ENTREGA A DIRECCION USD'!D3996)/'TARIFA ENTREGA A DIRECCION USD'!D3996,3)</f>
        <v>0.439</v>
      </c>
      <c r="V3996" s="200">
        <f>TRUNC(('TARIFA ENTREGA A DIRECCION USD'!G3996-'TARIFA ENTREGA A DIRECCION USD'!D3996)/'TARIFA ENTREGA A DIRECCION USD'!D3996,3)</f>
        <v>0.97399999999999998</v>
      </c>
      <c r="X3996" s="142">
        <v>16.12</v>
      </c>
      <c r="Y3996" s="190">
        <v>3989</v>
      </c>
      <c r="Z3996" s="200">
        <v>0.55000000000000004</v>
      </c>
      <c r="AA3996" s="200">
        <v>0.13</v>
      </c>
      <c r="AB3996" s="200">
        <v>0.3</v>
      </c>
      <c r="AC3996" s="200">
        <v>0.85</v>
      </c>
      <c r="AL3996"/>
      <c r="AM3996"/>
      <c r="AN3996"/>
      <c r="AO3996"/>
      <c r="AP3996"/>
      <c r="AQ3996"/>
      <c r="AR3996"/>
      <c r="AS3996"/>
      <c r="AT3996"/>
      <c r="AU3996"/>
    </row>
    <row r="3997" spans="17:47" x14ac:dyDescent="0.2">
      <c r="Q3997" s="142">
        <f>TRUNC('TARIFA ENTREGA A DIRECCION USD'!D3998-'TARIFA ENTREGA A DIRECCION USD'!D3997,2)</f>
        <v>0.55000000000000004</v>
      </c>
      <c r="R3997" s="190">
        <v>3990</v>
      </c>
      <c r="S3997" s="200">
        <f>TRUNC((('TARIFA ENTREGA A DIRECCION USD'!C3997-'TARIFA ENTREGA A DIRECCION USD'!D3997)/'TARIFA ENTREGA A DIRECCION USD'!D3997)+1,3)</f>
        <v>0.72499999999999998</v>
      </c>
      <c r="T3997" s="200">
        <f>TRUNC(('TARIFA ENTREGA A DIRECCION USD'!E3997-'TARIFA ENTREGA A DIRECCION USD'!D3997)/'TARIFA ENTREGA A DIRECCION USD'!D3997,3)</f>
        <v>0.26200000000000001</v>
      </c>
      <c r="U3997" s="200">
        <f>TRUNC(('TARIFA ENTREGA A DIRECCION USD'!F3997-'TARIFA ENTREGA A DIRECCION USD'!D3997)/'TARIFA ENTREGA A DIRECCION USD'!D3997,3)</f>
        <v>0.439</v>
      </c>
      <c r="V3997" s="200">
        <f>TRUNC(('TARIFA ENTREGA A DIRECCION USD'!G3997-'TARIFA ENTREGA A DIRECCION USD'!D3997)/'TARIFA ENTREGA A DIRECCION USD'!D3997,3)</f>
        <v>0.97399999999999998</v>
      </c>
      <c r="X3997" s="142">
        <v>16.12</v>
      </c>
      <c r="Y3997" s="190">
        <v>3990</v>
      </c>
      <c r="Z3997" s="200">
        <v>0.55000000000000004</v>
      </c>
      <c r="AA3997" s="200">
        <v>0.13</v>
      </c>
      <c r="AB3997" s="200">
        <v>0.3</v>
      </c>
      <c r="AC3997" s="200">
        <v>0.85</v>
      </c>
      <c r="AL3997"/>
      <c r="AM3997"/>
      <c r="AN3997"/>
      <c r="AO3997"/>
      <c r="AP3997"/>
      <c r="AQ3997"/>
      <c r="AR3997"/>
      <c r="AS3997"/>
      <c r="AT3997"/>
      <c r="AU3997"/>
    </row>
    <row r="3998" spans="17:47" x14ac:dyDescent="0.2">
      <c r="Q3998" s="142">
        <f>TRUNC('TARIFA ENTREGA A DIRECCION USD'!D3999-'TARIFA ENTREGA A DIRECCION USD'!D3998,2)</f>
        <v>0.55000000000000004</v>
      </c>
      <c r="R3998" s="190">
        <v>3991</v>
      </c>
      <c r="S3998" s="200">
        <f>TRUNC((('TARIFA ENTREGA A DIRECCION USD'!C3998-'TARIFA ENTREGA A DIRECCION USD'!D3998)/'TARIFA ENTREGA A DIRECCION USD'!D3998)+1,3)</f>
        <v>0.72499999999999998</v>
      </c>
      <c r="T3998" s="200">
        <f>TRUNC(('TARIFA ENTREGA A DIRECCION USD'!E3998-'TARIFA ENTREGA A DIRECCION USD'!D3998)/'TARIFA ENTREGA A DIRECCION USD'!D3998,3)</f>
        <v>0.26200000000000001</v>
      </c>
      <c r="U3998" s="200">
        <f>TRUNC(('TARIFA ENTREGA A DIRECCION USD'!F3998-'TARIFA ENTREGA A DIRECCION USD'!D3998)/'TARIFA ENTREGA A DIRECCION USD'!D3998,3)</f>
        <v>0.439</v>
      </c>
      <c r="V3998" s="200">
        <f>TRUNC(('TARIFA ENTREGA A DIRECCION USD'!G3998-'TARIFA ENTREGA A DIRECCION USD'!D3998)/'TARIFA ENTREGA A DIRECCION USD'!D3998,3)</f>
        <v>0.97399999999999998</v>
      </c>
      <c r="X3998" s="142">
        <v>16.12</v>
      </c>
      <c r="Y3998" s="190">
        <v>3991</v>
      </c>
      <c r="Z3998" s="200">
        <v>0.55000000000000004</v>
      </c>
      <c r="AA3998" s="200">
        <v>0.13</v>
      </c>
      <c r="AB3998" s="200">
        <v>0.3</v>
      </c>
      <c r="AC3998" s="200">
        <v>0.85</v>
      </c>
      <c r="AL3998"/>
      <c r="AM3998"/>
      <c r="AN3998"/>
      <c r="AO3998"/>
      <c r="AP3998"/>
      <c r="AQ3998"/>
      <c r="AR3998"/>
      <c r="AS3998"/>
      <c r="AT3998"/>
      <c r="AU3998"/>
    </row>
    <row r="3999" spans="17:47" x14ac:dyDescent="0.2">
      <c r="Q3999" s="142">
        <f>TRUNC('TARIFA ENTREGA A DIRECCION USD'!D4000-'TARIFA ENTREGA A DIRECCION USD'!D3999,2)</f>
        <v>0.55000000000000004</v>
      </c>
      <c r="R3999" s="190">
        <v>3992</v>
      </c>
      <c r="S3999" s="200">
        <f>TRUNC((('TARIFA ENTREGA A DIRECCION USD'!C3999-'TARIFA ENTREGA A DIRECCION USD'!D3999)/'TARIFA ENTREGA A DIRECCION USD'!D3999)+1,3)</f>
        <v>0.72499999999999998</v>
      </c>
      <c r="T3999" s="200">
        <f>TRUNC(('TARIFA ENTREGA A DIRECCION USD'!E3999-'TARIFA ENTREGA A DIRECCION USD'!D3999)/'TARIFA ENTREGA A DIRECCION USD'!D3999,3)</f>
        <v>0.26200000000000001</v>
      </c>
      <c r="U3999" s="200">
        <f>TRUNC(('TARIFA ENTREGA A DIRECCION USD'!F3999-'TARIFA ENTREGA A DIRECCION USD'!D3999)/'TARIFA ENTREGA A DIRECCION USD'!D3999,3)</f>
        <v>0.439</v>
      </c>
      <c r="V3999" s="200">
        <f>TRUNC(('TARIFA ENTREGA A DIRECCION USD'!G3999-'TARIFA ENTREGA A DIRECCION USD'!D3999)/'TARIFA ENTREGA A DIRECCION USD'!D3999,3)</f>
        <v>0.97399999999999998</v>
      </c>
      <c r="X3999" s="142">
        <v>16.12</v>
      </c>
      <c r="Y3999" s="190">
        <v>3992</v>
      </c>
      <c r="Z3999" s="200">
        <v>0.55000000000000004</v>
      </c>
      <c r="AA3999" s="200">
        <v>0.13</v>
      </c>
      <c r="AB3999" s="200">
        <v>0.3</v>
      </c>
      <c r="AC3999" s="200">
        <v>0.85</v>
      </c>
      <c r="AL3999"/>
      <c r="AM3999"/>
      <c r="AN3999"/>
      <c r="AO3999"/>
      <c r="AP3999"/>
      <c r="AQ3999"/>
      <c r="AR3999"/>
      <c r="AS3999"/>
      <c r="AT3999"/>
      <c r="AU3999"/>
    </row>
    <row r="4000" spans="17:47" x14ac:dyDescent="0.2">
      <c r="Q4000" s="142">
        <f>TRUNC('TARIFA ENTREGA A DIRECCION USD'!D4001-'TARIFA ENTREGA A DIRECCION USD'!D4000,2)</f>
        <v>0.55000000000000004</v>
      </c>
      <c r="R4000" s="190">
        <v>3993</v>
      </c>
      <c r="S4000" s="200">
        <f>TRUNC((('TARIFA ENTREGA A DIRECCION USD'!C4000-'TARIFA ENTREGA A DIRECCION USD'!D4000)/'TARIFA ENTREGA A DIRECCION USD'!D4000)+1,3)</f>
        <v>0.72499999999999998</v>
      </c>
      <c r="T4000" s="200">
        <f>TRUNC(('TARIFA ENTREGA A DIRECCION USD'!E4000-'TARIFA ENTREGA A DIRECCION USD'!D4000)/'TARIFA ENTREGA A DIRECCION USD'!D4000,3)</f>
        <v>0.26200000000000001</v>
      </c>
      <c r="U4000" s="200">
        <f>TRUNC(('TARIFA ENTREGA A DIRECCION USD'!F4000-'TARIFA ENTREGA A DIRECCION USD'!D4000)/'TARIFA ENTREGA A DIRECCION USD'!D4000,3)</f>
        <v>0.439</v>
      </c>
      <c r="V4000" s="200">
        <f>TRUNC(('TARIFA ENTREGA A DIRECCION USD'!G4000-'TARIFA ENTREGA A DIRECCION USD'!D4000)/'TARIFA ENTREGA A DIRECCION USD'!D4000,3)</f>
        <v>0.97399999999999998</v>
      </c>
      <c r="X4000" s="142">
        <v>16.12</v>
      </c>
      <c r="Y4000" s="190">
        <v>3993</v>
      </c>
      <c r="Z4000" s="200">
        <v>0.55000000000000004</v>
      </c>
      <c r="AA4000" s="200">
        <v>0.13</v>
      </c>
      <c r="AB4000" s="200">
        <v>0.3</v>
      </c>
      <c r="AC4000" s="200">
        <v>0.85</v>
      </c>
      <c r="AL4000"/>
      <c r="AM4000"/>
      <c r="AN4000"/>
      <c r="AO4000"/>
      <c r="AP4000"/>
      <c r="AQ4000"/>
      <c r="AR4000"/>
      <c r="AS4000"/>
      <c r="AT4000"/>
      <c r="AU4000"/>
    </row>
    <row r="4001" spans="17:47" x14ac:dyDescent="0.2">
      <c r="Q4001" s="142">
        <f>TRUNC('TARIFA ENTREGA A DIRECCION USD'!D4002-'TARIFA ENTREGA A DIRECCION USD'!D4001,2)</f>
        <v>0.55000000000000004</v>
      </c>
      <c r="R4001" s="190">
        <v>3994</v>
      </c>
      <c r="S4001" s="200">
        <f>TRUNC((('TARIFA ENTREGA A DIRECCION USD'!C4001-'TARIFA ENTREGA A DIRECCION USD'!D4001)/'TARIFA ENTREGA A DIRECCION USD'!D4001)+1,3)</f>
        <v>0.72499999999999998</v>
      </c>
      <c r="T4001" s="200">
        <f>TRUNC(('TARIFA ENTREGA A DIRECCION USD'!E4001-'TARIFA ENTREGA A DIRECCION USD'!D4001)/'TARIFA ENTREGA A DIRECCION USD'!D4001,3)</f>
        <v>0.26200000000000001</v>
      </c>
      <c r="U4001" s="200">
        <f>TRUNC(('TARIFA ENTREGA A DIRECCION USD'!F4001-'TARIFA ENTREGA A DIRECCION USD'!D4001)/'TARIFA ENTREGA A DIRECCION USD'!D4001,3)</f>
        <v>0.439</v>
      </c>
      <c r="V4001" s="200">
        <f>TRUNC(('TARIFA ENTREGA A DIRECCION USD'!G4001-'TARIFA ENTREGA A DIRECCION USD'!D4001)/'TARIFA ENTREGA A DIRECCION USD'!D4001,3)</f>
        <v>0.97399999999999998</v>
      </c>
      <c r="X4001" s="142">
        <v>16.12</v>
      </c>
      <c r="Y4001" s="190">
        <v>3994</v>
      </c>
      <c r="Z4001" s="200">
        <v>0.55000000000000004</v>
      </c>
      <c r="AA4001" s="200">
        <v>0.13</v>
      </c>
      <c r="AB4001" s="200">
        <v>0.3</v>
      </c>
      <c r="AC4001" s="200">
        <v>0.85</v>
      </c>
      <c r="AL4001"/>
      <c r="AM4001"/>
      <c r="AN4001"/>
      <c r="AO4001"/>
      <c r="AP4001"/>
      <c r="AQ4001"/>
      <c r="AR4001"/>
      <c r="AS4001"/>
      <c r="AT4001"/>
      <c r="AU4001"/>
    </row>
    <row r="4002" spans="17:47" x14ac:dyDescent="0.2">
      <c r="Q4002" s="142">
        <f>TRUNC('TARIFA ENTREGA A DIRECCION USD'!D4003-'TARIFA ENTREGA A DIRECCION USD'!D4002,2)</f>
        <v>0.55000000000000004</v>
      </c>
      <c r="R4002" s="190">
        <v>3995</v>
      </c>
      <c r="S4002" s="200">
        <f>TRUNC((('TARIFA ENTREGA A DIRECCION USD'!C4002-'TARIFA ENTREGA A DIRECCION USD'!D4002)/'TARIFA ENTREGA A DIRECCION USD'!D4002)+1,3)</f>
        <v>0.72499999999999998</v>
      </c>
      <c r="T4002" s="200">
        <f>TRUNC(('TARIFA ENTREGA A DIRECCION USD'!E4002-'TARIFA ENTREGA A DIRECCION USD'!D4002)/'TARIFA ENTREGA A DIRECCION USD'!D4002,3)</f>
        <v>0.26200000000000001</v>
      </c>
      <c r="U4002" s="200">
        <f>TRUNC(('TARIFA ENTREGA A DIRECCION USD'!F4002-'TARIFA ENTREGA A DIRECCION USD'!D4002)/'TARIFA ENTREGA A DIRECCION USD'!D4002,3)</f>
        <v>0.439</v>
      </c>
      <c r="V4002" s="200">
        <f>TRUNC(('TARIFA ENTREGA A DIRECCION USD'!G4002-'TARIFA ENTREGA A DIRECCION USD'!D4002)/'TARIFA ENTREGA A DIRECCION USD'!D4002,3)</f>
        <v>0.97399999999999998</v>
      </c>
      <c r="X4002" s="142">
        <v>16.12</v>
      </c>
      <c r="Y4002" s="190">
        <v>3995</v>
      </c>
      <c r="Z4002" s="200">
        <v>0.55000000000000004</v>
      </c>
      <c r="AA4002" s="200">
        <v>0.13</v>
      </c>
      <c r="AB4002" s="200">
        <v>0.3</v>
      </c>
      <c r="AC4002" s="200">
        <v>0.85</v>
      </c>
      <c r="AL4002"/>
      <c r="AM4002"/>
      <c r="AN4002"/>
      <c r="AO4002"/>
      <c r="AP4002"/>
      <c r="AQ4002"/>
      <c r="AR4002"/>
      <c r="AS4002"/>
      <c r="AT4002"/>
      <c r="AU4002"/>
    </row>
    <row r="4003" spans="17:47" x14ac:dyDescent="0.2">
      <c r="Q4003" s="142">
        <f>TRUNC('TARIFA ENTREGA A DIRECCION USD'!D4004-'TARIFA ENTREGA A DIRECCION USD'!D4003,2)</f>
        <v>0.55000000000000004</v>
      </c>
      <c r="R4003" s="190">
        <v>3996</v>
      </c>
      <c r="S4003" s="200">
        <f>TRUNC((('TARIFA ENTREGA A DIRECCION USD'!C4003-'TARIFA ENTREGA A DIRECCION USD'!D4003)/'TARIFA ENTREGA A DIRECCION USD'!D4003)+1,3)</f>
        <v>0.72499999999999998</v>
      </c>
      <c r="T4003" s="200">
        <f>TRUNC(('TARIFA ENTREGA A DIRECCION USD'!E4003-'TARIFA ENTREGA A DIRECCION USD'!D4003)/'TARIFA ENTREGA A DIRECCION USD'!D4003,3)</f>
        <v>0.26200000000000001</v>
      </c>
      <c r="U4003" s="200">
        <f>TRUNC(('TARIFA ENTREGA A DIRECCION USD'!F4003-'TARIFA ENTREGA A DIRECCION USD'!D4003)/'TARIFA ENTREGA A DIRECCION USD'!D4003,3)</f>
        <v>0.439</v>
      </c>
      <c r="V4003" s="200">
        <f>TRUNC(('TARIFA ENTREGA A DIRECCION USD'!G4003-'TARIFA ENTREGA A DIRECCION USD'!D4003)/'TARIFA ENTREGA A DIRECCION USD'!D4003,3)</f>
        <v>0.97399999999999998</v>
      </c>
      <c r="X4003" s="142">
        <v>16.12</v>
      </c>
      <c r="Y4003" s="190">
        <v>3996</v>
      </c>
      <c r="Z4003" s="200">
        <v>0.55000000000000004</v>
      </c>
      <c r="AA4003" s="200">
        <v>0.13</v>
      </c>
      <c r="AB4003" s="200">
        <v>0.3</v>
      </c>
      <c r="AC4003" s="200">
        <v>0.85</v>
      </c>
      <c r="AL4003"/>
      <c r="AM4003"/>
      <c r="AN4003"/>
      <c r="AO4003"/>
      <c r="AP4003"/>
      <c r="AQ4003"/>
      <c r="AR4003"/>
      <c r="AS4003"/>
      <c r="AT4003"/>
      <c r="AU4003"/>
    </row>
    <row r="4004" spans="17:47" x14ac:dyDescent="0.2">
      <c r="Q4004" s="142">
        <f>TRUNC('TARIFA ENTREGA A DIRECCION USD'!D4005-'TARIFA ENTREGA A DIRECCION USD'!D4004,2)</f>
        <v>0.55000000000000004</v>
      </c>
      <c r="R4004" s="190">
        <v>3997</v>
      </c>
      <c r="S4004" s="200">
        <f>TRUNC((('TARIFA ENTREGA A DIRECCION USD'!C4004-'TARIFA ENTREGA A DIRECCION USD'!D4004)/'TARIFA ENTREGA A DIRECCION USD'!D4004)+1,3)</f>
        <v>0.72499999999999998</v>
      </c>
      <c r="T4004" s="200">
        <f>TRUNC(('TARIFA ENTREGA A DIRECCION USD'!E4004-'TARIFA ENTREGA A DIRECCION USD'!D4004)/'TARIFA ENTREGA A DIRECCION USD'!D4004,3)</f>
        <v>0.26200000000000001</v>
      </c>
      <c r="U4004" s="200">
        <f>TRUNC(('TARIFA ENTREGA A DIRECCION USD'!F4004-'TARIFA ENTREGA A DIRECCION USD'!D4004)/'TARIFA ENTREGA A DIRECCION USD'!D4004,3)</f>
        <v>0.439</v>
      </c>
      <c r="V4004" s="200">
        <f>TRUNC(('TARIFA ENTREGA A DIRECCION USD'!G4004-'TARIFA ENTREGA A DIRECCION USD'!D4004)/'TARIFA ENTREGA A DIRECCION USD'!D4004,3)</f>
        <v>0.97399999999999998</v>
      </c>
      <c r="X4004" s="142">
        <v>16.12</v>
      </c>
      <c r="Y4004" s="190">
        <v>3997</v>
      </c>
      <c r="Z4004" s="200">
        <v>0.55000000000000004</v>
      </c>
      <c r="AA4004" s="200">
        <v>0.13</v>
      </c>
      <c r="AB4004" s="200">
        <v>0.3</v>
      </c>
      <c r="AC4004" s="200">
        <v>0.85</v>
      </c>
      <c r="AL4004"/>
      <c r="AM4004"/>
      <c r="AN4004"/>
      <c r="AO4004"/>
      <c r="AP4004"/>
      <c r="AQ4004"/>
      <c r="AR4004"/>
      <c r="AS4004"/>
      <c r="AT4004"/>
      <c r="AU4004"/>
    </row>
    <row r="4005" spans="17:47" x14ac:dyDescent="0.2">
      <c r="Q4005" s="142">
        <f>TRUNC('TARIFA ENTREGA A DIRECCION USD'!D4006-'TARIFA ENTREGA A DIRECCION USD'!D4005,2)</f>
        <v>0.55000000000000004</v>
      </c>
      <c r="R4005" s="190">
        <v>3998</v>
      </c>
      <c r="S4005" s="200">
        <f>TRUNC((('TARIFA ENTREGA A DIRECCION USD'!C4005-'TARIFA ENTREGA A DIRECCION USD'!D4005)/'TARIFA ENTREGA A DIRECCION USD'!D4005)+1,3)</f>
        <v>0.72499999999999998</v>
      </c>
      <c r="T4005" s="200">
        <f>TRUNC(('TARIFA ENTREGA A DIRECCION USD'!E4005-'TARIFA ENTREGA A DIRECCION USD'!D4005)/'TARIFA ENTREGA A DIRECCION USD'!D4005,3)</f>
        <v>0.26200000000000001</v>
      </c>
      <c r="U4005" s="200">
        <f>TRUNC(('TARIFA ENTREGA A DIRECCION USD'!F4005-'TARIFA ENTREGA A DIRECCION USD'!D4005)/'TARIFA ENTREGA A DIRECCION USD'!D4005,3)</f>
        <v>0.439</v>
      </c>
      <c r="V4005" s="200">
        <f>TRUNC(('TARIFA ENTREGA A DIRECCION USD'!G4005-'TARIFA ENTREGA A DIRECCION USD'!D4005)/'TARIFA ENTREGA A DIRECCION USD'!D4005,3)</f>
        <v>0.97399999999999998</v>
      </c>
      <c r="X4005" s="142">
        <v>16.12</v>
      </c>
      <c r="Y4005" s="190">
        <v>3998</v>
      </c>
      <c r="Z4005" s="200">
        <v>0.55000000000000004</v>
      </c>
      <c r="AA4005" s="200">
        <v>0.13</v>
      </c>
      <c r="AB4005" s="200">
        <v>0.3</v>
      </c>
      <c r="AC4005" s="200">
        <v>0.85</v>
      </c>
      <c r="AL4005"/>
      <c r="AM4005"/>
      <c r="AN4005"/>
      <c r="AO4005"/>
      <c r="AP4005"/>
      <c r="AQ4005"/>
      <c r="AR4005"/>
      <c r="AS4005"/>
      <c r="AT4005"/>
      <c r="AU4005"/>
    </row>
    <row r="4006" spans="17:47" x14ac:dyDescent="0.2">
      <c r="Q4006" s="142">
        <f>TRUNC('TARIFA ENTREGA A DIRECCION USD'!D4007-'TARIFA ENTREGA A DIRECCION USD'!D4006,2)</f>
        <v>0.55000000000000004</v>
      </c>
      <c r="R4006" s="190">
        <v>3999</v>
      </c>
      <c r="S4006" s="200">
        <f>TRUNC((('TARIFA ENTREGA A DIRECCION USD'!C4006-'TARIFA ENTREGA A DIRECCION USD'!D4006)/'TARIFA ENTREGA A DIRECCION USD'!D4006)+1,3)</f>
        <v>0.72499999999999998</v>
      </c>
      <c r="T4006" s="200">
        <f>TRUNC(('TARIFA ENTREGA A DIRECCION USD'!E4006-'TARIFA ENTREGA A DIRECCION USD'!D4006)/'TARIFA ENTREGA A DIRECCION USD'!D4006,3)</f>
        <v>0.26200000000000001</v>
      </c>
      <c r="U4006" s="200">
        <f>TRUNC(('TARIFA ENTREGA A DIRECCION USD'!F4006-'TARIFA ENTREGA A DIRECCION USD'!D4006)/'TARIFA ENTREGA A DIRECCION USD'!D4006,3)</f>
        <v>0.439</v>
      </c>
      <c r="V4006" s="200">
        <f>TRUNC(('TARIFA ENTREGA A DIRECCION USD'!G4006-'TARIFA ENTREGA A DIRECCION USD'!D4006)/'TARIFA ENTREGA A DIRECCION USD'!D4006,3)</f>
        <v>0.97399999999999998</v>
      </c>
      <c r="X4006" s="142">
        <v>16.12</v>
      </c>
      <c r="Y4006" s="190">
        <v>3999</v>
      </c>
      <c r="Z4006" s="200">
        <v>0.55000000000000004</v>
      </c>
      <c r="AA4006" s="200">
        <v>0.13</v>
      </c>
      <c r="AB4006" s="200">
        <v>0.3</v>
      </c>
      <c r="AC4006" s="200">
        <v>0.85</v>
      </c>
      <c r="AL4006"/>
      <c r="AM4006"/>
      <c r="AN4006"/>
      <c r="AO4006"/>
      <c r="AP4006"/>
      <c r="AQ4006"/>
      <c r="AR4006"/>
      <c r="AS4006"/>
      <c r="AT4006"/>
      <c r="AU4006"/>
    </row>
    <row r="4007" spans="17:47" x14ac:dyDescent="0.2">
      <c r="Q4007" s="142">
        <f>TRUNC('TARIFA ENTREGA A DIRECCION USD'!D4008-'TARIFA ENTREGA A DIRECCION USD'!D4007,2)</f>
        <v>0.55000000000000004</v>
      </c>
      <c r="R4007" s="190">
        <v>4000</v>
      </c>
      <c r="S4007" s="200">
        <f>TRUNC((('TARIFA ENTREGA A DIRECCION USD'!C4007-'TARIFA ENTREGA A DIRECCION USD'!D4007)/'TARIFA ENTREGA A DIRECCION USD'!D4007)+1,3)</f>
        <v>0.72499999999999998</v>
      </c>
      <c r="T4007" s="200">
        <f>TRUNC(('TARIFA ENTREGA A DIRECCION USD'!E4007-'TARIFA ENTREGA A DIRECCION USD'!D4007)/'TARIFA ENTREGA A DIRECCION USD'!D4007,3)</f>
        <v>0.26200000000000001</v>
      </c>
      <c r="U4007" s="200">
        <f>TRUNC(('TARIFA ENTREGA A DIRECCION USD'!F4007-'TARIFA ENTREGA A DIRECCION USD'!D4007)/'TARIFA ENTREGA A DIRECCION USD'!D4007,3)</f>
        <v>0.439</v>
      </c>
      <c r="V4007" s="200">
        <f>TRUNC(('TARIFA ENTREGA A DIRECCION USD'!G4007-'TARIFA ENTREGA A DIRECCION USD'!D4007)/'TARIFA ENTREGA A DIRECCION USD'!D4007,3)</f>
        <v>0.97399999999999998</v>
      </c>
      <c r="X4007" s="142">
        <v>16.12</v>
      </c>
      <c r="Y4007" s="190">
        <v>4000</v>
      </c>
      <c r="Z4007" s="200">
        <v>0.55000000000000004</v>
      </c>
      <c r="AA4007" s="200">
        <v>0.13</v>
      </c>
      <c r="AB4007" s="200">
        <v>0.3</v>
      </c>
      <c r="AC4007" s="200">
        <v>0.85</v>
      </c>
      <c r="AL4007"/>
      <c r="AM4007"/>
      <c r="AN4007"/>
      <c r="AO4007"/>
      <c r="AP4007"/>
      <c r="AQ4007"/>
      <c r="AR4007"/>
      <c r="AS4007"/>
      <c r="AT4007"/>
      <c r="AU4007"/>
    </row>
    <row r="4008" spans="17:47" x14ac:dyDescent="0.2">
      <c r="Q4008" s="142">
        <f>TRUNC('TARIFA ENTREGA A DIRECCION USD'!D4009-'TARIFA ENTREGA A DIRECCION USD'!D4008,2)</f>
        <v>0.55000000000000004</v>
      </c>
      <c r="R4008" s="190">
        <v>4001</v>
      </c>
      <c r="S4008" s="200">
        <f>TRUNC((('TARIFA ENTREGA A DIRECCION USD'!C4008-'TARIFA ENTREGA A DIRECCION USD'!D4008)/'TARIFA ENTREGA A DIRECCION USD'!D4008)+1,3)</f>
        <v>0.72499999999999998</v>
      </c>
      <c r="T4008" s="200">
        <f>TRUNC(('TARIFA ENTREGA A DIRECCION USD'!E4008-'TARIFA ENTREGA A DIRECCION USD'!D4008)/'TARIFA ENTREGA A DIRECCION USD'!D4008,3)</f>
        <v>0.26200000000000001</v>
      </c>
      <c r="U4008" s="200">
        <f>TRUNC(('TARIFA ENTREGA A DIRECCION USD'!F4008-'TARIFA ENTREGA A DIRECCION USD'!D4008)/'TARIFA ENTREGA A DIRECCION USD'!D4008,3)</f>
        <v>0.439</v>
      </c>
      <c r="V4008" s="200">
        <f>TRUNC(('TARIFA ENTREGA A DIRECCION USD'!G4008-'TARIFA ENTREGA A DIRECCION USD'!D4008)/'TARIFA ENTREGA A DIRECCION USD'!D4008,3)</f>
        <v>0.97399999999999998</v>
      </c>
      <c r="X4008" s="142">
        <v>16.12</v>
      </c>
      <c r="Y4008" s="190">
        <v>4001</v>
      </c>
      <c r="Z4008" s="200">
        <v>0.55000000000000004</v>
      </c>
      <c r="AA4008" s="200">
        <v>0.13</v>
      </c>
      <c r="AB4008" s="200">
        <v>0.3</v>
      </c>
      <c r="AC4008" s="200">
        <v>0.85</v>
      </c>
      <c r="AL4008"/>
      <c r="AM4008"/>
      <c r="AN4008"/>
      <c r="AO4008"/>
      <c r="AP4008"/>
      <c r="AQ4008"/>
      <c r="AR4008"/>
      <c r="AS4008"/>
      <c r="AT4008"/>
      <c r="AU4008"/>
    </row>
    <row r="4009" spans="17:47" x14ac:dyDescent="0.2">
      <c r="Q4009" s="142">
        <f>TRUNC('TARIFA ENTREGA A DIRECCION USD'!D4010-'TARIFA ENTREGA A DIRECCION USD'!D4009,2)</f>
        <v>0.55000000000000004</v>
      </c>
      <c r="R4009" s="190">
        <v>4002</v>
      </c>
      <c r="S4009" s="200">
        <f>TRUNC((('TARIFA ENTREGA A DIRECCION USD'!C4009-'TARIFA ENTREGA A DIRECCION USD'!D4009)/'TARIFA ENTREGA A DIRECCION USD'!D4009)+1,3)</f>
        <v>0.72499999999999998</v>
      </c>
      <c r="T4009" s="200">
        <f>TRUNC(('TARIFA ENTREGA A DIRECCION USD'!E4009-'TARIFA ENTREGA A DIRECCION USD'!D4009)/'TARIFA ENTREGA A DIRECCION USD'!D4009,3)</f>
        <v>0.26200000000000001</v>
      </c>
      <c r="U4009" s="200">
        <f>TRUNC(('TARIFA ENTREGA A DIRECCION USD'!F4009-'TARIFA ENTREGA A DIRECCION USD'!D4009)/'TARIFA ENTREGA A DIRECCION USD'!D4009,3)</f>
        <v>0.439</v>
      </c>
      <c r="V4009" s="200">
        <f>TRUNC(('TARIFA ENTREGA A DIRECCION USD'!G4009-'TARIFA ENTREGA A DIRECCION USD'!D4009)/'TARIFA ENTREGA A DIRECCION USD'!D4009,3)</f>
        <v>0.97499999999999998</v>
      </c>
      <c r="X4009" s="142">
        <v>16.12</v>
      </c>
      <c r="Y4009" s="190">
        <v>4002</v>
      </c>
      <c r="Z4009" s="200">
        <v>0.55000000000000004</v>
      </c>
      <c r="AA4009" s="200">
        <v>0.13</v>
      </c>
      <c r="AB4009" s="200">
        <v>0.3</v>
      </c>
      <c r="AC4009" s="200">
        <v>0.85</v>
      </c>
      <c r="AL4009"/>
      <c r="AM4009"/>
      <c r="AN4009"/>
      <c r="AO4009"/>
      <c r="AP4009"/>
      <c r="AQ4009"/>
      <c r="AR4009"/>
      <c r="AS4009"/>
      <c r="AT4009"/>
      <c r="AU4009"/>
    </row>
    <row r="4010" spans="17:47" x14ac:dyDescent="0.2">
      <c r="Q4010" s="142">
        <f>TRUNC('TARIFA ENTREGA A DIRECCION USD'!D4011-'TARIFA ENTREGA A DIRECCION USD'!D4010,2)</f>
        <v>0.55000000000000004</v>
      </c>
      <c r="R4010" s="190">
        <v>4003</v>
      </c>
      <c r="S4010" s="200">
        <f>TRUNC((('TARIFA ENTREGA A DIRECCION USD'!C4010-'TARIFA ENTREGA A DIRECCION USD'!D4010)/'TARIFA ENTREGA A DIRECCION USD'!D4010)+1,3)</f>
        <v>0.72499999999999998</v>
      </c>
      <c r="T4010" s="200">
        <f>TRUNC(('TARIFA ENTREGA A DIRECCION USD'!E4010-'TARIFA ENTREGA A DIRECCION USD'!D4010)/'TARIFA ENTREGA A DIRECCION USD'!D4010,3)</f>
        <v>0.26200000000000001</v>
      </c>
      <c r="U4010" s="200">
        <f>TRUNC(('TARIFA ENTREGA A DIRECCION USD'!F4010-'TARIFA ENTREGA A DIRECCION USD'!D4010)/'TARIFA ENTREGA A DIRECCION USD'!D4010,3)</f>
        <v>0.439</v>
      </c>
      <c r="V4010" s="200">
        <f>TRUNC(('TARIFA ENTREGA A DIRECCION USD'!G4010-'TARIFA ENTREGA A DIRECCION USD'!D4010)/'TARIFA ENTREGA A DIRECCION USD'!D4010,3)</f>
        <v>0.97499999999999998</v>
      </c>
      <c r="X4010" s="142">
        <v>16.12</v>
      </c>
      <c r="Y4010" s="190">
        <v>4003</v>
      </c>
      <c r="Z4010" s="200">
        <v>0.55000000000000004</v>
      </c>
      <c r="AA4010" s="200">
        <v>0.13</v>
      </c>
      <c r="AB4010" s="200">
        <v>0.3</v>
      </c>
      <c r="AC4010" s="200">
        <v>0.85</v>
      </c>
      <c r="AL4010"/>
      <c r="AM4010"/>
      <c r="AN4010"/>
      <c r="AO4010"/>
      <c r="AP4010"/>
      <c r="AQ4010"/>
      <c r="AR4010"/>
      <c r="AS4010"/>
      <c r="AT4010"/>
      <c r="AU4010"/>
    </row>
    <row r="4011" spans="17:47" x14ac:dyDescent="0.2">
      <c r="Q4011" s="142">
        <f>TRUNC('TARIFA ENTREGA A DIRECCION USD'!D4012-'TARIFA ENTREGA A DIRECCION USD'!D4011,2)</f>
        <v>0.55000000000000004</v>
      </c>
      <c r="R4011" s="190">
        <v>4004</v>
      </c>
      <c r="S4011" s="200">
        <f>TRUNC((('TARIFA ENTREGA A DIRECCION USD'!C4011-'TARIFA ENTREGA A DIRECCION USD'!D4011)/'TARIFA ENTREGA A DIRECCION USD'!D4011)+1,3)</f>
        <v>0.72499999999999998</v>
      </c>
      <c r="T4011" s="200">
        <f>TRUNC(('TARIFA ENTREGA A DIRECCION USD'!E4011-'TARIFA ENTREGA A DIRECCION USD'!D4011)/'TARIFA ENTREGA A DIRECCION USD'!D4011,3)</f>
        <v>0.26200000000000001</v>
      </c>
      <c r="U4011" s="200">
        <f>TRUNC(('TARIFA ENTREGA A DIRECCION USD'!F4011-'TARIFA ENTREGA A DIRECCION USD'!D4011)/'TARIFA ENTREGA A DIRECCION USD'!D4011,3)</f>
        <v>0.439</v>
      </c>
      <c r="V4011" s="200">
        <f>TRUNC(('TARIFA ENTREGA A DIRECCION USD'!G4011-'TARIFA ENTREGA A DIRECCION USD'!D4011)/'TARIFA ENTREGA A DIRECCION USD'!D4011,3)</f>
        <v>0.97499999999999998</v>
      </c>
      <c r="X4011" s="142">
        <v>16.12</v>
      </c>
      <c r="Y4011" s="190">
        <v>4004</v>
      </c>
      <c r="Z4011" s="200">
        <v>0.55000000000000004</v>
      </c>
      <c r="AA4011" s="200">
        <v>0.13</v>
      </c>
      <c r="AB4011" s="200">
        <v>0.3</v>
      </c>
      <c r="AC4011" s="200">
        <v>0.85</v>
      </c>
      <c r="AL4011"/>
      <c r="AM4011"/>
      <c r="AN4011"/>
      <c r="AO4011"/>
      <c r="AP4011"/>
      <c r="AQ4011"/>
      <c r="AR4011"/>
      <c r="AS4011"/>
      <c r="AT4011"/>
      <c r="AU4011"/>
    </row>
    <row r="4012" spans="17:47" x14ac:dyDescent="0.2">
      <c r="Q4012" s="142">
        <f>TRUNC('TARIFA ENTREGA A DIRECCION USD'!D4013-'TARIFA ENTREGA A DIRECCION USD'!D4012,2)</f>
        <v>0.55000000000000004</v>
      </c>
      <c r="R4012" s="190">
        <v>4005</v>
      </c>
      <c r="S4012" s="200">
        <f>TRUNC((('TARIFA ENTREGA A DIRECCION USD'!C4012-'TARIFA ENTREGA A DIRECCION USD'!D4012)/'TARIFA ENTREGA A DIRECCION USD'!D4012)+1,3)</f>
        <v>0.72499999999999998</v>
      </c>
      <c r="T4012" s="200">
        <f>TRUNC(('TARIFA ENTREGA A DIRECCION USD'!E4012-'TARIFA ENTREGA A DIRECCION USD'!D4012)/'TARIFA ENTREGA A DIRECCION USD'!D4012,3)</f>
        <v>0.26200000000000001</v>
      </c>
      <c r="U4012" s="200">
        <f>TRUNC(('TARIFA ENTREGA A DIRECCION USD'!F4012-'TARIFA ENTREGA A DIRECCION USD'!D4012)/'TARIFA ENTREGA A DIRECCION USD'!D4012,3)</f>
        <v>0.439</v>
      </c>
      <c r="V4012" s="200">
        <f>TRUNC(('TARIFA ENTREGA A DIRECCION USD'!G4012-'TARIFA ENTREGA A DIRECCION USD'!D4012)/'TARIFA ENTREGA A DIRECCION USD'!D4012,3)</f>
        <v>0.97499999999999998</v>
      </c>
      <c r="X4012" s="142">
        <v>16.12</v>
      </c>
      <c r="Y4012" s="190">
        <v>4005</v>
      </c>
      <c r="Z4012" s="200">
        <v>0.55000000000000004</v>
      </c>
      <c r="AA4012" s="200">
        <v>0.13</v>
      </c>
      <c r="AB4012" s="200">
        <v>0.3</v>
      </c>
      <c r="AC4012" s="200">
        <v>0.85</v>
      </c>
      <c r="AL4012"/>
      <c r="AM4012"/>
      <c r="AN4012"/>
      <c r="AO4012"/>
      <c r="AP4012"/>
      <c r="AQ4012"/>
      <c r="AR4012"/>
      <c r="AS4012"/>
      <c r="AT4012"/>
      <c r="AU4012"/>
    </row>
    <row r="4013" spans="17:47" x14ac:dyDescent="0.2">
      <c r="Q4013" s="142">
        <f>TRUNC('TARIFA ENTREGA A DIRECCION USD'!D4014-'TARIFA ENTREGA A DIRECCION USD'!D4013,2)</f>
        <v>0.55000000000000004</v>
      </c>
      <c r="R4013" s="190">
        <v>4006</v>
      </c>
      <c r="S4013" s="200">
        <f>TRUNC((('TARIFA ENTREGA A DIRECCION USD'!C4013-'TARIFA ENTREGA A DIRECCION USD'!D4013)/'TARIFA ENTREGA A DIRECCION USD'!D4013)+1,3)</f>
        <v>0.72499999999999998</v>
      </c>
      <c r="T4013" s="200">
        <f>TRUNC(('TARIFA ENTREGA A DIRECCION USD'!E4013-'TARIFA ENTREGA A DIRECCION USD'!D4013)/'TARIFA ENTREGA A DIRECCION USD'!D4013,3)</f>
        <v>0.26200000000000001</v>
      </c>
      <c r="U4013" s="200">
        <f>TRUNC(('TARIFA ENTREGA A DIRECCION USD'!F4013-'TARIFA ENTREGA A DIRECCION USD'!D4013)/'TARIFA ENTREGA A DIRECCION USD'!D4013,3)</f>
        <v>0.439</v>
      </c>
      <c r="V4013" s="200">
        <f>TRUNC(('TARIFA ENTREGA A DIRECCION USD'!G4013-'TARIFA ENTREGA A DIRECCION USD'!D4013)/'TARIFA ENTREGA A DIRECCION USD'!D4013,3)</f>
        <v>0.97499999999999998</v>
      </c>
      <c r="X4013" s="142">
        <v>16.12</v>
      </c>
      <c r="Y4013" s="190">
        <v>4006</v>
      </c>
      <c r="Z4013" s="200">
        <v>0.55000000000000004</v>
      </c>
      <c r="AA4013" s="200">
        <v>0.13</v>
      </c>
      <c r="AB4013" s="200">
        <v>0.3</v>
      </c>
      <c r="AC4013" s="200">
        <v>0.85</v>
      </c>
      <c r="AL4013"/>
      <c r="AM4013"/>
      <c r="AN4013"/>
      <c r="AO4013"/>
      <c r="AP4013"/>
      <c r="AQ4013"/>
      <c r="AR4013"/>
      <c r="AS4013"/>
      <c r="AT4013"/>
      <c r="AU4013"/>
    </row>
    <row r="4014" spans="17:47" x14ac:dyDescent="0.2">
      <c r="Q4014" s="142">
        <f>TRUNC('TARIFA ENTREGA A DIRECCION USD'!D4015-'TARIFA ENTREGA A DIRECCION USD'!D4014,2)</f>
        <v>0.55000000000000004</v>
      </c>
      <c r="R4014" s="190">
        <v>4007</v>
      </c>
      <c r="S4014" s="200">
        <f>TRUNC((('TARIFA ENTREGA A DIRECCION USD'!C4014-'TARIFA ENTREGA A DIRECCION USD'!D4014)/'TARIFA ENTREGA A DIRECCION USD'!D4014)+1,3)</f>
        <v>0.72499999999999998</v>
      </c>
      <c r="T4014" s="200">
        <f>TRUNC(('TARIFA ENTREGA A DIRECCION USD'!E4014-'TARIFA ENTREGA A DIRECCION USD'!D4014)/'TARIFA ENTREGA A DIRECCION USD'!D4014,3)</f>
        <v>0.26200000000000001</v>
      </c>
      <c r="U4014" s="200">
        <f>TRUNC(('TARIFA ENTREGA A DIRECCION USD'!F4014-'TARIFA ENTREGA A DIRECCION USD'!D4014)/'TARIFA ENTREGA A DIRECCION USD'!D4014,3)</f>
        <v>0.439</v>
      </c>
      <c r="V4014" s="200">
        <f>TRUNC(('TARIFA ENTREGA A DIRECCION USD'!G4014-'TARIFA ENTREGA A DIRECCION USD'!D4014)/'TARIFA ENTREGA A DIRECCION USD'!D4014,3)</f>
        <v>0.97499999999999998</v>
      </c>
      <c r="X4014" s="142">
        <v>16.12</v>
      </c>
      <c r="Y4014" s="190">
        <v>4007</v>
      </c>
      <c r="Z4014" s="200">
        <v>0.55000000000000004</v>
      </c>
      <c r="AA4014" s="200">
        <v>0.13</v>
      </c>
      <c r="AB4014" s="200">
        <v>0.3</v>
      </c>
      <c r="AC4014" s="200">
        <v>0.85</v>
      </c>
      <c r="AL4014"/>
      <c r="AM4014"/>
      <c r="AN4014"/>
      <c r="AO4014"/>
      <c r="AP4014"/>
      <c r="AQ4014"/>
      <c r="AR4014"/>
      <c r="AS4014"/>
      <c r="AT4014"/>
      <c r="AU4014"/>
    </row>
    <row r="4015" spans="17:47" x14ac:dyDescent="0.2">
      <c r="Q4015" s="142">
        <f>TRUNC('TARIFA ENTREGA A DIRECCION USD'!D4016-'TARIFA ENTREGA A DIRECCION USD'!D4015,2)</f>
        <v>0.55000000000000004</v>
      </c>
      <c r="R4015" s="190">
        <v>4008</v>
      </c>
      <c r="S4015" s="200">
        <f>TRUNC((('TARIFA ENTREGA A DIRECCION USD'!C4015-'TARIFA ENTREGA A DIRECCION USD'!D4015)/'TARIFA ENTREGA A DIRECCION USD'!D4015)+1,3)</f>
        <v>0.72499999999999998</v>
      </c>
      <c r="T4015" s="200">
        <f>TRUNC(('TARIFA ENTREGA A DIRECCION USD'!E4015-'TARIFA ENTREGA A DIRECCION USD'!D4015)/'TARIFA ENTREGA A DIRECCION USD'!D4015,3)</f>
        <v>0.26200000000000001</v>
      </c>
      <c r="U4015" s="200">
        <f>TRUNC(('TARIFA ENTREGA A DIRECCION USD'!F4015-'TARIFA ENTREGA A DIRECCION USD'!D4015)/'TARIFA ENTREGA A DIRECCION USD'!D4015,3)</f>
        <v>0.439</v>
      </c>
      <c r="V4015" s="200">
        <f>TRUNC(('TARIFA ENTREGA A DIRECCION USD'!G4015-'TARIFA ENTREGA A DIRECCION USD'!D4015)/'TARIFA ENTREGA A DIRECCION USD'!D4015,3)</f>
        <v>0.97499999999999998</v>
      </c>
      <c r="X4015" s="142">
        <v>16.12</v>
      </c>
      <c r="Y4015" s="190">
        <v>4008</v>
      </c>
      <c r="Z4015" s="200">
        <v>0.55000000000000004</v>
      </c>
      <c r="AA4015" s="200">
        <v>0.13</v>
      </c>
      <c r="AB4015" s="200">
        <v>0.3</v>
      </c>
      <c r="AC4015" s="200">
        <v>0.85</v>
      </c>
      <c r="AL4015"/>
      <c r="AM4015"/>
      <c r="AN4015"/>
      <c r="AO4015"/>
      <c r="AP4015"/>
      <c r="AQ4015"/>
      <c r="AR4015"/>
      <c r="AS4015"/>
      <c r="AT4015"/>
      <c r="AU4015"/>
    </row>
    <row r="4016" spans="17:47" x14ac:dyDescent="0.2">
      <c r="Q4016" s="142">
        <f>TRUNC('TARIFA ENTREGA A DIRECCION USD'!D4017-'TARIFA ENTREGA A DIRECCION USD'!D4016,2)</f>
        <v>0.55000000000000004</v>
      </c>
      <c r="R4016" s="190">
        <v>4009</v>
      </c>
      <c r="S4016" s="200">
        <f>TRUNC((('TARIFA ENTREGA A DIRECCION USD'!C4016-'TARIFA ENTREGA A DIRECCION USD'!D4016)/'TARIFA ENTREGA A DIRECCION USD'!D4016)+1,3)</f>
        <v>0.72499999999999998</v>
      </c>
      <c r="T4016" s="200">
        <f>TRUNC(('TARIFA ENTREGA A DIRECCION USD'!E4016-'TARIFA ENTREGA A DIRECCION USD'!D4016)/'TARIFA ENTREGA A DIRECCION USD'!D4016,3)</f>
        <v>0.26200000000000001</v>
      </c>
      <c r="U4016" s="200">
        <f>TRUNC(('TARIFA ENTREGA A DIRECCION USD'!F4016-'TARIFA ENTREGA A DIRECCION USD'!D4016)/'TARIFA ENTREGA A DIRECCION USD'!D4016,3)</f>
        <v>0.439</v>
      </c>
      <c r="V4016" s="200">
        <f>TRUNC(('TARIFA ENTREGA A DIRECCION USD'!G4016-'TARIFA ENTREGA A DIRECCION USD'!D4016)/'TARIFA ENTREGA A DIRECCION USD'!D4016,3)</f>
        <v>0.97499999999999998</v>
      </c>
      <c r="X4016" s="142">
        <v>16.12</v>
      </c>
      <c r="Y4016" s="190">
        <v>4009</v>
      </c>
      <c r="Z4016" s="200">
        <v>0.55000000000000004</v>
      </c>
      <c r="AA4016" s="200">
        <v>0.13</v>
      </c>
      <c r="AB4016" s="200">
        <v>0.3</v>
      </c>
      <c r="AC4016" s="200">
        <v>0.85</v>
      </c>
      <c r="AL4016"/>
      <c r="AM4016"/>
      <c r="AN4016"/>
      <c r="AO4016"/>
      <c r="AP4016"/>
      <c r="AQ4016"/>
      <c r="AR4016"/>
      <c r="AS4016"/>
      <c r="AT4016"/>
      <c r="AU4016"/>
    </row>
    <row r="4017" spans="17:47" x14ac:dyDescent="0.2">
      <c r="Q4017" s="142">
        <f>TRUNC('TARIFA ENTREGA A DIRECCION USD'!D4018-'TARIFA ENTREGA A DIRECCION USD'!D4017,2)</f>
        <v>0.55000000000000004</v>
      </c>
      <c r="R4017" s="190">
        <v>4010</v>
      </c>
      <c r="S4017" s="200">
        <f>TRUNC((('TARIFA ENTREGA A DIRECCION USD'!C4017-'TARIFA ENTREGA A DIRECCION USD'!D4017)/'TARIFA ENTREGA A DIRECCION USD'!D4017)+1,3)</f>
        <v>0.72499999999999998</v>
      </c>
      <c r="T4017" s="200">
        <f>TRUNC(('TARIFA ENTREGA A DIRECCION USD'!E4017-'TARIFA ENTREGA A DIRECCION USD'!D4017)/'TARIFA ENTREGA A DIRECCION USD'!D4017,3)</f>
        <v>0.26200000000000001</v>
      </c>
      <c r="U4017" s="200">
        <f>TRUNC(('TARIFA ENTREGA A DIRECCION USD'!F4017-'TARIFA ENTREGA A DIRECCION USD'!D4017)/'TARIFA ENTREGA A DIRECCION USD'!D4017,3)</f>
        <v>0.439</v>
      </c>
      <c r="V4017" s="200">
        <f>TRUNC(('TARIFA ENTREGA A DIRECCION USD'!G4017-'TARIFA ENTREGA A DIRECCION USD'!D4017)/'TARIFA ENTREGA A DIRECCION USD'!D4017,3)</f>
        <v>0.97499999999999998</v>
      </c>
      <c r="X4017" s="142">
        <v>16.12</v>
      </c>
      <c r="Y4017" s="190">
        <v>4010</v>
      </c>
      <c r="Z4017" s="200">
        <v>0.55000000000000004</v>
      </c>
      <c r="AA4017" s="200">
        <v>0.13</v>
      </c>
      <c r="AB4017" s="200">
        <v>0.3</v>
      </c>
      <c r="AC4017" s="200">
        <v>0.85</v>
      </c>
      <c r="AL4017"/>
      <c r="AM4017"/>
      <c r="AN4017"/>
      <c r="AO4017"/>
      <c r="AP4017"/>
      <c r="AQ4017"/>
      <c r="AR4017"/>
      <c r="AS4017"/>
      <c r="AT4017"/>
      <c r="AU4017"/>
    </row>
    <row r="4018" spans="17:47" x14ac:dyDescent="0.2">
      <c r="Q4018" s="142">
        <f>TRUNC('TARIFA ENTREGA A DIRECCION USD'!D4019-'TARIFA ENTREGA A DIRECCION USD'!D4018,2)</f>
        <v>0.55000000000000004</v>
      </c>
      <c r="R4018" s="190">
        <v>4011</v>
      </c>
      <c r="S4018" s="200">
        <f>TRUNC((('TARIFA ENTREGA A DIRECCION USD'!C4018-'TARIFA ENTREGA A DIRECCION USD'!D4018)/'TARIFA ENTREGA A DIRECCION USD'!D4018)+1,3)</f>
        <v>0.72499999999999998</v>
      </c>
      <c r="T4018" s="200">
        <f>TRUNC(('TARIFA ENTREGA A DIRECCION USD'!E4018-'TARIFA ENTREGA A DIRECCION USD'!D4018)/'TARIFA ENTREGA A DIRECCION USD'!D4018,3)</f>
        <v>0.26200000000000001</v>
      </c>
      <c r="U4018" s="200">
        <f>TRUNC(('TARIFA ENTREGA A DIRECCION USD'!F4018-'TARIFA ENTREGA A DIRECCION USD'!D4018)/'TARIFA ENTREGA A DIRECCION USD'!D4018,3)</f>
        <v>0.439</v>
      </c>
      <c r="V4018" s="200">
        <f>TRUNC(('TARIFA ENTREGA A DIRECCION USD'!G4018-'TARIFA ENTREGA A DIRECCION USD'!D4018)/'TARIFA ENTREGA A DIRECCION USD'!D4018,3)</f>
        <v>0.97499999999999998</v>
      </c>
      <c r="X4018" s="142">
        <v>16.12</v>
      </c>
      <c r="Y4018" s="190">
        <v>4011</v>
      </c>
      <c r="Z4018" s="200">
        <v>0.55000000000000004</v>
      </c>
      <c r="AA4018" s="200">
        <v>0.13</v>
      </c>
      <c r="AB4018" s="200">
        <v>0.3</v>
      </c>
      <c r="AC4018" s="200">
        <v>0.85</v>
      </c>
      <c r="AL4018"/>
      <c r="AM4018"/>
      <c r="AN4018"/>
      <c r="AO4018"/>
      <c r="AP4018"/>
      <c r="AQ4018"/>
      <c r="AR4018"/>
      <c r="AS4018"/>
      <c r="AT4018"/>
      <c r="AU4018"/>
    </row>
    <row r="4019" spans="17:47" x14ac:dyDescent="0.2">
      <c r="Q4019" s="142">
        <f>TRUNC('TARIFA ENTREGA A DIRECCION USD'!D4020-'TARIFA ENTREGA A DIRECCION USD'!D4019,2)</f>
        <v>0.55000000000000004</v>
      </c>
      <c r="R4019" s="190">
        <v>4012</v>
      </c>
      <c r="S4019" s="200">
        <f>TRUNC((('TARIFA ENTREGA A DIRECCION USD'!C4019-'TARIFA ENTREGA A DIRECCION USD'!D4019)/'TARIFA ENTREGA A DIRECCION USD'!D4019)+1,3)</f>
        <v>0.72499999999999998</v>
      </c>
      <c r="T4019" s="200">
        <f>TRUNC(('TARIFA ENTREGA A DIRECCION USD'!E4019-'TARIFA ENTREGA A DIRECCION USD'!D4019)/'TARIFA ENTREGA A DIRECCION USD'!D4019,3)</f>
        <v>0.26200000000000001</v>
      </c>
      <c r="U4019" s="200">
        <f>TRUNC(('TARIFA ENTREGA A DIRECCION USD'!F4019-'TARIFA ENTREGA A DIRECCION USD'!D4019)/'TARIFA ENTREGA A DIRECCION USD'!D4019,3)</f>
        <v>0.439</v>
      </c>
      <c r="V4019" s="200">
        <f>TRUNC(('TARIFA ENTREGA A DIRECCION USD'!G4019-'TARIFA ENTREGA A DIRECCION USD'!D4019)/'TARIFA ENTREGA A DIRECCION USD'!D4019,3)</f>
        <v>0.97499999999999998</v>
      </c>
      <c r="X4019" s="142">
        <v>16.12</v>
      </c>
      <c r="Y4019" s="190">
        <v>4012</v>
      </c>
      <c r="Z4019" s="200">
        <v>0.55000000000000004</v>
      </c>
      <c r="AA4019" s="200">
        <v>0.13</v>
      </c>
      <c r="AB4019" s="200">
        <v>0.3</v>
      </c>
      <c r="AC4019" s="200">
        <v>0.85</v>
      </c>
      <c r="AL4019"/>
      <c r="AM4019"/>
      <c r="AN4019"/>
      <c r="AO4019"/>
      <c r="AP4019"/>
      <c r="AQ4019"/>
      <c r="AR4019"/>
      <c r="AS4019"/>
      <c r="AT4019"/>
      <c r="AU4019"/>
    </row>
    <row r="4020" spans="17:47" x14ac:dyDescent="0.2">
      <c r="Q4020" s="142">
        <f>TRUNC('TARIFA ENTREGA A DIRECCION USD'!D4021-'TARIFA ENTREGA A DIRECCION USD'!D4020,2)</f>
        <v>0.55000000000000004</v>
      </c>
      <c r="R4020" s="190">
        <v>4013</v>
      </c>
      <c r="S4020" s="200">
        <f>TRUNC((('TARIFA ENTREGA A DIRECCION USD'!C4020-'TARIFA ENTREGA A DIRECCION USD'!D4020)/'TARIFA ENTREGA A DIRECCION USD'!D4020)+1,3)</f>
        <v>0.72499999999999998</v>
      </c>
      <c r="T4020" s="200">
        <f>TRUNC(('TARIFA ENTREGA A DIRECCION USD'!E4020-'TARIFA ENTREGA A DIRECCION USD'!D4020)/'TARIFA ENTREGA A DIRECCION USD'!D4020,3)</f>
        <v>0.26200000000000001</v>
      </c>
      <c r="U4020" s="200">
        <f>TRUNC(('TARIFA ENTREGA A DIRECCION USD'!F4020-'TARIFA ENTREGA A DIRECCION USD'!D4020)/'TARIFA ENTREGA A DIRECCION USD'!D4020,3)</f>
        <v>0.439</v>
      </c>
      <c r="V4020" s="200">
        <f>TRUNC(('TARIFA ENTREGA A DIRECCION USD'!G4020-'TARIFA ENTREGA A DIRECCION USD'!D4020)/'TARIFA ENTREGA A DIRECCION USD'!D4020,3)</f>
        <v>0.97499999999999998</v>
      </c>
      <c r="X4020" s="142">
        <v>16.12</v>
      </c>
      <c r="Y4020" s="190">
        <v>4013</v>
      </c>
      <c r="Z4020" s="200">
        <v>0.55000000000000004</v>
      </c>
      <c r="AA4020" s="200">
        <v>0.13</v>
      </c>
      <c r="AB4020" s="200">
        <v>0.3</v>
      </c>
      <c r="AC4020" s="200">
        <v>0.85</v>
      </c>
      <c r="AL4020"/>
      <c r="AM4020"/>
      <c r="AN4020"/>
      <c r="AO4020"/>
      <c r="AP4020"/>
      <c r="AQ4020"/>
      <c r="AR4020"/>
      <c r="AS4020"/>
      <c r="AT4020"/>
      <c r="AU4020"/>
    </row>
    <row r="4021" spans="17:47" x14ac:dyDescent="0.2">
      <c r="Q4021" s="142">
        <f>TRUNC('TARIFA ENTREGA A DIRECCION USD'!D4022-'TARIFA ENTREGA A DIRECCION USD'!D4021,2)</f>
        <v>0.55000000000000004</v>
      </c>
      <c r="R4021" s="190">
        <v>4014</v>
      </c>
      <c r="S4021" s="200">
        <f>TRUNC((('TARIFA ENTREGA A DIRECCION USD'!C4021-'TARIFA ENTREGA A DIRECCION USD'!D4021)/'TARIFA ENTREGA A DIRECCION USD'!D4021)+1,3)</f>
        <v>0.72499999999999998</v>
      </c>
      <c r="T4021" s="200">
        <f>TRUNC(('TARIFA ENTREGA A DIRECCION USD'!E4021-'TARIFA ENTREGA A DIRECCION USD'!D4021)/'TARIFA ENTREGA A DIRECCION USD'!D4021,3)</f>
        <v>0.26200000000000001</v>
      </c>
      <c r="U4021" s="200">
        <f>TRUNC(('TARIFA ENTREGA A DIRECCION USD'!F4021-'TARIFA ENTREGA A DIRECCION USD'!D4021)/'TARIFA ENTREGA A DIRECCION USD'!D4021,3)</f>
        <v>0.439</v>
      </c>
      <c r="V4021" s="200">
        <f>TRUNC(('TARIFA ENTREGA A DIRECCION USD'!G4021-'TARIFA ENTREGA A DIRECCION USD'!D4021)/'TARIFA ENTREGA A DIRECCION USD'!D4021,3)</f>
        <v>0.97499999999999998</v>
      </c>
      <c r="X4021" s="142">
        <v>16.12</v>
      </c>
      <c r="Y4021" s="190">
        <v>4014</v>
      </c>
      <c r="Z4021" s="200">
        <v>0.55000000000000004</v>
      </c>
      <c r="AA4021" s="200">
        <v>0.13</v>
      </c>
      <c r="AB4021" s="200">
        <v>0.3</v>
      </c>
      <c r="AC4021" s="200">
        <v>0.85</v>
      </c>
      <c r="AL4021"/>
      <c r="AM4021"/>
      <c r="AN4021"/>
      <c r="AO4021"/>
      <c r="AP4021"/>
      <c r="AQ4021"/>
      <c r="AR4021"/>
      <c r="AS4021"/>
      <c r="AT4021"/>
      <c r="AU4021"/>
    </row>
    <row r="4022" spans="17:47" x14ac:dyDescent="0.2">
      <c r="Q4022" s="142">
        <f>TRUNC('TARIFA ENTREGA A DIRECCION USD'!D4023-'TARIFA ENTREGA A DIRECCION USD'!D4022,2)</f>
        <v>0.55000000000000004</v>
      </c>
      <c r="R4022" s="190">
        <v>4015</v>
      </c>
      <c r="S4022" s="200">
        <f>TRUNC((('TARIFA ENTREGA A DIRECCION USD'!C4022-'TARIFA ENTREGA A DIRECCION USD'!D4022)/'TARIFA ENTREGA A DIRECCION USD'!D4022)+1,3)</f>
        <v>0.72499999999999998</v>
      </c>
      <c r="T4022" s="200">
        <f>TRUNC(('TARIFA ENTREGA A DIRECCION USD'!E4022-'TARIFA ENTREGA A DIRECCION USD'!D4022)/'TARIFA ENTREGA A DIRECCION USD'!D4022,3)</f>
        <v>0.26200000000000001</v>
      </c>
      <c r="U4022" s="200">
        <f>TRUNC(('TARIFA ENTREGA A DIRECCION USD'!F4022-'TARIFA ENTREGA A DIRECCION USD'!D4022)/'TARIFA ENTREGA A DIRECCION USD'!D4022,3)</f>
        <v>0.439</v>
      </c>
      <c r="V4022" s="200">
        <f>TRUNC(('TARIFA ENTREGA A DIRECCION USD'!G4022-'TARIFA ENTREGA A DIRECCION USD'!D4022)/'TARIFA ENTREGA A DIRECCION USD'!D4022,3)</f>
        <v>0.97499999999999998</v>
      </c>
      <c r="X4022" s="142">
        <v>16.12</v>
      </c>
      <c r="Y4022" s="190">
        <v>4015</v>
      </c>
      <c r="Z4022" s="200">
        <v>0.55000000000000004</v>
      </c>
      <c r="AA4022" s="200">
        <v>0.13</v>
      </c>
      <c r="AB4022" s="200">
        <v>0.3</v>
      </c>
      <c r="AC4022" s="200">
        <v>0.85</v>
      </c>
      <c r="AL4022"/>
      <c r="AM4022"/>
      <c r="AN4022"/>
      <c r="AO4022"/>
      <c r="AP4022"/>
      <c r="AQ4022"/>
      <c r="AR4022"/>
      <c r="AS4022"/>
      <c r="AT4022"/>
      <c r="AU4022"/>
    </row>
    <row r="4023" spans="17:47" x14ac:dyDescent="0.2">
      <c r="Q4023" s="142">
        <f>TRUNC('TARIFA ENTREGA A DIRECCION USD'!D4024-'TARIFA ENTREGA A DIRECCION USD'!D4023,2)</f>
        <v>0.55000000000000004</v>
      </c>
      <c r="R4023" s="190">
        <v>4016</v>
      </c>
      <c r="S4023" s="200">
        <f>TRUNC((('TARIFA ENTREGA A DIRECCION USD'!C4023-'TARIFA ENTREGA A DIRECCION USD'!D4023)/'TARIFA ENTREGA A DIRECCION USD'!D4023)+1,3)</f>
        <v>0.72499999999999998</v>
      </c>
      <c r="T4023" s="200">
        <f>TRUNC(('TARIFA ENTREGA A DIRECCION USD'!E4023-'TARIFA ENTREGA A DIRECCION USD'!D4023)/'TARIFA ENTREGA A DIRECCION USD'!D4023,3)</f>
        <v>0.26300000000000001</v>
      </c>
      <c r="U4023" s="200">
        <f>TRUNC(('TARIFA ENTREGA A DIRECCION USD'!F4023-'TARIFA ENTREGA A DIRECCION USD'!D4023)/'TARIFA ENTREGA A DIRECCION USD'!D4023,3)</f>
        <v>0.439</v>
      </c>
      <c r="V4023" s="200">
        <f>TRUNC(('TARIFA ENTREGA A DIRECCION USD'!G4023-'TARIFA ENTREGA A DIRECCION USD'!D4023)/'TARIFA ENTREGA A DIRECCION USD'!D4023,3)</f>
        <v>0.97499999999999998</v>
      </c>
      <c r="X4023" s="142">
        <v>16.12</v>
      </c>
      <c r="Y4023" s="190">
        <v>4016</v>
      </c>
      <c r="Z4023" s="200">
        <v>0.55000000000000004</v>
      </c>
      <c r="AA4023" s="200">
        <v>0.13</v>
      </c>
      <c r="AB4023" s="200">
        <v>0.3</v>
      </c>
      <c r="AC4023" s="200">
        <v>0.85</v>
      </c>
      <c r="AL4023"/>
      <c r="AM4023"/>
      <c r="AN4023"/>
      <c r="AO4023"/>
      <c r="AP4023"/>
      <c r="AQ4023"/>
      <c r="AR4023"/>
      <c r="AS4023"/>
      <c r="AT4023"/>
      <c r="AU4023"/>
    </row>
    <row r="4024" spans="17:47" x14ac:dyDescent="0.2">
      <c r="Q4024" s="142">
        <f>TRUNC('TARIFA ENTREGA A DIRECCION USD'!D4025-'TARIFA ENTREGA A DIRECCION USD'!D4024,2)</f>
        <v>0.55000000000000004</v>
      </c>
      <c r="R4024" s="190">
        <v>4017</v>
      </c>
      <c r="S4024" s="200">
        <f>TRUNC((('TARIFA ENTREGA A DIRECCION USD'!C4024-'TARIFA ENTREGA A DIRECCION USD'!D4024)/'TARIFA ENTREGA A DIRECCION USD'!D4024)+1,3)</f>
        <v>0.72499999999999998</v>
      </c>
      <c r="T4024" s="200">
        <f>TRUNC(('TARIFA ENTREGA A DIRECCION USD'!E4024-'TARIFA ENTREGA A DIRECCION USD'!D4024)/'TARIFA ENTREGA A DIRECCION USD'!D4024,3)</f>
        <v>0.26300000000000001</v>
      </c>
      <c r="U4024" s="200">
        <f>TRUNC(('TARIFA ENTREGA A DIRECCION USD'!F4024-'TARIFA ENTREGA A DIRECCION USD'!D4024)/'TARIFA ENTREGA A DIRECCION USD'!D4024,3)</f>
        <v>0.439</v>
      </c>
      <c r="V4024" s="200">
        <f>TRUNC(('TARIFA ENTREGA A DIRECCION USD'!G4024-'TARIFA ENTREGA A DIRECCION USD'!D4024)/'TARIFA ENTREGA A DIRECCION USD'!D4024,3)</f>
        <v>0.97499999999999998</v>
      </c>
      <c r="X4024" s="142">
        <v>16.12</v>
      </c>
      <c r="Y4024" s="190">
        <v>4017</v>
      </c>
      <c r="Z4024" s="200">
        <v>0.55000000000000004</v>
      </c>
      <c r="AA4024" s="200">
        <v>0.13</v>
      </c>
      <c r="AB4024" s="200">
        <v>0.3</v>
      </c>
      <c r="AC4024" s="200">
        <v>0.85</v>
      </c>
      <c r="AL4024"/>
      <c r="AM4024"/>
      <c r="AN4024"/>
      <c r="AO4024"/>
      <c r="AP4024"/>
      <c r="AQ4024"/>
      <c r="AR4024"/>
      <c r="AS4024"/>
      <c r="AT4024"/>
      <c r="AU4024"/>
    </row>
    <row r="4025" spans="17:47" x14ac:dyDescent="0.2">
      <c r="Q4025" s="142">
        <f>TRUNC('TARIFA ENTREGA A DIRECCION USD'!D4026-'TARIFA ENTREGA A DIRECCION USD'!D4025,2)</f>
        <v>0.55000000000000004</v>
      </c>
      <c r="R4025" s="190">
        <v>4018</v>
      </c>
      <c r="S4025" s="200">
        <f>TRUNC((('TARIFA ENTREGA A DIRECCION USD'!C4025-'TARIFA ENTREGA A DIRECCION USD'!D4025)/'TARIFA ENTREGA A DIRECCION USD'!D4025)+1,3)</f>
        <v>0.72499999999999998</v>
      </c>
      <c r="T4025" s="200">
        <f>TRUNC(('TARIFA ENTREGA A DIRECCION USD'!E4025-'TARIFA ENTREGA A DIRECCION USD'!D4025)/'TARIFA ENTREGA A DIRECCION USD'!D4025,3)</f>
        <v>0.26300000000000001</v>
      </c>
      <c r="U4025" s="200">
        <f>TRUNC(('TARIFA ENTREGA A DIRECCION USD'!F4025-'TARIFA ENTREGA A DIRECCION USD'!D4025)/'TARIFA ENTREGA A DIRECCION USD'!D4025,3)</f>
        <v>0.439</v>
      </c>
      <c r="V4025" s="200">
        <f>TRUNC(('TARIFA ENTREGA A DIRECCION USD'!G4025-'TARIFA ENTREGA A DIRECCION USD'!D4025)/'TARIFA ENTREGA A DIRECCION USD'!D4025,3)</f>
        <v>0.97499999999999998</v>
      </c>
      <c r="X4025" s="142">
        <v>16.12</v>
      </c>
      <c r="Y4025" s="190">
        <v>4018</v>
      </c>
      <c r="Z4025" s="200">
        <v>0.55000000000000004</v>
      </c>
      <c r="AA4025" s="200">
        <v>0.13</v>
      </c>
      <c r="AB4025" s="200">
        <v>0.3</v>
      </c>
      <c r="AC4025" s="200">
        <v>0.85</v>
      </c>
      <c r="AL4025"/>
      <c r="AM4025"/>
      <c r="AN4025"/>
      <c r="AO4025"/>
      <c r="AP4025"/>
      <c r="AQ4025"/>
      <c r="AR4025"/>
      <c r="AS4025"/>
      <c r="AT4025"/>
      <c r="AU4025"/>
    </row>
    <row r="4026" spans="17:47" x14ac:dyDescent="0.2">
      <c r="Q4026" s="142">
        <f>TRUNC('TARIFA ENTREGA A DIRECCION USD'!D4027-'TARIFA ENTREGA A DIRECCION USD'!D4026,2)</f>
        <v>0.55000000000000004</v>
      </c>
      <c r="R4026" s="190">
        <v>4019</v>
      </c>
      <c r="S4026" s="200">
        <f>TRUNC((('TARIFA ENTREGA A DIRECCION USD'!C4026-'TARIFA ENTREGA A DIRECCION USD'!D4026)/'TARIFA ENTREGA A DIRECCION USD'!D4026)+1,3)</f>
        <v>0.72499999999999998</v>
      </c>
      <c r="T4026" s="200">
        <f>TRUNC(('TARIFA ENTREGA A DIRECCION USD'!E4026-'TARIFA ENTREGA A DIRECCION USD'!D4026)/'TARIFA ENTREGA A DIRECCION USD'!D4026,3)</f>
        <v>0.26300000000000001</v>
      </c>
      <c r="U4026" s="200">
        <f>TRUNC(('TARIFA ENTREGA A DIRECCION USD'!F4026-'TARIFA ENTREGA A DIRECCION USD'!D4026)/'TARIFA ENTREGA A DIRECCION USD'!D4026,3)</f>
        <v>0.439</v>
      </c>
      <c r="V4026" s="200">
        <f>TRUNC(('TARIFA ENTREGA A DIRECCION USD'!G4026-'TARIFA ENTREGA A DIRECCION USD'!D4026)/'TARIFA ENTREGA A DIRECCION USD'!D4026,3)</f>
        <v>0.97499999999999998</v>
      </c>
      <c r="X4026" s="142">
        <v>16.12</v>
      </c>
      <c r="Y4026" s="190">
        <v>4019</v>
      </c>
      <c r="Z4026" s="200">
        <v>0.55000000000000004</v>
      </c>
      <c r="AA4026" s="200">
        <v>0.13</v>
      </c>
      <c r="AB4026" s="200">
        <v>0.3</v>
      </c>
      <c r="AC4026" s="200">
        <v>0.85</v>
      </c>
      <c r="AL4026"/>
      <c r="AM4026"/>
      <c r="AN4026"/>
      <c r="AO4026"/>
      <c r="AP4026"/>
      <c r="AQ4026"/>
      <c r="AR4026"/>
      <c r="AS4026"/>
      <c r="AT4026"/>
      <c r="AU4026"/>
    </row>
    <row r="4027" spans="17:47" x14ac:dyDescent="0.2">
      <c r="Q4027" s="142">
        <f>TRUNC('TARIFA ENTREGA A DIRECCION USD'!D4028-'TARIFA ENTREGA A DIRECCION USD'!D4027,2)</f>
        <v>0.55000000000000004</v>
      </c>
      <c r="R4027" s="190">
        <v>4020</v>
      </c>
      <c r="S4027" s="200">
        <f>TRUNC((('TARIFA ENTREGA A DIRECCION USD'!C4027-'TARIFA ENTREGA A DIRECCION USD'!D4027)/'TARIFA ENTREGA A DIRECCION USD'!D4027)+1,3)</f>
        <v>0.72499999999999998</v>
      </c>
      <c r="T4027" s="200">
        <f>TRUNC(('TARIFA ENTREGA A DIRECCION USD'!E4027-'TARIFA ENTREGA A DIRECCION USD'!D4027)/'TARIFA ENTREGA A DIRECCION USD'!D4027,3)</f>
        <v>0.26300000000000001</v>
      </c>
      <c r="U4027" s="200">
        <f>TRUNC(('TARIFA ENTREGA A DIRECCION USD'!F4027-'TARIFA ENTREGA A DIRECCION USD'!D4027)/'TARIFA ENTREGA A DIRECCION USD'!D4027,3)</f>
        <v>0.439</v>
      </c>
      <c r="V4027" s="200">
        <f>TRUNC(('TARIFA ENTREGA A DIRECCION USD'!G4027-'TARIFA ENTREGA A DIRECCION USD'!D4027)/'TARIFA ENTREGA A DIRECCION USD'!D4027,3)</f>
        <v>0.97499999999999998</v>
      </c>
      <c r="X4027" s="142">
        <v>16.12</v>
      </c>
      <c r="Y4027" s="190">
        <v>4020</v>
      </c>
      <c r="Z4027" s="200">
        <v>0.55000000000000004</v>
      </c>
      <c r="AA4027" s="200">
        <v>0.13</v>
      </c>
      <c r="AB4027" s="200">
        <v>0.3</v>
      </c>
      <c r="AC4027" s="200">
        <v>0.85</v>
      </c>
      <c r="AL4027"/>
      <c r="AM4027"/>
      <c r="AN4027"/>
      <c r="AO4027"/>
      <c r="AP4027"/>
      <c r="AQ4027"/>
      <c r="AR4027"/>
      <c r="AS4027"/>
      <c r="AT4027"/>
      <c r="AU4027"/>
    </row>
    <row r="4028" spans="17:47" x14ac:dyDescent="0.2">
      <c r="Q4028" s="142">
        <f>TRUNC('TARIFA ENTREGA A DIRECCION USD'!D4029-'TARIFA ENTREGA A DIRECCION USD'!D4028,2)</f>
        <v>0.55000000000000004</v>
      </c>
      <c r="R4028" s="190">
        <v>4021</v>
      </c>
      <c r="S4028" s="200">
        <f>TRUNC((('TARIFA ENTREGA A DIRECCION USD'!C4028-'TARIFA ENTREGA A DIRECCION USD'!D4028)/'TARIFA ENTREGA A DIRECCION USD'!D4028)+1,3)</f>
        <v>0.72499999999999998</v>
      </c>
      <c r="T4028" s="200">
        <f>TRUNC(('TARIFA ENTREGA A DIRECCION USD'!E4028-'TARIFA ENTREGA A DIRECCION USD'!D4028)/'TARIFA ENTREGA A DIRECCION USD'!D4028,3)</f>
        <v>0.26300000000000001</v>
      </c>
      <c r="U4028" s="200">
        <f>TRUNC(('TARIFA ENTREGA A DIRECCION USD'!F4028-'TARIFA ENTREGA A DIRECCION USD'!D4028)/'TARIFA ENTREGA A DIRECCION USD'!D4028,3)</f>
        <v>0.439</v>
      </c>
      <c r="V4028" s="200">
        <f>TRUNC(('TARIFA ENTREGA A DIRECCION USD'!G4028-'TARIFA ENTREGA A DIRECCION USD'!D4028)/'TARIFA ENTREGA A DIRECCION USD'!D4028,3)</f>
        <v>0.97499999999999998</v>
      </c>
      <c r="X4028" s="142">
        <v>16.12</v>
      </c>
      <c r="Y4028" s="190">
        <v>4021</v>
      </c>
      <c r="Z4028" s="200">
        <v>0.55000000000000004</v>
      </c>
      <c r="AA4028" s="200">
        <v>0.13</v>
      </c>
      <c r="AB4028" s="200">
        <v>0.3</v>
      </c>
      <c r="AC4028" s="200">
        <v>0.85</v>
      </c>
      <c r="AL4028"/>
      <c r="AM4028"/>
      <c r="AN4028"/>
      <c r="AO4028"/>
      <c r="AP4028"/>
      <c r="AQ4028"/>
      <c r="AR4028"/>
      <c r="AS4028"/>
      <c r="AT4028"/>
      <c r="AU4028"/>
    </row>
    <row r="4029" spans="17:47" x14ac:dyDescent="0.2">
      <c r="Q4029" s="142">
        <f>TRUNC('TARIFA ENTREGA A DIRECCION USD'!D4030-'TARIFA ENTREGA A DIRECCION USD'!D4029,2)</f>
        <v>0.55000000000000004</v>
      </c>
      <c r="R4029" s="190">
        <v>4022</v>
      </c>
      <c r="S4029" s="200">
        <f>TRUNC((('TARIFA ENTREGA A DIRECCION USD'!C4029-'TARIFA ENTREGA A DIRECCION USD'!D4029)/'TARIFA ENTREGA A DIRECCION USD'!D4029)+1,3)</f>
        <v>0.72499999999999998</v>
      </c>
      <c r="T4029" s="200">
        <f>TRUNC(('TARIFA ENTREGA A DIRECCION USD'!E4029-'TARIFA ENTREGA A DIRECCION USD'!D4029)/'TARIFA ENTREGA A DIRECCION USD'!D4029,3)</f>
        <v>0.26300000000000001</v>
      </c>
      <c r="U4029" s="200">
        <f>TRUNC(('TARIFA ENTREGA A DIRECCION USD'!F4029-'TARIFA ENTREGA A DIRECCION USD'!D4029)/'TARIFA ENTREGA A DIRECCION USD'!D4029,3)</f>
        <v>0.439</v>
      </c>
      <c r="V4029" s="200">
        <f>TRUNC(('TARIFA ENTREGA A DIRECCION USD'!G4029-'TARIFA ENTREGA A DIRECCION USD'!D4029)/'TARIFA ENTREGA A DIRECCION USD'!D4029,3)</f>
        <v>0.97499999999999998</v>
      </c>
      <c r="X4029" s="142">
        <v>16.12</v>
      </c>
      <c r="Y4029" s="190">
        <v>4022</v>
      </c>
      <c r="Z4029" s="200">
        <v>0.55000000000000004</v>
      </c>
      <c r="AA4029" s="200">
        <v>0.13</v>
      </c>
      <c r="AB4029" s="200">
        <v>0.3</v>
      </c>
      <c r="AC4029" s="200">
        <v>0.85</v>
      </c>
      <c r="AL4029"/>
      <c r="AM4029"/>
      <c r="AN4029"/>
      <c r="AO4029"/>
      <c r="AP4029"/>
      <c r="AQ4029"/>
      <c r="AR4029"/>
      <c r="AS4029"/>
      <c r="AT4029"/>
      <c r="AU4029"/>
    </row>
    <row r="4030" spans="17:47" x14ac:dyDescent="0.2">
      <c r="Q4030" s="142">
        <f>TRUNC('TARIFA ENTREGA A DIRECCION USD'!D4031-'TARIFA ENTREGA A DIRECCION USD'!D4030,2)</f>
        <v>0.55000000000000004</v>
      </c>
      <c r="R4030" s="190">
        <v>4023</v>
      </c>
      <c r="S4030" s="200">
        <f>TRUNC((('TARIFA ENTREGA A DIRECCION USD'!C4030-'TARIFA ENTREGA A DIRECCION USD'!D4030)/'TARIFA ENTREGA A DIRECCION USD'!D4030)+1,3)</f>
        <v>0.72499999999999998</v>
      </c>
      <c r="T4030" s="200">
        <f>TRUNC(('TARIFA ENTREGA A DIRECCION USD'!E4030-'TARIFA ENTREGA A DIRECCION USD'!D4030)/'TARIFA ENTREGA A DIRECCION USD'!D4030,3)</f>
        <v>0.26300000000000001</v>
      </c>
      <c r="U4030" s="200">
        <f>TRUNC(('TARIFA ENTREGA A DIRECCION USD'!F4030-'TARIFA ENTREGA A DIRECCION USD'!D4030)/'TARIFA ENTREGA A DIRECCION USD'!D4030,3)</f>
        <v>0.439</v>
      </c>
      <c r="V4030" s="200">
        <f>TRUNC(('TARIFA ENTREGA A DIRECCION USD'!G4030-'TARIFA ENTREGA A DIRECCION USD'!D4030)/'TARIFA ENTREGA A DIRECCION USD'!D4030,3)</f>
        <v>0.97499999999999998</v>
      </c>
      <c r="X4030" s="142">
        <v>16.12</v>
      </c>
      <c r="Y4030" s="190">
        <v>4023</v>
      </c>
      <c r="Z4030" s="200">
        <v>0.55000000000000004</v>
      </c>
      <c r="AA4030" s="200">
        <v>0.13</v>
      </c>
      <c r="AB4030" s="200">
        <v>0.3</v>
      </c>
      <c r="AC4030" s="200">
        <v>0.85</v>
      </c>
      <c r="AL4030"/>
      <c r="AM4030"/>
      <c r="AN4030"/>
      <c r="AO4030"/>
      <c r="AP4030"/>
      <c r="AQ4030"/>
      <c r="AR4030"/>
      <c r="AS4030"/>
      <c r="AT4030"/>
      <c r="AU4030"/>
    </row>
    <row r="4031" spans="17:47" x14ac:dyDescent="0.2">
      <c r="Q4031" s="142">
        <f>TRUNC('TARIFA ENTREGA A DIRECCION USD'!D4032-'TARIFA ENTREGA A DIRECCION USD'!D4031,2)</f>
        <v>0.55000000000000004</v>
      </c>
      <c r="R4031" s="190">
        <v>4024</v>
      </c>
      <c r="S4031" s="200">
        <f>TRUNC((('TARIFA ENTREGA A DIRECCION USD'!C4031-'TARIFA ENTREGA A DIRECCION USD'!D4031)/'TARIFA ENTREGA A DIRECCION USD'!D4031)+1,3)</f>
        <v>0.72499999999999998</v>
      </c>
      <c r="T4031" s="200">
        <f>TRUNC(('TARIFA ENTREGA A DIRECCION USD'!E4031-'TARIFA ENTREGA A DIRECCION USD'!D4031)/'TARIFA ENTREGA A DIRECCION USD'!D4031,3)</f>
        <v>0.26300000000000001</v>
      </c>
      <c r="U4031" s="200">
        <f>TRUNC(('TARIFA ENTREGA A DIRECCION USD'!F4031-'TARIFA ENTREGA A DIRECCION USD'!D4031)/'TARIFA ENTREGA A DIRECCION USD'!D4031,3)</f>
        <v>0.439</v>
      </c>
      <c r="V4031" s="200">
        <f>TRUNC(('TARIFA ENTREGA A DIRECCION USD'!G4031-'TARIFA ENTREGA A DIRECCION USD'!D4031)/'TARIFA ENTREGA A DIRECCION USD'!D4031,3)</f>
        <v>0.97499999999999998</v>
      </c>
      <c r="X4031" s="142">
        <v>16.12</v>
      </c>
      <c r="Y4031" s="190">
        <v>4024</v>
      </c>
      <c r="Z4031" s="200">
        <v>0.55000000000000004</v>
      </c>
      <c r="AA4031" s="200">
        <v>0.13</v>
      </c>
      <c r="AB4031" s="200">
        <v>0.3</v>
      </c>
      <c r="AC4031" s="200">
        <v>0.85</v>
      </c>
      <c r="AL4031"/>
      <c r="AM4031"/>
      <c r="AN4031"/>
      <c r="AO4031"/>
      <c r="AP4031"/>
      <c r="AQ4031"/>
      <c r="AR4031"/>
      <c r="AS4031"/>
      <c r="AT4031"/>
      <c r="AU4031"/>
    </row>
    <row r="4032" spans="17:47" x14ac:dyDescent="0.2">
      <c r="Q4032" s="142">
        <f>TRUNC('TARIFA ENTREGA A DIRECCION USD'!D4033-'TARIFA ENTREGA A DIRECCION USD'!D4032,2)</f>
        <v>0.55000000000000004</v>
      </c>
      <c r="R4032" s="190">
        <v>4025</v>
      </c>
      <c r="S4032" s="200">
        <f>TRUNC((('TARIFA ENTREGA A DIRECCION USD'!C4032-'TARIFA ENTREGA A DIRECCION USD'!D4032)/'TARIFA ENTREGA A DIRECCION USD'!D4032)+1,3)</f>
        <v>0.72499999999999998</v>
      </c>
      <c r="T4032" s="200">
        <f>TRUNC(('TARIFA ENTREGA A DIRECCION USD'!E4032-'TARIFA ENTREGA A DIRECCION USD'!D4032)/'TARIFA ENTREGA A DIRECCION USD'!D4032,3)</f>
        <v>0.26300000000000001</v>
      </c>
      <c r="U4032" s="200">
        <f>TRUNC(('TARIFA ENTREGA A DIRECCION USD'!F4032-'TARIFA ENTREGA A DIRECCION USD'!D4032)/'TARIFA ENTREGA A DIRECCION USD'!D4032,3)</f>
        <v>0.439</v>
      </c>
      <c r="V4032" s="200">
        <f>TRUNC(('TARIFA ENTREGA A DIRECCION USD'!G4032-'TARIFA ENTREGA A DIRECCION USD'!D4032)/'TARIFA ENTREGA A DIRECCION USD'!D4032,3)</f>
        <v>0.97499999999999998</v>
      </c>
      <c r="X4032" s="142">
        <v>16.12</v>
      </c>
      <c r="Y4032" s="190">
        <v>4025</v>
      </c>
      <c r="Z4032" s="200">
        <v>0.55000000000000004</v>
      </c>
      <c r="AA4032" s="200">
        <v>0.13</v>
      </c>
      <c r="AB4032" s="200">
        <v>0.3</v>
      </c>
      <c r="AC4032" s="200">
        <v>0.85</v>
      </c>
      <c r="AL4032"/>
      <c r="AM4032"/>
      <c r="AN4032"/>
      <c r="AO4032"/>
      <c r="AP4032"/>
      <c r="AQ4032"/>
      <c r="AR4032"/>
      <c r="AS4032"/>
      <c r="AT4032"/>
      <c r="AU4032"/>
    </row>
    <row r="4033" spans="17:47" x14ac:dyDescent="0.2">
      <c r="Q4033" s="142">
        <f>TRUNC('TARIFA ENTREGA A DIRECCION USD'!D4034-'TARIFA ENTREGA A DIRECCION USD'!D4033,2)</f>
        <v>0.55000000000000004</v>
      </c>
      <c r="R4033" s="190">
        <v>4026</v>
      </c>
      <c r="S4033" s="200">
        <f>TRUNC((('TARIFA ENTREGA A DIRECCION USD'!C4033-'TARIFA ENTREGA A DIRECCION USD'!D4033)/'TARIFA ENTREGA A DIRECCION USD'!D4033)+1,3)</f>
        <v>0.72499999999999998</v>
      </c>
      <c r="T4033" s="200">
        <f>TRUNC(('TARIFA ENTREGA A DIRECCION USD'!E4033-'TARIFA ENTREGA A DIRECCION USD'!D4033)/'TARIFA ENTREGA A DIRECCION USD'!D4033,3)</f>
        <v>0.26300000000000001</v>
      </c>
      <c r="U4033" s="200">
        <f>TRUNC(('TARIFA ENTREGA A DIRECCION USD'!F4033-'TARIFA ENTREGA A DIRECCION USD'!D4033)/'TARIFA ENTREGA A DIRECCION USD'!D4033,3)</f>
        <v>0.439</v>
      </c>
      <c r="V4033" s="200">
        <f>TRUNC(('TARIFA ENTREGA A DIRECCION USD'!G4033-'TARIFA ENTREGA A DIRECCION USD'!D4033)/'TARIFA ENTREGA A DIRECCION USD'!D4033,3)</f>
        <v>0.97499999999999998</v>
      </c>
      <c r="X4033" s="142">
        <v>16.12</v>
      </c>
      <c r="Y4033" s="190">
        <v>4026</v>
      </c>
      <c r="Z4033" s="200">
        <v>0.55000000000000004</v>
      </c>
      <c r="AA4033" s="200">
        <v>0.13</v>
      </c>
      <c r="AB4033" s="200">
        <v>0.3</v>
      </c>
      <c r="AC4033" s="200">
        <v>0.85</v>
      </c>
      <c r="AL4033"/>
      <c r="AM4033"/>
      <c r="AN4033"/>
      <c r="AO4033"/>
      <c r="AP4033"/>
      <c r="AQ4033"/>
      <c r="AR4033"/>
      <c r="AS4033"/>
      <c r="AT4033"/>
      <c r="AU4033"/>
    </row>
    <row r="4034" spans="17:47" x14ac:dyDescent="0.2">
      <c r="Q4034" s="142">
        <f>TRUNC('TARIFA ENTREGA A DIRECCION USD'!D4035-'TARIFA ENTREGA A DIRECCION USD'!D4034,2)</f>
        <v>0.55000000000000004</v>
      </c>
      <c r="R4034" s="190">
        <v>4027</v>
      </c>
      <c r="S4034" s="200">
        <f>TRUNC((('TARIFA ENTREGA A DIRECCION USD'!C4034-'TARIFA ENTREGA A DIRECCION USD'!D4034)/'TARIFA ENTREGA A DIRECCION USD'!D4034)+1,3)</f>
        <v>0.72499999999999998</v>
      </c>
      <c r="T4034" s="200">
        <f>TRUNC(('TARIFA ENTREGA A DIRECCION USD'!E4034-'TARIFA ENTREGA A DIRECCION USD'!D4034)/'TARIFA ENTREGA A DIRECCION USD'!D4034,3)</f>
        <v>0.26300000000000001</v>
      </c>
      <c r="U4034" s="200">
        <f>TRUNC(('TARIFA ENTREGA A DIRECCION USD'!F4034-'TARIFA ENTREGA A DIRECCION USD'!D4034)/'TARIFA ENTREGA A DIRECCION USD'!D4034,3)</f>
        <v>0.439</v>
      </c>
      <c r="V4034" s="200">
        <f>TRUNC(('TARIFA ENTREGA A DIRECCION USD'!G4034-'TARIFA ENTREGA A DIRECCION USD'!D4034)/'TARIFA ENTREGA A DIRECCION USD'!D4034,3)</f>
        <v>0.97499999999999998</v>
      </c>
      <c r="X4034" s="142">
        <v>16.12</v>
      </c>
      <c r="Y4034" s="190">
        <v>4027</v>
      </c>
      <c r="Z4034" s="200">
        <v>0.55000000000000004</v>
      </c>
      <c r="AA4034" s="200">
        <v>0.13</v>
      </c>
      <c r="AB4034" s="200">
        <v>0.3</v>
      </c>
      <c r="AC4034" s="200">
        <v>0.85</v>
      </c>
      <c r="AL4034"/>
      <c r="AM4034"/>
      <c r="AN4034"/>
      <c r="AO4034"/>
      <c r="AP4034"/>
      <c r="AQ4034"/>
      <c r="AR4034"/>
      <c r="AS4034"/>
      <c r="AT4034"/>
      <c r="AU4034"/>
    </row>
    <row r="4035" spans="17:47" x14ac:dyDescent="0.2">
      <c r="Q4035" s="142">
        <f>TRUNC('TARIFA ENTREGA A DIRECCION USD'!D4036-'TARIFA ENTREGA A DIRECCION USD'!D4035,2)</f>
        <v>0.55000000000000004</v>
      </c>
      <c r="R4035" s="190">
        <v>4028</v>
      </c>
      <c r="S4035" s="200">
        <f>TRUNC((('TARIFA ENTREGA A DIRECCION USD'!C4035-'TARIFA ENTREGA A DIRECCION USD'!D4035)/'TARIFA ENTREGA A DIRECCION USD'!D4035)+1,3)</f>
        <v>0.72499999999999998</v>
      </c>
      <c r="T4035" s="200">
        <f>TRUNC(('TARIFA ENTREGA A DIRECCION USD'!E4035-'TARIFA ENTREGA A DIRECCION USD'!D4035)/'TARIFA ENTREGA A DIRECCION USD'!D4035,3)</f>
        <v>0.26300000000000001</v>
      </c>
      <c r="U4035" s="200">
        <f>TRUNC(('TARIFA ENTREGA A DIRECCION USD'!F4035-'TARIFA ENTREGA A DIRECCION USD'!D4035)/'TARIFA ENTREGA A DIRECCION USD'!D4035,3)</f>
        <v>0.439</v>
      </c>
      <c r="V4035" s="200">
        <f>TRUNC(('TARIFA ENTREGA A DIRECCION USD'!G4035-'TARIFA ENTREGA A DIRECCION USD'!D4035)/'TARIFA ENTREGA A DIRECCION USD'!D4035,3)</f>
        <v>0.97499999999999998</v>
      </c>
      <c r="X4035" s="142">
        <v>16.12</v>
      </c>
      <c r="Y4035" s="190">
        <v>4028</v>
      </c>
      <c r="Z4035" s="200">
        <v>0.55000000000000004</v>
      </c>
      <c r="AA4035" s="200">
        <v>0.13</v>
      </c>
      <c r="AB4035" s="200">
        <v>0.3</v>
      </c>
      <c r="AC4035" s="200">
        <v>0.85</v>
      </c>
      <c r="AL4035"/>
      <c r="AM4035"/>
      <c r="AN4035"/>
      <c r="AO4035"/>
      <c r="AP4035"/>
      <c r="AQ4035"/>
      <c r="AR4035"/>
      <c r="AS4035"/>
      <c r="AT4035"/>
      <c r="AU4035"/>
    </row>
    <row r="4036" spans="17:47" x14ac:dyDescent="0.2">
      <c r="Q4036" s="142">
        <f>TRUNC('TARIFA ENTREGA A DIRECCION USD'!D4037-'TARIFA ENTREGA A DIRECCION USD'!D4036,2)</f>
        <v>0.55000000000000004</v>
      </c>
      <c r="R4036" s="190">
        <v>4029</v>
      </c>
      <c r="S4036" s="200">
        <f>TRUNC((('TARIFA ENTREGA A DIRECCION USD'!C4036-'TARIFA ENTREGA A DIRECCION USD'!D4036)/'TARIFA ENTREGA A DIRECCION USD'!D4036)+1,3)</f>
        <v>0.72499999999999998</v>
      </c>
      <c r="T4036" s="200">
        <f>TRUNC(('TARIFA ENTREGA A DIRECCION USD'!E4036-'TARIFA ENTREGA A DIRECCION USD'!D4036)/'TARIFA ENTREGA A DIRECCION USD'!D4036,3)</f>
        <v>0.26300000000000001</v>
      </c>
      <c r="U4036" s="200">
        <f>TRUNC(('TARIFA ENTREGA A DIRECCION USD'!F4036-'TARIFA ENTREGA A DIRECCION USD'!D4036)/'TARIFA ENTREGA A DIRECCION USD'!D4036,3)</f>
        <v>0.439</v>
      </c>
      <c r="V4036" s="200">
        <f>TRUNC(('TARIFA ENTREGA A DIRECCION USD'!G4036-'TARIFA ENTREGA A DIRECCION USD'!D4036)/'TARIFA ENTREGA A DIRECCION USD'!D4036,3)</f>
        <v>0.97499999999999998</v>
      </c>
      <c r="X4036" s="142">
        <v>16.12</v>
      </c>
      <c r="Y4036" s="190">
        <v>4029</v>
      </c>
      <c r="Z4036" s="200">
        <v>0.55000000000000004</v>
      </c>
      <c r="AA4036" s="200">
        <v>0.13</v>
      </c>
      <c r="AB4036" s="200">
        <v>0.3</v>
      </c>
      <c r="AC4036" s="200">
        <v>0.85</v>
      </c>
      <c r="AL4036"/>
      <c r="AM4036"/>
      <c r="AN4036"/>
      <c r="AO4036"/>
      <c r="AP4036"/>
      <c r="AQ4036"/>
      <c r="AR4036"/>
      <c r="AS4036"/>
      <c r="AT4036"/>
      <c r="AU4036"/>
    </row>
    <row r="4037" spans="17:47" x14ac:dyDescent="0.2">
      <c r="Q4037" s="142">
        <f>TRUNC('TARIFA ENTREGA A DIRECCION USD'!D4038-'TARIFA ENTREGA A DIRECCION USD'!D4037,2)</f>
        <v>0.55000000000000004</v>
      </c>
      <c r="R4037" s="190">
        <v>4030</v>
      </c>
      <c r="S4037" s="200">
        <f>TRUNC((('TARIFA ENTREGA A DIRECCION USD'!C4037-'TARIFA ENTREGA A DIRECCION USD'!D4037)/'TARIFA ENTREGA A DIRECCION USD'!D4037)+1,3)</f>
        <v>0.72499999999999998</v>
      </c>
      <c r="T4037" s="200">
        <f>TRUNC(('TARIFA ENTREGA A DIRECCION USD'!E4037-'TARIFA ENTREGA A DIRECCION USD'!D4037)/'TARIFA ENTREGA A DIRECCION USD'!D4037,3)</f>
        <v>0.26300000000000001</v>
      </c>
      <c r="U4037" s="200">
        <f>TRUNC(('TARIFA ENTREGA A DIRECCION USD'!F4037-'TARIFA ENTREGA A DIRECCION USD'!D4037)/'TARIFA ENTREGA A DIRECCION USD'!D4037,3)</f>
        <v>0.439</v>
      </c>
      <c r="V4037" s="200">
        <f>TRUNC(('TARIFA ENTREGA A DIRECCION USD'!G4037-'TARIFA ENTREGA A DIRECCION USD'!D4037)/'TARIFA ENTREGA A DIRECCION USD'!D4037,3)</f>
        <v>0.97499999999999998</v>
      </c>
      <c r="X4037" s="142">
        <v>16.12</v>
      </c>
      <c r="Y4037" s="190">
        <v>4030</v>
      </c>
      <c r="Z4037" s="200">
        <v>0.55000000000000004</v>
      </c>
      <c r="AA4037" s="200">
        <v>0.13</v>
      </c>
      <c r="AB4037" s="200">
        <v>0.3</v>
      </c>
      <c r="AC4037" s="200">
        <v>0.85</v>
      </c>
      <c r="AL4037"/>
      <c r="AM4037"/>
      <c r="AN4037"/>
      <c r="AO4037"/>
      <c r="AP4037"/>
      <c r="AQ4037"/>
      <c r="AR4037"/>
      <c r="AS4037"/>
      <c r="AT4037"/>
      <c r="AU4037"/>
    </row>
    <row r="4038" spans="17:47" x14ac:dyDescent="0.2">
      <c r="Q4038" s="142">
        <f>TRUNC('TARIFA ENTREGA A DIRECCION USD'!D4039-'TARIFA ENTREGA A DIRECCION USD'!D4038,2)</f>
        <v>0.55000000000000004</v>
      </c>
      <c r="R4038" s="190">
        <v>4031</v>
      </c>
      <c r="S4038" s="200">
        <f>TRUNC((('TARIFA ENTREGA A DIRECCION USD'!C4038-'TARIFA ENTREGA A DIRECCION USD'!D4038)/'TARIFA ENTREGA A DIRECCION USD'!D4038)+1,3)</f>
        <v>0.72499999999999998</v>
      </c>
      <c r="T4038" s="200">
        <f>TRUNC(('TARIFA ENTREGA A DIRECCION USD'!E4038-'TARIFA ENTREGA A DIRECCION USD'!D4038)/'TARIFA ENTREGA A DIRECCION USD'!D4038,3)</f>
        <v>0.26300000000000001</v>
      </c>
      <c r="U4038" s="200">
        <f>TRUNC(('TARIFA ENTREGA A DIRECCION USD'!F4038-'TARIFA ENTREGA A DIRECCION USD'!D4038)/'TARIFA ENTREGA A DIRECCION USD'!D4038,3)</f>
        <v>0.439</v>
      </c>
      <c r="V4038" s="200">
        <f>TRUNC(('TARIFA ENTREGA A DIRECCION USD'!G4038-'TARIFA ENTREGA A DIRECCION USD'!D4038)/'TARIFA ENTREGA A DIRECCION USD'!D4038,3)</f>
        <v>0.97499999999999998</v>
      </c>
      <c r="X4038" s="142">
        <v>16.12</v>
      </c>
      <c r="Y4038" s="190">
        <v>4031</v>
      </c>
      <c r="Z4038" s="200">
        <v>0.55000000000000004</v>
      </c>
      <c r="AA4038" s="200">
        <v>0.13</v>
      </c>
      <c r="AB4038" s="200">
        <v>0.3</v>
      </c>
      <c r="AC4038" s="200">
        <v>0.85</v>
      </c>
      <c r="AL4038"/>
      <c r="AM4038"/>
      <c r="AN4038"/>
      <c r="AO4038"/>
      <c r="AP4038"/>
      <c r="AQ4038"/>
      <c r="AR4038"/>
      <c r="AS4038"/>
      <c r="AT4038"/>
      <c r="AU4038"/>
    </row>
    <row r="4039" spans="17:47" x14ac:dyDescent="0.2">
      <c r="Q4039" s="142">
        <f>TRUNC('TARIFA ENTREGA A DIRECCION USD'!D4040-'TARIFA ENTREGA A DIRECCION USD'!D4039,2)</f>
        <v>0.55000000000000004</v>
      </c>
      <c r="R4039" s="190">
        <v>4032</v>
      </c>
      <c r="S4039" s="200">
        <f>TRUNC((('TARIFA ENTREGA A DIRECCION USD'!C4039-'TARIFA ENTREGA A DIRECCION USD'!D4039)/'TARIFA ENTREGA A DIRECCION USD'!D4039)+1,3)</f>
        <v>0.72499999999999998</v>
      </c>
      <c r="T4039" s="200">
        <f>TRUNC(('TARIFA ENTREGA A DIRECCION USD'!E4039-'TARIFA ENTREGA A DIRECCION USD'!D4039)/'TARIFA ENTREGA A DIRECCION USD'!D4039,3)</f>
        <v>0.26300000000000001</v>
      </c>
      <c r="U4039" s="200">
        <f>TRUNC(('TARIFA ENTREGA A DIRECCION USD'!F4039-'TARIFA ENTREGA A DIRECCION USD'!D4039)/'TARIFA ENTREGA A DIRECCION USD'!D4039,3)</f>
        <v>0.439</v>
      </c>
      <c r="V4039" s="200">
        <f>TRUNC(('TARIFA ENTREGA A DIRECCION USD'!G4039-'TARIFA ENTREGA A DIRECCION USD'!D4039)/'TARIFA ENTREGA A DIRECCION USD'!D4039,3)</f>
        <v>0.97499999999999998</v>
      </c>
      <c r="X4039" s="142">
        <v>16.12</v>
      </c>
      <c r="Y4039" s="190">
        <v>4032</v>
      </c>
      <c r="Z4039" s="200">
        <v>0.55000000000000004</v>
      </c>
      <c r="AA4039" s="200">
        <v>0.13</v>
      </c>
      <c r="AB4039" s="200">
        <v>0.3</v>
      </c>
      <c r="AC4039" s="200">
        <v>0.85</v>
      </c>
      <c r="AL4039"/>
      <c r="AM4039"/>
      <c r="AN4039"/>
      <c r="AO4039"/>
      <c r="AP4039"/>
      <c r="AQ4039"/>
      <c r="AR4039"/>
      <c r="AS4039"/>
      <c r="AT4039"/>
      <c r="AU4039"/>
    </row>
    <row r="4040" spans="17:47" x14ac:dyDescent="0.2">
      <c r="Q4040" s="142">
        <f>TRUNC('TARIFA ENTREGA A DIRECCION USD'!D4041-'TARIFA ENTREGA A DIRECCION USD'!D4040,2)</f>
        <v>0.55000000000000004</v>
      </c>
      <c r="R4040" s="190">
        <v>4033</v>
      </c>
      <c r="S4040" s="200">
        <f>TRUNC((('TARIFA ENTREGA A DIRECCION USD'!C4040-'TARIFA ENTREGA A DIRECCION USD'!D4040)/'TARIFA ENTREGA A DIRECCION USD'!D4040)+1,3)</f>
        <v>0.72499999999999998</v>
      </c>
      <c r="T4040" s="200">
        <f>TRUNC(('TARIFA ENTREGA A DIRECCION USD'!E4040-'TARIFA ENTREGA A DIRECCION USD'!D4040)/'TARIFA ENTREGA A DIRECCION USD'!D4040,3)</f>
        <v>0.26300000000000001</v>
      </c>
      <c r="U4040" s="200">
        <f>TRUNC(('TARIFA ENTREGA A DIRECCION USD'!F4040-'TARIFA ENTREGA A DIRECCION USD'!D4040)/'TARIFA ENTREGA A DIRECCION USD'!D4040,3)</f>
        <v>0.439</v>
      </c>
      <c r="V4040" s="200">
        <f>TRUNC(('TARIFA ENTREGA A DIRECCION USD'!G4040-'TARIFA ENTREGA A DIRECCION USD'!D4040)/'TARIFA ENTREGA A DIRECCION USD'!D4040,3)</f>
        <v>0.97499999999999998</v>
      </c>
      <c r="X4040" s="142">
        <v>16.12</v>
      </c>
      <c r="Y4040" s="190">
        <v>4033</v>
      </c>
      <c r="Z4040" s="200">
        <v>0.55000000000000004</v>
      </c>
      <c r="AA4040" s="200">
        <v>0.13</v>
      </c>
      <c r="AB4040" s="200">
        <v>0.3</v>
      </c>
      <c r="AC4040" s="200">
        <v>0.85</v>
      </c>
      <c r="AL4040"/>
      <c r="AM4040"/>
      <c r="AN4040"/>
      <c r="AO4040"/>
      <c r="AP4040"/>
      <c r="AQ4040"/>
      <c r="AR4040"/>
      <c r="AS4040"/>
      <c r="AT4040"/>
      <c r="AU4040"/>
    </row>
    <row r="4041" spans="17:47" x14ac:dyDescent="0.2">
      <c r="Q4041" s="142">
        <f>TRUNC('TARIFA ENTREGA A DIRECCION USD'!D4042-'TARIFA ENTREGA A DIRECCION USD'!D4041,2)</f>
        <v>0.55000000000000004</v>
      </c>
      <c r="R4041" s="190">
        <v>4034</v>
      </c>
      <c r="S4041" s="200">
        <f>TRUNC((('TARIFA ENTREGA A DIRECCION USD'!C4041-'TARIFA ENTREGA A DIRECCION USD'!D4041)/'TARIFA ENTREGA A DIRECCION USD'!D4041)+1,3)</f>
        <v>0.72499999999999998</v>
      </c>
      <c r="T4041" s="200">
        <f>TRUNC(('TARIFA ENTREGA A DIRECCION USD'!E4041-'TARIFA ENTREGA A DIRECCION USD'!D4041)/'TARIFA ENTREGA A DIRECCION USD'!D4041,3)</f>
        <v>0.26300000000000001</v>
      </c>
      <c r="U4041" s="200">
        <f>TRUNC(('TARIFA ENTREGA A DIRECCION USD'!F4041-'TARIFA ENTREGA A DIRECCION USD'!D4041)/'TARIFA ENTREGA A DIRECCION USD'!D4041,3)</f>
        <v>0.439</v>
      </c>
      <c r="V4041" s="200">
        <f>TRUNC(('TARIFA ENTREGA A DIRECCION USD'!G4041-'TARIFA ENTREGA A DIRECCION USD'!D4041)/'TARIFA ENTREGA A DIRECCION USD'!D4041,3)</f>
        <v>0.97499999999999998</v>
      </c>
      <c r="X4041" s="142">
        <v>16.12</v>
      </c>
      <c r="Y4041" s="190">
        <v>4034</v>
      </c>
      <c r="Z4041" s="200">
        <v>0.55000000000000004</v>
      </c>
      <c r="AA4041" s="200">
        <v>0.13</v>
      </c>
      <c r="AB4041" s="200">
        <v>0.3</v>
      </c>
      <c r="AC4041" s="200">
        <v>0.85</v>
      </c>
      <c r="AL4041"/>
      <c r="AM4041"/>
      <c r="AN4041"/>
      <c r="AO4041"/>
      <c r="AP4041"/>
      <c r="AQ4041"/>
      <c r="AR4041"/>
      <c r="AS4041"/>
      <c r="AT4041"/>
      <c r="AU4041"/>
    </row>
    <row r="4042" spans="17:47" x14ac:dyDescent="0.2">
      <c r="Q4042" s="142">
        <f>TRUNC('TARIFA ENTREGA A DIRECCION USD'!D4043-'TARIFA ENTREGA A DIRECCION USD'!D4042,2)</f>
        <v>0.55000000000000004</v>
      </c>
      <c r="R4042" s="190">
        <v>4035</v>
      </c>
      <c r="S4042" s="200">
        <f>TRUNC((('TARIFA ENTREGA A DIRECCION USD'!C4042-'TARIFA ENTREGA A DIRECCION USD'!D4042)/'TARIFA ENTREGA A DIRECCION USD'!D4042)+1,3)</f>
        <v>0.72499999999999998</v>
      </c>
      <c r="T4042" s="200">
        <f>TRUNC(('TARIFA ENTREGA A DIRECCION USD'!E4042-'TARIFA ENTREGA A DIRECCION USD'!D4042)/'TARIFA ENTREGA A DIRECCION USD'!D4042,3)</f>
        <v>0.26300000000000001</v>
      </c>
      <c r="U4042" s="200">
        <f>TRUNC(('TARIFA ENTREGA A DIRECCION USD'!F4042-'TARIFA ENTREGA A DIRECCION USD'!D4042)/'TARIFA ENTREGA A DIRECCION USD'!D4042,3)</f>
        <v>0.439</v>
      </c>
      <c r="V4042" s="200">
        <f>TRUNC(('TARIFA ENTREGA A DIRECCION USD'!G4042-'TARIFA ENTREGA A DIRECCION USD'!D4042)/'TARIFA ENTREGA A DIRECCION USD'!D4042,3)</f>
        <v>0.97499999999999998</v>
      </c>
      <c r="X4042" s="142">
        <v>16.12</v>
      </c>
      <c r="Y4042" s="190">
        <v>4035</v>
      </c>
      <c r="Z4042" s="200">
        <v>0.55000000000000004</v>
      </c>
      <c r="AA4042" s="200">
        <v>0.13</v>
      </c>
      <c r="AB4042" s="200">
        <v>0.3</v>
      </c>
      <c r="AC4042" s="200">
        <v>0.85</v>
      </c>
      <c r="AL4042"/>
      <c r="AM4042"/>
      <c r="AN4042"/>
      <c r="AO4042"/>
      <c r="AP4042"/>
      <c r="AQ4042"/>
      <c r="AR4042"/>
      <c r="AS4042"/>
      <c r="AT4042"/>
      <c r="AU4042"/>
    </row>
    <row r="4043" spans="17:47" x14ac:dyDescent="0.2">
      <c r="Q4043" s="142">
        <f>TRUNC('TARIFA ENTREGA A DIRECCION USD'!D4044-'TARIFA ENTREGA A DIRECCION USD'!D4043,2)</f>
        <v>0.55000000000000004</v>
      </c>
      <c r="R4043" s="190">
        <v>4036</v>
      </c>
      <c r="S4043" s="200">
        <f>TRUNC((('TARIFA ENTREGA A DIRECCION USD'!C4043-'TARIFA ENTREGA A DIRECCION USD'!D4043)/'TARIFA ENTREGA A DIRECCION USD'!D4043)+1,3)</f>
        <v>0.72499999999999998</v>
      </c>
      <c r="T4043" s="200">
        <f>TRUNC(('TARIFA ENTREGA A DIRECCION USD'!E4043-'TARIFA ENTREGA A DIRECCION USD'!D4043)/'TARIFA ENTREGA A DIRECCION USD'!D4043,3)</f>
        <v>0.26300000000000001</v>
      </c>
      <c r="U4043" s="200">
        <f>TRUNC(('TARIFA ENTREGA A DIRECCION USD'!F4043-'TARIFA ENTREGA A DIRECCION USD'!D4043)/'TARIFA ENTREGA A DIRECCION USD'!D4043,3)</f>
        <v>0.439</v>
      </c>
      <c r="V4043" s="200">
        <f>TRUNC(('TARIFA ENTREGA A DIRECCION USD'!G4043-'TARIFA ENTREGA A DIRECCION USD'!D4043)/'TARIFA ENTREGA A DIRECCION USD'!D4043,3)</f>
        <v>0.97499999999999998</v>
      </c>
      <c r="X4043" s="142">
        <v>16.12</v>
      </c>
      <c r="Y4043" s="190">
        <v>4036</v>
      </c>
      <c r="Z4043" s="200">
        <v>0.55000000000000004</v>
      </c>
      <c r="AA4043" s="200">
        <v>0.13</v>
      </c>
      <c r="AB4043" s="200">
        <v>0.3</v>
      </c>
      <c r="AC4043" s="200">
        <v>0.85</v>
      </c>
      <c r="AL4043"/>
      <c r="AM4043"/>
      <c r="AN4043"/>
      <c r="AO4043"/>
      <c r="AP4043"/>
      <c r="AQ4043"/>
      <c r="AR4043"/>
      <c r="AS4043"/>
      <c r="AT4043"/>
      <c r="AU4043"/>
    </row>
    <row r="4044" spans="17:47" x14ac:dyDescent="0.2">
      <c r="Q4044" s="142">
        <f>TRUNC('TARIFA ENTREGA A DIRECCION USD'!D4045-'TARIFA ENTREGA A DIRECCION USD'!D4044,2)</f>
        <v>0.55000000000000004</v>
      </c>
      <c r="R4044" s="190">
        <v>4037</v>
      </c>
      <c r="S4044" s="200">
        <f>TRUNC((('TARIFA ENTREGA A DIRECCION USD'!C4044-'TARIFA ENTREGA A DIRECCION USD'!D4044)/'TARIFA ENTREGA A DIRECCION USD'!D4044)+1,3)</f>
        <v>0.72499999999999998</v>
      </c>
      <c r="T4044" s="200">
        <f>TRUNC(('TARIFA ENTREGA A DIRECCION USD'!E4044-'TARIFA ENTREGA A DIRECCION USD'!D4044)/'TARIFA ENTREGA A DIRECCION USD'!D4044,3)</f>
        <v>0.26300000000000001</v>
      </c>
      <c r="U4044" s="200">
        <f>TRUNC(('TARIFA ENTREGA A DIRECCION USD'!F4044-'TARIFA ENTREGA A DIRECCION USD'!D4044)/'TARIFA ENTREGA A DIRECCION USD'!D4044,3)</f>
        <v>0.439</v>
      </c>
      <c r="V4044" s="200">
        <f>TRUNC(('TARIFA ENTREGA A DIRECCION USD'!G4044-'TARIFA ENTREGA A DIRECCION USD'!D4044)/'TARIFA ENTREGA A DIRECCION USD'!D4044,3)</f>
        <v>0.97499999999999998</v>
      </c>
      <c r="X4044" s="142">
        <v>16.12</v>
      </c>
      <c r="Y4044" s="190">
        <v>4037</v>
      </c>
      <c r="Z4044" s="200">
        <v>0.55000000000000004</v>
      </c>
      <c r="AA4044" s="200">
        <v>0.13</v>
      </c>
      <c r="AB4044" s="200">
        <v>0.3</v>
      </c>
      <c r="AC4044" s="200">
        <v>0.85</v>
      </c>
      <c r="AL4044"/>
      <c r="AM4044"/>
      <c r="AN4044"/>
      <c r="AO4044"/>
      <c r="AP4044"/>
      <c r="AQ4044"/>
      <c r="AR4044"/>
      <c r="AS4044"/>
      <c r="AT4044"/>
      <c r="AU4044"/>
    </row>
    <row r="4045" spans="17:47" x14ac:dyDescent="0.2">
      <c r="Q4045" s="142">
        <f>TRUNC('TARIFA ENTREGA A DIRECCION USD'!D4046-'TARIFA ENTREGA A DIRECCION USD'!D4045,2)</f>
        <v>0.55000000000000004</v>
      </c>
      <c r="R4045" s="190">
        <v>4038</v>
      </c>
      <c r="S4045" s="200">
        <f>TRUNC((('TARIFA ENTREGA A DIRECCION USD'!C4045-'TARIFA ENTREGA A DIRECCION USD'!D4045)/'TARIFA ENTREGA A DIRECCION USD'!D4045)+1,3)</f>
        <v>0.72499999999999998</v>
      </c>
      <c r="T4045" s="200">
        <f>TRUNC(('TARIFA ENTREGA A DIRECCION USD'!E4045-'TARIFA ENTREGA A DIRECCION USD'!D4045)/'TARIFA ENTREGA A DIRECCION USD'!D4045,3)</f>
        <v>0.26300000000000001</v>
      </c>
      <c r="U4045" s="200">
        <f>TRUNC(('TARIFA ENTREGA A DIRECCION USD'!F4045-'TARIFA ENTREGA A DIRECCION USD'!D4045)/'TARIFA ENTREGA A DIRECCION USD'!D4045,3)</f>
        <v>0.439</v>
      </c>
      <c r="V4045" s="200">
        <f>TRUNC(('TARIFA ENTREGA A DIRECCION USD'!G4045-'TARIFA ENTREGA A DIRECCION USD'!D4045)/'TARIFA ENTREGA A DIRECCION USD'!D4045,3)</f>
        <v>0.97499999999999998</v>
      </c>
      <c r="X4045" s="142">
        <v>16.12</v>
      </c>
      <c r="Y4045" s="190">
        <v>4038</v>
      </c>
      <c r="Z4045" s="200">
        <v>0.55000000000000004</v>
      </c>
      <c r="AA4045" s="200">
        <v>0.13</v>
      </c>
      <c r="AB4045" s="200">
        <v>0.3</v>
      </c>
      <c r="AC4045" s="200">
        <v>0.85</v>
      </c>
      <c r="AL4045"/>
      <c r="AM4045"/>
      <c r="AN4045"/>
      <c r="AO4045"/>
      <c r="AP4045"/>
      <c r="AQ4045"/>
      <c r="AR4045"/>
      <c r="AS4045"/>
      <c r="AT4045"/>
      <c r="AU4045"/>
    </row>
    <row r="4046" spans="17:47" x14ac:dyDescent="0.2">
      <c r="Q4046" s="142">
        <f>TRUNC('TARIFA ENTREGA A DIRECCION USD'!D4047-'TARIFA ENTREGA A DIRECCION USD'!D4046,2)</f>
        <v>0.55000000000000004</v>
      </c>
      <c r="R4046" s="190">
        <v>4039</v>
      </c>
      <c r="S4046" s="200">
        <f>TRUNC((('TARIFA ENTREGA A DIRECCION USD'!C4046-'TARIFA ENTREGA A DIRECCION USD'!D4046)/'TARIFA ENTREGA A DIRECCION USD'!D4046)+1,3)</f>
        <v>0.72499999999999998</v>
      </c>
      <c r="T4046" s="200">
        <f>TRUNC(('TARIFA ENTREGA A DIRECCION USD'!E4046-'TARIFA ENTREGA A DIRECCION USD'!D4046)/'TARIFA ENTREGA A DIRECCION USD'!D4046,3)</f>
        <v>0.26300000000000001</v>
      </c>
      <c r="U4046" s="200">
        <f>TRUNC(('TARIFA ENTREGA A DIRECCION USD'!F4046-'TARIFA ENTREGA A DIRECCION USD'!D4046)/'TARIFA ENTREGA A DIRECCION USD'!D4046,3)</f>
        <v>0.439</v>
      </c>
      <c r="V4046" s="200">
        <f>TRUNC(('TARIFA ENTREGA A DIRECCION USD'!G4046-'TARIFA ENTREGA A DIRECCION USD'!D4046)/'TARIFA ENTREGA A DIRECCION USD'!D4046,3)</f>
        <v>0.97499999999999998</v>
      </c>
      <c r="X4046" s="142">
        <v>16.12</v>
      </c>
      <c r="Y4046" s="190">
        <v>4039</v>
      </c>
      <c r="Z4046" s="200">
        <v>0.55000000000000004</v>
      </c>
      <c r="AA4046" s="200">
        <v>0.13</v>
      </c>
      <c r="AB4046" s="200">
        <v>0.3</v>
      </c>
      <c r="AC4046" s="200">
        <v>0.85</v>
      </c>
      <c r="AL4046"/>
      <c r="AM4046"/>
      <c r="AN4046"/>
      <c r="AO4046"/>
      <c r="AP4046"/>
      <c r="AQ4046"/>
      <c r="AR4046"/>
      <c r="AS4046"/>
      <c r="AT4046"/>
      <c r="AU4046"/>
    </row>
    <row r="4047" spans="17:47" x14ac:dyDescent="0.2">
      <c r="Q4047" s="142">
        <f>TRUNC('TARIFA ENTREGA A DIRECCION USD'!D4048-'TARIFA ENTREGA A DIRECCION USD'!D4047,2)</f>
        <v>0.55000000000000004</v>
      </c>
      <c r="R4047" s="190">
        <v>4040</v>
      </c>
      <c r="S4047" s="200">
        <f>TRUNC((('TARIFA ENTREGA A DIRECCION USD'!C4047-'TARIFA ENTREGA A DIRECCION USD'!D4047)/'TARIFA ENTREGA A DIRECCION USD'!D4047)+1,3)</f>
        <v>0.72499999999999998</v>
      </c>
      <c r="T4047" s="200">
        <f>TRUNC(('TARIFA ENTREGA A DIRECCION USD'!E4047-'TARIFA ENTREGA A DIRECCION USD'!D4047)/'TARIFA ENTREGA A DIRECCION USD'!D4047,3)</f>
        <v>0.26300000000000001</v>
      </c>
      <c r="U4047" s="200">
        <f>TRUNC(('TARIFA ENTREGA A DIRECCION USD'!F4047-'TARIFA ENTREGA A DIRECCION USD'!D4047)/'TARIFA ENTREGA A DIRECCION USD'!D4047,3)</f>
        <v>0.439</v>
      </c>
      <c r="V4047" s="200">
        <f>TRUNC(('TARIFA ENTREGA A DIRECCION USD'!G4047-'TARIFA ENTREGA A DIRECCION USD'!D4047)/'TARIFA ENTREGA A DIRECCION USD'!D4047,3)</f>
        <v>0.97499999999999998</v>
      </c>
      <c r="X4047" s="142">
        <v>16.12</v>
      </c>
      <c r="Y4047" s="190">
        <v>4040</v>
      </c>
      <c r="Z4047" s="200">
        <v>0.55000000000000004</v>
      </c>
      <c r="AA4047" s="200">
        <v>0.13</v>
      </c>
      <c r="AB4047" s="200">
        <v>0.3</v>
      </c>
      <c r="AC4047" s="200">
        <v>0.85</v>
      </c>
      <c r="AL4047"/>
      <c r="AM4047"/>
      <c r="AN4047"/>
      <c r="AO4047"/>
      <c r="AP4047"/>
      <c r="AQ4047"/>
      <c r="AR4047"/>
      <c r="AS4047"/>
      <c r="AT4047"/>
      <c r="AU4047"/>
    </row>
    <row r="4048" spans="17:47" x14ac:dyDescent="0.2">
      <c r="Q4048" s="142">
        <f>TRUNC('TARIFA ENTREGA A DIRECCION USD'!D4049-'TARIFA ENTREGA A DIRECCION USD'!D4048,2)</f>
        <v>0.55000000000000004</v>
      </c>
      <c r="R4048" s="190">
        <v>4041</v>
      </c>
      <c r="S4048" s="200">
        <f>TRUNC((('TARIFA ENTREGA A DIRECCION USD'!C4048-'TARIFA ENTREGA A DIRECCION USD'!D4048)/'TARIFA ENTREGA A DIRECCION USD'!D4048)+1,3)</f>
        <v>0.72499999999999998</v>
      </c>
      <c r="T4048" s="200">
        <f>TRUNC(('TARIFA ENTREGA A DIRECCION USD'!E4048-'TARIFA ENTREGA A DIRECCION USD'!D4048)/'TARIFA ENTREGA A DIRECCION USD'!D4048,3)</f>
        <v>0.26300000000000001</v>
      </c>
      <c r="U4048" s="200">
        <f>TRUNC(('TARIFA ENTREGA A DIRECCION USD'!F4048-'TARIFA ENTREGA A DIRECCION USD'!D4048)/'TARIFA ENTREGA A DIRECCION USD'!D4048,3)</f>
        <v>0.439</v>
      </c>
      <c r="V4048" s="200">
        <f>TRUNC(('TARIFA ENTREGA A DIRECCION USD'!G4048-'TARIFA ENTREGA A DIRECCION USD'!D4048)/'TARIFA ENTREGA A DIRECCION USD'!D4048,3)</f>
        <v>0.97499999999999998</v>
      </c>
      <c r="X4048" s="142">
        <v>16.12</v>
      </c>
      <c r="Y4048" s="190">
        <v>4041</v>
      </c>
      <c r="Z4048" s="200">
        <v>0.55000000000000004</v>
      </c>
      <c r="AA4048" s="200">
        <v>0.13</v>
      </c>
      <c r="AB4048" s="200">
        <v>0.3</v>
      </c>
      <c r="AC4048" s="200">
        <v>0.85</v>
      </c>
      <c r="AL4048"/>
      <c r="AM4048"/>
      <c r="AN4048"/>
      <c r="AO4048"/>
      <c r="AP4048"/>
      <c r="AQ4048"/>
      <c r="AR4048"/>
      <c r="AS4048"/>
      <c r="AT4048"/>
      <c r="AU4048"/>
    </row>
    <row r="4049" spans="17:47" x14ac:dyDescent="0.2">
      <c r="Q4049" s="142">
        <f>TRUNC('TARIFA ENTREGA A DIRECCION USD'!D4050-'TARIFA ENTREGA A DIRECCION USD'!D4049,2)</f>
        <v>0.55000000000000004</v>
      </c>
      <c r="R4049" s="190">
        <v>4042</v>
      </c>
      <c r="S4049" s="200">
        <f>TRUNC((('TARIFA ENTREGA A DIRECCION USD'!C4049-'TARIFA ENTREGA A DIRECCION USD'!D4049)/'TARIFA ENTREGA A DIRECCION USD'!D4049)+1,3)</f>
        <v>0.72499999999999998</v>
      </c>
      <c r="T4049" s="200">
        <f>TRUNC(('TARIFA ENTREGA A DIRECCION USD'!E4049-'TARIFA ENTREGA A DIRECCION USD'!D4049)/'TARIFA ENTREGA A DIRECCION USD'!D4049,3)</f>
        <v>0.26300000000000001</v>
      </c>
      <c r="U4049" s="200">
        <f>TRUNC(('TARIFA ENTREGA A DIRECCION USD'!F4049-'TARIFA ENTREGA A DIRECCION USD'!D4049)/'TARIFA ENTREGA A DIRECCION USD'!D4049,3)</f>
        <v>0.439</v>
      </c>
      <c r="V4049" s="200">
        <f>TRUNC(('TARIFA ENTREGA A DIRECCION USD'!G4049-'TARIFA ENTREGA A DIRECCION USD'!D4049)/'TARIFA ENTREGA A DIRECCION USD'!D4049,3)</f>
        <v>0.97499999999999998</v>
      </c>
      <c r="X4049" s="142">
        <v>16.12</v>
      </c>
      <c r="Y4049" s="190">
        <v>4042</v>
      </c>
      <c r="Z4049" s="200">
        <v>0.55000000000000004</v>
      </c>
      <c r="AA4049" s="200">
        <v>0.13</v>
      </c>
      <c r="AB4049" s="200">
        <v>0.3</v>
      </c>
      <c r="AC4049" s="200">
        <v>0.85</v>
      </c>
      <c r="AL4049"/>
      <c r="AM4049"/>
      <c r="AN4049"/>
      <c r="AO4049"/>
      <c r="AP4049"/>
      <c r="AQ4049"/>
      <c r="AR4049"/>
      <c r="AS4049"/>
      <c r="AT4049"/>
      <c r="AU4049"/>
    </row>
    <row r="4050" spans="17:47" x14ac:dyDescent="0.2">
      <c r="Q4050" s="142">
        <f>TRUNC('TARIFA ENTREGA A DIRECCION USD'!D4051-'TARIFA ENTREGA A DIRECCION USD'!D4050,2)</f>
        <v>0.55000000000000004</v>
      </c>
      <c r="R4050" s="190">
        <v>4043</v>
      </c>
      <c r="S4050" s="200">
        <f>TRUNC((('TARIFA ENTREGA A DIRECCION USD'!C4050-'TARIFA ENTREGA A DIRECCION USD'!D4050)/'TARIFA ENTREGA A DIRECCION USD'!D4050)+1,3)</f>
        <v>0.72499999999999998</v>
      </c>
      <c r="T4050" s="200">
        <f>TRUNC(('TARIFA ENTREGA A DIRECCION USD'!E4050-'TARIFA ENTREGA A DIRECCION USD'!D4050)/'TARIFA ENTREGA A DIRECCION USD'!D4050,3)</f>
        <v>0.26300000000000001</v>
      </c>
      <c r="U4050" s="200">
        <f>TRUNC(('TARIFA ENTREGA A DIRECCION USD'!F4050-'TARIFA ENTREGA A DIRECCION USD'!D4050)/'TARIFA ENTREGA A DIRECCION USD'!D4050,3)</f>
        <v>0.439</v>
      </c>
      <c r="V4050" s="200">
        <f>TRUNC(('TARIFA ENTREGA A DIRECCION USD'!G4050-'TARIFA ENTREGA A DIRECCION USD'!D4050)/'TARIFA ENTREGA A DIRECCION USD'!D4050,3)</f>
        <v>0.97499999999999998</v>
      </c>
      <c r="X4050" s="142">
        <v>16.12</v>
      </c>
      <c r="Y4050" s="190">
        <v>4043</v>
      </c>
      <c r="Z4050" s="200">
        <v>0.55000000000000004</v>
      </c>
      <c r="AA4050" s="200">
        <v>0.13</v>
      </c>
      <c r="AB4050" s="200">
        <v>0.3</v>
      </c>
      <c r="AC4050" s="200">
        <v>0.85</v>
      </c>
      <c r="AL4050"/>
      <c r="AM4050"/>
      <c r="AN4050"/>
      <c r="AO4050"/>
      <c r="AP4050"/>
      <c r="AQ4050"/>
      <c r="AR4050"/>
      <c r="AS4050"/>
      <c r="AT4050"/>
      <c r="AU4050"/>
    </row>
    <row r="4051" spans="17:47" x14ac:dyDescent="0.2">
      <c r="Q4051" s="142">
        <f>TRUNC('TARIFA ENTREGA A DIRECCION USD'!D4052-'TARIFA ENTREGA A DIRECCION USD'!D4051,2)</f>
        <v>0.55000000000000004</v>
      </c>
      <c r="R4051" s="190">
        <v>4044</v>
      </c>
      <c r="S4051" s="200">
        <f>TRUNC((('TARIFA ENTREGA A DIRECCION USD'!C4051-'TARIFA ENTREGA A DIRECCION USD'!D4051)/'TARIFA ENTREGA A DIRECCION USD'!D4051)+1,3)</f>
        <v>0.72499999999999998</v>
      </c>
      <c r="T4051" s="200">
        <f>TRUNC(('TARIFA ENTREGA A DIRECCION USD'!E4051-'TARIFA ENTREGA A DIRECCION USD'!D4051)/'TARIFA ENTREGA A DIRECCION USD'!D4051,3)</f>
        <v>0.26300000000000001</v>
      </c>
      <c r="U4051" s="200">
        <f>TRUNC(('TARIFA ENTREGA A DIRECCION USD'!F4051-'TARIFA ENTREGA A DIRECCION USD'!D4051)/'TARIFA ENTREGA A DIRECCION USD'!D4051,3)</f>
        <v>0.439</v>
      </c>
      <c r="V4051" s="200">
        <f>TRUNC(('TARIFA ENTREGA A DIRECCION USD'!G4051-'TARIFA ENTREGA A DIRECCION USD'!D4051)/'TARIFA ENTREGA A DIRECCION USD'!D4051,3)</f>
        <v>0.97499999999999998</v>
      </c>
      <c r="X4051" s="142">
        <v>16.12</v>
      </c>
      <c r="Y4051" s="190">
        <v>4044</v>
      </c>
      <c r="Z4051" s="200">
        <v>0.55000000000000004</v>
      </c>
      <c r="AA4051" s="200">
        <v>0.13</v>
      </c>
      <c r="AB4051" s="200">
        <v>0.3</v>
      </c>
      <c r="AC4051" s="200">
        <v>0.85</v>
      </c>
      <c r="AL4051"/>
      <c r="AM4051"/>
      <c r="AN4051"/>
      <c r="AO4051"/>
      <c r="AP4051"/>
      <c r="AQ4051"/>
      <c r="AR4051"/>
      <c r="AS4051"/>
      <c r="AT4051"/>
      <c r="AU4051"/>
    </row>
    <row r="4052" spans="17:47" x14ac:dyDescent="0.2">
      <c r="Q4052" s="142">
        <f>TRUNC('TARIFA ENTREGA A DIRECCION USD'!D4053-'TARIFA ENTREGA A DIRECCION USD'!D4052,2)</f>
        <v>0.55000000000000004</v>
      </c>
      <c r="R4052" s="190">
        <v>4045</v>
      </c>
      <c r="S4052" s="200">
        <f>TRUNC((('TARIFA ENTREGA A DIRECCION USD'!C4052-'TARIFA ENTREGA A DIRECCION USD'!D4052)/'TARIFA ENTREGA A DIRECCION USD'!D4052)+1,3)</f>
        <v>0.72499999999999998</v>
      </c>
      <c r="T4052" s="200">
        <f>TRUNC(('TARIFA ENTREGA A DIRECCION USD'!E4052-'TARIFA ENTREGA A DIRECCION USD'!D4052)/'TARIFA ENTREGA A DIRECCION USD'!D4052,3)</f>
        <v>0.26300000000000001</v>
      </c>
      <c r="U4052" s="200">
        <f>TRUNC(('TARIFA ENTREGA A DIRECCION USD'!F4052-'TARIFA ENTREGA A DIRECCION USD'!D4052)/'TARIFA ENTREGA A DIRECCION USD'!D4052,3)</f>
        <v>0.439</v>
      </c>
      <c r="V4052" s="200">
        <f>TRUNC(('TARIFA ENTREGA A DIRECCION USD'!G4052-'TARIFA ENTREGA A DIRECCION USD'!D4052)/'TARIFA ENTREGA A DIRECCION USD'!D4052,3)</f>
        <v>0.97499999999999998</v>
      </c>
      <c r="X4052" s="142">
        <v>16.12</v>
      </c>
      <c r="Y4052" s="190">
        <v>4045</v>
      </c>
      <c r="Z4052" s="200">
        <v>0.55000000000000004</v>
      </c>
      <c r="AA4052" s="200">
        <v>0.13</v>
      </c>
      <c r="AB4052" s="200">
        <v>0.3</v>
      </c>
      <c r="AC4052" s="200">
        <v>0.85</v>
      </c>
      <c r="AL4052"/>
      <c r="AM4052"/>
      <c r="AN4052"/>
      <c r="AO4052"/>
      <c r="AP4052"/>
      <c r="AQ4052"/>
      <c r="AR4052"/>
      <c r="AS4052"/>
      <c r="AT4052"/>
      <c r="AU4052"/>
    </row>
    <row r="4053" spans="17:47" x14ac:dyDescent="0.2">
      <c r="Q4053" s="142">
        <f>TRUNC('TARIFA ENTREGA A DIRECCION USD'!D4054-'TARIFA ENTREGA A DIRECCION USD'!D4053,2)</f>
        <v>0.55000000000000004</v>
      </c>
      <c r="R4053" s="190">
        <v>4046</v>
      </c>
      <c r="S4053" s="200">
        <f>TRUNC((('TARIFA ENTREGA A DIRECCION USD'!C4053-'TARIFA ENTREGA A DIRECCION USD'!D4053)/'TARIFA ENTREGA A DIRECCION USD'!D4053)+1,3)</f>
        <v>0.72499999999999998</v>
      </c>
      <c r="T4053" s="200">
        <f>TRUNC(('TARIFA ENTREGA A DIRECCION USD'!E4053-'TARIFA ENTREGA A DIRECCION USD'!D4053)/'TARIFA ENTREGA A DIRECCION USD'!D4053,3)</f>
        <v>0.26300000000000001</v>
      </c>
      <c r="U4053" s="200">
        <f>TRUNC(('TARIFA ENTREGA A DIRECCION USD'!F4053-'TARIFA ENTREGA A DIRECCION USD'!D4053)/'TARIFA ENTREGA A DIRECCION USD'!D4053,3)</f>
        <v>0.439</v>
      </c>
      <c r="V4053" s="200">
        <f>TRUNC(('TARIFA ENTREGA A DIRECCION USD'!G4053-'TARIFA ENTREGA A DIRECCION USD'!D4053)/'TARIFA ENTREGA A DIRECCION USD'!D4053,3)</f>
        <v>0.97499999999999998</v>
      </c>
      <c r="X4053" s="142">
        <v>16.12</v>
      </c>
      <c r="Y4053" s="190">
        <v>4046</v>
      </c>
      <c r="Z4053" s="200">
        <v>0.55000000000000004</v>
      </c>
      <c r="AA4053" s="200">
        <v>0.13</v>
      </c>
      <c r="AB4053" s="200">
        <v>0.3</v>
      </c>
      <c r="AC4053" s="200">
        <v>0.85</v>
      </c>
      <c r="AL4053"/>
      <c r="AM4053"/>
      <c r="AN4053"/>
      <c r="AO4053"/>
      <c r="AP4053"/>
      <c r="AQ4053"/>
      <c r="AR4053"/>
      <c r="AS4053"/>
      <c r="AT4053"/>
      <c r="AU4053"/>
    </row>
    <row r="4054" spans="17:47" x14ac:dyDescent="0.2">
      <c r="Q4054" s="142">
        <f>TRUNC('TARIFA ENTREGA A DIRECCION USD'!D4055-'TARIFA ENTREGA A DIRECCION USD'!D4054,2)</f>
        <v>0.55000000000000004</v>
      </c>
      <c r="R4054" s="190">
        <v>4047</v>
      </c>
      <c r="S4054" s="200">
        <f>TRUNC((('TARIFA ENTREGA A DIRECCION USD'!C4054-'TARIFA ENTREGA A DIRECCION USD'!D4054)/'TARIFA ENTREGA A DIRECCION USD'!D4054)+1,3)</f>
        <v>0.72499999999999998</v>
      </c>
      <c r="T4054" s="200">
        <f>TRUNC(('TARIFA ENTREGA A DIRECCION USD'!E4054-'TARIFA ENTREGA A DIRECCION USD'!D4054)/'TARIFA ENTREGA A DIRECCION USD'!D4054,3)</f>
        <v>0.26300000000000001</v>
      </c>
      <c r="U4054" s="200">
        <f>TRUNC(('TARIFA ENTREGA A DIRECCION USD'!F4054-'TARIFA ENTREGA A DIRECCION USD'!D4054)/'TARIFA ENTREGA A DIRECCION USD'!D4054,3)</f>
        <v>0.439</v>
      </c>
      <c r="V4054" s="200">
        <f>TRUNC(('TARIFA ENTREGA A DIRECCION USD'!G4054-'TARIFA ENTREGA A DIRECCION USD'!D4054)/'TARIFA ENTREGA A DIRECCION USD'!D4054,3)</f>
        <v>0.97499999999999998</v>
      </c>
      <c r="X4054" s="142">
        <v>16.12</v>
      </c>
      <c r="Y4054" s="190">
        <v>4047</v>
      </c>
      <c r="Z4054" s="200">
        <v>0.55000000000000004</v>
      </c>
      <c r="AA4054" s="200">
        <v>0.13</v>
      </c>
      <c r="AB4054" s="200">
        <v>0.3</v>
      </c>
      <c r="AC4054" s="200">
        <v>0.85</v>
      </c>
      <c r="AL4054"/>
      <c r="AM4054"/>
      <c r="AN4054"/>
      <c r="AO4054"/>
      <c r="AP4054"/>
      <c r="AQ4054"/>
      <c r="AR4054"/>
      <c r="AS4054"/>
      <c r="AT4054"/>
      <c r="AU4054"/>
    </row>
    <row r="4055" spans="17:47" x14ac:dyDescent="0.2">
      <c r="Q4055" s="142">
        <f>TRUNC('TARIFA ENTREGA A DIRECCION USD'!D4056-'TARIFA ENTREGA A DIRECCION USD'!D4055,2)</f>
        <v>0.55000000000000004</v>
      </c>
      <c r="R4055" s="190">
        <v>4048</v>
      </c>
      <c r="S4055" s="200">
        <f>TRUNC((('TARIFA ENTREGA A DIRECCION USD'!C4055-'TARIFA ENTREGA A DIRECCION USD'!D4055)/'TARIFA ENTREGA A DIRECCION USD'!D4055)+1,3)</f>
        <v>0.72499999999999998</v>
      </c>
      <c r="T4055" s="200">
        <f>TRUNC(('TARIFA ENTREGA A DIRECCION USD'!E4055-'TARIFA ENTREGA A DIRECCION USD'!D4055)/'TARIFA ENTREGA A DIRECCION USD'!D4055,3)</f>
        <v>0.26300000000000001</v>
      </c>
      <c r="U4055" s="200">
        <f>TRUNC(('TARIFA ENTREGA A DIRECCION USD'!F4055-'TARIFA ENTREGA A DIRECCION USD'!D4055)/'TARIFA ENTREGA A DIRECCION USD'!D4055,3)</f>
        <v>0.439</v>
      </c>
      <c r="V4055" s="200">
        <f>TRUNC(('TARIFA ENTREGA A DIRECCION USD'!G4055-'TARIFA ENTREGA A DIRECCION USD'!D4055)/'TARIFA ENTREGA A DIRECCION USD'!D4055,3)</f>
        <v>0.97499999999999998</v>
      </c>
      <c r="X4055" s="142">
        <v>16.12</v>
      </c>
      <c r="Y4055" s="190">
        <v>4048</v>
      </c>
      <c r="Z4055" s="200">
        <v>0.55000000000000004</v>
      </c>
      <c r="AA4055" s="200">
        <v>0.13</v>
      </c>
      <c r="AB4055" s="200">
        <v>0.3</v>
      </c>
      <c r="AC4055" s="200">
        <v>0.85</v>
      </c>
      <c r="AL4055"/>
      <c r="AM4055"/>
      <c r="AN4055"/>
      <c r="AO4055"/>
      <c r="AP4055"/>
      <c r="AQ4055"/>
      <c r="AR4055"/>
      <c r="AS4055"/>
      <c r="AT4055"/>
      <c r="AU4055"/>
    </row>
    <row r="4056" spans="17:47" x14ac:dyDescent="0.2">
      <c r="Q4056" s="142">
        <f>TRUNC('TARIFA ENTREGA A DIRECCION USD'!D4057-'TARIFA ENTREGA A DIRECCION USD'!D4056,2)</f>
        <v>0.55000000000000004</v>
      </c>
      <c r="R4056" s="190">
        <v>4049</v>
      </c>
      <c r="S4056" s="200">
        <f>TRUNC((('TARIFA ENTREGA A DIRECCION USD'!C4056-'TARIFA ENTREGA A DIRECCION USD'!D4056)/'TARIFA ENTREGA A DIRECCION USD'!D4056)+1,3)</f>
        <v>0.72499999999999998</v>
      </c>
      <c r="T4056" s="200">
        <f>TRUNC(('TARIFA ENTREGA A DIRECCION USD'!E4056-'TARIFA ENTREGA A DIRECCION USD'!D4056)/'TARIFA ENTREGA A DIRECCION USD'!D4056,3)</f>
        <v>0.26300000000000001</v>
      </c>
      <c r="U4056" s="200">
        <f>TRUNC(('TARIFA ENTREGA A DIRECCION USD'!F4056-'TARIFA ENTREGA A DIRECCION USD'!D4056)/'TARIFA ENTREGA A DIRECCION USD'!D4056,3)</f>
        <v>0.439</v>
      </c>
      <c r="V4056" s="200">
        <f>TRUNC(('TARIFA ENTREGA A DIRECCION USD'!G4056-'TARIFA ENTREGA A DIRECCION USD'!D4056)/'TARIFA ENTREGA A DIRECCION USD'!D4056,3)</f>
        <v>0.97499999999999998</v>
      </c>
      <c r="X4056" s="142">
        <v>16.12</v>
      </c>
      <c r="Y4056" s="190">
        <v>4049</v>
      </c>
      <c r="Z4056" s="200">
        <v>0.55000000000000004</v>
      </c>
      <c r="AA4056" s="200">
        <v>0.13</v>
      </c>
      <c r="AB4056" s="200">
        <v>0.3</v>
      </c>
      <c r="AC4056" s="200">
        <v>0.85</v>
      </c>
      <c r="AL4056"/>
      <c r="AM4056"/>
      <c r="AN4056"/>
      <c r="AO4056"/>
      <c r="AP4056"/>
      <c r="AQ4056"/>
      <c r="AR4056"/>
      <c r="AS4056"/>
      <c r="AT4056"/>
      <c r="AU4056"/>
    </row>
    <row r="4057" spans="17:47" x14ac:dyDescent="0.2">
      <c r="Q4057" s="142">
        <f>TRUNC('TARIFA ENTREGA A DIRECCION USD'!D4058-'TARIFA ENTREGA A DIRECCION USD'!D4057,2)</f>
        <v>0.55000000000000004</v>
      </c>
      <c r="R4057" s="190">
        <v>4050</v>
      </c>
      <c r="S4057" s="200">
        <f>TRUNC((('TARIFA ENTREGA A DIRECCION USD'!C4057-'TARIFA ENTREGA A DIRECCION USD'!D4057)/'TARIFA ENTREGA A DIRECCION USD'!D4057)+1,3)</f>
        <v>0.72499999999999998</v>
      </c>
      <c r="T4057" s="200">
        <f>TRUNC(('TARIFA ENTREGA A DIRECCION USD'!E4057-'TARIFA ENTREGA A DIRECCION USD'!D4057)/'TARIFA ENTREGA A DIRECCION USD'!D4057,3)</f>
        <v>0.26300000000000001</v>
      </c>
      <c r="U4057" s="200">
        <f>TRUNC(('TARIFA ENTREGA A DIRECCION USD'!F4057-'TARIFA ENTREGA A DIRECCION USD'!D4057)/'TARIFA ENTREGA A DIRECCION USD'!D4057,3)</f>
        <v>0.439</v>
      </c>
      <c r="V4057" s="200">
        <f>TRUNC(('TARIFA ENTREGA A DIRECCION USD'!G4057-'TARIFA ENTREGA A DIRECCION USD'!D4057)/'TARIFA ENTREGA A DIRECCION USD'!D4057,3)</f>
        <v>0.97499999999999998</v>
      </c>
      <c r="X4057" s="142">
        <v>16.12</v>
      </c>
      <c r="Y4057" s="190">
        <v>4050</v>
      </c>
      <c r="Z4057" s="200">
        <v>0.55000000000000004</v>
      </c>
      <c r="AA4057" s="200">
        <v>0.13</v>
      </c>
      <c r="AB4057" s="200">
        <v>0.3</v>
      </c>
      <c r="AC4057" s="200">
        <v>0.85</v>
      </c>
      <c r="AL4057"/>
      <c r="AM4057"/>
      <c r="AN4057"/>
      <c r="AO4057"/>
      <c r="AP4057"/>
      <c r="AQ4057"/>
      <c r="AR4057"/>
      <c r="AS4057"/>
      <c r="AT4057"/>
      <c r="AU4057"/>
    </row>
    <row r="4058" spans="17:47" x14ac:dyDescent="0.2">
      <c r="Q4058" s="142">
        <f>TRUNC('TARIFA ENTREGA A DIRECCION USD'!D4059-'TARIFA ENTREGA A DIRECCION USD'!D4058,2)</f>
        <v>0.55000000000000004</v>
      </c>
      <c r="R4058" s="190">
        <v>4051</v>
      </c>
      <c r="S4058" s="200">
        <f>TRUNC((('TARIFA ENTREGA A DIRECCION USD'!C4058-'TARIFA ENTREGA A DIRECCION USD'!D4058)/'TARIFA ENTREGA A DIRECCION USD'!D4058)+1,3)</f>
        <v>0.72499999999999998</v>
      </c>
      <c r="T4058" s="200">
        <f>TRUNC(('TARIFA ENTREGA A DIRECCION USD'!E4058-'TARIFA ENTREGA A DIRECCION USD'!D4058)/'TARIFA ENTREGA A DIRECCION USD'!D4058,3)</f>
        <v>0.26300000000000001</v>
      </c>
      <c r="U4058" s="200">
        <f>TRUNC(('TARIFA ENTREGA A DIRECCION USD'!F4058-'TARIFA ENTREGA A DIRECCION USD'!D4058)/'TARIFA ENTREGA A DIRECCION USD'!D4058,3)</f>
        <v>0.439</v>
      </c>
      <c r="V4058" s="200">
        <f>TRUNC(('TARIFA ENTREGA A DIRECCION USD'!G4058-'TARIFA ENTREGA A DIRECCION USD'!D4058)/'TARIFA ENTREGA A DIRECCION USD'!D4058,3)</f>
        <v>0.97499999999999998</v>
      </c>
      <c r="X4058" s="142">
        <v>16.12</v>
      </c>
      <c r="Y4058" s="190">
        <v>4051</v>
      </c>
      <c r="Z4058" s="200">
        <v>0.55000000000000004</v>
      </c>
      <c r="AA4058" s="200">
        <v>0.13</v>
      </c>
      <c r="AB4058" s="200">
        <v>0.3</v>
      </c>
      <c r="AC4058" s="200">
        <v>0.85</v>
      </c>
      <c r="AL4058"/>
      <c r="AM4058"/>
      <c r="AN4058"/>
      <c r="AO4058"/>
      <c r="AP4058"/>
      <c r="AQ4058"/>
      <c r="AR4058"/>
      <c r="AS4058"/>
      <c r="AT4058"/>
      <c r="AU4058"/>
    </row>
    <row r="4059" spans="17:47" x14ac:dyDescent="0.2">
      <c r="Q4059" s="142">
        <f>TRUNC('TARIFA ENTREGA A DIRECCION USD'!D4060-'TARIFA ENTREGA A DIRECCION USD'!D4059,2)</f>
        <v>0.55000000000000004</v>
      </c>
      <c r="R4059" s="190">
        <v>4052</v>
      </c>
      <c r="S4059" s="200">
        <f>TRUNC((('TARIFA ENTREGA A DIRECCION USD'!C4059-'TARIFA ENTREGA A DIRECCION USD'!D4059)/'TARIFA ENTREGA A DIRECCION USD'!D4059)+1,3)</f>
        <v>0.72499999999999998</v>
      </c>
      <c r="T4059" s="200">
        <f>TRUNC(('TARIFA ENTREGA A DIRECCION USD'!E4059-'TARIFA ENTREGA A DIRECCION USD'!D4059)/'TARIFA ENTREGA A DIRECCION USD'!D4059,3)</f>
        <v>0.26300000000000001</v>
      </c>
      <c r="U4059" s="200">
        <f>TRUNC(('TARIFA ENTREGA A DIRECCION USD'!F4059-'TARIFA ENTREGA A DIRECCION USD'!D4059)/'TARIFA ENTREGA A DIRECCION USD'!D4059,3)</f>
        <v>0.439</v>
      </c>
      <c r="V4059" s="200">
        <f>TRUNC(('TARIFA ENTREGA A DIRECCION USD'!G4059-'TARIFA ENTREGA A DIRECCION USD'!D4059)/'TARIFA ENTREGA A DIRECCION USD'!D4059,3)</f>
        <v>0.97499999999999998</v>
      </c>
      <c r="X4059" s="142">
        <v>16.12</v>
      </c>
      <c r="Y4059" s="190">
        <v>4052</v>
      </c>
      <c r="Z4059" s="200">
        <v>0.55000000000000004</v>
      </c>
      <c r="AA4059" s="200">
        <v>0.13</v>
      </c>
      <c r="AB4059" s="200">
        <v>0.3</v>
      </c>
      <c r="AC4059" s="200">
        <v>0.85</v>
      </c>
      <c r="AL4059"/>
      <c r="AM4059"/>
      <c r="AN4059"/>
      <c r="AO4059"/>
      <c r="AP4059"/>
      <c r="AQ4059"/>
      <c r="AR4059"/>
      <c r="AS4059"/>
      <c r="AT4059"/>
      <c r="AU4059"/>
    </row>
    <row r="4060" spans="17:47" x14ac:dyDescent="0.2">
      <c r="Q4060" s="142">
        <f>TRUNC('TARIFA ENTREGA A DIRECCION USD'!D4061-'TARIFA ENTREGA A DIRECCION USD'!D4060,2)</f>
        <v>0.55000000000000004</v>
      </c>
      <c r="R4060" s="190">
        <v>4053</v>
      </c>
      <c r="S4060" s="200">
        <f>TRUNC((('TARIFA ENTREGA A DIRECCION USD'!C4060-'TARIFA ENTREGA A DIRECCION USD'!D4060)/'TARIFA ENTREGA A DIRECCION USD'!D4060)+1,3)</f>
        <v>0.72499999999999998</v>
      </c>
      <c r="T4060" s="200">
        <f>TRUNC(('TARIFA ENTREGA A DIRECCION USD'!E4060-'TARIFA ENTREGA A DIRECCION USD'!D4060)/'TARIFA ENTREGA A DIRECCION USD'!D4060,3)</f>
        <v>0.26300000000000001</v>
      </c>
      <c r="U4060" s="200">
        <f>TRUNC(('TARIFA ENTREGA A DIRECCION USD'!F4060-'TARIFA ENTREGA A DIRECCION USD'!D4060)/'TARIFA ENTREGA A DIRECCION USD'!D4060,3)</f>
        <v>0.439</v>
      </c>
      <c r="V4060" s="200">
        <f>TRUNC(('TARIFA ENTREGA A DIRECCION USD'!G4060-'TARIFA ENTREGA A DIRECCION USD'!D4060)/'TARIFA ENTREGA A DIRECCION USD'!D4060,3)</f>
        <v>0.97499999999999998</v>
      </c>
      <c r="X4060" s="142">
        <v>16.12</v>
      </c>
      <c r="Y4060" s="190">
        <v>4053</v>
      </c>
      <c r="Z4060" s="200">
        <v>0.55000000000000004</v>
      </c>
      <c r="AA4060" s="200">
        <v>0.13</v>
      </c>
      <c r="AB4060" s="200">
        <v>0.3</v>
      </c>
      <c r="AC4060" s="200">
        <v>0.85</v>
      </c>
      <c r="AL4060"/>
      <c r="AM4060"/>
      <c r="AN4060"/>
      <c r="AO4060"/>
      <c r="AP4060"/>
      <c r="AQ4060"/>
      <c r="AR4060"/>
      <c r="AS4060"/>
      <c r="AT4060"/>
      <c r="AU4060"/>
    </row>
    <row r="4061" spans="17:47" x14ac:dyDescent="0.2">
      <c r="Q4061" s="142">
        <f>TRUNC('TARIFA ENTREGA A DIRECCION USD'!D4062-'TARIFA ENTREGA A DIRECCION USD'!D4061,2)</f>
        <v>0.55000000000000004</v>
      </c>
      <c r="R4061" s="190">
        <v>4054</v>
      </c>
      <c r="S4061" s="200">
        <f>TRUNC((('TARIFA ENTREGA A DIRECCION USD'!C4061-'TARIFA ENTREGA A DIRECCION USD'!D4061)/'TARIFA ENTREGA A DIRECCION USD'!D4061)+1,3)</f>
        <v>0.72499999999999998</v>
      </c>
      <c r="T4061" s="200">
        <f>TRUNC(('TARIFA ENTREGA A DIRECCION USD'!E4061-'TARIFA ENTREGA A DIRECCION USD'!D4061)/'TARIFA ENTREGA A DIRECCION USD'!D4061,3)</f>
        <v>0.26300000000000001</v>
      </c>
      <c r="U4061" s="200">
        <f>TRUNC(('TARIFA ENTREGA A DIRECCION USD'!F4061-'TARIFA ENTREGA A DIRECCION USD'!D4061)/'TARIFA ENTREGA A DIRECCION USD'!D4061,3)</f>
        <v>0.439</v>
      </c>
      <c r="V4061" s="200">
        <f>TRUNC(('TARIFA ENTREGA A DIRECCION USD'!G4061-'TARIFA ENTREGA A DIRECCION USD'!D4061)/'TARIFA ENTREGA A DIRECCION USD'!D4061,3)</f>
        <v>0.97499999999999998</v>
      </c>
      <c r="X4061" s="142">
        <v>16.12</v>
      </c>
      <c r="Y4061" s="190">
        <v>4054</v>
      </c>
      <c r="Z4061" s="200">
        <v>0.55000000000000004</v>
      </c>
      <c r="AA4061" s="200">
        <v>0.13</v>
      </c>
      <c r="AB4061" s="200">
        <v>0.3</v>
      </c>
      <c r="AC4061" s="200">
        <v>0.85</v>
      </c>
      <c r="AL4061"/>
      <c r="AM4061"/>
      <c r="AN4061"/>
      <c r="AO4061"/>
      <c r="AP4061"/>
      <c r="AQ4061"/>
      <c r="AR4061"/>
      <c r="AS4061"/>
      <c r="AT4061"/>
      <c r="AU4061"/>
    </row>
    <row r="4062" spans="17:47" x14ac:dyDescent="0.2">
      <c r="Q4062" s="142">
        <f>TRUNC('TARIFA ENTREGA A DIRECCION USD'!D4063-'TARIFA ENTREGA A DIRECCION USD'!D4062,2)</f>
        <v>0.55000000000000004</v>
      </c>
      <c r="R4062" s="190">
        <v>4055</v>
      </c>
      <c r="S4062" s="200">
        <f>TRUNC((('TARIFA ENTREGA A DIRECCION USD'!C4062-'TARIFA ENTREGA A DIRECCION USD'!D4062)/'TARIFA ENTREGA A DIRECCION USD'!D4062)+1,3)</f>
        <v>0.72499999999999998</v>
      </c>
      <c r="T4062" s="200">
        <f>TRUNC(('TARIFA ENTREGA A DIRECCION USD'!E4062-'TARIFA ENTREGA A DIRECCION USD'!D4062)/'TARIFA ENTREGA A DIRECCION USD'!D4062,3)</f>
        <v>0.26300000000000001</v>
      </c>
      <c r="U4062" s="200">
        <f>TRUNC(('TARIFA ENTREGA A DIRECCION USD'!F4062-'TARIFA ENTREGA A DIRECCION USD'!D4062)/'TARIFA ENTREGA A DIRECCION USD'!D4062,3)</f>
        <v>0.439</v>
      </c>
      <c r="V4062" s="200">
        <f>TRUNC(('TARIFA ENTREGA A DIRECCION USD'!G4062-'TARIFA ENTREGA A DIRECCION USD'!D4062)/'TARIFA ENTREGA A DIRECCION USD'!D4062,3)</f>
        <v>0.97499999999999998</v>
      </c>
      <c r="X4062" s="142">
        <v>16.12</v>
      </c>
      <c r="Y4062" s="190">
        <v>4055</v>
      </c>
      <c r="Z4062" s="200">
        <v>0.55000000000000004</v>
      </c>
      <c r="AA4062" s="200">
        <v>0.13</v>
      </c>
      <c r="AB4062" s="200">
        <v>0.3</v>
      </c>
      <c r="AC4062" s="200">
        <v>0.85</v>
      </c>
      <c r="AL4062"/>
      <c r="AM4062"/>
      <c r="AN4062"/>
      <c r="AO4062"/>
      <c r="AP4062"/>
      <c r="AQ4062"/>
      <c r="AR4062"/>
      <c r="AS4062"/>
      <c r="AT4062"/>
      <c r="AU4062"/>
    </row>
    <row r="4063" spans="17:47" x14ac:dyDescent="0.2">
      <c r="Q4063" s="142">
        <f>TRUNC('TARIFA ENTREGA A DIRECCION USD'!D4064-'TARIFA ENTREGA A DIRECCION USD'!D4063,2)</f>
        <v>0.55000000000000004</v>
      </c>
      <c r="R4063" s="190">
        <v>4056</v>
      </c>
      <c r="S4063" s="200">
        <f>TRUNC((('TARIFA ENTREGA A DIRECCION USD'!C4063-'TARIFA ENTREGA A DIRECCION USD'!D4063)/'TARIFA ENTREGA A DIRECCION USD'!D4063)+1,3)</f>
        <v>0.72499999999999998</v>
      </c>
      <c r="T4063" s="200">
        <f>TRUNC(('TARIFA ENTREGA A DIRECCION USD'!E4063-'TARIFA ENTREGA A DIRECCION USD'!D4063)/'TARIFA ENTREGA A DIRECCION USD'!D4063,3)</f>
        <v>0.26300000000000001</v>
      </c>
      <c r="U4063" s="200">
        <f>TRUNC(('TARIFA ENTREGA A DIRECCION USD'!F4063-'TARIFA ENTREGA A DIRECCION USD'!D4063)/'TARIFA ENTREGA A DIRECCION USD'!D4063,3)</f>
        <v>0.439</v>
      </c>
      <c r="V4063" s="200">
        <f>TRUNC(('TARIFA ENTREGA A DIRECCION USD'!G4063-'TARIFA ENTREGA A DIRECCION USD'!D4063)/'TARIFA ENTREGA A DIRECCION USD'!D4063,3)</f>
        <v>0.97499999999999998</v>
      </c>
      <c r="X4063" s="142">
        <v>16.12</v>
      </c>
      <c r="Y4063" s="190">
        <v>4056</v>
      </c>
      <c r="Z4063" s="200">
        <v>0.55000000000000004</v>
      </c>
      <c r="AA4063" s="200">
        <v>0.13</v>
      </c>
      <c r="AB4063" s="200">
        <v>0.3</v>
      </c>
      <c r="AC4063" s="200">
        <v>0.85</v>
      </c>
      <c r="AL4063"/>
      <c r="AM4063"/>
      <c r="AN4063"/>
      <c r="AO4063"/>
      <c r="AP4063"/>
      <c r="AQ4063"/>
      <c r="AR4063"/>
      <c r="AS4063"/>
      <c r="AT4063"/>
      <c r="AU4063"/>
    </row>
    <row r="4064" spans="17:47" x14ac:dyDescent="0.2">
      <c r="Q4064" s="142">
        <f>TRUNC('TARIFA ENTREGA A DIRECCION USD'!D4065-'TARIFA ENTREGA A DIRECCION USD'!D4064,2)</f>
        <v>0.55000000000000004</v>
      </c>
      <c r="R4064" s="190">
        <v>4057</v>
      </c>
      <c r="S4064" s="200">
        <f>TRUNC((('TARIFA ENTREGA A DIRECCION USD'!C4064-'TARIFA ENTREGA A DIRECCION USD'!D4064)/'TARIFA ENTREGA A DIRECCION USD'!D4064)+1,3)</f>
        <v>0.72499999999999998</v>
      </c>
      <c r="T4064" s="200">
        <f>TRUNC(('TARIFA ENTREGA A DIRECCION USD'!E4064-'TARIFA ENTREGA A DIRECCION USD'!D4064)/'TARIFA ENTREGA A DIRECCION USD'!D4064,3)</f>
        <v>0.26300000000000001</v>
      </c>
      <c r="U4064" s="200">
        <f>TRUNC(('TARIFA ENTREGA A DIRECCION USD'!F4064-'TARIFA ENTREGA A DIRECCION USD'!D4064)/'TARIFA ENTREGA A DIRECCION USD'!D4064,3)</f>
        <v>0.439</v>
      </c>
      <c r="V4064" s="200">
        <f>TRUNC(('TARIFA ENTREGA A DIRECCION USD'!G4064-'TARIFA ENTREGA A DIRECCION USD'!D4064)/'TARIFA ENTREGA A DIRECCION USD'!D4064,3)</f>
        <v>0.97499999999999998</v>
      </c>
      <c r="X4064" s="142">
        <v>16.12</v>
      </c>
      <c r="Y4064" s="190">
        <v>4057</v>
      </c>
      <c r="Z4064" s="200">
        <v>0.55000000000000004</v>
      </c>
      <c r="AA4064" s="200">
        <v>0.13</v>
      </c>
      <c r="AB4064" s="200">
        <v>0.3</v>
      </c>
      <c r="AC4064" s="200">
        <v>0.85</v>
      </c>
      <c r="AL4064"/>
      <c r="AM4064"/>
      <c r="AN4064"/>
      <c r="AO4064"/>
      <c r="AP4064"/>
      <c r="AQ4064"/>
      <c r="AR4064"/>
      <c r="AS4064"/>
      <c r="AT4064"/>
      <c r="AU4064"/>
    </row>
    <row r="4065" spans="17:47" x14ac:dyDescent="0.2">
      <c r="Q4065" s="142">
        <f>TRUNC('TARIFA ENTREGA A DIRECCION USD'!D4066-'TARIFA ENTREGA A DIRECCION USD'!D4065,2)</f>
        <v>0.55000000000000004</v>
      </c>
      <c r="R4065" s="190">
        <v>4058</v>
      </c>
      <c r="S4065" s="200">
        <f>TRUNC((('TARIFA ENTREGA A DIRECCION USD'!C4065-'TARIFA ENTREGA A DIRECCION USD'!D4065)/'TARIFA ENTREGA A DIRECCION USD'!D4065)+1,3)</f>
        <v>0.72499999999999998</v>
      </c>
      <c r="T4065" s="200">
        <f>TRUNC(('TARIFA ENTREGA A DIRECCION USD'!E4065-'TARIFA ENTREGA A DIRECCION USD'!D4065)/'TARIFA ENTREGA A DIRECCION USD'!D4065,3)</f>
        <v>0.26300000000000001</v>
      </c>
      <c r="U4065" s="200">
        <f>TRUNC(('TARIFA ENTREGA A DIRECCION USD'!F4065-'TARIFA ENTREGA A DIRECCION USD'!D4065)/'TARIFA ENTREGA A DIRECCION USD'!D4065,3)</f>
        <v>0.439</v>
      </c>
      <c r="V4065" s="200">
        <f>TRUNC(('TARIFA ENTREGA A DIRECCION USD'!G4065-'TARIFA ENTREGA A DIRECCION USD'!D4065)/'TARIFA ENTREGA A DIRECCION USD'!D4065,3)</f>
        <v>0.97499999999999998</v>
      </c>
      <c r="X4065" s="142">
        <v>16.12</v>
      </c>
      <c r="Y4065" s="190">
        <v>4058</v>
      </c>
      <c r="Z4065" s="200">
        <v>0.55000000000000004</v>
      </c>
      <c r="AA4065" s="200">
        <v>0.13</v>
      </c>
      <c r="AB4065" s="200">
        <v>0.3</v>
      </c>
      <c r="AC4065" s="200">
        <v>0.85</v>
      </c>
      <c r="AL4065"/>
      <c r="AM4065"/>
      <c r="AN4065"/>
      <c r="AO4065"/>
      <c r="AP4065"/>
      <c r="AQ4065"/>
      <c r="AR4065"/>
      <c r="AS4065"/>
      <c r="AT4065"/>
      <c r="AU4065"/>
    </row>
    <row r="4066" spans="17:47" x14ac:dyDescent="0.2">
      <c r="Q4066" s="142">
        <f>TRUNC('TARIFA ENTREGA A DIRECCION USD'!D4067-'TARIFA ENTREGA A DIRECCION USD'!D4066,2)</f>
        <v>0.55000000000000004</v>
      </c>
      <c r="R4066" s="190">
        <v>4059</v>
      </c>
      <c r="S4066" s="200">
        <f>TRUNC((('TARIFA ENTREGA A DIRECCION USD'!C4066-'TARIFA ENTREGA A DIRECCION USD'!D4066)/'TARIFA ENTREGA A DIRECCION USD'!D4066)+1,3)</f>
        <v>0.72499999999999998</v>
      </c>
      <c r="T4066" s="200">
        <f>TRUNC(('TARIFA ENTREGA A DIRECCION USD'!E4066-'TARIFA ENTREGA A DIRECCION USD'!D4066)/'TARIFA ENTREGA A DIRECCION USD'!D4066,3)</f>
        <v>0.26300000000000001</v>
      </c>
      <c r="U4066" s="200">
        <f>TRUNC(('TARIFA ENTREGA A DIRECCION USD'!F4066-'TARIFA ENTREGA A DIRECCION USD'!D4066)/'TARIFA ENTREGA A DIRECCION USD'!D4066,3)</f>
        <v>0.439</v>
      </c>
      <c r="V4066" s="200">
        <f>TRUNC(('TARIFA ENTREGA A DIRECCION USD'!G4066-'TARIFA ENTREGA A DIRECCION USD'!D4066)/'TARIFA ENTREGA A DIRECCION USD'!D4066,3)</f>
        <v>0.97499999999999998</v>
      </c>
      <c r="X4066" s="142">
        <v>16.12</v>
      </c>
      <c r="Y4066" s="190">
        <v>4059</v>
      </c>
      <c r="Z4066" s="200">
        <v>0.55000000000000004</v>
      </c>
      <c r="AA4066" s="200">
        <v>0.13</v>
      </c>
      <c r="AB4066" s="200">
        <v>0.3</v>
      </c>
      <c r="AC4066" s="200">
        <v>0.85</v>
      </c>
      <c r="AL4066"/>
      <c r="AM4066"/>
      <c r="AN4066"/>
      <c r="AO4066"/>
      <c r="AP4066"/>
      <c r="AQ4066"/>
      <c r="AR4066"/>
      <c r="AS4066"/>
      <c r="AT4066"/>
      <c r="AU4066"/>
    </row>
    <row r="4067" spans="17:47" x14ac:dyDescent="0.2">
      <c r="Q4067" s="142">
        <f>TRUNC('TARIFA ENTREGA A DIRECCION USD'!D4068-'TARIFA ENTREGA A DIRECCION USD'!D4067,2)</f>
        <v>0.55000000000000004</v>
      </c>
      <c r="R4067" s="190">
        <v>4060</v>
      </c>
      <c r="S4067" s="200">
        <f>TRUNC((('TARIFA ENTREGA A DIRECCION USD'!C4067-'TARIFA ENTREGA A DIRECCION USD'!D4067)/'TARIFA ENTREGA A DIRECCION USD'!D4067)+1,3)</f>
        <v>0.72499999999999998</v>
      </c>
      <c r="T4067" s="200">
        <f>TRUNC(('TARIFA ENTREGA A DIRECCION USD'!E4067-'TARIFA ENTREGA A DIRECCION USD'!D4067)/'TARIFA ENTREGA A DIRECCION USD'!D4067,3)</f>
        <v>0.26300000000000001</v>
      </c>
      <c r="U4067" s="200">
        <f>TRUNC(('TARIFA ENTREGA A DIRECCION USD'!F4067-'TARIFA ENTREGA A DIRECCION USD'!D4067)/'TARIFA ENTREGA A DIRECCION USD'!D4067,3)</f>
        <v>0.439</v>
      </c>
      <c r="V4067" s="200">
        <f>TRUNC(('TARIFA ENTREGA A DIRECCION USD'!G4067-'TARIFA ENTREGA A DIRECCION USD'!D4067)/'TARIFA ENTREGA A DIRECCION USD'!D4067,3)</f>
        <v>0.97499999999999998</v>
      </c>
      <c r="X4067" s="142">
        <v>16.12</v>
      </c>
      <c r="Y4067" s="190">
        <v>4060</v>
      </c>
      <c r="Z4067" s="200">
        <v>0.55000000000000004</v>
      </c>
      <c r="AA4067" s="200">
        <v>0.13</v>
      </c>
      <c r="AB4067" s="200">
        <v>0.3</v>
      </c>
      <c r="AC4067" s="200">
        <v>0.85</v>
      </c>
      <c r="AL4067"/>
      <c r="AM4067"/>
      <c r="AN4067"/>
      <c r="AO4067"/>
      <c r="AP4067"/>
      <c r="AQ4067"/>
      <c r="AR4067"/>
      <c r="AS4067"/>
      <c r="AT4067"/>
      <c r="AU4067"/>
    </row>
    <row r="4068" spans="17:47" x14ac:dyDescent="0.2">
      <c r="Q4068" s="142">
        <f>TRUNC('TARIFA ENTREGA A DIRECCION USD'!D4069-'TARIFA ENTREGA A DIRECCION USD'!D4068,2)</f>
        <v>0.55000000000000004</v>
      </c>
      <c r="R4068" s="190">
        <v>4061</v>
      </c>
      <c r="S4068" s="200">
        <f>TRUNC((('TARIFA ENTREGA A DIRECCION USD'!C4068-'TARIFA ENTREGA A DIRECCION USD'!D4068)/'TARIFA ENTREGA A DIRECCION USD'!D4068)+1,3)</f>
        <v>0.72499999999999998</v>
      </c>
      <c r="T4068" s="200">
        <f>TRUNC(('TARIFA ENTREGA A DIRECCION USD'!E4068-'TARIFA ENTREGA A DIRECCION USD'!D4068)/'TARIFA ENTREGA A DIRECCION USD'!D4068,3)</f>
        <v>0.26300000000000001</v>
      </c>
      <c r="U4068" s="200">
        <f>TRUNC(('TARIFA ENTREGA A DIRECCION USD'!F4068-'TARIFA ENTREGA A DIRECCION USD'!D4068)/'TARIFA ENTREGA A DIRECCION USD'!D4068,3)</f>
        <v>0.439</v>
      </c>
      <c r="V4068" s="200">
        <f>TRUNC(('TARIFA ENTREGA A DIRECCION USD'!G4068-'TARIFA ENTREGA A DIRECCION USD'!D4068)/'TARIFA ENTREGA A DIRECCION USD'!D4068,3)</f>
        <v>0.97499999999999998</v>
      </c>
      <c r="X4068" s="142">
        <v>16.12</v>
      </c>
      <c r="Y4068" s="190">
        <v>4061</v>
      </c>
      <c r="Z4068" s="200">
        <v>0.55000000000000004</v>
      </c>
      <c r="AA4068" s="200">
        <v>0.13</v>
      </c>
      <c r="AB4068" s="200">
        <v>0.3</v>
      </c>
      <c r="AC4068" s="200">
        <v>0.85</v>
      </c>
      <c r="AL4068"/>
      <c r="AM4068"/>
      <c r="AN4068"/>
      <c r="AO4068"/>
      <c r="AP4068"/>
      <c r="AQ4068"/>
      <c r="AR4068"/>
      <c r="AS4068"/>
      <c r="AT4068"/>
      <c r="AU4068"/>
    </row>
    <row r="4069" spans="17:47" x14ac:dyDescent="0.2">
      <c r="Q4069" s="142">
        <f>TRUNC('TARIFA ENTREGA A DIRECCION USD'!D4070-'TARIFA ENTREGA A DIRECCION USD'!D4069,2)</f>
        <v>0.55000000000000004</v>
      </c>
      <c r="R4069" s="190">
        <v>4062</v>
      </c>
      <c r="S4069" s="200">
        <f>TRUNC((('TARIFA ENTREGA A DIRECCION USD'!C4069-'TARIFA ENTREGA A DIRECCION USD'!D4069)/'TARIFA ENTREGA A DIRECCION USD'!D4069)+1,3)</f>
        <v>0.72499999999999998</v>
      </c>
      <c r="T4069" s="200">
        <f>TRUNC(('TARIFA ENTREGA A DIRECCION USD'!E4069-'TARIFA ENTREGA A DIRECCION USD'!D4069)/'TARIFA ENTREGA A DIRECCION USD'!D4069,3)</f>
        <v>0.26300000000000001</v>
      </c>
      <c r="U4069" s="200">
        <f>TRUNC(('TARIFA ENTREGA A DIRECCION USD'!F4069-'TARIFA ENTREGA A DIRECCION USD'!D4069)/'TARIFA ENTREGA A DIRECCION USD'!D4069,3)</f>
        <v>0.439</v>
      </c>
      <c r="V4069" s="200">
        <f>TRUNC(('TARIFA ENTREGA A DIRECCION USD'!G4069-'TARIFA ENTREGA A DIRECCION USD'!D4069)/'TARIFA ENTREGA A DIRECCION USD'!D4069,3)</f>
        <v>0.97499999999999998</v>
      </c>
      <c r="X4069" s="142">
        <v>16.12</v>
      </c>
      <c r="Y4069" s="190">
        <v>4062</v>
      </c>
      <c r="Z4069" s="200">
        <v>0.55000000000000004</v>
      </c>
      <c r="AA4069" s="200">
        <v>0.13</v>
      </c>
      <c r="AB4069" s="200">
        <v>0.3</v>
      </c>
      <c r="AC4069" s="200">
        <v>0.85</v>
      </c>
      <c r="AL4069"/>
      <c r="AM4069"/>
      <c r="AN4069"/>
      <c r="AO4069"/>
      <c r="AP4069"/>
      <c r="AQ4069"/>
      <c r="AR4069"/>
      <c r="AS4069"/>
      <c r="AT4069"/>
      <c r="AU4069"/>
    </row>
    <row r="4070" spans="17:47" x14ac:dyDescent="0.2">
      <c r="Q4070" s="142">
        <f>TRUNC('TARIFA ENTREGA A DIRECCION USD'!D4071-'TARIFA ENTREGA A DIRECCION USD'!D4070,2)</f>
        <v>0.55000000000000004</v>
      </c>
      <c r="R4070" s="190">
        <v>4063</v>
      </c>
      <c r="S4070" s="200">
        <f>TRUNC((('TARIFA ENTREGA A DIRECCION USD'!C4070-'TARIFA ENTREGA A DIRECCION USD'!D4070)/'TARIFA ENTREGA A DIRECCION USD'!D4070)+1,3)</f>
        <v>0.72499999999999998</v>
      </c>
      <c r="T4070" s="200">
        <f>TRUNC(('TARIFA ENTREGA A DIRECCION USD'!E4070-'TARIFA ENTREGA A DIRECCION USD'!D4070)/'TARIFA ENTREGA A DIRECCION USD'!D4070,3)</f>
        <v>0.26300000000000001</v>
      </c>
      <c r="U4070" s="200">
        <f>TRUNC(('TARIFA ENTREGA A DIRECCION USD'!F4070-'TARIFA ENTREGA A DIRECCION USD'!D4070)/'TARIFA ENTREGA A DIRECCION USD'!D4070,3)</f>
        <v>0.439</v>
      </c>
      <c r="V4070" s="200">
        <f>TRUNC(('TARIFA ENTREGA A DIRECCION USD'!G4070-'TARIFA ENTREGA A DIRECCION USD'!D4070)/'TARIFA ENTREGA A DIRECCION USD'!D4070,3)</f>
        <v>0.97499999999999998</v>
      </c>
      <c r="X4070" s="142">
        <v>16.12</v>
      </c>
      <c r="Y4070" s="190">
        <v>4063</v>
      </c>
      <c r="Z4070" s="200">
        <v>0.55000000000000004</v>
      </c>
      <c r="AA4070" s="200">
        <v>0.13</v>
      </c>
      <c r="AB4070" s="200">
        <v>0.3</v>
      </c>
      <c r="AC4070" s="200">
        <v>0.85</v>
      </c>
      <c r="AL4070"/>
      <c r="AM4070"/>
      <c r="AN4070"/>
      <c r="AO4070"/>
      <c r="AP4070"/>
      <c r="AQ4070"/>
      <c r="AR4070"/>
      <c r="AS4070"/>
      <c r="AT4070"/>
      <c r="AU4070"/>
    </row>
    <row r="4071" spans="17:47" x14ac:dyDescent="0.2">
      <c r="Q4071" s="142">
        <f>TRUNC('TARIFA ENTREGA A DIRECCION USD'!D4072-'TARIFA ENTREGA A DIRECCION USD'!D4071,2)</f>
        <v>0.55000000000000004</v>
      </c>
      <c r="R4071" s="190">
        <v>4064</v>
      </c>
      <c r="S4071" s="200">
        <f>TRUNC((('TARIFA ENTREGA A DIRECCION USD'!C4071-'TARIFA ENTREGA A DIRECCION USD'!D4071)/'TARIFA ENTREGA A DIRECCION USD'!D4071)+1,3)</f>
        <v>0.72499999999999998</v>
      </c>
      <c r="T4071" s="200">
        <f>TRUNC(('TARIFA ENTREGA A DIRECCION USD'!E4071-'TARIFA ENTREGA A DIRECCION USD'!D4071)/'TARIFA ENTREGA A DIRECCION USD'!D4071,3)</f>
        <v>0.26300000000000001</v>
      </c>
      <c r="U4071" s="200">
        <f>TRUNC(('TARIFA ENTREGA A DIRECCION USD'!F4071-'TARIFA ENTREGA A DIRECCION USD'!D4071)/'TARIFA ENTREGA A DIRECCION USD'!D4071,3)</f>
        <v>0.439</v>
      </c>
      <c r="V4071" s="200">
        <f>TRUNC(('TARIFA ENTREGA A DIRECCION USD'!G4071-'TARIFA ENTREGA A DIRECCION USD'!D4071)/'TARIFA ENTREGA A DIRECCION USD'!D4071,3)</f>
        <v>0.97499999999999998</v>
      </c>
      <c r="X4071" s="142">
        <v>16.12</v>
      </c>
      <c r="Y4071" s="190">
        <v>4064</v>
      </c>
      <c r="Z4071" s="200">
        <v>0.55000000000000004</v>
      </c>
      <c r="AA4071" s="200">
        <v>0.13</v>
      </c>
      <c r="AB4071" s="200">
        <v>0.3</v>
      </c>
      <c r="AC4071" s="200">
        <v>0.85</v>
      </c>
      <c r="AL4071"/>
      <c r="AM4071"/>
      <c r="AN4071"/>
      <c r="AO4071"/>
      <c r="AP4071"/>
      <c r="AQ4071"/>
      <c r="AR4071"/>
      <c r="AS4071"/>
      <c r="AT4071"/>
      <c r="AU4071"/>
    </row>
    <row r="4072" spans="17:47" x14ac:dyDescent="0.2">
      <c r="Q4072" s="142">
        <f>TRUNC('TARIFA ENTREGA A DIRECCION USD'!D4073-'TARIFA ENTREGA A DIRECCION USD'!D4072,2)</f>
        <v>0.55000000000000004</v>
      </c>
      <c r="R4072" s="190">
        <v>4065</v>
      </c>
      <c r="S4072" s="200">
        <f>TRUNC((('TARIFA ENTREGA A DIRECCION USD'!C4072-'TARIFA ENTREGA A DIRECCION USD'!D4072)/'TARIFA ENTREGA A DIRECCION USD'!D4072)+1,3)</f>
        <v>0.72499999999999998</v>
      </c>
      <c r="T4072" s="200">
        <f>TRUNC(('TARIFA ENTREGA A DIRECCION USD'!E4072-'TARIFA ENTREGA A DIRECCION USD'!D4072)/'TARIFA ENTREGA A DIRECCION USD'!D4072,3)</f>
        <v>0.26300000000000001</v>
      </c>
      <c r="U4072" s="200">
        <f>TRUNC(('TARIFA ENTREGA A DIRECCION USD'!F4072-'TARIFA ENTREGA A DIRECCION USD'!D4072)/'TARIFA ENTREGA A DIRECCION USD'!D4072,3)</f>
        <v>0.439</v>
      </c>
      <c r="V4072" s="200">
        <f>TRUNC(('TARIFA ENTREGA A DIRECCION USD'!G4072-'TARIFA ENTREGA A DIRECCION USD'!D4072)/'TARIFA ENTREGA A DIRECCION USD'!D4072,3)</f>
        <v>0.97499999999999998</v>
      </c>
      <c r="X4072" s="142">
        <v>16.12</v>
      </c>
      <c r="Y4072" s="190">
        <v>4065</v>
      </c>
      <c r="Z4072" s="200">
        <v>0.55000000000000004</v>
      </c>
      <c r="AA4072" s="200">
        <v>0.13</v>
      </c>
      <c r="AB4072" s="200">
        <v>0.3</v>
      </c>
      <c r="AC4072" s="200">
        <v>0.85</v>
      </c>
      <c r="AL4072"/>
      <c r="AM4072"/>
      <c r="AN4072"/>
      <c r="AO4072"/>
      <c r="AP4072"/>
      <c r="AQ4072"/>
      <c r="AR4072"/>
      <c r="AS4072"/>
      <c r="AT4072"/>
      <c r="AU4072"/>
    </row>
    <row r="4073" spans="17:47" x14ac:dyDescent="0.2">
      <c r="Q4073" s="142">
        <f>TRUNC('TARIFA ENTREGA A DIRECCION USD'!D4074-'TARIFA ENTREGA A DIRECCION USD'!D4073,2)</f>
        <v>0.55000000000000004</v>
      </c>
      <c r="R4073" s="190">
        <v>4066</v>
      </c>
      <c r="S4073" s="200">
        <f>TRUNC((('TARIFA ENTREGA A DIRECCION USD'!C4073-'TARIFA ENTREGA A DIRECCION USD'!D4073)/'TARIFA ENTREGA A DIRECCION USD'!D4073)+1,3)</f>
        <v>0.72499999999999998</v>
      </c>
      <c r="T4073" s="200">
        <f>TRUNC(('TARIFA ENTREGA A DIRECCION USD'!E4073-'TARIFA ENTREGA A DIRECCION USD'!D4073)/'TARIFA ENTREGA A DIRECCION USD'!D4073,3)</f>
        <v>0.26300000000000001</v>
      </c>
      <c r="U4073" s="200">
        <f>TRUNC(('TARIFA ENTREGA A DIRECCION USD'!F4073-'TARIFA ENTREGA A DIRECCION USD'!D4073)/'TARIFA ENTREGA A DIRECCION USD'!D4073,3)</f>
        <v>0.439</v>
      </c>
      <c r="V4073" s="200">
        <f>TRUNC(('TARIFA ENTREGA A DIRECCION USD'!G4073-'TARIFA ENTREGA A DIRECCION USD'!D4073)/'TARIFA ENTREGA A DIRECCION USD'!D4073,3)</f>
        <v>0.97499999999999998</v>
      </c>
      <c r="X4073" s="142">
        <v>16.12</v>
      </c>
      <c r="Y4073" s="190">
        <v>4066</v>
      </c>
      <c r="Z4073" s="200">
        <v>0.55000000000000004</v>
      </c>
      <c r="AA4073" s="200">
        <v>0.13</v>
      </c>
      <c r="AB4073" s="200">
        <v>0.3</v>
      </c>
      <c r="AC4073" s="200">
        <v>0.85</v>
      </c>
      <c r="AL4073"/>
      <c r="AM4073"/>
      <c r="AN4073"/>
      <c r="AO4073"/>
      <c r="AP4073"/>
      <c r="AQ4073"/>
      <c r="AR4073"/>
      <c r="AS4073"/>
      <c r="AT4073"/>
      <c r="AU4073"/>
    </row>
    <row r="4074" spans="17:47" x14ac:dyDescent="0.2">
      <c r="Q4074" s="142">
        <f>TRUNC('TARIFA ENTREGA A DIRECCION USD'!D4075-'TARIFA ENTREGA A DIRECCION USD'!D4074,2)</f>
        <v>0.55000000000000004</v>
      </c>
      <c r="R4074" s="190">
        <v>4067</v>
      </c>
      <c r="S4074" s="200">
        <f>TRUNC((('TARIFA ENTREGA A DIRECCION USD'!C4074-'TARIFA ENTREGA A DIRECCION USD'!D4074)/'TARIFA ENTREGA A DIRECCION USD'!D4074)+1,3)</f>
        <v>0.72499999999999998</v>
      </c>
      <c r="T4074" s="200">
        <f>TRUNC(('TARIFA ENTREGA A DIRECCION USD'!E4074-'TARIFA ENTREGA A DIRECCION USD'!D4074)/'TARIFA ENTREGA A DIRECCION USD'!D4074,3)</f>
        <v>0.26300000000000001</v>
      </c>
      <c r="U4074" s="200">
        <f>TRUNC(('TARIFA ENTREGA A DIRECCION USD'!F4074-'TARIFA ENTREGA A DIRECCION USD'!D4074)/'TARIFA ENTREGA A DIRECCION USD'!D4074,3)</f>
        <v>0.439</v>
      </c>
      <c r="V4074" s="200">
        <f>TRUNC(('TARIFA ENTREGA A DIRECCION USD'!G4074-'TARIFA ENTREGA A DIRECCION USD'!D4074)/'TARIFA ENTREGA A DIRECCION USD'!D4074,3)</f>
        <v>0.97499999999999998</v>
      </c>
      <c r="X4074" s="142">
        <v>16.12</v>
      </c>
      <c r="Y4074" s="190">
        <v>4067</v>
      </c>
      <c r="Z4074" s="200">
        <v>0.55000000000000004</v>
      </c>
      <c r="AA4074" s="200">
        <v>0.13</v>
      </c>
      <c r="AB4074" s="200">
        <v>0.3</v>
      </c>
      <c r="AC4074" s="200">
        <v>0.85</v>
      </c>
      <c r="AL4074"/>
      <c r="AM4074"/>
      <c r="AN4074"/>
      <c r="AO4074"/>
      <c r="AP4074"/>
      <c r="AQ4074"/>
      <c r="AR4074"/>
      <c r="AS4074"/>
      <c r="AT4074"/>
      <c r="AU4074"/>
    </row>
    <row r="4075" spans="17:47" x14ac:dyDescent="0.2">
      <c r="Q4075" s="142">
        <f>TRUNC('TARIFA ENTREGA A DIRECCION USD'!D4076-'TARIFA ENTREGA A DIRECCION USD'!D4075,2)</f>
        <v>0.55000000000000004</v>
      </c>
      <c r="R4075" s="190">
        <v>4068</v>
      </c>
      <c r="S4075" s="200">
        <f>TRUNC((('TARIFA ENTREGA A DIRECCION USD'!C4075-'TARIFA ENTREGA A DIRECCION USD'!D4075)/'TARIFA ENTREGA A DIRECCION USD'!D4075)+1,3)</f>
        <v>0.72499999999999998</v>
      </c>
      <c r="T4075" s="200">
        <f>TRUNC(('TARIFA ENTREGA A DIRECCION USD'!E4075-'TARIFA ENTREGA A DIRECCION USD'!D4075)/'TARIFA ENTREGA A DIRECCION USD'!D4075,3)</f>
        <v>0.26300000000000001</v>
      </c>
      <c r="U4075" s="200">
        <f>TRUNC(('TARIFA ENTREGA A DIRECCION USD'!F4075-'TARIFA ENTREGA A DIRECCION USD'!D4075)/'TARIFA ENTREGA A DIRECCION USD'!D4075,3)</f>
        <v>0.439</v>
      </c>
      <c r="V4075" s="200">
        <f>TRUNC(('TARIFA ENTREGA A DIRECCION USD'!G4075-'TARIFA ENTREGA A DIRECCION USD'!D4075)/'TARIFA ENTREGA A DIRECCION USD'!D4075,3)</f>
        <v>0.97499999999999998</v>
      </c>
      <c r="X4075" s="142">
        <v>16.12</v>
      </c>
      <c r="Y4075" s="190">
        <v>4068</v>
      </c>
      <c r="Z4075" s="200">
        <v>0.55000000000000004</v>
      </c>
      <c r="AA4075" s="200">
        <v>0.13</v>
      </c>
      <c r="AB4075" s="200">
        <v>0.3</v>
      </c>
      <c r="AC4075" s="200">
        <v>0.85</v>
      </c>
      <c r="AL4075"/>
      <c r="AM4075"/>
      <c r="AN4075"/>
      <c r="AO4075"/>
      <c r="AP4075"/>
      <c r="AQ4075"/>
      <c r="AR4075"/>
      <c r="AS4075"/>
      <c r="AT4075"/>
      <c r="AU4075"/>
    </row>
    <row r="4076" spans="17:47" x14ac:dyDescent="0.2">
      <c r="Q4076" s="142">
        <f>TRUNC('TARIFA ENTREGA A DIRECCION USD'!D4077-'TARIFA ENTREGA A DIRECCION USD'!D4076,2)</f>
        <v>0.55000000000000004</v>
      </c>
      <c r="R4076" s="190">
        <v>4069</v>
      </c>
      <c r="S4076" s="200">
        <f>TRUNC((('TARIFA ENTREGA A DIRECCION USD'!C4076-'TARIFA ENTREGA A DIRECCION USD'!D4076)/'TARIFA ENTREGA A DIRECCION USD'!D4076)+1,3)</f>
        <v>0.72499999999999998</v>
      </c>
      <c r="T4076" s="200">
        <f>TRUNC(('TARIFA ENTREGA A DIRECCION USD'!E4076-'TARIFA ENTREGA A DIRECCION USD'!D4076)/'TARIFA ENTREGA A DIRECCION USD'!D4076,3)</f>
        <v>0.26300000000000001</v>
      </c>
      <c r="U4076" s="200">
        <f>TRUNC(('TARIFA ENTREGA A DIRECCION USD'!F4076-'TARIFA ENTREGA A DIRECCION USD'!D4076)/'TARIFA ENTREGA A DIRECCION USD'!D4076,3)</f>
        <v>0.439</v>
      </c>
      <c r="V4076" s="200">
        <f>TRUNC(('TARIFA ENTREGA A DIRECCION USD'!G4076-'TARIFA ENTREGA A DIRECCION USD'!D4076)/'TARIFA ENTREGA A DIRECCION USD'!D4076,3)</f>
        <v>0.97499999999999998</v>
      </c>
      <c r="X4076" s="142">
        <v>16.12</v>
      </c>
      <c r="Y4076" s="190">
        <v>4069</v>
      </c>
      <c r="Z4076" s="200">
        <v>0.55000000000000004</v>
      </c>
      <c r="AA4076" s="200">
        <v>0.13</v>
      </c>
      <c r="AB4076" s="200">
        <v>0.3</v>
      </c>
      <c r="AC4076" s="200">
        <v>0.85</v>
      </c>
      <c r="AL4076"/>
      <c r="AM4076"/>
      <c r="AN4076"/>
      <c r="AO4076"/>
      <c r="AP4076"/>
      <c r="AQ4076"/>
      <c r="AR4076"/>
      <c r="AS4076"/>
      <c r="AT4076"/>
      <c r="AU4076"/>
    </row>
    <row r="4077" spans="17:47" x14ac:dyDescent="0.2">
      <c r="Q4077" s="142">
        <f>TRUNC('TARIFA ENTREGA A DIRECCION USD'!D4078-'TARIFA ENTREGA A DIRECCION USD'!D4077,2)</f>
        <v>0.55000000000000004</v>
      </c>
      <c r="R4077" s="190">
        <v>4070</v>
      </c>
      <c r="S4077" s="200">
        <f>TRUNC((('TARIFA ENTREGA A DIRECCION USD'!C4077-'TARIFA ENTREGA A DIRECCION USD'!D4077)/'TARIFA ENTREGA A DIRECCION USD'!D4077)+1,3)</f>
        <v>0.72499999999999998</v>
      </c>
      <c r="T4077" s="200">
        <f>TRUNC(('TARIFA ENTREGA A DIRECCION USD'!E4077-'TARIFA ENTREGA A DIRECCION USD'!D4077)/'TARIFA ENTREGA A DIRECCION USD'!D4077,3)</f>
        <v>0.26300000000000001</v>
      </c>
      <c r="U4077" s="200">
        <f>TRUNC(('TARIFA ENTREGA A DIRECCION USD'!F4077-'TARIFA ENTREGA A DIRECCION USD'!D4077)/'TARIFA ENTREGA A DIRECCION USD'!D4077,3)</f>
        <v>0.439</v>
      </c>
      <c r="V4077" s="200">
        <f>TRUNC(('TARIFA ENTREGA A DIRECCION USD'!G4077-'TARIFA ENTREGA A DIRECCION USD'!D4077)/'TARIFA ENTREGA A DIRECCION USD'!D4077,3)</f>
        <v>0.97499999999999998</v>
      </c>
      <c r="X4077" s="142">
        <v>16.12</v>
      </c>
      <c r="Y4077" s="190">
        <v>4070</v>
      </c>
      <c r="Z4077" s="200">
        <v>0.55000000000000004</v>
      </c>
      <c r="AA4077" s="200">
        <v>0.13</v>
      </c>
      <c r="AB4077" s="200">
        <v>0.3</v>
      </c>
      <c r="AC4077" s="200">
        <v>0.85</v>
      </c>
      <c r="AL4077"/>
      <c r="AM4077"/>
      <c r="AN4077"/>
      <c r="AO4077"/>
      <c r="AP4077"/>
      <c r="AQ4077"/>
      <c r="AR4077"/>
      <c r="AS4077"/>
      <c r="AT4077"/>
      <c r="AU4077"/>
    </row>
    <row r="4078" spans="17:47" x14ac:dyDescent="0.2">
      <c r="Q4078" s="142">
        <f>TRUNC('TARIFA ENTREGA A DIRECCION USD'!D4079-'TARIFA ENTREGA A DIRECCION USD'!D4078,2)</f>
        <v>0.55000000000000004</v>
      </c>
      <c r="R4078" s="190">
        <v>4071</v>
      </c>
      <c r="S4078" s="200">
        <f>TRUNC((('TARIFA ENTREGA A DIRECCION USD'!C4078-'TARIFA ENTREGA A DIRECCION USD'!D4078)/'TARIFA ENTREGA A DIRECCION USD'!D4078)+1,3)</f>
        <v>0.72499999999999998</v>
      </c>
      <c r="T4078" s="200">
        <f>TRUNC(('TARIFA ENTREGA A DIRECCION USD'!E4078-'TARIFA ENTREGA A DIRECCION USD'!D4078)/'TARIFA ENTREGA A DIRECCION USD'!D4078,3)</f>
        <v>0.26300000000000001</v>
      </c>
      <c r="U4078" s="200">
        <f>TRUNC(('TARIFA ENTREGA A DIRECCION USD'!F4078-'TARIFA ENTREGA A DIRECCION USD'!D4078)/'TARIFA ENTREGA A DIRECCION USD'!D4078,3)</f>
        <v>0.439</v>
      </c>
      <c r="V4078" s="200">
        <f>TRUNC(('TARIFA ENTREGA A DIRECCION USD'!G4078-'TARIFA ENTREGA A DIRECCION USD'!D4078)/'TARIFA ENTREGA A DIRECCION USD'!D4078,3)</f>
        <v>0.97499999999999998</v>
      </c>
      <c r="X4078" s="142">
        <v>16.12</v>
      </c>
      <c r="Y4078" s="190">
        <v>4071</v>
      </c>
      <c r="Z4078" s="200">
        <v>0.55000000000000004</v>
      </c>
      <c r="AA4078" s="200">
        <v>0.13</v>
      </c>
      <c r="AB4078" s="200">
        <v>0.3</v>
      </c>
      <c r="AC4078" s="200">
        <v>0.85</v>
      </c>
      <c r="AL4078"/>
      <c r="AM4078"/>
      <c r="AN4078"/>
      <c r="AO4078"/>
      <c r="AP4078"/>
      <c r="AQ4078"/>
      <c r="AR4078"/>
      <c r="AS4078"/>
      <c r="AT4078"/>
      <c r="AU4078"/>
    </row>
    <row r="4079" spans="17:47" x14ac:dyDescent="0.2">
      <c r="Q4079" s="142">
        <f>TRUNC('TARIFA ENTREGA A DIRECCION USD'!D4080-'TARIFA ENTREGA A DIRECCION USD'!D4079,2)</f>
        <v>0.55000000000000004</v>
      </c>
      <c r="R4079" s="190">
        <v>4072</v>
      </c>
      <c r="S4079" s="200">
        <f>TRUNC((('TARIFA ENTREGA A DIRECCION USD'!C4079-'TARIFA ENTREGA A DIRECCION USD'!D4079)/'TARIFA ENTREGA A DIRECCION USD'!D4079)+1,3)</f>
        <v>0.72499999999999998</v>
      </c>
      <c r="T4079" s="200">
        <f>TRUNC(('TARIFA ENTREGA A DIRECCION USD'!E4079-'TARIFA ENTREGA A DIRECCION USD'!D4079)/'TARIFA ENTREGA A DIRECCION USD'!D4079,3)</f>
        <v>0.26300000000000001</v>
      </c>
      <c r="U4079" s="200">
        <f>TRUNC(('TARIFA ENTREGA A DIRECCION USD'!F4079-'TARIFA ENTREGA A DIRECCION USD'!D4079)/'TARIFA ENTREGA A DIRECCION USD'!D4079,3)</f>
        <v>0.439</v>
      </c>
      <c r="V4079" s="200">
        <f>TRUNC(('TARIFA ENTREGA A DIRECCION USD'!G4079-'TARIFA ENTREGA A DIRECCION USD'!D4079)/'TARIFA ENTREGA A DIRECCION USD'!D4079,3)</f>
        <v>0.97499999999999998</v>
      </c>
      <c r="X4079" s="142">
        <v>16.12</v>
      </c>
      <c r="Y4079" s="190">
        <v>4072</v>
      </c>
      <c r="Z4079" s="200">
        <v>0.55000000000000004</v>
      </c>
      <c r="AA4079" s="200">
        <v>0.13</v>
      </c>
      <c r="AB4079" s="200">
        <v>0.3</v>
      </c>
      <c r="AC4079" s="200">
        <v>0.85</v>
      </c>
      <c r="AL4079"/>
      <c r="AM4079"/>
      <c r="AN4079"/>
      <c r="AO4079"/>
      <c r="AP4079"/>
      <c r="AQ4079"/>
      <c r="AR4079"/>
      <c r="AS4079"/>
      <c r="AT4079"/>
      <c r="AU4079"/>
    </row>
    <row r="4080" spans="17:47" x14ac:dyDescent="0.2">
      <c r="Q4080" s="142">
        <f>TRUNC('TARIFA ENTREGA A DIRECCION USD'!D4081-'TARIFA ENTREGA A DIRECCION USD'!D4080,2)</f>
        <v>0.55000000000000004</v>
      </c>
      <c r="R4080" s="190">
        <v>4073</v>
      </c>
      <c r="S4080" s="200">
        <f>TRUNC((('TARIFA ENTREGA A DIRECCION USD'!C4080-'TARIFA ENTREGA A DIRECCION USD'!D4080)/'TARIFA ENTREGA A DIRECCION USD'!D4080)+1,3)</f>
        <v>0.72499999999999998</v>
      </c>
      <c r="T4080" s="200">
        <f>TRUNC(('TARIFA ENTREGA A DIRECCION USD'!E4080-'TARIFA ENTREGA A DIRECCION USD'!D4080)/'TARIFA ENTREGA A DIRECCION USD'!D4080,3)</f>
        <v>0.26300000000000001</v>
      </c>
      <c r="U4080" s="200">
        <f>TRUNC(('TARIFA ENTREGA A DIRECCION USD'!F4080-'TARIFA ENTREGA A DIRECCION USD'!D4080)/'TARIFA ENTREGA A DIRECCION USD'!D4080,3)</f>
        <v>0.439</v>
      </c>
      <c r="V4080" s="200">
        <f>TRUNC(('TARIFA ENTREGA A DIRECCION USD'!G4080-'TARIFA ENTREGA A DIRECCION USD'!D4080)/'TARIFA ENTREGA A DIRECCION USD'!D4080,3)</f>
        <v>0.97499999999999998</v>
      </c>
      <c r="X4080" s="142">
        <v>16.12</v>
      </c>
      <c r="Y4080" s="190">
        <v>4073</v>
      </c>
      <c r="Z4080" s="200">
        <v>0.55000000000000004</v>
      </c>
      <c r="AA4080" s="200">
        <v>0.13</v>
      </c>
      <c r="AB4080" s="200">
        <v>0.3</v>
      </c>
      <c r="AC4080" s="200">
        <v>0.85</v>
      </c>
      <c r="AL4080"/>
      <c r="AM4080"/>
      <c r="AN4080"/>
      <c r="AO4080"/>
      <c r="AP4080"/>
      <c r="AQ4080"/>
      <c r="AR4080"/>
      <c r="AS4080"/>
      <c r="AT4080"/>
      <c r="AU4080"/>
    </row>
    <row r="4081" spans="17:47" x14ac:dyDescent="0.2">
      <c r="Q4081" s="142">
        <f>TRUNC('TARIFA ENTREGA A DIRECCION USD'!D4082-'TARIFA ENTREGA A DIRECCION USD'!D4081,2)</f>
        <v>0.55000000000000004</v>
      </c>
      <c r="R4081" s="190">
        <v>4074</v>
      </c>
      <c r="S4081" s="200">
        <f>TRUNC((('TARIFA ENTREGA A DIRECCION USD'!C4081-'TARIFA ENTREGA A DIRECCION USD'!D4081)/'TARIFA ENTREGA A DIRECCION USD'!D4081)+1,3)</f>
        <v>0.72499999999999998</v>
      </c>
      <c r="T4081" s="200">
        <f>TRUNC(('TARIFA ENTREGA A DIRECCION USD'!E4081-'TARIFA ENTREGA A DIRECCION USD'!D4081)/'TARIFA ENTREGA A DIRECCION USD'!D4081,3)</f>
        <v>0.26300000000000001</v>
      </c>
      <c r="U4081" s="200">
        <f>TRUNC(('TARIFA ENTREGA A DIRECCION USD'!F4081-'TARIFA ENTREGA A DIRECCION USD'!D4081)/'TARIFA ENTREGA A DIRECCION USD'!D4081,3)</f>
        <v>0.439</v>
      </c>
      <c r="V4081" s="200">
        <f>TRUNC(('TARIFA ENTREGA A DIRECCION USD'!G4081-'TARIFA ENTREGA A DIRECCION USD'!D4081)/'TARIFA ENTREGA A DIRECCION USD'!D4081,3)</f>
        <v>0.97499999999999998</v>
      </c>
      <c r="X4081" s="142">
        <v>16.12</v>
      </c>
      <c r="Y4081" s="190">
        <v>4074</v>
      </c>
      <c r="Z4081" s="200">
        <v>0.55000000000000004</v>
      </c>
      <c r="AA4081" s="200">
        <v>0.13</v>
      </c>
      <c r="AB4081" s="200">
        <v>0.3</v>
      </c>
      <c r="AC4081" s="200">
        <v>0.85</v>
      </c>
      <c r="AL4081"/>
      <c r="AM4081"/>
      <c r="AN4081"/>
      <c r="AO4081"/>
      <c r="AP4081"/>
      <c r="AQ4081"/>
      <c r="AR4081"/>
      <c r="AS4081"/>
      <c r="AT4081"/>
      <c r="AU4081"/>
    </row>
    <row r="4082" spans="17:47" x14ac:dyDescent="0.2">
      <c r="Q4082" s="142">
        <f>TRUNC('TARIFA ENTREGA A DIRECCION USD'!D4083-'TARIFA ENTREGA A DIRECCION USD'!D4082,2)</f>
        <v>0.55000000000000004</v>
      </c>
      <c r="R4082" s="190">
        <v>4075</v>
      </c>
      <c r="S4082" s="200">
        <f>TRUNC((('TARIFA ENTREGA A DIRECCION USD'!C4082-'TARIFA ENTREGA A DIRECCION USD'!D4082)/'TARIFA ENTREGA A DIRECCION USD'!D4082)+1,3)</f>
        <v>0.72499999999999998</v>
      </c>
      <c r="T4082" s="200">
        <f>TRUNC(('TARIFA ENTREGA A DIRECCION USD'!E4082-'TARIFA ENTREGA A DIRECCION USD'!D4082)/'TARIFA ENTREGA A DIRECCION USD'!D4082,3)</f>
        <v>0.26300000000000001</v>
      </c>
      <c r="U4082" s="200">
        <f>TRUNC(('TARIFA ENTREGA A DIRECCION USD'!F4082-'TARIFA ENTREGA A DIRECCION USD'!D4082)/'TARIFA ENTREGA A DIRECCION USD'!D4082,3)</f>
        <v>0.439</v>
      </c>
      <c r="V4082" s="200">
        <f>TRUNC(('TARIFA ENTREGA A DIRECCION USD'!G4082-'TARIFA ENTREGA A DIRECCION USD'!D4082)/'TARIFA ENTREGA A DIRECCION USD'!D4082,3)</f>
        <v>0.97499999999999998</v>
      </c>
      <c r="X4082" s="142">
        <v>16.12</v>
      </c>
      <c r="Y4082" s="190">
        <v>4075</v>
      </c>
      <c r="Z4082" s="200">
        <v>0.55000000000000004</v>
      </c>
      <c r="AA4082" s="200">
        <v>0.13</v>
      </c>
      <c r="AB4082" s="200">
        <v>0.3</v>
      </c>
      <c r="AC4082" s="200">
        <v>0.85</v>
      </c>
      <c r="AL4082"/>
      <c r="AM4082"/>
      <c r="AN4082"/>
      <c r="AO4082"/>
      <c r="AP4082"/>
      <c r="AQ4082"/>
      <c r="AR4082"/>
      <c r="AS4082"/>
      <c r="AT4082"/>
      <c r="AU4082"/>
    </row>
    <row r="4083" spans="17:47" x14ac:dyDescent="0.2">
      <c r="Q4083" s="142">
        <f>TRUNC('TARIFA ENTREGA A DIRECCION USD'!D4084-'TARIFA ENTREGA A DIRECCION USD'!D4083,2)</f>
        <v>0.55000000000000004</v>
      </c>
      <c r="R4083" s="190">
        <v>4076</v>
      </c>
      <c r="S4083" s="200">
        <f>TRUNC((('TARIFA ENTREGA A DIRECCION USD'!C4083-'TARIFA ENTREGA A DIRECCION USD'!D4083)/'TARIFA ENTREGA A DIRECCION USD'!D4083)+1,3)</f>
        <v>0.72499999999999998</v>
      </c>
      <c r="T4083" s="200">
        <f>TRUNC(('TARIFA ENTREGA A DIRECCION USD'!E4083-'TARIFA ENTREGA A DIRECCION USD'!D4083)/'TARIFA ENTREGA A DIRECCION USD'!D4083,3)</f>
        <v>0.26300000000000001</v>
      </c>
      <c r="U4083" s="200">
        <f>TRUNC(('TARIFA ENTREGA A DIRECCION USD'!F4083-'TARIFA ENTREGA A DIRECCION USD'!D4083)/'TARIFA ENTREGA A DIRECCION USD'!D4083,3)</f>
        <v>0.439</v>
      </c>
      <c r="V4083" s="200">
        <f>TRUNC(('TARIFA ENTREGA A DIRECCION USD'!G4083-'TARIFA ENTREGA A DIRECCION USD'!D4083)/'TARIFA ENTREGA A DIRECCION USD'!D4083,3)</f>
        <v>0.97499999999999998</v>
      </c>
      <c r="X4083" s="142">
        <v>16.12</v>
      </c>
      <c r="Y4083" s="190">
        <v>4076</v>
      </c>
      <c r="Z4083" s="200">
        <v>0.55000000000000004</v>
      </c>
      <c r="AA4083" s="200">
        <v>0.13</v>
      </c>
      <c r="AB4083" s="200">
        <v>0.3</v>
      </c>
      <c r="AC4083" s="200">
        <v>0.85</v>
      </c>
      <c r="AL4083"/>
      <c r="AM4083"/>
      <c r="AN4083"/>
      <c r="AO4083"/>
      <c r="AP4083"/>
      <c r="AQ4083"/>
      <c r="AR4083"/>
      <c r="AS4083"/>
      <c r="AT4083"/>
      <c r="AU4083"/>
    </row>
    <row r="4084" spans="17:47" x14ac:dyDescent="0.2">
      <c r="Q4084" s="142">
        <f>TRUNC('TARIFA ENTREGA A DIRECCION USD'!D4085-'TARIFA ENTREGA A DIRECCION USD'!D4084,2)</f>
        <v>0.55000000000000004</v>
      </c>
      <c r="R4084" s="190">
        <v>4077</v>
      </c>
      <c r="S4084" s="200">
        <f>TRUNC((('TARIFA ENTREGA A DIRECCION USD'!C4084-'TARIFA ENTREGA A DIRECCION USD'!D4084)/'TARIFA ENTREGA A DIRECCION USD'!D4084)+1,3)</f>
        <v>0.72499999999999998</v>
      </c>
      <c r="T4084" s="200">
        <f>TRUNC(('TARIFA ENTREGA A DIRECCION USD'!E4084-'TARIFA ENTREGA A DIRECCION USD'!D4084)/'TARIFA ENTREGA A DIRECCION USD'!D4084,3)</f>
        <v>0.26300000000000001</v>
      </c>
      <c r="U4084" s="200">
        <f>TRUNC(('TARIFA ENTREGA A DIRECCION USD'!F4084-'TARIFA ENTREGA A DIRECCION USD'!D4084)/'TARIFA ENTREGA A DIRECCION USD'!D4084,3)</f>
        <v>0.439</v>
      </c>
      <c r="V4084" s="200">
        <f>TRUNC(('TARIFA ENTREGA A DIRECCION USD'!G4084-'TARIFA ENTREGA A DIRECCION USD'!D4084)/'TARIFA ENTREGA A DIRECCION USD'!D4084,3)</f>
        <v>0.97499999999999998</v>
      </c>
      <c r="X4084" s="142">
        <v>16.12</v>
      </c>
      <c r="Y4084" s="190">
        <v>4077</v>
      </c>
      <c r="Z4084" s="200">
        <v>0.55000000000000004</v>
      </c>
      <c r="AA4084" s="200">
        <v>0.13</v>
      </c>
      <c r="AB4084" s="200">
        <v>0.3</v>
      </c>
      <c r="AC4084" s="200">
        <v>0.85</v>
      </c>
      <c r="AL4084"/>
      <c r="AM4084"/>
      <c r="AN4084"/>
      <c r="AO4084"/>
      <c r="AP4084"/>
      <c r="AQ4084"/>
      <c r="AR4084"/>
      <c r="AS4084"/>
      <c r="AT4084"/>
      <c r="AU4084"/>
    </row>
    <row r="4085" spans="17:47" x14ac:dyDescent="0.2">
      <c r="Q4085" s="142">
        <f>TRUNC('TARIFA ENTREGA A DIRECCION USD'!D4086-'TARIFA ENTREGA A DIRECCION USD'!D4085,2)</f>
        <v>0.55000000000000004</v>
      </c>
      <c r="R4085" s="190">
        <v>4078</v>
      </c>
      <c r="S4085" s="200">
        <f>TRUNC((('TARIFA ENTREGA A DIRECCION USD'!C4085-'TARIFA ENTREGA A DIRECCION USD'!D4085)/'TARIFA ENTREGA A DIRECCION USD'!D4085)+1,3)</f>
        <v>0.72499999999999998</v>
      </c>
      <c r="T4085" s="200">
        <f>TRUNC(('TARIFA ENTREGA A DIRECCION USD'!E4085-'TARIFA ENTREGA A DIRECCION USD'!D4085)/'TARIFA ENTREGA A DIRECCION USD'!D4085,3)</f>
        <v>0.26300000000000001</v>
      </c>
      <c r="U4085" s="200">
        <f>TRUNC(('TARIFA ENTREGA A DIRECCION USD'!F4085-'TARIFA ENTREGA A DIRECCION USD'!D4085)/'TARIFA ENTREGA A DIRECCION USD'!D4085,3)</f>
        <v>0.439</v>
      </c>
      <c r="V4085" s="200">
        <f>TRUNC(('TARIFA ENTREGA A DIRECCION USD'!G4085-'TARIFA ENTREGA A DIRECCION USD'!D4085)/'TARIFA ENTREGA A DIRECCION USD'!D4085,3)</f>
        <v>0.97499999999999998</v>
      </c>
      <c r="X4085" s="142">
        <v>16.12</v>
      </c>
      <c r="Y4085" s="190">
        <v>4078</v>
      </c>
      <c r="Z4085" s="200">
        <v>0.55000000000000004</v>
      </c>
      <c r="AA4085" s="200">
        <v>0.13</v>
      </c>
      <c r="AB4085" s="200">
        <v>0.3</v>
      </c>
      <c r="AC4085" s="200">
        <v>0.85</v>
      </c>
      <c r="AL4085"/>
      <c r="AM4085"/>
      <c r="AN4085"/>
      <c r="AO4085"/>
      <c r="AP4085"/>
      <c r="AQ4085"/>
      <c r="AR4085"/>
      <c r="AS4085"/>
      <c r="AT4085"/>
      <c r="AU4085"/>
    </row>
    <row r="4086" spans="17:47" x14ac:dyDescent="0.2">
      <c r="Q4086" s="142">
        <f>TRUNC('TARIFA ENTREGA A DIRECCION USD'!D4087-'TARIFA ENTREGA A DIRECCION USD'!D4086,2)</f>
        <v>0.55000000000000004</v>
      </c>
      <c r="R4086" s="190">
        <v>4079</v>
      </c>
      <c r="S4086" s="200">
        <f>TRUNC((('TARIFA ENTREGA A DIRECCION USD'!C4086-'TARIFA ENTREGA A DIRECCION USD'!D4086)/'TARIFA ENTREGA A DIRECCION USD'!D4086)+1,3)</f>
        <v>0.72499999999999998</v>
      </c>
      <c r="T4086" s="200">
        <f>TRUNC(('TARIFA ENTREGA A DIRECCION USD'!E4086-'TARIFA ENTREGA A DIRECCION USD'!D4086)/'TARIFA ENTREGA A DIRECCION USD'!D4086,3)</f>
        <v>0.26300000000000001</v>
      </c>
      <c r="U4086" s="200">
        <f>TRUNC(('TARIFA ENTREGA A DIRECCION USD'!F4086-'TARIFA ENTREGA A DIRECCION USD'!D4086)/'TARIFA ENTREGA A DIRECCION USD'!D4086,3)</f>
        <v>0.439</v>
      </c>
      <c r="V4086" s="200">
        <f>TRUNC(('TARIFA ENTREGA A DIRECCION USD'!G4086-'TARIFA ENTREGA A DIRECCION USD'!D4086)/'TARIFA ENTREGA A DIRECCION USD'!D4086,3)</f>
        <v>0.97499999999999998</v>
      </c>
      <c r="X4086" s="142">
        <v>16.12</v>
      </c>
      <c r="Y4086" s="190">
        <v>4079</v>
      </c>
      <c r="Z4086" s="200">
        <v>0.55000000000000004</v>
      </c>
      <c r="AA4086" s="200">
        <v>0.13</v>
      </c>
      <c r="AB4086" s="200">
        <v>0.3</v>
      </c>
      <c r="AC4086" s="200">
        <v>0.85</v>
      </c>
      <c r="AL4086"/>
      <c r="AM4086"/>
      <c r="AN4086"/>
      <c r="AO4086"/>
      <c r="AP4086"/>
      <c r="AQ4086"/>
      <c r="AR4086"/>
      <c r="AS4086"/>
      <c r="AT4086"/>
      <c r="AU4086"/>
    </row>
    <row r="4087" spans="17:47" x14ac:dyDescent="0.2">
      <c r="Q4087" s="142">
        <f>TRUNC('TARIFA ENTREGA A DIRECCION USD'!D4088-'TARIFA ENTREGA A DIRECCION USD'!D4087,2)</f>
        <v>0.55000000000000004</v>
      </c>
      <c r="R4087" s="190">
        <v>4080</v>
      </c>
      <c r="S4087" s="200">
        <f>TRUNC((('TARIFA ENTREGA A DIRECCION USD'!C4087-'TARIFA ENTREGA A DIRECCION USD'!D4087)/'TARIFA ENTREGA A DIRECCION USD'!D4087)+1,3)</f>
        <v>0.72499999999999998</v>
      </c>
      <c r="T4087" s="200">
        <f>TRUNC(('TARIFA ENTREGA A DIRECCION USD'!E4087-'TARIFA ENTREGA A DIRECCION USD'!D4087)/'TARIFA ENTREGA A DIRECCION USD'!D4087,3)</f>
        <v>0.26300000000000001</v>
      </c>
      <c r="U4087" s="200">
        <f>TRUNC(('TARIFA ENTREGA A DIRECCION USD'!F4087-'TARIFA ENTREGA A DIRECCION USD'!D4087)/'TARIFA ENTREGA A DIRECCION USD'!D4087,3)</f>
        <v>0.439</v>
      </c>
      <c r="V4087" s="200">
        <f>TRUNC(('TARIFA ENTREGA A DIRECCION USD'!G4087-'TARIFA ENTREGA A DIRECCION USD'!D4087)/'TARIFA ENTREGA A DIRECCION USD'!D4087,3)</f>
        <v>0.97499999999999998</v>
      </c>
      <c r="X4087" s="142">
        <v>16.12</v>
      </c>
      <c r="Y4087" s="190">
        <v>4080</v>
      </c>
      <c r="Z4087" s="200">
        <v>0.55000000000000004</v>
      </c>
      <c r="AA4087" s="200">
        <v>0.13</v>
      </c>
      <c r="AB4087" s="200">
        <v>0.3</v>
      </c>
      <c r="AC4087" s="200">
        <v>0.85</v>
      </c>
      <c r="AL4087"/>
      <c r="AM4087"/>
      <c r="AN4087"/>
      <c r="AO4087"/>
      <c r="AP4087"/>
      <c r="AQ4087"/>
      <c r="AR4087"/>
      <c r="AS4087"/>
      <c r="AT4087"/>
      <c r="AU4087"/>
    </row>
    <row r="4088" spans="17:47" x14ac:dyDescent="0.2">
      <c r="Q4088" s="142">
        <f>TRUNC('TARIFA ENTREGA A DIRECCION USD'!D4089-'TARIFA ENTREGA A DIRECCION USD'!D4088,2)</f>
        <v>0.55000000000000004</v>
      </c>
      <c r="R4088" s="190">
        <v>4081</v>
      </c>
      <c r="S4088" s="200">
        <f>TRUNC((('TARIFA ENTREGA A DIRECCION USD'!C4088-'TARIFA ENTREGA A DIRECCION USD'!D4088)/'TARIFA ENTREGA A DIRECCION USD'!D4088)+1,3)</f>
        <v>0.72499999999999998</v>
      </c>
      <c r="T4088" s="200">
        <f>TRUNC(('TARIFA ENTREGA A DIRECCION USD'!E4088-'TARIFA ENTREGA A DIRECCION USD'!D4088)/'TARIFA ENTREGA A DIRECCION USD'!D4088,3)</f>
        <v>0.26300000000000001</v>
      </c>
      <c r="U4088" s="200">
        <f>TRUNC(('TARIFA ENTREGA A DIRECCION USD'!F4088-'TARIFA ENTREGA A DIRECCION USD'!D4088)/'TARIFA ENTREGA A DIRECCION USD'!D4088,3)</f>
        <v>0.439</v>
      </c>
      <c r="V4088" s="200">
        <f>TRUNC(('TARIFA ENTREGA A DIRECCION USD'!G4088-'TARIFA ENTREGA A DIRECCION USD'!D4088)/'TARIFA ENTREGA A DIRECCION USD'!D4088,3)</f>
        <v>0.97499999999999998</v>
      </c>
      <c r="X4088" s="142">
        <v>16.12</v>
      </c>
      <c r="Y4088" s="190">
        <v>4081</v>
      </c>
      <c r="Z4088" s="200">
        <v>0.55000000000000004</v>
      </c>
      <c r="AA4088" s="200">
        <v>0.13</v>
      </c>
      <c r="AB4088" s="200">
        <v>0.3</v>
      </c>
      <c r="AC4088" s="200">
        <v>0.85</v>
      </c>
      <c r="AL4088"/>
      <c r="AM4088"/>
      <c r="AN4088"/>
      <c r="AO4088"/>
      <c r="AP4088"/>
      <c r="AQ4088"/>
      <c r="AR4088"/>
      <c r="AS4088"/>
      <c r="AT4088"/>
      <c r="AU4088"/>
    </row>
    <row r="4089" spans="17:47" x14ac:dyDescent="0.2">
      <c r="Q4089" s="142">
        <f>TRUNC('TARIFA ENTREGA A DIRECCION USD'!D4090-'TARIFA ENTREGA A DIRECCION USD'!D4089,2)</f>
        <v>0.55000000000000004</v>
      </c>
      <c r="R4089" s="190">
        <v>4082</v>
      </c>
      <c r="S4089" s="200">
        <f>TRUNC((('TARIFA ENTREGA A DIRECCION USD'!C4089-'TARIFA ENTREGA A DIRECCION USD'!D4089)/'TARIFA ENTREGA A DIRECCION USD'!D4089)+1,3)</f>
        <v>0.72499999999999998</v>
      </c>
      <c r="T4089" s="200">
        <f>TRUNC(('TARIFA ENTREGA A DIRECCION USD'!E4089-'TARIFA ENTREGA A DIRECCION USD'!D4089)/'TARIFA ENTREGA A DIRECCION USD'!D4089,3)</f>
        <v>0.26300000000000001</v>
      </c>
      <c r="U4089" s="200">
        <f>TRUNC(('TARIFA ENTREGA A DIRECCION USD'!F4089-'TARIFA ENTREGA A DIRECCION USD'!D4089)/'TARIFA ENTREGA A DIRECCION USD'!D4089,3)</f>
        <v>0.439</v>
      </c>
      <c r="V4089" s="200">
        <f>TRUNC(('TARIFA ENTREGA A DIRECCION USD'!G4089-'TARIFA ENTREGA A DIRECCION USD'!D4089)/'TARIFA ENTREGA A DIRECCION USD'!D4089,3)</f>
        <v>0.97499999999999998</v>
      </c>
      <c r="X4089" s="142">
        <v>16.12</v>
      </c>
      <c r="Y4089" s="190">
        <v>4082</v>
      </c>
      <c r="Z4089" s="200">
        <v>0.55000000000000004</v>
      </c>
      <c r="AA4089" s="200">
        <v>0.13</v>
      </c>
      <c r="AB4089" s="200">
        <v>0.3</v>
      </c>
      <c r="AC4089" s="200">
        <v>0.85</v>
      </c>
      <c r="AL4089"/>
      <c r="AM4089"/>
      <c r="AN4089"/>
      <c r="AO4089"/>
      <c r="AP4089"/>
      <c r="AQ4089"/>
      <c r="AR4089"/>
      <c r="AS4089"/>
      <c r="AT4089"/>
      <c r="AU4089"/>
    </row>
    <row r="4090" spans="17:47" x14ac:dyDescent="0.2">
      <c r="Q4090" s="142">
        <f>TRUNC('TARIFA ENTREGA A DIRECCION USD'!D4091-'TARIFA ENTREGA A DIRECCION USD'!D4090,2)</f>
        <v>0.55000000000000004</v>
      </c>
      <c r="R4090" s="190">
        <v>4083</v>
      </c>
      <c r="S4090" s="200">
        <f>TRUNC((('TARIFA ENTREGA A DIRECCION USD'!C4090-'TARIFA ENTREGA A DIRECCION USD'!D4090)/'TARIFA ENTREGA A DIRECCION USD'!D4090)+1,3)</f>
        <v>0.72499999999999998</v>
      </c>
      <c r="T4090" s="200">
        <f>TRUNC(('TARIFA ENTREGA A DIRECCION USD'!E4090-'TARIFA ENTREGA A DIRECCION USD'!D4090)/'TARIFA ENTREGA A DIRECCION USD'!D4090,3)</f>
        <v>0.26300000000000001</v>
      </c>
      <c r="U4090" s="200">
        <f>TRUNC(('TARIFA ENTREGA A DIRECCION USD'!F4090-'TARIFA ENTREGA A DIRECCION USD'!D4090)/'TARIFA ENTREGA A DIRECCION USD'!D4090,3)</f>
        <v>0.439</v>
      </c>
      <c r="V4090" s="200">
        <f>TRUNC(('TARIFA ENTREGA A DIRECCION USD'!G4090-'TARIFA ENTREGA A DIRECCION USD'!D4090)/'TARIFA ENTREGA A DIRECCION USD'!D4090,3)</f>
        <v>0.97499999999999998</v>
      </c>
      <c r="X4090" s="142">
        <v>16.12</v>
      </c>
      <c r="Y4090" s="190">
        <v>4083</v>
      </c>
      <c r="Z4090" s="200">
        <v>0.55000000000000004</v>
      </c>
      <c r="AA4090" s="200">
        <v>0.13</v>
      </c>
      <c r="AB4090" s="200">
        <v>0.3</v>
      </c>
      <c r="AC4090" s="200">
        <v>0.85</v>
      </c>
      <c r="AL4090"/>
      <c r="AM4090"/>
      <c r="AN4090"/>
      <c r="AO4090"/>
      <c r="AP4090"/>
      <c r="AQ4090"/>
      <c r="AR4090"/>
      <c r="AS4090"/>
      <c r="AT4090"/>
      <c r="AU4090"/>
    </row>
    <row r="4091" spans="17:47" x14ac:dyDescent="0.2">
      <c r="Q4091" s="142">
        <f>TRUNC('TARIFA ENTREGA A DIRECCION USD'!D4092-'TARIFA ENTREGA A DIRECCION USD'!D4091,2)</f>
        <v>0.55000000000000004</v>
      </c>
      <c r="R4091" s="190">
        <v>4084</v>
      </c>
      <c r="S4091" s="200">
        <f>TRUNC((('TARIFA ENTREGA A DIRECCION USD'!C4091-'TARIFA ENTREGA A DIRECCION USD'!D4091)/'TARIFA ENTREGA A DIRECCION USD'!D4091)+1,3)</f>
        <v>0.72499999999999998</v>
      </c>
      <c r="T4091" s="200">
        <f>TRUNC(('TARIFA ENTREGA A DIRECCION USD'!E4091-'TARIFA ENTREGA A DIRECCION USD'!D4091)/'TARIFA ENTREGA A DIRECCION USD'!D4091,3)</f>
        <v>0.26300000000000001</v>
      </c>
      <c r="U4091" s="200">
        <f>TRUNC(('TARIFA ENTREGA A DIRECCION USD'!F4091-'TARIFA ENTREGA A DIRECCION USD'!D4091)/'TARIFA ENTREGA A DIRECCION USD'!D4091,3)</f>
        <v>0.439</v>
      </c>
      <c r="V4091" s="200">
        <f>TRUNC(('TARIFA ENTREGA A DIRECCION USD'!G4091-'TARIFA ENTREGA A DIRECCION USD'!D4091)/'TARIFA ENTREGA A DIRECCION USD'!D4091,3)</f>
        <v>0.97499999999999998</v>
      </c>
      <c r="X4091" s="142">
        <v>16.12</v>
      </c>
      <c r="Y4091" s="190">
        <v>4084</v>
      </c>
      <c r="Z4091" s="200">
        <v>0.55000000000000004</v>
      </c>
      <c r="AA4091" s="200">
        <v>0.13</v>
      </c>
      <c r="AB4091" s="200">
        <v>0.3</v>
      </c>
      <c r="AC4091" s="200">
        <v>0.85</v>
      </c>
      <c r="AL4091"/>
      <c r="AM4091"/>
      <c r="AN4091"/>
      <c r="AO4091"/>
      <c r="AP4091"/>
      <c r="AQ4091"/>
      <c r="AR4091"/>
      <c r="AS4091"/>
      <c r="AT4091"/>
      <c r="AU4091"/>
    </row>
    <row r="4092" spans="17:47" x14ac:dyDescent="0.2">
      <c r="Q4092" s="142">
        <f>TRUNC('TARIFA ENTREGA A DIRECCION USD'!D4093-'TARIFA ENTREGA A DIRECCION USD'!D4092,2)</f>
        <v>0.55000000000000004</v>
      </c>
      <c r="R4092" s="190">
        <v>4085</v>
      </c>
      <c r="S4092" s="200">
        <f>TRUNC((('TARIFA ENTREGA A DIRECCION USD'!C4092-'TARIFA ENTREGA A DIRECCION USD'!D4092)/'TARIFA ENTREGA A DIRECCION USD'!D4092)+1,3)</f>
        <v>0.72499999999999998</v>
      </c>
      <c r="T4092" s="200">
        <f>TRUNC(('TARIFA ENTREGA A DIRECCION USD'!E4092-'TARIFA ENTREGA A DIRECCION USD'!D4092)/'TARIFA ENTREGA A DIRECCION USD'!D4092,3)</f>
        <v>0.26300000000000001</v>
      </c>
      <c r="U4092" s="200">
        <f>TRUNC(('TARIFA ENTREGA A DIRECCION USD'!F4092-'TARIFA ENTREGA A DIRECCION USD'!D4092)/'TARIFA ENTREGA A DIRECCION USD'!D4092,3)</f>
        <v>0.439</v>
      </c>
      <c r="V4092" s="200">
        <f>TRUNC(('TARIFA ENTREGA A DIRECCION USD'!G4092-'TARIFA ENTREGA A DIRECCION USD'!D4092)/'TARIFA ENTREGA A DIRECCION USD'!D4092,3)</f>
        <v>0.97499999999999998</v>
      </c>
      <c r="X4092" s="142">
        <v>16.12</v>
      </c>
      <c r="Y4092" s="190">
        <v>4085</v>
      </c>
      <c r="Z4092" s="200">
        <v>0.55000000000000004</v>
      </c>
      <c r="AA4092" s="200">
        <v>0.13</v>
      </c>
      <c r="AB4092" s="200">
        <v>0.3</v>
      </c>
      <c r="AC4092" s="200">
        <v>0.85</v>
      </c>
      <c r="AL4092"/>
      <c r="AM4092"/>
      <c r="AN4092"/>
      <c r="AO4092"/>
      <c r="AP4092"/>
      <c r="AQ4092"/>
      <c r="AR4092"/>
      <c r="AS4092"/>
      <c r="AT4092"/>
      <c r="AU4092"/>
    </row>
    <row r="4093" spans="17:47" x14ac:dyDescent="0.2">
      <c r="Q4093" s="142">
        <f>TRUNC('TARIFA ENTREGA A DIRECCION USD'!D4094-'TARIFA ENTREGA A DIRECCION USD'!D4093,2)</f>
        <v>0.55000000000000004</v>
      </c>
      <c r="R4093" s="190">
        <v>4086</v>
      </c>
      <c r="S4093" s="200">
        <f>TRUNC((('TARIFA ENTREGA A DIRECCION USD'!C4093-'TARIFA ENTREGA A DIRECCION USD'!D4093)/'TARIFA ENTREGA A DIRECCION USD'!D4093)+1,3)</f>
        <v>0.72499999999999998</v>
      </c>
      <c r="T4093" s="200">
        <f>TRUNC(('TARIFA ENTREGA A DIRECCION USD'!E4093-'TARIFA ENTREGA A DIRECCION USD'!D4093)/'TARIFA ENTREGA A DIRECCION USD'!D4093,3)</f>
        <v>0.26300000000000001</v>
      </c>
      <c r="U4093" s="200">
        <f>TRUNC(('TARIFA ENTREGA A DIRECCION USD'!F4093-'TARIFA ENTREGA A DIRECCION USD'!D4093)/'TARIFA ENTREGA A DIRECCION USD'!D4093,3)</f>
        <v>0.439</v>
      </c>
      <c r="V4093" s="200">
        <f>TRUNC(('TARIFA ENTREGA A DIRECCION USD'!G4093-'TARIFA ENTREGA A DIRECCION USD'!D4093)/'TARIFA ENTREGA A DIRECCION USD'!D4093,3)</f>
        <v>0.97499999999999998</v>
      </c>
      <c r="X4093" s="142">
        <v>16.12</v>
      </c>
      <c r="Y4093" s="190">
        <v>4086</v>
      </c>
      <c r="Z4093" s="200">
        <v>0.55000000000000004</v>
      </c>
      <c r="AA4093" s="200">
        <v>0.13</v>
      </c>
      <c r="AB4093" s="200">
        <v>0.3</v>
      </c>
      <c r="AC4093" s="200">
        <v>0.85</v>
      </c>
      <c r="AL4093"/>
      <c r="AM4093"/>
      <c r="AN4093"/>
      <c r="AO4093"/>
      <c r="AP4093"/>
      <c r="AQ4093"/>
      <c r="AR4093"/>
      <c r="AS4093"/>
      <c r="AT4093"/>
      <c r="AU4093"/>
    </row>
    <row r="4094" spans="17:47" x14ac:dyDescent="0.2">
      <c r="Q4094" s="142">
        <f>TRUNC('TARIFA ENTREGA A DIRECCION USD'!D4095-'TARIFA ENTREGA A DIRECCION USD'!D4094,2)</f>
        <v>0.55000000000000004</v>
      </c>
      <c r="R4094" s="190">
        <v>4087</v>
      </c>
      <c r="S4094" s="200">
        <f>TRUNC((('TARIFA ENTREGA A DIRECCION USD'!C4094-'TARIFA ENTREGA A DIRECCION USD'!D4094)/'TARIFA ENTREGA A DIRECCION USD'!D4094)+1,3)</f>
        <v>0.72499999999999998</v>
      </c>
      <c r="T4094" s="200">
        <f>TRUNC(('TARIFA ENTREGA A DIRECCION USD'!E4094-'TARIFA ENTREGA A DIRECCION USD'!D4094)/'TARIFA ENTREGA A DIRECCION USD'!D4094,3)</f>
        <v>0.26300000000000001</v>
      </c>
      <c r="U4094" s="200">
        <f>TRUNC(('TARIFA ENTREGA A DIRECCION USD'!F4094-'TARIFA ENTREGA A DIRECCION USD'!D4094)/'TARIFA ENTREGA A DIRECCION USD'!D4094,3)</f>
        <v>0.439</v>
      </c>
      <c r="V4094" s="200">
        <f>TRUNC(('TARIFA ENTREGA A DIRECCION USD'!G4094-'TARIFA ENTREGA A DIRECCION USD'!D4094)/'TARIFA ENTREGA A DIRECCION USD'!D4094,3)</f>
        <v>0.97499999999999998</v>
      </c>
      <c r="X4094" s="142">
        <v>16.12</v>
      </c>
      <c r="Y4094" s="190">
        <v>4087</v>
      </c>
      <c r="Z4094" s="200">
        <v>0.55000000000000004</v>
      </c>
      <c r="AA4094" s="200">
        <v>0.13</v>
      </c>
      <c r="AB4094" s="200">
        <v>0.3</v>
      </c>
      <c r="AC4094" s="200">
        <v>0.85</v>
      </c>
      <c r="AL4094"/>
      <c r="AM4094"/>
      <c r="AN4094"/>
      <c r="AO4094"/>
      <c r="AP4094"/>
      <c r="AQ4094"/>
      <c r="AR4094"/>
      <c r="AS4094"/>
      <c r="AT4094"/>
      <c r="AU4094"/>
    </row>
    <row r="4095" spans="17:47" x14ac:dyDescent="0.2">
      <c r="Q4095" s="142">
        <f>TRUNC('TARIFA ENTREGA A DIRECCION USD'!D4096-'TARIFA ENTREGA A DIRECCION USD'!D4095,2)</f>
        <v>0.55000000000000004</v>
      </c>
      <c r="R4095" s="190">
        <v>4088</v>
      </c>
      <c r="S4095" s="200">
        <f>TRUNC((('TARIFA ENTREGA A DIRECCION USD'!C4095-'TARIFA ENTREGA A DIRECCION USD'!D4095)/'TARIFA ENTREGA A DIRECCION USD'!D4095)+1,3)</f>
        <v>0.72499999999999998</v>
      </c>
      <c r="T4095" s="200">
        <f>TRUNC(('TARIFA ENTREGA A DIRECCION USD'!E4095-'TARIFA ENTREGA A DIRECCION USD'!D4095)/'TARIFA ENTREGA A DIRECCION USD'!D4095,3)</f>
        <v>0.26300000000000001</v>
      </c>
      <c r="U4095" s="200">
        <f>TRUNC(('TARIFA ENTREGA A DIRECCION USD'!F4095-'TARIFA ENTREGA A DIRECCION USD'!D4095)/'TARIFA ENTREGA A DIRECCION USD'!D4095,3)</f>
        <v>0.439</v>
      </c>
      <c r="V4095" s="200">
        <f>TRUNC(('TARIFA ENTREGA A DIRECCION USD'!G4095-'TARIFA ENTREGA A DIRECCION USD'!D4095)/'TARIFA ENTREGA A DIRECCION USD'!D4095,3)</f>
        <v>0.97499999999999998</v>
      </c>
      <c r="X4095" s="142">
        <v>16.12</v>
      </c>
      <c r="Y4095" s="190">
        <v>4088</v>
      </c>
      <c r="Z4095" s="200">
        <v>0.55000000000000004</v>
      </c>
      <c r="AA4095" s="200">
        <v>0.13</v>
      </c>
      <c r="AB4095" s="200">
        <v>0.3</v>
      </c>
      <c r="AC4095" s="200">
        <v>0.85</v>
      </c>
      <c r="AL4095"/>
      <c r="AM4095"/>
      <c r="AN4095"/>
      <c r="AO4095"/>
      <c r="AP4095"/>
      <c r="AQ4095"/>
      <c r="AR4095"/>
      <c r="AS4095"/>
      <c r="AT4095"/>
      <c r="AU4095"/>
    </row>
    <row r="4096" spans="17:47" x14ac:dyDescent="0.2">
      <c r="Q4096" s="142">
        <f>TRUNC('TARIFA ENTREGA A DIRECCION USD'!D4097-'TARIFA ENTREGA A DIRECCION USD'!D4096,2)</f>
        <v>0.55000000000000004</v>
      </c>
      <c r="R4096" s="190">
        <v>4089</v>
      </c>
      <c r="S4096" s="200">
        <f>TRUNC((('TARIFA ENTREGA A DIRECCION USD'!C4096-'TARIFA ENTREGA A DIRECCION USD'!D4096)/'TARIFA ENTREGA A DIRECCION USD'!D4096)+1,3)</f>
        <v>0.72499999999999998</v>
      </c>
      <c r="T4096" s="200">
        <f>TRUNC(('TARIFA ENTREGA A DIRECCION USD'!E4096-'TARIFA ENTREGA A DIRECCION USD'!D4096)/'TARIFA ENTREGA A DIRECCION USD'!D4096,3)</f>
        <v>0.26300000000000001</v>
      </c>
      <c r="U4096" s="200">
        <f>TRUNC(('TARIFA ENTREGA A DIRECCION USD'!F4096-'TARIFA ENTREGA A DIRECCION USD'!D4096)/'TARIFA ENTREGA A DIRECCION USD'!D4096,3)</f>
        <v>0.439</v>
      </c>
      <c r="V4096" s="200">
        <f>TRUNC(('TARIFA ENTREGA A DIRECCION USD'!G4096-'TARIFA ENTREGA A DIRECCION USD'!D4096)/'TARIFA ENTREGA A DIRECCION USD'!D4096,3)</f>
        <v>0.97499999999999998</v>
      </c>
      <c r="X4096" s="142">
        <v>16.12</v>
      </c>
      <c r="Y4096" s="190">
        <v>4089</v>
      </c>
      <c r="Z4096" s="200">
        <v>0.55000000000000004</v>
      </c>
      <c r="AA4096" s="200">
        <v>0.13</v>
      </c>
      <c r="AB4096" s="200">
        <v>0.3</v>
      </c>
      <c r="AC4096" s="200">
        <v>0.85</v>
      </c>
      <c r="AL4096"/>
      <c r="AM4096"/>
      <c r="AN4096"/>
      <c r="AO4096"/>
      <c r="AP4096"/>
      <c r="AQ4096"/>
      <c r="AR4096"/>
      <c r="AS4096"/>
      <c r="AT4096"/>
      <c r="AU4096"/>
    </row>
    <row r="4097" spans="17:47" x14ac:dyDescent="0.2">
      <c r="Q4097" s="142">
        <f>TRUNC('TARIFA ENTREGA A DIRECCION USD'!D4098-'TARIFA ENTREGA A DIRECCION USD'!D4097,2)</f>
        <v>0.55000000000000004</v>
      </c>
      <c r="R4097" s="190">
        <v>4090</v>
      </c>
      <c r="S4097" s="200">
        <f>TRUNC((('TARIFA ENTREGA A DIRECCION USD'!C4097-'TARIFA ENTREGA A DIRECCION USD'!D4097)/'TARIFA ENTREGA A DIRECCION USD'!D4097)+1,3)</f>
        <v>0.72499999999999998</v>
      </c>
      <c r="T4097" s="200">
        <f>TRUNC(('TARIFA ENTREGA A DIRECCION USD'!E4097-'TARIFA ENTREGA A DIRECCION USD'!D4097)/'TARIFA ENTREGA A DIRECCION USD'!D4097,3)</f>
        <v>0.26300000000000001</v>
      </c>
      <c r="U4097" s="200">
        <f>TRUNC(('TARIFA ENTREGA A DIRECCION USD'!F4097-'TARIFA ENTREGA A DIRECCION USD'!D4097)/'TARIFA ENTREGA A DIRECCION USD'!D4097,3)</f>
        <v>0.439</v>
      </c>
      <c r="V4097" s="200">
        <f>TRUNC(('TARIFA ENTREGA A DIRECCION USD'!G4097-'TARIFA ENTREGA A DIRECCION USD'!D4097)/'TARIFA ENTREGA A DIRECCION USD'!D4097,3)</f>
        <v>0.97499999999999998</v>
      </c>
      <c r="X4097" s="142">
        <v>16.12</v>
      </c>
      <c r="Y4097" s="190">
        <v>4090</v>
      </c>
      <c r="Z4097" s="200">
        <v>0.55000000000000004</v>
      </c>
      <c r="AA4097" s="200">
        <v>0.13</v>
      </c>
      <c r="AB4097" s="200">
        <v>0.3</v>
      </c>
      <c r="AC4097" s="200">
        <v>0.85</v>
      </c>
      <c r="AL4097"/>
      <c r="AM4097"/>
      <c r="AN4097"/>
      <c r="AO4097"/>
      <c r="AP4097"/>
      <c r="AQ4097"/>
      <c r="AR4097"/>
      <c r="AS4097"/>
      <c r="AT4097"/>
      <c r="AU4097"/>
    </row>
    <row r="4098" spans="17:47" x14ac:dyDescent="0.2">
      <c r="Q4098" s="142">
        <f>TRUNC('TARIFA ENTREGA A DIRECCION USD'!D4099-'TARIFA ENTREGA A DIRECCION USD'!D4098,2)</f>
        <v>0.55000000000000004</v>
      </c>
      <c r="R4098" s="190">
        <v>4091</v>
      </c>
      <c r="S4098" s="200">
        <f>TRUNC((('TARIFA ENTREGA A DIRECCION USD'!C4098-'TARIFA ENTREGA A DIRECCION USD'!D4098)/'TARIFA ENTREGA A DIRECCION USD'!D4098)+1,3)</f>
        <v>0.72499999999999998</v>
      </c>
      <c r="T4098" s="200">
        <f>TRUNC(('TARIFA ENTREGA A DIRECCION USD'!E4098-'TARIFA ENTREGA A DIRECCION USD'!D4098)/'TARIFA ENTREGA A DIRECCION USD'!D4098,3)</f>
        <v>0.26300000000000001</v>
      </c>
      <c r="U4098" s="200">
        <f>TRUNC(('TARIFA ENTREGA A DIRECCION USD'!F4098-'TARIFA ENTREGA A DIRECCION USD'!D4098)/'TARIFA ENTREGA A DIRECCION USD'!D4098,3)</f>
        <v>0.439</v>
      </c>
      <c r="V4098" s="200">
        <f>TRUNC(('TARIFA ENTREGA A DIRECCION USD'!G4098-'TARIFA ENTREGA A DIRECCION USD'!D4098)/'TARIFA ENTREGA A DIRECCION USD'!D4098,3)</f>
        <v>0.97499999999999998</v>
      </c>
      <c r="X4098" s="142">
        <v>16.12</v>
      </c>
      <c r="Y4098" s="190">
        <v>4091</v>
      </c>
      <c r="Z4098" s="200">
        <v>0.55000000000000004</v>
      </c>
      <c r="AA4098" s="200">
        <v>0.13</v>
      </c>
      <c r="AB4098" s="200">
        <v>0.3</v>
      </c>
      <c r="AC4098" s="200">
        <v>0.85</v>
      </c>
      <c r="AL4098"/>
      <c r="AM4098"/>
      <c r="AN4098"/>
      <c r="AO4098"/>
      <c r="AP4098"/>
      <c r="AQ4098"/>
      <c r="AR4098"/>
      <c r="AS4098"/>
      <c r="AT4098"/>
      <c r="AU4098"/>
    </row>
    <row r="4099" spans="17:47" x14ac:dyDescent="0.2">
      <c r="Q4099" s="142">
        <f>TRUNC('TARIFA ENTREGA A DIRECCION USD'!D4100-'TARIFA ENTREGA A DIRECCION USD'!D4099,2)</f>
        <v>0.55000000000000004</v>
      </c>
      <c r="R4099" s="190">
        <v>4092</v>
      </c>
      <c r="S4099" s="200">
        <f>TRUNC((('TARIFA ENTREGA A DIRECCION USD'!C4099-'TARIFA ENTREGA A DIRECCION USD'!D4099)/'TARIFA ENTREGA A DIRECCION USD'!D4099)+1,3)</f>
        <v>0.72499999999999998</v>
      </c>
      <c r="T4099" s="200">
        <f>TRUNC(('TARIFA ENTREGA A DIRECCION USD'!E4099-'TARIFA ENTREGA A DIRECCION USD'!D4099)/'TARIFA ENTREGA A DIRECCION USD'!D4099,3)</f>
        <v>0.26300000000000001</v>
      </c>
      <c r="U4099" s="200">
        <f>TRUNC(('TARIFA ENTREGA A DIRECCION USD'!F4099-'TARIFA ENTREGA A DIRECCION USD'!D4099)/'TARIFA ENTREGA A DIRECCION USD'!D4099,3)</f>
        <v>0.439</v>
      </c>
      <c r="V4099" s="200">
        <f>TRUNC(('TARIFA ENTREGA A DIRECCION USD'!G4099-'TARIFA ENTREGA A DIRECCION USD'!D4099)/'TARIFA ENTREGA A DIRECCION USD'!D4099,3)</f>
        <v>0.97499999999999998</v>
      </c>
      <c r="X4099" s="142">
        <v>16.12</v>
      </c>
      <c r="Y4099" s="190">
        <v>4092</v>
      </c>
      <c r="Z4099" s="200">
        <v>0.55000000000000004</v>
      </c>
      <c r="AA4099" s="200">
        <v>0.13</v>
      </c>
      <c r="AB4099" s="200">
        <v>0.3</v>
      </c>
      <c r="AC4099" s="200">
        <v>0.85</v>
      </c>
      <c r="AL4099"/>
      <c r="AM4099"/>
      <c r="AN4099"/>
      <c r="AO4099"/>
      <c r="AP4099"/>
      <c r="AQ4099"/>
      <c r="AR4099"/>
      <c r="AS4099"/>
      <c r="AT4099"/>
      <c r="AU4099"/>
    </row>
    <row r="4100" spans="17:47" x14ac:dyDescent="0.2">
      <c r="Q4100" s="142">
        <f>TRUNC('TARIFA ENTREGA A DIRECCION USD'!D4101-'TARIFA ENTREGA A DIRECCION USD'!D4100,2)</f>
        <v>0.55000000000000004</v>
      </c>
      <c r="R4100" s="190">
        <v>4093</v>
      </c>
      <c r="S4100" s="200">
        <f>TRUNC((('TARIFA ENTREGA A DIRECCION USD'!C4100-'TARIFA ENTREGA A DIRECCION USD'!D4100)/'TARIFA ENTREGA A DIRECCION USD'!D4100)+1,3)</f>
        <v>0.72499999999999998</v>
      </c>
      <c r="T4100" s="200">
        <f>TRUNC(('TARIFA ENTREGA A DIRECCION USD'!E4100-'TARIFA ENTREGA A DIRECCION USD'!D4100)/'TARIFA ENTREGA A DIRECCION USD'!D4100,3)</f>
        <v>0.26300000000000001</v>
      </c>
      <c r="U4100" s="200">
        <f>TRUNC(('TARIFA ENTREGA A DIRECCION USD'!F4100-'TARIFA ENTREGA A DIRECCION USD'!D4100)/'TARIFA ENTREGA A DIRECCION USD'!D4100,3)</f>
        <v>0.439</v>
      </c>
      <c r="V4100" s="200">
        <f>TRUNC(('TARIFA ENTREGA A DIRECCION USD'!G4100-'TARIFA ENTREGA A DIRECCION USD'!D4100)/'TARIFA ENTREGA A DIRECCION USD'!D4100,3)</f>
        <v>0.97499999999999998</v>
      </c>
      <c r="X4100" s="142">
        <v>16.12</v>
      </c>
      <c r="Y4100" s="190">
        <v>4093</v>
      </c>
      <c r="Z4100" s="200">
        <v>0.55000000000000004</v>
      </c>
      <c r="AA4100" s="200">
        <v>0.13</v>
      </c>
      <c r="AB4100" s="200">
        <v>0.3</v>
      </c>
      <c r="AC4100" s="200">
        <v>0.85</v>
      </c>
      <c r="AL4100"/>
      <c r="AM4100"/>
      <c r="AN4100"/>
      <c r="AO4100"/>
      <c r="AP4100"/>
      <c r="AQ4100"/>
      <c r="AR4100"/>
      <c r="AS4100"/>
      <c r="AT4100"/>
      <c r="AU4100"/>
    </row>
    <row r="4101" spans="17:47" x14ac:dyDescent="0.2">
      <c r="Q4101" s="142">
        <f>TRUNC('TARIFA ENTREGA A DIRECCION USD'!D4102-'TARIFA ENTREGA A DIRECCION USD'!D4101,2)</f>
        <v>0.55000000000000004</v>
      </c>
      <c r="R4101" s="190">
        <v>4094</v>
      </c>
      <c r="S4101" s="200">
        <f>TRUNC((('TARIFA ENTREGA A DIRECCION USD'!C4101-'TARIFA ENTREGA A DIRECCION USD'!D4101)/'TARIFA ENTREGA A DIRECCION USD'!D4101)+1,3)</f>
        <v>0.72499999999999998</v>
      </c>
      <c r="T4101" s="200">
        <f>TRUNC(('TARIFA ENTREGA A DIRECCION USD'!E4101-'TARIFA ENTREGA A DIRECCION USD'!D4101)/'TARIFA ENTREGA A DIRECCION USD'!D4101,3)</f>
        <v>0.26300000000000001</v>
      </c>
      <c r="U4101" s="200">
        <f>TRUNC(('TARIFA ENTREGA A DIRECCION USD'!F4101-'TARIFA ENTREGA A DIRECCION USD'!D4101)/'TARIFA ENTREGA A DIRECCION USD'!D4101,3)</f>
        <v>0.439</v>
      </c>
      <c r="V4101" s="200">
        <f>TRUNC(('TARIFA ENTREGA A DIRECCION USD'!G4101-'TARIFA ENTREGA A DIRECCION USD'!D4101)/'TARIFA ENTREGA A DIRECCION USD'!D4101,3)</f>
        <v>0.97499999999999998</v>
      </c>
      <c r="X4101" s="142">
        <v>16.12</v>
      </c>
      <c r="Y4101" s="190">
        <v>4094</v>
      </c>
      <c r="Z4101" s="200">
        <v>0.55000000000000004</v>
      </c>
      <c r="AA4101" s="200">
        <v>0.13</v>
      </c>
      <c r="AB4101" s="200">
        <v>0.3</v>
      </c>
      <c r="AC4101" s="200">
        <v>0.85</v>
      </c>
      <c r="AL4101"/>
      <c r="AM4101"/>
      <c r="AN4101"/>
      <c r="AO4101"/>
      <c r="AP4101"/>
      <c r="AQ4101"/>
      <c r="AR4101"/>
      <c r="AS4101"/>
      <c r="AT4101"/>
      <c r="AU4101"/>
    </row>
    <row r="4102" spans="17:47" x14ac:dyDescent="0.2">
      <c r="Q4102" s="142">
        <f>TRUNC('TARIFA ENTREGA A DIRECCION USD'!D4103-'TARIFA ENTREGA A DIRECCION USD'!D4102,2)</f>
        <v>0.55000000000000004</v>
      </c>
      <c r="R4102" s="190">
        <v>4095</v>
      </c>
      <c r="S4102" s="200">
        <f>TRUNC((('TARIFA ENTREGA A DIRECCION USD'!C4102-'TARIFA ENTREGA A DIRECCION USD'!D4102)/'TARIFA ENTREGA A DIRECCION USD'!D4102)+1,3)</f>
        <v>0.72499999999999998</v>
      </c>
      <c r="T4102" s="200">
        <f>TRUNC(('TARIFA ENTREGA A DIRECCION USD'!E4102-'TARIFA ENTREGA A DIRECCION USD'!D4102)/'TARIFA ENTREGA A DIRECCION USD'!D4102,3)</f>
        <v>0.26300000000000001</v>
      </c>
      <c r="U4102" s="200">
        <f>TRUNC(('TARIFA ENTREGA A DIRECCION USD'!F4102-'TARIFA ENTREGA A DIRECCION USD'!D4102)/'TARIFA ENTREGA A DIRECCION USD'!D4102,3)</f>
        <v>0.439</v>
      </c>
      <c r="V4102" s="200">
        <f>TRUNC(('TARIFA ENTREGA A DIRECCION USD'!G4102-'TARIFA ENTREGA A DIRECCION USD'!D4102)/'TARIFA ENTREGA A DIRECCION USD'!D4102,3)</f>
        <v>0.97499999999999998</v>
      </c>
      <c r="X4102" s="142">
        <v>16.12</v>
      </c>
      <c r="Y4102" s="190">
        <v>4095</v>
      </c>
      <c r="Z4102" s="200">
        <v>0.55000000000000004</v>
      </c>
      <c r="AA4102" s="200">
        <v>0.13</v>
      </c>
      <c r="AB4102" s="200">
        <v>0.3</v>
      </c>
      <c r="AC4102" s="200">
        <v>0.85</v>
      </c>
      <c r="AL4102"/>
      <c r="AM4102"/>
      <c r="AN4102"/>
      <c r="AO4102"/>
      <c r="AP4102"/>
      <c r="AQ4102"/>
      <c r="AR4102"/>
      <c r="AS4102"/>
      <c r="AT4102"/>
      <c r="AU4102"/>
    </row>
    <row r="4103" spans="17:47" x14ac:dyDescent="0.2">
      <c r="Q4103" s="142">
        <f>TRUNC('TARIFA ENTREGA A DIRECCION USD'!D4104-'TARIFA ENTREGA A DIRECCION USD'!D4103,2)</f>
        <v>0.55000000000000004</v>
      </c>
      <c r="R4103" s="190">
        <v>4096</v>
      </c>
      <c r="S4103" s="200">
        <f>TRUNC((('TARIFA ENTREGA A DIRECCION USD'!C4103-'TARIFA ENTREGA A DIRECCION USD'!D4103)/'TARIFA ENTREGA A DIRECCION USD'!D4103)+1,3)</f>
        <v>0.72499999999999998</v>
      </c>
      <c r="T4103" s="200">
        <f>TRUNC(('TARIFA ENTREGA A DIRECCION USD'!E4103-'TARIFA ENTREGA A DIRECCION USD'!D4103)/'TARIFA ENTREGA A DIRECCION USD'!D4103,3)</f>
        <v>0.26300000000000001</v>
      </c>
      <c r="U4103" s="200">
        <f>TRUNC(('TARIFA ENTREGA A DIRECCION USD'!F4103-'TARIFA ENTREGA A DIRECCION USD'!D4103)/'TARIFA ENTREGA A DIRECCION USD'!D4103,3)</f>
        <v>0.439</v>
      </c>
      <c r="V4103" s="200">
        <f>TRUNC(('TARIFA ENTREGA A DIRECCION USD'!G4103-'TARIFA ENTREGA A DIRECCION USD'!D4103)/'TARIFA ENTREGA A DIRECCION USD'!D4103,3)</f>
        <v>0.97499999999999998</v>
      </c>
      <c r="X4103" s="142">
        <v>16.12</v>
      </c>
      <c r="Y4103" s="190">
        <v>4096</v>
      </c>
      <c r="Z4103" s="200">
        <v>0.55000000000000004</v>
      </c>
      <c r="AA4103" s="200">
        <v>0.13</v>
      </c>
      <c r="AB4103" s="200">
        <v>0.3</v>
      </c>
      <c r="AC4103" s="200">
        <v>0.85</v>
      </c>
      <c r="AL4103"/>
      <c r="AM4103"/>
      <c r="AN4103"/>
      <c r="AO4103"/>
      <c r="AP4103"/>
      <c r="AQ4103"/>
      <c r="AR4103"/>
      <c r="AS4103"/>
      <c r="AT4103"/>
      <c r="AU4103"/>
    </row>
    <row r="4104" spans="17:47" x14ac:dyDescent="0.2">
      <c r="Q4104" s="142">
        <f>TRUNC('TARIFA ENTREGA A DIRECCION USD'!D4105-'TARIFA ENTREGA A DIRECCION USD'!D4104,2)</f>
        <v>0.55000000000000004</v>
      </c>
      <c r="R4104" s="190">
        <v>4097</v>
      </c>
      <c r="S4104" s="200">
        <f>TRUNC((('TARIFA ENTREGA A DIRECCION USD'!C4104-'TARIFA ENTREGA A DIRECCION USD'!D4104)/'TARIFA ENTREGA A DIRECCION USD'!D4104)+1,3)</f>
        <v>0.72499999999999998</v>
      </c>
      <c r="T4104" s="200">
        <f>TRUNC(('TARIFA ENTREGA A DIRECCION USD'!E4104-'TARIFA ENTREGA A DIRECCION USD'!D4104)/'TARIFA ENTREGA A DIRECCION USD'!D4104,3)</f>
        <v>0.26300000000000001</v>
      </c>
      <c r="U4104" s="200">
        <f>TRUNC(('TARIFA ENTREGA A DIRECCION USD'!F4104-'TARIFA ENTREGA A DIRECCION USD'!D4104)/'TARIFA ENTREGA A DIRECCION USD'!D4104,3)</f>
        <v>0.439</v>
      </c>
      <c r="V4104" s="200">
        <f>TRUNC(('TARIFA ENTREGA A DIRECCION USD'!G4104-'TARIFA ENTREGA A DIRECCION USD'!D4104)/'TARIFA ENTREGA A DIRECCION USD'!D4104,3)</f>
        <v>0.97499999999999998</v>
      </c>
      <c r="X4104" s="142">
        <v>16.12</v>
      </c>
      <c r="Y4104" s="190">
        <v>4097</v>
      </c>
      <c r="Z4104" s="200">
        <v>0.55000000000000004</v>
      </c>
      <c r="AA4104" s="200">
        <v>0.13</v>
      </c>
      <c r="AB4104" s="200">
        <v>0.3</v>
      </c>
      <c r="AC4104" s="200">
        <v>0.85</v>
      </c>
      <c r="AL4104"/>
      <c r="AM4104"/>
      <c r="AN4104"/>
      <c r="AO4104"/>
      <c r="AP4104"/>
      <c r="AQ4104"/>
      <c r="AR4104"/>
      <c r="AS4104"/>
      <c r="AT4104"/>
      <c r="AU4104"/>
    </row>
    <row r="4105" spans="17:47" x14ac:dyDescent="0.2">
      <c r="Q4105" s="142">
        <f>TRUNC('TARIFA ENTREGA A DIRECCION USD'!D4106-'TARIFA ENTREGA A DIRECCION USD'!D4105,2)</f>
        <v>0.55000000000000004</v>
      </c>
      <c r="R4105" s="190">
        <v>4098</v>
      </c>
      <c r="S4105" s="200">
        <f>TRUNC((('TARIFA ENTREGA A DIRECCION USD'!C4105-'TARIFA ENTREGA A DIRECCION USD'!D4105)/'TARIFA ENTREGA A DIRECCION USD'!D4105)+1,3)</f>
        <v>0.72499999999999998</v>
      </c>
      <c r="T4105" s="200">
        <f>TRUNC(('TARIFA ENTREGA A DIRECCION USD'!E4105-'TARIFA ENTREGA A DIRECCION USD'!D4105)/'TARIFA ENTREGA A DIRECCION USD'!D4105,3)</f>
        <v>0.26300000000000001</v>
      </c>
      <c r="U4105" s="200">
        <f>TRUNC(('TARIFA ENTREGA A DIRECCION USD'!F4105-'TARIFA ENTREGA A DIRECCION USD'!D4105)/'TARIFA ENTREGA A DIRECCION USD'!D4105,3)</f>
        <v>0.439</v>
      </c>
      <c r="V4105" s="200">
        <f>TRUNC(('TARIFA ENTREGA A DIRECCION USD'!G4105-'TARIFA ENTREGA A DIRECCION USD'!D4105)/'TARIFA ENTREGA A DIRECCION USD'!D4105,3)</f>
        <v>0.97499999999999998</v>
      </c>
      <c r="X4105" s="142">
        <v>16.12</v>
      </c>
      <c r="Y4105" s="190">
        <v>4098</v>
      </c>
      <c r="Z4105" s="200">
        <v>0.55000000000000004</v>
      </c>
      <c r="AA4105" s="200">
        <v>0.13</v>
      </c>
      <c r="AB4105" s="200">
        <v>0.3</v>
      </c>
      <c r="AC4105" s="200">
        <v>0.85</v>
      </c>
      <c r="AL4105"/>
      <c r="AM4105"/>
      <c r="AN4105"/>
      <c r="AO4105"/>
      <c r="AP4105"/>
      <c r="AQ4105"/>
      <c r="AR4105"/>
      <c r="AS4105"/>
      <c r="AT4105"/>
      <c r="AU4105"/>
    </row>
    <row r="4106" spans="17:47" x14ac:dyDescent="0.2">
      <c r="Q4106" s="142">
        <f>TRUNC('TARIFA ENTREGA A DIRECCION USD'!D4107-'TARIFA ENTREGA A DIRECCION USD'!D4106,2)</f>
        <v>0.55000000000000004</v>
      </c>
      <c r="R4106" s="190">
        <v>4099</v>
      </c>
      <c r="S4106" s="200">
        <f>TRUNC((('TARIFA ENTREGA A DIRECCION USD'!C4106-'TARIFA ENTREGA A DIRECCION USD'!D4106)/'TARIFA ENTREGA A DIRECCION USD'!D4106)+1,3)</f>
        <v>0.72499999999999998</v>
      </c>
      <c r="T4106" s="200">
        <f>TRUNC(('TARIFA ENTREGA A DIRECCION USD'!E4106-'TARIFA ENTREGA A DIRECCION USD'!D4106)/'TARIFA ENTREGA A DIRECCION USD'!D4106,3)</f>
        <v>0.26300000000000001</v>
      </c>
      <c r="U4106" s="200">
        <f>TRUNC(('TARIFA ENTREGA A DIRECCION USD'!F4106-'TARIFA ENTREGA A DIRECCION USD'!D4106)/'TARIFA ENTREGA A DIRECCION USD'!D4106,3)</f>
        <v>0.439</v>
      </c>
      <c r="V4106" s="200">
        <f>TRUNC(('TARIFA ENTREGA A DIRECCION USD'!G4106-'TARIFA ENTREGA A DIRECCION USD'!D4106)/'TARIFA ENTREGA A DIRECCION USD'!D4106,3)</f>
        <v>0.97499999999999998</v>
      </c>
      <c r="X4106" s="142">
        <v>16.12</v>
      </c>
      <c r="Y4106" s="190">
        <v>4099</v>
      </c>
      <c r="Z4106" s="200">
        <v>0.55000000000000004</v>
      </c>
      <c r="AA4106" s="200">
        <v>0.13</v>
      </c>
      <c r="AB4106" s="200">
        <v>0.3</v>
      </c>
      <c r="AC4106" s="200">
        <v>0.85</v>
      </c>
      <c r="AL4106"/>
      <c r="AM4106"/>
      <c r="AN4106"/>
      <c r="AO4106"/>
      <c r="AP4106"/>
      <c r="AQ4106"/>
      <c r="AR4106"/>
      <c r="AS4106"/>
      <c r="AT4106"/>
      <c r="AU4106"/>
    </row>
    <row r="4107" spans="17:47" x14ac:dyDescent="0.2">
      <c r="Q4107" s="142">
        <f>TRUNC('TARIFA ENTREGA A DIRECCION USD'!D4108-'TARIFA ENTREGA A DIRECCION USD'!D4107,2)</f>
        <v>0.55000000000000004</v>
      </c>
      <c r="R4107" s="190">
        <v>4100</v>
      </c>
      <c r="S4107" s="200">
        <f>TRUNC((('TARIFA ENTREGA A DIRECCION USD'!C4107-'TARIFA ENTREGA A DIRECCION USD'!D4107)/'TARIFA ENTREGA A DIRECCION USD'!D4107)+1,3)</f>
        <v>0.72499999999999998</v>
      </c>
      <c r="T4107" s="200">
        <f>TRUNC(('TARIFA ENTREGA A DIRECCION USD'!E4107-'TARIFA ENTREGA A DIRECCION USD'!D4107)/'TARIFA ENTREGA A DIRECCION USD'!D4107,3)</f>
        <v>0.26300000000000001</v>
      </c>
      <c r="U4107" s="200">
        <f>TRUNC(('TARIFA ENTREGA A DIRECCION USD'!F4107-'TARIFA ENTREGA A DIRECCION USD'!D4107)/'TARIFA ENTREGA A DIRECCION USD'!D4107,3)</f>
        <v>0.439</v>
      </c>
      <c r="V4107" s="200">
        <f>TRUNC(('TARIFA ENTREGA A DIRECCION USD'!G4107-'TARIFA ENTREGA A DIRECCION USD'!D4107)/'TARIFA ENTREGA A DIRECCION USD'!D4107,3)</f>
        <v>0.97499999999999998</v>
      </c>
      <c r="X4107" s="142">
        <v>16.12</v>
      </c>
      <c r="Y4107" s="190">
        <v>4100</v>
      </c>
      <c r="Z4107" s="200">
        <v>0.55000000000000004</v>
      </c>
      <c r="AA4107" s="200">
        <v>0.13</v>
      </c>
      <c r="AB4107" s="200">
        <v>0.3</v>
      </c>
      <c r="AC4107" s="200">
        <v>0.85</v>
      </c>
      <c r="AL4107"/>
      <c r="AM4107"/>
      <c r="AN4107"/>
      <c r="AO4107"/>
      <c r="AP4107"/>
      <c r="AQ4107"/>
      <c r="AR4107"/>
      <c r="AS4107"/>
      <c r="AT4107"/>
      <c r="AU4107"/>
    </row>
    <row r="4108" spans="17:47" x14ac:dyDescent="0.2">
      <c r="Q4108" s="142">
        <f>TRUNC('TARIFA ENTREGA A DIRECCION USD'!D4109-'TARIFA ENTREGA A DIRECCION USD'!D4108,2)</f>
        <v>0.55000000000000004</v>
      </c>
      <c r="R4108" s="190">
        <v>4101</v>
      </c>
      <c r="S4108" s="200">
        <f>TRUNC((('TARIFA ENTREGA A DIRECCION USD'!C4108-'TARIFA ENTREGA A DIRECCION USD'!D4108)/'TARIFA ENTREGA A DIRECCION USD'!D4108)+1,3)</f>
        <v>0.72499999999999998</v>
      </c>
      <c r="T4108" s="200">
        <f>TRUNC(('TARIFA ENTREGA A DIRECCION USD'!E4108-'TARIFA ENTREGA A DIRECCION USD'!D4108)/'TARIFA ENTREGA A DIRECCION USD'!D4108,3)</f>
        <v>0.26300000000000001</v>
      </c>
      <c r="U4108" s="200">
        <f>TRUNC(('TARIFA ENTREGA A DIRECCION USD'!F4108-'TARIFA ENTREGA A DIRECCION USD'!D4108)/'TARIFA ENTREGA A DIRECCION USD'!D4108,3)</f>
        <v>0.439</v>
      </c>
      <c r="V4108" s="200">
        <f>TRUNC(('TARIFA ENTREGA A DIRECCION USD'!G4108-'TARIFA ENTREGA A DIRECCION USD'!D4108)/'TARIFA ENTREGA A DIRECCION USD'!D4108,3)</f>
        <v>0.97499999999999998</v>
      </c>
      <c r="X4108" s="142">
        <v>16.12</v>
      </c>
      <c r="Y4108" s="190">
        <v>4101</v>
      </c>
      <c r="Z4108" s="200">
        <v>0.55000000000000004</v>
      </c>
      <c r="AA4108" s="200">
        <v>0.13</v>
      </c>
      <c r="AB4108" s="200">
        <v>0.3</v>
      </c>
      <c r="AC4108" s="200">
        <v>0.85</v>
      </c>
      <c r="AL4108"/>
      <c r="AM4108"/>
      <c r="AN4108"/>
      <c r="AO4108"/>
      <c r="AP4108"/>
      <c r="AQ4108"/>
      <c r="AR4108"/>
      <c r="AS4108"/>
      <c r="AT4108"/>
      <c r="AU4108"/>
    </row>
    <row r="4109" spans="17:47" x14ac:dyDescent="0.2">
      <c r="Q4109" s="142">
        <f>TRUNC('TARIFA ENTREGA A DIRECCION USD'!D4110-'TARIFA ENTREGA A DIRECCION USD'!D4109,2)</f>
        <v>0.55000000000000004</v>
      </c>
      <c r="R4109" s="190">
        <v>4102</v>
      </c>
      <c r="S4109" s="200">
        <f>TRUNC((('TARIFA ENTREGA A DIRECCION USD'!C4109-'TARIFA ENTREGA A DIRECCION USD'!D4109)/'TARIFA ENTREGA A DIRECCION USD'!D4109)+1,3)</f>
        <v>0.72499999999999998</v>
      </c>
      <c r="T4109" s="200">
        <f>TRUNC(('TARIFA ENTREGA A DIRECCION USD'!E4109-'TARIFA ENTREGA A DIRECCION USD'!D4109)/'TARIFA ENTREGA A DIRECCION USD'!D4109,3)</f>
        <v>0.26300000000000001</v>
      </c>
      <c r="U4109" s="200">
        <f>TRUNC(('TARIFA ENTREGA A DIRECCION USD'!F4109-'TARIFA ENTREGA A DIRECCION USD'!D4109)/'TARIFA ENTREGA A DIRECCION USD'!D4109,3)</f>
        <v>0.439</v>
      </c>
      <c r="V4109" s="200">
        <f>TRUNC(('TARIFA ENTREGA A DIRECCION USD'!G4109-'TARIFA ENTREGA A DIRECCION USD'!D4109)/'TARIFA ENTREGA A DIRECCION USD'!D4109,3)</f>
        <v>0.97499999999999998</v>
      </c>
      <c r="X4109" s="142">
        <v>16.12</v>
      </c>
      <c r="Y4109" s="190">
        <v>4102</v>
      </c>
      <c r="Z4109" s="200">
        <v>0.55000000000000004</v>
      </c>
      <c r="AA4109" s="200">
        <v>0.13</v>
      </c>
      <c r="AB4109" s="200">
        <v>0.3</v>
      </c>
      <c r="AC4109" s="200">
        <v>0.85</v>
      </c>
      <c r="AL4109"/>
      <c r="AM4109"/>
      <c r="AN4109"/>
      <c r="AO4109"/>
      <c r="AP4109"/>
      <c r="AQ4109"/>
      <c r="AR4109"/>
      <c r="AS4109"/>
      <c r="AT4109"/>
      <c r="AU4109"/>
    </row>
    <row r="4110" spans="17:47" x14ac:dyDescent="0.2">
      <c r="Q4110" s="142">
        <f>TRUNC('TARIFA ENTREGA A DIRECCION USD'!D4111-'TARIFA ENTREGA A DIRECCION USD'!D4110,2)</f>
        <v>0.55000000000000004</v>
      </c>
      <c r="R4110" s="190">
        <v>4103</v>
      </c>
      <c r="S4110" s="200">
        <f>TRUNC((('TARIFA ENTREGA A DIRECCION USD'!C4110-'TARIFA ENTREGA A DIRECCION USD'!D4110)/'TARIFA ENTREGA A DIRECCION USD'!D4110)+1,3)</f>
        <v>0.72499999999999998</v>
      </c>
      <c r="T4110" s="200">
        <f>TRUNC(('TARIFA ENTREGA A DIRECCION USD'!E4110-'TARIFA ENTREGA A DIRECCION USD'!D4110)/'TARIFA ENTREGA A DIRECCION USD'!D4110,3)</f>
        <v>0.26300000000000001</v>
      </c>
      <c r="U4110" s="200">
        <f>TRUNC(('TARIFA ENTREGA A DIRECCION USD'!F4110-'TARIFA ENTREGA A DIRECCION USD'!D4110)/'TARIFA ENTREGA A DIRECCION USD'!D4110,3)</f>
        <v>0.439</v>
      </c>
      <c r="V4110" s="200">
        <f>TRUNC(('TARIFA ENTREGA A DIRECCION USD'!G4110-'TARIFA ENTREGA A DIRECCION USD'!D4110)/'TARIFA ENTREGA A DIRECCION USD'!D4110,3)</f>
        <v>0.97499999999999998</v>
      </c>
      <c r="X4110" s="142">
        <v>16.12</v>
      </c>
      <c r="Y4110" s="190">
        <v>4103</v>
      </c>
      <c r="Z4110" s="200">
        <v>0.55000000000000004</v>
      </c>
      <c r="AA4110" s="200">
        <v>0.13</v>
      </c>
      <c r="AB4110" s="200">
        <v>0.3</v>
      </c>
      <c r="AC4110" s="200">
        <v>0.85</v>
      </c>
      <c r="AL4110"/>
      <c r="AM4110"/>
      <c r="AN4110"/>
      <c r="AO4110"/>
      <c r="AP4110"/>
      <c r="AQ4110"/>
      <c r="AR4110"/>
      <c r="AS4110"/>
      <c r="AT4110"/>
      <c r="AU4110"/>
    </row>
    <row r="4111" spans="17:47" x14ac:dyDescent="0.2">
      <c r="Q4111" s="142">
        <f>TRUNC('TARIFA ENTREGA A DIRECCION USD'!D4112-'TARIFA ENTREGA A DIRECCION USD'!D4111,2)</f>
        <v>0.55000000000000004</v>
      </c>
      <c r="R4111" s="190">
        <v>4104</v>
      </c>
      <c r="S4111" s="200">
        <f>TRUNC((('TARIFA ENTREGA A DIRECCION USD'!C4111-'TARIFA ENTREGA A DIRECCION USD'!D4111)/'TARIFA ENTREGA A DIRECCION USD'!D4111)+1,3)</f>
        <v>0.72499999999999998</v>
      </c>
      <c r="T4111" s="200">
        <f>TRUNC(('TARIFA ENTREGA A DIRECCION USD'!E4111-'TARIFA ENTREGA A DIRECCION USD'!D4111)/'TARIFA ENTREGA A DIRECCION USD'!D4111,3)</f>
        <v>0.26300000000000001</v>
      </c>
      <c r="U4111" s="200">
        <f>TRUNC(('TARIFA ENTREGA A DIRECCION USD'!F4111-'TARIFA ENTREGA A DIRECCION USD'!D4111)/'TARIFA ENTREGA A DIRECCION USD'!D4111,3)</f>
        <v>0.439</v>
      </c>
      <c r="V4111" s="200">
        <f>TRUNC(('TARIFA ENTREGA A DIRECCION USD'!G4111-'TARIFA ENTREGA A DIRECCION USD'!D4111)/'TARIFA ENTREGA A DIRECCION USD'!D4111,3)</f>
        <v>0.97499999999999998</v>
      </c>
      <c r="X4111" s="142">
        <v>16.12</v>
      </c>
      <c r="Y4111" s="190">
        <v>4104</v>
      </c>
      <c r="Z4111" s="200">
        <v>0.55000000000000004</v>
      </c>
      <c r="AA4111" s="200">
        <v>0.13</v>
      </c>
      <c r="AB4111" s="200">
        <v>0.3</v>
      </c>
      <c r="AC4111" s="200">
        <v>0.85</v>
      </c>
      <c r="AL4111"/>
      <c r="AM4111"/>
      <c r="AN4111"/>
      <c r="AO4111"/>
      <c r="AP4111"/>
      <c r="AQ4111"/>
      <c r="AR4111"/>
      <c r="AS4111"/>
      <c r="AT4111"/>
      <c r="AU4111"/>
    </row>
    <row r="4112" spans="17:47" x14ac:dyDescent="0.2">
      <c r="Q4112" s="142">
        <f>TRUNC('TARIFA ENTREGA A DIRECCION USD'!D4113-'TARIFA ENTREGA A DIRECCION USD'!D4112,2)</f>
        <v>0.55000000000000004</v>
      </c>
      <c r="R4112" s="190">
        <v>4105</v>
      </c>
      <c r="S4112" s="200">
        <f>TRUNC((('TARIFA ENTREGA A DIRECCION USD'!C4112-'TARIFA ENTREGA A DIRECCION USD'!D4112)/'TARIFA ENTREGA A DIRECCION USD'!D4112)+1,3)</f>
        <v>0.72499999999999998</v>
      </c>
      <c r="T4112" s="200">
        <f>TRUNC(('TARIFA ENTREGA A DIRECCION USD'!E4112-'TARIFA ENTREGA A DIRECCION USD'!D4112)/'TARIFA ENTREGA A DIRECCION USD'!D4112,3)</f>
        <v>0.26300000000000001</v>
      </c>
      <c r="U4112" s="200">
        <f>TRUNC(('TARIFA ENTREGA A DIRECCION USD'!F4112-'TARIFA ENTREGA A DIRECCION USD'!D4112)/'TARIFA ENTREGA A DIRECCION USD'!D4112,3)</f>
        <v>0.439</v>
      </c>
      <c r="V4112" s="200">
        <f>TRUNC(('TARIFA ENTREGA A DIRECCION USD'!G4112-'TARIFA ENTREGA A DIRECCION USD'!D4112)/'TARIFA ENTREGA A DIRECCION USD'!D4112,3)</f>
        <v>0.97499999999999998</v>
      </c>
      <c r="X4112" s="142">
        <v>16.12</v>
      </c>
      <c r="Y4112" s="190">
        <v>4105</v>
      </c>
      <c r="Z4112" s="200">
        <v>0.55000000000000004</v>
      </c>
      <c r="AA4112" s="200">
        <v>0.13</v>
      </c>
      <c r="AB4112" s="200">
        <v>0.3</v>
      </c>
      <c r="AC4112" s="200">
        <v>0.85</v>
      </c>
      <c r="AL4112"/>
      <c r="AM4112"/>
      <c r="AN4112"/>
      <c r="AO4112"/>
      <c r="AP4112"/>
      <c r="AQ4112"/>
      <c r="AR4112"/>
      <c r="AS4112"/>
      <c r="AT4112"/>
      <c r="AU4112"/>
    </row>
    <row r="4113" spans="17:47" x14ac:dyDescent="0.2">
      <c r="Q4113" s="142">
        <f>TRUNC('TARIFA ENTREGA A DIRECCION USD'!D4114-'TARIFA ENTREGA A DIRECCION USD'!D4113,2)</f>
        <v>0.55000000000000004</v>
      </c>
      <c r="R4113" s="190">
        <v>4106</v>
      </c>
      <c r="S4113" s="200">
        <f>TRUNC((('TARIFA ENTREGA A DIRECCION USD'!C4113-'TARIFA ENTREGA A DIRECCION USD'!D4113)/'TARIFA ENTREGA A DIRECCION USD'!D4113)+1,3)</f>
        <v>0.72499999999999998</v>
      </c>
      <c r="T4113" s="200">
        <f>TRUNC(('TARIFA ENTREGA A DIRECCION USD'!E4113-'TARIFA ENTREGA A DIRECCION USD'!D4113)/'TARIFA ENTREGA A DIRECCION USD'!D4113,3)</f>
        <v>0.26300000000000001</v>
      </c>
      <c r="U4113" s="200">
        <f>TRUNC(('TARIFA ENTREGA A DIRECCION USD'!F4113-'TARIFA ENTREGA A DIRECCION USD'!D4113)/'TARIFA ENTREGA A DIRECCION USD'!D4113,3)</f>
        <v>0.439</v>
      </c>
      <c r="V4113" s="200">
        <f>TRUNC(('TARIFA ENTREGA A DIRECCION USD'!G4113-'TARIFA ENTREGA A DIRECCION USD'!D4113)/'TARIFA ENTREGA A DIRECCION USD'!D4113,3)</f>
        <v>0.97499999999999998</v>
      </c>
      <c r="X4113" s="142">
        <v>16.12</v>
      </c>
      <c r="Y4113" s="190">
        <v>4106</v>
      </c>
      <c r="Z4113" s="200">
        <v>0.55000000000000004</v>
      </c>
      <c r="AA4113" s="200">
        <v>0.13</v>
      </c>
      <c r="AB4113" s="200">
        <v>0.3</v>
      </c>
      <c r="AC4113" s="200">
        <v>0.85</v>
      </c>
      <c r="AL4113"/>
      <c r="AM4113"/>
      <c r="AN4113"/>
      <c r="AO4113"/>
      <c r="AP4113"/>
      <c r="AQ4113"/>
      <c r="AR4113"/>
      <c r="AS4113"/>
      <c r="AT4113"/>
      <c r="AU4113"/>
    </row>
    <row r="4114" spans="17:47" x14ac:dyDescent="0.2">
      <c r="Q4114" s="142">
        <f>TRUNC('TARIFA ENTREGA A DIRECCION USD'!D4115-'TARIFA ENTREGA A DIRECCION USD'!D4114,2)</f>
        <v>0.55000000000000004</v>
      </c>
      <c r="R4114" s="190">
        <v>4107</v>
      </c>
      <c r="S4114" s="200">
        <f>TRUNC((('TARIFA ENTREGA A DIRECCION USD'!C4114-'TARIFA ENTREGA A DIRECCION USD'!D4114)/'TARIFA ENTREGA A DIRECCION USD'!D4114)+1,3)</f>
        <v>0.72499999999999998</v>
      </c>
      <c r="T4114" s="200">
        <f>TRUNC(('TARIFA ENTREGA A DIRECCION USD'!E4114-'TARIFA ENTREGA A DIRECCION USD'!D4114)/'TARIFA ENTREGA A DIRECCION USD'!D4114,3)</f>
        <v>0.26300000000000001</v>
      </c>
      <c r="U4114" s="200">
        <f>TRUNC(('TARIFA ENTREGA A DIRECCION USD'!F4114-'TARIFA ENTREGA A DIRECCION USD'!D4114)/'TARIFA ENTREGA A DIRECCION USD'!D4114,3)</f>
        <v>0.439</v>
      </c>
      <c r="V4114" s="200">
        <f>TRUNC(('TARIFA ENTREGA A DIRECCION USD'!G4114-'TARIFA ENTREGA A DIRECCION USD'!D4114)/'TARIFA ENTREGA A DIRECCION USD'!D4114,3)</f>
        <v>0.97499999999999998</v>
      </c>
      <c r="X4114" s="142">
        <v>16.12</v>
      </c>
      <c r="Y4114" s="190">
        <v>4107</v>
      </c>
      <c r="Z4114" s="200">
        <v>0.55000000000000004</v>
      </c>
      <c r="AA4114" s="200">
        <v>0.13</v>
      </c>
      <c r="AB4114" s="200">
        <v>0.3</v>
      </c>
      <c r="AC4114" s="200">
        <v>0.85</v>
      </c>
      <c r="AL4114"/>
      <c r="AM4114"/>
      <c r="AN4114"/>
      <c r="AO4114"/>
      <c r="AP4114"/>
      <c r="AQ4114"/>
      <c r="AR4114"/>
      <c r="AS4114"/>
      <c r="AT4114"/>
      <c r="AU4114"/>
    </row>
    <row r="4115" spans="17:47" x14ac:dyDescent="0.2">
      <c r="Q4115" s="142">
        <f>TRUNC('TARIFA ENTREGA A DIRECCION USD'!D4116-'TARIFA ENTREGA A DIRECCION USD'!D4115,2)</f>
        <v>0.55000000000000004</v>
      </c>
      <c r="R4115" s="190">
        <v>4108</v>
      </c>
      <c r="S4115" s="200">
        <f>TRUNC((('TARIFA ENTREGA A DIRECCION USD'!C4115-'TARIFA ENTREGA A DIRECCION USD'!D4115)/'TARIFA ENTREGA A DIRECCION USD'!D4115)+1,3)</f>
        <v>0.72499999999999998</v>
      </c>
      <c r="T4115" s="200">
        <f>TRUNC(('TARIFA ENTREGA A DIRECCION USD'!E4115-'TARIFA ENTREGA A DIRECCION USD'!D4115)/'TARIFA ENTREGA A DIRECCION USD'!D4115,3)</f>
        <v>0.26300000000000001</v>
      </c>
      <c r="U4115" s="200">
        <f>TRUNC(('TARIFA ENTREGA A DIRECCION USD'!F4115-'TARIFA ENTREGA A DIRECCION USD'!D4115)/'TARIFA ENTREGA A DIRECCION USD'!D4115,3)</f>
        <v>0.439</v>
      </c>
      <c r="V4115" s="200">
        <f>TRUNC(('TARIFA ENTREGA A DIRECCION USD'!G4115-'TARIFA ENTREGA A DIRECCION USD'!D4115)/'TARIFA ENTREGA A DIRECCION USD'!D4115,3)</f>
        <v>0.97499999999999998</v>
      </c>
      <c r="X4115" s="142">
        <v>16.12</v>
      </c>
      <c r="Y4115" s="190">
        <v>4108</v>
      </c>
      <c r="Z4115" s="200">
        <v>0.55000000000000004</v>
      </c>
      <c r="AA4115" s="200">
        <v>0.13</v>
      </c>
      <c r="AB4115" s="200">
        <v>0.3</v>
      </c>
      <c r="AC4115" s="200">
        <v>0.85</v>
      </c>
      <c r="AL4115"/>
      <c r="AM4115"/>
      <c r="AN4115"/>
      <c r="AO4115"/>
      <c r="AP4115"/>
      <c r="AQ4115"/>
      <c r="AR4115"/>
      <c r="AS4115"/>
      <c r="AT4115"/>
      <c r="AU4115"/>
    </row>
    <row r="4116" spans="17:47" x14ac:dyDescent="0.2">
      <c r="Q4116" s="142">
        <f>TRUNC('TARIFA ENTREGA A DIRECCION USD'!D4117-'TARIFA ENTREGA A DIRECCION USD'!D4116,2)</f>
        <v>0.55000000000000004</v>
      </c>
      <c r="R4116" s="190">
        <v>4109</v>
      </c>
      <c r="S4116" s="200">
        <f>TRUNC((('TARIFA ENTREGA A DIRECCION USD'!C4116-'TARIFA ENTREGA A DIRECCION USD'!D4116)/'TARIFA ENTREGA A DIRECCION USD'!D4116)+1,3)</f>
        <v>0.72499999999999998</v>
      </c>
      <c r="T4116" s="200">
        <f>TRUNC(('TARIFA ENTREGA A DIRECCION USD'!E4116-'TARIFA ENTREGA A DIRECCION USD'!D4116)/'TARIFA ENTREGA A DIRECCION USD'!D4116,3)</f>
        <v>0.26300000000000001</v>
      </c>
      <c r="U4116" s="200">
        <f>TRUNC(('TARIFA ENTREGA A DIRECCION USD'!F4116-'TARIFA ENTREGA A DIRECCION USD'!D4116)/'TARIFA ENTREGA A DIRECCION USD'!D4116,3)</f>
        <v>0.439</v>
      </c>
      <c r="V4116" s="200">
        <f>TRUNC(('TARIFA ENTREGA A DIRECCION USD'!G4116-'TARIFA ENTREGA A DIRECCION USD'!D4116)/'TARIFA ENTREGA A DIRECCION USD'!D4116,3)</f>
        <v>0.97499999999999998</v>
      </c>
      <c r="X4116" s="142">
        <v>16.12</v>
      </c>
      <c r="Y4116" s="190">
        <v>4109</v>
      </c>
      <c r="Z4116" s="200">
        <v>0.55000000000000004</v>
      </c>
      <c r="AA4116" s="200">
        <v>0.13</v>
      </c>
      <c r="AB4116" s="200">
        <v>0.3</v>
      </c>
      <c r="AC4116" s="200">
        <v>0.85</v>
      </c>
      <c r="AL4116"/>
      <c r="AM4116"/>
      <c r="AN4116"/>
      <c r="AO4116"/>
      <c r="AP4116"/>
      <c r="AQ4116"/>
      <c r="AR4116"/>
      <c r="AS4116"/>
      <c r="AT4116"/>
      <c r="AU4116"/>
    </row>
    <row r="4117" spans="17:47" x14ac:dyDescent="0.2">
      <c r="Q4117" s="142">
        <f>TRUNC('TARIFA ENTREGA A DIRECCION USD'!D4118-'TARIFA ENTREGA A DIRECCION USD'!D4117,2)</f>
        <v>0.55000000000000004</v>
      </c>
      <c r="R4117" s="190">
        <v>4110</v>
      </c>
      <c r="S4117" s="200">
        <f>TRUNC((('TARIFA ENTREGA A DIRECCION USD'!C4117-'TARIFA ENTREGA A DIRECCION USD'!D4117)/'TARIFA ENTREGA A DIRECCION USD'!D4117)+1,3)</f>
        <v>0.72499999999999998</v>
      </c>
      <c r="T4117" s="200">
        <f>TRUNC(('TARIFA ENTREGA A DIRECCION USD'!E4117-'TARIFA ENTREGA A DIRECCION USD'!D4117)/'TARIFA ENTREGA A DIRECCION USD'!D4117,3)</f>
        <v>0.26300000000000001</v>
      </c>
      <c r="U4117" s="200">
        <f>TRUNC(('TARIFA ENTREGA A DIRECCION USD'!F4117-'TARIFA ENTREGA A DIRECCION USD'!D4117)/'TARIFA ENTREGA A DIRECCION USD'!D4117,3)</f>
        <v>0.439</v>
      </c>
      <c r="V4117" s="200">
        <f>TRUNC(('TARIFA ENTREGA A DIRECCION USD'!G4117-'TARIFA ENTREGA A DIRECCION USD'!D4117)/'TARIFA ENTREGA A DIRECCION USD'!D4117,3)</f>
        <v>0.97499999999999998</v>
      </c>
      <c r="X4117" s="142">
        <v>16.12</v>
      </c>
      <c r="Y4117" s="190">
        <v>4110</v>
      </c>
      <c r="Z4117" s="200">
        <v>0.55000000000000004</v>
      </c>
      <c r="AA4117" s="200">
        <v>0.13</v>
      </c>
      <c r="AB4117" s="200">
        <v>0.3</v>
      </c>
      <c r="AC4117" s="200">
        <v>0.85</v>
      </c>
      <c r="AL4117"/>
      <c r="AM4117"/>
      <c r="AN4117"/>
      <c r="AO4117"/>
      <c r="AP4117"/>
      <c r="AQ4117"/>
      <c r="AR4117"/>
      <c r="AS4117"/>
      <c r="AT4117"/>
      <c r="AU4117"/>
    </row>
    <row r="4118" spans="17:47" x14ac:dyDescent="0.2">
      <c r="Q4118" s="142">
        <f>TRUNC('TARIFA ENTREGA A DIRECCION USD'!D4119-'TARIFA ENTREGA A DIRECCION USD'!D4118,2)</f>
        <v>0.55000000000000004</v>
      </c>
      <c r="R4118" s="190">
        <v>4111</v>
      </c>
      <c r="S4118" s="200">
        <f>TRUNC((('TARIFA ENTREGA A DIRECCION USD'!C4118-'TARIFA ENTREGA A DIRECCION USD'!D4118)/'TARIFA ENTREGA A DIRECCION USD'!D4118)+1,3)</f>
        <v>0.72499999999999998</v>
      </c>
      <c r="T4118" s="200">
        <f>TRUNC(('TARIFA ENTREGA A DIRECCION USD'!E4118-'TARIFA ENTREGA A DIRECCION USD'!D4118)/'TARIFA ENTREGA A DIRECCION USD'!D4118,3)</f>
        <v>0.26300000000000001</v>
      </c>
      <c r="U4118" s="200">
        <f>TRUNC(('TARIFA ENTREGA A DIRECCION USD'!F4118-'TARIFA ENTREGA A DIRECCION USD'!D4118)/'TARIFA ENTREGA A DIRECCION USD'!D4118,3)</f>
        <v>0.439</v>
      </c>
      <c r="V4118" s="200">
        <f>TRUNC(('TARIFA ENTREGA A DIRECCION USD'!G4118-'TARIFA ENTREGA A DIRECCION USD'!D4118)/'TARIFA ENTREGA A DIRECCION USD'!D4118,3)</f>
        <v>0.97499999999999998</v>
      </c>
      <c r="X4118" s="142">
        <v>16.12</v>
      </c>
      <c r="Y4118" s="190">
        <v>4111</v>
      </c>
      <c r="Z4118" s="200">
        <v>0.55000000000000004</v>
      </c>
      <c r="AA4118" s="200">
        <v>0.13</v>
      </c>
      <c r="AB4118" s="200">
        <v>0.3</v>
      </c>
      <c r="AC4118" s="200">
        <v>0.85</v>
      </c>
      <c r="AL4118"/>
      <c r="AM4118"/>
      <c r="AN4118"/>
      <c r="AO4118"/>
      <c r="AP4118"/>
      <c r="AQ4118"/>
      <c r="AR4118"/>
      <c r="AS4118"/>
      <c r="AT4118"/>
      <c r="AU4118"/>
    </row>
    <row r="4119" spans="17:47" x14ac:dyDescent="0.2">
      <c r="Q4119" s="142">
        <f>TRUNC('TARIFA ENTREGA A DIRECCION USD'!D4120-'TARIFA ENTREGA A DIRECCION USD'!D4119,2)</f>
        <v>0.55000000000000004</v>
      </c>
      <c r="R4119" s="190">
        <v>4112</v>
      </c>
      <c r="S4119" s="200">
        <f>TRUNC((('TARIFA ENTREGA A DIRECCION USD'!C4119-'TARIFA ENTREGA A DIRECCION USD'!D4119)/'TARIFA ENTREGA A DIRECCION USD'!D4119)+1,3)</f>
        <v>0.72499999999999998</v>
      </c>
      <c r="T4119" s="200">
        <f>TRUNC(('TARIFA ENTREGA A DIRECCION USD'!E4119-'TARIFA ENTREGA A DIRECCION USD'!D4119)/'TARIFA ENTREGA A DIRECCION USD'!D4119,3)</f>
        <v>0.26300000000000001</v>
      </c>
      <c r="U4119" s="200">
        <f>TRUNC(('TARIFA ENTREGA A DIRECCION USD'!F4119-'TARIFA ENTREGA A DIRECCION USD'!D4119)/'TARIFA ENTREGA A DIRECCION USD'!D4119,3)</f>
        <v>0.439</v>
      </c>
      <c r="V4119" s="200">
        <f>TRUNC(('TARIFA ENTREGA A DIRECCION USD'!G4119-'TARIFA ENTREGA A DIRECCION USD'!D4119)/'TARIFA ENTREGA A DIRECCION USD'!D4119,3)</f>
        <v>0.97499999999999998</v>
      </c>
      <c r="X4119" s="142">
        <v>16.12</v>
      </c>
      <c r="Y4119" s="190">
        <v>4112</v>
      </c>
      <c r="Z4119" s="200">
        <v>0.55000000000000004</v>
      </c>
      <c r="AA4119" s="200">
        <v>0.13</v>
      </c>
      <c r="AB4119" s="200">
        <v>0.3</v>
      </c>
      <c r="AC4119" s="200">
        <v>0.85</v>
      </c>
      <c r="AL4119"/>
      <c r="AM4119"/>
      <c r="AN4119"/>
      <c r="AO4119"/>
      <c r="AP4119"/>
      <c r="AQ4119"/>
      <c r="AR4119"/>
      <c r="AS4119"/>
      <c r="AT4119"/>
      <c r="AU4119"/>
    </row>
    <row r="4120" spans="17:47" x14ac:dyDescent="0.2">
      <c r="Q4120" s="142">
        <f>TRUNC('TARIFA ENTREGA A DIRECCION USD'!D4121-'TARIFA ENTREGA A DIRECCION USD'!D4120,2)</f>
        <v>0.55000000000000004</v>
      </c>
      <c r="R4120" s="190">
        <v>4113</v>
      </c>
      <c r="S4120" s="200">
        <f>TRUNC((('TARIFA ENTREGA A DIRECCION USD'!C4120-'TARIFA ENTREGA A DIRECCION USD'!D4120)/'TARIFA ENTREGA A DIRECCION USD'!D4120)+1,3)</f>
        <v>0.72499999999999998</v>
      </c>
      <c r="T4120" s="200">
        <f>TRUNC(('TARIFA ENTREGA A DIRECCION USD'!E4120-'TARIFA ENTREGA A DIRECCION USD'!D4120)/'TARIFA ENTREGA A DIRECCION USD'!D4120,3)</f>
        <v>0.26300000000000001</v>
      </c>
      <c r="U4120" s="200">
        <f>TRUNC(('TARIFA ENTREGA A DIRECCION USD'!F4120-'TARIFA ENTREGA A DIRECCION USD'!D4120)/'TARIFA ENTREGA A DIRECCION USD'!D4120,3)</f>
        <v>0.439</v>
      </c>
      <c r="V4120" s="200">
        <f>TRUNC(('TARIFA ENTREGA A DIRECCION USD'!G4120-'TARIFA ENTREGA A DIRECCION USD'!D4120)/'TARIFA ENTREGA A DIRECCION USD'!D4120,3)</f>
        <v>0.97499999999999998</v>
      </c>
      <c r="X4120" s="142">
        <v>16.12</v>
      </c>
      <c r="Y4120" s="190">
        <v>4113</v>
      </c>
      <c r="Z4120" s="200">
        <v>0.55000000000000004</v>
      </c>
      <c r="AA4120" s="200">
        <v>0.13</v>
      </c>
      <c r="AB4120" s="200">
        <v>0.3</v>
      </c>
      <c r="AC4120" s="200">
        <v>0.85</v>
      </c>
      <c r="AL4120"/>
      <c r="AM4120"/>
      <c r="AN4120"/>
      <c r="AO4120"/>
      <c r="AP4120"/>
      <c r="AQ4120"/>
      <c r="AR4120"/>
      <c r="AS4120"/>
      <c r="AT4120"/>
      <c r="AU4120"/>
    </row>
    <row r="4121" spans="17:47" x14ac:dyDescent="0.2">
      <c r="Q4121" s="142">
        <f>TRUNC('TARIFA ENTREGA A DIRECCION USD'!D4122-'TARIFA ENTREGA A DIRECCION USD'!D4121,2)</f>
        <v>0.55000000000000004</v>
      </c>
      <c r="R4121" s="190">
        <v>4114</v>
      </c>
      <c r="S4121" s="200">
        <f>TRUNC((('TARIFA ENTREGA A DIRECCION USD'!C4121-'TARIFA ENTREGA A DIRECCION USD'!D4121)/'TARIFA ENTREGA A DIRECCION USD'!D4121)+1,3)</f>
        <v>0.72499999999999998</v>
      </c>
      <c r="T4121" s="200">
        <f>TRUNC(('TARIFA ENTREGA A DIRECCION USD'!E4121-'TARIFA ENTREGA A DIRECCION USD'!D4121)/'TARIFA ENTREGA A DIRECCION USD'!D4121,3)</f>
        <v>0.26300000000000001</v>
      </c>
      <c r="U4121" s="200">
        <f>TRUNC(('TARIFA ENTREGA A DIRECCION USD'!F4121-'TARIFA ENTREGA A DIRECCION USD'!D4121)/'TARIFA ENTREGA A DIRECCION USD'!D4121,3)</f>
        <v>0.439</v>
      </c>
      <c r="V4121" s="200">
        <f>TRUNC(('TARIFA ENTREGA A DIRECCION USD'!G4121-'TARIFA ENTREGA A DIRECCION USD'!D4121)/'TARIFA ENTREGA A DIRECCION USD'!D4121,3)</f>
        <v>0.97499999999999998</v>
      </c>
      <c r="X4121" s="142">
        <v>16.12</v>
      </c>
      <c r="Y4121" s="190">
        <v>4114</v>
      </c>
      <c r="Z4121" s="200">
        <v>0.55000000000000004</v>
      </c>
      <c r="AA4121" s="200">
        <v>0.13</v>
      </c>
      <c r="AB4121" s="200">
        <v>0.3</v>
      </c>
      <c r="AC4121" s="200">
        <v>0.85</v>
      </c>
      <c r="AL4121"/>
      <c r="AM4121"/>
      <c r="AN4121"/>
      <c r="AO4121"/>
      <c r="AP4121"/>
      <c r="AQ4121"/>
      <c r="AR4121"/>
      <c r="AS4121"/>
      <c r="AT4121"/>
      <c r="AU4121"/>
    </row>
    <row r="4122" spans="17:47" x14ac:dyDescent="0.2">
      <c r="Q4122" s="142">
        <f>TRUNC('TARIFA ENTREGA A DIRECCION USD'!D4123-'TARIFA ENTREGA A DIRECCION USD'!D4122,2)</f>
        <v>0.55000000000000004</v>
      </c>
      <c r="R4122" s="190">
        <v>4115</v>
      </c>
      <c r="S4122" s="200">
        <f>TRUNC((('TARIFA ENTREGA A DIRECCION USD'!C4122-'TARIFA ENTREGA A DIRECCION USD'!D4122)/'TARIFA ENTREGA A DIRECCION USD'!D4122)+1,3)</f>
        <v>0.72499999999999998</v>
      </c>
      <c r="T4122" s="200">
        <f>TRUNC(('TARIFA ENTREGA A DIRECCION USD'!E4122-'TARIFA ENTREGA A DIRECCION USD'!D4122)/'TARIFA ENTREGA A DIRECCION USD'!D4122,3)</f>
        <v>0.26300000000000001</v>
      </c>
      <c r="U4122" s="200">
        <f>TRUNC(('TARIFA ENTREGA A DIRECCION USD'!F4122-'TARIFA ENTREGA A DIRECCION USD'!D4122)/'TARIFA ENTREGA A DIRECCION USD'!D4122,3)</f>
        <v>0.439</v>
      </c>
      <c r="V4122" s="200">
        <f>TRUNC(('TARIFA ENTREGA A DIRECCION USD'!G4122-'TARIFA ENTREGA A DIRECCION USD'!D4122)/'TARIFA ENTREGA A DIRECCION USD'!D4122,3)</f>
        <v>0.97499999999999998</v>
      </c>
      <c r="X4122" s="142">
        <v>16.12</v>
      </c>
      <c r="Y4122" s="190">
        <v>4115</v>
      </c>
      <c r="Z4122" s="200">
        <v>0.55000000000000004</v>
      </c>
      <c r="AA4122" s="200">
        <v>0.13</v>
      </c>
      <c r="AB4122" s="200">
        <v>0.3</v>
      </c>
      <c r="AC4122" s="200">
        <v>0.85</v>
      </c>
      <c r="AL4122"/>
      <c r="AM4122"/>
      <c r="AN4122"/>
      <c r="AO4122"/>
      <c r="AP4122"/>
      <c r="AQ4122"/>
      <c r="AR4122"/>
      <c r="AS4122"/>
      <c r="AT4122"/>
      <c r="AU4122"/>
    </row>
    <row r="4123" spans="17:47" x14ac:dyDescent="0.2">
      <c r="Q4123" s="142">
        <f>TRUNC('TARIFA ENTREGA A DIRECCION USD'!D4124-'TARIFA ENTREGA A DIRECCION USD'!D4123,2)</f>
        <v>0.55000000000000004</v>
      </c>
      <c r="R4123" s="190">
        <v>4116</v>
      </c>
      <c r="S4123" s="200">
        <f>TRUNC((('TARIFA ENTREGA A DIRECCION USD'!C4123-'TARIFA ENTREGA A DIRECCION USD'!D4123)/'TARIFA ENTREGA A DIRECCION USD'!D4123)+1,3)</f>
        <v>0.72499999999999998</v>
      </c>
      <c r="T4123" s="200">
        <f>TRUNC(('TARIFA ENTREGA A DIRECCION USD'!E4123-'TARIFA ENTREGA A DIRECCION USD'!D4123)/'TARIFA ENTREGA A DIRECCION USD'!D4123,3)</f>
        <v>0.26300000000000001</v>
      </c>
      <c r="U4123" s="200">
        <f>TRUNC(('TARIFA ENTREGA A DIRECCION USD'!F4123-'TARIFA ENTREGA A DIRECCION USD'!D4123)/'TARIFA ENTREGA A DIRECCION USD'!D4123,3)</f>
        <v>0.439</v>
      </c>
      <c r="V4123" s="200">
        <f>TRUNC(('TARIFA ENTREGA A DIRECCION USD'!G4123-'TARIFA ENTREGA A DIRECCION USD'!D4123)/'TARIFA ENTREGA A DIRECCION USD'!D4123,3)</f>
        <v>0.97499999999999998</v>
      </c>
      <c r="X4123" s="142">
        <v>16.12</v>
      </c>
      <c r="Y4123" s="190">
        <v>4116</v>
      </c>
      <c r="Z4123" s="200">
        <v>0.55000000000000004</v>
      </c>
      <c r="AA4123" s="200">
        <v>0.13</v>
      </c>
      <c r="AB4123" s="200">
        <v>0.3</v>
      </c>
      <c r="AC4123" s="200">
        <v>0.85</v>
      </c>
      <c r="AL4123"/>
      <c r="AM4123"/>
      <c r="AN4123"/>
      <c r="AO4123"/>
      <c r="AP4123"/>
      <c r="AQ4123"/>
      <c r="AR4123"/>
      <c r="AS4123"/>
      <c r="AT4123"/>
      <c r="AU4123"/>
    </row>
    <row r="4124" spans="17:47" x14ac:dyDescent="0.2">
      <c r="Q4124" s="142">
        <f>TRUNC('TARIFA ENTREGA A DIRECCION USD'!D4125-'TARIFA ENTREGA A DIRECCION USD'!D4124,2)</f>
        <v>0.55000000000000004</v>
      </c>
      <c r="R4124" s="190">
        <v>4117</v>
      </c>
      <c r="S4124" s="200">
        <f>TRUNC((('TARIFA ENTREGA A DIRECCION USD'!C4124-'TARIFA ENTREGA A DIRECCION USD'!D4124)/'TARIFA ENTREGA A DIRECCION USD'!D4124)+1,3)</f>
        <v>0.72499999999999998</v>
      </c>
      <c r="T4124" s="200">
        <f>TRUNC(('TARIFA ENTREGA A DIRECCION USD'!E4124-'TARIFA ENTREGA A DIRECCION USD'!D4124)/'TARIFA ENTREGA A DIRECCION USD'!D4124,3)</f>
        <v>0.26300000000000001</v>
      </c>
      <c r="U4124" s="200">
        <f>TRUNC(('TARIFA ENTREGA A DIRECCION USD'!F4124-'TARIFA ENTREGA A DIRECCION USD'!D4124)/'TARIFA ENTREGA A DIRECCION USD'!D4124,3)</f>
        <v>0.439</v>
      </c>
      <c r="V4124" s="200">
        <f>TRUNC(('TARIFA ENTREGA A DIRECCION USD'!G4124-'TARIFA ENTREGA A DIRECCION USD'!D4124)/'TARIFA ENTREGA A DIRECCION USD'!D4124,3)</f>
        <v>0.97499999999999998</v>
      </c>
      <c r="X4124" s="142">
        <v>16.12</v>
      </c>
      <c r="Y4124" s="190">
        <v>4117</v>
      </c>
      <c r="Z4124" s="200">
        <v>0.55000000000000004</v>
      </c>
      <c r="AA4124" s="200">
        <v>0.13</v>
      </c>
      <c r="AB4124" s="200">
        <v>0.3</v>
      </c>
      <c r="AC4124" s="200">
        <v>0.85</v>
      </c>
      <c r="AL4124"/>
      <c r="AM4124"/>
      <c r="AN4124"/>
      <c r="AO4124"/>
      <c r="AP4124"/>
      <c r="AQ4124"/>
      <c r="AR4124"/>
      <c r="AS4124"/>
      <c r="AT4124"/>
      <c r="AU4124"/>
    </row>
    <row r="4125" spans="17:47" x14ac:dyDescent="0.2">
      <c r="Q4125" s="142">
        <f>TRUNC('TARIFA ENTREGA A DIRECCION USD'!D4126-'TARIFA ENTREGA A DIRECCION USD'!D4125,2)</f>
        <v>0.55000000000000004</v>
      </c>
      <c r="R4125" s="190">
        <v>4118</v>
      </c>
      <c r="S4125" s="200">
        <f>TRUNC((('TARIFA ENTREGA A DIRECCION USD'!C4125-'TARIFA ENTREGA A DIRECCION USD'!D4125)/'TARIFA ENTREGA A DIRECCION USD'!D4125)+1,3)</f>
        <v>0.72499999999999998</v>
      </c>
      <c r="T4125" s="200">
        <f>TRUNC(('TARIFA ENTREGA A DIRECCION USD'!E4125-'TARIFA ENTREGA A DIRECCION USD'!D4125)/'TARIFA ENTREGA A DIRECCION USD'!D4125,3)</f>
        <v>0.26300000000000001</v>
      </c>
      <c r="U4125" s="200">
        <f>TRUNC(('TARIFA ENTREGA A DIRECCION USD'!F4125-'TARIFA ENTREGA A DIRECCION USD'!D4125)/'TARIFA ENTREGA A DIRECCION USD'!D4125,3)</f>
        <v>0.439</v>
      </c>
      <c r="V4125" s="200">
        <f>TRUNC(('TARIFA ENTREGA A DIRECCION USD'!G4125-'TARIFA ENTREGA A DIRECCION USD'!D4125)/'TARIFA ENTREGA A DIRECCION USD'!D4125,3)</f>
        <v>0.97499999999999998</v>
      </c>
      <c r="X4125" s="142">
        <v>16.12</v>
      </c>
      <c r="Y4125" s="190">
        <v>4118</v>
      </c>
      <c r="Z4125" s="200">
        <v>0.55000000000000004</v>
      </c>
      <c r="AA4125" s="200">
        <v>0.13</v>
      </c>
      <c r="AB4125" s="200">
        <v>0.3</v>
      </c>
      <c r="AC4125" s="200">
        <v>0.85</v>
      </c>
      <c r="AL4125"/>
      <c r="AM4125"/>
      <c r="AN4125"/>
      <c r="AO4125"/>
      <c r="AP4125"/>
      <c r="AQ4125"/>
      <c r="AR4125"/>
      <c r="AS4125"/>
      <c r="AT4125"/>
      <c r="AU4125"/>
    </row>
    <row r="4126" spans="17:47" x14ac:dyDescent="0.2">
      <c r="Q4126" s="142">
        <f>TRUNC('TARIFA ENTREGA A DIRECCION USD'!D4127-'TARIFA ENTREGA A DIRECCION USD'!D4126,2)</f>
        <v>0.55000000000000004</v>
      </c>
      <c r="R4126" s="190">
        <v>4119</v>
      </c>
      <c r="S4126" s="200">
        <f>TRUNC((('TARIFA ENTREGA A DIRECCION USD'!C4126-'TARIFA ENTREGA A DIRECCION USD'!D4126)/'TARIFA ENTREGA A DIRECCION USD'!D4126)+1,3)</f>
        <v>0.72499999999999998</v>
      </c>
      <c r="T4126" s="200">
        <f>TRUNC(('TARIFA ENTREGA A DIRECCION USD'!E4126-'TARIFA ENTREGA A DIRECCION USD'!D4126)/'TARIFA ENTREGA A DIRECCION USD'!D4126,3)</f>
        <v>0.26300000000000001</v>
      </c>
      <c r="U4126" s="200">
        <f>TRUNC(('TARIFA ENTREGA A DIRECCION USD'!F4126-'TARIFA ENTREGA A DIRECCION USD'!D4126)/'TARIFA ENTREGA A DIRECCION USD'!D4126,3)</f>
        <v>0.439</v>
      </c>
      <c r="V4126" s="200">
        <f>TRUNC(('TARIFA ENTREGA A DIRECCION USD'!G4126-'TARIFA ENTREGA A DIRECCION USD'!D4126)/'TARIFA ENTREGA A DIRECCION USD'!D4126,3)</f>
        <v>0.97499999999999998</v>
      </c>
      <c r="X4126" s="142">
        <v>16.12</v>
      </c>
      <c r="Y4126" s="190">
        <v>4119</v>
      </c>
      <c r="Z4126" s="200">
        <v>0.55000000000000004</v>
      </c>
      <c r="AA4126" s="200">
        <v>0.13</v>
      </c>
      <c r="AB4126" s="200">
        <v>0.3</v>
      </c>
      <c r="AC4126" s="200">
        <v>0.85</v>
      </c>
      <c r="AL4126"/>
      <c r="AM4126"/>
      <c r="AN4126"/>
      <c r="AO4126"/>
      <c r="AP4126"/>
      <c r="AQ4126"/>
      <c r="AR4126"/>
      <c r="AS4126"/>
      <c r="AT4126"/>
      <c r="AU4126"/>
    </row>
    <row r="4127" spans="17:47" x14ac:dyDescent="0.2">
      <c r="Q4127" s="142">
        <f>TRUNC('TARIFA ENTREGA A DIRECCION USD'!D4128-'TARIFA ENTREGA A DIRECCION USD'!D4127,2)</f>
        <v>0.55000000000000004</v>
      </c>
      <c r="R4127" s="190">
        <v>4120</v>
      </c>
      <c r="S4127" s="200">
        <f>TRUNC((('TARIFA ENTREGA A DIRECCION USD'!C4127-'TARIFA ENTREGA A DIRECCION USD'!D4127)/'TARIFA ENTREGA A DIRECCION USD'!D4127)+1,3)</f>
        <v>0.72499999999999998</v>
      </c>
      <c r="T4127" s="200">
        <f>TRUNC(('TARIFA ENTREGA A DIRECCION USD'!E4127-'TARIFA ENTREGA A DIRECCION USD'!D4127)/'TARIFA ENTREGA A DIRECCION USD'!D4127,3)</f>
        <v>0.26300000000000001</v>
      </c>
      <c r="U4127" s="200">
        <f>TRUNC(('TARIFA ENTREGA A DIRECCION USD'!F4127-'TARIFA ENTREGA A DIRECCION USD'!D4127)/'TARIFA ENTREGA A DIRECCION USD'!D4127,3)</f>
        <v>0.439</v>
      </c>
      <c r="V4127" s="200">
        <f>TRUNC(('TARIFA ENTREGA A DIRECCION USD'!G4127-'TARIFA ENTREGA A DIRECCION USD'!D4127)/'TARIFA ENTREGA A DIRECCION USD'!D4127,3)</f>
        <v>0.97499999999999998</v>
      </c>
      <c r="X4127" s="142">
        <v>16.12</v>
      </c>
      <c r="Y4127" s="190">
        <v>4120</v>
      </c>
      <c r="Z4127" s="200">
        <v>0.55000000000000004</v>
      </c>
      <c r="AA4127" s="200">
        <v>0.13</v>
      </c>
      <c r="AB4127" s="200">
        <v>0.3</v>
      </c>
      <c r="AC4127" s="200">
        <v>0.85</v>
      </c>
      <c r="AL4127"/>
      <c r="AM4127"/>
      <c r="AN4127"/>
      <c r="AO4127"/>
      <c r="AP4127"/>
      <c r="AQ4127"/>
      <c r="AR4127"/>
      <c r="AS4127"/>
      <c r="AT4127"/>
      <c r="AU4127"/>
    </row>
    <row r="4128" spans="17:47" x14ac:dyDescent="0.2">
      <c r="Q4128" s="142">
        <f>TRUNC('TARIFA ENTREGA A DIRECCION USD'!D4129-'TARIFA ENTREGA A DIRECCION USD'!D4128,2)</f>
        <v>0.55000000000000004</v>
      </c>
      <c r="R4128" s="190">
        <v>4121</v>
      </c>
      <c r="S4128" s="200">
        <f>TRUNC((('TARIFA ENTREGA A DIRECCION USD'!C4128-'TARIFA ENTREGA A DIRECCION USD'!D4128)/'TARIFA ENTREGA A DIRECCION USD'!D4128)+1,3)</f>
        <v>0.72499999999999998</v>
      </c>
      <c r="T4128" s="200">
        <f>TRUNC(('TARIFA ENTREGA A DIRECCION USD'!E4128-'TARIFA ENTREGA A DIRECCION USD'!D4128)/'TARIFA ENTREGA A DIRECCION USD'!D4128,3)</f>
        <v>0.26300000000000001</v>
      </c>
      <c r="U4128" s="200">
        <f>TRUNC(('TARIFA ENTREGA A DIRECCION USD'!F4128-'TARIFA ENTREGA A DIRECCION USD'!D4128)/'TARIFA ENTREGA A DIRECCION USD'!D4128,3)</f>
        <v>0.439</v>
      </c>
      <c r="V4128" s="200">
        <f>TRUNC(('TARIFA ENTREGA A DIRECCION USD'!G4128-'TARIFA ENTREGA A DIRECCION USD'!D4128)/'TARIFA ENTREGA A DIRECCION USD'!D4128,3)</f>
        <v>0.97499999999999998</v>
      </c>
      <c r="X4128" s="142">
        <v>16.12</v>
      </c>
      <c r="Y4128" s="190">
        <v>4121</v>
      </c>
      <c r="Z4128" s="200">
        <v>0.55000000000000004</v>
      </c>
      <c r="AA4128" s="200">
        <v>0.13</v>
      </c>
      <c r="AB4128" s="200">
        <v>0.3</v>
      </c>
      <c r="AC4128" s="200">
        <v>0.85</v>
      </c>
      <c r="AL4128"/>
      <c r="AM4128"/>
      <c r="AN4128"/>
      <c r="AO4128"/>
      <c r="AP4128"/>
      <c r="AQ4128"/>
      <c r="AR4128"/>
      <c r="AS4128"/>
      <c r="AT4128"/>
      <c r="AU4128"/>
    </row>
    <row r="4129" spans="17:47" x14ac:dyDescent="0.2">
      <c r="Q4129" s="142">
        <f>TRUNC('TARIFA ENTREGA A DIRECCION USD'!D4130-'TARIFA ENTREGA A DIRECCION USD'!D4129,2)</f>
        <v>0.55000000000000004</v>
      </c>
      <c r="R4129" s="190">
        <v>4122</v>
      </c>
      <c r="S4129" s="200">
        <f>TRUNC((('TARIFA ENTREGA A DIRECCION USD'!C4129-'TARIFA ENTREGA A DIRECCION USD'!D4129)/'TARIFA ENTREGA A DIRECCION USD'!D4129)+1,3)</f>
        <v>0.72499999999999998</v>
      </c>
      <c r="T4129" s="200">
        <f>TRUNC(('TARIFA ENTREGA A DIRECCION USD'!E4129-'TARIFA ENTREGA A DIRECCION USD'!D4129)/'TARIFA ENTREGA A DIRECCION USD'!D4129,3)</f>
        <v>0.26300000000000001</v>
      </c>
      <c r="U4129" s="200">
        <f>TRUNC(('TARIFA ENTREGA A DIRECCION USD'!F4129-'TARIFA ENTREGA A DIRECCION USD'!D4129)/'TARIFA ENTREGA A DIRECCION USD'!D4129,3)</f>
        <v>0.439</v>
      </c>
      <c r="V4129" s="200">
        <f>TRUNC(('TARIFA ENTREGA A DIRECCION USD'!G4129-'TARIFA ENTREGA A DIRECCION USD'!D4129)/'TARIFA ENTREGA A DIRECCION USD'!D4129,3)</f>
        <v>0.97499999999999998</v>
      </c>
      <c r="X4129" s="142">
        <v>16.12</v>
      </c>
      <c r="Y4129" s="190">
        <v>4122</v>
      </c>
      <c r="Z4129" s="200">
        <v>0.55000000000000004</v>
      </c>
      <c r="AA4129" s="200">
        <v>0.13</v>
      </c>
      <c r="AB4129" s="200">
        <v>0.3</v>
      </c>
      <c r="AC4129" s="200">
        <v>0.85</v>
      </c>
      <c r="AL4129"/>
      <c r="AM4129"/>
      <c r="AN4129"/>
      <c r="AO4129"/>
      <c r="AP4129"/>
      <c r="AQ4129"/>
      <c r="AR4129"/>
      <c r="AS4129"/>
      <c r="AT4129"/>
      <c r="AU4129"/>
    </row>
    <row r="4130" spans="17:47" x14ac:dyDescent="0.2">
      <c r="Q4130" s="142">
        <f>TRUNC('TARIFA ENTREGA A DIRECCION USD'!D4131-'TARIFA ENTREGA A DIRECCION USD'!D4130,2)</f>
        <v>0.55000000000000004</v>
      </c>
      <c r="R4130" s="190">
        <v>4123</v>
      </c>
      <c r="S4130" s="200">
        <f>TRUNC((('TARIFA ENTREGA A DIRECCION USD'!C4130-'TARIFA ENTREGA A DIRECCION USD'!D4130)/'TARIFA ENTREGA A DIRECCION USD'!D4130)+1,3)</f>
        <v>0.72499999999999998</v>
      </c>
      <c r="T4130" s="200">
        <f>TRUNC(('TARIFA ENTREGA A DIRECCION USD'!E4130-'TARIFA ENTREGA A DIRECCION USD'!D4130)/'TARIFA ENTREGA A DIRECCION USD'!D4130,3)</f>
        <v>0.26300000000000001</v>
      </c>
      <c r="U4130" s="200">
        <f>TRUNC(('TARIFA ENTREGA A DIRECCION USD'!F4130-'TARIFA ENTREGA A DIRECCION USD'!D4130)/'TARIFA ENTREGA A DIRECCION USD'!D4130,3)</f>
        <v>0.439</v>
      </c>
      <c r="V4130" s="200">
        <f>TRUNC(('TARIFA ENTREGA A DIRECCION USD'!G4130-'TARIFA ENTREGA A DIRECCION USD'!D4130)/'TARIFA ENTREGA A DIRECCION USD'!D4130,3)</f>
        <v>0.97499999999999998</v>
      </c>
      <c r="X4130" s="142">
        <v>16.12</v>
      </c>
      <c r="Y4130" s="190">
        <v>4123</v>
      </c>
      <c r="Z4130" s="200">
        <v>0.55000000000000004</v>
      </c>
      <c r="AA4130" s="200">
        <v>0.13</v>
      </c>
      <c r="AB4130" s="200">
        <v>0.3</v>
      </c>
      <c r="AC4130" s="200">
        <v>0.85</v>
      </c>
      <c r="AL4130"/>
      <c r="AM4130"/>
      <c r="AN4130"/>
      <c r="AO4130"/>
      <c r="AP4130"/>
      <c r="AQ4130"/>
      <c r="AR4130"/>
      <c r="AS4130"/>
      <c r="AT4130"/>
      <c r="AU4130"/>
    </row>
    <row r="4131" spans="17:47" x14ac:dyDescent="0.2">
      <c r="Q4131" s="142">
        <f>TRUNC('TARIFA ENTREGA A DIRECCION USD'!D4132-'TARIFA ENTREGA A DIRECCION USD'!D4131,2)</f>
        <v>0.55000000000000004</v>
      </c>
      <c r="R4131" s="190">
        <v>4124</v>
      </c>
      <c r="S4131" s="200">
        <f>TRUNC((('TARIFA ENTREGA A DIRECCION USD'!C4131-'TARIFA ENTREGA A DIRECCION USD'!D4131)/'TARIFA ENTREGA A DIRECCION USD'!D4131)+1,3)</f>
        <v>0.72499999999999998</v>
      </c>
      <c r="T4131" s="200">
        <f>TRUNC(('TARIFA ENTREGA A DIRECCION USD'!E4131-'TARIFA ENTREGA A DIRECCION USD'!D4131)/'TARIFA ENTREGA A DIRECCION USD'!D4131,3)</f>
        <v>0.26300000000000001</v>
      </c>
      <c r="U4131" s="200">
        <f>TRUNC(('TARIFA ENTREGA A DIRECCION USD'!F4131-'TARIFA ENTREGA A DIRECCION USD'!D4131)/'TARIFA ENTREGA A DIRECCION USD'!D4131,3)</f>
        <v>0.439</v>
      </c>
      <c r="V4131" s="200">
        <f>TRUNC(('TARIFA ENTREGA A DIRECCION USD'!G4131-'TARIFA ENTREGA A DIRECCION USD'!D4131)/'TARIFA ENTREGA A DIRECCION USD'!D4131,3)</f>
        <v>0.97499999999999998</v>
      </c>
      <c r="X4131" s="142">
        <v>16.12</v>
      </c>
      <c r="Y4131" s="190">
        <v>4124</v>
      </c>
      <c r="Z4131" s="200">
        <v>0.55000000000000004</v>
      </c>
      <c r="AA4131" s="200">
        <v>0.13</v>
      </c>
      <c r="AB4131" s="200">
        <v>0.3</v>
      </c>
      <c r="AC4131" s="200">
        <v>0.85</v>
      </c>
      <c r="AL4131"/>
      <c r="AM4131"/>
      <c r="AN4131"/>
      <c r="AO4131"/>
      <c r="AP4131"/>
      <c r="AQ4131"/>
      <c r="AR4131"/>
      <c r="AS4131"/>
      <c r="AT4131"/>
      <c r="AU4131"/>
    </row>
    <row r="4132" spans="17:47" x14ac:dyDescent="0.2">
      <c r="Q4132" s="142">
        <f>TRUNC('TARIFA ENTREGA A DIRECCION USD'!D4133-'TARIFA ENTREGA A DIRECCION USD'!D4132,2)</f>
        <v>0.55000000000000004</v>
      </c>
      <c r="R4132" s="190">
        <v>4125</v>
      </c>
      <c r="S4132" s="200">
        <f>TRUNC((('TARIFA ENTREGA A DIRECCION USD'!C4132-'TARIFA ENTREGA A DIRECCION USD'!D4132)/'TARIFA ENTREGA A DIRECCION USD'!D4132)+1,3)</f>
        <v>0.72499999999999998</v>
      </c>
      <c r="T4132" s="200">
        <f>TRUNC(('TARIFA ENTREGA A DIRECCION USD'!E4132-'TARIFA ENTREGA A DIRECCION USD'!D4132)/'TARIFA ENTREGA A DIRECCION USD'!D4132,3)</f>
        <v>0.26300000000000001</v>
      </c>
      <c r="U4132" s="200">
        <f>TRUNC(('TARIFA ENTREGA A DIRECCION USD'!F4132-'TARIFA ENTREGA A DIRECCION USD'!D4132)/'TARIFA ENTREGA A DIRECCION USD'!D4132,3)</f>
        <v>0.439</v>
      </c>
      <c r="V4132" s="200">
        <f>TRUNC(('TARIFA ENTREGA A DIRECCION USD'!G4132-'TARIFA ENTREGA A DIRECCION USD'!D4132)/'TARIFA ENTREGA A DIRECCION USD'!D4132,3)</f>
        <v>0.97499999999999998</v>
      </c>
      <c r="X4132" s="142">
        <v>16.12</v>
      </c>
      <c r="Y4132" s="190">
        <v>4125</v>
      </c>
      <c r="Z4132" s="200">
        <v>0.55000000000000004</v>
      </c>
      <c r="AA4132" s="200">
        <v>0.13</v>
      </c>
      <c r="AB4132" s="200">
        <v>0.3</v>
      </c>
      <c r="AC4132" s="200">
        <v>0.85</v>
      </c>
      <c r="AL4132"/>
      <c r="AM4132"/>
      <c r="AN4132"/>
      <c r="AO4132"/>
      <c r="AP4132"/>
      <c r="AQ4132"/>
      <c r="AR4132"/>
      <c r="AS4132"/>
      <c r="AT4132"/>
      <c r="AU4132"/>
    </row>
    <row r="4133" spans="17:47" x14ac:dyDescent="0.2">
      <c r="Q4133" s="142">
        <f>TRUNC('TARIFA ENTREGA A DIRECCION USD'!D4134-'TARIFA ENTREGA A DIRECCION USD'!D4133,2)</f>
        <v>0.55000000000000004</v>
      </c>
      <c r="R4133" s="190">
        <v>4126</v>
      </c>
      <c r="S4133" s="200">
        <f>TRUNC((('TARIFA ENTREGA A DIRECCION USD'!C4133-'TARIFA ENTREGA A DIRECCION USD'!D4133)/'TARIFA ENTREGA A DIRECCION USD'!D4133)+1,3)</f>
        <v>0.72499999999999998</v>
      </c>
      <c r="T4133" s="200">
        <f>TRUNC(('TARIFA ENTREGA A DIRECCION USD'!E4133-'TARIFA ENTREGA A DIRECCION USD'!D4133)/'TARIFA ENTREGA A DIRECCION USD'!D4133,3)</f>
        <v>0.26300000000000001</v>
      </c>
      <c r="U4133" s="200">
        <f>TRUNC(('TARIFA ENTREGA A DIRECCION USD'!F4133-'TARIFA ENTREGA A DIRECCION USD'!D4133)/'TARIFA ENTREGA A DIRECCION USD'!D4133,3)</f>
        <v>0.439</v>
      </c>
      <c r="V4133" s="200">
        <f>TRUNC(('TARIFA ENTREGA A DIRECCION USD'!G4133-'TARIFA ENTREGA A DIRECCION USD'!D4133)/'TARIFA ENTREGA A DIRECCION USD'!D4133,3)</f>
        <v>0.97499999999999998</v>
      </c>
      <c r="X4133" s="142">
        <v>16.12</v>
      </c>
      <c r="Y4133" s="190">
        <v>4126</v>
      </c>
      <c r="Z4133" s="200">
        <v>0.55000000000000004</v>
      </c>
      <c r="AA4133" s="200">
        <v>0.13</v>
      </c>
      <c r="AB4133" s="200">
        <v>0.3</v>
      </c>
      <c r="AC4133" s="200">
        <v>0.85</v>
      </c>
      <c r="AL4133"/>
      <c r="AM4133"/>
      <c r="AN4133"/>
      <c r="AO4133"/>
      <c r="AP4133"/>
      <c r="AQ4133"/>
      <c r="AR4133"/>
      <c r="AS4133"/>
      <c r="AT4133"/>
      <c r="AU4133"/>
    </row>
    <row r="4134" spans="17:47" x14ac:dyDescent="0.2">
      <c r="Q4134" s="142">
        <f>TRUNC('TARIFA ENTREGA A DIRECCION USD'!D4135-'TARIFA ENTREGA A DIRECCION USD'!D4134,2)</f>
        <v>0.55000000000000004</v>
      </c>
      <c r="R4134" s="190">
        <v>4127</v>
      </c>
      <c r="S4134" s="200">
        <f>TRUNC((('TARIFA ENTREGA A DIRECCION USD'!C4134-'TARIFA ENTREGA A DIRECCION USD'!D4134)/'TARIFA ENTREGA A DIRECCION USD'!D4134)+1,3)</f>
        <v>0.72499999999999998</v>
      </c>
      <c r="T4134" s="200">
        <f>TRUNC(('TARIFA ENTREGA A DIRECCION USD'!E4134-'TARIFA ENTREGA A DIRECCION USD'!D4134)/'TARIFA ENTREGA A DIRECCION USD'!D4134,3)</f>
        <v>0.26300000000000001</v>
      </c>
      <c r="U4134" s="200">
        <f>TRUNC(('TARIFA ENTREGA A DIRECCION USD'!F4134-'TARIFA ENTREGA A DIRECCION USD'!D4134)/'TARIFA ENTREGA A DIRECCION USD'!D4134,3)</f>
        <v>0.439</v>
      </c>
      <c r="V4134" s="200">
        <f>TRUNC(('TARIFA ENTREGA A DIRECCION USD'!G4134-'TARIFA ENTREGA A DIRECCION USD'!D4134)/'TARIFA ENTREGA A DIRECCION USD'!D4134,3)</f>
        <v>0.97499999999999998</v>
      </c>
      <c r="X4134" s="142">
        <v>16.12</v>
      </c>
      <c r="Y4134" s="190">
        <v>4127</v>
      </c>
      <c r="Z4134" s="200">
        <v>0.55000000000000004</v>
      </c>
      <c r="AA4134" s="200">
        <v>0.13</v>
      </c>
      <c r="AB4134" s="200">
        <v>0.3</v>
      </c>
      <c r="AC4134" s="200">
        <v>0.85</v>
      </c>
      <c r="AL4134"/>
      <c r="AM4134"/>
      <c r="AN4134"/>
      <c r="AO4134"/>
      <c r="AP4134"/>
      <c r="AQ4134"/>
      <c r="AR4134"/>
      <c r="AS4134"/>
      <c r="AT4134"/>
      <c r="AU4134"/>
    </row>
    <row r="4135" spans="17:47" x14ac:dyDescent="0.2">
      <c r="Q4135" s="142">
        <f>TRUNC('TARIFA ENTREGA A DIRECCION USD'!D4136-'TARIFA ENTREGA A DIRECCION USD'!D4135,2)</f>
        <v>0.55000000000000004</v>
      </c>
      <c r="R4135" s="190">
        <v>4128</v>
      </c>
      <c r="S4135" s="200">
        <f>TRUNC((('TARIFA ENTREGA A DIRECCION USD'!C4135-'TARIFA ENTREGA A DIRECCION USD'!D4135)/'TARIFA ENTREGA A DIRECCION USD'!D4135)+1,3)</f>
        <v>0.72499999999999998</v>
      </c>
      <c r="T4135" s="200">
        <f>TRUNC(('TARIFA ENTREGA A DIRECCION USD'!E4135-'TARIFA ENTREGA A DIRECCION USD'!D4135)/'TARIFA ENTREGA A DIRECCION USD'!D4135,3)</f>
        <v>0.26300000000000001</v>
      </c>
      <c r="U4135" s="200">
        <f>TRUNC(('TARIFA ENTREGA A DIRECCION USD'!F4135-'TARIFA ENTREGA A DIRECCION USD'!D4135)/'TARIFA ENTREGA A DIRECCION USD'!D4135,3)</f>
        <v>0.439</v>
      </c>
      <c r="V4135" s="200">
        <f>TRUNC(('TARIFA ENTREGA A DIRECCION USD'!G4135-'TARIFA ENTREGA A DIRECCION USD'!D4135)/'TARIFA ENTREGA A DIRECCION USD'!D4135,3)</f>
        <v>0.97499999999999998</v>
      </c>
      <c r="X4135" s="142">
        <v>16.12</v>
      </c>
      <c r="Y4135" s="190">
        <v>4128</v>
      </c>
      <c r="Z4135" s="200">
        <v>0.55000000000000004</v>
      </c>
      <c r="AA4135" s="200">
        <v>0.13</v>
      </c>
      <c r="AB4135" s="200">
        <v>0.3</v>
      </c>
      <c r="AC4135" s="200">
        <v>0.85</v>
      </c>
      <c r="AL4135"/>
      <c r="AM4135"/>
      <c r="AN4135"/>
      <c r="AO4135"/>
      <c r="AP4135"/>
      <c r="AQ4135"/>
      <c r="AR4135"/>
      <c r="AS4135"/>
      <c r="AT4135"/>
      <c r="AU4135"/>
    </row>
    <row r="4136" spans="17:47" x14ac:dyDescent="0.2">
      <c r="Q4136" s="142">
        <f>TRUNC('TARIFA ENTREGA A DIRECCION USD'!D4137-'TARIFA ENTREGA A DIRECCION USD'!D4136,2)</f>
        <v>0.55000000000000004</v>
      </c>
      <c r="R4136" s="190">
        <v>4129</v>
      </c>
      <c r="S4136" s="200">
        <f>TRUNC((('TARIFA ENTREGA A DIRECCION USD'!C4136-'TARIFA ENTREGA A DIRECCION USD'!D4136)/'TARIFA ENTREGA A DIRECCION USD'!D4136)+1,3)</f>
        <v>0.72499999999999998</v>
      </c>
      <c r="T4136" s="200">
        <f>TRUNC(('TARIFA ENTREGA A DIRECCION USD'!E4136-'TARIFA ENTREGA A DIRECCION USD'!D4136)/'TARIFA ENTREGA A DIRECCION USD'!D4136,3)</f>
        <v>0.26300000000000001</v>
      </c>
      <c r="U4136" s="200">
        <f>TRUNC(('TARIFA ENTREGA A DIRECCION USD'!F4136-'TARIFA ENTREGA A DIRECCION USD'!D4136)/'TARIFA ENTREGA A DIRECCION USD'!D4136,3)</f>
        <v>0.439</v>
      </c>
      <c r="V4136" s="200">
        <f>TRUNC(('TARIFA ENTREGA A DIRECCION USD'!G4136-'TARIFA ENTREGA A DIRECCION USD'!D4136)/'TARIFA ENTREGA A DIRECCION USD'!D4136,3)</f>
        <v>0.97499999999999998</v>
      </c>
      <c r="X4136" s="142">
        <v>16.12</v>
      </c>
      <c r="Y4136" s="190">
        <v>4129</v>
      </c>
      <c r="Z4136" s="200">
        <v>0.55000000000000004</v>
      </c>
      <c r="AA4136" s="200">
        <v>0.13</v>
      </c>
      <c r="AB4136" s="200">
        <v>0.3</v>
      </c>
      <c r="AC4136" s="200">
        <v>0.85</v>
      </c>
      <c r="AL4136"/>
      <c r="AM4136"/>
      <c r="AN4136"/>
      <c r="AO4136"/>
      <c r="AP4136"/>
      <c r="AQ4136"/>
      <c r="AR4136"/>
      <c r="AS4136"/>
      <c r="AT4136"/>
      <c r="AU4136"/>
    </row>
    <row r="4137" spans="17:47" x14ac:dyDescent="0.2">
      <c r="Q4137" s="142">
        <f>TRUNC('TARIFA ENTREGA A DIRECCION USD'!D4138-'TARIFA ENTREGA A DIRECCION USD'!D4137,2)</f>
        <v>0.55000000000000004</v>
      </c>
      <c r="R4137" s="190">
        <v>4130</v>
      </c>
      <c r="S4137" s="200">
        <f>TRUNC((('TARIFA ENTREGA A DIRECCION USD'!C4137-'TARIFA ENTREGA A DIRECCION USD'!D4137)/'TARIFA ENTREGA A DIRECCION USD'!D4137)+1,3)</f>
        <v>0.72499999999999998</v>
      </c>
      <c r="T4137" s="200">
        <f>TRUNC(('TARIFA ENTREGA A DIRECCION USD'!E4137-'TARIFA ENTREGA A DIRECCION USD'!D4137)/'TARIFA ENTREGA A DIRECCION USD'!D4137,3)</f>
        <v>0.26300000000000001</v>
      </c>
      <c r="U4137" s="200">
        <f>TRUNC(('TARIFA ENTREGA A DIRECCION USD'!F4137-'TARIFA ENTREGA A DIRECCION USD'!D4137)/'TARIFA ENTREGA A DIRECCION USD'!D4137,3)</f>
        <v>0.439</v>
      </c>
      <c r="V4137" s="200">
        <f>TRUNC(('TARIFA ENTREGA A DIRECCION USD'!G4137-'TARIFA ENTREGA A DIRECCION USD'!D4137)/'TARIFA ENTREGA A DIRECCION USD'!D4137,3)</f>
        <v>0.97499999999999998</v>
      </c>
      <c r="X4137" s="142">
        <v>16.12</v>
      </c>
      <c r="Y4137" s="190">
        <v>4130</v>
      </c>
      <c r="Z4137" s="200">
        <v>0.55000000000000004</v>
      </c>
      <c r="AA4137" s="200">
        <v>0.13</v>
      </c>
      <c r="AB4137" s="200">
        <v>0.3</v>
      </c>
      <c r="AC4137" s="200">
        <v>0.85</v>
      </c>
      <c r="AL4137"/>
      <c r="AM4137"/>
      <c r="AN4137"/>
      <c r="AO4137"/>
      <c r="AP4137"/>
      <c r="AQ4137"/>
      <c r="AR4137"/>
      <c r="AS4137"/>
      <c r="AT4137"/>
      <c r="AU4137"/>
    </row>
    <row r="4138" spans="17:47" x14ac:dyDescent="0.2">
      <c r="Q4138" s="142">
        <f>TRUNC('TARIFA ENTREGA A DIRECCION USD'!D4139-'TARIFA ENTREGA A DIRECCION USD'!D4138,2)</f>
        <v>0.55000000000000004</v>
      </c>
      <c r="R4138" s="190">
        <v>4131</v>
      </c>
      <c r="S4138" s="200">
        <f>TRUNC((('TARIFA ENTREGA A DIRECCION USD'!C4138-'TARIFA ENTREGA A DIRECCION USD'!D4138)/'TARIFA ENTREGA A DIRECCION USD'!D4138)+1,3)</f>
        <v>0.72499999999999998</v>
      </c>
      <c r="T4138" s="200">
        <f>TRUNC(('TARIFA ENTREGA A DIRECCION USD'!E4138-'TARIFA ENTREGA A DIRECCION USD'!D4138)/'TARIFA ENTREGA A DIRECCION USD'!D4138,3)</f>
        <v>0.26300000000000001</v>
      </c>
      <c r="U4138" s="200">
        <f>TRUNC(('TARIFA ENTREGA A DIRECCION USD'!F4138-'TARIFA ENTREGA A DIRECCION USD'!D4138)/'TARIFA ENTREGA A DIRECCION USD'!D4138,3)</f>
        <v>0.439</v>
      </c>
      <c r="V4138" s="200">
        <f>TRUNC(('TARIFA ENTREGA A DIRECCION USD'!G4138-'TARIFA ENTREGA A DIRECCION USD'!D4138)/'TARIFA ENTREGA A DIRECCION USD'!D4138,3)</f>
        <v>0.97499999999999998</v>
      </c>
      <c r="X4138" s="142">
        <v>16.12</v>
      </c>
      <c r="Y4138" s="190">
        <v>4131</v>
      </c>
      <c r="Z4138" s="200">
        <v>0.55000000000000004</v>
      </c>
      <c r="AA4138" s="200">
        <v>0.13</v>
      </c>
      <c r="AB4138" s="200">
        <v>0.3</v>
      </c>
      <c r="AC4138" s="200">
        <v>0.85</v>
      </c>
      <c r="AL4138"/>
      <c r="AM4138"/>
      <c r="AN4138"/>
      <c r="AO4138"/>
      <c r="AP4138"/>
      <c r="AQ4138"/>
      <c r="AR4138"/>
      <c r="AS4138"/>
      <c r="AT4138"/>
      <c r="AU4138"/>
    </row>
    <row r="4139" spans="17:47" x14ac:dyDescent="0.2">
      <c r="Q4139" s="142">
        <f>TRUNC('TARIFA ENTREGA A DIRECCION USD'!D4140-'TARIFA ENTREGA A DIRECCION USD'!D4139,2)</f>
        <v>0.55000000000000004</v>
      </c>
      <c r="R4139" s="190">
        <v>4132</v>
      </c>
      <c r="S4139" s="200">
        <f>TRUNC((('TARIFA ENTREGA A DIRECCION USD'!C4139-'TARIFA ENTREGA A DIRECCION USD'!D4139)/'TARIFA ENTREGA A DIRECCION USD'!D4139)+1,3)</f>
        <v>0.72499999999999998</v>
      </c>
      <c r="T4139" s="200">
        <f>TRUNC(('TARIFA ENTREGA A DIRECCION USD'!E4139-'TARIFA ENTREGA A DIRECCION USD'!D4139)/'TARIFA ENTREGA A DIRECCION USD'!D4139,3)</f>
        <v>0.26300000000000001</v>
      </c>
      <c r="U4139" s="200">
        <f>TRUNC(('TARIFA ENTREGA A DIRECCION USD'!F4139-'TARIFA ENTREGA A DIRECCION USD'!D4139)/'TARIFA ENTREGA A DIRECCION USD'!D4139,3)</f>
        <v>0.439</v>
      </c>
      <c r="V4139" s="200">
        <f>TRUNC(('TARIFA ENTREGA A DIRECCION USD'!G4139-'TARIFA ENTREGA A DIRECCION USD'!D4139)/'TARIFA ENTREGA A DIRECCION USD'!D4139,3)</f>
        <v>0.97499999999999998</v>
      </c>
      <c r="X4139" s="142">
        <v>16.12</v>
      </c>
      <c r="Y4139" s="190">
        <v>4132</v>
      </c>
      <c r="Z4139" s="200">
        <v>0.55000000000000004</v>
      </c>
      <c r="AA4139" s="200">
        <v>0.13</v>
      </c>
      <c r="AB4139" s="200">
        <v>0.3</v>
      </c>
      <c r="AC4139" s="200">
        <v>0.85</v>
      </c>
      <c r="AL4139"/>
      <c r="AM4139"/>
      <c r="AN4139"/>
      <c r="AO4139"/>
      <c r="AP4139"/>
      <c r="AQ4139"/>
      <c r="AR4139"/>
      <c r="AS4139"/>
      <c r="AT4139"/>
      <c r="AU4139"/>
    </row>
    <row r="4140" spans="17:47" x14ac:dyDescent="0.2">
      <c r="Q4140" s="142">
        <f>TRUNC('TARIFA ENTREGA A DIRECCION USD'!D4141-'TARIFA ENTREGA A DIRECCION USD'!D4140,2)</f>
        <v>0.55000000000000004</v>
      </c>
      <c r="R4140" s="190">
        <v>4133</v>
      </c>
      <c r="S4140" s="200">
        <f>TRUNC((('TARIFA ENTREGA A DIRECCION USD'!C4140-'TARIFA ENTREGA A DIRECCION USD'!D4140)/'TARIFA ENTREGA A DIRECCION USD'!D4140)+1,3)</f>
        <v>0.72499999999999998</v>
      </c>
      <c r="T4140" s="200">
        <f>TRUNC(('TARIFA ENTREGA A DIRECCION USD'!E4140-'TARIFA ENTREGA A DIRECCION USD'!D4140)/'TARIFA ENTREGA A DIRECCION USD'!D4140,3)</f>
        <v>0.26300000000000001</v>
      </c>
      <c r="U4140" s="200">
        <f>TRUNC(('TARIFA ENTREGA A DIRECCION USD'!F4140-'TARIFA ENTREGA A DIRECCION USD'!D4140)/'TARIFA ENTREGA A DIRECCION USD'!D4140,3)</f>
        <v>0.439</v>
      </c>
      <c r="V4140" s="200">
        <f>TRUNC(('TARIFA ENTREGA A DIRECCION USD'!G4140-'TARIFA ENTREGA A DIRECCION USD'!D4140)/'TARIFA ENTREGA A DIRECCION USD'!D4140,3)</f>
        <v>0.97499999999999998</v>
      </c>
      <c r="X4140" s="142">
        <v>16.12</v>
      </c>
      <c r="Y4140" s="190">
        <v>4133</v>
      </c>
      <c r="Z4140" s="200">
        <v>0.55000000000000004</v>
      </c>
      <c r="AA4140" s="200">
        <v>0.13</v>
      </c>
      <c r="AB4140" s="200">
        <v>0.3</v>
      </c>
      <c r="AC4140" s="200">
        <v>0.85</v>
      </c>
      <c r="AL4140"/>
      <c r="AM4140"/>
      <c r="AN4140"/>
      <c r="AO4140"/>
      <c r="AP4140"/>
      <c r="AQ4140"/>
      <c r="AR4140"/>
      <c r="AS4140"/>
      <c r="AT4140"/>
      <c r="AU4140"/>
    </row>
    <row r="4141" spans="17:47" x14ac:dyDescent="0.2">
      <c r="Q4141" s="142">
        <f>TRUNC('TARIFA ENTREGA A DIRECCION USD'!D4142-'TARIFA ENTREGA A DIRECCION USD'!D4141,2)</f>
        <v>0.55000000000000004</v>
      </c>
      <c r="R4141" s="190">
        <v>4134</v>
      </c>
      <c r="S4141" s="200">
        <f>TRUNC((('TARIFA ENTREGA A DIRECCION USD'!C4141-'TARIFA ENTREGA A DIRECCION USD'!D4141)/'TARIFA ENTREGA A DIRECCION USD'!D4141)+1,3)</f>
        <v>0.72499999999999998</v>
      </c>
      <c r="T4141" s="200">
        <f>TRUNC(('TARIFA ENTREGA A DIRECCION USD'!E4141-'TARIFA ENTREGA A DIRECCION USD'!D4141)/'TARIFA ENTREGA A DIRECCION USD'!D4141,3)</f>
        <v>0.26300000000000001</v>
      </c>
      <c r="U4141" s="200">
        <f>TRUNC(('TARIFA ENTREGA A DIRECCION USD'!F4141-'TARIFA ENTREGA A DIRECCION USD'!D4141)/'TARIFA ENTREGA A DIRECCION USD'!D4141,3)</f>
        <v>0.44</v>
      </c>
      <c r="V4141" s="200">
        <f>TRUNC(('TARIFA ENTREGA A DIRECCION USD'!G4141-'TARIFA ENTREGA A DIRECCION USD'!D4141)/'TARIFA ENTREGA A DIRECCION USD'!D4141,3)</f>
        <v>0.97499999999999998</v>
      </c>
      <c r="X4141" s="142">
        <v>16.12</v>
      </c>
      <c r="Y4141" s="190">
        <v>4134</v>
      </c>
      <c r="Z4141" s="200">
        <v>0.55000000000000004</v>
      </c>
      <c r="AA4141" s="200">
        <v>0.13</v>
      </c>
      <c r="AB4141" s="200">
        <v>0.3</v>
      </c>
      <c r="AC4141" s="200">
        <v>0.85</v>
      </c>
      <c r="AL4141"/>
      <c r="AM4141"/>
      <c r="AN4141"/>
      <c r="AO4141"/>
      <c r="AP4141"/>
      <c r="AQ4141"/>
      <c r="AR4141"/>
      <c r="AS4141"/>
      <c r="AT4141"/>
      <c r="AU4141"/>
    </row>
    <row r="4142" spans="17:47" x14ac:dyDescent="0.2">
      <c r="Q4142" s="142">
        <f>TRUNC('TARIFA ENTREGA A DIRECCION USD'!D4143-'TARIFA ENTREGA A DIRECCION USD'!D4142,2)</f>
        <v>0.55000000000000004</v>
      </c>
      <c r="R4142" s="190">
        <v>4135</v>
      </c>
      <c r="S4142" s="200">
        <f>TRUNC((('TARIFA ENTREGA A DIRECCION USD'!C4142-'TARIFA ENTREGA A DIRECCION USD'!D4142)/'TARIFA ENTREGA A DIRECCION USD'!D4142)+1,3)</f>
        <v>0.72499999999999998</v>
      </c>
      <c r="T4142" s="200">
        <f>TRUNC(('TARIFA ENTREGA A DIRECCION USD'!E4142-'TARIFA ENTREGA A DIRECCION USD'!D4142)/'TARIFA ENTREGA A DIRECCION USD'!D4142,3)</f>
        <v>0.26300000000000001</v>
      </c>
      <c r="U4142" s="200">
        <f>TRUNC(('TARIFA ENTREGA A DIRECCION USD'!F4142-'TARIFA ENTREGA A DIRECCION USD'!D4142)/'TARIFA ENTREGA A DIRECCION USD'!D4142,3)</f>
        <v>0.44</v>
      </c>
      <c r="V4142" s="200">
        <f>TRUNC(('TARIFA ENTREGA A DIRECCION USD'!G4142-'TARIFA ENTREGA A DIRECCION USD'!D4142)/'TARIFA ENTREGA A DIRECCION USD'!D4142,3)</f>
        <v>0.97499999999999998</v>
      </c>
      <c r="X4142" s="142">
        <v>16.12</v>
      </c>
      <c r="Y4142" s="190">
        <v>4135</v>
      </c>
      <c r="Z4142" s="200">
        <v>0.55000000000000004</v>
      </c>
      <c r="AA4142" s="200">
        <v>0.13</v>
      </c>
      <c r="AB4142" s="200">
        <v>0.3</v>
      </c>
      <c r="AC4142" s="200">
        <v>0.85</v>
      </c>
      <c r="AL4142"/>
      <c r="AM4142"/>
      <c r="AN4142"/>
      <c r="AO4142"/>
      <c r="AP4142"/>
      <c r="AQ4142"/>
      <c r="AR4142"/>
      <c r="AS4142"/>
      <c r="AT4142"/>
      <c r="AU4142"/>
    </row>
    <row r="4143" spans="17:47" x14ac:dyDescent="0.2">
      <c r="Q4143" s="142">
        <f>TRUNC('TARIFA ENTREGA A DIRECCION USD'!D4144-'TARIFA ENTREGA A DIRECCION USD'!D4143,2)</f>
        <v>0.55000000000000004</v>
      </c>
      <c r="R4143" s="190">
        <v>4136</v>
      </c>
      <c r="S4143" s="200">
        <f>TRUNC((('TARIFA ENTREGA A DIRECCION USD'!C4143-'TARIFA ENTREGA A DIRECCION USD'!D4143)/'TARIFA ENTREGA A DIRECCION USD'!D4143)+1,3)</f>
        <v>0.72499999999999998</v>
      </c>
      <c r="T4143" s="200">
        <f>TRUNC(('TARIFA ENTREGA A DIRECCION USD'!E4143-'TARIFA ENTREGA A DIRECCION USD'!D4143)/'TARIFA ENTREGA A DIRECCION USD'!D4143,3)</f>
        <v>0.26300000000000001</v>
      </c>
      <c r="U4143" s="200">
        <f>TRUNC(('TARIFA ENTREGA A DIRECCION USD'!F4143-'TARIFA ENTREGA A DIRECCION USD'!D4143)/'TARIFA ENTREGA A DIRECCION USD'!D4143,3)</f>
        <v>0.44</v>
      </c>
      <c r="V4143" s="200">
        <f>TRUNC(('TARIFA ENTREGA A DIRECCION USD'!G4143-'TARIFA ENTREGA A DIRECCION USD'!D4143)/'TARIFA ENTREGA A DIRECCION USD'!D4143,3)</f>
        <v>0.97499999999999998</v>
      </c>
      <c r="X4143" s="142">
        <v>16.12</v>
      </c>
      <c r="Y4143" s="190">
        <v>4136</v>
      </c>
      <c r="Z4143" s="200">
        <v>0.55000000000000004</v>
      </c>
      <c r="AA4143" s="200">
        <v>0.13</v>
      </c>
      <c r="AB4143" s="200">
        <v>0.3</v>
      </c>
      <c r="AC4143" s="200">
        <v>0.85</v>
      </c>
      <c r="AL4143"/>
      <c r="AM4143"/>
      <c r="AN4143"/>
      <c r="AO4143"/>
      <c r="AP4143"/>
      <c r="AQ4143"/>
      <c r="AR4143"/>
      <c r="AS4143"/>
      <c r="AT4143"/>
      <c r="AU4143"/>
    </row>
    <row r="4144" spans="17:47" x14ac:dyDescent="0.2">
      <c r="Q4144" s="142">
        <f>TRUNC('TARIFA ENTREGA A DIRECCION USD'!D4145-'TARIFA ENTREGA A DIRECCION USD'!D4144,2)</f>
        <v>0.55000000000000004</v>
      </c>
      <c r="R4144" s="190">
        <v>4137</v>
      </c>
      <c r="S4144" s="200">
        <f>TRUNC((('TARIFA ENTREGA A DIRECCION USD'!C4144-'TARIFA ENTREGA A DIRECCION USD'!D4144)/'TARIFA ENTREGA A DIRECCION USD'!D4144)+1,3)</f>
        <v>0.72499999999999998</v>
      </c>
      <c r="T4144" s="200">
        <f>TRUNC(('TARIFA ENTREGA A DIRECCION USD'!E4144-'TARIFA ENTREGA A DIRECCION USD'!D4144)/'TARIFA ENTREGA A DIRECCION USD'!D4144,3)</f>
        <v>0.26300000000000001</v>
      </c>
      <c r="U4144" s="200">
        <f>TRUNC(('TARIFA ENTREGA A DIRECCION USD'!F4144-'TARIFA ENTREGA A DIRECCION USD'!D4144)/'TARIFA ENTREGA A DIRECCION USD'!D4144,3)</f>
        <v>0.44</v>
      </c>
      <c r="V4144" s="200">
        <f>TRUNC(('TARIFA ENTREGA A DIRECCION USD'!G4144-'TARIFA ENTREGA A DIRECCION USD'!D4144)/'TARIFA ENTREGA A DIRECCION USD'!D4144,3)</f>
        <v>0.97499999999999998</v>
      </c>
      <c r="X4144" s="142">
        <v>16.12</v>
      </c>
      <c r="Y4144" s="190">
        <v>4137</v>
      </c>
      <c r="Z4144" s="200">
        <v>0.55000000000000004</v>
      </c>
      <c r="AA4144" s="200">
        <v>0.13</v>
      </c>
      <c r="AB4144" s="200">
        <v>0.3</v>
      </c>
      <c r="AC4144" s="200">
        <v>0.85</v>
      </c>
      <c r="AL4144"/>
      <c r="AM4144"/>
      <c r="AN4144"/>
      <c r="AO4144"/>
      <c r="AP4144"/>
      <c r="AQ4144"/>
      <c r="AR4144"/>
      <c r="AS4144"/>
      <c r="AT4144"/>
      <c r="AU4144"/>
    </row>
    <row r="4145" spans="17:47" x14ac:dyDescent="0.2">
      <c r="Q4145" s="142">
        <f>TRUNC('TARIFA ENTREGA A DIRECCION USD'!D4146-'TARIFA ENTREGA A DIRECCION USD'!D4145,2)</f>
        <v>0.55000000000000004</v>
      </c>
      <c r="R4145" s="190">
        <v>4138</v>
      </c>
      <c r="S4145" s="200">
        <f>TRUNC((('TARIFA ENTREGA A DIRECCION USD'!C4145-'TARIFA ENTREGA A DIRECCION USD'!D4145)/'TARIFA ENTREGA A DIRECCION USD'!D4145)+1,3)</f>
        <v>0.72499999999999998</v>
      </c>
      <c r="T4145" s="200">
        <f>TRUNC(('TARIFA ENTREGA A DIRECCION USD'!E4145-'TARIFA ENTREGA A DIRECCION USD'!D4145)/'TARIFA ENTREGA A DIRECCION USD'!D4145,3)</f>
        <v>0.26300000000000001</v>
      </c>
      <c r="U4145" s="200">
        <f>TRUNC(('TARIFA ENTREGA A DIRECCION USD'!F4145-'TARIFA ENTREGA A DIRECCION USD'!D4145)/'TARIFA ENTREGA A DIRECCION USD'!D4145,3)</f>
        <v>0.44</v>
      </c>
      <c r="V4145" s="200">
        <f>TRUNC(('TARIFA ENTREGA A DIRECCION USD'!G4145-'TARIFA ENTREGA A DIRECCION USD'!D4145)/'TARIFA ENTREGA A DIRECCION USD'!D4145,3)</f>
        <v>0.97499999999999998</v>
      </c>
      <c r="X4145" s="142">
        <v>16.12</v>
      </c>
      <c r="Y4145" s="190">
        <v>4138</v>
      </c>
      <c r="Z4145" s="200">
        <v>0.55000000000000004</v>
      </c>
      <c r="AA4145" s="200">
        <v>0.13</v>
      </c>
      <c r="AB4145" s="200">
        <v>0.3</v>
      </c>
      <c r="AC4145" s="200">
        <v>0.85</v>
      </c>
      <c r="AL4145"/>
      <c r="AM4145"/>
      <c r="AN4145"/>
      <c r="AO4145"/>
      <c r="AP4145"/>
      <c r="AQ4145"/>
      <c r="AR4145"/>
      <c r="AS4145"/>
      <c r="AT4145"/>
      <c r="AU4145"/>
    </row>
    <row r="4146" spans="17:47" x14ac:dyDescent="0.2">
      <c r="Q4146" s="142">
        <f>TRUNC('TARIFA ENTREGA A DIRECCION USD'!D4147-'TARIFA ENTREGA A DIRECCION USD'!D4146,2)</f>
        <v>0.55000000000000004</v>
      </c>
      <c r="R4146" s="190">
        <v>4139</v>
      </c>
      <c r="S4146" s="200">
        <f>TRUNC((('TARIFA ENTREGA A DIRECCION USD'!C4146-'TARIFA ENTREGA A DIRECCION USD'!D4146)/'TARIFA ENTREGA A DIRECCION USD'!D4146)+1,3)</f>
        <v>0.72499999999999998</v>
      </c>
      <c r="T4146" s="200">
        <f>TRUNC(('TARIFA ENTREGA A DIRECCION USD'!E4146-'TARIFA ENTREGA A DIRECCION USD'!D4146)/'TARIFA ENTREGA A DIRECCION USD'!D4146,3)</f>
        <v>0.26300000000000001</v>
      </c>
      <c r="U4146" s="200">
        <f>TRUNC(('TARIFA ENTREGA A DIRECCION USD'!F4146-'TARIFA ENTREGA A DIRECCION USD'!D4146)/'TARIFA ENTREGA A DIRECCION USD'!D4146,3)</f>
        <v>0.44</v>
      </c>
      <c r="V4146" s="200">
        <f>TRUNC(('TARIFA ENTREGA A DIRECCION USD'!G4146-'TARIFA ENTREGA A DIRECCION USD'!D4146)/'TARIFA ENTREGA A DIRECCION USD'!D4146,3)</f>
        <v>0.97499999999999998</v>
      </c>
      <c r="X4146" s="142">
        <v>16.12</v>
      </c>
      <c r="Y4146" s="190">
        <v>4139</v>
      </c>
      <c r="Z4146" s="200">
        <v>0.55000000000000004</v>
      </c>
      <c r="AA4146" s="200">
        <v>0.13</v>
      </c>
      <c r="AB4146" s="200">
        <v>0.3</v>
      </c>
      <c r="AC4146" s="200">
        <v>0.85</v>
      </c>
      <c r="AL4146"/>
      <c r="AM4146"/>
      <c r="AN4146"/>
      <c r="AO4146"/>
      <c r="AP4146"/>
      <c r="AQ4146"/>
      <c r="AR4146"/>
      <c r="AS4146"/>
      <c r="AT4146"/>
      <c r="AU4146"/>
    </row>
    <row r="4147" spans="17:47" x14ac:dyDescent="0.2">
      <c r="Q4147" s="142">
        <f>TRUNC('TARIFA ENTREGA A DIRECCION USD'!D4148-'TARIFA ENTREGA A DIRECCION USD'!D4147,2)</f>
        <v>0.55000000000000004</v>
      </c>
      <c r="R4147" s="190">
        <v>4140</v>
      </c>
      <c r="S4147" s="200">
        <f>TRUNC((('TARIFA ENTREGA A DIRECCION USD'!C4147-'TARIFA ENTREGA A DIRECCION USD'!D4147)/'TARIFA ENTREGA A DIRECCION USD'!D4147)+1,3)</f>
        <v>0.72499999999999998</v>
      </c>
      <c r="T4147" s="200">
        <f>TRUNC(('TARIFA ENTREGA A DIRECCION USD'!E4147-'TARIFA ENTREGA A DIRECCION USD'!D4147)/'TARIFA ENTREGA A DIRECCION USD'!D4147,3)</f>
        <v>0.26300000000000001</v>
      </c>
      <c r="U4147" s="200">
        <f>TRUNC(('TARIFA ENTREGA A DIRECCION USD'!F4147-'TARIFA ENTREGA A DIRECCION USD'!D4147)/'TARIFA ENTREGA A DIRECCION USD'!D4147,3)</f>
        <v>0.44</v>
      </c>
      <c r="V4147" s="200">
        <f>TRUNC(('TARIFA ENTREGA A DIRECCION USD'!G4147-'TARIFA ENTREGA A DIRECCION USD'!D4147)/'TARIFA ENTREGA A DIRECCION USD'!D4147,3)</f>
        <v>0.97499999999999998</v>
      </c>
      <c r="X4147" s="142">
        <v>16.12</v>
      </c>
      <c r="Y4147" s="190">
        <v>4140</v>
      </c>
      <c r="Z4147" s="200">
        <v>0.55000000000000004</v>
      </c>
      <c r="AA4147" s="200">
        <v>0.13</v>
      </c>
      <c r="AB4147" s="200">
        <v>0.3</v>
      </c>
      <c r="AC4147" s="200">
        <v>0.85</v>
      </c>
      <c r="AL4147"/>
      <c r="AM4147"/>
      <c r="AN4147"/>
      <c r="AO4147"/>
      <c r="AP4147"/>
      <c r="AQ4147"/>
      <c r="AR4147"/>
      <c r="AS4147"/>
      <c r="AT4147"/>
      <c r="AU4147"/>
    </row>
    <row r="4148" spans="17:47" x14ac:dyDescent="0.2">
      <c r="Q4148" s="142">
        <f>TRUNC('TARIFA ENTREGA A DIRECCION USD'!D4149-'TARIFA ENTREGA A DIRECCION USD'!D4148,2)</f>
        <v>0.55000000000000004</v>
      </c>
      <c r="R4148" s="190">
        <v>4141</v>
      </c>
      <c r="S4148" s="200">
        <f>TRUNC((('TARIFA ENTREGA A DIRECCION USD'!C4148-'TARIFA ENTREGA A DIRECCION USD'!D4148)/'TARIFA ENTREGA A DIRECCION USD'!D4148)+1,3)</f>
        <v>0.72499999999999998</v>
      </c>
      <c r="T4148" s="200">
        <f>TRUNC(('TARIFA ENTREGA A DIRECCION USD'!E4148-'TARIFA ENTREGA A DIRECCION USD'!D4148)/'TARIFA ENTREGA A DIRECCION USD'!D4148,3)</f>
        <v>0.26300000000000001</v>
      </c>
      <c r="U4148" s="200">
        <f>TRUNC(('TARIFA ENTREGA A DIRECCION USD'!F4148-'TARIFA ENTREGA A DIRECCION USD'!D4148)/'TARIFA ENTREGA A DIRECCION USD'!D4148,3)</f>
        <v>0.44</v>
      </c>
      <c r="V4148" s="200">
        <f>TRUNC(('TARIFA ENTREGA A DIRECCION USD'!G4148-'TARIFA ENTREGA A DIRECCION USD'!D4148)/'TARIFA ENTREGA A DIRECCION USD'!D4148,3)</f>
        <v>0.97499999999999998</v>
      </c>
      <c r="X4148" s="142">
        <v>16.12</v>
      </c>
      <c r="Y4148" s="190">
        <v>4141</v>
      </c>
      <c r="Z4148" s="200">
        <v>0.55000000000000004</v>
      </c>
      <c r="AA4148" s="200">
        <v>0.13</v>
      </c>
      <c r="AB4148" s="200">
        <v>0.3</v>
      </c>
      <c r="AC4148" s="200">
        <v>0.85</v>
      </c>
      <c r="AL4148"/>
      <c r="AM4148"/>
      <c r="AN4148"/>
      <c r="AO4148"/>
      <c r="AP4148"/>
      <c r="AQ4148"/>
      <c r="AR4148"/>
      <c r="AS4148"/>
      <c r="AT4148"/>
      <c r="AU4148"/>
    </row>
    <row r="4149" spans="17:47" x14ac:dyDescent="0.2">
      <c r="Q4149" s="142">
        <f>TRUNC('TARIFA ENTREGA A DIRECCION USD'!D4150-'TARIFA ENTREGA A DIRECCION USD'!D4149,2)</f>
        <v>0.55000000000000004</v>
      </c>
      <c r="R4149" s="190">
        <v>4142</v>
      </c>
      <c r="S4149" s="200">
        <f>TRUNC((('TARIFA ENTREGA A DIRECCION USD'!C4149-'TARIFA ENTREGA A DIRECCION USD'!D4149)/'TARIFA ENTREGA A DIRECCION USD'!D4149)+1,3)</f>
        <v>0.72499999999999998</v>
      </c>
      <c r="T4149" s="200">
        <f>TRUNC(('TARIFA ENTREGA A DIRECCION USD'!E4149-'TARIFA ENTREGA A DIRECCION USD'!D4149)/'TARIFA ENTREGA A DIRECCION USD'!D4149,3)</f>
        <v>0.26300000000000001</v>
      </c>
      <c r="U4149" s="200">
        <f>TRUNC(('TARIFA ENTREGA A DIRECCION USD'!F4149-'TARIFA ENTREGA A DIRECCION USD'!D4149)/'TARIFA ENTREGA A DIRECCION USD'!D4149,3)</f>
        <v>0.44</v>
      </c>
      <c r="V4149" s="200">
        <f>TRUNC(('TARIFA ENTREGA A DIRECCION USD'!G4149-'TARIFA ENTREGA A DIRECCION USD'!D4149)/'TARIFA ENTREGA A DIRECCION USD'!D4149,3)</f>
        <v>0.97499999999999998</v>
      </c>
      <c r="X4149" s="142">
        <v>16.12</v>
      </c>
      <c r="Y4149" s="190">
        <v>4142</v>
      </c>
      <c r="Z4149" s="200">
        <v>0.55000000000000004</v>
      </c>
      <c r="AA4149" s="200">
        <v>0.13</v>
      </c>
      <c r="AB4149" s="200">
        <v>0.3</v>
      </c>
      <c r="AC4149" s="200">
        <v>0.85</v>
      </c>
      <c r="AL4149"/>
      <c r="AM4149"/>
      <c r="AN4149"/>
      <c r="AO4149"/>
      <c r="AP4149"/>
      <c r="AQ4149"/>
      <c r="AR4149"/>
      <c r="AS4149"/>
      <c r="AT4149"/>
      <c r="AU4149"/>
    </row>
    <row r="4150" spans="17:47" x14ac:dyDescent="0.2">
      <c r="Q4150" s="142">
        <f>TRUNC('TARIFA ENTREGA A DIRECCION USD'!D4151-'TARIFA ENTREGA A DIRECCION USD'!D4150,2)</f>
        <v>0.55000000000000004</v>
      </c>
      <c r="R4150" s="190">
        <v>4143</v>
      </c>
      <c r="S4150" s="200">
        <f>TRUNC((('TARIFA ENTREGA A DIRECCION USD'!C4150-'TARIFA ENTREGA A DIRECCION USD'!D4150)/'TARIFA ENTREGA A DIRECCION USD'!D4150)+1,3)</f>
        <v>0.72499999999999998</v>
      </c>
      <c r="T4150" s="200">
        <f>TRUNC(('TARIFA ENTREGA A DIRECCION USD'!E4150-'TARIFA ENTREGA A DIRECCION USD'!D4150)/'TARIFA ENTREGA A DIRECCION USD'!D4150,3)</f>
        <v>0.26300000000000001</v>
      </c>
      <c r="U4150" s="200">
        <f>TRUNC(('TARIFA ENTREGA A DIRECCION USD'!F4150-'TARIFA ENTREGA A DIRECCION USD'!D4150)/'TARIFA ENTREGA A DIRECCION USD'!D4150,3)</f>
        <v>0.44</v>
      </c>
      <c r="V4150" s="200">
        <f>TRUNC(('TARIFA ENTREGA A DIRECCION USD'!G4150-'TARIFA ENTREGA A DIRECCION USD'!D4150)/'TARIFA ENTREGA A DIRECCION USD'!D4150,3)</f>
        <v>0.97499999999999998</v>
      </c>
      <c r="X4150" s="142">
        <v>16.12</v>
      </c>
      <c r="Y4150" s="190">
        <v>4143</v>
      </c>
      <c r="Z4150" s="200">
        <v>0.55000000000000004</v>
      </c>
      <c r="AA4150" s="200">
        <v>0.13</v>
      </c>
      <c r="AB4150" s="200">
        <v>0.3</v>
      </c>
      <c r="AC4150" s="200">
        <v>0.85</v>
      </c>
      <c r="AL4150"/>
      <c r="AM4150"/>
      <c r="AN4150"/>
      <c r="AO4150"/>
      <c r="AP4150"/>
      <c r="AQ4150"/>
      <c r="AR4150"/>
      <c r="AS4150"/>
      <c r="AT4150"/>
      <c r="AU4150"/>
    </row>
    <row r="4151" spans="17:47" x14ac:dyDescent="0.2">
      <c r="Q4151" s="142">
        <f>TRUNC('TARIFA ENTREGA A DIRECCION USD'!D4152-'TARIFA ENTREGA A DIRECCION USD'!D4151,2)</f>
        <v>0.55000000000000004</v>
      </c>
      <c r="R4151" s="190">
        <v>4144</v>
      </c>
      <c r="S4151" s="200">
        <f>TRUNC((('TARIFA ENTREGA A DIRECCION USD'!C4151-'TARIFA ENTREGA A DIRECCION USD'!D4151)/'TARIFA ENTREGA A DIRECCION USD'!D4151)+1,3)</f>
        <v>0.72499999999999998</v>
      </c>
      <c r="T4151" s="200">
        <f>TRUNC(('TARIFA ENTREGA A DIRECCION USD'!E4151-'TARIFA ENTREGA A DIRECCION USD'!D4151)/'TARIFA ENTREGA A DIRECCION USD'!D4151,3)</f>
        <v>0.26300000000000001</v>
      </c>
      <c r="U4151" s="200">
        <f>TRUNC(('TARIFA ENTREGA A DIRECCION USD'!F4151-'TARIFA ENTREGA A DIRECCION USD'!D4151)/'TARIFA ENTREGA A DIRECCION USD'!D4151,3)</f>
        <v>0.44</v>
      </c>
      <c r="V4151" s="200">
        <f>TRUNC(('TARIFA ENTREGA A DIRECCION USD'!G4151-'TARIFA ENTREGA A DIRECCION USD'!D4151)/'TARIFA ENTREGA A DIRECCION USD'!D4151,3)</f>
        <v>0.97499999999999998</v>
      </c>
      <c r="X4151" s="142">
        <v>16.12</v>
      </c>
      <c r="Y4151" s="190">
        <v>4144</v>
      </c>
      <c r="Z4151" s="200">
        <v>0.55000000000000004</v>
      </c>
      <c r="AA4151" s="200">
        <v>0.13</v>
      </c>
      <c r="AB4151" s="200">
        <v>0.3</v>
      </c>
      <c r="AC4151" s="200">
        <v>0.85</v>
      </c>
      <c r="AL4151"/>
      <c r="AM4151"/>
      <c r="AN4151"/>
      <c r="AO4151"/>
      <c r="AP4151"/>
      <c r="AQ4151"/>
      <c r="AR4151"/>
      <c r="AS4151"/>
      <c r="AT4151"/>
      <c r="AU4151"/>
    </row>
    <row r="4152" spans="17:47" x14ac:dyDescent="0.2">
      <c r="Q4152" s="142">
        <f>TRUNC('TARIFA ENTREGA A DIRECCION USD'!D4153-'TARIFA ENTREGA A DIRECCION USD'!D4152,2)</f>
        <v>0.55000000000000004</v>
      </c>
      <c r="R4152" s="190">
        <v>4145</v>
      </c>
      <c r="S4152" s="200">
        <f>TRUNC((('TARIFA ENTREGA A DIRECCION USD'!C4152-'TARIFA ENTREGA A DIRECCION USD'!D4152)/'TARIFA ENTREGA A DIRECCION USD'!D4152)+1,3)</f>
        <v>0.72499999999999998</v>
      </c>
      <c r="T4152" s="200">
        <f>TRUNC(('TARIFA ENTREGA A DIRECCION USD'!E4152-'TARIFA ENTREGA A DIRECCION USD'!D4152)/'TARIFA ENTREGA A DIRECCION USD'!D4152,3)</f>
        <v>0.26300000000000001</v>
      </c>
      <c r="U4152" s="200">
        <f>TRUNC(('TARIFA ENTREGA A DIRECCION USD'!F4152-'TARIFA ENTREGA A DIRECCION USD'!D4152)/'TARIFA ENTREGA A DIRECCION USD'!D4152,3)</f>
        <v>0.44</v>
      </c>
      <c r="V4152" s="200">
        <f>TRUNC(('TARIFA ENTREGA A DIRECCION USD'!G4152-'TARIFA ENTREGA A DIRECCION USD'!D4152)/'TARIFA ENTREGA A DIRECCION USD'!D4152,3)</f>
        <v>0.97499999999999998</v>
      </c>
      <c r="X4152" s="142">
        <v>16.12</v>
      </c>
      <c r="Y4152" s="190">
        <v>4145</v>
      </c>
      <c r="Z4152" s="200">
        <v>0.55000000000000004</v>
      </c>
      <c r="AA4152" s="200">
        <v>0.13</v>
      </c>
      <c r="AB4152" s="200">
        <v>0.3</v>
      </c>
      <c r="AC4152" s="200">
        <v>0.85</v>
      </c>
      <c r="AL4152"/>
      <c r="AM4152"/>
      <c r="AN4152"/>
      <c r="AO4152"/>
      <c r="AP4152"/>
      <c r="AQ4152"/>
      <c r="AR4152"/>
      <c r="AS4152"/>
      <c r="AT4152"/>
      <c r="AU4152"/>
    </row>
    <row r="4153" spans="17:47" x14ac:dyDescent="0.2">
      <c r="Q4153" s="142">
        <f>TRUNC('TARIFA ENTREGA A DIRECCION USD'!D4154-'TARIFA ENTREGA A DIRECCION USD'!D4153,2)</f>
        <v>0.55000000000000004</v>
      </c>
      <c r="R4153" s="190">
        <v>4146</v>
      </c>
      <c r="S4153" s="200">
        <f>TRUNC((('TARIFA ENTREGA A DIRECCION USD'!C4153-'TARIFA ENTREGA A DIRECCION USD'!D4153)/'TARIFA ENTREGA A DIRECCION USD'!D4153)+1,3)</f>
        <v>0.72499999999999998</v>
      </c>
      <c r="T4153" s="200">
        <f>TRUNC(('TARIFA ENTREGA A DIRECCION USD'!E4153-'TARIFA ENTREGA A DIRECCION USD'!D4153)/'TARIFA ENTREGA A DIRECCION USD'!D4153,3)</f>
        <v>0.26300000000000001</v>
      </c>
      <c r="U4153" s="200">
        <f>TRUNC(('TARIFA ENTREGA A DIRECCION USD'!F4153-'TARIFA ENTREGA A DIRECCION USD'!D4153)/'TARIFA ENTREGA A DIRECCION USD'!D4153,3)</f>
        <v>0.44</v>
      </c>
      <c r="V4153" s="200">
        <f>TRUNC(('TARIFA ENTREGA A DIRECCION USD'!G4153-'TARIFA ENTREGA A DIRECCION USD'!D4153)/'TARIFA ENTREGA A DIRECCION USD'!D4153,3)</f>
        <v>0.97499999999999998</v>
      </c>
      <c r="X4153" s="142">
        <v>16.12</v>
      </c>
      <c r="Y4153" s="190">
        <v>4146</v>
      </c>
      <c r="Z4153" s="200">
        <v>0.55000000000000004</v>
      </c>
      <c r="AA4153" s="200">
        <v>0.13</v>
      </c>
      <c r="AB4153" s="200">
        <v>0.3</v>
      </c>
      <c r="AC4153" s="200">
        <v>0.85</v>
      </c>
      <c r="AL4153"/>
      <c r="AM4153"/>
      <c r="AN4153"/>
      <c r="AO4153"/>
      <c r="AP4153"/>
      <c r="AQ4153"/>
      <c r="AR4153"/>
      <c r="AS4153"/>
      <c r="AT4153"/>
      <c r="AU4153"/>
    </row>
    <row r="4154" spans="17:47" x14ac:dyDescent="0.2">
      <c r="Q4154" s="142">
        <f>TRUNC('TARIFA ENTREGA A DIRECCION USD'!D4155-'TARIFA ENTREGA A DIRECCION USD'!D4154,2)</f>
        <v>0.55000000000000004</v>
      </c>
      <c r="R4154" s="190">
        <v>4147</v>
      </c>
      <c r="S4154" s="200">
        <f>TRUNC((('TARIFA ENTREGA A DIRECCION USD'!C4154-'TARIFA ENTREGA A DIRECCION USD'!D4154)/'TARIFA ENTREGA A DIRECCION USD'!D4154)+1,3)</f>
        <v>0.72499999999999998</v>
      </c>
      <c r="T4154" s="200">
        <f>TRUNC(('TARIFA ENTREGA A DIRECCION USD'!E4154-'TARIFA ENTREGA A DIRECCION USD'!D4154)/'TARIFA ENTREGA A DIRECCION USD'!D4154,3)</f>
        <v>0.26300000000000001</v>
      </c>
      <c r="U4154" s="200">
        <f>TRUNC(('TARIFA ENTREGA A DIRECCION USD'!F4154-'TARIFA ENTREGA A DIRECCION USD'!D4154)/'TARIFA ENTREGA A DIRECCION USD'!D4154,3)</f>
        <v>0.44</v>
      </c>
      <c r="V4154" s="200">
        <f>TRUNC(('TARIFA ENTREGA A DIRECCION USD'!G4154-'TARIFA ENTREGA A DIRECCION USD'!D4154)/'TARIFA ENTREGA A DIRECCION USD'!D4154,3)</f>
        <v>0.97499999999999998</v>
      </c>
      <c r="X4154" s="142">
        <v>16.12</v>
      </c>
      <c r="Y4154" s="190">
        <v>4147</v>
      </c>
      <c r="Z4154" s="200">
        <v>0.55000000000000004</v>
      </c>
      <c r="AA4154" s="200">
        <v>0.13</v>
      </c>
      <c r="AB4154" s="200">
        <v>0.3</v>
      </c>
      <c r="AC4154" s="200">
        <v>0.85</v>
      </c>
      <c r="AL4154"/>
      <c r="AM4154"/>
      <c r="AN4154"/>
      <c r="AO4154"/>
      <c r="AP4154"/>
      <c r="AQ4154"/>
      <c r="AR4154"/>
      <c r="AS4154"/>
      <c r="AT4154"/>
      <c r="AU4154"/>
    </row>
    <row r="4155" spans="17:47" x14ac:dyDescent="0.2">
      <c r="Q4155" s="142">
        <f>TRUNC('TARIFA ENTREGA A DIRECCION USD'!D4156-'TARIFA ENTREGA A DIRECCION USD'!D4155,2)</f>
        <v>0.55000000000000004</v>
      </c>
      <c r="R4155" s="190">
        <v>4148</v>
      </c>
      <c r="S4155" s="200">
        <f>TRUNC((('TARIFA ENTREGA A DIRECCION USD'!C4155-'TARIFA ENTREGA A DIRECCION USD'!D4155)/'TARIFA ENTREGA A DIRECCION USD'!D4155)+1,3)</f>
        <v>0.72499999999999998</v>
      </c>
      <c r="T4155" s="200">
        <f>TRUNC(('TARIFA ENTREGA A DIRECCION USD'!E4155-'TARIFA ENTREGA A DIRECCION USD'!D4155)/'TARIFA ENTREGA A DIRECCION USD'!D4155,3)</f>
        <v>0.26300000000000001</v>
      </c>
      <c r="U4155" s="200">
        <f>TRUNC(('TARIFA ENTREGA A DIRECCION USD'!F4155-'TARIFA ENTREGA A DIRECCION USD'!D4155)/'TARIFA ENTREGA A DIRECCION USD'!D4155,3)</f>
        <v>0.44</v>
      </c>
      <c r="V4155" s="200">
        <f>TRUNC(('TARIFA ENTREGA A DIRECCION USD'!G4155-'TARIFA ENTREGA A DIRECCION USD'!D4155)/'TARIFA ENTREGA A DIRECCION USD'!D4155,3)</f>
        <v>0.97499999999999998</v>
      </c>
      <c r="X4155" s="142">
        <v>16.12</v>
      </c>
      <c r="Y4155" s="190">
        <v>4148</v>
      </c>
      <c r="Z4155" s="200">
        <v>0.55000000000000004</v>
      </c>
      <c r="AA4155" s="200">
        <v>0.13</v>
      </c>
      <c r="AB4155" s="200">
        <v>0.3</v>
      </c>
      <c r="AC4155" s="200">
        <v>0.85</v>
      </c>
      <c r="AL4155"/>
      <c r="AM4155"/>
      <c r="AN4155"/>
      <c r="AO4155"/>
      <c r="AP4155"/>
      <c r="AQ4155"/>
      <c r="AR4155"/>
      <c r="AS4155"/>
      <c r="AT4155"/>
      <c r="AU4155"/>
    </row>
    <row r="4156" spans="17:47" x14ac:dyDescent="0.2">
      <c r="Q4156" s="142">
        <f>TRUNC('TARIFA ENTREGA A DIRECCION USD'!D4157-'TARIFA ENTREGA A DIRECCION USD'!D4156,2)</f>
        <v>0.55000000000000004</v>
      </c>
      <c r="R4156" s="190">
        <v>4149</v>
      </c>
      <c r="S4156" s="200">
        <f>TRUNC((('TARIFA ENTREGA A DIRECCION USD'!C4156-'TARIFA ENTREGA A DIRECCION USD'!D4156)/'TARIFA ENTREGA A DIRECCION USD'!D4156)+1,3)</f>
        <v>0.72499999999999998</v>
      </c>
      <c r="T4156" s="200">
        <f>TRUNC(('TARIFA ENTREGA A DIRECCION USD'!E4156-'TARIFA ENTREGA A DIRECCION USD'!D4156)/'TARIFA ENTREGA A DIRECCION USD'!D4156,3)</f>
        <v>0.26300000000000001</v>
      </c>
      <c r="U4156" s="200">
        <f>TRUNC(('TARIFA ENTREGA A DIRECCION USD'!F4156-'TARIFA ENTREGA A DIRECCION USD'!D4156)/'TARIFA ENTREGA A DIRECCION USD'!D4156,3)</f>
        <v>0.44</v>
      </c>
      <c r="V4156" s="200">
        <f>TRUNC(('TARIFA ENTREGA A DIRECCION USD'!G4156-'TARIFA ENTREGA A DIRECCION USD'!D4156)/'TARIFA ENTREGA A DIRECCION USD'!D4156,3)</f>
        <v>0.97499999999999998</v>
      </c>
      <c r="X4156" s="142">
        <v>16.12</v>
      </c>
      <c r="Y4156" s="190">
        <v>4149</v>
      </c>
      <c r="Z4156" s="200">
        <v>0.55000000000000004</v>
      </c>
      <c r="AA4156" s="200">
        <v>0.13</v>
      </c>
      <c r="AB4156" s="200">
        <v>0.3</v>
      </c>
      <c r="AC4156" s="200">
        <v>0.85</v>
      </c>
      <c r="AL4156"/>
      <c r="AM4156"/>
      <c r="AN4156"/>
      <c r="AO4156"/>
      <c r="AP4156"/>
      <c r="AQ4156"/>
      <c r="AR4156"/>
      <c r="AS4156"/>
      <c r="AT4156"/>
      <c r="AU4156"/>
    </row>
    <row r="4157" spans="17:47" x14ac:dyDescent="0.2">
      <c r="Q4157" s="142">
        <f>TRUNC('TARIFA ENTREGA A DIRECCION USD'!D4158-'TARIFA ENTREGA A DIRECCION USD'!D4157,2)</f>
        <v>0.55000000000000004</v>
      </c>
      <c r="R4157" s="190">
        <v>4150</v>
      </c>
      <c r="S4157" s="200">
        <f>TRUNC((('TARIFA ENTREGA A DIRECCION USD'!C4157-'TARIFA ENTREGA A DIRECCION USD'!D4157)/'TARIFA ENTREGA A DIRECCION USD'!D4157)+1,3)</f>
        <v>0.72499999999999998</v>
      </c>
      <c r="T4157" s="200">
        <f>TRUNC(('TARIFA ENTREGA A DIRECCION USD'!E4157-'TARIFA ENTREGA A DIRECCION USD'!D4157)/'TARIFA ENTREGA A DIRECCION USD'!D4157,3)</f>
        <v>0.26300000000000001</v>
      </c>
      <c r="U4157" s="200">
        <f>TRUNC(('TARIFA ENTREGA A DIRECCION USD'!F4157-'TARIFA ENTREGA A DIRECCION USD'!D4157)/'TARIFA ENTREGA A DIRECCION USD'!D4157,3)</f>
        <v>0.44</v>
      </c>
      <c r="V4157" s="200">
        <f>TRUNC(('TARIFA ENTREGA A DIRECCION USD'!G4157-'TARIFA ENTREGA A DIRECCION USD'!D4157)/'TARIFA ENTREGA A DIRECCION USD'!D4157,3)</f>
        <v>0.97499999999999998</v>
      </c>
      <c r="X4157" s="142">
        <v>16.12</v>
      </c>
      <c r="Y4157" s="190">
        <v>4150</v>
      </c>
      <c r="Z4157" s="200">
        <v>0.55000000000000004</v>
      </c>
      <c r="AA4157" s="200">
        <v>0.13</v>
      </c>
      <c r="AB4157" s="200">
        <v>0.3</v>
      </c>
      <c r="AC4157" s="200">
        <v>0.85</v>
      </c>
      <c r="AL4157"/>
      <c r="AM4157"/>
      <c r="AN4157"/>
      <c r="AO4157"/>
      <c r="AP4157"/>
      <c r="AQ4157"/>
      <c r="AR4157"/>
      <c r="AS4157"/>
      <c r="AT4157"/>
      <c r="AU4157"/>
    </row>
    <row r="4158" spans="17:47" x14ac:dyDescent="0.2">
      <c r="Q4158" s="142">
        <f>TRUNC('TARIFA ENTREGA A DIRECCION USD'!D4159-'TARIFA ENTREGA A DIRECCION USD'!D4158,2)</f>
        <v>0.55000000000000004</v>
      </c>
      <c r="R4158" s="190">
        <v>4151</v>
      </c>
      <c r="S4158" s="200">
        <f>TRUNC((('TARIFA ENTREGA A DIRECCION USD'!C4158-'TARIFA ENTREGA A DIRECCION USD'!D4158)/'TARIFA ENTREGA A DIRECCION USD'!D4158)+1,3)</f>
        <v>0.72499999999999998</v>
      </c>
      <c r="T4158" s="200">
        <f>TRUNC(('TARIFA ENTREGA A DIRECCION USD'!E4158-'TARIFA ENTREGA A DIRECCION USD'!D4158)/'TARIFA ENTREGA A DIRECCION USD'!D4158,3)</f>
        <v>0.26300000000000001</v>
      </c>
      <c r="U4158" s="200">
        <f>TRUNC(('TARIFA ENTREGA A DIRECCION USD'!F4158-'TARIFA ENTREGA A DIRECCION USD'!D4158)/'TARIFA ENTREGA A DIRECCION USD'!D4158,3)</f>
        <v>0.44</v>
      </c>
      <c r="V4158" s="200">
        <f>TRUNC(('TARIFA ENTREGA A DIRECCION USD'!G4158-'TARIFA ENTREGA A DIRECCION USD'!D4158)/'TARIFA ENTREGA A DIRECCION USD'!D4158,3)</f>
        <v>0.97499999999999998</v>
      </c>
      <c r="X4158" s="142">
        <v>16.12</v>
      </c>
      <c r="Y4158" s="190">
        <v>4151</v>
      </c>
      <c r="Z4158" s="200">
        <v>0.55000000000000004</v>
      </c>
      <c r="AA4158" s="200">
        <v>0.13</v>
      </c>
      <c r="AB4158" s="200">
        <v>0.3</v>
      </c>
      <c r="AC4158" s="200">
        <v>0.85</v>
      </c>
      <c r="AL4158"/>
      <c r="AM4158"/>
      <c r="AN4158"/>
      <c r="AO4158"/>
      <c r="AP4158"/>
      <c r="AQ4158"/>
      <c r="AR4158"/>
      <c r="AS4158"/>
      <c r="AT4158"/>
      <c r="AU4158"/>
    </row>
    <row r="4159" spans="17:47" x14ac:dyDescent="0.2">
      <c r="Q4159" s="142">
        <f>TRUNC('TARIFA ENTREGA A DIRECCION USD'!D4160-'TARIFA ENTREGA A DIRECCION USD'!D4159,2)</f>
        <v>0.55000000000000004</v>
      </c>
      <c r="R4159" s="190">
        <v>4152</v>
      </c>
      <c r="S4159" s="200">
        <f>TRUNC((('TARIFA ENTREGA A DIRECCION USD'!C4159-'TARIFA ENTREGA A DIRECCION USD'!D4159)/'TARIFA ENTREGA A DIRECCION USD'!D4159)+1,3)</f>
        <v>0.72499999999999998</v>
      </c>
      <c r="T4159" s="200">
        <f>TRUNC(('TARIFA ENTREGA A DIRECCION USD'!E4159-'TARIFA ENTREGA A DIRECCION USD'!D4159)/'TARIFA ENTREGA A DIRECCION USD'!D4159,3)</f>
        <v>0.26300000000000001</v>
      </c>
      <c r="U4159" s="200">
        <f>TRUNC(('TARIFA ENTREGA A DIRECCION USD'!F4159-'TARIFA ENTREGA A DIRECCION USD'!D4159)/'TARIFA ENTREGA A DIRECCION USD'!D4159,3)</f>
        <v>0.44</v>
      </c>
      <c r="V4159" s="200">
        <f>TRUNC(('TARIFA ENTREGA A DIRECCION USD'!G4159-'TARIFA ENTREGA A DIRECCION USD'!D4159)/'TARIFA ENTREGA A DIRECCION USD'!D4159,3)</f>
        <v>0.97499999999999998</v>
      </c>
      <c r="X4159" s="142">
        <v>16.12</v>
      </c>
      <c r="Y4159" s="190">
        <v>4152</v>
      </c>
      <c r="Z4159" s="200">
        <v>0.55000000000000004</v>
      </c>
      <c r="AA4159" s="200">
        <v>0.13</v>
      </c>
      <c r="AB4159" s="200">
        <v>0.3</v>
      </c>
      <c r="AC4159" s="200">
        <v>0.85</v>
      </c>
      <c r="AL4159"/>
      <c r="AM4159"/>
      <c r="AN4159"/>
      <c r="AO4159"/>
      <c r="AP4159"/>
      <c r="AQ4159"/>
      <c r="AR4159"/>
      <c r="AS4159"/>
      <c r="AT4159"/>
      <c r="AU4159"/>
    </row>
    <row r="4160" spans="17:47" x14ac:dyDescent="0.2">
      <c r="Q4160" s="142">
        <f>TRUNC('TARIFA ENTREGA A DIRECCION USD'!D4161-'TARIFA ENTREGA A DIRECCION USD'!D4160,2)</f>
        <v>0.55000000000000004</v>
      </c>
      <c r="R4160" s="190">
        <v>4153</v>
      </c>
      <c r="S4160" s="200">
        <f>TRUNC((('TARIFA ENTREGA A DIRECCION USD'!C4160-'TARIFA ENTREGA A DIRECCION USD'!D4160)/'TARIFA ENTREGA A DIRECCION USD'!D4160)+1,3)</f>
        <v>0.72499999999999998</v>
      </c>
      <c r="T4160" s="200">
        <f>TRUNC(('TARIFA ENTREGA A DIRECCION USD'!E4160-'TARIFA ENTREGA A DIRECCION USD'!D4160)/'TARIFA ENTREGA A DIRECCION USD'!D4160,3)</f>
        <v>0.26300000000000001</v>
      </c>
      <c r="U4160" s="200">
        <f>TRUNC(('TARIFA ENTREGA A DIRECCION USD'!F4160-'TARIFA ENTREGA A DIRECCION USD'!D4160)/'TARIFA ENTREGA A DIRECCION USD'!D4160,3)</f>
        <v>0.44</v>
      </c>
      <c r="V4160" s="200">
        <f>TRUNC(('TARIFA ENTREGA A DIRECCION USD'!G4160-'TARIFA ENTREGA A DIRECCION USD'!D4160)/'TARIFA ENTREGA A DIRECCION USD'!D4160,3)</f>
        <v>0.97499999999999998</v>
      </c>
      <c r="X4160" s="142">
        <v>16.12</v>
      </c>
      <c r="Y4160" s="190">
        <v>4153</v>
      </c>
      <c r="Z4160" s="200">
        <v>0.55000000000000004</v>
      </c>
      <c r="AA4160" s="200">
        <v>0.13</v>
      </c>
      <c r="AB4160" s="200">
        <v>0.3</v>
      </c>
      <c r="AC4160" s="200">
        <v>0.85</v>
      </c>
      <c r="AL4160"/>
      <c r="AM4160"/>
      <c r="AN4160"/>
      <c r="AO4160"/>
      <c r="AP4160"/>
      <c r="AQ4160"/>
      <c r="AR4160"/>
      <c r="AS4160"/>
      <c r="AT4160"/>
      <c r="AU4160"/>
    </row>
    <row r="4161" spans="17:47" x14ac:dyDescent="0.2">
      <c r="Q4161" s="142">
        <f>TRUNC('TARIFA ENTREGA A DIRECCION USD'!D4162-'TARIFA ENTREGA A DIRECCION USD'!D4161,2)</f>
        <v>0.55000000000000004</v>
      </c>
      <c r="R4161" s="190">
        <v>4154</v>
      </c>
      <c r="S4161" s="200">
        <f>TRUNC((('TARIFA ENTREGA A DIRECCION USD'!C4161-'TARIFA ENTREGA A DIRECCION USD'!D4161)/'TARIFA ENTREGA A DIRECCION USD'!D4161)+1,3)</f>
        <v>0.72499999999999998</v>
      </c>
      <c r="T4161" s="200">
        <f>TRUNC(('TARIFA ENTREGA A DIRECCION USD'!E4161-'TARIFA ENTREGA A DIRECCION USD'!D4161)/'TARIFA ENTREGA A DIRECCION USD'!D4161,3)</f>
        <v>0.26300000000000001</v>
      </c>
      <c r="U4161" s="200">
        <f>TRUNC(('TARIFA ENTREGA A DIRECCION USD'!F4161-'TARIFA ENTREGA A DIRECCION USD'!D4161)/'TARIFA ENTREGA A DIRECCION USD'!D4161,3)</f>
        <v>0.44</v>
      </c>
      <c r="V4161" s="200">
        <f>TRUNC(('TARIFA ENTREGA A DIRECCION USD'!G4161-'TARIFA ENTREGA A DIRECCION USD'!D4161)/'TARIFA ENTREGA A DIRECCION USD'!D4161,3)</f>
        <v>0.97499999999999998</v>
      </c>
      <c r="X4161" s="142">
        <v>16.12</v>
      </c>
      <c r="Y4161" s="190">
        <v>4154</v>
      </c>
      <c r="Z4161" s="200">
        <v>0.55000000000000004</v>
      </c>
      <c r="AA4161" s="200">
        <v>0.13</v>
      </c>
      <c r="AB4161" s="200">
        <v>0.3</v>
      </c>
      <c r="AC4161" s="200">
        <v>0.85</v>
      </c>
      <c r="AL4161"/>
      <c r="AM4161"/>
      <c r="AN4161"/>
      <c r="AO4161"/>
      <c r="AP4161"/>
      <c r="AQ4161"/>
      <c r="AR4161"/>
      <c r="AS4161"/>
      <c r="AT4161"/>
      <c r="AU4161"/>
    </row>
    <row r="4162" spans="17:47" x14ac:dyDescent="0.2">
      <c r="Q4162" s="142">
        <f>TRUNC('TARIFA ENTREGA A DIRECCION USD'!D4163-'TARIFA ENTREGA A DIRECCION USD'!D4162,2)</f>
        <v>0.55000000000000004</v>
      </c>
      <c r="R4162" s="190">
        <v>4155</v>
      </c>
      <c r="S4162" s="200">
        <f>TRUNC((('TARIFA ENTREGA A DIRECCION USD'!C4162-'TARIFA ENTREGA A DIRECCION USD'!D4162)/'TARIFA ENTREGA A DIRECCION USD'!D4162)+1,3)</f>
        <v>0.72499999999999998</v>
      </c>
      <c r="T4162" s="200">
        <f>TRUNC(('TARIFA ENTREGA A DIRECCION USD'!E4162-'TARIFA ENTREGA A DIRECCION USD'!D4162)/'TARIFA ENTREGA A DIRECCION USD'!D4162,3)</f>
        <v>0.26300000000000001</v>
      </c>
      <c r="U4162" s="200">
        <f>TRUNC(('TARIFA ENTREGA A DIRECCION USD'!F4162-'TARIFA ENTREGA A DIRECCION USD'!D4162)/'TARIFA ENTREGA A DIRECCION USD'!D4162,3)</f>
        <v>0.44</v>
      </c>
      <c r="V4162" s="200">
        <f>TRUNC(('TARIFA ENTREGA A DIRECCION USD'!G4162-'TARIFA ENTREGA A DIRECCION USD'!D4162)/'TARIFA ENTREGA A DIRECCION USD'!D4162,3)</f>
        <v>0.97499999999999998</v>
      </c>
      <c r="X4162" s="142">
        <v>16.12</v>
      </c>
      <c r="Y4162" s="190">
        <v>4155</v>
      </c>
      <c r="Z4162" s="200">
        <v>0.55000000000000004</v>
      </c>
      <c r="AA4162" s="200">
        <v>0.13</v>
      </c>
      <c r="AB4162" s="200">
        <v>0.3</v>
      </c>
      <c r="AC4162" s="200">
        <v>0.85</v>
      </c>
      <c r="AL4162"/>
      <c r="AM4162"/>
      <c r="AN4162"/>
      <c r="AO4162"/>
      <c r="AP4162"/>
      <c r="AQ4162"/>
      <c r="AR4162"/>
      <c r="AS4162"/>
      <c r="AT4162"/>
      <c r="AU4162"/>
    </row>
    <row r="4163" spans="17:47" x14ac:dyDescent="0.2">
      <c r="Q4163" s="142">
        <f>TRUNC('TARIFA ENTREGA A DIRECCION USD'!D4164-'TARIFA ENTREGA A DIRECCION USD'!D4163,2)</f>
        <v>0.55000000000000004</v>
      </c>
      <c r="R4163" s="190">
        <v>4156</v>
      </c>
      <c r="S4163" s="200">
        <f>TRUNC((('TARIFA ENTREGA A DIRECCION USD'!C4163-'TARIFA ENTREGA A DIRECCION USD'!D4163)/'TARIFA ENTREGA A DIRECCION USD'!D4163)+1,3)</f>
        <v>0.72499999999999998</v>
      </c>
      <c r="T4163" s="200">
        <f>TRUNC(('TARIFA ENTREGA A DIRECCION USD'!E4163-'TARIFA ENTREGA A DIRECCION USD'!D4163)/'TARIFA ENTREGA A DIRECCION USD'!D4163,3)</f>
        <v>0.26300000000000001</v>
      </c>
      <c r="U4163" s="200">
        <f>TRUNC(('TARIFA ENTREGA A DIRECCION USD'!F4163-'TARIFA ENTREGA A DIRECCION USD'!D4163)/'TARIFA ENTREGA A DIRECCION USD'!D4163,3)</f>
        <v>0.44</v>
      </c>
      <c r="V4163" s="200">
        <f>TRUNC(('TARIFA ENTREGA A DIRECCION USD'!G4163-'TARIFA ENTREGA A DIRECCION USD'!D4163)/'TARIFA ENTREGA A DIRECCION USD'!D4163,3)</f>
        <v>0.97499999999999998</v>
      </c>
      <c r="X4163" s="142">
        <v>16.12</v>
      </c>
      <c r="Y4163" s="190">
        <v>4156</v>
      </c>
      <c r="Z4163" s="200">
        <v>0.55000000000000004</v>
      </c>
      <c r="AA4163" s="200">
        <v>0.13</v>
      </c>
      <c r="AB4163" s="200">
        <v>0.3</v>
      </c>
      <c r="AC4163" s="200">
        <v>0.85</v>
      </c>
      <c r="AL4163"/>
      <c r="AM4163"/>
      <c r="AN4163"/>
      <c r="AO4163"/>
      <c r="AP4163"/>
      <c r="AQ4163"/>
      <c r="AR4163"/>
      <c r="AS4163"/>
      <c r="AT4163"/>
      <c r="AU4163"/>
    </row>
    <row r="4164" spans="17:47" x14ac:dyDescent="0.2">
      <c r="Q4164" s="142">
        <f>TRUNC('TARIFA ENTREGA A DIRECCION USD'!D4165-'TARIFA ENTREGA A DIRECCION USD'!D4164,2)</f>
        <v>0.55000000000000004</v>
      </c>
      <c r="R4164" s="190">
        <v>4157</v>
      </c>
      <c r="S4164" s="200">
        <f>TRUNC((('TARIFA ENTREGA A DIRECCION USD'!C4164-'TARIFA ENTREGA A DIRECCION USD'!D4164)/'TARIFA ENTREGA A DIRECCION USD'!D4164)+1,3)</f>
        <v>0.72499999999999998</v>
      </c>
      <c r="T4164" s="200">
        <f>TRUNC(('TARIFA ENTREGA A DIRECCION USD'!E4164-'TARIFA ENTREGA A DIRECCION USD'!D4164)/'TARIFA ENTREGA A DIRECCION USD'!D4164,3)</f>
        <v>0.26300000000000001</v>
      </c>
      <c r="U4164" s="200">
        <f>TRUNC(('TARIFA ENTREGA A DIRECCION USD'!F4164-'TARIFA ENTREGA A DIRECCION USD'!D4164)/'TARIFA ENTREGA A DIRECCION USD'!D4164,3)</f>
        <v>0.44</v>
      </c>
      <c r="V4164" s="200">
        <f>TRUNC(('TARIFA ENTREGA A DIRECCION USD'!G4164-'TARIFA ENTREGA A DIRECCION USD'!D4164)/'TARIFA ENTREGA A DIRECCION USD'!D4164,3)</f>
        <v>0.97499999999999998</v>
      </c>
      <c r="X4164" s="142">
        <v>16.12</v>
      </c>
      <c r="Y4164" s="190">
        <v>4157</v>
      </c>
      <c r="Z4164" s="200">
        <v>0.55000000000000004</v>
      </c>
      <c r="AA4164" s="200">
        <v>0.13</v>
      </c>
      <c r="AB4164" s="200">
        <v>0.3</v>
      </c>
      <c r="AC4164" s="200">
        <v>0.85</v>
      </c>
      <c r="AL4164"/>
      <c r="AM4164"/>
      <c r="AN4164"/>
      <c r="AO4164"/>
      <c r="AP4164"/>
      <c r="AQ4164"/>
      <c r="AR4164"/>
      <c r="AS4164"/>
      <c r="AT4164"/>
      <c r="AU4164"/>
    </row>
    <row r="4165" spans="17:47" x14ac:dyDescent="0.2">
      <c r="Q4165" s="142">
        <f>TRUNC('TARIFA ENTREGA A DIRECCION USD'!D4166-'TARIFA ENTREGA A DIRECCION USD'!D4165,2)</f>
        <v>0.55000000000000004</v>
      </c>
      <c r="R4165" s="190">
        <v>4158</v>
      </c>
      <c r="S4165" s="200">
        <f>TRUNC((('TARIFA ENTREGA A DIRECCION USD'!C4165-'TARIFA ENTREGA A DIRECCION USD'!D4165)/'TARIFA ENTREGA A DIRECCION USD'!D4165)+1,3)</f>
        <v>0.72499999999999998</v>
      </c>
      <c r="T4165" s="200">
        <f>TRUNC(('TARIFA ENTREGA A DIRECCION USD'!E4165-'TARIFA ENTREGA A DIRECCION USD'!D4165)/'TARIFA ENTREGA A DIRECCION USD'!D4165,3)</f>
        <v>0.26300000000000001</v>
      </c>
      <c r="U4165" s="200">
        <f>TRUNC(('TARIFA ENTREGA A DIRECCION USD'!F4165-'TARIFA ENTREGA A DIRECCION USD'!D4165)/'TARIFA ENTREGA A DIRECCION USD'!D4165,3)</f>
        <v>0.44</v>
      </c>
      <c r="V4165" s="200">
        <f>TRUNC(('TARIFA ENTREGA A DIRECCION USD'!G4165-'TARIFA ENTREGA A DIRECCION USD'!D4165)/'TARIFA ENTREGA A DIRECCION USD'!D4165,3)</f>
        <v>0.97499999999999998</v>
      </c>
      <c r="X4165" s="142">
        <v>16.12</v>
      </c>
      <c r="Y4165" s="190">
        <v>4158</v>
      </c>
      <c r="Z4165" s="200">
        <v>0.55000000000000004</v>
      </c>
      <c r="AA4165" s="200">
        <v>0.13</v>
      </c>
      <c r="AB4165" s="200">
        <v>0.3</v>
      </c>
      <c r="AC4165" s="200">
        <v>0.85</v>
      </c>
      <c r="AL4165"/>
      <c r="AM4165"/>
      <c r="AN4165"/>
      <c r="AO4165"/>
      <c r="AP4165"/>
      <c r="AQ4165"/>
      <c r="AR4165"/>
      <c r="AS4165"/>
      <c r="AT4165"/>
      <c r="AU4165"/>
    </row>
    <row r="4166" spans="17:47" x14ac:dyDescent="0.2">
      <c r="Q4166" s="142">
        <f>TRUNC('TARIFA ENTREGA A DIRECCION USD'!D4167-'TARIFA ENTREGA A DIRECCION USD'!D4166,2)</f>
        <v>0.55000000000000004</v>
      </c>
      <c r="R4166" s="190">
        <v>4159</v>
      </c>
      <c r="S4166" s="200">
        <f>TRUNC((('TARIFA ENTREGA A DIRECCION USD'!C4166-'TARIFA ENTREGA A DIRECCION USD'!D4166)/'TARIFA ENTREGA A DIRECCION USD'!D4166)+1,3)</f>
        <v>0.72499999999999998</v>
      </c>
      <c r="T4166" s="200">
        <f>TRUNC(('TARIFA ENTREGA A DIRECCION USD'!E4166-'TARIFA ENTREGA A DIRECCION USD'!D4166)/'TARIFA ENTREGA A DIRECCION USD'!D4166,3)</f>
        <v>0.26300000000000001</v>
      </c>
      <c r="U4166" s="200">
        <f>TRUNC(('TARIFA ENTREGA A DIRECCION USD'!F4166-'TARIFA ENTREGA A DIRECCION USD'!D4166)/'TARIFA ENTREGA A DIRECCION USD'!D4166,3)</f>
        <v>0.44</v>
      </c>
      <c r="V4166" s="200">
        <f>TRUNC(('TARIFA ENTREGA A DIRECCION USD'!G4166-'TARIFA ENTREGA A DIRECCION USD'!D4166)/'TARIFA ENTREGA A DIRECCION USD'!D4166,3)</f>
        <v>0.97499999999999998</v>
      </c>
      <c r="X4166" s="142">
        <v>16.12</v>
      </c>
      <c r="Y4166" s="190">
        <v>4159</v>
      </c>
      <c r="Z4166" s="200">
        <v>0.55000000000000004</v>
      </c>
      <c r="AA4166" s="200">
        <v>0.13</v>
      </c>
      <c r="AB4166" s="200">
        <v>0.3</v>
      </c>
      <c r="AC4166" s="200">
        <v>0.85</v>
      </c>
      <c r="AL4166"/>
      <c r="AM4166"/>
      <c r="AN4166"/>
      <c r="AO4166"/>
      <c r="AP4166"/>
      <c r="AQ4166"/>
      <c r="AR4166"/>
      <c r="AS4166"/>
      <c r="AT4166"/>
      <c r="AU4166"/>
    </row>
    <row r="4167" spans="17:47" x14ac:dyDescent="0.2">
      <c r="Q4167" s="142">
        <f>TRUNC('TARIFA ENTREGA A DIRECCION USD'!D4168-'TARIFA ENTREGA A DIRECCION USD'!D4167,2)</f>
        <v>0.55000000000000004</v>
      </c>
      <c r="R4167" s="190">
        <v>4160</v>
      </c>
      <c r="S4167" s="200">
        <f>TRUNC((('TARIFA ENTREGA A DIRECCION USD'!C4167-'TARIFA ENTREGA A DIRECCION USD'!D4167)/'TARIFA ENTREGA A DIRECCION USD'!D4167)+1,3)</f>
        <v>0.72499999999999998</v>
      </c>
      <c r="T4167" s="200">
        <f>TRUNC(('TARIFA ENTREGA A DIRECCION USD'!E4167-'TARIFA ENTREGA A DIRECCION USD'!D4167)/'TARIFA ENTREGA A DIRECCION USD'!D4167,3)</f>
        <v>0.26300000000000001</v>
      </c>
      <c r="U4167" s="200">
        <f>TRUNC(('TARIFA ENTREGA A DIRECCION USD'!F4167-'TARIFA ENTREGA A DIRECCION USD'!D4167)/'TARIFA ENTREGA A DIRECCION USD'!D4167,3)</f>
        <v>0.44</v>
      </c>
      <c r="V4167" s="200">
        <f>TRUNC(('TARIFA ENTREGA A DIRECCION USD'!G4167-'TARIFA ENTREGA A DIRECCION USD'!D4167)/'TARIFA ENTREGA A DIRECCION USD'!D4167,3)</f>
        <v>0.97499999999999998</v>
      </c>
      <c r="X4167" s="142">
        <v>16.12</v>
      </c>
      <c r="Y4167" s="190">
        <v>4160</v>
      </c>
      <c r="Z4167" s="200">
        <v>0.55000000000000004</v>
      </c>
      <c r="AA4167" s="200">
        <v>0.13</v>
      </c>
      <c r="AB4167" s="200">
        <v>0.3</v>
      </c>
      <c r="AC4167" s="200">
        <v>0.85</v>
      </c>
      <c r="AL4167"/>
      <c r="AM4167"/>
      <c r="AN4167"/>
      <c r="AO4167"/>
      <c r="AP4167"/>
      <c r="AQ4167"/>
      <c r="AR4167"/>
      <c r="AS4167"/>
      <c r="AT4167"/>
      <c r="AU4167"/>
    </row>
    <row r="4168" spans="17:47" x14ac:dyDescent="0.2">
      <c r="Q4168" s="142">
        <f>TRUNC('TARIFA ENTREGA A DIRECCION USD'!D4169-'TARIFA ENTREGA A DIRECCION USD'!D4168,2)</f>
        <v>0.55000000000000004</v>
      </c>
      <c r="R4168" s="190">
        <v>4161</v>
      </c>
      <c r="S4168" s="200">
        <f>TRUNC((('TARIFA ENTREGA A DIRECCION USD'!C4168-'TARIFA ENTREGA A DIRECCION USD'!D4168)/'TARIFA ENTREGA A DIRECCION USD'!D4168)+1,3)</f>
        <v>0.72499999999999998</v>
      </c>
      <c r="T4168" s="200">
        <f>TRUNC(('TARIFA ENTREGA A DIRECCION USD'!E4168-'TARIFA ENTREGA A DIRECCION USD'!D4168)/'TARIFA ENTREGA A DIRECCION USD'!D4168,3)</f>
        <v>0.26300000000000001</v>
      </c>
      <c r="U4168" s="200">
        <f>TRUNC(('TARIFA ENTREGA A DIRECCION USD'!F4168-'TARIFA ENTREGA A DIRECCION USD'!D4168)/'TARIFA ENTREGA A DIRECCION USD'!D4168,3)</f>
        <v>0.44</v>
      </c>
      <c r="V4168" s="200">
        <f>TRUNC(('TARIFA ENTREGA A DIRECCION USD'!G4168-'TARIFA ENTREGA A DIRECCION USD'!D4168)/'TARIFA ENTREGA A DIRECCION USD'!D4168,3)</f>
        <v>0.97499999999999998</v>
      </c>
      <c r="X4168" s="142">
        <v>16.12</v>
      </c>
      <c r="Y4168" s="190">
        <v>4161</v>
      </c>
      <c r="Z4168" s="200">
        <v>0.55000000000000004</v>
      </c>
      <c r="AA4168" s="200">
        <v>0.13</v>
      </c>
      <c r="AB4168" s="200">
        <v>0.3</v>
      </c>
      <c r="AC4168" s="200">
        <v>0.85</v>
      </c>
      <c r="AL4168"/>
      <c r="AM4168"/>
      <c r="AN4168"/>
      <c r="AO4168"/>
      <c r="AP4168"/>
      <c r="AQ4168"/>
      <c r="AR4168"/>
      <c r="AS4168"/>
      <c r="AT4168"/>
      <c r="AU4168"/>
    </row>
    <row r="4169" spans="17:47" x14ac:dyDescent="0.2">
      <c r="Q4169" s="142">
        <f>TRUNC('TARIFA ENTREGA A DIRECCION USD'!D4170-'TARIFA ENTREGA A DIRECCION USD'!D4169,2)</f>
        <v>0.55000000000000004</v>
      </c>
      <c r="R4169" s="190">
        <v>4162</v>
      </c>
      <c r="S4169" s="200">
        <f>TRUNC((('TARIFA ENTREGA A DIRECCION USD'!C4169-'TARIFA ENTREGA A DIRECCION USD'!D4169)/'TARIFA ENTREGA A DIRECCION USD'!D4169)+1,3)</f>
        <v>0.72499999999999998</v>
      </c>
      <c r="T4169" s="200">
        <f>TRUNC(('TARIFA ENTREGA A DIRECCION USD'!E4169-'TARIFA ENTREGA A DIRECCION USD'!D4169)/'TARIFA ENTREGA A DIRECCION USD'!D4169,3)</f>
        <v>0.26300000000000001</v>
      </c>
      <c r="U4169" s="200">
        <f>TRUNC(('TARIFA ENTREGA A DIRECCION USD'!F4169-'TARIFA ENTREGA A DIRECCION USD'!D4169)/'TARIFA ENTREGA A DIRECCION USD'!D4169,3)</f>
        <v>0.44</v>
      </c>
      <c r="V4169" s="200">
        <f>TRUNC(('TARIFA ENTREGA A DIRECCION USD'!G4169-'TARIFA ENTREGA A DIRECCION USD'!D4169)/'TARIFA ENTREGA A DIRECCION USD'!D4169,3)</f>
        <v>0.97499999999999998</v>
      </c>
      <c r="X4169" s="142">
        <v>16.12</v>
      </c>
      <c r="Y4169" s="190">
        <v>4162</v>
      </c>
      <c r="Z4169" s="200">
        <v>0.55000000000000004</v>
      </c>
      <c r="AA4169" s="200">
        <v>0.13</v>
      </c>
      <c r="AB4169" s="200">
        <v>0.3</v>
      </c>
      <c r="AC4169" s="200">
        <v>0.85</v>
      </c>
      <c r="AL4169"/>
      <c r="AM4169"/>
      <c r="AN4169"/>
      <c r="AO4169"/>
      <c r="AP4169"/>
      <c r="AQ4169"/>
      <c r="AR4169"/>
      <c r="AS4169"/>
      <c r="AT4169"/>
      <c r="AU4169"/>
    </row>
    <row r="4170" spans="17:47" x14ac:dyDescent="0.2">
      <c r="Q4170" s="142">
        <f>TRUNC('TARIFA ENTREGA A DIRECCION USD'!D4171-'TARIFA ENTREGA A DIRECCION USD'!D4170,2)</f>
        <v>0.55000000000000004</v>
      </c>
      <c r="R4170" s="190">
        <v>4163</v>
      </c>
      <c r="S4170" s="200">
        <f>TRUNC((('TARIFA ENTREGA A DIRECCION USD'!C4170-'TARIFA ENTREGA A DIRECCION USD'!D4170)/'TARIFA ENTREGA A DIRECCION USD'!D4170)+1,3)</f>
        <v>0.72499999999999998</v>
      </c>
      <c r="T4170" s="200">
        <f>TRUNC(('TARIFA ENTREGA A DIRECCION USD'!E4170-'TARIFA ENTREGA A DIRECCION USD'!D4170)/'TARIFA ENTREGA A DIRECCION USD'!D4170,3)</f>
        <v>0.26300000000000001</v>
      </c>
      <c r="U4170" s="200">
        <f>TRUNC(('TARIFA ENTREGA A DIRECCION USD'!F4170-'TARIFA ENTREGA A DIRECCION USD'!D4170)/'TARIFA ENTREGA A DIRECCION USD'!D4170,3)</f>
        <v>0.44</v>
      </c>
      <c r="V4170" s="200">
        <f>TRUNC(('TARIFA ENTREGA A DIRECCION USD'!G4170-'TARIFA ENTREGA A DIRECCION USD'!D4170)/'TARIFA ENTREGA A DIRECCION USD'!D4170,3)</f>
        <v>0.97499999999999998</v>
      </c>
      <c r="X4170" s="142">
        <v>16.12</v>
      </c>
      <c r="Y4170" s="190">
        <v>4163</v>
      </c>
      <c r="Z4170" s="200">
        <v>0.55000000000000004</v>
      </c>
      <c r="AA4170" s="200">
        <v>0.13</v>
      </c>
      <c r="AB4170" s="200">
        <v>0.3</v>
      </c>
      <c r="AC4170" s="200">
        <v>0.85</v>
      </c>
      <c r="AL4170"/>
      <c r="AM4170"/>
      <c r="AN4170"/>
      <c r="AO4170"/>
      <c r="AP4170"/>
      <c r="AQ4170"/>
      <c r="AR4170"/>
      <c r="AS4170"/>
      <c r="AT4170"/>
      <c r="AU4170"/>
    </row>
    <row r="4171" spans="17:47" x14ac:dyDescent="0.2">
      <c r="Q4171" s="142">
        <f>TRUNC('TARIFA ENTREGA A DIRECCION USD'!D4172-'TARIFA ENTREGA A DIRECCION USD'!D4171,2)</f>
        <v>0.55000000000000004</v>
      </c>
      <c r="R4171" s="190">
        <v>4164</v>
      </c>
      <c r="S4171" s="200">
        <f>TRUNC((('TARIFA ENTREGA A DIRECCION USD'!C4171-'TARIFA ENTREGA A DIRECCION USD'!D4171)/'TARIFA ENTREGA A DIRECCION USD'!D4171)+1,3)</f>
        <v>0.72499999999999998</v>
      </c>
      <c r="T4171" s="200">
        <f>TRUNC(('TARIFA ENTREGA A DIRECCION USD'!E4171-'TARIFA ENTREGA A DIRECCION USD'!D4171)/'TARIFA ENTREGA A DIRECCION USD'!D4171,3)</f>
        <v>0.26300000000000001</v>
      </c>
      <c r="U4171" s="200">
        <f>TRUNC(('TARIFA ENTREGA A DIRECCION USD'!F4171-'TARIFA ENTREGA A DIRECCION USD'!D4171)/'TARIFA ENTREGA A DIRECCION USD'!D4171,3)</f>
        <v>0.44</v>
      </c>
      <c r="V4171" s="200">
        <f>TRUNC(('TARIFA ENTREGA A DIRECCION USD'!G4171-'TARIFA ENTREGA A DIRECCION USD'!D4171)/'TARIFA ENTREGA A DIRECCION USD'!D4171,3)</f>
        <v>0.97499999999999998</v>
      </c>
      <c r="X4171" s="142">
        <v>16.12</v>
      </c>
      <c r="Y4171" s="190">
        <v>4164</v>
      </c>
      <c r="Z4171" s="200">
        <v>0.55000000000000004</v>
      </c>
      <c r="AA4171" s="200">
        <v>0.13</v>
      </c>
      <c r="AB4171" s="200">
        <v>0.3</v>
      </c>
      <c r="AC4171" s="200">
        <v>0.85</v>
      </c>
      <c r="AL4171"/>
      <c r="AM4171"/>
      <c r="AN4171"/>
      <c r="AO4171"/>
      <c r="AP4171"/>
      <c r="AQ4171"/>
      <c r="AR4171"/>
      <c r="AS4171"/>
      <c r="AT4171"/>
      <c r="AU4171"/>
    </row>
    <row r="4172" spans="17:47" x14ac:dyDescent="0.2">
      <c r="Q4172" s="142">
        <f>TRUNC('TARIFA ENTREGA A DIRECCION USD'!D4173-'TARIFA ENTREGA A DIRECCION USD'!D4172,2)</f>
        <v>0.55000000000000004</v>
      </c>
      <c r="R4172" s="190">
        <v>4165</v>
      </c>
      <c r="S4172" s="200">
        <f>TRUNC((('TARIFA ENTREGA A DIRECCION USD'!C4172-'TARIFA ENTREGA A DIRECCION USD'!D4172)/'TARIFA ENTREGA A DIRECCION USD'!D4172)+1,3)</f>
        <v>0.72499999999999998</v>
      </c>
      <c r="T4172" s="200">
        <f>TRUNC(('TARIFA ENTREGA A DIRECCION USD'!E4172-'TARIFA ENTREGA A DIRECCION USD'!D4172)/'TARIFA ENTREGA A DIRECCION USD'!D4172,3)</f>
        <v>0.26300000000000001</v>
      </c>
      <c r="U4172" s="200">
        <f>TRUNC(('TARIFA ENTREGA A DIRECCION USD'!F4172-'TARIFA ENTREGA A DIRECCION USD'!D4172)/'TARIFA ENTREGA A DIRECCION USD'!D4172,3)</f>
        <v>0.44</v>
      </c>
      <c r="V4172" s="200">
        <f>TRUNC(('TARIFA ENTREGA A DIRECCION USD'!G4172-'TARIFA ENTREGA A DIRECCION USD'!D4172)/'TARIFA ENTREGA A DIRECCION USD'!D4172,3)</f>
        <v>0.97499999999999998</v>
      </c>
      <c r="X4172" s="142">
        <v>16.12</v>
      </c>
      <c r="Y4172" s="190">
        <v>4165</v>
      </c>
      <c r="Z4172" s="200">
        <v>0.55000000000000004</v>
      </c>
      <c r="AA4172" s="200">
        <v>0.13</v>
      </c>
      <c r="AB4172" s="200">
        <v>0.3</v>
      </c>
      <c r="AC4172" s="200">
        <v>0.85</v>
      </c>
      <c r="AL4172"/>
      <c r="AM4172"/>
      <c r="AN4172"/>
      <c r="AO4172"/>
      <c r="AP4172"/>
      <c r="AQ4172"/>
      <c r="AR4172"/>
      <c r="AS4172"/>
      <c r="AT4172"/>
      <c r="AU4172"/>
    </row>
    <row r="4173" spans="17:47" x14ac:dyDescent="0.2">
      <c r="Q4173" s="142">
        <f>TRUNC('TARIFA ENTREGA A DIRECCION USD'!D4174-'TARIFA ENTREGA A DIRECCION USD'!D4173,2)</f>
        <v>0.55000000000000004</v>
      </c>
      <c r="R4173" s="190">
        <v>4166</v>
      </c>
      <c r="S4173" s="200">
        <f>TRUNC((('TARIFA ENTREGA A DIRECCION USD'!C4173-'TARIFA ENTREGA A DIRECCION USD'!D4173)/'TARIFA ENTREGA A DIRECCION USD'!D4173)+1,3)</f>
        <v>0.72499999999999998</v>
      </c>
      <c r="T4173" s="200">
        <f>TRUNC(('TARIFA ENTREGA A DIRECCION USD'!E4173-'TARIFA ENTREGA A DIRECCION USD'!D4173)/'TARIFA ENTREGA A DIRECCION USD'!D4173,3)</f>
        <v>0.26300000000000001</v>
      </c>
      <c r="U4173" s="200">
        <f>TRUNC(('TARIFA ENTREGA A DIRECCION USD'!F4173-'TARIFA ENTREGA A DIRECCION USD'!D4173)/'TARIFA ENTREGA A DIRECCION USD'!D4173,3)</f>
        <v>0.44</v>
      </c>
      <c r="V4173" s="200">
        <f>TRUNC(('TARIFA ENTREGA A DIRECCION USD'!G4173-'TARIFA ENTREGA A DIRECCION USD'!D4173)/'TARIFA ENTREGA A DIRECCION USD'!D4173,3)</f>
        <v>0.97499999999999998</v>
      </c>
      <c r="X4173" s="142">
        <v>16.12</v>
      </c>
      <c r="Y4173" s="190">
        <v>4166</v>
      </c>
      <c r="Z4173" s="200">
        <v>0.55000000000000004</v>
      </c>
      <c r="AA4173" s="200">
        <v>0.13</v>
      </c>
      <c r="AB4173" s="200">
        <v>0.3</v>
      </c>
      <c r="AC4173" s="200">
        <v>0.85</v>
      </c>
      <c r="AL4173"/>
      <c r="AM4173"/>
      <c r="AN4173"/>
      <c r="AO4173"/>
      <c r="AP4173"/>
      <c r="AQ4173"/>
      <c r="AR4173"/>
      <c r="AS4173"/>
      <c r="AT4173"/>
      <c r="AU4173"/>
    </row>
    <row r="4174" spans="17:47" x14ac:dyDescent="0.2">
      <c r="Q4174" s="142">
        <f>TRUNC('TARIFA ENTREGA A DIRECCION USD'!D4175-'TARIFA ENTREGA A DIRECCION USD'!D4174,2)</f>
        <v>0.55000000000000004</v>
      </c>
      <c r="R4174" s="190">
        <v>4167</v>
      </c>
      <c r="S4174" s="200">
        <f>TRUNC((('TARIFA ENTREGA A DIRECCION USD'!C4174-'TARIFA ENTREGA A DIRECCION USD'!D4174)/'TARIFA ENTREGA A DIRECCION USD'!D4174)+1,3)</f>
        <v>0.72499999999999998</v>
      </c>
      <c r="T4174" s="200">
        <f>TRUNC(('TARIFA ENTREGA A DIRECCION USD'!E4174-'TARIFA ENTREGA A DIRECCION USD'!D4174)/'TARIFA ENTREGA A DIRECCION USD'!D4174,3)</f>
        <v>0.26300000000000001</v>
      </c>
      <c r="U4174" s="200">
        <f>TRUNC(('TARIFA ENTREGA A DIRECCION USD'!F4174-'TARIFA ENTREGA A DIRECCION USD'!D4174)/'TARIFA ENTREGA A DIRECCION USD'!D4174,3)</f>
        <v>0.44</v>
      </c>
      <c r="V4174" s="200">
        <f>TRUNC(('TARIFA ENTREGA A DIRECCION USD'!G4174-'TARIFA ENTREGA A DIRECCION USD'!D4174)/'TARIFA ENTREGA A DIRECCION USD'!D4174,3)</f>
        <v>0.97499999999999998</v>
      </c>
      <c r="X4174" s="142">
        <v>16.12</v>
      </c>
      <c r="Y4174" s="190">
        <v>4167</v>
      </c>
      <c r="Z4174" s="200">
        <v>0.55000000000000004</v>
      </c>
      <c r="AA4174" s="200">
        <v>0.13</v>
      </c>
      <c r="AB4174" s="200">
        <v>0.3</v>
      </c>
      <c r="AC4174" s="200">
        <v>0.85</v>
      </c>
      <c r="AL4174"/>
      <c r="AM4174"/>
      <c r="AN4174"/>
      <c r="AO4174"/>
      <c r="AP4174"/>
      <c r="AQ4174"/>
      <c r="AR4174"/>
      <c r="AS4174"/>
      <c r="AT4174"/>
      <c r="AU4174"/>
    </row>
    <row r="4175" spans="17:47" x14ac:dyDescent="0.2">
      <c r="Q4175" s="142">
        <f>TRUNC('TARIFA ENTREGA A DIRECCION USD'!D4176-'TARIFA ENTREGA A DIRECCION USD'!D4175,2)</f>
        <v>0.55000000000000004</v>
      </c>
      <c r="R4175" s="190">
        <v>4168</v>
      </c>
      <c r="S4175" s="200">
        <f>TRUNC((('TARIFA ENTREGA A DIRECCION USD'!C4175-'TARIFA ENTREGA A DIRECCION USD'!D4175)/'TARIFA ENTREGA A DIRECCION USD'!D4175)+1,3)</f>
        <v>0.72499999999999998</v>
      </c>
      <c r="T4175" s="200">
        <f>TRUNC(('TARIFA ENTREGA A DIRECCION USD'!E4175-'TARIFA ENTREGA A DIRECCION USD'!D4175)/'TARIFA ENTREGA A DIRECCION USD'!D4175,3)</f>
        <v>0.26300000000000001</v>
      </c>
      <c r="U4175" s="200">
        <f>TRUNC(('TARIFA ENTREGA A DIRECCION USD'!F4175-'TARIFA ENTREGA A DIRECCION USD'!D4175)/'TARIFA ENTREGA A DIRECCION USD'!D4175,3)</f>
        <v>0.44</v>
      </c>
      <c r="V4175" s="200">
        <f>TRUNC(('TARIFA ENTREGA A DIRECCION USD'!G4175-'TARIFA ENTREGA A DIRECCION USD'!D4175)/'TARIFA ENTREGA A DIRECCION USD'!D4175,3)</f>
        <v>0.97499999999999998</v>
      </c>
      <c r="X4175" s="142">
        <v>16.12</v>
      </c>
      <c r="Y4175" s="190">
        <v>4168</v>
      </c>
      <c r="Z4175" s="200">
        <v>0.55000000000000004</v>
      </c>
      <c r="AA4175" s="200">
        <v>0.13</v>
      </c>
      <c r="AB4175" s="200">
        <v>0.3</v>
      </c>
      <c r="AC4175" s="200">
        <v>0.85</v>
      </c>
      <c r="AL4175"/>
      <c r="AM4175"/>
      <c r="AN4175"/>
      <c r="AO4175"/>
      <c r="AP4175"/>
      <c r="AQ4175"/>
      <c r="AR4175"/>
      <c r="AS4175"/>
      <c r="AT4175"/>
      <c r="AU4175"/>
    </row>
    <row r="4176" spans="17:47" x14ac:dyDescent="0.2">
      <c r="Q4176" s="142">
        <f>TRUNC('TARIFA ENTREGA A DIRECCION USD'!D4177-'TARIFA ENTREGA A DIRECCION USD'!D4176,2)</f>
        <v>0.55000000000000004</v>
      </c>
      <c r="R4176" s="190">
        <v>4169</v>
      </c>
      <c r="S4176" s="200">
        <f>TRUNC((('TARIFA ENTREGA A DIRECCION USD'!C4176-'TARIFA ENTREGA A DIRECCION USD'!D4176)/'TARIFA ENTREGA A DIRECCION USD'!D4176)+1,3)</f>
        <v>0.72499999999999998</v>
      </c>
      <c r="T4176" s="200">
        <f>TRUNC(('TARIFA ENTREGA A DIRECCION USD'!E4176-'TARIFA ENTREGA A DIRECCION USD'!D4176)/'TARIFA ENTREGA A DIRECCION USD'!D4176,3)</f>
        <v>0.26300000000000001</v>
      </c>
      <c r="U4176" s="200">
        <f>TRUNC(('TARIFA ENTREGA A DIRECCION USD'!F4176-'TARIFA ENTREGA A DIRECCION USD'!D4176)/'TARIFA ENTREGA A DIRECCION USD'!D4176,3)</f>
        <v>0.44</v>
      </c>
      <c r="V4176" s="200">
        <f>TRUNC(('TARIFA ENTREGA A DIRECCION USD'!G4176-'TARIFA ENTREGA A DIRECCION USD'!D4176)/'TARIFA ENTREGA A DIRECCION USD'!D4176,3)</f>
        <v>0.97499999999999998</v>
      </c>
      <c r="X4176" s="142">
        <v>16.12</v>
      </c>
      <c r="Y4176" s="190">
        <v>4169</v>
      </c>
      <c r="Z4176" s="200">
        <v>0.55000000000000004</v>
      </c>
      <c r="AA4176" s="200">
        <v>0.13</v>
      </c>
      <c r="AB4176" s="200">
        <v>0.3</v>
      </c>
      <c r="AC4176" s="200">
        <v>0.85</v>
      </c>
      <c r="AL4176"/>
      <c r="AM4176"/>
      <c r="AN4176"/>
      <c r="AO4176"/>
      <c r="AP4176"/>
      <c r="AQ4176"/>
      <c r="AR4176"/>
      <c r="AS4176"/>
      <c r="AT4176"/>
      <c r="AU4176"/>
    </row>
    <row r="4177" spans="17:47" x14ac:dyDescent="0.2">
      <c r="Q4177" s="142">
        <f>TRUNC('TARIFA ENTREGA A DIRECCION USD'!D4178-'TARIFA ENTREGA A DIRECCION USD'!D4177,2)</f>
        <v>0.55000000000000004</v>
      </c>
      <c r="R4177" s="190">
        <v>4170</v>
      </c>
      <c r="S4177" s="200">
        <f>TRUNC((('TARIFA ENTREGA A DIRECCION USD'!C4177-'TARIFA ENTREGA A DIRECCION USD'!D4177)/'TARIFA ENTREGA A DIRECCION USD'!D4177)+1,3)</f>
        <v>0.72499999999999998</v>
      </c>
      <c r="T4177" s="200">
        <f>TRUNC(('TARIFA ENTREGA A DIRECCION USD'!E4177-'TARIFA ENTREGA A DIRECCION USD'!D4177)/'TARIFA ENTREGA A DIRECCION USD'!D4177,3)</f>
        <v>0.26300000000000001</v>
      </c>
      <c r="U4177" s="200">
        <f>TRUNC(('TARIFA ENTREGA A DIRECCION USD'!F4177-'TARIFA ENTREGA A DIRECCION USD'!D4177)/'TARIFA ENTREGA A DIRECCION USD'!D4177,3)</f>
        <v>0.44</v>
      </c>
      <c r="V4177" s="200">
        <f>TRUNC(('TARIFA ENTREGA A DIRECCION USD'!G4177-'TARIFA ENTREGA A DIRECCION USD'!D4177)/'TARIFA ENTREGA A DIRECCION USD'!D4177,3)</f>
        <v>0.97499999999999998</v>
      </c>
      <c r="X4177" s="142">
        <v>16.12</v>
      </c>
      <c r="Y4177" s="190">
        <v>4170</v>
      </c>
      <c r="Z4177" s="200">
        <v>0.55000000000000004</v>
      </c>
      <c r="AA4177" s="200">
        <v>0.13</v>
      </c>
      <c r="AB4177" s="200">
        <v>0.3</v>
      </c>
      <c r="AC4177" s="200">
        <v>0.85</v>
      </c>
      <c r="AL4177"/>
      <c r="AM4177"/>
      <c r="AN4177"/>
      <c r="AO4177"/>
      <c r="AP4177"/>
      <c r="AQ4177"/>
      <c r="AR4177"/>
      <c r="AS4177"/>
      <c r="AT4177"/>
      <c r="AU4177"/>
    </row>
    <row r="4178" spans="17:47" x14ac:dyDescent="0.2">
      <c r="Q4178" s="142">
        <f>TRUNC('TARIFA ENTREGA A DIRECCION USD'!D4179-'TARIFA ENTREGA A DIRECCION USD'!D4178,2)</f>
        <v>0.55000000000000004</v>
      </c>
      <c r="R4178" s="190">
        <v>4171</v>
      </c>
      <c r="S4178" s="200">
        <f>TRUNC((('TARIFA ENTREGA A DIRECCION USD'!C4178-'TARIFA ENTREGA A DIRECCION USD'!D4178)/'TARIFA ENTREGA A DIRECCION USD'!D4178)+1,3)</f>
        <v>0.72499999999999998</v>
      </c>
      <c r="T4178" s="200">
        <f>TRUNC(('TARIFA ENTREGA A DIRECCION USD'!E4178-'TARIFA ENTREGA A DIRECCION USD'!D4178)/'TARIFA ENTREGA A DIRECCION USD'!D4178,3)</f>
        <v>0.26300000000000001</v>
      </c>
      <c r="U4178" s="200">
        <f>TRUNC(('TARIFA ENTREGA A DIRECCION USD'!F4178-'TARIFA ENTREGA A DIRECCION USD'!D4178)/'TARIFA ENTREGA A DIRECCION USD'!D4178,3)</f>
        <v>0.44</v>
      </c>
      <c r="V4178" s="200">
        <f>TRUNC(('TARIFA ENTREGA A DIRECCION USD'!G4178-'TARIFA ENTREGA A DIRECCION USD'!D4178)/'TARIFA ENTREGA A DIRECCION USD'!D4178,3)</f>
        <v>0.97499999999999998</v>
      </c>
      <c r="X4178" s="142">
        <v>16.12</v>
      </c>
      <c r="Y4178" s="190">
        <v>4171</v>
      </c>
      <c r="Z4178" s="200">
        <v>0.55000000000000004</v>
      </c>
      <c r="AA4178" s="200">
        <v>0.13</v>
      </c>
      <c r="AB4178" s="200">
        <v>0.3</v>
      </c>
      <c r="AC4178" s="200">
        <v>0.85</v>
      </c>
      <c r="AL4178"/>
      <c r="AM4178"/>
      <c r="AN4178"/>
      <c r="AO4178"/>
      <c r="AP4178"/>
      <c r="AQ4178"/>
      <c r="AR4178"/>
      <c r="AS4178"/>
      <c r="AT4178"/>
      <c r="AU4178"/>
    </row>
    <row r="4179" spans="17:47" x14ac:dyDescent="0.2">
      <c r="Q4179" s="142">
        <f>TRUNC('TARIFA ENTREGA A DIRECCION USD'!D4180-'TARIFA ENTREGA A DIRECCION USD'!D4179,2)</f>
        <v>0.55000000000000004</v>
      </c>
      <c r="R4179" s="190">
        <v>4172</v>
      </c>
      <c r="S4179" s="200">
        <f>TRUNC((('TARIFA ENTREGA A DIRECCION USD'!C4179-'TARIFA ENTREGA A DIRECCION USD'!D4179)/'TARIFA ENTREGA A DIRECCION USD'!D4179)+1,3)</f>
        <v>0.72499999999999998</v>
      </c>
      <c r="T4179" s="200">
        <f>TRUNC(('TARIFA ENTREGA A DIRECCION USD'!E4179-'TARIFA ENTREGA A DIRECCION USD'!D4179)/'TARIFA ENTREGA A DIRECCION USD'!D4179,3)</f>
        <v>0.26300000000000001</v>
      </c>
      <c r="U4179" s="200">
        <f>TRUNC(('TARIFA ENTREGA A DIRECCION USD'!F4179-'TARIFA ENTREGA A DIRECCION USD'!D4179)/'TARIFA ENTREGA A DIRECCION USD'!D4179,3)</f>
        <v>0.44</v>
      </c>
      <c r="V4179" s="200">
        <f>TRUNC(('TARIFA ENTREGA A DIRECCION USD'!G4179-'TARIFA ENTREGA A DIRECCION USD'!D4179)/'TARIFA ENTREGA A DIRECCION USD'!D4179,3)</f>
        <v>0.97499999999999998</v>
      </c>
      <c r="X4179" s="142">
        <v>16.12</v>
      </c>
      <c r="Y4179" s="190">
        <v>4172</v>
      </c>
      <c r="Z4179" s="200">
        <v>0.55000000000000004</v>
      </c>
      <c r="AA4179" s="200">
        <v>0.13</v>
      </c>
      <c r="AB4179" s="200">
        <v>0.3</v>
      </c>
      <c r="AC4179" s="200">
        <v>0.85</v>
      </c>
      <c r="AL4179"/>
      <c r="AM4179"/>
      <c r="AN4179"/>
      <c r="AO4179"/>
      <c r="AP4179"/>
      <c r="AQ4179"/>
      <c r="AR4179"/>
      <c r="AS4179"/>
      <c r="AT4179"/>
      <c r="AU4179"/>
    </row>
    <row r="4180" spans="17:47" x14ac:dyDescent="0.2">
      <c r="Q4180" s="142">
        <f>TRUNC('TARIFA ENTREGA A DIRECCION USD'!D4181-'TARIFA ENTREGA A DIRECCION USD'!D4180,2)</f>
        <v>0.55000000000000004</v>
      </c>
      <c r="R4180" s="190">
        <v>4173</v>
      </c>
      <c r="S4180" s="200">
        <f>TRUNC((('TARIFA ENTREGA A DIRECCION USD'!C4180-'TARIFA ENTREGA A DIRECCION USD'!D4180)/'TARIFA ENTREGA A DIRECCION USD'!D4180)+1,3)</f>
        <v>0.72499999999999998</v>
      </c>
      <c r="T4180" s="200">
        <f>TRUNC(('TARIFA ENTREGA A DIRECCION USD'!E4180-'TARIFA ENTREGA A DIRECCION USD'!D4180)/'TARIFA ENTREGA A DIRECCION USD'!D4180,3)</f>
        <v>0.26300000000000001</v>
      </c>
      <c r="U4180" s="200">
        <f>TRUNC(('TARIFA ENTREGA A DIRECCION USD'!F4180-'TARIFA ENTREGA A DIRECCION USD'!D4180)/'TARIFA ENTREGA A DIRECCION USD'!D4180,3)</f>
        <v>0.44</v>
      </c>
      <c r="V4180" s="200">
        <f>TRUNC(('TARIFA ENTREGA A DIRECCION USD'!G4180-'TARIFA ENTREGA A DIRECCION USD'!D4180)/'TARIFA ENTREGA A DIRECCION USD'!D4180,3)</f>
        <v>0.97499999999999998</v>
      </c>
      <c r="X4180" s="142">
        <v>16.12</v>
      </c>
      <c r="Y4180" s="190">
        <v>4173</v>
      </c>
      <c r="Z4180" s="200">
        <v>0.55000000000000004</v>
      </c>
      <c r="AA4180" s="200">
        <v>0.13</v>
      </c>
      <c r="AB4180" s="200">
        <v>0.3</v>
      </c>
      <c r="AC4180" s="200">
        <v>0.85</v>
      </c>
      <c r="AL4180"/>
      <c r="AM4180"/>
      <c r="AN4180"/>
      <c r="AO4180"/>
      <c r="AP4180"/>
      <c r="AQ4180"/>
      <c r="AR4180"/>
      <c r="AS4180"/>
      <c r="AT4180"/>
      <c r="AU4180"/>
    </row>
    <row r="4181" spans="17:47" x14ac:dyDescent="0.2">
      <c r="Q4181" s="142">
        <f>TRUNC('TARIFA ENTREGA A DIRECCION USD'!D4182-'TARIFA ENTREGA A DIRECCION USD'!D4181,2)</f>
        <v>0.55000000000000004</v>
      </c>
      <c r="R4181" s="190">
        <v>4174</v>
      </c>
      <c r="S4181" s="200">
        <f>TRUNC((('TARIFA ENTREGA A DIRECCION USD'!C4181-'TARIFA ENTREGA A DIRECCION USD'!D4181)/'TARIFA ENTREGA A DIRECCION USD'!D4181)+1,3)</f>
        <v>0.72499999999999998</v>
      </c>
      <c r="T4181" s="200">
        <f>TRUNC(('TARIFA ENTREGA A DIRECCION USD'!E4181-'TARIFA ENTREGA A DIRECCION USD'!D4181)/'TARIFA ENTREGA A DIRECCION USD'!D4181,3)</f>
        <v>0.26300000000000001</v>
      </c>
      <c r="U4181" s="200">
        <f>TRUNC(('TARIFA ENTREGA A DIRECCION USD'!F4181-'TARIFA ENTREGA A DIRECCION USD'!D4181)/'TARIFA ENTREGA A DIRECCION USD'!D4181,3)</f>
        <v>0.44</v>
      </c>
      <c r="V4181" s="200">
        <f>TRUNC(('TARIFA ENTREGA A DIRECCION USD'!G4181-'TARIFA ENTREGA A DIRECCION USD'!D4181)/'TARIFA ENTREGA A DIRECCION USD'!D4181,3)</f>
        <v>0.97499999999999998</v>
      </c>
      <c r="X4181" s="142">
        <v>16.12</v>
      </c>
      <c r="Y4181" s="190">
        <v>4174</v>
      </c>
      <c r="Z4181" s="200">
        <v>0.55000000000000004</v>
      </c>
      <c r="AA4181" s="200">
        <v>0.13</v>
      </c>
      <c r="AB4181" s="200">
        <v>0.3</v>
      </c>
      <c r="AC4181" s="200">
        <v>0.85</v>
      </c>
      <c r="AL4181"/>
      <c r="AM4181"/>
      <c r="AN4181"/>
      <c r="AO4181"/>
      <c r="AP4181"/>
      <c r="AQ4181"/>
      <c r="AR4181"/>
      <c r="AS4181"/>
      <c r="AT4181"/>
      <c r="AU4181"/>
    </row>
    <row r="4182" spans="17:47" x14ac:dyDescent="0.2">
      <c r="Q4182" s="142">
        <f>TRUNC('TARIFA ENTREGA A DIRECCION USD'!D4183-'TARIFA ENTREGA A DIRECCION USD'!D4182,2)</f>
        <v>0.55000000000000004</v>
      </c>
      <c r="R4182" s="190">
        <v>4175</v>
      </c>
      <c r="S4182" s="200">
        <f>TRUNC((('TARIFA ENTREGA A DIRECCION USD'!C4182-'TARIFA ENTREGA A DIRECCION USD'!D4182)/'TARIFA ENTREGA A DIRECCION USD'!D4182)+1,3)</f>
        <v>0.72499999999999998</v>
      </c>
      <c r="T4182" s="200">
        <f>TRUNC(('TARIFA ENTREGA A DIRECCION USD'!E4182-'TARIFA ENTREGA A DIRECCION USD'!D4182)/'TARIFA ENTREGA A DIRECCION USD'!D4182,3)</f>
        <v>0.26300000000000001</v>
      </c>
      <c r="U4182" s="200">
        <f>TRUNC(('TARIFA ENTREGA A DIRECCION USD'!F4182-'TARIFA ENTREGA A DIRECCION USD'!D4182)/'TARIFA ENTREGA A DIRECCION USD'!D4182,3)</f>
        <v>0.44</v>
      </c>
      <c r="V4182" s="200">
        <f>TRUNC(('TARIFA ENTREGA A DIRECCION USD'!G4182-'TARIFA ENTREGA A DIRECCION USD'!D4182)/'TARIFA ENTREGA A DIRECCION USD'!D4182,3)</f>
        <v>0.97499999999999998</v>
      </c>
      <c r="X4182" s="142">
        <v>16.12</v>
      </c>
      <c r="Y4182" s="190">
        <v>4175</v>
      </c>
      <c r="Z4182" s="200">
        <v>0.55000000000000004</v>
      </c>
      <c r="AA4182" s="200">
        <v>0.13</v>
      </c>
      <c r="AB4182" s="200">
        <v>0.3</v>
      </c>
      <c r="AC4182" s="200">
        <v>0.85</v>
      </c>
      <c r="AL4182"/>
      <c r="AM4182"/>
      <c r="AN4182"/>
      <c r="AO4182"/>
      <c r="AP4182"/>
      <c r="AQ4182"/>
      <c r="AR4182"/>
      <c r="AS4182"/>
      <c r="AT4182"/>
      <c r="AU4182"/>
    </row>
    <row r="4183" spans="17:47" x14ac:dyDescent="0.2">
      <c r="Q4183" s="142">
        <f>TRUNC('TARIFA ENTREGA A DIRECCION USD'!D4184-'TARIFA ENTREGA A DIRECCION USD'!D4183,2)</f>
        <v>0.55000000000000004</v>
      </c>
      <c r="R4183" s="190">
        <v>4176</v>
      </c>
      <c r="S4183" s="200">
        <f>TRUNC((('TARIFA ENTREGA A DIRECCION USD'!C4183-'TARIFA ENTREGA A DIRECCION USD'!D4183)/'TARIFA ENTREGA A DIRECCION USD'!D4183)+1,3)</f>
        <v>0.72499999999999998</v>
      </c>
      <c r="T4183" s="200">
        <f>TRUNC(('TARIFA ENTREGA A DIRECCION USD'!E4183-'TARIFA ENTREGA A DIRECCION USD'!D4183)/'TARIFA ENTREGA A DIRECCION USD'!D4183,3)</f>
        <v>0.26300000000000001</v>
      </c>
      <c r="U4183" s="200">
        <f>TRUNC(('TARIFA ENTREGA A DIRECCION USD'!F4183-'TARIFA ENTREGA A DIRECCION USD'!D4183)/'TARIFA ENTREGA A DIRECCION USD'!D4183,3)</f>
        <v>0.44</v>
      </c>
      <c r="V4183" s="200">
        <f>TRUNC(('TARIFA ENTREGA A DIRECCION USD'!G4183-'TARIFA ENTREGA A DIRECCION USD'!D4183)/'TARIFA ENTREGA A DIRECCION USD'!D4183,3)</f>
        <v>0.97499999999999998</v>
      </c>
      <c r="X4183" s="142">
        <v>16.12</v>
      </c>
      <c r="Y4183" s="190">
        <v>4176</v>
      </c>
      <c r="Z4183" s="200">
        <v>0.55000000000000004</v>
      </c>
      <c r="AA4183" s="200">
        <v>0.13</v>
      </c>
      <c r="AB4183" s="200">
        <v>0.3</v>
      </c>
      <c r="AC4183" s="200">
        <v>0.85</v>
      </c>
      <c r="AL4183"/>
      <c r="AM4183"/>
      <c r="AN4183"/>
      <c r="AO4183"/>
      <c r="AP4183"/>
      <c r="AQ4183"/>
      <c r="AR4183"/>
      <c r="AS4183"/>
      <c r="AT4183"/>
      <c r="AU4183"/>
    </row>
    <row r="4184" spans="17:47" x14ac:dyDescent="0.2">
      <c r="Q4184" s="142">
        <f>TRUNC('TARIFA ENTREGA A DIRECCION USD'!D4185-'TARIFA ENTREGA A DIRECCION USD'!D4184,2)</f>
        <v>0.55000000000000004</v>
      </c>
      <c r="R4184" s="190">
        <v>4177</v>
      </c>
      <c r="S4184" s="200">
        <f>TRUNC((('TARIFA ENTREGA A DIRECCION USD'!C4184-'TARIFA ENTREGA A DIRECCION USD'!D4184)/'TARIFA ENTREGA A DIRECCION USD'!D4184)+1,3)</f>
        <v>0.72499999999999998</v>
      </c>
      <c r="T4184" s="200">
        <f>TRUNC(('TARIFA ENTREGA A DIRECCION USD'!E4184-'TARIFA ENTREGA A DIRECCION USD'!D4184)/'TARIFA ENTREGA A DIRECCION USD'!D4184,3)</f>
        <v>0.26300000000000001</v>
      </c>
      <c r="U4184" s="200">
        <f>TRUNC(('TARIFA ENTREGA A DIRECCION USD'!F4184-'TARIFA ENTREGA A DIRECCION USD'!D4184)/'TARIFA ENTREGA A DIRECCION USD'!D4184,3)</f>
        <v>0.44</v>
      </c>
      <c r="V4184" s="200">
        <f>TRUNC(('TARIFA ENTREGA A DIRECCION USD'!G4184-'TARIFA ENTREGA A DIRECCION USD'!D4184)/'TARIFA ENTREGA A DIRECCION USD'!D4184,3)</f>
        <v>0.97499999999999998</v>
      </c>
      <c r="X4184" s="142">
        <v>16.12</v>
      </c>
      <c r="Y4184" s="190">
        <v>4177</v>
      </c>
      <c r="Z4184" s="200">
        <v>0.55000000000000004</v>
      </c>
      <c r="AA4184" s="200">
        <v>0.13</v>
      </c>
      <c r="AB4184" s="200">
        <v>0.3</v>
      </c>
      <c r="AC4184" s="200">
        <v>0.85</v>
      </c>
      <c r="AL4184"/>
      <c r="AM4184"/>
      <c r="AN4184"/>
      <c r="AO4184"/>
      <c r="AP4184"/>
      <c r="AQ4184"/>
      <c r="AR4184"/>
      <c r="AS4184"/>
      <c r="AT4184"/>
      <c r="AU4184"/>
    </row>
    <row r="4185" spans="17:47" x14ac:dyDescent="0.2">
      <c r="Q4185" s="142">
        <f>TRUNC('TARIFA ENTREGA A DIRECCION USD'!D4186-'TARIFA ENTREGA A DIRECCION USD'!D4185,2)</f>
        <v>0.55000000000000004</v>
      </c>
      <c r="R4185" s="190">
        <v>4178</v>
      </c>
      <c r="S4185" s="200">
        <f>TRUNC((('TARIFA ENTREGA A DIRECCION USD'!C4185-'TARIFA ENTREGA A DIRECCION USD'!D4185)/'TARIFA ENTREGA A DIRECCION USD'!D4185)+1,3)</f>
        <v>0.72499999999999998</v>
      </c>
      <c r="T4185" s="200">
        <f>TRUNC(('TARIFA ENTREGA A DIRECCION USD'!E4185-'TARIFA ENTREGA A DIRECCION USD'!D4185)/'TARIFA ENTREGA A DIRECCION USD'!D4185,3)</f>
        <v>0.26300000000000001</v>
      </c>
      <c r="U4185" s="200">
        <f>TRUNC(('TARIFA ENTREGA A DIRECCION USD'!F4185-'TARIFA ENTREGA A DIRECCION USD'!D4185)/'TARIFA ENTREGA A DIRECCION USD'!D4185,3)</f>
        <v>0.44</v>
      </c>
      <c r="V4185" s="200">
        <f>TRUNC(('TARIFA ENTREGA A DIRECCION USD'!G4185-'TARIFA ENTREGA A DIRECCION USD'!D4185)/'TARIFA ENTREGA A DIRECCION USD'!D4185,3)</f>
        <v>0.97599999999999998</v>
      </c>
      <c r="X4185" s="142">
        <v>16.12</v>
      </c>
      <c r="Y4185" s="190">
        <v>4178</v>
      </c>
      <c r="Z4185" s="200">
        <v>0.55000000000000004</v>
      </c>
      <c r="AA4185" s="200">
        <v>0.13</v>
      </c>
      <c r="AB4185" s="200">
        <v>0.3</v>
      </c>
      <c r="AC4185" s="200">
        <v>0.85</v>
      </c>
      <c r="AL4185"/>
      <c r="AM4185"/>
      <c r="AN4185"/>
      <c r="AO4185"/>
      <c r="AP4185"/>
      <c r="AQ4185"/>
      <c r="AR4185"/>
      <c r="AS4185"/>
      <c r="AT4185"/>
      <c r="AU4185"/>
    </row>
    <row r="4186" spans="17:47" x14ac:dyDescent="0.2">
      <c r="Q4186" s="142">
        <f>TRUNC('TARIFA ENTREGA A DIRECCION USD'!D4187-'TARIFA ENTREGA A DIRECCION USD'!D4186,2)</f>
        <v>0.55000000000000004</v>
      </c>
      <c r="R4186" s="190">
        <v>4179</v>
      </c>
      <c r="S4186" s="200">
        <f>TRUNC((('TARIFA ENTREGA A DIRECCION USD'!C4186-'TARIFA ENTREGA A DIRECCION USD'!D4186)/'TARIFA ENTREGA A DIRECCION USD'!D4186)+1,3)</f>
        <v>0.72499999999999998</v>
      </c>
      <c r="T4186" s="200">
        <f>TRUNC(('TARIFA ENTREGA A DIRECCION USD'!E4186-'TARIFA ENTREGA A DIRECCION USD'!D4186)/'TARIFA ENTREGA A DIRECCION USD'!D4186,3)</f>
        <v>0.26300000000000001</v>
      </c>
      <c r="U4186" s="200">
        <f>TRUNC(('TARIFA ENTREGA A DIRECCION USD'!F4186-'TARIFA ENTREGA A DIRECCION USD'!D4186)/'TARIFA ENTREGA A DIRECCION USD'!D4186,3)</f>
        <v>0.44</v>
      </c>
      <c r="V4186" s="200">
        <f>TRUNC(('TARIFA ENTREGA A DIRECCION USD'!G4186-'TARIFA ENTREGA A DIRECCION USD'!D4186)/'TARIFA ENTREGA A DIRECCION USD'!D4186,3)</f>
        <v>0.97599999999999998</v>
      </c>
      <c r="X4186" s="142">
        <v>16.12</v>
      </c>
      <c r="Y4186" s="190">
        <v>4179</v>
      </c>
      <c r="Z4186" s="200">
        <v>0.55000000000000004</v>
      </c>
      <c r="AA4186" s="200">
        <v>0.13</v>
      </c>
      <c r="AB4186" s="200">
        <v>0.3</v>
      </c>
      <c r="AC4186" s="200">
        <v>0.85</v>
      </c>
      <c r="AL4186"/>
      <c r="AM4186"/>
      <c r="AN4186"/>
      <c r="AO4186"/>
      <c r="AP4186"/>
      <c r="AQ4186"/>
      <c r="AR4186"/>
      <c r="AS4186"/>
      <c r="AT4186"/>
      <c r="AU4186"/>
    </row>
    <row r="4187" spans="17:47" x14ac:dyDescent="0.2">
      <c r="Q4187" s="142">
        <f>TRUNC('TARIFA ENTREGA A DIRECCION USD'!D4188-'TARIFA ENTREGA A DIRECCION USD'!D4187,2)</f>
        <v>0.55000000000000004</v>
      </c>
      <c r="R4187" s="190">
        <v>4180</v>
      </c>
      <c r="S4187" s="200">
        <f>TRUNC((('TARIFA ENTREGA A DIRECCION USD'!C4187-'TARIFA ENTREGA A DIRECCION USD'!D4187)/'TARIFA ENTREGA A DIRECCION USD'!D4187)+1,3)</f>
        <v>0.72499999999999998</v>
      </c>
      <c r="T4187" s="200">
        <f>TRUNC(('TARIFA ENTREGA A DIRECCION USD'!E4187-'TARIFA ENTREGA A DIRECCION USD'!D4187)/'TARIFA ENTREGA A DIRECCION USD'!D4187,3)</f>
        <v>0.26300000000000001</v>
      </c>
      <c r="U4187" s="200">
        <f>TRUNC(('TARIFA ENTREGA A DIRECCION USD'!F4187-'TARIFA ENTREGA A DIRECCION USD'!D4187)/'TARIFA ENTREGA A DIRECCION USD'!D4187,3)</f>
        <v>0.44</v>
      </c>
      <c r="V4187" s="200">
        <f>TRUNC(('TARIFA ENTREGA A DIRECCION USD'!G4187-'TARIFA ENTREGA A DIRECCION USD'!D4187)/'TARIFA ENTREGA A DIRECCION USD'!D4187,3)</f>
        <v>0.97599999999999998</v>
      </c>
      <c r="X4187" s="142">
        <v>16.12</v>
      </c>
      <c r="Y4187" s="190">
        <v>4180</v>
      </c>
      <c r="Z4187" s="200">
        <v>0.55000000000000004</v>
      </c>
      <c r="AA4187" s="200">
        <v>0.13</v>
      </c>
      <c r="AB4187" s="200">
        <v>0.3</v>
      </c>
      <c r="AC4187" s="200">
        <v>0.85</v>
      </c>
      <c r="AL4187"/>
      <c r="AM4187"/>
      <c r="AN4187"/>
      <c r="AO4187"/>
      <c r="AP4187"/>
      <c r="AQ4187"/>
      <c r="AR4187"/>
      <c r="AS4187"/>
      <c r="AT4187"/>
      <c r="AU4187"/>
    </row>
    <row r="4188" spans="17:47" x14ac:dyDescent="0.2">
      <c r="Q4188" s="142">
        <f>TRUNC('TARIFA ENTREGA A DIRECCION USD'!D4189-'TARIFA ENTREGA A DIRECCION USD'!D4188,2)</f>
        <v>0.55000000000000004</v>
      </c>
      <c r="R4188" s="190">
        <v>4181</v>
      </c>
      <c r="S4188" s="200">
        <f>TRUNC((('TARIFA ENTREGA A DIRECCION USD'!C4188-'TARIFA ENTREGA A DIRECCION USD'!D4188)/'TARIFA ENTREGA A DIRECCION USD'!D4188)+1,3)</f>
        <v>0.72499999999999998</v>
      </c>
      <c r="T4188" s="200">
        <f>TRUNC(('TARIFA ENTREGA A DIRECCION USD'!E4188-'TARIFA ENTREGA A DIRECCION USD'!D4188)/'TARIFA ENTREGA A DIRECCION USD'!D4188,3)</f>
        <v>0.26300000000000001</v>
      </c>
      <c r="U4188" s="200">
        <f>TRUNC(('TARIFA ENTREGA A DIRECCION USD'!F4188-'TARIFA ENTREGA A DIRECCION USD'!D4188)/'TARIFA ENTREGA A DIRECCION USD'!D4188,3)</f>
        <v>0.44</v>
      </c>
      <c r="V4188" s="200">
        <f>TRUNC(('TARIFA ENTREGA A DIRECCION USD'!G4188-'TARIFA ENTREGA A DIRECCION USD'!D4188)/'TARIFA ENTREGA A DIRECCION USD'!D4188,3)</f>
        <v>0.97599999999999998</v>
      </c>
      <c r="X4188" s="142">
        <v>16.12</v>
      </c>
      <c r="Y4188" s="190">
        <v>4181</v>
      </c>
      <c r="Z4188" s="200">
        <v>0.55000000000000004</v>
      </c>
      <c r="AA4188" s="200">
        <v>0.13</v>
      </c>
      <c r="AB4188" s="200">
        <v>0.3</v>
      </c>
      <c r="AC4188" s="200">
        <v>0.85</v>
      </c>
      <c r="AL4188"/>
      <c r="AM4188"/>
      <c r="AN4188"/>
      <c r="AO4188"/>
      <c r="AP4188"/>
      <c r="AQ4188"/>
      <c r="AR4188"/>
      <c r="AS4188"/>
      <c r="AT4188"/>
      <c r="AU4188"/>
    </row>
    <row r="4189" spans="17:47" x14ac:dyDescent="0.2">
      <c r="Q4189" s="142">
        <f>TRUNC('TARIFA ENTREGA A DIRECCION USD'!D4190-'TARIFA ENTREGA A DIRECCION USD'!D4189,2)</f>
        <v>0.55000000000000004</v>
      </c>
      <c r="R4189" s="190">
        <v>4182</v>
      </c>
      <c r="S4189" s="200">
        <f>TRUNC((('TARIFA ENTREGA A DIRECCION USD'!C4189-'TARIFA ENTREGA A DIRECCION USD'!D4189)/'TARIFA ENTREGA A DIRECCION USD'!D4189)+1,3)</f>
        <v>0.72499999999999998</v>
      </c>
      <c r="T4189" s="200">
        <f>TRUNC(('TARIFA ENTREGA A DIRECCION USD'!E4189-'TARIFA ENTREGA A DIRECCION USD'!D4189)/'TARIFA ENTREGA A DIRECCION USD'!D4189,3)</f>
        <v>0.26300000000000001</v>
      </c>
      <c r="U4189" s="200">
        <f>TRUNC(('TARIFA ENTREGA A DIRECCION USD'!F4189-'TARIFA ENTREGA A DIRECCION USD'!D4189)/'TARIFA ENTREGA A DIRECCION USD'!D4189,3)</f>
        <v>0.44</v>
      </c>
      <c r="V4189" s="200">
        <f>TRUNC(('TARIFA ENTREGA A DIRECCION USD'!G4189-'TARIFA ENTREGA A DIRECCION USD'!D4189)/'TARIFA ENTREGA A DIRECCION USD'!D4189,3)</f>
        <v>0.97599999999999998</v>
      </c>
      <c r="X4189" s="142">
        <v>16.12</v>
      </c>
      <c r="Y4189" s="190">
        <v>4182</v>
      </c>
      <c r="Z4189" s="200">
        <v>0.55000000000000004</v>
      </c>
      <c r="AA4189" s="200">
        <v>0.13</v>
      </c>
      <c r="AB4189" s="200">
        <v>0.3</v>
      </c>
      <c r="AC4189" s="200">
        <v>0.85</v>
      </c>
      <c r="AL4189"/>
      <c r="AM4189"/>
      <c r="AN4189"/>
      <c r="AO4189"/>
      <c r="AP4189"/>
      <c r="AQ4189"/>
      <c r="AR4189"/>
      <c r="AS4189"/>
      <c r="AT4189"/>
      <c r="AU4189"/>
    </row>
    <row r="4190" spans="17:47" x14ac:dyDescent="0.2">
      <c r="Q4190" s="142">
        <f>TRUNC('TARIFA ENTREGA A DIRECCION USD'!D4191-'TARIFA ENTREGA A DIRECCION USD'!D4190,2)</f>
        <v>0.55000000000000004</v>
      </c>
      <c r="R4190" s="190">
        <v>4183</v>
      </c>
      <c r="S4190" s="200">
        <f>TRUNC((('TARIFA ENTREGA A DIRECCION USD'!C4190-'TARIFA ENTREGA A DIRECCION USD'!D4190)/'TARIFA ENTREGA A DIRECCION USD'!D4190)+1,3)</f>
        <v>0.72499999999999998</v>
      </c>
      <c r="T4190" s="200">
        <f>TRUNC(('TARIFA ENTREGA A DIRECCION USD'!E4190-'TARIFA ENTREGA A DIRECCION USD'!D4190)/'TARIFA ENTREGA A DIRECCION USD'!D4190,3)</f>
        <v>0.26300000000000001</v>
      </c>
      <c r="U4190" s="200">
        <f>TRUNC(('TARIFA ENTREGA A DIRECCION USD'!F4190-'TARIFA ENTREGA A DIRECCION USD'!D4190)/'TARIFA ENTREGA A DIRECCION USD'!D4190,3)</f>
        <v>0.44</v>
      </c>
      <c r="V4190" s="200">
        <f>TRUNC(('TARIFA ENTREGA A DIRECCION USD'!G4190-'TARIFA ENTREGA A DIRECCION USD'!D4190)/'TARIFA ENTREGA A DIRECCION USD'!D4190,3)</f>
        <v>0.97599999999999998</v>
      </c>
      <c r="X4190" s="142">
        <v>16.12</v>
      </c>
      <c r="Y4190" s="190">
        <v>4183</v>
      </c>
      <c r="Z4190" s="200">
        <v>0.55000000000000004</v>
      </c>
      <c r="AA4190" s="200">
        <v>0.13</v>
      </c>
      <c r="AB4190" s="200">
        <v>0.3</v>
      </c>
      <c r="AC4190" s="200">
        <v>0.85</v>
      </c>
      <c r="AL4190"/>
      <c r="AM4190"/>
      <c r="AN4190"/>
      <c r="AO4190"/>
      <c r="AP4190"/>
      <c r="AQ4190"/>
      <c r="AR4190"/>
      <c r="AS4190"/>
      <c r="AT4190"/>
      <c r="AU4190"/>
    </row>
    <row r="4191" spans="17:47" x14ac:dyDescent="0.2">
      <c r="Q4191" s="142">
        <f>TRUNC('TARIFA ENTREGA A DIRECCION USD'!D4192-'TARIFA ENTREGA A DIRECCION USD'!D4191,2)</f>
        <v>0.55000000000000004</v>
      </c>
      <c r="R4191" s="190">
        <v>4184</v>
      </c>
      <c r="S4191" s="200">
        <f>TRUNC((('TARIFA ENTREGA A DIRECCION USD'!C4191-'TARIFA ENTREGA A DIRECCION USD'!D4191)/'TARIFA ENTREGA A DIRECCION USD'!D4191)+1,3)</f>
        <v>0.72499999999999998</v>
      </c>
      <c r="T4191" s="200">
        <f>TRUNC(('TARIFA ENTREGA A DIRECCION USD'!E4191-'TARIFA ENTREGA A DIRECCION USD'!D4191)/'TARIFA ENTREGA A DIRECCION USD'!D4191,3)</f>
        <v>0.26300000000000001</v>
      </c>
      <c r="U4191" s="200">
        <f>TRUNC(('TARIFA ENTREGA A DIRECCION USD'!F4191-'TARIFA ENTREGA A DIRECCION USD'!D4191)/'TARIFA ENTREGA A DIRECCION USD'!D4191,3)</f>
        <v>0.44</v>
      </c>
      <c r="V4191" s="200">
        <f>TRUNC(('TARIFA ENTREGA A DIRECCION USD'!G4191-'TARIFA ENTREGA A DIRECCION USD'!D4191)/'TARIFA ENTREGA A DIRECCION USD'!D4191,3)</f>
        <v>0.97599999999999998</v>
      </c>
      <c r="X4191" s="142">
        <v>16.12</v>
      </c>
      <c r="Y4191" s="190">
        <v>4184</v>
      </c>
      <c r="Z4191" s="200">
        <v>0.55000000000000004</v>
      </c>
      <c r="AA4191" s="200">
        <v>0.13</v>
      </c>
      <c r="AB4191" s="200">
        <v>0.3</v>
      </c>
      <c r="AC4191" s="200">
        <v>0.85</v>
      </c>
      <c r="AL4191"/>
      <c r="AM4191"/>
      <c r="AN4191"/>
      <c r="AO4191"/>
      <c r="AP4191"/>
      <c r="AQ4191"/>
      <c r="AR4191"/>
      <c r="AS4191"/>
      <c r="AT4191"/>
      <c r="AU4191"/>
    </row>
    <row r="4192" spans="17:47" x14ac:dyDescent="0.2">
      <c r="Q4192" s="142">
        <f>TRUNC('TARIFA ENTREGA A DIRECCION USD'!D4193-'TARIFA ENTREGA A DIRECCION USD'!D4192,2)</f>
        <v>0.55000000000000004</v>
      </c>
      <c r="R4192" s="190">
        <v>4185</v>
      </c>
      <c r="S4192" s="200">
        <f>TRUNC((('TARIFA ENTREGA A DIRECCION USD'!C4192-'TARIFA ENTREGA A DIRECCION USD'!D4192)/'TARIFA ENTREGA A DIRECCION USD'!D4192)+1,3)</f>
        <v>0.72499999999999998</v>
      </c>
      <c r="T4192" s="200">
        <f>TRUNC(('TARIFA ENTREGA A DIRECCION USD'!E4192-'TARIFA ENTREGA A DIRECCION USD'!D4192)/'TARIFA ENTREGA A DIRECCION USD'!D4192,3)</f>
        <v>0.26300000000000001</v>
      </c>
      <c r="U4192" s="200">
        <f>TRUNC(('TARIFA ENTREGA A DIRECCION USD'!F4192-'TARIFA ENTREGA A DIRECCION USD'!D4192)/'TARIFA ENTREGA A DIRECCION USD'!D4192,3)</f>
        <v>0.44</v>
      </c>
      <c r="V4192" s="200">
        <f>TRUNC(('TARIFA ENTREGA A DIRECCION USD'!G4192-'TARIFA ENTREGA A DIRECCION USD'!D4192)/'TARIFA ENTREGA A DIRECCION USD'!D4192,3)</f>
        <v>0.97599999999999998</v>
      </c>
      <c r="X4192" s="142">
        <v>16.12</v>
      </c>
      <c r="Y4192" s="190">
        <v>4185</v>
      </c>
      <c r="Z4192" s="200">
        <v>0.55000000000000004</v>
      </c>
      <c r="AA4192" s="200">
        <v>0.13</v>
      </c>
      <c r="AB4192" s="200">
        <v>0.3</v>
      </c>
      <c r="AC4192" s="200">
        <v>0.85</v>
      </c>
      <c r="AL4192"/>
      <c r="AM4192"/>
      <c r="AN4192"/>
      <c r="AO4192"/>
      <c r="AP4192"/>
      <c r="AQ4192"/>
      <c r="AR4192"/>
      <c r="AS4192"/>
      <c r="AT4192"/>
      <c r="AU4192"/>
    </row>
    <row r="4193" spans="17:47" x14ac:dyDescent="0.2">
      <c r="Q4193" s="142">
        <f>TRUNC('TARIFA ENTREGA A DIRECCION USD'!D4194-'TARIFA ENTREGA A DIRECCION USD'!D4193,2)</f>
        <v>0.55000000000000004</v>
      </c>
      <c r="R4193" s="190">
        <v>4186</v>
      </c>
      <c r="S4193" s="200">
        <f>TRUNC((('TARIFA ENTREGA A DIRECCION USD'!C4193-'TARIFA ENTREGA A DIRECCION USD'!D4193)/'TARIFA ENTREGA A DIRECCION USD'!D4193)+1,3)</f>
        <v>0.72499999999999998</v>
      </c>
      <c r="T4193" s="200">
        <f>TRUNC(('TARIFA ENTREGA A DIRECCION USD'!E4193-'TARIFA ENTREGA A DIRECCION USD'!D4193)/'TARIFA ENTREGA A DIRECCION USD'!D4193,3)</f>
        <v>0.26300000000000001</v>
      </c>
      <c r="U4193" s="200">
        <f>TRUNC(('TARIFA ENTREGA A DIRECCION USD'!F4193-'TARIFA ENTREGA A DIRECCION USD'!D4193)/'TARIFA ENTREGA A DIRECCION USD'!D4193,3)</f>
        <v>0.44</v>
      </c>
      <c r="V4193" s="200">
        <f>TRUNC(('TARIFA ENTREGA A DIRECCION USD'!G4193-'TARIFA ENTREGA A DIRECCION USD'!D4193)/'TARIFA ENTREGA A DIRECCION USD'!D4193,3)</f>
        <v>0.97599999999999998</v>
      </c>
      <c r="X4193" s="142">
        <v>16.12</v>
      </c>
      <c r="Y4193" s="190">
        <v>4186</v>
      </c>
      <c r="Z4193" s="200">
        <v>0.55000000000000004</v>
      </c>
      <c r="AA4193" s="200">
        <v>0.13</v>
      </c>
      <c r="AB4193" s="200">
        <v>0.3</v>
      </c>
      <c r="AC4193" s="200">
        <v>0.85</v>
      </c>
      <c r="AL4193"/>
      <c r="AM4193"/>
      <c r="AN4193"/>
      <c r="AO4193"/>
      <c r="AP4193"/>
      <c r="AQ4193"/>
      <c r="AR4193"/>
      <c r="AS4193"/>
      <c r="AT4193"/>
      <c r="AU4193"/>
    </row>
    <row r="4194" spans="17:47" x14ac:dyDescent="0.2">
      <c r="Q4194" s="142">
        <f>TRUNC('TARIFA ENTREGA A DIRECCION USD'!D4195-'TARIFA ENTREGA A DIRECCION USD'!D4194,2)</f>
        <v>0.55000000000000004</v>
      </c>
      <c r="R4194" s="190">
        <v>4187</v>
      </c>
      <c r="S4194" s="200">
        <f>TRUNC((('TARIFA ENTREGA A DIRECCION USD'!C4194-'TARIFA ENTREGA A DIRECCION USD'!D4194)/'TARIFA ENTREGA A DIRECCION USD'!D4194)+1,3)</f>
        <v>0.72499999999999998</v>
      </c>
      <c r="T4194" s="200">
        <f>TRUNC(('TARIFA ENTREGA A DIRECCION USD'!E4194-'TARIFA ENTREGA A DIRECCION USD'!D4194)/'TARIFA ENTREGA A DIRECCION USD'!D4194,3)</f>
        <v>0.26300000000000001</v>
      </c>
      <c r="U4194" s="200">
        <f>TRUNC(('TARIFA ENTREGA A DIRECCION USD'!F4194-'TARIFA ENTREGA A DIRECCION USD'!D4194)/'TARIFA ENTREGA A DIRECCION USD'!D4194,3)</f>
        <v>0.44</v>
      </c>
      <c r="V4194" s="200">
        <f>TRUNC(('TARIFA ENTREGA A DIRECCION USD'!G4194-'TARIFA ENTREGA A DIRECCION USD'!D4194)/'TARIFA ENTREGA A DIRECCION USD'!D4194,3)</f>
        <v>0.97599999999999998</v>
      </c>
      <c r="X4194" s="142">
        <v>16.12</v>
      </c>
      <c r="Y4194" s="190">
        <v>4187</v>
      </c>
      <c r="Z4194" s="200">
        <v>0.55000000000000004</v>
      </c>
      <c r="AA4194" s="200">
        <v>0.13</v>
      </c>
      <c r="AB4194" s="200">
        <v>0.3</v>
      </c>
      <c r="AC4194" s="200">
        <v>0.85</v>
      </c>
      <c r="AL4194"/>
      <c r="AM4194"/>
      <c r="AN4194"/>
      <c r="AO4194"/>
      <c r="AP4194"/>
      <c r="AQ4194"/>
      <c r="AR4194"/>
      <c r="AS4194"/>
      <c r="AT4194"/>
      <c r="AU4194"/>
    </row>
    <row r="4195" spans="17:47" x14ac:dyDescent="0.2">
      <c r="Q4195" s="142">
        <f>TRUNC('TARIFA ENTREGA A DIRECCION USD'!D4196-'TARIFA ENTREGA A DIRECCION USD'!D4195,2)</f>
        <v>0.55000000000000004</v>
      </c>
      <c r="R4195" s="190">
        <v>4188</v>
      </c>
      <c r="S4195" s="200">
        <f>TRUNC((('TARIFA ENTREGA A DIRECCION USD'!C4195-'TARIFA ENTREGA A DIRECCION USD'!D4195)/'TARIFA ENTREGA A DIRECCION USD'!D4195)+1,3)</f>
        <v>0.72499999999999998</v>
      </c>
      <c r="T4195" s="200">
        <f>TRUNC(('TARIFA ENTREGA A DIRECCION USD'!E4195-'TARIFA ENTREGA A DIRECCION USD'!D4195)/'TARIFA ENTREGA A DIRECCION USD'!D4195,3)</f>
        <v>0.26300000000000001</v>
      </c>
      <c r="U4195" s="200">
        <f>TRUNC(('TARIFA ENTREGA A DIRECCION USD'!F4195-'TARIFA ENTREGA A DIRECCION USD'!D4195)/'TARIFA ENTREGA A DIRECCION USD'!D4195,3)</f>
        <v>0.44</v>
      </c>
      <c r="V4195" s="200">
        <f>TRUNC(('TARIFA ENTREGA A DIRECCION USD'!G4195-'TARIFA ENTREGA A DIRECCION USD'!D4195)/'TARIFA ENTREGA A DIRECCION USD'!D4195,3)</f>
        <v>0.97599999999999998</v>
      </c>
      <c r="X4195" s="142">
        <v>16.12</v>
      </c>
      <c r="Y4195" s="190">
        <v>4188</v>
      </c>
      <c r="Z4195" s="200">
        <v>0.55000000000000004</v>
      </c>
      <c r="AA4195" s="200">
        <v>0.13</v>
      </c>
      <c r="AB4195" s="200">
        <v>0.3</v>
      </c>
      <c r="AC4195" s="200">
        <v>0.85</v>
      </c>
      <c r="AL4195"/>
      <c r="AM4195"/>
      <c r="AN4195"/>
      <c r="AO4195"/>
      <c r="AP4195"/>
      <c r="AQ4195"/>
      <c r="AR4195"/>
      <c r="AS4195"/>
      <c r="AT4195"/>
      <c r="AU4195"/>
    </row>
    <row r="4196" spans="17:47" x14ac:dyDescent="0.2">
      <c r="Q4196" s="142">
        <f>TRUNC('TARIFA ENTREGA A DIRECCION USD'!D4197-'TARIFA ENTREGA A DIRECCION USD'!D4196,2)</f>
        <v>0.55000000000000004</v>
      </c>
      <c r="R4196" s="190">
        <v>4189</v>
      </c>
      <c r="S4196" s="200">
        <f>TRUNC((('TARIFA ENTREGA A DIRECCION USD'!C4196-'TARIFA ENTREGA A DIRECCION USD'!D4196)/'TARIFA ENTREGA A DIRECCION USD'!D4196)+1,3)</f>
        <v>0.72499999999999998</v>
      </c>
      <c r="T4196" s="200">
        <f>TRUNC(('TARIFA ENTREGA A DIRECCION USD'!E4196-'TARIFA ENTREGA A DIRECCION USD'!D4196)/'TARIFA ENTREGA A DIRECCION USD'!D4196,3)</f>
        <v>0.26300000000000001</v>
      </c>
      <c r="U4196" s="200">
        <f>TRUNC(('TARIFA ENTREGA A DIRECCION USD'!F4196-'TARIFA ENTREGA A DIRECCION USD'!D4196)/'TARIFA ENTREGA A DIRECCION USD'!D4196,3)</f>
        <v>0.44</v>
      </c>
      <c r="V4196" s="200">
        <f>TRUNC(('TARIFA ENTREGA A DIRECCION USD'!G4196-'TARIFA ENTREGA A DIRECCION USD'!D4196)/'TARIFA ENTREGA A DIRECCION USD'!D4196,3)</f>
        <v>0.97599999999999998</v>
      </c>
      <c r="X4196" s="142">
        <v>16.12</v>
      </c>
      <c r="Y4196" s="190">
        <v>4189</v>
      </c>
      <c r="Z4196" s="200">
        <v>0.55000000000000004</v>
      </c>
      <c r="AA4196" s="200">
        <v>0.13</v>
      </c>
      <c r="AB4196" s="200">
        <v>0.3</v>
      </c>
      <c r="AC4196" s="200">
        <v>0.85</v>
      </c>
      <c r="AL4196"/>
      <c r="AM4196"/>
      <c r="AN4196"/>
      <c r="AO4196"/>
      <c r="AP4196"/>
      <c r="AQ4196"/>
      <c r="AR4196"/>
      <c r="AS4196"/>
      <c r="AT4196"/>
      <c r="AU4196"/>
    </row>
    <row r="4197" spans="17:47" x14ac:dyDescent="0.2">
      <c r="Q4197" s="142">
        <f>TRUNC('TARIFA ENTREGA A DIRECCION USD'!D4198-'TARIFA ENTREGA A DIRECCION USD'!D4197,2)</f>
        <v>0.55000000000000004</v>
      </c>
      <c r="R4197" s="190">
        <v>4190</v>
      </c>
      <c r="S4197" s="200">
        <f>TRUNC((('TARIFA ENTREGA A DIRECCION USD'!C4197-'TARIFA ENTREGA A DIRECCION USD'!D4197)/'TARIFA ENTREGA A DIRECCION USD'!D4197)+1,3)</f>
        <v>0.72499999999999998</v>
      </c>
      <c r="T4197" s="200">
        <f>TRUNC(('TARIFA ENTREGA A DIRECCION USD'!E4197-'TARIFA ENTREGA A DIRECCION USD'!D4197)/'TARIFA ENTREGA A DIRECCION USD'!D4197,3)</f>
        <v>0.26300000000000001</v>
      </c>
      <c r="U4197" s="200">
        <f>TRUNC(('TARIFA ENTREGA A DIRECCION USD'!F4197-'TARIFA ENTREGA A DIRECCION USD'!D4197)/'TARIFA ENTREGA A DIRECCION USD'!D4197,3)</f>
        <v>0.44</v>
      </c>
      <c r="V4197" s="200">
        <f>TRUNC(('TARIFA ENTREGA A DIRECCION USD'!G4197-'TARIFA ENTREGA A DIRECCION USD'!D4197)/'TARIFA ENTREGA A DIRECCION USD'!D4197,3)</f>
        <v>0.97599999999999998</v>
      </c>
      <c r="X4197" s="142">
        <v>16.12</v>
      </c>
      <c r="Y4197" s="190">
        <v>4190</v>
      </c>
      <c r="Z4197" s="200">
        <v>0.55000000000000004</v>
      </c>
      <c r="AA4197" s="200">
        <v>0.13</v>
      </c>
      <c r="AB4197" s="200">
        <v>0.3</v>
      </c>
      <c r="AC4197" s="200">
        <v>0.85</v>
      </c>
      <c r="AL4197"/>
      <c r="AM4197"/>
      <c r="AN4197"/>
      <c r="AO4197"/>
      <c r="AP4197"/>
      <c r="AQ4197"/>
      <c r="AR4197"/>
      <c r="AS4197"/>
      <c r="AT4197"/>
      <c r="AU4197"/>
    </row>
    <row r="4198" spans="17:47" x14ac:dyDescent="0.2">
      <c r="Q4198" s="142">
        <f>TRUNC('TARIFA ENTREGA A DIRECCION USD'!D4199-'TARIFA ENTREGA A DIRECCION USD'!D4198,2)</f>
        <v>0.55000000000000004</v>
      </c>
      <c r="R4198" s="190">
        <v>4191</v>
      </c>
      <c r="S4198" s="200">
        <f>TRUNC((('TARIFA ENTREGA A DIRECCION USD'!C4198-'TARIFA ENTREGA A DIRECCION USD'!D4198)/'TARIFA ENTREGA A DIRECCION USD'!D4198)+1,3)</f>
        <v>0.72499999999999998</v>
      </c>
      <c r="T4198" s="200">
        <f>TRUNC(('TARIFA ENTREGA A DIRECCION USD'!E4198-'TARIFA ENTREGA A DIRECCION USD'!D4198)/'TARIFA ENTREGA A DIRECCION USD'!D4198,3)</f>
        <v>0.26300000000000001</v>
      </c>
      <c r="U4198" s="200">
        <f>TRUNC(('TARIFA ENTREGA A DIRECCION USD'!F4198-'TARIFA ENTREGA A DIRECCION USD'!D4198)/'TARIFA ENTREGA A DIRECCION USD'!D4198,3)</f>
        <v>0.44</v>
      </c>
      <c r="V4198" s="200">
        <f>TRUNC(('TARIFA ENTREGA A DIRECCION USD'!G4198-'TARIFA ENTREGA A DIRECCION USD'!D4198)/'TARIFA ENTREGA A DIRECCION USD'!D4198,3)</f>
        <v>0.97599999999999998</v>
      </c>
      <c r="X4198" s="142">
        <v>16.12</v>
      </c>
      <c r="Y4198" s="190">
        <v>4191</v>
      </c>
      <c r="Z4198" s="200">
        <v>0.55000000000000004</v>
      </c>
      <c r="AA4198" s="200">
        <v>0.13</v>
      </c>
      <c r="AB4198" s="200">
        <v>0.3</v>
      </c>
      <c r="AC4198" s="200">
        <v>0.85</v>
      </c>
      <c r="AL4198"/>
      <c r="AM4198"/>
      <c r="AN4198"/>
      <c r="AO4198"/>
      <c r="AP4198"/>
      <c r="AQ4198"/>
      <c r="AR4198"/>
      <c r="AS4198"/>
      <c r="AT4198"/>
      <c r="AU4198"/>
    </row>
    <row r="4199" spans="17:47" x14ac:dyDescent="0.2">
      <c r="Q4199" s="142">
        <f>TRUNC('TARIFA ENTREGA A DIRECCION USD'!D4200-'TARIFA ENTREGA A DIRECCION USD'!D4199,2)</f>
        <v>0.55000000000000004</v>
      </c>
      <c r="R4199" s="190">
        <v>4192</v>
      </c>
      <c r="S4199" s="200">
        <f>TRUNC((('TARIFA ENTREGA A DIRECCION USD'!C4199-'TARIFA ENTREGA A DIRECCION USD'!D4199)/'TARIFA ENTREGA A DIRECCION USD'!D4199)+1,3)</f>
        <v>0.72499999999999998</v>
      </c>
      <c r="T4199" s="200">
        <f>TRUNC(('TARIFA ENTREGA A DIRECCION USD'!E4199-'TARIFA ENTREGA A DIRECCION USD'!D4199)/'TARIFA ENTREGA A DIRECCION USD'!D4199,3)</f>
        <v>0.26300000000000001</v>
      </c>
      <c r="U4199" s="200">
        <f>TRUNC(('TARIFA ENTREGA A DIRECCION USD'!F4199-'TARIFA ENTREGA A DIRECCION USD'!D4199)/'TARIFA ENTREGA A DIRECCION USD'!D4199,3)</f>
        <v>0.44</v>
      </c>
      <c r="V4199" s="200">
        <f>TRUNC(('TARIFA ENTREGA A DIRECCION USD'!G4199-'TARIFA ENTREGA A DIRECCION USD'!D4199)/'TARIFA ENTREGA A DIRECCION USD'!D4199,3)</f>
        <v>0.97599999999999998</v>
      </c>
      <c r="X4199" s="142">
        <v>16.12</v>
      </c>
      <c r="Y4199" s="190">
        <v>4192</v>
      </c>
      <c r="Z4199" s="200">
        <v>0.55000000000000004</v>
      </c>
      <c r="AA4199" s="200">
        <v>0.13</v>
      </c>
      <c r="AB4199" s="200">
        <v>0.3</v>
      </c>
      <c r="AC4199" s="200">
        <v>0.85</v>
      </c>
      <c r="AL4199"/>
      <c r="AM4199"/>
      <c r="AN4199"/>
      <c r="AO4199"/>
      <c r="AP4199"/>
      <c r="AQ4199"/>
      <c r="AR4199"/>
      <c r="AS4199"/>
      <c r="AT4199"/>
      <c r="AU4199"/>
    </row>
    <row r="4200" spans="17:47" x14ac:dyDescent="0.2">
      <c r="Q4200" s="142">
        <f>TRUNC('TARIFA ENTREGA A DIRECCION USD'!D4201-'TARIFA ENTREGA A DIRECCION USD'!D4200,2)</f>
        <v>0.55000000000000004</v>
      </c>
      <c r="R4200" s="190">
        <v>4193</v>
      </c>
      <c r="S4200" s="200">
        <f>TRUNC((('TARIFA ENTREGA A DIRECCION USD'!C4200-'TARIFA ENTREGA A DIRECCION USD'!D4200)/'TARIFA ENTREGA A DIRECCION USD'!D4200)+1,3)</f>
        <v>0.72499999999999998</v>
      </c>
      <c r="T4200" s="200">
        <f>TRUNC(('TARIFA ENTREGA A DIRECCION USD'!E4200-'TARIFA ENTREGA A DIRECCION USD'!D4200)/'TARIFA ENTREGA A DIRECCION USD'!D4200,3)</f>
        <v>0.26300000000000001</v>
      </c>
      <c r="U4200" s="200">
        <f>TRUNC(('TARIFA ENTREGA A DIRECCION USD'!F4200-'TARIFA ENTREGA A DIRECCION USD'!D4200)/'TARIFA ENTREGA A DIRECCION USD'!D4200,3)</f>
        <v>0.44</v>
      </c>
      <c r="V4200" s="200">
        <f>TRUNC(('TARIFA ENTREGA A DIRECCION USD'!G4200-'TARIFA ENTREGA A DIRECCION USD'!D4200)/'TARIFA ENTREGA A DIRECCION USD'!D4200,3)</f>
        <v>0.97599999999999998</v>
      </c>
      <c r="X4200" s="142">
        <v>16.12</v>
      </c>
      <c r="Y4200" s="190">
        <v>4193</v>
      </c>
      <c r="Z4200" s="200">
        <v>0.55000000000000004</v>
      </c>
      <c r="AA4200" s="200">
        <v>0.13</v>
      </c>
      <c r="AB4200" s="200">
        <v>0.3</v>
      </c>
      <c r="AC4200" s="200">
        <v>0.85</v>
      </c>
      <c r="AL4200"/>
      <c r="AM4200"/>
      <c r="AN4200"/>
      <c r="AO4200"/>
      <c r="AP4200"/>
      <c r="AQ4200"/>
      <c r="AR4200"/>
      <c r="AS4200"/>
      <c r="AT4200"/>
      <c r="AU4200"/>
    </row>
    <row r="4201" spans="17:47" x14ac:dyDescent="0.2">
      <c r="Q4201" s="142">
        <f>TRUNC('TARIFA ENTREGA A DIRECCION USD'!D4202-'TARIFA ENTREGA A DIRECCION USD'!D4201,2)</f>
        <v>0.55000000000000004</v>
      </c>
      <c r="R4201" s="190">
        <v>4194</v>
      </c>
      <c r="S4201" s="200">
        <f>TRUNC((('TARIFA ENTREGA A DIRECCION USD'!C4201-'TARIFA ENTREGA A DIRECCION USD'!D4201)/'TARIFA ENTREGA A DIRECCION USD'!D4201)+1,3)</f>
        <v>0.72499999999999998</v>
      </c>
      <c r="T4201" s="200">
        <f>TRUNC(('TARIFA ENTREGA A DIRECCION USD'!E4201-'TARIFA ENTREGA A DIRECCION USD'!D4201)/'TARIFA ENTREGA A DIRECCION USD'!D4201,3)</f>
        <v>0.26300000000000001</v>
      </c>
      <c r="U4201" s="200">
        <f>TRUNC(('TARIFA ENTREGA A DIRECCION USD'!F4201-'TARIFA ENTREGA A DIRECCION USD'!D4201)/'TARIFA ENTREGA A DIRECCION USD'!D4201,3)</f>
        <v>0.44</v>
      </c>
      <c r="V4201" s="200">
        <f>TRUNC(('TARIFA ENTREGA A DIRECCION USD'!G4201-'TARIFA ENTREGA A DIRECCION USD'!D4201)/'TARIFA ENTREGA A DIRECCION USD'!D4201,3)</f>
        <v>0.97599999999999998</v>
      </c>
      <c r="X4201" s="142">
        <v>16.12</v>
      </c>
      <c r="Y4201" s="190">
        <v>4194</v>
      </c>
      <c r="Z4201" s="200">
        <v>0.55000000000000004</v>
      </c>
      <c r="AA4201" s="200">
        <v>0.13</v>
      </c>
      <c r="AB4201" s="200">
        <v>0.3</v>
      </c>
      <c r="AC4201" s="200">
        <v>0.85</v>
      </c>
      <c r="AL4201"/>
      <c r="AM4201"/>
      <c r="AN4201"/>
      <c r="AO4201"/>
      <c r="AP4201"/>
      <c r="AQ4201"/>
      <c r="AR4201"/>
      <c r="AS4201"/>
      <c r="AT4201"/>
      <c r="AU4201"/>
    </row>
    <row r="4202" spans="17:47" x14ac:dyDescent="0.2">
      <c r="Q4202" s="142">
        <f>TRUNC('TARIFA ENTREGA A DIRECCION USD'!D4203-'TARIFA ENTREGA A DIRECCION USD'!D4202,2)</f>
        <v>0.55000000000000004</v>
      </c>
      <c r="R4202" s="190">
        <v>4195</v>
      </c>
      <c r="S4202" s="200">
        <f>TRUNC((('TARIFA ENTREGA A DIRECCION USD'!C4202-'TARIFA ENTREGA A DIRECCION USD'!D4202)/'TARIFA ENTREGA A DIRECCION USD'!D4202)+1,3)</f>
        <v>0.72499999999999998</v>
      </c>
      <c r="T4202" s="200">
        <f>TRUNC(('TARIFA ENTREGA A DIRECCION USD'!E4202-'TARIFA ENTREGA A DIRECCION USD'!D4202)/'TARIFA ENTREGA A DIRECCION USD'!D4202,3)</f>
        <v>0.26300000000000001</v>
      </c>
      <c r="U4202" s="200">
        <f>TRUNC(('TARIFA ENTREGA A DIRECCION USD'!F4202-'TARIFA ENTREGA A DIRECCION USD'!D4202)/'TARIFA ENTREGA A DIRECCION USD'!D4202,3)</f>
        <v>0.44</v>
      </c>
      <c r="V4202" s="200">
        <f>TRUNC(('TARIFA ENTREGA A DIRECCION USD'!G4202-'TARIFA ENTREGA A DIRECCION USD'!D4202)/'TARIFA ENTREGA A DIRECCION USD'!D4202,3)</f>
        <v>0.97599999999999998</v>
      </c>
      <c r="X4202" s="142">
        <v>16.12</v>
      </c>
      <c r="Y4202" s="190">
        <v>4195</v>
      </c>
      <c r="Z4202" s="200">
        <v>0.55000000000000004</v>
      </c>
      <c r="AA4202" s="200">
        <v>0.13</v>
      </c>
      <c r="AB4202" s="200">
        <v>0.3</v>
      </c>
      <c r="AC4202" s="200">
        <v>0.85</v>
      </c>
      <c r="AL4202"/>
      <c r="AM4202"/>
      <c r="AN4202"/>
      <c r="AO4202"/>
      <c r="AP4202"/>
      <c r="AQ4202"/>
      <c r="AR4202"/>
      <c r="AS4202"/>
      <c r="AT4202"/>
      <c r="AU4202"/>
    </row>
    <row r="4203" spans="17:47" x14ac:dyDescent="0.2">
      <c r="Q4203" s="142">
        <f>TRUNC('TARIFA ENTREGA A DIRECCION USD'!D4204-'TARIFA ENTREGA A DIRECCION USD'!D4203,2)</f>
        <v>0.55000000000000004</v>
      </c>
      <c r="R4203" s="190">
        <v>4196</v>
      </c>
      <c r="S4203" s="200">
        <f>TRUNC((('TARIFA ENTREGA A DIRECCION USD'!C4203-'TARIFA ENTREGA A DIRECCION USD'!D4203)/'TARIFA ENTREGA A DIRECCION USD'!D4203)+1,3)</f>
        <v>0.72499999999999998</v>
      </c>
      <c r="T4203" s="200">
        <f>TRUNC(('TARIFA ENTREGA A DIRECCION USD'!E4203-'TARIFA ENTREGA A DIRECCION USD'!D4203)/'TARIFA ENTREGA A DIRECCION USD'!D4203,3)</f>
        <v>0.26300000000000001</v>
      </c>
      <c r="U4203" s="200">
        <f>TRUNC(('TARIFA ENTREGA A DIRECCION USD'!F4203-'TARIFA ENTREGA A DIRECCION USD'!D4203)/'TARIFA ENTREGA A DIRECCION USD'!D4203,3)</f>
        <v>0.44</v>
      </c>
      <c r="V4203" s="200">
        <f>TRUNC(('TARIFA ENTREGA A DIRECCION USD'!G4203-'TARIFA ENTREGA A DIRECCION USD'!D4203)/'TARIFA ENTREGA A DIRECCION USD'!D4203,3)</f>
        <v>0.97599999999999998</v>
      </c>
      <c r="X4203" s="142">
        <v>16.12</v>
      </c>
      <c r="Y4203" s="190">
        <v>4196</v>
      </c>
      <c r="Z4203" s="200">
        <v>0.55000000000000004</v>
      </c>
      <c r="AA4203" s="200">
        <v>0.13</v>
      </c>
      <c r="AB4203" s="200">
        <v>0.3</v>
      </c>
      <c r="AC4203" s="200">
        <v>0.85</v>
      </c>
      <c r="AL4203"/>
      <c r="AM4203"/>
      <c r="AN4203"/>
      <c r="AO4203"/>
      <c r="AP4203"/>
      <c r="AQ4203"/>
      <c r="AR4203"/>
      <c r="AS4203"/>
      <c r="AT4203"/>
      <c r="AU4203"/>
    </row>
    <row r="4204" spans="17:47" x14ac:dyDescent="0.2">
      <c r="Q4204" s="142">
        <f>TRUNC('TARIFA ENTREGA A DIRECCION USD'!D4205-'TARIFA ENTREGA A DIRECCION USD'!D4204,2)</f>
        <v>0.55000000000000004</v>
      </c>
      <c r="R4204" s="190">
        <v>4197</v>
      </c>
      <c r="S4204" s="200">
        <f>TRUNC((('TARIFA ENTREGA A DIRECCION USD'!C4204-'TARIFA ENTREGA A DIRECCION USD'!D4204)/'TARIFA ENTREGA A DIRECCION USD'!D4204)+1,3)</f>
        <v>0.72499999999999998</v>
      </c>
      <c r="T4204" s="200">
        <f>TRUNC(('TARIFA ENTREGA A DIRECCION USD'!E4204-'TARIFA ENTREGA A DIRECCION USD'!D4204)/'TARIFA ENTREGA A DIRECCION USD'!D4204,3)</f>
        <v>0.26300000000000001</v>
      </c>
      <c r="U4204" s="200">
        <f>TRUNC(('TARIFA ENTREGA A DIRECCION USD'!F4204-'TARIFA ENTREGA A DIRECCION USD'!D4204)/'TARIFA ENTREGA A DIRECCION USD'!D4204,3)</f>
        <v>0.44</v>
      </c>
      <c r="V4204" s="200">
        <f>TRUNC(('TARIFA ENTREGA A DIRECCION USD'!G4204-'TARIFA ENTREGA A DIRECCION USD'!D4204)/'TARIFA ENTREGA A DIRECCION USD'!D4204,3)</f>
        <v>0.97599999999999998</v>
      </c>
      <c r="X4204" s="142">
        <v>16.12</v>
      </c>
      <c r="Y4204" s="190">
        <v>4197</v>
      </c>
      <c r="Z4204" s="200">
        <v>0.55000000000000004</v>
      </c>
      <c r="AA4204" s="200">
        <v>0.13</v>
      </c>
      <c r="AB4204" s="200">
        <v>0.3</v>
      </c>
      <c r="AC4204" s="200">
        <v>0.85</v>
      </c>
      <c r="AL4204"/>
      <c r="AM4204"/>
      <c r="AN4204"/>
      <c r="AO4204"/>
      <c r="AP4204"/>
      <c r="AQ4204"/>
      <c r="AR4204"/>
      <c r="AS4204"/>
      <c r="AT4204"/>
      <c r="AU4204"/>
    </row>
    <row r="4205" spans="17:47" x14ac:dyDescent="0.2">
      <c r="Q4205" s="142">
        <f>TRUNC('TARIFA ENTREGA A DIRECCION USD'!D4206-'TARIFA ENTREGA A DIRECCION USD'!D4205,2)</f>
        <v>0.55000000000000004</v>
      </c>
      <c r="R4205" s="190">
        <v>4198</v>
      </c>
      <c r="S4205" s="200">
        <f>TRUNC((('TARIFA ENTREGA A DIRECCION USD'!C4205-'TARIFA ENTREGA A DIRECCION USD'!D4205)/'TARIFA ENTREGA A DIRECCION USD'!D4205)+1,3)</f>
        <v>0.72499999999999998</v>
      </c>
      <c r="T4205" s="200">
        <f>TRUNC(('TARIFA ENTREGA A DIRECCION USD'!E4205-'TARIFA ENTREGA A DIRECCION USD'!D4205)/'TARIFA ENTREGA A DIRECCION USD'!D4205,3)</f>
        <v>0.26300000000000001</v>
      </c>
      <c r="U4205" s="200">
        <f>TRUNC(('TARIFA ENTREGA A DIRECCION USD'!F4205-'TARIFA ENTREGA A DIRECCION USD'!D4205)/'TARIFA ENTREGA A DIRECCION USD'!D4205,3)</f>
        <v>0.44</v>
      </c>
      <c r="V4205" s="200">
        <f>TRUNC(('TARIFA ENTREGA A DIRECCION USD'!G4205-'TARIFA ENTREGA A DIRECCION USD'!D4205)/'TARIFA ENTREGA A DIRECCION USD'!D4205,3)</f>
        <v>0.97599999999999998</v>
      </c>
      <c r="X4205" s="142">
        <v>16.12</v>
      </c>
      <c r="Y4205" s="190">
        <v>4198</v>
      </c>
      <c r="Z4205" s="200">
        <v>0.55000000000000004</v>
      </c>
      <c r="AA4205" s="200">
        <v>0.13</v>
      </c>
      <c r="AB4205" s="200">
        <v>0.3</v>
      </c>
      <c r="AC4205" s="200">
        <v>0.85</v>
      </c>
      <c r="AL4205"/>
      <c r="AM4205"/>
      <c r="AN4205"/>
      <c r="AO4205"/>
      <c r="AP4205"/>
      <c r="AQ4205"/>
      <c r="AR4205"/>
      <c r="AS4205"/>
      <c r="AT4205"/>
      <c r="AU4205"/>
    </row>
    <row r="4206" spans="17:47" x14ac:dyDescent="0.2">
      <c r="Q4206" s="142">
        <f>TRUNC('TARIFA ENTREGA A DIRECCION USD'!D4207-'TARIFA ENTREGA A DIRECCION USD'!D4206,2)</f>
        <v>0.55000000000000004</v>
      </c>
      <c r="R4206" s="190">
        <v>4199</v>
      </c>
      <c r="S4206" s="200">
        <f>TRUNC((('TARIFA ENTREGA A DIRECCION USD'!C4206-'TARIFA ENTREGA A DIRECCION USD'!D4206)/'TARIFA ENTREGA A DIRECCION USD'!D4206)+1,3)</f>
        <v>0.72499999999999998</v>
      </c>
      <c r="T4206" s="200">
        <f>TRUNC(('TARIFA ENTREGA A DIRECCION USD'!E4206-'TARIFA ENTREGA A DIRECCION USD'!D4206)/'TARIFA ENTREGA A DIRECCION USD'!D4206,3)</f>
        <v>0.26300000000000001</v>
      </c>
      <c r="U4206" s="200">
        <f>TRUNC(('TARIFA ENTREGA A DIRECCION USD'!F4206-'TARIFA ENTREGA A DIRECCION USD'!D4206)/'TARIFA ENTREGA A DIRECCION USD'!D4206,3)</f>
        <v>0.44</v>
      </c>
      <c r="V4206" s="200">
        <f>TRUNC(('TARIFA ENTREGA A DIRECCION USD'!G4206-'TARIFA ENTREGA A DIRECCION USD'!D4206)/'TARIFA ENTREGA A DIRECCION USD'!D4206,3)</f>
        <v>0.97599999999999998</v>
      </c>
      <c r="X4206" s="142">
        <v>16.12</v>
      </c>
      <c r="Y4206" s="190">
        <v>4199</v>
      </c>
      <c r="Z4206" s="200">
        <v>0.55000000000000004</v>
      </c>
      <c r="AA4206" s="200">
        <v>0.13</v>
      </c>
      <c r="AB4206" s="200">
        <v>0.3</v>
      </c>
      <c r="AC4206" s="200">
        <v>0.85</v>
      </c>
      <c r="AL4206"/>
      <c r="AM4206"/>
      <c r="AN4206"/>
      <c r="AO4206"/>
      <c r="AP4206"/>
      <c r="AQ4206"/>
      <c r="AR4206"/>
      <c r="AS4206"/>
      <c r="AT4206"/>
      <c r="AU4206"/>
    </row>
    <row r="4207" spans="17:47" x14ac:dyDescent="0.2">
      <c r="Q4207" s="142">
        <f>TRUNC('TARIFA ENTREGA A DIRECCION USD'!D4208-'TARIFA ENTREGA A DIRECCION USD'!D4207,2)</f>
        <v>0.55000000000000004</v>
      </c>
      <c r="R4207" s="190">
        <v>4200</v>
      </c>
      <c r="S4207" s="200">
        <f>TRUNC((('TARIFA ENTREGA A DIRECCION USD'!C4207-'TARIFA ENTREGA A DIRECCION USD'!D4207)/'TARIFA ENTREGA A DIRECCION USD'!D4207)+1,3)</f>
        <v>0.72499999999999998</v>
      </c>
      <c r="T4207" s="200">
        <f>TRUNC(('TARIFA ENTREGA A DIRECCION USD'!E4207-'TARIFA ENTREGA A DIRECCION USD'!D4207)/'TARIFA ENTREGA A DIRECCION USD'!D4207,3)</f>
        <v>0.26300000000000001</v>
      </c>
      <c r="U4207" s="200">
        <f>TRUNC(('TARIFA ENTREGA A DIRECCION USD'!F4207-'TARIFA ENTREGA A DIRECCION USD'!D4207)/'TARIFA ENTREGA A DIRECCION USD'!D4207,3)</f>
        <v>0.44</v>
      </c>
      <c r="V4207" s="200">
        <f>TRUNC(('TARIFA ENTREGA A DIRECCION USD'!G4207-'TARIFA ENTREGA A DIRECCION USD'!D4207)/'TARIFA ENTREGA A DIRECCION USD'!D4207,3)</f>
        <v>0.97599999999999998</v>
      </c>
      <c r="X4207" s="142">
        <v>16.12</v>
      </c>
      <c r="Y4207" s="190">
        <v>4200</v>
      </c>
      <c r="Z4207" s="200">
        <v>0.55000000000000004</v>
      </c>
      <c r="AA4207" s="200">
        <v>0.13</v>
      </c>
      <c r="AB4207" s="200">
        <v>0.3</v>
      </c>
      <c r="AC4207" s="200">
        <v>0.85</v>
      </c>
      <c r="AL4207"/>
      <c r="AM4207"/>
      <c r="AN4207"/>
      <c r="AO4207"/>
      <c r="AP4207"/>
      <c r="AQ4207"/>
      <c r="AR4207"/>
      <c r="AS4207"/>
      <c r="AT4207"/>
      <c r="AU4207"/>
    </row>
    <row r="4208" spans="17:47" x14ac:dyDescent="0.2">
      <c r="Q4208" s="142">
        <f>TRUNC('TARIFA ENTREGA A DIRECCION USD'!D4209-'TARIFA ENTREGA A DIRECCION USD'!D4208,2)</f>
        <v>0.55000000000000004</v>
      </c>
      <c r="R4208" s="190">
        <v>4201</v>
      </c>
      <c r="S4208" s="200">
        <f>TRUNC((('TARIFA ENTREGA A DIRECCION USD'!C4208-'TARIFA ENTREGA A DIRECCION USD'!D4208)/'TARIFA ENTREGA A DIRECCION USD'!D4208)+1,3)</f>
        <v>0.72499999999999998</v>
      </c>
      <c r="T4208" s="200">
        <f>TRUNC(('TARIFA ENTREGA A DIRECCION USD'!E4208-'TARIFA ENTREGA A DIRECCION USD'!D4208)/'TARIFA ENTREGA A DIRECCION USD'!D4208,3)</f>
        <v>0.26300000000000001</v>
      </c>
      <c r="U4208" s="200">
        <f>TRUNC(('TARIFA ENTREGA A DIRECCION USD'!F4208-'TARIFA ENTREGA A DIRECCION USD'!D4208)/'TARIFA ENTREGA A DIRECCION USD'!D4208,3)</f>
        <v>0.44</v>
      </c>
      <c r="V4208" s="200">
        <f>TRUNC(('TARIFA ENTREGA A DIRECCION USD'!G4208-'TARIFA ENTREGA A DIRECCION USD'!D4208)/'TARIFA ENTREGA A DIRECCION USD'!D4208,3)</f>
        <v>0.97599999999999998</v>
      </c>
      <c r="X4208" s="142">
        <v>16.12</v>
      </c>
      <c r="Y4208" s="190">
        <v>4201</v>
      </c>
      <c r="Z4208" s="200">
        <v>0.55000000000000004</v>
      </c>
      <c r="AA4208" s="200">
        <v>0.13</v>
      </c>
      <c r="AB4208" s="200">
        <v>0.3</v>
      </c>
      <c r="AC4208" s="200">
        <v>0.85</v>
      </c>
      <c r="AL4208"/>
      <c r="AM4208"/>
      <c r="AN4208"/>
      <c r="AO4208"/>
      <c r="AP4208"/>
      <c r="AQ4208"/>
      <c r="AR4208"/>
      <c r="AS4208"/>
      <c r="AT4208"/>
      <c r="AU4208"/>
    </row>
    <row r="4209" spans="17:47" x14ac:dyDescent="0.2">
      <c r="Q4209" s="142">
        <f>TRUNC('TARIFA ENTREGA A DIRECCION USD'!D4210-'TARIFA ENTREGA A DIRECCION USD'!D4209,2)</f>
        <v>0.55000000000000004</v>
      </c>
      <c r="R4209" s="190">
        <v>4202</v>
      </c>
      <c r="S4209" s="200">
        <f>TRUNC((('TARIFA ENTREGA A DIRECCION USD'!C4209-'TARIFA ENTREGA A DIRECCION USD'!D4209)/'TARIFA ENTREGA A DIRECCION USD'!D4209)+1,3)</f>
        <v>0.72499999999999998</v>
      </c>
      <c r="T4209" s="200">
        <f>TRUNC(('TARIFA ENTREGA A DIRECCION USD'!E4209-'TARIFA ENTREGA A DIRECCION USD'!D4209)/'TARIFA ENTREGA A DIRECCION USD'!D4209,3)</f>
        <v>0.26300000000000001</v>
      </c>
      <c r="U4209" s="200">
        <f>TRUNC(('TARIFA ENTREGA A DIRECCION USD'!F4209-'TARIFA ENTREGA A DIRECCION USD'!D4209)/'TARIFA ENTREGA A DIRECCION USD'!D4209,3)</f>
        <v>0.44</v>
      </c>
      <c r="V4209" s="200">
        <f>TRUNC(('TARIFA ENTREGA A DIRECCION USD'!G4209-'TARIFA ENTREGA A DIRECCION USD'!D4209)/'TARIFA ENTREGA A DIRECCION USD'!D4209,3)</f>
        <v>0.97599999999999998</v>
      </c>
      <c r="X4209" s="142">
        <v>16.12</v>
      </c>
      <c r="Y4209" s="190">
        <v>4202</v>
      </c>
      <c r="Z4209" s="200">
        <v>0.55000000000000004</v>
      </c>
      <c r="AA4209" s="200">
        <v>0.13</v>
      </c>
      <c r="AB4209" s="200">
        <v>0.3</v>
      </c>
      <c r="AC4209" s="200">
        <v>0.85</v>
      </c>
      <c r="AL4209"/>
      <c r="AM4209"/>
      <c r="AN4209"/>
      <c r="AO4209"/>
      <c r="AP4209"/>
      <c r="AQ4209"/>
      <c r="AR4209"/>
      <c r="AS4209"/>
      <c r="AT4209"/>
      <c r="AU4209"/>
    </row>
    <row r="4210" spans="17:47" x14ac:dyDescent="0.2">
      <c r="Q4210" s="142">
        <f>TRUNC('TARIFA ENTREGA A DIRECCION USD'!D4211-'TARIFA ENTREGA A DIRECCION USD'!D4210,2)</f>
        <v>0.55000000000000004</v>
      </c>
      <c r="R4210" s="190">
        <v>4203</v>
      </c>
      <c r="S4210" s="200">
        <f>TRUNC((('TARIFA ENTREGA A DIRECCION USD'!C4210-'TARIFA ENTREGA A DIRECCION USD'!D4210)/'TARIFA ENTREGA A DIRECCION USD'!D4210)+1,3)</f>
        <v>0.72499999999999998</v>
      </c>
      <c r="T4210" s="200">
        <f>TRUNC(('TARIFA ENTREGA A DIRECCION USD'!E4210-'TARIFA ENTREGA A DIRECCION USD'!D4210)/'TARIFA ENTREGA A DIRECCION USD'!D4210,3)</f>
        <v>0.26300000000000001</v>
      </c>
      <c r="U4210" s="200">
        <f>TRUNC(('TARIFA ENTREGA A DIRECCION USD'!F4210-'TARIFA ENTREGA A DIRECCION USD'!D4210)/'TARIFA ENTREGA A DIRECCION USD'!D4210,3)</f>
        <v>0.44</v>
      </c>
      <c r="V4210" s="200">
        <f>TRUNC(('TARIFA ENTREGA A DIRECCION USD'!G4210-'TARIFA ENTREGA A DIRECCION USD'!D4210)/'TARIFA ENTREGA A DIRECCION USD'!D4210,3)</f>
        <v>0.97599999999999998</v>
      </c>
      <c r="X4210" s="142">
        <v>16.12</v>
      </c>
      <c r="Y4210" s="190">
        <v>4203</v>
      </c>
      <c r="Z4210" s="200">
        <v>0.55000000000000004</v>
      </c>
      <c r="AA4210" s="200">
        <v>0.13</v>
      </c>
      <c r="AB4210" s="200">
        <v>0.3</v>
      </c>
      <c r="AC4210" s="200">
        <v>0.85</v>
      </c>
      <c r="AL4210"/>
      <c r="AM4210"/>
      <c r="AN4210"/>
      <c r="AO4210"/>
      <c r="AP4210"/>
      <c r="AQ4210"/>
      <c r="AR4210"/>
      <c r="AS4210"/>
      <c r="AT4210"/>
      <c r="AU4210"/>
    </row>
    <row r="4211" spans="17:47" x14ac:dyDescent="0.2">
      <c r="Q4211" s="142">
        <f>TRUNC('TARIFA ENTREGA A DIRECCION USD'!D4212-'TARIFA ENTREGA A DIRECCION USD'!D4211,2)</f>
        <v>0.55000000000000004</v>
      </c>
      <c r="R4211" s="190">
        <v>4204</v>
      </c>
      <c r="S4211" s="200">
        <f>TRUNC((('TARIFA ENTREGA A DIRECCION USD'!C4211-'TARIFA ENTREGA A DIRECCION USD'!D4211)/'TARIFA ENTREGA A DIRECCION USD'!D4211)+1,3)</f>
        <v>0.72499999999999998</v>
      </c>
      <c r="T4211" s="200">
        <f>TRUNC(('TARIFA ENTREGA A DIRECCION USD'!E4211-'TARIFA ENTREGA A DIRECCION USD'!D4211)/'TARIFA ENTREGA A DIRECCION USD'!D4211,3)</f>
        <v>0.26300000000000001</v>
      </c>
      <c r="U4211" s="200">
        <f>TRUNC(('TARIFA ENTREGA A DIRECCION USD'!F4211-'TARIFA ENTREGA A DIRECCION USD'!D4211)/'TARIFA ENTREGA A DIRECCION USD'!D4211,3)</f>
        <v>0.44</v>
      </c>
      <c r="V4211" s="200">
        <f>TRUNC(('TARIFA ENTREGA A DIRECCION USD'!G4211-'TARIFA ENTREGA A DIRECCION USD'!D4211)/'TARIFA ENTREGA A DIRECCION USD'!D4211,3)</f>
        <v>0.97599999999999998</v>
      </c>
      <c r="X4211" s="142">
        <v>16.12</v>
      </c>
      <c r="Y4211" s="190">
        <v>4204</v>
      </c>
      <c r="Z4211" s="200">
        <v>0.55000000000000004</v>
      </c>
      <c r="AA4211" s="200">
        <v>0.13</v>
      </c>
      <c r="AB4211" s="200">
        <v>0.3</v>
      </c>
      <c r="AC4211" s="200">
        <v>0.85</v>
      </c>
      <c r="AL4211"/>
      <c r="AM4211"/>
      <c r="AN4211"/>
      <c r="AO4211"/>
      <c r="AP4211"/>
      <c r="AQ4211"/>
      <c r="AR4211"/>
      <c r="AS4211"/>
      <c r="AT4211"/>
      <c r="AU4211"/>
    </row>
    <row r="4212" spans="17:47" x14ac:dyDescent="0.2">
      <c r="Q4212" s="142">
        <f>TRUNC('TARIFA ENTREGA A DIRECCION USD'!D4213-'TARIFA ENTREGA A DIRECCION USD'!D4212,2)</f>
        <v>0.55000000000000004</v>
      </c>
      <c r="R4212" s="190">
        <v>4205</v>
      </c>
      <c r="S4212" s="200">
        <f>TRUNC((('TARIFA ENTREGA A DIRECCION USD'!C4212-'TARIFA ENTREGA A DIRECCION USD'!D4212)/'TARIFA ENTREGA A DIRECCION USD'!D4212)+1,3)</f>
        <v>0.72499999999999998</v>
      </c>
      <c r="T4212" s="200">
        <f>TRUNC(('TARIFA ENTREGA A DIRECCION USD'!E4212-'TARIFA ENTREGA A DIRECCION USD'!D4212)/'TARIFA ENTREGA A DIRECCION USD'!D4212,3)</f>
        <v>0.26300000000000001</v>
      </c>
      <c r="U4212" s="200">
        <f>TRUNC(('TARIFA ENTREGA A DIRECCION USD'!F4212-'TARIFA ENTREGA A DIRECCION USD'!D4212)/'TARIFA ENTREGA A DIRECCION USD'!D4212,3)</f>
        <v>0.44</v>
      </c>
      <c r="V4212" s="200">
        <f>TRUNC(('TARIFA ENTREGA A DIRECCION USD'!G4212-'TARIFA ENTREGA A DIRECCION USD'!D4212)/'TARIFA ENTREGA A DIRECCION USD'!D4212,3)</f>
        <v>0.97599999999999998</v>
      </c>
      <c r="X4212" s="142">
        <v>16.12</v>
      </c>
      <c r="Y4212" s="190">
        <v>4205</v>
      </c>
      <c r="Z4212" s="200">
        <v>0.55000000000000004</v>
      </c>
      <c r="AA4212" s="200">
        <v>0.13</v>
      </c>
      <c r="AB4212" s="200">
        <v>0.3</v>
      </c>
      <c r="AC4212" s="200">
        <v>0.85</v>
      </c>
      <c r="AL4212"/>
      <c r="AM4212"/>
      <c r="AN4212"/>
      <c r="AO4212"/>
      <c r="AP4212"/>
      <c r="AQ4212"/>
      <c r="AR4212"/>
      <c r="AS4212"/>
      <c r="AT4212"/>
      <c r="AU4212"/>
    </row>
    <row r="4213" spans="17:47" x14ac:dyDescent="0.2">
      <c r="Q4213" s="142">
        <f>TRUNC('TARIFA ENTREGA A DIRECCION USD'!D4214-'TARIFA ENTREGA A DIRECCION USD'!D4213,2)</f>
        <v>0.55000000000000004</v>
      </c>
      <c r="R4213" s="190">
        <v>4206</v>
      </c>
      <c r="S4213" s="200">
        <f>TRUNC((('TARIFA ENTREGA A DIRECCION USD'!C4213-'TARIFA ENTREGA A DIRECCION USD'!D4213)/'TARIFA ENTREGA A DIRECCION USD'!D4213)+1,3)</f>
        <v>0.72499999999999998</v>
      </c>
      <c r="T4213" s="200">
        <f>TRUNC(('TARIFA ENTREGA A DIRECCION USD'!E4213-'TARIFA ENTREGA A DIRECCION USD'!D4213)/'TARIFA ENTREGA A DIRECCION USD'!D4213,3)</f>
        <v>0.26300000000000001</v>
      </c>
      <c r="U4213" s="200">
        <f>TRUNC(('TARIFA ENTREGA A DIRECCION USD'!F4213-'TARIFA ENTREGA A DIRECCION USD'!D4213)/'TARIFA ENTREGA A DIRECCION USD'!D4213,3)</f>
        <v>0.44</v>
      </c>
      <c r="V4213" s="200">
        <f>TRUNC(('TARIFA ENTREGA A DIRECCION USD'!G4213-'TARIFA ENTREGA A DIRECCION USD'!D4213)/'TARIFA ENTREGA A DIRECCION USD'!D4213,3)</f>
        <v>0.97599999999999998</v>
      </c>
      <c r="X4213" s="142">
        <v>16.12</v>
      </c>
      <c r="Y4213" s="190">
        <v>4206</v>
      </c>
      <c r="Z4213" s="200">
        <v>0.55000000000000004</v>
      </c>
      <c r="AA4213" s="200">
        <v>0.13</v>
      </c>
      <c r="AB4213" s="200">
        <v>0.3</v>
      </c>
      <c r="AC4213" s="200">
        <v>0.85</v>
      </c>
      <c r="AL4213"/>
      <c r="AM4213"/>
      <c r="AN4213"/>
      <c r="AO4213"/>
      <c r="AP4213"/>
      <c r="AQ4213"/>
      <c r="AR4213"/>
      <c r="AS4213"/>
      <c r="AT4213"/>
      <c r="AU4213"/>
    </row>
    <row r="4214" spans="17:47" x14ac:dyDescent="0.2">
      <c r="Q4214" s="142">
        <f>TRUNC('TARIFA ENTREGA A DIRECCION USD'!D4215-'TARIFA ENTREGA A DIRECCION USD'!D4214,2)</f>
        <v>0.55000000000000004</v>
      </c>
      <c r="R4214" s="190">
        <v>4207</v>
      </c>
      <c r="S4214" s="200">
        <f>TRUNC((('TARIFA ENTREGA A DIRECCION USD'!C4214-'TARIFA ENTREGA A DIRECCION USD'!D4214)/'TARIFA ENTREGA A DIRECCION USD'!D4214)+1,3)</f>
        <v>0.72499999999999998</v>
      </c>
      <c r="T4214" s="200">
        <f>TRUNC(('TARIFA ENTREGA A DIRECCION USD'!E4214-'TARIFA ENTREGA A DIRECCION USD'!D4214)/'TARIFA ENTREGA A DIRECCION USD'!D4214,3)</f>
        <v>0.26300000000000001</v>
      </c>
      <c r="U4214" s="200">
        <f>TRUNC(('TARIFA ENTREGA A DIRECCION USD'!F4214-'TARIFA ENTREGA A DIRECCION USD'!D4214)/'TARIFA ENTREGA A DIRECCION USD'!D4214,3)</f>
        <v>0.44</v>
      </c>
      <c r="V4214" s="200">
        <f>TRUNC(('TARIFA ENTREGA A DIRECCION USD'!G4214-'TARIFA ENTREGA A DIRECCION USD'!D4214)/'TARIFA ENTREGA A DIRECCION USD'!D4214,3)</f>
        <v>0.97599999999999998</v>
      </c>
      <c r="X4214" s="142">
        <v>16.12</v>
      </c>
      <c r="Y4214" s="190">
        <v>4207</v>
      </c>
      <c r="Z4214" s="200">
        <v>0.55000000000000004</v>
      </c>
      <c r="AA4214" s="200">
        <v>0.13</v>
      </c>
      <c r="AB4214" s="200">
        <v>0.3</v>
      </c>
      <c r="AC4214" s="200">
        <v>0.85</v>
      </c>
      <c r="AL4214"/>
      <c r="AM4214"/>
      <c r="AN4214"/>
      <c r="AO4214"/>
      <c r="AP4214"/>
      <c r="AQ4214"/>
      <c r="AR4214"/>
      <c r="AS4214"/>
      <c r="AT4214"/>
      <c r="AU4214"/>
    </row>
    <row r="4215" spans="17:47" x14ac:dyDescent="0.2">
      <c r="Q4215" s="142">
        <f>TRUNC('TARIFA ENTREGA A DIRECCION USD'!D4216-'TARIFA ENTREGA A DIRECCION USD'!D4215,2)</f>
        <v>0.55000000000000004</v>
      </c>
      <c r="R4215" s="190">
        <v>4208</v>
      </c>
      <c r="S4215" s="200">
        <f>TRUNC((('TARIFA ENTREGA A DIRECCION USD'!C4215-'TARIFA ENTREGA A DIRECCION USD'!D4215)/'TARIFA ENTREGA A DIRECCION USD'!D4215)+1,3)</f>
        <v>0.72499999999999998</v>
      </c>
      <c r="T4215" s="200">
        <f>TRUNC(('TARIFA ENTREGA A DIRECCION USD'!E4215-'TARIFA ENTREGA A DIRECCION USD'!D4215)/'TARIFA ENTREGA A DIRECCION USD'!D4215,3)</f>
        <v>0.26300000000000001</v>
      </c>
      <c r="U4215" s="200">
        <f>TRUNC(('TARIFA ENTREGA A DIRECCION USD'!F4215-'TARIFA ENTREGA A DIRECCION USD'!D4215)/'TARIFA ENTREGA A DIRECCION USD'!D4215,3)</f>
        <v>0.44</v>
      </c>
      <c r="V4215" s="200">
        <f>TRUNC(('TARIFA ENTREGA A DIRECCION USD'!G4215-'TARIFA ENTREGA A DIRECCION USD'!D4215)/'TARIFA ENTREGA A DIRECCION USD'!D4215,3)</f>
        <v>0.97599999999999998</v>
      </c>
      <c r="X4215" s="142">
        <v>16.12</v>
      </c>
      <c r="Y4215" s="190">
        <v>4208</v>
      </c>
      <c r="Z4215" s="200">
        <v>0.55000000000000004</v>
      </c>
      <c r="AA4215" s="200">
        <v>0.13</v>
      </c>
      <c r="AB4215" s="200">
        <v>0.3</v>
      </c>
      <c r="AC4215" s="200">
        <v>0.85</v>
      </c>
      <c r="AL4215"/>
      <c r="AM4215"/>
      <c r="AN4215"/>
      <c r="AO4215"/>
      <c r="AP4215"/>
      <c r="AQ4215"/>
      <c r="AR4215"/>
      <c r="AS4215"/>
      <c r="AT4215"/>
      <c r="AU4215"/>
    </row>
    <row r="4216" spans="17:47" x14ac:dyDescent="0.2">
      <c r="Q4216" s="142">
        <f>TRUNC('TARIFA ENTREGA A DIRECCION USD'!D4217-'TARIFA ENTREGA A DIRECCION USD'!D4216,2)</f>
        <v>0.55000000000000004</v>
      </c>
      <c r="R4216" s="190">
        <v>4209</v>
      </c>
      <c r="S4216" s="200">
        <f>TRUNC((('TARIFA ENTREGA A DIRECCION USD'!C4216-'TARIFA ENTREGA A DIRECCION USD'!D4216)/'TARIFA ENTREGA A DIRECCION USD'!D4216)+1,3)</f>
        <v>0.72499999999999998</v>
      </c>
      <c r="T4216" s="200">
        <f>TRUNC(('TARIFA ENTREGA A DIRECCION USD'!E4216-'TARIFA ENTREGA A DIRECCION USD'!D4216)/'TARIFA ENTREGA A DIRECCION USD'!D4216,3)</f>
        <v>0.26300000000000001</v>
      </c>
      <c r="U4216" s="200">
        <f>TRUNC(('TARIFA ENTREGA A DIRECCION USD'!F4216-'TARIFA ENTREGA A DIRECCION USD'!D4216)/'TARIFA ENTREGA A DIRECCION USD'!D4216,3)</f>
        <v>0.44</v>
      </c>
      <c r="V4216" s="200">
        <f>TRUNC(('TARIFA ENTREGA A DIRECCION USD'!G4216-'TARIFA ENTREGA A DIRECCION USD'!D4216)/'TARIFA ENTREGA A DIRECCION USD'!D4216,3)</f>
        <v>0.97599999999999998</v>
      </c>
      <c r="X4216" s="142">
        <v>16.12</v>
      </c>
      <c r="Y4216" s="190">
        <v>4209</v>
      </c>
      <c r="Z4216" s="200">
        <v>0.55000000000000004</v>
      </c>
      <c r="AA4216" s="200">
        <v>0.13</v>
      </c>
      <c r="AB4216" s="200">
        <v>0.3</v>
      </c>
      <c r="AC4216" s="200">
        <v>0.85</v>
      </c>
      <c r="AL4216"/>
      <c r="AM4216"/>
      <c r="AN4216"/>
      <c r="AO4216"/>
      <c r="AP4216"/>
      <c r="AQ4216"/>
      <c r="AR4216"/>
      <c r="AS4216"/>
      <c r="AT4216"/>
      <c r="AU4216"/>
    </row>
    <row r="4217" spans="17:47" x14ac:dyDescent="0.2">
      <c r="Q4217" s="142">
        <f>TRUNC('TARIFA ENTREGA A DIRECCION USD'!D4218-'TARIFA ENTREGA A DIRECCION USD'!D4217,2)</f>
        <v>0.55000000000000004</v>
      </c>
      <c r="R4217" s="190">
        <v>4210</v>
      </c>
      <c r="S4217" s="200">
        <f>TRUNC((('TARIFA ENTREGA A DIRECCION USD'!C4217-'TARIFA ENTREGA A DIRECCION USD'!D4217)/'TARIFA ENTREGA A DIRECCION USD'!D4217)+1,3)</f>
        <v>0.72499999999999998</v>
      </c>
      <c r="T4217" s="200">
        <f>TRUNC(('TARIFA ENTREGA A DIRECCION USD'!E4217-'TARIFA ENTREGA A DIRECCION USD'!D4217)/'TARIFA ENTREGA A DIRECCION USD'!D4217,3)</f>
        <v>0.26300000000000001</v>
      </c>
      <c r="U4217" s="200">
        <f>TRUNC(('TARIFA ENTREGA A DIRECCION USD'!F4217-'TARIFA ENTREGA A DIRECCION USD'!D4217)/'TARIFA ENTREGA A DIRECCION USD'!D4217,3)</f>
        <v>0.44</v>
      </c>
      <c r="V4217" s="200">
        <f>TRUNC(('TARIFA ENTREGA A DIRECCION USD'!G4217-'TARIFA ENTREGA A DIRECCION USD'!D4217)/'TARIFA ENTREGA A DIRECCION USD'!D4217,3)</f>
        <v>0.97599999999999998</v>
      </c>
      <c r="X4217" s="142">
        <v>16.12</v>
      </c>
      <c r="Y4217" s="190">
        <v>4210</v>
      </c>
      <c r="Z4217" s="200">
        <v>0.55000000000000004</v>
      </c>
      <c r="AA4217" s="200">
        <v>0.13</v>
      </c>
      <c r="AB4217" s="200">
        <v>0.3</v>
      </c>
      <c r="AC4217" s="200">
        <v>0.85</v>
      </c>
      <c r="AL4217"/>
      <c r="AM4217"/>
      <c r="AN4217"/>
      <c r="AO4217"/>
      <c r="AP4217"/>
      <c r="AQ4217"/>
      <c r="AR4217"/>
      <c r="AS4217"/>
      <c r="AT4217"/>
      <c r="AU4217"/>
    </row>
    <row r="4218" spans="17:47" x14ac:dyDescent="0.2">
      <c r="Q4218" s="142">
        <f>TRUNC('TARIFA ENTREGA A DIRECCION USD'!D4219-'TARIFA ENTREGA A DIRECCION USD'!D4218,2)</f>
        <v>0.55000000000000004</v>
      </c>
      <c r="R4218" s="190">
        <v>4211</v>
      </c>
      <c r="S4218" s="200">
        <f>TRUNC((('TARIFA ENTREGA A DIRECCION USD'!C4218-'TARIFA ENTREGA A DIRECCION USD'!D4218)/'TARIFA ENTREGA A DIRECCION USD'!D4218)+1,3)</f>
        <v>0.72499999999999998</v>
      </c>
      <c r="T4218" s="200">
        <f>TRUNC(('TARIFA ENTREGA A DIRECCION USD'!E4218-'TARIFA ENTREGA A DIRECCION USD'!D4218)/'TARIFA ENTREGA A DIRECCION USD'!D4218,3)</f>
        <v>0.26300000000000001</v>
      </c>
      <c r="U4218" s="200">
        <f>TRUNC(('TARIFA ENTREGA A DIRECCION USD'!F4218-'TARIFA ENTREGA A DIRECCION USD'!D4218)/'TARIFA ENTREGA A DIRECCION USD'!D4218,3)</f>
        <v>0.44</v>
      </c>
      <c r="V4218" s="200">
        <f>TRUNC(('TARIFA ENTREGA A DIRECCION USD'!G4218-'TARIFA ENTREGA A DIRECCION USD'!D4218)/'TARIFA ENTREGA A DIRECCION USD'!D4218,3)</f>
        <v>0.97599999999999998</v>
      </c>
      <c r="X4218" s="142">
        <v>16.12</v>
      </c>
      <c r="Y4218" s="190">
        <v>4211</v>
      </c>
      <c r="Z4218" s="200">
        <v>0.55000000000000004</v>
      </c>
      <c r="AA4218" s="200">
        <v>0.13</v>
      </c>
      <c r="AB4218" s="200">
        <v>0.3</v>
      </c>
      <c r="AC4218" s="200">
        <v>0.85</v>
      </c>
      <c r="AL4218"/>
      <c r="AM4218"/>
      <c r="AN4218"/>
      <c r="AO4218"/>
      <c r="AP4218"/>
      <c r="AQ4218"/>
      <c r="AR4218"/>
      <c r="AS4218"/>
      <c r="AT4218"/>
      <c r="AU4218"/>
    </row>
    <row r="4219" spans="17:47" x14ac:dyDescent="0.2">
      <c r="Q4219" s="142">
        <f>TRUNC('TARIFA ENTREGA A DIRECCION USD'!D4220-'TARIFA ENTREGA A DIRECCION USD'!D4219,2)</f>
        <v>0.55000000000000004</v>
      </c>
      <c r="R4219" s="190">
        <v>4212</v>
      </c>
      <c r="S4219" s="200">
        <f>TRUNC((('TARIFA ENTREGA A DIRECCION USD'!C4219-'TARIFA ENTREGA A DIRECCION USD'!D4219)/'TARIFA ENTREGA A DIRECCION USD'!D4219)+1,3)</f>
        <v>0.72499999999999998</v>
      </c>
      <c r="T4219" s="200">
        <f>TRUNC(('TARIFA ENTREGA A DIRECCION USD'!E4219-'TARIFA ENTREGA A DIRECCION USD'!D4219)/'TARIFA ENTREGA A DIRECCION USD'!D4219,3)</f>
        <v>0.26300000000000001</v>
      </c>
      <c r="U4219" s="200">
        <f>TRUNC(('TARIFA ENTREGA A DIRECCION USD'!F4219-'TARIFA ENTREGA A DIRECCION USD'!D4219)/'TARIFA ENTREGA A DIRECCION USD'!D4219,3)</f>
        <v>0.44</v>
      </c>
      <c r="V4219" s="200">
        <f>TRUNC(('TARIFA ENTREGA A DIRECCION USD'!G4219-'TARIFA ENTREGA A DIRECCION USD'!D4219)/'TARIFA ENTREGA A DIRECCION USD'!D4219,3)</f>
        <v>0.97599999999999998</v>
      </c>
      <c r="X4219" s="142">
        <v>16.12</v>
      </c>
      <c r="Y4219" s="190">
        <v>4212</v>
      </c>
      <c r="Z4219" s="200">
        <v>0.55000000000000004</v>
      </c>
      <c r="AA4219" s="200">
        <v>0.13</v>
      </c>
      <c r="AB4219" s="200">
        <v>0.3</v>
      </c>
      <c r="AC4219" s="200">
        <v>0.85</v>
      </c>
      <c r="AL4219"/>
      <c r="AM4219"/>
      <c r="AN4219"/>
      <c r="AO4219"/>
      <c r="AP4219"/>
      <c r="AQ4219"/>
      <c r="AR4219"/>
      <c r="AS4219"/>
      <c r="AT4219"/>
      <c r="AU4219"/>
    </row>
    <row r="4220" spans="17:47" x14ac:dyDescent="0.2">
      <c r="Q4220" s="142">
        <f>TRUNC('TARIFA ENTREGA A DIRECCION USD'!D4221-'TARIFA ENTREGA A DIRECCION USD'!D4220,2)</f>
        <v>0.55000000000000004</v>
      </c>
      <c r="R4220" s="190">
        <v>4213</v>
      </c>
      <c r="S4220" s="200">
        <f>TRUNC((('TARIFA ENTREGA A DIRECCION USD'!C4220-'TARIFA ENTREGA A DIRECCION USD'!D4220)/'TARIFA ENTREGA A DIRECCION USD'!D4220)+1,3)</f>
        <v>0.72499999999999998</v>
      </c>
      <c r="T4220" s="200">
        <f>TRUNC(('TARIFA ENTREGA A DIRECCION USD'!E4220-'TARIFA ENTREGA A DIRECCION USD'!D4220)/'TARIFA ENTREGA A DIRECCION USD'!D4220,3)</f>
        <v>0.26300000000000001</v>
      </c>
      <c r="U4220" s="200">
        <f>TRUNC(('TARIFA ENTREGA A DIRECCION USD'!F4220-'TARIFA ENTREGA A DIRECCION USD'!D4220)/'TARIFA ENTREGA A DIRECCION USD'!D4220,3)</f>
        <v>0.44</v>
      </c>
      <c r="V4220" s="200">
        <f>TRUNC(('TARIFA ENTREGA A DIRECCION USD'!G4220-'TARIFA ENTREGA A DIRECCION USD'!D4220)/'TARIFA ENTREGA A DIRECCION USD'!D4220,3)</f>
        <v>0.97599999999999998</v>
      </c>
      <c r="X4220" s="142">
        <v>16.12</v>
      </c>
      <c r="Y4220" s="190">
        <v>4213</v>
      </c>
      <c r="Z4220" s="200">
        <v>0.55000000000000004</v>
      </c>
      <c r="AA4220" s="200">
        <v>0.13</v>
      </c>
      <c r="AB4220" s="200">
        <v>0.3</v>
      </c>
      <c r="AC4220" s="200">
        <v>0.85</v>
      </c>
      <c r="AL4220"/>
      <c r="AM4220"/>
      <c r="AN4220"/>
      <c r="AO4220"/>
      <c r="AP4220"/>
      <c r="AQ4220"/>
      <c r="AR4220"/>
      <c r="AS4220"/>
      <c r="AT4220"/>
      <c r="AU4220"/>
    </row>
    <row r="4221" spans="17:47" x14ac:dyDescent="0.2">
      <c r="Q4221" s="142">
        <f>TRUNC('TARIFA ENTREGA A DIRECCION USD'!D4222-'TARIFA ENTREGA A DIRECCION USD'!D4221,2)</f>
        <v>0.55000000000000004</v>
      </c>
      <c r="R4221" s="190">
        <v>4214</v>
      </c>
      <c r="S4221" s="200">
        <f>TRUNC((('TARIFA ENTREGA A DIRECCION USD'!C4221-'TARIFA ENTREGA A DIRECCION USD'!D4221)/'TARIFA ENTREGA A DIRECCION USD'!D4221)+1,3)</f>
        <v>0.72499999999999998</v>
      </c>
      <c r="T4221" s="200">
        <f>TRUNC(('TARIFA ENTREGA A DIRECCION USD'!E4221-'TARIFA ENTREGA A DIRECCION USD'!D4221)/'TARIFA ENTREGA A DIRECCION USD'!D4221,3)</f>
        <v>0.26300000000000001</v>
      </c>
      <c r="U4221" s="200">
        <f>TRUNC(('TARIFA ENTREGA A DIRECCION USD'!F4221-'TARIFA ENTREGA A DIRECCION USD'!D4221)/'TARIFA ENTREGA A DIRECCION USD'!D4221,3)</f>
        <v>0.44</v>
      </c>
      <c r="V4221" s="200">
        <f>TRUNC(('TARIFA ENTREGA A DIRECCION USD'!G4221-'TARIFA ENTREGA A DIRECCION USD'!D4221)/'TARIFA ENTREGA A DIRECCION USD'!D4221,3)</f>
        <v>0.97599999999999998</v>
      </c>
      <c r="X4221" s="142">
        <v>16.12</v>
      </c>
      <c r="Y4221" s="190">
        <v>4214</v>
      </c>
      <c r="Z4221" s="200">
        <v>0.55000000000000004</v>
      </c>
      <c r="AA4221" s="200">
        <v>0.13</v>
      </c>
      <c r="AB4221" s="200">
        <v>0.3</v>
      </c>
      <c r="AC4221" s="200">
        <v>0.85</v>
      </c>
      <c r="AL4221"/>
      <c r="AM4221"/>
      <c r="AN4221"/>
      <c r="AO4221"/>
      <c r="AP4221"/>
      <c r="AQ4221"/>
      <c r="AR4221"/>
      <c r="AS4221"/>
      <c r="AT4221"/>
      <c r="AU4221"/>
    </row>
    <row r="4222" spans="17:47" x14ac:dyDescent="0.2">
      <c r="Q4222" s="142">
        <f>TRUNC('TARIFA ENTREGA A DIRECCION USD'!D4223-'TARIFA ENTREGA A DIRECCION USD'!D4222,2)</f>
        <v>0.55000000000000004</v>
      </c>
      <c r="R4222" s="190">
        <v>4215</v>
      </c>
      <c r="S4222" s="200">
        <f>TRUNC((('TARIFA ENTREGA A DIRECCION USD'!C4222-'TARIFA ENTREGA A DIRECCION USD'!D4222)/'TARIFA ENTREGA A DIRECCION USD'!D4222)+1,3)</f>
        <v>0.72499999999999998</v>
      </c>
      <c r="T4222" s="200">
        <f>TRUNC(('TARIFA ENTREGA A DIRECCION USD'!E4222-'TARIFA ENTREGA A DIRECCION USD'!D4222)/'TARIFA ENTREGA A DIRECCION USD'!D4222,3)</f>
        <v>0.26300000000000001</v>
      </c>
      <c r="U4222" s="200">
        <f>TRUNC(('TARIFA ENTREGA A DIRECCION USD'!F4222-'TARIFA ENTREGA A DIRECCION USD'!D4222)/'TARIFA ENTREGA A DIRECCION USD'!D4222,3)</f>
        <v>0.44</v>
      </c>
      <c r="V4222" s="200">
        <f>TRUNC(('TARIFA ENTREGA A DIRECCION USD'!G4222-'TARIFA ENTREGA A DIRECCION USD'!D4222)/'TARIFA ENTREGA A DIRECCION USD'!D4222,3)</f>
        <v>0.97599999999999998</v>
      </c>
      <c r="X4222" s="142">
        <v>16.12</v>
      </c>
      <c r="Y4222" s="190">
        <v>4215</v>
      </c>
      <c r="Z4222" s="200">
        <v>0.55000000000000004</v>
      </c>
      <c r="AA4222" s="200">
        <v>0.13</v>
      </c>
      <c r="AB4222" s="200">
        <v>0.3</v>
      </c>
      <c r="AC4222" s="200">
        <v>0.85</v>
      </c>
      <c r="AL4222"/>
      <c r="AM4222"/>
      <c r="AN4222"/>
      <c r="AO4222"/>
      <c r="AP4222"/>
      <c r="AQ4222"/>
      <c r="AR4222"/>
      <c r="AS4222"/>
      <c r="AT4222"/>
      <c r="AU4222"/>
    </row>
    <row r="4223" spans="17:47" x14ac:dyDescent="0.2">
      <c r="Q4223" s="142">
        <f>TRUNC('TARIFA ENTREGA A DIRECCION USD'!D4224-'TARIFA ENTREGA A DIRECCION USD'!D4223,2)</f>
        <v>0.55000000000000004</v>
      </c>
      <c r="R4223" s="190">
        <v>4216</v>
      </c>
      <c r="S4223" s="200">
        <f>TRUNC((('TARIFA ENTREGA A DIRECCION USD'!C4223-'TARIFA ENTREGA A DIRECCION USD'!D4223)/'TARIFA ENTREGA A DIRECCION USD'!D4223)+1,3)</f>
        <v>0.72499999999999998</v>
      </c>
      <c r="T4223" s="200">
        <f>TRUNC(('TARIFA ENTREGA A DIRECCION USD'!E4223-'TARIFA ENTREGA A DIRECCION USD'!D4223)/'TARIFA ENTREGA A DIRECCION USD'!D4223,3)</f>
        <v>0.26300000000000001</v>
      </c>
      <c r="U4223" s="200">
        <f>TRUNC(('TARIFA ENTREGA A DIRECCION USD'!F4223-'TARIFA ENTREGA A DIRECCION USD'!D4223)/'TARIFA ENTREGA A DIRECCION USD'!D4223,3)</f>
        <v>0.44</v>
      </c>
      <c r="V4223" s="200">
        <f>TRUNC(('TARIFA ENTREGA A DIRECCION USD'!G4223-'TARIFA ENTREGA A DIRECCION USD'!D4223)/'TARIFA ENTREGA A DIRECCION USD'!D4223,3)</f>
        <v>0.97599999999999998</v>
      </c>
      <c r="X4223" s="142">
        <v>16.12</v>
      </c>
      <c r="Y4223" s="190">
        <v>4216</v>
      </c>
      <c r="Z4223" s="200">
        <v>0.55000000000000004</v>
      </c>
      <c r="AA4223" s="200">
        <v>0.13</v>
      </c>
      <c r="AB4223" s="200">
        <v>0.3</v>
      </c>
      <c r="AC4223" s="200">
        <v>0.85</v>
      </c>
      <c r="AL4223"/>
      <c r="AM4223"/>
      <c r="AN4223"/>
      <c r="AO4223"/>
      <c r="AP4223"/>
      <c r="AQ4223"/>
      <c r="AR4223"/>
      <c r="AS4223"/>
      <c r="AT4223"/>
      <c r="AU4223"/>
    </row>
    <row r="4224" spans="17:47" x14ac:dyDescent="0.2">
      <c r="Q4224" s="142">
        <f>TRUNC('TARIFA ENTREGA A DIRECCION USD'!D4225-'TARIFA ENTREGA A DIRECCION USD'!D4224,2)</f>
        <v>0.55000000000000004</v>
      </c>
      <c r="R4224" s="190">
        <v>4217</v>
      </c>
      <c r="S4224" s="200">
        <f>TRUNC((('TARIFA ENTREGA A DIRECCION USD'!C4224-'TARIFA ENTREGA A DIRECCION USD'!D4224)/'TARIFA ENTREGA A DIRECCION USD'!D4224)+1,3)</f>
        <v>0.72499999999999998</v>
      </c>
      <c r="T4224" s="200">
        <f>TRUNC(('TARIFA ENTREGA A DIRECCION USD'!E4224-'TARIFA ENTREGA A DIRECCION USD'!D4224)/'TARIFA ENTREGA A DIRECCION USD'!D4224,3)</f>
        <v>0.26300000000000001</v>
      </c>
      <c r="U4224" s="200">
        <f>TRUNC(('TARIFA ENTREGA A DIRECCION USD'!F4224-'TARIFA ENTREGA A DIRECCION USD'!D4224)/'TARIFA ENTREGA A DIRECCION USD'!D4224,3)</f>
        <v>0.44</v>
      </c>
      <c r="V4224" s="200">
        <f>TRUNC(('TARIFA ENTREGA A DIRECCION USD'!G4224-'TARIFA ENTREGA A DIRECCION USD'!D4224)/'TARIFA ENTREGA A DIRECCION USD'!D4224,3)</f>
        <v>0.97599999999999998</v>
      </c>
      <c r="X4224" s="142">
        <v>16.12</v>
      </c>
      <c r="Y4224" s="190">
        <v>4217</v>
      </c>
      <c r="Z4224" s="200">
        <v>0.55000000000000004</v>
      </c>
      <c r="AA4224" s="200">
        <v>0.13</v>
      </c>
      <c r="AB4224" s="200">
        <v>0.3</v>
      </c>
      <c r="AC4224" s="200">
        <v>0.85</v>
      </c>
      <c r="AL4224"/>
      <c r="AM4224"/>
      <c r="AN4224"/>
      <c r="AO4224"/>
      <c r="AP4224"/>
      <c r="AQ4224"/>
      <c r="AR4224"/>
      <c r="AS4224"/>
      <c r="AT4224"/>
      <c r="AU4224"/>
    </row>
    <row r="4225" spans="17:47" x14ac:dyDescent="0.2">
      <c r="Q4225" s="142">
        <f>TRUNC('TARIFA ENTREGA A DIRECCION USD'!D4226-'TARIFA ENTREGA A DIRECCION USD'!D4225,2)</f>
        <v>0.55000000000000004</v>
      </c>
      <c r="R4225" s="190">
        <v>4218</v>
      </c>
      <c r="S4225" s="200">
        <f>TRUNC((('TARIFA ENTREGA A DIRECCION USD'!C4225-'TARIFA ENTREGA A DIRECCION USD'!D4225)/'TARIFA ENTREGA A DIRECCION USD'!D4225)+1,3)</f>
        <v>0.72499999999999998</v>
      </c>
      <c r="T4225" s="200">
        <f>TRUNC(('TARIFA ENTREGA A DIRECCION USD'!E4225-'TARIFA ENTREGA A DIRECCION USD'!D4225)/'TARIFA ENTREGA A DIRECCION USD'!D4225,3)</f>
        <v>0.26300000000000001</v>
      </c>
      <c r="U4225" s="200">
        <f>TRUNC(('TARIFA ENTREGA A DIRECCION USD'!F4225-'TARIFA ENTREGA A DIRECCION USD'!D4225)/'TARIFA ENTREGA A DIRECCION USD'!D4225,3)</f>
        <v>0.44</v>
      </c>
      <c r="V4225" s="200">
        <f>TRUNC(('TARIFA ENTREGA A DIRECCION USD'!G4225-'TARIFA ENTREGA A DIRECCION USD'!D4225)/'TARIFA ENTREGA A DIRECCION USD'!D4225,3)</f>
        <v>0.97599999999999998</v>
      </c>
      <c r="X4225" s="142">
        <v>16.12</v>
      </c>
      <c r="Y4225" s="190">
        <v>4218</v>
      </c>
      <c r="Z4225" s="200">
        <v>0.55000000000000004</v>
      </c>
      <c r="AA4225" s="200">
        <v>0.13</v>
      </c>
      <c r="AB4225" s="200">
        <v>0.3</v>
      </c>
      <c r="AC4225" s="200">
        <v>0.85</v>
      </c>
      <c r="AL4225"/>
      <c r="AM4225"/>
      <c r="AN4225"/>
      <c r="AO4225"/>
      <c r="AP4225"/>
      <c r="AQ4225"/>
      <c r="AR4225"/>
      <c r="AS4225"/>
      <c r="AT4225"/>
      <c r="AU4225"/>
    </row>
    <row r="4226" spans="17:47" x14ac:dyDescent="0.2">
      <c r="Q4226" s="142">
        <f>TRUNC('TARIFA ENTREGA A DIRECCION USD'!D4227-'TARIFA ENTREGA A DIRECCION USD'!D4226,2)</f>
        <v>0.55000000000000004</v>
      </c>
      <c r="R4226" s="190">
        <v>4219</v>
      </c>
      <c r="S4226" s="200">
        <f>TRUNC((('TARIFA ENTREGA A DIRECCION USD'!C4226-'TARIFA ENTREGA A DIRECCION USD'!D4226)/'TARIFA ENTREGA A DIRECCION USD'!D4226)+1,3)</f>
        <v>0.72499999999999998</v>
      </c>
      <c r="T4226" s="200">
        <f>TRUNC(('TARIFA ENTREGA A DIRECCION USD'!E4226-'TARIFA ENTREGA A DIRECCION USD'!D4226)/'TARIFA ENTREGA A DIRECCION USD'!D4226,3)</f>
        <v>0.26300000000000001</v>
      </c>
      <c r="U4226" s="200">
        <f>TRUNC(('TARIFA ENTREGA A DIRECCION USD'!F4226-'TARIFA ENTREGA A DIRECCION USD'!D4226)/'TARIFA ENTREGA A DIRECCION USD'!D4226,3)</f>
        <v>0.44</v>
      </c>
      <c r="V4226" s="200">
        <f>TRUNC(('TARIFA ENTREGA A DIRECCION USD'!G4226-'TARIFA ENTREGA A DIRECCION USD'!D4226)/'TARIFA ENTREGA A DIRECCION USD'!D4226,3)</f>
        <v>0.97599999999999998</v>
      </c>
      <c r="X4226" s="142">
        <v>16.12</v>
      </c>
      <c r="Y4226" s="190">
        <v>4219</v>
      </c>
      <c r="Z4226" s="200">
        <v>0.55000000000000004</v>
      </c>
      <c r="AA4226" s="200">
        <v>0.13</v>
      </c>
      <c r="AB4226" s="200">
        <v>0.3</v>
      </c>
      <c r="AC4226" s="200">
        <v>0.85</v>
      </c>
      <c r="AL4226"/>
      <c r="AM4226"/>
      <c r="AN4226"/>
      <c r="AO4226"/>
      <c r="AP4226"/>
      <c r="AQ4226"/>
      <c r="AR4226"/>
      <c r="AS4226"/>
      <c r="AT4226"/>
      <c r="AU4226"/>
    </row>
    <row r="4227" spans="17:47" x14ac:dyDescent="0.2">
      <c r="Q4227" s="142">
        <f>TRUNC('TARIFA ENTREGA A DIRECCION USD'!D4228-'TARIFA ENTREGA A DIRECCION USD'!D4227,2)</f>
        <v>0.55000000000000004</v>
      </c>
      <c r="R4227" s="190">
        <v>4220</v>
      </c>
      <c r="S4227" s="200">
        <f>TRUNC((('TARIFA ENTREGA A DIRECCION USD'!C4227-'TARIFA ENTREGA A DIRECCION USD'!D4227)/'TARIFA ENTREGA A DIRECCION USD'!D4227)+1,3)</f>
        <v>0.72499999999999998</v>
      </c>
      <c r="T4227" s="200">
        <f>TRUNC(('TARIFA ENTREGA A DIRECCION USD'!E4227-'TARIFA ENTREGA A DIRECCION USD'!D4227)/'TARIFA ENTREGA A DIRECCION USD'!D4227,3)</f>
        <v>0.26300000000000001</v>
      </c>
      <c r="U4227" s="200">
        <f>TRUNC(('TARIFA ENTREGA A DIRECCION USD'!F4227-'TARIFA ENTREGA A DIRECCION USD'!D4227)/'TARIFA ENTREGA A DIRECCION USD'!D4227,3)</f>
        <v>0.44</v>
      </c>
      <c r="V4227" s="200">
        <f>TRUNC(('TARIFA ENTREGA A DIRECCION USD'!G4227-'TARIFA ENTREGA A DIRECCION USD'!D4227)/'TARIFA ENTREGA A DIRECCION USD'!D4227,3)</f>
        <v>0.97599999999999998</v>
      </c>
      <c r="X4227" s="142">
        <v>16.12</v>
      </c>
      <c r="Y4227" s="190">
        <v>4220</v>
      </c>
      <c r="Z4227" s="200">
        <v>0.55000000000000004</v>
      </c>
      <c r="AA4227" s="200">
        <v>0.13</v>
      </c>
      <c r="AB4227" s="200">
        <v>0.3</v>
      </c>
      <c r="AC4227" s="200">
        <v>0.85</v>
      </c>
      <c r="AL4227"/>
      <c r="AM4227"/>
      <c r="AN4227"/>
      <c r="AO4227"/>
      <c r="AP4227"/>
      <c r="AQ4227"/>
      <c r="AR4227"/>
      <c r="AS4227"/>
      <c r="AT4227"/>
      <c r="AU4227"/>
    </row>
    <row r="4228" spans="17:47" x14ac:dyDescent="0.2">
      <c r="Q4228" s="142">
        <f>TRUNC('TARIFA ENTREGA A DIRECCION USD'!D4229-'TARIFA ENTREGA A DIRECCION USD'!D4228,2)</f>
        <v>0.55000000000000004</v>
      </c>
      <c r="R4228" s="190">
        <v>4221</v>
      </c>
      <c r="S4228" s="200">
        <f>TRUNC((('TARIFA ENTREGA A DIRECCION USD'!C4228-'TARIFA ENTREGA A DIRECCION USD'!D4228)/'TARIFA ENTREGA A DIRECCION USD'!D4228)+1,3)</f>
        <v>0.72499999999999998</v>
      </c>
      <c r="T4228" s="200">
        <f>TRUNC(('TARIFA ENTREGA A DIRECCION USD'!E4228-'TARIFA ENTREGA A DIRECCION USD'!D4228)/'TARIFA ENTREGA A DIRECCION USD'!D4228,3)</f>
        <v>0.26300000000000001</v>
      </c>
      <c r="U4228" s="200">
        <f>TRUNC(('TARIFA ENTREGA A DIRECCION USD'!F4228-'TARIFA ENTREGA A DIRECCION USD'!D4228)/'TARIFA ENTREGA A DIRECCION USD'!D4228,3)</f>
        <v>0.44</v>
      </c>
      <c r="V4228" s="200">
        <f>TRUNC(('TARIFA ENTREGA A DIRECCION USD'!G4228-'TARIFA ENTREGA A DIRECCION USD'!D4228)/'TARIFA ENTREGA A DIRECCION USD'!D4228,3)</f>
        <v>0.97599999999999998</v>
      </c>
      <c r="X4228" s="142">
        <v>16.12</v>
      </c>
      <c r="Y4228" s="190">
        <v>4221</v>
      </c>
      <c r="Z4228" s="200">
        <v>0.55000000000000004</v>
      </c>
      <c r="AA4228" s="200">
        <v>0.13</v>
      </c>
      <c r="AB4228" s="200">
        <v>0.3</v>
      </c>
      <c r="AC4228" s="200">
        <v>0.85</v>
      </c>
      <c r="AL4228"/>
      <c r="AM4228"/>
      <c r="AN4228"/>
      <c r="AO4228"/>
      <c r="AP4228"/>
      <c r="AQ4228"/>
      <c r="AR4228"/>
      <c r="AS4228"/>
      <c r="AT4228"/>
      <c r="AU4228"/>
    </row>
    <row r="4229" spans="17:47" x14ac:dyDescent="0.2">
      <c r="Q4229" s="142">
        <f>TRUNC('TARIFA ENTREGA A DIRECCION USD'!D4230-'TARIFA ENTREGA A DIRECCION USD'!D4229,2)</f>
        <v>0.55000000000000004</v>
      </c>
      <c r="R4229" s="190">
        <v>4222</v>
      </c>
      <c r="S4229" s="200">
        <f>TRUNC((('TARIFA ENTREGA A DIRECCION USD'!C4229-'TARIFA ENTREGA A DIRECCION USD'!D4229)/'TARIFA ENTREGA A DIRECCION USD'!D4229)+1,3)</f>
        <v>0.72499999999999998</v>
      </c>
      <c r="T4229" s="200">
        <f>TRUNC(('TARIFA ENTREGA A DIRECCION USD'!E4229-'TARIFA ENTREGA A DIRECCION USD'!D4229)/'TARIFA ENTREGA A DIRECCION USD'!D4229,3)</f>
        <v>0.26300000000000001</v>
      </c>
      <c r="U4229" s="200">
        <f>TRUNC(('TARIFA ENTREGA A DIRECCION USD'!F4229-'TARIFA ENTREGA A DIRECCION USD'!D4229)/'TARIFA ENTREGA A DIRECCION USD'!D4229,3)</f>
        <v>0.44</v>
      </c>
      <c r="V4229" s="200">
        <f>TRUNC(('TARIFA ENTREGA A DIRECCION USD'!G4229-'TARIFA ENTREGA A DIRECCION USD'!D4229)/'TARIFA ENTREGA A DIRECCION USD'!D4229,3)</f>
        <v>0.97599999999999998</v>
      </c>
      <c r="X4229" s="142">
        <v>16.12</v>
      </c>
      <c r="Y4229" s="190">
        <v>4222</v>
      </c>
      <c r="Z4229" s="200">
        <v>0.55000000000000004</v>
      </c>
      <c r="AA4229" s="200">
        <v>0.13</v>
      </c>
      <c r="AB4229" s="200">
        <v>0.3</v>
      </c>
      <c r="AC4229" s="200">
        <v>0.85</v>
      </c>
      <c r="AL4229"/>
      <c r="AM4229"/>
      <c r="AN4229"/>
      <c r="AO4229"/>
      <c r="AP4229"/>
      <c r="AQ4229"/>
      <c r="AR4229"/>
      <c r="AS4229"/>
      <c r="AT4229"/>
      <c r="AU4229"/>
    </row>
    <row r="4230" spans="17:47" x14ac:dyDescent="0.2">
      <c r="Q4230" s="142">
        <f>TRUNC('TARIFA ENTREGA A DIRECCION USD'!D4231-'TARIFA ENTREGA A DIRECCION USD'!D4230,2)</f>
        <v>0.55000000000000004</v>
      </c>
      <c r="R4230" s="190">
        <v>4223</v>
      </c>
      <c r="S4230" s="200">
        <f>TRUNC((('TARIFA ENTREGA A DIRECCION USD'!C4230-'TARIFA ENTREGA A DIRECCION USD'!D4230)/'TARIFA ENTREGA A DIRECCION USD'!D4230)+1,3)</f>
        <v>0.72499999999999998</v>
      </c>
      <c r="T4230" s="200">
        <f>TRUNC(('TARIFA ENTREGA A DIRECCION USD'!E4230-'TARIFA ENTREGA A DIRECCION USD'!D4230)/'TARIFA ENTREGA A DIRECCION USD'!D4230,3)</f>
        <v>0.26300000000000001</v>
      </c>
      <c r="U4230" s="200">
        <f>TRUNC(('TARIFA ENTREGA A DIRECCION USD'!F4230-'TARIFA ENTREGA A DIRECCION USD'!D4230)/'TARIFA ENTREGA A DIRECCION USD'!D4230,3)</f>
        <v>0.44</v>
      </c>
      <c r="V4230" s="200">
        <f>TRUNC(('TARIFA ENTREGA A DIRECCION USD'!G4230-'TARIFA ENTREGA A DIRECCION USD'!D4230)/'TARIFA ENTREGA A DIRECCION USD'!D4230,3)</f>
        <v>0.97599999999999998</v>
      </c>
      <c r="X4230" s="142">
        <v>16.12</v>
      </c>
      <c r="Y4230" s="190">
        <v>4223</v>
      </c>
      <c r="Z4230" s="200">
        <v>0.55000000000000004</v>
      </c>
      <c r="AA4230" s="200">
        <v>0.13</v>
      </c>
      <c r="AB4230" s="200">
        <v>0.3</v>
      </c>
      <c r="AC4230" s="200">
        <v>0.85</v>
      </c>
      <c r="AL4230"/>
      <c r="AM4230"/>
      <c r="AN4230"/>
      <c r="AO4230"/>
      <c r="AP4230"/>
      <c r="AQ4230"/>
      <c r="AR4230"/>
      <c r="AS4230"/>
      <c r="AT4230"/>
      <c r="AU4230"/>
    </row>
    <row r="4231" spans="17:47" x14ac:dyDescent="0.2">
      <c r="Q4231" s="142">
        <f>TRUNC('TARIFA ENTREGA A DIRECCION USD'!D4232-'TARIFA ENTREGA A DIRECCION USD'!D4231,2)</f>
        <v>0.55000000000000004</v>
      </c>
      <c r="R4231" s="190">
        <v>4224</v>
      </c>
      <c r="S4231" s="200">
        <f>TRUNC((('TARIFA ENTREGA A DIRECCION USD'!C4231-'TARIFA ENTREGA A DIRECCION USD'!D4231)/'TARIFA ENTREGA A DIRECCION USD'!D4231)+1,3)</f>
        <v>0.72499999999999998</v>
      </c>
      <c r="T4231" s="200">
        <f>TRUNC(('TARIFA ENTREGA A DIRECCION USD'!E4231-'TARIFA ENTREGA A DIRECCION USD'!D4231)/'TARIFA ENTREGA A DIRECCION USD'!D4231,3)</f>
        <v>0.26300000000000001</v>
      </c>
      <c r="U4231" s="200">
        <f>TRUNC(('TARIFA ENTREGA A DIRECCION USD'!F4231-'TARIFA ENTREGA A DIRECCION USD'!D4231)/'TARIFA ENTREGA A DIRECCION USD'!D4231,3)</f>
        <v>0.44</v>
      </c>
      <c r="V4231" s="200">
        <f>TRUNC(('TARIFA ENTREGA A DIRECCION USD'!G4231-'TARIFA ENTREGA A DIRECCION USD'!D4231)/'TARIFA ENTREGA A DIRECCION USD'!D4231,3)</f>
        <v>0.97599999999999998</v>
      </c>
      <c r="X4231" s="142">
        <v>16.12</v>
      </c>
      <c r="Y4231" s="190">
        <v>4224</v>
      </c>
      <c r="Z4231" s="200">
        <v>0.55000000000000004</v>
      </c>
      <c r="AA4231" s="200">
        <v>0.13</v>
      </c>
      <c r="AB4231" s="200">
        <v>0.3</v>
      </c>
      <c r="AC4231" s="200">
        <v>0.85</v>
      </c>
      <c r="AL4231"/>
      <c r="AM4231"/>
      <c r="AN4231"/>
      <c r="AO4231"/>
      <c r="AP4231"/>
      <c r="AQ4231"/>
      <c r="AR4231"/>
      <c r="AS4231"/>
      <c r="AT4231"/>
      <c r="AU4231"/>
    </row>
    <row r="4232" spans="17:47" x14ac:dyDescent="0.2">
      <c r="Q4232" s="142">
        <f>TRUNC('TARIFA ENTREGA A DIRECCION USD'!D4233-'TARIFA ENTREGA A DIRECCION USD'!D4232,2)</f>
        <v>0.55000000000000004</v>
      </c>
      <c r="R4232" s="190">
        <v>4225</v>
      </c>
      <c r="S4232" s="200">
        <f>TRUNC((('TARIFA ENTREGA A DIRECCION USD'!C4232-'TARIFA ENTREGA A DIRECCION USD'!D4232)/'TARIFA ENTREGA A DIRECCION USD'!D4232)+1,3)</f>
        <v>0.72499999999999998</v>
      </c>
      <c r="T4232" s="200">
        <f>TRUNC(('TARIFA ENTREGA A DIRECCION USD'!E4232-'TARIFA ENTREGA A DIRECCION USD'!D4232)/'TARIFA ENTREGA A DIRECCION USD'!D4232,3)</f>
        <v>0.26300000000000001</v>
      </c>
      <c r="U4232" s="200">
        <f>TRUNC(('TARIFA ENTREGA A DIRECCION USD'!F4232-'TARIFA ENTREGA A DIRECCION USD'!D4232)/'TARIFA ENTREGA A DIRECCION USD'!D4232,3)</f>
        <v>0.44</v>
      </c>
      <c r="V4232" s="200">
        <f>TRUNC(('TARIFA ENTREGA A DIRECCION USD'!G4232-'TARIFA ENTREGA A DIRECCION USD'!D4232)/'TARIFA ENTREGA A DIRECCION USD'!D4232,3)</f>
        <v>0.97599999999999998</v>
      </c>
      <c r="X4232" s="142">
        <v>16.12</v>
      </c>
      <c r="Y4232" s="190">
        <v>4225</v>
      </c>
      <c r="Z4232" s="200">
        <v>0.55000000000000004</v>
      </c>
      <c r="AA4232" s="200">
        <v>0.13</v>
      </c>
      <c r="AB4232" s="200">
        <v>0.3</v>
      </c>
      <c r="AC4232" s="200">
        <v>0.85</v>
      </c>
      <c r="AL4232"/>
      <c r="AM4232"/>
      <c r="AN4232"/>
      <c r="AO4232"/>
      <c r="AP4232"/>
      <c r="AQ4232"/>
      <c r="AR4232"/>
      <c r="AS4232"/>
      <c r="AT4232"/>
      <c r="AU4232"/>
    </row>
    <row r="4233" spans="17:47" x14ac:dyDescent="0.2">
      <c r="Q4233" s="142">
        <f>TRUNC('TARIFA ENTREGA A DIRECCION USD'!D4234-'TARIFA ENTREGA A DIRECCION USD'!D4233,2)</f>
        <v>0.55000000000000004</v>
      </c>
      <c r="R4233" s="190">
        <v>4226</v>
      </c>
      <c r="S4233" s="200">
        <f>TRUNC((('TARIFA ENTREGA A DIRECCION USD'!C4233-'TARIFA ENTREGA A DIRECCION USD'!D4233)/'TARIFA ENTREGA A DIRECCION USD'!D4233)+1,3)</f>
        <v>0.72499999999999998</v>
      </c>
      <c r="T4233" s="200">
        <f>TRUNC(('TARIFA ENTREGA A DIRECCION USD'!E4233-'TARIFA ENTREGA A DIRECCION USD'!D4233)/'TARIFA ENTREGA A DIRECCION USD'!D4233,3)</f>
        <v>0.26300000000000001</v>
      </c>
      <c r="U4233" s="200">
        <f>TRUNC(('TARIFA ENTREGA A DIRECCION USD'!F4233-'TARIFA ENTREGA A DIRECCION USD'!D4233)/'TARIFA ENTREGA A DIRECCION USD'!D4233,3)</f>
        <v>0.44</v>
      </c>
      <c r="V4233" s="200">
        <f>TRUNC(('TARIFA ENTREGA A DIRECCION USD'!G4233-'TARIFA ENTREGA A DIRECCION USD'!D4233)/'TARIFA ENTREGA A DIRECCION USD'!D4233,3)</f>
        <v>0.97599999999999998</v>
      </c>
      <c r="X4233" s="142">
        <v>16.12</v>
      </c>
      <c r="Y4233" s="190">
        <v>4226</v>
      </c>
      <c r="Z4233" s="200">
        <v>0.55000000000000004</v>
      </c>
      <c r="AA4233" s="200">
        <v>0.13</v>
      </c>
      <c r="AB4233" s="200">
        <v>0.3</v>
      </c>
      <c r="AC4233" s="200">
        <v>0.85</v>
      </c>
      <c r="AL4233"/>
      <c r="AM4233"/>
      <c r="AN4233"/>
      <c r="AO4233"/>
      <c r="AP4233"/>
      <c r="AQ4233"/>
      <c r="AR4233"/>
      <c r="AS4233"/>
      <c r="AT4233"/>
      <c r="AU4233"/>
    </row>
    <row r="4234" spans="17:47" x14ac:dyDescent="0.2">
      <c r="Q4234" s="142">
        <f>TRUNC('TARIFA ENTREGA A DIRECCION USD'!D4235-'TARIFA ENTREGA A DIRECCION USD'!D4234,2)</f>
        <v>0.55000000000000004</v>
      </c>
      <c r="R4234" s="190">
        <v>4227</v>
      </c>
      <c r="S4234" s="200">
        <f>TRUNC((('TARIFA ENTREGA A DIRECCION USD'!C4234-'TARIFA ENTREGA A DIRECCION USD'!D4234)/'TARIFA ENTREGA A DIRECCION USD'!D4234)+1,3)</f>
        <v>0.72499999999999998</v>
      </c>
      <c r="T4234" s="200">
        <f>TRUNC(('TARIFA ENTREGA A DIRECCION USD'!E4234-'TARIFA ENTREGA A DIRECCION USD'!D4234)/'TARIFA ENTREGA A DIRECCION USD'!D4234,3)</f>
        <v>0.26300000000000001</v>
      </c>
      <c r="U4234" s="200">
        <f>TRUNC(('TARIFA ENTREGA A DIRECCION USD'!F4234-'TARIFA ENTREGA A DIRECCION USD'!D4234)/'TARIFA ENTREGA A DIRECCION USD'!D4234,3)</f>
        <v>0.44</v>
      </c>
      <c r="V4234" s="200">
        <f>TRUNC(('TARIFA ENTREGA A DIRECCION USD'!G4234-'TARIFA ENTREGA A DIRECCION USD'!D4234)/'TARIFA ENTREGA A DIRECCION USD'!D4234,3)</f>
        <v>0.97599999999999998</v>
      </c>
      <c r="X4234" s="142">
        <v>16.12</v>
      </c>
      <c r="Y4234" s="190">
        <v>4227</v>
      </c>
      <c r="Z4234" s="200">
        <v>0.55000000000000004</v>
      </c>
      <c r="AA4234" s="200">
        <v>0.13</v>
      </c>
      <c r="AB4234" s="200">
        <v>0.3</v>
      </c>
      <c r="AC4234" s="200">
        <v>0.85</v>
      </c>
      <c r="AL4234"/>
      <c r="AM4234"/>
      <c r="AN4234"/>
      <c r="AO4234"/>
      <c r="AP4234"/>
      <c r="AQ4234"/>
      <c r="AR4234"/>
      <c r="AS4234"/>
      <c r="AT4234"/>
      <c r="AU4234"/>
    </row>
    <row r="4235" spans="17:47" x14ac:dyDescent="0.2">
      <c r="Q4235" s="142">
        <f>TRUNC('TARIFA ENTREGA A DIRECCION USD'!D4236-'TARIFA ENTREGA A DIRECCION USD'!D4235,2)</f>
        <v>0.55000000000000004</v>
      </c>
      <c r="R4235" s="190">
        <v>4228</v>
      </c>
      <c r="S4235" s="200">
        <f>TRUNC((('TARIFA ENTREGA A DIRECCION USD'!C4235-'TARIFA ENTREGA A DIRECCION USD'!D4235)/'TARIFA ENTREGA A DIRECCION USD'!D4235)+1,3)</f>
        <v>0.72499999999999998</v>
      </c>
      <c r="T4235" s="200">
        <f>TRUNC(('TARIFA ENTREGA A DIRECCION USD'!E4235-'TARIFA ENTREGA A DIRECCION USD'!D4235)/'TARIFA ENTREGA A DIRECCION USD'!D4235,3)</f>
        <v>0.26300000000000001</v>
      </c>
      <c r="U4235" s="200">
        <f>TRUNC(('TARIFA ENTREGA A DIRECCION USD'!F4235-'TARIFA ENTREGA A DIRECCION USD'!D4235)/'TARIFA ENTREGA A DIRECCION USD'!D4235,3)</f>
        <v>0.44</v>
      </c>
      <c r="V4235" s="200">
        <f>TRUNC(('TARIFA ENTREGA A DIRECCION USD'!G4235-'TARIFA ENTREGA A DIRECCION USD'!D4235)/'TARIFA ENTREGA A DIRECCION USD'!D4235,3)</f>
        <v>0.97599999999999998</v>
      </c>
      <c r="X4235" s="142">
        <v>16.12</v>
      </c>
      <c r="Y4235" s="190">
        <v>4228</v>
      </c>
      <c r="Z4235" s="200">
        <v>0.55000000000000004</v>
      </c>
      <c r="AA4235" s="200">
        <v>0.13</v>
      </c>
      <c r="AB4235" s="200">
        <v>0.3</v>
      </c>
      <c r="AC4235" s="200">
        <v>0.85</v>
      </c>
      <c r="AL4235"/>
      <c r="AM4235"/>
      <c r="AN4235"/>
      <c r="AO4235"/>
      <c r="AP4235"/>
      <c r="AQ4235"/>
      <c r="AR4235"/>
      <c r="AS4235"/>
      <c r="AT4235"/>
      <c r="AU4235"/>
    </row>
    <row r="4236" spans="17:47" x14ac:dyDescent="0.2">
      <c r="Q4236" s="142">
        <f>TRUNC('TARIFA ENTREGA A DIRECCION USD'!D4237-'TARIFA ENTREGA A DIRECCION USD'!D4236,2)</f>
        <v>0.55000000000000004</v>
      </c>
      <c r="R4236" s="190">
        <v>4229</v>
      </c>
      <c r="S4236" s="200">
        <f>TRUNC((('TARIFA ENTREGA A DIRECCION USD'!C4236-'TARIFA ENTREGA A DIRECCION USD'!D4236)/'TARIFA ENTREGA A DIRECCION USD'!D4236)+1,3)</f>
        <v>0.72499999999999998</v>
      </c>
      <c r="T4236" s="200">
        <f>TRUNC(('TARIFA ENTREGA A DIRECCION USD'!E4236-'TARIFA ENTREGA A DIRECCION USD'!D4236)/'TARIFA ENTREGA A DIRECCION USD'!D4236,3)</f>
        <v>0.26300000000000001</v>
      </c>
      <c r="U4236" s="200">
        <f>TRUNC(('TARIFA ENTREGA A DIRECCION USD'!F4236-'TARIFA ENTREGA A DIRECCION USD'!D4236)/'TARIFA ENTREGA A DIRECCION USD'!D4236,3)</f>
        <v>0.44</v>
      </c>
      <c r="V4236" s="200">
        <f>TRUNC(('TARIFA ENTREGA A DIRECCION USD'!G4236-'TARIFA ENTREGA A DIRECCION USD'!D4236)/'TARIFA ENTREGA A DIRECCION USD'!D4236,3)</f>
        <v>0.97599999999999998</v>
      </c>
      <c r="X4236" s="142">
        <v>16.12</v>
      </c>
      <c r="Y4236" s="190">
        <v>4229</v>
      </c>
      <c r="Z4236" s="200">
        <v>0.55000000000000004</v>
      </c>
      <c r="AA4236" s="200">
        <v>0.13</v>
      </c>
      <c r="AB4236" s="200">
        <v>0.3</v>
      </c>
      <c r="AC4236" s="200">
        <v>0.85</v>
      </c>
      <c r="AL4236"/>
      <c r="AM4236"/>
      <c r="AN4236"/>
      <c r="AO4236"/>
      <c r="AP4236"/>
      <c r="AQ4236"/>
      <c r="AR4236"/>
      <c r="AS4236"/>
      <c r="AT4236"/>
      <c r="AU4236"/>
    </row>
    <row r="4237" spans="17:47" x14ac:dyDescent="0.2">
      <c r="Q4237" s="142">
        <f>TRUNC('TARIFA ENTREGA A DIRECCION USD'!D4238-'TARIFA ENTREGA A DIRECCION USD'!D4237,2)</f>
        <v>0.55000000000000004</v>
      </c>
      <c r="R4237" s="190">
        <v>4230</v>
      </c>
      <c r="S4237" s="200">
        <f>TRUNC((('TARIFA ENTREGA A DIRECCION USD'!C4237-'TARIFA ENTREGA A DIRECCION USD'!D4237)/'TARIFA ENTREGA A DIRECCION USD'!D4237)+1,3)</f>
        <v>0.72499999999999998</v>
      </c>
      <c r="T4237" s="200">
        <f>TRUNC(('TARIFA ENTREGA A DIRECCION USD'!E4237-'TARIFA ENTREGA A DIRECCION USD'!D4237)/'TARIFA ENTREGA A DIRECCION USD'!D4237,3)</f>
        <v>0.26300000000000001</v>
      </c>
      <c r="U4237" s="200">
        <f>TRUNC(('TARIFA ENTREGA A DIRECCION USD'!F4237-'TARIFA ENTREGA A DIRECCION USD'!D4237)/'TARIFA ENTREGA A DIRECCION USD'!D4237,3)</f>
        <v>0.44</v>
      </c>
      <c r="V4237" s="200">
        <f>TRUNC(('TARIFA ENTREGA A DIRECCION USD'!G4237-'TARIFA ENTREGA A DIRECCION USD'!D4237)/'TARIFA ENTREGA A DIRECCION USD'!D4237,3)</f>
        <v>0.97599999999999998</v>
      </c>
      <c r="X4237" s="142">
        <v>16.12</v>
      </c>
      <c r="Y4237" s="190">
        <v>4230</v>
      </c>
      <c r="Z4237" s="200">
        <v>0.55000000000000004</v>
      </c>
      <c r="AA4237" s="200">
        <v>0.13</v>
      </c>
      <c r="AB4237" s="200">
        <v>0.3</v>
      </c>
      <c r="AC4237" s="200">
        <v>0.85</v>
      </c>
      <c r="AL4237"/>
      <c r="AM4237"/>
      <c r="AN4237"/>
      <c r="AO4237"/>
      <c r="AP4237"/>
      <c r="AQ4237"/>
      <c r="AR4237"/>
      <c r="AS4237"/>
      <c r="AT4237"/>
      <c r="AU4237"/>
    </row>
    <row r="4238" spans="17:47" x14ac:dyDescent="0.2">
      <c r="Q4238" s="142">
        <f>TRUNC('TARIFA ENTREGA A DIRECCION USD'!D4239-'TARIFA ENTREGA A DIRECCION USD'!D4238,2)</f>
        <v>0.55000000000000004</v>
      </c>
      <c r="R4238" s="190">
        <v>4231</v>
      </c>
      <c r="S4238" s="200">
        <f>TRUNC((('TARIFA ENTREGA A DIRECCION USD'!C4238-'TARIFA ENTREGA A DIRECCION USD'!D4238)/'TARIFA ENTREGA A DIRECCION USD'!D4238)+1,3)</f>
        <v>0.72499999999999998</v>
      </c>
      <c r="T4238" s="200">
        <f>TRUNC(('TARIFA ENTREGA A DIRECCION USD'!E4238-'TARIFA ENTREGA A DIRECCION USD'!D4238)/'TARIFA ENTREGA A DIRECCION USD'!D4238,3)</f>
        <v>0.26300000000000001</v>
      </c>
      <c r="U4238" s="200">
        <f>TRUNC(('TARIFA ENTREGA A DIRECCION USD'!F4238-'TARIFA ENTREGA A DIRECCION USD'!D4238)/'TARIFA ENTREGA A DIRECCION USD'!D4238,3)</f>
        <v>0.44</v>
      </c>
      <c r="V4238" s="200">
        <f>TRUNC(('TARIFA ENTREGA A DIRECCION USD'!G4238-'TARIFA ENTREGA A DIRECCION USD'!D4238)/'TARIFA ENTREGA A DIRECCION USD'!D4238,3)</f>
        <v>0.97599999999999998</v>
      </c>
      <c r="X4238" s="142">
        <v>16.12</v>
      </c>
      <c r="Y4238" s="190">
        <v>4231</v>
      </c>
      <c r="Z4238" s="200">
        <v>0.55000000000000004</v>
      </c>
      <c r="AA4238" s="200">
        <v>0.13</v>
      </c>
      <c r="AB4238" s="200">
        <v>0.3</v>
      </c>
      <c r="AC4238" s="200">
        <v>0.85</v>
      </c>
      <c r="AL4238"/>
      <c r="AM4238"/>
      <c r="AN4238"/>
      <c r="AO4238"/>
      <c r="AP4238"/>
      <c r="AQ4238"/>
      <c r="AR4238"/>
      <c r="AS4238"/>
      <c r="AT4238"/>
      <c r="AU4238"/>
    </row>
    <row r="4239" spans="17:47" x14ac:dyDescent="0.2">
      <c r="Q4239" s="142">
        <f>TRUNC('TARIFA ENTREGA A DIRECCION USD'!D4240-'TARIFA ENTREGA A DIRECCION USD'!D4239,2)</f>
        <v>0.55000000000000004</v>
      </c>
      <c r="R4239" s="190">
        <v>4232</v>
      </c>
      <c r="S4239" s="200">
        <f>TRUNC((('TARIFA ENTREGA A DIRECCION USD'!C4239-'TARIFA ENTREGA A DIRECCION USD'!D4239)/'TARIFA ENTREGA A DIRECCION USD'!D4239)+1,3)</f>
        <v>0.72499999999999998</v>
      </c>
      <c r="T4239" s="200">
        <f>TRUNC(('TARIFA ENTREGA A DIRECCION USD'!E4239-'TARIFA ENTREGA A DIRECCION USD'!D4239)/'TARIFA ENTREGA A DIRECCION USD'!D4239,3)</f>
        <v>0.26300000000000001</v>
      </c>
      <c r="U4239" s="200">
        <f>TRUNC(('TARIFA ENTREGA A DIRECCION USD'!F4239-'TARIFA ENTREGA A DIRECCION USD'!D4239)/'TARIFA ENTREGA A DIRECCION USD'!D4239,3)</f>
        <v>0.44</v>
      </c>
      <c r="V4239" s="200">
        <f>TRUNC(('TARIFA ENTREGA A DIRECCION USD'!G4239-'TARIFA ENTREGA A DIRECCION USD'!D4239)/'TARIFA ENTREGA A DIRECCION USD'!D4239,3)</f>
        <v>0.97599999999999998</v>
      </c>
      <c r="X4239" s="142">
        <v>16.12</v>
      </c>
      <c r="Y4239" s="190">
        <v>4232</v>
      </c>
      <c r="Z4239" s="200">
        <v>0.55000000000000004</v>
      </c>
      <c r="AA4239" s="200">
        <v>0.13</v>
      </c>
      <c r="AB4239" s="200">
        <v>0.3</v>
      </c>
      <c r="AC4239" s="200">
        <v>0.85</v>
      </c>
      <c r="AL4239"/>
      <c r="AM4239"/>
      <c r="AN4239"/>
      <c r="AO4239"/>
      <c r="AP4239"/>
      <c r="AQ4239"/>
      <c r="AR4239"/>
      <c r="AS4239"/>
      <c r="AT4239"/>
      <c r="AU4239"/>
    </row>
    <row r="4240" spans="17:47" x14ac:dyDescent="0.2">
      <c r="Q4240" s="142">
        <f>TRUNC('TARIFA ENTREGA A DIRECCION USD'!D4241-'TARIFA ENTREGA A DIRECCION USD'!D4240,2)</f>
        <v>0.55000000000000004</v>
      </c>
      <c r="R4240" s="190">
        <v>4233</v>
      </c>
      <c r="S4240" s="200">
        <f>TRUNC((('TARIFA ENTREGA A DIRECCION USD'!C4240-'TARIFA ENTREGA A DIRECCION USD'!D4240)/'TARIFA ENTREGA A DIRECCION USD'!D4240)+1,3)</f>
        <v>0.72499999999999998</v>
      </c>
      <c r="T4240" s="200">
        <f>TRUNC(('TARIFA ENTREGA A DIRECCION USD'!E4240-'TARIFA ENTREGA A DIRECCION USD'!D4240)/'TARIFA ENTREGA A DIRECCION USD'!D4240,3)</f>
        <v>0.26300000000000001</v>
      </c>
      <c r="U4240" s="200">
        <f>TRUNC(('TARIFA ENTREGA A DIRECCION USD'!F4240-'TARIFA ENTREGA A DIRECCION USD'!D4240)/'TARIFA ENTREGA A DIRECCION USD'!D4240,3)</f>
        <v>0.44</v>
      </c>
      <c r="V4240" s="200">
        <f>TRUNC(('TARIFA ENTREGA A DIRECCION USD'!G4240-'TARIFA ENTREGA A DIRECCION USD'!D4240)/'TARIFA ENTREGA A DIRECCION USD'!D4240,3)</f>
        <v>0.97599999999999998</v>
      </c>
      <c r="X4240" s="142">
        <v>16.12</v>
      </c>
      <c r="Y4240" s="190">
        <v>4233</v>
      </c>
      <c r="Z4240" s="200">
        <v>0.55000000000000004</v>
      </c>
      <c r="AA4240" s="200">
        <v>0.13</v>
      </c>
      <c r="AB4240" s="200">
        <v>0.3</v>
      </c>
      <c r="AC4240" s="200">
        <v>0.85</v>
      </c>
      <c r="AL4240"/>
      <c r="AM4240"/>
      <c r="AN4240"/>
      <c r="AO4240"/>
      <c r="AP4240"/>
      <c r="AQ4240"/>
      <c r="AR4240"/>
      <c r="AS4240"/>
      <c r="AT4240"/>
      <c r="AU4240"/>
    </row>
    <row r="4241" spans="17:47" x14ac:dyDescent="0.2">
      <c r="Q4241" s="142">
        <f>TRUNC('TARIFA ENTREGA A DIRECCION USD'!D4242-'TARIFA ENTREGA A DIRECCION USD'!D4241,2)</f>
        <v>0.55000000000000004</v>
      </c>
      <c r="R4241" s="190">
        <v>4234</v>
      </c>
      <c r="S4241" s="200">
        <f>TRUNC((('TARIFA ENTREGA A DIRECCION USD'!C4241-'TARIFA ENTREGA A DIRECCION USD'!D4241)/'TARIFA ENTREGA A DIRECCION USD'!D4241)+1,3)</f>
        <v>0.72499999999999998</v>
      </c>
      <c r="T4241" s="200">
        <f>TRUNC(('TARIFA ENTREGA A DIRECCION USD'!E4241-'TARIFA ENTREGA A DIRECCION USD'!D4241)/'TARIFA ENTREGA A DIRECCION USD'!D4241,3)</f>
        <v>0.26300000000000001</v>
      </c>
      <c r="U4241" s="200">
        <f>TRUNC(('TARIFA ENTREGA A DIRECCION USD'!F4241-'TARIFA ENTREGA A DIRECCION USD'!D4241)/'TARIFA ENTREGA A DIRECCION USD'!D4241,3)</f>
        <v>0.44</v>
      </c>
      <c r="V4241" s="200">
        <f>TRUNC(('TARIFA ENTREGA A DIRECCION USD'!G4241-'TARIFA ENTREGA A DIRECCION USD'!D4241)/'TARIFA ENTREGA A DIRECCION USD'!D4241,3)</f>
        <v>0.97599999999999998</v>
      </c>
      <c r="X4241" s="142">
        <v>16.12</v>
      </c>
      <c r="Y4241" s="190">
        <v>4234</v>
      </c>
      <c r="Z4241" s="200">
        <v>0.55000000000000004</v>
      </c>
      <c r="AA4241" s="200">
        <v>0.13</v>
      </c>
      <c r="AB4241" s="200">
        <v>0.3</v>
      </c>
      <c r="AC4241" s="200">
        <v>0.85</v>
      </c>
      <c r="AL4241"/>
      <c r="AM4241"/>
      <c r="AN4241"/>
      <c r="AO4241"/>
      <c r="AP4241"/>
      <c r="AQ4241"/>
      <c r="AR4241"/>
      <c r="AS4241"/>
      <c r="AT4241"/>
      <c r="AU4241"/>
    </row>
    <row r="4242" spans="17:47" x14ac:dyDescent="0.2">
      <c r="Q4242" s="142">
        <f>TRUNC('TARIFA ENTREGA A DIRECCION USD'!D4243-'TARIFA ENTREGA A DIRECCION USD'!D4242,2)</f>
        <v>0.55000000000000004</v>
      </c>
      <c r="R4242" s="190">
        <v>4235</v>
      </c>
      <c r="S4242" s="200">
        <f>TRUNC((('TARIFA ENTREGA A DIRECCION USD'!C4242-'TARIFA ENTREGA A DIRECCION USD'!D4242)/'TARIFA ENTREGA A DIRECCION USD'!D4242)+1,3)</f>
        <v>0.72499999999999998</v>
      </c>
      <c r="T4242" s="200">
        <f>TRUNC(('TARIFA ENTREGA A DIRECCION USD'!E4242-'TARIFA ENTREGA A DIRECCION USD'!D4242)/'TARIFA ENTREGA A DIRECCION USD'!D4242,3)</f>
        <v>0.26300000000000001</v>
      </c>
      <c r="U4242" s="200">
        <f>TRUNC(('TARIFA ENTREGA A DIRECCION USD'!F4242-'TARIFA ENTREGA A DIRECCION USD'!D4242)/'TARIFA ENTREGA A DIRECCION USD'!D4242,3)</f>
        <v>0.44</v>
      </c>
      <c r="V4242" s="200">
        <f>TRUNC(('TARIFA ENTREGA A DIRECCION USD'!G4242-'TARIFA ENTREGA A DIRECCION USD'!D4242)/'TARIFA ENTREGA A DIRECCION USD'!D4242,3)</f>
        <v>0.97599999999999998</v>
      </c>
      <c r="X4242" s="142">
        <v>16.12</v>
      </c>
      <c r="Y4242" s="190">
        <v>4235</v>
      </c>
      <c r="Z4242" s="200">
        <v>0.55000000000000004</v>
      </c>
      <c r="AA4242" s="200">
        <v>0.13</v>
      </c>
      <c r="AB4242" s="200">
        <v>0.3</v>
      </c>
      <c r="AC4242" s="200">
        <v>0.85</v>
      </c>
      <c r="AL4242"/>
      <c r="AM4242"/>
      <c r="AN4242"/>
      <c r="AO4242"/>
      <c r="AP4242"/>
      <c r="AQ4242"/>
      <c r="AR4242"/>
      <c r="AS4242"/>
      <c r="AT4242"/>
      <c r="AU4242"/>
    </row>
    <row r="4243" spans="17:47" x14ac:dyDescent="0.2">
      <c r="Q4243" s="142">
        <f>TRUNC('TARIFA ENTREGA A DIRECCION USD'!D4244-'TARIFA ENTREGA A DIRECCION USD'!D4243,2)</f>
        <v>0.55000000000000004</v>
      </c>
      <c r="R4243" s="190">
        <v>4236</v>
      </c>
      <c r="S4243" s="200">
        <f>TRUNC((('TARIFA ENTREGA A DIRECCION USD'!C4243-'TARIFA ENTREGA A DIRECCION USD'!D4243)/'TARIFA ENTREGA A DIRECCION USD'!D4243)+1,3)</f>
        <v>0.72499999999999998</v>
      </c>
      <c r="T4243" s="200">
        <f>TRUNC(('TARIFA ENTREGA A DIRECCION USD'!E4243-'TARIFA ENTREGA A DIRECCION USD'!D4243)/'TARIFA ENTREGA A DIRECCION USD'!D4243,3)</f>
        <v>0.26300000000000001</v>
      </c>
      <c r="U4243" s="200">
        <f>TRUNC(('TARIFA ENTREGA A DIRECCION USD'!F4243-'TARIFA ENTREGA A DIRECCION USD'!D4243)/'TARIFA ENTREGA A DIRECCION USD'!D4243,3)</f>
        <v>0.44</v>
      </c>
      <c r="V4243" s="200">
        <f>TRUNC(('TARIFA ENTREGA A DIRECCION USD'!G4243-'TARIFA ENTREGA A DIRECCION USD'!D4243)/'TARIFA ENTREGA A DIRECCION USD'!D4243,3)</f>
        <v>0.97599999999999998</v>
      </c>
      <c r="X4243" s="142">
        <v>16.12</v>
      </c>
      <c r="Y4243" s="190">
        <v>4236</v>
      </c>
      <c r="Z4243" s="200">
        <v>0.55000000000000004</v>
      </c>
      <c r="AA4243" s="200">
        <v>0.13</v>
      </c>
      <c r="AB4243" s="200">
        <v>0.3</v>
      </c>
      <c r="AC4243" s="200">
        <v>0.85</v>
      </c>
      <c r="AL4243"/>
      <c r="AM4243"/>
      <c r="AN4243"/>
      <c r="AO4243"/>
      <c r="AP4243"/>
      <c r="AQ4243"/>
      <c r="AR4243"/>
      <c r="AS4243"/>
      <c r="AT4243"/>
      <c r="AU4243"/>
    </row>
    <row r="4244" spans="17:47" x14ac:dyDescent="0.2">
      <c r="Q4244" s="142">
        <f>TRUNC('TARIFA ENTREGA A DIRECCION USD'!D4245-'TARIFA ENTREGA A DIRECCION USD'!D4244,2)</f>
        <v>0.55000000000000004</v>
      </c>
      <c r="R4244" s="190">
        <v>4237</v>
      </c>
      <c r="S4244" s="200">
        <f>TRUNC((('TARIFA ENTREGA A DIRECCION USD'!C4244-'TARIFA ENTREGA A DIRECCION USD'!D4244)/'TARIFA ENTREGA A DIRECCION USD'!D4244)+1,3)</f>
        <v>0.72499999999999998</v>
      </c>
      <c r="T4244" s="200">
        <f>TRUNC(('TARIFA ENTREGA A DIRECCION USD'!E4244-'TARIFA ENTREGA A DIRECCION USD'!D4244)/'TARIFA ENTREGA A DIRECCION USD'!D4244,3)</f>
        <v>0.26300000000000001</v>
      </c>
      <c r="U4244" s="200">
        <f>TRUNC(('TARIFA ENTREGA A DIRECCION USD'!F4244-'TARIFA ENTREGA A DIRECCION USD'!D4244)/'TARIFA ENTREGA A DIRECCION USD'!D4244,3)</f>
        <v>0.44</v>
      </c>
      <c r="V4244" s="200">
        <f>TRUNC(('TARIFA ENTREGA A DIRECCION USD'!G4244-'TARIFA ENTREGA A DIRECCION USD'!D4244)/'TARIFA ENTREGA A DIRECCION USD'!D4244,3)</f>
        <v>0.97599999999999998</v>
      </c>
      <c r="X4244" s="142">
        <v>16.12</v>
      </c>
      <c r="Y4244" s="190">
        <v>4237</v>
      </c>
      <c r="Z4244" s="200">
        <v>0.55000000000000004</v>
      </c>
      <c r="AA4244" s="200">
        <v>0.13</v>
      </c>
      <c r="AB4244" s="200">
        <v>0.3</v>
      </c>
      <c r="AC4244" s="200">
        <v>0.85</v>
      </c>
      <c r="AL4244"/>
      <c r="AM4244"/>
      <c r="AN4244"/>
      <c r="AO4244"/>
      <c r="AP4244"/>
      <c r="AQ4244"/>
      <c r="AR4244"/>
      <c r="AS4244"/>
      <c r="AT4244"/>
      <c r="AU4244"/>
    </row>
    <row r="4245" spans="17:47" x14ac:dyDescent="0.2">
      <c r="Q4245" s="142">
        <f>TRUNC('TARIFA ENTREGA A DIRECCION USD'!D4246-'TARIFA ENTREGA A DIRECCION USD'!D4245,2)</f>
        <v>0.55000000000000004</v>
      </c>
      <c r="R4245" s="190">
        <v>4238</v>
      </c>
      <c r="S4245" s="200">
        <f>TRUNC((('TARIFA ENTREGA A DIRECCION USD'!C4245-'TARIFA ENTREGA A DIRECCION USD'!D4245)/'TARIFA ENTREGA A DIRECCION USD'!D4245)+1,3)</f>
        <v>0.72499999999999998</v>
      </c>
      <c r="T4245" s="200">
        <f>TRUNC(('TARIFA ENTREGA A DIRECCION USD'!E4245-'TARIFA ENTREGA A DIRECCION USD'!D4245)/'TARIFA ENTREGA A DIRECCION USD'!D4245,3)</f>
        <v>0.26300000000000001</v>
      </c>
      <c r="U4245" s="200">
        <f>TRUNC(('TARIFA ENTREGA A DIRECCION USD'!F4245-'TARIFA ENTREGA A DIRECCION USD'!D4245)/'TARIFA ENTREGA A DIRECCION USD'!D4245,3)</f>
        <v>0.44</v>
      </c>
      <c r="V4245" s="200">
        <f>TRUNC(('TARIFA ENTREGA A DIRECCION USD'!G4245-'TARIFA ENTREGA A DIRECCION USD'!D4245)/'TARIFA ENTREGA A DIRECCION USD'!D4245,3)</f>
        <v>0.97599999999999998</v>
      </c>
      <c r="X4245" s="142">
        <v>16.12</v>
      </c>
      <c r="Y4245" s="190">
        <v>4238</v>
      </c>
      <c r="Z4245" s="200">
        <v>0.55000000000000004</v>
      </c>
      <c r="AA4245" s="200">
        <v>0.13</v>
      </c>
      <c r="AB4245" s="200">
        <v>0.3</v>
      </c>
      <c r="AC4245" s="200">
        <v>0.85</v>
      </c>
      <c r="AL4245"/>
      <c r="AM4245"/>
      <c r="AN4245"/>
      <c r="AO4245"/>
      <c r="AP4245"/>
      <c r="AQ4245"/>
      <c r="AR4245"/>
      <c r="AS4245"/>
      <c r="AT4245"/>
      <c r="AU4245"/>
    </row>
    <row r="4246" spans="17:47" x14ac:dyDescent="0.2">
      <c r="Q4246" s="142">
        <f>TRUNC('TARIFA ENTREGA A DIRECCION USD'!D4247-'TARIFA ENTREGA A DIRECCION USD'!D4246,2)</f>
        <v>0.55000000000000004</v>
      </c>
      <c r="R4246" s="190">
        <v>4239</v>
      </c>
      <c r="S4246" s="200">
        <f>TRUNC((('TARIFA ENTREGA A DIRECCION USD'!C4246-'TARIFA ENTREGA A DIRECCION USD'!D4246)/'TARIFA ENTREGA A DIRECCION USD'!D4246)+1,3)</f>
        <v>0.72499999999999998</v>
      </c>
      <c r="T4246" s="200">
        <f>TRUNC(('TARIFA ENTREGA A DIRECCION USD'!E4246-'TARIFA ENTREGA A DIRECCION USD'!D4246)/'TARIFA ENTREGA A DIRECCION USD'!D4246,3)</f>
        <v>0.26300000000000001</v>
      </c>
      <c r="U4246" s="200">
        <f>TRUNC(('TARIFA ENTREGA A DIRECCION USD'!F4246-'TARIFA ENTREGA A DIRECCION USD'!D4246)/'TARIFA ENTREGA A DIRECCION USD'!D4246,3)</f>
        <v>0.44</v>
      </c>
      <c r="V4246" s="200">
        <f>TRUNC(('TARIFA ENTREGA A DIRECCION USD'!G4246-'TARIFA ENTREGA A DIRECCION USD'!D4246)/'TARIFA ENTREGA A DIRECCION USD'!D4246,3)</f>
        <v>0.97599999999999998</v>
      </c>
      <c r="X4246" s="142">
        <v>16.12</v>
      </c>
      <c r="Y4246" s="190">
        <v>4239</v>
      </c>
      <c r="Z4246" s="200">
        <v>0.55000000000000004</v>
      </c>
      <c r="AA4246" s="200">
        <v>0.13</v>
      </c>
      <c r="AB4246" s="200">
        <v>0.3</v>
      </c>
      <c r="AC4246" s="200">
        <v>0.85</v>
      </c>
      <c r="AL4246"/>
      <c r="AM4246"/>
      <c r="AN4246"/>
      <c r="AO4246"/>
      <c r="AP4246"/>
      <c r="AQ4246"/>
      <c r="AR4246"/>
      <c r="AS4246"/>
      <c r="AT4246"/>
      <c r="AU4246"/>
    </row>
    <row r="4247" spans="17:47" x14ac:dyDescent="0.2">
      <c r="Q4247" s="142">
        <f>TRUNC('TARIFA ENTREGA A DIRECCION USD'!D4248-'TARIFA ENTREGA A DIRECCION USD'!D4247,2)</f>
        <v>0.55000000000000004</v>
      </c>
      <c r="R4247" s="190">
        <v>4240</v>
      </c>
      <c r="S4247" s="200">
        <f>TRUNC((('TARIFA ENTREGA A DIRECCION USD'!C4247-'TARIFA ENTREGA A DIRECCION USD'!D4247)/'TARIFA ENTREGA A DIRECCION USD'!D4247)+1,3)</f>
        <v>0.72499999999999998</v>
      </c>
      <c r="T4247" s="200">
        <f>TRUNC(('TARIFA ENTREGA A DIRECCION USD'!E4247-'TARIFA ENTREGA A DIRECCION USD'!D4247)/'TARIFA ENTREGA A DIRECCION USD'!D4247,3)</f>
        <v>0.26300000000000001</v>
      </c>
      <c r="U4247" s="200">
        <f>TRUNC(('TARIFA ENTREGA A DIRECCION USD'!F4247-'TARIFA ENTREGA A DIRECCION USD'!D4247)/'TARIFA ENTREGA A DIRECCION USD'!D4247,3)</f>
        <v>0.44</v>
      </c>
      <c r="V4247" s="200">
        <f>TRUNC(('TARIFA ENTREGA A DIRECCION USD'!G4247-'TARIFA ENTREGA A DIRECCION USD'!D4247)/'TARIFA ENTREGA A DIRECCION USD'!D4247,3)</f>
        <v>0.97599999999999998</v>
      </c>
      <c r="X4247" s="142">
        <v>16.12</v>
      </c>
      <c r="Y4247" s="190">
        <v>4240</v>
      </c>
      <c r="Z4247" s="200">
        <v>0.55000000000000004</v>
      </c>
      <c r="AA4247" s="200">
        <v>0.13</v>
      </c>
      <c r="AB4247" s="200">
        <v>0.3</v>
      </c>
      <c r="AC4247" s="200">
        <v>0.85</v>
      </c>
      <c r="AL4247"/>
      <c r="AM4247"/>
      <c r="AN4247"/>
      <c r="AO4247"/>
      <c r="AP4247"/>
      <c r="AQ4247"/>
      <c r="AR4247"/>
      <c r="AS4247"/>
      <c r="AT4247"/>
      <c r="AU4247"/>
    </row>
    <row r="4248" spans="17:47" x14ac:dyDescent="0.2">
      <c r="Q4248" s="142">
        <f>TRUNC('TARIFA ENTREGA A DIRECCION USD'!D4249-'TARIFA ENTREGA A DIRECCION USD'!D4248,2)</f>
        <v>0.55000000000000004</v>
      </c>
      <c r="R4248" s="190">
        <v>4241</v>
      </c>
      <c r="S4248" s="200">
        <f>TRUNC((('TARIFA ENTREGA A DIRECCION USD'!C4248-'TARIFA ENTREGA A DIRECCION USD'!D4248)/'TARIFA ENTREGA A DIRECCION USD'!D4248)+1,3)</f>
        <v>0.72499999999999998</v>
      </c>
      <c r="T4248" s="200">
        <f>TRUNC(('TARIFA ENTREGA A DIRECCION USD'!E4248-'TARIFA ENTREGA A DIRECCION USD'!D4248)/'TARIFA ENTREGA A DIRECCION USD'!D4248,3)</f>
        <v>0.26300000000000001</v>
      </c>
      <c r="U4248" s="200">
        <f>TRUNC(('TARIFA ENTREGA A DIRECCION USD'!F4248-'TARIFA ENTREGA A DIRECCION USD'!D4248)/'TARIFA ENTREGA A DIRECCION USD'!D4248,3)</f>
        <v>0.44</v>
      </c>
      <c r="V4248" s="200">
        <f>TRUNC(('TARIFA ENTREGA A DIRECCION USD'!G4248-'TARIFA ENTREGA A DIRECCION USD'!D4248)/'TARIFA ENTREGA A DIRECCION USD'!D4248,3)</f>
        <v>0.97599999999999998</v>
      </c>
      <c r="X4248" s="142">
        <v>16.12</v>
      </c>
      <c r="Y4248" s="190">
        <v>4241</v>
      </c>
      <c r="Z4248" s="200">
        <v>0.55000000000000004</v>
      </c>
      <c r="AA4248" s="200">
        <v>0.13</v>
      </c>
      <c r="AB4248" s="200">
        <v>0.3</v>
      </c>
      <c r="AC4248" s="200">
        <v>0.85</v>
      </c>
      <c r="AL4248"/>
      <c r="AM4248"/>
      <c r="AN4248"/>
      <c r="AO4248"/>
      <c r="AP4248"/>
      <c r="AQ4248"/>
      <c r="AR4248"/>
      <c r="AS4248"/>
      <c r="AT4248"/>
      <c r="AU4248"/>
    </row>
    <row r="4249" spans="17:47" x14ac:dyDescent="0.2">
      <c r="Q4249" s="142">
        <f>TRUNC('TARIFA ENTREGA A DIRECCION USD'!D4250-'TARIFA ENTREGA A DIRECCION USD'!D4249,2)</f>
        <v>0.55000000000000004</v>
      </c>
      <c r="R4249" s="190">
        <v>4242</v>
      </c>
      <c r="S4249" s="200">
        <f>TRUNC((('TARIFA ENTREGA A DIRECCION USD'!C4249-'TARIFA ENTREGA A DIRECCION USD'!D4249)/'TARIFA ENTREGA A DIRECCION USD'!D4249)+1,3)</f>
        <v>0.72499999999999998</v>
      </c>
      <c r="T4249" s="200">
        <f>TRUNC(('TARIFA ENTREGA A DIRECCION USD'!E4249-'TARIFA ENTREGA A DIRECCION USD'!D4249)/'TARIFA ENTREGA A DIRECCION USD'!D4249,3)</f>
        <v>0.26300000000000001</v>
      </c>
      <c r="U4249" s="200">
        <f>TRUNC(('TARIFA ENTREGA A DIRECCION USD'!F4249-'TARIFA ENTREGA A DIRECCION USD'!D4249)/'TARIFA ENTREGA A DIRECCION USD'!D4249,3)</f>
        <v>0.44</v>
      </c>
      <c r="V4249" s="200">
        <f>TRUNC(('TARIFA ENTREGA A DIRECCION USD'!G4249-'TARIFA ENTREGA A DIRECCION USD'!D4249)/'TARIFA ENTREGA A DIRECCION USD'!D4249,3)</f>
        <v>0.97599999999999998</v>
      </c>
      <c r="X4249" s="142">
        <v>16.12</v>
      </c>
      <c r="Y4249" s="190">
        <v>4242</v>
      </c>
      <c r="Z4249" s="200">
        <v>0.55000000000000004</v>
      </c>
      <c r="AA4249" s="200">
        <v>0.13</v>
      </c>
      <c r="AB4249" s="200">
        <v>0.3</v>
      </c>
      <c r="AC4249" s="200">
        <v>0.85</v>
      </c>
      <c r="AL4249"/>
      <c r="AM4249"/>
      <c r="AN4249"/>
      <c r="AO4249"/>
      <c r="AP4249"/>
      <c r="AQ4249"/>
      <c r="AR4249"/>
      <c r="AS4249"/>
      <c r="AT4249"/>
      <c r="AU4249"/>
    </row>
    <row r="4250" spans="17:47" x14ac:dyDescent="0.2">
      <c r="Q4250" s="142">
        <f>TRUNC('TARIFA ENTREGA A DIRECCION USD'!D4251-'TARIFA ENTREGA A DIRECCION USD'!D4250,2)</f>
        <v>0.55000000000000004</v>
      </c>
      <c r="R4250" s="190">
        <v>4243</v>
      </c>
      <c r="S4250" s="200">
        <f>TRUNC((('TARIFA ENTREGA A DIRECCION USD'!C4250-'TARIFA ENTREGA A DIRECCION USD'!D4250)/'TARIFA ENTREGA A DIRECCION USD'!D4250)+1,3)</f>
        <v>0.72499999999999998</v>
      </c>
      <c r="T4250" s="200">
        <f>TRUNC(('TARIFA ENTREGA A DIRECCION USD'!E4250-'TARIFA ENTREGA A DIRECCION USD'!D4250)/'TARIFA ENTREGA A DIRECCION USD'!D4250,3)</f>
        <v>0.26300000000000001</v>
      </c>
      <c r="U4250" s="200">
        <f>TRUNC(('TARIFA ENTREGA A DIRECCION USD'!F4250-'TARIFA ENTREGA A DIRECCION USD'!D4250)/'TARIFA ENTREGA A DIRECCION USD'!D4250,3)</f>
        <v>0.44</v>
      </c>
      <c r="V4250" s="200">
        <f>TRUNC(('TARIFA ENTREGA A DIRECCION USD'!G4250-'TARIFA ENTREGA A DIRECCION USD'!D4250)/'TARIFA ENTREGA A DIRECCION USD'!D4250,3)</f>
        <v>0.97599999999999998</v>
      </c>
      <c r="X4250" s="142">
        <v>16.12</v>
      </c>
      <c r="Y4250" s="190">
        <v>4243</v>
      </c>
      <c r="Z4250" s="200">
        <v>0.55000000000000004</v>
      </c>
      <c r="AA4250" s="200">
        <v>0.13</v>
      </c>
      <c r="AB4250" s="200">
        <v>0.3</v>
      </c>
      <c r="AC4250" s="200">
        <v>0.85</v>
      </c>
      <c r="AL4250"/>
      <c r="AM4250"/>
      <c r="AN4250"/>
      <c r="AO4250"/>
      <c r="AP4250"/>
      <c r="AQ4250"/>
      <c r="AR4250"/>
      <c r="AS4250"/>
      <c r="AT4250"/>
      <c r="AU4250"/>
    </row>
    <row r="4251" spans="17:47" x14ac:dyDescent="0.2">
      <c r="Q4251" s="142">
        <f>TRUNC('TARIFA ENTREGA A DIRECCION USD'!D4252-'TARIFA ENTREGA A DIRECCION USD'!D4251,2)</f>
        <v>0.55000000000000004</v>
      </c>
      <c r="R4251" s="190">
        <v>4244</v>
      </c>
      <c r="S4251" s="200">
        <f>TRUNC((('TARIFA ENTREGA A DIRECCION USD'!C4251-'TARIFA ENTREGA A DIRECCION USD'!D4251)/'TARIFA ENTREGA A DIRECCION USD'!D4251)+1,3)</f>
        <v>0.72499999999999998</v>
      </c>
      <c r="T4251" s="200">
        <f>TRUNC(('TARIFA ENTREGA A DIRECCION USD'!E4251-'TARIFA ENTREGA A DIRECCION USD'!D4251)/'TARIFA ENTREGA A DIRECCION USD'!D4251,3)</f>
        <v>0.26300000000000001</v>
      </c>
      <c r="U4251" s="200">
        <f>TRUNC(('TARIFA ENTREGA A DIRECCION USD'!F4251-'TARIFA ENTREGA A DIRECCION USD'!D4251)/'TARIFA ENTREGA A DIRECCION USD'!D4251,3)</f>
        <v>0.44</v>
      </c>
      <c r="V4251" s="200">
        <f>TRUNC(('TARIFA ENTREGA A DIRECCION USD'!G4251-'TARIFA ENTREGA A DIRECCION USD'!D4251)/'TARIFA ENTREGA A DIRECCION USD'!D4251,3)</f>
        <v>0.97599999999999998</v>
      </c>
      <c r="X4251" s="142">
        <v>16.12</v>
      </c>
      <c r="Y4251" s="190">
        <v>4244</v>
      </c>
      <c r="Z4251" s="200">
        <v>0.55000000000000004</v>
      </c>
      <c r="AA4251" s="200">
        <v>0.13</v>
      </c>
      <c r="AB4251" s="200">
        <v>0.3</v>
      </c>
      <c r="AC4251" s="200">
        <v>0.85</v>
      </c>
      <c r="AL4251"/>
      <c r="AM4251"/>
      <c r="AN4251"/>
      <c r="AO4251"/>
      <c r="AP4251"/>
      <c r="AQ4251"/>
      <c r="AR4251"/>
      <c r="AS4251"/>
      <c r="AT4251"/>
      <c r="AU4251"/>
    </row>
    <row r="4252" spans="17:47" x14ac:dyDescent="0.2">
      <c r="Q4252" s="142">
        <f>TRUNC('TARIFA ENTREGA A DIRECCION USD'!D4253-'TARIFA ENTREGA A DIRECCION USD'!D4252,2)</f>
        <v>0.55000000000000004</v>
      </c>
      <c r="R4252" s="190">
        <v>4245</v>
      </c>
      <c r="S4252" s="200">
        <f>TRUNC((('TARIFA ENTREGA A DIRECCION USD'!C4252-'TARIFA ENTREGA A DIRECCION USD'!D4252)/'TARIFA ENTREGA A DIRECCION USD'!D4252)+1,3)</f>
        <v>0.72499999999999998</v>
      </c>
      <c r="T4252" s="200">
        <f>TRUNC(('TARIFA ENTREGA A DIRECCION USD'!E4252-'TARIFA ENTREGA A DIRECCION USD'!D4252)/'TARIFA ENTREGA A DIRECCION USD'!D4252,3)</f>
        <v>0.26300000000000001</v>
      </c>
      <c r="U4252" s="200">
        <f>TRUNC(('TARIFA ENTREGA A DIRECCION USD'!F4252-'TARIFA ENTREGA A DIRECCION USD'!D4252)/'TARIFA ENTREGA A DIRECCION USD'!D4252,3)</f>
        <v>0.44</v>
      </c>
      <c r="V4252" s="200">
        <f>TRUNC(('TARIFA ENTREGA A DIRECCION USD'!G4252-'TARIFA ENTREGA A DIRECCION USD'!D4252)/'TARIFA ENTREGA A DIRECCION USD'!D4252,3)</f>
        <v>0.97599999999999998</v>
      </c>
      <c r="X4252" s="142">
        <v>16.12</v>
      </c>
      <c r="Y4252" s="190">
        <v>4245</v>
      </c>
      <c r="Z4252" s="200">
        <v>0.55000000000000004</v>
      </c>
      <c r="AA4252" s="200">
        <v>0.13</v>
      </c>
      <c r="AB4252" s="200">
        <v>0.3</v>
      </c>
      <c r="AC4252" s="200">
        <v>0.85</v>
      </c>
      <c r="AL4252"/>
      <c r="AM4252"/>
      <c r="AN4252"/>
      <c r="AO4252"/>
      <c r="AP4252"/>
      <c r="AQ4252"/>
      <c r="AR4252"/>
      <c r="AS4252"/>
      <c r="AT4252"/>
      <c r="AU4252"/>
    </row>
    <row r="4253" spans="17:47" x14ac:dyDescent="0.2">
      <c r="Q4253" s="142">
        <f>TRUNC('TARIFA ENTREGA A DIRECCION USD'!D4254-'TARIFA ENTREGA A DIRECCION USD'!D4253,2)</f>
        <v>0.55000000000000004</v>
      </c>
      <c r="R4253" s="190">
        <v>4246</v>
      </c>
      <c r="S4253" s="200">
        <f>TRUNC((('TARIFA ENTREGA A DIRECCION USD'!C4253-'TARIFA ENTREGA A DIRECCION USD'!D4253)/'TARIFA ENTREGA A DIRECCION USD'!D4253)+1,3)</f>
        <v>0.72499999999999998</v>
      </c>
      <c r="T4253" s="200">
        <f>TRUNC(('TARIFA ENTREGA A DIRECCION USD'!E4253-'TARIFA ENTREGA A DIRECCION USD'!D4253)/'TARIFA ENTREGA A DIRECCION USD'!D4253,3)</f>
        <v>0.26300000000000001</v>
      </c>
      <c r="U4253" s="200">
        <f>TRUNC(('TARIFA ENTREGA A DIRECCION USD'!F4253-'TARIFA ENTREGA A DIRECCION USD'!D4253)/'TARIFA ENTREGA A DIRECCION USD'!D4253,3)</f>
        <v>0.44</v>
      </c>
      <c r="V4253" s="200">
        <f>TRUNC(('TARIFA ENTREGA A DIRECCION USD'!G4253-'TARIFA ENTREGA A DIRECCION USD'!D4253)/'TARIFA ENTREGA A DIRECCION USD'!D4253,3)</f>
        <v>0.97599999999999998</v>
      </c>
      <c r="X4253" s="142">
        <v>16.12</v>
      </c>
      <c r="Y4253" s="190">
        <v>4246</v>
      </c>
      <c r="Z4253" s="200">
        <v>0.55000000000000004</v>
      </c>
      <c r="AA4253" s="200">
        <v>0.13</v>
      </c>
      <c r="AB4253" s="200">
        <v>0.3</v>
      </c>
      <c r="AC4253" s="200">
        <v>0.85</v>
      </c>
      <c r="AL4253"/>
      <c r="AM4253"/>
      <c r="AN4253"/>
      <c r="AO4253"/>
      <c r="AP4253"/>
      <c r="AQ4253"/>
      <c r="AR4253"/>
      <c r="AS4253"/>
      <c r="AT4253"/>
      <c r="AU4253"/>
    </row>
    <row r="4254" spans="17:47" x14ac:dyDescent="0.2">
      <c r="Q4254" s="142">
        <f>TRUNC('TARIFA ENTREGA A DIRECCION USD'!D4255-'TARIFA ENTREGA A DIRECCION USD'!D4254,2)</f>
        <v>0.55000000000000004</v>
      </c>
      <c r="R4254" s="190">
        <v>4247</v>
      </c>
      <c r="S4254" s="200">
        <f>TRUNC((('TARIFA ENTREGA A DIRECCION USD'!C4254-'TARIFA ENTREGA A DIRECCION USD'!D4254)/'TARIFA ENTREGA A DIRECCION USD'!D4254)+1,3)</f>
        <v>0.72499999999999998</v>
      </c>
      <c r="T4254" s="200">
        <f>TRUNC(('TARIFA ENTREGA A DIRECCION USD'!E4254-'TARIFA ENTREGA A DIRECCION USD'!D4254)/'TARIFA ENTREGA A DIRECCION USD'!D4254,3)</f>
        <v>0.26300000000000001</v>
      </c>
      <c r="U4254" s="200">
        <f>TRUNC(('TARIFA ENTREGA A DIRECCION USD'!F4254-'TARIFA ENTREGA A DIRECCION USD'!D4254)/'TARIFA ENTREGA A DIRECCION USD'!D4254,3)</f>
        <v>0.44</v>
      </c>
      <c r="V4254" s="200">
        <f>TRUNC(('TARIFA ENTREGA A DIRECCION USD'!G4254-'TARIFA ENTREGA A DIRECCION USD'!D4254)/'TARIFA ENTREGA A DIRECCION USD'!D4254,3)</f>
        <v>0.97599999999999998</v>
      </c>
      <c r="X4254" s="142">
        <v>16.12</v>
      </c>
      <c r="Y4254" s="190">
        <v>4247</v>
      </c>
      <c r="Z4254" s="200">
        <v>0.55000000000000004</v>
      </c>
      <c r="AA4254" s="200">
        <v>0.13</v>
      </c>
      <c r="AB4254" s="200">
        <v>0.3</v>
      </c>
      <c r="AC4254" s="200">
        <v>0.85</v>
      </c>
      <c r="AL4254"/>
      <c r="AM4254"/>
      <c r="AN4254"/>
      <c r="AO4254"/>
      <c r="AP4254"/>
      <c r="AQ4254"/>
      <c r="AR4254"/>
      <c r="AS4254"/>
      <c r="AT4254"/>
      <c r="AU4254"/>
    </row>
    <row r="4255" spans="17:47" x14ac:dyDescent="0.2">
      <c r="Q4255" s="142">
        <f>TRUNC('TARIFA ENTREGA A DIRECCION USD'!D4256-'TARIFA ENTREGA A DIRECCION USD'!D4255,2)</f>
        <v>0.55000000000000004</v>
      </c>
      <c r="R4255" s="190">
        <v>4248</v>
      </c>
      <c r="S4255" s="200">
        <f>TRUNC((('TARIFA ENTREGA A DIRECCION USD'!C4255-'TARIFA ENTREGA A DIRECCION USD'!D4255)/'TARIFA ENTREGA A DIRECCION USD'!D4255)+1,3)</f>
        <v>0.72499999999999998</v>
      </c>
      <c r="T4255" s="200">
        <f>TRUNC(('TARIFA ENTREGA A DIRECCION USD'!E4255-'TARIFA ENTREGA A DIRECCION USD'!D4255)/'TARIFA ENTREGA A DIRECCION USD'!D4255,3)</f>
        <v>0.26300000000000001</v>
      </c>
      <c r="U4255" s="200">
        <f>TRUNC(('TARIFA ENTREGA A DIRECCION USD'!F4255-'TARIFA ENTREGA A DIRECCION USD'!D4255)/'TARIFA ENTREGA A DIRECCION USD'!D4255,3)</f>
        <v>0.44</v>
      </c>
      <c r="V4255" s="200">
        <f>TRUNC(('TARIFA ENTREGA A DIRECCION USD'!G4255-'TARIFA ENTREGA A DIRECCION USD'!D4255)/'TARIFA ENTREGA A DIRECCION USD'!D4255,3)</f>
        <v>0.97599999999999998</v>
      </c>
      <c r="X4255" s="142">
        <v>16.12</v>
      </c>
      <c r="Y4255" s="190">
        <v>4248</v>
      </c>
      <c r="Z4255" s="200">
        <v>0.55000000000000004</v>
      </c>
      <c r="AA4255" s="200">
        <v>0.13</v>
      </c>
      <c r="AB4255" s="200">
        <v>0.3</v>
      </c>
      <c r="AC4255" s="200">
        <v>0.85</v>
      </c>
      <c r="AL4255"/>
      <c r="AM4255"/>
      <c r="AN4255"/>
      <c r="AO4255"/>
      <c r="AP4255"/>
      <c r="AQ4255"/>
      <c r="AR4255"/>
      <c r="AS4255"/>
      <c r="AT4255"/>
      <c r="AU4255"/>
    </row>
    <row r="4256" spans="17:47" x14ac:dyDescent="0.2">
      <c r="Q4256" s="142">
        <f>TRUNC('TARIFA ENTREGA A DIRECCION USD'!D4257-'TARIFA ENTREGA A DIRECCION USD'!D4256,2)</f>
        <v>0.55000000000000004</v>
      </c>
      <c r="R4256" s="190">
        <v>4249</v>
      </c>
      <c r="S4256" s="200">
        <f>TRUNC((('TARIFA ENTREGA A DIRECCION USD'!C4256-'TARIFA ENTREGA A DIRECCION USD'!D4256)/'TARIFA ENTREGA A DIRECCION USD'!D4256)+1,3)</f>
        <v>0.72499999999999998</v>
      </c>
      <c r="T4256" s="200">
        <f>TRUNC(('TARIFA ENTREGA A DIRECCION USD'!E4256-'TARIFA ENTREGA A DIRECCION USD'!D4256)/'TARIFA ENTREGA A DIRECCION USD'!D4256,3)</f>
        <v>0.26300000000000001</v>
      </c>
      <c r="U4256" s="200">
        <f>TRUNC(('TARIFA ENTREGA A DIRECCION USD'!F4256-'TARIFA ENTREGA A DIRECCION USD'!D4256)/'TARIFA ENTREGA A DIRECCION USD'!D4256,3)</f>
        <v>0.44</v>
      </c>
      <c r="V4256" s="200">
        <f>TRUNC(('TARIFA ENTREGA A DIRECCION USD'!G4256-'TARIFA ENTREGA A DIRECCION USD'!D4256)/'TARIFA ENTREGA A DIRECCION USD'!D4256,3)</f>
        <v>0.97599999999999998</v>
      </c>
      <c r="X4256" s="142">
        <v>16.12</v>
      </c>
      <c r="Y4256" s="190">
        <v>4249</v>
      </c>
      <c r="Z4256" s="200">
        <v>0.55000000000000004</v>
      </c>
      <c r="AA4256" s="200">
        <v>0.13</v>
      </c>
      <c r="AB4256" s="200">
        <v>0.3</v>
      </c>
      <c r="AC4256" s="200">
        <v>0.85</v>
      </c>
      <c r="AL4256"/>
      <c r="AM4256"/>
      <c r="AN4256"/>
      <c r="AO4256"/>
      <c r="AP4256"/>
      <c r="AQ4256"/>
      <c r="AR4256"/>
      <c r="AS4256"/>
      <c r="AT4256"/>
      <c r="AU4256"/>
    </row>
    <row r="4257" spans="17:47" x14ac:dyDescent="0.2">
      <c r="Q4257" s="142">
        <f>TRUNC('TARIFA ENTREGA A DIRECCION USD'!D4258-'TARIFA ENTREGA A DIRECCION USD'!D4257,2)</f>
        <v>0.55000000000000004</v>
      </c>
      <c r="R4257" s="190">
        <v>4250</v>
      </c>
      <c r="S4257" s="200">
        <f>TRUNC((('TARIFA ENTREGA A DIRECCION USD'!C4257-'TARIFA ENTREGA A DIRECCION USD'!D4257)/'TARIFA ENTREGA A DIRECCION USD'!D4257)+1,3)</f>
        <v>0.72499999999999998</v>
      </c>
      <c r="T4257" s="200">
        <f>TRUNC(('TARIFA ENTREGA A DIRECCION USD'!E4257-'TARIFA ENTREGA A DIRECCION USD'!D4257)/'TARIFA ENTREGA A DIRECCION USD'!D4257,3)</f>
        <v>0.26300000000000001</v>
      </c>
      <c r="U4257" s="200">
        <f>TRUNC(('TARIFA ENTREGA A DIRECCION USD'!F4257-'TARIFA ENTREGA A DIRECCION USD'!D4257)/'TARIFA ENTREGA A DIRECCION USD'!D4257,3)</f>
        <v>0.44</v>
      </c>
      <c r="V4257" s="200">
        <f>TRUNC(('TARIFA ENTREGA A DIRECCION USD'!G4257-'TARIFA ENTREGA A DIRECCION USD'!D4257)/'TARIFA ENTREGA A DIRECCION USD'!D4257,3)</f>
        <v>0.97599999999999998</v>
      </c>
      <c r="X4257" s="142">
        <v>16.12</v>
      </c>
      <c r="Y4257" s="190">
        <v>4250</v>
      </c>
      <c r="Z4257" s="200">
        <v>0.55000000000000004</v>
      </c>
      <c r="AA4257" s="200">
        <v>0.13</v>
      </c>
      <c r="AB4257" s="200">
        <v>0.3</v>
      </c>
      <c r="AC4257" s="200">
        <v>0.85</v>
      </c>
      <c r="AL4257"/>
      <c r="AM4257"/>
      <c r="AN4257"/>
      <c r="AO4257"/>
      <c r="AP4257"/>
      <c r="AQ4257"/>
      <c r="AR4257"/>
      <c r="AS4257"/>
      <c r="AT4257"/>
      <c r="AU4257"/>
    </row>
    <row r="4258" spans="17:47" x14ac:dyDescent="0.2">
      <c r="Q4258" s="142">
        <f>TRUNC('TARIFA ENTREGA A DIRECCION USD'!D4259-'TARIFA ENTREGA A DIRECCION USD'!D4258,2)</f>
        <v>0.55000000000000004</v>
      </c>
      <c r="R4258" s="190">
        <v>4251</v>
      </c>
      <c r="S4258" s="200">
        <f>TRUNC((('TARIFA ENTREGA A DIRECCION USD'!C4258-'TARIFA ENTREGA A DIRECCION USD'!D4258)/'TARIFA ENTREGA A DIRECCION USD'!D4258)+1,3)</f>
        <v>0.72499999999999998</v>
      </c>
      <c r="T4258" s="200">
        <f>TRUNC(('TARIFA ENTREGA A DIRECCION USD'!E4258-'TARIFA ENTREGA A DIRECCION USD'!D4258)/'TARIFA ENTREGA A DIRECCION USD'!D4258,3)</f>
        <v>0.26300000000000001</v>
      </c>
      <c r="U4258" s="200">
        <f>TRUNC(('TARIFA ENTREGA A DIRECCION USD'!F4258-'TARIFA ENTREGA A DIRECCION USD'!D4258)/'TARIFA ENTREGA A DIRECCION USD'!D4258,3)</f>
        <v>0.44</v>
      </c>
      <c r="V4258" s="200">
        <f>TRUNC(('TARIFA ENTREGA A DIRECCION USD'!G4258-'TARIFA ENTREGA A DIRECCION USD'!D4258)/'TARIFA ENTREGA A DIRECCION USD'!D4258,3)</f>
        <v>0.97599999999999998</v>
      </c>
      <c r="X4258" s="142">
        <v>16.12</v>
      </c>
      <c r="Y4258" s="190">
        <v>4251</v>
      </c>
      <c r="Z4258" s="200">
        <v>0.55000000000000004</v>
      </c>
      <c r="AA4258" s="200">
        <v>0.13</v>
      </c>
      <c r="AB4258" s="200">
        <v>0.3</v>
      </c>
      <c r="AC4258" s="200">
        <v>0.85</v>
      </c>
      <c r="AL4258"/>
      <c r="AM4258"/>
      <c r="AN4258"/>
      <c r="AO4258"/>
      <c r="AP4258"/>
      <c r="AQ4258"/>
      <c r="AR4258"/>
      <c r="AS4258"/>
      <c r="AT4258"/>
      <c r="AU4258"/>
    </row>
    <row r="4259" spans="17:47" x14ac:dyDescent="0.2">
      <c r="Q4259" s="142">
        <f>TRUNC('TARIFA ENTREGA A DIRECCION USD'!D4260-'TARIFA ENTREGA A DIRECCION USD'!D4259,2)</f>
        <v>0.55000000000000004</v>
      </c>
      <c r="R4259" s="190">
        <v>4252</v>
      </c>
      <c r="S4259" s="200">
        <f>TRUNC((('TARIFA ENTREGA A DIRECCION USD'!C4259-'TARIFA ENTREGA A DIRECCION USD'!D4259)/'TARIFA ENTREGA A DIRECCION USD'!D4259)+1,3)</f>
        <v>0.72499999999999998</v>
      </c>
      <c r="T4259" s="200">
        <f>TRUNC(('TARIFA ENTREGA A DIRECCION USD'!E4259-'TARIFA ENTREGA A DIRECCION USD'!D4259)/'TARIFA ENTREGA A DIRECCION USD'!D4259,3)</f>
        <v>0.26300000000000001</v>
      </c>
      <c r="U4259" s="200">
        <f>TRUNC(('TARIFA ENTREGA A DIRECCION USD'!F4259-'TARIFA ENTREGA A DIRECCION USD'!D4259)/'TARIFA ENTREGA A DIRECCION USD'!D4259,3)</f>
        <v>0.44</v>
      </c>
      <c r="V4259" s="200">
        <f>TRUNC(('TARIFA ENTREGA A DIRECCION USD'!G4259-'TARIFA ENTREGA A DIRECCION USD'!D4259)/'TARIFA ENTREGA A DIRECCION USD'!D4259,3)</f>
        <v>0.97599999999999998</v>
      </c>
      <c r="X4259" s="142">
        <v>16.12</v>
      </c>
      <c r="Y4259" s="190">
        <v>4252</v>
      </c>
      <c r="Z4259" s="200">
        <v>0.55000000000000004</v>
      </c>
      <c r="AA4259" s="200">
        <v>0.13</v>
      </c>
      <c r="AB4259" s="200">
        <v>0.3</v>
      </c>
      <c r="AC4259" s="200">
        <v>0.85</v>
      </c>
      <c r="AL4259"/>
      <c r="AM4259"/>
      <c r="AN4259"/>
      <c r="AO4259"/>
      <c r="AP4259"/>
      <c r="AQ4259"/>
      <c r="AR4259"/>
      <c r="AS4259"/>
      <c r="AT4259"/>
      <c r="AU4259"/>
    </row>
    <row r="4260" spans="17:47" x14ac:dyDescent="0.2">
      <c r="Q4260" s="142">
        <f>TRUNC('TARIFA ENTREGA A DIRECCION USD'!D4261-'TARIFA ENTREGA A DIRECCION USD'!D4260,2)</f>
        <v>0.55000000000000004</v>
      </c>
      <c r="R4260" s="190">
        <v>4253</v>
      </c>
      <c r="S4260" s="200">
        <f>TRUNC((('TARIFA ENTREGA A DIRECCION USD'!C4260-'TARIFA ENTREGA A DIRECCION USD'!D4260)/'TARIFA ENTREGA A DIRECCION USD'!D4260)+1,3)</f>
        <v>0.72499999999999998</v>
      </c>
      <c r="T4260" s="200">
        <f>TRUNC(('TARIFA ENTREGA A DIRECCION USD'!E4260-'TARIFA ENTREGA A DIRECCION USD'!D4260)/'TARIFA ENTREGA A DIRECCION USD'!D4260,3)</f>
        <v>0.26300000000000001</v>
      </c>
      <c r="U4260" s="200">
        <f>TRUNC(('TARIFA ENTREGA A DIRECCION USD'!F4260-'TARIFA ENTREGA A DIRECCION USD'!D4260)/'TARIFA ENTREGA A DIRECCION USD'!D4260,3)</f>
        <v>0.44</v>
      </c>
      <c r="V4260" s="200">
        <f>TRUNC(('TARIFA ENTREGA A DIRECCION USD'!G4260-'TARIFA ENTREGA A DIRECCION USD'!D4260)/'TARIFA ENTREGA A DIRECCION USD'!D4260,3)</f>
        <v>0.97599999999999998</v>
      </c>
      <c r="X4260" s="142">
        <v>16.12</v>
      </c>
      <c r="Y4260" s="190">
        <v>4253</v>
      </c>
      <c r="Z4260" s="200">
        <v>0.55000000000000004</v>
      </c>
      <c r="AA4260" s="200">
        <v>0.13</v>
      </c>
      <c r="AB4260" s="200">
        <v>0.3</v>
      </c>
      <c r="AC4260" s="200">
        <v>0.85</v>
      </c>
      <c r="AL4260"/>
      <c r="AM4260"/>
      <c r="AN4260"/>
      <c r="AO4260"/>
      <c r="AP4260"/>
      <c r="AQ4260"/>
      <c r="AR4260"/>
      <c r="AS4260"/>
      <c r="AT4260"/>
      <c r="AU4260"/>
    </row>
    <row r="4261" spans="17:47" x14ac:dyDescent="0.2">
      <c r="Q4261" s="142">
        <f>TRUNC('TARIFA ENTREGA A DIRECCION USD'!D4262-'TARIFA ENTREGA A DIRECCION USD'!D4261,2)</f>
        <v>0.55000000000000004</v>
      </c>
      <c r="R4261" s="190">
        <v>4254</v>
      </c>
      <c r="S4261" s="200">
        <f>TRUNC((('TARIFA ENTREGA A DIRECCION USD'!C4261-'TARIFA ENTREGA A DIRECCION USD'!D4261)/'TARIFA ENTREGA A DIRECCION USD'!D4261)+1,3)</f>
        <v>0.72499999999999998</v>
      </c>
      <c r="T4261" s="200">
        <f>TRUNC(('TARIFA ENTREGA A DIRECCION USD'!E4261-'TARIFA ENTREGA A DIRECCION USD'!D4261)/'TARIFA ENTREGA A DIRECCION USD'!D4261,3)</f>
        <v>0.26300000000000001</v>
      </c>
      <c r="U4261" s="200">
        <f>TRUNC(('TARIFA ENTREGA A DIRECCION USD'!F4261-'TARIFA ENTREGA A DIRECCION USD'!D4261)/'TARIFA ENTREGA A DIRECCION USD'!D4261,3)</f>
        <v>0.44</v>
      </c>
      <c r="V4261" s="200">
        <f>TRUNC(('TARIFA ENTREGA A DIRECCION USD'!G4261-'TARIFA ENTREGA A DIRECCION USD'!D4261)/'TARIFA ENTREGA A DIRECCION USD'!D4261,3)</f>
        <v>0.97599999999999998</v>
      </c>
      <c r="X4261" s="142">
        <v>16.12</v>
      </c>
      <c r="Y4261" s="190">
        <v>4254</v>
      </c>
      <c r="Z4261" s="200">
        <v>0.55000000000000004</v>
      </c>
      <c r="AA4261" s="200">
        <v>0.13</v>
      </c>
      <c r="AB4261" s="200">
        <v>0.3</v>
      </c>
      <c r="AC4261" s="200">
        <v>0.85</v>
      </c>
      <c r="AL4261"/>
      <c r="AM4261"/>
      <c r="AN4261"/>
      <c r="AO4261"/>
      <c r="AP4261"/>
      <c r="AQ4261"/>
      <c r="AR4261"/>
      <c r="AS4261"/>
      <c r="AT4261"/>
      <c r="AU4261"/>
    </row>
    <row r="4262" spans="17:47" x14ac:dyDescent="0.2">
      <c r="Q4262" s="142">
        <f>TRUNC('TARIFA ENTREGA A DIRECCION USD'!D4263-'TARIFA ENTREGA A DIRECCION USD'!D4262,2)</f>
        <v>0.55000000000000004</v>
      </c>
      <c r="R4262" s="190">
        <v>4255</v>
      </c>
      <c r="S4262" s="200">
        <f>TRUNC((('TARIFA ENTREGA A DIRECCION USD'!C4262-'TARIFA ENTREGA A DIRECCION USD'!D4262)/'TARIFA ENTREGA A DIRECCION USD'!D4262)+1,3)</f>
        <v>0.72499999999999998</v>
      </c>
      <c r="T4262" s="200">
        <f>TRUNC(('TARIFA ENTREGA A DIRECCION USD'!E4262-'TARIFA ENTREGA A DIRECCION USD'!D4262)/'TARIFA ENTREGA A DIRECCION USD'!D4262,3)</f>
        <v>0.26300000000000001</v>
      </c>
      <c r="U4262" s="200">
        <f>TRUNC(('TARIFA ENTREGA A DIRECCION USD'!F4262-'TARIFA ENTREGA A DIRECCION USD'!D4262)/'TARIFA ENTREGA A DIRECCION USD'!D4262,3)</f>
        <v>0.44</v>
      </c>
      <c r="V4262" s="200">
        <f>TRUNC(('TARIFA ENTREGA A DIRECCION USD'!G4262-'TARIFA ENTREGA A DIRECCION USD'!D4262)/'TARIFA ENTREGA A DIRECCION USD'!D4262,3)</f>
        <v>0.97599999999999998</v>
      </c>
      <c r="X4262" s="142">
        <v>16.12</v>
      </c>
      <c r="Y4262" s="190">
        <v>4255</v>
      </c>
      <c r="Z4262" s="200">
        <v>0.55000000000000004</v>
      </c>
      <c r="AA4262" s="200">
        <v>0.13</v>
      </c>
      <c r="AB4262" s="200">
        <v>0.3</v>
      </c>
      <c r="AC4262" s="200">
        <v>0.85</v>
      </c>
      <c r="AL4262"/>
      <c r="AM4262"/>
      <c r="AN4262"/>
      <c r="AO4262"/>
      <c r="AP4262"/>
      <c r="AQ4262"/>
      <c r="AR4262"/>
      <c r="AS4262"/>
      <c r="AT4262"/>
      <c r="AU4262"/>
    </row>
    <row r="4263" spans="17:47" x14ac:dyDescent="0.2">
      <c r="Q4263" s="142">
        <f>TRUNC('TARIFA ENTREGA A DIRECCION USD'!D4264-'TARIFA ENTREGA A DIRECCION USD'!D4263,2)</f>
        <v>0.55000000000000004</v>
      </c>
      <c r="R4263" s="190">
        <v>4256</v>
      </c>
      <c r="S4263" s="200">
        <f>TRUNC((('TARIFA ENTREGA A DIRECCION USD'!C4263-'TARIFA ENTREGA A DIRECCION USD'!D4263)/'TARIFA ENTREGA A DIRECCION USD'!D4263)+1,3)</f>
        <v>0.72499999999999998</v>
      </c>
      <c r="T4263" s="200">
        <f>TRUNC(('TARIFA ENTREGA A DIRECCION USD'!E4263-'TARIFA ENTREGA A DIRECCION USD'!D4263)/'TARIFA ENTREGA A DIRECCION USD'!D4263,3)</f>
        <v>0.26300000000000001</v>
      </c>
      <c r="U4263" s="200">
        <f>TRUNC(('TARIFA ENTREGA A DIRECCION USD'!F4263-'TARIFA ENTREGA A DIRECCION USD'!D4263)/'TARIFA ENTREGA A DIRECCION USD'!D4263,3)</f>
        <v>0.44</v>
      </c>
      <c r="V4263" s="200">
        <f>TRUNC(('TARIFA ENTREGA A DIRECCION USD'!G4263-'TARIFA ENTREGA A DIRECCION USD'!D4263)/'TARIFA ENTREGA A DIRECCION USD'!D4263,3)</f>
        <v>0.97599999999999998</v>
      </c>
      <c r="X4263" s="142">
        <v>16.12</v>
      </c>
      <c r="Y4263" s="190">
        <v>4256</v>
      </c>
      <c r="Z4263" s="200">
        <v>0.55000000000000004</v>
      </c>
      <c r="AA4263" s="200">
        <v>0.13</v>
      </c>
      <c r="AB4263" s="200">
        <v>0.3</v>
      </c>
      <c r="AC4263" s="200">
        <v>0.85</v>
      </c>
      <c r="AL4263"/>
      <c r="AM4263"/>
      <c r="AN4263"/>
      <c r="AO4263"/>
      <c r="AP4263"/>
      <c r="AQ4263"/>
      <c r="AR4263"/>
      <c r="AS4263"/>
      <c r="AT4263"/>
      <c r="AU4263"/>
    </row>
    <row r="4264" spans="17:47" x14ac:dyDescent="0.2">
      <c r="Q4264" s="142">
        <f>TRUNC('TARIFA ENTREGA A DIRECCION USD'!D4265-'TARIFA ENTREGA A DIRECCION USD'!D4264,2)</f>
        <v>0.55000000000000004</v>
      </c>
      <c r="R4264" s="190">
        <v>4257</v>
      </c>
      <c r="S4264" s="200">
        <f>TRUNC((('TARIFA ENTREGA A DIRECCION USD'!C4264-'TARIFA ENTREGA A DIRECCION USD'!D4264)/'TARIFA ENTREGA A DIRECCION USD'!D4264)+1,3)</f>
        <v>0.72499999999999998</v>
      </c>
      <c r="T4264" s="200">
        <f>TRUNC(('TARIFA ENTREGA A DIRECCION USD'!E4264-'TARIFA ENTREGA A DIRECCION USD'!D4264)/'TARIFA ENTREGA A DIRECCION USD'!D4264,3)</f>
        <v>0.26300000000000001</v>
      </c>
      <c r="U4264" s="200">
        <f>TRUNC(('TARIFA ENTREGA A DIRECCION USD'!F4264-'TARIFA ENTREGA A DIRECCION USD'!D4264)/'TARIFA ENTREGA A DIRECCION USD'!D4264,3)</f>
        <v>0.44</v>
      </c>
      <c r="V4264" s="200">
        <f>TRUNC(('TARIFA ENTREGA A DIRECCION USD'!G4264-'TARIFA ENTREGA A DIRECCION USD'!D4264)/'TARIFA ENTREGA A DIRECCION USD'!D4264,3)</f>
        <v>0.97599999999999998</v>
      </c>
      <c r="X4264" s="142">
        <v>16.12</v>
      </c>
      <c r="Y4264" s="190">
        <v>4257</v>
      </c>
      <c r="Z4264" s="200">
        <v>0.55000000000000004</v>
      </c>
      <c r="AA4264" s="200">
        <v>0.13</v>
      </c>
      <c r="AB4264" s="200">
        <v>0.3</v>
      </c>
      <c r="AC4264" s="200">
        <v>0.85</v>
      </c>
      <c r="AL4264"/>
      <c r="AM4264"/>
      <c r="AN4264"/>
      <c r="AO4264"/>
      <c r="AP4264"/>
      <c r="AQ4264"/>
      <c r="AR4264"/>
      <c r="AS4264"/>
      <c r="AT4264"/>
      <c r="AU4264"/>
    </row>
    <row r="4265" spans="17:47" x14ac:dyDescent="0.2">
      <c r="Q4265" s="142">
        <f>TRUNC('TARIFA ENTREGA A DIRECCION USD'!D4266-'TARIFA ENTREGA A DIRECCION USD'!D4265,2)</f>
        <v>0.55000000000000004</v>
      </c>
      <c r="R4265" s="190">
        <v>4258</v>
      </c>
      <c r="S4265" s="200">
        <f>TRUNC((('TARIFA ENTREGA A DIRECCION USD'!C4265-'TARIFA ENTREGA A DIRECCION USD'!D4265)/'TARIFA ENTREGA A DIRECCION USD'!D4265)+1,3)</f>
        <v>0.72499999999999998</v>
      </c>
      <c r="T4265" s="200">
        <f>TRUNC(('TARIFA ENTREGA A DIRECCION USD'!E4265-'TARIFA ENTREGA A DIRECCION USD'!D4265)/'TARIFA ENTREGA A DIRECCION USD'!D4265,3)</f>
        <v>0.26300000000000001</v>
      </c>
      <c r="U4265" s="200">
        <f>TRUNC(('TARIFA ENTREGA A DIRECCION USD'!F4265-'TARIFA ENTREGA A DIRECCION USD'!D4265)/'TARIFA ENTREGA A DIRECCION USD'!D4265,3)</f>
        <v>0.44</v>
      </c>
      <c r="V4265" s="200">
        <f>TRUNC(('TARIFA ENTREGA A DIRECCION USD'!G4265-'TARIFA ENTREGA A DIRECCION USD'!D4265)/'TARIFA ENTREGA A DIRECCION USD'!D4265,3)</f>
        <v>0.97599999999999998</v>
      </c>
      <c r="X4265" s="142">
        <v>16.12</v>
      </c>
      <c r="Y4265" s="190">
        <v>4258</v>
      </c>
      <c r="Z4265" s="200">
        <v>0.55000000000000004</v>
      </c>
      <c r="AA4265" s="200">
        <v>0.13</v>
      </c>
      <c r="AB4265" s="200">
        <v>0.3</v>
      </c>
      <c r="AC4265" s="200">
        <v>0.85</v>
      </c>
      <c r="AL4265"/>
      <c r="AM4265"/>
      <c r="AN4265"/>
      <c r="AO4265"/>
      <c r="AP4265"/>
      <c r="AQ4265"/>
      <c r="AR4265"/>
      <c r="AS4265"/>
      <c r="AT4265"/>
      <c r="AU4265"/>
    </row>
    <row r="4266" spans="17:47" x14ac:dyDescent="0.2">
      <c r="Q4266" s="142">
        <f>TRUNC('TARIFA ENTREGA A DIRECCION USD'!D4267-'TARIFA ENTREGA A DIRECCION USD'!D4266,2)</f>
        <v>0.55000000000000004</v>
      </c>
      <c r="R4266" s="190">
        <v>4259</v>
      </c>
      <c r="S4266" s="200">
        <f>TRUNC((('TARIFA ENTREGA A DIRECCION USD'!C4266-'TARIFA ENTREGA A DIRECCION USD'!D4266)/'TARIFA ENTREGA A DIRECCION USD'!D4266)+1,3)</f>
        <v>0.72499999999999998</v>
      </c>
      <c r="T4266" s="200">
        <f>TRUNC(('TARIFA ENTREGA A DIRECCION USD'!E4266-'TARIFA ENTREGA A DIRECCION USD'!D4266)/'TARIFA ENTREGA A DIRECCION USD'!D4266,3)</f>
        <v>0.26300000000000001</v>
      </c>
      <c r="U4266" s="200">
        <f>TRUNC(('TARIFA ENTREGA A DIRECCION USD'!F4266-'TARIFA ENTREGA A DIRECCION USD'!D4266)/'TARIFA ENTREGA A DIRECCION USD'!D4266,3)</f>
        <v>0.44</v>
      </c>
      <c r="V4266" s="200">
        <f>TRUNC(('TARIFA ENTREGA A DIRECCION USD'!G4266-'TARIFA ENTREGA A DIRECCION USD'!D4266)/'TARIFA ENTREGA A DIRECCION USD'!D4266,3)</f>
        <v>0.97599999999999998</v>
      </c>
      <c r="X4266" s="142">
        <v>16.12</v>
      </c>
      <c r="Y4266" s="190">
        <v>4259</v>
      </c>
      <c r="Z4266" s="200">
        <v>0.55000000000000004</v>
      </c>
      <c r="AA4266" s="200">
        <v>0.13</v>
      </c>
      <c r="AB4266" s="200">
        <v>0.3</v>
      </c>
      <c r="AC4266" s="200">
        <v>0.85</v>
      </c>
      <c r="AL4266"/>
      <c r="AM4266"/>
      <c r="AN4266"/>
      <c r="AO4266"/>
      <c r="AP4266"/>
      <c r="AQ4266"/>
      <c r="AR4266"/>
      <c r="AS4266"/>
      <c r="AT4266"/>
      <c r="AU4266"/>
    </row>
    <row r="4267" spans="17:47" x14ac:dyDescent="0.2">
      <c r="Q4267" s="142">
        <f>TRUNC('TARIFA ENTREGA A DIRECCION USD'!D4268-'TARIFA ENTREGA A DIRECCION USD'!D4267,2)</f>
        <v>0.55000000000000004</v>
      </c>
      <c r="R4267" s="190">
        <v>4260</v>
      </c>
      <c r="S4267" s="200">
        <f>TRUNC((('TARIFA ENTREGA A DIRECCION USD'!C4267-'TARIFA ENTREGA A DIRECCION USD'!D4267)/'TARIFA ENTREGA A DIRECCION USD'!D4267)+1,3)</f>
        <v>0.72499999999999998</v>
      </c>
      <c r="T4267" s="200">
        <f>TRUNC(('TARIFA ENTREGA A DIRECCION USD'!E4267-'TARIFA ENTREGA A DIRECCION USD'!D4267)/'TARIFA ENTREGA A DIRECCION USD'!D4267,3)</f>
        <v>0.26300000000000001</v>
      </c>
      <c r="U4267" s="200">
        <f>TRUNC(('TARIFA ENTREGA A DIRECCION USD'!F4267-'TARIFA ENTREGA A DIRECCION USD'!D4267)/'TARIFA ENTREGA A DIRECCION USD'!D4267,3)</f>
        <v>0.44</v>
      </c>
      <c r="V4267" s="200">
        <f>TRUNC(('TARIFA ENTREGA A DIRECCION USD'!G4267-'TARIFA ENTREGA A DIRECCION USD'!D4267)/'TARIFA ENTREGA A DIRECCION USD'!D4267,3)</f>
        <v>0.97599999999999998</v>
      </c>
      <c r="X4267" s="142">
        <v>16.12</v>
      </c>
      <c r="Y4267" s="190">
        <v>4260</v>
      </c>
      <c r="Z4267" s="200">
        <v>0.55000000000000004</v>
      </c>
      <c r="AA4267" s="200">
        <v>0.13</v>
      </c>
      <c r="AB4267" s="200">
        <v>0.3</v>
      </c>
      <c r="AC4267" s="200">
        <v>0.85</v>
      </c>
      <c r="AL4267"/>
      <c r="AM4267"/>
      <c r="AN4267"/>
      <c r="AO4267"/>
      <c r="AP4267"/>
      <c r="AQ4267"/>
      <c r="AR4267"/>
      <c r="AS4267"/>
      <c r="AT4267"/>
      <c r="AU4267"/>
    </row>
    <row r="4268" spans="17:47" x14ac:dyDescent="0.2">
      <c r="Q4268" s="142">
        <f>TRUNC('TARIFA ENTREGA A DIRECCION USD'!D4269-'TARIFA ENTREGA A DIRECCION USD'!D4268,2)</f>
        <v>0.55000000000000004</v>
      </c>
      <c r="R4268" s="190">
        <v>4261</v>
      </c>
      <c r="S4268" s="200">
        <f>TRUNC((('TARIFA ENTREGA A DIRECCION USD'!C4268-'TARIFA ENTREGA A DIRECCION USD'!D4268)/'TARIFA ENTREGA A DIRECCION USD'!D4268)+1,3)</f>
        <v>0.72499999999999998</v>
      </c>
      <c r="T4268" s="200">
        <f>TRUNC(('TARIFA ENTREGA A DIRECCION USD'!E4268-'TARIFA ENTREGA A DIRECCION USD'!D4268)/'TARIFA ENTREGA A DIRECCION USD'!D4268,3)</f>
        <v>0.26300000000000001</v>
      </c>
      <c r="U4268" s="200">
        <f>TRUNC(('TARIFA ENTREGA A DIRECCION USD'!F4268-'TARIFA ENTREGA A DIRECCION USD'!D4268)/'TARIFA ENTREGA A DIRECCION USD'!D4268,3)</f>
        <v>0.44</v>
      </c>
      <c r="V4268" s="200">
        <f>TRUNC(('TARIFA ENTREGA A DIRECCION USD'!G4268-'TARIFA ENTREGA A DIRECCION USD'!D4268)/'TARIFA ENTREGA A DIRECCION USD'!D4268,3)</f>
        <v>0.97599999999999998</v>
      </c>
      <c r="X4268" s="142">
        <v>16.12</v>
      </c>
      <c r="Y4268" s="190">
        <v>4261</v>
      </c>
      <c r="Z4268" s="200">
        <v>0.55000000000000004</v>
      </c>
      <c r="AA4268" s="200">
        <v>0.13</v>
      </c>
      <c r="AB4268" s="200">
        <v>0.3</v>
      </c>
      <c r="AC4268" s="200">
        <v>0.85</v>
      </c>
      <c r="AL4268"/>
      <c r="AM4268"/>
      <c r="AN4268"/>
      <c r="AO4268"/>
      <c r="AP4268"/>
      <c r="AQ4268"/>
      <c r="AR4268"/>
      <c r="AS4268"/>
      <c r="AT4268"/>
      <c r="AU4268"/>
    </row>
    <row r="4269" spans="17:47" x14ac:dyDescent="0.2">
      <c r="Q4269" s="142">
        <f>TRUNC('TARIFA ENTREGA A DIRECCION USD'!D4270-'TARIFA ENTREGA A DIRECCION USD'!D4269,2)</f>
        <v>0.55000000000000004</v>
      </c>
      <c r="R4269" s="190">
        <v>4262</v>
      </c>
      <c r="S4269" s="200">
        <f>TRUNC((('TARIFA ENTREGA A DIRECCION USD'!C4269-'TARIFA ENTREGA A DIRECCION USD'!D4269)/'TARIFA ENTREGA A DIRECCION USD'!D4269)+1,3)</f>
        <v>0.72499999999999998</v>
      </c>
      <c r="T4269" s="200">
        <f>TRUNC(('TARIFA ENTREGA A DIRECCION USD'!E4269-'TARIFA ENTREGA A DIRECCION USD'!D4269)/'TARIFA ENTREGA A DIRECCION USD'!D4269,3)</f>
        <v>0.26300000000000001</v>
      </c>
      <c r="U4269" s="200">
        <f>TRUNC(('TARIFA ENTREGA A DIRECCION USD'!F4269-'TARIFA ENTREGA A DIRECCION USD'!D4269)/'TARIFA ENTREGA A DIRECCION USD'!D4269,3)</f>
        <v>0.44</v>
      </c>
      <c r="V4269" s="200">
        <f>TRUNC(('TARIFA ENTREGA A DIRECCION USD'!G4269-'TARIFA ENTREGA A DIRECCION USD'!D4269)/'TARIFA ENTREGA A DIRECCION USD'!D4269,3)</f>
        <v>0.97599999999999998</v>
      </c>
      <c r="X4269" s="142">
        <v>16.12</v>
      </c>
      <c r="Y4269" s="190">
        <v>4262</v>
      </c>
      <c r="Z4269" s="200">
        <v>0.55000000000000004</v>
      </c>
      <c r="AA4269" s="200">
        <v>0.13</v>
      </c>
      <c r="AB4269" s="200">
        <v>0.3</v>
      </c>
      <c r="AC4269" s="200">
        <v>0.85</v>
      </c>
      <c r="AL4269"/>
      <c r="AM4269"/>
      <c r="AN4269"/>
      <c r="AO4269"/>
      <c r="AP4269"/>
      <c r="AQ4269"/>
      <c r="AR4269"/>
      <c r="AS4269"/>
      <c r="AT4269"/>
      <c r="AU4269"/>
    </row>
    <row r="4270" spans="17:47" x14ac:dyDescent="0.2">
      <c r="Q4270" s="142">
        <f>TRUNC('TARIFA ENTREGA A DIRECCION USD'!D4271-'TARIFA ENTREGA A DIRECCION USD'!D4270,2)</f>
        <v>0.55000000000000004</v>
      </c>
      <c r="R4270" s="190">
        <v>4263</v>
      </c>
      <c r="S4270" s="200">
        <f>TRUNC((('TARIFA ENTREGA A DIRECCION USD'!C4270-'TARIFA ENTREGA A DIRECCION USD'!D4270)/'TARIFA ENTREGA A DIRECCION USD'!D4270)+1,3)</f>
        <v>0.72499999999999998</v>
      </c>
      <c r="T4270" s="200">
        <f>TRUNC(('TARIFA ENTREGA A DIRECCION USD'!E4270-'TARIFA ENTREGA A DIRECCION USD'!D4270)/'TARIFA ENTREGA A DIRECCION USD'!D4270,3)</f>
        <v>0.26300000000000001</v>
      </c>
      <c r="U4270" s="200">
        <f>TRUNC(('TARIFA ENTREGA A DIRECCION USD'!F4270-'TARIFA ENTREGA A DIRECCION USD'!D4270)/'TARIFA ENTREGA A DIRECCION USD'!D4270,3)</f>
        <v>0.44</v>
      </c>
      <c r="V4270" s="200">
        <f>TRUNC(('TARIFA ENTREGA A DIRECCION USD'!G4270-'TARIFA ENTREGA A DIRECCION USD'!D4270)/'TARIFA ENTREGA A DIRECCION USD'!D4270,3)</f>
        <v>0.97599999999999998</v>
      </c>
      <c r="X4270" s="142">
        <v>16.12</v>
      </c>
      <c r="Y4270" s="190">
        <v>4263</v>
      </c>
      <c r="Z4270" s="200">
        <v>0.55000000000000004</v>
      </c>
      <c r="AA4270" s="200">
        <v>0.13</v>
      </c>
      <c r="AB4270" s="200">
        <v>0.3</v>
      </c>
      <c r="AC4270" s="200">
        <v>0.85</v>
      </c>
      <c r="AL4270"/>
      <c r="AM4270"/>
      <c r="AN4270"/>
      <c r="AO4270"/>
      <c r="AP4270"/>
      <c r="AQ4270"/>
      <c r="AR4270"/>
      <c r="AS4270"/>
      <c r="AT4270"/>
      <c r="AU4270"/>
    </row>
    <row r="4271" spans="17:47" x14ac:dyDescent="0.2">
      <c r="Q4271" s="142">
        <f>TRUNC('TARIFA ENTREGA A DIRECCION USD'!D4272-'TARIFA ENTREGA A DIRECCION USD'!D4271,2)</f>
        <v>0.55000000000000004</v>
      </c>
      <c r="R4271" s="190">
        <v>4264</v>
      </c>
      <c r="S4271" s="200">
        <f>TRUNC((('TARIFA ENTREGA A DIRECCION USD'!C4271-'TARIFA ENTREGA A DIRECCION USD'!D4271)/'TARIFA ENTREGA A DIRECCION USD'!D4271)+1,3)</f>
        <v>0.72499999999999998</v>
      </c>
      <c r="T4271" s="200">
        <f>TRUNC(('TARIFA ENTREGA A DIRECCION USD'!E4271-'TARIFA ENTREGA A DIRECCION USD'!D4271)/'TARIFA ENTREGA A DIRECCION USD'!D4271,3)</f>
        <v>0.26300000000000001</v>
      </c>
      <c r="U4271" s="200">
        <f>TRUNC(('TARIFA ENTREGA A DIRECCION USD'!F4271-'TARIFA ENTREGA A DIRECCION USD'!D4271)/'TARIFA ENTREGA A DIRECCION USD'!D4271,3)</f>
        <v>0.44</v>
      </c>
      <c r="V4271" s="200">
        <f>TRUNC(('TARIFA ENTREGA A DIRECCION USD'!G4271-'TARIFA ENTREGA A DIRECCION USD'!D4271)/'TARIFA ENTREGA A DIRECCION USD'!D4271,3)</f>
        <v>0.97599999999999998</v>
      </c>
      <c r="X4271" s="142">
        <v>16.12</v>
      </c>
      <c r="Y4271" s="190">
        <v>4264</v>
      </c>
      <c r="Z4271" s="200">
        <v>0.55000000000000004</v>
      </c>
      <c r="AA4271" s="200">
        <v>0.13</v>
      </c>
      <c r="AB4271" s="200">
        <v>0.3</v>
      </c>
      <c r="AC4271" s="200">
        <v>0.85</v>
      </c>
      <c r="AL4271"/>
      <c r="AM4271"/>
      <c r="AN4271"/>
      <c r="AO4271"/>
      <c r="AP4271"/>
      <c r="AQ4271"/>
      <c r="AR4271"/>
      <c r="AS4271"/>
      <c r="AT4271"/>
      <c r="AU4271"/>
    </row>
    <row r="4272" spans="17:47" x14ac:dyDescent="0.2">
      <c r="Q4272" s="142">
        <f>TRUNC('TARIFA ENTREGA A DIRECCION USD'!D4273-'TARIFA ENTREGA A DIRECCION USD'!D4272,2)</f>
        <v>0.55000000000000004</v>
      </c>
      <c r="R4272" s="190">
        <v>4265</v>
      </c>
      <c r="S4272" s="200">
        <f>TRUNC((('TARIFA ENTREGA A DIRECCION USD'!C4272-'TARIFA ENTREGA A DIRECCION USD'!D4272)/'TARIFA ENTREGA A DIRECCION USD'!D4272)+1,3)</f>
        <v>0.72499999999999998</v>
      </c>
      <c r="T4272" s="200">
        <f>TRUNC(('TARIFA ENTREGA A DIRECCION USD'!E4272-'TARIFA ENTREGA A DIRECCION USD'!D4272)/'TARIFA ENTREGA A DIRECCION USD'!D4272,3)</f>
        <v>0.26300000000000001</v>
      </c>
      <c r="U4272" s="200">
        <f>TRUNC(('TARIFA ENTREGA A DIRECCION USD'!F4272-'TARIFA ENTREGA A DIRECCION USD'!D4272)/'TARIFA ENTREGA A DIRECCION USD'!D4272,3)</f>
        <v>0.44</v>
      </c>
      <c r="V4272" s="200">
        <f>TRUNC(('TARIFA ENTREGA A DIRECCION USD'!G4272-'TARIFA ENTREGA A DIRECCION USD'!D4272)/'TARIFA ENTREGA A DIRECCION USD'!D4272,3)</f>
        <v>0.97599999999999998</v>
      </c>
      <c r="X4272" s="142">
        <v>16.12</v>
      </c>
      <c r="Y4272" s="190">
        <v>4265</v>
      </c>
      <c r="Z4272" s="200">
        <v>0.55000000000000004</v>
      </c>
      <c r="AA4272" s="200">
        <v>0.13</v>
      </c>
      <c r="AB4272" s="200">
        <v>0.3</v>
      </c>
      <c r="AC4272" s="200">
        <v>0.85</v>
      </c>
      <c r="AL4272"/>
      <c r="AM4272"/>
      <c r="AN4272"/>
      <c r="AO4272"/>
      <c r="AP4272"/>
      <c r="AQ4272"/>
      <c r="AR4272"/>
      <c r="AS4272"/>
      <c r="AT4272"/>
      <c r="AU4272"/>
    </row>
    <row r="4273" spans="17:47" x14ac:dyDescent="0.2">
      <c r="Q4273" s="142">
        <f>TRUNC('TARIFA ENTREGA A DIRECCION USD'!D4274-'TARIFA ENTREGA A DIRECCION USD'!D4273,2)</f>
        <v>0.55000000000000004</v>
      </c>
      <c r="R4273" s="190">
        <v>4266</v>
      </c>
      <c r="S4273" s="200">
        <f>TRUNC((('TARIFA ENTREGA A DIRECCION USD'!C4273-'TARIFA ENTREGA A DIRECCION USD'!D4273)/'TARIFA ENTREGA A DIRECCION USD'!D4273)+1,3)</f>
        <v>0.72499999999999998</v>
      </c>
      <c r="T4273" s="200">
        <f>TRUNC(('TARIFA ENTREGA A DIRECCION USD'!E4273-'TARIFA ENTREGA A DIRECCION USD'!D4273)/'TARIFA ENTREGA A DIRECCION USD'!D4273,3)</f>
        <v>0.26300000000000001</v>
      </c>
      <c r="U4273" s="200">
        <f>TRUNC(('TARIFA ENTREGA A DIRECCION USD'!F4273-'TARIFA ENTREGA A DIRECCION USD'!D4273)/'TARIFA ENTREGA A DIRECCION USD'!D4273,3)</f>
        <v>0.44</v>
      </c>
      <c r="V4273" s="200">
        <f>TRUNC(('TARIFA ENTREGA A DIRECCION USD'!G4273-'TARIFA ENTREGA A DIRECCION USD'!D4273)/'TARIFA ENTREGA A DIRECCION USD'!D4273,3)</f>
        <v>0.97599999999999998</v>
      </c>
      <c r="X4273" s="142">
        <v>16.12</v>
      </c>
      <c r="Y4273" s="190">
        <v>4266</v>
      </c>
      <c r="Z4273" s="200">
        <v>0.55000000000000004</v>
      </c>
      <c r="AA4273" s="200">
        <v>0.13</v>
      </c>
      <c r="AB4273" s="200">
        <v>0.3</v>
      </c>
      <c r="AC4273" s="200">
        <v>0.85</v>
      </c>
      <c r="AL4273"/>
      <c r="AM4273"/>
      <c r="AN4273"/>
      <c r="AO4273"/>
      <c r="AP4273"/>
      <c r="AQ4273"/>
      <c r="AR4273"/>
      <c r="AS4273"/>
      <c r="AT4273"/>
      <c r="AU4273"/>
    </row>
    <row r="4274" spans="17:47" x14ac:dyDescent="0.2">
      <c r="Q4274" s="142">
        <f>TRUNC('TARIFA ENTREGA A DIRECCION USD'!D4275-'TARIFA ENTREGA A DIRECCION USD'!D4274,2)</f>
        <v>0.55000000000000004</v>
      </c>
      <c r="R4274" s="190">
        <v>4267</v>
      </c>
      <c r="S4274" s="200">
        <f>TRUNC((('TARIFA ENTREGA A DIRECCION USD'!C4274-'TARIFA ENTREGA A DIRECCION USD'!D4274)/'TARIFA ENTREGA A DIRECCION USD'!D4274)+1,3)</f>
        <v>0.72499999999999998</v>
      </c>
      <c r="T4274" s="200">
        <f>TRUNC(('TARIFA ENTREGA A DIRECCION USD'!E4274-'TARIFA ENTREGA A DIRECCION USD'!D4274)/'TARIFA ENTREGA A DIRECCION USD'!D4274,3)</f>
        <v>0.26300000000000001</v>
      </c>
      <c r="U4274" s="200">
        <f>TRUNC(('TARIFA ENTREGA A DIRECCION USD'!F4274-'TARIFA ENTREGA A DIRECCION USD'!D4274)/'TARIFA ENTREGA A DIRECCION USD'!D4274,3)</f>
        <v>0.44</v>
      </c>
      <c r="V4274" s="200">
        <f>TRUNC(('TARIFA ENTREGA A DIRECCION USD'!G4274-'TARIFA ENTREGA A DIRECCION USD'!D4274)/'TARIFA ENTREGA A DIRECCION USD'!D4274,3)</f>
        <v>0.97599999999999998</v>
      </c>
      <c r="X4274" s="142">
        <v>16.12</v>
      </c>
      <c r="Y4274" s="190">
        <v>4267</v>
      </c>
      <c r="Z4274" s="200">
        <v>0.55000000000000004</v>
      </c>
      <c r="AA4274" s="200">
        <v>0.13</v>
      </c>
      <c r="AB4274" s="200">
        <v>0.3</v>
      </c>
      <c r="AC4274" s="200">
        <v>0.85</v>
      </c>
      <c r="AL4274"/>
      <c r="AM4274"/>
      <c r="AN4274"/>
      <c r="AO4274"/>
      <c r="AP4274"/>
      <c r="AQ4274"/>
      <c r="AR4274"/>
      <c r="AS4274"/>
      <c r="AT4274"/>
      <c r="AU4274"/>
    </row>
    <row r="4275" spans="17:47" x14ac:dyDescent="0.2">
      <c r="Q4275" s="142">
        <f>TRUNC('TARIFA ENTREGA A DIRECCION USD'!D4276-'TARIFA ENTREGA A DIRECCION USD'!D4275,2)</f>
        <v>0.55000000000000004</v>
      </c>
      <c r="R4275" s="190">
        <v>4268</v>
      </c>
      <c r="S4275" s="200">
        <f>TRUNC((('TARIFA ENTREGA A DIRECCION USD'!C4275-'TARIFA ENTREGA A DIRECCION USD'!D4275)/'TARIFA ENTREGA A DIRECCION USD'!D4275)+1,3)</f>
        <v>0.72499999999999998</v>
      </c>
      <c r="T4275" s="200">
        <f>TRUNC(('TARIFA ENTREGA A DIRECCION USD'!E4275-'TARIFA ENTREGA A DIRECCION USD'!D4275)/'TARIFA ENTREGA A DIRECCION USD'!D4275,3)</f>
        <v>0.26300000000000001</v>
      </c>
      <c r="U4275" s="200">
        <f>TRUNC(('TARIFA ENTREGA A DIRECCION USD'!F4275-'TARIFA ENTREGA A DIRECCION USD'!D4275)/'TARIFA ENTREGA A DIRECCION USD'!D4275,3)</f>
        <v>0.44</v>
      </c>
      <c r="V4275" s="200">
        <f>TRUNC(('TARIFA ENTREGA A DIRECCION USD'!G4275-'TARIFA ENTREGA A DIRECCION USD'!D4275)/'TARIFA ENTREGA A DIRECCION USD'!D4275,3)</f>
        <v>0.97599999999999998</v>
      </c>
      <c r="X4275" s="142">
        <v>16.12</v>
      </c>
      <c r="Y4275" s="190">
        <v>4268</v>
      </c>
      <c r="Z4275" s="200">
        <v>0.55000000000000004</v>
      </c>
      <c r="AA4275" s="200">
        <v>0.13</v>
      </c>
      <c r="AB4275" s="200">
        <v>0.3</v>
      </c>
      <c r="AC4275" s="200">
        <v>0.85</v>
      </c>
      <c r="AL4275"/>
      <c r="AM4275"/>
      <c r="AN4275"/>
      <c r="AO4275"/>
      <c r="AP4275"/>
      <c r="AQ4275"/>
      <c r="AR4275"/>
      <c r="AS4275"/>
      <c r="AT4275"/>
      <c r="AU4275"/>
    </row>
    <row r="4276" spans="17:47" x14ac:dyDescent="0.2">
      <c r="Q4276" s="142">
        <f>TRUNC('TARIFA ENTREGA A DIRECCION USD'!D4277-'TARIFA ENTREGA A DIRECCION USD'!D4276,2)</f>
        <v>0.55000000000000004</v>
      </c>
      <c r="R4276" s="190">
        <v>4269</v>
      </c>
      <c r="S4276" s="200">
        <f>TRUNC((('TARIFA ENTREGA A DIRECCION USD'!C4276-'TARIFA ENTREGA A DIRECCION USD'!D4276)/'TARIFA ENTREGA A DIRECCION USD'!D4276)+1,3)</f>
        <v>0.72499999999999998</v>
      </c>
      <c r="T4276" s="200">
        <f>TRUNC(('TARIFA ENTREGA A DIRECCION USD'!E4276-'TARIFA ENTREGA A DIRECCION USD'!D4276)/'TARIFA ENTREGA A DIRECCION USD'!D4276,3)</f>
        <v>0.26300000000000001</v>
      </c>
      <c r="U4276" s="200">
        <f>TRUNC(('TARIFA ENTREGA A DIRECCION USD'!F4276-'TARIFA ENTREGA A DIRECCION USD'!D4276)/'TARIFA ENTREGA A DIRECCION USD'!D4276,3)</f>
        <v>0.44</v>
      </c>
      <c r="V4276" s="200">
        <f>TRUNC(('TARIFA ENTREGA A DIRECCION USD'!G4276-'TARIFA ENTREGA A DIRECCION USD'!D4276)/'TARIFA ENTREGA A DIRECCION USD'!D4276,3)</f>
        <v>0.97599999999999998</v>
      </c>
      <c r="X4276" s="142">
        <v>16.12</v>
      </c>
      <c r="Y4276" s="190">
        <v>4269</v>
      </c>
      <c r="Z4276" s="200">
        <v>0.55000000000000004</v>
      </c>
      <c r="AA4276" s="200">
        <v>0.13</v>
      </c>
      <c r="AB4276" s="200">
        <v>0.3</v>
      </c>
      <c r="AC4276" s="200">
        <v>0.85</v>
      </c>
      <c r="AL4276"/>
      <c r="AM4276"/>
      <c r="AN4276"/>
      <c r="AO4276"/>
      <c r="AP4276"/>
      <c r="AQ4276"/>
      <c r="AR4276"/>
      <c r="AS4276"/>
      <c r="AT4276"/>
      <c r="AU4276"/>
    </row>
    <row r="4277" spans="17:47" x14ac:dyDescent="0.2">
      <c r="Q4277" s="142">
        <f>TRUNC('TARIFA ENTREGA A DIRECCION USD'!D4278-'TARIFA ENTREGA A DIRECCION USD'!D4277,2)</f>
        <v>0.55000000000000004</v>
      </c>
      <c r="R4277" s="190">
        <v>4270</v>
      </c>
      <c r="S4277" s="200">
        <f>TRUNC((('TARIFA ENTREGA A DIRECCION USD'!C4277-'TARIFA ENTREGA A DIRECCION USD'!D4277)/'TARIFA ENTREGA A DIRECCION USD'!D4277)+1,3)</f>
        <v>0.72499999999999998</v>
      </c>
      <c r="T4277" s="200">
        <f>TRUNC(('TARIFA ENTREGA A DIRECCION USD'!E4277-'TARIFA ENTREGA A DIRECCION USD'!D4277)/'TARIFA ENTREGA A DIRECCION USD'!D4277,3)</f>
        <v>0.26300000000000001</v>
      </c>
      <c r="U4277" s="200">
        <f>TRUNC(('TARIFA ENTREGA A DIRECCION USD'!F4277-'TARIFA ENTREGA A DIRECCION USD'!D4277)/'TARIFA ENTREGA A DIRECCION USD'!D4277,3)</f>
        <v>0.44</v>
      </c>
      <c r="V4277" s="200">
        <f>TRUNC(('TARIFA ENTREGA A DIRECCION USD'!G4277-'TARIFA ENTREGA A DIRECCION USD'!D4277)/'TARIFA ENTREGA A DIRECCION USD'!D4277,3)</f>
        <v>0.97599999999999998</v>
      </c>
      <c r="X4277" s="142">
        <v>16.12</v>
      </c>
      <c r="Y4277" s="190">
        <v>4270</v>
      </c>
      <c r="Z4277" s="200">
        <v>0.55000000000000004</v>
      </c>
      <c r="AA4277" s="200">
        <v>0.13</v>
      </c>
      <c r="AB4277" s="200">
        <v>0.3</v>
      </c>
      <c r="AC4277" s="200">
        <v>0.85</v>
      </c>
      <c r="AL4277"/>
      <c r="AM4277"/>
      <c r="AN4277"/>
      <c r="AO4277"/>
      <c r="AP4277"/>
      <c r="AQ4277"/>
      <c r="AR4277"/>
      <c r="AS4277"/>
      <c r="AT4277"/>
      <c r="AU4277"/>
    </row>
    <row r="4278" spans="17:47" x14ac:dyDescent="0.2">
      <c r="Q4278" s="142">
        <f>TRUNC('TARIFA ENTREGA A DIRECCION USD'!D4279-'TARIFA ENTREGA A DIRECCION USD'!D4278,2)</f>
        <v>0.55000000000000004</v>
      </c>
      <c r="R4278" s="190">
        <v>4271</v>
      </c>
      <c r="S4278" s="200">
        <f>TRUNC((('TARIFA ENTREGA A DIRECCION USD'!C4278-'TARIFA ENTREGA A DIRECCION USD'!D4278)/'TARIFA ENTREGA A DIRECCION USD'!D4278)+1,3)</f>
        <v>0.72499999999999998</v>
      </c>
      <c r="T4278" s="200">
        <f>TRUNC(('TARIFA ENTREGA A DIRECCION USD'!E4278-'TARIFA ENTREGA A DIRECCION USD'!D4278)/'TARIFA ENTREGA A DIRECCION USD'!D4278,3)</f>
        <v>0.26300000000000001</v>
      </c>
      <c r="U4278" s="200">
        <f>TRUNC(('TARIFA ENTREGA A DIRECCION USD'!F4278-'TARIFA ENTREGA A DIRECCION USD'!D4278)/'TARIFA ENTREGA A DIRECCION USD'!D4278,3)</f>
        <v>0.44</v>
      </c>
      <c r="V4278" s="200">
        <f>TRUNC(('TARIFA ENTREGA A DIRECCION USD'!G4278-'TARIFA ENTREGA A DIRECCION USD'!D4278)/'TARIFA ENTREGA A DIRECCION USD'!D4278,3)</f>
        <v>0.97599999999999998</v>
      </c>
      <c r="X4278" s="142">
        <v>16.12</v>
      </c>
      <c r="Y4278" s="190">
        <v>4271</v>
      </c>
      <c r="Z4278" s="200">
        <v>0.55000000000000004</v>
      </c>
      <c r="AA4278" s="200">
        <v>0.13</v>
      </c>
      <c r="AB4278" s="200">
        <v>0.3</v>
      </c>
      <c r="AC4278" s="200">
        <v>0.85</v>
      </c>
      <c r="AL4278"/>
      <c r="AM4278"/>
      <c r="AN4278"/>
      <c r="AO4278"/>
      <c r="AP4278"/>
      <c r="AQ4278"/>
      <c r="AR4278"/>
      <c r="AS4278"/>
      <c r="AT4278"/>
      <c r="AU4278"/>
    </row>
    <row r="4279" spans="17:47" x14ac:dyDescent="0.2">
      <c r="Q4279" s="142">
        <f>TRUNC('TARIFA ENTREGA A DIRECCION USD'!D4280-'TARIFA ENTREGA A DIRECCION USD'!D4279,2)</f>
        <v>0.55000000000000004</v>
      </c>
      <c r="R4279" s="190">
        <v>4272</v>
      </c>
      <c r="S4279" s="200">
        <f>TRUNC((('TARIFA ENTREGA A DIRECCION USD'!C4279-'TARIFA ENTREGA A DIRECCION USD'!D4279)/'TARIFA ENTREGA A DIRECCION USD'!D4279)+1,3)</f>
        <v>0.72499999999999998</v>
      </c>
      <c r="T4279" s="200">
        <f>TRUNC(('TARIFA ENTREGA A DIRECCION USD'!E4279-'TARIFA ENTREGA A DIRECCION USD'!D4279)/'TARIFA ENTREGA A DIRECCION USD'!D4279,3)</f>
        <v>0.26300000000000001</v>
      </c>
      <c r="U4279" s="200">
        <f>TRUNC(('TARIFA ENTREGA A DIRECCION USD'!F4279-'TARIFA ENTREGA A DIRECCION USD'!D4279)/'TARIFA ENTREGA A DIRECCION USD'!D4279,3)</f>
        <v>0.44</v>
      </c>
      <c r="V4279" s="200">
        <f>TRUNC(('TARIFA ENTREGA A DIRECCION USD'!G4279-'TARIFA ENTREGA A DIRECCION USD'!D4279)/'TARIFA ENTREGA A DIRECCION USD'!D4279,3)</f>
        <v>0.97599999999999998</v>
      </c>
      <c r="X4279" s="142">
        <v>16.12</v>
      </c>
      <c r="Y4279" s="190">
        <v>4272</v>
      </c>
      <c r="Z4279" s="200">
        <v>0.55000000000000004</v>
      </c>
      <c r="AA4279" s="200">
        <v>0.13</v>
      </c>
      <c r="AB4279" s="200">
        <v>0.3</v>
      </c>
      <c r="AC4279" s="200">
        <v>0.85</v>
      </c>
      <c r="AL4279"/>
      <c r="AM4279"/>
      <c r="AN4279"/>
      <c r="AO4279"/>
      <c r="AP4279"/>
      <c r="AQ4279"/>
      <c r="AR4279"/>
      <c r="AS4279"/>
      <c r="AT4279"/>
      <c r="AU4279"/>
    </row>
    <row r="4280" spans="17:47" x14ac:dyDescent="0.2">
      <c r="Q4280" s="142">
        <f>TRUNC('TARIFA ENTREGA A DIRECCION USD'!D4281-'TARIFA ENTREGA A DIRECCION USD'!D4280,2)</f>
        <v>0.55000000000000004</v>
      </c>
      <c r="R4280" s="190">
        <v>4273</v>
      </c>
      <c r="S4280" s="200">
        <f>TRUNC((('TARIFA ENTREGA A DIRECCION USD'!C4280-'TARIFA ENTREGA A DIRECCION USD'!D4280)/'TARIFA ENTREGA A DIRECCION USD'!D4280)+1,3)</f>
        <v>0.72499999999999998</v>
      </c>
      <c r="T4280" s="200">
        <f>TRUNC(('TARIFA ENTREGA A DIRECCION USD'!E4280-'TARIFA ENTREGA A DIRECCION USD'!D4280)/'TARIFA ENTREGA A DIRECCION USD'!D4280,3)</f>
        <v>0.26300000000000001</v>
      </c>
      <c r="U4280" s="200">
        <f>TRUNC(('TARIFA ENTREGA A DIRECCION USD'!F4280-'TARIFA ENTREGA A DIRECCION USD'!D4280)/'TARIFA ENTREGA A DIRECCION USD'!D4280,3)</f>
        <v>0.44</v>
      </c>
      <c r="V4280" s="200">
        <f>TRUNC(('TARIFA ENTREGA A DIRECCION USD'!G4280-'TARIFA ENTREGA A DIRECCION USD'!D4280)/'TARIFA ENTREGA A DIRECCION USD'!D4280,3)</f>
        <v>0.97599999999999998</v>
      </c>
      <c r="X4280" s="142">
        <v>16.12</v>
      </c>
      <c r="Y4280" s="190">
        <v>4273</v>
      </c>
      <c r="Z4280" s="200">
        <v>0.55000000000000004</v>
      </c>
      <c r="AA4280" s="200">
        <v>0.13</v>
      </c>
      <c r="AB4280" s="200">
        <v>0.3</v>
      </c>
      <c r="AC4280" s="200">
        <v>0.85</v>
      </c>
      <c r="AL4280"/>
      <c r="AM4280"/>
      <c r="AN4280"/>
      <c r="AO4280"/>
      <c r="AP4280"/>
      <c r="AQ4280"/>
      <c r="AR4280"/>
      <c r="AS4280"/>
      <c r="AT4280"/>
      <c r="AU4280"/>
    </row>
    <row r="4281" spans="17:47" x14ac:dyDescent="0.2">
      <c r="Q4281" s="142">
        <f>TRUNC('TARIFA ENTREGA A DIRECCION USD'!D4282-'TARIFA ENTREGA A DIRECCION USD'!D4281,2)</f>
        <v>0.55000000000000004</v>
      </c>
      <c r="R4281" s="190">
        <v>4274</v>
      </c>
      <c r="S4281" s="200">
        <f>TRUNC((('TARIFA ENTREGA A DIRECCION USD'!C4281-'TARIFA ENTREGA A DIRECCION USD'!D4281)/'TARIFA ENTREGA A DIRECCION USD'!D4281)+1,3)</f>
        <v>0.72499999999999998</v>
      </c>
      <c r="T4281" s="200">
        <f>TRUNC(('TARIFA ENTREGA A DIRECCION USD'!E4281-'TARIFA ENTREGA A DIRECCION USD'!D4281)/'TARIFA ENTREGA A DIRECCION USD'!D4281,3)</f>
        <v>0.26300000000000001</v>
      </c>
      <c r="U4281" s="200">
        <f>TRUNC(('TARIFA ENTREGA A DIRECCION USD'!F4281-'TARIFA ENTREGA A DIRECCION USD'!D4281)/'TARIFA ENTREGA A DIRECCION USD'!D4281,3)</f>
        <v>0.44</v>
      </c>
      <c r="V4281" s="200">
        <f>TRUNC(('TARIFA ENTREGA A DIRECCION USD'!G4281-'TARIFA ENTREGA A DIRECCION USD'!D4281)/'TARIFA ENTREGA A DIRECCION USD'!D4281,3)</f>
        <v>0.97599999999999998</v>
      </c>
      <c r="X4281" s="142">
        <v>16.12</v>
      </c>
      <c r="Y4281" s="190">
        <v>4274</v>
      </c>
      <c r="Z4281" s="200">
        <v>0.55000000000000004</v>
      </c>
      <c r="AA4281" s="200">
        <v>0.13</v>
      </c>
      <c r="AB4281" s="200">
        <v>0.3</v>
      </c>
      <c r="AC4281" s="200">
        <v>0.85</v>
      </c>
      <c r="AL4281"/>
      <c r="AM4281"/>
      <c r="AN4281"/>
      <c r="AO4281"/>
      <c r="AP4281"/>
      <c r="AQ4281"/>
      <c r="AR4281"/>
      <c r="AS4281"/>
      <c r="AT4281"/>
      <c r="AU4281"/>
    </row>
    <row r="4282" spans="17:47" x14ac:dyDescent="0.2">
      <c r="Q4282" s="142">
        <f>TRUNC('TARIFA ENTREGA A DIRECCION USD'!D4283-'TARIFA ENTREGA A DIRECCION USD'!D4282,2)</f>
        <v>0.55000000000000004</v>
      </c>
      <c r="R4282" s="190">
        <v>4275</v>
      </c>
      <c r="S4282" s="200">
        <f>TRUNC((('TARIFA ENTREGA A DIRECCION USD'!C4282-'TARIFA ENTREGA A DIRECCION USD'!D4282)/'TARIFA ENTREGA A DIRECCION USD'!D4282)+1,3)</f>
        <v>0.72499999999999998</v>
      </c>
      <c r="T4282" s="200">
        <f>TRUNC(('TARIFA ENTREGA A DIRECCION USD'!E4282-'TARIFA ENTREGA A DIRECCION USD'!D4282)/'TARIFA ENTREGA A DIRECCION USD'!D4282,3)</f>
        <v>0.26300000000000001</v>
      </c>
      <c r="U4282" s="200">
        <f>TRUNC(('TARIFA ENTREGA A DIRECCION USD'!F4282-'TARIFA ENTREGA A DIRECCION USD'!D4282)/'TARIFA ENTREGA A DIRECCION USD'!D4282,3)</f>
        <v>0.44</v>
      </c>
      <c r="V4282" s="200">
        <f>TRUNC(('TARIFA ENTREGA A DIRECCION USD'!G4282-'TARIFA ENTREGA A DIRECCION USD'!D4282)/'TARIFA ENTREGA A DIRECCION USD'!D4282,3)</f>
        <v>0.97599999999999998</v>
      </c>
      <c r="X4282" s="142">
        <v>16.12</v>
      </c>
      <c r="Y4282" s="190">
        <v>4275</v>
      </c>
      <c r="Z4282" s="200">
        <v>0.55000000000000004</v>
      </c>
      <c r="AA4282" s="200">
        <v>0.13</v>
      </c>
      <c r="AB4282" s="200">
        <v>0.3</v>
      </c>
      <c r="AC4282" s="200">
        <v>0.85</v>
      </c>
      <c r="AL4282"/>
      <c r="AM4282"/>
      <c r="AN4282"/>
      <c r="AO4282"/>
      <c r="AP4282"/>
      <c r="AQ4282"/>
      <c r="AR4282"/>
      <c r="AS4282"/>
      <c r="AT4282"/>
      <c r="AU4282"/>
    </row>
    <row r="4283" spans="17:47" x14ac:dyDescent="0.2">
      <c r="Q4283" s="142">
        <f>TRUNC('TARIFA ENTREGA A DIRECCION USD'!D4284-'TARIFA ENTREGA A DIRECCION USD'!D4283,2)</f>
        <v>0.55000000000000004</v>
      </c>
      <c r="R4283" s="190">
        <v>4276</v>
      </c>
      <c r="S4283" s="200">
        <f>TRUNC((('TARIFA ENTREGA A DIRECCION USD'!C4283-'TARIFA ENTREGA A DIRECCION USD'!D4283)/'TARIFA ENTREGA A DIRECCION USD'!D4283)+1,3)</f>
        <v>0.72499999999999998</v>
      </c>
      <c r="T4283" s="200">
        <f>TRUNC(('TARIFA ENTREGA A DIRECCION USD'!E4283-'TARIFA ENTREGA A DIRECCION USD'!D4283)/'TARIFA ENTREGA A DIRECCION USD'!D4283,3)</f>
        <v>0.26300000000000001</v>
      </c>
      <c r="U4283" s="200">
        <f>TRUNC(('TARIFA ENTREGA A DIRECCION USD'!F4283-'TARIFA ENTREGA A DIRECCION USD'!D4283)/'TARIFA ENTREGA A DIRECCION USD'!D4283,3)</f>
        <v>0.44</v>
      </c>
      <c r="V4283" s="200">
        <f>TRUNC(('TARIFA ENTREGA A DIRECCION USD'!G4283-'TARIFA ENTREGA A DIRECCION USD'!D4283)/'TARIFA ENTREGA A DIRECCION USD'!D4283,3)</f>
        <v>0.97599999999999998</v>
      </c>
      <c r="X4283" s="142">
        <v>16.12</v>
      </c>
      <c r="Y4283" s="190">
        <v>4276</v>
      </c>
      <c r="Z4283" s="200">
        <v>0.55000000000000004</v>
      </c>
      <c r="AA4283" s="200">
        <v>0.13</v>
      </c>
      <c r="AB4283" s="200">
        <v>0.3</v>
      </c>
      <c r="AC4283" s="200">
        <v>0.85</v>
      </c>
      <c r="AL4283"/>
      <c r="AM4283"/>
      <c r="AN4283"/>
      <c r="AO4283"/>
      <c r="AP4283"/>
      <c r="AQ4283"/>
      <c r="AR4283"/>
      <c r="AS4283"/>
      <c r="AT4283"/>
      <c r="AU4283"/>
    </row>
    <row r="4284" spans="17:47" x14ac:dyDescent="0.2">
      <c r="Q4284" s="142">
        <f>TRUNC('TARIFA ENTREGA A DIRECCION USD'!D4285-'TARIFA ENTREGA A DIRECCION USD'!D4284,2)</f>
        <v>0.55000000000000004</v>
      </c>
      <c r="R4284" s="190">
        <v>4277</v>
      </c>
      <c r="S4284" s="200">
        <f>TRUNC((('TARIFA ENTREGA A DIRECCION USD'!C4284-'TARIFA ENTREGA A DIRECCION USD'!D4284)/'TARIFA ENTREGA A DIRECCION USD'!D4284)+1,3)</f>
        <v>0.72499999999999998</v>
      </c>
      <c r="T4284" s="200">
        <f>TRUNC(('TARIFA ENTREGA A DIRECCION USD'!E4284-'TARIFA ENTREGA A DIRECCION USD'!D4284)/'TARIFA ENTREGA A DIRECCION USD'!D4284,3)</f>
        <v>0.26300000000000001</v>
      </c>
      <c r="U4284" s="200">
        <f>TRUNC(('TARIFA ENTREGA A DIRECCION USD'!F4284-'TARIFA ENTREGA A DIRECCION USD'!D4284)/'TARIFA ENTREGA A DIRECCION USD'!D4284,3)</f>
        <v>0.44</v>
      </c>
      <c r="V4284" s="200">
        <f>TRUNC(('TARIFA ENTREGA A DIRECCION USD'!G4284-'TARIFA ENTREGA A DIRECCION USD'!D4284)/'TARIFA ENTREGA A DIRECCION USD'!D4284,3)</f>
        <v>0.97599999999999998</v>
      </c>
      <c r="X4284" s="142">
        <v>16.12</v>
      </c>
      <c r="Y4284" s="190">
        <v>4277</v>
      </c>
      <c r="Z4284" s="200">
        <v>0.55000000000000004</v>
      </c>
      <c r="AA4284" s="200">
        <v>0.13</v>
      </c>
      <c r="AB4284" s="200">
        <v>0.3</v>
      </c>
      <c r="AC4284" s="200">
        <v>0.85</v>
      </c>
      <c r="AL4284"/>
      <c r="AM4284"/>
      <c r="AN4284"/>
      <c r="AO4284"/>
      <c r="AP4284"/>
      <c r="AQ4284"/>
      <c r="AR4284"/>
      <c r="AS4284"/>
      <c r="AT4284"/>
      <c r="AU4284"/>
    </row>
    <row r="4285" spans="17:47" x14ac:dyDescent="0.2">
      <c r="Q4285" s="142">
        <f>TRUNC('TARIFA ENTREGA A DIRECCION USD'!D4286-'TARIFA ENTREGA A DIRECCION USD'!D4285,2)</f>
        <v>0.55000000000000004</v>
      </c>
      <c r="R4285" s="190">
        <v>4278</v>
      </c>
      <c r="S4285" s="200">
        <f>TRUNC((('TARIFA ENTREGA A DIRECCION USD'!C4285-'TARIFA ENTREGA A DIRECCION USD'!D4285)/'TARIFA ENTREGA A DIRECCION USD'!D4285)+1,3)</f>
        <v>0.72499999999999998</v>
      </c>
      <c r="T4285" s="200">
        <f>TRUNC(('TARIFA ENTREGA A DIRECCION USD'!E4285-'TARIFA ENTREGA A DIRECCION USD'!D4285)/'TARIFA ENTREGA A DIRECCION USD'!D4285,3)</f>
        <v>0.26300000000000001</v>
      </c>
      <c r="U4285" s="200">
        <f>TRUNC(('TARIFA ENTREGA A DIRECCION USD'!F4285-'TARIFA ENTREGA A DIRECCION USD'!D4285)/'TARIFA ENTREGA A DIRECCION USD'!D4285,3)</f>
        <v>0.44</v>
      </c>
      <c r="V4285" s="200">
        <f>TRUNC(('TARIFA ENTREGA A DIRECCION USD'!G4285-'TARIFA ENTREGA A DIRECCION USD'!D4285)/'TARIFA ENTREGA A DIRECCION USD'!D4285,3)</f>
        <v>0.97599999999999998</v>
      </c>
      <c r="X4285" s="142">
        <v>16.12</v>
      </c>
      <c r="Y4285" s="190">
        <v>4278</v>
      </c>
      <c r="Z4285" s="200">
        <v>0.55000000000000004</v>
      </c>
      <c r="AA4285" s="200">
        <v>0.13</v>
      </c>
      <c r="AB4285" s="200">
        <v>0.3</v>
      </c>
      <c r="AC4285" s="200">
        <v>0.85</v>
      </c>
      <c r="AL4285"/>
      <c r="AM4285"/>
      <c r="AN4285"/>
      <c r="AO4285"/>
      <c r="AP4285"/>
      <c r="AQ4285"/>
      <c r="AR4285"/>
      <c r="AS4285"/>
      <c r="AT4285"/>
      <c r="AU4285"/>
    </row>
    <row r="4286" spans="17:47" x14ac:dyDescent="0.2">
      <c r="Q4286" s="142">
        <f>TRUNC('TARIFA ENTREGA A DIRECCION USD'!D4287-'TARIFA ENTREGA A DIRECCION USD'!D4286,2)</f>
        <v>0.55000000000000004</v>
      </c>
      <c r="R4286" s="190">
        <v>4279</v>
      </c>
      <c r="S4286" s="200">
        <f>TRUNC((('TARIFA ENTREGA A DIRECCION USD'!C4286-'TARIFA ENTREGA A DIRECCION USD'!D4286)/'TARIFA ENTREGA A DIRECCION USD'!D4286)+1,3)</f>
        <v>0.72499999999999998</v>
      </c>
      <c r="T4286" s="200">
        <f>TRUNC(('TARIFA ENTREGA A DIRECCION USD'!E4286-'TARIFA ENTREGA A DIRECCION USD'!D4286)/'TARIFA ENTREGA A DIRECCION USD'!D4286,3)</f>
        <v>0.26300000000000001</v>
      </c>
      <c r="U4286" s="200">
        <f>TRUNC(('TARIFA ENTREGA A DIRECCION USD'!F4286-'TARIFA ENTREGA A DIRECCION USD'!D4286)/'TARIFA ENTREGA A DIRECCION USD'!D4286,3)</f>
        <v>0.44</v>
      </c>
      <c r="V4286" s="200">
        <f>TRUNC(('TARIFA ENTREGA A DIRECCION USD'!G4286-'TARIFA ENTREGA A DIRECCION USD'!D4286)/'TARIFA ENTREGA A DIRECCION USD'!D4286,3)</f>
        <v>0.97599999999999998</v>
      </c>
      <c r="X4286" s="142">
        <v>16.12</v>
      </c>
      <c r="Y4286" s="190">
        <v>4279</v>
      </c>
      <c r="Z4286" s="200">
        <v>0.55000000000000004</v>
      </c>
      <c r="AA4286" s="200">
        <v>0.13</v>
      </c>
      <c r="AB4286" s="200">
        <v>0.3</v>
      </c>
      <c r="AC4286" s="200">
        <v>0.85</v>
      </c>
      <c r="AL4286"/>
      <c r="AM4286"/>
      <c r="AN4286"/>
      <c r="AO4286"/>
      <c r="AP4286"/>
      <c r="AQ4286"/>
      <c r="AR4286"/>
      <c r="AS4286"/>
      <c r="AT4286"/>
      <c r="AU4286"/>
    </row>
    <row r="4287" spans="17:47" x14ac:dyDescent="0.2">
      <c r="Q4287" s="142">
        <f>TRUNC('TARIFA ENTREGA A DIRECCION USD'!D4288-'TARIFA ENTREGA A DIRECCION USD'!D4287,2)</f>
        <v>0.55000000000000004</v>
      </c>
      <c r="R4287" s="190">
        <v>4280</v>
      </c>
      <c r="S4287" s="200">
        <f>TRUNC((('TARIFA ENTREGA A DIRECCION USD'!C4287-'TARIFA ENTREGA A DIRECCION USD'!D4287)/'TARIFA ENTREGA A DIRECCION USD'!D4287)+1,3)</f>
        <v>0.72499999999999998</v>
      </c>
      <c r="T4287" s="200">
        <f>TRUNC(('TARIFA ENTREGA A DIRECCION USD'!E4287-'TARIFA ENTREGA A DIRECCION USD'!D4287)/'TARIFA ENTREGA A DIRECCION USD'!D4287,3)</f>
        <v>0.26300000000000001</v>
      </c>
      <c r="U4287" s="200">
        <f>TRUNC(('TARIFA ENTREGA A DIRECCION USD'!F4287-'TARIFA ENTREGA A DIRECCION USD'!D4287)/'TARIFA ENTREGA A DIRECCION USD'!D4287,3)</f>
        <v>0.44</v>
      </c>
      <c r="V4287" s="200">
        <f>TRUNC(('TARIFA ENTREGA A DIRECCION USD'!G4287-'TARIFA ENTREGA A DIRECCION USD'!D4287)/'TARIFA ENTREGA A DIRECCION USD'!D4287,3)</f>
        <v>0.97599999999999998</v>
      </c>
      <c r="X4287" s="142">
        <v>16.12</v>
      </c>
      <c r="Y4287" s="190">
        <v>4280</v>
      </c>
      <c r="Z4287" s="200">
        <v>0.55000000000000004</v>
      </c>
      <c r="AA4287" s="200">
        <v>0.13</v>
      </c>
      <c r="AB4287" s="200">
        <v>0.3</v>
      </c>
      <c r="AC4287" s="200">
        <v>0.85</v>
      </c>
      <c r="AL4287"/>
      <c r="AM4287"/>
      <c r="AN4287"/>
      <c r="AO4287"/>
      <c r="AP4287"/>
      <c r="AQ4287"/>
      <c r="AR4287"/>
      <c r="AS4287"/>
      <c r="AT4287"/>
      <c r="AU4287"/>
    </row>
    <row r="4288" spans="17:47" x14ac:dyDescent="0.2">
      <c r="Q4288" s="142">
        <f>TRUNC('TARIFA ENTREGA A DIRECCION USD'!D4289-'TARIFA ENTREGA A DIRECCION USD'!D4288,2)</f>
        <v>0.55000000000000004</v>
      </c>
      <c r="R4288" s="190">
        <v>4281</v>
      </c>
      <c r="S4288" s="200">
        <f>TRUNC((('TARIFA ENTREGA A DIRECCION USD'!C4288-'TARIFA ENTREGA A DIRECCION USD'!D4288)/'TARIFA ENTREGA A DIRECCION USD'!D4288)+1,3)</f>
        <v>0.72499999999999998</v>
      </c>
      <c r="T4288" s="200">
        <f>TRUNC(('TARIFA ENTREGA A DIRECCION USD'!E4288-'TARIFA ENTREGA A DIRECCION USD'!D4288)/'TARIFA ENTREGA A DIRECCION USD'!D4288,3)</f>
        <v>0.26300000000000001</v>
      </c>
      <c r="U4288" s="200">
        <f>TRUNC(('TARIFA ENTREGA A DIRECCION USD'!F4288-'TARIFA ENTREGA A DIRECCION USD'!D4288)/'TARIFA ENTREGA A DIRECCION USD'!D4288,3)</f>
        <v>0.44</v>
      </c>
      <c r="V4288" s="200">
        <f>TRUNC(('TARIFA ENTREGA A DIRECCION USD'!G4288-'TARIFA ENTREGA A DIRECCION USD'!D4288)/'TARIFA ENTREGA A DIRECCION USD'!D4288,3)</f>
        <v>0.97599999999999998</v>
      </c>
      <c r="X4288" s="142">
        <v>16.12</v>
      </c>
      <c r="Y4288" s="190">
        <v>4281</v>
      </c>
      <c r="Z4288" s="200">
        <v>0.55000000000000004</v>
      </c>
      <c r="AA4288" s="200">
        <v>0.13</v>
      </c>
      <c r="AB4288" s="200">
        <v>0.3</v>
      </c>
      <c r="AC4288" s="200">
        <v>0.85</v>
      </c>
      <c r="AL4288"/>
      <c r="AM4288"/>
      <c r="AN4288"/>
      <c r="AO4288"/>
      <c r="AP4288"/>
      <c r="AQ4288"/>
      <c r="AR4288"/>
      <c r="AS4288"/>
      <c r="AT4288"/>
      <c r="AU4288"/>
    </row>
    <row r="4289" spans="17:47" x14ac:dyDescent="0.2">
      <c r="Q4289" s="142">
        <f>TRUNC('TARIFA ENTREGA A DIRECCION USD'!D4290-'TARIFA ENTREGA A DIRECCION USD'!D4289,2)</f>
        <v>0.55000000000000004</v>
      </c>
      <c r="R4289" s="190">
        <v>4282</v>
      </c>
      <c r="S4289" s="200">
        <f>TRUNC((('TARIFA ENTREGA A DIRECCION USD'!C4289-'TARIFA ENTREGA A DIRECCION USD'!D4289)/'TARIFA ENTREGA A DIRECCION USD'!D4289)+1,3)</f>
        <v>0.72499999999999998</v>
      </c>
      <c r="T4289" s="200">
        <f>TRUNC(('TARIFA ENTREGA A DIRECCION USD'!E4289-'TARIFA ENTREGA A DIRECCION USD'!D4289)/'TARIFA ENTREGA A DIRECCION USD'!D4289,3)</f>
        <v>0.26300000000000001</v>
      </c>
      <c r="U4289" s="200">
        <f>TRUNC(('TARIFA ENTREGA A DIRECCION USD'!F4289-'TARIFA ENTREGA A DIRECCION USD'!D4289)/'TARIFA ENTREGA A DIRECCION USD'!D4289,3)</f>
        <v>0.44</v>
      </c>
      <c r="V4289" s="200">
        <f>TRUNC(('TARIFA ENTREGA A DIRECCION USD'!G4289-'TARIFA ENTREGA A DIRECCION USD'!D4289)/'TARIFA ENTREGA A DIRECCION USD'!D4289,3)</f>
        <v>0.97599999999999998</v>
      </c>
      <c r="X4289" s="142">
        <v>16.12</v>
      </c>
      <c r="Y4289" s="190">
        <v>4282</v>
      </c>
      <c r="Z4289" s="200">
        <v>0.55000000000000004</v>
      </c>
      <c r="AA4289" s="200">
        <v>0.13</v>
      </c>
      <c r="AB4289" s="200">
        <v>0.3</v>
      </c>
      <c r="AC4289" s="200">
        <v>0.85</v>
      </c>
      <c r="AL4289"/>
      <c r="AM4289"/>
      <c r="AN4289"/>
      <c r="AO4289"/>
      <c r="AP4289"/>
      <c r="AQ4289"/>
      <c r="AR4289"/>
      <c r="AS4289"/>
      <c r="AT4289"/>
      <c r="AU4289"/>
    </row>
    <row r="4290" spans="17:47" x14ac:dyDescent="0.2">
      <c r="Q4290" s="142">
        <f>TRUNC('TARIFA ENTREGA A DIRECCION USD'!D4291-'TARIFA ENTREGA A DIRECCION USD'!D4290,2)</f>
        <v>0.55000000000000004</v>
      </c>
      <c r="R4290" s="190">
        <v>4283</v>
      </c>
      <c r="S4290" s="200">
        <f>TRUNC((('TARIFA ENTREGA A DIRECCION USD'!C4290-'TARIFA ENTREGA A DIRECCION USD'!D4290)/'TARIFA ENTREGA A DIRECCION USD'!D4290)+1,3)</f>
        <v>0.72499999999999998</v>
      </c>
      <c r="T4290" s="200">
        <f>TRUNC(('TARIFA ENTREGA A DIRECCION USD'!E4290-'TARIFA ENTREGA A DIRECCION USD'!D4290)/'TARIFA ENTREGA A DIRECCION USD'!D4290,3)</f>
        <v>0.26300000000000001</v>
      </c>
      <c r="U4290" s="200">
        <f>TRUNC(('TARIFA ENTREGA A DIRECCION USD'!F4290-'TARIFA ENTREGA A DIRECCION USD'!D4290)/'TARIFA ENTREGA A DIRECCION USD'!D4290,3)</f>
        <v>0.44</v>
      </c>
      <c r="V4290" s="200">
        <f>TRUNC(('TARIFA ENTREGA A DIRECCION USD'!G4290-'TARIFA ENTREGA A DIRECCION USD'!D4290)/'TARIFA ENTREGA A DIRECCION USD'!D4290,3)</f>
        <v>0.97599999999999998</v>
      </c>
      <c r="X4290" s="142">
        <v>16.12</v>
      </c>
      <c r="Y4290" s="190">
        <v>4283</v>
      </c>
      <c r="Z4290" s="200">
        <v>0.55000000000000004</v>
      </c>
      <c r="AA4290" s="200">
        <v>0.13</v>
      </c>
      <c r="AB4290" s="200">
        <v>0.3</v>
      </c>
      <c r="AC4290" s="200">
        <v>0.85</v>
      </c>
      <c r="AL4290"/>
      <c r="AM4290"/>
      <c r="AN4290"/>
      <c r="AO4290"/>
      <c r="AP4290"/>
      <c r="AQ4290"/>
      <c r="AR4290"/>
      <c r="AS4290"/>
      <c r="AT4290"/>
      <c r="AU4290"/>
    </row>
    <row r="4291" spans="17:47" x14ac:dyDescent="0.2">
      <c r="Q4291" s="142">
        <f>TRUNC('TARIFA ENTREGA A DIRECCION USD'!D4292-'TARIFA ENTREGA A DIRECCION USD'!D4291,2)</f>
        <v>0.55000000000000004</v>
      </c>
      <c r="R4291" s="190">
        <v>4284</v>
      </c>
      <c r="S4291" s="200">
        <f>TRUNC((('TARIFA ENTREGA A DIRECCION USD'!C4291-'TARIFA ENTREGA A DIRECCION USD'!D4291)/'TARIFA ENTREGA A DIRECCION USD'!D4291)+1,3)</f>
        <v>0.72499999999999998</v>
      </c>
      <c r="T4291" s="200">
        <f>TRUNC(('TARIFA ENTREGA A DIRECCION USD'!E4291-'TARIFA ENTREGA A DIRECCION USD'!D4291)/'TARIFA ENTREGA A DIRECCION USD'!D4291,3)</f>
        <v>0.26300000000000001</v>
      </c>
      <c r="U4291" s="200">
        <f>TRUNC(('TARIFA ENTREGA A DIRECCION USD'!F4291-'TARIFA ENTREGA A DIRECCION USD'!D4291)/'TARIFA ENTREGA A DIRECCION USD'!D4291,3)</f>
        <v>0.44</v>
      </c>
      <c r="V4291" s="200">
        <f>TRUNC(('TARIFA ENTREGA A DIRECCION USD'!G4291-'TARIFA ENTREGA A DIRECCION USD'!D4291)/'TARIFA ENTREGA A DIRECCION USD'!D4291,3)</f>
        <v>0.97599999999999998</v>
      </c>
      <c r="X4291" s="142">
        <v>16.12</v>
      </c>
      <c r="Y4291" s="190">
        <v>4284</v>
      </c>
      <c r="Z4291" s="200">
        <v>0.55000000000000004</v>
      </c>
      <c r="AA4291" s="200">
        <v>0.13</v>
      </c>
      <c r="AB4291" s="200">
        <v>0.3</v>
      </c>
      <c r="AC4291" s="200">
        <v>0.85</v>
      </c>
      <c r="AL4291"/>
      <c r="AM4291"/>
      <c r="AN4291"/>
      <c r="AO4291"/>
      <c r="AP4291"/>
      <c r="AQ4291"/>
      <c r="AR4291"/>
      <c r="AS4291"/>
      <c r="AT4291"/>
      <c r="AU4291"/>
    </row>
    <row r="4292" spans="17:47" x14ac:dyDescent="0.2">
      <c r="Q4292" s="142">
        <f>TRUNC('TARIFA ENTREGA A DIRECCION USD'!D4293-'TARIFA ENTREGA A DIRECCION USD'!D4292,2)</f>
        <v>0.55000000000000004</v>
      </c>
      <c r="R4292" s="190">
        <v>4285</v>
      </c>
      <c r="S4292" s="200">
        <f>TRUNC((('TARIFA ENTREGA A DIRECCION USD'!C4292-'TARIFA ENTREGA A DIRECCION USD'!D4292)/'TARIFA ENTREGA A DIRECCION USD'!D4292)+1,3)</f>
        <v>0.72499999999999998</v>
      </c>
      <c r="T4292" s="200">
        <f>TRUNC(('TARIFA ENTREGA A DIRECCION USD'!E4292-'TARIFA ENTREGA A DIRECCION USD'!D4292)/'TARIFA ENTREGA A DIRECCION USD'!D4292,3)</f>
        <v>0.26300000000000001</v>
      </c>
      <c r="U4292" s="200">
        <f>TRUNC(('TARIFA ENTREGA A DIRECCION USD'!F4292-'TARIFA ENTREGA A DIRECCION USD'!D4292)/'TARIFA ENTREGA A DIRECCION USD'!D4292,3)</f>
        <v>0.44</v>
      </c>
      <c r="V4292" s="200">
        <f>TRUNC(('TARIFA ENTREGA A DIRECCION USD'!G4292-'TARIFA ENTREGA A DIRECCION USD'!D4292)/'TARIFA ENTREGA A DIRECCION USD'!D4292,3)</f>
        <v>0.97599999999999998</v>
      </c>
      <c r="X4292" s="142">
        <v>16.12</v>
      </c>
      <c r="Y4292" s="190">
        <v>4285</v>
      </c>
      <c r="Z4292" s="200">
        <v>0.55000000000000004</v>
      </c>
      <c r="AA4292" s="200">
        <v>0.13</v>
      </c>
      <c r="AB4292" s="200">
        <v>0.3</v>
      </c>
      <c r="AC4292" s="200">
        <v>0.85</v>
      </c>
      <c r="AL4292"/>
      <c r="AM4292"/>
      <c r="AN4292"/>
      <c r="AO4292"/>
      <c r="AP4292"/>
      <c r="AQ4292"/>
      <c r="AR4292"/>
      <c r="AS4292"/>
      <c r="AT4292"/>
      <c r="AU4292"/>
    </row>
    <row r="4293" spans="17:47" x14ac:dyDescent="0.2">
      <c r="Q4293" s="142">
        <f>TRUNC('TARIFA ENTREGA A DIRECCION USD'!D4294-'TARIFA ENTREGA A DIRECCION USD'!D4293,2)</f>
        <v>0.55000000000000004</v>
      </c>
      <c r="R4293" s="190">
        <v>4286</v>
      </c>
      <c r="S4293" s="200">
        <f>TRUNC((('TARIFA ENTREGA A DIRECCION USD'!C4293-'TARIFA ENTREGA A DIRECCION USD'!D4293)/'TARIFA ENTREGA A DIRECCION USD'!D4293)+1,3)</f>
        <v>0.72499999999999998</v>
      </c>
      <c r="T4293" s="200">
        <f>TRUNC(('TARIFA ENTREGA A DIRECCION USD'!E4293-'TARIFA ENTREGA A DIRECCION USD'!D4293)/'TARIFA ENTREGA A DIRECCION USD'!D4293,3)</f>
        <v>0.26300000000000001</v>
      </c>
      <c r="U4293" s="200">
        <f>TRUNC(('TARIFA ENTREGA A DIRECCION USD'!F4293-'TARIFA ENTREGA A DIRECCION USD'!D4293)/'TARIFA ENTREGA A DIRECCION USD'!D4293,3)</f>
        <v>0.44</v>
      </c>
      <c r="V4293" s="200">
        <f>TRUNC(('TARIFA ENTREGA A DIRECCION USD'!G4293-'TARIFA ENTREGA A DIRECCION USD'!D4293)/'TARIFA ENTREGA A DIRECCION USD'!D4293,3)</f>
        <v>0.97599999999999998</v>
      </c>
      <c r="X4293" s="142">
        <v>16.12</v>
      </c>
      <c r="Y4293" s="190">
        <v>4286</v>
      </c>
      <c r="Z4293" s="200">
        <v>0.55000000000000004</v>
      </c>
      <c r="AA4293" s="200">
        <v>0.13</v>
      </c>
      <c r="AB4293" s="200">
        <v>0.3</v>
      </c>
      <c r="AC4293" s="200">
        <v>0.85</v>
      </c>
      <c r="AL4293"/>
      <c r="AM4293"/>
      <c r="AN4293"/>
      <c r="AO4293"/>
      <c r="AP4293"/>
      <c r="AQ4293"/>
      <c r="AR4293"/>
      <c r="AS4293"/>
      <c r="AT4293"/>
      <c r="AU4293"/>
    </row>
    <row r="4294" spans="17:47" x14ac:dyDescent="0.2">
      <c r="Q4294" s="142">
        <f>TRUNC('TARIFA ENTREGA A DIRECCION USD'!D4295-'TARIFA ENTREGA A DIRECCION USD'!D4294,2)</f>
        <v>0.55000000000000004</v>
      </c>
      <c r="R4294" s="190">
        <v>4287</v>
      </c>
      <c r="S4294" s="200">
        <f>TRUNC((('TARIFA ENTREGA A DIRECCION USD'!C4294-'TARIFA ENTREGA A DIRECCION USD'!D4294)/'TARIFA ENTREGA A DIRECCION USD'!D4294)+1,3)</f>
        <v>0.72499999999999998</v>
      </c>
      <c r="T4294" s="200">
        <f>TRUNC(('TARIFA ENTREGA A DIRECCION USD'!E4294-'TARIFA ENTREGA A DIRECCION USD'!D4294)/'TARIFA ENTREGA A DIRECCION USD'!D4294,3)</f>
        <v>0.26300000000000001</v>
      </c>
      <c r="U4294" s="200">
        <f>TRUNC(('TARIFA ENTREGA A DIRECCION USD'!F4294-'TARIFA ENTREGA A DIRECCION USD'!D4294)/'TARIFA ENTREGA A DIRECCION USD'!D4294,3)</f>
        <v>0.44</v>
      </c>
      <c r="V4294" s="200">
        <f>TRUNC(('TARIFA ENTREGA A DIRECCION USD'!G4294-'TARIFA ENTREGA A DIRECCION USD'!D4294)/'TARIFA ENTREGA A DIRECCION USD'!D4294,3)</f>
        <v>0.97599999999999998</v>
      </c>
      <c r="X4294" s="142">
        <v>16.12</v>
      </c>
      <c r="Y4294" s="190">
        <v>4287</v>
      </c>
      <c r="Z4294" s="200">
        <v>0.55000000000000004</v>
      </c>
      <c r="AA4294" s="200">
        <v>0.13</v>
      </c>
      <c r="AB4294" s="200">
        <v>0.3</v>
      </c>
      <c r="AC4294" s="200">
        <v>0.85</v>
      </c>
      <c r="AL4294"/>
      <c r="AM4294"/>
      <c r="AN4294"/>
      <c r="AO4294"/>
      <c r="AP4294"/>
      <c r="AQ4294"/>
      <c r="AR4294"/>
      <c r="AS4294"/>
      <c r="AT4294"/>
      <c r="AU4294"/>
    </row>
    <row r="4295" spans="17:47" x14ac:dyDescent="0.2">
      <c r="Q4295" s="142">
        <f>TRUNC('TARIFA ENTREGA A DIRECCION USD'!D4296-'TARIFA ENTREGA A DIRECCION USD'!D4295,2)</f>
        <v>0.55000000000000004</v>
      </c>
      <c r="R4295" s="190">
        <v>4288</v>
      </c>
      <c r="S4295" s="200">
        <f>TRUNC((('TARIFA ENTREGA A DIRECCION USD'!C4295-'TARIFA ENTREGA A DIRECCION USD'!D4295)/'TARIFA ENTREGA A DIRECCION USD'!D4295)+1,3)</f>
        <v>0.72499999999999998</v>
      </c>
      <c r="T4295" s="200">
        <f>TRUNC(('TARIFA ENTREGA A DIRECCION USD'!E4295-'TARIFA ENTREGA A DIRECCION USD'!D4295)/'TARIFA ENTREGA A DIRECCION USD'!D4295,3)</f>
        <v>0.26300000000000001</v>
      </c>
      <c r="U4295" s="200">
        <f>TRUNC(('TARIFA ENTREGA A DIRECCION USD'!F4295-'TARIFA ENTREGA A DIRECCION USD'!D4295)/'TARIFA ENTREGA A DIRECCION USD'!D4295,3)</f>
        <v>0.44</v>
      </c>
      <c r="V4295" s="200">
        <f>TRUNC(('TARIFA ENTREGA A DIRECCION USD'!G4295-'TARIFA ENTREGA A DIRECCION USD'!D4295)/'TARIFA ENTREGA A DIRECCION USD'!D4295,3)</f>
        <v>0.97599999999999998</v>
      </c>
      <c r="X4295" s="142">
        <v>16.12</v>
      </c>
      <c r="Y4295" s="190">
        <v>4288</v>
      </c>
      <c r="Z4295" s="200">
        <v>0.55000000000000004</v>
      </c>
      <c r="AA4295" s="200">
        <v>0.13</v>
      </c>
      <c r="AB4295" s="200">
        <v>0.3</v>
      </c>
      <c r="AC4295" s="200">
        <v>0.85</v>
      </c>
      <c r="AL4295"/>
      <c r="AM4295"/>
      <c r="AN4295"/>
      <c r="AO4295"/>
      <c r="AP4295"/>
      <c r="AQ4295"/>
      <c r="AR4295"/>
      <c r="AS4295"/>
      <c r="AT4295"/>
      <c r="AU4295"/>
    </row>
    <row r="4296" spans="17:47" x14ac:dyDescent="0.2">
      <c r="Q4296" s="142">
        <f>TRUNC('TARIFA ENTREGA A DIRECCION USD'!D4297-'TARIFA ENTREGA A DIRECCION USD'!D4296,2)</f>
        <v>0.55000000000000004</v>
      </c>
      <c r="R4296" s="190">
        <v>4289</v>
      </c>
      <c r="S4296" s="200">
        <f>TRUNC((('TARIFA ENTREGA A DIRECCION USD'!C4296-'TARIFA ENTREGA A DIRECCION USD'!D4296)/'TARIFA ENTREGA A DIRECCION USD'!D4296)+1,3)</f>
        <v>0.72499999999999998</v>
      </c>
      <c r="T4296" s="200">
        <f>TRUNC(('TARIFA ENTREGA A DIRECCION USD'!E4296-'TARIFA ENTREGA A DIRECCION USD'!D4296)/'TARIFA ENTREGA A DIRECCION USD'!D4296,3)</f>
        <v>0.26300000000000001</v>
      </c>
      <c r="U4296" s="200">
        <f>TRUNC(('TARIFA ENTREGA A DIRECCION USD'!F4296-'TARIFA ENTREGA A DIRECCION USD'!D4296)/'TARIFA ENTREGA A DIRECCION USD'!D4296,3)</f>
        <v>0.44</v>
      </c>
      <c r="V4296" s="200">
        <f>TRUNC(('TARIFA ENTREGA A DIRECCION USD'!G4296-'TARIFA ENTREGA A DIRECCION USD'!D4296)/'TARIFA ENTREGA A DIRECCION USD'!D4296,3)</f>
        <v>0.97599999999999998</v>
      </c>
      <c r="X4296" s="142">
        <v>16.12</v>
      </c>
      <c r="Y4296" s="190">
        <v>4289</v>
      </c>
      <c r="Z4296" s="200">
        <v>0.55000000000000004</v>
      </c>
      <c r="AA4296" s="200">
        <v>0.13</v>
      </c>
      <c r="AB4296" s="200">
        <v>0.3</v>
      </c>
      <c r="AC4296" s="200">
        <v>0.85</v>
      </c>
      <c r="AL4296"/>
      <c r="AM4296"/>
      <c r="AN4296"/>
      <c r="AO4296"/>
      <c r="AP4296"/>
      <c r="AQ4296"/>
      <c r="AR4296"/>
      <c r="AS4296"/>
      <c r="AT4296"/>
      <c r="AU4296"/>
    </row>
    <row r="4297" spans="17:47" x14ac:dyDescent="0.2">
      <c r="Q4297" s="142">
        <f>TRUNC('TARIFA ENTREGA A DIRECCION USD'!D4298-'TARIFA ENTREGA A DIRECCION USD'!D4297,2)</f>
        <v>0.55000000000000004</v>
      </c>
      <c r="R4297" s="190">
        <v>4290</v>
      </c>
      <c r="S4297" s="200">
        <f>TRUNC((('TARIFA ENTREGA A DIRECCION USD'!C4297-'TARIFA ENTREGA A DIRECCION USD'!D4297)/'TARIFA ENTREGA A DIRECCION USD'!D4297)+1,3)</f>
        <v>0.72499999999999998</v>
      </c>
      <c r="T4297" s="200">
        <f>TRUNC(('TARIFA ENTREGA A DIRECCION USD'!E4297-'TARIFA ENTREGA A DIRECCION USD'!D4297)/'TARIFA ENTREGA A DIRECCION USD'!D4297,3)</f>
        <v>0.26300000000000001</v>
      </c>
      <c r="U4297" s="200">
        <f>TRUNC(('TARIFA ENTREGA A DIRECCION USD'!F4297-'TARIFA ENTREGA A DIRECCION USD'!D4297)/'TARIFA ENTREGA A DIRECCION USD'!D4297,3)</f>
        <v>0.44</v>
      </c>
      <c r="V4297" s="200">
        <f>TRUNC(('TARIFA ENTREGA A DIRECCION USD'!G4297-'TARIFA ENTREGA A DIRECCION USD'!D4297)/'TARIFA ENTREGA A DIRECCION USD'!D4297,3)</f>
        <v>0.97599999999999998</v>
      </c>
      <c r="X4297" s="142">
        <v>16.12</v>
      </c>
      <c r="Y4297" s="190">
        <v>4290</v>
      </c>
      <c r="Z4297" s="200">
        <v>0.55000000000000004</v>
      </c>
      <c r="AA4297" s="200">
        <v>0.13</v>
      </c>
      <c r="AB4297" s="200">
        <v>0.3</v>
      </c>
      <c r="AC4297" s="200">
        <v>0.85</v>
      </c>
      <c r="AL4297"/>
      <c r="AM4297"/>
      <c r="AN4297"/>
      <c r="AO4297"/>
      <c r="AP4297"/>
      <c r="AQ4297"/>
      <c r="AR4297"/>
      <c r="AS4297"/>
      <c r="AT4297"/>
      <c r="AU4297"/>
    </row>
    <row r="4298" spans="17:47" x14ac:dyDescent="0.2">
      <c r="Q4298" s="142">
        <f>TRUNC('TARIFA ENTREGA A DIRECCION USD'!D4299-'TARIFA ENTREGA A DIRECCION USD'!D4298,2)</f>
        <v>0.55000000000000004</v>
      </c>
      <c r="R4298" s="190">
        <v>4291</v>
      </c>
      <c r="S4298" s="200">
        <f>TRUNC((('TARIFA ENTREGA A DIRECCION USD'!C4298-'TARIFA ENTREGA A DIRECCION USD'!D4298)/'TARIFA ENTREGA A DIRECCION USD'!D4298)+1,3)</f>
        <v>0.72499999999999998</v>
      </c>
      <c r="T4298" s="200">
        <f>TRUNC(('TARIFA ENTREGA A DIRECCION USD'!E4298-'TARIFA ENTREGA A DIRECCION USD'!D4298)/'TARIFA ENTREGA A DIRECCION USD'!D4298,3)</f>
        <v>0.26300000000000001</v>
      </c>
      <c r="U4298" s="200">
        <f>TRUNC(('TARIFA ENTREGA A DIRECCION USD'!F4298-'TARIFA ENTREGA A DIRECCION USD'!D4298)/'TARIFA ENTREGA A DIRECCION USD'!D4298,3)</f>
        <v>0.44</v>
      </c>
      <c r="V4298" s="200">
        <f>TRUNC(('TARIFA ENTREGA A DIRECCION USD'!G4298-'TARIFA ENTREGA A DIRECCION USD'!D4298)/'TARIFA ENTREGA A DIRECCION USD'!D4298,3)</f>
        <v>0.97599999999999998</v>
      </c>
      <c r="X4298" s="142">
        <v>16.12</v>
      </c>
      <c r="Y4298" s="190">
        <v>4291</v>
      </c>
      <c r="Z4298" s="200">
        <v>0.55000000000000004</v>
      </c>
      <c r="AA4298" s="200">
        <v>0.13</v>
      </c>
      <c r="AB4298" s="200">
        <v>0.3</v>
      </c>
      <c r="AC4298" s="200">
        <v>0.85</v>
      </c>
      <c r="AL4298"/>
      <c r="AM4298"/>
      <c r="AN4298"/>
      <c r="AO4298"/>
      <c r="AP4298"/>
      <c r="AQ4298"/>
      <c r="AR4298"/>
      <c r="AS4298"/>
      <c r="AT4298"/>
      <c r="AU4298"/>
    </row>
    <row r="4299" spans="17:47" x14ac:dyDescent="0.2">
      <c r="Q4299" s="142">
        <f>TRUNC('TARIFA ENTREGA A DIRECCION USD'!D4300-'TARIFA ENTREGA A DIRECCION USD'!D4299,2)</f>
        <v>0.55000000000000004</v>
      </c>
      <c r="R4299" s="190">
        <v>4292</v>
      </c>
      <c r="S4299" s="200">
        <f>TRUNC((('TARIFA ENTREGA A DIRECCION USD'!C4299-'TARIFA ENTREGA A DIRECCION USD'!D4299)/'TARIFA ENTREGA A DIRECCION USD'!D4299)+1,3)</f>
        <v>0.72499999999999998</v>
      </c>
      <c r="T4299" s="200">
        <f>TRUNC(('TARIFA ENTREGA A DIRECCION USD'!E4299-'TARIFA ENTREGA A DIRECCION USD'!D4299)/'TARIFA ENTREGA A DIRECCION USD'!D4299,3)</f>
        <v>0.26300000000000001</v>
      </c>
      <c r="U4299" s="200">
        <f>TRUNC(('TARIFA ENTREGA A DIRECCION USD'!F4299-'TARIFA ENTREGA A DIRECCION USD'!D4299)/'TARIFA ENTREGA A DIRECCION USD'!D4299,3)</f>
        <v>0.44</v>
      </c>
      <c r="V4299" s="200">
        <f>TRUNC(('TARIFA ENTREGA A DIRECCION USD'!G4299-'TARIFA ENTREGA A DIRECCION USD'!D4299)/'TARIFA ENTREGA A DIRECCION USD'!D4299,3)</f>
        <v>0.97599999999999998</v>
      </c>
      <c r="X4299" s="142">
        <v>16.12</v>
      </c>
      <c r="Y4299" s="190">
        <v>4292</v>
      </c>
      <c r="Z4299" s="200">
        <v>0.55000000000000004</v>
      </c>
      <c r="AA4299" s="200">
        <v>0.13</v>
      </c>
      <c r="AB4299" s="200">
        <v>0.3</v>
      </c>
      <c r="AC4299" s="200">
        <v>0.85</v>
      </c>
      <c r="AL4299"/>
      <c r="AM4299"/>
      <c r="AN4299"/>
      <c r="AO4299"/>
      <c r="AP4299"/>
      <c r="AQ4299"/>
      <c r="AR4299"/>
      <c r="AS4299"/>
      <c r="AT4299"/>
      <c r="AU4299"/>
    </row>
    <row r="4300" spans="17:47" x14ac:dyDescent="0.2">
      <c r="Q4300" s="142">
        <f>TRUNC('TARIFA ENTREGA A DIRECCION USD'!D4301-'TARIFA ENTREGA A DIRECCION USD'!D4300,2)</f>
        <v>0.55000000000000004</v>
      </c>
      <c r="R4300" s="190">
        <v>4293</v>
      </c>
      <c r="S4300" s="200">
        <f>TRUNC((('TARIFA ENTREGA A DIRECCION USD'!C4300-'TARIFA ENTREGA A DIRECCION USD'!D4300)/'TARIFA ENTREGA A DIRECCION USD'!D4300)+1,3)</f>
        <v>0.72499999999999998</v>
      </c>
      <c r="T4300" s="200">
        <f>TRUNC(('TARIFA ENTREGA A DIRECCION USD'!E4300-'TARIFA ENTREGA A DIRECCION USD'!D4300)/'TARIFA ENTREGA A DIRECCION USD'!D4300,3)</f>
        <v>0.26300000000000001</v>
      </c>
      <c r="U4300" s="200">
        <f>TRUNC(('TARIFA ENTREGA A DIRECCION USD'!F4300-'TARIFA ENTREGA A DIRECCION USD'!D4300)/'TARIFA ENTREGA A DIRECCION USD'!D4300,3)</f>
        <v>0.44</v>
      </c>
      <c r="V4300" s="200">
        <f>TRUNC(('TARIFA ENTREGA A DIRECCION USD'!G4300-'TARIFA ENTREGA A DIRECCION USD'!D4300)/'TARIFA ENTREGA A DIRECCION USD'!D4300,3)</f>
        <v>0.97599999999999998</v>
      </c>
      <c r="X4300" s="142">
        <v>16.12</v>
      </c>
      <c r="Y4300" s="190">
        <v>4293</v>
      </c>
      <c r="Z4300" s="200">
        <v>0.55000000000000004</v>
      </c>
      <c r="AA4300" s="200">
        <v>0.13</v>
      </c>
      <c r="AB4300" s="200">
        <v>0.3</v>
      </c>
      <c r="AC4300" s="200">
        <v>0.85</v>
      </c>
      <c r="AL4300"/>
      <c r="AM4300"/>
      <c r="AN4300"/>
      <c r="AO4300"/>
      <c r="AP4300"/>
      <c r="AQ4300"/>
      <c r="AR4300"/>
      <c r="AS4300"/>
      <c r="AT4300"/>
      <c r="AU4300"/>
    </row>
    <row r="4301" spans="17:47" x14ac:dyDescent="0.2">
      <c r="Q4301" s="142">
        <f>TRUNC('TARIFA ENTREGA A DIRECCION USD'!D4302-'TARIFA ENTREGA A DIRECCION USD'!D4301,2)</f>
        <v>0.55000000000000004</v>
      </c>
      <c r="R4301" s="190">
        <v>4294</v>
      </c>
      <c r="S4301" s="200">
        <f>TRUNC((('TARIFA ENTREGA A DIRECCION USD'!C4301-'TARIFA ENTREGA A DIRECCION USD'!D4301)/'TARIFA ENTREGA A DIRECCION USD'!D4301)+1,3)</f>
        <v>0.72499999999999998</v>
      </c>
      <c r="T4301" s="200">
        <f>TRUNC(('TARIFA ENTREGA A DIRECCION USD'!E4301-'TARIFA ENTREGA A DIRECCION USD'!D4301)/'TARIFA ENTREGA A DIRECCION USD'!D4301,3)</f>
        <v>0.26300000000000001</v>
      </c>
      <c r="U4301" s="200">
        <f>TRUNC(('TARIFA ENTREGA A DIRECCION USD'!F4301-'TARIFA ENTREGA A DIRECCION USD'!D4301)/'TARIFA ENTREGA A DIRECCION USD'!D4301,3)</f>
        <v>0.44</v>
      </c>
      <c r="V4301" s="200">
        <f>TRUNC(('TARIFA ENTREGA A DIRECCION USD'!G4301-'TARIFA ENTREGA A DIRECCION USD'!D4301)/'TARIFA ENTREGA A DIRECCION USD'!D4301,3)</f>
        <v>0.97599999999999998</v>
      </c>
      <c r="X4301" s="142">
        <v>16.12</v>
      </c>
      <c r="Y4301" s="190">
        <v>4294</v>
      </c>
      <c r="Z4301" s="200">
        <v>0.55000000000000004</v>
      </c>
      <c r="AA4301" s="200">
        <v>0.13</v>
      </c>
      <c r="AB4301" s="200">
        <v>0.3</v>
      </c>
      <c r="AC4301" s="200">
        <v>0.85</v>
      </c>
      <c r="AL4301"/>
      <c r="AM4301"/>
      <c r="AN4301"/>
      <c r="AO4301"/>
      <c r="AP4301"/>
      <c r="AQ4301"/>
      <c r="AR4301"/>
      <c r="AS4301"/>
      <c r="AT4301"/>
      <c r="AU4301"/>
    </row>
    <row r="4302" spans="17:47" x14ac:dyDescent="0.2">
      <c r="Q4302" s="142">
        <f>TRUNC('TARIFA ENTREGA A DIRECCION USD'!D4303-'TARIFA ENTREGA A DIRECCION USD'!D4302,2)</f>
        <v>0.55000000000000004</v>
      </c>
      <c r="R4302" s="190">
        <v>4295</v>
      </c>
      <c r="S4302" s="200">
        <f>TRUNC((('TARIFA ENTREGA A DIRECCION USD'!C4302-'TARIFA ENTREGA A DIRECCION USD'!D4302)/'TARIFA ENTREGA A DIRECCION USD'!D4302)+1,3)</f>
        <v>0.72499999999999998</v>
      </c>
      <c r="T4302" s="200">
        <f>TRUNC(('TARIFA ENTREGA A DIRECCION USD'!E4302-'TARIFA ENTREGA A DIRECCION USD'!D4302)/'TARIFA ENTREGA A DIRECCION USD'!D4302,3)</f>
        <v>0.26300000000000001</v>
      </c>
      <c r="U4302" s="200">
        <f>TRUNC(('TARIFA ENTREGA A DIRECCION USD'!F4302-'TARIFA ENTREGA A DIRECCION USD'!D4302)/'TARIFA ENTREGA A DIRECCION USD'!D4302,3)</f>
        <v>0.44</v>
      </c>
      <c r="V4302" s="200">
        <f>TRUNC(('TARIFA ENTREGA A DIRECCION USD'!G4302-'TARIFA ENTREGA A DIRECCION USD'!D4302)/'TARIFA ENTREGA A DIRECCION USD'!D4302,3)</f>
        <v>0.97599999999999998</v>
      </c>
      <c r="X4302" s="142">
        <v>16.12</v>
      </c>
      <c r="Y4302" s="190">
        <v>4295</v>
      </c>
      <c r="Z4302" s="200">
        <v>0.55000000000000004</v>
      </c>
      <c r="AA4302" s="200">
        <v>0.13</v>
      </c>
      <c r="AB4302" s="200">
        <v>0.3</v>
      </c>
      <c r="AC4302" s="200">
        <v>0.85</v>
      </c>
      <c r="AL4302"/>
      <c r="AM4302"/>
      <c r="AN4302"/>
      <c r="AO4302"/>
      <c r="AP4302"/>
      <c r="AQ4302"/>
      <c r="AR4302"/>
      <c r="AS4302"/>
      <c r="AT4302"/>
      <c r="AU4302"/>
    </row>
    <row r="4303" spans="17:47" x14ac:dyDescent="0.2">
      <c r="Q4303" s="142">
        <f>TRUNC('TARIFA ENTREGA A DIRECCION USD'!D4304-'TARIFA ENTREGA A DIRECCION USD'!D4303,2)</f>
        <v>0.55000000000000004</v>
      </c>
      <c r="R4303" s="190">
        <v>4296</v>
      </c>
      <c r="S4303" s="200">
        <f>TRUNC((('TARIFA ENTREGA A DIRECCION USD'!C4303-'TARIFA ENTREGA A DIRECCION USD'!D4303)/'TARIFA ENTREGA A DIRECCION USD'!D4303)+1,3)</f>
        <v>0.72499999999999998</v>
      </c>
      <c r="T4303" s="200">
        <f>TRUNC(('TARIFA ENTREGA A DIRECCION USD'!E4303-'TARIFA ENTREGA A DIRECCION USD'!D4303)/'TARIFA ENTREGA A DIRECCION USD'!D4303,3)</f>
        <v>0.26300000000000001</v>
      </c>
      <c r="U4303" s="200">
        <f>TRUNC(('TARIFA ENTREGA A DIRECCION USD'!F4303-'TARIFA ENTREGA A DIRECCION USD'!D4303)/'TARIFA ENTREGA A DIRECCION USD'!D4303,3)</f>
        <v>0.44</v>
      </c>
      <c r="V4303" s="200">
        <f>TRUNC(('TARIFA ENTREGA A DIRECCION USD'!G4303-'TARIFA ENTREGA A DIRECCION USD'!D4303)/'TARIFA ENTREGA A DIRECCION USD'!D4303,3)</f>
        <v>0.97599999999999998</v>
      </c>
      <c r="X4303" s="142">
        <v>16.12</v>
      </c>
      <c r="Y4303" s="190">
        <v>4296</v>
      </c>
      <c r="Z4303" s="200">
        <v>0.55000000000000004</v>
      </c>
      <c r="AA4303" s="200">
        <v>0.13</v>
      </c>
      <c r="AB4303" s="200">
        <v>0.3</v>
      </c>
      <c r="AC4303" s="200">
        <v>0.85</v>
      </c>
      <c r="AL4303"/>
      <c r="AM4303"/>
      <c r="AN4303"/>
      <c r="AO4303"/>
      <c r="AP4303"/>
      <c r="AQ4303"/>
      <c r="AR4303"/>
      <c r="AS4303"/>
      <c r="AT4303"/>
      <c r="AU4303"/>
    </row>
    <row r="4304" spans="17:47" x14ac:dyDescent="0.2">
      <c r="Q4304" s="142">
        <f>TRUNC('TARIFA ENTREGA A DIRECCION USD'!D4305-'TARIFA ENTREGA A DIRECCION USD'!D4304,2)</f>
        <v>0.55000000000000004</v>
      </c>
      <c r="R4304" s="190">
        <v>4297</v>
      </c>
      <c r="S4304" s="200">
        <f>TRUNC((('TARIFA ENTREGA A DIRECCION USD'!C4304-'TARIFA ENTREGA A DIRECCION USD'!D4304)/'TARIFA ENTREGA A DIRECCION USD'!D4304)+1,3)</f>
        <v>0.72499999999999998</v>
      </c>
      <c r="T4304" s="200">
        <f>TRUNC(('TARIFA ENTREGA A DIRECCION USD'!E4304-'TARIFA ENTREGA A DIRECCION USD'!D4304)/'TARIFA ENTREGA A DIRECCION USD'!D4304,3)</f>
        <v>0.26300000000000001</v>
      </c>
      <c r="U4304" s="200">
        <f>TRUNC(('TARIFA ENTREGA A DIRECCION USD'!F4304-'TARIFA ENTREGA A DIRECCION USD'!D4304)/'TARIFA ENTREGA A DIRECCION USD'!D4304,3)</f>
        <v>0.44</v>
      </c>
      <c r="V4304" s="200">
        <f>TRUNC(('TARIFA ENTREGA A DIRECCION USD'!G4304-'TARIFA ENTREGA A DIRECCION USD'!D4304)/'TARIFA ENTREGA A DIRECCION USD'!D4304,3)</f>
        <v>0.97599999999999998</v>
      </c>
      <c r="X4304" s="142">
        <v>16.12</v>
      </c>
      <c r="Y4304" s="190">
        <v>4297</v>
      </c>
      <c r="Z4304" s="200">
        <v>0.55000000000000004</v>
      </c>
      <c r="AA4304" s="200">
        <v>0.13</v>
      </c>
      <c r="AB4304" s="200">
        <v>0.3</v>
      </c>
      <c r="AC4304" s="200">
        <v>0.85</v>
      </c>
      <c r="AL4304"/>
      <c r="AM4304"/>
      <c r="AN4304"/>
      <c r="AO4304"/>
      <c r="AP4304"/>
      <c r="AQ4304"/>
      <c r="AR4304"/>
      <c r="AS4304"/>
      <c r="AT4304"/>
      <c r="AU4304"/>
    </row>
    <row r="4305" spans="17:47" x14ac:dyDescent="0.2">
      <c r="Q4305" s="142">
        <f>TRUNC('TARIFA ENTREGA A DIRECCION USD'!D4306-'TARIFA ENTREGA A DIRECCION USD'!D4305,2)</f>
        <v>0.55000000000000004</v>
      </c>
      <c r="R4305" s="190">
        <v>4298</v>
      </c>
      <c r="S4305" s="200">
        <f>TRUNC((('TARIFA ENTREGA A DIRECCION USD'!C4305-'TARIFA ENTREGA A DIRECCION USD'!D4305)/'TARIFA ENTREGA A DIRECCION USD'!D4305)+1,3)</f>
        <v>0.72499999999999998</v>
      </c>
      <c r="T4305" s="200">
        <f>TRUNC(('TARIFA ENTREGA A DIRECCION USD'!E4305-'TARIFA ENTREGA A DIRECCION USD'!D4305)/'TARIFA ENTREGA A DIRECCION USD'!D4305,3)</f>
        <v>0.26300000000000001</v>
      </c>
      <c r="U4305" s="200">
        <f>TRUNC(('TARIFA ENTREGA A DIRECCION USD'!F4305-'TARIFA ENTREGA A DIRECCION USD'!D4305)/'TARIFA ENTREGA A DIRECCION USD'!D4305,3)</f>
        <v>0.44</v>
      </c>
      <c r="V4305" s="200">
        <f>TRUNC(('TARIFA ENTREGA A DIRECCION USD'!G4305-'TARIFA ENTREGA A DIRECCION USD'!D4305)/'TARIFA ENTREGA A DIRECCION USD'!D4305,3)</f>
        <v>0.97599999999999998</v>
      </c>
      <c r="X4305" s="142">
        <v>16.12</v>
      </c>
      <c r="Y4305" s="190">
        <v>4298</v>
      </c>
      <c r="Z4305" s="200">
        <v>0.55000000000000004</v>
      </c>
      <c r="AA4305" s="200">
        <v>0.13</v>
      </c>
      <c r="AB4305" s="200">
        <v>0.3</v>
      </c>
      <c r="AC4305" s="200">
        <v>0.85</v>
      </c>
      <c r="AL4305"/>
      <c r="AM4305"/>
      <c r="AN4305"/>
      <c r="AO4305"/>
      <c r="AP4305"/>
      <c r="AQ4305"/>
      <c r="AR4305"/>
      <c r="AS4305"/>
      <c r="AT4305"/>
      <c r="AU4305"/>
    </row>
    <row r="4306" spans="17:47" x14ac:dyDescent="0.2">
      <c r="Q4306" s="142">
        <f>TRUNC('TARIFA ENTREGA A DIRECCION USD'!D4307-'TARIFA ENTREGA A DIRECCION USD'!D4306,2)</f>
        <v>0.55000000000000004</v>
      </c>
      <c r="R4306" s="190">
        <v>4299</v>
      </c>
      <c r="S4306" s="200">
        <f>TRUNC((('TARIFA ENTREGA A DIRECCION USD'!C4306-'TARIFA ENTREGA A DIRECCION USD'!D4306)/'TARIFA ENTREGA A DIRECCION USD'!D4306)+1,3)</f>
        <v>0.72499999999999998</v>
      </c>
      <c r="T4306" s="200">
        <f>TRUNC(('TARIFA ENTREGA A DIRECCION USD'!E4306-'TARIFA ENTREGA A DIRECCION USD'!D4306)/'TARIFA ENTREGA A DIRECCION USD'!D4306,3)</f>
        <v>0.26300000000000001</v>
      </c>
      <c r="U4306" s="200">
        <f>TRUNC(('TARIFA ENTREGA A DIRECCION USD'!F4306-'TARIFA ENTREGA A DIRECCION USD'!D4306)/'TARIFA ENTREGA A DIRECCION USD'!D4306,3)</f>
        <v>0.44</v>
      </c>
      <c r="V4306" s="200">
        <f>TRUNC(('TARIFA ENTREGA A DIRECCION USD'!G4306-'TARIFA ENTREGA A DIRECCION USD'!D4306)/'TARIFA ENTREGA A DIRECCION USD'!D4306,3)</f>
        <v>0.97599999999999998</v>
      </c>
      <c r="X4306" s="142">
        <v>16.12</v>
      </c>
      <c r="Y4306" s="190">
        <v>4299</v>
      </c>
      <c r="Z4306" s="200">
        <v>0.55000000000000004</v>
      </c>
      <c r="AA4306" s="200">
        <v>0.13</v>
      </c>
      <c r="AB4306" s="200">
        <v>0.3</v>
      </c>
      <c r="AC4306" s="200">
        <v>0.85</v>
      </c>
      <c r="AL4306"/>
      <c r="AM4306"/>
      <c r="AN4306"/>
      <c r="AO4306"/>
      <c r="AP4306"/>
      <c r="AQ4306"/>
      <c r="AR4306"/>
      <c r="AS4306"/>
      <c r="AT4306"/>
      <c r="AU4306"/>
    </row>
    <row r="4307" spans="17:47" x14ac:dyDescent="0.2">
      <c r="Q4307" s="142">
        <f>TRUNC('TARIFA ENTREGA A DIRECCION USD'!D4308-'TARIFA ENTREGA A DIRECCION USD'!D4307,2)</f>
        <v>0.55000000000000004</v>
      </c>
      <c r="R4307" s="190">
        <v>4300</v>
      </c>
      <c r="S4307" s="200">
        <f>TRUNC((('TARIFA ENTREGA A DIRECCION USD'!C4307-'TARIFA ENTREGA A DIRECCION USD'!D4307)/'TARIFA ENTREGA A DIRECCION USD'!D4307)+1,3)</f>
        <v>0.72499999999999998</v>
      </c>
      <c r="T4307" s="200">
        <f>TRUNC(('TARIFA ENTREGA A DIRECCION USD'!E4307-'TARIFA ENTREGA A DIRECCION USD'!D4307)/'TARIFA ENTREGA A DIRECCION USD'!D4307,3)</f>
        <v>0.26300000000000001</v>
      </c>
      <c r="U4307" s="200">
        <f>TRUNC(('TARIFA ENTREGA A DIRECCION USD'!F4307-'TARIFA ENTREGA A DIRECCION USD'!D4307)/'TARIFA ENTREGA A DIRECCION USD'!D4307,3)</f>
        <v>0.44</v>
      </c>
      <c r="V4307" s="200">
        <f>TRUNC(('TARIFA ENTREGA A DIRECCION USD'!G4307-'TARIFA ENTREGA A DIRECCION USD'!D4307)/'TARIFA ENTREGA A DIRECCION USD'!D4307,3)</f>
        <v>0.97599999999999998</v>
      </c>
      <c r="X4307" s="142">
        <v>16.12</v>
      </c>
      <c r="Y4307" s="190">
        <v>4300</v>
      </c>
      <c r="Z4307" s="200">
        <v>0.55000000000000004</v>
      </c>
      <c r="AA4307" s="200">
        <v>0.13</v>
      </c>
      <c r="AB4307" s="200">
        <v>0.3</v>
      </c>
      <c r="AC4307" s="200">
        <v>0.85</v>
      </c>
      <c r="AL4307"/>
      <c r="AM4307"/>
      <c r="AN4307"/>
      <c r="AO4307"/>
      <c r="AP4307"/>
      <c r="AQ4307"/>
      <c r="AR4307"/>
      <c r="AS4307"/>
      <c r="AT4307"/>
      <c r="AU4307"/>
    </row>
    <row r="4308" spans="17:47" x14ac:dyDescent="0.2">
      <c r="Q4308" s="142">
        <f>TRUNC('TARIFA ENTREGA A DIRECCION USD'!D4309-'TARIFA ENTREGA A DIRECCION USD'!D4308,2)</f>
        <v>0.55000000000000004</v>
      </c>
      <c r="R4308" s="190">
        <v>4301</v>
      </c>
      <c r="S4308" s="200">
        <f>TRUNC((('TARIFA ENTREGA A DIRECCION USD'!C4308-'TARIFA ENTREGA A DIRECCION USD'!D4308)/'TARIFA ENTREGA A DIRECCION USD'!D4308)+1,3)</f>
        <v>0.72499999999999998</v>
      </c>
      <c r="T4308" s="200">
        <f>TRUNC(('TARIFA ENTREGA A DIRECCION USD'!E4308-'TARIFA ENTREGA A DIRECCION USD'!D4308)/'TARIFA ENTREGA A DIRECCION USD'!D4308,3)</f>
        <v>0.26300000000000001</v>
      </c>
      <c r="U4308" s="200">
        <f>TRUNC(('TARIFA ENTREGA A DIRECCION USD'!F4308-'TARIFA ENTREGA A DIRECCION USD'!D4308)/'TARIFA ENTREGA A DIRECCION USD'!D4308,3)</f>
        <v>0.44</v>
      </c>
      <c r="V4308" s="200">
        <f>TRUNC(('TARIFA ENTREGA A DIRECCION USD'!G4308-'TARIFA ENTREGA A DIRECCION USD'!D4308)/'TARIFA ENTREGA A DIRECCION USD'!D4308,3)</f>
        <v>0.97599999999999998</v>
      </c>
      <c r="X4308" s="142">
        <v>16.12</v>
      </c>
      <c r="Y4308" s="190">
        <v>4301</v>
      </c>
      <c r="Z4308" s="200">
        <v>0.55000000000000004</v>
      </c>
      <c r="AA4308" s="200">
        <v>0.13</v>
      </c>
      <c r="AB4308" s="200">
        <v>0.3</v>
      </c>
      <c r="AC4308" s="200">
        <v>0.85</v>
      </c>
      <c r="AL4308"/>
      <c r="AM4308"/>
      <c r="AN4308"/>
      <c r="AO4308"/>
      <c r="AP4308"/>
      <c r="AQ4308"/>
      <c r="AR4308"/>
      <c r="AS4308"/>
      <c r="AT4308"/>
      <c r="AU4308"/>
    </row>
    <row r="4309" spans="17:47" x14ac:dyDescent="0.2">
      <c r="Q4309" s="142">
        <f>TRUNC('TARIFA ENTREGA A DIRECCION USD'!D4310-'TARIFA ENTREGA A DIRECCION USD'!D4309,2)</f>
        <v>0.55000000000000004</v>
      </c>
      <c r="R4309" s="190">
        <v>4302</v>
      </c>
      <c r="S4309" s="200">
        <f>TRUNC((('TARIFA ENTREGA A DIRECCION USD'!C4309-'TARIFA ENTREGA A DIRECCION USD'!D4309)/'TARIFA ENTREGA A DIRECCION USD'!D4309)+1,3)</f>
        <v>0.72499999999999998</v>
      </c>
      <c r="T4309" s="200">
        <f>TRUNC(('TARIFA ENTREGA A DIRECCION USD'!E4309-'TARIFA ENTREGA A DIRECCION USD'!D4309)/'TARIFA ENTREGA A DIRECCION USD'!D4309,3)</f>
        <v>0.26300000000000001</v>
      </c>
      <c r="U4309" s="200">
        <f>TRUNC(('TARIFA ENTREGA A DIRECCION USD'!F4309-'TARIFA ENTREGA A DIRECCION USD'!D4309)/'TARIFA ENTREGA A DIRECCION USD'!D4309,3)</f>
        <v>0.44</v>
      </c>
      <c r="V4309" s="200">
        <f>TRUNC(('TARIFA ENTREGA A DIRECCION USD'!G4309-'TARIFA ENTREGA A DIRECCION USD'!D4309)/'TARIFA ENTREGA A DIRECCION USD'!D4309,3)</f>
        <v>0.97599999999999998</v>
      </c>
      <c r="X4309" s="142">
        <v>16.12</v>
      </c>
      <c r="Y4309" s="190">
        <v>4302</v>
      </c>
      <c r="Z4309" s="200">
        <v>0.55000000000000004</v>
      </c>
      <c r="AA4309" s="200">
        <v>0.13</v>
      </c>
      <c r="AB4309" s="200">
        <v>0.3</v>
      </c>
      <c r="AC4309" s="200">
        <v>0.85</v>
      </c>
      <c r="AL4309"/>
      <c r="AM4309"/>
      <c r="AN4309"/>
      <c r="AO4309"/>
      <c r="AP4309"/>
      <c r="AQ4309"/>
      <c r="AR4309"/>
      <c r="AS4309"/>
      <c r="AT4309"/>
      <c r="AU4309"/>
    </row>
    <row r="4310" spans="17:47" x14ac:dyDescent="0.2">
      <c r="Q4310" s="142">
        <f>TRUNC('TARIFA ENTREGA A DIRECCION USD'!D4311-'TARIFA ENTREGA A DIRECCION USD'!D4310,2)</f>
        <v>0.55000000000000004</v>
      </c>
      <c r="R4310" s="190">
        <v>4303</v>
      </c>
      <c r="S4310" s="200">
        <f>TRUNC((('TARIFA ENTREGA A DIRECCION USD'!C4310-'TARIFA ENTREGA A DIRECCION USD'!D4310)/'TARIFA ENTREGA A DIRECCION USD'!D4310)+1,3)</f>
        <v>0.72499999999999998</v>
      </c>
      <c r="T4310" s="200">
        <f>TRUNC(('TARIFA ENTREGA A DIRECCION USD'!E4310-'TARIFA ENTREGA A DIRECCION USD'!D4310)/'TARIFA ENTREGA A DIRECCION USD'!D4310,3)</f>
        <v>0.26300000000000001</v>
      </c>
      <c r="U4310" s="200">
        <f>TRUNC(('TARIFA ENTREGA A DIRECCION USD'!F4310-'TARIFA ENTREGA A DIRECCION USD'!D4310)/'TARIFA ENTREGA A DIRECCION USD'!D4310,3)</f>
        <v>0.44</v>
      </c>
      <c r="V4310" s="200">
        <f>TRUNC(('TARIFA ENTREGA A DIRECCION USD'!G4310-'TARIFA ENTREGA A DIRECCION USD'!D4310)/'TARIFA ENTREGA A DIRECCION USD'!D4310,3)</f>
        <v>0.97599999999999998</v>
      </c>
      <c r="X4310" s="142">
        <v>16.12</v>
      </c>
      <c r="Y4310" s="190">
        <v>4303</v>
      </c>
      <c r="Z4310" s="200">
        <v>0.55000000000000004</v>
      </c>
      <c r="AA4310" s="200">
        <v>0.13</v>
      </c>
      <c r="AB4310" s="200">
        <v>0.3</v>
      </c>
      <c r="AC4310" s="200">
        <v>0.85</v>
      </c>
      <c r="AL4310"/>
      <c r="AM4310"/>
      <c r="AN4310"/>
      <c r="AO4310"/>
      <c r="AP4310"/>
      <c r="AQ4310"/>
      <c r="AR4310"/>
      <c r="AS4310"/>
      <c r="AT4310"/>
      <c r="AU4310"/>
    </row>
    <row r="4311" spans="17:47" x14ac:dyDescent="0.2">
      <c r="Q4311" s="142">
        <f>TRUNC('TARIFA ENTREGA A DIRECCION USD'!D4312-'TARIFA ENTREGA A DIRECCION USD'!D4311,2)</f>
        <v>0.55000000000000004</v>
      </c>
      <c r="R4311" s="190">
        <v>4304</v>
      </c>
      <c r="S4311" s="200">
        <f>TRUNC((('TARIFA ENTREGA A DIRECCION USD'!C4311-'TARIFA ENTREGA A DIRECCION USD'!D4311)/'TARIFA ENTREGA A DIRECCION USD'!D4311)+1,3)</f>
        <v>0.72499999999999998</v>
      </c>
      <c r="T4311" s="200">
        <f>TRUNC(('TARIFA ENTREGA A DIRECCION USD'!E4311-'TARIFA ENTREGA A DIRECCION USD'!D4311)/'TARIFA ENTREGA A DIRECCION USD'!D4311,3)</f>
        <v>0.26300000000000001</v>
      </c>
      <c r="U4311" s="200">
        <f>TRUNC(('TARIFA ENTREGA A DIRECCION USD'!F4311-'TARIFA ENTREGA A DIRECCION USD'!D4311)/'TARIFA ENTREGA A DIRECCION USD'!D4311,3)</f>
        <v>0.44</v>
      </c>
      <c r="V4311" s="200">
        <f>TRUNC(('TARIFA ENTREGA A DIRECCION USD'!G4311-'TARIFA ENTREGA A DIRECCION USD'!D4311)/'TARIFA ENTREGA A DIRECCION USD'!D4311,3)</f>
        <v>0.97599999999999998</v>
      </c>
      <c r="X4311" s="142">
        <v>16.12</v>
      </c>
      <c r="Y4311" s="190">
        <v>4304</v>
      </c>
      <c r="Z4311" s="200">
        <v>0.55000000000000004</v>
      </c>
      <c r="AA4311" s="200">
        <v>0.13</v>
      </c>
      <c r="AB4311" s="200">
        <v>0.3</v>
      </c>
      <c r="AC4311" s="200">
        <v>0.85</v>
      </c>
      <c r="AL4311"/>
      <c r="AM4311"/>
      <c r="AN4311"/>
      <c r="AO4311"/>
      <c r="AP4311"/>
      <c r="AQ4311"/>
      <c r="AR4311"/>
      <c r="AS4311"/>
      <c r="AT4311"/>
      <c r="AU4311"/>
    </row>
    <row r="4312" spans="17:47" x14ac:dyDescent="0.2">
      <c r="Q4312" s="142">
        <f>TRUNC('TARIFA ENTREGA A DIRECCION USD'!D4313-'TARIFA ENTREGA A DIRECCION USD'!D4312,2)</f>
        <v>0.55000000000000004</v>
      </c>
      <c r="R4312" s="190">
        <v>4305</v>
      </c>
      <c r="S4312" s="200">
        <f>TRUNC((('TARIFA ENTREGA A DIRECCION USD'!C4312-'TARIFA ENTREGA A DIRECCION USD'!D4312)/'TARIFA ENTREGA A DIRECCION USD'!D4312)+1,3)</f>
        <v>0.72499999999999998</v>
      </c>
      <c r="T4312" s="200">
        <f>TRUNC(('TARIFA ENTREGA A DIRECCION USD'!E4312-'TARIFA ENTREGA A DIRECCION USD'!D4312)/'TARIFA ENTREGA A DIRECCION USD'!D4312,3)</f>
        <v>0.26300000000000001</v>
      </c>
      <c r="U4312" s="200">
        <f>TRUNC(('TARIFA ENTREGA A DIRECCION USD'!F4312-'TARIFA ENTREGA A DIRECCION USD'!D4312)/'TARIFA ENTREGA A DIRECCION USD'!D4312,3)</f>
        <v>0.44</v>
      </c>
      <c r="V4312" s="200">
        <f>TRUNC(('TARIFA ENTREGA A DIRECCION USD'!G4312-'TARIFA ENTREGA A DIRECCION USD'!D4312)/'TARIFA ENTREGA A DIRECCION USD'!D4312,3)</f>
        <v>0.97599999999999998</v>
      </c>
      <c r="X4312" s="142">
        <v>16.12</v>
      </c>
      <c r="Y4312" s="190">
        <v>4305</v>
      </c>
      <c r="Z4312" s="200">
        <v>0.55000000000000004</v>
      </c>
      <c r="AA4312" s="200">
        <v>0.13</v>
      </c>
      <c r="AB4312" s="200">
        <v>0.3</v>
      </c>
      <c r="AC4312" s="200">
        <v>0.85</v>
      </c>
      <c r="AL4312"/>
      <c r="AM4312"/>
      <c r="AN4312"/>
      <c r="AO4312"/>
      <c r="AP4312"/>
      <c r="AQ4312"/>
      <c r="AR4312"/>
      <c r="AS4312"/>
      <c r="AT4312"/>
      <c r="AU4312"/>
    </row>
    <row r="4313" spans="17:47" x14ac:dyDescent="0.2">
      <c r="Q4313" s="142">
        <f>TRUNC('TARIFA ENTREGA A DIRECCION USD'!D4314-'TARIFA ENTREGA A DIRECCION USD'!D4313,2)</f>
        <v>0.55000000000000004</v>
      </c>
      <c r="R4313" s="190">
        <v>4306</v>
      </c>
      <c r="S4313" s="200">
        <f>TRUNC((('TARIFA ENTREGA A DIRECCION USD'!C4313-'TARIFA ENTREGA A DIRECCION USD'!D4313)/'TARIFA ENTREGA A DIRECCION USD'!D4313)+1,3)</f>
        <v>0.72499999999999998</v>
      </c>
      <c r="T4313" s="200">
        <f>TRUNC(('TARIFA ENTREGA A DIRECCION USD'!E4313-'TARIFA ENTREGA A DIRECCION USD'!D4313)/'TARIFA ENTREGA A DIRECCION USD'!D4313,3)</f>
        <v>0.26300000000000001</v>
      </c>
      <c r="U4313" s="200">
        <f>TRUNC(('TARIFA ENTREGA A DIRECCION USD'!F4313-'TARIFA ENTREGA A DIRECCION USD'!D4313)/'TARIFA ENTREGA A DIRECCION USD'!D4313,3)</f>
        <v>0.44</v>
      </c>
      <c r="V4313" s="200">
        <f>TRUNC(('TARIFA ENTREGA A DIRECCION USD'!G4313-'TARIFA ENTREGA A DIRECCION USD'!D4313)/'TARIFA ENTREGA A DIRECCION USD'!D4313,3)</f>
        <v>0.97599999999999998</v>
      </c>
      <c r="X4313" s="142">
        <v>16.12</v>
      </c>
      <c r="Y4313" s="190">
        <v>4306</v>
      </c>
      <c r="Z4313" s="200">
        <v>0.55000000000000004</v>
      </c>
      <c r="AA4313" s="200">
        <v>0.13</v>
      </c>
      <c r="AB4313" s="200">
        <v>0.3</v>
      </c>
      <c r="AC4313" s="200">
        <v>0.85</v>
      </c>
      <c r="AL4313"/>
      <c r="AM4313"/>
      <c r="AN4313"/>
      <c r="AO4313"/>
      <c r="AP4313"/>
      <c r="AQ4313"/>
      <c r="AR4313"/>
      <c r="AS4313"/>
      <c r="AT4313"/>
      <c r="AU4313"/>
    </row>
    <row r="4314" spans="17:47" x14ac:dyDescent="0.2">
      <c r="Q4314" s="142">
        <f>TRUNC('TARIFA ENTREGA A DIRECCION USD'!D4315-'TARIFA ENTREGA A DIRECCION USD'!D4314,2)</f>
        <v>0.55000000000000004</v>
      </c>
      <c r="R4314" s="190">
        <v>4307</v>
      </c>
      <c r="S4314" s="200">
        <f>TRUNC((('TARIFA ENTREGA A DIRECCION USD'!C4314-'TARIFA ENTREGA A DIRECCION USD'!D4314)/'TARIFA ENTREGA A DIRECCION USD'!D4314)+1,3)</f>
        <v>0.72499999999999998</v>
      </c>
      <c r="T4314" s="200">
        <f>TRUNC(('TARIFA ENTREGA A DIRECCION USD'!E4314-'TARIFA ENTREGA A DIRECCION USD'!D4314)/'TARIFA ENTREGA A DIRECCION USD'!D4314,3)</f>
        <v>0.26300000000000001</v>
      </c>
      <c r="U4314" s="200">
        <f>TRUNC(('TARIFA ENTREGA A DIRECCION USD'!F4314-'TARIFA ENTREGA A DIRECCION USD'!D4314)/'TARIFA ENTREGA A DIRECCION USD'!D4314,3)</f>
        <v>0.44</v>
      </c>
      <c r="V4314" s="200">
        <f>TRUNC(('TARIFA ENTREGA A DIRECCION USD'!G4314-'TARIFA ENTREGA A DIRECCION USD'!D4314)/'TARIFA ENTREGA A DIRECCION USD'!D4314,3)</f>
        <v>0.97599999999999998</v>
      </c>
      <c r="X4314" s="142">
        <v>16.12</v>
      </c>
      <c r="Y4314" s="190">
        <v>4307</v>
      </c>
      <c r="Z4314" s="200">
        <v>0.55000000000000004</v>
      </c>
      <c r="AA4314" s="200">
        <v>0.13</v>
      </c>
      <c r="AB4314" s="200">
        <v>0.3</v>
      </c>
      <c r="AC4314" s="200">
        <v>0.85</v>
      </c>
      <c r="AL4314"/>
      <c r="AM4314"/>
      <c r="AN4314"/>
      <c r="AO4314"/>
      <c r="AP4314"/>
      <c r="AQ4314"/>
      <c r="AR4314"/>
      <c r="AS4314"/>
      <c r="AT4314"/>
      <c r="AU4314"/>
    </row>
    <row r="4315" spans="17:47" x14ac:dyDescent="0.2">
      <c r="Q4315" s="142">
        <f>TRUNC('TARIFA ENTREGA A DIRECCION USD'!D4316-'TARIFA ENTREGA A DIRECCION USD'!D4315,2)</f>
        <v>0.55000000000000004</v>
      </c>
      <c r="R4315" s="190">
        <v>4308</v>
      </c>
      <c r="S4315" s="200">
        <f>TRUNC((('TARIFA ENTREGA A DIRECCION USD'!C4315-'TARIFA ENTREGA A DIRECCION USD'!D4315)/'TARIFA ENTREGA A DIRECCION USD'!D4315)+1,3)</f>
        <v>0.72499999999999998</v>
      </c>
      <c r="T4315" s="200">
        <f>TRUNC(('TARIFA ENTREGA A DIRECCION USD'!E4315-'TARIFA ENTREGA A DIRECCION USD'!D4315)/'TARIFA ENTREGA A DIRECCION USD'!D4315,3)</f>
        <v>0.26300000000000001</v>
      </c>
      <c r="U4315" s="200">
        <f>TRUNC(('TARIFA ENTREGA A DIRECCION USD'!F4315-'TARIFA ENTREGA A DIRECCION USD'!D4315)/'TARIFA ENTREGA A DIRECCION USD'!D4315,3)</f>
        <v>0.44</v>
      </c>
      <c r="V4315" s="200">
        <f>TRUNC(('TARIFA ENTREGA A DIRECCION USD'!G4315-'TARIFA ENTREGA A DIRECCION USD'!D4315)/'TARIFA ENTREGA A DIRECCION USD'!D4315,3)</f>
        <v>0.97599999999999998</v>
      </c>
      <c r="X4315" s="142">
        <v>16.12</v>
      </c>
      <c r="Y4315" s="190">
        <v>4308</v>
      </c>
      <c r="Z4315" s="200">
        <v>0.55000000000000004</v>
      </c>
      <c r="AA4315" s="200">
        <v>0.13</v>
      </c>
      <c r="AB4315" s="200">
        <v>0.3</v>
      </c>
      <c r="AC4315" s="200">
        <v>0.85</v>
      </c>
      <c r="AL4315"/>
      <c r="AM4315"/>
      <c r="AN4315"/>
      <c r="AO4315"/>
      <c r="AP4315"/>
      <c r="AQ4315"/>
      <c r="AR4315"/>
      <c r="AS4315"/>
      <c r="AT4315"/>
      <c r="AU4315"/>
    </row>
    <row r="4316" spans="17:47" x14ac:dyDescent="0.2">
      <c r="Q4316" s="142">
        <f>TRUNC('TARIFA ENTREGA A DIRECCION USD'!D4317-'TARIFA ENTREGA A DIRECCION USD'!D4316,2)</f>
        <v>0.55000000000000004</v>
      </c>
      <c r="R4316" s="190">
        <v>4309</v>
      </c>
      <c r="S4316" s="200">
        <f>TRUNC((('TARIFA ENTREGA A DIRECCION USD'!C4316-'TARIFA ENTREGA A DIRECCION USD'!D4316)/'TARIFA ENTREGA A DIRECCION USD'!D4316)+1,3)</f>
        <v>0.72499999999999998</v>
      </c>
      <c r="T4316" s="200">
        <f>TRUNC(('TARIFA ENTREGA A DIRECCION USD'!E4316-'TARIFA ENTREGA A DIRECCION USD'!D4316)/'TARIFA ENTREGA A DIRECCION USD'!D4316,3)</f>
        <v>0.26300000000000001</v>
      </c>
      <c r="U4316" s="200">
        <f>TRUNC(('TARIFA ENTREGA A DIRECCION USD'!F4316-'TARIFA ENTREGA A DIRECCION USD'!D4316)/'TARIFA ENTREGA A DIRECCION USD'!D4316,3)</f>
        <v>0.44</v>
      </c>
      <c r="V4316" s="200">
        <f>TRUNC(('TARIFA ENTREGA A DIRECCION USD'!G4316-'TARIFA ENTREGA A DIRECCION USD'!D4316)/'TARIFA ENTREGA A DIRECCION USD'!D4316,3)</f>
        <v>0.97599999999999998</v>
      </c>
      <c r="X4316" s="142">
        <v>16.12</v>
      </c>
      <c r="Y4316" s="190">
        <v>4309</v>
      </c>
      <c r="Z4316" s="200">
        <v>0.55000000000000004</v>
      </c>
      <c r="AA4316" s="200">
        <v>0.13</v>
      </c>
      <c r="AB4316" s="200">
        <v>0.3</v>
      </c>
      <c r="AC4316" s="200">
        <v>0.85</v>
      </c>
      <c r="AL4316"/>
      <c r="AM4316"/>
      <c r="AN4316"/>
      <c r="AO4316"/>
      <c r="AP4316"/>
      <c r="AQ4316"/>
      <c r="AR4316"/>
      <c r="AS4316"/>
      <c r="AT4316"/>
      <c r="AU4316"/>
    </row>
    <row r="4317" spans="17:47" x14ac:dyDescent="0.2">
      <c r="Q4317" s="142">
        <f>TRUNC('TARIFA ENTREGA A DIRECCION USD'!D4318-'TARIFA ENTREGA A DIRECCION USD'!D4317,2)</f>
        <v>0.55000000000000004</v>
      </c>
      <c r="R4317" s="190">
        <v>4310</v>
      </c>
      <c r="S4317" s="200">
        <f>TRUNC((('TARIFA ENTREGA A DIRECCION USD'!C4317-'TARIFA ENTREGA A DIRECCION USD'!D4317)/'TARIFA ENTREGA A DIRECCION USD'!D4317)+1,3)</f>
        <v>0.72499999999999998</v>
      </c>
      <c r="T4317" s="200">
        <f>TRUNC(('TARIFA ENTREGA A DIRECCION USD'!E4317-'TARIFA ENTREGA A DIRECCION USD'!D4317)/'TARIFA ENTREGA A DIRECCION USD'!D4317,3)</f>
        <v>0.26300000000000001</v>
      </c>
      <c r="U4317" s="200">
        <f>TRUNC(('TARIFA ENTREGA A DIRECCION USD'!F4317-'TARIFA ENTREGA A DIRECCION USD'!D4317)/'TARIFA ENTREGA A DIRECCION USD'!D4317,3)</f>
        <v>0.44</v>
      </c>
      <c r="V4317" s="200">
        <f>TRUNC(('TARIFA ENTREGA A DIRECCION USD'!G4317-'TARIFA ENTREGA A DIRECCION USD'!D4317)/'TARIFA ENTREGA A DIRECCION USD'!D4317,3)</f>
        <v>0.97599999999999998</v>
      </c>
      <c r="X4317" s="142">
        <v>16.12</v>
      </c>
      <c r="Y4317" s="190">
        <v>4310</v>
      </c>
      <c r="Z4317" s="200">
        <v>0.55000000000000004</v>
      </c>
      <c r="AA4317" s="200">
        <v>0.13</v>
      </c>
      <c r="AB4317" s="200">
        <v>0.3</v>
      </c>
      <c r="AC4317" s="200">
        <v>0.85</v>
      </c>
      <c r="AL4317"/>
      <c r="AM4317"/>
      <c r="AN4317"/>
      <c r="AO4317"/>
      <c r="AP4317"/>
      <c r="AQ4317"/>
      <c r="AR4317"/>
      <c r="AS4317"/>
      <c r="AT4317"/>
      <c r="AU4317"/>
    </row>
    <row r="4318" spans="17:47" x14ac:dyDescent="0.2">
      <c r="Q4318" s="142">
        <f>TRUNC('TARIFA ENTREGA A DIRECCION USD'!D4319-'TARIFA ENTREGA A DIRECCION USD'!D4318,2)</f>
        <v>0.55000000000000004</v>
      </c>
      <c r="R4318" s="190">
        <v>4311</v>
      </c>
      <c r="S4318" s="200">
        <f>TRUNC((('TARIFA ENTREGA A DIRECCION USD'!C4318-'TARIFA ENTREGA A DIRECCION USD'!D4318)/'TARIFA ENTREGA A DIRECCION USD'!D4318)+1,3)</f>
        <v>0.72499999999999998</v>
      </c>
      <c r="T4318" s="200">
        <f>TRUNC(('TARIFA ENTREGA A DIRECCION USD'!E4318-'TARIFA ENTREGA A DIRECCION USD'!D4318)/'TARIFA ENTREGA A DIRECCION USD'!D4318,3)</f>
        <v>0.26300000000000001</v>
      </c>
      <c r="U4318" s="200">
        <f>TRUNC(('TARIFA ENTREGA A DIRECCION USD'!F4318-'TARIFA ENTREGA A DIRECCION USD'!D4318)/'TARIFA ENTREGA A DIRECCION USD'!D4318,3)</f>
        <v>0.44</v>
      </c>
      <c r="V4318" s="200">
        <f>TRUNC(('TARIFA ENTREGA A DIRECCION USD'!G4318-'TARIFA ENTREGA A DIRECCION USD'!D4318)/'TARIFA ENTREGA A DIRECCION USD'!D4318,3)</f>
        <v>0.97599999999999998</v>
      </c>
      <c r="X4318" s="142">
        <v>16.12</v>
      </c>
      <c r="Y4318" s="190">
        <v>4311</v>
      </c>
      <c r="Z4318" s="200">
        <v>0.55000000000000004</v>
      </c>
      <c r="AA4318" s="200">
        <v>0.13</v>
      </c>
      <c r="AB4318" s="200">
        <v>0.3</v>
      </c>
      <c r="AC4318" s="200">
        <v>0.85</v>
      </c>
      <c r="AL4318"/>
      <c r="AM4318"/>
      <c r="AN4318"/>
      <c r="AO4318"/>
      <c r="AP4318"/>
      <c r="AQ4318"/>
      <c r="AR4318"/>
      <c r="AS4318"/>
      <c r="AT4318"/>
      <c r="AU4318"/>
    </row>
    <row r="4319" spans="17:47" x14ac:dyDescent="0.2">
      <c r="Q4319" s="142">
        <f>TRUNC('TARIFA ENTREGA A DIRECCION USD'!D4320-'TARIFA ENTREGA A DIRECCION USD'!D4319,2)</f>
        <v>0.55000000000000004</v>
      </c>
      <c r="R4319" s="190">
        <v>4312</v>
      </c>
      <c r="S4319" s="200">
        <f>TRUNC((('TARIFA ENTREGA A DIRECCION USD'!C4319-'TARIFA ENTREGA A DIRECCION USD'!D4319)/'TARIFA ENTREGA A DIRECCION USD'!D4319)+1,3)</f>
        <v>0.72499999999999998</v>
      </c>
      <c r="T4319" s="200">
        <f>TRUNC(('TARIFA ENTREGA A DIRECCION USD'!E4319-'TARIFA ENTREGA A DIRECCION USD'!D4319)/'TARIFA ENTREGA A DIRECCION USD'!D4319,3)</f>
        <v>0.26300000000000001</v>
      </c>
      <c r="U4319" s="200">
        <f>TRUNC(('TARIFA ENTREGA A DIRECCION USD'!F4319-'TARIFA ENTREGA A DIRECCION USD'!D4319)/'TARIFA ENTREGA A DIRECCION USD'!D4319,3)</f>
        <v>0.44</v>
      </c>
      <c r="V4319" s="200">
        <f>TRUNC(('TARIFA ENTREGA A DIRECCION USD'!G4319-'TARIFA ENTREGA A DIRECCION USD'!D4319)/'TARIFA ENTREGA A DIRECCION USD'!D4319,3)</f>
        <v>0.97599999999999998</v>
      </c>
      <c r="X4319" s="142">
        <v>16.12</v>
      </c>
      <c r="Y4319" s="190">
        <v>4312</v>
      </c>
      <c r="Z4319" s="200">
        <v>0.55000000000000004</v>
      </c>
      <c r="AA4319" s="200">
        <v>0.13</v>
      </c>
      <c r="AB4319" s="200">
        <v>0.3</v>
      </c>
      <c r="AC4319" s="200">
        <v>0.85</v>
      </c>
      <c r="AL4319"/>
      <c r="AM4319"/>
      <c r="AN4319"/>
      <c r="AO4319"/>
      <c r="AP4319"/>
      <c r="AQ4319"/>
      <c r="AR4319"/>
      <c r="AS4319"/>
      <c r="AT4319"/>
      <c r="AU4319"/>
    </row>
    <row r="4320" spans="17:47" x14ac:dyDescent="0.2">
      <c r="Q4320" s="142">
        <f>TRUNC('TARIFA ENTREGA A DIRECCION USD'!D4321-'TARIFA ENTREGA A DIRECCION USD'!D4320,2)</f>
        <v>0.55000000000000004</v>
      </c>
      <c r="R4320" s="190">
        <v>4313</v>
      </c>
      <c r="S4320" s="200">
        <f>TRUNC((('TARIFA ENTREGA A DIRECCION USD'!C4320-'TARIFA ENTREGA A DIRECCION USD'!D4320)/'TARIFA ENTREGA A DIRECCION USD'!D4320)+1,3)</f>
        <v>0.72499999999999998</v>
      </c>
      <c r="T4320" s="200">
        <f>TRUNC(('TARIFA ENTREGA A DIRECCION USD'!E4320-'TARIFA ENTREGA A DIRECCION USD'!D4320)/'TARIFA ENTREGA A DIRECCION USD'!D4320,3)</f>
        <v>0.26300000000000001</v>
      </c>
      <c r="U4320" s="200">
        <f>TRUNC(('TARIFA ENTREGA A DIRECCION USD'!F4320-'TARIFA ENTREGA A DIRECCION USD'!D4320)/'TARIFA ENTREGA A DIRECCION USD'!D4320,3)</f>
        <v>0.44</v>
      </c>
      <c r="V4320" s="200">
        <f>TRUNC(('TARIFA ENTREGA A DIRECCION USD'!G4320-'TARIFA ENTREGA A DIRECCION USD'!D4320)/'TARIFA ENTREGA A DIRECCION USD'!D4320,3)</f>
        <v>0.97599999999999998</v>
      </c>
      <c r="X4320" s="142">
        <v>16.12</v>
      </c>
      <c r="Y4320" s="190">
        <v>4313</v>
      </c>
      <c r="Z4320" s="200">
        <v>0.55000000000000004</v>
      </c>
      <c r="AA4320" s="200">
        <v>0.13</v>
      </c>
      <c r="AB4320" s="200">
        <v>0.3</v>
      </c>
      <c r="AC4320" s="200">
        <v>0.85</v>
      </c>
      <c r="AL4320"/>
      <c r="AM4320"/>
      <c r="AN4320"/>
      <c r="AO4320"/>
      <c r="AP4320"/>
      <c r="AQ4320"/>
      <c r="AR4320"/>
      <c r="AS4320"/>
      <c r="AT4320"/>
      <c r="AU4320"/>
    </row>
    <row r="4321" spans="17:47" x14ac:dyDescent="0.2">
      <c r="Q4321" s="142">
        <f>TRUNC('TARIFA ENTREGA A DIRECCION USD'!D4322-'TARIFA ENTREGA A DIRECCION USD'!D4321,2)</f>
        <v>0.55000000000000004</v>
      </c>
      <c r="R4321" s="190">
        <v>4314</v>
      </c>
      <c r="S4321" s="200">
        <f>TRUNC((('TARIFA ENTREGA A DIRECCION USD'!C4321-'TARIFA ENTREGA A DIRECCION USD'!D4321)/'TARIFA ENTREGA A DIRECCION USD'!D4321)+1,3)</f>
        <v>0.72499999999999998</v>
      </c>
      <c r="T4321" s="200">
        <f>TRUNC(('TARIFA ENTREGA A DIRECCION USD'!E4321-'TARIFA ENTREGA A DIRECCION USD'!D4321)/'TARIFA ENTREGA A DIRECCION USD'!D4321,3)</f>
        <v>0.26300000000000001</v>
      </c>
      <c r="U4321" s="200">
        <f>TRUNC(('TARIFA ENTREGA A DIRECCION USD'!F4321-'TARIFA ENTREGA A DIRECCION USD'!D4321)/'TARIFA ENTREGA A DIRECCION USD'!D4321,3)</f>
        <v>0.44</v>
      </c>
      <c r="V4321" s="200">
        <f>TRUNC(('TARIFA ENTREGA A DIRECCION USD'!G4321-'TARIFA ENTREGA A DIRECCION USD'!D4321)/'TARIFA ENTREGA A DIRECCION USD'!D4321,3)</f>
        <v>0.97599999999999998</v>
      </c>
      <c r="X4321" s="142">
        <v>16.12</v>
      </c>
      <c r="Y4321" s="190">
        <v>4314</v>
      </c>
      <c r="Z4321" s="200">
        <v>0.55000000000000004</v>
      </c>
      <c r="AA4321" s="200">
        <v>0.13</v>
      </c>
      <c r="AB4321" s="200">
        <v>0.3</v>
      </c>
      <c r="AC4321" s="200">
        <v>0.85</v>
      </c>
      <c r="AL4321"/>
      <c r="AM4321"/>
      <c r="AN4321"/>
      <c r="AO4321"/>
      <c r="AP4321"/>
      <c r="AQ4321"/>
      <c r="AR4321"/>
      <c r="AS4321"/>
      <c r="AT4321"/>
      <c r="AU4321"/>
    </row>
    <row r="4322" spans="17:47" x14ac:dyDescent="0.2">
      <c r="Q4322" s="142">
        <f>TRUNC('TARIFA ENTREGA A DIRECCION USD'!D4323-'TARIFA ENTREGA A DIRECCION USD'!D4322,2)</f>
        <v>0.55000000000000004</v>
      </c>
      <c r="R4322" s="190">
        <v>4315</v>
      </c>
      <c r="S4322" s="200">
        <f>TRUNC((('TARIFA ENTREGA A DIRECCION USD'!C4322-'TARIFA ENTREGA A DIRECCION USD'!D4322)/'TARIFA ENTREGA A DIRECCION USD'!D4322)+1,3)</f>
        <v>0.72499999999999998</v>
      </c>
      <c r="T4322" s="200">
        <f>TRUNC(('TARIFA ENTREGA A DIRECCION USD'!E4322-'TARIFA ENTREGA A DIRECCION USD'!D4322)/'TARIFA ENTREGA A DIRECCION USD'!D4322,3)</f>
        <v>0.26300000000000001</v>
      </c>
      <c r="U4322" s="200">
        <f>TRUNC(('TARIFA ENTREGA A DIRECCION USD'!F4322-'TARIFA ENTREGA A DIRECCION USD'!D4322)/'TARIFA ENTREGA A DIRECCION USD'!D4322,3)</f>
        <v>0.44</v>
      </c>
      <c r="V4322" s="200">
        <f>TRUNC(('TARIFA ENTREGA A DIRECCION USD'!G4322-'TARIFA ENTREGA A DIRECCION USD'!D4322)/'TARIFA ENTREGA A DIRECCION USD'!D4322,3)</f>
        <v>0.97599999999999998</v>
      </c>
      <c r="X4322" s="142">
        <v>16.12</v>
      </c>
      <c r="Y4322" s="190">
        <v>4315</v>
      </c>
      <c r="Z4322" s="200">
        <v>0.55000000000000004</v>
      </c>
      <c r="AA4322" s="200">
        <v>0.13</v>
      </c>
      <c r="AB4322" s="200">
        <v>0.3</v>
      </c>
      <c r="AC4322" s="200">
        <v>0.85</v>
      </c>
      <c r="AL4322"/>
      <c r="AM4322"/>
      <c r="AN4322"/>
      <c r="AO4322"/>
      <c r="AP4322"/>
      <c r="AQ4322"/>
      <c r="AR4322"/>
      <c r="AS4322"/>
      <c r="AT4322"/>
      <c r="AU4322"/>
    </row>
    <row r="4323" spans="17:47" x14ac:dyDescent="0.2">
      <c r="Q4323" s="142">
        <f>TRUNC('TARIFA ENTREGA A DIRECCION USD'!D4324-'TARIFA ENTREGA A DIRECCION USD'!D4323,2)</f>
        <v>0.55000000000000004</v>
      </c>
      <c r="R4323" s="190">
        <v>4316</v>
      </c>
      <c r="S4323" s="200">
        <f>TRUNC((('TARIFA ENTREGA A DIRECCION USD'!C4323-'TARIFA ENTREGA A DIRECCION USD'!D4323)/'TARIFA ENTREGA A DIRECCION USD'!D4323)+1,3)</f>
        <v>0.72499999999999998</v>
      </c>
      <c r="T4323" s="200">
        <f>TRUNC(('TARIFA ENTREGA A DIRECCION USD'!E4323-'TARIFA ENTREGA A DIRECCION USD'!D4323)/'TARIFA ENTREGA A DIRECCION USD'!D4323,3)</f>
        <v>0.26300000000000001</v>
      </c>
      <c r="U4323" s="200">
        <f>TRUNC(('TARIFA ENTREGA A DIRECCION USD'!F4323-'TARIFA ENTREGA A DIRECCION USD'!D4323)/'TARIFA ENTREGA A DIRECCION USD'!D4323,3)</f>
        <v>0.44</v>
      </c>
      <c r="V4323" s="200">
        <f>TRUNC(('TARIFA ENTREGA A DIRECCION USD'!G4323-'TARIFA ENTREGA A DIRECCION USD'!D4323)/'TARIFA ENTREGA A DIRECCION USD'!D4323,3)</f>
        <v>0.97599999999999998</v>
      </c>
      <c r="X4323" s="142">
        <v>16.12</v>
      </c>
      <c r="Y4323" s="190">
        <v>4316</v>
      </c>
      <c r="Z4323" s="200">
        <v>0.55000000000000004</v>
      </c>
      <c r="AA4323" s="200">
        <v>0.13</v>
      </c>
      <c r="AB4323" s="200">
        <v>0.3</v>
      </c>
      <c r="AC4323" s="200">
        <v>0.85</v>
      </c>
      <c r="AL4323"/>
      <c r="AM4323"/>
      <c r="AN4323"/>
      <c r="AO4323"/>
      <c r="AP4323"/>
      <c r="AQ4323"/>
      <c r="AR4323"/>
      <c r="AS4323"/>
      <c r="AT4323"/>
      <c r="AU4323"/>
    </row>
    <row r="4324" spans="17:47" x14ac:dyDescent="0.2">
      <c r="Q4324" s="142">
        <f>TRUNC('TARIFA ENTREGA A DIRECCION USD'!D4325-'TARIFA ENTREGA A DIRECCION USD'!D4324,2)</f>
        <v>0.55000000000000004</v>
      </c>
      <c r="R4324" s="190">
        <v>4317</v>
      </c>
      <c r="S4324" s="200">
        <f>TRUNC((('TARIFA ENTREGA A DIRECCION USD'!C4324-'TARIFA ENTREGA A DIRECCION USD'!D4324)/'TARIFA ENTREGA A DIRECCION USD'!D4324)+1,3)</f>
        <v>0.72499999999999998</v>
      </c>
      <c r="T4324" s="200">
        <f>TRUNC(('TARIFA ENTREGA A DIRECCION USD'!E4324-'TARIFA ENTREGA A DIRECCION USD'!D4324)/'TARIFA ENTREGA A DIRECCION USD'!D4324,3)</f>
        <v>0.26300000000000001</v>
      </c>
      <c r="U4324" s="200">
        <f>TRUNC(('TARIFA ENTREGA A DIRECCION USD'!F4324-'TARIFA ENTREGA A DIRECCION USD'!D4324)/'TARIFA ENTREGA A DIRECCION USD'!D4324,3)</f>
        <v>0.44</v>
      </c>
      <c r="V4324" s="200">
        <f>TRUNC(('TARIFA ENTREGA A DIRECCION USD'!G4324-'TARIFA ENTREGA A DIRECCION USD'!D4324)/'TARIFA ENTREGA A DIRECCION USD'!D4324,3)</f>
        <v>0.97599999999999998</v>
      </c>
      <c r="X4324" s="142">
        <v>16.12</v>
      </c>
      <c r="Y4324" s="190">
        <v>4317</v>
      </c>
      <c r="Z4324" s="200">
        <v>0.55000000000000004</v>
      </c>
      <c r="AA4324" s="200">
        <v>0.13</v>
      </c>
      <c r="AB4324" s="200">
        <v>0.3</v>
      </c>
      <c r="AC4324" s="200">
        <v>0.85</v>
      </c>
      <c r="AL4324"/>
      <c r="AM4324"/>
      <c r="AN4324"/>
      <c r="AO4324"/>
      <c r="AP4324"/>
      <c r="AQ4324"/>
      <c r="AR4324"/>
      <c r="AS4324"/>
      <c r="AT4324"/>
      <c r="AU4324"/>
    </row>
    <row r="4325" spans="17:47" x14ac:dyDescent="0.2">
      <c r="Q4325" s="142">
        <f>TRUNC('TARIFA ENTREGA A DIRECCION USD'!D4326-'TARIFA ENTREGA A DIRECCION USD'!D4325,2)</f>
        <v>0.55000000000000004</v>
      </c>
      <c r="R4325" s="190">
        <v>4318</v>
      </c>
      <c r="S4325" s="200">
        <f>TRUNC((('TARIFA ENTREGA A DIRECCION USD'!C4325-'TARIFA ENTREGA A DIRECCION USD'!D4325)/'TARIFA ENTREGA A DIRECCION USD'!D4325)+1,3)</f>
        <v>0.72499999999999998</v>
      </c>
      <c r="T4325" s="200">
        <f>TRUNC(('TARIFA ENTREGA A DIRECCION USD'!E4325-'TARIFA ENTREGA A DIRECCION USD'!D4325)/'TARIFA ENTREGA A DIRECCION USD'!D4325,3)</f>
        <v>0.26300000000000001</v>
      </c>
      <c r="U4325" s="200">
        <f>TRUNC(('TARIFA ENTREGA A DIRECCION USD'!F4325-'TARIFA ENTREGA A DIRECCION USD'!D4325)/'TARIFA ENTREGA A DIRECCION USD'!D4325,3)</f>
        <v>0.44</v>
      </c>
      <c r="V4325" s="200">
        <f>TRUNC(('TARIFA ENTREGA A DIRECCION USD'!G4325-'TARIFA ENTREGA A DIRECCION USD'!D4325)/'TARIFA ENTREGA A DIRECCION USD'!D4325,3)</f>
        <v>0.97599999999999998</v>
      </c>
      <c r="X4325" s="142">
        <v>16.12</v>
      </c>
      <c r="Y4325" s="190">
        <v>4318</v>
      </c>
      <c r="Z4325" s="200">
        <v>0.55000000000000004</v>
      </c>
      <c r="AA4325" s="200">
        <v>0.13</v>
      </c>
      <c r="AB4325" s="200">
        <v>0.3</v>
      </c>
      <c r="AC4325" s="200">
        <v>0.85</v>
      </c>
      <c r="AL4325"/>
      <c r="AM4325"/>
      <c r="AN4325"/>
      <c r="AO4325"/>
      <c r="AP4325"/>
      <c r="AQ4325"/>
      <c r="AR4325"/>
      <c r="AS4325"/>
      <c r="AT4325"/>
      <c r="AU4325"/>
    </row>
    <row r="4326" spans="17:47" x14ac:dyDescent="0.2">
      <c r="Q4326" s="142">
        <f>TRUNC('TARIFA ENTREGA A DIRECCION USD'!D4327-'TARIFA ENTREGA A DIRECCION USD'!D4326,2)</f>
        <v>0.55000000000000004</v>
      </c>
      <c r="R4326" s="190">
        <v>4319</v>
      </c>
      <c r="S4326" s="200">
        <f>TRUNC((('TARIFA ENTREGA A DIRECCION USD'!C4326-'TARIFA ENTREGA A DIRECCION USD'!D4326)/'TARIFA ENTREGA A DIRECCION USD'!D4326)+1,3)</f>
        <v>0.72499999999999998</v>
      </c>
      <c r="T4326" s="200">
        <f>TRUNC(('TARIFA ENTREGA A DIRECCION USD'!E4326-'TARIFA ENTREGA A DIRECCION USD'!D4326)/'TARIFA ENTREGA A DIRECCION USD'!D4326,3)</f>
        <v>0.26300000000000001</v>
      </c>
      <c r="U4326" s="200">
        <f>TRUNC(('TARIFA ENTREGA A DIRECCION USD'!F4326-'TARIFA ENTREGA A DIRECCION USD'!D4326)/'TARIFA ENTREGA A DIRECCION USD'!D4326,3)</f>
        <v>0.44</v>
      </c>
      <c r="V4326" s="200">
        <f>TRUNC(('TARIFA ENTREGA A DIRECCION USD'!G4326-'TARIFA ENTREGA A DIRECCION USD'!D4326)/'TARIFA ENTREGA A DIRECCION USD'!D4326,3)</f>
        <v>0.97599999999999998</v>
      </c>
      <c r="X4326" s="142">
        <v>16.12</v>
      </c>
      <c r="Y4326" s="190">
        <v>4319</v>
      </c>
      <c r="Z4326" s="200">
        <v>0.55000000000000004</v>
      </c>
      <c r="AA4326" s="200">
        <v>0.13</v>
      </c>
      <c r="AB4326" s="200">
        <v>0.3</v>
      </c>
      <c r="AC4326" s="200">
        <v>0.85</v>
      </c>
      <c r="AL4326"/>
      <c r="AM4326"/>
      <c r="AN4326"/>
      <c r="AO4326"/>
      <c r="AP4326"/>
      <c r="AQ4326"/>
      <c r="AR4326"/>
      <c r="AS4326"/>
      <c r="AT4326"/>
      <c r="AU4326"/>
    </row>
    <row r="4327" spans="17:47" x14ac:dyDescent="0.2">
      <c r="Q4327" s="142">
        <f>TRUNC('TARIFA ENTREGA A DIRECCION USD'!D4328-'TARIFA ENTREGA A DIRECCION USD'!D4327,2)</f>
        <v>0.55000000000000004</v>
      </c>
      <c r="R4327" s="190">
        <v>4320</v>
      </c>
      <c r="S4327" s="200">
        <f>TRUNC((('TARIFA ENTREGA A DIRECCION USD'!C4327-'TARIFA ENTREGA A DIRECCION USD'!D4327)/'TARIFA ENTREGA A DIRECCION USD'!D4327)+1,3)</f>
        <v>0.72499999999999998</v>
      </c>
      <c r="T4327" s="200">
        <f>TRUNC(('TARIFA ENTREGA A DIRECCION USD'!E4327-'TARIFA ENTREGA A DIRECCION USD'!D4327)/'TARIFA ENTREGA A DIRECCION USD'!D4327,3)</f>
        <v>0.26300000000000001</v>
      </c>
      <c r="U4327" s="200">
        <f>TRUNC(('TARIFA ENTREGA A DIRECCION USD'!F4327-'TARIFA ENTREGA A DIRECCION USD'!D4327)/'TARIFA ENTREGA A DIRECCION USD'!D4327,3)</f>
        <v>0.44</v>
      </c>
      <c r="V4327" s="200">
        <f>TRUNC(('TARIFA ENTREGA A DIRECCION USD'!G4327-'TARIFA ENTREGA A DIRECCION USD'!D4327)/'TARIFA ENTREGA A DIRECCION USD'!D4327,3)</f>
        <v>0.97599999999999998</v>
      </c>
      <c r="X4327" s="142">
        <v>16.12</v>
      </c>
      <c r="Y4327" s="190">
        <v>4320</v>
      </c>
      <c r="Z4327" s="200">
        <v>0.55000000000000004</v>
      </c>
      <c r="AA4327" s="200">
        <v>0.13</v>
      </c>
      <c r="AB4327" s="200">
        <v>0.3</v>
      </c>
      <c r="AC4327" s="200">
        <v>0.85</v>
      </c>
      <c r="AL4327"/>
      <c r="AM4327"/>
      <c r="AN4327"/>
      <c r="AO4327"/>
      <c r="AP4327"/>
      <c r="AQ4327"/>
      <c r="AR4327"/>
      <c r="AS4327"/>
      <c r="AT4327"/>
      <c r="AU4327"/>
    </row>
    <row r="4328" spans="17:47" x14ac:dyDescent="0.2">
      <c r="Q4328" s="142">
        <f>TRUNC('TARIFA ENTREGA A DIRECCION USD'!D4329-'TARIFA ENTREGA A DIRECCION USD'!D4328,2)</f>
        <v>0.55000000000000004</v>
      </c>
      <c r="R4328" s="190">
        <v>4321</v>
      </c>
      <c r="S4328" s="200">
        <f>TRUNC((('TARIFA ENTREGA A DIRECCION USD'!C4328-'TARIFA ENTREGA A DIRECCION USD'!D4328)/'TARIFA ENTREGA A DIRECCION USD'!D4328)+1,3)</f>
        <v>0.72499999999999998</v>
      </c>
      <c r="T4328" s="200">
        <f>TRUNC(('TARIFA ENTREGA A DIRECCION USD'!E4328-'TARIFA ENTREGA A DIRECCION USD'!D4328)/'TARIFA ENTREGA A DIRECCION USD'!D4328,3)</f>
        <v>0.26300000000000001</v>
      </c>
      <c r="U4328" s="200">
        <f>TRUNC(('TARIFA ENTREGA A DIRECCION USD'!F4328-'TARIFA ENTREGA A DIRECCION USD'!D4328)/'TARIFA ENTREGA A DIRECCION USD'!D4328,3)</f>
        <v>0.44</v>
      </c>
      <c r="V4328" s="200">
        <f>TRUNC(('TARIFA ENTREGA A DIRECCION USD'!G4328-'TARIFA ENTREGA A DIRECCION USD'!D4328)/'TARIFA ENTREGA A DIRECCION USD'!D4328,3)</f>
        <v>0.97599999999999998</v>
      </c>
      <c r="X4328" s="142">
        <v>16.12</v>
      </c>
      <c r="Y4328" s="190">
        <v>4321</v>
      </c>
      <c r="Z4328" s="200">
        <v>0.55000000000000004</v>
      </c>
      <c r="AA4328" s="200">
        <v>0.13</v>
      </c>
      <c r="AB4328" s="200">
        <v>0.3</v>
      </c>
      <c r="AC4328" s="200">
        <v>0.85</v>
      </c>
      <c r="AL4328"/>
      <c r="AM4328"/>
      <c r="AN4328"/>
      <c r="AO4328"/>
      <c r="AP4328"/>
      <c r="AQ4328"/>
      <c r="AR4328"/>
      <c r="AS4328"/>
      <c r="AT4328"/>
      <c r="AU4328"/>
    </row>
    <row r="4329" spans="17:47" x14ac:dyDescent="0.2">
      <c r="Q4329" s="142">
        <f>TRUNC('TARIFA ENTREGA A DIRECCION USD'!D4330-'TARIFA ENTREGA A DIRECCION USD'!D4329,2)</f>
        <v>0.55000000000000004</v>
      </c>
      <c r="R4329" s="190">
        <v>4322</v>
      </c>
      <c r="S4329" s="200">
        <f>TRUNC((('TARIFA ENTREGA A DIRECCION USD'!C4329-'TARIFA ENTREGA A DIRECCION USD'!D4329)/'TARIFA ENTREGA A DIRECCION USD'!D4329)+1,3)</f>
        <v>0.72499999999999998</v>
      </c>
      <c r="T4329" s="200">
        <f>TRUNC(('TARIFA ENTREGA A DIRECCION USD'!E4329-'TARIFA ENTREGA A DIRECCION USD'!D4329)/'TARIFA ENTREGA A DIRECCION USD'!D4329,3)</f>
        <v>0.26300000000000001</v>
      </c>
      <c r="U4329" s="200">
        <f>TRUNC(('TARIFA ENTREGA A DIRECCION USD'!F4329-'TARIFA ENTREGA A DIRECCION USD'!D4329)/'TARIFA ENTREGA A DIRECCION USD'!D4329,3)</f>
        <v>0.44</v>
      </c>
      <c r="V4329" s="200">
        <f>TRUNC(('TARIFA ENTREGA A DIRECCION USD'!G4329-'TARIFA ENTREGA A DIRECCION USD'!D4329)/'TARIFA ENTREGA A DIRECCION USD'!D4329,3)</f>
        <v>0.97599999999999998</v>
      </c>
      <c r="X4329" s="142">
        <v>16.12</v>
      </c>
      <c r="Y4329" s="190">
        <v>4322</v>
      </c>
      <c r="Z4329" s="200">
        <v>0.55000000000000004</v>
      </c>
      <c r="AA4329" s="200">
        <v>0.13</v>
      </c>
      <c r="AB4329" s="200">
        <v>0.3</v>
      </c>
      <c r="AC4329" s="200">
        <v>0.85</v>
      </c>
      <c r="AL4329"/>
      <c r="AM4329"/>
      <c r="AN4329"/>
      <c r="AO4329"/>
      <c r="AP4329"/>
      <c r="AQ4329"/>
      <c r="AR4329"/>
      <c r="AS4329"/>
      <c r="AT4329"/>
      <c r="AU4329"/>
    </row>
    <row r="4330" spans="17:47" x14ac:dyDescent="0.2">
      <c r="Q4330" s="142">
        <f>TRUNC('TARIFA ENTREGA A DIRECCION USD'!D4331-'TARIFA ENTREGA A DIRECCION USD'!D4330,2)</f>
        <v>0.55000000000000004</v>
      </c>
      <c r="R4330" s="190">
        <v>4323</v>
      </c>
      <c r="S4330" s="200">
        <f>TRUNC((('TARIFA ENTREGA A DIRECCION USD'!C4330-'TARIFA ENTREGA A DIRECCION USD'!D4330)/'TARIFA ENTREGA A DIRECCION USD'!D4330)+1,3)</f>
        <v>0.72499999999999998</v>
      </c>
      <c r="T4330" s="200">
        <f>TRUNC(('TARIFA ENTREGA A DIRECCION USD'!E4330-'TARIFA ENTREGA A DIRECCION USD'!D4330)/'TARIFA ENTREGA A DIRECCION USD'!D4330,3)</f>
        <v>0.26300000000000001</v>
      </c>
      <c r="U4330" s="200">
        <f>TRUNC(('TARIFA ENTREGA A DIRECCION USD'!F4330-'TARIFA ENTREGA A DIRECCION USD'!D4330)/'TARIFA ENTREGA A DIRECCION USD'!D4330,3)</f>
        <v>0.44</v>
      </c>
      <c r="V4330" s="200">
        <f>TRUNC(('TARIFA ENTREGA A DIRECCION USD'!G4330-'TARIFA ENTREGA A DIRECCION USD'!D4330)/'TARIFA ENTREGA A DIRECCION USD'!D4330,3)</f>
        <v>0.97599999999999998</v>
      </c>
      <c r="X4330" s="142">
        <v>16.12</v>
      </c>
      <c r="Y4330" s="190">
        <v>4323</v>
      </c>
      <c r="Z4330" s="200">
        <v>0.55000000000000004</v>
      </c>
      <c r="AA4330" s="200">
        <v>0.13</v>
      </c>
      <c r="AB4330" s="200">
        <v>0.3</v>
      </c>
      <c r="AC4330" s="200">
        <v>0.85</v>
      </c>
      <c r="AL4330"/>
      <c r="AM4330"/>
      <c r="AN4330"/>
      <c r="AO4330"/>
      <c r="AP4330"/>
      <c r="AQ4330"/>
      <c r="AR4330"/>
      <c r="AS4330"/>
      <c r="AT4330"/>
      <c r="AU4330"/>
    </row>
    <row r="4331" spans="17:47" x14ac:dyDescent="0.2">
      <c r="Q4331" s="142">
        <f>TRUNC('TARIFA ENTREGA A DIRECCION USD'!D4332-'TARIFA ENTREGA A DIRECCION USD'!D4331,2)</f>
        <v>0.55000000000000004</v>
      </c>
      <c r="R4331" s="190">
        <v>4324</v>
      </c>
      <c r="S4331" s="200">
        <f>TRUNC((('TARIFA ENTREGA A DIRECCION USD'!C4331-'TARIFA ENTREGA A DIRECCION USD'!D4331)/'TARIFA ENTREGA A DIRECCION USD'!D4331)+1,3)</f>
        <v>0.72499999999999998</v>
      </c>
      <c r="T4331" s="200">
        <f>TRUNC(('TARIFA ENTREGA A DIRECCION USD'!E4331-'TARIFA ENTREGA A DIRECCION USD'!D4331)/'TARIFA ENTREGA A DIRECCION USD'!D4331,3)</f>
        <v>0.26300000000000001</v>
      </c>
      <c r="U4331" s="200">
        <f>TRUNC(('TARIFA ENTREGA A DIRECCION USD'!F4331-'TARIFA ENTREGA A DIRECCION USD'!D4331)/'TARIFA ENTREGA A DIRECCION USD'!D4331,3)</f>
        <v>0.44</v>
      </c>
      <c r="V4331" s="200">
        <f>TRUNC(('TARIFA ENTREGA A DIRECCION USD'!G4331-'TARIFA ENTREGA A DIRECCION USD'!D4331)/'TARIFA ENTREGA A DIRECCION USD'!D4331,3)</f>
        <v>0.97599999999999998</v>
      </c>
      <c r="X4331" s="142">
        <v>16.12</v>
      </c>
      <c r="Y4331" s="190">
        <v>4324</v>
      </c>
      <c r="Z4331" s="200">
        <v>0.55000000000000004</v>
      </c>
      <c r="AA4331" s="200">
        <v>0.13</v>
      </c>
      <c r="AB4331" s="200">
        <v>0.3</v>
      </c>
      <c r="AC4331" s="200">
        <v>0.85</v>
      </c>
      <c r="AL4331"/>
      <c r="AM4331"/>
      <c r="AN4331"/>
      <c r="AO4331"/>
      <c r="AP4331"/>
      <c r="AQ4331"/>
      <c r="AR4331"/>
      <c r="AS4331"/>
      <c r="AT4331"/>
      <c r="AU4331"/>
    </row>
    <row r="4332" spans="17:47" x14ac:dyDescent="0.2">
      <c r="Q4332" s="142">
        <f>TRUNC('TARIFA ENTREGA A DIRECCION USD'!D4333-'TARIFA ENTREGA A DIRECCION USD'!D4332,2)</f>
        <v>0.55000000000000004</v>
      </c>
      <c r="R4332" s="190">
        <v>4325</v>
      </c>
      <c r="S4332" s="200">
        <f>TRUNC((('TARIFA ENTREGA A DIRECCION USD'!C4332-'TARIFA ENTREGA A DIRECCION USD'!D4332)/'TARIFA ENTREGA A DIRECCION USD'!D4332)+1,3)</f>
        <v>0.72499999999999998</v>
      </c>
      <c r="T4332" s="200">
        <f>TRUNC(('TARIFA ENTREGA A DIRECCION USD'!E4332-'TARIFA ENTREGA A DIRECCION USD'!D4332)/'TARIFA ENTREGA A DIRECCION USD'!D4332,3)</f>
        <v>0.26300000000000001</v>
      </c>
      <c r="U4332" s="200">
        <f>TRUNC(('TARIFA ENTREGA A DIRECCION USD'!F4332-'TARIFA ENTREGA A DIRECCION USD'!D4332)/'TARIFA ENTREGA A DIRECCION USD'!D4332,3)</f>
        <v>0.44</v>
      </c>
      <c r="V4332" s="200">
        <f>TRUNC(('TARIFA ENTREGA A DIRECCION USD'!G4332-'TARIFA ENTREGA A DIRECCION USD'!D4332)/'TARIFA ENTREGA A DIRECCION USD'!D4332,3)</f>
        <v>0.97599999999999998</v>
      </c>
      <c r="X4332" s="142">
        <v>16.12</v>
      </c>
      <c r="Y4332" s="190">
        <v>4325</v>
      </c>
      <c r="Z4332" s="200">
        <v>0.55000000000000004</v>
      </c>
      <c r="AA4332" s="200">
        <v>0.13</v>
      </c>
      <c r="AB4332" s="200">
        <v>0.3</v>
      </c>
      <c r="AC4332" s="200">
        <v>0.85</v>
      </c>
      <c r="AL4332"/>
      <c r="AM4332"/>
      <c r="AN4332"/>
      <c r="AO4332"/>
      <c r="AP4332"/>
      <c r="AQ4332"/>
      <c r="AR4332"/>
      <c r="AS4332"/>
      <c r="AT4332"/>
      <c r="AU4332"/>
    </row>
    <row r="4333" spans="17:47" x14ac:dyDescent="0.2">
      <c r="Q4333" s="142">
        <f>TRUNC('TARIFA ENTREGA A DIRECCION USD'!D4334-'TARIFA ENTREGA A DIRECCION USD'!D4333,2)</f>
        <v>0.55000000000000004</v>
      </c>
      <c r="R4333" s="190">
        <v>4326</v>
      </c>
      <c r="S4333" s="200">
        <f>TRUNC((('TARIFA ENTREGA A DIRECCION USD'!C4333-'TARIFA ENTREGA A DIRECCION USD'!D4333)/'TARIFA ENTREGA A DIRECCION USD'!D4333)+1,3)</f>
        <v>0.72499999999999998</v>
      </c>
      <c r="T4333" s="200">
        <f>TRUNC(('TARIFA ENTREGA A DIRECCION USD'!E4333-'TARIFA ENTREGA A DIRECCION USD'!D4333)/'TARIFA ENTREGA A DIRECCION USD'!D4333,3)</f>
        <v>0.26300000000000001</v>
      </c>
      <c r="U4333" s="200">
        <f>TRUNC(('TARIFA ENTREGA A DIRECCION USD'!F4333-'TARIFA ENTREGA A DIRECCION USD'!D4333)/'TARIFA ENTREGA A DIRECCION USD'!D4333,3)</f>
        <v>0.44</v>
      </c>
      <c r="V4333" s="200">
        <f>TRUNC(('TARIFA ENTREGA A DIRECCION USD'!G4333-'TARIFA ENTREGA A DIRECCION USD'!D4333)/'TARIFA ENTREGA A DIRECCION USD'!D4333,3)</f>
        <v>0.97599999999999998</v>
      </c>
      <c r="X4333" s="142">
        <v>16.12</v>
      </c>
      <c r="Y4333" s="190">
        <v>4326</v>
      </c>
      <c r="Z4333" s="200">
        <v>0.55000000000000004</v>
      </c>
      <c r="AA4333" s="200">
        <v>0.13</v>
      </c>
      <c r="AB4333" s="200">
        <v>0.3</v>
      </c>
      <c r="AC4333" s="200">
        <v>0.85</v>
      </c>
      <c r="AL4333"/>
      <c r="AM4333"/>
      <c r="AN4333"/>
      <c r="AO4333"/>
      <c r="AP4333"/>
      <c r="AQ4333"/>
      <c r="AR4333"/>
      <c r="AS4333"/>
      <c r="AT4333"/>
      <c r="AU4333"/>
    </row>
    <row r="4334" spans="17:47" x14ac:dyDescent="0.2">
      <c r="Q4334" s="142">
        <f>TRUNC('TARIFA ENTREGA A DIRECCION USD'!D4335-'TARIFA ENTREGA A DIRECCION USD'!D4334,2)</f>
        <v>0.55000000000000004</v>
      </c>
      <c r="R4334" s="190">
        <v>4327</v>
      </c>
      <c r="S4334" s="200">
        <f>TRUNC((('TARIFA ENTREGA A DIRECCION USD'!C4334-'TARIFA ENTREGA A DIRECCION USD'!D4334)/'TARIFA ENTREGA A DIRECCION USD'!D4334)+1,3)</f>
        <v>0.72499999999999998</v>
      </c>
      <c r="T4334" s="200">
        <f>TRUNC(('TARIFA ENTREGA A DIRECCION USD'!E4334-'TARIFA ENTREGA A DIRECCION USD'!D4334)/'TARIFA ENTREGA A DIRECCION USD'!D4334,3)</f>
        <v>0.26300000000000001</v>
      </c>
      <c r="U4334" s="200">
        <f>TRUNC(('TARIFA ENTREGA A DIRECCION USD'!F4334-'TARIFA ENTREGA A DIRECCION USD'!D4334)/'TARIFA ENTREGA A DIRECCION USD'!D4334,3)</f>
        <v>0.44</v>
      </c>
      <c r="V4334" s="200">
        <f>TRUNC(('TARIFA ENTREGA A DIRECCION USD'!G4334-'TARIFA ENTREGA A DIRECCION USD'!D4334)/'TARIFA ENTREGA A DIRECCION USD'!D4334,3)</f>
        <v>0.97599999999999998</v>
      </c>
      <c r="X4334" s="142">
        <v>16.12</v>
      </c>
      <c r="Y4334" s="190">
        <v>4327</v>
      </c>
      <c r="Z4334" s="200">
        <v>0.55000000000000004</v>
      </c>
      <c r="AA4334" s="200">
        <v>0.13</v>
      </c>
      <c r="AB4334" s="200">
        <v>0.3</v>
      </c>
      <c r="AC4334" s="200">
        <v>0.85</v>
      </c>
      <c r="AL4334"/>
      <c r="AM4334"/>
      <c r="AN4334"/>
      <c r="AO4334"/>
      <c r="AP4334"/>
      <c r="AQ4334"/>
      <c r="AR4334"/>
      <c r="AS4334"/>
      <c r="AT4334"/>
      <c r="AU4334"/>
    </row>
    <row r="4335" spans="17:47" x14ac:dyDescent="0.2">
      <c r="Q4335" s="142">
        <f>TRUNC('TARIFA ENTREGA A DIRECCION USD'!D4336-'TARIFA ENTREGA A DIRECCION USD'!D4335,2)</f>
        <v>0.55000000000000004</v>
      </c>
      <c r="R4335" s="190">
        <v>4328</v>
      </c>
      <c r="S4335" s="200">
        <f>TRUNC((('TARIFA ENTREGA A DIRECCION USD'!C4335-'TARIFA ENTREGA A DIRECCION USD'!D4335)/'TARIFA ENTREGA A DIRECCION USD'!D4335)+1,3)</f>
        <v>0.72499999999999998</v>
      </c>
      <c r="T4335" s="200">
        <f>TRUNC(('TARIFA ENTREGA A DIRECCION USD'!E4335-'TARIFA ENTREGA A DIRECCION USD'!D4335)/'TARIFA ENTREGA A DIRECCION USD'!D4335,3)</f>
        <v>0.26300000000000001</v>
      </c>
      <c r="U4335" s="200">
        <f>TRUNC(('TARIFA ENTREGA A DIRECCION USD'!F4335-'TARIFA ENTREGA A DIRECCION USD'!D4335)/'TARIFA ENTREGA A DIRECCION USD'!D4335,3)</f>
        <v>0.44</v>
      </c>
      <c r="V4335" s="200">
        <f>TRUNC(('TARIFA ENTREGA A DIRECCION USD'!G4335-'TARIFA ENTREGA A DIRECCION USD'!D4335)/'TARIFA ENTREGA A DIRECCION USD'!D4335,3)</f>
        <v>0.97599999999999998</v>
      </c>
      <c r="X4335" s="142">
        <v>16.12</v>
      </c>
      <c r="Y4335" s="190">
        <v>4328</v>
      </c>
      <c r="Z4335" s="200">
        <v>0.55000000000000004</v>
      </c>
      <c r="AA4335" s="200">
        <v>0.13</v>
      </c>
      <c r="AB4335" s="200">
        <v>0.3</v>
      </c>
      <c r="AC4335" s="200">
        <v>0.85</v>
      </c>
      <c r="AL4335"/>
      <c r="AM4335"/>
      <c r="AN4335"/>
      <c r="AO4335"/>
      <c r="AP4335"/>
      <c r="AQ4335"/>
      <c r="AR4335"/>
      <c r="AS4335"/>
      <c r="AT4335"/>
      <c r="AU4335"/>
    </row>
    <row r="4336" spans="17:47" x14ac:dyDescent="0.2">
      <c r="Q4336" s="142">
        <f>TRUNC('TARIFA ENTREGA A DIRECCION USD'!D4337-'TARIFA ENTREGA A DIRECCION USD'!D4336,2)</f>
        <v>0.55000000000000004</v>
      </c>
      <c r="R4336" s="190">
        <v>4329</v>
      </c>
      <c r="S4336" s="200">
        <f>TRUNC((('TARIFA ENTREGA A DIRECCION USD'!C4336-'TARIFA ENTREGA A DIRECCION USD'!D4336)/'TARIFA ENTREGA A DIRECCION USD'!D4336)+1,3)</f>
        <v>0.72499999999999998</v>
      </c>
      <c r="T4336" s="200">
        <f>TRUNC(('TARIFA ENTREGA A DIRECCION USD'!E4336-'TARIFA ENTREGA A DIRECCION USD'!D4336)/'TARIFA ENTREGA A DIRECCION USD'!D4336,3)</f>
        <v>0.26300000000000001</v>
      </c>
      <c r="U4336" s="200">
        <f>TRUNC(('TARIFA ENTREGA A DIRECCION USD'!F4336-'TARIFA ENTREGA A DIRECCION USD'!D4336)/'TARIFA ENTREGA A DIRECCION USD'!D4336,3)</f>
        <v>0.44</v>
      </c>
      <c r="V4336" s="200">
        <f>TRUNC(('TARIFA ENTREGA A DIRECCION USD'!G4336-'TARIFA ENTREGA A DIRECCION USD'!D4336)/'TARIFA ENTREGA A DIRECCION USD'!D4336,3)</f>
        <v>0.97599999999999998</v>
      </c>
      <c r="X4336" s="142">
        <v>16.12</v>
      </c>
      <c r="Y4336" s="190">
        <v>4329</v>
      </c>
      <c r="Z4336" s="200">
        <v>0.55000000000000004</v>
      </c>
      <c r="AA4336" s="200">
        <v>0.13</v>
      </c>
      <c r="AB4336" s="200">
        <v>0.3</v>
      </c>
      <c r="AC4336" s="200">
        <v>0.85</v>
      </c>
      <c r="AL4336"/>
      <c r="AM4336"/>
      <c r="AN4336"/>
      <c r="AO4336"/>
      <c r="AP4336"/>
      <c r="AQ4336"/>
      <c r="AR4336"/>
      <c r="AS4336"/>
      <c r="AT4336"/>
      <c r="AU4336"/>
    </row>
    <row r="4337" spans="17:47" x14ac:dyDescent="0.2">
      <c r="Q4337" s="142">
        <f>TRUNC('TARIFA ENTREGA A DIRECCION USD'!D4338-'TARIFA ENTREGA A DIRECCION USD'!D4337,2)</f>
        <v>0.55000000000000004</v>
      </c>
      <c r="R4337" s="190">
        <v>4330</v>
      </c>
      <c r="S4337" s="200">
        <f>TRUNC((('TARIFA ENTREGA A DIRECCION USD'!C4337-'TARIFA ENTREGA A DIRECCION USD'!D4337)/'TARIFA ENTREGA A DIRECCION USD'!D4337)+1,3)</f>
        <v>0.72499999999999998</v>
      </c>
      <c r="T4337" s="200">
        <f>TRUNC(('TARIFA ENTREGA A DIRECCION USD'!E4337-'TARIFA ENTREGA A DIRECCION USD'!D4337)/'TARIFA ENTREGA A DIRECCION USD'!D4337,3)</f>
        <v>0.26300000000000001</v>
      </c>
      <c r="U4337" s="200">
        <f>TRUNC(('TARIFA ENTREGA A DIRECCION USD'!F4337-'TARIFA ENTREGA A DIRECCION USD'!D4337)/'TARIFA ENTREGA A DIRECCION USD'!D4337,3)</f>
        <v>0.44</v>
      </c>
      <c r="V4337" s="200">
        <f>TRUNC(('TARIFA ENTREGA A DIRECCION USD'!G4337-'TARIFA ENTREGA A DIRECCION USD'!D4337)/'TARIFA ENTREGA A DIRECCION USD'!D4337,3)</f>
        <v>0.97599999999999998</v>
      </c>
      <c r="X4337" s="142">
        <v>16.12</v>
      </c>
      <c r="Y4337" s="190">
        <v>4330</v>
      </c>
      <c r="Z4337" s="200">
        <v>0.55000000000000004</v>
      </c>
      <c r="AA4337" s="200">
        <v>0.13</v>
      </c>
      <c r="AB4337" s="200">
        <v>0.3</v>
      </c>
      <c r="AC4337" s="200">
        <v>0.85</v>
      </c>
      <c r="AL4337"/>
      <c r="AM4337"/>
      <c r="AN4337"/>
      <c r="AO4337"/>
      <c r="AP4337"/>
      <c r="AQ4337"/>
      <c r="AR4337"/>
      <c r="AS4337"/>
      <c r="AT4337"/>
      <c r="AU4337"/>
    </row>
    <row r="4338" spans="17:47" x14ac:dyDescent="0.2">
      <c r="Q4338" s="142">
        <f>TRUNC('TARIFA ENTREGA A DIRECCION USD'!D4339-'TARIFA ENTREGA A DIRECCION USD'!D4338,2)</f>
        <v>0.55000000000000004</v>
      </c>
      <c r="R4338" s="190">
        <v>4331</v>
      </c>
      <c r="S4338" s="200">
        <f>TRUNC((('TARIFA ENTREGA A DIRECCION USD'!C4338-'TARIFA ENTREGA A DIRECCION USD'!D4338)/'TARIFA ENTREGA A DIRECCION USD'!D4338)+1,3)</f>
        <v>0.72499999999999998</v>
      </c>
      <c r="T4338" s="200">
        <f>TRUNC(('TARIFA ENTREGA A DIRECCION USD'!E4338-'TARIFA ENTREGA A DIRECCION USD'!D4338)/'TARIFA ENTREGA A DIRECCION USD'!D4338,3)</f>
        <v>0.26300000000000001</v>
      </c>
      <c r="U4338" s="200">
        <f>TRUNC(('TARIFA ENTREGA A DIRECCION USD'!F4338-'TARIFA ENTREGA A DIRECCION USD'!D4338)/'TARIFA ENTREGA A DIRECCION USD'!D4338,3)</f>
        <v>0.44</v>
      </c>
      <c r="V4338" s="200">
        <f>TRUNC(('TARIFA ENTREGA A DIRECCION USD'!G4338-'TARIFA ENTREGA A DIRECCION USD'!D4338)/'TARIFA ENTREGA A DIRECCION USD'!D4338,3)</f>
        <v>0.97599999999999998</v>
      </c>
      <c r="X4338" s="142">
        <v>16.12</v>
      </c>
      <c r="Y4338" s="190">
        <v>4331</v>
      </c>
      <c r="Z4338" s="200">
        <v>0.55000000000000004</v>
      </c>
      <c r="AA4338" s="200">
        <v>0.13</v>
      </c>
      <c r="AB4338" s="200">
        <v>0.3</v>
      </c>
      <c r="AC4338" s="200">
        <v>0.85</v>
      </c>
      <c r="AL4338"/>
      <c r="AM4338"/>
      <c r="AN4338"/>
      <c r="AO4338"/>
      <c r="AP4338"/>
      <c r="AQ4338"/>
      <c r="AR4338"/>
      <c r="AS4338"/>
      <c r="AT4338"/>
      <c r="AU4338"/>
    </row>
    <row r="4339" spans="17:47" x14ac:dyDescent="0.2">
      <c r="Q4339" s="142">
        <f>TRUNC('TARIFA ENTREGA A DIRECCION USD'!D4340-'TARIFA ENTREGA A DIRECCION USD'!D4339,2)</f>
        <v>0.55000000000000004</v>
      </c>
      <c r="R4339" s="190">
        <v>4332</v>
      </c>
      <c r="S4339" s="200">
        <f>TRUNC((('TARIFA ENTREGA A DIRECCION USD'!C4339-'TARIFA ENTREGA A DIRECCION USD'!D4339)/'TARIFA ENTREGA A DIRECCION USD'!D4339)+1,3)</f>
        <v>0.72499999999999998</v>
      </c>
      <c r="T4339" s="200">
        <f>TRUNC(('TARIFA ENTREGA A DIRECCION USD'!E4339-'TARIFA ENTREGA A DIRECCION USD'!D4339)/'TARIFA ENTREGA A DIRECCION USD'!D4339,3)</f>
        <v>0.26300000000000001</v>
      </c>
      <c r="U4339" s="200">
        <f>TRUNC(('TARIFA ENTREGA A DIRECCION USD'!F4339-'TARIFA ENTREGA A DIRECCION USD'!D4339)/'TARIFA ENTREGA A DIRECCION USD'!D4339,3)</f>
        <v>0.44</v>
      </c>
      <c r="V4339" s="200">
        <f>TRUNC(('TARIFA ENTREGA A DIRECCION USD'!G4339-'TARIFA ENTREGA A DIRECCION USD'!D4339)/'TARIFA ENTREGA A DIRECCION USD'!D4339,3)</f>
        <v>0.97599999999999998</v>
      </c>
      <c r="X4339" s="142">
        <v>16.12</v>
      </c>
      <c r="Y4339" s="190">
        <v>4332</v>
      </c>
      <c r="Z4339" s="200">
        <v>0.55000000000000004</v>
      </c>
      <c r="AA4339" s="200">
        <v>0.13</v>
      </c>
      <c r="AB4339" s="200">
        <v>0.3</v>
      </c>
      <c r="AC4339" s="200">
        <v>0.85</v>
      </c>
      <c r="AL4339"/>
      <c r="AM4339"/>
      <c r="AN4339"/>
      <c r="AO4339"/>
      <c r="AP4339"/>
      <c r="AQ4339"/>
      <c r="AR4339"/>
      <c r="AS4339"/>
      <c r="AT4339"/>
      <c r="AU4339"/>
    </row>
    <row r="4340" spans="17:47" x14ac:dyDescent="0.2">
      <c r="Q4340" s="142">
        <f>TRUNC('TARIFA ENTREGA A DIRECCION USD'!D4341-'TARIFA ENTREGA A DIRECCION USD'!D4340,2)</f>
        <v>0.55000000000000004</v>
      </c>
      <c r="R4340" s="190">
        <v>4333</v>
      </c>
      <c r="S4340" s="200">
        <f>TRUNC((('TARIFA ENTREGA A DIRECCION USD'!C4340-'TARIFA ENTREGA A DIRECCION USD'!D4340)/'TARIFA ENTREGA A DIRECCION USD'!D4340)+1,3)</f>
        <v>0.72499999999999998</v>
      </c>
      <c r="T4340" s="200">
        <f>TRUNC(('TARIFA ENTREGA A DIRECCION USD'!E4340-'TARIFA ENTREGA A DIRECCION USD'!D4340)/'TARIFA ENTREGA A DIRECCION USD'!D4340,3)</f>
        <v>0.26300000000000001</v>
      </c>
      <c r="U4340" s="200">
        <f>TRUNC(('TARIFA ENTREGA A DIRECCION USD'!F4340-'TARIFA ENTREGA A DIRECCION USD'!D4340)/'TARIFA ENTREGA A DIRECCION USD'!D4340,3)</f>
        <v>0.44</v>
      </c>
      <c r="V4340" s="200">
        <f>TRUNC(('TARIFA ENTREGA A DIRECCION USD'!G4340-'TARIFA ENTREGA A DIRECCION USD'!D4340)/'TARIFA ENTREGA A DIRECCION USD'!D4340,3)</f>
        <v>0.97599999999999998</v>
      </c>
      <c r="X4340" s="142">
        <v>16.12</v>
      </c>
      <c r="Y4340" s="190">
        <v>4333</v>
      </c>
      <c r="Z4340" s="200">
        <v>0.55000000000000004</v>
      </c>
      <c r="AA4340" s="200">
        <v>0.13</v>
      </c>
      <c r="AB4340" s="200">
        <v>0.3</v>
      </c>
      <c r="AC4340" s="200">
        <v>0.85</v>
      </c>
      <c r="AL4340"/>
      <c r="AM4340"/>
      <c r="AN4340"/>
      <c r="AO4340"/>
      <c r="AP4340"/>
      <c r="AQ4340"/>
      <c r="AR4340"/>
      <c r="AS4340"/>
      <c r="AT4340"/>
      <c r="AU4340"/>
    </row>
    <row r="4341" spans="17:47" x14ac:dyDescent="0.2">
      <c r="Q4341" s="142">
        <f>TRUNC('TARIFA ENTREGA A DIRECCION USD'!D4342-'TARIFA ENTREGA A DIRECCION USD'!D4341,2)</f>
        <v>0.55000000000000004</v>
      </c>
      <c r="R4341" s="190">
        <v>4334</v>
      </c>
      <c r="S4341" s="200">
        <f>TRUNC((('TARIFA ENTREGA A DIRECCION USD'!C4341-'TARIFA ENTREGA A DIRECCION USD'!D4341)/'TARIFA ENTREGA A DIRECCION USD'!D4341)+1,3)</f>
        <v>0.72499999999999998</v>
      </c>
      <c r="T4341" s="200">
        <f>TRUNC(('TARIFA ENTREGA A DIRECCION USD'!E4341-'TARIFA ENTREGA A DIRECCION USD'!D4341)/'TARIFA ENTREGA A DIRECCION USD'!D4341,3)</f>
        <v>0.26300000000000001</v>
      </c>
      <c r="U4341" s="200">
        <f>TRUNC(('TARIFA ENTREGA A DIRECCION USD'!F4341-'TARIFA ENTREGA A DIRECCION USD'!D4341)/'TARIFA ENTREGA A DIRECCION USD'!D4341,3)</f>
        <v>0.44</v>
      </c>
      <c r="V4341" s="200">
        <f>TRUNC(('TARIFA ENTREGA A DIRECCION USD'!G4341-'TARIFA ENTREGA A DIRECCION USD'!D4341)/'TARIFA ENTREGA A DIRECCION USD'!D4341,3)</f>
        <v>0.97599999999999998</v>
      </c>
      <c r="X4341" s="142">
        <v>16.12</v>
      </c>
      <c r="Y4341" s="190">
        <v>4334</v>
      </c>
      <c r="Z4341" s="200">
        <v>0.55000000000000004</v>
      </c>
      <c r="AA4341" s="200">
        <v>0.13</v>
      </c>
      <c r="AB4341" s="200">
        <v>0.3</v>
      </c>
      <c r="AC4341" s="200">
        <v>0.85</v>
      </c>
      <c r="AL4341"/>
      <c r="AM4341"/>
      <c r="AN4341"/>
      <c r="AO4341"/>
      <c r="AP4341"/>
      <c r="AQ4341"/>
      <c r="AR4341"/>
      <c r="AS4341"/>
      <c r="AT4341"/>
      <c r="AU4341"/>
    </row>
    <row r="4342" spans="17:47" x14ac:dyDescent="0.2">
      <c r="Q4342" s="142">
        <f>TRUNC('TARIFA ENTREGA A DIRECCION USD'!D4343-'TARIFA ENTREGA A DIRECCION USD'!D4342,2)</f>
        <v>0.55000000000000004</v>
      </c>
      <c r="R4342" s="190">
        <v>4335</v>
      </c>
      <c r="S4342" s="200">
        <f>TRUNC((('TARIFA ENTREGA A DIRECCION USD'!C4342-'TARIFA ENTREGA A DIRECCION USD'!D4342)/'TARIFA ENTREGA A DIRECCION USD'!D4342)+1,3)</f>
        <v>0.72499999999999998</v>
      </c>
      <c r="T4342" s="200">
        <f>TRUNC(('TARIFA ENTREGA A DIRECCION USD'!E4342-'TARIFA ENTREGA A DIRECCION USD'!D4342)/'TARIFA ENTREGA A DIRECCION USD'!D4342,3)</f>
        <v>0.26300000000000001</v>
      </c>
      <c r="U4342" s="200">
        <f>TRUNC(('TARIFA ENTREGA A DIRECCION USD'!F4342-'TARIFA ENTREGA A DIRECCION USD'!D4342)/'TARIFA ENTREGA A DIRECCION USD'!D4342,3)</f>
        <v>0.44</v>
      </c>
      <c r="V4342" s="200">
        <f>TRUNC(('TARIFA ENTREGA A DIRECCION USD'!G4342-'TARIFA ENTREGA A DIRECCION USD'!D4342)/'TARIFA ENTREGA A DIRECCION USD'!D4342,3)</f>
        <v>0.97599999999999998</v>
      </c>
      <c r="X4342" s="142">
        <v>16.12</v>
      </c>
      <c r="Y4342" s="190">
        <v>4335</v>
      </c>
      <c r="Z4342" s="200">
        <v>0.55000000000000004</v>
      </c>
      <c r="AA4342" s="200">
        <v>0.13</v>
      </c>
      <c r="AB4342" s="200">
        <v>0.3</v>
      </c>
      <c r="AC4342" s="200">
        <v>0.85</v>
      </c>
      <c r="AL4342"/>
      <c r="AM4342"/>
      <c r="AN4342"/>
      <c r="AO4342"/>
      <c r="AP4342"/>
      <c r="AQ4342"/>
      <c r="AR4342"/>
      <c r="AS4342"/>
      <c r="AT4342"/>
      <c r="AU4342"/>
    </row>
    <row r="4343" spans="17:47" x14ac:dyDescent="0.2">
      <c r="Q4343" s="142">
        <f>TRUNC('TARIFA ENTREGA A DIRECCION USD'!D4344-'TARIFA ENTREGA A DIRECCION USD'!D4343,2)</f>
        <v>0.55000000000000004</v>
      </c>
      <c r="R4343" s="190">
        <v>4336</v>
      </c>
      <c r="S4343" s="200">
        <f>TRUNC((('TARIFA ENTREGA A DIRECCION USD'!C4343-'TARIFA ENTREGA A DIRECCION USD'!D4343)/'TARIFA ENTREGA A DIRECCION USD'!D4343)+1,3)</f>
        <v>0.72499999999999998</v>
      </c>
      <c r="T4343" s="200">
        <f>TRUNC(('TARIFA ENTREGA A DIRECCION USD'!E4343-'TARIFA ENTREGA A DIRECCION USD'!D4343)/'TARIFA ENTREGA A DIRECCION USD'!D4343,3)</f>
        <v>0.26300000000000001</v>
      </c>
      <c r="U4343" s="200">
        <f>TRUNC(('TARIFA ENTREGA A DIRECCION USD'!F4343-'TARIFA ENTREGA A DIRECCION USD'!D4343)/'TARIFA ENTREGA A DIRECCION USD'!D4343,3)</f>
        <v>0.44</v>
      </c>
      <c r="V4343" s="200">
        <f>TRUNC(('TARIFA ENTREGA A DIRECCION USD'!G4343-'TARIFA ENTREGA A DIRECCION USD'!D4343)/'TARIFA ENTREGA A DIRECCION USD'!D4343,3)</f>
        <v>0.97599999999999998</v>
      </c>
      <c r="X4343" s="142">
        <v>16.12</v>
      </c>
      <c r="Y4343" s="190">
        <v>4336</v>
      </c>
      <c r="Z4343" s="200">
        <v>0.55000000000000004</v>
      </c>
      <c r="AA4343" s="200">
        <v>0.13</v>
      </c>
      <c r="AB4343" s="200">
        <v>0.3</v>
      </c>
      <c r="AC4343" s="200">
        <v>0.85</v>
      </c>
      <c r="AL4343"/>
      <c r="AM4343"/>
      <c r="AN4343"/>
      <c r="AO4343"/>
      <c r="AP4343"/>
      <c r="AQ4343"/>
      <c r="AR4343"/>
      <c r="AS4343"/>
      <c r="AT4343"/>
      <c r="AU4343"/>
    </row>
    <row r="4344" spans="17:47" x14ac:dyDescent="0.2">
      <c r="Q4344" s="142">
        <f>TRUNC('TARIFA ENTREGA A DIRECCION USD'!D4345-'TARIFA ENTREGA A DIRECCION USD'!D4344,2)</f>
        <v>0.55000000000000004</v>
      </c>
      <c r="R4344" s="190">
        <v>4337</v>
      </c>
      <c r="S4344" s="200">
        <f>TRUNC((('TARIFA ENTREGA A DIRECCION USD'!C4344-'TARIFA ENTREGA A DIRECCION USD'!D4344)/'TARIFA ENTREGA A DIRECCION USD'!D4344)+1,3)</f>
        <v>0.72499999999999998</v>
      </c>
      <c r="T4344" s="200">
        <f>TRUNC(('TARIFA ENTREGA A DIRECCION USD'!E4344-'TARIFA ENTREGA A DIRECCION USD'!D4344)/'TARIFA ENTREGA A DIRECCION USD'!D4344,3)</f>
        <v>0.26300000000000001</v>
      </c>
      <c r="U4344" s="200">
        <f>TRUNC(('TARIFA ENTREGA A DIRECCION USD'!F4344-'TARIFA ENTREGA A DIRECCION USD'!D4344)/'TARIFA ENTREGA A DIRECCION USD'!D4344,3)</f>
        <v>0.44</v>
      </c>
      <c r="V4344" s="200">
        <f>TRUNC(('TARIFA ENTREGA A DIRECCION USD'!G4344-'TARIFA ENTREGA A DIRECCION USD'!D4344)/'TARIFA ENTREGA A DIRECCION USD'!D4344,3)</f>
        <v>0.97599999999999998</v>
      </c>
      <c r="X4344" s="142">
        <v>16.12</v>
      </c>
      <c r="Y4344" s="190">
        <v>4337</v>
      </c>
      <c r="Z4344" s="200">
        <v>0.55000000000000004</v>
      </c>
      <c r="AA4344" s="200">
        <v>0.13</v>
      </c>
      <c r="AB4344" s="200">
        <v>0.3</v>
      </c>
      <c r="AC4344" s="200">
        <v>0.85</v>
      </c>
      <c r="AL4344"/>
      <c r="AM4344"/>
      <c r="AN4344"/>
      <c r="AO4344"/>
      <c r="AP4344"/>
      <c r="AQ4344"/>
      <c r="AR4344"/>
      <c r="AS4344"/>
      <c r="AT4344"/>
      <c r="AU4344"/>
    </row>
    <row r="4345" spans="17:47" x14ac:dyDescent="0.2">
      <c r="Q4345" s="142">
        <f>TRUNC('TARIFA ENTREGA A DIRECCION USD'!D4346-'TARIFA ENTREGA A DIRECCION USD'!D4345,2)</f>
        <v>0.55000000000000004</v>
      </c>
      <c r="R4345" s="190">
        <v>4338</v>
      </c>
      <c r="S4345" s="200">
        <f>TRUNC((('TARIFA ENTREGA A DIRECCION USD'!C4345-'TARIFA ENTREGA A DIRECCION USD'!D4345)/'TARIFA ENTREGA A DIRECCION USD'!D4345)+1,3)</f>
        <v>0.72499999999999998</v>
      </c>
      <c r="T4345" s="200">
        <f>TRUNC(('TARIFA ENTREGA A DIRECCION USD'!E4345-'TARIFA ENTREGA A DIRECCION USD'!D4345)/'TARIFA ENTREGA A DIRECCION USD'!D4345,3)</f>
        <v>0.26300000000000001</v>
      </c>
      <c r="U4345" s="200">
        <f>TRUNC(('TARIFA ENTREGA A DIRECCION USD'!F4345-'TARIFA ENTREGA A DIRECCION USD'!D4345)/'TARIFA ENTREGA A DIRECCION USD'!D4345,3)</f>
        <v>0.44</v>
      </c>
      <c r="V4345" s="200">
        <f>TRUNC(('TARIFA ENTREGA A DIRECCION USD'!G4345-'TARIFA ENTREGA A DIRECCION USD'!D4345)/'TARIFA ENTREGA A DIRECCION USD'!D4345,3)</f>
        <v>0.97599999999999998</v>
      </c>
      <c r="X4345" s="142">
        <v>16.12</v>
      </c>
      <c r="Y4345" s="190">
        <v>4338</v>
      </c>
      <c r="Z4345" s="200">
        <v>0.55000000000000004</v>
      </c>
      <c r="AA4345" s="200">
        <v>0.13</v>
      </c>
      <c r="AB4345" s="200">
        <v>0.3</v>
      </c>
      <c r="AC4345" s="200">
        <v>0.85</v>
      </c>
      <c r="AL4345"/>
      <c r="AM4345"/>
      <c r="AN4345"/>
      <c r="AO4345"/>
      <c r="AP4345"/>
      <c r="AQ4345"/>
      <c r="AR4345"/>
      <c r="AS4345"/>
      <c r="AT4345"/>
      <c r="AU4345"/>
    </row>
    <row r="4346" spans="17:47" x14ac:dyDescent="0.2">
      <c r="Q4346" s="142">
        <f>TRUNC('TARIFA ENTREGA A DIRECCION USD'!D4347-'TARIFA ENTREGA A DIRECCION USD'!D4346,2)</f>
        <v>0.55000000000000004</v>
      </c>
      <c r="R4346" s="190">
        <v>4339</v>
      </c>
      <c r="S4346" s="200">
        <f>TRUNC((('TARIFA ENTREGA A DIRECCION USD'!C4346-'TARIFA ENTREGA A DIRECCION USD'!D4346)/'TARIFA ENTREGA A DIRECCION USD'!D4346)+1,3)</f>
        <v>0.72499999999999998</v>
      </c>
      <c r="T4346" s="200">
        <f>TRUNC(('TARIFA ENTREGA A DIRECCION USD'!E4346-'TARIFA ENTREGA A DIRECCION USD'!D4346)/'TARIFA ENTREGA A DIRECCION USD'!D4346,3)</f>
        <v>0.26300000000000001</v>
      </c>
      <c r="U4346" s="200">
        <f>TRUNC(('TARIFA ENTREGA A DIRECCION USD'!F4346-'TARIFA ENTREGA A DIRECCION USD'!D4346)/'TARIFA ENTREGA A DIRECCION USD'!D4346,3)</f>
        <v>0.44</v>
      </c>
      <c r="V4346" s="200">
        <f>TRUNC(('TARIFA ENTREGA A DIRECCION USD'!G4346-'TARIFA ENTREGA A DIRECCION USD'!D4346)/'TARIFA ENTREGA A DIRECCION USD'!D4346,3)</f>
        <v>0.97599999999999998</v>
      </c>
      <c r="X4346" s="142">
        <v>16.12</v>
      </c>
      <c r="Y4346" s="190">
        <v>4339</v>
      </c>
      <c r="Z4346" s="200">
        <v>0.55000000000000004</v>
      </c>
      <c r="AA4346" s="200">
        <v>0.13</v>
      </c>
      <c r="AB4346" s="200">
        <v>0.3</v>
      </c>
      <c r="AC4346" s="200">
        <v>0.85</v>
      </c>
      <c r="AL4346"/>
      <c r="AM4346"/>
      <c r="AN4346"/>
      <c r="AO4346"/>
      <c r="AP4346"/>
      <c r="AQ4346"/>
      <c r="AR4346"/>
      <c r="AS4346"/>
      <c r="AT4346"/>
      <c r="AU4346"/>
    </row>
    <row r="4347" spans="17:47" x14ac:dyDescent="0.2">
      <c r="Q4347" s="142">
        <f>TRUNC('TARIFA ENTREGA A DIRECCION USD'!D4348-'TARIFA ENTREGA A DIRECCION USD'!D4347,2)</f>
        <v>0.55000000000000004</v>
      </c>
      <c r="R4347" s="190">
        <v>4340</v>
      </c>
      <c r="S4347" s="200">
        <f>TRUNC((('TARIFA ENTREGA A DIRECCION USD'!C4347-'TARIFA ENTREGA A DIRECCION USD'!D4347)/'TARIFA ENTREGA A DIRECCION USD'!D4347)+1,3)</f>
        <v>0.72499999999999998</v>
      </c>
      <c r="T4347" s="200">
        <f>TRUNC(('TARIFA ENTREGA A DIRECCION USD'!E4347-'TARIFA ENTREGA A DIRECCION USD'!D4347)/'TARIFA ENTREGA A DIRECCION USD'!D4347,3)</f>
        <v>0.26300000000000001</v>
      </c>
      <c r="U4347" s="200">
        <f>TRUNC(('TARIFA ENTREGA A DIRECCION USD'!F4347-'TARIFA ENTREGA A DIRECCION USD'!D4347)/'TARIFA ENTREGA A DIRECCION USD'!D4347,3)</f>
        <v>0.44</v>
      </c>
      <c r="V4347" s="200">
        <f>TRUNC(('TARIFA ENTREGA A DIRECCION USD'!G4347-'TARIFA ENTREGA A DIRECCION USD'!D4347)/'TARIFA ENTREGA A DIRECCION USD'!D4347,3)</f>
        <v>0.97599999999999998</v>
      </c>
      <c r="X4347" s="142">
        <v>16.12</v>
      </c>
      <c r="Y4347" s="190">
        <v>4340</v>
      </c>
      <c r="Z4347" s="200">
        <v>0.55000000000000004</v>
      </c>
      <c r="AA4347" s="200">
        <v>0.13</v>
      </c>
      <c r="AB4347" s="200">
        <v>0.3</v>
      </c>
      <c r="AC4347" s="200">
        <v>0.85</v>
      </c>
      <c r="AL4347"/>
      <c r="AM4347"/>
      <c r="AN4347"/>
      <c r="AO4347"/>
      <c r="AP4347"/>
      <c r="AQ4347"/>
      <c r="AR4347"/>
      <c r="AS4347"/>
      <c r="AT4347"/>
      <c r="AU4347"/>
    </row>
    <row r="4348" spans="17:47" x14ac:dyDescent="0.2">
      <c r="Q4348" s="142">
        <f>TRUNC('TARIFA ENTREGA A DIRECCION USD'!D4349-'TARIFA ENTREGA A DIRECCION USD'!D4348,2)</f>
        <v>0.55000000000000004</v>
      </c>
      <c r="R4348" s="190">
        <v>4341</v>
      </c>
      <c r="S4348" s="200">
        <f>TRUNC((('TARIFA ENTREGA A DIRECCION USD'!C4348-'TARIFA ENTREGA A DIRECCION USD'!D4348)/'TARIFA ENTREGA A DIRECCION USD'!D4348)+1,3)</f>
        <v>0.72499999999999998</v>
      </c>
      <c r="T4348" s="200">
        <f>TRUNC(('TARIFA ENTREGA A DIRECCION USD'!E4348-'TARIFA ENTREGA A DIRECCION USD'!D4348)/'TARIFA ENTREGA A DIRECCION USD'!D4348,3)</f>
        <v>0.26300000000000001</v>
      </c>
      <c r="U4348" s="200">
        <f>TRUNC(('TARIFA ENTREGA A DIRECCION USD'!F4348-'TARIFA ENTREGA A DIRECCION USD'!D4348)/'TARIFA ENTREGA A DIRECCION USD'!D4348,3)</f>
        <v>0.44</v>
      </c>
      <c r="V4348" s="200">
        <f>TRUNC(('TARIFA ENTREGA A DIRECCION USD'!G4348-'TARIFA ENTREGA A DIRECCION USD'!D4348)/'TARIFA ENTREGA A DIRECCION USD'!D4348,3)</f>
        <v>0.97599999999999998</v>
      </c>
      <c r="X4348" s="142">
        <v>16.12</v>
      </c>
      <c r="Y4348" s="190">
        <v>4341</v>
      </c>
      <c r="Z4348" s="200">
        <v>0.55000000000000004</v>
      </c>
      <c r="AA4348" s="200">
        <v>0.13</v>
      </c>
      <c r="AB4348" s="200">
        <v>0.3</v>
      </c>
      <c r="AC4348" s="200">
        <v>0.85</v>
      </c>
      <c r="AL4348"/>
      <c r="AM4348"/>
      <c r="AN4348"/>
      <c r="AO4348"/>
      <c r="AP4348"/>
      <c r="AQ4348"/>
      <c r="AR4348"/>
      <c r="AS4348"/>
      <c r="AT4348"/>
      <c r="AU4348"/>
    </row>
    <row r="4349" spans="17:47" x14ac:dyDescent="0.2">
      <c r="Q4349" s="142">
        <f>TRUNC('TARIFA ENTREGA A DIRECCION USD'!D4350-'TARIFA ENTREGA A DIRECCION USD'!D4349,2)</f>
        <v>0.55000000000000004</v>
      </c>
      <c r="R4349" s="190">
        <v>4342</v>
      </c>
      <c r="S4349" s="200">
        <f>TRUNC((('TARIFA ENTREGA A DIRECCION USD'!C4349-'TARIFA ENTREGA A DIRECCION USD'!D4349)/'TARIFA ENTREGA A DIRECCION USD'!D4349)+1,3)</f>
        <v>0.72499999999999998</v>
      </c>
      <c r="T4349" s="200">
        <f>TRUNC(('TARIFA ENTREGA A DIRECCION USD'!E4349-'TARIFA ENTREGA A DIRECCION USD'!D4349)/'TARIFA ENTREGA A DIRECCION USD'!D4349,3)</f>
        <v>0.26300000000000001</v>
      </c>
      <c r="U4349" s="200">
        <f>TRUNC(('TARIFA ENTREGA A DIRECCION USD'!F4349-'TARIFA ENTREGA A DIRECCION USD'!D4349)/'TARIFA ENTREGA A DIRECCION USD'!D4349,3)</f>
        <v>0.44</v>
      </c>
      <c r="V4349" s="200">
        <f>TRUNC(('TARIFA ENTREGA A DIRECCION USD'!G4349-'TARIFA ENTREGA A DIRECCION USD'!D4349)/'TARIFA ENTREGA A DIRECCION USD'!D4349,3)</f>
        <v>0.97599999999999998</v>
      </c>
      <c r="X4349" s="142">
        <v>16.12</v>
      </c>
      <c r="Y4349" s="190">
        <v>4342</v>
      </c>
      <c r="Z4349" s="200">
        <v>0.55000000000000004</v>
      </c>
      <c r="AA4349" s="200">
        <v>0.13</v>
      </c>
      <c r="AB4349" s="200">
        <v>0.3</v>
      </c>
      <c r="AC4349" s="200">
        <v>0.85</v>
      </c>
      <c r="AL4349"/>
      <c r="AM4349"/>
      <c r="AN4349"/>
      <c r="AO4349"/>
      <c r="AP4349"/>
      <c r="AQ4349"/>
      <c r="AR4349"/>
      <c r="AS4349"/>
      <c r="AT4349"/>
      <c r="AU4349"/>
    </row>
    <row r="4350" spans="17:47" x14ac:dyDescent="0.2">
      <c r="Q4350" s="142">
        <f>TRUNC('TARIFA ENTREGA A DIRECCION USD'!D4351-'TARIFA ENTREGA A DIRECCION USD'!D4350,2)</f>
        <v>0.55000000000000004</v>
      </c>
      <c r="R4350" s="190">
        <v>4343</v>
      </c>
      <c r="S4350" s="200">
        <f>TRUNC((('TARIFA ENTREGA A DIRECCION USD'!C4350-'TARIFA ENTREGA A DIRECCION USD'!D4350)/'TARIFA ENTREGA A DIRECCION USD'!D4350)+1,3)</f>
        <v>0.72499999999999998</v>
      </c>
      <c r="T4350" s="200">
        <f>TRUNC(('TARIFA ENTREGA A DIRECCION USD'!E4350-'TARIFA ENTREGA A DIRECCION USD'!D4350)/'TARIFA ENTREGA A DIRECCION USD'!D4350,3)</f>
        <v>0.26300000000000001</v>
      </c>
      <c r="U4350" s="200">
        <f>TRUNC(('TARIFA ENTREGA A DIRECCION USD'!F4350-'TARIFA ENTREGA A DIRECCION USD'!D4350)/'TARIFA ENTREGA A DIRECCION USD'!D4350,3)</f>
        <v>0.44</v>
      </c>
      <c r="V4350" s="200">
        <f>TRUNC(('TARIFA ENTREGA A DIRECCION USD'!G4350-'TARIFA ENTREGA A DIRECCION USD'!D4350)/'TARIFA ENTREGA A DIRECCION USD'!D4350,3)</f>
        <v>0.97599999999999998</v>
      </c>
      <c r="X4350" s="142">
        <v>16.12</v>
      </c>
      <c r="Y4350" s="190">
        <v>4343</v>
      </c>
      <c r="Z4350" s="200">
        <v>0.55000000000000004</v>
      </c>
      <c r="AA4350" s="200">
        <v>0.13</v>
      </c>
      <c r="AB4350" s="200">
        <v>0.3</v>
      </c>
      <c r="AC4350" s="200">
        <v>0.85</v>
      </c>
      <c r="AL4350"/>
      <c r="AM4350"/>
      <c r="AN4350"/>
      <c r="AO4350"/>
      <c r="AP4350"/>
      <c r="AQ4350"/>
      <c r="AR4350"/>
      <c r="AS4350"/>
      <c r="AT4350"/>
      <c r="AU4350"/>
    </row>
    <row r="4351" spans="17:47" x14ac:dyDescent="0.2">
      <c r="Q4351" s="142">
        <f>TRUNC('TARIFA ENTREGA A DIRECCION USD'!D4352-'TARIFA ENTREGA A DIRECCION USD'!D4351,2)</f>
        <v>0.55000000000000004</v>
      </c>
      <c r="R4351" s="190">
        <v>4344</v>
      </c>
      <c r="S4351" s="200">
        <f>TRUNC((('TARIFA ENTREGA A DIRECCION USD'!C4351-'TARIFA ENTREGA A DIRECCION USD'!D4351)/'TARIFA ENTREGA A DIRECCION USD'!D4351)+1,3)</f>
        <v>0.72499999999999998</v>
      </c>
      <c r="T4351" s="200">
        <f>TRUNC(('TARIFA ENTREGA A DIRECCION USD'!E4351-'TARIFA ENTREGA A DIRECCION USD'!D4351)/'TARIFA ENTREGA A DIRECCION USD'!D4351,3)</f>
        <v>0.26300000000000001</v>
      </c>
      <c r="U4351" s="200">
        <f>TRUNC(('TARIFA ENTREGA A DIRECCION USD'!F4351-'TARIFA ENTREGA A DIRECCION USD'!D4351)/'TARIFA ENTREGA A DIRECCION USD'!D4351,3)</f>
        <v>0.44</v>
      </c>
      <c r="V4351" s="200">
        <f>TRUNC(('TARIFA ENTREGA A DIRECCION USD'!G4351-'TARIFA ENTREGA A DIRECCION USD'!D4351)/'TARIFA ENTREGA A DIRECCION USD'!D4351,3)</f>
        <v>0.97599999999999998</v>
      </c>
      <c r="X4351" s="142">
        <v>16.12</v>
      </c>
      <c r="Y4351" s="190">
        <v>4344</v>
      </c>
      <c r="Z4351" s="200">
        <v>0.55000000000000004</v>
      </c>
      <c r="AA4351" s="200">
        <v>0.13</v>
      </c>
      <c r="AB4351" s="200">
        <v>0.3</v>
      </c>
      <c r="AC4351" s="200">
        <v>0.85</v>
      </c>
      <c r="AL4351"/>
      <c r="AM4351"/>
      <c r="AN4351"/>
      <c r="AO4351"/>
      <c r="AP4351"/>
      <c r="AQ4351"/>
      <c r="AR4351"/>
      <c r="AS4351"/>
      <c r="AT4351"/>
      <c r="AU4351"/>
    </row>
    <row r="4352" spans="17:47" x14ac:dyDescent="0.2">
      <c r="Q4352" s="142">
        <f>TRUNC('TARIFA ENTREGA A DIRECCION USD'!D4353-'TARIFA ENTREGA A DIRECCION USD'!D4352,2)</f>
        <v>0.55000000000000004</v>
      </c>
      <c r="R4352" s="190">
        <v>4345</v>
      </c>
      <c r="S4352" s="200">
        <f>TRUNC((('TARIFA ENTREGA A DIRECCION USD'!C4352-'TARIFA ENTREGA A DIRECCION USD'!D4352)/'TARIFA ENTREGA A DIRECCION USD'!D4352)+1,3)</f>
        <v>0.72499999999999998</v>
      </c>
      <c r="T4352" s="200">
        <f>TRUNC(('TARIFA ENTREGA A DIRECCION USD'!E4352-'TARIFA ENTREGA A DIRECCION USD'!D4352)/'TARIFA ENTREGA A DIRECCION USD'!D4352,3)</f>
        <v>0.26300000000000001</v>
      </c>
      <c r="U4352" s="200">
        <f>TRUNC(('TARIFA ENTREGA A DIRECCION USD'!F4352-'TARIFA ENTREGA A DIRECCION USD'!D4352)/'TARIFA ENTREGA A DIRECCION USD'!D4352,3)</f>
        <v>0.44</v>
      </c>
      <c r="V4352" s="200">
        <f>TRUNC(('TARIFA ENTREGA A DIRECCION USD'!G4352-'TARIFA ENTREGA A DIRECCION USD'!D4352)/'TARIFA ENTREGA A DIRECCION USD'!D4352,3)</f>
        <v>0.97599999999999998</v>
      </c>
      <c r="X4352" s="142">
        <v>16.12</v>
      </c>
      <c r="Y4352" s="190">
        <v>4345</v>
      </c>
      <c r="Z4352" s="200">
        <v>0.55000000000000004</v>
      </c>
      <c r="AA4352" s="200">
        <v>0.13</v>
      </c>
      <c r="AB4352" s="200">
        <v>0.3</v>
      </c>
      <c r="AC4352" s="200">
        <v>0.85</v>
      </c>
      <c r="AL4352"/>
      <c r="AM4352"/>
      <c r="AN4352"/>
      <c r="AO4352"/>
      <c r="AP4352"/>
      <c r="AQ4352"/>
      <c r="AR4352"/>
      <c r="AS4352"/>
      <c r="AT4352"/>
      <c r="AU4352"/>
    </row>
    <row r="4353" spans="17:47" x14ac:dyDescent="0.2">
      <c r="Q4353" s="142">
        <f>TRUNC('TARIFA ENTREGA A DIRECCION USD'!D4354-'TARIFA ENTREGA A DIRECCION USD'!D4353,2)</f>
        <v>0.55000000000000004</v>
      </c>
      <c r="R4353" s="190">
        <v>4346</v>
      </c>
      <c r="S4353" s="200">
        <f>TRUNC((('TARIFA ENTREGA A DIRECCION USD'!C4353-'TARIFA ENTREGA A DIRECCION USD'!D4353)/'TARIFA ENTREGA A DIRECCION USD'!D4353)+1,3)</f>
        <v>0.72499999999999998</v>
      </c>
      <c r="T4353" s="200">
        <f>TRUNC(('TARIFA ENTREGA A DIRECCION USD'!E4353-'TARIFA ENTREGA A DIRECCION USD'!D4353)/'TARIFA ENTREGA A DIRECCION USD'!D4353,3)</f>
        <v>0.26300000000000001</v>
      </c>
      <c r="U4353" s="200">
        <f>TRUNC(('TARIFA ENTREGA A DIRECCION USD'!F4353-'TARIFA ENTREGA A DIRECCION USD'!D4353)/'TARIFA ENTREGA A DIRECCION USD'!D4353,3)</f>
        <v>0.44</v>
      </c>
      <c r="V4353" s="200">
        <f>TRUNC(('TARIFA ENTREGA A DIRECCION USD'!G4353-'TARIFA ENTREGA A DIRECCION USD'!D4353)/'TARIFA ENTREGA A DIRECCION USD'!D4353,3)</f>
        <v>0.97599999999999998</v>
      </c>
      <c r="X4353" s="142">
        <v>16.12</v>
      </c>
      <c r="Y4353" s="190">
        <v>4346</v>
      </c>
      <c r="Z4353" s="200">
        <v>0.55000000000000004</v>
      </c>
      <c r="AA4353" s="200">
        <v>0.13</v>
      </c>
      <c r="AB4353" s="200">
        <v>0.3</v>
      </c>
      <c r="AC4353" s="200">
        <v>0.85</v>
      </c>
      <c r="AL4353"/>
      <c r="AM4353"/>
      <c r="AN4353"/>
      <c r="AO4353"/>
      <c r="AP4353"/>
      <c r="AQ4353"/>
      <c r="AR4353"/>
      <c r="AS4353"/>
      <c r="AT4353"/>
      <c r="AU4353"/>
    </row>
    <row r="4354" spans="17:47" x14ac:dyDescent="0.2">
      <c r="Q4354" s="142">
        <f>TRUNC('TARIFA ENTREGA A DIRECCION USD'!D4355-'TARIFA ENTREGA A DIRECCION USD'!D4354,2)</f>
        <v>0.55000000000000004</v>
      </c>
      <c r="R4354" s="190">
        <v>4347</v>
      </c>
      <c r="S4354" s="200">
        <f>TRUNC((('TARIFA ENTREGA A DIRECCION USD'!C4354-'TARIFA ENTREGA A DIRECCION USD'!D4354)/'TARIFA ENTREGA A DIRECCION USD'!D4354)+1,3)</f>
        <v>0.72499999999999998</v>
      </c>
      <c r="T4354" s="200">
        <f>TRUNC(('TARIFA ENTREGA A DIRECCION USD'!E4354-'TARIFA ENTREGA A DIRECCION USD'!D4354)/'TARIFA ENTREGA A DIRECCION USD'!D4354,3)</f>
        <v>0.26300000000000001</v>
      </c>
      <c r="U4354" s="200">
        <f>TRUNC(('TARIFA ENTREGA A DIRECCION USD'!F4354-'TARIFA ENTREGA A DIRECCION USD'!D4354)/'TARIFA ENTREGA A DIRECCION USD'!D4354,3)</f>
        <v>0.44</v>
      </c>
      <c r="V4354" s="200">
        <f>TRUNC(('TARIFA ENTREGA A DIRECCION USD'!G4354-'TARIFA ENTREGA A DIRECCION USD'!D4354)/'TARIFA ENTREGA A DIRECCION USD'!D4354,3)</f>
        <v>0.97599999999999998</v>
      </c>
      <c r="X4354" s="142">
        <v>16.12</v>
      </c>
      <c r="Y4354" s="190">
        <v>4347</v>
      </c>
      <c r="Z4354" s="200">
        <v>0.55000000000000004</v>
      </c>
      <c r="AA4354" s="200">
        <v>0.13</v>
      </c>
      <c r="AB4354" s="200">
        <v>0.3</v>
      </c>
      <c r="AC4354" s="200">
        <v>0.85</v>
      </c>
      <c r="AL4354"/>
      <c r="AM4354"/>
      <c r="AN4354"/>
      <c r="AO4354"/>
      <c r="AP4354"/>
      <c r="AQ4354"/>
      <c r="AR4354"/>
      <c r="AS4354"/>
      <c r="AT4354"/>
      <c r="AU4354"/>
    </row>
    <row r="4355" spans="17:47" x14ac:dyDescent="0.2">
      <c r="Q4355" s="142">
        <f>TRUNC('TARIFA ENTREGA A DIRECCION USD'!D4356-'TARIFA ENTREGA A DIRECCION USD'!D4355,2)</f>
        <v>0.55000000000000004</v>
      </c>
      <c r="R4355" s="190">
        <v>4348</v>
      </c>
      <c r="S4355" s="200">
        <f>TRUNC((('TARIFA ENTREGA A DIRECCION USD'!C4355-'TARIFA ENTREGA A DIRECCION USD'!D4355)/'TARIFA ENTREGA A DIRECCION USD'!D4355)+1,3)</f>
        <v>0.72499999999999998</v>
      </c>
      <c r="T4355" s="200">
        <f>TRUNC(('TARIFA ENTREGA A DIRECCION USD'!E4355-'TARIFA ENTREGA A DIRECCION USD'!D4355)/'TARIFA ENTREGA A DIRECCION USD'!D4355,3)</f>
        <v>0.26300000000000001</v>
      </c>
      <c r="U4355" s="200">
        <f>TRUNC(('TARIFA ENTREGA A DIRECCION USD'!F4355-'TARIFA ENTREGA A DIRECCION USD'!D4355)/'TARIFA ENTREGA A DIRECCION USD'!D4355,3)</f>
        <v>0.44</v>
      </c>
      <c r="V4355" s="200">
        <f>TRUNC(('TARIFA ENTREGA A DIRECCION USD'!G4355-'TARIFA ENTREGA A DIRECCION USD'!D4355)/'TARIFA ENTREGA A DIRECCION USD'!D4355,3)</f>
        <v>0.97599999999999998</v>
      </c>
      <c r="X4355" s="142">
        <v>16.12</v>
      </c>
      <c r="Y4355" s="190">
        <v>4348</v>
      </c>
      <c r="Z4355" s="200">
        <v>0.55000000000000004</v>
      </c>
      <c r="AA4355" s="200">
        <v>0.13</v>
      </c>
      <c r="AB4355" s="200">
        <v>0.3</v>
      </c>
      <c r="AC4355" s="200">
        <v>0.85</v>
      </c>
      <c r="AL4355"/>
      <c r="AM4355"/>
      <c r="AN4355"/>
      <c r="AO4355"/>
      <c r="AP4355"/>
      <c r="AQ4355"/>
      <c r="AR4355"/>
      <c r="AS4355"/>
      <c r="AT4355"/>
      <c r="AU4355"/>
    </row>
    <row r="4356" spans="17:47" x14ac:dyDescent="0.2">
      <c r="Q4356" s="142">
        <f>TRUNC('TARIFA ENTREGA A DIRECCION USD'!D4357-'TARIFA ENTREGA A DIRECCION USD'!D4356,2)</f>
        <v>0.55000000000000004</v>
      </c>
      <c r="R4356" s="190">
        <v>4349</v>
      </c>
      <c r="S4356" s="200">
        <f>TRUNC((('TARIFA ENTREGA A DIRECCION USD'!C4356-'TARIFA ENTREGA A DIRECCION USD'!D4356)/'TARIFA ENTREGA A DIRECCION USD'!D4356)+1,3)</f>
        <v>0.72499999999999998</v>
      </c>
      <c r="T4356" s="200">
        <f>TRUNC(('TARIFA ENTREGA A DIRECCION USD'!E4356-'TARIFA ENTREGA A DIRECCION USD'!D4356)/'TARIFA ENTREGA A DIRECCION USD'!D4356,3)</f>
        <v>0.26300000000000001</v>
      </c>
      <c r="U4356" s="200">
        <f>TRUNC(('TARIFA ENTREGA A DIRECCION USD'!F4356-'TARIFA ENTREGA A DIRECCION USD'!D4356)/'TARIFA ENTREGA A DIRECCION USD'!D4356,3)</f>
        <v>0.44</v>
      </c>
      <c r="V4356" s="200">
        <f>TRUNC(('TARIFA ENTREGA A DIRECCION USD'!G4356-'TARIFA ENTREGA A DIRECCION USD'!D4356)/'TARIFA ENTREGA A DIRECCION USD'!D4356,3)</f>
        <v>0.97599999999999998</v>
      </c>
      <c r="X4356" s="142">
        <v>16.12</v>
      </c>
      <c r="Y4356" s="190">
        <v>4349</v>
      </c>
      <c r="Z4356" s="200">
        <v>0.55000000000000004</v>
      </c>
      <c r="AA4356" s="200">
        <v>0.13</v>
      </c>
      <c r="AB4356" s="200">
        <v>0.3</v>
      </c>
      <c r="AC4356" s="200">
        <v>0.85</v>
      </c>
      <c r="AL4356"/>
      <c r="AM4356"/>
      <c r="AN4356"/>
      <c r="AO4356"/>
      <c r="AP4356"/>
      <c r="AQ4356"/>
      <c r="AR4356"/>
      <c r="AS4356"/>
      <c r="AT4356"/>
      <c r="AU4356"/>
    </row>
    <row r="4357" spans="17:47" x14ac:dyDescent="0.2">
      <c r="Q4357" s="142">
        <f>TRUNC('TARIFA ENTREGA A DIRECCION USD'!D4358-'TARIFA ENTREGA A DIRECCION USD'!D4357,2)</f>
        <v>0.55000000000000004</v>
      </c>
      <c r="R4357" s="190">
        <v>4350</v>
      </c>
      <c r="S4357" s="200">
        <f>TRUNC((('TARIFA ENTREGA A DIRECCION USD'!C4357-'TARIFA ENTREGA A DIRECCION USD'!D4357)/'TARIFA ENTREGA A DIRECCION USD'!D4357)+1,3)</f>
        <v>0.72499999999999998</v>
      </c>
      <c r="T4357" s="200">
        <f>TRUNC(('TARIFA ENTREGA A DIRECCION USD'!E4357-'TARIFA ENTREGA A DIRECCION USD'!D4357)/'TARIFA ENTREGA A DIRECCION USD'!D4357,3)</f>
        <v>0.26300000000000001</v>
      </c>
      <c r="U4357" s="200">
        <f>TRUNC(('TARIFA ENTREGA A DIRECCION USD'!F4357-'TARIFA ENTREGA A DIRECCION USD'!D4357)/'TARIFA ENTREGA A DIRECCION USD'!D4357,3)</f>
        <v>0.44</v>
      </c>
      <c r="V4357" s="200">
        <f>TRUNC(('TARIFA ENTREGA A DIRECCION USD'!G4357-'TARIFA ENTREGA A DIRECCION USD'!D4357)/'TARIFA ENTREGA A DIRECCION USD'!D4357,3)</f>
        <v>0.97599999999999998</v>
      </c>
      <c r="X4357" s="142">
        <v>16.12</v>
      </c>
      <c r="Y4357" s="190">
        <v>4350</v>
      </c>
      <c r="Z4357" s="200">
        <v>0.55000000000000004</v>
      </c>
      <c r="AA4357" s="200">
        <v>0.13</v>
      </c>
      <c r="AB4357" s="200">
        <v>0.3</v>
      </c>
      <c r="AC4357" s="200">
        <v>0.85</v>
      </c>
      <c r="AL4357"/>
      <c r="AM4357"/>
      <c r="AN4357"/>
      <c r="AO4357"/>
      <c r="AP4357"/>
      <c r="AQ4357"/>
      <c r="AR4357"/>
      <c r="AS4357"/>
      <c r="AT4357"/>
      <c r="AU4357"/>
    </row>
    <row r="4358" spans="17:47" x14ac:dyDescent="0.2">
      <c r="Q4358" s="142">
        <f>TRUNC('TARIFA ENTREGA A DIRECCION USD'!D4359-'TARIFA ENTREGA A DIRECCION USD'!D4358,2)</f>
        <v>0.55000000000000004</v>
      </c>
      <c r="R4358" s="190">
        <v>4351</v>
      </c>
      <c r="S4358" s="200">
        <f>TRUNC((('TARIFA ENTREGA A DIRECCION USD'!C4358-'TARIFA ENTREGA A DIRECCION USD'!D4358)/'TARIFA ENTREGA A DIRECCION USD'!D4358)+1,3)</f>
        <v>0.72499999999999998</v>
      </c>
      <c r="T4358" s="200">
        <f>TRUNC(('TARIFA ENTREGA A DIRECCION USD'!E4358-'TARIFA ENTREGA A DIRECCION USD'!D4358)/'TARIFA ENTREGA A DIRECCION USD'!D4358,3)</f>
        <v>0.26300000000000001</v>
      </c>
      <c r="U4358" s="200">
        <f>TRUNC(('TARIFA ENTREGA A DIRECCION USD'!F4358-'TARIFA ENTREGA A DIRECCION USD'!D4358)/'TARIFA ENTREGA A DIRECCION USD'!D4358,3)</f>
        <v>0.44</v>
      </c>
      <c r="V4358" s="200">
        <f>TRUNC(('TARIFA ENTREGA A DIRECCION USD'!G4358-'TARIFA ENTREGA A DIRECCION USD'!D4358)/'TARIFA ENTREGA A DIRECCION USD'!D4358,3)</f>
        <v>0.97599999999999998</v>
      </c>
      <c r="X4358" s="142">
        <v>16.12</v>
      </c>
      <c r="Y4358" s="190">
        <v>4351</v>
      </c>
      <c r="Z4358" s="200">
        <v>0.55000000000000004</v>
      </c>
      <c r="AA4358" s="200">
        <v>0.13</v>
      </c>
      <c r="AB4358" s="200">
        <v>0.3</v>
      </c>
      <c r="AC4358" s="200">
        <v>0.85</v>
      </c>
      <c r="AL4358"/>
      <c r="AM4358"/>
      <c r="AN4358"/>
      <c r="AO4358"/>
      <c r="AP4358"/>
      <c r="AQ4358"/>
      <c r="AR4358"/>
      <c r="AS4358"/>
      <c r="AT4358"/>
      <c r="AU4358"/>
    </row>
    <row r="4359" spans="17:47" x14ac:dyDescent="0.2">
      <c r="Q4359" s="142">
        <f>TRUNC('TARIFA ENTREGA A DIRECCION USD'!D4360-'TARIFA ENTREGA A DIRECCION USD'!D4359,2)</f>
        <v>0.55000000000000004</v>
      </c>
      <c r="R4359" s="190">
        <v>4352</v>
      </c>
      <c r="S4359" s="200">
        <f>TRUNC((('TARIFA ENTREGA A DIRECCION USD'!C4359-'TARIFA ENTREGA A DIRECCION USD'!D4359)/'TARIFA ENTREGA A DIRECCION USD'!D4359)+1,3)</f>
        <v>0.72499999999999998</v>
      </c>
      <c r="T4359" s="200">
        <f>TRUNC(('TARIFA ENTREGA A DIRECCION USD'!E4359-'TARIFA ENTREGA A DIRECCION USD'!D4359)/'TARIFA ENTREGA A DIRECCION USD'!D4359,3)</f>
        <v>0.26300000000000001</v>
      </c>
      <c r="U4359" s="200">
        <f>TRUNC(('TARIFA ENTREGA A DIRECCION USD'!F4359-'TARIFA ENTREGA A DIRECCION USD'!D4359)/'TARIFA ENTREGA A DIRECCION USD'!D4359,3)</f>
        <v>0.44</v>
      </c>
      <c r="V4359" s="200">
        <f>TRUNC(('TARIFA ENTREGA A DIRECCION USD'!G4359-'TARIFA ENTREGA A DIRECCION USD'!D4359)/'TARIFA ENTREGA A DIRECCION USD'!D4359,3)</f>
        <v>0.97599999999999998</v>
      </c>
      <c r="X4359" s="142">
        <v>16.12</v>
      </c>
      <c r="Y4359" s="190">
        <v>4352</v>
      </c>
      <c r="Z4359" s="200">
        <v>0.55000000000000004</v>
      </c>
      <c r="AA4359" s="200">
        <v>0.13</v>
      </c>
      <c r="AB4359" s="200">
        <v>0.3</v>
      </c>
      <c r="AC4359" s="200">
        <v>0.85</v>
      </c>
      <c r="AL4359"/>
      <c r="AM4359"/>
      <c r="AN4359"/>
      <c r="AO4359"/>
      <c r="AP4359"/>
      <c r="AQ4359"/>
      <c r="AR4359"/>
      <c r="AS4359"/>
      <c r="AT4359"/>
      <c r="AU4359"/>
    </row>
    <row r="4360" spans="17:47" x14ac:dyDescent="0.2">
      <c r="Q4360" s="142">
        <f>TRUNC('TARIFA ENTREGA A DIRECCION USD'!D4361-'TARIFA ENTREGA A DIRECCION USD'!D4360,2)</f>
        <v>0.55000000000000004</v>
      </c>
      <c r="R4360" s="190">
        <v>4353</v>
      </c>
      <c r="S4360" s="200">
        <f>TRUNC((('TARIFA ENTREGA A DIRECCION USD'!C4360-'TARIFA ENTREGA A DIRECCION USD'!D4360)/'TARIFA ENTREGA A DIRECCION USD'!D4360)+1,3)</f>
        <v>0.72499999999999998</v>
      </c>
      <c r="T4360" s="200">
        <f>TRUNC(('TARIFA ENTREGA A DIRECCION USD'!E4360-'TARIFA ENTREGA A DIRECCION USD'!D4360)/'TARIFA ENTREGA A DIRECCION USD'!D4360,3)</f>
        <v>0.26300000000000001</v>
      </c>
      <c r="U4360" s="200">
        <f>TRUNC(('TARIFA ENTREGA A DIRECCION USD'!F4360-'TARIFA ENTREGA A DIRECCION USD'!D4360)/'TARIFA ENTREGA A DIRECCION USD'!D4360,3)</f>
        <v>0.44</v>
      </c>
      <c r="V4360" s="200">
        <f>TRUNC(('TARIFA ENTREGA A DIRECCION USD'!G4360-'TARIFA ENTREGA A DIRECCION USD'!D4360)/'TARIFA ENTREGA A DIRECCION USD'!D4360,3)</f>
        <v>0.97599999999999998</v>
      </c>
      <c r="X4360" s="142">
        <v>16.12</v>
      </c>
      <c r="Y4360" s="190">
        <v>4353</v>
      </c>
      <c r="Z4360" s="200">
        <v>0.55000000000000004</v>
      </c>
      <c r="AA4360" s="200">
        <v>0.13</v>
      </c>
      <c r="AB4360" s="200">
        <v>0.3</v>
      </c>
      <c r="AC4360" s="200">
        <v>0.85</v>
      </c>
      <c r="AL4360"/>
      <c r="AM4360"/>
      <c r="AN4360"/>
      <c r="AO4360"/>
      <c r="AP4360"/>
      <c r="AQ4360"/>
      <c r="AR4360"/>
      <c r="AS4360"/>
      <c r="AT4360"/>
      <c r="AU4360"/>
    </row>
    <row r="4361" spans="17:47" x14ac:dyDescent="0.2">
      <c r="Q4361" s="142">
        <f>TRUNC('TARIFA ENTREGA A DIRECCION USD'!D4362-'TARIFA ENTREGA A DIRECCION USD'!D4361,2)</f>
        <v>0.55000000000000004</v>
      </c>
      <c r="R4361" s="190">
        <v>4354</v>
      </c>
      <c r="S4361" s="200">
        <f>TRUNC((('TARIFA ENTREGA A DIRECCION USD'!C4361-'TARIFA ENTREGA A DIRECCION USD'!D4361)/'TARIFA ENTREGA A DIRECCION USD'!D4361)+1,3)</f>
        <v>0.72499999999999998</v>
      </c>
      <c r="T4361" s="200">
        <f>TRUNC(('TARIFA ENTREGA A DIRECCION USD'!E4361-'TARIFA ENTREGA A DIRECCION USD'!D4361)/'TARIFA ENTREGA A DIRECCION USD'!D4361,3)</f>
        <v>0.26300000000000001</v>
      </c>
      <c r="U4361" s="200">
        <f>TRUNC(('TARIFA ENTREGA A DIRECCION USD'!F4361-'TARIFA ENTREGA A DIRECCION USD'!D4361)/'TARIFA ENTREGA A DIRECCION USD'!D4361,3)</f>
        <v>0.44</v>
      </c>
      <c r="V4361" s="200">
        <f>TRUNC(('TARIFA ENTREGA A DIRECCION USD'!G4361-'TARIFA ENTREGA A DIRECCION USD'!D4361)/'TARIFA ENTREGA A DIRECCION USD'!D4361,3)</f>
        <v>0.97599999999999998</v>
      </c>
      <c r="X4361" s="142">
        <v>16.12</v>
      </c>
      <c r="Y4361" s="190">
        <v>4354</v>
      </c>
      <c r="Z4361" s="200">
        <v>0.55000000000000004</v>
      </c>
      <c r="AA4361" s="200">
        <v>0.13</v>
      </c>
      <c r="AB4361" s="200">
        <v>0.3</v>
      </c>
      <c r="AC4361" s="200">
        <v>0.85</v>
      </c>
      <c r="AL4361"/>
      <c r="AM4361"/>
      <c r="AN4361"/>
      <c r="AO4361"/>
      <c r="AP4361"/>
      <c r="AQ4361"/>
      <c r="AR4361"/>
      <c r="AS4361"/>
      <c r="AT4361"/>
      <c r="AU4361"/>
    </row>
    <row r="4362" spans="17:47" x14ac:dyDescent="0.2">
      <c r="Q4362" s="142">
        <f>TRUNC('TARIFA ENTREGA A DIRECCION USD'!D4363-'TARIFA ENTREGA A DIRECCION USD'!D4362,2)</f>
        <v>0.55000000000000004</v>
      </c>
      <c r="R4362" s="190">
        <v>4355</v>
      </c>
      <c r="S4362" s="200">
        <f>TRUNC((('TARIFA ENTREGA A DIRECCION USD'!C4362-'TARIFA ENTREGA A DIRECCION USD'!D4362)/'TARIFA ENTREGA A DIRECCION USD'!D4362)+1,3)</f>
        <v>0.72499999999999998</v>
      </c>
      <c r="T4362" s="200">
        <f>TRUNC(('TARIFA ENTREGA A DIRECCION USD'!E4362-'TARIFA ENTREGA A DIRECCION USD'!D4362)/'TARIFA ENTREGA A DIRECCION USD'!D4362,3)</f>
        <v>0.26300000000000001</v>
      </c>
      <c r="U4362" s="200">
        <f>TRUNC(('TARIFA ENTREGA A DIRECCION USD'!F4362-'TARIFA ENTREGA A DIRECCION USD'!D4362)/'TARIFA ENTREGA A DIRECCION USD'!D4362,3)</f>
        <v>0.44</v>
      </c>
      <c r="V4362" s="200">
        <f>TRUNC(('TARIFA ENTREGA A DIRECCION USD'!G4362-'TARIFA ENTREGA A DIRECCION USD'!D4362)/'TARIFA ENTREGA A DIRECCION USD'!D4362,3)</f>
        <v>0.97599999999999998</v>
      </c>
      <c r="X4362" s="142">
        <v>16.12</v>
      </c>
      <c r="Y4362" s="190">
        <v>4355</v>
      </c>
      <c r="Z4362" s="200">
        <v>0.55000000000000004</v>
      </c>
      <c r="AA4362" s="200">
        <v>0.13</v>
      </c>
      <c r="AB4362" s="200">
        <v>0.3</v>
      </c>
      <c r="AC4362" s="200">
        <v>0.85</v>
      </c>
      <c r="AL4362"/>
      <c r="AM4362"/>
      <c r="AN4362"/>
      <c r="AO4362"/>
      <c r="AP4362"/>
      <c r="AQ4362"/>
      <c r="AR4362"/>
      <c r="AS4362"/>
      <c r="AT4362"/>
      <c r="AU4362"/>
    </row>
    <row r="4363" spans="17:47" x14ac:dyDescent="0.2">
      <c r="Q4363" s="142">
        <f>TRUNC('TARIFA ENTREGA A DIRECCION USD'!D4364-'TARIFA ENTREGA A DIRECCION USD'!D4363,2)</f>
        <v>0.55000000000000004</v>
      </c>
      <c r="R4363" s="190">
        <v>4356</v>
      </c>
      <c r="S4363" s="200">
        <f>TRUNC((('TARIFA ENTREGA A DIRECCION USD'!C4363-'TARIFA ENTREGA A DIRECCION USD'!D4363)/'TARIFA ENTREGA A DIRECCION USD'!D4363)+1,3)</f>
        <v>0.72499999999999998</v>
      </c>
      <c r="T4363" s="200">
        <f>TRUNC(('TARIFA ENTREGA A DIRECCION USD'!E4363-'TARIFA ENTREGA A DIRECCION USD'!D4363)/'TARIFA ENTREGA A DIRECCION USD'!D4363,3)</f>
        <v>0.26300000000000001</v>
      </c>
      <c r="U4363" s="200">
        <f>TRUNC(('TARIFA ENTREGA A DIRECCION USD'!F4363-'TARIFA ENTREGA A DIRECCION USD'!D4363)/'TARIFA ENTREGA A DIRECCION USD'!D4363,3)</f>
        <v>0.44</v>
      </c>
      <c r="V4363" s="200">
        <f>TRUNC(('TARIFA ENTREGA A DIRECCION USD'!G4363-'TARIFA ENTREGA A DIRECCION USD'!D4363)/'TARIFA ENTREGA A DIRECCION USD'!D4363,3)</f>
        <v>0.97599999999999998</v>
      </c>
      <c r="X4363" s="142">
        <v>16.12</v>
      </c>
      <c r="Y4363" s="190">
        <v>4356</v>
      </c>
      <c r="Z4363" s="200">
        <v>0.55000000000000004</v>
      </c>
      <c r="AA4363" s="200">
        <v>0.13</v>
      </c>
      <c r="AB4363" s="200">
        <v>0.3</v>
      </c>
      <c r="AC4363" s="200">
        <v>0.85</v>
      </c>
      <c r="AL4363"/>
      <c r="AM4363"/>
      <c r="AN4363"/>
      <c r="AO4363"/>
      <c r="AP4363"/>
      <c r="AQ4363"/>
      <c r="AR4363"/>
      <c r="AS4363"/>
      <c r="AT4363"/>
      <c r="AU4363"/>
    </row>
    <row r="4364" spans="17:47" x14ac:dyDescent="0.2">
      <c r="Q4364" s="142">
        <f>TRUNC('TARIFA ENTREGA A DIRECCION USD'!D4365-'TARIFA ENTREGA A DIRECCION USD'!D4364,2)</f>
        <v>0.55000000000000004</v>
      </c>
      <c r="R4364" s="190">
        <v>4357</v>
      </c>
      <c r="S4364" s="200">
        <f>TRUNC((('TARIFA ENTREGA A DIRECCION USD'!C4364-'TARIFA ENTREGA A DIRECCION USD'!D4364)/'TARIFA ENTREGA A DIRECCION USD'!D4364)+1,3)</f>
        <v>0.72499999999999998</v>
      </c>
      <c r="T4364" s="200">
        <f>TRUNC(('TARIFA ENTREGA A DIRECCION USD'!E4364-'TARIFA ENTREGA A DIRECCION USD'!D4364)/'TARIFA ENTREGA A DIRECCION USD'!D4364,3)</f>
        <v>0.26300000000000001</v>
      </c>
      <c r="U4364" s="200">
        <f>TRUNC(('TARIFA ENTREGA A DIRECCION USD'!F4364-'TARIFA ENTREGA A DIRECCION USD'!D4364)/'TARIFA ENTREGA A DIRECCION USD'!D4364,3)</f>
        <v>0.44</v>
      </c>
      <c r="V4364" s="200">
        <f>TRUNC(('TARIFA ENTREGA A DIRECCION USD'!G4364-'TARIFA ENTREGA A DIRECCION USD'!D4364)/'TARIFA ENTREGA A DIRECCION USD'!D4364,3)</f>
        <v>0.97599999999999998</v>
      </c>
      <c r="X4364" s="142">
        <v>16.12</v>
      </c>
      <c r="Y4364" s="190">
        <v>4357</v>
      </c>
      <c r="Z4364" s="200">
        <v>0.55000000000000004</v>
      </c>
      <c r="AA4364" s="200">
        <v>0.13</v>
      </c>
      <c r="AB4364" s="200">
        <v>0.3</v>
      </c>
      <c r="AC4364" s="200">
        <v>0.85</v>
      </c>
      <c r="AL4364"/>
      <c r="AM4364"/>
      <c r="AN4364"/>
      <c r="AO4364"/>
      <c r="AP4364"/>
      <c r="AQ4364"/>
      <c r="AR4364"/>
      <c r="AS4364"/>
      <c r="AT4364"/>
      <c r="AU4364"/>
    </row>
    <row r="4365" spans="17:47" x14ac:dyDescent="0.2">
      <c r="Q4365" s="142">
        <f>TRUNC('TARIFA ENTREGA A DIRECCION USD'!D4366-'TARIFA ENTREGA A DIRECCION USD'!D4365,2)</f>
        <v>0.55000000000000004</v>
      </c>
      <c r="R4365" s="190">
        <v>4358</v>
      </c>
      <c r="S4365" s="200">
        <f>TRUNC((('TARIFA ENTREGA A DIRECCION USD'!C4365-'TARIFA ENTREGA A DIRECCION USD'!D4365)/'TARIFA ENTREGA A DIRECCION USD'!D4365)+1,3)</f>
        <v>0.72499999999999998</v>
      </c>
      <c r="T4365" s="200">
        <f>TRUNC(('TARIFA ENTREGA A DIRECCION USD'!E4365-'TARIFA ENTREGA A DIRECCION USD'!D4365)/'TARIFA ENTREGA A DIRECCION USD'!D4365,3)</f>
        <v>0.26300000000000001</v>
      </c>
      <c r="U4365" s="200">
        <f>TRUNC(('TARIFA ENTREGA A DIRECCION USD'!F4365-'TARIFA ENTREGA A DIRECCION USD'!D4365)/'TARIFA ENTREGA A DIRECCION USD'!D4365,3)</f>
        <v>0.44</v>
      </c>
      <c r="V4365" s="200">
        <f>TRUNC(('TARIFA ENTREGA A DIRECCION USD'!G4365-'TARIFA ENTREGA A DIRECCION USD'!D4365)/'TARIFA ENTREGA A DIRECCION USD'!D4365,3)</f>
        <v>0.97599999999999998</v>
      </c>
      <c r="X4365" s="142">
        <v>16.12</v>
      </c>
      <c r="Y4365" s="190">
        <v>4358</v>
      </c>
      <c r="Z4365" s="200">
        <v>0.55000000000000004</v>
      </c>
      <c r="AA4365" s="200">
        <v>0.13</v>
      </c>
      <c r="AB4365" s="200">
        <v>0.3</v>
      </c>
      <c r="AC4365" s="200">
        <v>0.85</v>
      </c>
      <c r="AL4365"/>
      <c r="AM4365"/>
      <c r="AN4365"/>
      <c r="AO4365"/>
      <c r="AP4365"/>
      <c r="AQ4365"/>
      <c r="AR4365"/>
      <c r="AS4365"/>
      <c r="AT4365"/>
      <c r="AU4365"/>
    </row>
    <row r="4366" spans="17:47" x14ac:dyDescent="0.2">
      <c r="Q4366" s="142">
        <f>TRUNC('TARIFA ENTREGA A DIRECCION USD'!D4367-'TARIFA ENTREGA A DIRECCION USD'!D4366,2)</f>
        <v>0.55000000000000004</v>
      </c>
      <c r="R4366" s="190">
        <v>4359</v>
      </c>
      <c r="S4366" s="200">
        <f>TRUNC((('TARIFA ENTREGA A DIRECCION USD'!C4366-'TARIFA ENTREGA A DIRECCION USD'!D4366)/'TARIFA ENTREGA A DIRECCION USD'!D4366)+1,3)</f>
        <v>0.72499999999999998</v>
      </c>
      <c r="T4366" s="200">
        <f>TRUNC(('TARIFA ENTREGA A DIRECCION USD'!E4366-'TARIFA ENTREGA A DIRECCION USD'!D4366)/'TARIFA ENTREGA A DIRECCION USD'!D4366,3)</f>
        <v>0.26300000000000001</v>
      </c>
      <c r="U4366" s="200">
        <f>TRUNC(('TARIFA ENTREGA A DIRECCION USD'!F4366-'TARIFA ENTREGA A DIRECCION USD'!D4366)/'TARIFA ENTREGA A DIRECCION USD'!D4366,3)</f>
        <v>0.44</v>
      </c>
      <c r="V4366" s="200">
        <f>TRUNC(('TARIFA ENTREGA A DIRECCION USD'!G4366-'TARIFA ENTREGA A DIRECCION USD'!D4366)/'TARIFA ENTREGA A DIRECCION USD'!D4366,3)</f>
        <v>0.97599999999999998</v>
      </c>
      <c r="X4366" s="142">
        <v>16.12</v>
      </c>
      <c r="Y4366" s="190">
        <v>4359</v>
      </c>
      <c r="Z4366" s="200">
        <v>0.55000000000000004</v>
      </c>
      <c r="AA4366" s="200">
        <v>0.13</v>
      </c>
      <c r="AB4366" s="200">
        <v>0.3</v>
      </c>
      <c r="AC4366" s="200">
        <v>0.85</v>
      </c>
      <c r="AL4366"/>
      <c r="AM4366"/>
      <c r="AN4366"/>
      <c r="AO4366"/>
      <c r="AP4366"/>
      <c r="AQ4366"/>
      <c r="AR4366"/>
      <c r="AS4366"/>
      <c r="AT4366"/>
      <c r="AU4366"/>
    </row>
    <row r="4367" spans="17:47" x14ac:dyDescent="0.2">
      <c r="Q4367" s="142">
        <f>TRUNC('TARIFA ENTREGA A DIRECCION USD'!D4368-'TARIFA ENTREGA A DIRECCION USD'!D4367,2)</f>
        <v>0.55000000000000004</v>
      </c>
      <c r="R4367" s="190">
        <v>4360</v>
      </c>
      <c r="S4367" s="200">
        <f>TRUNC((('TARIFA ENTREGA A DIRECCION USD'!C4367-'TARIFA ENTREGA A DIRECCION USD'!D4367)/'TARIFA ENTREGA A DIRECCION USD'!D4367)+1,3)</f>
        <v>0.72499999999999998</v>
      </c>
      <c r="T4367" s="200">
        <f>TRUNC(('TARIFA ENTREGA A DIRECCION USD'!E4367-'TARIFA ENTREGA A DIRECCION USD'!D4367)/'TARIFA ENTREGA A DIRECCION USD'!D4367,3)</f>
        <v>0.26300000000000001</v>
      </c>
      <c r="U4367" s="200">
        <f>TRUNC(('TARIFA ENTREGA A DIRECCION USD'!F4367-'TARIFA ENTREGA A DIRECCION USD'!D4367)/'TARIFA ENTREGA A DIRECCION USD'!D4367,3)</f>
        <v>0.44</v>
      </c>
      <c r="V4367" s="200">
        <f>TRUNC(('TARIFA ENTREGA A DIRECCION USD'!G4367-'TARIFA ENTREGA A DIRECCION USD'!D4367)/'TARIFA ENTREGA A DIRECCION USD'!D4367,3)</f>
        <v>0.97599999999999998</v>
      </c>
      <c r="X4367" s="142">
        <v>16.12</v>
      </c>
      <c r="Y4367" s="190">
        <v>4360</v>
      </c>
      <c r="Z4367" s="200">
        <v>0.55000000000000004</v>
      </c>
      <c r="AA4367" s="200">
        <v>0.13</v>
      </c>
      <c r="AB4367" s="200">
        <v>0.3</v>
      </c>
      <c r="AC4367" s="200">
        <v>0.85</v>
      </c>
      <c r="AL4367"/>
      <c r="AM4367"/>
      <c r="AN4367"/>
      <c r="AO4367"/>
      <c r="AP4367"/>
      <c r="AQ4367"/>
      <c r="AR4367"/>
      <c r="AS4367"/>
      <c r="AT4367"/>
      <c r="AU4367"/>
    </row>
    <row r="4368" spans="17:47" x14ac:dyDescent="0.2">
      <c r="Q4368" s="142">
        <f>TRUNC('TARIFA ENTREGA A DIRECCION USD'!D4369-'TARIFA ENTREGA A DIRECCION USD'!D4368,2)</f>
        <v>0.55000000000000004</v>
      </c>
      <c r="R4368" s="190">
        <v>4361</v>
      </c>
      <c r="S4368" s="200">
        <f>TRUNC((('TARIFA ENTREGA A DIRECCION USD'!C4368-'TARIFA ENTREGA A DIRECCION USD'!D4368)/'TARIFA ENTREGA A DIRECCION USD'!D4368)+1,3)</f>
        <v>0.72499999999999998</v>
      </c>
      <c r="T4368" s="200">
        <f>TRUNC(('TARIFA ENTREGA A DIRECCION USD'!E4368-'TARIFA ENTREGA A DIRECCION USD'!D4368)/'TARIFA ENTREGA A DIRECCION USD'!D4368,3)</f>
        <v>0.26300000000000001</v>
      </c>
      <c r="U4368" s="200">
        <f>TRUNC(('TARIFA ENTREGA A DIRECCION USD'!F4368-'TARIFA ENTREGA A DIRECCION USD'!D4368)/'TARIFA ENTREGA A DIRECCION USD'!D4368,3)</f>
        <v>0.44</v>
      </c>
      <c r="V4368" s="200">
        <f>TRUNC(('TARIFA ENTREGA A DIRECCION USD'!G4368-'TARIFA ENTREGA A DIRECCION USD'!D4368)/'TARIFA ENTREGA A DIRECCION USD'!D4368,3)</f>
        <v>0.97599999999999998</v>
      </c>
      <c r="X4368" s="142">
        <v>16.12</v>
      </c>
      <c r="Y4368" s="190">
        <v>4361</v>
      </c>
      <c r="Z4368" s="200">
        <v>0.55000000000000004</v>
      </c>
      <c r="AA4368" s="200">
        <v>0.13</v>
      </c>
      <c r="AB4368" s="200">
        <v>0.3</v>
      </c>
      <c r="AC4368" s="200">
        <v>0.85</v>
      </c>
      <c r="AL4368"/>
      <c r="AM4368"/>
      <c r="AN4368"/>
      <c r="AO4368"/>
      <c r="AP4368"/>
      <c r="AQ4368"/>
      <c r="AR4368"/>
      <c r="AS4368"/>
      <c r="AT4368"/>
      <c r="AU4368"/>
    </row>
    <row r="4369" spans="17:47" x14ac:dyDescent="0.2">
      <c r="Q4369" s="142">
        <f>TRUNC('TARIFA ENTREGA A DIRECCION USD'!D4370-'TARIFA ENTREGA A DIRECCION USD'!D4369,2)</f>
        <v>0.55000000000000004</v>
      </c>
      <c r="R4369" s="190">
        <v>4362</v>
      </c>
      <c r="S4369" s="200">
        <f>TRUNC((('TARIFA ENTREGA A DIRECCION USD'!C4369-'TARIFA ENTREGA A DIRECCION USD'!D4369)/'TARIFA ENTREGA A DIRECCION USD'!D4369)+1,3)</f>
        <v>0.72499999999999998</v>
      </c>
      <c r="T4369" s="200">
        <f>TRUNC(('TARIFA ENTREGA A DIRECCION USD'!E4369-'TARIFA ENTREGA A DIRECCION USD'!D4369)/'TARIFA ENTREGA A DIRECCION USD'!D4369,3)</f>
        <v>0.26300000000000001</v>
      </c>
      <c r="U4369" s="200">
        <f>TRUNC(('TARIFA ENTREGA A DIRECCION USD'!F4369-'TARIFA ENTREGA A DIRECCION USD'!D4369)/'TARIFA ENTREGA A DIRECCION USD'!D4369,3)</f>
        <v>0.44</v>
      </c>
      <c r="V4369" s="200">
        <f>TRUNC(('TARIFA ENTREGA A DIRECCION USD'!G4369-'TARIFA ENTREGA A DIRECCION USD'!D4369)/'TARIFA ENTREGA A DIRECCION USD'!D4369,3)</f>
        <v>0.97599999999999998</v>
      </c>
      <c r="X4369" s="142">
        <v>16.12</v>
      </c>
      <c r="Y4369" s="190">
        <v>4362</v>
      </c>
      <c r="Z4369" s="200">
        <v>0.55000000000000004</v>
      </c>
      <c r="AA4369" s="200">
        <v>0.13</v>
      </c>
      <c r="AB4369" s="200">
        <v>0.3</v>
      </c>
      <c r="AC4369" s="200">
        <v>0.85</v>
      </c>
      <c r="AL4369"/>
      <c r="AM4369"/>
      <c r="AN4369"/>
      <c r="AO4369"/>
      <c r="AP4369"/>
      <c r="AQ4369"/>
      <c r="AR4369"/>
      <c r="AS4369"/>
      <c r="AT4369"/>
      <c r="AU4369"/>
    </row>
    <row r="4370" spans="17:47" x14ac:dyDescent="0.2">
      <c r="Q4370" s="142">
        <f>TRUNC('TARIFA ENTREGA A DIRECCION USD'!D4371-'TARIFA ENTREGA A DIRECCION USD'!D4370,2)</f>
        <v>0.55000000000000004</v>
      </c>
      <c r="R4370" s="190">
        <v>4363</v>
      </c>
      <c r="S4370" s="200">
        <f>TRUNC((('TARIFA ENTREGA A DIRECCION USD'!C4370-'TARIFA ENTREGA A DIRECCION USD'!D4370)/'TARIFA ENTREGA A DIRECCION USD'!D4370)+1,3)</f>
        <v>0.72499999999999998</v>
      </c>
      <c r="T4370" s="200">
        <f>TRUNC(('TARIFA ENTREGA A DIRECCION USD'!E4370-'TARIFA ENTREGA A DIRECCION USD'!D4370)/'TARIFA ENTREGA A DIRECCION USD'!D4370,3)</f>
        <v>0.26300000000000001</v>
      </c>
      <c r="U4370" s="200">
        <f>TRUNC(('TARIFA ENTREGA A DIRECCION USD'!F4370-'TARIFA ENTREGA A DIRECCION USD'!D4370)/'TARIFA ENTREGA A DIRECCION USD'!D4370,3)</f>
        <v>0.44</v>
      </c>
      <c r="V4370" s="200">
        <f>TRUNC(('TARIFA ENTREGA A DIRECCION USD'!G4370-'TARIFA ENTREGA A DIRECCION USD'!D4370)/'TARIFA ENTREGA A DIRECCION USD'!D4370,3)</f>
        <v>0.97599999999999998</v>
      </c>
      <c r="X4370" s="142">
        <v>16.12</v>
      </c>
      <c r="Y4370" s="190">
        <v>4363</v>
      </c>
      <c r="Z4370" s="200">
        <v>0.55000000000000004</v>
      </c>
      <c r="AA4370" s="200">
        <v>0.13</v>
      </c>
      <c r="AB4370" s="200">
        <v>0.3</v>
      </c>
      <c r="AC4370" s="200">
        <v>0.85</v>
      </c>
      <c r="AL4370"/>
      <c r="AM4370"/>
      <c r="AN4370"/>
      <c r="AO4370"/>
      <c r="AP4370"/>
      <c r="AQ4370"/>
      <c r="AR4370"/>
      <c r="AS4370"/>
      <c r="AT4370"/>
      <c r="AU4370"/>
    </row>
    <row r="4371" spans="17:47" x14ac:dyDescent="0.2">
      <c r="Q4371" s="142">
        <f>TRUNC('TARIFA ENTREGA A DIRECCION USD'!D4372-'TARIFA ENTREGA A DIRECCION USD'!D4371,2)</f>
        <v>0.55000000000000004</v>
      </c>
      <c r="R4371" s="190">
        <v>4364</v>
      </c>
      <c r="S4371" s="200">
        <f>TRUNC((('TARIFA ENTREGA A DIRECCION USD'!C4371-'TARIFA ENTREGA A DIRECCION USD'!D4371)/'TARIFA ENTREGA A DIRECCION USD'!D4371)+1,3)</f>
        <v>0.72499999999999998</v>
      </c>
      <c r="T4371" s="200">
        <f>TRUNC(('TARIFA ENTREGA A DIRECCION USD'!E4371-'TARIFA ENTREGA A DIRECCION USD'!D4371)/'TARIFA ENTREGA A DIRECCION USD'!D4371,3)</f>
        <v>0.26300000000000001</v>
      </c>
      <c r="U4371" s="200">
        <f>TRUNC(('TARIFA ENTREGA A DIRECCION USD'!F4371-'TARIFA ENTREGA A DIRECCION USD'!D4371)/'TARIFA ENTREGA A DIRECCION USD'!D4371,3)</f>
        <v>0.44</v>
      </c>
      <c r="V4371" s="200">
        <f>TRUNC(('TARIFA ENTREGA A DIRECCION USD'!G4371-'TARIFA ENTREGA A DIRECCION USD'!D4371)/'TARIFA ENTREGA A DIRECCION USD'!D4371,3)</f>
        <v>0.97599999999999998</v>
      </c>
      <c r="X4371" s="142">
        <v>16.12</v>
      </c>
      <c r="Y4371" s="190">
        <v>4364</v>
      </c>
      <c r="Z4371" s="200">
        <v>0.55000000000000004</v>
      </c>
      <c r="AA4371" s="200">
        <v>0.13</v>
      </c>
      <c r="AB4371" s="200">
        <v>0.3</v>
      </c>
      <c r="AC4371" s="200">
        <v>0.85</v>
      </c>
      <c r="AL4371"/>
      <c r="AM4371"/>
      <c r="AN4371"/>
      <c r="AO4371"/>
      <c r="AP4371"/>
      <c r="AQ4371"/>
      <c r="AR4371"/>
      <c r="AS4371"/>
      <c r="AT4371"/>
      <c r="AU4371"/>
    </row>
    <row r="4372" spans="17:47" x14ac:dyDescent="0.2">
      <c r="Q4372" s="142">
        <f>TRUNC('TARIFA ENTREGA A DIRECCION USD'!D4373-'TARIFA ENTREGA A DIRECCION USD'!D4372,2)</f>
        <v>0.55000000000000004</v>
      </c>
      <c r="R4372" s="190">
        <v>4365</v>
      </c>
      <c r="S4372" s="200">
        <f>TRUNC((('TARIFA ENTREGA A DIRECCION USD'!C4372-'TARIFA ENTREGA A DIRECCION USD'!D4372)/'TARIFA ENTREGA A DIRECCION USD'!D4372)+1,3)</f>
        <v>0.72499999999999998</v>
      </c>
      <c r="T4372" s="200">
        <f>TRUNC(('TARIFA ENTREGA A DIRECCION USD'!E4372-'TARIFA ENTREGA A DIRECCION USD'!D4372)/'TARIFA ENTREGA A DIRECCION USD'!D4372,3)</f>
        <v>0.26300000000000001</v>
      </c>
      <c r="U4372" s="200">
        <f>TRUNC(('TARIFA ENTREGA A DIRECCION USD'!F4372-'TARIFA ENTREGA A DIRECCION USD'!D4372)/'TARIFA ENTREGA A DIRECCION USD'!D4372,3)</f>
        <v>0.44</v>
      </c>
      <c r="V4372" s="200">
        <f>TRUNC(('TARIFA ENTREGA A DIRECCION USD'!G4372-'TARIFA ENTREGA A DIRECCION USD'!D4372)/'TARIFA ENTREGA A DIRECCION USD'!D4372,3)</f>
        <v>0.97599999999999998</v>
      </c>
      <c r="X4372" s="142">
        <v>16.12</v>
      </c>
      <c r="Y4372" s="190">
        <v>4365</v>
      </c>
      <c r="Z4372" s="200">
        <v>0.55000000000000004</v>
      </c>
      <c r="AA4372" s="200">
        <v>0.13</v>
      </c>
      <c r="AB4372" s="200">
        <v>0.3</v>
      </c>
      <c r="AC4372" s="200">
        <v>0.85</v>
      </c>
      <c r="AL4372"/>
      <c r="AM4372"/>
      <c r="AN4372"/>
      <c r="AO4372"/>
      <c r="AP4372"/>
      <c r="AQ4372"/>
      <c r="AR4372"/>
      <c r="AS4372"/>
      <c r="AT4372"/>
      <c r="AU4372"/>
    </row>
    <row r="4373" spans="17:47" x14ac:dyDescent="0.2">
      <c r="Q4373" s="142">
        <f>TRUNC('TARIFA ENTREGA A DIRECCION USD'!D4374-'TARIFA ENTREGA A DIRECCION USD'!D4373,2)</f>
        <v>0.55000000000000004</v>
      </c>
      <c r="R4373" s="190">
        <v>4366</v>
      </c>
      <c r="S4373" s="200">
        <f>TRUNC((('TARIFA ENTREGA A DIRECCION USD'!C4373-'TARIFA ENTREGA A DIRECCION USD'!D4373)/'TARIFA ENTREGA A DIRECCION USD'!D4373)+1,3)</f>
        <v>0.72499999999999998</v>
      </c>
      <c r="T4373" s="200">
        <f>TRUNC(('TARIFA ENTREGA A DIRECCION USD'!E4373-'TARIFA ENTREGA A DIRECCION USD'!D4373)/'TARIFA ENTREGA A DIRECCION USD'!D4373,3)</f>
        <v>0.26300000000000001</v>
      </c>
      <c r="U4373" s="200">
        <f>TRUNC(('TARIFA ENTREGA A DIRECCION USD'!F4373-'TARIFA ENTREGA A DIRECCION USD'!D4373)/'TARIFA ENTREGA A DIRECCION USD'!D4373,3)</f>
        <v>0.44</v>
      </c>
      <c r="V4373" s="200">
        <f>TRUNC(('TARIFA ENTREGA A DIRECCION USD'!G4373-'TARIFA ENTREGA A DIRECCION USD'!D4373)/'TARIFA ENTREGA A DIRECCION USD'!D4373,3)</f>
        <v>0.97599999999999998</v>
      </c>
      <c r="X4373" s="142">
        <v>16.12</v>
      </c>
      <c r="Y4373" s="190">
        <v>4366</v>
      </c>
      <c r="Z4373" s="200">
        <v>0.55000000000000004</v>
      </c>
      <c r="AA4373" s="200">
        <v>0.13</v>
      </c>
      <c r="AB4373" s="200">
        <v>0.3</v>
      </c>
      <c r="AC4373" s="200">
        <v>0.85</v>
      </c>
      <c r="AL4373"/>
      <c r="AM4373"/>
      <c r="AN4373"/>
      <c r="AO4373"/>
      <c r="AP4373"/>
      <c r="AQ4373"/>
      <c r="AR4373"/>
      <c r="AS4373"/>
      <c r="AT4373"/>
      <c r="AU4373"/>
    </row>
    <row r="4374" spans="17:47" x14ac:dyDescent="0.2">
      <c r="Q4374" s="142">
        <f>TRUNC('TARIFA ENTREGA A DIRECCION USD'!D4375-'TARIFA ENTREGA A DIRECCION USD'!D4374,2)</f>
        <v>0.55000000000000004</v>
      </c>
      <c r="R4374" s="190">
        <v>4367</v>
      </c>
      <c r="S4374" s="200">
        <f>TRUNC((('TARIFA ENTREGA A DIRECCION USD'!C4374-'TARIFA ENTREGA A DIRECCION USD'!D4374)/'TARIFA ENTREGA A DIRECCION USD'!D4374)+1,3)</f>
        <v>0.72499999999999998</v>
      </c>
      <c r="T4374" s="200">
        <f>TRUNC(('TARIFA ENTREGA A DIRECCION USD'!E4374-'TARIFA ENTREGA A DIRECCION USD'!D4374)/'TARIFA ENTREGA A DIRECCION USD'!D4374,3)</f>
        <v>0.26300000000000001</v>
      </c>
      <c r="U4374" s="200">
        <f>TRUNC(('TARIFA ENTREGA A DIRECCION USD'!F4374-'TARIFA ENTREGA A DIRECCION USD'!D4374)/'TARIFA ENTREGA A DIRECCION USD'!D4374,3)</f>
        <v>0.44</v>
      </c>
      <c r="V4374" s="200">
        <f>TRUNC(('TARIFA ENTREGA A DIRECCION USD'!G4374-'TARIFA ENTREGA A DIRECCION USD'!D4374)/'TARIFA ENTREGA A DIRECCION USD'!D4374,3)</f>
        <v>0.97599999999999998</v>
      </c>
      <c r="X4374" s="142">
        <v>16.12</v>
      </c>
      <c r="Y4374" s="190">
        <v>4367</v>
      </c>
      <c r="Z4374" s="200">
        <v>0.55000000000000004</v>
      </c>
      <c r="AA4374" s="200">
        <v>0.13</v>
      </c>
      <c r="AB4374" s="200">
        <v>0.3</v>
      </c>
      <c r="AC4374" s="200">
        <v>0.85</v>
      </c>
      <c r="AL4374"/>
      <c r="AM4374"/>
      <c r="AN4374"/>
      <c r="AO4374"/>
      <c r="AP4374"/>
      <c r="AQ4374"/>
      <c r="AR4374"/>
      <c r="AS4374"/>
      <c r="AT4374"/>
      <c r="AU4374"/>
    </row>
    <row r="4375" spans="17:47" x14ac:dyDescent="0.2">
      <c r="Q4375" s="142">
        <f>TRUNC('TARIFA ENTREGA A DIRECCION USD'!D4376-'TARIFA ENTREGA A DIRECCION USD'!D4375,2)</f>
        <v>0.55000000000000004</v>
      </c>
      <c r="R4375" s="190">
        <v>4368</v>
      </c>
      <c r="S4375" s="200">
        <f>TRUNC((('TARIFA ENTREGA A DIRECCION USD'!C4375-'TARIFA ENTREGA A DIRECCION USD'!D4375)/'TARIFA ENTREGA A DIRECCION USD'!D4375)+1,3)</f>
        <v>0.72499999999999998</v>
      </c>
      <c r="T4375" s="200">
        <f>TRUNC(('TARIFA ENTREGA A DIRECCION USD'!E4375-'TARIFA ENTREGA A DIRECCION USD'!D4375)/'TARIFA ENTREGA A DIRECCION USD'!D4375,3)</f>
        <v>0.26300000000000001</v>
      </c>
      <c r="U4375" s="200">
        <f>TRUNC(('TARIFA ENTREGA A DIRECCION USD'!F4375-'TARIFA ENTREGA A DIRECCION USD'!D4375)/'TARIFA ENTREGA A DIRECCION USD'!D4375,3)</f>
        <v>0.44</v>
      </c>
      <c r="V4375" s="200">
        <f>TRUNC(('TARIFA ENTREGA A DIRECCION USD'!G4375-'TARIFA ENTREGA A DIRECCION USD'!D4375)/'TARIFA ENTREGA A DIRECCION USD'!D4375,3)</f>
        <v>0.97699999999999998</v>
      </c>
      <c r="X4375" s="142">
        <v>16.12</v>
      </c>
      <c r="Y4375" s="190">
        <v>4368</v>
      </c>
      <c r="Z4375" s="200">
        <v>0.55000000000000004</v>
      </c>
      <c r="AA4375" s="200">
        <v>0.13</v>
      </c>
      <c r="AB4375" s="200">
        <v>0.3</v>
      </c>
      <c r="AC4375" s="200">
        <v>0.85</v>
      </c>
      <c r="AL4375"/>
      <c r="AM4375"/>
      <c r="AN4375"/>
      <c r="AO4375"/>
      <c r="AP4375"/>
      <c r="AQ4375"/>
      <c r="AR4375"/>
      <c r="AS4375"/>
      <c r="AT4375"/>
      <c r="AU4375"/>
    </row>
    <row r="4376" spans="17:47" x14ac:dyDescent="0.2">
      <c r="Q4376" s="142">
        <f>TRUNC('TARIFA ENTREGA A DIRECCION USD'!D4377-'TARIFA ENTREGA A DIRECCION USD'!D4376,2)</f>
        <v>0.55000000000000004</v>
      </c>
      <c r="R4376" s="190">
        <v>4369</v>
      </c>
      <c r="S4376" s="200">
        <f>TRUNC((('TARIFA ENTREGA A DIRECCION USD'!C4376-'TARIFA ENTREGA A DIRECCION USD'!D4376)/'TARIFA ENTREGA A DIRECCION USD'!D4376)+1,3)</f>
        <v>0.72499999999999998</v>
      </c>
      <c r="T4376" s="200">
        <f>TRUNC(('TARIFA ENTREGA A DIRECCION USD'!E4376-'TARIFA ENTREGA A DIRECCION USD'!D4376)/'TARIFA ENTREGA A DIRECCION USD'!D4376,3)</f>
        <v>0.26300000000000001</v>
      </c>
      <c r="U4376" s="200">
        <f>TRUNC(('TARIFA ENTREGA A DIRECCION USD'!F4376-'TARIFA ENTREGA A DIRECCION USD'!D4376)/'TARIFA ENTREGA A DIRECCION USD'!D4376,3)</f>
        <v>0.44</v>
      </c>
      <c r="V4376" s="200">
        <f>TRUNC(('TARIFA ENTREGA A DIRECCION USD'!G4376-'TARIFA ENTREGA A DIRECCION USD'!D4376)/'TARIFA ENTREGA A DIRECCION USD'!D4376,3)</f>
        <v>0.97699999999999998</v>
      </c>
      <c r="X4376" s="142">
        <v>16.12</v>
      </c>
      <c r="Y4376" s="190">
        <v>4369</v>
      </c>
      <c r="Z4376" s="200">
        <v>0.55000000000000004</v>
      </c>
      <c r="AA4376" s="200">
        <v>0.13</v>
      </c>
      <c r="AB4376" s="200">
        <v>0.3</v>
      </c>
      <c r="AC4376" s="200">
        <v>0.85</v>
      </c>
      <c r="AL4376"/>
      <c r="AM4376"/>
      <c r="AN4376"/>
      <c r="AO4376"/>
      <c r="AP4376"/>
      <c r="AQ4376"/>
      <c r="AR4376"/>
      <c r="AS4376"/>
      <c r="AT4376"/>
      <c r="AU4376"/>
    </row>
    <row r="4377" spans="17:47" x14ac:dyDescent="0.2">
      <c r="Q4377" s="142">
        <f>TRUNC('TARIFA ENTREGA A DIRECCION USD'!D4378-'TARIFA ENTREGA A DIRECCION USD'!D4377,2)</f>
        <v>0.55000000000000004</v>
      </c>
      <c r="R4377" s="190">
        <v>4370</v>
      </c>
      <c r="S4377" s="200">
        <f>TRUNC((('TARIFA ENTREGA A DIRECCION USD'!C4377-'TARIFA ENTREGA A DIRECCION USD'!D4377)/'TARIFA ENTREGA A DIRECCION USD'!D4377)+1,3)</f>
        <v>0.72499999999999998</v>
      </c>
      <c r="T4377" s="200">
        <f>TRUNC(('TARIFA ENTREGA A DIRECCION USD'!E4377-'TARIFA ENTREGA A DIRECCION USD'!D4377)/'TARIFA ENTREGA A DIRECCION USD'!D4377,3)</f>
        <v>0.26300000000000001</v>
      </c>
      <c r="U4377" s="200">
        <f>TRUNC(('TARIFA ENTREGA A DIRECCION USD'!F4377-'TARIFA ENTREGA A DIRECCION USD'!D4377)/'TARIFA ENTREGA A DIRECCION USD'!D4377,3)</f>
        <v>0.44</v>
      </c>
      <c r="V4377" s="200">
        <f>TRUNC(('TARIFA ENTREGA A DIRECCION USD'!G4377-'TARIFA ENTREGA A DIRECCION USD'!D4377)/'TARIFA ENTREGA A DIRECCION USD'!D4377,3)</f>
        <v>0.97699999999999998</v>
      </c>
      <c r="X4377" s="142">
        <v>16.12</v>
      </c>
      <c r="Y4377" s="190">
        <v>4370</v>
      </c>
      <c r="Z4377" s="200">
        <v>0.55000000000000004</v>
      </c>
      <c r="AA4377" s="200">
        <v>0.13</v>
      </c>
      <c r="AB4377" s="200">
        <v>0.3</v>
      </c>
      <c r="AC4377" s="200">
        <v>0.85</v>
      </c>
      <c r="AL4377"/>
      <c r="AM4377"/>
      <c r="AN4377"/>
      <c r="AO4377"/>
      <c r="AP4377"/>
      <c r="AQ4377"/>
      <c r="AR4377"/>
      <c r="AS4377"/>
      <c r="AT4377"/>
      <c r="AU4377"/>
    </row>
    <row r="4378" spans="17:47" x14ac:dyDescent="0.2">
      <c r="Q4378" s="142">
        <f>TRUNC('TARIFA ENTREGA A DIRECCION USD'!D4379-'TARIFA ENTREGA A DIRECCION USD'!D4378,2)</f>
        <v>0.55000000000000004</v>
      </c>
      <c r="R4378" s="190">
        <v>4371</v>
      </c>
      <c r="S4378" s="200">
        <f>TRUNC((('TARIFA ENTREGA A DIRECCION USD'!C4378-'TARIFA ENTREGA A DIRECCION USD'!D4378)/'TARIFA ENTREGA A DIRECCION USD'!D4378)+1,3)</f>
        <v>0.72499999999999998</v>
      </c>
      <c r="T4378" s="200">
        <f>TRUNC(('TARIFA ENTREGA A DIRECCION USD'!E4378-'TARIFA ENTREGA A DIRECCION USD'!D4378)/'TARIFA ENTREGA A DIRECCION USD'!D4378,3)</f>
        <v>0.26300000000000001</v>
      </c>
      <c r="U4378" s="200">
        <f>TRUNC(('TARIFA ENTREGA A DIRECCION USD'!F4378-'TARIFA ENTREGA A DIRECCION USD'!D4378)/'TARIFA ENTREGA A DIRECCION USD'!D4378,3)</f>
        <v>0.44</v>
      </c>
      <c r="V4378" s="200">
        <f>TRUNC(('TARIFA ENTREGA A DIRECCION USD'!G4378-'TARIFA ENTREGA A DIRECCION USD'!D4378)/'TARIFA ENTREGA A DIRECCION USD'!D4378,3)</f>
        <v>0.97699999999999998</v>
      </c>
      <c r="X4378" s="142">
        <v>16.12</v>
      </c>
      <c r="Y4378" s="190">
        <v>4371</v>
      </c>
      <c r="Z4378" s="200">
        <v>0.55000000000000004</v>
      </c>
      <c r="AA4378" s="200">
        <v>0.13</v>
      </c>
      <c r="AB4378" s="200">
        <v>0.3</v>
      </c>
      <c r="AC4378" s="200">
        <v>0.85</v>
      </c>
      <c r="AL4378"/>
      <c r="AM4378"/>
      <c r="AN4378"/>
      <c r="AO4378"/>
      <c r="AP4378"/>
      <c r="AQ4378"/>
      <c r="AR4378"/>
      <c r="AS4378"/>
      <c r="AT4378"/>
      <c r="AU4378"/>
    </row>
    <row r="4379" spans="17:47" x14ac:dyDescent="0.2">
      <c r="Q4379" s="142">
        <f>TRUNC('TARIFA ENTREGA A DIRECCION USD'!D4380-'TARIFA ENTREGA A DIRECCION USD'!D4379,2)</f>
        <v>0.55000000000000004</v>
      </c>
      <c r="R4379" s="190">
        <v>4372</v>
      </c>
      <c r="S4379" s="200">
        <f>TRUNC((('TARIFA ENTREGA A DIRECCION USD'!C4379-'TARIFA ENTREGA A DIRECCION USD'!D4379)/'TARIFA ENTREGA A DIRECCION USD'!D4379)+1,3)</f>
        <v>0.72499999999999998</v>
      </c>
      <c r="T4379" s="200">
        <f>TRUNC(('TARIFA ENTREGA A DIRECCION USD'!E4379-'TARIFA ENTREGA A DIRECCION USD'!D4379)/'TARIFA ENTREGA A DIRECCION USD'!D4379,3)</f>
        <v>0.26300000000000001</v>
      </c>
      <c r="U4379" s="200">
        <f>TRUNC(('TARIFA ENTREGA A DIRECCION USD'!F4379-'TARIFA ENTREGA A DIRECCION USD'!D4379)/'TARIFA ENTREGA A DIRECCION USD'!D4379,3)</f>
        <v>0.44</v>
      </c>
      <c r="V4379" s="200">
        <f>TRUNC(('TARIFA ENTREGA A DIRECCION USD'!G4379-'TARIFA ENTREGA A DIRECCION USD'!D4379)/'TARIFA ENTREGA A DIRECCION USD'!D4379,3)</f>
        <v>0.97699999999999998</v>
      </c>
      <c r="X4379" s="142">
        <v>16.12</v>
      </c>
      <c r="Y4379" s="190">
        <v>4372</v>
      </c>
      <c r="Z4379" s="200">
        <v>0.55000000000000004</v>
      </c>
      <c r="AA4379" s="200">
        <v>0.13</v>
      </c>
      <c r="AB4379" s="200">
        <v>0.3</v>
      </c>
      <c r="AC4379" s="200">
        <v>0.85</v>
      </c>
      <c r="AL4379"/>
      <c r="AM4379"/>
      <c r="AN4379"/>
      <c r="AO4379"/>
      <c r="AP4379"/>
      <c r="AQ4379"/>
      <c r="AR4379"/>
      <c r="AS4379"/>
      <c r="AT4379"/>
      <c r="AU4379"/>
    </row>
    <row r="4380" spans="17:47" x14ac:dyDescent="0.2">
      <c r="Q4380" s="142">
        <f>TRUNC('TARIFA ENTREGA A DIRECCION USD'!D4381-'TARIFA ENTREGA A DIRECCION USD'!D4380,2)</f>
        <v>0.55000000000000004</v>
      </c>
      <c r="R4380" s="190">
        <v>4373</v>
      </c>
      <c r="S4380" s="200">
        <f>TRUNC((('TARIFA ENTREGA A DIRECCION USD'!C4380-'TARIFA ENTREGA A DIRECCION USD'!D4380)/'TARIFA ENTREGA A DIRECCION USD'!D4380)+1,3)</f>
        <v>0.72499999999999998</v>
      </c>
      <c r="T4380" s="200">
        <f>TRUNC(('TARIFA ENTREGA A DIRECCION USD'!E4380-'TARIFA ENTREGA A DIRECCION USD'!D4380)/'TARIFA ENTREGA A DIRECCION USD'!D4380,3)</f>
        <v>0.26300000000000001</v>
      </c>
      <c r="U4380" s="200">
        <f>TRUNC(('TARIFA ENTREGA A DIRECCION USD'!F4380-'TARIFA ENTREGA A DIRECCION USD'!D4380)/'TARIFA ENTREGA A DIRECCION USD'!D4380,3)</f>
        <v>0.44</v>
      </c>
      <c r="V4380" s="200">
        <f>TRUNC(('TARIFA ENTREGA A DIRECCION USD'!G4380-'TARIFA ENTREGA A DIRECCION USD'!D4380)/'TARIFA ENTREGA A DIRECCION USD'!D4380,3)</f>
        <v>0.97699999999999998</v>
      </c>
      <c r="X4380" s="142">
        <v>16.12</v>
      </c>
      <c r="Y4380" s="190">
        <v>4373</v>
      </c>
      <c r="Z4380" s="200">
        <v>0.55000000000000004</v>
      </c>
      <c r="AA4380" s="200">
        <v>0.13</v>
      </c>
      <c r="AB4380" s="200">
        <v>0.3</v>
      </c>
      <c r="AC4380" s="200">
        <v>0.85</v>
      </c>
      <c r="AL4380"/>
      <c r="AM4380"/>
      <c r="AN4380"/>
      <c r="AO4380"/>
      <c r="AP4380"/>
      <c r="AQ4380"/>
      <c r="AR4380"/>
      <c r="AS4380"/>
      <c r="AT4380"/>
      <c r="AU4380"/>
    </row>
    <row r="4381" spans="17:47" x14ac:dyDescent="0.2">
      <c r="Q4381" s="142">
        <f>TRUNC('TARIFA ENTREGA A DIRECCION USD'!D4382-'TARIFA ENTREGA A DIRECCION USD'!D4381,2)</f>
        <v>0.55000000000000004</v>
      </c>
      <c r="R4381" s="190">
        <v>4374</v>
      </c>
      <c r="S4381" s="200">
        <f>TRUNC((('TARIFA ENTREGA A DIRECCION USD'!C4381-'TARIFA ENTREGA A DIRECCION USD'!D4381)/'TARIFA ENTREGA A DIRECCION USD'!D4381)+1,3)</f>
        <v>0.72499999999999998</v>
      </c>
      <c r="T4381" s="200">
        <f>TRUNC(('TARIFA ENTREGA A DIRECCION USD'!E4381-'TARIFA ENTREGA A DIRECCION USD'!D4381)/'TARIFA ENTREGA A DIRECCION USD'!D4381,3)</f>
        <v>0.26300000000000001</v>
      </c>
      <c r="U4381" s="200">
        <f>TRUNC(('TARIFA ENTREGA A DIRECCION USD'!F4381-'TARIFA ENTREGA A DIRECCION USD'!D4381)/'TARIFA ENTREGA A DIRECCION USD'!D4381,3)</f>
        <v>0.44</v>
      </c>
      <c r="V4381" s="200">
        <f>TRUNC(('TARIFA ENTREGA A DIRECCION USD'!G4381-'TARIFA ENTREGA A DIRECCION USD'!D4381)/'TARIFA ENTREGA A DIRECCION USD'!D4381,3)</f>
        <v>0.97699999999999998</v>
      </c>
      <c r="X4381" s="142">
        <v>16.12</v>
      </c>
      <c r="Y4381" s="190">
        <v>4374</v>
      </c>
      <c r="Z4381" s="200">
        <v>0.55000000000000004</v>
      </c>
      <c r="AA4381" s="200">
        <v>0.13</v>
      </c>
      <c r="AB4381" s="200">
        <v>0.3</v>
      </c>
      <c r="AC4381" s="200">
        <v>0.85</v>
      </c>
      <c r="AL4381"/>
      <c r="AM4381"/>
      <c r="AN4381"/>
      <c r="AO4381"/>
      <c r="AP4381"/>
      <c r="AQ4381"/>
      <c r="AR4381"/>
      <c r="AS4381"/>
      <c r="AT4381"/>
      <c r="AU4381"/>
    </row>
    <row r="4382" spans="17:47" x14ac:dyDescent="0.2">
      <c r="Q4382" s="142">
        <f>TRUNC('TARIFA ENTREGA A DIRECCION USD'!D4383-'TARIFA ENTREGA A DIRECCION USD'!D4382,2)</f>
        <v>0.55000000000000004</v>
      </c>
      <c r="R4382" s="190">
        <v>4375</v>
      </c>
      <c r="S4382" s="200">
        <f>TRUNC((('TARIFA ENTREGA A DIRECCION USD'!C4382-'TARIFA ENTREGA A DIRECCION USD'!D4382)/'TARIFA ENTREGA A DIRECCION USD'!D4382)+1,3)</f>
        <v>0.72499999999999998</v>
      </c>
      <c r="T4382" s="200">
        <f>TRUNC(('TARIFA ENTREGA A DIRECCION USD'!E4382-'TARIFA ENTREGA A DIRECCION USD'!D4382)/'TARIFA ENTREGA A DIRECCION USD'!D4382,3)</f>
        <v>0.26300000000000001</v>
      </c>
      <c r="U4382" s="200">
        <f>TRUNC(('TARIFA ENTREGA A DIRECCION USD'!F4382-'TARIFA ENTREGA A DIRECCION USD'!D4382)/'TARIFA ENTREGA A DIRECCION USD'!D4382,3)</f>
        <v>0.44</v>
      </c>
      <c r="V4382" s="200">
        <f>TRUNC(('TARIFA ENTREGA A DIRECCION USD'!G4382-'TARIFA ENTREGA A DIRECCION USD'!D4382)/'TARIFA ENTREGA A DIRECCION USD'!D4382,3)</f>
        <v>0.97699999999999998</v>
      </c>
      <c r="X4382" s="142">
        <v>16.12</v>
      </c>
      <c r="Y4382" s="190">
        <v>4375</v>
      </c>
      <c r="Z4382" s="200">
        <v>0.55000000000000004</v>
      </c>
      <c r="AA4382" s="200">
        <v>0.13</v>
      </c>
      <c r="AB4382" s="200">
        <v>0.3</v>
      </c>
      <c r="AC4382" s="200">
        <v>0.85</v>
      </c>
      <c r="AL4382"/>
      <c r="AM4382"/>
      <c r="AN4382"/>
      <c r="AO4382"/>
      <c r="AP4382"/>
      <c r="AQ4382"/>
      <c r="AR4382"/>
      <c r="AS4382"/>
      <c r="AT4382"/>
      <c r="AU4382"/>
    </row>
    <row r="4383" spans="17:47" x14ac:dyDescent="0.2">
      <c r="Q4383" s="142">
        <f>TRUNC('TARIFA ENTREGA A DIRECCION USD'!D4384-'TARIFA ENTREGA A DIRECCION USD'!D4383,2)</f>
        <v>0.55000000000000004</v>
      </c>
      <c r="R4383" s="190">
        <v>4376</v>
      </c>
      <c r="S4383" s="200">
        <f>TRUNC((('TARIFA ENTREGA A DIRECCION USD'!C4383-'TARIFA ENTREGA A DIRECCION USD'!D4383)/'TARIFA ENTREGA A DIRECCION USD'!D4383)+1,3)</f>
        <v>0.72499999999999998</v>
      </c>
      <c r="T4383" s="200">
        <f>TRUNC(('TARIFA ENTREGA A DIRECCION USD'!E4383-'TARIFA ENTREGA A DIRECCION USD'!D4383)/'TARIFA ENTREGA A DIRECCION USD'!D4383,3)</f>
        <v>0.26300000000000001</v>
      </c>
      <c r="U4383" s="200">
        <f>TRUNC(('TARIFA ENTREGA A DIRECCION USD'!F4383-'TARIFA ENTREGA A DIRECCION USD'!D4383)/'TARIFA ENTREGA A DIRECCION USD'!D4383,3)</f>
        <v>0.44</v>
      </c>
      <c r="V4383" s="200">
        <f>TRUNC(('TARIFA ENTREGA A DIRECCION USD'!G4383-'TARIFA ENTREGA A DIRECCION USD'!D4383)/'TARIFA ENTREGA A DIRECCION USD'!D4383,3)</f>
        <v>0.97699999999999998</v>
      </c>
      <c r="X4383" s="142">
        <v>16.12</v>
      </c>
      <c r="Y4383" s="190">
        <v>4376</v>
      </c>
      <c r="Z4383" s="200">
        <v>0.55000000000000004</v>
      </c>
      <c r="AA4383" s="200">
        <v>0.13</v>
      </c>
      <c r="AB4383" s="200">
        <v>0.3</v>
      </c>
      <c r="AC4383" s="200">
        <v>0.85</v>
      </c>
      <c r="AL4383"/>
      <c r="AM4383"/>
      <c r="AN4383"/>
      <c r="AO4383"/>
      <c r="AP4383"/>
      <c r="AQ4383"/>
      <c r="AR4383"/>
      <c r="AS4383"/>
      <c r="AT4383"/>
      <c r="AU4383"/>
    </row>
    <row r="4384" spans="17:47" x14ac:dyDescent="0.2">
      <c r="Q4384" s="142">
        <f>TRUNC('TARIFA ENTREGA A DIRECCION USD'!D4385-'TARIFA ENTREGA A DIRECCION USD'!D4384,2)</f>
        <v>0.55000000000000004</v>
      </c>
      <c r="R4384" s="190">
        <v>4377</v>
      </c>
      <c r="S4384" s="200">
        <f>TRUNC((('TARIFA ENTREGA A DIRECCION USD'!C4384-'TARIFA ENTREGA A DIRECCION USD'!D4384)/'TARIFA ENTREGA A DIRECCION USD'!D4384)+1,3)</f>
        <v>0.72499999999999998</v>
      </c>
      <c r="T4384" s="200">
        <f>TRUNC(('TARIFA ENTREGA A DIRECCION USD'!E4384-'TARIFA ENTREGA A DIRECCION USD'!D4384)/'TARIFA ENTREGA A DIRECCION USD'!D4384,3)</f>
        <v>0.26300000000000001</v>
      </c>
      <c r="U4384" s="200">
        <f>TRUNC(('TARIFA ENTREGA A DIRECCION USD'!F4384-'TARIFA ENTREGA A DIRECCION USD'!D4384)/'TARIFA ENTREGA A DIRECCION USD'!D4384,3)</f>
        <v>0.44</v>
      </c>
      <c r="V4384" s="200">
        <f>TRUNC(('TARIFA ENTREGA A DIRECCION USD'!G4384-'TARIFA ENTREGA A DIRECCION USD'!D4384)/'TARIFA ENTREGA A DIRECCION USD'!D4384,3)</f>
        <v>0.97699999999999998</v>
      </c>
      <c r="X4384" s="142">
        <v>16.12</v>
      </c>
      <c r="Y4384" s="190">
        <v>4377</v>
      </c>
      <c r="Z4384" s="200">
        <v>0.55000000000000004</v>
      </c>
      <c r="AA4384" s="200">
        <v>0.13</v>
      </c>
      <c r="AB4384" s="200">
        <v>0.3</v>
      </c>
      <c r="AC4384" s="200">
        <v>0.85</v>
      </c>
      <c r="AL4384"/>
      <c r="AM4384"/>
      <c r="AN4384"/>
      <c r="AO4384"/>
      <c r="AP4384"/>
      <c r="AQ4384"/>
      <c r="AR4384"/>
      <c r="AS4384"/>
      <c r="AT4384"/>
      <c r="AU4384"/>
    </row>
    <row r="4385" spans="17:47" x14ac:dyDescent="0.2">
      <c r="Q4385" s="142">
        <f>TRUNC('TARIFA ENTREGA A DIRECCION USD'!D4386-'TARIFA ENTREGA A DIRECCION USD'!D4385,2)</f>
        <v>0.55000000000000004</v>
      </c>
      <c r="R4385" s="190">
        <v>4378</v>
      </c>
      <c r="S4385" s="200">
        <f>TRUNC((('TARIFA ENTREGA A DIRECCION USD'!C4385-'TARIFA ENTREGA A DIRECCION USD'!D4385)/'TARIFA ENTREGA A DIRECCION USD'!D4385)+1,3)</f>
        <v>0.72499999999999998</v>
      </c>
      <c r="T4385" s="200">
        <f>TRUNC(('TARIFA ENTREGA A DIRECCION USD'!E4385-'TARIFA ENTREGA A DIRECCION USD'!D4385)/'TARIFA ENTREGA A DIRECCION USD'!D4385,3)</f>
        <v>0.26300000000000001</v>
      </c>
      <c r="U4385" s="200">
        <f>TRUNC(('TARIFA ENTREGA A DIRECCION USD'!F4385-'TARIFA ENTREGA A DIRECCION USD'!D4385)/'TARIFA ENTREGA A DIRECCION USD'!D4385,3)</f>
        <v>0.44</v>
      </c>
      <c r="V4385" s="200">
        <f>TRUNC(('TARIFA ENTREGA A DIRECCION USD'!G4385-'TARIFA ENTREGA A DIRECCION USD'!D4385)/'TARIFA ENTREGA A DIRECCION USD'!D4385,3)</f>
        <v>0.97699999999999998</v>
      </c>
      <c r="X4385" s="142">
        <v>16.12</v>
      </c>
      <c r="Y4385" s="190">
        <v>4378</v>
      </c>
      <c r="Z4385" s="200">
        <v>0.55000000000000004</v>
      </c>
      <c r="AA4385" s="200">
        <v>0.13</v>
      </c>
      <c r="AB4385" s="200">
        <v>0.3</v>
      </c>
      <c r="AC4385" s="200">
        <v>0.85</v>
      </c>
      <c r="AL4385"/>
      <c r="AM4385"/>
      <c r="AN4385"/>
      <c r="AO4385"/>
      <c r="AP4385"/>
      <c r="AQ4385"/>
      <c r="AR4385"/>
      <c r="AS4385"/>
      <c r="AT4385"/>
      <c r="AU4385"/>
    </row>
    <row r="4386" spans="17:47" x14ac:dyDescent="0.2">
      <c r="Q4386" s="142">
        <f>TRUNC('TARIFA ENTREGA A DIRECCION USD'!D4387-'TARIFA ENTREGA A DIRECCION USD'!D4386,2)</f>
        <v>0.55000000000000004</v>
      </c>
      <c r="R4386" s="190">
        <v>4379</v>
      </c>
      <c r="S4386" s="200">
        <f>TRUNC((('TARIFA ENTREGA A DIRECCION USD'!C4386-'TARIFA ENTREGA A DIRECCION USD'!D4386)/'TARIFA ENTREGA A DIRECCION USD'!D4386)+1,3)</f>
        <v>0.72499999999999998</v>
      </c>
      <c r="T4386" s="200">
        <f>TRUNC(('TARIFA ENTREGA A DIRECCION USD'!E4386-'TARIFA ENTREGA A DIRECCION USD'!D4386)/'TARIFA ENTREGA A DIRECCION USD'!D4386,3)</f>
        <v>0.26300000000000001</v>
      </c>
      <c r="U4386" s="200">
        <f>TRUNC(('TARIFA ENTREGA A DIRECCION USD'!F4386-'TARIFA ENTREGA A DIRECCION USD'!D4386)/'TARIFA ENTREGA A DIRECCION USD'!D4386,3)</f>
        <v>0.44</v>
      </c>
      <c r="V4386" s="200">
        <f>TRUNC(('TARIFA ENTREGA A DIRECCION USD'!G4386-'TARIFA ENTREGA A DIRECCION USD'!D4386)/'TARIFA ENTREGA A DIRECCION USD'!D4386,3)</f>
        <v>0.97699999999999998</v>
      </c>
      <c r="X4386" s="142">
        <v>16.12</v>
      </c>
      <c r="Y4386" s="190">
        <v>4379</v>
      </c>
      <c r="Z4386" s="200">
        <v>0.55000000000000004</v>
      </c>
      <c r="AA4386" s="200">
        <v>0.13</v>
      </c>
      <c r="AB4386" s="200">
        <v>0.3</v>
      </c>
      <c r="AC4386" s="200">
        <v>0.85</v>
      </c>
      <c r="AL4386"/>
      <c r="AM4386"/>
      <c r="AN4386"/>
      <c r="AO4386"/>
      <c r="AP4386"/>
      <c r="AQ4386"/>
      <c r="AR4386"/>
      <c r="AS4386"/>
      <c r="AT4386"/>
      <c r="AU4386"/>
    </row>
    <row r="4387" spans="17:47" x14ac:dyDescent="0.2">
      <c r="Q4387" s="142">
        <f>TRUNC('TARIFA ENTREGA A DIRECCION USD'!D4388-'TARIFA ENTREGA A DIRECCION USD'!D4387,2)</f>
        <v>0.55000000000000004</v>
      </c>
      <c r="R4387" s="190">
        <v>4380</v>
      </c>
      <c r="S4387" s="200">
        <f>TRUNC((('TARIFA ENTREGA A DIRECCION USD'!C4387-'TARIFA ENTREGA A DIRECCION USD'!D4387)/'TARIFA ENTREGA A DIRECCION USD'!D4387)+1,3)</f>
        <v>0.72499999999999998</v>
      </c>
      <c r="T4387" s="200">
        <f>TRUNC(('TARIFA ENTREGA A DIRECCION USD'!E4387-'TARIFA ENTREGA A DIRECCION USD'!D4387)/'TARIFA ENTREGA A DIRECCION USD'!D4387,3)</f>
        <v>0.26300000000000001</v>
      </c>
      <c r="U4387" s="200">
        <f>TRUNC(('TARIFA ENTREGA A DIRECCION USD'!F4387-'TARIFA ENTREGA A DIRECCION USD'!D4387)/'TARIFA ENTREGA A DIRECCION USD'!D4387,3)</f>
        <v>0.44</v>
      </c>
      <c r="V4387" s="200">
        <f>TRUNC(('TARIFA ENTREGA A DIRECCION USD'!G4387-'TARIFA ENTREGA A DIRECCION USD'!D4387)/'TARIFA ENTREGA A DIRECCION USD'!D4387,3)</f>
        <v>0.97699999999999998</v>
      </c>
      <c r="X4387" s="142">
        <v>16.12</v>
      </c>
      <c r="Y4387" s="190">
        <v>4380</v>
      </c>
      <c r="Z4387" s="200">
        <v>0.55000000000000004</v>
      </c>
      <c r="AA4387" s="200">
        <v>0.13</v>
      </c>
      <c r="AB4387" s="200">
        <v>0.3</v>
      </c>
      <c r="AC4387" s="200">
        <v>0.85</v>
      </c>
      <c r="AL4387"/>
      <c r="AM4387"/>
      <c r="AN4387"/>
      <c r="AO4387"/>
      <c r="AP4387"/>
      <c r="AQ4387"/>
      <c r="AR4387"/>
      <c r="AS4387"/>
      <c r="AT4387"/>
      <c r="AU4387"/>
    </row>
    <row r="4388" spans="17:47" x14ac:dyDescent="0.2">
      <c r="Q4388" s="142">
        <f>TRUNC('TARIFA ENTREGA A DIRECCION USD'!D4389-'TARIFA ENTREGA A DIRECCION USD'!D4388,2)</f>
        <v>0.55000000000000004</v>
      </c>
      <c r="R4388" s="190">
        <v>4381</v>
      </c>
      <c r="S4388" s="200">
        <f>TRUNC((('TARIFA ENTREGA A DIRECCION USD'!C4388-'TARIFA ENTREGA A DIRECCION USD'!D4388)/'TARIFA ENTREGA A DIRECCION USD'!D4388)+1,3)</f>
        <v>0.72499999999999998</v>
      </c>
      <c r="T4388" s="200">
        <f>TRUNC(('TARIFA ENTREGA A DIRECCION USD'!E4388-'TARIFA ENTREGA A DIRECCION USD'!D4388)/'TARIFA ENTREGA A DIRECCION USD'!D4388,3)</f>
        <v>0.26300000000000001</v>
      </c>
      <c r="U4388" s="200">
        <f>TRUNC(('TARIFA ENTREGA A DIRECCION USD'!F4388-'TARIFA ENTREGA A DIRECCION USD'!D4388)/'TARIFA ENTREGA A DIRECCION USD'!D4388,3)</f>
        <v>0.44</v>
      </c>
      <c r="V4388" s="200">
        <f>TRUNC(('TARIFA ENTREGA A DIRECCION USD'!G4388-'TARIFA ENTREGA A DIRECCION USD'!D4388)/'TARIFA ENTREGA A DIRECCION USD'!D4388,3)</f>
        <v>0.97699999999999998</v>
      </c>
      <c r="X4388" s="142">
        <v>16.12</v>
      </c>
      <c r="Y4388" s="190">
        <v>4381</v>
      </c>
      <c r="Z4388" s="200">
        <v>0.55000000000000004</v>
      </c>
      <c r="AA4388" s="200">
        <v>0.13</v>
      </c>
      <c r="AB4388" s="200">
        <v>0.3</v>
      </c>
      <c r="AC4388" s="200">
        <v>0.85</v>
      </c>
      <c r="AL4388"/>
      <c r="AM4388"/>
      <c r="AN4388"/>
      <c r="AO4388"/>
      <c r="AP4388"/>
      <c r="AQ4388"/>
      <c r="AR4388"/>
      <c r="AS4388"/>
      <c r="AT4388"/>
      <c r="AU4388"/>
    </row>
    <row r="4389" spans="17:47" x14ac:dyDescent="0.2">
      <c r="Q4389" s="142">
        <f>TRUNC('TARIFA ENTREGA A DIRECCION USD'!D4390-'TARIFA ENTREGA A DIRECCION USD'!D4389,2)</f>
        <v>0.55000000000000004</v>
      </c>
      <c r="R4389" s="190">
        <v>4382</v>
      </c>
      <c r="S4389" s="200">
        <f>TRUNC((('TARIFA ENTREGA A DIRECCION USD'!C4389-'TARIFA ENTREGA A DIRECCION USD'!D4389)/'TARIFA ENTREGA A DIRECCION USD'!D4389)+1,3)</f>
        <v>0.72499999999999998</v>
      </c>
      <c r="T4389" s="200">
        <f>TRUNC(('TARIFA ENTREGA A DIRECCION USD'!E4389-'TARIFA ENTREGA A DIRECCION USD'!D4389)/'TARIFA ENTREGA A DIRECCION USD'!D4389,3)</f>
        <v>0.26300000000000001</v>
      </c>
      <c r="U4389" s="200">
        <f>TRUNC(('TARIFA ENTREGA A DIRECCION USD'!F4389-'TARIFA ENTREGA A DIRECCION USD'!D4389)/'TARIFA ENTREGA A DIRECCION USD'!D4389,3)</f>
        <v>0.44</v>
      </c>
      <c r="V4389" s="200">
        <f>TRUNC(('TARIFA ENTREGA A DIRECCION USD'!G4389-'TARIFA ENTREGA A DIRECCION USD'!D4389)/'TARIFA ENTREGA A DIRECCION USD'!D4389,3)</f>
        <v>0.97699999999999998</v>
      </c>
      <c r="X4389" s="142">
        <v>16.12</v>
      </c>
      <c r="Y4389" s="190">
        <v>4382</v>
      </c>
      <c r="Z4389" s="200">
        <v>0.55000000000000004</v>
      </c>
      <c r="AA4389" s="200">
        <v>0.13</v>
      </c>
      <c r="AB4389" s="200">
        <v>0.3</v>
      </c>
      <c r="AC4389" s="200">
        <v>0.85</v>
      </c>
      <c r="AL4389"/>
      <c r="AM4389"/>
      <c r="AN4389"/>
      <c r="AO4389"/>
      <c r="AP4389"/>
      <c r="AQ4389"/>
      <c r="AR4389"/>
      <c r="AS4389"/>
      <c r="AT4389"/>
      <c r="AU4389"/>
    </row>
    <row r="4390" spans="17:47" x14ac:dyDescent="0.2">
      <c r="Q4390" s="142">
        <f>TRUNC('TARIFA ENTREGA A DIRECCION USD'!D4391-'TARIFA ENTREGA A DIRECCION USD'!D4390,2)</f>
        <v>0.55000000000000004</v>
      </c>
      <c r="R4390" s="190">
        <v>4383</v>
      </c>
      <c r="S4390" s="200">
        <f>TRUNC((('TARIFA ENTREGA A DIRECCION USD'!C4390-'TARIFA ENTREGA A DIRECCION USD'!D4390)/'TARIFA ENTREGA A DIRECCION USD'!D4390)+1,3)</f>
        <v>0.72499999999999998</v>
      </c>
      <c r="T4390" s="200">
        <f>TRUNC(('TARIFA ENTREGA A DIRECCION USD'!E4390-'TARIFA ENTREGA A DIRECCION USD'!D4390)/'TARIFA ENTREGA A DIRECCION USD'!D4390,3)</f>
        <v>0.26300000000000001</v>
      </c>
      <c r="U4390" s="200">
        <f>TRUNC(('TARIFA ENTREGA A DIRECCION USD'!F4390-'TARIFA ENTREGA A DIRECCION USD'!D4390)/'TARIFA ENTREGA A DIRECCION USD'!D4390,3)</f>
        <v>0.44</v>
      </c>
      <c r="V4390" s="200">
        <f>TRUNC(('TARIFA ENTREGA A DIRECCION USD'!G4390-'TARIFA ENTREGA A DIRECCION USD'!D4390)/'TARIFA ENTREGA A DIRECCION USD'!D4390,3)</f>
        <v>0.97699999999999998</v>
      </c>
      <c r="X4390" s="142">
        <v>16.12</v>
      </c>
      <c r="Y4390" s="190">
        <v>4383</v>
      </c>
      <c r="Z4390" s="200">
        <v>0.55000000000000004</v>
      </c>
      <c r="AA4390" s="200">
        <v>0.13</v>
      </c>
      <c r="AB4390" s="200">
        <v>0.3</v>
      </c>
      <c r="AC4390" s="200">
        <v>0.85</v>
      </c>
      <c r="AL4390"/>
      <c r="AM4390"/>
      <c r="AN4390"/>
      <c r="AO4390"/>
      <c r="AP4390"/>
      <c r="AQ4390"/>
      <c r="AR4390"/>
      <c r="AS4390"/>
      <c r="AT4390"/>
      <c r="AU4390"/>
    </row>
    <row r="4391" spans="17:47" x14ac:dyDescent="0.2">
      <c r="Q4391" s="142">
        <f>TRUNC('TARIFA ENTREGA A DIRECCION USD'!D4392-'TARIFA ENTREGA A DIRECCION USD'!D4391,2)</f>
        <v>0.55000000000000004</v>
      </c>
      <c r="R4391" s="190">
        <v>4384</v>
      </c>
      <c r="S4391" s="200">
        <f>TRUNC((('TARIFA ENTREGA A DIRECCION USD'!C4391-'TARIFA ENTREGA A DIRECCION USD'!D4391)/'TARIFA ENTREGA A DIRECCION USD'!D4391)+1,3)</f>
        <v>0.72499999999999998</v>
      </c>
      <c r="T4391" s="200">
        <f>TRUNC(('TARIFA ENTREGA A DIRECCION USD'!E4391-'TARIFA ENTREGA A DIRECCION USD'!D4391)/'TARIFA ENTREGA A DIRECCION USD'!D4391,3)</f>
        <v>0.26300000000000001</v>
      </c>
      <c r="U4391" s="200">
        <f>TRUNC(('TARIFA ENTREGA A DIRECCION USD'!F4391-'TARIFA ENTREGA A DIRECCION USD'!D4391)/'TARIFA ENTREGA A DIRECCION USD'!D4391,3)</f>
        <v>0.44</v>
      </c>
      <c r="V4391" s="200">
        <f>TRUNC(('TARIFA ENTREGA A DIRECCION USD'!G4391-'TARIFA ENTREGA A DIRECCION USD'!D4391)/'TARIFA ENTREGA A DIRECCION USD'!D4391,3)</f>
        <v>0.97699999999999998</v>
      </c>
      <c r="X4391" s="142">
        <v>16.12</v>
      </c>
      <c r="Y4391" s="190">
        <v>4384</v>
      </c>
      <c r="Z4391" s="200">
        <v>0.55000000000000004</v>
      </c>
      <c r="AA4391" s="200">
        <v>0.13</v>
      </c>
      <c r="AB4391" s="200">
        <v>0.3</v>
      </c>
      <c r="AC4391" s="200">
        <v>0.85</v>
      </c>
      <c r="AL4391"/>
      <c r="AM4391"/>
      <c r="AN4391"/>
      <c r="AO4391"/>
      <c r="AP4391"/>
      <c r="AQ4391"/>
      <c r="AR4391"/>
      <c r="AS4391"/>
      <c r="AT4391"/>
      <c r="AU4391"/>
    </row>
    <row r="4392" spans="17:47" x14ac:dyDescent="0.2">
      <c r="Q4392" s="142">
        <f>TRUNC('TARIFA ENTREGA A DIRECCION USD'!D4393-'TARIFA ENTREGA A DIRECCION USD'!D4392,2)</f>
        <v>0.55000000000000004</v>
      </c>
      <c r="R4392" s="190">
        <v>4385</v>
      </c>
      <c r="S4392" s="200">
        <f>TRUNC((('TARIFA ENTREGA A DIRECCION USD'!C4392-'TARIFA ENTREGA A DIRECCION USD'!D4392)/'TARIFA ENTREGA A DIRECCION USD'!D4392)+1,3)</f>
        <v>0.72499999999999998</v>
      </c>
      <c r="T4392" s="200">
        <f>TRUNC(('TARIFA ENTREGA A DIRECCION USD'!E4392-'TARIFA ENTREGA A DIRECCION USD'!D4392)/'TARIFA ENTREGA A DIRECCION USD'!D4392,3)</f>
        <v>0.26300000000000001</v>
      </c>
      <c r="U4392" s="200">
        <f>TRUNC(('TARIFA ENTREGA A DIRECCION USD'!F4392-'TARIFA ENTREGA A DIRECCION USD'!D4392)/'TARIFA ENTREGA A DIRECCION USD'!D4392,3)</f>
        <v>0.44</v>
      </c>
      <c r="V4392" s="200">
        <f>TRUNC(('TARIFA ENTREGA A DIRECCION USD'!G4392-'TARIFA ENTREGA A DIRECCION USD'!D4392)/'TARIFA ENTREGA A DIRECCION USD'!D4392,3)</f>
        <v>0.97699999999999998</v>
      </c>
      <c r="X4392" s="142">
        <v>16.12</v>
      </c>
      <c r="Y4392" s="190">
        <v>4385</v>
      </c>
      <c r="Z4392" s="200">
        <v>0.55000000000000004</v>
      </c>
      <c r="AA4392" s="200">
        <v>0.13</v>
      </c>
      <c r="AB4392" s="200">
        <v>0.3</v>
      </c>
      <c r="AC4392" s="200">
        <v>0.85</v>
      </c>
      <c r="AL4392"/>
      <c r="AM4392"/>
      <c r="AN4392"/>
      <c r="AO4392"/>
      <c r="AP4392"/>
      <c r="AQ4392"/>
      <c r="AR4392"/>
      <c r="AS4392"/>
      <c r="AT4392"/>
      <c r="AU4392"/>
    </row>
    <row r="4393" spans="17:47" x14ac:dyDescent="0.2">
      <c r="Q4393" s="142">
        <f>TRUNC('TARIFA ENTREGA A DIRECCION USD'!D4394-'TARIFA ENTREGA A DIRECCION USD'!D4393,2)</f>
        <v>0.55000000000000004</v>
      </c>
      <c r="R4393" s="190">
        <v>4386</v>
      </c>
      <c r="S4393" s="200">
        <f>TRUNC((('TARIFA ENTREGA A DIRECCION USD'!C4393-'TARIFA ENTREGA A DIRECCION USD'!D4393)/'TARIFA ENTREGA A DIRECCION USD'!D4393)+1,3)</f>
        <v>0.72499999999999998</v>
      </c>
      <c r="T4393" s="200">
        <f>TRUNC(('TARIFA ENTREGA A DIRECCION USD'!E4393-'TARIFA ENTREGA A DIRECCION USD'!D4393)/'TARIFA ENTREGA A DIRECCION USD'!D4393,3)</f>
        <v>0.26300000000000001</v>
      </c>
      <c r="U4393" s="200">
        <f>TRUNC(('TARIFA ENTREGA A DIRECCION USD'!F4393-'TARIFA ENTREGA A DIRECCION USD'!D4393)/'TARIFA ENTREGA A DIRECCION USD'!D4393,3)</f>
        <v>0.44</v>
      </c>
      <c r="V4393" s="200">
        <f>TRUNC(('TARIFA ENTREGA A DIRECCION USD'!G4393-'TARIFA ENTREGA A DIRECCION USD'!D4393)/'TARIFA ENTREGA A DIRECCION USD'!D4393,3)</f>
        <v>0.97699999999999998</v>
      </c>
      <c r="X4393" s="142">
        <v>16.12</v>
      </c>
      <c r="Y4393" s="190">
        <v>4386</v>
      </c>
      <c r="Z4393" s="200">
        <v>0.55000000000000004</v>
      </c>
      <c r="AA4393" s="200">
        <v>0.13</v>
      </c>
      <c r="AB4393" s="200">
        <v>0.3</v>
      </c>
      <c r="AC4393" s="200">
        <v>0.85</v>
      </c>
      <c r="AL4393"/>
      <c r="AM4393"/>
      <c r="AN4393"/>
      <c r="AO4393"/>
      <c r="AP4393"/>
      <c r="AQ4393"/>
      <c r="AR4393"/>
      <c r="AS4393"/>
      <c r="AT4393"/>
      <c r="AU4393"/>
    </row>
    <row r="4394" spans="17:47" x14ac:dyDescent="0.2">
      <c r="Q4394" s="142">
        <f>TRUNC('TARIFA ENTREGA A DIRECCION USD'!D4395-'TARIFA ENTREGA A DIRECCION USD'!D4394,2)</f>
        <v>0.55000000000000004</v>
      </c>
      <c r="R4394" s="190">
        <v>4387</v>
      </c>
      <c r="S4394" s="200">
        <f>TRUNC((('TARIFA ENTREGA A DIRECCION USD'!C4394-'TARIFA ENTREGA A DIRECCION USD'!D4394)/'TARIFA ENTREGA A DIRECCION USD'!D4394)+1,3)</f>
        <v>0.72499999999999998</v>
      </c>
      <c r="T4394" s="200">
        <f>TRUNC(('TARIFA ENTREGA A DIRECCION USD'!E4394-'TARIFA ENTREGA A DIRECCION USD'!D4394)/'TARIFA ENTREGA A DIRECCION USD'!D4394,3)</f>
        <v>0.26300000000000001</v>
      </c>
      <c r="U4394" s="200">
        <f>TRUNC(('TARIFA ENTREGA A DIRECCION USD'!F4394-'TARIFA ENTREGA A DIRECCION USD'!D4394)/'TARIFA ENTREGA A DIRECCION USD'!D4394,3)</f>
        <v>0.44</v>
      </c>
      <c r="V4394" s="200">
        <f>TRUNC(('TARIFA ENTREGA A DIRECCION USD'!G4394-'TARIFA ENTREGA A DIRECCION USD'!D4394)/'TARIFA ENTREGA A DIRECCION USD'!D4394,3)</f>
        <v>0.97699999999999998</v>
      </c>
      <c r="X4394" s="142">
        <v>16.12</v>
      </c>
      <c r="Y4394" s="190">
        <v>4387</v>
      </c>
      <c r="Z4394" s="200">
        <v>0.55000000000000004</v>
      </c>
      <c r="AA4394" s="200">
        <v>0.13</v>
      </c>
      <c r="AB4394" s="200">
        <v>0.3</v>
      </c>
      <c r="AC4394" s="200">
        <v>0.85</v>
      </c>
      <c r="AL4394"/>
      <c r="AM4394"/>
      <c r="AN4394"/>
      <c r="AO4394"/>
      <c r="AP4394"/>
      <c r="AQ4394"/>
      <c r="AR4394"/>
      <c r="AS4394"/>
      <c r="AT4394"/>
      <c r="AU4394"/>
    </row>
    <row r="4395" spans="17:47" x14ac:dyDescent="0.2">
      <c r="Q4395" s="142">
        <f>TRUNC('TARIFA ENTREGA A DIRECCION USD'!D4396-'TARIFA ENTREGA A DIRECCION USD'!D4395,2)</f>
        <v>0.55000000000000004</v>
      </c>
      <c r="R4395" s="190">
        <v>4388</v>
      </c>
      <c r="S4395" s="200">
        <f>TRUNC((('TARIFA ENTREGA A DIRECCION USD'!C4395-'TARIFA ENTREGA A DIRECCION USD'!D4395)/'TARIFA ENTREGA A DIRECCION USD'!D4395)+1,3)</f>
        <v>0.72499999999999998</v>
      </c>
      <c r="T4395" s="200">
        <f>TRUNC(('TARIFA ENTREGA A DIRECCION USD'!E4395-'TARIFA ENTREGA A DIRECCION USD'!D4395)/'TARIFA ENTREGA A DIRECCION USD'!D4395,3)</f>
        <v>0.26300000000000001</v>
      </c>
      <c r="U4395" s="200">
        <f>TRUNC(('TARIFA ENTREGA A DIRECCION USD'!F4395-'TARIFA ENTREGA A DIRECCION USD'!D4395)/'TARIFA ENTREGA A DIRECCION USD'!D4395,3)</f>
        <v>0.44</v>
      </c>
      <c r="V4395" s="200">
        <f>TRUNC(('TARIFA ENTREGA A DIRECCION USD'!G4395-'TARIFA ENTREGA A DIRECCION USD'!D4395)/'TARIFA ENTREGA A DIRECCION USD'!D4395,3)</f>
        <v>0.97699999999999998</v>
      </c>
      <c r="X4395" s="142">
        <v>16.12</v>
      </c>
      <c r="Y4395" s="190">
        <v>4388</v>
      </c>
      <c r="Z4395" s="200">
        <v>0.55000000000000004</v>
      </c>
      <c r="AA4395" s="200">
        <v>0.13</v>
      </c>
      <c r="AB4395" s="200">
        <v>0.3</v>
      </c>
      <c r="AC4395" s="200">
        <v>0.85</v>
      </c>
      <c r="AL4395"/>
      <c r="AM4395"/>
      <c r="AN4395"/>
      <c r="AO4395"/>
      <c r="AP4395"/>
      <c r="AQ4395"/>
      <c r="AR4395"/>
      <c r="AS4395"/>
      <c r="AT4395"/>
      <c r="AU4395"/>
    </row>
    <row r="4396" spans="17:47" x14ac:dyDescent="0.2">
      <c r="Q4396" s="142">
        <f>TRUNC('TARIFA ENTREGA A DIRECCION USD'!D4397-'TARIFA ENTREGA A DIRECCION USD'!D4396,2)</f>
        <v>0.55000000000000004</v>
      </c>
      <c r="R4396" s="190">
        <v>4389</v>
      </c>
      <c r="S4396" s="200">
        <f>TRUNC((('TARIFA ENTREGA A DIRECCION USD'!C4396-'TARIFA ENTREGA A DIRECCION USD'!D4396)/'TARIFA ENTREGA A DIRECCION USD'!D4396)+1,3)</f>
        <v>0.72499999999999998</v>
      </c>
      <c r="T4396" s="200">
        <f>TRUNC(('TARIFA ENTREGA A DIRECCION USD'!E4396-'TARIFA ENTREGA A DIRECCION USD'!D4396)/'TARIFA ENTREGA A DIRECCION USD'!D4396,3)</f>
        <v>0.26300000000000001</v>
      </c>
      <c r="U4396" s="200">
        <f>TRUNC(('TARIFA ENTREGA A DIRECCION USD'!F4396-'TARIFA ENTREGA A DIRECCION USD'!D4396)/'TARIFA ENTREGA A DIRECCION USD'!D4396,3)</f>
        <v>0.44</v>
      </c>
      <c r="V4396" s="200">
        <f>TRUNC(('TARIFA ENTREGA A DIRECCION USD'!G4396-'TARIFA ENTREGA A DIRECCION USD'!D4396)/'TARIFA ENTREGA A DIRECCION USD'!D4396,3)</f>
        <v>0.97699999999999998</v>
      </c>
      <c r="X4396" s="142">
        <v>16.12</v>
      </c>
      <c r="Y4396" s="190">
        <v>4389</v>
      </c>
      <c r="Z4396" s="200">
        <v>0.55000000000000004</v>
      </c>
      <c r="AA4396" s="200">
        <v>0.13</v>
      </c>
      <c r="AB4396" s="200">
        <v>0.3</v>
      </c>
      <c r="AC4396" s="200">
        <v>0.85</v>
      </c>
      <c r="AL4396"/>
      <c r="AM4396"/>
      <c r="AN4396"/>
      <c r="AO4396"/>
      <c r="AP4396"/>
      <c r="AQ4396"/>
      <c r="AR4396"/>
      <c r="AS4396"/>
      <c r="AT4396"/>
      <c r="AU4396"/>
    </row>
    <row r="4397" spans="17:47" x14ac:dyDescent="0.2">
      <c r="Q4397" s="142">
        <f>TRUNC('TARIFA ENTREGA A DIRECCION USD'!D4398-'TARIFA ENTREGA A DIRECCION USD'!D4397,2)</f>
        <v>0.55000000000000004</v>
      </c>
      <c r="R4397" s="190">
        <v>4390</v>
      </c>
      <c r="S4397" s="200">
        <f>TRUNC((('TARIFA ENTREGA A DIRECCION USD'!C4397-'TARIFA ENTREGA A DIRECCION USD'!D4397)/'TARIFA ENTREGA A DIRECCION USD'!D4397)+1,3)</f>
        <v>0.72499999999999998</v>
      </c>
      <c r="T4397" s="200">
        <f>TRUNC(('TARIFA ENTREGA A DIRECCION USD'!E4397-'TARIFA ENTREGA A DIRECCION USD'!D4397)/'TARIFA ENTREGA A DIRECCION USD'!D4397,3)</f>
        <v>0.26300000000000001</v>
      </c>
      <c r="U4397" s="200">
        <f>TRUNC(('TARIFA ENTREGA A DIRECCION USD'!F4397-'TARIFA ENTREGA A DIRECCION USD'!D4397)/'TARIFA ENTREGA A DIRECCION USD'!D4397,3)</f>
        <v>0.44</v>
      </c>
      <c r="V4397" s="200">
        <f>TRUNC(('TARIFA ENTREGA A DIRECCION USD'!G4397-'TARIFA ENTREGA A DIRECCION USD'!D4397)/'TARIFA ENTREGA A DIRECCION USD'!D4397,3)</f>
        <v>0.97699999999999998</v>
      </c>
      <c r="X4397" s="142">
        <v>16.12</v>
      </c>
      <c r="Y4397" s="190">
        <v>4390</v>
      </c>
      <c r="Z4397" s="200">
        <v>0.55000000000000004</v>
      </c>
      <c r="AA4397" s="200">
        <v>0.13</v>
      </c>
      <c r="AB4397" s="200">
        <v>0.3</v>
      </c>
      <c r="AC4397" s="200">
        <v>0.85</v>
      </c>
      <c r="AL4397"/>
      <c r="AM4397"/>
      <c r="AN4397"/>
      <c r="AO4397"/>
      <c r="AP4397"/>
      <c r="AQ4397"/>
      <c r="AR4397"/>
      <c r="AS4397"/>
      <c r="AT4397"/>
      <c r="AU4397"/>
    </row>
    <row r="4398" spans="17:47" x14ac:dyDescent="0.2">
      <c r="Q4398" s="142">
        <f>TRUNC('TARIFA ENTREGA A DIRECCION USD'!D4399-'TARIFA ENTREGA A DIRECCION USD'!D4398,2)</f>
        <v>0.55000000000000004</v>
      </c>
      <c r="R4398" s="190">
        <v>4391</v>
      </c>
      <c r="S4398" s="200">
        <f>TRUNC((('TARIFA ENTREGA A DIRECCION USD'!C4398-'TARIFA ENTREGA A DIRECCION USD'!D4398)/'TARIFA ENTREGA A DIRECCION USD'!D4398)+1,3)</f>
        <v>0.72499999999999998</v>
      </c>
      <c r="T4398" s="200">
        <f>TRUNC(('TARIFA ENTREGA A DIRECCION USD'!E4398-'TARIFA ENTREGA A DIRECCION USD'!D4398)/'TARIFA ENTREGA A DIRECCION USD'!D4398,3)</f>
        <v>0.26300000000000001</v>
      </c>
      <c r="U4398" s="200">
        <f>TRUNC(('TARIFA ENTREGA A DIRECCION USD'!F4398-'TARIFA ENTREGA A DIRECCION USD'!D4398)/'TARIFA ENTREGA A DIRECCION USD'!D4398,3)</f>
        <v>0.44</v>
      </c>
      <c r="V4398" s="200">
        <f>TRUNC(('TARIFA ENTREGA A DIRECCION USD'!G4398-'TARIFA ENTREGA A DIRECCION USD'!D4398)/'TARIFA ENTREGA A DIRECCION USD'!D4398,3)</f>
        <v>0.97699999999999998</v>
      </c>
      <c r="X4398" s="142">
        <v>16.12</v>
      </c>
      <c r="Y4398" s="190">
        <v>4391</v>
      </c>
      <c r="Z4398" s="200">
        <v>0.55000000000000004</v>
      </c>
      <c r="AA4398" s="200">
        <v>0.13</v>
      </c>
      <c r="AB4398" s="200">
        <v>0.3</v>
      </c>
      <c r="AC4398" s="200">
        <v>0.85</v>
      </c>
      <c r="AL4398"/>
      <c r="AM4398"/>
      <c r="AN4398"/>
      <c r="AO4398"/>
      <c r="AP4398"/>
      <c r="AQ4398"/>
      <c r="AR4398"/>
      <c r="AS4398"/>
      <c r="AT4398"/>
      <c r="AU4398"/>
    </row>
    <row r="4399" spans="17:47" x14ac:dyDescent="0.2">
      <c r="Q4399" s="142">
        <f>TRUNC('TARIFA ENTREGA A DIRECCION USD'!D4400-'TARIFA ENTREGA A DIRECCION USD'!D4399,2)</f>
        <v>0.55000000000000004</v>
      </c>
      <c r="R4399" s="190">
        <v>4392</v>
      </c>
      <c r="S4399" s="200">
        <f>TRUNC((('TARIFA ENTREGA A DIRECCION USD'!C4399-'TARIFA ENTREGA A DIRECCION USD'!D4399)/'TARIFA ENTREGA A DIRECCION USD'!D4399)+1,3)</f>
        <v>0.72499999999999998</v>
      </c>
      <c r="T4399" s="200">
        <f>TRUNC(('TARIFA ENTREGA A DIRECCION USD'!E4399-'TARIFA ENTREGA A DIRECCION USD'!D4399)/'TARIFA ENTREGA A DIRECCION USD'!D4399,3)</f>
        <v>0.26300000000000001</v>
      </c>
      <c r="U4399" s="200">
        <f>TRUNC(('TARIFA ENTREGA A DIRECCION USD'!F4399-'TARIFA ENTREGA A DIRECCION USD'!D4399)/'TARIFA ENTREGA A DIRECCION USD'!D4399,3)</f>
        <v>0.44</v>
      </c>
      <c r="V4399" s="200">
        <f>TRUNC(('TARIFA ENTREGA A DIRECCION USD'!G4399-'TARIFA ENTREGA A DIRECCION USD'!D4399)/'TARIFA ENTREGA A DIRECCION USD'!D4399,3)</f>
        <v>0.97699999999999998</v>
      </c>
      <c r="X4399" s="142">
        <v>16.12</v>
      </c>
      <c r="Y4399" s="190">
        <v>4392</v>
      </c>
      <c r="Z4399" s="200">
        <v>0.55000000000000004</v>
      </c>
      <c r="AA4399" s="200">
        <v>0.13</v>
      </c>
      <c r="AB4399" s="200">
        <v>0.3</v>
      </c>
      <c r="AC4399" s="200">
        <v>0.85</v>
      </c>
      <c r="AL4399"/>
      <c r="AM4399"/>
      <c r="AN4399"/>
      <c r="AO4399"/>
      <c r="AP4399"/>
      <c r="AQ4399"/>
      <c r="AR4399"/>
      <c r="AS4399"/>
      <c r="AT4399"/>
      <c r="AU4399"/>
    </row>
    <row r="4400" spans="17:47" x14ac:dyDescent="0.2">
      <c r="Q4400" s="142">
        <f>TRUNC('TARIFA ENTREGA A DIRECCION USD'!D4401-'TARIFA ENTREGA A DIRECCION USD'!D4400,2)</f>
        <v>0.55000000000000004</v>
      </c>
      <c r="R4400" s="190">
        <v>4393</v>
      </c>
      <c r="S4400" s="200">
        <f>TRUNC((('TARIFA ENTREGA A DIRECCION USD'!C4400-'TARIFA ENTREGA A DIRECCION USD'!D4400)/'TARIFA ENTREGA A DIRECCION USD'!D4400)+1,3)</f>
        <v>0.72499999999999998</v>
      </c>
      <c r="T4400" s="200">
        <f>TRUNC(('TARIFA ENTREGA A DIRECCION USD'!E4400-'TARIFA ENTREGA A DIRECCION USD'!D4400)/'TARIFA ENTREGA A DIRECCION USD'!D4400,3)</f>
        <v>0.26300000000000001</v>
      </c>
      <c r="U4400" s="200">
        <f>TRUNC(('TARIFA ENTREGA A DIRECCION USD'!F4400-'TARIFA ENTREGA A DIRECCION USD'!D4400)/'TARIFA ENTREGA A DIRECCION USD'!D4400,3)</f>
        <v>0.44</v>
      </c>
      <c r="V4400" s="200">
        <f>TRUNC(('TARIFA ENTREGA A DIRECCION USD'!G4400-'TARIFA ENTREGA A DIRECCION USD'!D4400)/'TARIFA ENTREGA A DIRECCION USD'!D4400,3)</f>
        <v>0.97699999999999998</v>
      </c>
      <c r="X4400" s="142">
        <v>16.12</v>
      </c>
      <c r="Y4400" s="190">
        <v>4393</v>
      </c>
      <c r="Z4400" s="200">
        <v>0.55000000000000004</v>
      </c>
      <c r="AA4400" s="200">
        <v>0.13</v>
      </c>
      <c r="AB4400" s="200">
        <v>0.3</v>
      </c>
      <c r="AC4400" s="200">
        <v>0.85</v>
      </c>
      <c r="AL4400"/>
      <c r="AM4400"/>
      <c r="AN4400"/>
      <c r="AO4400"/>
      <c r="AP4400"/>
      <c r="AQ4400"/>
      <c r="AR4400"/>
      <c r="AS4400"/>
      <c r="AT4400"/>
      <c r="AU4400"/>
    </row>
    <row r="4401" spans="17:47" x14ac:dyDescent="0.2">
      <c r="Q4401" s="142">
        <f>TRUNC('TARIFA ENTREGA A DIRECCION USD'!D4402-'TARIFA ENTREGA A DIRECCION USD'!D4401,2)</f>
        <v>0.55000000000000004</v>
      </c>
      <c r="R4401" s="190">
        <v>4394</v>
      </c>
      <c r="S4401" s="200">
        <f>TRUNC((('TARIFA ENTREGA A DIRECCION USD'!C4401-'TARIFA ENTREGA A DIRECCION USD'!D4401)/'TARIFA ENTREGA A DIRECCION USD'!D4401)+1,3)</f>
        <v>0.72499999999999998</v>
      </c>
      <c r="T4401" s="200">
        <f>TRUNC(('TARIFA ENTREGA A DIRECCION USD'!E4401-'TARIFA ENTREGA A DIRECCION USD'!D4401)/'TARIFA ENTREGA A DIRECCION USD'!D4401,3)</f>
        <v>0.26300000000000001</v>
      </c>
      <c r="U4401" s="200">
        <f>TRUNC(('TARIFA ENTREGA A DIRECCION USD'!F4401-'TARIFA ENTREGA A DIRECCION USD'!D4401)/'TARIFA ENTREGA A DIRECCION USD'!D4401,3)</f>
        <v>0.44</v>
      </c>
      <c r="V4401" s="200">
        <f>TRUNC(('TARIFA ENTREGA A DIRECCION USD'!G4401-'TARIFA ENTREGA A DIRECCION USD'!D4401)/'TARIFA ENTREGA A DIRECCION USD'!D4401,3)</f>
        <v>0.97699999999999998</v>
      </c>
      <c r="X4401" s="142">
        <v>16.12</v>
      </c>
      <c r="Y4401" s="190">
        <v>4394</v>
      </c>
      <c r="Z4401" s="200">
        <v>0.55000000000000004</v>
      </c>
      <c r="AA4401" s="200">
        <v>0.13</v>
      </c>
      <c r="AB4401" s="200">
        <v>0.3</v>
      </c>
      <c r="AC4401" s="200">
        <v>0.85</v>
      </c>
      <c r="AL4401"/>
      <c r="AM4401"/>
      <c r="AN4401"/>
      <c r="AO4401"/>
      <c r="AP4401"/>
      <c r="AQ4401"/>
      <c r="AR4401"/>
      <c r="AS4401"/>
      <c r="AT4401"/>
      <c r="AU4401"/>
    </row>
    <row r="4402" spans="17:47" x14ac:dyDescent="0.2">
      <c r="Q4402" s="142">
        <f>TRUNC('TARIFA ENTREGA A DIRECCION USD'!D4403-'TARIFA ENTREGA A DIRECCION USD'!D4402,2)</f>
        <v>0.55000000000000004</v>
      </c>
      <c r="R4402" s="190">
        <v>4395</v>
      </c>
      <c r="S4402" s="200">
        <f>TRUNC((('TARIFA ENTREGA A DIRECCION USD'!C4402-'TARIFA ENTREGA A DIRECCION USD'!D4402)/'TARIFA ENTREGA A DIRECCION USD'!D4402)+1,3)</f>
        <v>0.72499999999999998</v>
      </c>
      <c r="T4402" s="200">
        <f>TRUNC(('TARIFA ENTREGA A DIRECCION USD'!E4402-'TARIFA ENTREGA A DIRECCION USD'!D4402)/'TARIFA ENTREGA A DIRECCION USD'!D4402,3)</f>
        <v>0.26300000000000001</v>
      </c>
      <c r="U4402" s="200">
        <f>TRUNC(('TARIFA ENTREGA A DIRECCION USD'!F4402-'TARIFA ENTREGA A DIRECCION USD'!D4402)/'TARIFA ENTREGA A DIRECCION USD'!D4402,3)</f>
        <v>0.44</v>
      </c>
      <c r="V4402" s="200">
        <f>TRUNC(('TARIFA ENTREGA A DIRECCION USD'!G4402-'TARIFA ENTREGA A DIRECCION USD'!D4402)/'TARIFA ENTREGA A DIRECCION USD'!D4402,3)</f>
        <v>0.97699999999999998</v>
      </c>
      <c r="X4402" s="142">
        <v>16.12</v>
      </c>
      <c r="Y4402" s="190">
        <v>4395</v>
      </c>
      <c r="Z4402" s="200">
        <v>0.55000000000000004</v>
      </c>
      <c r="AA4402" s="200">
        <v>0.13</v>
      </c>
      <c r="AB4402" s="200">
        <v>0.3</v>
      </c>
      <c r="AC4402" s="200">
        <v>0.85</v>
      </c>
      <c r="AL4402"/>
      <c r="AM4402"/>
      <c r="AN4402"/>
      <c r="AO4402"/>
      <c r="AP4402"/>
      <c r="AQ4402"/>
      <c r="AR4402"/>
      <c r="AS4402"/>
      <c r="AT4402"/>
      <c r="AU4402"/>
    </row>
    <row r="4403" spans="17:47" x14ac:dyDescent="0.2">
      <c r="Q4403" s="142">
        <f>TRUNC('TARIFA ENTREGA A DIRECCION USD'!D4404-'TARIFA ENTREGA A DIRECCION USD'!D4403,2)</f>
        <v>0.55000000000000004</v>
      </c>
      <c r="R4403" s="190">
        <v>4396</v>
      </c>
      <c r="S4403" s="200">
        <f>TRUNC((('TARIFA ENTREGA A DIRECCION USD'!C4403-'TARIFA ENTREGA A DIRECCION USD'!D4403)/'TARIFA ENTREGA A DIRECCION USD'!D4403)+1,3)</f>
        <v>0.72499999999999998</v>
      </c>
      <c r="T4403" s="200">
        <f>TRUNC(('TARIFA ENTREGA A DIRECCION USD'!E4403-'TARIFA ENTREGA A DIRECCION USD'!D4403)/'TARIFA ENTREGA A DIRECCION USD'!D4403,3)</f>
        <v>0.26300000000000001</v>
      </c>
      <c r="U4403" s="200">
        <f>TRUNC(('TARIFA ENTREGA A DIRECCION USD'!F4403-'TARIFA ENTREGA A DIRECCION USD'!D4403)/'TARIFA ENTREGA A DIRECCION USD'!D4403,3)</f>
        <v>0.44</v>
      </c>
      <c r="V4403" s="200">
        <f>TRUNC(('TARIFA ENTREGA A DIRECCION USD'!G4403-'TARIFA ENTREGA A DIRECCION USD'!D4403)/'TARIFA ENTREGA A DIRECCION USD'!D4403,3)</f>
        <v>0.97699999999999998</v>
      </c>
      <c r="X4403" s="142">
        <v>16.12</v>
      </c>
      <c r="Y4403" s="190">
        <v>4396</v>
      </c>
      <c r="Z4403" s="200">
        <v>0.55000000000000004</v>
      </c>
      <c r="AA4403" s="200">
        <v>0.13</v>
      </c>
      <c r="AB4403" s="200">
        <v>0.3</v>
      </c>
      <c r="AC4403" s="200">
        <v>0.85</v>
      </c>
      <c r="AL4403"/>
      <c r="AM4403"/>
      <c r="AN4403"/>
      <c r="AO4403"/>
      <c r="AP4403"/>
      <c r="AQ4403"/>
      <c r="AR4403"/>
      <c r="AS4403"/>
      <c r="AT4403"/>
      <c r="AU4403"/>
    </row>
    <row r="4404" spans="17:47" x14ac:dyDescent="0.2">
      <c r="Q4404" s="142">
        <f>TRUNC('TARIFA ENTREGA A DIRECCION USD'!D4405-'TARIFA ENTREGA A DIRECCION USD'!D4404,2)</f>
        <v>0.55000000000000004</v>
      </c>
      <c r="R4404" s="190">
        <v>4397</v>
      </c>
      <c r="S4404" s="200">
        <f>TRUNC((('TARIFA ENTREGA A DIRECCION USD'!C4404-'TARIFA ENTREGA A DIRECCION USD'!D4404)/'TARIFA ENTREGA A DIRECCION USD'!D4404)+1,3)</f>
        <v>0.72499999999999998</v>
      </c>
      <c r="T4404" s="200">
        <f>TRUNC(('TARIFA ENTREGA A DIRECCION USD'!E4404-'TARIFA ENTREGA A DIRECCION USD'!D4404)/'TARIFA ENTREGA A DIRECCION USD'!D4404,3)</f>
        <v>0.26300000000000001</v>
      </c>
      <c r="U4404" s="200">
        <f>TRUNC(('TARIFA ENTREGA A DIRECCION USD'!F4404-'TARIFA ENTREGA A DIRECCION USD'!D4404)/'TARIFA ENTREGA A DIRECCION USD'!D4404,3)</f>
        <v>0.44</v>
      </c>
      <c r="V4404" s="200">
        <f>TRUNC(('TARIFA ENTREGA A DIRECCION USD'!G4404-'TARIFA ENTREGA A DIRECCION USD'!D4404)/'TARIFA ENTREGA A DIRECCION USD'!D4404,3)</f>
        <v>0.97699999999999998</v>
      </c>
      <c r="X4404" s="142">
        <v>16.12</v>
      </c>
      <c r="Y4404" s="190">
        <v>4397</v>
      </c>
      <c r="Z4404" s="200">
        <v>0.55000000000000004</v>
      </c>
      <c r="AA4404" s="200">
        <v>0.13</v>
      </c>
      <c r="AB4404" s="200">
        <v>0.3</v>
      </c>
      <c r="AC4404" s="200">
        <v>0.85</v>
      </c>
      <c r="AL4404"/>
      <c r="AM4404"/>
      <c r="AN4404"/>
      <c r="AO4404"/>
      <c r="AP4404"/>
      <c r="AQ4404"/>
      <c r="AR4404"/>
      <c r="AS4404"/>
      <c r="AT4404"/>
      <c r="AU4404"/>
    </row>
    <row r="4405" spans="17:47" x14ac:dyDescent="0.2">
      <c r="Q4405" s="142">
        <f>TRUNC('TARIFA ENTREGA A DIRECCION USD'!D4406-'TARIFA ENTREGA A DIRECCION USD'!D4405,2)</f>
        <v>0.55000000000000004</v>
      </c>
      <c r="R4405" s="190">
        <v>4398</v>
      </c>
      <c r="S4405" s="200">
        <f>TRUNC((('TARIFA ENTREGA A DIRECCION USD'!C4405-'TARIFA ENTREGA A DIRECCION USD'!D4405)/'TARIFA ENTREGA A DIRECCION USD'!D4405)+1,3)</f>
        <v>0.72499999999999998</v>
      </c>
      <c r="T4405" s="200">
        <f>TRUNC(('TARIFA ENTREGA A DIRECCION USD'!E4405-'TARIFA ENTREGA A DIRECCION USD'!D4405)/'TARIFA ENTREGA A DIRECCION USD'!D4405,3)</f>
        <v>0.26300000000000001</v>
      </c>
      <c r="U4405" s="200">
        <f>TRUNC(('TARIFA ENTREGA A DIRECCION USD'!F4405-'TARIFA ENTREGA A DIRECCION USD'!D4405)/'TARIFA ENTREGA A DIRECCION USD'!D4405,3)</f>
        <v>0.44</v>
      </c>
      <c r="V4405" s="200">
        <f>TRUNC(('TARIFA ENTREGA A DIRECCION USD'!G4405-'TARIFA ENTREGA A DIRECCION USD'!D4405)/'TARIFA ENTREGA A DIRECCION USD'!D4405,3)</f>
        <v>0.97699999999999998</v>
      </c>
      <c r="X4405" s="142">
        <v>16.12</v>
      </c>
      <c r="Y4405" s="190">
        <v>4398</v>
      </c>
      <c r="Z4405" s="200">
        <v>0.55000000000000004</v>
      </c>
      <c r="AA4405" s="200">
        <v>0.13</v>
      </c>
      <c r="AB4405" s="200">
        <v>0.3</v>
      </c>
      <c r="AC4405" s="200">
        <v>0.85</v>
      </c>
      <c r="AL4405"/>
      <c r="AM4405"/>
      <c r="AN4405"/>
      <c r="AO4405"/>
      <c r="AP4405"/>
      <c r="AQ4405"/>
      <c r="AR4405"/>
      <c r="AS4405"/>
      <c r="AT4405"/>
      <c r="AU4405"/>
    </row>
    <row r="4406" spans="17:47" x14ac:dyDescent="0.2">
      <c r="Q4406" s="142">
        <f>TRUNC('TARIFA ENTREGA A DIRECCION USD'!D4407-'TARIFA ENTREGA A DIRECCION USD'!D4406,2)</f>
        <v>0.55000000000000004</v>
      </c>
      <c r="R4406" s="190">
        <v>4399</v>
      </c>
      <c r="S4406" s="200">
        <f>TRUNC((('TARIFA ENTREGA A DIRECCION USD'!C4406-'TARIFA ENTREGA A DIRECCION USD'!D4406)/'TARIFA ENTREGA A DIRECCION USD'!D4406)+1,3)</f>
        <v>0.72499999999999998</v>
      </c>
      <c r="T4406" s="200">
        <f>TRUNC(('TARIFA ENTREGA A DIRECCION USD'!E4406-'TARIFA ENTREGA A DIRECCION USD'!D4406)/'TARIFA ENTREGA A DIRECCION USD'!D4406,3)</f>
        <v>0.26300000000000001</v>
      </c>
      <c r="U4406" s="200">
        <f>TRUNC(('TARIFA ENTREGA A DIRECCION USD'!F4406-'TARIFA ENTREGA A DIRECCION USD'!D4406)/'TARIFA ENTREGA A DIRECCION USD'!D4406,3)</f>
        <v>0.44</v>
      </c>
      <c r="V4406" s="200">
        <f>TRUNC(('TARIFA ENTREGA A DIRECCION USD'!G4406-'TARIFA ENTREGA A DIRECCION USD'!D4406)/'TARIFA ENTREGA A DIRECCION USD'!D4406,3)</f>
        <v>0.97699999999999998</v>
      </c>
      <c r="X4406" s="142">
        <v>16.12</v>
      </c>
      <c r="Y4406" s="190">
        <v>4399</v>
      </c>
      <c r="Z4406" s="200">
        <v>0.55000000000000004</v>
      </c>
      <c r="AA4406" s="200">
        <v>0.13</v>
      </c>
      <c r="AB4406" s="200">
        <v>0.3</v>
      </c>
      <c r="AC4406" s="200">
        <v>0.85</v>
      </c>
      <c r="AL4406"/>
      <c r="AM4406"/>
      <c r="AN4406"/>
      <c r="AO4406"/>
      <c r="AP4406"/>
      <c r="AQ4406"/>
      <c r="AR4406"/>
      <c r="AS4406"/>
      <c r="AT4406"/>
      <c r="AU4406"/>
    </row>
    <row r="4407" spans="17:47" x14ac:dyDescent="0.2">
      <c r="Q4407" s="142">
        <f>TRUNC('TARIFA ENTREGA A DIRECCION USD'!D4408-'TARIFA ENTREGA A DIRECCION USD'!D4407,2)</f>
        <v>0.55000000000000004</v>
      </c>
      <c r="R4407" s="190">
        <v>4400</v>
      </c>
      <c r="S4407" s="200">
        <f>TRUNC((('TARIFA ENTREGA A DIRECCION USD'!C4407-'TARIFA ENTREGA A DIRECCION USD'!D4407)/'TARIFA ENTREGA A DIRECCION USD'!D4407)+1,3)</f>
        <v>0.72499999999999998</v>
      </c>
      <c r="T4407" s="200">
        <f>TRUNC(('TARIFA ENTREGA A DIRECCION USD'!E4407-'TARIFA ENTREGA A DIRECCION USD'!D4407)/'TARIFA ENTREGA A DIRECCION USD'!D4407,3)</f>
        <v>0.26300000000000001</v>
      </c>
      <c r="U4407" s="200">
        <f>TRUNC(('TARIFA ENTREGA A DIRECCION USD'!F4407-'TARIFA ENTREGA A DIRECCION USD'!D4407)/'TARIFA ENTREGA A DIRECCION USD'!D4407,3)</f>
        <v>0.44</v>
      </c>
      <c r="V4407" s="200">
        <f>TRUNC(('TARIFA ENTREGA A DIRECCION USD'!G4407-'TARIFA ENTREGA A DIRECCION USD'!D4407)/'TARIFA ENTREGA A DIRECCION USD'!D4407,3)</f>
        <v>0.97699999999999998</v>
      </c>
      <c r="X4407" s="142">
        <v>16.12</v>
      </c>
      <c r="Y4407" s="190">
        <v>4400</v>
      </c>
      <c r="Z4407" s="200">
        <v>0.55000000000000004</v>
      </c>
      <c r="AA4407" s="200">
        <v>0.13</v>
      </c>
      <c r="AB4407" s="200">
        <v>0.3</v>
      </c>
      <c r="AC4407" s="200">
        <v>0.85</v>
      </c>
      <c r="AL4407"/>
      <c r="AM4407"/>
      <c r="AN4407"/>
      <c r="AO4407"/>
      <c r="AP4407"/>
      <c r="AQ4407"/>
      <c r="AR4407"/>
      <c r="AS4407"/>
      <c r="AT4407"/>
      <c r="AU4407"/>
    </row>
    <row r="4408" spans="17:47" x14ac:dyDescent="0.2">
      <c r="Q4408" s="142">
        <f>TRUNC('TARIFA ENTREGA A DIRECCION USD'!D4409-'TARIFA ENTREGA A DIRECCION USD'!D4408,2)</f>
        <v>0.55000000000000004</v>
      </c>
      <c r="R4408" s="190">
        <v>4401</v>
      </c>
      <c r="S4408" s="200">
        <f>TRUNC((('TARIFA ENTREGA A DIRECCION USD'!C4408-'TARIFA ENTREGA A DIRECCION USD'!D4408)/'TARIFA ENTREGA A DIRECCION USD'!D4408)+1,3)</f>
        <v>0.72499999999999998</v>
      </c>
      <c r="T4408" s="200">
        <f>TRUNC(('TARIFA ENTREGA A DIRECCION USD'!E4408-'TARIFA ENTREGA A DIRECCION USD'!D4408)/'TARIFA ENTREGA A DIRECCION USD'!D4408,3)</f>
        <v>0.26300000000000001</v>
      </c>
      <c r="U4408" s="200">
        <f>TRUNC(('TARIFA ENTREGA A DIRECCION USD'!F4408-'TARIFA ENTREGA A DIRECCION USD'!D4408)/'TARIFA ENTREGA A DIRECCION USD'!D4408,3)</f>
        <v>0.44</v>
      </c>
      <c r="V4408" s="200">
        <f>TRUNC(('TARIFA ENTREGA A DIRECCION USD'!G4408-'TARIFA ENTREGA A DIRECCION USD'!D4408)/'TARIFA ENTREGA A DIRECCION USD'!D4408,3)</f>
        <v>0.97699999999999998</v>
      </c>
      <c r="X4408" s="142">
        <v>16.12</v>
      </c>
      <c r="Y4408" s="190">
        <v>4401</v>
      </c>
      <c r="Z4408" s="200">
        <v>0.55000000000000004</v>
      </c>
      <c r="AA4408" s="200">
        <v>0.13</v>
      </c>
      <c r="AB4408" s="200">
        <v>0.3</v>
      </c>
      <c r="AC4408" s="200">
        <v>0.85</v>
      </c>
      <c r="AL4408"/>
      <c r="AM4408"/>
      <c r="AN4408"/>
      <c r="AO4408"/>
      <c r="AP4408"/>
      <c r="AQ4408"/>
      <c r="AR4408"/>
      <c r="AS4408"/>
      <c r="AT4408"/>
      <c r="AU4408"/>
    </row>
    <row r="4409" spans="17:47" x14ac:dyDescent="0.2">
      <c r="Q4409" s="142">
        <f>TRUNC('TARIFA ENTREGA A DIRECCION USD'!D4410-'TARIFA ENTREGA A DIRECCION USD'!D4409,2)</f>
        <v>0.55000000000000004</v>
      </c>
      <c r="R4409" s="190">
        <v>4402</v>
      </c>
      <c r="S4409" s="200">
        <f>TRUNC((('TARIFA ENTREGA A DIRECCION USD'!C4409-'TARIFA ENTREGA A DIRECCION USD'!D4409)/'TARIFA ENTREGA A DIRECCION USD'!D4409)+1,3)</f>
        <v>0.72499999999999998</v>
      </c>
      <c r="T4409" s="200">
        <f>TRUNC(('TARIFA ENTREGA A DIRECCION USD'!E4409-'TARIFA ENTREGA A DIRECCION USD'!D4409)/'TARIFA ENTREGA A DIRECCION USD'!D4409,3)</f>
        <v>0.26300000000000001</v>
      </c>
      <c r="U4409" s="200">
        <f>TRUNC(('TARIFA ENTREGA A DIRECCION USD'!F4409-'TARIFA ENTREGA A DIRECCION USD'!D4409)/'TARIFA ENTREGA A DIRECCION USD'!D4409,3)</f>
        <v>0.44</v>
      </c>
      <c r="V4409" s="200">
        <f>TRUNC(('TARIFA ENTREGA A DIRECCION USD'!G4409-'TARIFA ENTREGA A DIRECCION USD'!D4409)/'TARIFA ENTREGA A DIRECCION USD'!D4409,3)</f>
        <v>0.97699999999999998</v>
      </c>
      <c r="X4409" s="142">
        <v>16.12</v>
      </c>
      <c r="Y4409" s="190">
        <v>4402</v>
      </c>
      <c r="Z4409" s="200">
        <v>0.55000000000000004</v>
      </c>
      <c r="AA4409" s="200">
        <v>0.13</v>
      </c>
      <c r="AB4409" s="200">
        <v>0.3</v>
      </c>
      <c r="AC4409" s="200">
        <v>0.85</v>
      </c>
      <c r="AL4409"/>
      <c r="AM4409"/>
      <c r="AN4409"/>
      <c r="AO4409"/>
      <c r="AP4409"/>
      <c r="AQ4409"/>
      <c r="AR4409"/>
      <c r="AS4409"/>
      <c r="AT4409"/>
      <c r="AU4409"/>
    </row>
    <row r="4410" spans="17:47" x14ac:dyDescent="0.2">
      <c r="Q4410" s="142">
        <f>TRUNC('TARIFA ENTREGA A DIRECCION USD'!D4411-'TARIFA ENTREGA A DIRECCION USD'!D4410,2)</f>
        <v>0.55000000000000004</v>
      </c>
      <c r="R4410" s="190">
        <v>4403</v>
      </c>
      <c r="S4410" s="200">
        <f>TRUNC((('TARIFA ENTREGA A DIRECCION USD'!C4410-'TARIFA ENTREGA A DIRECCION USD'!D4410)/'TARIFA ENTREGA A DIRECCION USD'!D4410)+1,3)</f>
        <v>0.72499999999999998</v>
      </c>
      <c r="T4410" s="200">
        <f>TRUNC(('TARIFA ENTREGA A DIRECCION USD'!E4410-'TARIFA ENTREGA A DIRECCION USD'!D4410)/'TARIFA ENTREGA A DIRECCION USD'!D4410,3)</f>
        <v>0.26300000000000001</v>
      </c>
      <c r="U4410" s="200">
        <f>TRUNC(('TARIFA ENTREGA A DIRECCION USD'!F4410-'TARIFA ENTREGA A DIRECCION USD'!D4410)/'TARIFA ENTREGA A DIRECCION USD'!D4410,3)</f>
        <v>0.44</v>
      </c>
      <c r="V4410" s="200">
        <f>TRUNC(('TARIFA ENTREGA A DIRECCION USD'!G4410-'TARIFA ENTREGA A DIRECCION USD'!D4410)/'TARIFA ENTREGA A DIRECCION USD'!D4410,3)</f>
        <v>0.97699999999999998</v>
      </c>
      <c r="X4410" s="142">
        <v>16.12</v>
      </c>
      <c r="Y4410" s="190">
        <v>4403</v>
      </c>
      <c r="Z4410" s="200">
        <v>0.55000000000000004</v>
      </c>
      <c r="AA4410" s="200">
        <v>0.13</v>
      </c>
      <c r="AB4410" s="200">
        <v>0.3</v>
      </c>
      <c r="AC4410" s="200">
        <v>0.85</v>
      </c>
      <c r="AL4410"/>
      <c r="AM4410"/>
      <c r="AN4410"/>
      <c r="AO4410"/>
      <c r="AP4410"/>
      <c r="AQ4410"/>
      <c r="AR4410"/>
      <c r="AS4410"/>
      <c r="AT4410"/>
      <c r="AU4410"/>
    </row>
    <row r="4411" spans="17:47" x14ac:dyDescent="0.2">
      <c r="Q4411" s="142">
        <f>TRUNC('TARIFA ENTREGA A DIRECCION USD'!D4412-'TARIFA ENTREGA A DIRECCION USD'!D4411,2)</f>
        <v>0.55000000000000004</v>
      </c>
      <c r="R4411" s="190">
        <v>4404</v>
      </c>
      <c r="S4411" s="200">
        <f>TRUNC((('TARIFA ENTREGA A DIRECCION USD'!C4411-'TARIFA ENTREGA A DIRECCION USD'!D4411)/'TARIFA ENTREGA A DIRECCION USD'!D4411)+1,3)</f>
        <v>0.72499999999999998</v>
      </c>
      <c r="T4411" s="200">
        <f>TRUNC(('TARIFA ENTREGA A DIRECCION USD'!E4411-'TARIFA ENTREGA A DIRECCION USD'!D4411)/'TARIFA ENTREGA A DIRECCION USD'!D4411,3)</f>
        <v>0.26300000000000001</v>
      </c>
      <c r="U4411" s="200">
        <f>TRUNC(('TARIFA ENTREGA A DIRECCION USD'!F4411-'TARIFA ENTREGA A DIRECCION USD'!D4411)/'TARIFA ENTREGA A DIRECCION USD'!D4411,3)</f>
        <v>0.44</v>
      </c>
      <c r="V4411" s="200">
        <f>TRUNC(('TARIFA ENTREGA A DIRECCION USD'!G4411-'TARIFA ENTREGA A DIRECCION USD'!D4411)/'TARIFA ENTREGA A DIRECCION USD'!D4411,3)</f>
        <v>0.97699999999999998</v>
      </c>
      <c r="X4411" s="142">
        <v>16.12</v>
      </c>
      <c r="Y4411" s="190">
        <v>4404</v>
      </c>
      <c r="Z4411" s="200">
        <v>0.55000000000000004</v>
      </c>
      <c r="AA4411" s="200">
        <v>0.13</v>
      </c>
      <c r="AB4411" s="200">
        <v>0.3</v>
      </c>
      <c r="AC4411" s="200">
        <v>0.85</v>
      </c>
      <c r="AL4411"/>
      <c r="AM4411"/>
      <c r="AN4411"/>
      <c r="AO4411"/>
      <c r="AP4411"/>
      <c r="AQ4411"/>
      <c r="AR4411"/>
      <c r="AS4411"/>
      <c r="AT4411"/>
      <c r="AU4411"/>
    </row>
    <row r="4412" spans="17:47" x14ac:dyDescent="0.2">
      <c r="Q4412" s="142">
        <f>TRUNC('TARIFA ENTREGA A DIRECCION USD'!D4413-'TARIFA ENTREGA A DIRECCION USD'!D4412,2)</f>
        <v>0.55000000000000004</v>
      </c>
      <c r="R4412" s="190">
        <v>4405</v>
      </c>
      <c r="S4412" s="200">
        <f>TRUNC((('TARIFA ENTREGA A DIRECCION USD'!C4412-'TARIFA ENTREGA A DIRECCION USD'!D4412)/'TARIFA ENTREGA A DIRECCION USD'!D4412)+1,3)</f>
        <v>0.72499999999999998</v>
      </c>
      <c r="T4412" s="200">
        <f>TRUNC(('TARIFA ENTREGA A DIRECCION USD'!E4412-'TARIFA ENTREGA A DIRECCION USD'!D4412)/'TARIFA ENTREGA A DIRECCION USD'!D4412,3)</f>
        <v>0.26300000000000001</v>
      </c>
      <c r="U4412" s="200">
        <f>TRUNC(('TARIFA ENTREGA A DIRECCION USD'!F4412-'TARIFA ENTREGA A DIRECCION USD'!D4412)/'TARIFA ENTREGA A DIRECCION USD'!D4412,3)</f>
        <v>0.44</v>
      </c>
      <c r="V4412" s="200">
        <f>TRUNC(('TARIFA ENTREGA A DIRECCION USD'!G4412-'TARIFA ENTREGA A DIRECCION USD'!D4412)/'TARIFA ENTREGA A DIRECCION USD'!D4412,3)</f>
        <v>0.97699999999999998</v>
      </c>
      <c r="X4412" s="142">
        <v>16.12</v>
      </c>
      <c r="Y4412" s="190">
        <v>4405</v>
      </c>
      <c r="Z4412" s="200">
        <v>0.55000000000000004</v>
      </c>
      <c r="AA4412" s="200">
        <v>0.13</v>
      </c>
      <c r="AB4412" s="200">
        <v>0.3</v>
      </c>
      <c r="AC4412" s="200">
        <v>0.85</v>
      </c>
      <c r="AL4412"/>
      <c r="AM4412"/>
      <c r="AN4412"/>
      <c r="AO4412"/>
      <c r="AP4412"/>
      <c r="AQ4412"/>
      <c r="AR4412"/>
      <c r="AS4412"/>
      <c r="AT4412"/>
      <c r="AU4412"/>
    </row>
    <row r="4413" spans="17:47" x14ac:dyDescent="0.2">
      <c r="Q4413" s="142">
        <f>TRUNC('TARIFA ENTREGA A DIRECCION USD'!D4414-'TARIFA ENTREGA A DIRECCION USD'!D4413,2)</f>
        <v>0.55000000000000004</v>
      </c>
      <c r="R4413" s="190">
        <v>4406</v>
      </c>
      <c r="S4413" s="200">
        <f>TRUNC((('TARIFA ENTREGA A DIRECCION USD'!C4413-'TARIFA ENTREGA A DIRECCION USD'!D4413)/'TARIFA ENTREGA A DIRECCION USD'!D4413)+1,3)</f>
        <v>0.72499999999999998</v>
      </c>
      <c r="T4413" s="200">
        <f>TRUNC(('TARIFA ENTREGA A DIRECCION USD'!E4413-'TARIFA ENTREGA A DIRECCION USD'!D4413)/'TARIFA ENTREGA A DIRECCION USD'!D4413,3)</f>
        <v>0.26300000000000001</v>
      </c>
      <c r="U4413" s="200">
        <f>TRUNC(('TARIFA ENTREGA A DIRECCION USD'!F4413-'TARIFA ENTREGA A DIRECCION USD'!D4413)/'TARIFA ENTREGA A DIRECCION USD'!D4413,3)</f>
        <v>0.44</v>
      </c>
      <c r="V4413" s="200">
        <f>TRUNC(('TARIFA ENTREGA A DIRECCION USD'!G4413-'TARIFA ENTREGA A DIRECCION USD'!D4413)/'TARIFA ENTREGA A DIRECCION USD'!D4413,3)</f>
        <v>0.97699999999999998</v>
      </c>
      <c r="X4413" s="142">
        <v>16.12</v>
      </c>
      <c r="Y4413" s="190">
        <v>4406</v>
      </c>
      <c r="Z4413" s="200">
        <v>0.55000000000000004</v>
      </c>
      <c r="AA4413" s="200">
        <v>0.13</v>
      </c>
      <c r="AB4413" s="200">
        <v>0.3</v>
      </c>
      <c r="AC4413" s="200">
        <v>0.85</v>
      </c>
      <c r="AL4413"/>
      <c r="AM4413"/>
      <c r="AN4413"/>
      <c r="AO4413"/>
      <c r="AP4413"/>
      <c r="AQ4413"/>
      <c r="AR4413"/>
      <c r="AS4413"/>
      <c r="AT4413"/>
      <c r="AU4413"/>
    </row>
    <row r="4414" spans="17:47" x14ac:dyDescent="0.2">
      <c r="Q4414" s="142">
        <f>TRUNC('TARIFA ENTREGA A DIRECCION USD'!D4415-'TARIFA ENTREGA A DIRECCION USD'!D4414,2)</f>
        <v>0.55000000000000004</v>
      </c>
      <c r="R4414" s="190">
        <v>4407</v>
      </c>
      <c r="S4414" s="200">
        <f>TRUNC((('TARIFA ENTREGA A DIRECCION USD'!C4414-'TARIFA ENTREGA A DIRECCION USD'!D4414)/'TARIFA ENTREGA A DIRECCION USD'!D4414)+1,3)</f>
        <v>0.72499999999999998</v>
      </c>
      <c r="T4414" s="200">
        <f>TRUNC(('TARIFA ENTREGA A DIRECCION USD'!E4414-'TARIFA ENTREGA A DIRECCION USD'!D4414)/'TARIFA ENTREGA A DIRECCION USD'!D4414,3)</f>
        <v>0.26300000000000001</v>
      </c>
      <c r="U4414" s="200">
        <f>TRUNC(('TARIFA ENTREGA A DIRECCION USD'!F4414-'TARIFA ENTREGA A DIRECCION USD'!D4414)/'TARIFA ENTREGA A DIRECCION USD'!D4414,3)</f>
        <v>0.44</v>
      </c>
      <c r="V4414" s="200">
        <f>TRUNC(('TARIFA ENTREGA A DIRECCION USD'!G4414-'TARIFA ENTREGA A DIRECCION USD'!D4414)/'TARIFA ENTREGA A DIRECCION USD'!D4414,3)</f>
        <v>0.97699999999999998</v>
      </c>
      <c r="X4414" s="142">
        <v>16.12</v>
      </c>
      <c r="Y4414" s="190">
        <v>4407</v>
      </c>
      <c r="Z4414" s="200">
        <v>0.55000000000000004</v>
      </c>
      <c r="AA4414" s="200">
        <v>0.13</v>
      </c>
      <c r="AB4414" s="200">
        <v>0.3</v>
      </c>
      <c r="AC4414" s="200">
        <v>0.85</v>
      </c>
      <c r="AL4414"/>
      <c r="AM4414"/>
      <c r="AN4414"/>
      <c r="AO4414"/>
      <c r="AP4414"/>
      <c r="AQ4414"/>
      <c r="AR4414"/>
      <c r="AS4414"/>
      <c r="AT4414"/>
      <c r="AU4414"/>
    </row>
    <row r="4415" spans="17:47" x14ac:dyDescent="0.2">
      <c r="Q4415" s="142">
        <f>TRUNC('TARIFA ENTREGA A DIRECCION USD'!D4416-'TARIFA ENTREGA A DIRECCION USD'!D4415,2)</f>
        <v>0.55000000000000004</v>
      </c>
      <c r="R4415" s="190">
        <v>4408</v>
      </c>
      <c r="S4415" s="200">
        <f>TRUNC((('TARIFA ENTREGA A DIRECCION USD'!C4415-'TARIFA ENTREGA A DIRECCION USD'!D4415)/'TARIFA ENTREGA A DIRECCION USD'!D4415)+1,3)</f>
        <v>0.72499999999999998</v>
      </c>
      <c r="T4415" s="200">
        <f>TRUNC(('TARIFA ENTREGA A DIRECCION USD'!E4415-'TARIFA ENTREGA A DIRECCION USD'!D4415)/'TARIFA ENTREGA A DIRECCION USD'!D4415,3)</f>
        <v>0.26300000000000001</v>
      </c>
      <c r="U4415" s="200">
        <f>TRUNC(('TARIFA ENTREGA A DIRECCION USD'!F4415-'TARIFA ENTREGA A DIRECCION USD'!D4415)/'TARIFA ENTREGA A DIRECCION USD'!D4415,3)</f>
        <v>0.44</v>
      </c>
      <c r="V4415" s="200">
        <f>TRUNC(('TARIFA ENTREGA A DIRECCION USD'!G4415-'TARIFA ENTREGA A DIRECCION USD'!D4415)/'TARIFA ENTREGA A DIRECCION USD'!D4415,3)</f>
        <v>0.97699999999999998</v>
      </c>
      <c r="X4415" s="142">
        <v>16.12</v>
      </c>
      <c r="Y4415" s="190">
        <v>4408</v>
      </c>
      <c r="Z4415" s="200">
        <v>0.55000000000000004</v>
      </c>
      <c r="AA4415" s="200">
        <v>0.13</v>
      </c>
      <c r="AB4415" s="200">
        <v>0.3</v>
      </c>
      <c r="AC4415" s="200">
        <v>0.85</v>
      </c>
      <c r="AL4415"/>
      <c r="AM4415"/>
      <c r="AN4415"/>
      <c r="AO4415"/>
      <c r="AP4415"/>
      <c r="AQ4415"/>
      <c r="AR4415"/>
      <c r="AS4415"/>
      <c r="AT4415"/>
      <c r="AU4415"/>
    </row>
    <row r="4416" spans="17:47" x14ac:dyDescent="0.2">
      <c r="Q4416" s="142">
        <f>TRUNC('TARIFA ENTREGA A DIRECCION USD'!D4417-'TARIFA ENTREGA A DIRECCION USD'!D4416,2)</f>
        <v>0.55000000000000004</v>
      </c>
      <c r="R4416" s="190">
        <v>4409</v>
      </c>
      <c r="S4416" s="200">
        <f>TRUNC((('TARIFA ENTREGA A DIRECCION USD'!C4416-'TARIFA ENTREGA A DIRECCION USD'!D4416)/'TARIFA ENTREGA A DIRECCION USD'!D4416)+1,3)</f>
        <v>0.72499999999999998</v>
      </c>
      <c r="T4416" s="200">
        <f>TRUNC(('TARIFA ENTREGA A DIRECCION USD'!E4416-'TARIFA ENTREGA A DIRECCION USD'!D4416)/'TARIFA ENTREGA A DIRECCION USD'!D4416,3)</f>
        <v>0.26300000000000001</v>
      </c>
      <c r="U4416" s="200">
        <f>TRUNC(('TARIFA ENTREGA A DIRECCION USD'!F4416-'TARIFA ENTREGA A DIRECCION USD'!D4416)/'TARIFA ENTREGA A DIRECCION USD'!D4416,3)</f>
        <v>0.44</v>
      </c>
      <c r="V4416" s="200">
        <f>TRUNC(('TARIFA ENTREGA A DIRECCION USD'!G4416-'TARIFA ENTREGA A DIRECCION USD'!D4416)/'TARIFA ENTREGA A DIRECCION USD'!D4416,3)</f>
        <v>0.97699999999999998</v>
      </c>
      <c r="X4416" s="142">
        <v>16.12</v>
      </c>
      <c r="Y4416" s="190">
        <v>4409</v>
      </c>
      <c r="Z4416" s="200">
        <v>0.55000000000000004</v>
      </c>
      <c r="AA4416" s="200">
        <v>0.13</v>
      </c>
      <c r="AB4416" s="200">
        <v>0.3</v>
      </c>
      <c r="AC4416" s="200">
        <v>0.85</v>
      </c>
      <c r="AL4416"/>
      <c r="AM4416"/>
      <c r="AN4416"/>
      <c r="AO4416"/>
      <c r="AP4416"/>
      <c r="AQ4416"/>
      <c r="AR4416"/>
      <c r="AS4416"/>
      <c r="AT4416"/>
      <c r="AU4416"/>
    </row>
    <row r="4417" spans="17:47" x14ac:dyDescent="0.2">
      <c r="Q4417" s="142">
        <f>TRUNC('TARIFA ENTREGA A DIRECCION USD'!D4418-'TARIFA ENTREGA A DIRECCION USD'!D4417,2)</f>
        <v>0.55000000000000004</v>
      </c>
      <c r="R4417" s="190">
        <v>4410</v>
      </c>
      <c r="S4417" s="200">
        <f>TRUNC((('TARIFA ENTREGA A DIRECCION USD'!C4417-'TARIFA ENTREGA A DIRECCION USD'!D4417)/'TARIFA ENTREGA A DIRECCION USD'!D4417)+1,3)</f>
        <v>0.72499999999999998</v>
      </c>
      <c r="T4417" s="200">
        <f>TRUNC(('TARIFA ENTREGA A DIRECCION USD'!E4417-'TARIFA ENTREGA A DIRECCION USD'!D4417)/'TARIFA ENTREGA A DIRECCION USD'!D4417,3)</f>
        <v>0.26300000000000001</v>
      </c>
      <c r="U4417" s="200">
        <f>TRUNC(('TARIFA ENTREGA A DIRECCION USD'!F4417-'TARIFA ENTREGA A DIRECCION USD'!D4417)/'TARIFA ENTREGA A DIRECCION USD'!D4417,3)</f>
        <v>0.44</v>
      </c>
      <c r="V4417" s="200">
        <f>TRUNC(('TARIFA ENTREGA A DIRECCION USD'!G4417-'TARIFA ENTREGA A DIRECCION USD'!D4417)/'TARIFA ENTREGA A DIRECCION USD'!D4417,3)</f>
        <v>0.97699999999999998</v>
      </c>
      <c r="X4417" s="142">
        <v>16.12</v>
      </c>
      <c r="Y4417" s="190">
        <v>4410</v>
      </c>
      <c r="Z4417" s="200">
        <v>0.55000000000000004</v>
      </c>
      <c r="AA4417" s="200">
        <v>0.13</v>
      </c>
      <c r="AB4417" s="200">
        <v>0.3</v>
      </c>
      <c r="AC4417" s="200">
        <v>0.85</v>
      </c>
      <c r="AL4417"/>
      <c r="AM4417"/>
      <c r="AN4417"/>
      <c r="AO4417"/>
      <c r="AP4417"/>
      <c r="AQ4417"/>
      <c r="AR4417"/>
      <c r="AS4417"/>
      <c r="AT4417"/>
      <c r="AU4417"/>
    </row>
    <row r="4418" spans="17:47" x14ac:dyDescent="0.2">
      <c r="Q4418" s="142">
        <f>TRUNC('TARIFA ENTREGA A DIRECCION USD'!D4419-'TARIFA ENTREGA A DIRECCION USD'!D4418,2)</f>
        <v>0.55000000000000004</v>
      </c>
      <c r="R4418" s="190">
        <v>4411</v>
      </c>
      <c r="S4418" s="200">
        <f>TRUNC((('TARIFA ENTREGA A DIRECCION USD'!C4418-'TARIFA ENTREGA A DIRECCION USD'!D4418)/'TARIFA ENTREGA A DIRECCION USD'!D4418)+1,3)</f>
        <v>0.72499999999999998</v>
      </c>
      <c r="T4418" s="200">
        <f>TRUNC(('TARIFA ENTREGA A DIRECCION USD'!E4418-'TARIFA ENTREGA A DIRECCION USD'!D4418)/'TARIFA ENTREGA A DIRECCION USD'!D4418,3)</f>
        <v>0.26300000000000001</v>
      </c>
      <c r="U4418" s="200">
        <f>TRUNC(('TARIFA ENTREGA A DIRECCION USD'!F4418-'TARIFA ENTREGA A DIRECCION USD'!D4418)/'TARIFA ENTREGA A DIRECCION USD'!D4418,3)</f>
        <v>0.44</v>
      </c>
      <c r="V4418" s="200">
        <f>TRUNC(('TARIFA ENTREGA A DIRECCION USD'!G4418-'TARIFA ENTREGA A DIRECCION USD'!D4418)/'TARIFA ENTREGA A DIRECCION USD'!D4418,3)</f>
        <v>0.97699999999999998</v>
      </c>
      <c r="X4418" s="142">
        <v>16.12</v>
      </c>
      <c r="Y4418" s="190">
        <v>4411</v>
      </c>
      <c r="Z4418" s="200">
        <v>0.55000000000000004</v>
      </c>
      <c r="AA4418" s="200">
        <v>0.13</v>
      </c>
      <c r="AB4418" s="200">
        <v>0.3</v>
      </c>
      <c r="AC4418" s="200">
        <v>0.85</v>
      </c>
      <c r="AL4418"/>
      <c r="AM4418"/>
      <c r="AN4418"/>
      <c r="AO4418"/>
      <c r="AP4418"/>
      <c r="AQ4418"/>
      <c r="AR4418"/>
      <c r="AS4418"/>
      <c r="AT4418"/>
      <c r="AU4418"/>
    </row>
    <row r="4419" spans="17:47" x14ac:dyDescent="0.2">
      <c r="Q4419" s="142">
        <f>TRUNC('TARIFA ENTREGA A DIRECCION USD'!D4420-'TARIFA ENTREGA A DIRECCION USD'!D4419,2)</f>
        <v>0.55000000000000004</v>
      </c>
      <c r="R4419" s="190">
        <v>4412</v>
      </c>
      <c r="S4419" s="200">
        <f>TRUNC((('TARIFA ENTREGA A DIRECCION USD'!C4419-'TARIFA ENTREGA A DIRECCION USD'!D4419)/'TARIFA ENTREGA A DIRECCION USD'!D4419)+1,3)</f>
        <v>0.72499999999999998</v>
      </c>
      <c r="T4419" s="200">
        <f>TRUNC(('TARIFA ENTREGA A DIRECCION USD'!E4419-'TARIFA ENTREGA A DIRECCION USD'!D4419)/'TARIFA ENTREGA A DIRECCION USD'!D4419,3)</f>
        <v>0.26300000000000001</v>
      </c>
      <c r="U4419" s="200">
        <f>TRUNC(('TARIFA ENTREGA A DIRECCION USD'!F4419-'TARIFA ENTREGA A DIRECCION USD'!D4419)/'TARIFA ENTREGA A DIRECCION USD'!D4419,3)</f>
        <v>0.44</v>
      </c>
      <c r="V4419" s="200">
        <f>TRUNC(('TARIFA ENTREGA A DIRECCION USD'!G4419-'TARIFA ENTREGA A DIRECCION USD'!D4419)/'TARIFA ENTREGA A DIRECCION USD'!D4419,3)</f>
        <v>0.97699999999999998</v>
      </c>
      <c r="X4419" s="142">
        <v>16.12</v>
      </c>
      <c r="Y4419" s="190">
        <v>4412</v>
      </c>
      <c r="Z4419" s="200">
        <v>0.55000000000000004</v>
      </c>
      <c r="AA4419" s="200">
        <v>0.13</v>
      </c>
      <c r="AB4419" s="200">
        <v>0.3</v>
      </c>
      <c r="AC4419" s="200">
        <v>0.85</v>
      </c>
      <c r="AL4419"/>
      <c r="AM4419"/>
      <c r="AN4419"/>
      <c r="AO4419"/>
      <c r="AP4419"/>
      <c r="AQ4419"/>
      <c r="AR4419"/>
      <c r="AS4419"/>
      <c r="AT4419"/>
      <c r="AU4419"/>
    </row>
    <row r="4420" spans="17:47" x14ac:dyDescent="0.2">
      <c r="Q4420" s="142">
        <f>TRUNC('TARIFA ENTREGA A DIRECCION USD'!D4421-'TARIFA ENTREGA A DIRECCION USD'!D4420,2)</f>
        <v>0.55000000000000004</v>
      </c>
      <c r="R4420" s="190">
        <v>4413</v>
      </c>
      <c r="S4420" s="200">
        <f>TRUNC((('TARIFA ENTREGA A DIRECCION USD'!C4420-'TARIFA ENTREGA A DIRECCION USD'!D4420)/'TARIFA ENTREGA A DIRECCION USD'!D4420)+1,3)</f>
        <v>0.72499999999999998</v>
      </c>
      <c r="T4420" s="200">
        <f>TRUNC(('TARIFA ENTREGA A DIRECCION USD'!E4420-'TARIFA ENTREGA A DIRECCION USD'!D4420)/'TARIFA ENTREGA A DIRECCION USD'!D4420,3)</f>
        <v>0.26300000000000001</v>
      </c>
      <c r="U4420" s="200">
        <f>TRUNC(('TARIFA ENTREGA A DIRECCION USD'!F4420-'TARIFA ENTREGA A DIRECCION USD'!D4420)/'TARIFA ENTREGA A DIRECCION USD'!D4420,3)</f>
        <v>0.44</v>
      </c>
      <c r="V4420" s="200">
        <f>TRUNC(('TARIFA ENTREGA A DIRECCION USD'!G4420-'TARIFA ENTREGA A DIRECCION USD'!D4420)/'TARIFA ENTREGA A DIRECCION USD'!D4420,3)</f>
        <v>0.97699999999999998</v>
      </c>
      <c r="X4420" s="142">
        <v>16.12</v>
      </c>
      <c r="Y4420" s="190">
        <v>4413</v>
      </c>
      <c r="Z4420" s="200">
        <v>0.55000000000000004</v>
      </c>
      <c r="AA4420" s="200">
        <v>0.13</v>
      </c>
      <c r="AB4420" s="200">
        <v>0.3</v>
      </c>
      <c r="AC4420" s="200">
        <v>0.85</v>
      </c>
      <c r="AL4420"/>
      <c r="AM4420"/>
      <c r="AN4420"/>
      <c r="AO4420"/>
      <c r="AP4420"/>
      <c r="AQ4420"/>
      <c r="AR4420"/>
      <c r="AS4420"/>
      <c r="AT4420"/>
      <c r="AU4420"/>
    </row>
    <row r="4421" spans="17:47" x14ac:dyDescent="0.2">
      <c r="Q4421" s="142">
        <f>TRUNC('TARIFA ENTREGA A DIRECCION USD'!D4422-'TARIFA ENTREGA A DIRECCION USD'!D4421,2)</f>
        <v>0.55000000000000004</v>
      </c>
      <c r="R4421" s="190">
        <v>4414</v>
      </c>
      <c r="S4421" s="200">
        <f>TRUNC((('TARIFA ENTREGA A DIRECCION USD'!C4421-'TARIFA ENTREGA A DIRECCION USD'!D4421)/'TARIFA ENTREGA A DIRECCION USD'!D4421)+1,3)</f>
        <v>0.72499999999999998</v>
      </c>
      <c r="T4421" s="200">
        <f>TRUNC(('TARIFA ENTREGA A DIRECCION USD'!E4421-'TARIFA ENTREGA A DIRECCION USD'!D4421)/'TARIFA ENTREGA A DIRECCION USD'!D4421,3)</f>
        <v>0.26300000000000001</v>
      </c>
      <c r="U4421" s="200">
        <f>TRUNC(('TARIFA ENTREGA A DIRECCION USD'!F4421-'TARIFA ENTREGA A DIRECCION USD'!D4421)/'TARIFA ENTREGA A DIRECCION USD'!D4421,3)</f>
        <v>0.44</v>
      </c>
      <c r="V4421" s="200">
        <f>TRUNC(('TARIFA ENTREGA A DIRECCION USD'!G4421-'TARIFA ENTREGA A DIRECCION USD'!D4421)/'TARIFA ENTREGA A DIRECCION USD'!D4421,3)</f>
        <v>0.97699999999999998</v>
      </c>
      <c r="X4421" s="142">
        <v>16.12</v>
      </c>
      <c r="Y4421" s="190">
        <v>4414</v>
      </c>
      <c r="Z4421" s="200">
        <v>0.55000000000000004</v>
      </c>
      <c r="AA4421" s="200">
        <v>0.13</v>
      </c>
      <c r="AB4421" s="200">
        <v>0.3</v>
      </c>
      <c r="AC4421" s="200">
        <v>0.85</v>
      </c>
      <c r="AL4421"/>
      <c r="AM4421"/>
      <c r="AN4421"/>
      <c r="AO4421"/>
      <c r="AP4421"/>
      <c r="AQ4421"/>
      <c r="AR4421"/>
      <c r="AS4421"/>
      <c r="AT4421"/>
      <c r="AU4421"/>
    </row>
    <row r="4422" spans="17:47" x14ac:dyDescent="0.2">
      <c r="Q4422" s="142">
        <f>TRUNC('TARIFA ENTREGA A DIRECCION USD'!D4423-'TARIFA ENTREGA A DIRECCION USD'!D4422,2)</f>
        <v>0.55000000000000004</v>
      </c>
      <c r="R4422" s="190">
        <v>4415</v>
      </c>
      <c r="S4422" s="200">
        <f>TRUNC((('TARIFA ENTREGA A DIRECCION USD'!C4422-'TARIFA ENTREGA A DIRECCION USD'!D4422)/'TARIFA ENTREGA A DIRECCION USD'!D4422)+1,3)</f>
        <v>0.72499999999999998</v>
      </c>
      <c r="T4422" s="200">
        <f>TRUNC(('TARIFA ENTREGA A DIRECCION USD'!E4422-'TARIFA ENTREGA A DIRECCION USD'!D4422)/'TARIFA ENTREGA A DIRECCION USD'!D4422,3)</f>
        <v>0.26300000000000001</v>
      </c>
      <c r="U4422" s="200">
        <f>TRUNC(('TARIFA ENTREGA A DIRECCION USD'!F4422-'TARIFA ENTREGA A DIRECCION USD'!D4422)/'TARIFA ENTREGA A DIRECCION USD'!D4422,3)</f>
        <v>0.44</v>
      </c>
      <c r="V4422" s="200">
        <f>TRUNC(('TARIFA ENTREGA A DIRECCION USD'!G4422-'TARIFA ENTREGA A DIRECCION USD'!D4422)/'TARIFA ENTREGA A DIRECCION USD'!D4422,3)</f>
        <v>0.97699999999999998</v>
      </c>
      <c r="X4422" s="142">
        <v>16.12</v>
      </c>
      <c r="Y4422" s="190">
        <v>4415</v>
      </c>
      <c r="Z4422" s="200">
        <v>0.55000000000000004</v>
      </c>
      <c r="AA4422" s="200">
        <v>0.13</v>
      </c>
      <c r="AB4422" s="200">
        <v>0.3</v>
      </c>
      <c r="AC4422" s="200">
        <v>0.85</v>
      </c>
      <c r="AL4422"/>
      <c r="AM4422"/>
      <c r="AN4422"/>
      <c r="AO4422"/>
      <c r="AP4422"/>
      <c r="AQ4422"/>
      <c r="AR4422"/>
      <c r="AS4422"/>
      <c r="AT4422"/>
      <c r="AU4422"/>
    </row>
    <row r="4423" spans="17:47" x14ac:dyDescent="0.2">
      <c r="Q4423" s="142">
        <f>TRUNC('TARIFA ENTREGA A DIRECCION USD'!D4424-'TARIFA ENTREGA A DIRECCION USD'!D4423,2)</f>
        <v>0.55000000000000004</v>
      </c>
      <c r="R4423" s="190">
        <v>4416</v>
      </c>
      <c r="S4423" s="200">
        <f>TRUNC((('TARIFA ENTREGA A DIRECCION USD'!C4423-'TARIFA ENTREGA A DIRECCION USD'!D4423)/'TARIFA ENTREGA A DIRECCION USD'!D4423)+1,3)</f>
        <v>0.72499999999999998</v>
      </c>
      <c r="T4423" s="200">
        <f>TRUNC(('TARIFA ENTREGA A DIRECCION USD'!E4423-'TARIFA ENTREGA A DIRECCION USD'!D4423)/'TARIFA ENTREGA A DIRECCION USD'!D4423,3)</f>
        <v>0.26300000000000001</v>
      </c>
      <c r="U4423" s="200">
        <f>TRUNC(('TARIFA ENTREGA A DIRECCION USD'!F4423-'TARIFA ENTREGA A DIRECCION USD'!D4423)/'TARIFA ENTREGA A DIRECCION USD'!D4423,3)</f>
        <v>0.44</v>
      </c>
      <c r="V4423" s="200">
        <f>TRUNC(('TARIFA ENTREGA A DIRECCION USD'!G4423-'TARIFA ENTREGA A DIRECCION USD'!D4423)/'TARIFA ENTREGA A DIRECCION USD'!D4423,3)</f>
        <v>0.97699999999999998</v>
      </c>
      <c r="X4423" s="142">
        <v>16.12</v>
      </c>
      <c r="Y4423" s="190">
        <v>4416</v>
      </c>
      <c r="Z4423" s="200">
        <v>0.55000000000000004</v>
      </c>
      <c r="AA4423" s="200">
        <v>0.13</v>
      </c>
      <c r="AB4423" s="200">
        <v>0.3</v>
      </c>
      <c r="AC4423" s="200">
        <v>0.85</v>
      </c>
      <c r="AL4423"/>
      <c r="AM4423"/>
      <c r="AN4423"/>
      <c r="AO4423"/>
      <c r="AP4423"/>
      <c r="AQ4423"/>
      <c r="AR4423"/>
      <c r="AS4423"/>
      <c r="AT4423"/>
      <c r="AU4423"/>
    </row>
    <row r="4424" spans="17:47" x14ac:dyDescent="0.2">
      <c r="Q4424" s="142">
        <f>TRUNC('TARIFA ENTREGA A DIRECCION USD'!D4425-'TARIFA ENTREGA A DIRECCION USD'!D4424,2)</f>
        <v>0.55000000000000004</v>
      </c>
      <c r="R4424" s="190">
        <v>4417</v>
      </c>
      <c r="S4424" s="200">
        <f>TRUNC((('TARIFA ENTREGA A DIRECCION USD'!C4424-'TARIFA ENTREGA A DIRECCION USD'!D4424)/'TARIFA ENTREGA A DIRECCION USD'!D4424)+1,3)</f>
        <v>0.72499999999999998</v>
      </c>
      <c r="T4424" s="200">
        <f>TRUNC(('TARIFA ENTREGA A DIRECCION USD'!E4424-'TARIFA ENTREGA A DIRECCION USD'!D4424)/'TARIFA ENTREGA A DIRECCION USD'!D4424,3)</f>
        <v>0.26300000000000001</v>
      </c>
      <c r="U4424" s="200">
        <f>TRUNC(('TARIFA ENTREGA A DIRECCION USD'!F4424-'TARIFA ENTREGA A DIRECCION USD'!D4424)/'TARIFA ENTREGA A DIRECCION USD'!D4424,3)</f>
        <v>0.44</v>
      </c>
      <c r="V4424" s="200">
        <f>TRUNC(('TARIFA ENTREGA A DIRECCION USD'!G4424-'TARIFA ENTREGA A DIRECCION USD'!D4424)/'TARIFA ENTREGA A DIRECCION USD'!D4424,3)</f>
        <v>0.97699999999999998</v>
      </c>
      <c r="X4424" s="142">
        <v>16.12</v>
      </c>
      <c r="Y4424" s="190">
        <v>4417</v>
      </c>
      <c r="Z4424" s="200">
        <v>0.55000000000000004</v>
      </c>
      <c r="AA4424" s="200">
        <v>0.13</v>
      </c>
      <c r="AB4424" s="200">
        <v>0.3</v>
      </c>
      <c r="AC4424" s="200">
        <v>0.85</v>
      </c>
      <c r="AL4424"/>
      <c r="AM4424"/>
      <c r="AN4424"/>
      <c r="AO4424"/>
      <c r="AP4424"/>
      <c r="AQ4424"/>
      <c r="AR4424"/>
      <c r="AS4424"/>
      <c r="AT4424"/>
      <c r="AU4424"/>
    </row>
    <row r="4425" spans="17:47" x14ac:dyDescent="0.2">
      <c r="Q4425" s="142">
        <f>TRUNC('TARIFA ENTREGA A DIRECCION USD'!D4426-'TARIFA ENTREGA A DIRECCION USD'!D4425,2)</f>
        <v>0.55000000000000004</v>
      </c>
      <c r="R4425" s="190">
        <v>4418</v>
      </c>
      <c r="S4425" s="200">
        <f>TRUNC((('TARIFA ENTREGA A DIRECCION USD'!C4425-'TARIFA ENTREGA A DIRECCION USD'!D4425)/'TARIFA ENTREGA A DIRECCION USD'!D4425)+1,3)</f>
        <v>0.72499999999999998</v>
      </c>
      <c r="T4425" s="200">
        <f>TRUNC(('TARIFA ENTREGA A DIRECCION USD'!E4425-'TARIFA ENTREGA A DIRECCION USD'!D4425)/'TARIFA ENTREGA A DIRECCION USD'!D4425,3)</f>
        <v>0.26300000000000001</v>
      </c>
      <c r="U4425" s="200">
        <f>TRUNC(('TARIFA ENTREGA A DIRECCION USD'!F4425-'TARIFA ENTREGA A DIRECCION USD'!D4425)/'TARIFA ENTREGA A DIRECCION USD'!D4425,3)</f>
        <v>0.44</v>
      </c>
      <c r="V4425" s="200">
        <f>TRUNC(('TARIFA ENTREGA A DIRECCION USD'!G4425-'TARIFA ENTREGA A DIRECCION USD'!D4425)/'TARIFA ENTREGA A DIRECCION USD'!D4425,3)</f>
        <v>0.97699999999999998</v>
      </c>
      <c r="X4425" s="142">
        <v>16.12</v>
      </c>
      <c r="Y4425" s="190">
        <v>4418</v>
      </c>
      <c r="Z4425" s="200">
        <v>0.55000000000000004</v>
      </c>
      <c r="AA4425" s="200">
        <v>0.13</v>
      </c>
      <c r="AB4425" s="200">
        <v>0.3</v>
      </c>
      <c r="AC4425" s="200">
        <v>0.85</v>
      </c>
      <c r="AL4425"/>
      <c r="AM4425"/>
      <c r="AN4425"/>
      <c r="AO4425"/>
      <c r="AP4425"/>
      <c r="AQ4425"/>
      <c r="AR4425"/>
      <c r="AS4425"/>
      <c r="AT4425"/>
      <c r="AU4425"/>
    </row>
    <row r="4426" spans="17:47" x14ac:dyDescent="0.2">
      <c r="Q4426" s="142">
        <f>TRUNC('TARIFA ENTREGA A DIRECCION USD'!D4427-'TARIFA ENTREGA A DIRECCION USD'!D4426,2)</f>
        <v>0.55000000000000004</v>
      </c>
      <c r="R4426" s="190">
        <v>4419</v>
      </c>
      <c r="S4426" s="200">
        <f>TRUNC((('TARIFA ENTREGA A DIRECCION USD'!C4426-'TARIFA ENTREGA A DIRECCION USD'!D4426)/'TARIFA ENTREGA A DIRECCION USD'!D4426)+1,3)</f>
        <v>0.72499999999999998</v>
      </c>
      <c r="T4426" s="200">
        <f>TRUNC(('TARIFA ENTREGA A DIRECCION USD'!E4426-'TARIFA ENTREGA A DIRECCION USD'!D4426)/'TARIFA ENTREGA A DIRECCION USD'!D4426,3)</f>
        <v>0.26300000000000001</v>
      </c>
      <c r="U4426" s="200">
        <f>TRUNC(('TARIFA ENTREGA A DIRECCION USD'!F4426-'TARIFA ENTREGA A DIRECCION USD'!D4426)/'TARIFA ENTREGA A DIRECCION USD'!D4426,3)</f>
        <v>0.44</v>
      </c>
      <c r="V4426" s="200">
        <f>TRUNC(('TARIFA ENTREGA A DIRECCION USD'!G4426-'TARIFA ENTREGA A DIRECCION USD'!D4426)/'TARIFA ENTREGA A DIRECCION USD'!D4426,3)</f>
        <v>0.97699999999999998</v>
      </c>
      <c r="X4426" s="142">
        <v>16.12</v>
      </c>
      <c r="Y4426" s="190">
        <v>4419</v>
      </c>
      <c r="Z4426" s="200">
        <v>0.55000000000000004</v>
      </c>
      <c r="AA4426" s="200">
        <v>0.13</v>
      </c>
      <c r="AB4426" s="200">
        <v>0.3</v>
      </c>
      <c r="AC4426" s="200">
        <v>0.85</v>
      </c>
      <c r="AL4426"/>
      <c r="AM4426"/>
      <c r="AN4426"/>
      <c r="AO4426"/>
      <c r="AP4426"/>
      <c r="AQ4426"/>
      <c r="AR4426"/>
      <c r="AS4426"/>
      <c r="AT4426"/>
      <c r="AU4426"/>
    </row>
    <row r="4427" spans="17:47" x14ac:dyDescent="0.2">
      <c r="Q4427" s="142">
        <f>TRUNC('TARIFA ENTREGA A DIRECCION USD'!D4428-'TARIFA ENTREGA A DIRECCION USD'!D4427,2)</f>
        <v>0.55000000000000004</v>
      </c>
      <c r="R4427" s="190">
        <v>4420</v>
      </c>
      <c r="S4427" s="200">
        <f>TRUNC((('TARIFA ENTREGA A DIRECCION USD'!C4427-'TARIFA ENTREGA A DIRECCION USD'!D4427)/'TARIFA ENTREGA A DIRECCION USD'!D4427)+1,3)</f>
        <v>0.72499999999999998</v>
      </c>
      <c r="T4427" s="200">
        <f>TRUNC(('TARIFA ENTREGA A DIRECCION USD'!E4427-'TARIFA ENTREGA A DIRECCION USD'!D4427)/'TARIFA ENTREGA A DIRECCION USD'!D4427,3)</f>
        <v>0.26300000000000001</v>
      </c>
      <c r="U4427" s="200">
        <f>TRUNC(('TARIFA ENTREGA A DIRECCION USD'!F4427-'TARIFA ENTREGA A DIRECCION USD'!D4427)/'TARIFA ENTREGA A DIRECCION USD'!D4427,3)</f>
        <v>0.44</v>
      </c>
      <c r="V4427" s="200">
        <f>TRUNC(('TARIFA ENTREGA A DIRECCION USD'!G4427-'TARIFA ENTREGA A DIRECCION USD'!D4427)/'TARIFA ENTREGA A DIRECCION USD'!D4427,3)</f>
        <v>0.97699999999999998</v>
      </c>
      <c r="X4427" s="142">
        <v>16.12</v>
      </c>
      <c r="Y4427" s="190">
        <v>4420</v>
      </c>
      <c r="Z4427" s="200">
        <v>0.55000000000000004</v>
      </c>
      <c r="AA4427" s="200">
        <v>0.13</v>
      </c>
      <c r="AB4427" s="200">
        <v>0.3</v>
      </c>
      <c r="AC4427" s="200">
        <v>0.85</v>
      </c>
      <c r="AL4427"/>
      <c r="AM4427"/>
      <c r="AN4427"/>
      <c r="AO4427"/>
      <c r="AP4427"/>
      <c r="AQ4427"/>
      <c r="AR4427"/>
      <c r="AS4427"/>
      <c r="AT4427"/>
      <c r="AU4427"/>
    </row>
    <row r="4428" spans="17:47" x14ac:dyDescent="0.2">
      <c r="Q4428" s="142">
        <f>TRUNC('TARIFA ENTREGA A DIRECCION USD'!D4429-'TARIFA ENTREGA A DIRECCION USD'!D4428,2)</f>
        <v>0.55000000000000004</v>
      </c>
      <c r="R4428" s="190">
        <v>4421</v>
      </c>
      <c r="S4428" s="200">
        <f>TRUNC((('TARIFA ENTREGA A DIRECCION USD'!C4428-'TARIFA ENTREGA A DIRECCION USD'!D4428)/'TARIFA ENTREGA A DIRECCION USD'!D4428)+1,3)</f>
        <v>0.72499999999999998</v>
      </c>
      <c r="T4428" s="200">
        <f>TRUNC(('TARIFA ENTREGA A DIRECCION USD'!E4428-'TARIFA ENTREGA A DIRECCION USD'!D4428)/'TARIFA ENTREGA A DIRECCION USD'!D4428,3)</f>
        <v>0.26300000000000001</v>
      </c>
      <c r="U4428" s="200">
        <f>TRUNC(('TARIFA ENTREGA A DIRECCION USD'!F4428-'TARIFA ENTREGA A DIRECCION USD'!D4428)/'TARIFA ENTREGA A DIRECCION USD'!D4428,3)</f>
        <v>0.44</v>
      </c>
      <c r="V4428" s="200">
        <f>TRUNC(('TARIFA ENTREGA A DIRECCION USD'!G4428-'TARIFA ENTREGA A DIRECCION USD'!D4428)/'TARIFA ENTREGA A DIRECCION USD'!D4428,3)</f>
        <v>0.97699999999999998</v>
      </c>
      <c r="X4428" s="142">
        <v>16.12</v>
      </c>
      <c r="Y4428" s="190">
        <v>4421</v>
      </c>
      <c r="Z4428" s="200">
        <v>0.55000000000000004</v>
      </c>
      <c r="AA4428" s="200">
        <v>0.13</v>
      </c>
      <c r="AB4428" s="200">
        <v>0.3</v>
      </c>
      <c r="AC4428" s="200">
        <v>0.85</v>
      </c>
      <c r="AL4428"/>
      <c r="AM4428"/>
      <c r="AN4428"/>
      <c r="AO4428"/>
      <c r="AP4428"/>
      <c r="AQ4428"/>
      <c r="AR4428"/>
      <c r="AS4428"/>
      <c r="AT4428"/>
      <c r="AU4428"/>
    </row>
    <row r="4429" spans="17:47" x14ac:dyDescent="0.2">
      <c r="Q4429" s="142">
        <f>TRUNC('TARIFA ENTREGA A DIRECCION USD'!D4430-'TARIFA ENTREGA A DIRECCION USD'!D4429,2)</f>
        <v>0.55000000000000004</v>
      </c>
      <c r="R4429" s="190">
        <v>4422</v>
      </c>
      <c r="S4429" s="200">
        <f>TRUNC((('TARIFA ENTREGA A DIRECCION USD'!C4429-'TARIFA ENTREGA A DIRECCION USD'!D4429)/'TARIFA ENTREGA A DIRECCION USD'!D4429)+1,3)</f>
        <v>0.72499999999999998</v>
      </c>
      <c r="T4429" s="200">
        <f>TRUNC(('TARIFA ENTREGA A DIRECCION USD'!E4429-'TARIFA ENTREGA A DIRECCION USD'!D4429)/'TARIFA ENTREGA A DIRECCION USD'!D4429,3)</f>
        <v>0.26300000000000001</v>
      </c>
      <c r="U4429" s="200">
        <f>TRUNC(('TARIFA ENTREGA A DIRECCION USD'!F4429-'TARIFA ENTREGA A DIRECCION USD'!D4429)/'TARIFA ENTREGA A DIRECCION USD'!D4429,3)</f>
        <v>0.44</v>
      </c>
      <c r="V4429" s="200">
        <f>TRUNC(('TARIFA ENTREGA A DIRECCION USD'!G4429-'TARIFA ENTREGA A DIRECCION USD'!D4429)/'TARIFA ENTREGA A DIRECCION USD'!D4429,3)</f>
        <v>0.97699999999999998</v>
      </c>
      <c r="X4429" s="142">
        <v>16.12</v>
      </c>
      <c r="Y4429" s="190">
        <v>4422</v>
      </c>
      <c r="Z4429" s="200">
        <v>0.55000000000000004</v>
      </c>
      <c r="AA4429" s="200">
        <v>0.13</v>
      </c>
      <c r="AB4429" s="200">
        <v>0.3</v>
      </c>
      <c r="AC4429" s="200">
        <v>0.85</v>
      </c>
      <c r="AL4429"/>
      <c r="AM4429"/>
      <c r="AN4429"/>
      <c r="AO4429"/>
      <c r="AP4429"/>
      <c r="AQ4429"/>
      <c r="AR4429"/>
      <c r="AS4429"/>
      <c r="AT4429"/>
      <c r="AU4429"/>
    </row>
    <row r="4430" spans="17:47" x14ac:dyDescent="0.2">
      <c r="Q4430" s="142">
        <f>TRUNC('TARIFA ENTREGA A DIRECCION USD'!D4431-'TARIFA ENTREGA A DIRECCION USD'!D4430,2)</f>
        <v>0.55000000000000004</v>
      </c>
      <c r="R4430" s="190">
        <v>4423</v>
      </c>
      <c r="S4430" s="200">
        <f>TRUNC((('TARIFA ENTREGA A DIRECCION USD'!C4430-'TARIFA ENTREGA A DIRECCION USD'!D4430)/'TARIFA ENTREGA A DIRECCION USD'!D4430)+1,3)</f>
        <v>0.72499999999999998</v>
      </c>
      <c r="T4430" s="200">
        <f>TRUNC(('TARIFA ENTREGA A DIRECCION USD'!E4430-'TARIFA ENTREGA A DIRECCION USD'!D4430)/'TARIFA ENTREGA A DIRECCION USD'!D4430,3)</f>
        <v>0.26300000000000001</v>
      </c>
      <c r="U4430" s="200">
        <f>TRUNC(('TARIFA ENTREGA A DIRECCION USD'!F4430-'TARIFA ENTREGA A DIRECCION USD'!D4430)/'TARIFA ENTREGA A DIRECCION USD'!D4430,3)</f>
        <v>0.44</v>
      </c>
      <c r="V4430" s="200">
        <f>TRUNC(('TARIFA ENTREGA A DIRECCION USD'!G4430-'TARIFA ENTREGA A DIRECCION USD'!D4430)/'TARIFA ENTREGA A DIRECCION USD'!D4430,3)</f>
        <v>0.97699999999999998</v>
      </c>
      <c r="X4430" s="142">
        <v>16.12</v>
      </c>
      <c r="Y4430" s="190">
        <v>4423</v>
      </c>
      <c r="Z4430" s="200">
        <v>0.55000000000000004</v>
      </c>
      <c r="AA4430" s="200">
        <v>0.13</v>
      </c>
      <c r="AB4430" s="200">
        <v>0.3</v>
      </c>
      <c r="AC4430" s="200">
        <v>0.85</v>
      </c>
      <c r="AL4430"/>
      <c r="AM4430"/>
      <c r="AN4430"/>
      <c r="AO4430"/>
      <c r="AP4430"/>
      <c r="AQ4430"/>
      <c r="AR4430"/>
      <c r="AS4430"/>
      <c r="AT4430"/>
      <c r="AU4430"/>
    </row>
    <row r="4431" spans="17:47" x14ac:dyDescent="0.2">
      <c r="Q4431" s="142">
        <f>TRUNC('TARIFA ENTREGA A DIRECCION USD'!D4432-'TARIFA ENTREGA A DIRECCION USD'!D4431,2)</f>
        <v>0.55000000000000004</v>
      </c>
      <c r="R4431" s="190">
        <v>4424</v>
      </c>
      <c r="S4431" s="200">
        <f>TRUNC((('TARIFA ENTREGA A DIRECCION USD'!C4431-'TARIFA ENTREGA A DIRECCION USD'!D4431)/'TARIFA ENTREGA A DIRECCION USD'!D4431)+1,3)</f>
        <v>0.72499999999999998</v>
      </c>
      <c r="T4431" s="200">
        <f>TRUNC(('TARIFA ENTREGA A DIRECCION USD'!E4431-'TARIFA ENTREGA A DIRECCION USD'!D4431)/'TARIFA ENTREGA A DIRECCION USD'!D4431,3)</f>
        <v>0.26300000000000001</v>
      </c>
      <c r="U4431" s="200">
        <f>TRUNC(('TARIFA ENTREGA A DIRECCION USD'!F4431-'TARIFA ENTREGA A DIRECCION USD'!D4431)/'TARIFA ENTREGA A DIRECCION USD'!D4431,3)</f>
        <v>0.44</v>
      </c>
      <c r="V4431" s="200">
        <f>TRUNC(('TARIFA ENTREGA A DIRECCION USD'!G4431-'TARIFA ENTREGA A DIRECCION USD'!D4431)/'TARIFA ENTREGA A DIRECCION USD'!D4431,3)</f>
        <v>0.97699999999999998</v>
      </c>
      <c r="X4431" s="142">
        <v>16.12</v>
      </c>
      <c r="Y4431" s="190">
        <v>4424</v>
      </c>
      <c r="Z4431" s="200">
        <v>0.55000000000000004</v>
      </c>
      <c r="AA4431" s="200">
        <v>0.13</v>
      </c>
      <c r="AB4431" s="200">
        <v>0.3</v>
      </c>
      <c r="AC4431" s="200">
        <v>0.85</v>
      </c>
      <c r="AL4431"/>
      <c r="AM4431"/>
      <c r="AN4431"/>
      <c r="AO4431"/>
      <c r="AP4431"/>
      <c r="AQ4431"/>
      <c r="AR4431"/>
      <c r="AS4431"/>
      <c r="AT4431"/>
      <c r="AU4431"/>
    </row>
    <row r="4432" spans="17:47" x14ac:dyDescent="0.2">
      <c r="Q4432" s="142">
        <f>TRUNC('TARIFA ENTREGA A DIRECCION USD'!D4433-'TARIFA ENTREGA A DIRECCION USD'!D4432,2)</f>
        <v>0.55000000000000004</v>
      </c>
      <c r="R4432" s="190">
        <v>4425</v>
      </c>
      <c r="S4432" s="200">
        <f>TRUNC((('TARIFA ENTREGA A DIRECCION USD'!C4432-'TARIFA ENTREGA A DIRECCION USD'!D4432)/'TARIFA ENTREGA A DIRECCION USD'!D4432)+1,3)</f>
        <v>0.72499999999999998</v>
      </c>
      <c r="T4432" s="200">
        <f>TRUNC(('TARIFA ENTREGA A DIRECCION USD'!E4432-'TARIFA ENTREGA A DIRECCION USD'!D4432)/'TARIFA ENTREGA A DIRECCION USD'!D4432,3)</f>
        <v>0.26300000000000001</v>
      </c>
      <c r="U4432" s="200">
        <f>TRUNC(('TARIFA ENTREGA A DIRECCION USD'!F4432-'TARIFA ENTREGA A DIRECCION USD'!D4432)/'TARIFA ENTREGA A DIRECCION USD'!D4432,3)</f>
        <v>0.44</v>
      </c>
      <c r="V4432" s="200">
        <f>TRUNC(('TARIFA ENTREGA A DIRECCION USD'!G4432-'TARIFA ENTREGA A DIRECCION USD'!D4432)/'TARIFA ENTREGA A DIRECCION USD'!D4432,3)</f>
        <v>0.97699999999999998</v>
      </c>
      <c r="X4432" s="142">
        <v>16.12</v>
      </c>
      <c r="Y4432" s="190">
        <v>4425</v>
      </c>
      <c r="Z4432" s="200">
        <v>0.55000000000000004</v>
      </c>
      <c r="AA4432" s="200">
        <v>0.13</v>
      </c>
      <c r="AB4432" s="200">
        <v>0.3</v>
      </c>
      <c r="AC4432" s="200">
        <v>0.85</v>
      </c>
      <c r="AL4432"/>
      <c r="AM4432"/>
      <c r="AN4432"/>
      <c r="AO4432"/>
      <c r="AP4432"/>
      <c r="AQ4432"/>
      <c r="AR4432"/>
      <c r="AS4432"/>
      <c r="AT4432"/>
      <c r="AU4432"/>
    </row>
    <row r="4433" spans="17:47" x14ac:dyDescent="0.2">
      <c r="Q4433" s="142">
        <f>TRUNC('TARIFA ENTREGA A DIRECCION USD'!D4434-'TARIFA ENTREGA A DIRECCION USD'!D4433,2)</f>
        <v>0.55000000000000004</v>
      </c>
      <c r="R4433" s="190">
        <v>4426</v>
      </c>
      <c r="S4433" s="200">
        <f>TRUNC((('TARIFA ENTREGA A DIRECCION USD'!C4433-'TARIFA ENTREGA A DIRECCION USD'!D4433)/'TARIFA ENTREGA A DIRECCION USD'!D4433)+1,3)</f>
        <v>0.72499999999999998</v>
      </c>
      <c r="T4433" s="200">
        <f>TRUNC(('TARIFA ENTREGA A DIRECCION USD'!E4433-'TARIFA ENTREGA A DIRECCION USD'!D4433)/'TARIFA ENTREGA A DIRECCION USD'!D4433,3)</f>
        <v>0.26300000000000001</v>
      </c>
      <c r="U4433" s="200">
        <f>TRUNC(('TARIFA ENTREGA A DIRECCION USD'!F4433-'TARIFA ENTREGA A DIRECCION USD'!D4433)/'TARIFA ENTREGA A DIRECCION USD'!D4433,3)</f>
        <v>0.44</v>
      </c>
      <c r="V4433" s="200">
        <f>TRUNC(('TARIFA ENTREGA A DIRECCION USD'!G4433-'TARIFA ENTREGA A DIRECCION USD'!D4433)/'TARIFA ENTREGA A DIRECCION USD'!D4433,3)</f>
        <v>0.97699999999999998</v>
      </c>
      <c r="X4433" s="142">
        <v>16.12</v>
      </c>
      <c r="Y4433" s="190">
        <v>4426</v>
      </c>
      <c r="Z4433" s="200">
        <v>0.55000000000000004</v>
      </c>
      <c r="AA4433" s="200">
        <v>0.13</v>
      </c>
      <c r="AB4433" s="200">
        <v>0.3</v>
      </c>
      <c r="AC4433" s="200">
        <v>0.85</v>
      </c>
      <c r="AL4433"/>
      <c r="AM4433"/>
      <c r="AN4433"/>
      <c r="AO4433"/>
      <c r="AP4433"/>
      <c r="AQ4433"/>
      <c r="AR4433"/>
      <c r="AS4433"/>
      <c r="AT4433"/>
      <c r="AU4433"/>
    </row>
    <row r="4434" spans="17:47" x14ac:dyDescent="0.2">
      <c r="Q4434" s="142">
        <f>TRUNC('TARIFA ENTREGA A DIRECCION USD'!D4435-'TARIFA ENTREGA A DIRECCION USD'!D4434,2)</f>
        <v>0.55000000000000004</v>
      </c>
      <c r="R4434" s="190">
        <v>4427</v>
      </c>
      <c r="S4434" s="200">
        <f>TRUNC((('TARIFA ENTREGA A DIRECCION USD'!C4434-'TARIFA ENTREGA A DIRECCION USD'!D4434)/'TARIFA ENTREGA A DIRECCION USD'!D4434)+1,3)</f>
        <v>0.72499999999999998</v>
      </c>
      <c r="T4434" s="200">
        <f>TRUNC(('TARIFA ENTREGA A DIRECCION USD'!E4434-'TARIFA ENTREGA A DIRECCION USD'!D4434)/'TARIFA ENTREGA A DIRECCION USD'!D4434,3)</f>
        <v>0.26300000000000001</v>
      </c>
      <c r="U4434" s="200">
        <f>TRUNC(('TARIFA ENTREGA A DIRECCION USD'!F4434-'TARIFA ENTREGA A DIRECCION USD'!D4434)/'TARIFA ENTREGA A DIRECCION USD'!D4434,3)</f>
        <v>0.44</v>
      </c>
      <c r="V4434" s="200">
        <f>TRUNC(('TARIFA ENTREGA A DIRECCION USD'!G4434-'TARIFA ENTREGA A DIRECCION USD'!D4434)/'TARIFA ENTREGA A DIRECCION USD'!D4434,3)</f>
        <v>0.97699999999999998</v>
      </c>
      <c r="X4434" s="142">
        <v>16.12</v>
      </c>
      <c r="Y4434" s="190">
        <v>4427</v>
      </c>
      <c r="Z4434" s="200">
        <v>0.55000000000000004</v>
      </c>
      <c r="AA4434" s="200">
        <v>0.13</v>
      </c>
      <c r="AB4434" s="200">
        <v>0.3</v>
      </c>
      <c r="AC4434" s="200">
        <v>0.85</v>
      </c>
      <c r="AL4434"/>
      <c r="AM4434"/>
      <c r="AN4434"/>
      <c r="AO4434"/>
      <c r="AP4434"/>
      <c r="AQ4434"/>
      <c r="AR4434"/>
      <c r="AS4434"/>
      <c r="AT4434"/>
      <c r="AU4434"/>
    </row>
    <row r="4435" spans="17:47" x14ac:dyDescent="0.2">
      <c r="Q4435" s="142">
        <f>TRUNC('TARIFA ENTREGA A DIRECCION USD'!D4436-'TARIFA ENTREGA A DIRECCION USD'!D4435,2)</f>
        <v>0.55000000000000004</v>
      </c>
      <c r="R4435" s="190">
        <v>4428</v>
      </c>
      <c r="S4435" s="200">
        <f>TRUNC((('TARIFA ENTREGA A DIRECCION USD'!C4435-'TARIFA ENTREGA A DIRECCION USD'!D4435)/'TARIFA ENTREGA A DIRECCION USD'!D4435)+1,3)</f>
        <v>0.72499999999999998</v>
      </c>
      <c r="T4435" s="200">
        <f>TRUNC(('TARIFA ENTREGA A DIRECCION USD'!E4435-'TARIFA ENTREGA A DIRECCION USD'!D4435)/'TARIFA ENTREGA A DIRECCION USD'!D4435,3)</f>
        <v>0.26300000000000001</v>
      </c>
      <c r="U4435" s="200">
        <f>TRUNC(('TARIFA ENTREGA A DIRECCION USD'!F4435-'TARIFA ENTREGA A DIRECCION USD'!D4435)/'TARIFA ENTREGA A DIRECCION USD'!D4435,3)</f>
        <v>0.44</v>
      </c>
      <c r="V4435" s="200">
        <f>TRUNC(('TARIFA ENTREGA A DIRECCION USD'!G4435-'TARIFA ENTREGA A DIRECCION USD'!D4435)/'TARIFA ENTREGA A DIRECCION USD'!D4435,3)</f>
        <v>0.97699999999999998</v>
      </c>
      <c r="X4435" s="142">
        <v>16.12</v>
      </c>
      <c r="Y4435" s="190">
        <v>4428</v>
      </c>
      <c r="Z4435" s="200">
        <v>0.55000000000000004</v>
      </c>
      <c r="AA4435" s="200">
        <v>0.13</v>
      </c>
      <c r="AB4435" s="200">
        <v>0.3</v>
      </c>
      <c r="AC4435" s="200">
        <v>0.85</v>
      </c>
      <c r="AL4435"/>
      <c r="AM4435"/>
      <c r="AN4435"/>
      <c r="AO4435"/>
      <c r="AP4435"/>
      <c r="AQ4435"/>
      <c r="AR4435"/>
      <c r="AS4435"/>
      <c r="AT4435"/>
      <c r="AU4435"/>
    </row>
    <row r="4436" spans="17:47" x14ac:dyDescent="0.2">
      <c r="Q4436" s="142">
        <f>TRUNC('TARIFA ENTREGA A DIRECCION USD'!D4437-'TARIFA ENTREGA A DIRECCION USD'!D4436,2)</f>
        <v>0.55000000000000004</v>
      </c>
      <c r="R4436" s="190">
        <v>4429</v>
      </c>
      <c r="S4436" s="200">
        <f>TRUNC((('TARIFA ENTREGA A DIRECCION USD'!C4436-'TARIFA ENTREGA A DIRECCION USD'!D4436)/'TARIFA ENTREGA A DIRECCION USD'!D4436)+1,3)</f>
        <v>0.72499999999999998</v>
      </c>
      <c r="T4436" s="200">
        <f>TRUNC(('TARIFA ENTREGA A DIRECCION USD'!E4436-'TARIFA ENTREGA A DIRECCION USD'!D4436)/'TARIFA ENTREGA A DIRECCION USD'!D4436,3)</f>
        <v>0.26300000000000001</v>
      </c>
      <c r="U4436" s="200">
        <f>TRUNC(('TARIFA ENTREGA A DIRECCION USD'!F4436-'TARIFA ENTREGA A DIRECCION USD'!D4436)/'TARIFA ENTREGA A DIRECCION USD'!D4436,3)</f>
        <v>0.44</v>
      </c>
      <c r="V4436" s="200">
        <f>TRUNC(('TARIFA ENTREGA A DIRECCION USD'!G4436-'TARIFA ENTREGA A DIRECCION USD'!D4436)/'TARIFA ENTREGA A DIRECCION USD'!D4436,3)</f>
        <v>0.97699999999999998</v>
      </c>
      <c r="X4436" s="142">
        <v>16.12</v>
      </c>
      <c r="Y4436" s="190">
        <v>4429</v>
      </c>
      <c r="Z4436" s="200">
        <v>0.55000000000000004</v>
      </c>
      <c r="AA4436" s="200">
        <v>0.13</v>
      </c>
      <c r="AB4436" s="200">
        <v>0.3</v>
      </c>
      <c r="AC4436" s="200">
        <v>0.85</v>
      </c>
      <c r="AL4436"/>
      <c r="AM4436"/>
      <c r="AN4436"/>
      <c r="AO4436"/>
      <c r="AP4436"/>
      <c r="AQ4436"/>
      <c r="AR4436"/>
      <c r="AS4436"/>
      <c r="AT4436"/>
      <c r="AU4436"/>
    </row>
    <row r="4437" spans="17:47" x14ac:dyDescent="0.2">
      <c r="Q4437" s="142">
        <f>TRUNC('TARIFA ENTREGA A DIRECCION USD'!D4438-'TARIFA ENTREGA A DIRECCION USD'!D4437,2)</f>
        <v>0.55000000000000004</v>
      </c>
      <c r="R4437" s="190">
        <v>4430</v>
      </c>
      <c r="S4437" s="200">
        <f>TRUNC((('TARIFA ENTREGA A DIRECCION USD'!C4437-'TARIFA ENTREGA A DIRECCION USD'!D4437)/'TARIFA ENTREGA A DIRECCION USD'!D4437)+1,3)</f>
        <v>0.72499999999999998</v>
      </c>
      <c r="T4437" s="200">
        <f>TRUNC(('TARIFA ENTREGA A DIRECCION USD'!E4437-'TARIFA ENTREGA A DIRECCION USD'!D4437)/'TARIFA ENTREGA A DIRECCION USD'!D4437,3)</f>
        <v>0.26300000000000001</v>
      </c>
      <c r="U4437" s="200">
        <f>TRUNC(('TARIFA ENTREGA A DIRECCION USD'!F4437-'TARIFA ENTREGA A DIRECCION USD'!D4437)/'TARIFA ENTREGA A DIRECCION USD'!D4437,3)</f>
        <v>0.44</v>
      </c>
      <c r="V4437" s="200">
        <f>TRUNC(('TARIFA ENTREGA A DIRECCION USD'!G4437-'TARIFA ENTREGA A DIRECCION USD'!D4437)/'TARIFA ENTREGA A DIRECCION USD'!D4437,3)</f>
        <v>0.97699999999999998</v>
      </c>
      <c r="X4437" s="142">
        <v>16.12</v>
      </c>
      <c r="Y4437" s="190">
        <v>4430</v>
      </c>
      <c r="Z4437" s="200">
        <v>0.55000000000000004</v>
      </c>
      <c r="AA4437" s="200">
        <v>0.13</v>
      </c>
      <c r="AB4437" s="200">
        <v>0.3</v>
      </c>
      <c r="AC4437" s="200">
        <v>0.85</v>
      </c>
      <c r="AL4437"/>
      <c r="AM4437"/>
      <c r="AN4437"/>
      <c r="AO4437"/>
      <c r="AP4437"/>
      <c r="AQ4437"/>
      <c r="AR4437"/>
      <c r="AS4437"/>
      <c r="AT4437"/>
      <c r="AU4437"/>
    </row>
    <row r="4438" spans="17:47" x14ac:dyDescent="0.2">
      <c r="Q4438" s="142">
        <f>TRUNC('TARIFA ENTREGA A DIRECCION USD'!D4439-'TARIFA ENTREGA A DIRECCION USD'!D4438,2)</f>
        <v>0.55000000000000004</v>
      </c>
      <c r="R4438" s="190">
        <v>4431</v>
      </c>
      <c r="S4438" s="200">
        <f>TRUNC((('TARIFA ENTREGA A DIRECCION USD'!C4438-'TARIFA ENTREGA A DIRECCION USD'!D4438)/'TARIFA ENTREGA A DIRECCION USD'!D4438)+1,3)</f>
        <v>0.72499999999999998</v>
      </c>
      <c r="T4438" s="200">
        <f>TRUNC(('TARIFA ENTREGA A DIRECCION USD'!E4438-'TARIFA ENTREGA A DIRECCION USD'!D4438)/'TARIFA ENTREGA A DIRECCION USD'!D4438,3)</f>
        <v>0.26300000000000001</v>
      </c>
      <c r="U4438" s="200">
        <f>TRUNC(('TARIFA ENTREGA A DIRECCION USD'!F4438-'TARIFA ENTREGA A DIRECCION USD'!D4438)/'TARIFA ENTREGA A DIRECCION USD'!D4438,3)</f>
        <v>0.44</v>
      </c>
      <c r="V4438" s="200">
        <f>TRUNC(('TARIFA ENTREGA A DIRECCION USD'!G4438-'TARIFA ENTREGA A DIRECCION USD'!D4438)/'TARIFA ENTREGA A DIRECCION USD'!D4438,3)</f>
        <v>0.97699999999999998</v>
      </c>
      <c r="X4438" s="142">
        <v>16.12</v>
      </c>
      <c r="Y4438" s="190">
        <v>4431</v>
      </c>
      <c r="Z4438" s="200">
        <v>0.55000000000000004</v>
      </c>
      <c r="AA4438" s="200">
        <v>0.13</v>
      </c>
      <c r="AB4438" s="200">
        <v>0.3</v>
      </c>
      <c r="AC4438" s="200">
        <v>0.85</v>
      </c>
      <c r="AL4438"/>
      <c r="AM4438"/>
      <c r="AN4438"/>
      <c r="AO4438"/>
      <c r="AP4438"/>
      <c r="AQ4438"/>
      <c r="AR4438"/>
      <c r="AS4438"/>
      <c r="AT4438"/>
      <c r="AU4438"/>
    </row>
    <row r="4439" spans="17:47" x14ac:dyDescent="0.2">
      <c r="Q4439" s="142">
        <f>TRUNC('TARIFA ENTREGA A DIRECCION USD'!D4440-'TARIFA ENTREGA A DIRECCION USD'!D4439,2)</f>
        <v>0.55000000000000004</v>
      </c>
      <c r="R4439" s="190">
        <v>4432</v>
      </c>
      <c r="S4439" s="200">
        <f>TRUNC((('TARIFA ENTREGA A DIRECCION USD'!C4439-'TARIFA ENTREGA A DIRECCION USD'!D4439)/'TARIFA ENTREGA A DIRECCION USD'!D4439)+1,3)</f>
        <v>0.72499999999999998</v>
      </c>
      <c r="T4439" s="200">
        <f>TRUNC(('TARIFA ENTREGA A DIRECCION USD'!E4439-'TARIFA ENTREGA A DIRECCION USD'!D4439)/'TARIFA ENTREGA A DIRECCION USD'!D4439,3)</f>
        <v>0.26300000000000001</v>
      </c>
      <c r="U4439" s="200">
        <f>TRUNC(('TARIFA ENTREGA A DIRECCION USD'!F4439-'TARIFA ENTREGA A DIRECCION USD'!D4439)/'TARIFA ENTREGA A DIRECCION USD'!D4439,3)</f>
        <v>0.44</v>
      </c>
      <c r="V4439" s="200">
        <f>TRUNC(('TARIFA ENTREGA A DIRECCION USD'!G4439-'TARIFA ENTREGA A DIRECCION USD'!D4439)/'TARIFA ENTREGA A DIRECCION USD'!D4439,3)</f>
        <v>0.97699999999999998</v>
      </c>
      <c r="X4439" s="142">
        <v>16.12</v>
      </c>
      <c r="Y4439" s="190">
        <v>4432</v>
      </c>
      <c r="Z4439" s="200">
        <v>0.55000000000000004</v>
      </c>
      <c r="AA4439" s="200">
        <v>0.13</v>
      </c>
      <c r="AB4439" s="200">
        <v>0.3</v>
      </c>
      <c r="AC4439" s="200">
        <v>0.85</v>
      </c>
      <c r="AL4439"/>
      <c r="AM4439"/>
      <c r="AN4439"/>
      <c r="AO4439"/>
      <c r="AP4439"/>
      <c r="AQ4439"/>
      <c r="AR4439"/>
      <c r="AS4439"/>
      <c r="AT4439"/>
      <c r="AU4439"/>
    </row>
    <row r="4440" spans="17:47" x14ac:dyDescent="0.2">
      <c r="Q4440" s="142">
        <f>TRUNC('TARIFA ENTREGA A DIRECCION USD'!D4441-'TARIFA ENTREGA A DIRECCION USD'!D4440,2)</f>
        <v>0.55000000000000004</v>
      </c>
      <c r="R4440" s="190">
        <v>4433</v>
      </c>
      <c r="S4440" s="200">
        <f>TRUNC((('TARIFA ENTREGA A DIRECCION USD'!C4440-'TARIFA ENTREGA A DIRECCION USD'!D4440)/'TARIFA ENTREGA A DIRECCION USD'!D4440)+1,3)</f>
        <v>0.72499999999999998</v>
      </c>
      <c r="T4440" s="200">
        <f>TRUNC(('TARIFA ENTREGA A DIRECCION USD'!E4440-'TARIFA ENTREGA A DIRECCION USD'!D4440)/'TARIFA ENTREGA A DIRECCION USD'!D4440,3)</f>
        <v>0.26300000000000001</v>
      </c>
      <c r="U4440" s="200">
        <f>TRUNC(('TARIFA ENTREGA A DIRECCION USD'!F4440-'TARIFA ENTREGA A DIRECCION USD'!D4440)/'TARIFA ENTREGA A DIRECCION USD'!D4440,3)</f>
        <v>0.44</v>
      </c>
      <c r="V4440" s="200">
        <f>TRUNC(('TARIFA ENTREGA A DIRECCION USD'!G4440-'TARIFA ENTREGA A DIRECCION USD'!D4440)/'TARIFA ENTREGA A DIRECCION USD'!D4440,3)</f>
        <v>0.97699999999999998</v>
      </c>
      <c r="X4440" s="142">
        <v>16.12</v>
      </c>
      <c r="Y4440" s="190">
        <v>4433</v>
      </c>
      <c r="Z4440" s="200">
        <v>0.55000000000000004</v>
      </c>
      <c r="AA4440" s="200">
        <v>0.13</v>
      </c>
      <c r="AB4440" s="200">
        <v>0.3</v>
      </c>
      <c r="AC4440" s="200">
        <v>0.85</v>
      </c>
      <c r="AL4440"/>
      <c r="AM4440"/>
      <c r="AN4440"/>
      <c r="AO4440"/>
      <c r="AP4440"/>
      <c r="AQ4440"/>
      <c r="AR4440"/>
      <c r="AS4440"/>
      <c r="AT4440"/>
      <c r="AU4440"/>
    </row>
    <row r="4441" spans="17:47" x14ac:dyDescent="0.2">
      <c r="Q4441" s="142">
        <f>TRUNC('TARIFA ENTREGA A DIRECCION USD'!D4442-'TARIFA ENTREGA A DIRECCION USD'!D4441,2)</f>
        <v>0.55000000000000004</v>
      </c>
      <c r="R4441" s="190">
        <v>4434</v>
      </c>
      <c r="S4441" s="200">
        <f>TRUNC((('TARIFA ENTREGA A DIRECCION USD'!C4441-'TARIFA ENTREGA A DIRECCION USD'!D4441)/'TARIFA ENTREGA A DIRECCION USD'!D4441)+1,3)</f>
        <v>0.72499999999999998</v>
      </c>
      <c r="T4441" s="200">
        <f>TRUNC(('TARIFA ENTREGA A DIRECCION USD'!E4441-'TARIFA ENTREGA A DIRECCION USD'!D4441)/'TARIFA ENTREGA A DIRECCION USD'!D4441,3)</f>
        <v>0.26300000000000001</v>
      </c>
      <c r="U4441" s="200">
        <f>TRUNC(('TARIFA ENTREGA A DIRECCION USD'!F4441-'TARIFA ENTREGA A DIRECCION USD'!D4441)/'TARIFA ENTREGA A DIRECCION USD'!D4441,3)</f>
        <v>0.44</v>
      </c>
      <c r="V4441" s="200">
        <f>TRUNC(('TARIFA ENTREGA A DIRECCION USD'!G4441-'TARIFA ENTREGA A DIRECCION USD'!D4441)/'TARIFA ENTREGA A DIRECCION USD'!D4441,3)</f>
        <v>0.97699999999999998</v>
      </c>
      <c r="X4441" s="142">
        <v>16.12</v>
      </c>
      <c r="Y4441" s="190">
        <v>4434</v>
      </c>
      <c r="Z4441" s="200">
        <v>0.55000000000000004</v>
      </c>
      <c r="AA4441" s="200">
        <v>0.13</v>
      </c>
      <c r="AB4441" s="200">
        <v>0.3</v>
      </c>
      <c r="AC4441" s="200">
        <v>0.85</v>
      </c>
      <c r="AL4441"/>
      <c r="AM4441"/>
      <c r="AN4441"/>
      <c r="AO4441"/>
      <c r="AP4441"/>
      <c r="AQ4441"/>
      <c r="AR4441"/>
      <c r="AS4441"/>
      <c r="AT4441"/>
      <c r="AU4441"/>
    </row>
    <row r="4442" spans="17:47" x14ac:dyDescent="0.2">
      <c r="Q4442" s="142">
        <f>TRUNC('TARIFA ENTREGA A DIRECCION USD'!D4443-'TARIFA ENTREGA A DIRECCION USD'!D4442,2)</f>
        <v>0.55000000000000004</v>
      </c>
      <c r="R4442" s="190">
        <v>4435</v>
      </c>
      <c r="S4442" s="200">
        <f>TRUNC((('TARIFA ENTREGA A DIRECCION USD'!C4442-'TARIFA ENTREGA A DIRECCION USD'!D4442)/'TARIFA ENTREGA A DIRECCION USD'!D4442)+1,3)</f>
        <v>0.72499999999999998</v>
      </c>
      <c r="T4442" s="200">
        <f>TRUNC(('TARIFA ENTREGA A DIRECCION USD'!E4442-'TARIFA ENTREGA A DIRECCION USD'!D4442)/'TARIFA ENTREGA A DIRECCION USD'!D4442,3)</f>
        <v>0.26300000000000001</v>
      </c>
      <c r="U4442" s="200">
        <f>TRUNC(('TARIFA ENTREGA A DIRECCION USD'!F4442-'TARIFA ENTREGA A DIRECCION USD'!D4442)/'TARIFA ENTREGA A DIRECCION USD'!D4442,3)</f>
        <v>0.44</v>
      </c>
      <c r="V4442" s="200">
        <f>TRUNC(('TARIFA ENTREGA A DIRECCION USD'!G4442-'TARIFA ENTREGA A DIRECCION USD'!D4442)/'TARIFA ENTREGA A DIRECCION USD'!D4442,3)</f>
        <v>0.97699999999999998</v>
      </c>
      <c r="X4442" s="142">
        <v>16.12</v>
      </c>
      <c r="Y4442" s="190">
        <v>4435</v>
      </c>
      <c r="Z4442" s="200">
        <v>0.55000000000000004</v>
      </c>
      <c r="AA4442" s="200">
        <v>0.13</v>
      </c>
      <c r="AB4442" s="200">
        <v>0.3</v>
      </c>
      <c r="AC4442" s="200">
        <v>0.85</v>
      </c>
      <c r="AL4442"/>
      <c r="AM4442"/>
      <c r="AN4442"/>
      <c r="AO4442"/>
      <c r="AP4442"/>
      <c r="AQ4442"/>
      <c r="AR4442"/>
      <c r="AS4442"/>
      <c r="AT4442"/>
      <c r="AU4442"/>
    </row>
    <row r="4443" spans="17:47" x14ac:dyDescent="0.2">
      <c r="Q4443" s="142">
        <f>TRUNC('TARIFA ENTREGA A DIRECCION USD'!D4444-'TARIFA ENTREGA A DIRECCION USD'!D4443,2)</f>
        <v>0.55000000000000004</v>
      </c>
      <c r="R4443" s="190">
        <v>4436</v>
      </c>
      <c r="S4443" s="200">
        <f>TRUNC((('TARIFA ENTREGA A DIRECCION USD'!C4443-'TARIFA ENTREGA A DIRECCION USD'!D4443)/'TARIFA ENTREGA A DIRECCION USD'!D4443)+1,3)</f>
        <v>0.72499999999999998</v>
      </c>
      <c r="T4443" s="200">
        <f>TRUNC(('TARIFA ENTREGA A DIRECCION USD'!E4443-'TARIFA ENTREGA A DIRECCION USD'!D4443)/'TARIFA ENTREGA A DIRECCION USD'!D4443,3)</f>
        <v>0.26300000000000001</v>
      </c>
      <c r="U4443" s="200">
        <f>TRUNC(('TARIFA ENTREGA A DIRECCION USD'!F4443-'TARIFA ENTREGA A DIRECCION USD'!D4443)/'TARIFA ENTREGA A DIRECCION USD'!D4443,3)</f>
        <v>0.44</v>
      </c>
      <c r="V4443" s="200">
        <f>TRUNC(('TARIFA ENTREGA A DIRECCION USD'!G4443-'TARIFA ENTREGA A DIRECCION USD'!D4443)/'TARIFA ENTREGA A DIRECCION USD'!D4443,3)</f>
        <v>0.97699999999999998</v>
      </c>
      <c r="X4443" s="142">
        <v>16.12</v>
      </c>
      <c r="Y4443" s="190">
        <v>4436</v>
      </c>
      <c r="Z4443" s="200">
        <v>0.55000000000000004</v>
      </c>
      <c r="AA4443" s="200">
        <v>0.13</v>
      </c>
      <c r="AB4443" s="200">
        <v>0.3</v>
      </c>
      <c r="AC4443" s="200">
        <v>0.85</v>
      </c>
      <c r="AL4443"/>
      <c r="AM4443"/>
      <c r="AN4443"/>
      <c r="AO4443"/>
      <c r="AP4443"/>
      <c r="AQ4443"/>
      <c r="AR4443"/>
      <c r="AS4443"/>
      <c r="AT4443"/>
      <c r="AU4443"/>
    </row>
    <row r="4444" spans="17:47" x14ac:dyDescent="0.2">
      <c r="Q4444" s="142">
        <f>TRUNC('TARIFA ENTREGA A DIRECCION USD'!D4445-'TARIFA ENTREGA A DIRECCION USD'!D4444,2)</f>
        <v>0.55000000000000004</v>
      </c>
      <c r="R4444" s="190">
        <v>4437</v>
      </c>
      <c r="S4444" s="200">
        <f>TRUNC((('TARIFA ENTREGA A DIRECCION USD'!C4444-'TARIFA ENTREGA A DIRECCION USD'!D4444)/'TARIFA ENTREGA A DIRECCION USD'!D4444)+1,3)</f>
        <v>0.72499999999999998</v>
      </c>
      <c r="T4444" s="200">
        <f>TRUNC(('TARIFA ENTREGA A DIRECCION USD'!E4444-'TARIFA ENTREGA A DIRECCION USD'!D4444)/'TARIFA ENTREGA A DIRECCION USD'!D4444,3)</f>
        <v>0.26300000000000001</v>
      </c>
      <c r="U4444" s="200">
        <f>TRUNC(('TARIFA ENTREGA A DIRECCION USD'!F4444-'TARIFA ENTREGA A DIRECCION USD'!D4444)/'TARIFA ENTREGA A DIRECCION USD'!D4444,3)</f>
        <v>0.44</v>
      </c>
      <c r="V4444" s="200">
        <f>TRUNC(('TARIFA ENTREGA A DIRECCION USD'!G4444-'TARIFA ENTREGA A DIRECCION USD'!D4444)/'TARIFA ENTREGA A DIRECCION USD'!D4444,3)</f>
        <v>0.97699999999999998</v>
      </c>
      <c r="X4444" s="142">
        <v>16.12</v>
      </c>
      <c r="Y4444" s="190">
        <v>4437</v>
      </c>
      <c r="Z4444" s="200">
        <v>0.55000000000000004</v>
      </c>
      <c r="AA4444" s="200">
        <v>0.13</v>
      </c>
      <c r="AB4444" s="200">
        <v>0.3</v>
      </c>
      <c r="AC4444" s="200">
        <v>0.85</v>
      </c>
      <c r="AL4444"/>
      <c r="AM4444"/>
      <c r="AN4444"/>
      <c r="AO4444"/>
      <c r="AP4444"/>
      <c r="AQ4444"/>
      <c r="AR4444"/>
      <c r="AS4444"/>
      <c r="AT4444"/>
      <c r="AU4444"/>
    </row>
    <row r="4445" spans="17:47" x14ac:dyDescent="0.2">
      <c r="Q4445" s="142">
        <f>TRUNC('TARIFA ENTREGA A DIRECCION USD'!D4446-'TARIFA ENTREGA A DIRECCION USD'!D4445,2)</f>
        <v>0.55000000000000004</v>
      </c>
      <c r="R4445" s="190">
        <v>4438</v>
      </c>
      <c r="S4445" s="200">
        <f>TRUNC((('TARIFA ENTREGA A DIRECCION USD'!C4445-'TARIFA ENTREGA A DIRECCION USD'!D4445)/'TARIFA ENTREGA A DIRECCION USD'!D4445)+1,3)</f>
        <v>0.72499999999999998</v>
      </c>
      <c r="T4445" s="200">
        <f>TRUNC(('TARIFA ENTREGA A DIRECCION USD'!E4445-'TARIFA ENTREGA A DIRECCION USD'!D4445)/'TARIFA ENTREGA A DIRECCION USD'!D4445,3)</f>
        <v>0.26300000000000001</v>
      </c>
      <c r="U4445" s="200">
        <f>TRUNC(('TARIFA ENTREGA A DIRECCION USD'!F4445-'TARIFA ENTREGA A DIRECCION USD'!D4445)/'TARIFA ENTREGA A DIRECCION USD'!D4445,3)</f>
        <v>0.44</v>
      </c>
      <c r="V4445" s="200">
        <f>TRUNC(('TARIFA ENTREGA A DIRECCION USD'!G4445-'TARIFA ENTREGA A DIRECCION USD'!D4445)/'TARIFA ENTREGA A DIRECCION USD'!D4445,3)</f>
        <v>0.97699999999999998</v>
      </c>
      <c r="X4445" s="142">
        <v>16.12</v>
      </c>
      <c r="Y4445" s="190">
        <v>4438</v>
      </c>
      <c r="Z4445" s="200">
        <v>0.55000000000000004</v>
      </c>
      <c r="AA4445" s="200">
        <v>0.13</v>
      </c>
      <c r="AB4445" s="200">
        <v>0.3</v>
      </c>
      <c r="AC4445" s="200">
        <v>0.85</v>
      </c>
      <c r="AL4445"/>
      <c r="AM4445"/>
      <c r="AN4445"/>
      <c r="AO4445"/>
      <c r="AP4445"/>
      <c r="AQ4445"/>
      <c r="AR4445"/>
      <c r="AS4445"/>
      <c r="AT4445"/>
      <c r="AU4445"/>
    </row>
    <row r="4446" spans="17:47" x14ac:dyDescent="0.2">
      <c r="Q4446" s="142">
        <f>TRUNC('TARIFA ENTREGA A DIRECCION USD'!D4447-'TARIFA ENTREGA A DIRECCION USD'!D4446,2)</f>
        <v>0.55000000000000004</v>
      </c>
      <c r="R4446" s="190">
        <v>4439</v>
      </c>
      <c r="S4446" s="200">
        <f>TRUNC((('TARIFA ENTREGA A DIRECCION USD'!C4446-'TARIFA ENTREGA A DIRECCION USD'!D4446)/'TARIFA ENTREGA A DIRECCION USD'!D4446)+1,3)</f>
        <v>0.72499999999999998</v>
      </c>
      <c r="T4446" s="200">
        <f>TRUNC(('TARIFA ENTREGA A DIRECCION USD'!E4446-'TARIFA ENTREGA A DIRECCION USD'!D4446)/'TARIFA ENTREGA A DIRECCION USD'!D4446,3)</f>
        <v>0.26300000000000001</v>
      </c>
      <c r="U4446" s="200">
        <f>TRUNC(('TARIFA ENTREGA A DIRECCION USD'!F4446-'TARIFA ENTREGA A DIRECCION USD'!D4446)/'TARIFA ENTREGA A DIRECCION USD'!D4446,3)</f>
        <v>0.44</v>
      </c>
      <c r="V4446" s="200">
        <f>TRUNC(('TARIFA ENTREGA A DIRECCION USD'!G4446-'TARIFA ENTREGA A DIRECCION USD'!D4446)/'TARIFA ENTREGA A DIRECCION USD'!D4446,3)</f>
        <v>0.97699999999999998</v>
      </c>
      <c r="X4446" s="142">
        <v>16.12</v>
      </c>
      <c r="Y4446" s="190">
        <v>4439</v>
      </c>
      <c r="Z4446" s="200">
        <v>0.55000000000000004</v>
      </c>
      <c r="AA4446" s="200">
        <v>0.13</v>
      </c>
      <c r="AB4446" s="200">
        <v>0.3</v>
      </c>
      <c r="AC4446" s="200">
        <v>0.85</v>
      </c>
      <c r="AL4446"/>
      <c r="AM4446"/>
      <c r="AN4446"/>
      <c r="AO4446"/>
      <c r="AP4446"/>
      <c r="AQ4446"/>
      <c r="AR4446"/>
      <c r="AS4446"/>
      <c r="AT4446"/>
      <c r="AU4446"/>
    </row>
    <row r="4447" spans="17:47" x14ac:dyDescent="0.2">
      <c r="Q4447" s="142">
        <f>TRUNC('TARIFA ENTREGA A DIRECCION USD'!D4448-'TARIFA ENTREGA A DIRECCION USD'!D4447,2)</f>
        <v>0.55000000000000004</v>
      </c>
      <c r="R4447" s="190">
        <v>4440</v>
      </c>
      <c r="S4447" s="200">
        <f>TRUNC((('TARIFA ENTREGA A DIRECCION USD'!C4447-'TARIFA ENTREGA A DIRECCION USD'!D4447)/'TARIFA ENTREGA A DIRECCION USD'!D4447)+1,3)</f>
        <v>0.72499999999999998</v>
      </c>
      <c r="T4447" s="200">
        <f>TRUNC(('TARIFA ENTREGA A DIRECCION USD'!E4447-'TARIFA ENTREGA A DIRECCION USD'!D4447)/'TARIFA ENTREGA A DIRECCION USD'!D4447,3)</f>
        <v>0.26300000000000001</v>
      </c>
      <c r="U4447" s="200">
        <f>TRUNC(('TARIFA ENTREGA A DIRECCION USD'!F4447-'TARIFA ENTREGA A DIRECCION USD'!D4447)/'TARIFA ENTREGA A DIRECCION USD'!D4447,3)</f>
        <v>0.44</v>
      </c>
      <c r="V4447" s="200">
        <f>TRUNC(('TARIFA ENTREGA A DIRECCION USD'!G4447-'TARIFA ENTREGA A DIRECCION USD'!D4447)/'TARIFA ENTREGA A DIRECCION USD'!D4447,3)</f>
        <v>0.97699999999999998</v>
      </c>
      <c r="X4447" s="142">
        <v>16.12</v>
      </c>
      <c r="Y4447" s="190">
        <v>4440</v>
      </c>
      <c r="Z4447" s="200">
        <v>0.55000000000000004</v>
      </c>
      <c r="AA4447" s="200">
        <v>0.13</v>
      </c>
      <c r="AB4447" s="200">
        <v>0.3</v>
      </c>
      <c r="AC4447" s="200">
        <v>0.85</v>
      </c>
      <c r="AL4447"/>
      <c r="AM4447"/>
      <c r="AN4447"/>
      <c r="AO4447"/>
      <c r="AP4447"/>
      <c r="AQ4447"/>
      <c r="AR4447"/>
      <c r="AS4447"/>
      <c r="AT4447"/>
      <c r="AU4447"/>
    </row>
    <row r="4448" spans="17:47" x14ac:dyDescent="0.2">
      <c r="Q4448" s="142">
        <f>TRUNC('TARIFA ENTREGA A DIRECCION USD'!D4449-'TARIFA ENTREGA A DIRECCION USD'!D4448,2)</f>
        <v>0.55000000000000004</v>
      </c>
      <c r="R4448" s="190">
        <v>4441</v>
      </c>
      <c r="S4448" s="200">
        <f>TRUNC((('TARIFA ENTREGA A DIRECCION USD'!C4448-'TARIFA ENTREGA A DIRECCION USD'!D4448)/'TARIFA ENTREGA A DIRECCION USD'!D4448)+1,3)</f>
        <v>0.72499999999999998</v>
      </c>
      <c r="T4448" s="200">
        <f>TRUNC(('TARIFA ENTREGA A DIRECCION USD'!E4448-'TARIFA ENTREGA A DIRECCION USD'!D4448)/'TARIFA ENTREGA A DIRECCION USD'!D4448,3)</f>
        <v>0.26300000000000001</v>
      </c>
      <c r="U4448" s="200">
        <f>TRUNC(('TARIFA ENTREGA A DIRECCION USD'!F4448-'TARIFA ENTREGA A DIRECCION USD'!D4448)/'TARIFA ENTREGA A DIRECCION USD'!D4448,3)</f>
        <v>0.44</v>
      </c>
      <c r="V4448" s="200">
        <f>TRUNC(('TARIFA ENTREGA A DIRECCION USD'!G4448-'TARIFA ENTREGA A DIRECCION USD'!D4448)/'TARIFA ENTREGA A DIRECCION USD'!D4448,3)</f>
        <v>0.97699999999999998</v>
      </c>
      <c r="X4448" s="142">
        <v>16.12</v>
      </c>
      <c r="Y4448" s="190">
        <v>4441</v>
      </c>
      <c r="Z4448" s="200">
        <v>0.55000000000000004</v>
      </c>
      <c r="AA4448" s="200">
        <v>0.13</v>
      </c>
      <c r="AB4448" s="200">
        <v>0.3</v>
      </c>
      <c r="AC4448" s="200">
        <v>0.85</v>
      </c>
      <c r="AL4448"/>
      <c r="AM4448"/>
      <c r="AN4448"/>
      <c r="AO4448"/>
      <c r="AP4448"/>
      <c r="AQ4448"/>
      <c r="AR4448"/>
      <c r="AS4448"/>
      <c r="AT4448"/>
      <c r="AU4448"/>
    </row>
    <row r="4449" spans="17:47" x14ac:dyDescent="0.2">
      <c r="Q4449" s="142">
        <f>TRUNC('TARIFA ENTREGA A DIRECCION USD'!D4450-'TARIFA ENTREGA A DIRECCION USD'!D4449,2)</f>
        <v>0.55000000000000004</v>
      </c>
      <c r="R4449" s="190">
        <v>4442</v>
      </c>
      <c r="S4449" s="200">
        <f>TRUNC((('TARIFA ENTREGA A DIRECCION USD'!C4449-'TARIFA ENTREGA A DIRECCION USD'!D4449)/'TARIFA ENTREGA A DIRECCION USD'!D4449)+1,3)</f>
        <v>0.72499999999999998</v>
      </c>
      <c r="T4449" s="200">
        <f>TRUNC(('TARIFA ENTREGA A DIRECCION USD'!E4449-'TARIFA ENTREGA A DIRECCION USD'!D4449)/'TARIFA ENTREGA A DIRECCION USD'!D4449,3)</f>
        <v>0.26300000000000001</v>
      </c>
      <c r="U4449" s="200">
        <f>TRUNC(('TARIFA ENTREGA A DIRECCION USD'!F4449-'TARIFA ENTREGA A DIRECCION USD'!D4449)/'TARIFA ENTREGA A DIRECCION USD'!D4449,3)</f>
        <v>0.44</v>
      </c>
      <c r="V4449" s="200">
        <f>TRUNC(('TARIFA ENTREGA A DIRECCION USD'!G4449-'TARIFA ENTREGA A DIRECCION USD'!D4449)/'TARIFA ENTREGA A DIRECCION USD'!D4449,3)</f>
        <v>0.97699999999999998</v>
      </c>
      <c r="X4449" s="142">
        <v>16.12</v>
      </c>
      <c r="Y4449" s="190">
        <v>4442</v>
      </c>
      <c r="Z4449" s="200">
        <v>0.55000000000000004</v>
      </c>
      <c r="AA4449" s="200">
        <v>0.13</v>
      </c>
      <c r="AB4449" s="200">
        <v>0.3</v>
      </c>
      <c r="AC4449" s="200">
        <v>0.85</v>
      </c>
      <c r="AL4449"/>
      <c r="AM4449"/>
      <c r="AN4449"/>
      <c r="AO4449"/>
      <c r="AP4449"/>
      <c r="AQ4449"/>
      <c r="AR4449"/>
      <c r="AS4449"/>
      <c r="AT4449"/>
      <c r="AU4449"/>
    </row>
    <row r="4450" spans="17:47" x14ac:dyDescent="0.2">
      <c r="Q4450" s="142">
        <f>TRUNC('TARIFA ENTREGA A DIRECCION USD'!D4451-'TARIFA ENTREGA A DIRECCION USD'!D4450,2)</f>
        <v>0.55000000000000004</v>
      </c>
      <c r="R4450" s="190">
        <v>4443</v>
      </c>
      <c r="S4450" s="200">
        <f>TRUNC((('TARIFA ENTREGA A DIRECCION USD'!C4450-'TARIFA ENTREGA A DIRECCION USD'!D4450)/'TARIFA ENTREGA A DIRECCION USD'!D4450)+1,3)</f>
        <v>0.72499999999999998</v>
      </c>
      <c r="T4450" s="200">
        <f>TRUNC(('TARIFA ENTREGA A DIRECCION USD'!E4450-'TARIFA ENTREGA A DIRECCION USD'!D4450)/'TARIFA ENTREGA A DIRECCION USD'!D4450,3)</f>
        <v>0.26300000000000001</v>
      </c>
      <c r="U4450" s="200">
        <f>TRUNC(('TARIFA ENTREGA A DIRECCION USD'!F4450-'TARIFA ENTREGA A DIRECCION USD'!D4450)/'TARIFA ENTREGA A DIRECCION USD'!D4450,3)</f>
        <v>0.44</v>
      </c>
      <c r="V4450" s="200">
        <f>TRUNC(('TARIFA ENTREGA A DIRECCION USD'!G4450-'TARIFA ENTREGA A DIRECCION USD'!D4450)/'TARIFA ENTREGA A DIRECCION USD'!D4450,3)</f>
        <v>0.97699999999999998</v>
      </c>
      <c r="X4450" s="142">
        <v>16.12</v>
      </c>
      <c r="Y4450" s="190">
        <v>4443</v>
      </c>
      <c r="Z4450" s="200">
        <v>0.55000000000000004</v>
      </c>
      <c r="AA4450" s="200">
        <v>0.13</v>
      </c>
      <c r="AB4450" s="200">
        <v>0.3</v>
      </c>
      <c r="AC4450" s="200">
        <v>0.85</v>
      </c>
      <c r="AL4450"/>
      <c r="AM4450"/>
      <c r="AN4450"/>
      <c r="AO4450"/>
      <c r="AP4450"/>
      <c r="AQ4450"/>
      <c r="AR4450"/>
      <c r="AS4450"/>
      <c r="AT4450"/>
      <c r="AU4450"/>
    </row>
    <row r="4451" spans="17:47" x14ac:dyDescent="0.2">
      <c r="Q4451" s="142">
        <f>TRUNC('TARIFA ENTREGA A DIRECCION USD'!D4452-'TARIFA ENTREGA A DIRECCION USD'!D4451,2)</f>
        <v>0.55000000000000004</v>
      </c>
      <c r="R4451" s="190">
        <v>4444</v>
      </c>
      <c r="S4451" s="200">
        <f>TRUNC((('TARIFA ENTREGA A DIRECCION USD'!C4451-'TARIFA ENTREGA A DIRECCION USD'!D4451)/'TARIFA ENTREGA A DIRECCION USD'!D4451)+1,3)</f>
        <v>0.72499999999999998</v>
      </c>
      <c r="T4451" s="200">
        <f>TRUNC(('TARIFA ENTREGA A DIRECCION USD'!E4451-'TARIFA ENTREGA A DIRECCION USD'!D4451)/'TARIFA ENTREGA A DIRECCION USD'!D4451,3)</f>
        <v>0.26300000000000001</v>
      </c>
      <c r="U4451" s="200">
        <f>TRUNC(('TARIFA ENTREGA A DIRECCION USD'!F4451-'TARIFA ENTREGA A DIRECCION USD'!D4451)/'TARIFA ENTREGA A DIRECCION USD'!D4451,3)</f>
        <v>0.44</v>
      </c>
      <c r="V4451" s="200">
        <f>TRUNC(('TARIFA ENTREGA A DIRECCION USD'!G4451-'TARIFA ENTREGA A DIRECCION USD'!D4451)/'TARIFA ENTREGA A DIRECCION USD'!D4451,3)</f>
        <v>0.97699999999999998</v>
      </c>
      <c r="X4451" s="142">
        <v>16.12</v>
      </c>
      <c r="Y4451" s="190">
        <v>4444</v>
      </c>
      <c r="Z4451" s="200">
        <v>0.55000000000000004</v>
      </c>
      <c r="AA4451" s="200">
        <v>0.13</v>
      </c>
      <c r="AB4451" s="200">
        <v>0.3</v>
      </c>
      <c r="AC4451" s="200">
        <v>0.85</v>
      </c>
      <c r="AL4451"/>
      <c r="AM4451"/>
      <c r="AN4451"/>
      <c r="AO4451"/>
      <c r="AP4451"/>
      <c r="AQ4451"/>
      <c r="AR4451"/>
      <c r="AS4451"/>
      <c r="AT4451"/>
      <c r="AU4451"/>
    </row>
    <row r="4452" spans="17:47" x14ac:dyDescent="0.2">
      <c r="Q4452" s="142">
        <f>TRUNC('TARIFA ENTREGA A DIRECCION USD'!D4453-'TARIFA ENTREGA A DIRECCION USD'!D4452,2)</f>
        <v>0.55000000000000004</v>
      </c>
      <c r="R4452" s="190">
        <v>4445</v>
      </c>
      <c r="S4452" s="200">
        <f>TRUNC((('TARIFA ENTREGA A DIRECCION USD'!C4452-'TARIFA ENTREGA A DIRECCION USD'!D4452)/'TARIFA ENTREGA A DIRECCION USD'!D4452)+1,3)</f>
        <v>0.72499999999999998</v>
      </c>
      <c r="T4452" s="200">
        <f>TRUNC(('TARIFA ENTREGA A DIRECCION USD'!E4452-'TARIFA ENTREGA A DIRECCION USD'!D4452)/'TARIFA ENTREGA A DIRECCION USD'!D4452,3)</f>
        <v>0.26300000000000001</v>
      </c>
      <c r="U4452" s="200">
        <f>TRUNC(('TARIFA ENTREGA A DIRECCION USD'!F4452-'TARIFA ENTREGA A DIRECCION USD'!D4452)/'TARIFA ENTREGA A DIRECCION USD'!D4452,3)</f>
        <v>0.44</v>
      </c>
      <c r="V4452" s="200">
        <f>TRUNC(('TARIFA ENTREGA A DIRECCION USD'!G4452-'TARIFA ENTREGA A DIRECCION USD'!D4452)/'TARIFA ENTREGA A DIRECCION USD'!D4452,3)</f>
        <v>0.97699999999999998</v>
      </c>
      <c r="X4452" s="142">
        <v>16.12</v>
      </c>
      <c r="Y4452" s="190">
        <v>4445</v>
      </c>
      <c r="Z4452" s="200">
        <v>0.55000000000000004</v>
      </c>
      <c r="AA4452" s="200">
        <v>0.13</v>
      </c>
      <c r="AB4452" s="200">
        <v>0.3</v>
      </c>
      <c r="AC4452" s="200">
        <v>0.85</v>
      </c>
      <c r="AL4452"/>
      <c r="AM4452"/>
      <c r="AN4452"/>
      <c r="AO4452"/>
      <c r="AP4452"/>
      <c r="AQ4452"/>
      <c r="AR4452"/>
      <c r="AS4452"/>
      <c r="AT4452"/>
      <c r="AU4452"/>
    </row>
    <row r="4453" spans="17:47" x14ac:dyDescent="0.2">
      <c r="Q4453" s="142">
        <f>TRUNC('TARIFA ENTREGA A DIRECCION USD'!D4454-'TARIFA ENTREGA A DIRECCION USD'!D4453,2)</f>
        <v>0.55000000000000004</v>
      </c>
      <c r="R4453" s="190">
        <v>4446</v>
      </c>
      <c r="S4453" s="200">
        <f>TRUNC((('TARIFA ENTREGA A DIRECCION USD'!C4453-'TARIFA ENTREGA A DIRECCION USD'!D4453)/'TARIFA ENTREGA A DIRECCION USD'!D4453)+1,3)</f>
        <v>0.72499999999999998</v>
      </c>
      <c r="T4453" s="200">
        <f>TRUNC(('TARIFA ENTREGA A DIRECCION USD'!E4453-'TARIFA ENTREGA A DIRECCION USD'!D4453)/'TARIFA ENTREGA A DIRECCION USD'!D4453,3)</f>
        <v>0.26300000000000001</v>
      </c>
      <c r="U4453" s="200">
        <f>TRUNC(('TARIFA ENTREGA A DIRECCION USD'!F4453-'TARIFA ENTREGA A DIRECCION USD'!D4453)/'TARIFA ENTREGA A DIRECCION USD'!D4453,3)</f>
        <v>0.44</v>
      </c>
      <c r="V4453" s="200">
        <f>TRUNC(('TARIFA ENTREGA A DIRECCION USD'!G4453-'TARIFA ENTREGA A DIRECCION USD'!D4453)/'TARIFA ENTREGA A DIRECCION USD'!D4453,3)</f>
        <v>0.97699999999999998</v>
      </c>
      <c r="X4453" s="142">
        <v>16.12</v>
      </c>
      <c r="Y4453" s="190">
        <v>4446</v>
      </c>
      <c r="Z4453" s="200">
        <v>0.55000000000000004</v>
      </c>
      <c r="AA4453" s="200">
        <v>0.13</v>
      </c>
      <c r="AB4453" s="200">
        <v>0.3</v>
      </c>
      <c r="AC4453" s="200">
        <v>0.85</v>
      </c>
      <c r="AL4453"/>
      <c r="AM4453"/>
      <c r="AN4453"/>
      <c r="AO4453"/>
      <c r="AP4453"/>
      <c r="AQ4453"/>
      <c r="AR4453"/>
      <c r="AS4453"/>
      <c r="AT4453"/>
      <c r="AU4453"/>
    </row>
    <row r="4454" spans="17:47" x14ac:dyDescent="0.2">
      <c r="Q4454" s="142">
        <f>TRUNC('TARIFA ENTREGA A DIRECCION USD'!D4455-'TARIFA ENTREGA A DIRECCION USD'!D4454,2)</f>
        <v>0.55000000000000004</v>
      </c>
      <c r="R4454" s="190">
        <v>4447</v>
      </c>
      <c r="S4454" s="200">
        <f>TRUNC((('TARIFA ENTREGA A DIRECCION USD'!C4454-'TARIFA ENTREGA A DIRECCION USD'!D4454)/'TARIFA ENTREGA A DIRECCION USD'!D4454)+1,3)</f>
        <v>0.72499999999999998</v>
      </c>
      <c r="T4454" s="200">
        <f>TRUNC(('TARIFA ENTREGA A DIRECCION USD'!E4454-'TARIFA ENTREGA A DIRECCION USD'!D4454)/'TARIFA ENTREGA A DIRECCION USD'!D4454,3)</f>
        <v>0.26300000000000001</v>
      </c>
      <c r="U4454" s="200">
        <f>TRUNC(('TARIFA ENTREGA A DIRECCION USD'!F4454-'TARIFA ENTREGA A DIRECCION USD'!D4454)/'TARIFA ENTREGA A DIRECCION USD'!D4454,3)</f>
        <v>0.44</v>
      </c>
      <c r="V4454" s="200">
        <f>TRUNC(('TARIFA ENTREGA A DIRECCION USD'!G4454-'TARIFA ENTREGA A DIRECCION USD'!D4454)/'TARIFA ENTREGA A DIRECCION USD'!D4454,3)</f>
        <v>0.97699999999999998</v>
      </c>
      <c r="X4454" s="142">
        <v>16.12</v>
      </c>
      <c r="Y4454" s="190">
        <v>4447</v>
      </c>
      <c r="Z4454" s="200">
        <v>0.55000000000000004</v>
      </c>
      <c r="AA4454" s="200">
        <v>0.13</v>
      </c>
      <c r="AB4454" s="200">
        <v>0.3</v>
      </c>
      <c r="AC4454" s="200">
        <v>0.85</v>
      </c>
      <c r="AL4454"/>
      <c r="AM4454"/>
      <c r="AN4454"/>
      <c r="AO4454"/>
      <c r="AP4454"/>
      <c r="AQ4454"/>
      <c r="AR4454"/>
      <c r="AS4454"/>
      <c r="AT4454"/>
      <c r="AU4454"/>
    </row>
    <row r="4455" spans="17:47" x14ac:dyDescent="0.2">
      <c r="Q4455" s="142">
        <f>TRUNC('TARIFA ENTREGA A DIRECCION USD'!D4456-'TARIFA ENTREGA A DIRECCION USD'!D4455,2)</f>
        <v>0.55000000000000004</v>
      </c>
      <c r="R4455" s="190">
        <v>4448</v>
      </c>
      <c r="S4455" s="200">
        <f>TRUNC((('TARIFA ENTREGA A DIRECCION USD'!C4455-'TARIFA ENTREGA A DIRECCION USD'!D4455)/'TARIFA ENTREGA A DIRECCION USD'!D4455)+1,3)</f>
        <v>0.72499999999999998</v>
      </c>
      <c r="T4455" s="200">
        <f>TRUNC(('TARIFA ENTREGA A DIRECCION USD'!E4455-'TARIFA ENTREGA A DIRECCION USD'!D4455)/'TARIFA ENTREGA A DIRECCION USD'!D4455,3)</f>
        <v>0.26300000000000001</v>
      </c>
      <c r="U4455" s="200">
        <f>TRUNC(('TARIFA ENTREGA A DIRECCION USD'!F4455-'TARIFA ENTREGA A DIRECCION USD'!D4455)/'TARIFA ENTREGA A DIRECCION USD'!D4455,3)</f>
        <v>0.44</v>
      </c>
      <c r="V4455" s="200">
        <f>TRUNC(('TARIFA ENTREGA A DIRECCION USD'!G4455-'TARIFA ENTREGA A DIRECCION USD'!D4455)/'TARIFA ENTREGA A DIRECCION USD'!D4455,3)</f>
        <v>0.97699999999999998</v>
      </c>
      <c r="X4455" s="142">
        <v>16.12</v>
      </c>
      <c r="Y4455" s="190">
        <v>4448</v>
      </c>
      <c r="Z4455" s="200">
        <v>0.55000000000000004</v>
      </c>
      <c r="AA4455" s="200">
        <v>0.13</v>
      </c>
      <c r="AB4455" s="200">
        <v>0.3</v>
      </c>
      <c r="AC4455" s="200">
        <v>0.85</v>
      </c>
      <c r="AL4455"/>
      <c r="AM4455"/>
      <c r="AN4455"/>
      <c r="AO4455"/>
      <c r="AP4455"/>
      <c r="AQ4455"/>
      <c r="AR4455"/>
      <c r="AS4455"/>
      <c r="AT4455"/>
      <c r="AU4455"/>
    </row>
    <row r="4456" spans="17:47" x14ac:dyDescent="0.2">
      <c r="Q4456" s="142">
        <f>TRUNC('TARIFA ENTREGA A DIRECCION USD'!D4457-'TARIFA ENTREGA A DIRECCION USD'!D4456,2)</f>
        <v>0.55000000000000004</v>
      </c>
      <c r="R4456" s="190">
        <v>4449</v>
      </c>
      <c r="S4456" s="200">
        <f>TRUNC((('TARIFA ENTREGA A DIRECCION USD'!C4456-'TARIFA ENTREGA A DIRECCION USD'!D4456)/'TARIFA ENTREGA A DIRECCION USD'!D4456)+1,3)</f>
        <v>0.72499999999999998</v>
      </c>
      <c r="T4456" s="200">
        <f>TRUNC(('TARIFA ENTREGA A DIRECCION USD'!E4456-'TARIFA ENTREGA A DIRECCION USD'!D4456)/'TARIFA ENTREGA A DIRECCION USD'!D4456,3)</f>
        <v>0.26300000000000001</v>
      </c>
      <c r="U4456" s="200">
        <f>TRUNC(('TARIFA ENTREGA A DIRECCION USD'!F4456-'TARIFA ENTREGA A DIRECCION USD'!D4456)/'TARIFA ENTREGA A DIRECCION USD'!D4456,3)</f>
        <v>0.44</v>
      </c>
      <c r="V4456" s="200">
        <f>TRUNC(('TARIFA ENTREGA A DIRECCION USD'!G4456-'TARIFA ENTREGA A DIRECCION USD'!D4456)/'TARIFA ENTREGA A DIRECCION USD'!D4456,3)</f>
        <v>0.97699999999999998</v>
      </c>
      <c r="X4456" s="142">
        <v>16.12</v>
      </c>
      <c r="Y4456" s="190">
        <v>4449</v>
      </c>
      <c r="Z4456" s="200">
        <v>0.55000000000000004</v>
      </c>
      <c r="AA4456" s="200">
        <v>0.13</v>
      </c>
      <c r="AB4456" s="200">
        <v>0.3</v>
      </c>
      <c r="AC4456" s="200">
        <v>0.85</v>
      </c>
      <c r="AL4456"/>
      <c r="AM4456"/>
      <c r="AN4456"/>
      <c r="AO4456"/>
      <c r="AP4456"/>
      <c r="AQ4456"/>
      <c r="AR4456"/>
      <c r="AS4456"/>
      <c r="AT4456"/>
      <c r="AU4456"/>
    </row>
    <row r="4457" spans="17:47" x14ac:dyDescent="0.2">
      <c r="Q4457" s="142">
        <f>TRUNC('TARIFA ENTREGA A DIRECCION USD'!D4458-'TARIFA ENTREGA A DIRECCION USD'!D4457,2)</f>
        <v>0.55000000000000004</v>
      </c>
      <c r="R4457" s="190">
        <v>4450</v>
      </c>
      <c r="S4457" s="200">
        <f>TRUNC((('TARIFA ENTREGA A DIRECCION USD'!C4457-'TARIFA ENTREGA A DIRECCION USD'!D4457)/'TARIFA ENTREGA A DIRECCION USD'!D4457)+1,3)</f>
        <v>0.72499999999999998</v>
      </c>
      <c r="T4457" s="200">
        <f>TRUNC(('TARIFA ENTREGA A DIRECCION USD'!E4457-'TARIFA ENTREGA A DIRECCION USD'!D4457)/'TARIFA ENTREGA A DIRECCION USD'!D4457,3)</f>
        <v>0.26300000000000001</v>
      </c>
      <c r="U4457" s="200">
        <f>TRUNC(('TARIFA ENTREGA A DIRECCION USD'!F4457-'TARIFA ENTREGA A DIRECCION USD'!D4457)/'TARIFA ENTREGA A DIRECCION USD'!D4457,3)</f>
        <v>0.44</v>
      </c>
      <c r="V4457" s="200">
        <f>TRUNC(('TARIFA ENTREGA A DIRECCION USD'!G4457-'TARIFA ENTREGA A DIRECCION USD'!D4457)/'TARIFA ENTREGA A DIRECCION USD'!D4457,3)</f>
        <v>0.97699999999999998</v>
      </c>
      <c r="X4457" s="142">
        <v>16.12</v>
      </c>
      <c r="Y4457" s="190">
        <v>4450</v>
      </c>
      <c r="Z4457" s="200">
        <v>0.55000000000000004</v>
      </c>
      <c r="AA4457" s="200">
        <v>0.13</v>
      </c>
      <c r="AB4457" s="200">
        <v>0.3</v>
      </c>
      <c r="AC4457" s="200">
        <v>0.85</v>
      </c>
      <c r="AL4457"/>
      <c r="AM4457"/>
      <c r="AN4457"/>
      <c r="AO4457"/>
      <c r="AP4457"/>
      <c r="AQ4457"/>
      <c r="AR4457"/>
      <c r="AS4457"/>
      <c r="AT4457"/>
      <c r="AU4457"/>
    </row>
    <row r="4458" spans="17:47" x14ac:dyDescent="0.2">
      <c r="Q4458" s="142">
        <f>TRUNC('TARIFA ENTREGA A DIRECCION USD'!D4459-'TARIFA ENTREGA A DIRECCION USD'!D4458,2)</f>
        <v>0.55000000000000004</v>
      </c>
      <c r="R4458" s="190">
        <v>4451</v>
      </c>
      <c r="S4458" s="200">
        <f>TRUNC((('TARIFA ENTREGA A DIRECCION USD'!C4458-'TARIFA ENTREGA A DIRECCION USD'!D4458)/'TARIFA ENTREGA A DIRECCION USD'!D4458)+1,3)</f>
        <v>0.72499999999999998</v>
      </c>
      <c r="T4458" s="200">
        <f>TRUNC(('TARIFA ENTREGA A DIRECCION USD'!E4458-'TARIFA ENTREGA A DIRECCION USD'!D4458)/'TARIFA ENTREGA A DIRECCION USD'!D4458,3)</f>
        <v>0.26300000000000001</v>
      </c>
      <c r="U4458" s="200">
        <f>TRUNC(('TARIFA ENTREGA A DIRECCION USD'!F4458-'TARIFA ENTREGA A DIRECCION USD'!D4458)/'TARIFA ENTREGA A DIRECCION USD'!D4458,3)</f>
        <v>0.44</v>
      </c>
      <c r="V4458" s="200">
        <f>TRUNC(('TARIFA ENTREGA A DIRECCION USD'!G4458-'TARIFA ENTREGA A DIRECCION USD'!D4458)/'TARIFA ENTREGA A DIRECCION USD'!D4458,3)</f>
        <v>0.97699999999999998</v>
      </c>
      <c r="X4458" s="142">
        <v>16.12</v>
      </c>
      <c r="Y4458" s="190">
        <v>4451</v>
      </c>
      <c r="Z4458" s="200">
        <v>0.55000000000000004</v>
      </c>
      <c r="AA4458" s="200">
        <v>0.13</v>
      </c>
      <c r="AB4458" s="200">
        <v>0.3</v>
      </c>
      <c r="AC4458" s="200">
        <v>0.85</v>
      </c>
      <c r="AL4458"/>
      <c r="AM4458"/>
      <c r="AN4458"/>
      <c r="AO4458"/>
      <c r="AP4458"/>
      <c r="AQ4458"/>
      <c r="AR4458"/>
      <c r="AS4458"/>
      <c r="AT4458"/>
      <c r="AU4458"/>
    </row>
    <row r="4459" spans="17:47" x14ac:dyDescent="0.2">
      <c r="Q4459" s="142">
        <f>TRUNC('TARIFA ENTREGA A DIRECCION USD'!D4460-'TARIFA ENTREGA A DIRECCION USD'!D4459,2)</f>
        <v>0.55000000000000004</v>
      </c>
      <c r="R4459" s="190">
        <v>4452</v>
      </c>
      <c r="S4459" s="200">
        <f>TRUNC((('TARIFA ENTREGA A DIRECCION USD'!C4459-'TARIFA ENTREGA A DIRECCION USD'!D4459)/'TARIFA ENTREGA A DIRECCION USD'!D4459)+1,3)</f>
        <v>0.72499999999999998</v>
      </c>
      <c r="T4459" s="200">
        <f>TRUNC(('TARIFA ENTREGA A DIRECCION USD'!E4459-'TARIFA ENTREGA A DIRECCION USD'!D4459)/'TARIFA ENTREGA A DIRECCION USD'!D4459,3)</f>
        <v>0.26300000000000001</v>
      </c>
      <c r="U4459" s="200">
        <f>TRUNC(('TARIFA ENTREGA A DIRECCION USD'!F4459-'TARIFA ENTREGA A DIRECCION USD'!D4459)/'TARIFA ENTREGA A DIRECCION USD'!D4459,3)</f>
        <v>0.44</v>
      </c>
      <c r="V4459" s="200">
        <f>TRUNC(('TARIFA ENTREGA A DIRECCION USD'!G4459-'TARIFA ENTREGA A DIRECCION USD'!D4459)/'TARIFA ENTREGA A DIRECCION USD'!D4459,3)</f>
        <v>0.97699999999999998</v>
      </c>
      <c r="X4459" s="142">
        <v>16.12</v>
      </c>
      <c r="Y4459" s="190">
        <v>4452</v>
      </c>
      <c r="Z4459" s="200">
        <v>0.55000000000000004</v>
      </c>
      <c r="AA4459" s="200">
        <v>0.13</v>
      </c>
      <c r="AB4459" s="200">
        <v>0.3</v>
      </c>
      <c r="AC4459" s="200">
        <v>0.85</v>
      </c>
      <c r="AL4459"/>
      <c r="AM4459"/>
      <c r="AN4459"/>
      <c r="AO4459"/>
      <c r="AP4459"/>
      <c r="AQ4459"/>
      <c r="AR4459"/>
      <c r="AS4459"/>
      <c r="AT4459"/>
      <c r="AU4459"/>
    </row>
    <row r="4460" spans="17:47" x14ac:dyDescent="0.2">
      <c r="Q4460" s="142">
        <f>TRUNC('TARIFA ENTREGA A DIRECCION USD'!D4461-'TARIFA ENTREGA A DIRECCION USD'!D4460,2)</f>
        <v>0.55000000000000004</v>
      </c>
      <c r="R4460" s="190">
        <v>4453</v>
      </c>
      <c r="S4460" s="200">
        <f>TRUNC((('TARIFA ENTREGA A DIRECCION USD'!C4460-'TARIFA ENTREGA A DIRECCION USD'!D4460)/'TARIFA ENTREGA A DIRECCION USD'!D4460)+1,3)</f>
        <v>0.72499999999999998</v>
      </c>
      <c r="T4460" s="200">
        <f>TRUNC(('TARIFA ENTREGA A DIRECCION USD'!E4460-'TARIFA ENTREGA A DIRECCION USD'!D4460)/'TARIFA ENTREGA A DIRECCION USD'!D4460,3)</f>
        <v>0.26300000000000001</v>
      </c>
      <c r="U4460" s="200">
        <f>TRUNC(('TARIFA ENTREGA A DIRECCION USD'!F4460-'TARIFA ENTREGA A DIRECCION USD'!D4460)/'TARIFA ENTREGA A DIRECCION USD'!D4460,3)</f>
        <v>0.44</v>
      </c>
      <c r="V4460" s="200">
        <f>TRUNC(('TARIFA ENTREGA A DIRECCION USD'!G4460-'TARIFA ENTREGA A DIRECCION USD'!D4460)/'TARIFA ENTREGA A DIRECCION USD'!D4460,3)</f>
        <v>0.97699999999999998</v>
      </c>
      <c r="X4460" s="142">
        <v>16.12</v>
      </c>
      <c r="Y4460" s="190">
        <v>4453</v>
      </c>
      <c r="Z4460" s="200">
        <v>0.55000000000000004</v>
      </c>
      <c r="AA4460" s="200">
        <v>0.13</v>
      </c>
      <c r="AB4460" s="200">
        <v>0.3</v>
      </c>
      <c r="AC4460" s="200">
        <v>0.85</v>
      </c>
      <c r="AL4460"/>
      <c r="AM4460"/>
      <c r="AN4460"/>
      <c r="AO4460"/>
      <c r="AP4460"/>
      <c r="AQ4460"/>
      <c r="AR4460"/>
      <c r="AS4460"/>
      <c r="AT4460"/>
      <c r="AU4460"/>
    </row>
    <row r="4461" spans="17:47" x14ac:dyDescent="0.2">
      <c r="Q4461" s="142">
        <f>TRUNC('TARIFA ENTREGA A DIRECCION USD'!D4462-'TARIFA ENTREGA A DIRECCION USD'!D4461,2)</f>
        <v>0.55000000000000004</v>
      </c>
      <c r="R4461" s="190">
        <v>4454</v>
      </c>
      <c r="S4461" s="200">
        <f>TRUNC((('TARIFA ENTREGA A DIRECCION USD'!C4461-'TARIFA ENTREGA A DIRECCION USD'!D4461)/'TARIFA ENTREGA A DIRECCION USD'!D4461)+1,3)</f>
        <v>0.72499999999999998</v>
      </c>
      <c r="T4461" s="200">
        <f>TRUNC(('TARIFA ENTREGA A DIRECCION USD'!E4461-'TARIFA ENTREGA A DIRECCION USD'!D4461)/'TARIFA ENTREGA A DIRECCION USD'!D4461,3)</f>
        <v>0.26300000000000001</v>
      </c>
      <c r="U4461" s="200">
        <f>TRUNC(('TARIFA ENTREGA A DIRECCION USD'!F4461-'TARIFA ENTREGA A DIRECCION USD'!D4461)/'TARIFA ENTREGA A DIRECCION USD'!D4461,3)</f>
        <v>0.441</v>
      </c>
      <c r="V4461" s="200">
        <f>TRUNC(('TARIFA ENTREGA A DIRECCION USD'!G4461-'TARIFA ENTREGA A DIRECCION USD'!D4461)/'TARIFA ENTREGA A DIRECCION USD'!D4461,3)</f>
        <v>0.97699999999999998</v>
      </c>
      <c r="X4461" s="142">
        <v>16.12</v>
      </c>
      <c r="Y4461" s="190">
        <v>4454</v>
      </c>
      <c r="Z4461" s="200">
        <v>0.55000000000000004</v>
      </c>
      <c r="AA4461" s="200">
        <v>0.13</v>
      </c>
      <c r="AB4461" s="200">
        <v>0.3</v>
      </c>
      <c r="AC4461" s="200">
        <v>0.85</v>
      </c>
      <c r="AL4461"/>
      <c r="AM4461"/>
      <c r="AN4461"/>
      <c r="AO4461"/>
      <c r="AP4461"/>
      <c r="AQ4461"/>
      <c r="AR4461"/>
      <c r="AS4461"/>
      <c r="AT4461"/>
      <c r="AU4461"/>
    </row>
    <row r="4462" spans="17:47" x14ac:dyDescent="0.2">
      <c r="Q4462" s="142">
        <f>TRUNC('TARIFA ENTREGA A DIRECCION USD'!D4463-'TARIFA ENTREGA A DIRECCION USD'!D4462,2)</f>
        <v>0.55000000000000004</v>
      </c>
      <c r="R4462" s="190">
        <v>4455</v>
      </c>
      <c r="S4462" s="200">
        <f>TRUNC((('TARIFA ENTREGA A DIRECCION USD'!C4462-'TARIFA ENTREGA A DIRECCION USD'!D4462)/'TARIFA ENTREGA A DIRECCION USD'!D4462)+1,3)</f>
        <v>0.72499999999999998</v>
      </c>
      <c r="T4462" s="200">
        <f>TRUNC(('TARIFA ENTREGA A DIRECCION USD'!E4462-'TARIFA ENTREGA A DIRECCION USD'!D4462)/'TARIFA ENTREGA A DIRECCION USD'!D4462,3)</f>
        <v>0.26300000000000001</v>
      </c>
      <c r="U4462" s="200">
        <f>TRUNC(('TARIFA ENTREGA A DIRECCION USD'!F4462-'TARIFA ENTREGA A DIRECCION USD'!D4462)/'TARIFA ENTREGA A DIRECCION USD'!D4462,3)</f>
        <v>0.441</v>
      </c>
      <c r="V4462" s="200">
        <f>TRUNC(('TARIFA ENTREGA A DIRECCION USD'!G4462-'TARIFA ENTREGA A DIRECCION USD'!D4462)/'TARIFA ENTREGA A DIRECCION USD'!D4462,3)</f>
        <v>0.97699999999999998</v>
      </c>
      <c r="X4462" s="142">
        <v>16.12</v>
      </c>
      <c r="Y4462" s="190">
        <v>4455</v>
      </c>
      <c r="Z4462" s="200">
        <v>0.55000000000000004</v>
      </c>
      <c r="AA4462" s="200">
        <v>0.13</v>
      </c>
      <c r="AB4462" s="200">
        <v>0.3</v>
      </c>
      <c r="AC4462" s="200">
        <v>0.85</v>
      </c>
      <c r="AL4462"/>
      <c r="AM4462"/>
      <c r="AN4462"/>
      <c r="AO4462"/>
      <c r="AP4462"/>
      <c r="AQ4462"/>
      <c r="AR4462"/>
      <c r="AS4462"/>
      <c r="AT4462"/>
      <c r="AU4462"/>
    </row>
    <row r="4463" spans="17:47" x14ac:dyDescent="0.2">
      <c r="Q4463" s="142">
        <f>TRUNC('TARIFA ENTREGA A DIRECCION USD'!D4464-'TARIFA ENTREGA A DIRECCION USD'!D4463,2)</f>
        <v>0.55000000000000004</v>
      </c>
      <c r="R4463" s="190">
        <v>4456</v>
      </c>
      <c r="S4463" s="200">
        <f>TRUNC((('TARIFA ENTREGA A DIRECCION USD'!C4463-'TARIFA ENTREGA A DIRECCION USD'!D4463)/'TARIFA ENTREGA A DIRECCION USD'!D4463)+1,3)</f>
        <v>0.72499999999999998</v>
      </c>
      <c r="T4463" s="200">
        <f>TRUNC(('TARIFA ENTREGA A DIRECCION USD'!E4463-'TARIFA ENTREGA A DIRECCION USD'!D4463)/'TARIFA ENTREGA A DIRECCION USD'!D4463,3)</f>
        <v>0.26300000000000001</v>
      </c>
      <c r="U4463" s="200">
        <f>TRUNC(('TARIFA ENTREGA A DIRECCION USD'!F4463-'TARIFA ENTREGA A DIRECCION USD'!D4463)/'TARIFA ENTREGA A DIRECCION USD'!D4463,3)</f>
        <v>0.441</v>
      </c>
      <c r="V4463" s="200">
        <f>TRUNC(('TARIFA ENTREGA A DIRECCION USD'!G4463-'TARIFA ENTREGA A DIRECCION USD'!D4463)/'TARIFA ENTREGA A DIRECCION USD'!D4463,3)</f>
        <v>0.97699999999999998</v>
      </c>
      <c r="X4463" s="142">
        <v>16.12</v>
      </c>
      <c r="Y4463" s="190">
        <v>4456</v>
      </c>
      <c r="Z4463" s="200">
        <v>0.55000000000000004</v>
      </c>
      <c r="AA4463" s="200">
        <v>0.13</v>
      </c>
      <c r="AB4463" s="200">
        <v>0.3</v>
      </c>
      <c r="AC4463" s="200">
        <v>0.85</v>
      </c>
      <c r="AL4463"/>
      <c r="AM4463"/>
      <c r="AN4463"/>
      <c r="AO4463"/>
      <c r="AP4463"/>
      <c r="AQ4463"/>
      <c r="AR4463"/>
      <c r="AS4463"/>
      <c r="AT4463"/>
      <c r="AU4463"/>
    </row>
    <row r="4464" spans="17:47" x14ac:dyDescent="0.2">
      <c r="Q4464" s="142">
        <f>TRUNC('TARIFA ENTREGA A DIRECCION USD'!D4465-'TARIFA ENTREGA A DIRECCION USD'!D4464,2)</f>
        <v>0.55000000000000004</v>
      </c>
      <c r="R4464" s="190">
        <v>4457</v>
      </c>
      <c r="S4464" s="200">
        <f>TRUNC((('TARIFA ENTREGA A DIRECCION USD'!C4464-'TARIFA ENTREGA A DIRECCION USD'!D4464)/'TARIFA ENTREGA A DIRECCION USD'!D4464)+1,3)</f>
        <v>0.72499999999999998</v>
      </c>
      <c r="T4464" s="200">
        <f>TRUNC(('TARIFA ENTREGA A DIRECCION USD'!E4464-'TARIFA ENTREGA A DIRECCION USD'!D4464)/'TARIFA ENTREGA A DIRECCION USD'!D4464,3)</f>
        <v>0.26300000000000001</v>
      </c>
      <c r="U4464" s="200">
        <f>TRUNC(('TARIFA ENTREGA A DIRECCION USD'!F4464-'TARIFA ENTREGA A DIRECCION USD'!D4464)/'TARIFA ENTREGA A DIRECCION USD'!D4464,3)</f>
        <v>0.441</v>
      </c>
      <c r="V4464" s="200">
        <f>TRUNC(('TARIFA ENTREGA A DIRECCION USD'!G4464-'TARIFA ENTREGA A DIRECCION USD'!D4464)/'TARIFA ENTREGA A DIRECCION USD'!D4464,3)</f>
        <v>0.97699999999999998</v>
      </c>
      <c r="X4464" s="142">
        <v>16.12</v>
      </c>
      <c r="Y4464" s="190">
        <v>4457</v>
      </c>
      <c r="Z4464" s="200">
        <v>0.55000000000000004</v>
      </c>
      <c r="AA4464" s="200">
        <v>0.13</v>
      </c>
      <c r="AB4464" s="200">
        <v>0.3</v>
      </c>
      <c r="AC4464" s="200">
        <v>0.85</v>
      </c>
      <c r="AL4464"/>
      <c r="AM4464"/>
      <c r="AN4464"/>
      <c r="AO4464"/>
      <c r="AP4464"/>
      <c r="AQ4464"/>
      <c r="AR4464"/>
      <c r="AS4464"/>
      <c r="AT4464"/>
      <c r="AU4464"/>
    </row>
    <row r="4465" spans="17:47" x14ac:dyDescent="0.2">
      <c r="Q4465" s="142">
        <f>TRUNC('TARIFA ENTREGA A DIRECCION USD'!D4466-'TARIFA ENTREGA A DIRECCION USD'!D4465,2)</f>
        <v>0.55000000000000004</v>
      </c>
      <c r="R4465" s="190">
        <v>4458</v>
      </c>
      <c r="S4465" s="200">
        <f>TRUNC((('TARIFA ENTREGA A DIRECCION USD'!C4465-'TARIFA ENTREGA A DIRECCION USD'!D4465)/'TARIFA ENTREGA A DIRECCION USD'!D4465)+1,3)</f>
        <v>0.72499999999999998</v>
      </c>
      <c r="T4465" s="200">
        <f>TRUNC(('TARIFA ENTREGA A DIRECCION USD'!E4465-'TARIFA ENTREGA A DIRECCION USD'!D4465)/'TARIFA ENTREGA A DIRECCION USD'!D4465,3)</f>
        <v>0.26300000000000001</v>
      </c>
      <c r="U4465" s="200">
        <f>TRUNC(('TARIFA ENTREGA A DIRECCION USD'!F4465-'TARIFA ENTREGA A DIRECCION USD'!D4465)/'TARIFA ENTREGA A DIRECCION USD'!D4465,3)</f>
        <v>0.441</v>
      </c>
      <c r="V4465" s="200">
        <f>TRUNC(('TARIFA ENTREGA A DIRECCION USD'!G4465-'TARIFA ENTREGA A DIRECCION USD'!D4465)/'TARIFA ENTREGA A DIRECCION USD'!D4465,3)</f>
        <v>0.97699999999999998</v>
      </c>
      <c r="X4465" s="142">
        <v>16.12</v>
      </c>
      <c r="Y4465" s="190">
        <v>4458</v>
      </c>
      <c r="Z4465" s="200">
        <v>0.55000000000000004</v>
      </c>
      <c r="AA4465" s="200">
        <v>0.13</v>
      </c>
      <c r="AB4465" s="200">
        <v>0.3</v>
      </c>
      <c r="AC4465" s="200">
        <v>0.85</v>
      </c>
      <c r="AL4465"/>
      <c r="AM4465"/>
      <c r="AN4465"/>
      <c r="AO4465"/>
      <c r="AP4465"/>
      <c r="AQ4465"/>
      <c r="AR4465"/>
      <c r="AS4465"/>
      <c r="AT4465"/>
      <c r="AU4465"/>
    </row>
    <row r="4466" spans="17:47" x14ac:dyDescent="0.2">
      <c r="Q4466" s="142">
        <f>TRUNC('TARIFA ENTREGA A DIRECCION USD'!D4467-'TARIFA ENTREGA A DIRECCION USD'!D4466,2)</f>
        <v>0.55000000000000004</v>
      </c>
      <c r="R4466" s="190">
        <v>4459</v>
      </c>
      <c r="S4466" s="200">
        <f>TRUNC((('TARIFA ENTREGA A DIRECCION USD'!C4466-'TARIFA ENTREGA A DIRECCION USD'!D4466)/'TARIFA ENTREGA A DIRECCION USD'!D4466)+1,3)</f>
        <v>0.72499999999999998</v>
      </c>
      <c r="T4466" s="200">
        <f>TRUNC(('TARIFA ENTREGA A DIRECCION USD'!E4466-'TARIFA ENTREGA A DIRECCION USD'!D4466)/'TARIFA ENTREGA A DIRECCION USD'!D4466,3)</f>
        <v>0.26300000000000001</v>
      </c>
      <c r="U4466" s="200">
        <f>TRUNC(('TARIFA ENTREGA A DIRECCION USD'!F4466-'TARIFA ENTREGA A DIRECCION USD'!D4466)/'TARIFA ENTREGA A DIRECCION USD'!D4466,3)</f>
        <v>0.441</v>
      </c>
      <c r="V4466" s="200">
        <f>TRUNC(('TARIFA ENTREGA A DIRECCION USD'!G4466-'TARIFA ENTREGA A DIRECCION USD'!D4466)/'TARIFA ENTREGA A DIRECCION USD'!D4466,3)</f>
        <v>0.97699999999999998</v>
      </c>
      <c r="X4466" s="142">
        <v>16.12</v>
      </c>
      <c r="Y4466" s="190">
        <v>4459</v>
      </c>
      <c r="Z4466" s="200">
        <v>0.55000000000000004</v>
      </c>
      <c r="AA4466" s="200">
        <v>0.13</v>
      </c>
      <c r="AB4466" s="200">
        <v>0.3</v>
      </c>
      <c r="AC4466" s="200">
        <v>0.85</v>
      </c>
      <c r="AL4466"/>
      <c r="AM4466"/>
      <c r="AN4466"/>
      <c r="AO4466"/>
      <c r="AP4466"/>
      <c r="AQ4466"/>
      <c r="AR4466"/>
      <c r="AS4466"/>
      <c r="AT4466"/>
      <c r="AU4466"/>
    </row>
    <row r="4467" spans="17:47" x14ac:dyDescent="0.2">
      <c r="Q4467" s="142">
        <f>TRUNC('TARIFA ENTREGA A DIRECCION USD'!D4468-'TARIFA ENTREGA A DIRECCION USD'!D4467,2)</f>
        <v>0.55000000000000004</v>
      </c>
      <c r="R4467" s="190">
        <v>4460</v>
      </c>
      <c r="S4467" s="200">
        <f>TRUNC((('TARIFA ENTREGA A DIRECCION USD'!C4467-'TARIFA ENTREGA A DIRECCION USD'!D4467)/'TARIFA ENTREGA A DIRECCION USD'!D4467)+1,3)</f>
        <v>0.72499999999999998</v>
      </c>
      <c r="T4467" s="200">
        <f>TRUNC(('TARIFA ENTREGA A DIRECCION USD'!E4467-'TARIFA ENTREGA A DIRECCION USD'!D4467)/'TARIFA ENTREGA A DIRECCION USD'!D4467,3)</f>
        <v>0.26300000000000001</v>
      </c>
      <c r="U4467" s="200">
        <f>TRUNC(('TARIFA ENTREGA A DIRECCION USD'!F4467-'TARIFA ENTREGA A DIRECCION USD'!D4467)/'TARIFA ENTREGA A DIRECCION USD'!D4467,3)</f>
        <v>0.441</v>
      </c>
      <c r="V4467" s="200">
        <f>TRUNC(('TARIFA ENTREGA A DIRECCION USD'!G4467-'TARIFA ENTREGA A DIRECCION USD'!D4467)/'TARIFA ENTREGA A DIRECCION USD'!D4467,3)</f>
        <v>0.97699999999999998</v>
      </c>
      <c r="X4467" s="142">
        <v>16.12</v>
      </c>
      <c r="Y4467" s="190">
        <v>4460</v>
      </c>
      <c r="Z4467" s="200">
        <v>0.55000000000000004</v>
      </c>
      <c r="AA4467" s="200">
        <v>0.13</v>
      </c>
      <c r="AB4467" s="200">
        <v>0.3</v>
      </c>
      <c r="AC4467" s="200">
        <v>0.85</v>
      </c>
      <c r="AL4467"/>
      <c r="AM4467"/>
      <c r="AN4467"/>
      <c r="AO4467"/>
      <c r="AP4467"/>
      <c r="AQ4467"/>
      <c r="AR4467"/>
      <c r="AS4467"/>
      <c r="AT4467"/>
      <c r="AU4467"/>
    </row>
    <row r="4468" spans="17:47" x14ac:dyDescent="0.2">
      <c r="Q4468" s="142">
        <f>TRUNC('TARIFA ENTREGA A DIRECCION USD'!D4469-'TARIFA ENTREGA A DIRECCION USD'!D4468,2)</f>
        <v>0.55000000000000004</v>
      </c>
      <c r="R4468" s="190">
        <v>4461</v>
      </c>
      <c r="S4468" s="200">
        <f>TRUNC((('TARIFA ENTREGA A DIRECCION USD'!C4468-'TARIFA ENTREGA A DIRECCION USD'!D4468)/'TARIFA ENTREGA A DIRECCION USD'!D4468)+1,3)</f>
        <v>0.72499999999999998</v>
      </c>
      <c r="T4468" s="200">
        <f>TRUNC(('TARIFA ENTREGA A DIRECCION USD'!E4468-'TARIFA ENTREGA A DIRECCION USD'!D4468)/'TARIFA ENTREGA A DIRECCION USD'!D4468,3)</f>
        <v>0.26300000000000001</v>
      </c>
      <c r="U4468" s="200">
        <f>TRUNC(('TARIFA ENTREGA A DIRECCION USD'!F4468-'TARIFA ENTREGA A DIRECCION USD'!D4468)/'TARIFA ENTREGA A DIRECCION USD'!D4468,3)</f>
        <v>0.441</v>
      </c>
      <c r="V4468" s="200">
        <f>TRUNC(('TARIFA ENTREGA A DIRECCION USD'!G4468-'TARIFA ENTREGA A DIRECCION USD'!D4468)/'TARIFA ENTREGA A DIRECCION USD'!D4468,3)</f>
        <v>0.97699999999999998</v>
      </c>
      <c r="X4468" s="142">
        <v>16.12</v>
      </c>
      <c r="Y4468" s="190">
        <v>4461</v>
      </c>
      <c r="Z4468" s="200">
        <v>0.55000000000000004</v>
      </c>
      <c r="AA4468" s="200">
        <v>0.13</v>
      </c>
      <c r="AB4468" s="200">
        <v>0.3</v>
      </c>
      <c r="AC4468" s="200">
        <v>0.85</v>
      </c>
      <c r="AL4468"/>
      <c r="AM4468"/>
      <c r="AN4468"/>
      <c r="AO4468"/>
      <c r="AP4468"/>
      <c r="AQ4468"/>
      <c r="AR4468"/>
      <c r="AS4468"/>
      <c r="AT4468"/>
      <c r="AU4468"/>
    </row>
    <row r="4469" spans="17:47" x14ac:dyDescent="0.2">
      <c r="Q4469" s="142">
        <f>TRUNC('TARIFA ENTREGA A DIRECCION USD'!D4470-'TARIFA ENTREGA A DIRECCION USD'!D4469,2)</f>
        <v>0.55000000000000004</v>
      </c>
      <c r="R4469" s="190">
        <v>4462</v>
      </c>
      <c r="S4469" s="200">
        <f>TRUNC((('TARIFA ENTREGA A DIRECCION USD'!C4469-'TARIFA ENTREGA A DIRECCION USD'!D4469)/'TARIFA ENTREGA A DIRECCION USD'!D4469)+1,3)</f>
        <v>0.72499999999999998</v>
      </c>
      <c r="T4469" s="200">
        <f>TRUNC(('TARIFA ENTREGA A DIRECCION USD'!E4469-'TARIFA ENTREGA A DIRECCION USD'!D4469)/'TARIFA ENTREGA A DIRECCION USD'!D4469,3)</f>
        <v>0.26300000000000001</v>
      </c>
      <c r="U4469" s="200">
        <f>TRUNC(('TARIFA ENTREGA A DIRECCION USD'!F4469-'TARIFA ENTREGA A DIRECCION USD'!D4469)/'TARIFA ENTREGA A DIRECCION USD'!D4469,3)</f>
        <v>0.441</v>
      </c>
      <c r="V4469" s="200">
        <f>TRUNC(('TARIFA ENTREGA A DIRECCION USD'!G4469-'TARIFA ENTREGA A DIRECCION USD'!D4469)/'TARIFA ENTREGA A DIRECCION USD'!D4469,3)</f>
        <v>0.97699999999999998</v>
      </c>
      <c r="X4469" s="142">
        <v>16.12</v>
      </c>
      <c r="Y4469" s="190">
        <v>4462</v>
      </c>
      <c r="Z4469" s="200">
        <v>0.55000000000000004</v>
      </c>
      <c r="AA4469" s="200">
        <v>0.13</v>
      </c>
      <c r="AB4469" s="200">
        <v>0.3</v>
      </c>
      <c r="AC4469" s="200">
        <v>0.85</v>
      </c>
      <c r="AL4469"/>
      <c r="AM4469"/>
      <c r="AN4469"/>
      <c r="AO4469"/>
      <c r="AP4469"/>
      <c r="AQ4469"/>
      <c r="AR4469"/>
      <c r="AS4469"/>
      <c r="AT4469"/>
      <c r="AU4469"/>
    </row>
    <row r="4470" spans="17:47" x14ac:dyDescent="0.2">
      <c r="Q4470" s="142">
        <f>TRUNC('TARIFA ENTREGA A DIRECCION USD'!D4471-'TARIFA ENTREGA A DIRECCION USD'!D4470,2)</f>
        <v>0.55000000000000004</v>
      </c>
      <c r="R4470" s="190">
        <v>4463</v>
      </c>
      <c r="S4470" s="200">
        <f>TRUNC((('TARIFA ENTREGA A DIRECCION USD'!C4470-'TARIFA ENTREGA A DIRECCION USD'!D4470)/'TARIFA ENTREGA A DIRECCION USD'!D4470)+1,3)</f>
        <v>0.72499999999999998</v>
      </c>
      <c r="T4470" s="200">
        <f>TRUNC(('TARIFA ENTREGA A DIRECCION USD'!E4470-'TARIFA ENTREGA A DIRECCION USD'!D4470)/'TARIFA ENTREGA A DIRECCION USD'!D4470,3)</f>
        <v>0.26300000000000001</v>
      </c>
      <c r="U4470" s="200">
        <f>TRUNC(('TARIFA ENTREGA A DIRECCION USD'!F4470-'TARIFA ENTREGA A DIRECCION USD'!D4470)/'TARIFA ENTREGA A DIRECCION USD'!D4470,3)</f>
        <v>0.441</v>
      </c>
      <c r="V4470" s="200">
        <f>TRUNC(('TARIFA ENTREGA A DIRECCION USD'!G4470-'TARIFA ENTREGA A DIRECCION USD'!D4470)/'TARIFA ENTREGA A DIRECCION USD'!D4470,3)</f>
        <v>0.97699999999999998</v>
      </c>
      <c r="X4470" s="142">
        <v>16.12</v>
      </c>
      <c r="Y4470" s="190">
        <v>4463</v>
      </c>
      <c r="Z4470" s="200">
        <v>0.55000000000000004</v>
      </c>
      <c r="AA4470" s="200">
        <v>0.13</v>
      </c>
      <c r="AB4470" s="200">
        <v>0.3</v>
      </c>
      <c r="AC4470" s="200">
        <v>0.85</v>
      </c>
      <c r="AL4470"/>
      <c r="AM4470"/>
      <c r="AN4470"/>
      <c r="AO4470"/>
      <c r="AP4470"/>
      <c r="AQ4470"/>
      <c r="AR4470"/>
      <c r="AS4470"/>
      <c r="AT4470"/>
      <c r="AU4470"/>
    </row>
    <row r="4471" spans="17:47" x14ac:dyDescent="0.2">
      <c r="Q4471" s="142">
        <f>TRUNC('TARIFA ENTREGA A DIRECCION USD'!D4472-'TARIFA ENTREGA A DIRECCION USD'!D4471,2)</f>
        <v>0.55000000000000004</v>
      </c>
      <c r="R4471" s="190">
        <v>4464</v>
      </c>
      <c r="S4471" s="200">
        <f>TRUNC((('TARIFA ENTREGA A DIRECCION USD'!C4471-'TARIFA ENTREGA A DIRECCION USD'!D4471)/'TARIFA ENTREGA A DIRECCION USD'!D4471)+1,3)</f>
        <v>0.72499999999999998</v>
      </c>
      <c r="T4471" s="200">
        <f>TRUNC(('TARIFA ENTREGA A DIRECCION USD'!E4471-'TARIFA ENTREGA A DIRECCION USD'!D4471)/'TARIFA ENTREGA A DIRECCION USD'!D4471,3)</f>
        <v>0.26300000000000001</v>
      </c>
      <c r="U4471" s="200">
        <f>TRUNC(('TARIFA ENTREGA A DIRECCION USD'!F4471-'TARIFA ENTREGA A DIRECCION USD'!D4471)/'TARIFA ENTREGA A DIRECCION USD'!D4471,3)</f>
        <v>0.441</v>
      </c>
      <c r="V4471" s="200">
        <f>TRUNC(('TARIFA ENTREGA A DIRECCION USD'!G4471-'TARIFA ENTREGA A DIRECCION USD'!D4471)/'TARIFA ENTREGA A DIRECCION USD'!D4471,3)</f>
        <v>0.97699999999999998</v>
      </c>
      <c r="X4471" s="142">
        <v>16.12</v>
      </c>
      <c r="Y4471" s="190">
        <v>4464</v>
      </c>
      <c r="Z4471" s="200">
        <v>0.55000000000000004</v>
      </c>
      <c r="AA4471" s="200">
        <v>0.13</v>
      </c>
      <c r="AB4471" s="200">
        <v>0.3</v>
      </c>
      <c r="AC4471" s="200">
        <v>0.85</v>
      </c>
      <c r="AL4471"/>
      <c r="AM4471"/>
      <c r="AN4471"/>
      <c r="AO4471"/>
      <c r="AP4471"/>
      <c r="AQ4471"/>
      <c r="AR4471"/>
      <c r="AS4471"/>
      <c r="AT4471"/>
      <c r="AU4471"/>
    </row>
    <row r="4472" spans="17:47" x14ac:dyDescent="0.2">
      <c r="Q4472" s="142">
        <f>TRUNC('TARIFA ENTREGA A DIRECCION USD'!D4473-'TARIFA ENTREGA A DIRECCION USD'!D4472,2)</f>
        <v>0.55000000000000004</v>
      </c>
      <c r="R4472" s="190">
        <v>4465</v>
      </c>
      <c r="S4472" s="200">
        <f>TRUNC((('TARIFA ENTREGA A DIRECCION USD'!C4472-'TARIFA ENTREGA A DIRECCION USD'!D4472)/'TARIFA ENTREGA A DIRECCION USD'!D4472)+1,3)</f>
        <v>0.72499999999999998</v>
      </c>
      <c r="T4472" s="200">
        <f>TRUNC(('TARIFA ENTREGA A DIRECCION USD'!E4472-'TARIFA ENTREGA A DIRECCION USD'!D4472)/'TARIFA ENTREGA A DIRECCION USD'!D4472,3)</f>
        <v>0.26300000000000001</v>
      </c>
      <c r="U4472" s="200">
        <f>TRUNC(('TARIFA ENTREGA A DIRECCION USD'!F4472-'TARIFA ENTREGA A DIRECCION USD'!D4472)/'TARIFA ENTREGA A DIRECCION USD'!D4472,3)</f>
        <v>0.441</v>
      </c>
      <c r="V4472" s="200">
        <f>TRUNC(('TARIFA ENTREGA A DIRECCION USD'!G4472-'TARIFA ENTREGA A DIRECCION USD'!D4472)/'TARIFA ENTREGA A DIRECCION USD'!D4472,3)</f>
        <v>0.97699999999999998</v>
      </c>
      <c r="X4472" s="142">
        <v>16.12</v>
      </c>
      <c r="Y4472" s="190">
        <v>4465</v>
      </c>
      <c r="Z4472" s="200">
        <v>0.55000000000000004</v>
      </c>
      <c r="AA4472" s="200">
        <v>0.13</v>
      </c>
      <c r="AB4472" s="200">
        <v>0.3</v>
      </c>
      <c r="AC4472" s="200">
        <v>0.85</v>
      </c>
      <c r="AL4472"/>
      <c r="AM4472"/>
      <c r="AN4472"/>
      <c r="AO4472"/>
      <c r="AP4472"/>
      <c r="AQ4472"/>
      <c r="AR4472"/>
      <c r="AS4472"/>
      <c r="AT4472"/>
      <c r="AU4472"/>
    </row>
    <row r="4473" spans="17:47" x14ac:dyDescent="0.2">
      <c r="Q4473" s="142">
        <f>TRUNC('TARIFA ENTREGA A DIRECCION USD'!D4474-'TARIFA ENTREGA A DIRECCION USD'!D4473,2)</f>
        <v>0.55000000000000004</v>
      </c>
      <c r="R4473" s="190">
        <v>4466</v>
      </c>
      <c r="S4473" s="200">
        <f>TRUNC((('TARIFA ENTREGA A DIRECCION USD'!C4473-'TARIFA ENTREGA A DIRECCION USD'!D4473)/'TARIFA ENTREGA A DIRECCION USD'!D4473)+1,3)</f>
        <v>0.72499999999999998</v>
      </c>
      <c r="T4473" s="200">
        <f>TRUNC(('TARIFA ENTREGA A DIRECCION USD'!E4473-'TARIFA ENTREGA A DIRECCION USD'!D4473)/'TARIFA ENTREGA A DIRECCION USD'!D4473,3)</f>
        <v>0.26300000000000001</v>
      </c>
      <c r="U4473" s="200">
        <f>TRUNC(('TARIFA ENTREGA A DIRECCION USD'!F4473-'TARIFA ENTREGA A DIRECCION USD'!D4473)/'TARIFA ENTREGA A DIRECCION USD'!D4473,3)</f>
        <v>0.441</v>
      </c>
      <c r="V4473" s="200">
        <f>TRUNC(('TARIFA ENTREGA A DIRECCION USD'!G4473-'TARIFA ENTREGA A DIRECCION USD'!D4473)/'TARIFA ENTREGA A DIRECCION USD'!D4473,3)</f>
        <v>0.97699999999999998</v>
      </c>
      <c r="X4473" s="142">
        <v>16.12</v>
      </c>
      <c r="Y4473" s="190">
        <v>4466</v>
      </c>
      <c r="Z4473" s="200">
        <v>0.55000000000000004</v>
      </c>
      <c r="AA4473" s="200">
        <v>0.13</v>
      </c>
      <c r="AB4473" s="200">
        <v>0.3</v>
      </c>
      <c r="AC4473" s="200">
        <v>0.85</v>
      </c>
      <c r="AL4473"/>
      <c r="AM4473"/>
      <c r="AN4473"/>
      <c r="AO4473"/>
      <c r="AP4473"/>
      <c r="AQ4473"/>
      <c r="AR4473"/>
      <c r="AS4473"/>
      <c r="AT4473"/>
      <c r="AU4473"/>
    </row>
    <row r="4474" spans="17:47" x14ac:dyDescent="0.2">
      <c r="Q4474" s="142">
        <f>TRUNC('TARIFA ENTREGA A DIRECCION USD'!D4475-'TARIFA ENTREGA A DIRECCION USD'!D4474,2)</f>
        <v>0.55000000000000004</v>
      </c>
      <c r="R4474" s="190">
        <v>4467</v>
      </c>
      <c r="S4474" s="200">
        <f>TRUNC((('TARIFA ENTREGA A DIRECCION USD'!C4474-'TARIFA ENTREGA A DIRECCION USD'!D4474)/'TARIFA ENTREGA A DIRECCION USD'!D4474)+1,3)</f>
        <v>0.72499999999999998</v>
      </c>
      <c r="T4474" s="200">
        <f>TRUNC(('TARIFA ENTREGA A DIRECCION USD'!E4474-'TARIFA ENTREGA A DIRECCION USD'!D4474)/'TARIFA ENTREGA A DIRECCION USD'!D4474,3)</f>
        <v>0.26300000000000001</v>
      </c>
      <c r="U4474" s="200">
        <f>TRUNC(('TARIFA ENTREGA A DIRECCION USD'!F4474-'TARIFA ENTREGA A DIRECCION USD'!D4474)/'TARIFA ENTREGA A DIRECCION USD'!D4474,3)</f>
        <v>0.441</v>
      </c>
      <c r="V4474" s="200">
        <f>TRUNC(('TARIFA ENTREGA A DIRECCION USD'!G4474-'TARIFA ENTREGA A DIRECCION USD'!D4474)/'TARIFA ENTREGA A DIRECCION USD'!D4474,3)</f>
        <v>0.97699999999999998</v>
      </c>
      <c r="X4474" s="142">
        <v>16.12</v>
      </c>
      <c r="Y4474" s="190">
        <v>4467</v>
      </c>
      <c r="Z4474" s="200">
        <v>0.55000000000000004</v>
      </c>
      <c r="AA4474" s="200">
        <v>0.13</v>
      </c>
      <c r="AB4474" s="200">
        <v>0.3</v>
      </c>
      <c r="AC4474" s="200">
        <v>0.85</v>
      </c>
      <c r="AL4474"/>
      <c r="AM4474"/>
      <c r="AN4474"/>
      <c r="AO4474"/>
      <c r="AP4474"/>
      <c r="AQ4474"/>
      <c r="AR4474"/>
      <c r="AS4474"/>
      <c r="AT4474"/>
      <c r="AU4474"/>
    </row>
    <row r="4475" spans="17:47" x14ac:dyDescent="0.2">
      <c r="Q4475" s="142">
        <f>TRUNC('TARIFA ENTREGA A DIRECCION USD'!D4476-'TARIFA ENTREGA A DIRECCION USD'!D4475,2)</f>
        <v>0.55000000000000004</v>
      </c>
      <c r="R4475" s="190">
        <v>4468</v>
      </c>
      <c r="S4475" s="200">
        <f>TRUNC((('TARIFA ENTREGA A DIRECCION USD'!C4475-'TARIFA ENTREGA A DIRECCION USD'!D4475)/'TARIFA ENTREGA A DIRECCION USD'!D4475)+1,3)</f>
        <v>0.72499999999999998</v>
      </c>
      <c r="T4475" s="200">
        <f>TRUNC(('TARIFA ENTREGA A DIRECCION USD'!E4475-'TARIFA ENTREGA A DIRECCION USD'!D4475)/'TARIFA ENTREGA A DIRECCION USD'!D4475,3)</f>
        <v>0.26300000000000001</v>
      </c>
      <c r="U4475" s="200">
        <f>TRUNC(('TARIFA ENTREGA A DIRECCION USD'!F4475-'TARIFA ENTREGA A DIRECCION USD'!D4475)/'TARIFA ENTREGA A DIRECCION USD'!D4475,3)</f>
        <v>0.441</v>
      </c>
      <c r="V4475" s="200">
        <f>TRUNC(('TARIFA ENTREGA A DIRECCION USD'!G4475-'TARIFA ENTREGA A DIRECCION USD'!D4475)/'TARIFA ENTREGA A DIRECCION USD'!D4475,3)</f>
        <v>0.97699999999999998</v>
      </c>
      <c r="X4475" s="142">
        <v>16.12</v>
      </c>
      <c r="Y4475" s="190">
        <v>4468</v>
      </c>
      <c r="Z4475" s="200">
        <v>0.55000000000000004</v>
      </c>
      <c r="AA4475" s="200">
        <v>0.13</v>
      </c>
      <c r="AB4475" s="200">
        <v>0.3</v>
      </c>
      <c r="AC4475" s="200">
        <v>0.85</v>
      </c>
      <c r="AL4475"/>
      <c r="AM4475"/>
      <c r="AN4475"/>
      <c r="AO4475"/>
      <c r="AP4475"/>
      <c r="AQ4475"/>
      <c r="AR4475"/>
      <c r="AS4475"/>
      <c r="AT4475"/>
      <c r="AU4475"/>
    </row>
    <row r="4476" spans="17:47" x14ac:dyDescent="0.2">
      <c r="Q4476" s="142">
        <f>TRUNC('TARIFA ENTREGA A DIRECCION USD'!D4477-'TARIFA ENTREGA A DIRECCION USD'!D4476,2)</f>
        <v>0.55000000000000004</v>
      </c>
      <c r="R4476" s="190">
        <v>4469</v>
      </c>
      <c r="S4476" s="200">
        <f>TRUNC((('TARIFA ENTREGA A DIRECCION USD'!C4476-'TARIFA ENTREGA A DIRECCION USD'!D4476)/'TARIFA ENTREGA A DIRECCION USD'!D4476)+1,3)</f>
        <v>0.72499999999999998</v>
      </c>
      <c r="T4476" s="200">
        <f>TRUNC(('TARIFA ENTREGA A DIRECCION USD'!E4476-'TARIFA ENTREGA A DIRECCION USD'!D4476)/'TARIFA ENTREGA A DIRECCION USD'!D4476,3)</f>
        <v>0.26300000000000001</v>
      </c>
      <c r="U4476" s="200">
        <f>TRUNC(('TARIFA ENTREGA A DIRECCION USD'!F4476-'TARIFA ENTREGA A DIRECCION USD'!D4476)/'TARIFA ENTREGA A DIRECCION USD'!D4476,3)</f>
        <v>0.441</v>
      </c>
      <c r="V4476" s="200">
        <f>TRUNC(('TARIFA ENTREGA A DIRECCION USD'!G4476-'TARIFA ENTREGA A DIRECCION USD'!D4476)/'TARIFA ENTREGA A DIRECCION USD'!D4476,3)</f>
        <v>0.97699999999999998</v>
      </c>
      <c r="X4476" s="142">
        <v>16.12</v>
      </c>
      <c r="Y4476" s="190">
        <v>4469</v>
      </c>
      <c r="Z4476" s="200">
        <v>0.55000000000000004</v>
      </c>
      <c r="AA4476" s="200">
        <v>0.13</v>
      </c>
      <c r="AB4476" s="200">
        <v>0.3</v>
      </c>
      <c r="AC4476" s="200">
        <v>0.85</v>
      </c>
      <c r="AL4476"/>
      <c r="AM4476"/>
      <c r="AN4476"/>
      <c r="AO4476"/>
      <c r="AP4476"/>
      <c r="AQ4476"/>
      <c r="AR4476"/>
      <c r="AS4476"/>
      <c r="AT4476"/>
      <c r="AU4476"/>
    </row>
    <row r="4477" spans="17:47" x14ac:dyDescent="0.2">
      <c r="Q4477" s="142">
        <f>TRUNC('TARIFA ENTREGA A DIRECCION USD'!D4478-'TARIFA ENTREGA A DIRECCION USD'!D4477,2)</f>
        <v>0.55000000000000004</v>
      </c>
      <c r="R4477" s="190">
        <v>4470</v>
      </c>
      <c r="S4477" s="200">
        <f>TRUNC((('TARIFA ENTREGA A DIRECCION USD'!C4477-'TARIFA ENTREGA A DIRECCION USD'!D4477)/'TARIFA ENTREGA A DIRECCION USD'!D4477)+1,3)</f>
        <v>0.72499999999999998</v>
      </c>
      <c r="T4477" s="200">
        <f>TRUNC(('TARIFA ENTREGA A DIRECCION USD'!E4477-'TARIFA ENTREGA A DIRECCION USD'!D4477)/'TARIFA ENTREGA A DIRECCION USD'!D4477,3)</f>
        <v>0.26300000000000001</v>
      </c>
      <c r="U4477" s="200">
        <f>TRUNC(('TARIFA ENTREGA A DIRECCION USD'!F4477-'TARIFA ENTREGA A DIRECCION USD'!D4477)/'TARIFA ENTREGA A DIRECCION USD'!D4477,3)</f>
        <v>0.441</v>
      </c>
      <c r="V4477" s="200">
        <f>TRUNC(('TARIFA ENTREGA A DIRECCION USD'!G4477-'TARIFA ENTREGA A DIRECCION USD'!D4477)/'TARIFA ENTREGA A DIRECCION USD'!D4477,3)</f>
        <v>0.97699999999999998</v>
      </c>
      <c r="X4477" s="142">
        <v>16.12</v>
      </c>
      <c r="Y4477" s="190">
        <v>4470</v>
      </c>
      <c r="Z4477" s="200">
        <v>0.55000000000000004</v>
      </c>
      <c r="AA4477" s="200">
        <v>0.13</v>
      </c>
      <c r="AB4477" s="200">
        <v>0.3</v>
      </c>
      <c r="AC4477" s="200">
        <v>0.85</v>
      </c>
      <c r="AL4477"/>
      <c r="AM4477"/>
      <c r="AN4477"/>
      <c r="AO4477"/>
      <c r="AP4477"/>
      <c r="AQ4477"/>
      <c r="AR4477"/>
      <c r="AS4477"/>
      <c r="AT4477"/>
      <c r="AU4477"/>
    </row>
    <row r="4478" spans="17:47" x14ac:dyDescent="0.2">
      <c r="Q4478" s="142">
        <f>TRUNC('TARIFA ENTREGA A DIRECCION USD'!D4479-'TARIFA ENTREGA A DIRECCION USD'!D4478,2)</f>
        <v>0.55000000000000004</v>
      </c>
      <c r="R4478" s="190">
        <v>4471</v>
      </c>
      <c r="S4478" s="200">
        <f>TRUNC((('TARIFA ENTREGA A DIRECCION USD'!C4478-'TARIFA ENTREGA A DIRECCION USD'!D4478)/'TARIFA ENTREGA A DIRECCION USD'!D4478)+1,3)</f>
        <v>0.72499999999999998</v>
      </c>
      <c r="T4478" s="200">
        <f>TRUNC(('TARIFA ENTREGA A DIRECCION USD'!E4478-'TARIFA ENTREGA A DIRECCION USD'!D4478)/'TARIFA ENTREGA A DIRECCION USD'!D4478,3)</f>
        <v>0.26300000000000001</v>
      </c>
      <c r="U4478" s="200">
        <f>TRUNC(('TARIFA ENTREGA A DIRECCION USD'!F4478-'TARIFA ENTREGA A DIRECCION USD'!D4478)/'TARIFA ENTREGA A DIRECCION USD'!D4478,3)</f>
        <v>0.441</v>
      </c>
      <c r="V4478" s="200">
        <f>TRUNC(('TARIFA ENTREGA A DIRECCION USD'!G4478-'TARIFA ENTREGA A DIRECCION USD'!D4478)/'TARIFA ENTREGA A DIRECCION USD'!D4478,3)</f>
        <v>0.97699999999999998</v>
      </c>
      <c r="X4478" s="142">
        <v>16.12</v>
      </c>
      <c r="Y4478" s="190">
        <v>4471</v>
      </c>
      <c r="Z4478" s="200">
        <v>0.55000000000000004</v>
      </c>
      <c r="AA4478" s="200">
        <v>0.13</v>
      </c>
      <c r="AB4478" s="200">
        <v>0.3</v>
      </c>
      <c r="AC4478" s="200">
        <v>0.85</v>
      </c>
      <c r="AL4478"/>
      <c r="AM4478"/>
      <c r="AN4478"/>
      <c r="AO4478"/>
      <c r="AP4478"/>
      <c r="AQ4478"/>
      <c r="AR4478"/>
      <c r="AS4478"/>
      <c r="AT4478"/>
      <c r="AU4478"/>
    </row>
    <row r="4479" spans="17:47" x14ac:dyDescent="0.2">
      <c r="Q4479" s="142">
        <f>TRUNC('TARIFA ENTREGA A DIRECCION USD'!D4480-'TARIFA ENTREGA A DIRECCION USD'!D4479,2)</f>
        <v>0.55000000000000004</v>
      </c>
      <c r="R4479" s="190">
        <v>4472</v>
      </c>
      <c r="S4479" s="200">
        <f>TRUNC((('TARIFA ENTREGA A DIRECCION USD'!C4479-'TARIFA ENTREGA A DIRECCION USD'!D4479)/'TARIFA ENTREGA A DIRECCION USD'!D4479)+1,3)</f>
        <v>0.72499999999999998</v>
      </c>
      <c r="T4479" s="200">
        <f>TRUNC(('TARIFA ENTREGA A DIRECCION USD'!E4479-'TARIFA ENTREGA A DIRECCION USD'!D4479)/'TARIFA ENTREGA A DIRECCION USD'!D4479,3)</f>
        <v>0.26300000000000001</v>
      </c>
      <c r="U4479" s="200">
        <f>TRUNC(('TARIFA ENTREGA A DIRECCION USD'!F4479-'TARIFA ENTREGA A DIRECCION USD'!D4479)/'TARIFA ENTREGA A DIRECCION USD'!D4479,3)</f>
        <v>0.441</v>
      </c>
      <c r="V4479" s="200">
        <f>TRUNC(('TARIFA ENTREGA A DIRECCION USD'!G4479-'TARIFA ENTREGA A DIRECCION USD'!D4479)/'TARIFA ENTREGA A DIRECCION USD'!D4479,3)</f>
        <v>0.97699999999999998</v>
      </c>
      <c r="X4479" s="142">
        <v>16.12</v>
      </c>
      <c r="Y4479" s="190">
        <v>4472</v>
      </c>
      <c r="Z4479" s="200">
        <v>0.55000000000000004</v>
      </c>
      <c r="AA4479" s="200">
        <v>0.13</v>
      </c>
      <c r="AB4479" s="200">
        <v>0.3</v>
      </c>
      <c r="AC4479" s="200">
        <v>0.85</v>
      </c>
      <c r="AL4479"/>
      <c r="AM4479"/>
      <c r="AN4479"/>
      <c r="AO4479"/>
      <c r="AP4479"/>
      <c r="AQ4479"/>
      <c r="AR4479"/>
      <c r="AS4479"/>
      <c r="AT4479"/>
      <c r="AU4479"/>
    </row>
    <row r="4480" spans="17:47" x14ac:dyDescent="0.2">
      <c r="Q4480" s="142">
        <f>TRUNC('TARIFA ENTREGA A DIRECCION USD'!D4481-'TARIFA ENTREGA A DIRECCION USD'!D4480,2)</f>
        <v>0.55000000000000004</v>
      </c>
      <c r="R4480" s="190">
        <v>4473</v>
      </c>
      <c r="S4480" s="200">
        <f>TRUNC((('TARIFA ENTREGA A DIRECCION USD'!C4480-'TARIFA ENTREGA A DIRECCION USD'!D4480)/'TARIFA ENTREGA A DIRECCION USD'!D4480)+1,3)</f>
        <v>0.72499999999999998</v>
      </c>
      <c r="T4480" s="200">
        <f>TRUNC(('TARIFA ENTREGA A DIRECCION USD'!E4480-'TARIFA ENTREGA A DIRECCION USD'!D4480)/'TARIFA ENTREGA A DIRECCION USD'!D4480,3)</f>
        <v>0.26300000000000001</v>
      </c>
      <c r="U4480" s="200">
        <f>TRUNC(('TARIFA ENTREGA A DIRECCION USD'!F4480-'TARIFA ENTREGA A DIRECCION USD'!D4480)/'TARIFA ENTREGA A DIRECCION USD'!D4480,3)</f>
        <v>0.441</v>
      </c>
      <c r="V4480" s="200">
        <f>TRUNC(('TARIFA ENTREGA A DIRECCION USD'!G4480-'TARIFA ENTREGA A DIRECCION USD'!D4480)/'TARIFA ENTREGA A DIRECCION USD'!D4480,3)</f>
        <v>0.97699999999999998</v>
      </c>
      <c r="X4480" s="142">
        <v>16.12</v>
      </c>
      <c r="Y4480" s="190">
        <v>4473</v>
      </c>
      <c r="Z4480" s="200">
        <v>0.55000000000000004</v>
      </c>
      <c r="AA4480" s="200">
        <v>0.13</v>
      </c>
      <c r="AB4480" s="200">
        <v>0.3</v>
      </c>
      <c r="AC4480" s="200">
        <v>0.85</v>
      </c>
      <c r="AL4480"/>
      <c r="AM4480"/>
      <c r="AN4480"/>
      <c r="AO4480"/>
      <c r="AP4480"/>
      <c r="AQ4480"/>
      <c r="AR4480"/>
      <c r="AS4480"/>
      <c r="AT4480"/>
      <c r="AU4480"/>
    </row>
    <row r="4481" spans="17:47" x14ac:dyDescent="0.2">
      <c r="Q4481" s="142">
        <f>TRUNC('TARIFA ENTREGA A DIRECCION USD'!D4482-'TARIFA ENTREGA A DIRECCION USD'!D4481,2)</f>
        <v>0.55000000000000004</v>
      </c>
      <c r="R4481" s="190">
        <v>4474</v>
      </c>
      <c r="S4481" s="200">
        <f>TRUNC((('TARIFA ENTREGA A DIRECCION USD'!C4481-'TARIFA ENTREGA A DIRECCION USD'!D4481)/'TARIFA ENTREGA A DIRECCION USD'!D4481)+1,3)</f>
        <v>0.72499999999999998</v>
      </c>
      <c r="T4481" s="200">
        <f>TRUNC(('TARIFA ENTREGA A DIRECCION USD'!E4481-'TARIFA ENTREGA A DIRECCION USD'!D4481)/'TARIFA ENTREGA A DIRECCION USD'!D4481,3)</f>
        <v>0.26300000000000001</v>
      </c>
      <c r="U4481" s="200">
        <f>TRUNC(('TARIFA ENTREGA A DIRECCION USD'!F4481-'TARIFA ENTREGA A DIRECCION USD'!D4481)/'TARIFA ENTREGA A DIRECCION USD'!D4481,3)</f>
        <v>0.441</v>
      </c>
      <c r="V4481" s="200">
        <f>TRUNC(('TARIFA ENTREGA A DIRECCION USD'!G4481-'TARIFA ENTREGA A DIRECCION USD'!D4481)/'TARIFA ENTREGA A DIRECCION USD'!D4481,3)</f>
        <v>0.97699999999999998</v>
      </c>
      <c r="X4481" s="142">
        <v>16.12</v>
      </c>
      <c r="Y4481" s="190">
        <v>4474</v>
      </c>
      <c r="Z4481" s="200">
        <v>0.55000000000000004</v>
      </c>
      <c r="AA4481" s="200">
        <v>0.13</v>
      </c>
      <c r="AB4481" s="200">
        <v>0.3</v>
      </c>
      <c r="AC4481" s="200">
        <v>0.85</v>
      </c>
      <c r="AL4481"/>
      <c r="AM4481"/>
      <c r="AN4481"/>
      <c r="AO4481"/>
      <c r="AP4481"/>
      <c r="AQ4481"/>
      <c r="AR4481"/>
      <c r="AS4481"/>
      <c r="AT4481"/>
      <c r="AU4481"/>
    </row>
    <row r="4482" spans="17:47" x14ac:dyDescent="0.2">
      <c r="Q4482" s="142">
        <f>TRUNC('TARIFA ENTREGA A DIRECCION USD'!D4483-'TARIFA ENTREGA A DIRECCION USD'!D4482,2)</f>
        <v>0.55000000000000004</v>
      </c>
      <c r="R4482" s="190">
        <v>4475</v>
      </c>
      <c r="S4482" s="200">
        <f>TRUNC((('TARIFA ENTREGA A DIRECCION USD'!C4482-'TARIFA ENTREGA A DIRECCION USD'!D4482)/'TARIFA ENTREGA A DIRECCION USD'!D4482)+1,3)</f>
        <v>0.72499999999999998</v>
      </c>
      <c r="T4482" s="200">
        <f>TRUNC(('TARIFA ENTREGA A DIRECCION USD'!E4482-'TARIFA ENTREGA A DIRECCION USD'!D4482)/'TARIFA ENTREGA A DIRECCION USD'!D4482,3)</f>
        <v>0.26300000000000001</v>
      </c>
      <c r="U4482" s="200">
        <f>TRUNC(('TARIFA ENTREGA A DIRECCION USD'!F4482-'TARIFA ENTREGA A DIRECCION USD'!D4482)/'TARIFA ENTREGA A DIRECCION USD'!D4482,3)</f>
        <v>0.441</v>
      </c>
      <c r="V4482" s="200">
        <f>TRUNC(('TARIFA ENTREGA A DIRECCION USD'!G4482-'TARIFA ENTREGA A DIRECCION USD'!D4482)/'TARIFA ENTREGA A DIRECCION USD'!D4482,3)</f>
        <v>0.97699999999999998</v>
      </c>
      <c r="X4482" s="142">
        <v>16.12</v>
      </c>
      <c r="Y4482" s="190">
        <v>4475</v>
      </c>
      <c r="Z4482" s="200">
        <v>0.55000000000000004</v>
      </c>
      <c r="AA4482" s="200">
        <v>0.13</v>
      </c>
      <c r="AB4482" s="200">
        <v>0.3</v>
      </c>
      <c r="AC4482" s="200">
        <v>0.85</v>
      </c>
      <c r="AL4482"/>
      <c r="AM4482"/>
      <c r="AN4482"/>
      <c r="AO4482"/>
      <c r="AP4482"/>
      <c r="AQ4482"/>
      <c r="AR4482"/>
      <c r="AS4482"/>
      <c r="AT4482"/>
      <c r="AU4482"/>
    </row>
    <row r="4483" spans="17:47" x14ac:dyDescent="0.2">
      <c r="Q4483" s="142">
        <f>TRUNC('TARIFA ENTREGA A DIRECCION USD'!D4484-'TARIFA ENTREGA A DIRECCION USD'!D4483,2)</f>
        <v>0.55000000000000004</v>
      </c>
      <c r="R4483" s="190">
        <v>4476</v>
      </c>
      <c r="S4483" s="200">
        <f>TRUNC((('TARIFA ENTREGA A DIRECCION USD'!C4483-'TARIFA ENTREGA A DIRECCION USD'!D4483)/'TARIFA ENTREGA A DIRECCION USD'!D4483)+1,3)</f>
        <v>0.72499999999999998</v>
      </c>
      <c r="T4483" s="200">
        <f>TRUNC(('TARIFA ENTREGA A DIRECCION USD'!E4483-'TARIFA ENTREGA A DIRECCION USD'!D4483)/'TARIFA ENTREGA A DIRECCION USD'!D4483,3)</f>
        <v>0.26300000000000001</v>
      </c>
      <c r="U4483" s="200">
        <f>TRUNC(('TARIFA ENTREGA A DIRECCION USD'!F4483-'TARIFA ENTREGA A DIRECCION USD'!D4483)/'TARIFA ENTREGA A DIRECCION USD'!D4483,3)</f>
        <v>0.441</v>
      </c>
      <c r="V4483" s="200">
        <f>TRUNC(('TARIFA ENTREGA A DIRECCION USD'!G4483-'TARIFA ENTREGA A DIRECCION USD'!D4483)/'TARIFA ENTREGA A DIRECCION USD'!D4483,3)</f>
        <v>0.97699999999999998</v>
      </c>
      <c r="X4483" s="142">
        <v>16.12</v>
      </c>
      <c r="Y4483" s="190">
        <v>4476</v>
      </c>
      <c r="Z4483" s="200">
        <v>0.55000000000000004</v>
      </c>
      <c r="AA4483" s="200">
        <v>0.13</v>
      </c>
      <c r="AB4483" s="200">
        <v>0.3</v>
      </c>
      <c r="AC4483" s="200">
        <v>0.85</v>
      </c>
      <c r="AL4483"/>
      <c r="AM4483"/>
      <c r="AN4483"/>
      <c r="AO4483"/>
      <c r="AP4483"/>
      <c r="AQ4483"/>
      <c r="AR4483"/>
      <c r="AS4483"/>
      <c r="AT4483"/>
      <c r="AU4483"/>
    </row>
    <row r="4484" spans="17:47" x14ac:dyDescent="0.2">
      <c r="Q4484" s="142">
        <f>TRUNC('TARIFA ENTREGA A DIRECCION USD'!D4485-'TARIFA ENTREGA A DIRECCION USD'!D4484,2)</f>
        <v>0.55000000000000004</v>
      </c>
      <c r="R4484" s="190">
        <v>4477</v>
      </c>
      <c r="S4484" s="200">
        <f>TRUNC((('TARIFA ENTREGA A DIRECCION USD'!C4484-'TARIFA ENTREGA A DIRECCION USD'!D4484)/'TARIFA ENTREGA A DIRECCION USD'!D4484)+1,3)</f>
        <v>0.72499999999999998</v>
      </c>
      <c r="T4484" s="200">
        <f>TRUNC(('TARIFA ENTREGA A DIRECCION USD'!E4484-'TARIFA ENTREGA A DIRECCION USD'!D4484)/'TARIFA ENTREGA A DIRECCION USD'!D4484,3)</f>
        <v>0.26300000000000001</v>
      </c>
      <c r="U4484" s="200">
        <f>TRUNC(('TARIFA ENTREGA A DIRECCION USD'!F4484-'TARIFA ENTREGA A DIRECCION USD'!D4484)/'TARIFA ENTREGA A DIRECCION USD'!D4484,3)</f>
        <v>0.441</v>
      </c>
      <c r="V4484" s="200">
        <f>TRUNC(('TARIFA ENTREGA A DIRECCION USD'!G4484-'TARIFA ENTREGA A DIRECCION USD'!D4484)/'TARIFA ENTREGA A DIRECCION USD'!D4484,3)</f>
        <v>0.97699999999999998</v>
      </c>
      <c r="X4484" s="142">
        <v>16.12</v>
      </c>
      <c r="Y4484" s="190">
        <v>4477</v>
      </c>
      <c r="Z4484" s="200">
        <v>0.55000000000000004</v>
      </c>
      <c r="AA4484" s="200">
        <v>0.13</v>
      </c>
      <c r="AB4484" s="200">
        <v>0.3</v>
      </c>
      <c r="AC4484" s="200">
        <v>0.85</v>
      </c>
      <c r="AL4484"/>
      <c r="AM4484"/>
      <c r="AN4484"/>
      <c r="AO4484"/>
      <c r="AP4484"/>
      <c r="AQ4484"/>
      <c r="AR4484"/>
      <c r="AS4484"/>
      <c r="AT4484"/>
      <c r="AU4484"/>
    </row>
    <row r="4485" spans="17:47" x14ac:dyDescent="0.2">
      <c r="Q4485" s="142">
        <f>TRUNC('TARIFA ENTREGA A DIRECCION USD'!D4486-'TARIFA ENTREGA A DIRECCION USD'!D4485,2)</f>
        <v>0.55000000000000004</v>
      </c>
      <c r="R4485" s="190">
        <v>4478</v>
      </c>
      <c r="S4485" s="200">
        <f>TRUNC((('TARIFA ENTREGA A DIRECCION USD'!C4485-'TARIFA ENTREGA A DIRECCION USD'!D4485)/'TARIFA ENTREGA A DIRECCION USD'!D4485)+1,3)</f>
        <v>0.72499999999999998</v>
      </c>
      <c r="T4485" s="200">
        <f>TRUNC(('TARIFA ENTREGA A DIRECCION USD'!E4485-'TARIFA ENTREGA A DIRECCION USD'!D4485)/'TARIFA ENTREGA A DIRECCION USD'!D4485,3)</f>
        <v>0.26300000000000001</v>
      </c>
      <c r="U4485" s="200">
        <f>TRUNC(('TARIFA ENTREGA A DIRECCION USD'!F4485-'TARIFA ENTREGA A DIRECCION USD'!D4485)/'TARIFA ENTREGA A DIRECCION USD'!D4485,3)</f>
        <v>0.441</v>
      </c>
      <c r="V4485" s="200">
        <f>TRUNC(('TARIFA ENTREGA A DIRECCION USD'!G4485-'TARIFA ENTREGA A DIRECCION USD'!D4485)/'TARIFA ENTREGA A DIRECCION USD'!D4485,3)</f>
        <v>0.97699999999999998</v>
      </c>
      <c r="X4485" s="142">
        <v>16.12</v>
      </c>
      <c r="Y4485" s="190">
        <v>4478</v>
      </c>
      <c r="Z4485" s="200">
        <v>0.55000000000000004</v>
      </c>
      <c r="AA4485" s="200">
        <v>0.13</v>
      </c>
      <c r="AB4485" s="200">
        <v>0.3</v>
      </c>
      <c r="AC4485" s="200">
        <v>0.85</v>
      </c>
      <c r="AL4485"/>
      <c r="AM4485"/>
      <c r="AN4485"/>
      <c r="AO4485"/>
      <c r="AP4485"/>
      <c r="AQ4485"/>
      <c r="AR4485"/>
      <c r="AS4485"/>
      <c r="AT4485"/>
      <c r="AU4485"/>
    </row>
    <row r="4486" spans="17:47" x14ac:dyDescent="0.2">
      <c r="Q4486" s="142">
        <f>TRUNC('TARIFA ENTREGA A DIRECCION USD'!D4487-'TARIFA ENTREGA A DIRECCION USD'!D4486,2)</f>
        <v>0.55000000000000004</v>
      </c>
      <c r="R4486" s="190">
        <v>4479</v>
      </c>
      <c r="S4486" s="200">
        <f>TRUNC((('TARIFA ENTREGA A DIRECCION USD'!C4486-'TARIFA ENTREGA A DIRECCION USD'!D4486)/'TARIFA ENTREGA A DIRECCION USD'!D4486)+1,3)</f>
        <v>0.72499999999999998</v>
      </c>
      <c r="T4486" s="200">
        <f>TRUNC(('TARIFA ENTREGA A DIRECCION USD'!E4486-'TARIFA ENTREGA A DIRECCION USD'!D4486)/'TARIFA ENTREGA A DIRECCION USD'!D4486,3)</f>
        <v>0.26300000000000001</v>
      </c>
      <c r="U4486" s="200">
        <f>TRUNC(('TARIFA ENTREGA A DIRECCION USD'!F4486-'TARIFA ENTREGA A DIRECCION USD'!D4486)/'TARIFA ENTREGA A DIRECCION USD'!D4486,3)</f>
        <v>0.441</v>
      </c>
      <c r="V4486" s="200">
        <f>TRUNC(('TARIFA ENTREGA A DIRECCION USD'!G4486-'TARIFA ENTREGA A DIRECCION USD'!D4486)/'TARIFA ENTREGA A DIRECCION USD'!D4486,3)</f>
        <v>0.97699999999999998</v>
      </c>
      <c r="X4486" s="142">
        <v>16.12</v>
      </c>
      <c r="Y4486" s="190">
        <v>4479</v>
      </c>
      <c r="Z4486" s="200">
        <v>0.55000000000000004</v>
      </c>
      <c r="AA4486" s="200">
        <v>0.13</v>
      </c>
      <c r="AB4486" s="200">
        <v>0.3</v>
      </c>
      <c r="AC4486" s="200">
        <v>0.85</v>
      </c>
      <c r="AL4486"/>
      <c r="AM4486"/>
      <c r="AN4486"/>
      <c r="AO4486"/>
      <c r="AP4486"/>
      <c r="AQ4486"/>
      <c r="AR4486"/>
      <c r="AS4486"/>
      <c r="AT4486"/>
      <c r="AU4486"/>
    </row>
    <row r="4487" spans="17:47" x14ac:dyDescent="0.2">
      <c r="Q4487" s="142">
        <f>TRUNC('TARIFA ENTREGA A DIRECCION USD'!D4488-'TARIFA ENTREGA A DIRECCION USD'!D4487,2)</f>
        <v>0.55000000000000004</v>
      </c>
      <c r="R4487" s="190">
        <v>4480</v>
      </c>
      <c r="S4487" s="200">
        <f>TRUNC((('TARIFA ENTREGA A DIRECCION USD'!C4487-'TARIFA ENTREGA A DIRECCION USD'!D4487)/'TARIFA ENTREGA A DIRECCION USD'!D4487)+1,3)</f>
        <v>0.72499999999999998</v>
      </c>
      <c r="T4487" s="200">
        <f>TRUNC(('TARIFA ENTREGA A DIRECCION USD'!E4487-'TARIFA ENTREGA A DIRECCION USD'!D4487)/'TARIFA ENTREGA A DIRECCION USD'!D4487,3)</f>
        <v>0.26300000000000001</v>
      </c>
      <c r="U4487" s="200">
        <f>TRUNC(('TARIFA ENTREGA A DIRECCION USD'!F4487-'TARIFA ENTREGA A DIRECCION USD'!D4487)/'TARIFA ENTREGA A DIRECCION USD'!D4487,3)</f>
        <v>0.441</v>
      </c>
      <c r="V4487" s="200">
        <f>TRUNC(('TARIFA ENTREGA A DIRECCION USD'!G4487-'TARIFA ENTREGA A DIRECCION USD'!D4487)/'TARIFA ENTREGA A DIRECCION USD'!D4487,3)</f>
        <v>0.97699999999999998</v>
      </c>
      <c r="X4487" s="142">
        <v>16.12</v>
      </c>
      <c r="Y4487" s="190">
        <v>4480</v>
      </c>
      <c r="Z4487" s="200">
        <v>0.55000000000000004</v>
      </c>
      <c r="AA4487" s="200">
        <v>0.13</v>
      </c>
      <c r="AB4487" s="200">
        <v>0.3</v>
      </c>
      <c r="AC4487" s="200">
        <v>0.85</v>
      </c>
      <c r="AL4487"/>
      <c r="AM4487"/>
      <c r="AN4487"/>
      <c r="AO4487"/>
      <c r="AP4487"/>
      <c r="AQ4487"/>
      <c r="AR4487"/>
      <c r="AS4487"/>
      <c r="AT4487"/>
      <c r="AU4487"/>
    </row>
    <row r="4488" spans="17:47" x14ac:dyDescent="0.2">
      <c r="Q4488" s="142">
        <f>TRUNC('TARIFA ENTREGA A DIRECCION USD'!D4489-'TARIFA ENTREGA A DIRECCION USD'!D4488,2)</f>
        <v>0.55000000000000004</v>
      </c>
      <c r="R4488" s="190">
        <v>4481</v>
      </c>
      <c r="S4488" s="200">
        <f>TRUNC((('TARIFA ENTREGA A DIRECCION USD'!C4488-'TARIFA ENTREGA A DIRECCION USD'!D4488)/'TARIFA ENTREGA A DIRECCION USD'!D4488)+1,3)</f>
        <v>0.72499999999999998</v>
      </c>
      <c r="T4488" s="200">
        <f>TRUNC(('TARIFA ENTREGA A DIRECCION USD'!E4488-'TARIFA ENTREGA A DIRECCION USD'!D4488)/'TARIFA ENTREGA A DIRECCION USD'!D4488,3)</f>
        <v>0.26300000000000001</v>
      </c>
      <c r="U4488" s="200">
        <f>TRUNC(('TARIFA ENTREGA A DIRECCION USD'!F4488-'TARIFA ENTREGA A DIRECCION USD'!D4488)/'TARIFA ENTREGA A DIRECCION USD'!D4488,3)</f>
        <v>0.441</v>
      </c>
      <c r="V4488" s="200">
        <f>TRUNC(('TARIFA ENTREGA A DIRECCION USD'!G4488-'TARIFA ENTREGA A DIRECCION USD'!D4488)/'TARIFA ENTREGA A DIRECCION USD'!D4488,3)</f>
        <v>0.97699999999999998</v>
      </c>
      <c r="X4488" s="142">
        <v>16.12</v>
      </c>
      <c r="Y4488" s="190">
        <v>4481</v>
      </c>
      <c r="Z4488" s="200">
        <v>0.55000000000000004</v>
      </c>
      <c r="AA4488" s="200">
        <v>0.13</v>
      </c>
      <c r="AB4488" s="200">
        <v>0.3</v>
      </c>
      <c r="AC4488" s="200">
        <v>0.85</v>
      </c>
      <c r="AL4488"/>
      <c r="AM4488"/>
      <c r="AN4488"/>
      <c r="AO4488"/>
      <c r="AP4488"/>
      <c r="AQ4488"/>
      <c r="AR4488"/>
      <c r="AS4488"/>
      <c r="AT4488"/>
      <c r="AU4488"/>
    </row>
    <row r="4489" spans="17:47" x14ac:dyDescent="0.2">
      <c r="Q4489" s="142">
        <f>TRUNC('TARIFA ENTREGA A DIRECCION USD'!D4490-'TARIFA ENTREGA A DIRECCION USD'!D4489,2)</f>
        <v>0.55000000000000004</v>
      </c>
      <c r="R4489" s="190">
        <v>4482</v>
      </c>
      <c r="S4489" s="200">
        <f>TRUNC((('TARIFA ENTREGA A DIRECCION USD'!C4489-'TARIFA ENTREGA A DIRECCION USD'!D4489)/'TARIFA ENTREGA A DIRECCION USD'!D4489)+1,3)</f>
        <v>0.72499999999999998</v>
      </c>
      <c r="T4489" s="200">
        <f>TRUNC(('TARIFA ENTREGA A DIRECCION USD'!E4489-'TARIFA ENTREGA A DIRECCION USD'!D4489)/'TARIFA ENTREGA A DIRECCION USD'!D4489,3)</f>
        <v>0.26300000000000001</v>
      </c>
      <c r="U4489" s="200">
        <f>TRUNC(('TARIFA ENTREGA A DIRECCION USD'!F4489-'TARIFA ENTREGA A DIRECCION USD'!D4489)/'TARIFA ENTREGA A DIRECCION USD'!D4489,3)</f>
        <v>0.441</v>
      </c>
      <c r="V4489" s="200">
        <f>TRUNC(('TARIFA ENTREGA A DIRECCION USD'!G4489-'TARIFA ENTREGA A DIRECCION USD'!D4489)/'TARIFA ENTREGA A DIRECCION USD'!D4489,3)</f>
        <v>0.97699999999999998</v>
      </c>
      <c r="X4489" s="142">
        <v>16.12</v>
      </c>
      <c r="Y4489" s="190">
        <v>4482</v>
      </c>
      <c r="Z4489" s="200">
        <v>0.55000000000000004</v>
      </c>
      <c r="AA4489" s="200">
        <v>0.13</v>
      </c>
      <c r="AB4489" s="200">
        <v>0.3</v>
      </c>
      <c r="AC4489" s="200">
        <v>0.85</v>
      </c>
      <c r="AL4489"/>
      <c r="AM4489"/>
      <c r="AN4489"/>
      <c r="AO4489"/>
      <c r="AP4489"/>
      <c r="AQ4489"/>
      <c r="AR4489"/>
      <c r="AS4489"/>
      <c r="AT4489"/>
      <c r="AU4489"/>
    </row>
    <row r="4490" spans="17:47" x14ac:dyDescent="0.2">
      <c r="Q4490" s="142">
        <f>TRUNC('TARIFA ENTREGA A DIRECCION USD'!D4491-'TARIFA ENTREGA A DIRECCION USD'!D4490,2)</f>
        <v>0.55000000000000004</v>
      </c>
      <c r="R4490" s="190">
        <v>4483</v>
      </c>
      <c r="S4490" s="200">
        <f>TRUNC((('TARIFA ENTREGA A DIRECCION USD'!C4490-'TARIFA ENTREGA A DIRECCION USD'!D4490)/'TARIFA ENTREGA A DIRECCION USD'!D4490)+1,3)</f>
        <v>0.72499999999999998</v>
      </c>
      <c r="T4490" s="200">
        <f>TRUNC(('TARIFA ENTREGA A DIRECCION USD'!E4490-'TARIFA ENTREGA A DIRECCION USD'!D4490)/'TARIFA ENTREGA A DIRECCION USD'!D4490,3)</f>
        <v>0.26300000000000001</v>
      </c>
      <c r="U4490" s="200">
        <f>TRUNC(('TARIFA ENTREGA A DIRECCION USD'!F4490-'TARIFA ENTREGA A DIRECCION USD'!D4490)/'TARIFA ENTREGA A DIRECCION USD'!D4490,3)</f>
        <v>0.441</v>
      </c>
      <c r="V4490" s="200">
        <f>TRUNC(('TARIFA ENTREGA A DIRECCION USD'!G4490-'TARIFA ENTREGA A DIRECCION USD'!D4490)/'TARIFA ENTREGA A DIRECCION USD'!D4490,3)</f>
        <v>0.97699999999999998</v>
      </c>
      <c r="X4490" s="142">
        <v>16.12</v>
      </c>
      <c r="Y4490" s="190">
        <v>4483</v>
      </c>
      <c r="Z4490" s="200">
        <v>0.55000000000000004</v>
      </c>
      <c r="AA4490" s="200">
        <v>0.13</v>
      </c>
      <c r="AB4490" s="200">
        <v>0.3</v>
      </c>
      <c r="AC4490" s="200">
        <v>0.85</v>
      </c>
      <c r="AL4490"/>
      <c r="AM4490"/>
      <c r="AN4490"/>
      <c r="AO4490"/>
      <c r="AP4490"/>
      <c r="AQ4490"/>
      <c r="AR4490"/>
      <c r="AS4490"/>
      <c r="AT4490"/>
      <c r="AU4490"/>
    </row>
    <row r="4491" spans="17:47" x14ac:dyDescent="0.2">
      <c r="Q4491" s="142">
        <f>TRUNC('TARIFA ENTREGA A DIRECCION USD'!D4492-'TARIFA ENTREGA A DIRECCION USD'!D4491,2)</f>
        <v>0.55000000000000004</v>
      </c>
      <c r="R4491" s="190">
        <v>4484</v>
      </c>
      <c r="S4491" s="200">
        <f>TRUNC((('TARIFA ENTREGA A DIRECCION USD'!C4491-'TARIFA ENTREGA A DIRECCION USD'!D4491)/'TARIFA ENTREGA A DIRECCION USD'!D4491)+1,3)</f>
        <v>0.72499999999999998</v>
      </c>
      <c r="T4491" s="200">
        <f>TRUNC(('TARIFA ENTREGA A DIRECCION USD'!E4491-'TARIFA ENTREGA A DIRECCION USD'!D4491)/'TARIFA ENTREGA A DIRECCION USD'!D4491,3)</f>
        <v>0.26300000000000001</v>
      </c>
      <c r="U4491" s="200">
        <f>TRUNC(('TARIFA ENTREGA A DIRECCION USD'!F4491-'TARIFA ENTREGA A DIRECCION USD'!D4491)/'TARIFA ENTREGA A DIRECCION USD'!D4491,3)</f>
        <v>0.441</v>
      </c>
      <c r="V4491" s="200">
        <f>TRUNC(('TARIFA ENTREGA A DIRECCION USD'!G4491-'TARIFA ENTREGA A DIRECCION USD'!D4491)/'TARIFA ENTREGA A DIRECCION USD'!D4491,3)</f>
        <v>0.97699999999999998</v>
      </c>
      <c r="X4491" s="142">
        <v>16.12</v>
      </c>
      <c r="Y4491" s="190">
        <v>4484</v>
      </c>
      <c r="Z4491" s="200">
        <v>0.55000000000000004</v>
      </c>
      <c r="AA4491" s="200">
        <v>0.13</v>
      </c>
      <c r="AB4491" s="200">
        <v>0.3</v>
      </c>
      <c r="AC4491" s="200">
        <v>0.85</v>
      </c>
      <c r="AL4491"/>
      <c r="AM4491"/>
      <c r="AN4491"/>
      <c r="AO4491"/>
      <c r="AP4491"/>
      <c r="AQ4491"/>
      <c r="AR4491"/>
      <c r="AS4491"/>
      <c r="AT4491"/>
      <c r="AU4491"/>
    </row>
    <row r="4492" spans="17:47" x14ac:dyDescent="0.2">
      <c r="Q4492" s="142">
        <f>TRUNC('TARIFA ENTREGA A DIRECCION USD'!D4493-'TARIFA ENTREGA A DIRECCION USD'!D4492,2)</f>
        <v>0.55000000000000004</v>
      </c>
      <c r="R4492" s="190">
        <v>4485</v>
      </c>
      <c r="S4492" s="200">
        <f>TRUNC((('TARIFA ENTREGA A DIRECCION USD'!C4492-'TARIFA ENTREGA A DIRECCION USD'!D4492)/'TARIFA ENTREGA A DIRECCION USD'!D4492)+1,3)</f>
        <v>0.72499999999999998</v>
      </c>
      <c r="T4492" s="200">
        <f>TRUNC(('TARIFA ENTREGA A DIRECCION USD'!E4492-'TARIFA ENTREGA A DIRECCION USD'!D4492)/'TARIFA ENTREGA A DIRECCION USD'!D4492,3)</f>
        <v>0.26300000000000001</v>
      </c>
      <c r="U4492" s="200">
        <f>TRUNC(('TARIFA ENTREGA A DIRECCION USD'!F4492-'TARIFA ENTREGA A DIRECCION USD'!D4492)/'TARIFA ENTREGA A DIRECCION USD'!D4492,3)</f>
        <v>0.441</v>
      </c>
      <c r="V4492" s="200">
        <f>TRUNC(('TARIFA ENTREGA A DIRECCION USD'!G4492-'TARIFA ENTREGA A DIRECCION USD'!D4492)/'TARIFA ENTREGA A DIRECCION USD'!D4492,3)</f>
        <v>0.97699999999999998</v>
      </c>
      <c r="X4492" s="142">
        <v>16.12</v>
      </c>
      <c r="Y4492" s="190">
        <v>4485</v>
      </c>
      <c r="Z4492" s="200">
        <v>0.55000000000000004</v>
      </c>
      <c r="AA4492" s="200">
        <v>0.13</v>
      </c>
      <c r="AB4492" s="200">
        <v>0.3</v>
      </c>
      <c r="AC4492" s="200">
        <v>0.85</v>
      </c>
      <c r="AL4492"/>
      <c r="AM4492"/>
      <c r="AN4492"/>
      <c r="AO4492"/>
      <c r="AP4492"/>
      <c r="AQ4492"/>
      <c r="AR4492"/>
      <c r="AS4492"/>
      <c r="AT4492"/>
      <c r="AU4492"/>
    </row>
    <row r="4493" spans="17:47" x14ac:dyDescent="0.2">
      <c r="Q4493" s="142">
        <f>TRUNC('TARIFA ENTREGA A DIRECCION USD'!D4494-'TARIFA ENTREGA A DIRECCION USD'!D4493,2)</f>
        <v>0.55000000000000004</v>
      </c>
      <c r="R4493" s="190">
        <v>4486</v>
      </c>
      <c r="S4493" s="200">
        <f>TRUNC((('TARIFA ENTREGA A DIRECCION USD'!C4493-'TARIFA ENTREGA A DIRECCION USD'!D4493)/'TARIFA ENTREGA A DIRECCION USD'!D4493)+1,3)</f>
        <v>0.72499999999999998</v>
      </c>
      <c r="T4493" s="200">
        <f>TRUNC(('TARIFA ENTREGA A DIRECCION USD'!E4493-'TARIFA ENTREGA A DIRECCION USD'!D4493)/'TARIFA ENTREGA A DIRECCION USD'!D4493,3)</f>
        <v>0.26300000000000001</v>
      </c>
      <c r="U4493" s="200">
        <f>TRUNC(('TARIFA ENTREGA A DIRECCION USD'!F4493-'TARIFA ENTREGA A DIRECCION USD'!D4493)/'TARIFA ENTREGA A DIRECCION USD'!D4493,3)</f>
        <v>0.441</v>
      </c>
      <c r="V4493" s="200">
        <f>TRUNC(('TARIFA ENTREGA A DIRECCION USD'!G4493-'TARIFA ENTREGA A DIRECCION USD'!D4493)/'TARIFA ENTREGA A DIRECCION USD'!D4493,3)</f>
        <v>0.97699999999999998</v>
      </c>
      <c r="X4493" s="142">
        <v>16.12</v>
      </c>
      <c r="Y4493" s="190">
        <v>4486</v>
      </c>
      <c r="Z4493" s="200">
        <v>0.55000000000000004</v>
      </c>
      <c r="AA4493" s="200">
        <v>0.13</v>
      </c>
      <c r="AB4493" s="200">
        <v>0.3</v>
      </c>
      <c r="AC4493" s="200">
        <v>0.85</v>
      </c>
      <c r="AL4493"/>
      <c r="AM4493"/>
      <c r="AN4493"/>
      <c r="AO4493"/>
      <c r="AP4493"/>
      <c r="AQ4493"/>
      <c r="AR4493"/>
      <c r="AS4493"/>
      <c r="AT4493"/>
      <c r="AU4493"/>
    </row>
    <row r="4494" spans="17:47" x14ac:dyDescent="0.2">
      <c r="Q4494" s="142">
        <f>TRUNC('TARIFA ENTREGA A DIRECCION USD'!D4495-'TARIFA ENTREGA A DIRECCION USD'!D4494,2)</f>
        <v>0.55000000000000004</v>
      </c>
      <c r="R4494" s="190">
        <v>4487</v>
      </c>
      <c r="S4494" s="200">
        <f>TRUNC((('TARIFA ENTREGA A DIRECCION USD'!C4494-'TARIFA ENTREGA A DIRECCION USD'!D4494)/'TARIFA ENTREGA A DIRECCION USD'!D4494)+1,3)</f>
        <v>0.72499999999999998</v>
      </c>
      <c r="T4494" s="200">
        <f>TRUNC(('TARIFA ENTREGA A DIRECCION USD'!E4494-'TARIFA ENTREGA A DIRECCION USD'!D4494)/'TARIFA ENTREGA A DIRECCION USD'!D4494,3)</f>
        <v>0.26300000000000001</v>
      </c>
      <c r="U4494" s="200">
        <f>TRUNC(('TARIFA ENTREGA A DIRECCION USD'!F4494-'TARIFA ENTREGA A DIRECCION USD'!D4494)/'TARIFA ENTREGA A DIRECCION USD'!D4494,3)</f>
        <v>0.441</v>
      </c>
      <c r="V4494" s="200">
        <f>TRUNC(('TARIFA ENTREGA A DIRECCION USD'!G4494-'TARIFA ENTREGA A DIRECCION USD'!D4494)/'TARIFA ENTREGA A DIRECCION USD'!D4494,3)</f>
        <v>0.97699999999999998</v>
      </c>
      <c r="X4494" s="142">
        <v>16.12</v>
      </c>
      <c r="Y4494" s="190">
        <v>4487</v>
      </c>
      <c r="Z4494" s="200">
        <v>0.55000000000000004</v>
      </c>
      <c r="AA4494" s="200">
        <v>0.13</v>
      </c>
      <c r="AB4494" s="200">
        <v>0.3</v>
      </c>
      <c r="AC4494" s="200">
        <v>0.85</v>
      </c>
      <c r="AL4494"/>
      <c r="AM4494"/>
      <c r="AN4494"/>
      <c r="AO4494"/>
      <c r="AP4494"/>
      <c r="AQ4494"/>
      <c r="AR4494"/>
      <c r="AS4494"/>
      <c r="AT4494"/>
      <c r="AU4494"/>
    </row>
    <row r="4495" spans="17:47" x14ac:dyDescent="0.2">
      <c r="Q4495" s="142">
        <f>TRUNC('TARIFA ENTREGA A DIRECCION USD'!D4496-'TARIFA ENTREGA A DIRECCION USD'!D4495,2)</f>
        <v>0.55000000000000004</v>
      </c>
      <c r="R4495" s="190">
        <v>4488</v>
      </c>
      <c r="S4495" s="200">
        <f>TRUNC((('TARIFA ENTREGA A DIRECCION USD'!C4495-'TARIFA ENTREGA A DIRECCION USD'!D4495)/'TARIFA ENTREGA A DIRECCION USD'!D4495)+1,3)</f>
        <v>0.72499999999999998</v>
      </c>
      <c r="T4495" s="200">
        <f>TRUNC(('TARIFA ENTREGA A DIRECCION USD'!E4495-'TARIFA ENTREGA A DIRECCION USD'!D4495)/'TARIFA ENTREGA A DIRECCION USD'!D4495,3)</f>
        <v>0.26300000000000001</v>
      </c>
      <c r="U4495" s="200">
        <f>TRUNC(('TARIFA ENTREGA A DIRECCION USD'!F4495-'TARIFA ENTREGA A DIRECCION USD'!D4495)/'TARIFA ENTREGA A DIRECCION USD'!D4495,3)</f>
        <v>0.441</v>
      </c>
      <c r="V4495" s="200">
        <f>TRUNC(('TARIFA ENTREGA A DIRECCION USD'!G4495-'TARIFA ENTREGA A DIRECCION USD'!D4495)/'TARIFA ENTREGA A DIRECCION USD'!D4495,3)</f>
        <v>0.97699999999999998</v>
      </c>
      <c r="X4495" s="142">
        <v>16.12</v>
      </c>
      <c r="Y4495" s="190">
        <v>4488</v>
      </c>
      <c r="Z4495" s="200">
        <v>0.55000000000000004</v>
      </c>
      <c r="AA4495" s="200">
        <v>0.13</v>
      </c>
      <c r="AB4495" s="200">
        <v>0.3</v>
      </c>
      <c r="AC4495" s="200">
        <v>0.85</v>
      </c>
      <c r="AL4495"/>
      <c r="AM4495"/>
      <c r="AN4495"/>
      <c r="AO4495"/>
      <c r="AP4495"/>
      <c r="AQ4495"/>
      <c r="AR4495"/>
      <c r="AS4495"/>
      <c r="AT4495"/>
      <c r="AU4495"/>
    </row>
    <row r="4496" spans="17:47" x14ac:dyDescent="0.2">
      <c r="Q4496" s="142">
        <f>TRUNC('TARIFA ENTREGA A DIRECCION USD'!D4497-'TARIFA ENTREGA A DIRECCION USD'!D4496,2)</f>
        <v>0.55000000000000004</v>
      </c>
      <c r="R4496" s="190">
        <v>4489</v>
      </c>
      <c r="S4496" s="200">
        <f>TRUNC((('TARIFA ENTREGA A DIRECCION USD'!C4496-'TARIFA ENTREGA A DIRECCION USD'!D4496)/'TARIFA ENTREGA A DIRECCION USD'!D4496)+1,3)</f>
        <v>0.72499999999999998</v>
      </c>
      <c r="T4496" s="200">
        <f>TRUNC(('TARIFA ENTREGA A DIRECCION USD'!E4496-'TARIFA ENTREGA A DIRECCION USD'!D4496)/'TARIFA ENTREGA A DIRECCION USD'!D4496,3)</f>
        <v>0.26300000000000001</v>
      </c>
      <c r="U4496" s="200">
        <f>TRUNC(('TARIFA ENTREGA A DIRECCION USD'!F4496-'TARIFA ENTREGA A DIRECCION USD'!D4496)/'TARIFA ENTREGA A DIRECCION USD'!D4496,3)</f>
        <v>0.441</v>
      </c>
      <c r="V4496" s="200">
        <f>TRUNC(('TARIFA ENTREGA A DIRECCION USD'!G4496-'TARIFA ENTREGA A DIRECCION USD'!D4496)/'TARIFA ENTREGA A DIRECCION USD'!D4496,3)</f>
        <v>0.97699999999999998</v>
      </c>
      <c r="X4496" s="142">
        <v>16.12</v>
      </c>
      <c r="Y4496" s="190">
        <v>4489</v>
      </c>
      <c r="Z4496" s="200">
        <v>0.55000000000000004</v>
      </c>
      <c r="AA4496" s="200">
        <v>0.13</v>
      </c>
      <c r="AB4496" s="200">
        <v>0.3</v>
      </c>
      <c r="AC4496" s="200">
        <v>0.85</v>
      </c>
      <c r="AL4496"/>
      <c r="AM4496"/>
      <c r="AN4496"/>
      <c r="AO4496"/>
      <c r="AP4496"/>
      <c r="AQ4496"/>
      <c r="AR4496"/>
      <c r="AS4496"/>
      <c r="AT4496"/>
      <c r="AU4496"/>
    </row>
    <row r="4497" spans="17:47" x14ac:dyDescent="0.2">
      <c r="Q4497" s="142">
        <f>TRUNC('TARIFA ENTREGA A DIRECCION USD'!D4498-'TARIFA ENTREGA A DIRECCION USD'!D4497,2)</f>
        <v>0.55000000000000004</v>
      </c>
      <c r="R4497" s="190">
        <v>4490</v>
      </c>
      <c r="S4497" s="200">
        <f>TRUNC((('TARIFA ENTREGA A DIRECCION USD'!C4497-'TARIFA ENTREGA A DIRECCION USD'!D4497)/'TARIFA ENTREGA A DIRECCION USD'!D4497)+1,3)</f>
        <v>0.72499999999999998</v>
      </c>
      <c r="T4497" s="200">
        <f>TRUNC(('TARIFA ENTREGA A DIRECCION USD'!E4497-'TARIFA ENTREGA A DIRECCION USD'!D4497)/'TARIFA ENTREGA A DIRECCION USD'!D4497,3)</f>
        <v>0.26300000000000001</v>
      </c>
      <c r="U4497" s="200">
        <f>TRUNC(('TARIFA ENTREGA A DIRECCION USD'!F4497-'TARIFA ENTREGA A DIRECCION USD'!D4497)/'TARIFA ENTREGA A DIRECCION USD'!D4497,3)</f>
        <v>0.441</v>
      </c>
      <c r="V4497" s="200">
        <f>TRUNC(('TARIFA ENTREGA A DIRECCION USD'!G4497-'TARIFA ENTREGA A DIRECCION USD'!D4497)/'TARIFA ENTREGA A DIRECCION USD'!D4497,3)</f>
        <v>0.97699999999999998</v>
      </c>
      <c r="X4497" s="142">
        <v>16.12</v>
      </c>
      <c r="Y4497" s="190">
        <v>4490</v>
      </c>
      <c r="Z4497" s="200">
        <v>0.55000000000000004</v>
      </c>
      <c r="AA4497" s="200">
        <v>0.13</v>
      </c>
      <c r="AB4497" s="200">
        <v>0.3</v>
      </c>
      <c r="AC4497" s="200">
        <v>0.85</v>
      </c>
      <c r="AL4497"/>
      <c r="AM4497"/>
      <c r="AN4497"/>
      <c r="AO4497"/>
      <c r="AP4497"/>
      <c r="AQ4497"/>
      <c r="AR4497"/>
      <c r="AS4497"/>
      <c r="AT4497"/>
      <c r="AU4497"/>
    </row>
    <row r="4498" spans="17:47" x14ac:dyDescent="0.2">
      <c r="Q4498" s="142">
        <f>TRUNC('TARIFA ENTREGA A DIRECCION USD'!D4499-'TARIFA ENTREGA A DIRECCION USD'!D4498,2)</f>
        <v>0.55000000000000004</v>
      </c>
      <c r="R4498" s="190">
        <v>4491</v>
      </c>
      <c r="S4498" s="200">
        <f>TRUNC((('TARIFA ENTREGA A DIRECCION USD'!C4498-'TARIFA ENTREGA A DIRECCION USD'!D4498)/'TARIFA ENTREGA A DIRECCION USD'!D4498)+1,3)</f>
        <v>0.72499999999999998</v>
      </c>
      <c r="T4498" s="200">
        <f>TRUNC(('TARIFA ENTREGA A DIRECCION USD'!E4498-'TARIFA ENTREGA A DIRECCION USD'!D4498)/'TARIFA ENTREGA A DIRECCION USD'!D4498,3)</f>
        <v>0.26300000000000001</v>
      </c>
      <c r="U4498" s="200">
        <f>TRUNC(('TARIFA ENTREGA A DIRECCION USD'!F4498-'TARIFA ENTREGA A DIRECCION USD'!D4498)/'TARIFA ENTREGA A DIRECCION USD'!D4498,3)</f>
        <v>0.441</v>
      </c>
      <c r="V4498" s="200">
        <f>TRUNC(('TARIFA ENTREGA A DIRECCION USD'!G4498-'TARIFA ENTREGA A DIRECCION USD'!D4498)/'TARIFA ENTREGA A DIRECCION USD'!D4498,3)</f>
        <v>0.97699999999999998</v>
      </c>
      <c r="X4498" s="142">
        <v>16.12</v>
      </c>
      <c r="Y4498" s="190">
        <v>4491</v>
      </c>
      <c r="Z4498" s="200">
        <v>0.55000000000000004</v>
      </c>
      <c r="AA4498" s="200">
        <v>0.13</v>
      </c>
      <c r="AB4498" s="200">
        <v>0.3</v>
      </c>
      <c r="AC4498" s="200">
        <v>0.85</v>
      </c>
      <c r="AL4498"/>
      <c r="AM4498"/>
      <c r="AN4498"/>
      <c r="AO4498"/>
      <c r="AP4498"/>
      <c r="AQ4498"/>
      <c r="AR4498"/>
      <c r="AS4498"/>
      <c r="AT4498"/>
      <c r="AU4498"/>
    </row>
    <row r="4499" spans="17:47" x14ac:dyDescent="0.2">
      <c r="Q4499" s="142">
        <f>TRUNC('TARIFA ENTREGA A DIRECCION USD'!D4500-'TARIFA ENTREGA A DIRECCION USD'!D4499,2)</f>
        <v>0.55000000000000004</v>
      </c>
      <c r="R4499" s="190">
        <v>4492</v>
      </c>
      <c r="S4499" s="200">
        <f>TRUNC((('TARIFA ENTREGA A DIRECCION USD'!C4499-'TARIFA ENTREGA A DIRECCION USD'!D4499)/'TARIFA ENTREGA A DIRECCION USD'!D4499)+1,3)</f>
        <v>0.72499999999999998</v>
      </c>
      <c r="T4499" s="200">
        <f>TRUNC(('TARIFA ENTREGA A DIRECCION USD'!E4499-'TARIFA ENTREGA A DIRECCION USD'!D4499)/'TARIFA ENTREGA A DIRECCION USD'!D4499,3)</f>
        <v>0.26300000000000001</v>
      </c>
      <c r="U4499" s="200">
        <f>TRUNC(('TARIFA ENTREGA A DIRECCION USD'!F4499-'TARIFA ENTREGA A DIRECCION USD'!D4499)/'TARIFA ENTREGA A DIRECCION USD'!D4499,3)</f>
        <v>0.441</v>
      </c>
      <c r="V4499" s="200">
        <f>TRUNC(('TARIFA ENTREGA A DIRECCION USD'!G4499-'TARIFA ENTREGA A DIRECCION USD'!D4499)/'TARIFA ENTREGA A DIRECCION USD'!D4499,3)</f>
        <v>0.97699999999999998</v>
      </c>
      <c r="X4499" s="142">
        <v>16.12</v>
      </c>
      <c r="Y4499" s="190">
        <v>4492</v>
      </c>
      <c r="Z4499" s="200">
        <v>0.55000000000000004</v>
      </c>
      <c r="AA4499" s="200">
        <v>0.13</v>
      </c>
      <c r="AB4499" s="200">
        <v>0.3</v>
      </c>
      <c r="AC4499" s="200">
        <v>0.85</v>
      </c>
      <c r="AL4499"/>
      <c r="AM4499"/>
      <c r="AN4499"/>
      <c r="AO4499"/>
      <c r="AP4499"/>
      <c r="AQ4499"/>
      <c r="AR4499"/>
      <c r="AS4499"/>
      <c r="AT4499"/>
      <c r="AU4499"/>
    </row>
    <row r="4500" spans="17:47" x14ac:dyDescent="0.2">
      <c r="Q4500" s="142">
        <f>TRUNC('TARIFA ENTREGA A DIRECCION USD'!D4501-'TARIFA ENTREGA A DIRECCION USD'!D4500,2)</f>
        <v>0.55000000000000004</v>
      </c>
      <c r="R4500" s="190">
        <v>4493</v>
      </c>
      <c r="S4500" s="200">
        <f>TRUNC((('TARIFA ENTREGA A DIRECCION USD'!C4500-'TARIFA ENTREGA A DIRECCION USD'!D4500)/'TARIFA ENTREGA A DIRECCION USD'!D4500)+1,3)</f>
        <v>0.72499999999999998</v>
      </c>
      <c r="T4500" s="200">
        <f>TRUNC(('TARIFA ENTREGA A DIRECCION USD'!E4500-'TARIFA ENTREGA A DIRECCION USD'!D4500)/'TARIFA ENTREGA A DIRECCION USD'!D4500,3)</f>
        <v>0.26300000000000001</v>
      </c>
      <c r="U4500" s="200">
        <f>TRUNC(('TARIFA ENTREGA A DIRECCION USD'!F4500-'TARIFA ENTREGA A DIRECCION USD'!D4500)/'TARIFA ENTREGA A DIRECCION USD'!D4500,3)</f>
        <v>0.441</v>
      </c>
      <c r="V4500" s="200">
        <f>TRUNC(('TARIFA ENTREGA A DIRECCION USD'!G4500-'TARIFA ENTREGA A DIRECCION USD'!D4500)/'TARIFA ENTREGA A DIRECCION USD'!D4500,3)</f>
        <v>0.97699999999999998</v>
      </c>
      <c r="X4500" s="142">
        <v>16.12</v>
      </c>
      <c r="Y4500" s="190">
        <v>4493</v>
      </c>
      <c r="Z4500" s="200">
        <v>0.55000000000000004</v>
      </c>
      <c r="AA4500" s="200">
        <v>0.13</v>
      </c>
      <c r="AB4500" s="200">
        <v>0.3</v>
      </c>
      <c r="AC4500" s="200">
        <v>0.85</v>
      </c>
      <c r="AL4500"/>
      <c r="AM4500"/>
      <c r="AN4500"/>
      <c r="AO4500"/>
      <c r="AP4500"/>
      <c r="AQ4500"/>
      <c r="AR4500"/>
      <c r="AS4500"/>
      <c r="AT4500"/>
      <c r="AU4500"/>
    </row>
    <row r="4501" spans="17:47" x14ac:dyDescent="0.2">
      <c r="Q4501" s="142">
        <f>TRUNC('TARIFA ENTREGA A DIRECCION USD'!D4502-'TARIFA ENTREGA A DIRECCION USD'!D4501,2)</f>
        <v>0.55000000000000004</v>
      </c>
      <c r="R4501" s="190">
        <v>4494</v>
      </c>
      <c r="S4501" s="200">
        <f>TRUNC((('TARIFA ENTREGA A DIRECCION USD'!C4501-'TARIFA ENTREGA A DIRECCION USD'!D4501)/'TARIFA ENTREGA A DIRECCION USD'!D4501)+1,3)</f>
        <v>0.72499999999999998</v>
      </c>
      <c r="T4501" s="200">
        <f>TRUNC(('TARIFA ENTREGA A DIRECCION USD'!E4501-'TARIFA ENTREGA A DIRECCION USD'!D4501)/'TARIFA ENTREGA A DIRECCION USD'!D4501,3)</f>
        <v>0.26300000000000001</v>
      </c>
      <c r="U4501" s="200">
        <f>TRUNC(('TARIFA ENTREGA A DIRECCION USD'!F4501-'TARIFA ENTREGA A DIRECCION USD'!D4501)/'TARIFA ENTREGA A DIRECCION USD'!D4501,3)</f>
        <v>0.441</v>
      </c>
      <c r="V4501" s="200">
        <f>TRUNC(('TARIFA ENTREGA A DIRECCION USD'!G4501-'TARIFA ENTREGA A DIRECCION USD'!D4501)/'TARIFA ENTREGA A DIRECCION USD'!D4501,3)</f>
        <v>0.97699999999999998</v>
      </c>
      <c r="X4501" s="142">
        <v>16.12</v>
      </c>
      <c r="Y4501" s="190">
        <v>4494</v>
      </c>
      <c r="Z4501" s="200">
        <v>0.55000000000000004</v>
      </c>
      <c r="AA4501" s="200">
        <v>0.13</v>
      </c>
      <c r="AB4501" s="200">
        <v>0.3</v>
      </c>
      <c r="AC4501" s="200">
        <v>0.85</v>
      </c>
      <c r="AL4501"/>
      <c r="AM4501"/>
      <c r="AN4501"/>
      <c r="AO4501"/>
      <c r="AP4501"/>
      <c r="AQ4501"/>
      <c r="AR4501"/>
      <c r="AS4501"/>
      <c r="AT4501"/>
      <c r="AU4501"/>
    </row>
    <row r="4502" spans="17:47" x14ac:dyDescent="0.2">
      <c r="Q4502" s="142">
        <f>TRUNC('TARIFA ENTREGA A DIRECCION USD'!D4503-'TARIFA ENTREGA A DIRECCION USD'!D4502,2)</f>
        <v>0.55000000000000004</v>
      </c>
      <c r="R4502" s="190">
        <v>4495</v>
      </c>
      <c r="S4502" s="200">
        <f>TRUNC((('TARIFA ENTREGA A DIRECCION USD'!C4502-'TARIFA ENTREGA A DIRECCION USD'!D4502)/'TARIFA ENTREGA A DIRECCION USD'!D4502)+1,3)</f>
        <v>0.72499999999999998</v>
      </c>
      <c r="T4502" s="200">
        <f>TRUNC(('TARIFA ENTREGA A DIRECCION USD'!E4502-'TARIFA ENTREGA A DIRECCION USD'!D4502)/'TARIFA ENTREGA A DIRECCION USD'!D4502,3)</f>
        <v>0.26300000000000001</v>
      </c>
      <c r="U4502" s="200">
        <f>TRUNC(('TARIFA ENTREGA A DIRECCION USD'!F4502-'TARIFA ENTREGA A DIRECCION USD'!D4502)/'TARIFA ENTREGA A DIRECCION USD'!D4502,3)</f>
        <v>0.441</v>
      </c>
      <c r="V4502" s="200">
        <f>TRUNC(('TARIFA ENTREGA A DIRECCION USD'!G4502-'TARIFA ENTREGA A DIRECCION USD'!D4502)/'TARIFA ENTREGA A DIRECCION USD'!D4502,3)</f>
        <v>0.97699999999999998</v>
      </c>
      <c r="X4502" s="142">
        <v>16.12</v>
      </c>
      <c r="Y4502" s="190">
        <v>4495</v>
      </c>
      <c r="Z4502" s="200">
        <v>0.55000000000000004</v>
      </c>
      <c r="AA4502" s="200">
        <v>0.13</v>
      </c>
      <c r="AB4502" s="200">
        <v>0.3</v>
      </c>
      <c r="AC4502" s="200">
        <v>0.85</v>
      </c>
      <c r="AL4502"/>
      <c r="AM4502"/>
      <c r="AN4502"/>
      <c r="AO4502"/>
      <c r="AP4502"/>
      <c r="AQ4502"/>
      <c r="AR4502"/>
      <c r="AS4502"/>
      <c r="AT4502"/>
      <c r="AU4502"/>
    </row>
    <row r="4503" spans="17:47" x14ac:dyDescent="0.2">
      <c r="Q4503" s="142">
        <f>TRUNC('TARIFA ENTREGA A DIRECCION USD'!D4504-'TARIFA ENTREGA A DIRECCION USD'!D4503,2)</f>
        <v>0.55000000000000004</v>
      </c>
      <c r="R4503" s="190">
        <v>4496</v>
      </c>
      <c r="S4503" s="200">
        <f>TRUNC((('TARIFA ENTREGA A DIRECCION USD'!C4503-'TARIFA ENTREGA A DIRECCION USD'!D4503)/'TARIFA ENTREGA A DIRECCION USD'!D4503)+1,3)</f>
        <v>0.72499999999999998</v>
      </c>
      <c r="T4503" s="200">
        <f>TRUNC(('TARIFA ENTREGA A DIRECCION USD'!E4503-'TARIFA ENTREGA A DIRECCION USD'!D4503)/'TARIFA ENTREGA A DIRECCION USD'!D4503,3)</f>
        <v>0.26300000000000001</v>
      </c>
      <c r="U4503" s="200">
        <f>TRUNC(('TARIFA ENTREGA A DIRECCION USD'!F4503-'TARIFA ENTREGA A DIRECCION USD'!D4503)/'TARIFA ENTREGA A DIRECCION USD'!D4503,3)</f>
        <v>0.441</v>
      </c>
      <c r="V4503" s="200">
        <f>TRUNC(('TARIFA ENTREGA A DIRECCION USD'!G4503-'TARIFA ENTREGA A DIRECCION USD'!D4503)/'TARIFA ENTREGA A DIRECCION USD'!D4503,3)</f>
        <v>0.97699999999999998</v>
      </c>
      <c r="X4503" s="142">
        <v>16.12</v>
      </c>
      <c r="Y4503" s="190">
        <v>4496</v>
      </c>
      <c r="Z4503" s="200">
        <v>0.55000000000000004</v>
      </c>
      <c r="AA4503" s="200">
        <v>0.13</v>
      </c>
      <c r="AB4503" s="200">
        <v>0.3</v>
      </c>
      <c r="AC4503" s="200">
        <v>0.85</v>
      </c>
      <c r="AL4503"/>
      <c r="AM4503"/>
      <c r="AN4503"/>
      <c r="AO4503"/>
      <c r="AP4503"/>
      <c r="AQ4503"/>
      <c r="AR4503"/>
      <c r="AS4503"/>
      <c r="AT4503"/>
      <c r="AU4503"/>
    </row>
    <row r="4504" spans="17:47" x14ac:dyDescent="0.2">
      <c r="Q4504" s="142">
        <f>TRUNC('TARIFA ENTREGA A DIRECCION USD'!D4505-'TARIFA ENTREGA A DIRECCION USD'!D4504,2)</f>
        <v>0.55000000000000004</v>
      </c>
      <c r="R4504" s="190">
        <v>4497</v>
      </c>
      <c r="S4504" s="200">
        <f>TRUNC((('TARIFA ENTREGA A DIRECCION USD'!C4504-'TARIFA ENTREGA A DIRECCION USD'!D4504)/'TARIFA ENTREGA A DIRECCION USD'!D4504)+1,3)</f>
        <v>0.72499999999999998</v>
      </c>
      <c r="T4504" s="200">
        <f>TRUNC(('TARIFA ENTREGA A DIRECCION USD'!E4504-'TARIFA ENTREGA A DIRECCION USD'!D4504)/'TARIFA ENTREGA A DIRECCION USD'!D4504,3)</f>
        <v>0.26300000000000001</v>
      </c>
      <c r="U4504" s="200">
        <f>TRUNC(('TARIFA ENTREGA A DIRECCION USD'!F4504-'TARIFA ENTREGA A DIRECCION USD'!D4504)/'TARIFA ENTREGA A DIRECCION USD'!D4504,3)</f>
        <v>0.441</v>
      </c>
      <c r="V4504" s="200">
        <f>TRUNC(('TARIFA ENTREGA A DIRECCION USD'!G4504-'TARIFA ENTREGA A DIRECCION USD'!D4504)/'TARIFA ENTREGA A DIRECCION USD'!D4504,3)</f>
        <v>0.97699999999999998</v>
      </c>
      <c r="X4504" s="142">
        <v>16.12</v>
      </c>
      <c r="Y4504" s="190">
        <v>4497</v>
      </c>
      <c r="Z4504" s="200">
        <v>0.55000000000000004</v>
      </c>
      <c r="AA4504" s="200">
        <v>0.13</v>
      </c>
      <c r="AB4504" s="200">
        <v>0.3</v>
      </c>
      <c r="AC4504" s="200">
        <v>0.85</v>
      </c>
      <c r="AL4504"/>
      <c r="AM4504"/>
      <c r="AN4504"/>
      <c r="AO4504"/>
      <c r="AP4504"/>
      <c r="AQ4504"/>
      <c r="AR4504"/>
      <c r="AS4504"/>
      <c r="AT4504"/>
      <c r="AU4504"/>
    </row>
    <row r="4505" spans="17:47" x14ac:dyDescent="0.2">
      <c r="Q4505" s="142">
        <f>TRUNC('TARIFA ENTREGA A DIRECCION USD'!D4506-'TARIFA ENTREGA A DIRECCION USD'!D4505,2)</f>
        <v>0.55000000000000004</v>
      </c>
      <c r="R4505" s="190">
        <v>4498</v>
      </c>
      <c r="S4505" s="200">
        <f>TRUNC((('TARIFA ENTREGA A DIRECCION USD'!C4505-'TARIFA ENTREGA A DIRECCION USD'!D4505)/'TARIFA ENTREGA A DIRECCION USD'!D4505)+1,3)</f>
        <v>0.72499999999999998</v>
      </c>
      <c r="T4505" s="200">
        <f>TRUNC(('TARIFA ENTREGA A DIRECCION USD'!E4505-'TARIFA ENTREGA A DIRECCION USD'!D4505)/'TARIFA ENTREGA A DIRECCION USD'!D4505,3)</f>
        <v>0.26300000000000001</v>
      </c>
      <c r="U4505" s="200">
        <f>TRUNC(('TARIFA ENTREGA A DIRECCION USD'!F4505-'TARIFA ENTREGA A DIRECCION USD'!D4505)/'TARIFA ENTREGA A DIRECCION USD'!D4505,3)</f>
        <v>0.441</v>
      </c>
      <c r="V4505" s="200">
        <f>TRUNC(('TARIFA ENTREGA A DIRECCION USD'!G4505-'TARIFA ENTREGA A DIRECCION USD'!D4505)/'TARIFA ENTREGA A DIRECCION USD'!D4505,3)</f>
        <v>0.97699999999999998</v>
      </c>
      <c r="X4505" s="142">
        <v>16.12</v>
      </c>
      <c r="Y4505" s="190">
        <v>4498</v>
      </c>
      <c r="Z4505" s="200">
        <v>0.55000000000000004</v>
      </c>
      <c r="AA4505" s="200">
        <v>0.13</v>
      </c>
      <c r="AB4505" s="200">
        <v>0.3</v>
      </c>
      <c r="AC4505" s="200">
        <v>0.85</v>
      </c>
      <c r="AL4505"/>
      <c r="AM4505"/>
      <c r="AN4505"/>
      <c r="AO4505"/>
      <c r="AP4505"/>
      <c r="AQ4505"/>
      <c r="AR4505"/>
      <c r="AS4505"/>
      <c r="AT4505"/>
      <c r="AU4505"/>
    </row>
    <row r="4506" spans="17:47" x14ac:dyDescent="0.2">
      <c r="Q4506" s="142">
        <f>TRUNC('TARIFA ENTREGA A DIRECCION USD'!D4507-'TARIFA ENTREGA A DIRECCION USD'!D4506,2)</f>
        <v>0.55000000000000004</v>
      </c>
      <c r="R4506" s="190">
        <v>4499</v>
      </c>
      <c r="S4506" s="200">
        <f>TRUNC((('TARIFA ENTREGA A DIRECCION USD'!C4506-'TARIFA ENTREGA A DIRECCION USD'!D4506)/'TARIFA ENTREGA A DIRECCION USD'!D4506)+1,3)</f>
        <v>0.72499999999999998</v>
      </c>
      <c r="T4506" s="200">
        <f>TRUNC(('TARIFA ENTREGA A DIRECCION USD'!E4506-'TARIFA ENTREGA A DIRECCION USD'!D4506)/'TARIFA ENTREGA A DIRECCION USD'!D4506,3)</f>
        <v>0.26300000000000001</v>
      </c>
      <c r="U4506" s="200">
        <f>TRUNC(('TARIFA ENTREGA A DIRECCION USD'!F4506-'TARIFA ENTREGA A DIRECCION USD'!D4506)/'TARIFA ENTREGA A DIRECCION USD'!D4506,3)</f>
        <v>0.441</v>
      </c>
      <c r="V4506" s="200">
        <f>TRUNC(('TARIFA ENTREGA A DIRECCION USD'!G4506-'TARIFA ENTREGA A DIRECCION USD'!D4506)/'TARIFA ENTREGA A DIRECCION USD'!D4506,3)</f>
        <v>0.97699999999999998</v>
      </c>
      <c r="X4506" s="142">
        <v>16.12</v>
      </c>
      <c r="Y4506" s="190">
        <v>4499</v>
      </c>
      <c r="Z4506" s="200">
        <v>0.55000000000000004</v>
      </c>
      <c r="AA4506" s="200">
        <v>0.13</v>
      </c>
      <c r="AB4506" s="200">
        <v>0.3</v>
      </c>
      <c r="AC4506" s="200">
        <v>0.85</v>
      </c>
      <c r="AL4506"/>
      <c r="AM4506"/>
      <c r="AN4506"/>
      <c r="AO4506"/>
      <c r="AP4506"/>
      <c r="AQ4506"/>
      <c r="AR4506"/>
      <c r="AS4506"/>
      <c r="AT4506"/>
      <c r="AU4506"/>
    </row>
    <row r="4507" spans="17:47" x14ac:dyDescent="0.2">
      <c r="Q4507" s="142">
        <f>TRUNC('TARIFA ENTREGA A DIRECCION USD'!D4508-'TARIFA ENTREGA A DIRECCION USD'!D4507,2)</f>
        <v>0.55000000000000004</v>
      </c>
      <c r="R4507" s="190">
        <v>4500</v>
      </c>
      <c r="S4507" s="200">
        <f>TRUNC((('TARIFA ENTREGA A DIRECCION USD'!C4507-'TARIFA ENTREGA A DIRECCION USD'!D4507)/'TARIFA ENTREGA A DIRECCION USD'!D4507)+1,3)</f>
        <v>0.72499999999999998</v>
      </c>
      <c r="T4507" s="200">
        <f>TRUNC(('TARIFA ENTREGA A DIRECCION USD'!E4507-'TARIFA ENTREGA A DIRECCION USD'!D4507)/'TARIFA ENTREGA A DIRECCION USD'!D4507,3)</f>
        <v>0.26400000000000001</v>
      </c>
      <c r="U4507" s="200">
        <f>TRUNC(('TARIFA ENTREGA A DIRECCION USD'!F4507-'TARIFA ENTREGA A DIRECCION USD'!D4507)/'TARIFA ENTREGA A DIRECCION USD'!D4507,3)</f>
        <v>0.441</v>
      </c>
      <c r="V4507" s="200">
        <f>TRUNC(('TARIFA ENTREGA A DIRECCION USD'!G4507-'TARIFA ENTREGA A DIRECCION USD'!D4507)/'TARIFA ENTREGA A DIRECCION USD'!D4507,3)</f>
        <v>0.97699999999999998</v>
      </c>
      <c r="X4507" s="142">
        <v>16.12</v>
      </c>
      <c r="Y4507" s="190">
        <v>4500</v>
      </c>
      <c r="Z4507" s="200">
        <v>0.55000000000000004</v>
      </c>
      <c r="AA4507" s="200">
        <v>0.13</v>
      </c>
      <c r="AB4507" s="200">
        <v>0.3</v>
      </c>
      <c r="AC4507" s="200">
        <v>0.85</v>
      </c>
      <c r="AL4507"/>
      <c r="AM4507"/>
      <c r="AN4507"/>
      <c r="AO4507"/>
      <c r="AP4507"/>
      <c r="AQ4507"/>
      <c r="AR4507"/>
      <c r="AS4507"/>
      <c r="AT4507"/>
      <c r="AU4507"/>
    </row>
    <row r="4508" spans="17:47" x14ac:dyDescent="0.2">
      <c r="Q4508" s="142">
        <f>TRUNC('TARIFA ENTREGA A DIRECCION USD'!D4509-'TARIFA ENTREGA A DIRECCION USD'!D4508,2)</f>
        <v>0.55000000000000004</v>
      </c>
      <c r="R4508" s="190">
        <v>4501</v>
      </c>
      <c r="S4508" s="200">
        <f>TRUNC((('TARIFA ENTREGA A DIRECCION USD'!C4508-'TARIFA ENTREGA A DIRECCION USD'!D4508)/'TARIFA ENTREGA A DIRECCION USD'!D4508)+1,3)</f>
        <v>0.72499999999999998</v>
      </c>
      <c r="T4508" s="200">
        <f>TRUNC(('TARIFA ENTREGA A DIRECCION USD'!E4508-'TARIFA ENTREGA A DIRECCION USD'!D4508)/'TARIFA ENTREGA A DIRECCION USD'!D4508,3)</f>
        <v>0.26400000000000001</v>
      </c>
      <c r="U4508" s="200">
        <f>TRUNC(('TARIFA ENTREGA A DIRECCION USD'!F4508-'TARIFA ENTREGA A DIRECCION USD'!D4508)/'TARIFA ENTREGA A DIRECCION USD'!D4508,3)</f>
        <v>0.441</v>
      </c>
      <c r="V4508" s="200">
        <f>TRUNC(('TARIFA ENTREGA A DIRECCION USD'!G4508-'TARIFA ENTREGA A DIRECCION USD'!D4508)/'TARIFA ENTREGA A DIRECCION USD'!D4508,3)</f>
        <v>0.97699999999999998</v>
      </c>
      <c r="X4508" s="142">
        <v>16.12</v>
      </c>
      <c r="Y4508" s="190">
        <v>4501</v>
      </c>
      <c r="Z4508" s="200">
        <v>0.55000000000000004</v>
      </c>
      <c r="AA4508" s="200">
        <v>0.13</v>
      </c>
      <c r="AB4508" s="200">
        <v>0.3</v>
      </c>
      <c r="AC4508" s="200">
        <v>0.85</v>
      </c>
      <c r="AL4508"/>
      <c r="AM4508"/>
      <c r="AN4508"/>
      <c r="AO4508"/>
      <c r="AP4508"/>
      <c r="AQ4508"/>
      <c r="AR4508"/>
      <c r="AS4508"/>
      <c r="AT4508"/>
      <c r="AU4508"/>
    </row>
    <row r="4509" spans="17:47" x14ac:dyDescent="0.2">
      <c r="Q4509" s="142">
        <f>TRUNC('TARIFA ENTREGA A DIRECCION USD'!D4510-'TARIFA ENTREGA A DIRECCION USD'!D4509,2)</f>
        <v>0.55000000000000004</v>
      </c>
      <c r="R4509" s="190">
        <v>4502</v>
      </c>
      <c r="S4509" s="200">
        <f>TRUNC((('TARIFA ENTREGA A DIRECCION USD'!C4509-'TARIFA ENTREGA A DIRECCION USD'!D4509)/'TARIFA ENTREGA A DIRECCION USD'!D4509)+1,3)</f>
        <v>0.72499999999999998</v>
      </c>
      <c r="T4509" s="200">
        <f>TRUNC(('TARIFA ENTREGA A DIRECCION USD'!E4509-'TARIFA ENTREGA A DIRECCION USD'!D4509)/'TARIFA ENTREGA A DIRECCION USD'!D4509,3)</f>
        <v>0.26400000000000001</v>
      </c>
      <c r="U4509" s="200">
        <f>TRUNC(('TARIFA ENTREGA A DIRECCION USD'!F4509-'TARIFA ENTREGA A DIRECCION USD'!D4509)/'TARIFA ENTREGA A DIRECCION USD'!D4509,3)</f>
        <v>0.441</v>
      </c>
      <c r="V4509" s="200">
        <f>TRUNC(('TARIFA ENTREGA A DIRECCION USD'!G4509-'TARIFA ENTREGA A DIRECCION USD'!D4509)/'TARIFA ENTREGA A DIRECCION USD'!D4509,3)</f>
        <v>0.97699999999999998</v>
      </c>
      <c r="X4509" s="142">
        <v>16.12</v>
      </c>
      <c r="Y4509" s="190">
        <v>4502</v>
      </c>
      <c r="Z4509" s="200">
        <v>0.55000000000000004</v>
      </c>
      <c r="AA4509" s="200">
        <v>0.13</v>
      </c>
      <c r="AB4509" s="200">
        <v>0.3</v>
      </c>
      <c r="AC4509" s="200">
        <v>0.85</v>
      </c>
      <c r="AL4509"/>
      <c r="AM4509"/>
      <c r="AN4509"/>
      <c r="AO4509"/>
      <c r="AP4509"/>
      <c r="AQ4509"/>
      <c r="AR4509"/>
      <c r="AS4509"/>
      <c r="AT4509"/>
      <c r="AU4509"/>
    </row>
    <row r="4510" spans="17:47" x14ac:dyDescent="0.2">
      <c r="Q4510" s="142">
        <f>TRUNC('TARIFA ENTREGA A DIRECCION USD'!D4511-'TARIFA ENTREGA A DIRECCION USD'!D4510,2)</f>
        <v>0.55000000000000004</v>
      </c>
      <c r="R4510" s="190">
        <v>4503</v>
      </c>
      <c r="S4510" s="200">
        <f>TRUNC((('TARIFA ENTREGA A DIRECCION USD'!C4510-'TARIFA ENTREGA A DIRECCION USD'!D4510)/'TARIFA ENTREGA A DIRECCION USD'!D4510)+1,3)</f>
        <v>0.72499999999999998</v>
      </c>
      <c r="T4510" s="200">
        <f>TRUNC(('TARIFA ENTREGA A DIRECCION USD'!E4510-'TARIFA ENTREGA A DIRECCION USD'!D4510)/'TARIFA ENTREGA A DIRECCION USD'!D4510,3)</f>
        <v>0.26400000000000001</v>
      </c>
      <c r="U4510" s="200">
        <f>TRUNC(('TARIFA ENTREGA A DIRECCION USD'!F4510-'TARIFA ENTREGA A DIRECCION USD'!D4510)/'TARIFA ENTREGA A DIRECCION USD'!D4510,3)</f>
        <v>0.441</v>
      </c>
      <c r="V4510" s="200">
        <f>TRUNC(('TARIFA ENTREGA A DIRECCION USD'!G4510-'TARIFA ENTREGA A DIRECCION USD'!D4510)/'TARIFA ENTREGA A DIRECCION USD'!D4510,3)</f>
        <v>0.97699999999999998</v>
      </c>
      <c r="X4510" s="142">
        <v>16.12</v>
      </c>
      <c r="Y4510" s="190">
        <v>4503</v>
      </c>
      <c r="Z4510" s="200">
        <v>0.55000000000000004</v>
      </c>
      <c r="AA4510" s="200">
        <v>0.13</v>
      </c>
      <c r="AB4510" s="200">
        <v>0.3</v>
      </c>
      <c r="AC4510" s="200">
        <v>0.85</v>
      </c>
      <c r="AL4510"/>
      <c r="AM4510"/>
      <c r="AN4510"/>
      <c r="AO4510"/>
      <c r="AP4510"/>
      <c r="AQ4510"/>
      <c r="AR4510"/>
      <c r="AS4510"/>
      <c r="AT4510"/>
      <c r="AU4510"/>
    </row>
    <row r="4511" spans="17:47" x14ac:dyDescent="0.2">
      <c r="Q4511" s="142">
        <f>TRUNC('TARIFA ENTREGA A DIRECCION USD'!D4512-'TARIFA ENTREGA A DIRECCION USD'!D4511,2)</f>
        <v>0.55000000000000004</v>
      </c>
      <c r="R4511" s="190">
        <v>4504</v>
      </c>
      <c r="S4511" s="200">
        <f>TRUNC((('TARIFA ENTREGA A DIRECCION USD'!C4511-'TARIFA ENTREGA A DIRECCION USD'!D4511)/'TARIFA ENTREGA A DIRECCION USD'!D4511)+1,3)</f>
        <v>0.72499999999999998</v>
      </c>
      <c r="T4511" s="200">
        <f>TRUNC(('TARIFA ENTREGA A DIRECCION USD'!E4511-'TARIFA ENTREGA A DIRECCION USD'!D4511)/'TARIFA ENTREGA A DIRECCION USD'!D4511,3)</f>
        <v>0.26400000000000001</v>
      </c>
      <c r="U4511" s="200">
        <f>TRUNC(('TARIFA ENTREGA A DIRECCION USD'!F4511-'TARIFA ENTREGA A DIRECCION USD'!D4511)/'TARIFA ENTREGA A DIRECCION USD'!D4511,3)</f>
        <v>0.441</v>
      </c>
      <c r="V4511" s="200">
        <f>TRUNC(('TARIFA ENTREGA A DIRECCION USD'!G4511-'TARIFA ENTREGA A DIRECCION USD'!D4511)/'TARIFA ENTREGA A DIRECCION USD'!D4511,3)</f>
        <v>0.97699999999999998</v>
      </c>
      <c r="X4511" s="142">
        <v>16.12</v>
      </c>
      <c r="Y4511" s="190">
        <v>4504</v>
      </c>
      <c r="Z4511" s="200">
        <v>0.55000000000000004</v>
      </c>
      <c r="AA4511" s="200">
        <v>0.13</v>
      </c>
      <c r="AB4511" s="200">
        <v>0.3</v>
      </c>
      <c r="AC4511" s="200">
        <v>0.85</v>
      </c>
      <c r="AL4511"/>
      <c r="AM4511"/>
      <c r="AN4511"/>
      <c r="AO4511"/>
      <c r="AP4511"/>
      <c r="AQ4511"/>
      <c r="AR4511"/>
      <c r="AS4511"/>
      <c r="AT4511"/>
      <c r="AU4511"/>
    </row>
    <row r="4512" spans="17:47" x14ac:dyDescent="0.2">
      <c r="Q4512" s="142">
        <f>TRUNC('TARIFA ENTREGA A DIRECCION USD'!D4513-'TARIFA ENTREGA A DIRECCION USD'!D4512,2)</f>
        <v>0.55000000000000004</v>
      </c>
      <c r="R4512" s="190">
        <v>4505</v>
      </c>
      <c r="S4512" s="200">
        <f>TRUNC((('TARIFA ENTREGA A DIRECCION USD'!C4512-'TARIFA ENTREGA A DIRECCION USD'!D4512)/'TARIFA ENTREGA A DIRECCION USD'!D4512)+1,3)</f>
        <v>0.72499999999999998</v>
      </c>
      <c r="T4512" s="200">
        <f>TRUNC(('TARIFA ENTREGA A DIRECCION USD'!E4512-'TARIFA ENTREGA A DIRECCION USD'!D4512)/'TARIFA ENTREGA A DIRECCION USD'!D4512,3)</f>
        <v>0.26400000000000001</v>
      </c>
      <c r="U4512" s="200">
        <f>TRUNC(('TARIFA ENTREGA A DIRECCION USD'!F4512-'TARIFA ENTREGA A DIRECCION USD'!D4512)/'TARIFA ENTREGA A DIRECCION USD'!D4512,3)</f>
        <v>0.441</v>
      </c>
      <c r="V4512" s="200">
        <f>TRUNC(('TARIFA ENTREGA A DIRECCION USD'!G4512-'TARIFA ENTREGA A DIRECCION USD'!D4512)/'TARIFA ENTREGA A DIRECCION USD'!D4512,3)</f>
        <v>0.97699999999999998</v>
      </c>
      <c r="X4512" s="142">
        <v>16.12</v>
      </c>
      <c r="Y4512" s="190">
        <v>4505</v>
      </c>
      <c r="Z4512" s="200">
        <v>0.55000000000000004</v>
      </c>
      <c r="AA4512" s="200">
        <v>0.13</v>
      </c>
      <c r="AB4512" s="200">
        <v>0.3</v>
      </c>
      <c r="AC4512" s="200">
        <v>0.85</v>
      </c>
      <c r="AL4512"/>
      <c r="AM4512"/>
      <c r="AN4512"/>
      <c r="AO4512"/>
      <c r="AP4512"/>
      <c r="AQ4512"/>
      <c r="AR4512"/>
      <c r="AS4512"/>
      <c r="AT4512"/>
      <c r="AU4512"/>
    </row>
    <row r="4513" spans="17:47" x14ac:dyDescent="0.2">
      <c r="Q4513" s="142">
        <f>TRUNC('TARIFA ENTREGA A DIRECCION USD'!D4514-'TARIFA ENTREGA A DIRECCION USD'!D4513,2)</f>
        <v>0.55000000000000004</v>
      </c>
      <c r="R4513" s="190">
        <v>4506</v>
      </c>
      <c r="S4513" s="200">
        <f>TRUNC((('TARIFA ENTREGA A DIRECCION USD'!C4513-'TARIFA ENTREGA A DIRECCION USD'!D4513)/'TARIFA ENTREGA A DIRECCION USD'!D4513)+1,3)</f>
        <v>0.72499999999999998</v>
      </c>
      <c r="T4513" s="200">
        <f>TRUNC(('TARIFA ENTREGA A DIRECCION USD'!E4513-'TARIFA ENTREGA A DIRECCION USD'!D4513)/'TARIFA ENTREGA A DIRECCION USD'!D4513,3)</f>
        <v>0.26400000000000001</v>
      </c>
      <c r="U4513" s="200">
        <f>TRUNC(('TARIFA ENTREGA A DIRECCION USD'!F4513-'TARIFA ENTREGA A DIRECCION USD'!D4513)/'TARIFA ENTREGA A DIRECCION USD'!D4513,3)</f>
        <v>0.441</v>
      </c>
      <c r="V4513" s="200">
        <f>TRUNC(('TARIFA ENTREGA A DIRECCION USD'!G4513-'TARIFA ENTREGA A DIRECCION USD'!D4513)/'TARIFA ENTREGA A DIRECCION USD'!D4513,3)</f>
        <v>0.97699999999999998</v>
      </c>
      <c r="X4513" s="142">
        <v>16.12</v>
      </c>
      <c r="Y4513" s="190">
        <v>4506</v>
      </c>
      <c r="Z4513" s="200">
        <v>0.55000000000000004</v>
      </c>
      <c r="AA4513" s="200">
        <v>0.13</v>
      </c>
      <c r="AB4513" s="200">
        <v>0.3</v>
      </c>
      <c r="AC4513" s="200">
        <v>0.85</v>
      </c>
      <c r="AL4513"/>
      <c r="AM4513"/>
      <c r="AN4513"/>
      <c r="AO4513"/>
      <c r="AP4513"/>
      <c r="AQ4513"/>
      <c r="AR4513"/>
      <c r="AS4513"/>
      <c r="AT4513"/>
      <c r="AU4513"/>
    </row>
    <row r="4514" spans="17:47" x14ac:dyDescent="0.2">
      <c r="Q4514" s="142">
        <f>TRUNC('TARIFA ENTREGA A DIRECCION USD'!D4515-'TARIFA ENTREGA A DIRECCION USD'!D4514,2)</f>
        <v>0.55000000000000004</v>
      </c>
      <c r="R4514" s="190">
        <v>4507</v>
      </c>
      <c r="S4514" s="200">
        <f>TRUNC((('TARIFA ENTREGA A DIRECCION USD'!C4514-'TARIFA ENTREGA A DIRECCION USD'!D4514)/'TARIFA ENTREGA A DIRECCION USD'!D4514)+1,3)</f>
        <v>0.72499999999999998</v>
      </c>
      <c r="T4514" s="200">
        <f>TRUNC(('TARIFA ENTREGA A DIRECCION USD'!E4514-'TARIFA ENTREGA A DIRECCION USD'!D4514)/'TARIFA ENTREGA A DIRECCION USD'!D4514,3)</f>
        <v>0.26400000000000001</v>
      </c>
      <c r="U4514" s="200">
        <f>TRUNC(('TARIFA ENTREGA A DIRECCION USD'!F4514-'TARIFA ENTREGA A DIRECCION USD'!D4514)/'TARIFA ENTREGA A DIRECCION USD'!D4514,3)</f>
        <v>0.441</v>
      </c>
      <c r="V4514" s="200">
        <f>TRUNC(('TARIFA ENTREGA A DIRECCION USD'!G4514-'TARIFA ENTREGA A DIRECCION USD'!D4514)/'TARIFA ENTREGA A DIRECCION USD'!D4514,3)</f>
        <v>0.97699999999999998</v>
      </c>
      <c r="X4514" s="142">
        <v>16.12</v>
      </c>
      <c r="Y4514" s="190">
        <v>4507</v>
      </c>
      <c r="Z4514" s="200">
        <v>0.55000000000000004</v>
      </c>
      <c r="AA4514" s="200">
        <v>0.13</v>
      </c>
      <c r="AB4514" s="200">
        <v>0.3</v>
      </c>
      <c r="AC4514" s="200">
        <v>0.85</v>
      </c>
      <c r="AL4514"/>
      <c r="AM4514"/>
      <c r="AN4514"/>
      <c r="AO4514"/>
      <c r="AP4514"/>
      <c r="AQ4514"/>
      <c r="AR4514"/>
      <c r="AS4514"/>
      <c r="AT4514"/>
      <c r="AU4514"/>
    </row>
    <row r="4515" spans="17:47" x14ac:dyDescent="0.2">
      <c r="Q4515" s="142">
        <f>TRUNC('TARIFA ENTREGA A DIRECCION USD'!D4516-'TARIFA ENTREGA A DIRECCION USD'!D4515,2)</f>
        <v>0.55000000000000004</v>
      </c>
      <c r="R4515" s="190">
        <v>4508</v>
      </c>
      <c r="S4515" s="200">
        <f>TRUNC((('TARIFA ENTREGA A DIRECCION USD'!C4515-'TARIFA ENTREGA A DIRECCION USD'!D4515)/'TARIFA ENTREGA A DIRECCION USD'!D4515)+1,3)</f>
        <v>0.72499999999999998</v>
      </c>
      <c r="T4515" s="200">
        <f>TRUNC(('TARIFA ENTREGA A DIRECCION USD'!E4515-'TARIFA ENTREGA A DIRECCION USD'!D4515)/'TARIFA ENTREGA A DIRECCION USD'!D4515,3)</f>
        <v>0.26400000000000001</v>
      </c>
      <c r="U4515" s="200">
        <f>TRUNC(('TARIFA ENTREGA A DIRECCION USD'!F4515-'TARIFA ENTREGA A DIRECCION USD'!D4515)/'TARIFA ENTREGA A DIRECCION USD'!D4515,3)</f>
        <v>0.441</v>
      </c>
      <c r="V4515" s="200">
        <f>TRUNC(('TARIFA ENTREGA A DIRECCION USD'!G4515-'TARIFA ENTREGA A DIRECCION USD'!D4515)/'TARIFA ENTREGA A DIRECCION USD'!D4515,3)</f>
        <v>0.97699999999999998</v>
      </c>
      <c r="X4515" s="142">
        <v>16.12</v>
      </c>
      <c r="Y4515" s="190">
        <v>4508</v>
      </c>
      <c r="Z4515" s="200">
        <v>0.55000000000000004</v>
      </c>
      <c r="AA4515" s="200">
        <v>0.13</v>
      </c>
      <c r="AB4515" s="200">
        <v>0.3</v>
      </c>
      <c r="AC4515" s="200">
        <v>0.85</v>
      </c>
      <c r="AL4515"/>
      <c r="AM4515"/>
      <c r="AN4515"/>
      <c r="AO4515"/>
      <c r="AP4515"/>
      <c r="AQ4515"/>
      <c r="AR4515"/>
      <c r="AS4515"/>
      <c r="AT4515"/>
      <c r="AU4515"/>
    </row>
    <row r="4516" spans="17:47" x14ac:dyDescent="0.2">
      <c r="Q4516" s="142">
        <f>TRUNC('TARIFA ENTREGA A DIRECCION USD'!D4517-'TARIFA ENTREGA A DIRECCION USD'!D4516,2)</f>
        <v>0.55000000000000004</v>
      </c>
      <c r="R4516" s="190">
        <v>4509</v>
      </c>
      <c r="S4516" s="200">
        <f>TRUNC((('TARIFA ENTREGA A DIRECCION USD'!C4516-'TARIFA ENTREGA A DIRECCION USD'!D4516)/'TARIFA ENTREGA A DIRECCION USD'!D4516)+1,3)</f>
        <v>0.72499999999999998</v>
      </c>
      <c r="T4516" s="200">
        <f>TRUNC(('TARIFA ENTREGA A DIRECCION USD'!E4516-'TARIFA ENTREGA A DIRECCION USD'!D4516)/'TARIFA ENTREGA A DIRECCION USD'!D4516,3)</f>
        <v>0.26400000000000001</v>
      </c>
      <c r="U4516" s="200">
        <f>TRUNC(('TARIFA ENTREGA A DIRECCION USD'!F4516-'TARIFA ENTREGA A DIRECCION USD'!D4516)/'TARIFA ENTREGA A DIRECCION USD'!D4516,3)</f>
        <v>0.441</v>
      </c>
      <c r="V4516" s="200">
        <f>TRUNC(('TARIFA ENTREGA A DIRECCION USD'!G4516-'TARIFA ENTREGA A DIRECCION USD'!D4516)/'TARIFA ENTREGA A DIRECCION USD'!D4516,3)</f>
        <v>0.97699999999999998</v>
      </c>
      <c r="X4516" s="142">
        <v>16.12</v>
      </c>
      <c r="Y4516" s="190">
        <v>4509</v>
      </c>
      <c r="Z4516" s="200">
        <v>0.55000000000000004</v>
      </c>
      <c r="AA4516" s="200">
        <v>0.13</v>
      </c>
      <c r="AB4516" s="200">
        <v>0.3</v>
      </c>
      <c r="AC4516" s="200">
        <v>0.85</v>
      </c>
      <c r="AL4516"/>
      <c r="AM4516"/>
      <c r="AN4516"/>
      <c r="AO4516"/>
      <c r="AP4516"/>
      <c r="AQ4516"/>
      <c r="AR4516"/>
      <c r="AS4516"/>
      <c r="AT4516"/>
      <c r="AU4516"/>
    </row>
    <row r="4517" spans="17:47" x14ac:dyDescent="0.2">
      <c r="Q4517" s="142">
        <f>TRUNC('TARIFA ENTREGA A DIRECCION USD'!D4518-'TARIFA ENTREGA A DIRECCION USD'!D4517,2)</f>
        <v>0.55000000000000004</v>
      </c>
      <c r="R4517" s="190">
        <v>4510</v>
      </c>
      <c r="S4517" s="200">
        <f>TRUNC((('TARIFA ENTREGA A DIRECCION USD'!C4517-'TARIFA ENTREGA A DIRECCION USD'!D4517)/'TARIFA ENTREGA A DIRECCION USD'!D4517)+1,3)</f>
        <v>0.72499999999999998</v>
      </c>
      <c r="T4517" s="200">
        <f>TRUNC(('TARIFA ENTREGA A DIRECCION USD'!E4517-'TARIFA ENTREGA A DIRECCION USD'!D4517)/'TARIFA ENTREGA A DIRECCION USD'!D4517,3)</f>
        <v>0.26400000000000001</v>
      </c>
      <c r="U4517" s="200">
        <f>TRUNC(('TARIFA ENTREGA A DIRECCION USD'!F4517-'TARIFA ENTREGA A DIRECCION USD'!D4517)/'TARIFA ENTREGA A DIRECCION USD'!D4517,3)</f>
        <v>0.441</v>
      </c>
      <c r="V4517" s="200">
        <f>TRUNC(('TARIFA ENTREGA A DIRECCION USD'!G4517-'TARIFA ENTREGA A DIRECCION USD'!D4517)/'TARIFA ENTREGA A DIRECCION USD'!D4517,3)</f>
        <v>0.97699999999999998</v>
      </c>
      <c r="X4517" s="142">
        <v>16.12</v>
      </c>
      <c r="Y4517" s="190">
        <v>4510</v>
      </c>
      <c r="Z4517" s="200">
        <v>0.55000000000000004</v>
      </c>
      <c r="AA4517" s="200">
        <v>0.13</v>
      </c>
      <c r="AB4517" s="200">
        <v>0.3</v>
      </c>
      <c r="AC4517" s="200">
        <v>0.85</v>
      </c>
      <c r="AL4517"/>
      <c r="AM4517"/>
      <c r="AN4517"/>
      <c r="AO4517"/>
      <c r="AP4517"/>
      <c r="AQ4517"/>
      <c r="AR4517"/>
      <c r="AS4517"/>
      <c r="AT4517"/>
      <c r="AU4517"/>
    </row>
    <row r="4518" spans="17:47" x14ac:dyDescent="0.2">
      <c r="Q4518" s="142">
        <f>TRUNC('TARIFA ENTREGA A DIRECCION USD'!D4519-'TARIFA ENTREGA A DIRECCION USD'!D4518,2)</f>
        <v>0.55000000000000004</v>
      </c>
      <c r="R4518" s="190">
        <v>4511</v>
      </c>
      <c r="S4518" s="200">
        <f>TRUNC((('TARIFA ENTREGA A DIRECCION USD'!C4518-'TARIFA ENTREGA A DIRECCION USD'!D4518)/'TARIFA ENTREGA A DIRECCION USD'!D4518)+1,3)</f>
        <v>0.72499999999999998</v>
      </c>
      <c r="T4518" s="200">
        <f>TRUNC(('TARIFA ENTREGA A DIRECCION USD'!E4518-'TARIFA ENTREGA A DIRECCION USD'!D4518)/'TARIFA ENTREGA A DIRECCION USD'!D4518,3)</f>
        <v>0.26400000000000001</v>
      </c>
      <c r="U4518" s="200">
        <f>TRUNC(('TARIFA ENTREGA A DIRECCION USD'!F4518-'TARIFA ENTREGA A DIRECCION USD'!D4518)/'TARIFA ENTREGA A DIRECCION USD'!D4518,3)</f>
        <v>0.441</v>
      </c>
      <c r="V4518" s="200">
        <f>TRUNC(('TARIFA ENTREGA A DIRECCION USD'!G4518-'TARIFA ENTREGA A DIRECCION USD'!D4518)/'TARIFA ENTREGA A DIRECCION USD'!D4518,3)</f>
        <v>0.97699999999999998</v>
      </c>
      <c r="X4518" s="142">
        <v>16.12</v>
      </c>
      <c r="Y4518" s="190">
        <v>4511</v>
      </c>
      <c r="Z4518" s="200">
        <v>0.55000000000000004</v>
      </c>
      <c r="AA4518" s="200">
        <v>0.13</v>
      </c>
      <c r="AB4518" s="200">
        <v>0.3</v>
      </c>
      <c r="AC4518" s="200">
        <v>0.85</v>
      </c>
      <c r="AL4518"/>
      <c r="AM4518"/>
      <c r="AN4518"/>
      <c r="AO4518"/>
      <c r="AP4518"/>
      <c r="AQ4518"/>
      <c r="AR4518"/>
      <c r="AS4518"/>
      <c r="AT4518"/>
      <c r="AU4518"/>
    </row>
    <row r="4519" spans="17:47" x14ac:dyDescent="0.2">
      <c r="Q4519" s="142">
        <f>TRUNC('TARIFA ENTREGA A DIRECCION USD'!D4520-'TARIFA ENTREGA A DIRECCION USD'!D4519,2)</f>
        <v>0.55000000000000004</v>
      </c>
      <c r="R4519" s="190">
        <v>4512</v>
      </c>
      <c r="S4519" s="200">
        <f>TRUNC((('TARIFA ENTREGA A DIRECCION USD'!C4519-'TARIFA ENTREGA A DIRECCION USD'!D4519)/'TARIFA ENTREGA A DIRECCION USD'!D4519)+1,3)</f>
        <v>0.72499999999999998</v>
      </c>
      <c r="T4519" s="200">
        <f>TRUNC(('TARIFA ENTREGA A DIRECCION USD'!E4519-'TARIFA ENTREGA A DIRECCION USD'!D4519)/'TARIFA ENTREGA A DIRECCION USD'!D4519,3)</f>
        <v>0.26400000000000001</v>
      </c>
      <c r="U4519" s="200">
        <f>TRUNC(('TARIFA ENTREGA A DIRECCION USD'!F4519-'TARIFA ENTREGA A DIRECCION USD'!D4519)/'TARIFA ENTREGA A DIRECCION USD'!D4519,3)</f>
        <v>0.441</v>
      </c>
      <c r="V4519" s="200">
        <f>TRUNC(('TARIFA ENTREGA A DIRECCION USD'!G4519-'TARIFA ENTREGA A DIRECCION USD'!D4519)/'TARIFA ENTREGA A DIRECCION USD'!D4519,3)</f>
        <v>0.97699999999999998</v>
      </c>
      <c r="X4519" s="142">
        <v>16.12</v>
      </c>
      <c r="Y4519" s="190">
        <v>4512</v>
      </c>
      <c r="Z4519" s="200">
        <v>0.55000000000000004</v>
      </c>
      <c r="AA4519" s="200">
        <v>0.13</v>
      </c>
      <c r="AB4519" s="200">
        <v>0.3</v>
      </c>
      <c r="AC4519" s="200">
        <v>0.85</v>
      </c>
      <c r="AL4519"/>
      <c r="AM4519"/>
      <c r="AN4519"/>
      <c r="AO4519"/>
      <c r="AP4519"/>
      <c r="AQ4519"/>
      <c r="AR4519"/>
      <c r="AS4519"/>
      <c r="AT4519"/>
      <c r="AU4519"/>
    </row>
    <row r="4520" spans="17:47" x14ac:dyDescent="0.2">
      <c r="Q4520" s="142">
        <f>TRUNC('TARIFA ENTREGA A DIRECCION USD'!D4521-'TARIFA ENTREGA A DIRECCION USD'!D4520,2)</f>
        <v>0.55000000000000004</v>
      </c>
      <c r="R4520" s="190">
        <v>4513</v>
      </c>
      <c r="S4520" s="200">
        <f>TRUNC((('TARIFA ENTREGA A DIRECCION USD'!C4520-'TARIFA ENTREGA A DIRECCION USD'!D4520)/'TARIFA ENTREGA A DIRECCION USD'!D4520)+1,3)</f>
        <v>0.72499999999999998</v>
      </c>
      <c r="T4520" s="200">
        <f>TRUNC(('TARIFA ENTREGA A DIRECCION USD'!E4520-'TARIFA ENTREGA A DIRECCION USD'!D4520)/'TARIFA ENTREGA A DIRECCION USD'!D4520,3)</f>
        <v>0.26400000000000001</v>
      </c>
      <c r="U4520" s="200">
        <f>TRUNC(('TARIFA ENTREGA A DIRECCION USD'!F4520-'TARIFA ENTREGA A DIRECCION USD'!D4520)/'TARIFA ENTREGA A DIRECCION USD'!D4520,3)</f>
        <v>0.441</v>
      </c>
      <c r="V4520" s="200">
        <f>TRUNC(('TARIFA ENTREGA A DIRECCION USD'!G4520-'TARIFA ENTREGA A DIRECCION USD'!D4520)/'TARIFA ENTREGA A DIRECCION USD'!D4520,3)</f>
        <v>0.97699999999999998</v>
      </c>
      <c r="X4520" s="142">
        <v>16.12</v>
      </c>
      <c r="Y4520" s="190">
        <v>4513</v>
      </c>
      <c r="Z4520" s="200">
        <v>0.55000000000000004</v>
      </c>
      <c r="AA4520" s="200">
        <v>0.13</v>
      </c>
      <c r="AB4520" s="200">
        <v>0.3</v>
      </c>
      <c r="AC4520" s="200">
        <v>0.85</v>
      </c>
      <c r="AL4520"/>
      <c r="AM4520"/>
      <c r="AN4520"/>
      <c r="AO4520"/>
      <c r="AP4520"/>
      <c r="AQ4520"/>
      <c r="AR4520"/>
      <c r="AS4520"/>
      <c r="AT4520"/>
      <c r="AU4520"/>
    </row>
    <row r="4521" spans="17:47" x14ac:dyDescent="0.2">
      <c r="Q4521" s="142">
        <f>TRUNC('TARIFA ENTREGA A DIRECCION USD'!D4522-'TARIFA ENTREGA A DIRECCION USD'!D4521,2)</f>
        <v>0.55000000000000004</v>
      </c>
      <c r="R4521" s="190">
        <v>4514</v>
      </c>
      <c r="S4521" s="200">
        <f>TRUNC((('TARIFA ENTREGA A DIRECCION USD'!C4521-'TARIFA ENTREGA A DIRECCION USD'!D4521)/'TARIFA ENTREGA A DIRECCION USD'!D4521)+1,3)</f>
        <v>0.72499999999999998</v>
      </c>
      <c r="T4521" s="200">
        <f>TRUNC(('TARIFA ENTREGA A DIRECCION USD'!E4521-'TARIFA ENTREGA A DIRECCION USD'!D4521)/'TARIFA ENTREGA A DIRECCION USD'!D4521,3)</f>
        <v>0.26400000000000001</v>
      </c>
      <c r="U4521" s="200">
        <f>TRUNC(('TARIFA ENTREGA A DIRECCION USD'!F4521-'TARIFA ENTREGA A DIRECCION USD'!D4521)/'TARIFA ENTREGA A DIRECCION USD'!D4521,3)</f>
        <v>0.441</v>
      </c>
      <c r="V4521" s="200">
        <f>TRUNC(('TARIFA ENTREGA A DIRECCION USD'!G4521-'TARIFA ENTREGA A DIRECCION USD'!D4521)/'TARIFA ENTREGA A DIRECCION USD'!D4521,3)</f>
        <v>0.97699999999999998</v>
      </c>
      <c r="X4521" s="142">
        <v>16.12</v>
      </c>
      <c r="Y4521" s="190">
        <v>4514</v>
      </c>
      <c r="Z4521" s="200">
        <v>0.55000000000000004</v>
      </c>
      <c r="AA4521" s="200">
        <v>0.13</v>
      </c>
      <c r="AB4521" s="200">
        <v>0.3</v>
      </c>
      <c r="AC4521" s="200">
        <v>0.85</v>
      </c>
      <c r="AL4521"/>
      <c r="AM4521"/>
      <c r="AN4521"/>
      <c r="AO4521"/>
      <c r="AP4521"/>
      <c r="AQ4521"/>
      <c r="AR4521"/>
      <c r="AS4521"/>
      <c r="AT4521"/>
      <c r="AU4521"/>
    </row>
    <row r="4522" spans="17:47" x14ac:dyDescent="0.2">
      <c r="Q4522" s="142">
        <f>TRUNC('TARIFA ENTREGA A DIRECCION USD'!D4523-'TARIFA ENTREGA A DIRECCION USD'!D4522,2)</f>
        <v>0.55000000000000004</v>
      </c>
      <c r="R4522" s="190">
        <v>4515</v>
      </c>
      <c r="S4522" s="200">
        <f>TRUNC((('TARIFA ENTREGA A DIRECCION USD'!C4522-'TARIFA ENTREGA A DIRECCION USD'!D4522)/'TARIFA ENTREGA A DIRECCION USD'!D4522)+1,3)</f>
        <v>0.72499999999999998</v>
      </c>
      <c r="T4522" s="200">
        <f>TRUNC(('TARIFA ENTREGA A DIRECCION USD'!E4522-'TARIFA ENTREGA A DIRECCION USD'!D4522)/'TARIFA ENTREGA A DIRECCION USD'!D4522,3)</f>
        <v>0.26400000000000001</v>
      </c>
      <c r="U4522" s="200">
        <f>TRUNC(('TARIFA ENTREGA A DIRECCION USD'!F4522-'TARIFA ENTREGA A DIRECCION USD'!D4522)/'TARIFA ENTREGA A DIRECCION USD'!D4522,3)</f>
        <v>0.441</v>
      </c>
      <c r="V4522" s="200">
        <f>TRUNC(('TARIFA ENTREGA A DIRECCION USD'!G4522-'TARIFA ENTREGA A DIRECCION USD'!D4522)/'TARIFA ENTREGA A DIRECCION USD'!D4522,3)</f>
        <v>0.97699999999999998</v>
      </c>
      <c r="X4522" s="142">
        <v>16.12</v>
      </c>
      <c r="Y4522" s="190">
        <v>4515</v>
      </c>
      <c r="Z4522" s="200">
        <v>0.55000000000000004</v>
      </c>
      <c r="AA4522" s="200">
        <v>0.13</v>
      </c>
      <c r="AB4522" s="200">
        <v>0.3</v>
      </c>
      <c r="AC4522" s="200">
        <v>0.85</v>
      </c>
      <c r="AL4522"/>
      <c r="AM4522"/>
      <c r="AN4522"/>
      <c r="AO4522"/>
      <c r="AP4522"/>
      <c r="AQ4522"/>
      <c r="AR4522"/>
      <c r="AS4522"/>
      <c r="AT4522"/>
      <c r="AU4522"/>
    </row>
    <row r="4523" spans="17:47" x14ac:dyDescent="0.2">
      <c r="Q4523" s="142">
        <f>TRUNC('TARIFA ENTREGA A DIRECCION USD'!D4524-'TARIFA ENTREGA A DIRECCION USD'!D4523,2)</f>
        <v>0.55000000000000004</v>
      </c>
      <c r="R4523" s="190">
        <v>4516</v>
      </c>
      <c r="S4523" s="200">
        <f>TRUNC((('TARIFA ENTREGA A DIRECCION USD'!C4523-'TARIFA ENTREGA A DIRECCION USD'!D4523)/'TARIFA ENTREGA A DIRECCION USD'!D4523)+1,3)</f>
        <v>0.72499999999999998</v>
      </c>
      <c r="T4523" s="200">
        <f>TRUNC(('TARIFA ENTREGA A DIRECCION USD'!E4523-'TARIFA ENTREGA A DIRECCION USD'!D4523)/'TARIFA ENTREGA A DIRECCION USD'!D4523,3)</f>
        <v>0.26400000000000001</v>
      </c>
      <c r="U4523" s="200">
        <f>TRUNC(('TARIFA ENTREGA A DIRECCION USD'!F4523-'TARIFA ENTREGA A DIRECCION USD'!D4523)/'TARIFA ENTREGA A DIRECCION USD'!D4523,3)</f>
        <v>0.441</v>
      </c>
      <c r="V4523" s="200">
        <f>TRUNC(('TARIFA ENTREGA A DIRECCION USD'!G4523-'TARIFA ENTREGA A DIRECCION USD'!D4523)/'TARIFA ENTREGA A DIRECCION USD'!D4523,3)</f>
        <v>0.97699999999999998</v>
      </c>
      <c r="X4523" s="142">
        <v>16.12</v>
      </c>
      <c r="Y4523" s="190">
        <v>4516</v>
      </c>
      <c r="Z4523" s="200">
        <v>0.55000000000000004</v>
      </c>
      <c r="AA4523" s="200">
        <v>0.13</v>
      </c>
      <c r="AB4523" s="200">
        <v>0.3</v>
      </c>
      <c r="AC4523" s="200">
        <v>0.85</v>
      </c>
      <c r="AL4523"/>
      <c r="AM4523"/>
      <c r="AN4523"/>
      <c r="AO4523"/>
      <c r="AP4523"/>
      <c r="AQ4523"/>
      <c r="AR4523"/>
      <c r="AS4523"/>
      <c r="AT4523"/>
      <c r="AU4523"/>
    </row>
    <row r="4524" spans="17:47" x14ac:dyDescent="0.2">
      <c r="Q4524" s="142">
        <f>TRUNC('TARIFA ENTREGA A DIRECCION USD'!D4525-'TARIFA ENTREGA A DIRECCION USD'!D4524,2)</f>
        <v>0.55000000000000004</v>
      </c>
      <c r="R4524" s="190">
        <v>4517</v>
      </c>
      <c r="S4524" s="200">
        <f>TRUNC((('TARIFA ENTREGA A DIRECCION USD'!C4524-'TARIFA ENTREGA A DIRECCION USD'!D4524)/'TARIFA ENTREGA A DIRECCION USD'!D4524)+1,3)</f>
        <v>0.72499999999999998</v>
      </c>
      <c r="T4524" s="200">
        <f>TRUNC(('TARIFA ENTREGA A DIRECCION USD'!E4524-'TARIFA ENTREGA A DIRECCION USD'!D4524)/'TARIFA ENTREGA A DIRECCION USD'!D4524,3)</f>
        <v>0.26400000000000001</v>
      </c>
      <c r="U4524" s="200">
        <f>TRUNC(('TARIFA ENTREGA A DIRECCION USD'!F4524-'TARIFA ENTREGA A DIRECCION USD'!D4524)/'TARIFA ENTREGA A DIRECCION USD'!D4524,3)</f>
        <v>0.441</v>
      </c>
      <c r="V4524" s="200">
        <f>TRUNC(('TARIFA ENTREGA A DIRECCION USD'!G4524-'TARIFA ENTREGA A DIRECCION USD'!D4524)/'TARIFA ENTREGA A DIRECCION USD'!D4524,3)</f>
        <v>0.97699999999999998</v>
      </c>
      <c r="X4524" s="142">
        <v>16.12</v>
      </c>
      <c r="Y4524" s="190">
        <v>4517</v>
      </c>
      <c r="Z4524" s="200">
        <v>0.55000000000000004</v>
      </c>
      <c r="AA4524" s="200">
        <v>0.13</v>
      </c>
      <c r="AB4524" s="200">
        <v>0.3</v>
      </c>
      <c r="AC4524" s="200">
        <v>0.85</v>
      </c>
      <c r="AL4524"/>
      <c r="AM4524"/>
      <c r="AN4524"/>
      <c r="AO4524"/>
      <c r="AP4524"/>
      <c r="AQ4524"/>
      <c r="AR4524"/>
      <c r="AS4524"/>
      <c r="AT4524"/>
      <c r="AU4524"/>
    </row>
    <row r="4525" spans="17:47" x14ac:dyDescent="0.2">
      <c r="Q4525" s="142">
        <f>TRUNC('TARIFA ENTREGA A DIRECCION USD'!D4526-'TARIFA ENTREGA A DIRECCION USD'!D4525,2)</f>
        <v>0.55000000000000004</v>
      </c>
      <c r="R4525" s="190">
        <v>4518</v>
      </c>
      <c r="S4525" s="200">
        <f>TRUNC((('TARIFA ENTREGA A DIRECCION USD'!C4525-'TARIFA ENTREGA A DIRECCION USD'!D4525)/'TARIFA ENTREGA A DIRECCION USD'!D4525)+1,3)</f>
        <v>0.72499999999999998</v>
      </c>
      <c r="T4525" s="200">
        <f>TRUNC(('TARIFA ENTREGA A DIRECCION USD'!E4525-'TARIFA ENTREGA A DIRECCION USD'!D4525)/'TARIFA ENTREGA A DIRECCION USD'!D4525,3)</f>
        <v>0.26400000000000001</v>
      </c>
      <c r="U4525" s="200">
        <f>TRUNC(('TARIFA ENTREGA A DIRECCION USD'!F4525-'TARIFA ENTREGA A DIRECCION USD'!D4525)/'TARIFA ENTREGA A DIRECCION USD'!D4525,3)</f>
        <v>0.441</v>
      </c>
      <c r="V4525" s="200">
        <f>TRUNC(('TARIFA ENTREGA A DIRECCION USD'!G4525-'TARIFA ENTREGA A DIRECCION USD'!D4525)/'TARIFA ENTREGA A DIRECCION USD'!D4525,3)</f>
        <v>0.97699999999999998</v>
      </c>
      <c r="X4525" s="142">
        <v>16.12</v>
      </c>
      <c r="Y4525" s="190">
        <v>4518</v>
      </c>
      <c r="Z4525" s="200">
        <v>0.55000000000000004</v>
      </c>
      <c r="AA4525" s="200">
        <v>0.13</v>
      </c>
      <c r="AB4525" s="200">
        <v>0.3</v>
      </c>
      <c r="AC4525" s="200">
        <v>0.85</v>
      </c>
      <c r="AL4525"/>
      <c r="AM4525"/>
      <c r="AN4525"/>
      <c r="AO4525"/>
      <c r="AP4525"/>
      <c r="AQ4525"/>
      <c r="AR4525"/>
      <c r="AS4525"/>
      <c r="AT4525"/>
      <c r="AU4525"/>
    </row>
    <row r="4526" spans="17:47" x14ac:dyDescent="0.2">
      <c r="Q4526" s="142">
        <f>TRUNC('TARIFA ENTREGA A DIRECCION USD'!D4527-'TARIFA ENTREGA A DIRECCION USD'!D4526,2)</f>
        <v>0.55000000000000004</v>
      </c>
      <c r="R4526" s="190">
        <v>4519</v>
      </c>
      <c r="S4526" s="200">
        <f>TRUNC((('TARIFA ENTREGA A DIRECCION USD'!C4526-'TARIFA ENTREGA A DIRECCION USD'!D4526)/'TARIFA ENTREGA A DIRECCION USD'!D4526)+1,3)</f>
        <v>0.72499999999999998</v>
      </c>
      <c r="T4526" s="200">
        <f>TRUNC(('TARIFA ENTREGA A DIRECCION USD'!E4526-'TARIFA ENTREGA A DIRECCION USD'!D4526)/'TARIFA ENTREGA A DIRECCION USD'!D4526,3)</f>
        <v>0.26400000000000001</v>
      </c>
      <c r="U4526" s="200">
        <f>TRUNC(('TARIFA ENTREGA A DIRECCION USD'!F4526-'TARIFA ENTREGA A DIRECCION USD'!D4526)/'TARIFA ENTREGA A DIRECCION USD'!D4526,3)</f>
        <v>0.441</v>
      </c>
      <c r="V4526" s="200">
        <f>TRUNC(('TARIFA ENTREGA A DIRECCION USD'!G4526-'TARIFA ENTREGA A DIRECCION USD'!D4526)/'TARIFA ENTREGA A DIRECCION USD'!D4526,3)</f>
        <v>0.97699999999999998</v>
      </c>
      <c r="X4526" s="142">
        <v>16.12</v>
      </c>
      <c r="Y4526" s="190">
        <v>4519</v>
      </c>
      <c r="Z4526" s="200">
        <v>0.55000000000000004</v>
      </c>
      <c r="AA4526" s="200">
        <v>0.13</v>
      </c>
      <c r="AB4526" s="200">
        <v>0.3</v>
      </c>
      <c r="AC4526" s="200">
        <v>0.85</v>
      </c>
      <c r="AL4526"/>
      <c r="AM4526"/>
      <c r="AN4526"/>
      <c r="AO4526"/>
      <c r="AP4526"/>
      <c r="AQ4526"/>
      <c r="AR4526"/>
      <c r="AS4526"/>
      <c r="AT4526"/>
      <c r="AU4526"/>
    </row>
    <row r="4527" spans="17:47" x14ac:dyDescent="0.2">
      <c r="Q4527" s="142">
        <f>TRUNC('TARIFA ENTREGA A DIRECCION USD'!D4528-'TARIFA ENTREGA A DIRECCION USD'!D4527,2)</f>
        <v>0.55000000000000004</v>
      </c>
      <c r="R4527" s="190">
        <v>4520</v>
      </c>
      <c r="S4527" s="200">
        <f>TRUNC((('TARIFA ENTREGA A DIRECCION USD'!C4527-'TARIFA ENTREGA A DIRECCION USD'!D4527)/'TARIFA ENTREGA A DIRECCION USD'!D4527)+1,3)</f>
        <v>0.72499999999999998</v>
      </c>
      <c r="T4527" s="200">
        <f>TRUNC(('TARIFA ENTREGA A DIRECCION USD'!E4527-'TARIFA ENTREGA A DIRECCION USD'!D4527)/'TARIFA ENTREGA A DIRECCION USD'!D4527,3)</f>
        <v>0.26400000000000001</v>
      </c>
      <c r="U4527" s="200">
        <f>TRUNC(('TARIFA ENTREGA A DIRECCION USD'!F4527-'TARIFA ENTREGA A DIRECCION USD'!D4527)/'TARIFA ENTREGA A DIRECCION USD'!D4527,3)</f>
        <v>0.441</v>
      </c>
      <c r="V4527" s="200">
        <f>TRUNC(('TARIFA ENTREGA A DIRECCION USD'!G4527-'TARIFA ENTREGA A DIRECCION USD'!D4527)/'TARIFA ENTREGA A DIRECCION USD'!D4527,3)</f>
        <v>0.97699999999999998</v>
      </c>
      <c r="X4527" s="142">
        <v>16.12</v>
      </c>
      <c r="Y4527" s="190">
        <v>4520</v>
      </c>
      <c r="Z4527" s="200">
        <v>0.55000000000000004</v>
      </c>
      <c r="AA4527" s="200">
        <v>0.13</v>
      </c>
      <c r="AB4527" s="200">
        <v>0.3</v>
      </c>
      <c r="AC4527" s="200">
        <v>0.85</v>
      </c>
      <c r="AL4527"/>
      <c r="AM4527"/>
      <c r="AN4527"/>
      <c r="AO4527"/>
      <c r="AP4527"/>
      <c r="AQ4527"/>
      <c r="AR4527"/>
      <c r="AS4527"/>
      <c r="AT4527"/>
      <c r="AU4527"/>
    </row>
    <row r="4528" spans="17:47" x14ac:dyDescent="0.2">
      <c r="Q4528" s="142">
        <f>TRUNC('TARIFA ENTREGA A DIRECCION USD'!D4529-'TARIFA ENTREGA A DIRECCION USD'!D4528,2)</f>
        <v>0.55000000000000004</v>
      </c>
      <c r="R4528" s="190">
        <v>4521</v>
      </c>
      <c r="S4528" s="200">
        <f>TRUNC((('TARIFA ENTREGA A DIRECCION USD'!C4528-'TARIFA ENTREGA A DIRECCION USD'!D4528)/'TARIFA ENTREGA A DIRECCION USD'!D4528)+1,3)</f>
        <v>0.72499999999999998</v>
      </c>
      <c r="T4528" s="200">
        <f>TRUNC(('TARIFA ENTREGA A DIRECCION USD'!E4528-'TARIFA ENTREGA A DIRECCION USD'!D4528)/'TARIFA ENTREGA A DIRECCION USD'!D4528,3)</f>
        <v>0.26400000000000001</v>
      </c>
      <c r="U4528" s="200">
        <f>TRUNC(('TARIFA ENTREGA A DIRECCION USD'!F4528-'TARIFA ENTREGA A DIRECCION USD'!D4528)/'TARIFA ENTREGA A DIRECCION USD'!D4528,3)</f>
        <v>0.441</v>
      </c>
      <c r="V4528" s="200">
        <f>TRUNC(('TARIFA ENTREGA A DIRECCION USD'!G4528-'TARIFA ENTREGA A DIRECCION USD'!D4528)/'TARIFA ENTREGA A DIRECCION USD'!D4528,3)</f>
        <v>0.97699999999999998</v>
      </c>
      <c r="X4528" s="142">
        <v>16.12</v>
      </c>
      <c r="Y4528" s="190">
        <v>4521</v>
      </c>
      <c r="Z4528" s="200">
        <v>0.55000000000000004</v>
      </c>
      <c r="AA4528" s="200">
        <v>0.13</v>
      </c>
      <c r="AB4528" s="200">
        <v>0.3</v>
      </c>
      <c r="AC4528" s="200">
        <v>0.85</v>
      </c>
      <c r="AL4528"/>
      <c r="AM4528"/>
      <c r="AN4528"/>
      <c r="AO4528"/>
      <c r="AP4528"/>
      <c r="AQ4528"/>
      <c r="AR4528"/>
      <c r="AS4528"/>
      <c r="AT4528"/>
      <c r="AU4528"/>
    </row>
    <row r="4529" spans="17:47" x14ac:dyDescent="0.2">
      <c r="Q4529" s="142">
        <f>TRUNC('TARIFA ENTREGA A DIRECCION USD'!D4530-'TARIFA ENTREGA A DIRECCION USD'!D4529,2)</f>
        <v>0.55000000000000004</v>
      </c>
      <c r="R4529" s="190">
        <v>4522</v>
      </c>
      <c r="S4529" s="200">
        <f>TRUNC((('TARIFA ENTREGA A DIRECCION USD'!C4529-'TARIFA ENTREGA A DIRECCION USD'!D4529)/'TARIFA ENTREGA A DIRECCION USD'!D4529)+1,3)</f>
        <v>0.72499999999999998</v>
      </c>
      <c r="T4529" s="200">
        <f>TRUNC(('TARIFA ENTREGA A DIRECCION USD'!E4529-'TARIFA ENTREGA A DIRECCION USD'!D4529)/'TARIFA ENTREGA A DIRECCION USD'!D4529,3)</f>
        <v>0.26400000000000001</v>
      </c>
      <c r="U4529" s="200">
        <f>TRUNC(('TARIFA ENTREGA A DIRECCION USD'!F4529-'TARIFA ENTREGA A DIRECCION USD'!D4529)/'TARIFA ENTREGA A DIRECCION USD'!D4529,3)</f>
        <v>0.441</v>
      </c>
      <c r="V4529" s="200">
        <f>TRUNC(('TARIFA ENTREGA A DIRECCION USD'!G4529-'TARIFA ENTREGA A DIRECCION USD'!D4529)/'TARIFA ENTREGA A DIRECCION USD'!D4529,3)</f>
        <v>0.97699999999999998</v>
      </c>
      <c r="X4529" s="142">
        <v>16.12</v>
      </c>
      <c r="Y4529" s="190">
        <v>4522</v>
      </c>
      <c r="Z4529" s="200">
        <v>0.55000000000000004</v>
      </c>
      <c r="AA4529" s="200">
        <v>0.13</v>
      </c>
      <c r="AB4529" s="200">
        <v>0.3</v>
      </c>
      <c r="AC4529" s="200">
        <v>0.85</v>
      </c>
      <c r="AL4529"/>
      <c r="AM4529"/>
      <c r="AN4529"/>
      <c r="AO4529"/>
      <c r="AP4529"/>
      <c r="AQ4529"/>
      <c r="AR4529"/>
      <c r="AS4529"/>
      <c r="AT4529"/>
      <c r="AU4529"/>
    </row>
    <row r="4530" spans="17:47" x14ac:dyDescent="0.2">
      <c r="Q4530" s="142">
        <f>TRUNC('TARIFA ENTREGA A DIRECCION USD'!D4531-'TARIFA ENTREGA A DIRECCION USD'!D4530,2)</f>
        <v>0.55000000000000004</v>
      </c>
      <c r="R4530" s="190">
        <v>4523</v>
      </c>
      <c r="S4530" s="200">
        <f>TRUNC((('TARIFA ENTREGA A DIRECCION USD'!C4530-'TARIFA ENTREGA A DIRECCION USD'!D4530)/'TARIFA ENTREGA A DIRECCION USD'!D4530)+1,3)</f>
        <v>0.72499999999999998</v>
      </c>
      <c r="T4530" s="200">
        <f>TRUNC(('TARIFA ENTREGA A DIRECCION USD'!E4530-'TARIFA ENTREGA A DIRECCION USD'!D4530)/'TARIFA ENTREGA A DIRECCION USD'!D4530,3)</f>
        <v>0.26400000000000001</v>
      </c>
      <c r="U4530" s="200">
        <f>TRUNC(('TARIFA ENTREGA A DIRECCION USD'!F4530-'TARIFA ENTREGA A DIRECCION USD'!D4530)/'TARIFA ENTREGA A DIRECCION USD'!D4530,3)</f>
        <v>0.441</v>
      </c>
      <c r="V4530" s="200">
        <f>TRUNC(('TARIFA ENTREGA A DIRECCION USD'!G4530-'TARIFA ENTREGA A DIRECCION USD'!D4530)/'TARIFA ENTREGA A DIRECCION USD'!D4530,3)</f>
        <v>0.97699999999999998</v>
      </c>
      <c r="X4530" s="142">
        <v>16.12</v>
      </c>
      <c r="Y4530" s="190">
        <v>4523</v>
      </c>
      <c r="Z4530" s="200">
        <v>0.55000000000000004</v>
      </c>
      <c r="AA4530" s="200">
        <v>0.13</v>
      </c>
      <c r="AB4530" s="200">
        <v>0.3</v>
      </c>
      <c r="AC4530" s="200">
        <v>0.85</v>
      </c>
      <c r="AL4530"/>
      <c r="AM4530"/>
      <c r="AN4530"/>
      <c r="AO4530"/>
      <c r="AP4530"/>
      <c r="AQ4530"/>
      <c r="AR4530"/>
      <c r="AS4530"/>
      <c r="AT4530"/>
      <c r="AU4530"/>
    </row>
    <row r="4531" spans="17:47" x14ac:dyDescent="0.2">
      <c r="Q4531" s="142">
        <f>TRUNC('TARIFA ENTREGA A DIRECCION USD'!D4532-'TARIFA ENTREGA A DIRECCION USD'!D4531,2)</f>
        <v>0.55000000000000004</v>
      </c>
      <c r="R4531" s="190">
        <v>4524</v>
      </c>
      <c r="S4531" s="200">
        <f>TRUNC((('TARIFA ENTREGA A DIRECCION USD'!C4531-'TARIFA ENTREGA A DIRECCION USD'!D4531)/'TARIFA ENTREGA A DIRECCION USD'!D4531)+1,3)</f>
        <v>0.72499999999999998</v>
      </c>
      <c r="T4531" s="200">
        <f>TRUNC(('TARIFA ENTREGA A DIRECCION USD'!E4531-'TARIFA ENTREGA A DIRECCION USD'!D4531)/'TARIFA ENTREGA A DIRECCION USD'!D4531,3)</f>
        <v>0.26400000000000001</v>
      </c>
      <c r="U4531" s="200">
        <f>TRUNC(('TARIFA ENTREGA A DIRECCION USD'!F4531-'TARIFA ENTREGA A DIRECCION USD'!D4531)/'TARIFA ENTREGA A DIRECCION USD'!D4531,3)</f>
        <v>0.441</v>
      </c>
      <c r="V4531" s="200">
        <f>TRUNC(('TARIFA ENTREGA A DIRECCION USD'!G4531-'TARIFA ENTREGA A DIRECCION USD'!D4531)/'TARIFA ENTREGA A DIRECCION USD'!D4531,3)</f>
        <v>0.97699999999999998</v>
      </c>
      <c r="X4531" s="142">
        <v>16.12</v>
      </c>
      <c r="Y4531" s="190">
        <v>4524</v>
      </c>
      <c r="Z4531" s="200">
        <v>0.55000000000000004</v>
      </c>
      <c r="AA4531" s="200">
        <v>0.13</v>
      </c>
      <c r="AB4531" s="200">
        <v>0.3</v>
      </c>
      <c r="AC4531" s="200">
        <v>0.85</v>
      </c>
      <c r="AL4531"/>
      <c r="AM4531"/>
      <c r="AN4531"/>
      <c r="AO4531"/>
      <c r="AP4531"/>
      <c r="AQ4531"/>
      <c r="AR4531"/>
      <c r="AS4531"/>
      <c r="AT4531"/>
      <c r="AU4531"/>
    </row>
    <row r="4532" spans="17:47" x14ac:dyDescent="0.2">
      <c r="Q4532" s="142">
        <f>TRUNC('TARIFA ENTREGA A DIRECCION USD'!D4533-'TARIFA ENTREGA A DIRECCION USD'!D4532,2)</f>
        <v>0.55000000000000004</v>
      </c>
      <c r="R4532" s="190">
        <v>4525</v>
      </c>
      <c r="S4532" s="200">
        <f>TRUNC((('TARIFA ENTREGA A DIRECCION USD'!C4532-'TARIFA ENTREGA A DIRECCION USD'!D4532)/'TARIFA ENTREGA A DIRECCION USD'!D4532)+1,3)</f>
        <v>0.72499999999999998</v>
      </c>
      <c r="T4532" s="200">
        <f>TRUNC(('TARIFA ENTREGA A DIRECCION USD'!E4532-'TARIFA ENTREGA A DIRECCION USD'!D4532)/'TARIFA ENTREGA A DIRECCION USD'!D4532,3)</f>
        <v>0.26400000000000001</v>
      </c>
      <c r="U4532" s="200">
        <f>TRUNC(('TARIFA ENTREGA A DIRECCION USD'!F4532-'TARIFA ENTREGA A DIRECCION USD'!D4532)/'TARIFA ENTREGA A DIRECCION USD'!D4532,3)</f>
        <v>0.441</v>
      </c>
      <c r="V4532" s="200">
        <f>TRUNC(('TARIFA ENTREGA A DIRECCION USD'!G4532-'TARIFA ENTREGA A DIRECCION USD'!D4532)/'TARIFA ENTREGA A DIRECCION USD'!D4532,3)</f>
        <v>0.97699999999999998</v>
      </c>
      <c r="X4532" s="142">
        <v>16.12</v>
      </c>
      <c r="Y4532" s="190">
        <v>4525</v>
      </c>
      <c r="Z4532" s="200">
        <v>0.55000000000000004</v>
      </c>
      <c r="AA4532" s="200">
        <v>0.13</v>
      </c>
      <c r="AB4532" s="200">
        <v>0.3</v>
      </c>
      <c r="AC4532" s="200">
        <v>0.85</v>
      </c>
      <c r="AL4532"/>
      <c r="AM4532"/>
      <c r="AN4532"/>
      <c r="AO4532"/>
      <c r="AP4532"/>
      <c r="AQ4532"/>
      <c r="AR4532"/>
      <c r="AS4532"/>
      <c r="AT4532"/>
      <c r="AU4532"/>
    </row>
    <row r="4533" spans="17:47" x14ac:dyDescent="0.2">
      <c r="Q4533" s="142">
        <f>TRUNC('TARIFA ENTREGA A DIRECCION USD'!D4534-'TARIFA ENTREGA A DIRECCION USD'!D4533,2)</f>
        <v>0.55000000000000004</v>
      </c>
      <c r="R4533" s="190">
        <v>4526</v>
      </c>
      <c r="S4533" s="200">
        <f>TRUNC((('TARIFA ENTREGA A DIRECCION USD'!C4533-'TARIFA ENTREGA A DIRECCION USD'!D4533)/'TARIFA ENTREGA A DIRECCION USD'!D4533)+1,3)</f>
        <v>0.72499999999999998</v>
      </c>
      <c r="T4533" s="200">
        <f>TRUNC(('TARIFA ENTREGA A DIRECCION USD'!E4533-'TARIFA ENTREGA A DIRECCION USD'!D4533)/'TARIFA ENTREGA A DIRECCION USD'!D4533,3)</f>
        <v>0.26400000000000001</v>
      </c>
      <c r="U4533" s="200">
        <f>TRUNC(('TARIFA ENTREGA A DIRECCION USD'!F4533-'TARIFA ENTREGA A DIRECCION USD'!D4533)/'TARIFA ENTREGA A DIRECCION USD'!D4533,3)</f>
        <v>0.441</v>
      </c>
      <c r="V4533" s="200">
        <f>TRUNC(('TARIFA ENTREGA A DIRECCION USD'!G4533-'TARIFA ENTREGA A DIRECCION USD'!D4533)/'TARIFA ENTREGA A DIRECCION USD'!D4533,3)</f>
        <v>0.97699999999999998</v>
      </c>
      <c r="X4533" s="142">
        <v>16.12</v>
      </c>
      <c r="Y4533" s="190">
        <v>4526</v>
      </c>
      <c r="Z4533" s="200">
        <v>0.55000000000000004</v>
      </c>
      <c r="AA4533" s="200">
        <v>0.13</v>
      </c>
      <c r="AB4533" s="200">
        <v>0.3</v>
      </c>
      <c r="AC4533" s="200">
        <v>0.85</v>
      </c>
      <c r="AL4533"/>
      <c r="AM4533"/>
      <c r="AN4533"/>
      <c r="AO4533"/>
      <c r="AP4533"/>
      <c r="AQ4533"/>
      <c r="AR4533"/>
      <c r="AS4533"/>
      <c r="AT4533"/>
      <c r="AU4533"/>
    </row>
    <row r="4534" spans="17:47" x14ac:dyDescent="0.2">
      <c r="Q4534" s="142">
        <f>TRUNC('TARIFA ENTREGA A DIRECCION USD'!D4535-'TARIFA ENTREGA A DIRECCION USD'!D4534,2)</f>
        <v>0.55000000000000004</v>
      </c>
      <c r="R4534" s="190">
        <v>4527</v>
      </c>
      <c r="S4534" s="200">
        <f>TRUNC((('TARIFA ENTREGA A DIRECCION USD'!C4534-'TARIFA ENTREGA A DIRECCION USD'!D4534)/'TARIFA ENTREGA A DIRECCION USD'!D4534)+1,3)</f>
        <v>0.72499999999999998</v>
      </c>
      <c r="T4534" s="200">
        <f>TRUNC(('TARIFA ENTREGA A DIRECCION USD'!E4534-'TARIFA ENTREGA A DIRECCION USD'!D4534)/'TARIFA ENTREGA A DIRECCION USD'!D4534,3)</f>
        <v>0.26400000000000001</v>
      </c>
      <c r="U4534" s="200">
        <f>TRUNC(('TARIFA ENTREGA A DIRECCION USD'!F4534-'TARIFA ENTREGA A DIRECCION USD'!D4534)/'TARIFA ENTREGA A DIRECCION USD'!D4534,3)</f>
        <v>0.441</v>
      </c>
      <c r="V4534" s="200">
        <f>TRUNC(('TARIFA ENTREGA A DIRECCION USD'!G4534-'TARIFA ENTREGA A DIRECCION USD'!D4534)/'TARIFA ENTREGA A DIRECCION USD'!D4534,3)</f>
        <v>0.97699999999999998</v>
      </c>
      <c r="X4534" s="142">
        <v>16.12</v>
      </c>
      <c r="Y4534" s="190">
        <v>4527</v>
      </c>
      <c r="Z4534" s="200">
        <v>0.55000000000000004</v>
      </c>
      <c r="AA4534" s="200">
        <v>0.13</v>
      </c>
      <c r="AB4534" s="200">
        <v>0.3</v>
      </c>
      <c r="AC4534" s="200">
        <v>0.85</v>
      </c>
      <c r="AL4534"/>
      <c r="AM4534"/>
      <c r="AN4534"/>
      <c r="AO4534"/>
      <c r="AP4534"/>
      <c r="AQ4534"/>
      <c r="AR4534"/>
      <c r="AS4534"/>
      <c r="AT4534"/>
      <c r="AU4534"/>
    </row>
    <row r="4535" spans="17:47" x14ac:dyDescent="0.2">
      <c r="Q4535" s="142">
        <f>TRUNC('TARIFA ENTREGA A DIRECCION USD'!D4536-'TARIFA ENTREGA A DIRECCION USD'!D4535,2)</f>
        <v>0.55000000000000004</v>
      </c>
      <c r="R4535" s="190">
        <v>4528</v>
      </c>
      <c r="S4535" s="200">
        <f>TRUNC((('TARIFA ENTREGA A DIRECCION USD'!C4535-'TARIFA ENTREGA A DIRECCION USD'!D4535)/'TARIFA ENTREGA A DIRECCION USD'!D4535)+1,3)</f>
        <v>0.72499999999999998</v>
      </c>
      <c r="T4535" s="200">
        <f>TRUNC(('TARIFA ENTREGA A DIRECCION USD'!E4535-'TARIFA ENTREGA A DIRECCION USD'!D4535)/'TARIFA ENTREGA A DIRECCION USD'!D4535,3)</f>
        <v>0.26400000000000001</v>
      </c>
      <c r="U4535" s="200">
        <f>TRUNC(('TARIFA ENTREGA A DIRECCION USD'!F4535-'TARIFA ENTREGA A DIRECCION USD'!D4535)/'TARIFA ENTREGA A DIRECCION USD'!D4535,3)</f>
        <v>0.441</v>
      </c>
      <c r="V4535" s="200">
        <f>TRUNC(('TARIFA ENTREGA A DIRECCION USD'!G4535-'TARIFA ENTREGA A DIRECCION USD'!D4535)/'TARIFA ENTREGA A DIRECCION USD'!D4535,3)</f>
        <v>0.97699999999999998</v>
      </c>
      <c r="X4535" s="142">
        <v>16.12</v>
      </c>
      <c r="Y4535" s="190">
        <v>4528</v>
      </c>
      <c r="Z4535" s="200">
        <v>0.55000000000000004</v>
      </c>
      <c r="AA4535" s="200">
        <v>0.13</v>
      </c>
      <c r="AB4535" s="200">
        <v>0.3</v>
      </c>
      <c r="AC4535" s="200">
        <v>0.85</v>
      </c>
      <c r="AL4535"/>
      <c r="AM4535"/>
      <c r="AN4535"/>
      <c r="AO4535"/>
      <c r="AP4535"/>
      <c r="AQ4535"/>
      <c r="AR4535"/>
      <c r="AS4535"/>
      <c r="AT4535"/>
      <c r="AU4535"/>
    </row>
    <row r="4536" spans="17:47" x14ac:dyDescent="0.2">
      <c r="Q4536" s="142">
        <f>TRUNC('TARIFA ENTREGA A DIRECCION USD'!D4537-'TARIFA ENTREGA A DIRECCION USD'!D4536,2)</f>
        <v>0.55000000000000004</v>
      </c>
      <c r="R4536" s="190">
        <v>4529</v>
      </c>
      <c r="S4536" s="200">
        <f>TRUNC((('TARIFA ENTREGA A DIRECCION USD'!C4536-'TARIFA ENTREGA A DIRECCION USD'!D4536)/'TARIFA ENTREGA A DIRECCION USD'!D4536)+1,3)</f>
        <v>0.72499999999999998</v>
      </c>
      <c r="T4536" s="200">
        <f>TRUNC(('TARIFA ENTREGA A DIRECCION USD'!E4536-'TARIFA ENTREGA A DIRECCION USD'!D4536)/'TARIFA ENTREGA A DIRECCION USD'!D4536,3)</f>
        <v>0.26400000000000001</v>
      </c>
      <c r="U4536" s="200">
        <f>TRUNC(('TARIFA ENTREGA A DIRECCION USD'!F4536-'TARIFA ENTREGA A DIRECCION USD'!D4536)/'TARIFA ENTREGA A DIRECCION USD'!D4536,3)</f>
        <v>0.441</v>
      </c>
      <c r="V4536" s="200">
        <f>TRUNC(('TARIFA ENTREGA A DIRECCION USD'!G4536-'TARIFA ENTREGA A DIRECCION USD'!D4536)/'TARIFA ENTREGA A DIRECCION USD'!D4536,3)</f>
        <v>0.97699999999999998</v>
      </c>
      <c r="X4536" s="142">
        <v>16.12</v>
      </c>
      <c r="Y4536" s="190">
        <v>4529</v>
      </c>
      <c r="Z4536" s="200">
        <v>0.55000000000000004</v>
      </c>
      <c r="AA4536" s="200">
        <v>0.13</v>
      </c>
      <c r="AB4536" s="200">
        <v>0.3</v>
      </c>
      <c r="AC4536" s="200">
        <v>0.85</v>
      </c>
      <c r="AL4536"/>
      <c r="AM4536"/>
      <c r="AN4536"/>
      <c r="AO4536"/>
      <c r="AP4536"/>
      <c r="AQ4536"/>
      <c r="AR4536"/>
      <c r="AS4536"/>
      <c r="AT4536"/>
      <c r="AU4536"/>
    </row>
    <row r="4537" spans="17:47" x14ac:dyDescent="0.2">
      <c r="Q4537" s="142">
        <f>TRUNC('TARIFA ENTREGA A DIRECCION USD'!D4538-'TARIFA ENTREGA A DIRECCION USD'!D4537,2)</f>
        <v>0.55000000000000004</v>
      </c>
      <c r="R4537" s="190">
        <v>4530</v>
      </c>
      <c r="S4537" s="200">
        <f>TRUNC((('TARIFA ENTREGA A DIRECCION USD'!C4537-'TARIFA ENTREGA A DIRECCION USD'!D4537)/'TARIFA ENTREGA A DIRECCION USD'!D4537)+1,3)</f>
        <v>0.72499999999999998</v>
      </c>
      <c r="T4537" s="200">
        <f>TRUNC(('TARIFA ENTREGA A DIRECCION USD'!E4537-'TARIFA ENTREGA A DIRECCION USD'!D4537)/'TARIFA ENTREGA A DIRECCION USD'!D4537,3)</f>
        <v>0.26400000000000001</v>
      </c>
      <c r="U4537" s="200">
        <f>TRUNC(('TARIFA ENTREGA A DIRECCION USD'!F4537-'TARIFA ENTREGA A DIRECCION USD'!D4537)/'TARIFA ENTREGA A DIRECCION USD'!D4537,3)</f>
        <v>0.441</v>
      </c>
      <c r="V4537" s="200">
        <f>TRUNC(('TARIFA ENTREGA A DIRECCION USD'!G4537-'TARIFA ENTREGA A DIRECCION USD'!D4537)/'TARIFA ENTREGA A DIRECCION USD'!D4537,3)</f>
        <v>0.97699999999999998</v>
      </c>
      <c r="X4537" s="142">
        <v>16.12</v>
      </c>
      <c r="Y4537" s="190">
        <v>4530</v>
      </c>
      <c r="Z4537" s="200">
        <v>0.55000000000000004</v>
      </c>
      <c r="AA4537" s="200">
        <v>0.13</v>
      </c>
      <c r="AB4537" s="200">
        <v>0.3</v>
      </c>
      <c r="AC4537" s="200">
        <v>0.85</v>
      </c>
      <c r="AL4537"/>
      <c r="AM4537"/>
      <c r="AN4537"/>
      <c r="AO4537"/>
      <c r="AP4537"/>
      <c r="AQ4537"/>
      <c r="AR4537"/>
      <c r="AS4537"/>
      <c r="AT4537"/>
      <c r="AU4537"/>
    </row>
    <row r="4538" spans="17:47" x14ac:dyDescent="0.2">
      <c r="Q4538" s="142">
        <f>TRUNC('TARIFA ENTREGA A DIRECCION USD'!D4539-'TARIFA ENTREGA A DIRECCION USD'!D4538,2)</f>
        <v>0.55000000000000004</v>
      </c>
      <c r="R4538" s="190">
        <v>4531</v>
      </c>
      <c r="S4538" s="200">
        <f>TRUNC((('TARIFA ENTREGA A DIRECCION USD'!C4538-'TARIFA ENTREGA A DIRECCION USD'!D4538)/'TARIFA ENTREGA A DIRECCION USD'!D4538)+1,3)</f>
        <v>0.72499999999999998</v>
      </c>
      <c r="T4538" s="200">
        <f>TRUNC(('TARIFA ENTREGA A DIRECCION USD'!E4538-'TARIFA ENTREGA A DIRECCION USD'!D4538)/'TARIFA ENTREGA A DIRECCION USD'!D4538,3)</f>
        <v>0.26400000000000001</v>
      </c>
      <c r="U4538" s="200">
        <f>TRUNC(('TARIFA ENTREGA A DIRECCION USD'!F4538-'TARIFA ENTREGA A DIRECCION USD'!D4538)/'TARIFA ENTREGA A DIRECCION USD'!D4538,3)</f>
        <v>0.441</v>
      </c>
      <c r="V4538" s="200">
        <f>TRUNC(('TARIFA ENTREGA A DIRECCION USD'!G4538-'TARIFA ENTREGA A DIRECCION USD'!D4538)/'TARIFA ENTREGA A DIRECCION USD'!D4538,3)</f>
        <v>0.97699999999999998</v>
      </c>
      <c r="X4538" s="142">
        <v>16.12</v>
      </c>
      <c r="Y4538" s="190">
        <v>4531</v>
      </c>
      <c r="Z4538" s="200">
        <v>0.55000000000000004</v>
      </c>
      <c r="AA4538" s="200">
        <v>0.13</v>
      </c>
      <c r="AB4538" s="200">
        <v>0.3</v>
      </c>
      <c r="AC4538" s="200">
        <v>0.85</v>
      </c>
      <c r="AL4538"/>
      <c r="AM4538"/>
      <c r="AN4538"/>
      <c r="AO4538"/>
      <c r="AP4538"/>
      <c r="AQ4538"/>
      <c r="AR4538"/>
      <c r="AS4538"/>
      <c r="AT4538"/>
      <c r="AU4538"/>
    </row>
    <row r="4539" spans="17:47" x14ac:dyDescent="0.2">
      <c r="Q4539" s="142">
        <f>TRUNC('TARIFA ENTREGA A DIRECCION USD'!D4540-'TARIFA ENTREGA A DIRECCION USD'!D4539,2)</f>
        <v>0.55000000000000004</v>
      </c>
      <c r="R4539" s="190">
        <v>4532</v>
      </c>
      <c r="S4539" s="200">
        <f>TRUNC((('TARIFA ENTREGA A DIRECCION USD'!C4539-'TARIFA ENTREGA A DIRECCION USD'!D4539)/'TARIFA ENTREGA A DIRECCION USD'!D4539)+1,3)</f>
        <v>0.72499999999999998</v>
      </c>
      <c r="T4539" s="200">
        <f>TRUNC(('TARIFA ENTREGA A DIRECCION USD'!E4539-'TARIFA ENTREGA A DIRECCION USD'!D4539)/'TARIFA ENTREGA A DIRECCION USD'!D4539,3)</f>
        <v>0.26400000000000001</v>
      </c>
      <c r="U4539" s="200">
        <f>TRUNC(('TARIFA ENTREGA A DIRECCION USD'!F4539-'TARIFA ENTREGA A DIRECCION USD'!D4539)/'TARIFA ENTREGA A DIRECCION USD'!D4539,3)</f>
        <v>0.441</v>
      </c>
      <c r="V4539" s="200">
        <f>TRUNC(('TARIFA ENTREGA A DIRECCION USD'!G4539-'TARIFA ENTREGA A DIRECCION USD'!D4539)/'TARIFA ENTREGA A DIRECCION USD'!D4539,3)</f>
        <v>0.97699999999999998</v>
      </c>
      <c r="X4539" s="142">
        <v>16.12</v>
      </c>
      <c r="Y4539" s="190">
        <v>4532</v>
      </c>
      <c r="Z4539" s="200">
        <v>0.55000000000000004</v>
      </c>
      <c r="AA4539" s="200">
        <v>0.13</v>
      </c>
      <c r="AB4539" s="200">
        <v>0.3</v>
      </c>
      <c r="AC4539" s="200">
        <v>0.85</v>
      </c>
      <c r="AL4539"/>
      <c r="AM4539"/>
      <c r="AN4539"/>
      <c r="AO4539"/>
      <c r="AP4539"/>
      <c r="AQ4539"/>
      <c r="AR4539"/>
      <c r="AS4539"/>
      <c r="AT4539"/>
      <c r="AU4539"/>
    </row>
    <row r="4540" spans="17:47" x14ac:dyDescent="0.2">
      <c r="Q4540" s="142">
        <f>TRUNC('TARIFA ENTREGA A DIRECCION USD'!D4541-'TARIFA ENTREGA A DIRECCION USD'!D4540,2)</f>
        <v>0.55000000000000004</v>
      </c>
      <c r="R4540" s="190">
        <v>4533</v>
      </c>
      <c r="S4540" s="200">
        <f>TRUNC((('TARIFA ENTREGA A DIRECCION USD'!C4540-'TARIFA ENTREGA A DIRECCION USD'!D4540)/'TARIFA ENTREGA A DIRECCION USD'!D4540)+1,3)</f>
        <v>0.72499999999999998</v>
      </c>
      <c r="T4540" s="200">
        <f>TRUNC(('TARIFA ENTREGA A DIRECCION USD'!E4540-'TARIFA ENTREGA A DIRECCION USD'!D4540)/'TARIFA ENTREGA A DIRECCION USD'!D4540,3)</f>
        <v>0.26400000000000001</v>
      </c>
      <c r="U4540" s="200">
        <f>TRUNC(('TARIFA ENTREGA A DIRECCION USD'!F4540-'TARIFA ENTREGA A DIRECCION USD'!D4540)/'TARIFA ENTREGA A DIRECCION USD'!D4540,3)</f>
        <v>0.441</v>
      </c>
      <c r="V4540" s="200">
        <f>TRUNC(('TARIFA ENTREGA A DIRECCION USD'!G4540-'TARIFA ENTREGA A DIRECCION USD'!D4540)/'TARIFA ENTREGA A DIRECCION USD'!D4540,3)</f>
        <v>0.97699999999999998</v>
      </c>
      <c r="X4540" s="142">
        <v>16.12</v>
      </c>
      <c r="Y4540" s="190">
        <v>4533</v>
      </c>
      <c r="Z4540" s="200">
        <v>0.55000000000000004</v>
      </c>
      <c r="AA4540" s="200">
        <v>0.13</v>
      </c>
      <c r="AB4540" s="200">
        <v>0.3</v>
      </c>
      <c r="AC4540" s="200">
        <v>0.85</v>
      </c>
      <c r="AL4540"/>
      <c r="AM4540"/>
      <c r="AN4540"/>
      <c r="AO4540"/>
      <c r="AP4540"/>
      <c r="AQ4540"/>
      <c r="AR4540"/>
      <c r="AS4540"/>
      <c r="AT4540"/>
      <c r="AU4540"/>
    </row>
    <row r="4541" spans="17:47" x14ac:dyDescent="0.2">
      <c r="Q4541" s="142">
        <f>TRUNC('TARIFA ENTREGA A DIRECCION USD'!D4542-'TARIFA ENTREGA A DIRECCION USD'!D4541,2)</f>
        <v>0.55000000000000004</v>
      </c>
      <c r="R4541" s="190">
        <v>4534</v>
      </c>
      <c r="S4541" s="200">
        <f>TRUNC((('TARIFA ENTREGA A DIRECCION USD'!C4541-'TARIFA ENTREGA A DIRECCION USD'!D4541)/'TARIFA ENTREGA A DIRECCION USD'!D4541)+1,3)</f>
        <v>0.72499999999999998</v>
      </c>
      <c r="T4541" s="200">
        <f>TRUNC(('TARIFA ENTREGA A DIRECCION USD'!E4541-'TARIFA ENTREGA A DIRECCION USD'!D4541)/'TARIFA ENTREGA A DIRECCION USD'!D4541,3)</f>
        <v>0.26400000000000001</v>
      </c>
      <c r="U4541" s="200">
        <f>TRUNC(('TARIFA ENTREGA A DIRECCION USD'!F4541-'TARIFA ENTREGA A DIRECCION USD'!D4541)/'TARIFA ENTREGA A DIRECCION USD'!D4541,3)</f>
        <v>0.441</v>
      </c>
      <c r="V4541" s="200">
        <f>TRUNC(('TARIFA ENTREGA A DIRECCION USD'!G4541-'TARIFA ENTREGA A DIRECCION USD'!D4541)/'TARIFA ENTREGA A DIRECCION USD'!D4541,3)</f>
        <v>0.97699999999999998</v>
      </c>
      <c r="X4541" s="142">
        <v>16.12</v>
      </c>
      <c r="Y4541" s="190">
        <v>4534</v>
      </c>
      <c r="Z4541" s="200">
        <v>0.55000000000000004</v>
      </c>
      <c r="AA4541" s="200">
        <v>0.13</v>
      </c>
      <c r="AB4541" s="200">
        <v>0.3</v>
      </c>
      <c r="AC4541" s="200">
        <v>0.85</v>
      </c>
      <c r="AL4541"/>
      <c r="AM4541"/>
      <c r="AN4541"/>
      <c r="AO4541"/>
      <c r="AP4541"/>
      <c r="AQ4541"/>
      <c r="AR4541"/>
      <c r="AS4541"/>
      <c r="AT4541"/>
      <c r="AU4541"/>
    </row>
    <row r="4542" spans="17:47" x14ac:dyDescent="0.2">
      <c r="Q4542" s="142">
        <f>TRUNC('TARIFA ENTREGA A DIRECCION USD'!D4543-'TARIFA ENTREGA A DIRECCION USD'!D4542,2)</f>
        <v>0.55000000000000004</v>
      </c>
      <c r="R4542" s="190">
        <v>4535</v>
      </c>
      <c r="S4542" s="200">
        <f>TRUNC((('TARIFA ENTREGA A DIRECCION USD'!C4542-'TARIFA ENTREGA A DIRECCION USD'!D4542)/'TARIFA ENTREGA A DIRECCION USD'!D4542)+1,3)</f>
        <v>0.72499999999999998</v>
      </c>
      <c r="T4542" s="200">
        <f>TRUNC(('TARIFA ENTREGA A DIRECCION USD'!E4542-'TARIFA ENTREGA A DIRECCION USD'!D4542)/'TARIFA ENTREGA A DIRECCION USD'!D4542,3)</f>
        <v>0.26400000000000001</v>
      </c>
      <c r="U4542" s="200">
        <f>TRUNC(('TARIFA ENTREGA A DIRECCION USD'!F4542-'TARIFA ENTREGA A DIRECCION USD'!D4542)/'TARIFA ENTREGA A DIRECCION USD'!D4542,3)</f>
        <v>0.441</v>
      </c>
      <c r="V4542" s="200">
        <f>TRUNC(('TARIFA ENTREGA A DIRECCION USD'!G4542-'TARIFA ENTREGA A DIRECCION USD'!D4542)/'TARIFA ENTREGA A DIRECCION USD'!D4542,3)</f>
        <v>0.97699999999999998</v>
      </c>
      <c r="X4542" s="142">
        <v>16.12</v>
      </c>
      <c r="Y4542" s="190">
        <v>4535</v>
      </c>
      <c r="Z4542" s="200">
        <v>0.55000000000000004</v>
      </c>
      <c r="AA4542" s="200">
        <v>0.13</v>
      </c>
      <c r="AB4542" s="200">
        <v>0.3</v>
      </c>
      <c r="AC4542" s="200">
        <v>0.85</v>
      </c>
      <c r="AL4542"/>
      <c r="AM4542"/>
      <c r="AN4542"/>
      <c r="AO4542"/>
      <c r="AP4542"/>
      <c r="AQ4542"/>
      <c r="AR4542"/>
      <c r="AS4542"/>
      <c r="AT4542"/>
      <c r="AU4542"/>
    </row>
    <row r="4543" spans="17:47" x14ac:dyDescent="0.2">
      <c r="Q4543" s="142">
        <f>TRUNC('TARIFA ENTREGA A DIRECCION USD'!D4544-'TARIFA ENTREGA A DIRECCION USD'!D4543,2)</f>
        <v>0.55000000000000004</v>
      </c>
      <c r="R4543" s="190">
        <v>4536</v>
      </c>
      <c r="S4543" s="200">
        <f>TRUNC((('TARIFA ENTREGA A DIRECCION USD'!C4543-'TARIFA ENTREGA A DIRECCION USD'!D4543)/'TARIFA ENTREGA A DIRECCION USD'!D4543)+1,3)</f>
        <v>0.72499999999999998</v>
      </c>
      <c r="T4543" s="200">
        <f>TRUNC(('TARIFA ENTREGA A DIRECCION USD'!E4543-'TARIFA ENTREGA A DIRECCION USD'!D4543)/'TARIFA ENTREGA A DIRECCION USD'!D4543,3)</f>
        <v>0.26400000000000001</v>
      </c>
      <c r="U4543" s="200">
        <f>TRUNC(('TARIFA ENTREGA A DIRECCION USD'!F4543-'TARIFA ENTREGA A DIRECCION USD'!D4543)/'TARIFA ENTREGA A DIRECCION USD'!D4543,3)</f>
        <v>0.441</v>
      </c>
      <c r="V4543" s="200">
        <f>TRUNC(('TARIFA ENTREGA A DIRECCION USD'!G4543-'TARIFA ENTREGA A DIRECCION USD'!D4543)/'TARIFA ENTREGA A DIRECCION USD'!D4543,3)</f>
        <v>0.97699999999999998</v>
      </c>
      <c r="X4543" s="142">
        <v>16.12</v>
      </c>
      <c r="Y4543" s="190">
        <v>4536</v>
      </c>
      <c r="Z4543" s="200">
        <v>0.55000000000000004</v>
      </c>
      <c r="AA4543" s="200">
        <v>0.13</v>
      </c>
      <c r="AB4543" s="200">
        <v>0.3</v>
      </c>
      <c r="AC4543" s="200">
        <v>0.85</v>
      </c>
      <c r="AL4543"/>
      <c r="AM4543"/>
      <c r="AN4543"/>
      <c r="AO4543"/>
      <c r="AP4543"/>
      <c r="AQ4543"/>
      <c r="AR4543"/>
      <c r="AS4543"/>
      <c r="AT4543"/>
      <c r="AU4543"/>
    </row>
    <row r="4544" spans="17:47" x14ac:dyDescent="0.2">
      <c r="Q4544" s="142">
        <f>TRUNC('TARIFA ENTREGA A DIRECCION USD'!D4545-'TARIFA ENTREGA A DIRECCION USD'!D4544,2)</f>
        <v>0.55000000000000004</v>
      </c>
      <c r="R4544" s="190">
        <v>4537</v>
      </c>
      <c r="S4544" s="200">
        <f>TRUNC((('TARIFA ENTREGA A DIRECCION USD'!C4544-'TARIFA ENTREGA A DIRECCION USD'!D4544)/'TARIFA ENTREGA A DIRECCION USD'!D4544)+1,3)</f>
        <v>0.72499999999999998</v>
      </c>
      <c r="T4544" s="200">
        <f>TRUNC(('TARIFA ENTREGA A DIRECCION USD'!E4544-'TARIFA ENTREGA A DIRECCION USD'!D4544)/'TARIFA ENTREGA A DIRECCION USD'!D4544,3)</f>
        <v>0.26400000000000001</v>
      </c>
      <c r="U4544" s="200">
        <f>TRUNC(('TARIFA ENTREGA A DIRECCION USD'!F4544-'TARIFA ENTREGA A DIRECCION USD'!D4544)/'TARIFA ENTREGA A DIRECCION USD'!D4544,3)</f>
        <v>0.441</v>
      </c>
      <c r="V4544" s="200">
        <f>TRUNC(('TARIFA ENTREGA A DIRECCION USD'!G4544-'TARIFA ENTREGA A DIRECCION USD'!D4544)/'TARIFA ENTREGA A DIRECCION USD'!D4544,3)</f>
        <v>0.97699999999999998</v>
      </c>
      <c r="X4544" s="142">
        <v>16.12</v>
      </c>
      <c r="Y4544" s="190">
        <v>4537</v>
      </c>
      <c r="Z4544" s="200">
        <v>0.55000000000000004</v>
      </c>
      <c r="AA4544" s="200">
        <v>0.13</v>
      </c>
      <c r="AB4544" s="200">
        <v>0.3</v>
      </c>
      <c r="AC4544" s="200">
        <v>0.85</v>
      </c>
      <c r="AL4544"/>
      <c r="AM4544"/>
      <c r="AN4544"/>
      <c r="AO4544"/>
      <c r="AP4544"/>
      <c r="AQ4544"/>
      <c r="AR4544"/>
      <c r="AS4544"/>
      <c r="AT4544"/>
      <c r="AU4544"/>
    </row>
    <row r="4545" spans="17:47" x14ac:dyDescent="0.2">
      <c r="Q4545" s="142">
        <f>TRUNC('TARIFA ENTREGA A DIRECCION USD'!D4546-'TARIFA ENTREGA A DIRECCION USD'!D4545,2)</f>
        <v>0.55000000000000004</v>
      </c>
      <c r="R4545" s="190">
        <v>4538</v>
      </c>
      <c r="S4545" s="200">
        <f>TRUNC((('TARIFA ENTREGA A DIRECCION USD'!C4545-'TARIFA ENTREGA A DIRECCION USD'!D4545)/'TARIFA ENTREGA A DIRECCION USD'!D4545)+1,3)</f>
        <v>0.72499999999999998</v>
      </c>
      <c r="T4545" s="200">
        <f>TRUNC(('TARIFA ENTREGA A DIRECCION USD'!E4545-'TARIFA ENTREGA A DIRECCION USD'!D4545)/'TARIFA ENTREGA A DIRECCION USD'!D4545,3)</f>
        <v>0.26400000000000001</v>
      </c>
      <c r="U4545" s="200">
        <f>TRUNC(('TARIFA ENTREGA A DIRECCION USD'!F4545-'TARIFA ENTREGA A DIRECCION USD'!D4545)/'TARIFA ENTREGA A DIRECCION USD'!D4545,3)</f>
        <v>0.441</v>
      </c>
      <c r="V4545" s="200">
        <f>TRUNC(('TARIFA ENTREGA A DIRECCION USD'!G4545-'TARIFA ENTREGA A DIRECCION USD'!D4545)/'TARIFA ENTREGA A DIRECCION USD'!D4545,3)</f>
        <v>0.97699999999999998</v>
      </c>
      <c r="X4545" s="142">
        <v>16.12</v>
      </c>
      <c r="Y4545" s="190">
        <v>4538</v>
      </c>
      <c r="Z4545" s="200">
        <v>0.55000000000000004</v>
      </c>
      <c r="AA4545" s="200">
        <v>0.13</v>
      </c>
      <c r="AB4545" s="200">
        <v>0.3</v>
      </c>
      <c r="AC4545" s="200">
        <v>0.85</v>
      </c>
      <c r="AL4545"/>
      <c r="AM4545"/>
      <c r="AN4545"/>
      <c r="AO4545"/>
      <c r="AP4545"/>
      <c r="AQ4545"/>
      <c r="AR4545"/>
      <c r="AS4545"/>
      <c r="AT4545"/>
      <c r="AU4545"/>
    </row>
    <row r="4546" spans="17:47" x14ac:dyDescent="0.2">
      <c r="Q4546" s="142">
        <f>TRUNC('TARIFA ENTREGA A DIRECCION USD'!D4547-'TARIFA ENTREGA A DIRECCION USD'!D4546,2)</f>
        <v>0.55000000000000004</v>
      </c>
      <c r="R4546" s="190">
        <v>4539</v>
      </c>
      <c r="S4546" s="200">
        <f>TRUNC((('TARIFA ENTREGA A DIRECCION USD'!C4546-'TARIFA ENTREGA A DIRECCION USD'!D4546)/'TARIFA ENTREGA A DIRECCION USD'!D4546)+1,3)</f>
        <v>0.72499999999999998</v>
      </c>
      <c r="T4546" s="200">
        <f>TRUNC(('TARIFA ENTREGA A DIRECCION USD'!E4546-'TARIFA ENTREGA A DIRECCION USD'!D4546)/'TARIFA ENTREGA A DIRECCION USD'!D4546,3)</f>
        <v>0.26400000000000001</v>
      </c>
      <c r="U4546" s="200">
        <f>TRUNC(('TARIFA ENTREGA A DIRECCION USD'!F4546-'TARIFA ENTREGA A DIRECCION USD'!D4546)/'TARIFA ENTREGA A DIRECCION USD'!D4546,3)</f>
        <v>0.441</v>
      </c>
      <c r="V4546" s="200">
        <f>TRUNC(('TARIFA ENTREGA A DIRECCION USD'!G4546-'TARIFA ENTREGA A DIRECCION USD'!D4546)/'TARIFA ENTREGA A DIRECCION USD'!D4546,3)</f>
        <v>0.97699999999999998</v>
      </c>
      <c r="X4546" s="142">
        <v>16.12</v>
      </c>
      <c r="Y4546" s="190">
        <v>4539</v>
      </c>
      <c r="Z4546" s="200">
        <v>0.55000000000000004</v>
      </c>
      <c r="AA4546" s="200">
        <v>0.13</v>
      </c>
      <c r="AB4546" s="200">
        <v>0.3</v>
      </c>
      <c r="AC4546" s="200">
        <v>0.85</v>
      </c>
      <c r="AL4546"/>
      <c r="AM4546"/>
      <c r="AN4546"/>
      <c r="AO4546"/>
      <c r="AP4546"/>
      <c r="AQ4546"/>
      <c r="AR4546"/>
      <c r="AS4546"/>
      <c r="AT4546"/>
      <c r="AU4546"/>
    </row>
    <row r="4547" spans="17:47" x14ac:dyDescent="0.2">
      <c r="Q4547" s="142">
        <f>TRUNC('TARIFA ENTREGA A DIRECCION USD'!D4548-'TARIFA ENTREGA A DIRECCION USD'!D4547,2)</f>
        <v>0.55000000000000004</v>
      </c>
      <c r="R4547" s="190">
        <v>4540</v>
      </c>
      <c r="S4547" s="200">
        <f>TRUNC((('TARIFA ENTREGA A DIRECCION USD'!C4547-'TARIFA ENTREGA A DIRECCION USD'!D4547)/'TARIFA ENTREGA A DIRECCION USD'!D4547)+1,3)</f>
        <v>0.72499999999999998</v>
      </c>
      <c r="T4547" s="200">
        <f>TRUNC(('TARIFA ENTREGA A DIRECCION USD'!E4547-'TARIFA ENTREGA A DIRECCION USD'!D4547)/'TARIFA ENTREGA A DIRECCION USD'!D4547,3)</f>
        <v>0.26400000000000001</v>
      </c>
      <c r="U4547" s="200">
        <f>TRUNC(('TARIFA ENTREGA A DIRECCION USD'!F4547-'TARIFA ENTREGA A DIRECCION USD'!D4547)/'TARIFA ENTREGA A DIRECCION USD'!D4547,3)</f>
        <v>0.441</v>
      </c>
      <c r="V4547" s="200">
        <f>TRUNC(('TARIFA ENTREGA A DIRECCION USD'!G4547-'TARIFA ENTREGA A DIRECCION USD'!D4547)/'TARIFA ENTREGA A DIRECCION USD'!D4547,3)</f>
        <v>0.97699999999999998</v>
      </c>
      <c r="X4547" s="142">
        <v>16.12</v>
      </c>
      <c r="Y4547" s="190">
        <v>4540</v>
      </c>
      <c r="Z4547" s="200">
        <v>0.55000000000000004</v>
      </c>
      <c r="AA4547" s="200">
        <v>0.13</v>
      </c>
      <c r="AB4547" s="200">
        <v>0.3</v>
      </c>
      <c r="AC4547" s="200">
        <v>0.85</v>
      </c>
      <c r="AL4547"/>
      <c r="AM4547"/>
      <c r="AN4547"/>
      <c r="AO4547"/>
      <c r="AP4547"/>
      <c r="AQ4547"/>
      <c r="AR4547"/>
      <c r="AS4547"/>
      <c r="AT4547"/>
      <c r="AU4547"/>
    </row>
    <row r="4548" spans="17:47" x14ac:dyDescent="0.2">
      <c r="Q4548" s="142">
        <f>TRUNC('TARIFA ENTREGA A DIRECCION USD'!D4549-'TARIFA ENTREGA A DIRECCION USD'!D4548,2)</f>
        <v>0.55000000000000004</v>
      </c>
      <c r="R4548" s="190">
        <v>4541</v>
      </c>
      <c r="S4548" s="200">
        <f>TRUNC((('TARIFA ENTREGA A DIRECCION USD'!C4548-'TARIFA ENTREGA A DIRECCION USD'!D4548)/'TARIFA ENTREGA A DIRECCION USD'!D4548)+1,3)</f>
        <v>0.72499999999999998</v>
      </c>
      <c r="T4548" s="200">
        <f>TRUNC(('TARIFA ENTREGA A DIRECCION USD'!E4548-'TARIFA ENTREGA A DIRECCION USD'!D4548)/'TARIFA ENTREGA A DIRECCION USD'!D4548,3)</f>
        <v>0.26400000000000001</v>
      </c>
      <c r="U4548" s="200">
        <f>TRUNC(('TARIFA ENTREGA A DIRECCION USD'!F4548-'TARIFA ENTREGA A DIRECCION USD'!D4548)/'TARIFA ENTREGA A DIRECCION USD'!D4548,3)</f>
        <v>0.441</v>
      </c>
      <c r="V4548" s="200">
        <f>TRUNC(('TARIFA ENTREGA A DIRECCION USD'!G4548-'TARIFA ENTREGA A DIRECCION USD'!D4548)/'TARIFA ENTREGA A DIRECCION USD'!D4548,3)</f>
        <v>0.97699999999999998</v>
      </c>
      <c r="X4548" s="142">
        <v>16.12</v>
      </c>
      <c r="Y4548" s="190">
        <v>4541</v>
      </c>
      <c r="Z4548" s="200">
        <v>0.55000000000000004</v>
      </c>
      <c r="AA4548" s="200">
        <v>0.13</v>
      </c>
      <c r="AB4548" s="200">
        <v>0.3</v>
      </c>
      <c r="AC4548" s="200">
        <v>0.85</v>
      </c>
      <c r="AL4548"/>
      <c r="AM4548"/>
      <c r="AN4548"/>
      <c r="AO4548"/>
      <c r="AP4548"/>
      <c r="AQ4548"/>
      <c r="AR4548"/>
      <c r="AS4548"/>
      <c r="AT4548"/>
      <c r="AU4548"/>
    </row>
    <row r="4549" spans="17:47" x14ac:dyDescent="0.2">
      <c r="Q4549" s="142">
        <f>TRUNC('TARIFA ENTREGA A DIRECCION USD'!D4550-'TARIFA ENTREGA A DIRECCION USD'!D4549,2)</f>
        <v>0.55000000000000004</v>
      </c>
      <c r="R4549" s="190">
        <v>4542</v>
      </c>
      <c r="S4549" s="200">
        <f>TRUNC((('TARIFA ENTREGA A DIRECCION USD'!C4549-'TARIFA ENTREGA A DIRECCION USD'!D4549)/'TARIFA ENTREGA A DIRECCION USD'!D4549)+1,3)</f>
        <v>0.72499999999999998</v>
      </c>
      <c r="T4549" s="200">
        <f>TRUNC(('TARIFA ENTREGA A DIRECCION USD'!E4549-'TARIFA ENTREGA A DIRECCION USD'!D4549)/'TARIFA ENTREGA A DIRECCION USD'!D4549,3)</f>
        <v>0.26400000000000001</v>
      </c>
      <c r="U4549" s="200">
        <f>TRUNC(('TARIFA ENTREGA A DIRECCION USD'!F4549-'TARIFA ENTREGA A DIRECCION USD'!D4549)/'TARIFA ENTREGA A DIRECCION USD'!D4549,3)</f>
        <v>0.441</v>
      </c>
      <c r="V4549" s="200">
        <f>TRUNC(('TARIFA ENTREGA A DIRECCION USD'!G4549-'TARIFA ENTREGA A DIRECCION USD'!D4549)/'TARIFA ENTREGA A DIRECCION USD'!D4549,3)</f>
        <v>0.97699999999999998</v>
      </c>
      <c r="X4549" s="142">
        <v>16.12</v>
      </c>
      <c r="Y4549" s="190">
        <v>4542</v>
      </c>
      <c r="Z4549" s="200">
        <v>0.55000000000000004</v>
      </c>
      <c r="AA4549" s="200">
        <v>0.13</v>
      </c>
      <c r="AB4549" s="200">
        <v>0.3</v>
      </c>
      <c r="AC4549" s="200">
        <v>0.85</v>
      </c>
      <c r="AL4549"/>
      <c r="AM4549"/>
      <c r="AN4549"/>
      <c r="AO4549"/>
      <c r="AP4549"/>
      <c r="AQ4549"/>
      <c r="AR4549"/>
      <c r="AS4549"/>
      <c r="AT4549"/>
      <c r="AU4549"/>
    </row>
    <row r="4550" spans="17:47" x14ac:dyDescent="0.2">
      <c r="Q4550" s="142">
        <f>TRUNC('TARIFA ENTREGA A DIRECCION USD'!D4551-'TARIFA ENTREGA A DIRECCION USD'!D4550,2)</f>
        <v>0.55000000000000004</v>
      </c>
      <c r="R4550" s="190">
        <v>4543</v>
      </c>
      <c r="S4550" s="200">
        <f>TRUNC((('TARIFA ENTREGA A DIRECCION USD'!C4550-'TARIFA ENTREGA A DIRECCION USD'!D4550)/'TARIFA ENTREGA A DIRECCION USD'!D4550)+1,3)</f>
        <v>0.72499999999999998</v>
      </c>
      <c r="T4550" s="200">
        <f>TRUNC(('TARIFA ENTREGA A DIRECCION USD'!E4550-'TARIFA ENTREGA A DIRECCION USD'!D4550)/'TARIFA ENTREGA A DIRECCION USD'!D4550,3)</f>
        <v>0.26400000000000001</v>
      </c>
      <c r="U4550" s="200">
        <f>TRUNC(('TARIFA ENTREGA A DIRECCION USD'!F4550-'TARIFA ENTREGA A DIRECCION USD'!D4550)/'TARIFA ENTREGA A DIRECCION USD'!D4550,3)</f>
        <v>0.441</v>
      </c>
      <c r="V4550" s="200">
        <f>TRUNC(('TARIFA ENTREGA A DIRECCION USD'!G4550-'TARIFA ENTREGA A DIRECCION USD'!D4550)/'TARIFA ENTREGA A DIRECCION USD'!D4550,3)</f>
        <v>0.97699999999999998</v>
      </c>
      <c r="X4550" s="142">
        <v>16.12</v>
      </c>
      <c r="Y4550" s="190">
        <v>4543</v>
      </c>
      <c r="Z4550" s="200">
        <v>0.55000000000000004</v>
      </c>
      <c r="AA4550" s="200">
        <v>0.13</v>
      </c>
      <c r="AB4550" s="200">
        <v>0.3</v>
      </c>
      <c r="AC4550" s="200">
        <v>0.85</v>
      </c>
      <c r="AL4550"/>
      <c r="AM4550"/>
      <c r="AN4550"/>
      <c r="AO4550"/>
      <c r="AP4550"/>
      <c r="AQ4550"/>
      <c r="AR4550"/>
      <c r="AS4550"/>
      <c r="AT4550"/>
      <c r="AU4550"/>
    </row>
    <row r="4551" spans="17:47" x14ac:dyDescent="0.2">
      <c r="Q4551" s="142">
        <f>TRUNC('TARIFA ENTREGA A DIRECCION USD'!D4552-'TARIFA ENTREGA A DIRECCION USD'!D4551,2)</f>
        <v>0.55000000000000004</v>
      </c>
      <c r="R4551" s="190">
        <v>4544</v>
      </c>
      <c r="S4551" s="200">
        <f>TRUNC((('TARIFA ENTREGA A DIRECCION USD'!C4551-'TARIFA ENTREGA A DIRECCION USD'!D4551)/'TARIFA ENTREGA A DIRECCION USD'!D4551)+1,3)</f>
        <v>0.72499999999999998</v>
      </c>
      <c r="T4551" s="200">
        <f>TRUNC(('TARIFA ENTREGA A DIRECCION USD'!E4551-'TARIFA ENTREGA A DIRECCION USD'!D4551)/'TARIFA ENTREGA A DIRECCION USD'!D4551,3)</f>
        <v>0.26400000000000001</v>
      </c>
      <c r="U4551" s="200">
        <f>TRUNC(('TARIFA ENTREGA A DIRECCION USD'!F4551-'TARIFA ENTREGA A DIRECCION USD'!D4551)/'TARIFA ENTREGA A DIRECCION USD'!D4551,3)</f>
        <v>0.441</v>
      </c>
      <c r="V4551" s="200">
        <f>TRUNC(('TARIFA ENTREGA A DIRECCION USD'!G4551-'TARIFA ENTREGA A DIRECCION USD'!D4551)/'TARIFA ENTREGA A DIRECCION USD'!D4551,3)</f>
        <v>0.97699999999999998</v>
      </c>
      <c r="X4551" s="142">
        <v>16.12</v>
      </c>
      <c r="Y4551" s="190">
        <v>4544</v>
      </c>
      <c r="Z4551" s="200">
        <v>0.55000000000000004</v>
      </c>
      <c r="AA4551" s="200">
        <v>0.13</v>
      </c>
      <c r="AB4551" s="200">
        <v>0.3</v>
      </c>
      <c r="AC4551" s="200">
        <v>0.85</v>
      </c>
      <c r="AL4551"/>
      <c r="AM4551"/>
      <c r="AN4551"/>
      <c r="AO4551"/>
      <c r="AP4551"/>
      <c r="AQ4551"/>
      <c r="AR4551"/>
      <c r="AS4551"/>
      <c r="AT4551"/>
      <c r="AU4551"/>
    </row>
    <row r="4552" spans="17:47" x14ac:dyDescent="0.2">
      <c r="Q4552" s="142">
        <f>TRUNC('TARIFA ENTREGA A DIRECCION USD'!D4553-'TARIFA ENTREGA A DIRECCION USD'!D4552,2)</f>
        <v>0.55000000000000004</v>
      </c>
      <c r="R4552" s="190">
        <v>4545</v>
      </c>
      <c r="S4552" s="200">
        <f>TRUNC((('TARIFA ENTREGA A DIRECCION USD'!C4552-'TARIFA ENTREGA A DIRECCION USD'!D4552)/'TARIFA ENTREGA A DIRECCION USD'!D4552)+1,3)</f>
        <v>0.72499999999999998</v>
      </c>
      <c r="T4552" s="200">
        <f>TRUNC(('TARIFA ENTREGA A DIRECCION USD'!E4552-'TARIFA ENTREGA A DIRECCION USD'!D4552)/'TARIFA ENTREGA A DIRECCION USD'!D4552,3)</f>
        <v>0.26400000000000001</v>
      </c>
      <c r="U4552" s="200">
        <f>TRUNC(('TARIFA ENTREGA A DIRECCION USD'!F4552-'TARIFA ENTREGA A DIRECCION USD'!D4552)/'TARIFA ENTREGA A DIRECCION USD'!D4552,3)</f>
        <v>0.441</v>
      </c>
      <c r="V4552" s="200">
        <f>TRUNC(('TARIFA ENTREGA A DIRECCION USD'!G4552-'TARIFA ENTREGA A DIRECCION USD'!D4552)/'TARIFA ENTREGA A DIRECCION USD'!D4552,3)</f>
        <v>0.97699999999999998</v>
      </c>
      <c r="X4552" s="142">
        <v>16.12</v>
      </c>
      <c r="Y4552" s="190">
        <v>4545</v>
      </c>
      <c r="Z4552" s="200">
        <v>0.55000000000000004</v>
      </c>
      <c r="AA4552" s="200">
        <v>0.13</v>
      </c>
      <c r="AB4552" s="200">
        <v>0.3</v>
      </c>
      <c r="AC4552" s="200">
        <v>0.85</v>
      </c>
      <c r="AL4552"/>
      <c r="AM4552"/>
      <c r="AN4552"/>
      <c r="AO4552"/>
      <c r="AP4552"/>
      <c r="AQ4552"/>
      <c r="AR4552"/>
      <c r="AS4552"/>
      <c r="AT4552"/>
      <c r="AU4552"/>
    </row>
    <row r="4553" spans="17:47" x14ac:dyDescent="0.2">
      <c r="Q4553" s="142">
        <f>TRUNC('TARIFA ENTREGA A DIRECCION USD'!D4554-'TARIFA ENTREGA A DIRECCION USD'!D4553,2)</f>
        <v>0.55000000000000004</v>
      </c>
      <c r="R4553" s="190">
        <v>4546</v>
      </c>
      <c r="S4553" s="200">
        <f>TRUNC((('TARIFA ENTREGA A DIRECCION USD'!C4553-'TARIFA ENTREGA A DIRECCION USD'!D4553)/'TARIFA ENTREGA A DIRECCION USD'!D4553)+1,3)</f>
        <v>0.72499999999999998</v>
      </c>
      <c r="T4553" s="200">
        <f>TRUNC(('TARIFA ENTREGA A DIRECCION USD'!E4553-'TARIFA ENTREGA A DIRECCION USD'!D4553)/'TARIFA ENTREGA A DIRECCION USD'!D4553,3)</f>
        <v>0.26400000000000001</v>
      </c>
      <c r="U4553" s="200">
        <f>TRUNC(('TARIFA ENTREGA A DIRECCION USD'!F4553-'TARIFA ENTREGA A DIRECCION USD'!D4553)/'TARIFA ENTREGA A DIRECCION USD'!D4553,3)</f>
        <v>0.441</v>
      </c>
      <c r="V4553" s="200">
        <f>TRUNC(('TARIFA ENTREGA A DIRECCION USD'!G4553-'TARIFA ENTREGA A DIRECCION USD'!D4553)/'TARIFA ENTREGA A DIRECCION USD'!D4553,3)</f>
        <v>0.97699999999999998</v>
      </c>
      <c r="X4553" s="142">
        <v>16.12</v>
      </c>
      <c r="Y4553" s="190">
        <v>4546</v>
      </c>
      <c r="Z4553" s="200">
        <v>0.55000000000000004</v>
      </c>
      <c r="AA4553" s="200">
        <v>0.13</v>
      </c>
      <c r="AB4553" s="200">
        <v>0.3</v>
      </c>
      <c r="AC4553" s="200">
        <v>0.85</v>
      </c>
      <c r="AL4553"/>
      <c r="AM4553"/>
      <c r="AN4553"/>
      <c r="AO4553"/>
      <c r="AP4553"/>
      <c r="AQ4553"/>
      <c r="AR4553"/>
      <c r="AS4553"/>
      <c r="AT4553"/>
      <c r="AU4553"/>
    </row>
    <row r="4554" spans="17:47" x14ac:dyDescent="0.2">
      <c r="Q4554" s="142">
        <f>TRUNC('TARIFA ENTREGA A DIRECCION USD'!D4555-'TARIFA ENTREGA A DIRECCION USD'!D4554,2)</f>
        <v>0.55000000000000004</v>
      </c>
      <c r="R4554" s="190">
        <v>4547</v>
      </c>
      <c r="S4554" s="200">
        <f>TRUNC((('TARIFA ENTREGA A DIRECCION USD'!C4554-'TARIFA ENTREGA A DIRECCION USD'!D4554)/'TARIFA ENTREGA A DIRECCION USD'!D4554)+1,3)</f>
        <v>0.72499999999999998</v>
      </c>
      <c r="T4554" s="200">
        <f>TRUNC(('TARIFA ENTREGA A DIRECCION USD'!E4554-'TARIFA ENTREGA A DIRECCION USD'!D4554)/'TARIFA ENTREGA A DIRECCION USD'!D4554,3)</f>
        <v>0.26400000000000001</v>
      </c>
      <c r="U4554" s="200">
        <f>TRUNC(('TARIFA ENTREGA A DIRECCION USD'!F4554-'TARIFA ENTREGA A DIRECCION USD'!D4554)/'TARIFA ENTREGA A DIRECCION USD'!D4554,3)</f>
        <v>0.441</v>
      </c>
      <c r="V4554" s="200">
        <f>TRUNC(('TARIFA ENTREGA A DIRECCION USD'!G4554-'TARIFA ENTREGA A DIRECCION USD'!D4554)/'TARIFA ENTREGA A DIRECCION USD'!D4554,3)</f>
        <v>0.97699999999999998</v>
      </c>
      <c r="X4554" s="142">
        <v>16.12</v>
      </c>
      <c r="Y4554" s="190">
        <v>4547</v>
      </c>
      <c r="Z4554" s="200">
        <v>0.55000000000000004</v>
      </c>
      <c r="AA4554" s="200">
        <v>0.13</v>
      </c>
      <c r="AB4554" s="200">
        <v>0.3</v>
      </c>
      <c r="AC4554" s="200">
        <v>0.85</v>
      </c>
      <c r="AL4554"/>
      <c r="AM4554"/>
      <c r="AN4554"/>
      <c r="AO4554"/>
      <c r="AP4554"/>
      <c r="AQ4554"/>
      <c r="AR4554"/>
      <c r="AS4554"/>
      <c r="AT4554"/>
      <c r="AU4554"/>
    </row>
    <row r="4555" spans="17:47" x14ac:dyDescent="0.2">
      <c r="Q4555" s="142">
        <f>TRUNC('TARIFA ENTREGA A DIRECCION USD'!D4556-'TARIFA ENTREGA A DIRECCION USD'!D4555,2)</f>
        <v>0.55000000000000004</v>
      </c>
      <c r="R4555" s="190">
        <v>4548</v>
      </c>
      <c r="S4555" s="200">
        <f>TRUNC((('TARIFA ENTREGA A DIRECCION USD'!C4555-'TARIFA ENTREGA A DIRECCION USD'!D4555)/'TARIFA ENTREGA A DIRECCION USD'!D4555)+1,3)</f>
        <v>0.72499999999999998</v>
      </c>
      <c r="T4555" s="200">
        <f>TRUNC(('TARIFA ENTREGA A DIRECCION USD'!E4555-'TARIFA ENTREGA A DIRECCION USD'!D4555)/'TARIFA ENTREGA A DIRECCION USD'!D4555,3)</f>
        <v>0.26400000000000001</v>
      </c>
      <c r="U4555" s="200">
        <f>TRUNC(('TARIFA ENTREGA A DIRECCION USD'!F4555-'TARIFA ENTREGA A DIRECCION USD'!D4555)/'TARIFA ENTREGA A DIRECCION USD'!D4555,3)</f>
        <v>0.441</v>
      </c>
      <c r="V4555" s="200">
        <f>TRUNC(('TARIFA ENTREGA A DIRECCION USD'!G4555-'TARIFA ENTREGA A DIRECCION USD'!D4555)/'TARIFA ENTREGA A DIRECCION USD'!D4555,3)</f>
        <v>0.97699999999999998</v>
      </c>
      <c r="X4555" s="142">
        <v>16.12</v>
      </c>
      <c r="Y4555" s="190">
        <v>4548</v>
      </c>
      <c r="Z4555" s="200">
        <v>0.55000000000000004</v>
      </c>
      <c r="AA4555" s="200">
        <v>0.13</v>
      </c>
      <c r="AB4555" s="200">
        <v>0.3</v>
      </c>
      <c r="AC4555" s="200">
        <v>0.85</v>
      </c>
      <c r="AL4555"/>
      <c r="AM4555"/>
      <c r="AN4555"/>
      <c r="AO4555"/>
      <c r="AP4555"/>
      <c r="AQ4555"/>
      <c r="AR4555"/>
      <c r="AS4555"/>
      <c r="AT4555"/>
      <c r="AU4555"/>
    </row>
    <row r="4556" spans="17:47" x14ac:dyDescent="0.2">
      <c r="Q4556" s="142">
        <f>TRUNC('TARIFA ENTREGA A DIRECCION USD'!D4557-'TARIFA ENTREGA A DIRECCION USD'!D4556,2)</f>
        <v>0.55000000000000004</v>
      </c>
      <c r="R4556" s="190">
        <v>4549</v>
      </c>
      <c r="S4556" s="200">
        <f>TRUNC((('TARIFA ENTREGA A DIRECCION USD'!C4556-'TARIFA ENTREGA A DIRECCION USD'!D4556)/'TARIFA ENTREGA A DIRECCION USD'!D4556)+1,3)</f>
        <v>0.72499999999999998</v>
      </c>
      <c r="T4556" s="200">
        <f>TRUNC(('TARIFA ENTREGA A DIRECCION USD'!E4556-'TARIFA ENTREGA A DIRECCION USD'!D4556)/'TARIFA ENTREGA A DIRECCION USD'!D4556,3)</f>
        <v>0.26400000000000001</v>
      </c>
      <c r="U4556" s="200">
        <f>TRUNC(('TARIFA ENTREGA A DIRECCION USD'!F4556-'TARIFA ENTREGA A DIRECCION USD'!D4556)/'TARIFA ENTREGA A DIRECCION USD'!D4556,3)</f>
        <v>0.441</v>
      </c>
      <c r="V4556" s="200">
        <f>TRUNC(('TARIFA ENTREGA A DIRECCION USD'!G4556-'TARIFA ENTREGA A DIRECCION USD'!D4556)/'TARIFA ENTREGA A DIRECCION USD'!D4556,3)</f>
        <v>0.97699999999999998</v>
      </c>
      <c r="X4556" s="142">
        <v>16.12</v>
      </c>
      <c r="Y4556" s="190">
        <v>4549</v>
      </c>
      <c r="Z4556" s="200">
        <v>0.55000000000000004</v>
      </c>
      <c r="AA4556" s="200">
        <v>0.13</v>
      </c>
      <c r="AB4556" s="200">
        <v>0.3</v>
      </c>
      <c r="AC4556" s="200">
        <v>0.85</v>
      </c>
      <c r="AL4556"/>
      <c r="AM4556"/>
      <c r="AN4556"/>
      <c r="AO4556"/>
      <c r="AP4556"/>
      <c r="AQ4556"/>
      <c r="AR4556"/>
      <c r="AS4556"/>
      <c r="AT4556"/>
      <c r="AU4556"/>
    </row>
    <row r="4557" spans="17:47" x14ac:dyDescent="0.2">
      <c r="Q4557" s="142">
        <f>TRUNC('TARIFA ENTREGA A DIRECCION USD'!D4558-'TARIFA ENTREGA A DIRECCION USD'!D4557,2)</f>
        <v>0.55000000000000004</v>
      </c>
      <c r="R4557" s="190">
        <v>4550</v>
      </c>
      <c r="S4557" s="200">
        <f>TRUNC((('TARIFA ENTREGA A DIRECCION USD'!C4557-'TARIFA ENTREGA A DIRECCION USD'!D4557)/'TARIFA ENTREGA A DIRECCION USD'!D4557)+1,3)</f>
        <v>0.72499999999999998</v>
      </c>
      <c r="T4557" s="200">
        <f>TRUNC(('TARIFA ENTREGA A DIRECCION USD'!E4557-'TARIFA ENTREGA A DIRECCION USD'!D4557)/'TARIFA ENTREGA A DIRECCION USD'!D4557,3)</f>
        <v>0.26400000000000001</v>
      </c>
      <c r="U4557" s="200">
        <f>TRUNC(('TARIFA ENTREGA A DIRECCION USD'!F4557-'TARIFA ENTREGA A DIRECCION USD'!D4557)/'TARIFA ENTREGA A DIRECCION USD'!D4557,3)</f>
        <v>0.441</v>
      </c>
      <c r="V4557" s="200">
        <f>TRUNC(('TARIFA ENTREGA A DIRECCION USD'!G4557-'TARIFA ENTREGA A DIRECCION USD'!D4557)/'TARIFA ENTREGA A DIRECCION USD'!D4557,3)</f>
        <v>0.97699999999999998</v>
      </c>
      <c r="X4557" s="142">
        <v>16.12</v>
      </c>
      <c r="Y4557" s="190">
        <v>4550</v>
      </c>
      <c r="Z4557" s="200">
        <v>0.55000000000000004</v>
      </c>
      <c r="AA4557" s="200">
        <v>0.13</v>
      </c>
      <c r="AB4557" s="200">
        <v>0.3</v>
      </c>
      <c r="AC4557" s="200">
        <v>0.85</v>
      </c>
      <c r="AL4557"/>
      <c r="AM4557"/>
      <c r="AN4557"/>
      <c r="AO4557"/>
      <c r="AP4557"/>
      <c r="AQ4557"/>
      <c r="AR4557"/>
      <c r="AS4557"/>
      <c r="AT4557"/>
      <c r="AU4557"/>
    </row>
    <row r="4558" spans="17:47" x14ac:dyDescent="0.2">
      <c r="Q4558" s="142">
        <f>TRUNC('TARIFA ENTREGA A DIRECCION USD'!D4559-'TARIFA ENTREGA A DIRECCION USD'!D4558,2)</f>
        <v>0.55000000000000004</v>
      </c>
      <c r="R4558" s="190">
        <v>4551</v>
      </c>
      <c r="S4558" s="200">
        <f>TRUNC((('TARIFA ENTREGA A DIRECCION USD'!C4558-'TARIFA ENTREGA A DIRECCION USD'!D4558)/'TARIFA ENTREGA A DIRECCION USD'!D4558)+1,3)</f>
        <v>0.72499999999999998</v>
      </c>
      <c r="T4558" s="200">
        <f>TRUNC(('TARIFA ENTREGA A DIRECCION USD'!E4558-'TARIFA ENTREGA A DIRECCION USD'!D4558)/'TARIFA ENTREGA A DIRECCION USD'!D4558,3)</f>
        <v>0.26400000000000001</v>
      </c>
      <c r="U4558" s="200">
        <f>TRUNC(('TARIFA ENTREGA A DIRECCION USD'!F4558-'TARIFA ENTREGA A DIRECCION USD'!D4558)/'TARIFA ENTREGA A DIRECCION USD'!D4558,3)</f>
        <v>0.441</v>
      </c>
      <c r="V4558" s="200">
        <f>TRUNC(('TARIFA ENTREGA A DIRECCION USD'!G4558-'TARIFA ENTREGA A DIRECCION USD'!D4558)/'TARIFA ENTREGA A DIRECCION USD'!D4558,3)</f>
        <v>0.97699999999999998</v>
      </c>
      <c r="X4558" s="142">
        <v>16.12</v>
      </c>
      <c r="Y4558" s="190">
        <v>4551</v>
      </c>
      <c r="Z4558" s="200">
        <v>0.55000000000000004</v>
      </c>
      <c r="AA4558" s="200">
        <v>0.13</v>
      </c>
      <c r="AB4558" s="200">
        <v>0.3</v>
      </c>
      <c r="AC4558" s="200">
        <v>0.85</v>
      </c>
      <c r="AL4558"/>
      <c r="AM4558"/>
      <c r="AN4558"/>
      <c r="AO4558"/>
      <c r="AP4558"/>
      <c r="AQ4558"/>
      <c r="AR4558"/>
      <c r="AS4558"/>
      <c r="AT4558"/>
      <c r="AU4558"/>
    </row>
    <row r="4559" spans="17:47" x14ac:dyDescent="0.2">
      <c r="Q4559" s="142">
        <f>TRUNC('TARIFA ENTREGA A DIRECCION USD'!D4560-'TARIFA ENTREGA A DIRECCION USD'!D4559,2)</f>
        <v>0.55000000000000004</v>
      </c>
      <c r="R4559" s="190">
        <v>4552</v>
      </c>
      <c r="S4559" s="200">
        <f>TRUNC((('TARIFA ENTREGA A DIRECCION USD'!C4559-'TARIFA ENTREGA A DIRECCION USD'!D4559)/'TARIFA ENTREGA A DIRECCION USD'!D4559)+1,3)</f>
        <v>0.72499999999999998</v>
      </c>
      <c r="T4559" s="200">
        <f>TRUNC(('TARIFA ENTREGA A DIRECCION USD'!E4559-'TARIFA ENTREGA A DIRECCION USD'!D4559)/'TARIFA ENTREGA A DIRECCION USD'!D4559,3)</f>
        <v>0.26400000000000001</v>
      </c>
      <c r="U4559" s="200">
        <f>TRUNC(('TARIFA ENTREGA A DIRECCION USD'!F4559-'TARIFA ENTREGA A DIRECCION USD'!D4559)/'TARIFA ENTREGA A DIRECCION USD'!D4559,3)</f>
        <v>0.441</v>
      </c>
      <c r="V4559" s="200">
        <f>TRUNC(('TARIFA ENTREGA A DIRECCION USD'!G4559-'TARIFA ENTREGA A DIRECCION USD'!D4559)/'TARIFA ENTREGA A DIRECCION USD'!D4559,3)</f>
        <v>0.97699999999999998</v>
      </c>
      <c r="X4559" s="142">
        <v>16.12</v>
      </c>
      <c r="Y4559" s="190">
        <v>4552</v>
      </c>
      <c r="Z4559" s="200">
        <v>0.55000000000000004</v>
      </c>
      <c r="AA4559" s="200">
        <v>0.13</v>
      </c>
      <c r="AB4559" s="200">
        <v>0.3</v>
      </c>
      <c r="AC4559" s="200">
        <v>0.85</v>
      </c>
      <c r="AL4559"/>
      <c r="AM4559"/>
      <c r="AN4559"/>
      <c r="AO4559"/>
      <c r="AP4559"/>
      <c r="AQ4559"/>
      <c r="AR4559"/>
      <c r="AS4559"/>
      <c r="AT4559"/>
      <c r="AU4559"/>
    </row>
    <row r="4560" spans="17:47" x14ac:dyDescent="0.2">
      <c r="Q4560" s="142">
        <f>TRUNC('TARIFA ENTREGA A DIRECCION USD'!D4561-'TARIFA ENTREGA A DIRECCION USD'!D4560,2)</f>
        <v>0.55000000000000004</v>
      </c>
      <c r="R4560" s="190">
        <v>4553</v>
      </c>
      <c r="S4560" s="200">
        <f>TRUNC((('TARIFA ENTREGA A DIRECCION USD'!C4560-'TARIFA ENTREGA A DIRECCION USD'!D4560)/'TARIFA ENTREGA A DIRECCION USD'!D4560)+1,3)</f>
        <v>0.72499999999999998</v>
      </c>
      <c r="T4560" s="200">
        <f>TRUNC(('TARIFA ENTREGA A DIRECCION USD'!E4560-'TARIFA ENTREGA A DIRECCION USD'!D4560)/'TARIFA ENTREGA A DIRECCION USD'!D4560,3)</f>
        <v>0.26400000000000001</v>
      </c>
      <c r="U4560" s="200">
        <f>TRUNC(('TARIFA ENTREGA A DIRECCION USD'!F4560-'TARIFA ENTREGA A DIRECCION USD'!D4560)/'TARIFA ENTREGA A DIRECCION USD'!D4560,3)</f>
        <v>0.441</v>
      </c>
      <c r="V4560" s="200">
        <f>TRUNC(('TARIFA ENTREGA A DIRECCION USD'!G4560-'TARIFA ENTREGA A DIRECCION USD'!D4560)/'TARIFA ENTREGA A DIRECCION USD'!D4560,3)</f>
        <v>0.97699999999999998</v>
      </c>
      <c r="X4560" s="142">
        <v>16.12</v>
      </c>
      <c r="Y4560" s="190">
        <v>4553</v>
      </c>
      <c r="Z4560" s="200">
        <v>0.55000000000000004</v>
      </c>
      <c r="AA4560" s="200">
        <v>0.13</v>
      </c>
      <c r="AB4560" s="200">
        <v>0.3</v>
      </c>
      <c r="AC4560" s="200">
        <v>0.85</v>
      </c>
      <c r="AL4560"/>
      <c r="AM4560"/>
      <c r="AN4560"/>
      <c r="AO4560"/>
      <c r="AP4560"/>
      <c r="AQ4560"/>
      <c r="AR4560"/>
      <c r="AS4560"/>
      <c r="AT4560"/>
      <c r="AU4560"/>
    </row>
    <row r="4561" spans="17:47" x14ac:dyDescent="0.2">
      <c r="Q4561" s="142">
        <f>TRUNC('TARIFA ENTREGA A DIRECCION USD'!D4562-'TARIFA ENTREGA A DIRECCION USD'!D4561,2)</f>
        <v>0.55000000000000004</v>
      </c>
      <c r="R4561" s="190">
        <v>4554</v>
      </c>
      <c r="S4561" s="200">
        <f>TRUNC((('TARIFA ENTREGA A DIRECCION USD'!C4561-'TARIFA ENTREGA A DIRECCION USD'!D4561)/'TARIFA ENTREGA A DIRECCION USD'!D4561)+1,3)</f>
        <v>0.72499999999999998</v>
      </c>
      <c r="T4561" s="200">
        <f>TRUNC(('TARIFA ENTREGA A DIRECCION USD'!E4561-'TARIFA ENTREGA A DIRECCION USD'!D4561)/'TARIFA ENTREGA A DIRECCION USD'!D4561,3)</f>
        <v>0.26400000000000001</v>
      </c>
      <c r="U4561" s="200">
        <f>TRUNC(('TARIFA ENTREGA A DIRECCION USD'!F4561-'TARIFA ENTREGA A DIRECCION USD'!D4561)/'TARIFA ENTREGA A DIRECCION USD'!D4561,3)</f>
        <v>0.441</v>
      </c>
      <c r="V4561" s="200">
        <f>TRUNC(('TARIFA ENTREGA A DIRECCION USD'!G4561-'TARIFA ENTREGA A DIRECCION USD'!D4561)/'TARIFA ENTREGA A DIRECCION USD'!D4561,3)</f>
        <v>0.97699999999999998</v>
      </c>
      <c r="X4561" s="142">
        <v>16.12</v>
      </c>
      <c r="Y4561" s="190">
        <v>4554</v>
      </c>
      <c r="Z4561" s="200">
        <v>0.55000000000000004</v>
      </c>
      <c r="AA4561" s="200">
        <v>0.13</v>
      </c>
      <c r="AB4561" s="200">
        <v>0.3</v>
      </c>
      <c r="AC4561" s="200">
        <v>0.85</v>
      </c>
      <c r="AL4561"/>
      <c r="AM4561"/>
      <c r="AN4561"/>
      <c r="AO4561"/>
      <c r="AP4561"/>
      <c r="AQ4561"/>
      <c r="AR4561"/>
      <c r="AS4561"/>
      <c r="AT4561"/>
      <c r="AU4561"/>
    </row>
    <row r="4562" spans="17:47" x14ac:dyDescent="0.2">
      <c r="Q4562" s="142">
        <f>TRUNC('TARIFA ENTREGA A DIRECCION USD'!D4563-'TARIFA ENTREGA A DIRECCION USD'!D4562,2)</f>
        <v>0.55000000000000004</v>
      </c>
      <c r="R4562" s="190">
        <v>4555</v>
      </c>
      <c r="S4562" s="200">
        <f>TRUNC((('TARIFA ENTREGA A DIRECCION USD'!C4562-'TARIFA ENTREGA A DIRECCION USD'!D4562)/'TARIFA ENTREGA A DIRECCION USD'!D4562)+1,3)</f>
        <v>0.72499999999999998</v>
      </c>
      <c r="T4562" s="200">
        <f>TRUNC(('TARIFA ENTREGA A DIRECCION USD'!E4562-'TARIFA ENTREGA A DIRECCION USD'!D4562)/'TARIFA ENTREGA A DIRECCION USD'!D4562,3)</f>
        <v>0.26400000000000001</v>
      </c>
      <c r="U4562" s="200">
        <f>TRUNC(('TARIFA ENTREGA A DIRECCION USD'!F4562-'TARIFA ENTREGA A DIRECCION USD'!D4562)/'TARIFA ENTREGA A DIRECCION USD'!D4562,3)</f>
        <v>0.441</v>
      </c>
      <c r="V4562" s="200">
        <f>TRUNC(('TARIFA ENTREGA A DIRECCION USD'!G4562-'TARIFA ENTREGA A DIRECCION USD'!D4562)/'TARIFA ENTREGA A DIRECCION USD'!D4562,3)</f>
        <v>0.97699999999999998</v>
      </c>
      <c r="X4562" s="142">
        <v>16.12</v>
      </c>
      <c r="Y4562" s="190">
        <v>4555</v>
      </c>
      <c r="Z4562" s="200">
        <v>0.55000000000000004</v>
      </c>
      <c r="AA4562" s="200">
        <v>0.13</v>
      </c>
      <c r="AB4562" s="200">
        <v>0.3</v>
      </c>
      <c r="AC4562" s="200">
        <v>0.85</v>
      </c>
      <c r="AL4562"/>
      <c r="AM4562"/>
      <c r="AN4562"/>
      <c r="AO4562"/>
      <c r="AP4562"/>
      <c r="AQ4562"/>
      <c r="AR4562"/>
      <c r="AS4562"/>
      <c r="AT4562"/>
      <c r="AU4562"/>
    </row>
    <row r="4563" spans="17:47" x14ac:dyDescent="0.2">
      <c r="Q4563" s="142">
        <f>TRUNC('TARIFA ENTREGA A DIRECCION USD'!D4564-'TARIFA ENTREGA A DIRECCION USD'!D4563,2)</f>
        <v>0.55000000000000004</v>
      </c>
      <c r="R4563" s="190">
        <v>4556</v>
      </c>
      <c r="S4563" s="200">
        <f>TRUNC((('TARIFA ENTREGA A DIRECCION USD'!C4563-'TARIFA ENTREGA A DIRECCION USD'!D4563)/'TARIFA ENTREGA A DIRECCION USD'!D4563)+1,3)</f>
        <v>0.72499999999999998</v>
      </c>
      <c r="T4563" s="200">
        <f>TRUNC(('TARIFA ENTREGA A DIRECCION USD'!E4563-'TARIFA ENTREGA A DIRECCION USD'!D4563)/'TARIFA ENTREGA A DIRECCION USD'!D4563,3)</f>
        <v>0.26400000000000001</v>
      </c>
      <c r="U4563" s="200">
        <f>TRUNC(('TARIFA ENTREGA A DIRECCION USD'!F4563-'TARIFA ENTREGA A DIRECCION USD'!D4563)/'TARIFA ENTREGA A DIRECCION USD'!D4563,3)</f>
        <v>0.441</v>
      </c>
      <c r="V4563" s="200">
        <f>TRUNC(('TARIFA ENTREGA A DIRECCION USD'!G4563-'TARIFA ENTREGA A DIRECCION USD'!D4563)/'TARIFA ENTREGA A DIRECCION USD'!D4563,3)</f>
        <v>0.97699999999999998</v>
      </c>
      <c r="X4563" s="142">
        <v>16.12</v>
      </c>
      <c r="Y4563" s="190">
        <v>4556</v>
      </c>
      <c r="Z4563" s="200">
        <v>0.55000000000000004</v>
      </c>
      <c r="AA4563" s="200">
        <v>0.13</v>
      </c>
      <c r="AB4563" s="200">
        <v>0.3</v>
      </c>
      <c r="AC4563" s="200">
        <v>0.85</v>
      </c>
      <c r="AL4563"/>
      <c r="AM4563"/>
      <c r="AN4563"/>
      <c r="AO4563"/>
      <c r="AP4563"/>
      <c r="AQ4563"/>
      <c r="AR4563"/>
      <c r="AS4563"/>
      <c r="AT4563"/>
      <c r="AU4563"/>
    </row>
    <row r="4564" spans="17:47" x14ac:dyDescent="0.2">
      <c r="Q4564" s="142">
        <f>TRUNC('TARIFA ENTREGA A DIRECCION USD'!D4565-'TARIFA ENTREGA A DIRECCION USD'!D4564,2)</f>
        <v>0.55000000000000004</v>
      </c>
      <c r="R4564" s="190">
        <v>4557</v>
      </c>
      <c r="S4564" s="200">
        <f>TRUNC((('TARIFA ENTREGA A DIRECCION USD'!C4564-'TARIFA ENTREGA A DIRECCION USD'!D4564)/'TARIFA ENTREGA A DIRECCION USD'!D4564)+1,3)</f>
        <v>0.72499999999999998</v>
      </c>
      <c r="T4564" s="200">
        <f>TRUNC(('TARIFA ENTREGA A DIRECCION USD'!E4564-'TARIFA ENTREGA A DIRECCION USD'!D4564)/'TARIFA ENTREGA A DIRECCION USD'!D4564,3)</f>
        <v>0.26400000000000001</v>
      </c>
      <c r="U4564" s="200">
        <f>TRUNC(('TARIFA ENTREGA A DIRECCION USD'!F4564-'TARIFA ENTREGA A DIRECCION USD'!D4564)/'TARIFA ENTREGA A DIRECCION USD'!D4564,3)</f>
        <v>0.441</v>
      </c>
      <c r="V4564" s="200">
        <f>TRUNC(('TARIFA ENTREGA A DIRECCION USD'!G4564-'TARIFA ENTREGA A DIRECCION USD'!D4564)/'TARIFA ENTREGA A DIRECCION USD'!D4564,3)</f>
        <v>0.97699999999999998</v>
      </c>
      <c r="X4564" s="142">
        <v>16.12</v>
      </c>
      <c r="Y4564" s="190">
        <v>4557</v>
      </c>
      <c r="Z4564" s="200">
        <v>0.55000000000000004</v>
      </c>
      <c r="AA4564" s="200">
        <v>0.13</v>
      </c>
      <c r="AB4564" s="200">
        <v>0.3</v>
      </c>
      <c r="AC4564" s="200">
        <v>0.85</v>
      </c>
      <c r="AL4564"/>
      <c r="AM4564"/>
      <c r="AN4564"/>
      <c r="AO4564"/>
      <c r="AP4564"/>
      <c r="AQ4564"/>
      <c r="AR4564"/>
      <c r="AS4564"/>
      <c r="AT4564"/>
      <c r="AU4564"/>
    </row>
    <row r="4565" spans="17:47" x14ac:dyDescent="0.2">
      <c r="Q4565" s="142">
        <f>TRUNC('TARIFA ENTREGA A DIRECCION USD'!D4566-'TARIFA ENTREGA A DIRECCION USD'!D4565,2)</f>
        <v>0.55000000000000004</v>
      </c>
      <c r="R4565" s="190">
        <v>4558</v>
      </c>
      <c r="S4565" s="200">
        <f>TRUNC((('TARIFA ENTREGA A DIRECCION USD'!C4565-'TARIFA ENTREGA A DIRECCION USD'!D4565)/'TARIFA ENTREGA A DIRECCION USD'!D4565)+1,3)</f>
        <v>0.72499999999999998</v>
      </c>
      <c r="T4565" s="200">
        <f>TRUNC(('TARIFA ENTREGA A DIRECCION USD'!E4565-'TARIFA ENTREGA A DIRECCION USD'!D4565)/'TARIFA ENTREGA A DIRECCION USD'!D4565,3)</f>
        <v>0.26400000000000001</v>
      </c>
      <c r="U4565" s="200">
        <f>TRUNC(('TARIFA ENTREGA A DIRECCION USD'!F4565-'TARIFA ENTREGA A DIRECCION USD'!D4565)/'TARIFA ENTREGA A DIRECCION USD'!D4565,3)</f>
        <v>0.441</v>
      </c>
      <c r="V4565" s="200">
        <f>TRUNC(('TARIFA ENTREGA A DIRECCION USD'!G4565-'TARIFA ENTREGA A DIRECCION USD'!D4565)/'TARIFA ENTREGA A DIRECCION USD'!D4565,3)</f>
        <v>0.97699999999999998</v>
      </c>
      <c r="X4565" s="142">
        <v>16.12</v>
      </c>
      <c r="Y4565" s="190">
        <v>4558</v>
      </c>
      <c r="Z4565" s="200">
        <v>0.55000000000000004</v>
      </c>
      <c r="AA4565" s="200">
        <v>0.13</v>
      </c>
      <c r="AB4565" s="200">
        <v>0.3</v>
      </c>
      <c r="AC4565" s="200">
        <v>0.85</v>
      </c>
      <c r="AL4565"/>
      <c r="AM4565"/>
      <c r="AN4565"/>
      <c r="AO4565"/>
      <c r="AP4565"/>
      <c r="AQ4565"/>
      <c r="AR4565"/>
      <c r="AS4565"/>
      <c r="AT4565"/>
      <c r="AU4565"/>
    </row>
    <row r="4566" spans="17:47" x14ac:dyDescent="0.2">
      <c r="Q4566" s="142">
        <f>TRUNC('TARIFA ENTREGA A DIRECCION USD'!D4567-'TARIFA ENTREGA A DIRECCION USD'!D4566,2)</f>
        <v>0.55000000000000004</v>
      </c>
      <c r="R4566" s="190">
        <v>4559</v>
      </c>
      <c r="S4566" s="200">
        <f>TRUNC((('TARIFA ENTREGA A DIRECCION USD'!C4566-'TARIFA ENTREGA A DIRECCION USD'!D4566)/'TARIFA ENTREGA A DIRECCION USD'!D4566)+1,3)</f>
        <v>0.72499999999999998</v>
      </c>
      <c r="T4566" s="200">
        <f>TRUNC(('TARIFA ENTREGA A DIRECCION USD'!E4566-'TARIFA ENTREGA A DIRECCION USD'!D4566)/'TARIFA ENTREGA A DIRECCION USD'!D4566,3)</f>
        <v>0.26400000000000001</v>
      </c>
      <c r="U4566" s="200">
        <f>TRUNC(('TARIFA ENTREGA A DIRECCION USD'!F4566-'TARIFA ENTREGA A DIRECCION USD'!D4566)/'TARIFA ENTREGA A DIRECCION USD'!D4566,3)</f>
        <v>0.441</v>
      </c>
      <c r="V4566" s="200">
        <f>TRUNC(('TARIFA ENTREGA A DIRECCION USD'!G4566-'TARIFA ENTREGA A DIRECCION USD'!D4566)/'TARIFA ENTREGA A DIRECCION USD'!D4566,3)</f>
        <v>0.97699999999999998</v>
      </c>
      <c r="X4566" s="142">
        <v>16.12</v>
      </c>
      <c r="Y4566" s="190">
        <v>4559</v>
      </c>
      <c r="Z4566" s="200">
        <v>0.55000000000000004</v>
      </c>
      <c r="AA4566" s="200">
        <v>0.13</v>
      </c>
      <c r="AB4566" s="200">
        <v>0.3</v>
      </c>
      <c r="AC4566" s="200">
        <v>0.85</v>
      </c>
      <c r="AL4566"/>
      <c r="AM4566"/>
      <c r="AN4566"/>
      <c r="AO4566"/>
      <c r="AP4566"/>
      <c r="AQ4566"/>
      <c r="AR4566"/>
      <c r="AS4566"/>
      <c r="AT4566"/>
      <c r="AU4566"/>
    </row>
    <row r="4567" spans="17:47" x14ac:dyDescent="0.2">
      <c r="Q4567" s="142">
        <f>TRUNC('TARIFA ENTREGA A DIRECCION USD'!D4568-'TARIFA ENTREGA A DIRECCION USD'!D4567,2)</f>
        <v>0.55000000000000004</v>
      </c>
      <c r="R4567" s="190">
        <v>4560</v>
      </c>
      <c r="S4567" s="200">
        <f>TRUNC((('TARIFA ENTREGA A DIRECCION USD'!C4567-'TARIFA ENTREGA A DIRECCION USD'!D4567)/'TARIFA ENTREGA A DIRECCION USD'!D4567)+1,3)</f>
        <v>0.72499999999999998</v>
      </c>
      <c r="T4567" s="200">
        <f>TRUNC(('TARIFA ENTREGA A DIRECCION USD'!E4567-'TARIFA ENTREGA A DIRECCION USD'!D4567)/'TARIFA ENTREGA A DIRECCION USD'!D4567,3)</f>
        <v>0.26400000000000001</v>
      </c>
      <c r="U4567" s="200">
        <f>TRUNC(('TARIFA ENTREGA A DIRECCION USD'!F4567-'TARIFA ENTREGA A DIRECCION USD'!D4567)/'TARIFA ENTREGA A DIRECCION USD'!D4567,3)</f>
        <v>0.441</v>
      </c>
      <c r="V4567" s="200">
        <f>TRUNC(('TARIFA ENTREGA A DIRECCION USD'!G4567-'TARIFA ENTREGA A DIRECCION USD'!D4567)/'TARIFA ENTREGA A DIRECCION USD'!D4567,3)</f>
        <v>0.97699999999999998</v>
      </c>
      <c r="X4567" s="142">
        <v>16.12</v>
      </c>
      <c r="Y4567" s="190">
        <v>4560</v>
      </c>
      <c r="Z4567" s="200">
        <v>0.55000000000000004</v>
      </c>
      <c r="AA4567" s="200">
        <v>0.13</v>
      </c>
      <c r="AB4567" s="200">
        <v>0.3</v>
      </c>
      <c r="AC4567" s="200">
        <v>0.85</v>
      </c>
      <c r="AL4567"/>
      <c r="AM4567"/>
      <c r="AN4567"/>
      <c r="AO4567"/>
      <c r="AP4567"/>
      <c r="AQ4567"/>
      <c r="AR4567"/>
      <c r="AS4567"/>
      <c r="AT4567"/>
      <c r="AU4567"/>
    </row>
    <row r="4568" spans="17:47" x14ac:dyDescent="0.2">
      <c r="Q4568" s="142">
        <f>TRUNC('TARIFA ENTREGA A DIRECCION USD'!D4569-'TARIFA ENTREGA A DIRECCION USD'!D4568,2)</f>
        <v>0.55000000000000004</v>
      </c>
      <c r="R4568" s="190">
        <v>4561</v>
      </c>
      <c r="S4568" s="200">
        <f>TRUNC((('TARIFA ENTREGA A DIRECCION USD'!C4568-'TARIFA ENTREGA A DIRECCION USD'!D4568)/'TARIFA ENTREGA A DIRECCION USD'!D4568)+1,3)</f>
        <v>0.72499999999999998</v>
      </c>
      <c r="T4568" s="200">
        <f>TRUNC(('TARIFA ENTREGA A DIRECCION USD'!E4568-'TARIFA ENTREGA A DIRECCION USD'!D4568)/'TARIFA ENTREGA A DIRECCION USD'!D4568,3)</f>
        <v>0.26400000000000001</v>
      </c>
      <c r="U4568" s="200">
        <f>TRUNC(('TARIFA ENTREGA A DIRECCION USD'!F4568-'TARIFA ENTREGA A DIRECCION USD'!D4568)/'TARIFA ENTREGA A DIRECCION USD'!D4568,3)</f>
        <v>0.441</v>
      </c>
      <c r="V4568" s="200">
        <f>TRUNC(('TARIFA ENTREGA A DIRECCION USD'!G4568-'TARIFA ENTREGA A DIRECCION USD'!D4568)/'TARIFA ENTREGA A DIRECCION USD'!D4568,3)</f>
        <v>0.97699999999999998</v>
      </c>
      <c r="X4568" s="142">
        <v>16.12</v>
      </c>
      <c r="Y4568" s="190">
        <v>4561</v>
      </c>
      <c r="Z4568" s="200">
        <v>0.55000000000000004</v>
      </c>
      <c r="AA4568" s="200">
        <v>0.13</v>
      </c>
      <c r="AB4568" s="200">
        <v>0.3</v>
      </c>
      <c r="AC4568" s="200">
        <v>0.85</v>
      </c>
      <c r="AL4568"/>
      <c r="AM4568"/>
      <c r="AN4568"/>
      <c r="AO4568"/>
      <c r="AP4568"/>
      <c r="AQ4568"/>
      <c r="AR4568"/>
      <c r="AS4568"/>
      <c r="AT4568"/>
      <c r="AU4568"/>
    </row>
    <row r="4569" spans="17:47" x14ac:dyDescent="0.2">
      <c r="Q4569" s="142">
        <f>TRUNC('TARIFA ENTREGA A DIRECCION USD'!D4570-'TARIFA ENTREGA A DIRECCION USD'!D4569,2)</f>
        <v>0.55000000000000004</v>
      </c>
      <c r="R4569" s="190">
        <v>4562</v>
      </c>
      <c r="S4569" s="200">
        <f>TRUNC((('TARIFA ENTREGA A DIRECCION USD'!C4569-'TARIFA ENTREGA A DIRECCION USD'!D4569)/'TARIFA ENTREGA A DIRECCION USD'!D4569)+1,3)</f>
        <v>0.72499999999999998</v>
      </c>
      <c r="T4569" s="200">
        <f>TRUNC(('TARIFA ENTREGA A DIRECCION USD'!E4569-'TARIFA ENTREGA A DIRECCION USD'!D4569)/'TARIFA ENTREGA A DIRECCION USD'!D4569,3)</f>
        <v>0.26400000000000001</v>
      </c>
      <c r="U4569" s="200">
        <f>TRUNC(('TARIFA ENTREGA A DIRECCION USD'!F4569-'TARIFA ENTREGA A DIRECCION USD'!D4569)/'TARIFA ENTREGA A DIRECCION USD'!D4569,3)</f>
        <v>0.441</v>
      </c>
      <c r="V4569" s="200">
        <f>TRUNC(('TARIFA ENTREGA A DIRECCION USD'!G4569-'TARIFA ENTREGA A DIRECCION USD'!D4569)/'TARIFA ENTREGA A DIRECCION USD'!D4569,3)</f>
        <v>0.97699999999999998</v>
      </c>
      <c r="X4569" s="142">
        <v>16.12</v>
      </c>
      <c r="Y4569" s="190">
        <v>4562</v>
      </c>
      <c r="Z4569" s="200">
        <v>0.55000000000000004</v>
      </c>
      <c r="AA4569" s="200">
        <v>0.13</v>
      </c>
      <c r="AB4569" s="200">
        <v>0.3</v>
      </c>
      <c r="AC4569" s="200">
        <v>0.85</v>
      </c>
      <c r="AL4569"/>
      <c r="AM4569"/>
      <c r="AN4569"/>
      <c r="AO4569"/>
      <c r="AP4569"/>
      <c r="AQ4569"/>
      <c r="AR4569"/>
      <c r="AS4569"/>
      <c r="AT4569"/>
      <c r="AU4569"/>
    </row>
    <row r="4570" spans="17:47" x14ac:dyDescent="0.2">
      <c r="Q4570" s="142">
        <f>TRUNC('TARIFA ENTREGA A DIRECCION USD'!D4571-'TARIFA ENTREGA A DIRECCION USD'!D4570,2)</f>
        <v>0.55000000000000004</v>
      </c>
      <c r="R4570" s="190">
        <v>4563</v>
      </c>
      <c r="S4570" s="200">
        <f>TRUNC((('TARIFA ENTREGA A DIRECCION USD'!C4570-'TARIFA ENTREGA A DIRECCION USD'!D4570)/'TARIFA ENTREGA A DIRECCION USD'!D4570)+1,3)</f>
        <v>0.72499999999999998</v>
      </c>
      <c r="T4570" s="200">
        <f>TRUNC(('TARIFA ENTREGA A DIRECCION USD'!E4570-'TARIFA ENTREGA A DIRECCION USD'!D4570)/'TARIFA ENTREGA A DIRECCION USD'!D4570,3)</f>
        <v>0.26400000000000001</v>
      </c>
      <c r="U4570" s="200">
        <f>TRUNC(('TARIFA ENTREGA A DIRECCION USD'!F4570-'TARIFA ENTREGA A DIRECCION USD'!D4570)/'TARIFA ENTREGA A DIRECCION USD'!D4570,3)</f>
        <v>0.441</v>
      </c>
      <c r="V4570" s="200">
        <f>TRUNC(('TARIFA ENTREGA A DIRECCION USD'!G4570-'TARIFA ENTREGA A DIRECCION USD'!D4570)/'TARIFA ENTREGA A DIRECCION USD'!D4570,3)</f>
        <v>0.97699999999999998</v>
      </c>
      <c r="X4570" s="142">
        <v>16.12</v>
      </c>
      <c r="Y4570" s="190">
        <v>4563</v>
      </c>
      <c r="Z4570" s="200">
        <v>0.55000000000000004</v>
      </c>
      <c r="AA4570" s="200">
        <v>0.13</v>
      </c>
      <c r="AB4570" s="200">
        <v>0.3</v>
      </c>
      <c r="AC4570" s="200">
        <v>0.85</v>
      </c>
      <c r="AL4570"/>
      <c r="AM4570"/>
      <c r="AN4570"/>
      <c r="AO4570"/>
      <c r="AP4570"/>
      <c r="AQ4570"/>
      <c r="AR4570"/>
      <c r="AS4570"/>
      <c r="AT4570"/>
      <c r="AU4570"/>
    </row>
    <row r="4571" spans="17:47" x14ac:dyDescent="0.2">
      <c r="Q4571" s="142">
        <f>TRUNC('TARIFA ENTREGA A DIRECCION USD'!D4572-'TARIFA ENTREGA A DIRECCION USD'!D4571,2)</f>
        <v>0.55000000000000004</v>
      </c>
      <c r="R4571" s="190">
        <v>4564</v>
      </c>
      <c r="S4571" s="200">
        <f>TRUNC((('TARIFA ENTREGA A DIRECCION USD'!C4571-'TARIFA ENTREGA A DIRECCION USD'!D4571)/'TARIFA ENTREGA A DIRECCION USD'!D4571)+1,3)</f>
        <v>0.72499999999999998</v>
      </c>
      <c r="T4571" s="200">
        <f>TRUNC(('TARIFA ENTREGA A DIRECCION USD'!E4571-'TARIFA ENTREGA A DIRECCION USD'!D4571)/'TARIFA ENTREGA A DIRECCION USD'!D4571,3)</f>
        <v>0.26400000000000001</v>
      </c>
      <c r="U4571" s="200">
        <f>TRUNC(('TARIFA ENTREGA A DIRECCION USD'!F4571-'TARIFA ENTREGA A DIRECCION USD'!D4571)/'TARIFA ENTREGA A DIRECCION USD'!D4571,3)</f>
        <v>0.441</v>
      </c>
      <c r="V4571" s="200">
        <f>TRUNC(('TARIFA ENTREGA A DIRECCION USD'!G4571-'TARIFA ENTREGA A DIRECCION USD'!D4571)/'TARIFA ENTREGA A DIRECCION USD'!D4571,3)</f>
        <v>0.97699999999999998</v>
      </c>
      <c r="X4571" s="142">
        <v>16.12</v>
      </c>
      <c r="Y4571" s="190">
        <v>4564</v>
      </c>
      <c r="Z4571" s="200">
        <v>0.55000000000000004</v>
      </c>
      <c r="AA4571" s="200">
        <v>0.13</v>
      </c>
      <c r="AB4571" s="200">
        <v>0.3</v>
      </c>
      <c r="AC4571" s="200">
        <v>0.85</v>
      </c>
      <c r="AL4571"/>
      <c r="AM4571"/>
      <c r="AN4571"/>
      <c r="AO4571"/>
      <c r="AP4571"/>
      <c r="AQ4571"/>
      <c r="AR4571"/>
      <c r="AS4571"/>
      <c r="AT4571"/>
      <c r="AU4571"/>
    </row>
    <row r="4572" spans="17:47" x14ac:dyDescent="0.2">
      <c r="Q4572" s="142">
        <f>TRUNC('TARIFA ENTREGA A DIRECCION USD'!D4573-'TARIFA ENTREGA A DIRECCION USD'!D4572,2)</f>
        <v>0.55000000000000004</v>
      </c>
      <c r="R4572" s="190">
        <v>4565</v>
      </c>
      <c r="S4572" s="200">
        <f>TRUNC((('TARIFA ENTREGA A DIRECCION USD'!C4572-'TARIFA ENTREGA A DIRECCION USD'!D4572)/'TARIFA ENTREGA A DIRECCION USD'!D4572)+1,3)</f>
        <v>0.72499999999999998</v>
      </c>
      <c r="T4572" s="200">
        <f>TRUNC(('TARIFA ENTREGA A DIRECCION USD'!E4572-'TARIFA ENTREGA A DIRECCION USD'!D4572)/'TARIFA ENTREGA A DIRECCION USD'!D4572,3)</f>
        <v>0.26400000000000001</v>
      </c>
      <c r="U4572" s="200">
        <f>TRUNC(('TARIFA ENTREGA A DIRECCION USD'!F4572-'TARIFA ENTREGA A DIRECCION USD'!D4572)/'TARIFA ENTREGA A DIRECCION USD'!D4572,3)</f>
        <v>0.441</v>
      </c>
      <c r="V4572" s="200">
        <f>TRUNC(('TARIFA ENTREGA A DIRECCION USD'!G4572-'TARIFA ENTREGA A DIRECCION USD'!D4572)/'TARIFA ENTREGA A DIRECCION USD'!D4572,3)</f>
        <v>0.97699999999999998</v>
      </c>
      <c r="X4572" s="142">
        <v>16.12</v>
      </c>
      <c r="Y4572" s="190">
        <v>4565</v>
      </c>
      <c r="Z4572" s="200">
        <v>0.55000000000000004</v>
      </c>
      <c r="AA4572" s="200">
        <v>0.13</v>
      </c>
      <c r="AB4572" s="200">
        <v>0.3</v>
      </c>
      <c r="AC4572" s="200">
        <v>0.85</v>
      </c>
      <c r="AL4572"/>
      <c r="AM4572"/>
      <c r="AN4572"/>
      <c r="AO4572"/>
      <c r="AP4572"/>
      <c r="AQ4572"/>
      <c r="AR4572"/>
      <c r="AS4572"/>
      <c r="AT4572"/>
      <c r="AU4572"/>
    </row>
    <row r="4573" spans="17:47" x14ac:dyDescent="0.2">
      <c r="Q4573" s="142">
        <f>TRUNC('TARIFA ENTREGA A DIRECCION USD'!D4574-'TARIFA ENTREGA A DIRECCION USD'!D4573,2)</f>
        <v>0.55000000000000004</v>
      </c>
      <c r="R4573" s="190">
        <v>4566</v>
      </c>
      <c r="S4573" s="200">
        <f>TRUNC((('TARIFA ENTREGA A DIRECCION USD'!C4573-'TARIFA ENTREGA A DIRECCION USD'!D4573)/'TARIFA ENTREGA A DIRECCION USD'!D4573)+1,3)</f>
        <v>0.72499999999999998</v>
      </c>
      <c r="T4573" s="200">
        <f>TRUNC(('TARIFA ENTREGA A DIRECCION USD'!E4573-'TARIFA ENTREGA A DIRECCION USD'!D4573)/'TARIFA ENTREGA A DIRECCION USD'!D4573,3)</f>
        <v>0.26400000000000001</v>
      </c>
      <c r="U4573" s="200">
        <f>TRUNC(('TARIFA ENTREGA A DIRECCION USD'!F4573-'TARIFA ENTREGA A DIRECCION USD'!D4573)/'TARIFA ENTREGA A DIRECCION USD'!D4573,3)</f>
        <v>0.441</v>
      </c>
      <c r="V4573" s="200">
        <f>TRUNC(('TARIFA ENTREGA A DIRECCION USD'!G4573-'TARIFA ENTREGA A DIRECCION USD'!D4573)/'TARIFA ENTREGA A DIRECCION USD'!D4573,3)</f>
        <v>0.97699999999999998</v>
      </c>
      <c r="X4573" s="142">
        <v>16.12</v>
      </c>
      <c r="Y4573" s="190">
        <v>4566</v>
      </c>
      <c r="Z4573" s="200">
        <v>0.55000000000000004</v>
      </c>
      <c r="AA4573" s="200">
        <v>0.13</v>
      </c>
      <c r="AB4573" s="200">
        <v>0.3</v>
      </c>
      <c r="AC4573" s="200">
        <v>0.85</v>
      </c>
      <c r="AL4573"/>
      <c r="AM4573"/>
      <c r="AN4573"/>
      <c r="AO4573"/>
      <c r="AP4573"/>
      <c r="AQ4573"/>
      <c r="AR4573"/>
      <c r="AS4573"/>
      <c r="AT4573"/>
      <c r="AU4573"/>
    </row>
    <row r="4574" spans="17:47" x14ac:dyDescent="0.2">
      <c r="Q4574" s="142">
        <f>TRUNC('TARIFA ENTREGA A DIRECCION USD'!D4575-'TARIFA ENTREGA A DIRECCION USD'!D4574,2)</f>
        <v>0.55000000000000004</v>
      </c>
      <c r="R4574" s="190">
        <v>4567</v>
      </c>
      <c r="S4574" s="200">
        <f>TRUNC((('TARIFA ENTREGA A DIRECCION USD'!C4574-'TARIFA ENTREGA A DIRECCION USD'!D4574)/'TARIFA ENTREGA A DIRECCION USD'!D4574)+1,3)</f>
        <v>0.72499999999999998</v>
      </c>
      <c r="T4574" s="200">
        <f>TRUNC(('TARIFA ENTREGA A DIRECCION USD'!E4574-'TARIFA ENTREGA A DIRECCION USD'!D4574)/'TARIFA ENTREGA A DIRECCION USD'!D4574,3)</f>
        <v>0.26400000000000001</v>
      </c>
      <c r="U4574" s="200">
        <f>TRUNC(('TARIFA ENTREGA A DIRECCION USD'!F4574-'TARIFA ENTREGA A DIRECCION USD'!D4574)/'TARIFA ENTREGA A DIRECCION USD'!D4574,3)</f>
        <v>0.441</v>
      </c>
      <c r="V4574" s="200">
        <f>TRUNC(('TARIFA ENTREGA A DIRECCION USD'!G4574-'TARIFA ENTREGA A DIRECCION USD'!D4574)/'TARIFA ENTREGA A DIRECCION USD'!D4574,3)</f>
        <v>0.97699999999999998</v>
      </c>
      <c r="X4574" s="142">
        <v>16.12</v>
      </c>
      <c r="Y4574" s="190">
        <v>4567</v>
      </c>
      <c r="Z4574" s="200">
        <v>0.55000000000000004</v>
      </c>
      <c r="AA4574" s="200">
        <v>0.13</v>
      </c>
      <c r="AB4574" s="200">
        <v>0.3</v>
      </c>
      <c r="AC4574" s="200">
        <v>0.85</v>
      </c>
      <c r="AL4574"/>
      <c r="AM4574"/>
      <c r="AN4574"/>
      <c r="AO4574"/>
      <c r="AP4574"/>
      <c r="AQ4574"/>
      <c r="AR4574"/>
      <c r="AS4574"/>
      <c r="AT4574"/>
      <c r="AU4574"/>
    </row>
    <row r="4575" spans="17:47" x14ac:dyDescent="0.2">
      <c r="Q4575" s="142">
        <f>TRUNC('TARIFA ENTREGA A DIRECCION USD'!D4576-'TARIFA ENTREGA A DIRECCION USD'!D4575,2)</f>
        <v>0.55000000000000004</v>
      </c>
      <c r="R4575" s="190">
        <v>4568</v>
      </c>
      <c r="S4575" s="200">
        <f>TRUNC((('TARIFA ENTREGA A DIRECCION USD'!C4575-'TARIFA ENTREGA A DIRECCION USD'!D4575)/'TARIFA ENTREGA A DIRECCION USD'!D4575)+1,3)</f>
        <v>0.72499999999999998</v>
      </c>
      <c r="T4575" s="200">
        <f>TRUNC(('TARIFA ENTREGA A DIRECCION USD'!E4575-'TARIFA ENTREGA A DIRECCION USD'!D4575)/'TARIFA ENTREGA A DIRECCION USD'!D4575,3)</f>
        <v>0.26400000000000001</v>
      </c>
      <c r="U4575" s="200">
        <f>TRUNC(('TARIFA ENTREGA A DIRECCION USD'!F4575-'TARIFA ENTREGA A DIRECCION USD'!D4575)/'TARIFA ENTREGA A DIRECCION USD'!D4575,3)</f>
        <v>0.441</v>
      </c>
      <c r="V4575" s="200">
        <f>TRUNC(('TARIFA ENTREGA A DIRECCION USD'!G4575-'TARIFA ENTREGA A DIRECCION USD'!D4575)/'TARIFA ENTREGA A DIRECCION USD'!D4575,3)</f>
        <v>0.97699999999999998</v>
      </c>
      <c r="X4575" s="142">
        <v>16.12</v>
      </c>
      <c r="Y4575" s="190">
        <v>4568</v>
      </c>
      <c r="Z4575" s="200">
        <v>0.55000000000000004</v>
      </c>
      <c r="AA4575" s="200">
        <v>0.13</v>
      </c>
      <c r="AB4575" s="200">
        <v>0.3</v>
      </c>
      <c r="AC4575" s="200">
        <v>0.85</v>
      </c>
      <c r="AL4575"/>
      <c r="AM4575"/>
      <c r="AN4575"/>
      <c r="AO4575"/>
      <c r="AP4575"/>
      <c r="AQ4575"/>
      <c r="AR4575"/>
      <c r="AS4575"/>
      <c r="AT4575"/>
      <c r="AU4575"/>
    </row>
    <row r="4576" spans="17:47" x14ac:dyDescent="0.2">
      <c r="Q4576" s="142">
        <f>TRUNC('TARIFA ENTREGA A DIRECCION USD'!D4577-'TARIFA ENTREGA A DIRECCION USD'!D4576,2)</f>
        <v>0.55000000000000004</v>
      </c>
      <c r="R4576" s="190">
        <v>4569</v>
      </c>
      <c r="S4576" s="200">
        <f>TRUNC((('TARIFA ENTREGA A DIRECCION USD'!C4576-'TARIFA ENTREGA A DIRECCION USD'!D4576)/'TARIFA ENTREGA A DIRECCION USD'!D4576)+1,3)</f>
        <v>0.72499999999999998</v>
      </c>
      <c r="T4576" s="200">
        <f>TRUNC(('TARIFA ENTREGA A DIRECCION USD'!E4576-'TARIFA ENTREGA A DIRECCION USD'!D4576)/'TARIFA ENTREGA A DIRECCION USD'!D4576,3)</f>
        <v>0.26400000000000001</v>
      </c>
      <c r="U4576" s="200">
        <f>TRUNC(('TARIFA ENTREGA A DIRECCION USD'!F4576-'TARIFA ENTREGA A DIRECCION USD'!D4576)/'TARIFA ENTREGA A DIRECCION USD'!D4576,3)</f>
        <v>0.441</v>
      </c>
      <c r="V4576" s="200">
        <f>TRUNC(('TARIFA ENTREGA A DIRECCION USD'!G4576-'TARIFA ENTREGA A DIRECCION USD'!D4576)/'TARIFA ENTREGA A DIRECCION USD'!D4576,3)</f>
        <v>0.97699999999999998</v>
      </c>
      <c r="X4576" s="142">
        <v>16.12</v>
      </c>
      <c r="Y4576" s="190">
        <v>4569</v>
      </c>
      <c r="Z4576" s="200">
        <v>0.55000000000000004</v>
      </c>
      <c r="AA4576" s="200">
        <v>0.13</v>
      </c>
      <c r="AB4576" s="200">
        <v>0.3</v>
      </c>
      <c r="AC4576" s="200">
        <v>0.85</v>
      </c>
      <c r="AL4576"/>
      <c r="AM4576"/>
      <c r="AN4576"/>
      <c r="AO4576"/>
      <c r="AP4576"/>
      <c r="AQ4576"/>
      <c r="AR4576"/>
      <c r="AS4576"/>
      <c r="AT4576"/>
      <c r="AU4576"/>
    </row>
    <row r="4577" spans="17:47" x14ac:dyDescent="0.2">
      <c r="Q4577" s="142">
        <f>TRUNC('TARIFA ENTREGA A DIRECCION USD'!D4578-'TARIFA ENTREGA A DIRECCION USD'!D4577,2)</f>
        <v>0.55000000000000004</v>
      </c>
      <c r="R4577" s="190">
        <v>4570</v>
      </c>
      <c r="S4577" s="200">
        <f>TRUNC((('TARIFA ENTREGA A DIRECCION USD'!C4577-'TARIFA ENTREGA A DIRECCION USD'!D4577)/'TARIFA ENTREGA A DIRECCION USD'!D4577)+1,3)</f>
        <v>0.72499999999999998</v>
      </c>
      <c r="T4577" s="200">
        <f>TRUNC(('TARIFA ENTREGA A DIRECCION USD'!E4577-'TARIFA ENTREGA A DIRECCION USD'!D4577)/'TARIFA ENTREGA A DIRECCION USD'!D4577,3)</f>
        <v>0.26400000000000001</v>
      </c>
      <c r="U4577" s="200">
        <f>TRUNC(('TARIFA ENTREGA A DIRECCION USD'!F4577-'TARIFA ENTREGA A DIRECCION USD'!D4577)/'TARIFA ENTREGA A DIRECCION USD'!D4577,3)</f>
        <v>0.441</v>
      </c>
      <c r="V4577" s="200">
        <f>TRUNC(('TARIFA ENTREGA A DIRECCION USD'!G4577-'TARIFA ENTREGA A DIRECCION USD'!D4577)/'TARIFA ENTREGA A DIRECCION USD'!D4577,3)</f>
        <v>0.97699999999999998</v>
      </c>
      <c r="X4577" s="142">
        <v>16.12</v>
      </c>
      <c r="Y4577" s="190">
        <v>4570</v>
      </c>
      <c r="Z4577" s="200">
        <v>0.55000000000000004</v>
      </c>
      <c r="AA4577" s="200">
        <v>0.13</v>
      </c>
      <c r="AB4577" s="200">
        <v>0.3</v>
      </c>
      <c r="AC4577" s="200">
        <v>0.85</v>
      </c>
      <c r="AL4577"/>
      <c r="AM4577"/>
      <c r="AN4577"/>
      <c r="AO4577"/>
      <c r="AP4577"/>
      <c r="AQ4577"/>
      <c r="AR4577"/>
      <c r="AS4577"/>
      <c r="AT4577"/>
      <c r="AU4577"/>
    </row>
    <row r="4578" spans="17:47" x14ac:dyDescent="0.2">
      <c r="Q4578" s="142">
        <f>TRUNC('TARIFA ENTREGA A DIRECCION USD'!D4579-'TARIFA ENTREGA A DIRECCION USD'!D4578,2)</f>
        <v>0.55000000000000004</v>
      </c>
      <c r="R4578" s="190">
        <v>4571</v>
      </c>
      <c r="S4578" s="200">
        <f>TRUNC((('TARIFA ENTREGA A DIRECCION USD'!C4578-'TARIFA ENTREGA A DIRECCION USD'!D4578)/'TARIFA ENTREGA A DIRECCION USD'!D4578)+1,3)</f>
        <v>0.72499999999999998</v>
      </c>
      <c r="T4578" s="200">
        <f>TRUNC(('TARIFA ENTREGA A DIRECCION USD'!E4578-'TARIFA ENTREGA A DIRECCION USD'!D4578)/'TARIFA ENTREGA A DIRECCION USD'!D4578,3)</f>
        <v>0.26400000000000001</v>
      </c>
      <c r="U4578" s="200">
        <f>TRUNC(('TARIFA ENTREGA A DIRECCION USD'!F4578-'TARIFA ENTREGA A DIRECCION USD'!D4578)/'TARIFA ENTREGA A DIRECCION USD'!D4578,3)</f>
        <v>0.441</v>
      </c>
      <c r="V4578" s="200">
        <f>TRUNC(('TARIFA ENTREGA A DIRECCION USD'!G4578-'TARIFA ENTREGA A DIRECCION USD'!D4578)/'TARIFA ENTREGA A DIRECCION USD'!D4578,3)</f>
        <v>0.97699999999999998</v>
      </c>
      <c r="X4578" s="142">
        <v>16.12</v>
      </c>
      <c r="Y4578" s="190">
        <v>4571</v>
      </c>
      <c r="Z4578" s="200">
        <v>0.55000000000000004</v>
      </c>
      <c r="AA4578" s="200">
        <v>0.13</v>
      </c>
      <c r="AB4578" s="200">
        <v>0.3</v>
      </c>
      <c r="AC4578" s="200">
        <v>0.85</v>
      </c>
      <c r="AL4578"/>
      <c r="AM4578"/>
      <c r="AN4578"/>
      <c r="AO4578"/>
      <c r="AP4578"/>
      <c r="AQ4578"/>
      <c r="AR4578"/>
      <c r="AS4578"/>
      <c r="AT4578"/>
      <c r="AU4578"/>
    </row>
    <row r="4579" spans="17:47" x14ac:dyDescent="0.2">
      <c r="Q4579" s="142">
        <f>TRUNC('TARIFA ENTREGA A DIRECCION USD'!D4580-'TARIFA ENTREGA A DIRECCION USD'!D4579,2)</f>
        <v>0.55000000000000004</v>
      </c>
      <c r="R4579" s="190">
        <v>4572</v>
      </c>
      <c r="S4579" s="200">
        <f>TRUNC((('TARIFA ENTREGA A DIRECCION USD'!C4579-'TARIFA ENTREGA A DIRECCION USD'!D4579)/'TARIFA ENTREGA A DIRECCION USD'!D4579)+1,3)</f>
        <v>0.72499999999999998</v>
      </c>
      <c r="T4579" s="200">
        <f>TRUNC(('TARIFA ENTREGA A DIRECCION USD'!E4579-'TARIFA ENTREGA A DIRECCION USD'!D4579)/'TARIFA ENTREGA A DIRECCION USD'!D4579,3)</f>
        <v>0.26400000000000001</v>
      </c>
      <c r="U4579" s="200">
        <f>TRUNC(('TARIFA ENTREGA A DIRECCION USD'!F4579-'TARIFA ENTREGA A DIRECCION USD'!D4579)/'TARIFA ENTREGA A DIRECCION USD'!D4579,3)</f>
        <v>0.441</v>
      </c>
      <c r="V4579" s="200">
        <f>TRUNC(('TARIFA ENTREGA A DIRECCION USD'!G4579-'TARIFA ENTREGA A DIRECCION USD'!D4579)/'TARIFA ENTREGA A DIRECCION USD'!D4579,3)</f>
        <v>0.97699999999999998</v>
      </c>
      <c r="X4579" s="142">
        <v>16.12</v>
      </c>
      <c r="Y4579" s="190">
        <v>4572</v>
      </c>
      <c r="Z4579" s="200">
        <v>0.55000000000000004</v>
      </c>
      <c r="AA4579" s="200">
        <v>0.13</v>
      </c>
      <c r="AB4579" s="200">
        <v>0.3</v>
      </c>
      <c r="AC4579" s="200">
        <v>0.85</v>
      </c>
      <c r="AL4579"/>
      <c r="AM4579"/>
      <c r="AN4579"/>
      <c r="AO4579"/>
      <c r="AP4579"/>
      <c r="AQ4579"/>
      <c r="AR4579"/>
      <c r="AS4579"/>
      <c r="AT4579"/>
      <c r="AU4579"/>
    </row>
    <row r="4580" spans="17:47" x14ac:dyDescent="0.2">
      <c r="Q4580" s="142">
        <f>TRUNC('TARIFA ENTREGA A DIRECCION USD'!D4581-'TARIFA ENTREGA A DIRECCION USD'!D4580,2)</f>
        <v>0.55000000000000004</v>
      </c>
      <c r="R4580" s="190">
        <v>4573</v>
      </c>
      <c r="S4580" s="200">
        <f>TRUNC((('TARIFA ENTREGA A DIRECCION USD'!C4580-'TARIFA ENTREGA A DIRECCION USD'!D4580)/'TARIFA ENTREGA A DIRECCION USD'!D4580)+1,3)</f>
        <v>0.72499999999999998</v>
      </c>
      <c r="T4580" s="200">
        <f>TRUNC(('TARIFA ENTREGA A DIRECCION USD'!E4580-'TARIFA ENTREGA A DIRECCION USD'!D4580)/'TARIFA ENTREGA A DIRECCION USD'!D4580,3)</f>
        <v>0.26400000000000001</v>
      </c>
      <c r="U4580" s="200">
        <f>TRUNC(('TARIFA ENTREGA A DIRECCION USD'!F4580-'TARIFA ENTREGA A DIRECCION USD'!D4580)/'TARIFA ENTREGA A DIRECCION USD'!D4580,3)</f>
        <v>0.441</v>
      </c>
      <c r="V4580" s="200">
        <f>TRUNC(('TARIFA ENTREGA A DIRECCION USD'!G4580-'TARIFA ENTREGA A DIRECCION USD'!D4580)/'TARIFA ENTREGA A DIRECCION USD'!D4580,3)</f>
        <v>0.97699999999999998</v>
      </c>
      <c r="X4580" s="142">
        <v>16.12</v>
      </c>
      <c r="Y4580" s="190">
        <v>4573</v>
      </c>
      <c r="Z4580" s="200">
        <v>0.55000000000000004</v>
      </c>
      <c r="AA4580" s="200">
        <v>0.13</v>
      </c>
      <c r="AB4580" s="200">
        <v>0.3</v>
      </c>
      <c r="AC4580" s="200">
        <v>0.85</v>
      </c>
      <c r="AL4580"/>
      <c r="AM4580"/>
      <c r="AN4580"/>
      <c r="AO4580"/>
      <c r="AP4580"/>
      <c r="AQ4580"/>
      <c r="AR4580"/>
      <c r="AS4580"/>
      <c r="AT4580"/>
      <c r="AU4580"/>
    </row>
    <row r="4581" spans="17:47" x14ac:dyDescent="0.2">
      <c r="Q4581" s="142">
        <f>TRUNC('TARIFA ENTREGA A DIRECCION USD'!D4582-'TARIFA ENTREGA A DIRECCION USD'!D4581,2)</f>
        <v>0.55000000000000004</v>
      </c>
      <c r="R4581" s="190">
        <v>4574</v>
      </c>
      <c r="S4581" s="200">
        <f>TRUNC((('TARIFA ENTREGA A DIRECCION USD'!C4581-'TARIFA ENTREGA A DIRECCION USD'!D4581)/'TARIFA ENTREGA A DIRECCION USD'!D4581)+1,3)</f>
        <v>0.72499999999999998</v>
      </c>
      <c r="T4581" s="200">
        <f>TRUNC(('TARIFA ENTREGA A DIRECCION USD'!E4581-'TARIFA ENTREGA A DIRECCION USD'!D4581)/'TARIFA ENTREGA A DIRECCION USD'!D4581,3)</f>
        <v>0.26400000000000001</v>
      </c>
      <c r="U4581" s="200">
        <f>TRUNC(('TARIFA ENTREGA A DIRECCION USD'!F4581-'TARIFA ENTREGA A DIRECCION USD'!D4581)/'TARIFA ENTREGA A DIRECCION USD'!D4581,3)</f>
        <v>0.441</v>
      </c>
      <c r="V4581" s="200">
        <f>TRUNC(('TARIFA ENTREGA A DIRECCION USD'!G4581-'TARIFA ENTREGA A DIRECCION USD'!D4581)/'TARIFA ENTREGA A DIRECCION USD'!D4581,3)</f>
        <v>0.97699999999999998</v>
      </c>
      <c r="X4581" s="142">
        <v>16.12</v>
      </c>
      <c r="Y4581" s="190">
        <v>4574</v>
      </c>
      <c r="Z4581" s="200">
        <v>0.55000000000000004</v>
      </c>
      <c r="AA4581" s="200">
        <v>0.13</v>
      </c>
      <c r="AB4581" s="200">
        <v>0.3</v>
      </c>
      <c r="AC4581" s="200">
        <v>0.85</v>
      </c>
      <c r="AL4581"/>
      <c r="AM4581"/>
      <c r="AN4581"/>
      <c r="AO4581"/>
      <c r="AP4581"/>
      <c r="AQ4581"/>
      <c r="AR4581"/>
      <c r="AS4581"/>
      <c r="AT4581"/>
      <c r="AU4581"/>
    </row>
    <row r="4582" spans="17:47" x14ac:dyDescent="0.2">
      <c r="Q4582" s="142">
        <f>TRUNC('TARIFA ENTREGA A DIRECCION USD'!D4583-'TARIFA ENTREGA A DIRECCION USD'!D4582,2)</f>
        <v>0.55000000000000004</v>
      </c>
      <c r="R4582" s="190">
        <v>4575</v>
      </c>
      <c r="S4582" s="200">
        <f>TRUNC((('TARIFA ENTREGA A DIRECCION USD'!C4582-'TARIFA ENTREGA A DIRECCION USD'!D4582)/'TARIFA ENTREGA A DIRECCION USD'!D4582)+1,3)</f>
        <v>0.72499999999999998</v>
      </c>
      <c r="T4582" s="200">
        <f>TRUNC(('TARIFA ENTREGA A DIRECCION USD'!E4582-'TARIFA ENTREGA A DIRECCION USD'!D4582)/'TARIFA ENTREGA A DIRECCION USD'!D4582,3)</f>
        <v>0.26400000000000001</v>
      </c>
      <c r="U4582" s="200">
        <f>TRUNC(('TARIFA ENTREGA A DIRECCION USD'!F4582-'TARIFA ENTREGA A DIRECCION USD'!D4582)/'TARIFA ENTREGA A DIRECCION USD'!D4582,3)</f>
        <v>0.441</v>
      </c>
      <c r="V4582" s="200">
        <f>TRUNC(('TARIFA ENTREGA A DIRECCION USD'!G4582-'TARIFA ENTREGA A DIRECCION USD'!D4582)/'TARIFA ENTREGA A DIRECCION USD'!D4582,3)</f>
        <v>0.97699999999999998</v>
      </c>
      <c r="X4582" s="142">
        <v>16.12</v>
      </c>
      <c r="Y4582" s="190">
        <v>4575</v>
      </c>
      <c r="Z4582" s="200">
        <v>0.55000000000000004</v>
      </c>
      <c r="AA4582" s="200">
        <v>0.13</v>
      </c>
      <c r="AB4582" s="200">
        <v>0.3</v>
      </c>
      <c r="AC4582" s="200">
        <v>0.85</v>
      </c>
      <c r="AL4582"/>
      <c r="AM4582"/>
      <c r="AN4582"/>
      <c r="AO4582"/>
      <c r="AP4582"/>
      <c r="AQ4582"/>
      <c r="AR4582"/>
      <c r="AS4582"/>
      <c r="AT4582"/>
      <c r="AU4582"/>
    </row>
    <row r="4583" spans="17:47" x14ac:dyDescent="0.2">
      <c r="Q4583" s="142">
        <f>TRUNC('TARIFA ENTREGA A DIRECCION USD'!D4584-'TARIFA ENTREGA A DIRECCION USD'!D4583,2)</f>
        <v>0.55000000000000004</v>
      </c>
      <c r="R4583" s="190">
        <v>4576</v>
      </c>
      <c r="S4583" s="200">
        <f>TRUNC((('TARIFA ENTREGA A DIRECCION USD'!C4583-'TARIFA ENTREGA A DIRECCION USD'!D4583)/'TARIFA ENTREGA A DIRECCION USD'!D4583)+1,3)</f>
        <v>0.72499999999999998</v>
      </c>
      <c r="T4583" s="200">
        <f>TRUNC(('TARIFA ENTREGA A DIRECCION USD'!E4583-'TARIFA ENTREGA A DIRECCION USD'!D4583)/'TARIFA ENTREGA A DIRECCION USD'!D4583,3)</f>
        <v>0.26400000000000001</v>
      </c>
      <c r="U4583" s="200">
        <f>TRUNC(('TARIFA ENTREGA A DIRECCION USD'!F4583-'TARIFA ENTREGA A DIRECCION USD'!D4583)/'TARIFA ENTREGA A DIRECCION USD'!D4583,3)</f>
        <v>0.441</v>
      </c>
      <c r="V4583" s="200">
        <f>TRUNC(('TARIFA ENTREGA A DIRECCION USD'!G4583-'TARIFA ENTREGA A DIRECCION USD'!D4583)/'TARIFA ENTREGA A DIRECCION USD'!D4583,3)</f>
        <v>0.97799999999999998</v>
      </c>
      <c r="X4583" s="142">
        <v>16.12</v>
      </c>
      <c r="Y4583" s="190">
        <v>4576</v>
      </c>
      <c r="Z4583" s="200">
        <v>0.55000000000000004</v>
      </c>
      <c r="AA4583" s="200">
        <v>0.13</v>
      </c>
      <c r="AB4583" s="200">
        <v>0.3</v>
      </c>
      <c r="AC4583" s="200">
        <v>0.85</v>
      </c>
      <c r="AL4583"/>
      <c r="AM4583"/>
      <c r="AN4583"/>
      <c r="AO4583"/>
      <c r="AP4583"/>
      <c r="AQ4583"/>
      <c r="AR4583"/>
      <c r="AS4583"/>
      <c r="AT4583"/>
      <c r="AU4583"/>
    </row>
    <row r="4584" spans="17:47" x14ac:dyDescent="0.2">
      <c r="Q4584" s="142">
        <f>TRUNC('TARIFA ENTREGA A DIRECCION USD'!D4585-'TARIFA ENTREGA A DIRECCION USD'!D4584,2)</f>
        <v>0.55000000000000004</v>
      </c>
      <c r="R4584" s="190">
        <v>4577</v>
      </c>
      <c r="S4584" s="200">
        <f>TRUNC((('TARIFA ENTREGA A DIRECCION USD'!C4584-'TARIFA ENTREGA A DIRECCION USD'!D4584)/'TARIFA ENTREGA A DIRECCION USD'!D4584)+1,3)</f>
        <v>0.72499999999999998</v>
      </c>
      <c r="T4584" s="200">
        <f>TRUNC(('TARIFA ENTREGA A DIRECCION USD'!E4584-'TARIFA ENTREGA A DIRECCION USD'!D4584)/'TARIFA ENTREGA A DIRECCION USD'!D4584,3)</f>
        <v>0.26400000000000001</v>
      </c>
      <c r="U4584" s="200">
        <f>TRUNC(('TARIFA ENTREGA A DIRECCION USD'!F4584-'TARIFA ENTREGA A DIRECCION USD'!D4584)/'TARIFA ENTREGA A DIRECCION USD'!D4584,3)</f>
        <v>0.441</v>
      </c>
      <c r="V4584" s="200">
        <f>TRUNC(('TARIFA ENTREGA A DIRECCION USD'!G4584-'TARIFA ENTREGA A DIRECCION USD'!D4584)/'TARIFA ENTREGA A DIRECCION USD'!D4584,3)</f>
        <v>0.97799999999999998</v>
      </c>
      <c r="X4584" s="142">
        <v>16.12</v>
      </c>
      <c r="Y4584" s="190">
        <v>4577</v>
      </c>
      <c r="Z4584" s="200">
        <v>0.55000000000000004</v>
      </c>
      <c r="AA4584" s="200">
        <v>0.13</v>
      </c>
      <c r="AB4584" s="200">
        <v>0.3</v>
      </c>
      <c r="AC4584" s="200">
        <v>0.85</v>
      </c>
      <c r="AL4584"/>
      <c r="AM4584"/>
      <c r="AN4584"/>
      <c r="AO4584"/>
      <c r="AP4584"/>
      <c r="AQ4584"/>
      <c r="AR4584"/>
      <c r="AS4584"/>
      <c r="AT4584"/>
      <c r="AU4584"/>
    </row>
    <row r="4585" spans="17:47" x14ac:dyDescent="0.2">
      <c r="Q4585" s="142">
        <f>TRUNC('TARIFA ENTREGA A DIRECCION USD'!D4586-'TARIFA ENTREGA A DIRECCION USD'!D4585,2)</f>
        <v>0.55000000000000004</v>
      </c>
      <c r="R4585" s="190">
        <v>4578</v>
      </c>
      <c r="S4585" s="200">
        <f>TRUNC((('TARIFA ENTREGA A DIRECCION USD'!C4585-'TARIFA ENTREGA A DIRECCION USD'!D4585)/'TARIFA ENTREGA A DIRECCION USD'!D4585)+1,3)</f>
        <v>0.72499999999999998</v>
      </c>
      <c r="T4585" s="200">
        <f>TRUNC(('TARIFA ENTREGA A DIRECCION USD'!E4585-'TARIFA ENTREGA A DIRECCION USD'!D4585)/'TARIFA ENTREGA A DIRECCION USD'!D4585,3)</f>
        <v>0.26400000000000001</v>
      </c>
      <c r="U4585" s="200">
        <f>TRUNC(('TARIFA ENTREGA A DIRECCION USD'!F4585-'TARIFA ENTREGA A DIRECCION USD'!D4585)/'TARIFA ENTREGA A DIRECCION USD'!D4585,3)</f>
        <v>0.441</v>
      </c>
      <c r="V4585" s="200">
        <f>TRUNC(('TARIFA ENTREGA A DIRECCION USD'!G4585-'TARIFA ENTREGA A DIRECCION USD'!D4585)/'TARIFA ENTREGA A DIRECCION USD'!D4585,3)</f>
        <v>0.97799999999999998</v>
      </c>
      <c r="X4585" s="142">
        <v>16.12</v>
      </c>
      <c r="Y4585" s="190">
        <v>4578</v>
      </c>
      <c r="Z4585" s="200">
        <v>0.55000000000000004</v>
      </c>
      <c r="AA4585" s="200">
        <v>0.13</v>
      </c>
      <c r="AB4585" s="200">
        <v>0.3</v>
      </c>
      <c r="AC4585" s="200">
        <v>0.85</v>
      </c>
      <c r="AL4585"/>
      <c r="AM4585"/>
      <c r="AN4585"/>
      <c r="AO4585"/>
      <c r="AP4585"/>
      <c r="AQ4585"/>
      <c r="AR4585"/>
      <c r="AS4585"/>
      <c r="AT4585"/>
      <c r="AU4585"/>
    </row>
    <row r="4586" spans="17:47" x14ac:dyDescent="0.2">
      <c r="Q4586" s="142">
        <f>TRUNC('TARIFA ENTREGA A DIRECCION USD'!D4587-'TARIFA ENTREGA A DIRECCION USD'!D4586,2)</f>
        <v>0.55000000000000004</v>
      </c>
      <c r="R4586" s="190">
        <v>4579</v>
      </c>
      <c r="S4586" s="200">
        <f>TRUNC((('TARIFA ENTREGA A DIRECCION USD'!C4586-'TARIFA ENTREGA A DIRECCION USD'!D4586)/'TARIFA ENTREGA A DIRECCION USD'!D4586)+1,3)</f>
        <v>0.72499999999999998</v>
      </c>
      <c r="T4586" s="200">
        <f>TRUNC(('TARIFA ENTREGA A DIRECCION USD'!E4586-'TARIFA ENTREGA A DIRECCION USD'!D4586)/'TARIFA ENTREGA A DIRECCION USD'!D4586,3)</f>
        <v>0.26400000000000001</v>
      </c>
      <c r="U4586" s="200">
        <f>TRUNC(('TARIFA ENTREGA A DIRECCION USD'!F4586-'TARIFA ENTREGA A DIRECCION USD'!D4586)/'TARIFA ENTREGA A DIRECCION USD'!D4586,3)</f>
        <v>0.441</v>
      </c>
      <c r="V4586" s="200">
        <f>TRUNC(('TARIFA ENTREGA A DIRECCION USD'!G4586-'TARIFA ENTREGA A DIRECCION USD'!D4586)/'TARIFA ENTREGA A DIRECCION USD'!D4586,3)</f>
        <v>0.97799999999999998</v>
      </c>
      <c r="X4586" s="142">
        <v>16.12</v>
      </c>
      <c r="Y4586" s="190">
        <v>4579</v>
      </c>
      <c r="Z4586" s="200">
        <v>0.55000000000000004</v>
      </c>
      <c r="AA4586" s="200">
        <v>0.13</v>
      </c>
      <c r="AB4586" s="200">
        <v>0.3</v>
      </c>
      <c r="AC4586" s="200">
        <v>0.85</v>
      </c>
      <c r="AL4586"/>
      <c r="AM4586"/>
      <c r="AN4586"/>
      <c r="AO4586"/>
      <c r="AP4586"/>
      <c r="AQ4586"/>
      <c r="AR4586"/>
      <c r="AS4586"/>
      <c r="AT4586"/>
      <c r="AU4586"/>
    </row>
    <row r="4587" spans="17:47" x14ac:dyDescent="0.2">
      <c r="Q4587" s="142">
        <f>TRUNC('TARIFA ENTREGA A DIRECCION USD'!D4588-'TARIFA ENTREGA A DIRECCION USD'!D4587,2)</f>
        <v>0.55000000000000004</v>
      </c>
      <c r="R4587" s="190">
        <v>4580</v>
      </c>
      <c r="S4587" s="200">
        <f>TRUNC((('TARIFA ENTREGA A DIRECCION USD'!C4587-'TARIFA ENTREGA A DIRECCION USD'!D4587)/'TARIFA ENTREGA A DIRECCION USD'!D4587)+1,3)</f>
        <v>0.72499999999999998</v>
      </c>
      <c r="T4587" s="200">
        <f>TRUNC(('TARIFA ENTREGA A DIRECCION USD'!E4587-'TARIFA ENTREGA A DIRECCION USD'!D4587)/'TARIFA ENTREGA A DIRECCION USD'!D4587,3)</f>
        <v>0.26400000000000001</v>
      </c>
      <c r="U4587" s="200">
        <f>TRUNC(('TARIFA ENTREGA A DIRECCION USD'!F4587-'TARIFA ENTREGA A DIRECCION USD'!D4587)/'TARIFA ENTREGA A DIRECCION USD'!D4587,3)</f>
        <v>0.441</v>
      </c>
      <c r="V4587" s="200">
        <f>TRUNC(('TARIFA ENTREGA A DIRECCION USD'!G4587-'TARIFA ENTREGA A DIRECCION USD'!D4587)/'TARIFA ENTREGA A DIRECCION USD'!D4587,3)</f>
        <v>0.97799999999999998</v>
      </c>
      <c r="X4587" s="142">
        <v>16.12</v>
      </c>
      <c r="Y4587" s="190">
        <v>4580</v>
      </c>
      <c r="Z4587" s="200">
        <v>0.55000000000000004</v>
      </c>
      <c r="AA4587" s="200">
        <v>0.13</v>
      </c>
      <c r="AB4587" s="200">
        <v>0.3</v>
      </c>
      <c r="AC4587" s="200">
        <v>0.85</v>
      </c>
      <c r="AL4587"/>
      <c r="AM4587"/>
      <c r="AN4587"/>
      <c r="AO4587"/>
      <c r="AP4587"/>
      <c r="AQ4587"/>
      <c r="AR4587"/>
      <c r="AS4587"/>
      <c r="AT4587"/>
      <c r="AU4587"/>
    </row>
    <row r="4588" spans="17:47" x14ac:dyDescent="0.2">
      <c r="Q4588" s="142">
        <f>TRUNC('TARIFA ENTREGA A DIRECCION USD'!D4589-'TARIFA ENTREGA A DIRECCION USD'!D4588,2)</f>
        <v>0.55000000000000004</v>
      </c>
      <c r="R4588" s="190">
        <v>4581</v>
      </c>
      <c r="S4588" s="200">
        <f>TRUNC((('TARIFA ENTREGA A DIRECCION USD'!C4588-'TARIFA ENTREGA A DIRECCION USD'!D4588)/'TARIFA ENTREGA A DIRECCION USD'!D4588)+1,3)</f>
        <v>0.72499999999999998</v>
      </c>
      <c r="T4588" s="200">
        <f>TRUNC(('TARIFA ENTREGA A DIRECCION USD'!E4588-'TARIFA ENTREGA A DIRECCION USD'!D4588)/'TARIFA ENTREGA A DIRECCION USD'!D4588,3)</f>
        <v>0.26400000000000001</v>
      </c>
      <c r="U4588" s="200">
        <f>TRUNC(('TARIFA ENTREGA A DIRECCION USD'!F4588-'TARIFA ENTREGA A DIRECCION USD'!D4588)/'TARIFA ENTREGA A DIRECCION USD'!D4588,3)</f>
        <v>0.441</v>
      </c>
      <c r="V4588" s="200">
        <f>TRUNC(('TARIFA ENTREGA A DIRECCION USD'!G4588-'TARIFA ENTREGA A DIRECCION USD'!D4588)/'TARIFA ENTREGA A DIRECCION USD'!D4588,3)</f>
        <v>0.97799999999999998</v>
      </c>
      <c r="X4588" s="142">
        <v>16.12</v>
      </c>
      <c r="Y4588" s="190">
        <v>4581</v>
      </c>
      <c r="Z4588" s="200">
        <v>0.55000000000000004</v>
      </c>
      <c r="AA4588" s="200">
        <v>0.13</v>
      </c>
      <c r="AB4588" s="200">
        <v>0.3</v>
      </c>
      <c r="AC4588" s="200">
        <v>0.85</v>
      </c>
      <c r="AL4588"/>
      <c r="AM4588"/>
      <c r="AN4588"/>
      <c r="AO4588"/>
      <c r="AP4588"/>
      <c r="AQ4588"/>
      <c r="AR4588"/>
      <c r="AS4588"/>
      <c r="AT4588"/>
      <c r="AU4588"/>
    </row>
    <row r="4589" spans="17:47" x14ac:dyDescent="0.2">
      <c r="Q4589" s="142">
        <f>TRUNC('TARIFA ENTREGA A DIRECCION USD'!D4590-'TARIFA ENTREGA A DIRECCION USD'!D4589,2)</f>
        <v>0.55000000000000004</v>
      </c>
      <c r="R4589" s="190">
        <v>4582</v>
      </c>
      <c r="S4589" s="200">
        <f>TRUNC((('TARIFA ENTREGA A DIRECCION USD'!C4589-'TARIFA ENTREGA A DIRECCION USD'!D4589)/'TARIFA ENTREGA A DIRECCION USD'!D4589)+1,3)</f>
        <v>0.72499999999999998</v>
      </c>
      <c r="T4589" s="200">
        <f>TRUNC(('TARIFA ENTREGA A DIRECCION USD'!E4589-'TARIFA ENTREGA A DIRECCION USD'!D4589)/'TARIFA ENTREGA A DIRECCION USD'!D4589,3)</f>
        <v>0.26400000000000001</v>
      </c>
      <c r="U4589" s="200">
        <f>TRUNC(('TARIFA ENTREGA A DIRECCION USD'!F4589-'TARIFA ENTREGA A DIRECCION USD'!D4589)/'TARIFA ENTREGA A DIRECCION USD'!D4589,3)</f>
        <v>0.441</v>
      </c>
      <c r="V4589" s="200">
        <f>TRUNC(('TARIFA ENTREGA A DIRECCION USD'!G4589-'TARIFA ENTREGA A DIRECCION USD'!D4589)/'TARIFA ENTREGA A DIRECCION USD'!D4589,3)</f>
        <v>0.97799999999999998</v>
      </c>
      <c r="X4589" s="142">
        <v>16.12</v>
      </c>
      <c r="Y4589" s="190">
        <v>4582</v>
      </c>
      <c r="Z4589" s="200">
        <v>0.55000000000000004</v>
      </c>
      <c r="AA4589" s="200">
        <v>0.13</v>
      </c>
      <c r="AB4589" s="200">
        <v>0.3</v>
      </c>
      <c r="AC4589" s="200">
        <v>0.85</v>
      </c>
      <c r="AL4589"/>
      <c r="AM4589"/>
      <c r="AN4589"/>
      <c r="AO4589"/>
      <c r="AP4589"/>
      <c r="AQ4589"/>
      <c r="AR4589"/>
      <c r="AS4589"/>
      <c r="AT4589"/>
      <c r="AU4589"/>
    </row>
    <row r="4590" spans="17:47" x14ac:dyDescent="0.2">
      <c r="Q4590" s="142">
        <f>TRUNC('TARIFA ENTREGA A DIRECCION USD'!D4591-'TARIFA ENTREGA A DIRECCION USD'!D4590,2)</f>
        <v>0.55000000000000004</v>
      </c>
      <c r="R4590" s="190">
        <v>4583</v>
      </c>
      <c r="S4590" s="200">
        <f>TRUNC((('TARIFA ENTREGA A DIRECCION USD'!C4590-'TARIFA ENTREGA A DIRECCION USD'!D4590)/'TARIFA ENTREGA A DIRECCION USD'!D4590)+1,3)</f>
        <v>0.72499999999999998</v>
      </c>
      <c r="T4590" s="200">
        <f>TRUNC(('TARIFA ENTREGA A DIRECCION USD'!E4590-'TARIFA ENTREGA A DIRECCION USD'!D4590)/'TARIFA ENTREGA A DIRECCION USD'!D4590,3)</f>
        <v>0.26400000000000001</v>
      </c>
      <c r="U4590" s="200">
        <f>TRUNC(('TARIFA ENTREGA A DIRECCION USD'!F4590-'TARIFA ENTREGA A DIRECCION USD'!D4590)/'TARIFA ENTREGA A DIRECCION USD'!D4590,3)</f>
        <v>0.441</v>
      </c>
      <c r="V4590" s="200">
        <f>TRUNC(('TARIFA ENTREGA A DIRECCION USD'!G4590-'TARIFA ENTREGA A DIRECCION USD'!D4590)/'TARIFA ENTREGA A DIRECCION USD'!D4590,3)</f>
        <v>0.97799999999999998</v>
      </c>
      <c r="X4590" s="142">
        <v>16.12</v>
      </c>
      <c r="Y4590" s="190">
        <v>4583</v>
      </c>
      <c r="Z4590" s="200">
        <v>0.55000000000000004</v>
      </c>
      <c r="AA4590" s="200">
        <v>0.13</v>
      </c>
      <c r="AB4590" s="200">
        <v>0.3</v>
      </c>
      <c r="AC4590" s="200">
        <v>0.85</v>
      </c>
      <c r="AL4590"/>
      <c r="AM4590"/>
      <c r="AN4590"/>
      <c r="AO4590"/>
      <c r="AP4590"/>
      <c r="AQ4590"/>
      <c r="AR4590"/>
      <c r="AS4590"/>
      <c r="AT4590"/>
      <c r="AU4590"/>
    </row>
    <row r="4591" spans="17:47" x14ac:dyDescent="0.2">
      <c r="Q4591" s="142">
        <f>TRUNC('TARIFA ENTREGA A DIRECCION USD'!D4592-'TARIFA ENTREGA A DIRECCION USD'!D4591,2)</f>
        <v>0.55000000000000004</v>
      </c>
      <c r="R4591" s="190">
        <v>4584</v>
      </c>
      <c r="S4591" s="200">
        <f>TRUNC((('TARIFA ENTREGA A DIRECCION USD'!C4591-'TARIFA ENTREGA A DIRECCION USD'!D4591)/'TARIFA ENTREGA A DIRECCION USD'!D4591)+1,3)</f>
        <v>0.72499999999999998</v>
      </c>
      <c r="T4591" s="200">
        <f>TRUNC(('TARIFA ENTREGA A DIRECCION USD'!E4591-'TARIFA ENTREGA A DIRECCION USD'!D4591)/'TARIFA ENTREGA A DIRECCION USD'!D4591,3)</f>
        <v>0.26400000000000001</v>
      </c>
      <c r="U4591" s="200">
        <f>TRUNC(('TARIFA ENTREGA A DIRECCION USD'!F4591-'TARIFA ENTREGA A DIRECCION USD'!D4591)/'TARIFA ENTREGA A DIRECCION USD'!D4591,3)</f>
        <v>0.441</v>
      </c>
      <c r="V4591" s="200">
        <f>TRUNC(('TARIFA ENTREGA A DIRECCION USD'!G4591-'TARIFA ENTREGA A DIRECCION USD'!D4591)/'TARIFA ENTREGA A DIRECCION USD'!D4591,3)</f>
        <v>0.97799999999999998</v>
      </c>
      <c r="X4591" s="142">
        <v>16.12</v>
      </c>
      <c r="Y4591" s="190">
        <v>4584</v>
      </c>
      <c r="Z4591" s="200">
        <v>0.55000000000000004</v>
      </c>
      <c r="AA4591" s="200">
        <v>0.13</v>
      </c>
      <c r="AB4591" s="200">
        <v>0.3</v>
      </c>
      <c r="AC4591" s="200">
        <v>0.85</v>
      </c>
      <c r="AL4591"/>
      <c r="AM4591"/>
      <c r="AN4591"/>
      <c r="AO4591"/>
      <c r="AP4591"/>
      <c r="AQ4591"/>
      <c r="AR4591"/>
      <c r="AS4591"/>
      <c r="AT4591"/>
      <c r="AU4591"/>
    </row>
    <row r="4592" spans="17:47" x14ac:dyDescent="0.2">
      <c r="Q4592" s="142">
        <f>TRUNC('TARIFA ENTREGA A DIRECCION USD'!D4593-'TARIFA ENTREGA A DIRECCION USD'!D4592,2)</f>
        <v>0.55000000000000004</v>
      </c>
      <c r="R4592" s="190">
        <v>4585</v>
      </c>
      <c r="S4592" s="200">
        <f>TRUNC((('TARIFA ENTREGA A DIRECCION USD'!C4592-'TARIFA ENTREGA A DIRECCION USD'!D4592)/'TARIFA ENTREGA A DIRECCION USD'!D4592)+1,3)</f>
        <v>0.72499999999999998</v>
      </c>
      <c r="T4592" s="200">
        <f>TRUNC(('TARIFA ENTREGA A DIRECCION USD'!E4592-'TARIFA ENTREGA A DIRECCION USD'!D4592)/'TARIFA ENTREGA A DIRECCION USD'!D4592,3)</f>
        <v>0.26400000000000001</v>
      </c>
      <c r="U4592" s="200">
        <f>TRUNC(('TARIFA ENTREGA A DIRECCION USD'!F4592-'TARIFA ENTREGA A DIRECCION USD'!D4592)/'TARIFA ENTREGA A DIRECCION USD'!D4592,3)</f>
        <v>0.441</v>
      </c>
      <c r="V4592" s="200">
        <f>TRUNC(('TARIFA ENTREGA A DIRECCION USD'!G4592-'TARIFA ENTREGA A DIRECCION USD'!D4592)/'TARIFA ENTREGA A DIRECCION USD'!D4592,3)</f>
        <v>0.97799999999999998</v>
      </c>
      <c r="X4592" s="142">
        <v>16.12</v>
      </c>
      <c r="Y4592" s="190">
        <v>4585</v>
      </c>
      <c r="Z4592" s="200">
        <v>0.55000000000000004</v>
      </c>
      <c r="AA4592" s="200">
        <v>0.13</v>
      </c>
      <c r="AB4592" s="200">
        <v>0.3</v>
      </c>
      <c r="AC4592" s="200">
        <v>0.85</v>
      </c>
      <c r="AL4592"/>
      <c r="AM4592"/>
      <c r="AN4592"/>
      <c r="AO4592"/>
      <c r="AP4592"/>
      <c r="AQ4592"/>
      <c r="AR4592"/>
      <c r="AS4592"/>
      <c r="AT4592"/>
      <c r="AU4592"/>
    </row>
    <row r="4593" spans="17:47" x14ac:dyDescent="0.2">
      <c r="Q4593" s="142">
        <f>TRUNC('TARIFA ENTREGA A DIRECCION USD'!D4594-'TARIFA ENTREGA A DIRECCION USD'!D4593,2)</f>
        <v>0.55000000000000004</v>
      </c>
      <c r="R4593" s="190">
        <v>4586</v>
      </c>
      <c r="S4593" s="200">
        <f>TRUNC((('TARIFA ENTREGA A DIRECCION USD'!C4593-'TARIFA ENTREGA A DIRECCION USD'!D4593)/'TARIFA ENTREGA A DIRECCION USD'!D4593)+1,3)</f>
        <v>0.72499999999999998</v>
      </c>
      <c r="T4593" s="200">
        <f>TRUNC(('TARIFA ENTREGA A DIRECCION USD'!E4593-'TARIFA ENTREGA A DIRECCION USD'!D4593)/'TARIFA ENTREGA A DIRECCION USD'!D4593,3)</f>
        <v>0.26400000000000001</v>
      </c>
      <c r="U4593" s="200">
        <f>TRUNC(('TARIFA ENTREGA A DIRECCION USD'!F4593-'TARIFA ENTREGA A DIRECCION USD'!D4593)/'TARIFA ENTREGA A DIRECCION USD'!D4593,3)</f>
        <v>0.441</v>
      </c>
      <c r="V4593" s="200">
        <f>TRUNC(('TARIFA ENTREGA A DIRECCION USD'!G4593-'TARIFA ENTREGA A DIRECCION USD'!D4593)/'TARIFA ENTREGA A DIRECCION USD'!D4593,3)</f>
        <v>0.97799999999999998</v>
      </c>
      <c r="X4593" s="142">
        <v>16.12</v>
      </c>
      <c r="Y4593" s="190">
        <v>4586</v>
      </c>
      <c r="Z4593" s="200">
        <v>0.55000000000000004</v>
      </c>
      <c r="AA4593" s="200">
        <v>0.13</v>
      </c>
      <c r="AB4593" s="200">
        <v>0.3</v>
      </c>
      <c r="AC4593" s="200">
        <v>0.85</v>
      </c>
      <c r="AL4593"/>
      <c r="AM4593"/>
      <c r="AN4593"/>
      <c r="AO4593"/>
      <c r="AP4593"/>
      <c r="AQ4593"/>
      <c r="AR4593"/>
      <c r="AS4593"/>
      <c r="AT4593"/>
      <c r="AU4593"/>
    </row>
    <row r="4594" spans="17:47" x14ac:dyDescent="0.2">
      <c r="Q4594" s="142">
        <f>TRUNC('TARIFA ENTREGA A DIRECCION USD'!D4595-'TARIFA ENTREGA A DIRECCION USD'!D4594,2)</f>
        <v>0.55000000000000004</v>
      </c>
      <c r="R4594" s="190">
        <v>4587</v>
      </c>
      <c r="S4594" s="200">
        <f>TRUNC((('TARIFA ENTREGA A DIRECCION USD'!C4594-'TARIFA ENTREGA A DIRECCION USD'!D4594)/'TARIFA ENTREGA A DIRECCION USD'!D4594)+1,3)</f>
        <v>0.72499999999999998</v>
      </c>
      <c r="T4594" s="200">
        <f>TRUNC(('TARIFA ENTREGA A DIRECCION USD'!E4594-'TARIFA ENTREGA A DIRECCION USD'!D4594)/'TARIFA ENTREGA A DIRECCION USD'!D4594,3)</f>
        <v>0.26400000000000001</v>
      </c>
      <c r="U4594" s="200">
        <f>TRUNC(('TARIFA ENTREGA A DIRECCION USD'!F4594-'TARIFA ENTREGA A DIRECCION USD'!D4594)/'TARIFA ENTREGA A DIRECCION USD'!D4594,3)</f>
        <v>0.441</v>
      </c>
      <c r="V4594" s="200">
        <f>TRUNC(('TARIFA ENTREGA A DIRECCION USD'!G4594-'TARIFA ENTREGA A DIRECCION USD'!D4594)/'TARIFA ENTREGA A DIRECCION USD'!D4594,3)</f>
        <v>0.97799999999999998</v>
      </c>
      <c r="X4594" s="142">
        <v>16.12</v>
      </c>
      <c r="Y4594" s="190">
        <v>4587</v>
      </c>
      <c r="Z4594" s="200">
        <v>0.55000000000000004</v>
      </c>
      <c r="AA4594" s="200">
        <v>0.13</v>
      </c>
      <c r="AB4594" s="200">
        <v>0.3</v>
      </c>
      <c r="AC4594" s="200">
        <v>0.85</v>
      </c>
      <c r="AL4594"/>
      <c r="AM4594"/>
      <c r="AN4594"/>
      <c r="AO4594"/>
      <c r="AP4594"/>
      <c r="AQ4594"/>
      <c r="AR4594"/>
      <c r="AS4594"/>
      <c r="AT4594"/>
      <c r="AU4594"/>
    </row>
    <row r="4595" spans="17:47" x14ac:dyDescent="0.2">
      <c r="Q4595" s="142">
        <f>TRUNC('TARIFA ENTREGA A DIRECCION USD'!D4596-'TARIFA ENTREGA A DIRECCION USD'!D4595,2)</f>
        <v>0.55000000000000004</v>
      </c>
      <c r="R4595" s="190">
        <v>4588</v>
      </c>
      <c r="S4595" s="200">
        <f>TRUNC((('TARIFA ENTREGA A DIRECCION USD'!C4595-'TARIFA ENTREGA A DIRECCION USD'!D4595)/'TARIFA ENTREGA A DIRECCION USD'!D4595)+1,3)</f>
        <v>0.72499999999999998</v>
      </c>
      <c r="T4595" s="200">
        <f>TRUNC(('TARIFA ENTREGA A DIRECCION USD'!E4595-'TARIFA ENTREGA A DIRECCION USD'!D4595)/'TARIFA ENTREGA A DIRECCION USD'!D4595,3)</f>
        <v>0.26400000000000001</v>
      </c>
      <c r="U4595" s="200">
        <f>TRUNC(('TARIFA ENTREGA A DIRECCION USD'!F4595-'TARIFA ENTREGA A DIRECCION USD'!D4595)/'TARIFA ENTREGA A DIRECCION USD'!D4595,3)</f>
        <v>0.441</v>
      </c>
      <c r="V4595" s="200">
        <f>TRUNC(('TARIFA ENTREGA A DIRECCION USD'!G4595-'TARIFA ENTREGA A DIRECCION USD'!D4595)/'TARIFA ENTREGA A DIRECCION USD'!D4595,3)</f>
        <v>0.97799999999999998</v>
      </c>
      <c r="X4595" s="142">
        <v>16.12</v>
      </c>
      <c r="Y4595" s="190">
        <v>4588</v>
      </c>
      <c r="Z4595" s="200">
        <v>0.55000000000000004</v>
      </c>
      <c r="AA4595" s="200">
        <v>0.13</v>
      </c>
      <c r="AB4595" s="200">
        <v>0.3</v>
      </c>
      <c r="AC4595" s="200">
        <v>0.85</v>
      </c>
      <c r="AL4595"/>
      <c r="AM4595"/>
      <c r="AN4595"/>
      <c r="AO4595"/>
      <c r="AP4595"/>
      <c r="AQ4595"/>
      <c r="AR4595"/>
      <c r="AS4595"/>
      <c r="AT4595"/>
      <c r="AU4595"/>
    </row>
    <row r="4596" spans="17:47" x14ac:dyDescent="0.2">
      <c r="Q4596" s="142">
        <f>TRUNC('TARIFA ENTREGA A DIRECCION USD'!D4597-'TARIFA ENTREGA A DIRECCION USD'!D4596,2)</f>
        <v>0.55000000000000004</v>
      </c>
      <c r="R4596" s="190">
        <v>4589</v>
      </c>
      <c r="S4596" s="200">
        <f>TRUNC((('TARIFA ENTREGA A DIRECCION USD'!C4596-'TARIFA ENTREGA A DIRECCION USD'!D4596)/'TARIFA ENTREGA A DIRECCION USD'!D4596)+1,3)</f>
        <v>0.72499999999999998</v>
      </c>
      <c r="T4596" s="200">
        <f>TRUNC(('TARIFA ENTREGA A DIRECCION USD'!E4596-'TARIFA ENTREGA A DIRECCION USD'!D4596)/'TARIFA ENTREGA A DIRECCION USD'!D4596,3)</f>
        <v>0.26400000000000001</v>
      </c>
      <c r="U4596" s="200">
        <f>TRUNC(('TARIFA ENTREGA A DIRECCION USD'!F4596-'TARIFA ENTREGA A DIRECCION USD'!D4596)/'TARIFA ENTREGA A DIRECCION USD'!D4596,3)</f>
        <v>0.441</v>
      </c>
      <c r="V4596" s="200">
        <f>TRUNC(('TARIFA ENTREGA A DIRECCION USD'!G4596-'TARIFA ENTREGA A DIRECCION USD'!D4596)/'TARIFA ENTREGA A DIRECCION USD'!D4596,3)</f>
        <v>0.97799999999999998</v>
      </c>
      <c r="X4596" s="142">
        <v>16.12</v>
      </c>
      <c r="Y4596" s="190">
        <v>4589</v>
      </c>
      <c r="Z4596" s="200">
        <v>0.55000000000000004</v>
      </c>
      <c r="AA4596" s="200">
        <v>0.13</v>
      </c>
      <c r="AB4596" s="200">
        <v>0.3</v>
      </c>
      <c r="AC4596" s="200">
        <v>0.85</v>
      </c>
      <c r="AL4596"/>
      <c r="AM4596"/>
      <c r="AN4596"/>
      <c r="AO4596"/>
      <c r="AP4596"/>
      <c r="AQ4596"/>
      <c r="AR4596"/>
      <c r="AS4596"/>
      <c r="AT4596"/>
      <c r="AU4596"/>
    </row>
    <row r="4597" spans="17:47" x14ac:dyDescent="0.2">
      <c r="Q4597" s="142">
        <f>TRUNC('TARIFA ENTREGA A DIRECCION USD'!D4598-'TARIFA ENTREGA A DIRECCION USD'!D4597,2)</f>
        <v>0.55000000000000004</v>
      </c>
      <c r="R4597" s="190">
        <v>4590</v>
      </c>
      <c r="S4597" s="200">
        <f>TRUNC((('TARIFA ENTREGA A DIRECCION USD'!C4597-'TARIFA ENTREGA A DIRECCION USD'!D4597)/'TARIFA ENTREGA A DIRECCION USD'!D4597)+1,3)</f>
        <v>0.72499999999999998</v>
      </c>
      <c r="T4597" s="200">
        <f>TRUNC(('TARIFA ENTREGA A DIRECCION USD'!E4597-'TARIFA ENTREGA A DIRECCION USD'!D4597)/'TARIFA ENTREGA A DIRECCION USD'!D4597,3)</f>
        <v>0.26400000000000001</v>
      </c>
      <c r="U4597" s="200">
        <f>TRUNC(('TARIFA ENTREGA A DIRECCION USD'!F4597-'TARIFA ENTREGA A DIRECCION USD'!D4597)/'TARIFA ENTREGA A DIRECCION USD'!D4597,3)</f>
        <v>0.441</v>
      </c>
      <c r="V4597" s="200">
        <f>TRUNC(('TARIFA ENTREGA A DIRECCION USD'!G4597-'TARIFA ENTREGA A DIRECCION USD'!D4597)/'TARIFA ENTREGA A DIRECCION USD'!D4597,3)</f>
        <v>0.97799999999999998</v>
      </c>
      <c r="X4597" s="142">
        <v>16.12</v>
      </c>
      <c r="Y4597" s="190">
        <v>4590</v>
      </c>
      <c r="Z4597" s="200">
        <v>0.55000000000000004</v>
      </c>
      <c r="AA4597" s="200">
        <v>0.13</v>
      </c>
      <c r="AB4597" s="200">
        <v>0.3</v>
      </c>
      <c r="AC4597" s="200">
        <v>0.85</v>
      </c>
      <c r="AL4597"/>
      <c r="AM4597"/>
      <c r="AN4597"/>
      <c r="AO4597"/>
      <c r="AP4597"/>
      <c r="AQ4597"/>
      <c r="AR4597"/>
      <c r="AS4597"/>
      <c r="AT4597"/>
      <c r="AU4597"/>
    </row>
    <row r="4598" spans="17:47" x14ac:dyDescent="0.2">
      <c r="Q4598" s="142">
        <f>TRUNC('TARIFA ENTREGA A DIRECCION USD'!D4599-'TARIFA ENTREGA A DIRECCION USD'!D4598,2)</f>
        <v>0.55000000000000004</v>
      </c>
      <c r="R4598" s="190">
        <v>4591</v>
      </c>
      <c r="S4598" s="200">
        <f>TRUNC((('TARIFA ENTREGA A DIRECCION USD'!C4598-'TARIFA ENTREGA A DIRECCION USD'!D4598)/'TARIFA ENTREGA A DIRECCION USD'!D4598)+1,3)</f>
        <v>0.72499999999999998</v>
      </c>
      <c r="T4598" s="200">
        <f>TRUNC(('TARIFA ENTREGA A DIRECCION USD'!E4598-'TARIFA ENTREGA A DIRECCION USD'!D4598)/'TARIFA ENTREGA A DIRECCION USD'!D4598,3)</f>
        <v>0.26400000000000001</v>
      </c>
      <c r="U4598" s="200">
        <f>TRUNC(('TARIFA ENTREGA A DIRECCION USD'!F4598-'TARIFA ENTREGA A DIRECCION USD'!D4598)/'TARIFA ENTREGA A DIRECCION USD'!D4598,3)</f>
        <v>0.441</v>
      </c>
      <c r="V4598" s="200">
        <f>TRUNC(('TARIFA ENTREGA A DIRECCION USD'!G4598-'TARIFA ENTREGA A DIRECCION USD'!D4598)/'TARIFA ENTREGA A DIRECCION USD'!D4598,3)</f>
        <v>0.97799999999999998</v>
      </c>
      <c r="X4598" s="142">
        <v>16.12</v>
      </c>
      <c r="Y4598" s="190">
        <v>4591</v>
      </c>
      <c r="Z4598" s="200">
        <v>0.55000000000000004</v>
      </c>
      <c r="AA4598" s="200">
        <v>0.13</v>
      </c>
      <c r="AB4598" s="200">
        <v>0.3</v>
      </c>
      <c r="AC4598" s="200">
        <v>0.85</v>
      </c>
      <c r="AL4598"/>
      <c r="AM4598"/>
      <c r="AN4598"/>
      <c r="AO4598"/>
      <c r="AP4598"/>
      <c r="AQ4598"/>
      <c r="AR4598"/>
      <c r="AS4598"/>
      <c r="AT4598"/>
      <c r="AU4598"/>
    </row>
    <row r="4599" spans="17:47" x14ac:dyDescent="0.2">
      <c r="Q4599" s="142">
        <f>TRUNC('TARIFA ENTREGA A DIRECCION USD'!D4600-'TARIFA ENTREGA A DIRECCION USD'!D4599,2)</f>
        <v>0.55000000000000004</v>
      </c>
      <c r="R4599" s="190">
        <v>4592</v>
      </c>
      <c r="S4599" s="200">
        <f>TRUNC((('TARIFA ENTREGA A DIRECCION USD'!C4599-'TARIFA ENTREGA A DIRECCION USD'!D4599)/'TARIFA ENTREGA A DIRECCION USD'!D4599)+1,3)</f>
        <v>0.72499999999999998</v>
      </c>
      <c r="T4599" s="200">
        <f>TRUNC(('TARIFA ENTREGA A DIRECCION USD'!E4599-'TARIFA ENTREGA A DIRECCION USD'!D4599)/'TARIFA ENTREGA A DIRECCION USD'!D4599,3)</f>
        <v>0.26400000000000001</v>
      </c>
      <c r="U4599" s="200">
        <f>TRUNC(('TARIFA ENTREGA A DIRECCION USD'!F4599-'TARIFA ENTREGA A DIRECCION USD'!D4599)/'TARIFA ENTREGA A DIRECCION USD'!D4599,3)</f>
        <v>0.441</v>
      </c>
      <c r="V4599" s="200">
        <f>TRUNC(('TARIFA ENTREGA A DIRECCION USD'!G4599-'TARIFA ENTREGA A DIRECCION USD'!D4599)/'TARIFA ENTREGA A DIRECCION USD'!D4599,3)</f>
        <v>0.97799999999999998</v>
      </c>
      <c r="X4599" s="142">
        <v>16.12</v>
      </c>
      <c r="Y4599" s="190">
        <v>4592</v>
      </c>
      <c r="Z4599" s="200">
        <v>0.55000000000000004</v>
      </c>
      <c r="AA4599" s="200">
        <v>0.13</v>
      </c>
      <c r="AB4599" s="200">
        <v>0.3</v>
      </c>
      <c r="AC4599" s="200">
        <v>0.85</v>
      </c>
      <c r="AL4599"/>
      <c r="AM4599"/>
      <c r="AN4599"/>
      <c r="AO4599"/>
      <c r="AP4599"/>
      <c r="AQ4599"/>
      <c r="AR4599"/>
      <c r="AS4599"/>
      <c r="AT4599"/>
      <c r="AU4599"/>
    </row>
    <row r="4600" spans="17:47" x14ac:dyDescent="0.2">
      <c r="Q4600" s="142">
        <f>TRUNC('TARIFA ENTREGA A DIRECCION USD'!D4601-'TARIFA ENTREGA A DIRECCION USD'!D4600,2)</f>
        <v>0.55000000000000004</v>
      </c>
      <c r="R4600" s="190">
        <v>4593</v>
      </c>
      <c r="S4600" s="200">
        <f>TRUNC((('TARIFA ENTREGA A DIRECCION USD'!C4600-'TARIFA ENTREGA A DIRECCION USD'!D4600)/'TARIFA ENTREGA A DIRECCION USD'!D4600)+1,3)</f>
        <v>0.72499999999999998</v>
      </c>
      <c r="T4600" s="200">
        <f>TRUNC(('TARIFA ENTREGA A DIRECCION USD'!E4600-'TARIFA ENTREGA A DIRECCION USD'!D4600)/'TARIFA ENTREGA A DIRECCION USD'!D4600,3)</f>
        <v>0.26400000000000001</v>
      </c>
      <c r="U4600" s="200">
        <f>TRUNC(('TARIFA ENTREGA A DIRECCION USD'!F4600-'TARIFA ENTREGA A DIRECCION USD'!D4600)/'TARIFA ENTREGA A DIRECCION USD'!D4600,3)</f>
        <v>0.441</v>
      </c>
      <c r="V4600" s="200">
        <f>TRUNC(('TARIFA ENTREGA A DIRECCION USD'!G4600-'TARIFA ENTREGA A DIRECCION USD'!D4600)/'TARIFA ENTREGA A DIRECCION USD'!D4600,3)</f>
        <v>0.97799999999999998</v>
      </c>
      <c r="X4600" s="142">
        <v>16.12</v>
      </c>
      <c r="Y4600" s="190">
        <v>4593</v>
      </c>
      <c r="Z4600" s="200">
        <v>0.55000000000000004</v>
      </c>
      <c r="AA4600" s="200">
        <v>0.13</v>
      </c>
      <c r="AB4600" s="200">
        <v>0.3</v>
      </c>
      <c r="AC4600" s="200">
        <v>0.85</v>
      </c>
      <c r="AL4600"/>
      <c r="AM4600"/>
      <c r="AN4600"/>
      <c r="AO4600"/>
      <c r="AP4600"/>
      <c r="AQ4600"/>
      <c r="AR4600"/>
      <c r="AS4600"/>
      <c r="AT4600"/>
      <c r="AU4600"/>
    </row>
    <row r="4601" spans="17:47" x14ac:dyDescent="0.2">
      <c r="Q4601" s="142">
        <f>TRUNC('TARIFA ENTREGA A DIRECCION USD'!D4602-'TARIFA ENTREGA A DIRECCION USD'!D4601,2)</f>
        <v>0.55000000000000004</v>
      </c>
      <c r="R4601" s="190">
        <v>4594</v>
      </c>
      <c r="S4601" s="200">
        <f>TRUNC((('TARIFA ENTREGA A DIRECCION USD'!C4601-'TARIFA ENTREGA A DIRECCION USD'!D4601)/'TARIFA ENTREGA A DIRECCION USD'!D4601)+1,3)</f>
        <v>0.72499999999999998</v>
      </c>
      <c r="T4601" s="200">
        <f>TRUNC(('TARIFA ENTREGA A DIRECCION USD'!E4601-'TARIFA ENTREGA A DIRECCION USD'!D4601)/'TARIFA ENTREGA A DIRECCION USD'!D4601,3)</f>
        <v>0.26400000000000001</v>
      </c>
      <c r="U4601" s="200">
        <f>TRUNC(('TARIFA ENTREGA A DIRECCION USD'!F4601-'TARIFA ENTREGA A DIRECCION USD'!D4601)/'TARIFA ENTREGA A DIRECCION USD'!D4601,3)</f>
        <v>0.441</v>
      </c>
      <c r="V4601" s="200">
        <f>TRUNC(('TARIFA ENTREGA A DIRECCION USD'!G4601-'TARIFA ENTREGA A DIRECCION USD'!D4601)/'TARIFA ENTREGA A DIRECCION USD'!D4601,3)</f>
        <v>0.97799999999999998</v>
      </c>
      <c r="X4601" s="142">
        <v>16.12</v>
      </c>
      <c r="Y4601" s="190">
        <v>4594</v>
      </c>
      <c r="Z4601" s="200">
        <v>0.55000000000000004</v>
      </c>
      <c r="AA4601" s="200">
        <v>0.13</v>
      </c>
      <c r="AB4601" s="200">
        <v>0.3</v>
      </c>
      <c r="AC4601" s="200">
        <v>0.85</v>
      </c>
      <c r="AL4601"/>
      <c r="AM4601"/>
      <c r="AN4601"/>
      <c r="AO4601"/>
      <c r="AP4601"/>
      <c r="AQ4601"/>
      <c r="AR4601"/>
      <c r="AS4601"/>
      <c r="AT4601"/>
      <c r="AU4601"/>
    </row>
    <row r="4602" spans="17:47" x14ac:dyDescent="0.2">
      <c r="Q4602" s="142">
        <f>TRUNC('TARIFA ENTREGA A DIRECCION USD'!D4603-'TARIFA ENTREGA A DIRECCION USD'!D4602,2)</f>
        <v>0.55000000000000004</v>
      </c>
      <c r="R4602" s="190">
        <v>4595</v>
      </c>
      <c r="S4602" s="200">
        <f>TRUNC((('TARIFA ENTREGA A DIRECCION USD'!C4602-'TARIFA ENTREGA A DIRECCION USD'!D4602)/'TARIFA ENTREGA A DIRECCION USD'!D4602)+1,3)</f>
        <v>0.72499999999999998</v>
      </c>
      <c r="T4602" s="200">
        <f>TRUNC(('TARIFA ENTREGA A DIRECCION USD'!E4602-'TARIFA ENTREGA A DIRECCION USD'!D4602)/'TARIFA ENTREGA A DIRECCION USD'!D4602,3)</f>
        <v>0.26400000000000001</v>
      </c>
      <c r="U4602" s="200">
        <f>TRUNC(('TARIFA ENTREGA A DIRECCION USD'!F4602-'TARIFA ENTREGA A DIRECCION USD'!D4602)/'TARIFA ENTREGA A DIRECCION USD'!D4602,3)</f>
        <v>0.441</v>
      </c>
      <c r="V4602" s="200">
        <f>TRUNC(('TARIFA ENTREGA A DIRECCION USD'!G4602-'TARIFA ENTREGA A DIRECCION USD'!D4602)/'TARIFA ENTREGA A DIRECCION USD'!D4602,3)</f>
        <v>0.97799999999999998</v>
      </c>
      <c r="X4602" s="142">
        <v>16.12</v>
      </c>
      <c r="Y4602" s="190">
        <v>4595</v>
      </c>
      <c r="Z4602" s="200">
        <v>0.55000000000000004</v>
      </c>
      <c r="AA4602" s="200">
        <v>0.13</v>
      </c>
      <c r="AB4602" s="200">
        <v>0.3</v>
      </c>
      <c r="AC4602" s="200">
        <v>0.85</v>
      </c>
      <c r="AL4602"/>
      <c r="AM4602"/>
      <c r="AN4602"/>
      <c r="AO4602"/>
      <c r="AP4602"/>
      <c r="AQ4602"/>
      <c r="AR4602"/>
      <c r="AS4602"/>
      <c r="AT4602"/>
      <c r="AU4602"/>
    </row>
    <row r="4603" spans="17:47" x14ac:dyDescent="0.2">
      <c r="Q4603" s="142">
        <f>TRUNC('TARIFA ENTREGA A DIRECCION USD'!D4604-'TARIFA ENTREGA A DIRECCION USD'!D4603,2)</f>
        <v>0.55000000000000004</v>
      </c>
      <c r="R4603" s="190">
        <v>4596</v>
      </c>
      <c r="S4603" s="200">
        <f>TRUNC((('TARIFA ENTREGA A DIRECCION USD'!C4603-'TARIFA ENTREGA A DIRECCION USD'!D4603)/'TARIFA ENTREGA A DIRECCION USD'!D4603)+1,3)</f>
        <v>0.72499999999999998</v>
      </c>
      <c r="T4603" s="200">
        <f>TRUNC(('TARIFA ENTREGA A DIRECCION USD'!E4603-'TARIFA ENTREGA A DIRECCION USD'!D4603)/'TARIFA ENTREGA A DIRECCION USD'!D4603,3)</f>
        <v>0.26400000000000001</v>
      </c>
      <c r="U4603" s="200">
        <f>TRUNC(('TARIFA ENTREGA A DIRECCION USD'!F4603-'TARIFA ENTREGA A DIRECCION USD'!D4603)/'TARIFA ENTREGA A DIRECCION USD'!D4603,3)</f>
        <v>0.441</v>
      </c>
      <c r="V4603" s="200">
        <f>TRUNC(('TARIFA ENTREGA A DIRECCION USD'!G4603-'TARIFA ENTREGA A DIRECCION USD'!D4603)/'TARIFA ENTREGA A DIRECCION USD'!D4603,3)</f>
        <v>0.97799999999999998</v>
      </c>
      <c r="X4603" s="142">
        <v>16.12</v>
      </c>
      <c r="Y4603" s="190">
        <v>4596</v>
      </c>
      <c r="Z4603" s="200">
        <v>0.55000000000000004</v>
      </c>
      <c r="AA4603" s="200">
        <v>0.13</v>
      </c>
      <c r="AB4603" s="200">
        <v>0.3</v>
      </c>
      <c r="AC4603" s="200">
        <v>0.85</v>
      </c>
      <c r="AL4603"/>
      <c r="AM4603"/>
      <c r="AN4603"/>
      <c r="AO4603"/>
      <c r="AP4603"/>
      <c r="AQ4603"/>
      <c r="AR4603"/>
      <c r="AS4603"/>
      <c r="AT4603"/>
      <c r="AU4603"/>
    </row>
    <row r="4604" spans="17:47" x14ac:dyDescent="0.2">
      <c r="Q4604" s="142">
        <f>TRUNC('TARIFA ENTREGA A DIRECCION USD'!D4605-'TARIFA ENTREGA A DIRECCION USD'!D4604,2)</f>
        <v>0.55000000000000004</v>
      </c>
      <c r="R4604" s="190">
        <v>4597</v>
      </c>
      <c r="S4604" s="200">
        <f>TRUNC((('TARIFA ENTREGA A DIRECCION USD'!C4604-'TARIFA ENTREGA A DIRECCION USD'!D4604)/'TARIFA ENTREGA A DIRECCION USD'!D4604)+1,3)</f>
        <v>0.72499999999999998</v>
      </c>
      <c r="T4604" s="200">
        <f>TRUNC(('TARIFA ENTREGA A DIRECCION USD'!E4604-'TARIFA ENTREGA A DIRECCION USD'!D4604)/'TARIFA ENTREGA A DIRECCION USD'!D4604,3)</f>
        <v>0.26400000000000001</v>
      </c>
      <c r="U4604" s="200">
        <f>TRUNC(('TARIFA ENTREGA A DIRECCION USD'!F4604-'TARIFA ENTREGA A DIRECCION USD'!D4604)/'TARIFA ENTREGA A DIRECCION USD'!D4604,3)</f>
        <v>0.441</v>
      </c>
      <c r="V4604" s="200">
        <f>TRUNC(('TARIFA ENTREGA A DIRECCION USD'!G4604-'TARIFA ENTREGA A DIRECCION USD'!D4604)/'TARIFA ENTREGA A DIRECCION USD'!D4604,3)</f>
        <v>0.97799999999999998</v>
      </c>
      <c r="X4604" s="142">
        <v>16.12</v>
      </c>
      <c r="Y4604" s="190">
        <v>4597</v>
      </c>
      <c r="Z4604" s="200">
        <v>0.55000000000000004</v>
      </c>
      <c r="AA4604" s="200">
        <v>0.13</v>
      </c>
      <c r="AB4604" s="200">
        <v>0.3</v>
      </c>
      <c r="AC4604" s="200">
        <v>0.85</v>
      </c>
      <c r="AL4604"/>
      <c r="AM4604"/>
      <c r="AN4604"/>
      <c r="AO4604"/>
      <c r="AP4604"/>
      <c r="AQ4604"/>
      <c r="AR4604"/>
      <c r="AS4604"/>
      <c r="AT4604"/>
      <c r="AU4604"/>
    </row>
    <row r="4605" spans="17:47" x14ac:dyDescent="0.2">
      <c r="Q4605" s="142">
        <f>TRUNC('TARIFA ENTREGA A DIRECCION USD'!D4606-'TARIFA ENTREGA A DIRECCION USD'!D4605,2)</f>
        <v>0.55000000000000004</v>
      </c>
      <c r="R4605" s="190">
        <v>4598</v>
      </c>
      <c r="S4605" s="200">
        <f>TRUNC((('TARIFA ENTREGA A DIRECCION USD'!C4605-'TARIFA ENTREGA A DIRECCION USD'!D4605)/'TARIFA ENTREGA A DIRECCION USD'!D4605)+1,3)</f>
        <v>0.72499999999999998</v>
      </c>
      <c r="T4605" s="200">
        <f>TRUNC(('TARIFA ENTREGA A DIRECCION USD'!E4605-'TARIFA ENTREGA A DIRECCION USD'!D4605)/'TARIFA ENTREGA A DIRECCION USD'!D4605,3)</f>
        <v>0.26400000000000001</v>
      </c>
      <c r="U4605" s="200">
        <f>TRUNC(('TARIFA ENTREGA A DIRECCION USD'!F4605-'TARIFA ENTREGA A DIRECCION USD'!D4605)/'TARIFA ENTREGA A DIRECCION USD'!D4605,3)</f>
        <v>0.441</v>
      </c>
      <c r="V4605" s="200">
        <f>TRUNC(('TARIFA ENTREGA A DIRECCION USD'!G4605-'TARIFA ENTREGA A DIRECCION USD'!D4605)/'TARIFA ENTREGA A DIRECCION USD'!D4605,3)</f>
        <v>0.97799999999999998</v>
      </c>
      <c r="X4605" s="142">
        <v>16.12</v>
      </c>
      <c r="Y4605" s="190">
        <v>4598</v>
      </c>
      <c r="Z4605" s="200">
        <v>0.55000000000000004</v>
      </c>
      <c r="AA4605" s="200">
        <v>0.13</v>
      </c>
      <c r="AB4605" s="200">
        <v>0.3</v>
      </c>
      <c r="AC4605" s="200">
        <v>0.85</v>
      </c>
      <c r="AL4605"/>
      <c r="AM4605"/>
      <c r="AN4605"/>
      <c r="AO4605"/>
      <c r="AP4605"/>
      <c r="AQ4605"/>
      <c r="AR4605"/>
      <c r="AS4605"/>
      <c r="AT4605"/>
      <c r="AU4605"/>
    </row>
    <row r="4606" spans="17:47" x14ac:dyDescent="0.2">
      <c r="Q4606" s="142">
        <f>TRUNC('TARIFA ENTREGA A DIRECCION USD'!D4607-'TARIFA ENTREGA A DIRECCION USD'!D4606,2)</f>
        <v>0.55000000000000004</v>
      </c>
      <c r="R4606" s="190">
        <v>4599</v>
      </c>
      <c r="S4606" s="200">
        <f>TRUNC((('TARIFA ENTREGA A DIRECCION USD'!C4606-'TARIFA ENTREGA A DIRECCION USD'!D4606)/'TARIFA ENTREGA A DIRECCION USD'!D4606)+1,3)</f>
        <v>0.72499999999999998</v>
      </c>
      <c r="T4606" s="200">
        <f>TRUNC(('TARIFA ENTREGA A DIRECCION USD'!E4606-'TARIFA ENTREGA A DIRECCION USD'!D4606)/'TARIFA ENTREGA A DIRECCION USD'!D4606,3)</f>
        <v>0.26400000000000001</v>
      </c>
      <c r="U4606" s="200">
        <f>TRUNC(('TARIFA ENTREGA A DIRECCION USD'!F4606-'TARIFA ENTREGA A DIRECCION USD'!D4606)/'TARIFA ENTREGA A DIRECCION USD'!D4606,3)</f>
        <v>0.441</v>
      </c>
      <c r="V4606" s="200">
        <f>TRUNC(('TARIFA ENTREGA A DIRECCION USD'!G4606-'TARIFA ENTREGA A DIRECCION USD'!D4606)/'TARIFA ENTREGA A DIRECCION USD'!D4606,3)</f>
        <v>0.97799999999999998</v>
      </c>
      <c r="X4606" s="142">
        <v>16.12</v>
      </c>
      <c r="Y4606" s="190">
        <v>4599</v>
      </c>
      <c r="Z4606" s="200">
        <v>0.55000000000000004</v>
      </c>
      <c r="AA4606" s="200">
        <v>0.13</v>
      </c>
      <c r="AB4606" s="200">
        <v>0.3</v>
      </c>
      <c r="AC4606" s="200">
        <v>0.85</v>
      </c>
      <c r="AL4606"/>
      <c r="AM4606"/>
      <c r="AN4606"/>
      <c r="AO4606"/>
      <c r="AP4606"/>
      <c r="AQ4606"/>
      <c r="AR4606"/>
      <c r="AS4606"/>
      <c r="AT4606"/>
      <c r="AU4606"/>
    </row>
    <row r="4607" spans="17:47" x14ac:dyDescent="0.2">
      <c r="Q4607" s="142">
        <f>TRUNC('TARIFA ENTREGA A DIRECCION USD'!D4608-'TARIFA ENTREGA A DIRECCION USD'!D4607,2)</f>
        <v>0.55000000000000004</v>
      </c>
      <c r="R4607" s="190">
        <v>4600</v>
      </c>
      <c r="S4607" s="200">
        <f>TRUNC((('TARIFA ENTREGA A DIRECCION USD'!C4607-'TARIFA ENTREGA A DIRECCION USD'!D4607)/'TARIFA ENTREGA A DIRECCION USD'!D4607)+1,3)</f>
        <v>0.72499999999999998</v>
      </c>
      <c r="T4607" s="200">
        <f>TRUNC(('TARIFA ENTREGA A DIRECCION USD'!E4607-'TARIFA ENTREGA A DIRECCION USD'!D4607)/'TARIFA ENTREGA A DIRECCION USD'!D4607,3)</f>
        <v>0.26400000000000001</v>
      </c>
      <c r="U4607" s="200">
        <f>TRUNC(('TARIFA ENTREGA A DIRECCION USD'!F4607-'TARIFA ENTREGA A DIRECCION USD'!D4607)/'TARIFA ENTREGA A DIRECCION USD'!D4607,3)</f>
        <v>0.441</v>
      </c>
      <c r="V4607" s="200">
        <f>TRUNC(('TARIFA ENTREGA A DIRECCION USD'!G4607-'TARIFA ENTREGA A DIRECCION USD'!D4607)/'TARIFA ENTREGA A DIRECCION USD'!D4607,3)</f>
        <v>0.97799999999999998</v>
      </c>
      <c r="X4607" s="142">
        <v>16.12</v>
      </c>
      <c r="Y4607" s="190">
        <v>4600</v>
      </c>
      <c r="Z4607" s="200">
        <v>0.55000000000000004</v>
      </c>
      <c r="AA4607" s="200">
        <v>0.13</v>
      </c>
      <c r="AB4607" s="200">
        <v>0.3</v>
      </c>
      <c r="AC4607" s="200">
        <v>0.85</v>
      </c>
      <c r="AL4607"/>
      <c r="AM4607"/>
      <c r="AN4607"/>
      <c r="AO4607"/>
      <c r="AP4607"/>
      <c r="AQ4607"/>
      <c r="AR4607"/>
      <c r="AS4607"/>
      <c r="AT4607"/>
      <c r="AU4607"/>
    </row>
    <row r="4608" spans="17:47" x14ac:dyDescent="0.2">
      <c r="Q4608" s="142">
        <f>TRUNC('TARIFA ENTREGA A DIRECCION USD'!D4609-'TARIFA ENTREGA A DIRECCION USD'!D4608,2)</f>
        <v>0.55000000000000004</v>
      </c>
      <c r="R4608" s="190">
        <v>4601</v>
      </c>
      <c r="S4608" s="200">
        <f>TRUNC((('TARIFA ENTREGA A DIRECCION USD'!C4608-'TARIFA ENTREGA A DIRECCION USD'!D4608)/'TARIFA ENTREGA A DIRECCION USD'!D4608)+1,3)</f>
        <v>0.72499999999999998</v>
      </c>
      <c r="T4608" s="200">
        <f>TRUNC(('TARIFA ENTREGA A DIRECCION USD'!E4608-'TARIFA ENTREGA A DIRECCION USD'!D4608)/'TARIFA ENTREGA A DIRECCION USD'!D4608,3)</f>
        <v>0.26400000000000001</v>
      </c>
      <c r="U4608" s="200">
        <f>TRUNC(('TARIFA ENTREGA A DIRECCION USD'!F4608-'TARIFA ENTREGA A DIRECCION USD'!D4608)/'TARIFA ENTREGA A DIRECCION USD'!D4608,3)</f>
        <v>0.441</v>
      </c>
      <c r="V4608" s="200">
        <f>TRUNC(('TARIFA ENTREGA A DIRECCION USD'!G4608-'TARIFA ENTREGA A DIRECCION USD'!D4608)/'TARIFA ENTREGA A DIRECCION USD'!D4608,3)</f>
        <v>0.97799999999999998</v>
      </c>
      <c r="X4608" s="142">
        <v>16.12</v>
      </c>
      <c r="Y4608" s="190">
        <v>4601</v>
      </c>
      <c r="Z4608" s="200">
        <v>0.55000000000000004</v>
      </c>
      <c r="AA4608" s="200">
        <v>0.13</v>
      </c>
      <c r="AB4608" s="200">
        <v>0.3</v>
      </c>
      <c r="AC4608" s="200">
        <v>0.85</v>
      </c>
      <c r="AL4608"/>
      <c r="AM4608"/>
      <c r="AN4608"/>
      <c r="AO4608"/>
      <c r="AP4608"/>
      <c r="AQ4608"/>
      <c r="AR4608"/>
      <c r="AS4608"/>
      <c r="AT4608"/>
      <c r="AU4608"/>
    </row>
    <row r="4609" spans="17:47" x14ac:dyDescent="0.2">
      <c r="Q4609" s="142">
        <f>TRUNC('TARIFA ENTREGA A DIRECCION USD'!D4610-'TARIFA ENTREGA A DIRECCION USD'!D4609,2)</f>
        <v>0.55000000000000004</v>
      </c>
      <c r="R4609" s="190">
        <v>4602</v>
      </c>
      <c r="S4609" s="200">
        <f>TRUNC((('TARIFA ENTREGA A DIRECCION USD'!C4609-'TARIFA ENTREGA A DIRECCION USD'!D4609)/'TARIFA ENTREGA A DIRECCION USD'!D4609)+1,3)</f>
        <v>0.72499999999999998</v>
      </c>
      <c r="T4609" s="200">
        <f>TRUNC(('TARIFA ENTREGA A DIRECCION USD'!E4609-'TARIFA ENTREGA A DIRECCION USD'!D4609)/'TARIFA ENTREGA A DIRECCION USD'!D4609,3)</f>
        <v>0.26400000000000001</v>
      </c>
      <c r="U4609" s="200">
        <f>TRUNC(('TARIFA ENTREGA A DIRECCION USD'!F4609-'TARIFA ENTREGA A DIRECCION USD'!D4609)/'TARIFA ENTREGA A DIRECCION USD'!D4609,3)</f>
        <v>0.441</v>
      </c>
      <c r="V4609" s="200">
        <f>TRUNC(('TARIFA ENTREGA A DIRECCION USD'!G4609-'TARIFA ENTREGA A DIRECCION USD'!D4609)/'TARIFA ENTREGA A DIRECCION USD'!D4609,3)</f>
        <v>0.97799999999999998</v>
      </c>
      <c r="X4609" s="142">
        <v>16.12</v>
      </c>
      <c r="Y4609" s="190">
        <v>4602</v>
      </c>
      <c r="Z4609" s="200">
        <v>0.55000000000000004</v>
      </c>
      <c r="AA4609" s="200">
        <v>0.13</v>
      </c>
      <c r="AB4609" s="200">
        <v>0.3</v>
      </c>
      <c r="AC4609" s="200">
        <v>0.85</v>
      </c>
      <c r="AL4609"/>
      <c r="AM4609"/>
      <c r="AN4609"/>
      <c r="AO4609"/>
      <c r="AP4609"/>
      <c r="AQ4609"/>
      <c r="AR4609"/>
      <c r="AS4609"/>
      <c r="AT4609"/>
      <c r="AU4609"/>
    </row>
    <row r="4610" spans="17:47" x14ac:dyDescent="0.2">
      <c r="Q4610" s="142">
        <f>TRUNC('TARIFA ENTREGA A DIRECCION USD'!D4611-'TARIFA ENTREGA A DIRECCION USD'!D4610,2)</f>
        <v>0.55000000000000004</v>
      </c>
      <c r="R4610" s="190">
        <v>4603</v>
      </c>
      <c r="S4610" s="200">
        <f>TRUNC((('TARIFA ENTREGA A DIRECCION USD'!C4610-'TARIFA ENTREGA A DIRECCION USD'!D4610)/'TARIFA ENTREGA A DIRECCION USD'!D4610)+1,3)</f>
        <v>0.72499999999999998</v>
      </c>
      <c r="T4610" s="200">
        <f>TRUNC(('TARIFA ENTREGA A DIRECCION USD'!E4610-'TARIFA ENTREGA A DIRECCION USD'!D4610)/'TARIFA ENTREGA A DIRECCION USD'!D4610,3)</f>
        <v>0.26400000000000001</v>
      </c>
      <c r="U4610" s="200">
        <f>TRUNC(('TARIFA ENTREGA A DIRECCION USD'!F4610-'TARIFA ENTREGA A DIRECCION USD'!D4610)/'TARIFA ENTREGA A DIRECCION USD'!D4610,3)</f>
        <v>0.441</v>
      </c>
      <c r="V4610" s="200">
        <f>TRUNC(('TARIFA ENTREGA A DIRECCION USD'!G4610-'TARIFA ENTREGA A DIRECCION USD'!D4610)/'TARIFA ENTREGA A DIRECCION USD'!D4610,3)</f>
        <v>0.97799999999999998</v>
      </c>
      <c r="X4610" s="142">
        <v>16.12</v>
      </c>
      <c r="Y4610" s="190">
        <v>4603</v>
      </c>
      <c r="Z4610" s="200">
        <v>0.55000000000000004</v>
      </c>
      <c r="AA4610" s="200">
        <v>0.13</v>
      </c>
      <c r="AB4610" s="200">
        <v>0.3</v>
      </c>
      <c r="AC4610" s="200">
        <v>0.85</v>
      </c>
      <c r="AL4610"/>
      <c r="AM4610"/>
      <c r="AN4610"/>
      <c r="AO4610"/>
      <c r="AP4610"/>
      <c r="AQ4610"/>
      <c r="AR4610"/>
      <c r="AS4610"/>
      <c r="AT4610"/>
      <c r="AU4610"/>
    </row>
    <row r="4611" spans="17:47" x14ac:dyDescent="0.2">
      <c r="Q4611" s="142">
        <f>TRUNC('TARIFA ENTREGA A DIRECCION USD'!D4612-'TARIFA ENTREGA A DIRECCION USD'!D4611,2)</f>
        <v>0.55000000000000004</v>
      </c>
      <c r="R4611" s="190">
        <v>4604</v>
      </c>
      <c r="S4611" s="200">
        <f>TRUNC((('TARIFA ENTREGA A DIRECCION USD'!C4611-'TARIFA ENTREGA A DIRECCION USD'!D4611)/'TARIFA ENTREGA A DIRECCION USD'!D4611)+1,3)</f>
        <v>0.72499999999999998</v>
      </c>
      <c r="T4611" s="200">
        <f>TRUNC(('TARIFA ENTREGA A DIRECCION USD'!E4611-'TARIFA ENTREGA A DIRECCION USD'!D4611)/'TARIFA ENTREGA A DIRECCION USD'!D4611,3)</f>
        <v>0.26400000000000001</v>
      </c>
      <c r="U4611" s="200">
        <f>TRUNC(('TARIFA ENTREGA A DIRECCION USD'!F4611-'TARIFA ENTREGA A DIRECCION USD'!D4611)/'TARIFA ENTREGA A DIRECCION USD'!D4611,3)</f>
        <v>0.441</v>
      </c>
      <c r="V4611" s="200">
        <f>TRUNC(('TARIFA ENTREGA A DIRECCION USD'!G4611-'TARIFA ENTREGA A DIRECCION USD'!D4611)/'TARIFA ENTREGA A DIRECCION USD'!D4611,3)</f>
        <v>0.97799999999999998</v>
      </c>
      <c r="X4611" s="142">
        <v>16.12</v>
      </c>
      <c r="Y4611" s="190">
        <v>4604</v>
      </c>
      <c r="Z4611" s="200">
        <v>0.55000000000000004</v>
      </c>
      <c r="AA4611" s="200">
        <v>0.13</v>
      </c>
      <c r="AB4611" s="200">
        <v>0.3</v>
      </c>
      <c r="AC4611" s="200">
        <v>0.85</v>
      </c>
      <c r="AL4611"/>
      <c r="AM4611"/>
      <c r="AN4611"/>
      <c r="AO4611"/>
      <c r="AP4611"/>
      <c r="AQ4611"/>
      <c r="AR4611"/>
      <c r="AS4611"/>
      <c r="AT4611"/>
      <c r="AU4611"/>
    </row>
    <row r="4612" spans="17:47" x14ac:dyDescent="0.2">
      <c r="Q4612" s="142">
        <f>TRUNC('TARIFA ENTREGA A DIRECCION USD'!D4613-'TARIFA ENTREGA A DIRECCION USD'!D4612,2)</f>
        <v>0.55000000000000004</v>
      </c>
      <c r="R4612" s="190">
        <v>4605</v>
      </c>
      <c r="S4612" s="200">
        <f>TRUNC((('TARIFA ENTREGA A DIRECCION USD'!C4612-'TARIFA ENTREGA A DIRECCION USD'!D4612)/'TARIFA ENTREGA A DIRECCION USD'!D4612)+1,3)</f>
        <v>0.72499999999999998</v>
      </c>
      <c r="T4612" s="200">
        <f>TRUNC(('TARIFA ENTREGA A DIRECCION USD'!E4612-'TARIFA ENTREGA A DIRECCION USD'!D4612)/'TARIFA ENTREGA A DIRECCION USD'!D4612,3)</f>
        <v>0.26400000000000001</v>
      </c>
      <c r="U4612" s="200">
        <f>TRUNC(('TARIFA ENTREGA A DIRECCION USD'!F4612-'TARIFA ENTREGA A DIRECCION USD'!D4612)/'TARIFA ENTREGA A DIRECCION USD'!D4612,3)</f>
        <v>0.441</v>
      </c>
      <c r="V4612" s="200">
        <f>TRUNC(('TARIFA ENTREGA A DIRECCION USD'!G4612-'TARIFA ENTREGA A DIRECCION USD'!D4612)/'TARIFA ENTREGA A DIRECCION USD'!D4612,3)</f>
        <v>0.97799999999999998</v>
      </c>
      <c r="X4612" s="142">
        <v>16.12</v>
      </c>
      <c r="Y4612" s="190">
        <v>4605</v>
      </c>
      <c r="Z4612" s="200">
        <v>0.55000000000000004</v>
      </c>
      <c r="AA4612" s="200">
        <v>0.13</v>
      </c>
      <c r="AB4612" s="200">
        <v>0.3</v>
      </c>
      <c r="AC4612" s="200">
        <v>0.85</v>
      </c>
      <c r="AL4612"/>
      <c r="AM4612"/>
      <c r="AN4612"/>
      <c r="AO4612"/>
      <c r="AP4612"/>
      <c r="AQ4612"/>
      <c r="AR4612"/>
      <c r="AS4612"/>
      <c r="AT4612"/>
      <c r="AU4612"/>
    </row>
    <row r="4613" spans="17:47" x14ac:dyDescent="0.2">
      <c r="Q4613" s="142">
        <f>TRUNC('TARIFA ENTREGA A DIRECCION USD'!D4614-'TARIFA ENTREGA A DIRECCION USD'!D4613,2)</f>
        <v>0.55000000000000004</v>
      </c>
      <c r="R4613" s="190">
        <v>4606</v>
      </c>
      <c r="S4613" s="200">
        <f>TRUNC((('TARIFA ENTREGA A DIRECCION USD'!C4613-'TARIFA ENTREGA A DIRECCION USD'!D4613)/'TARIFA ENTREGA A DIRECCION USD'!D4613)+1,3)</f>
        <v>0.72499999999999998</v>
      </c>
      <c r="T4613" s="200">
        <f>TRUNC(('TARIFA ENTREGA A DIRECCION USD'!E4613-'TARIFA ENTREGA A DIRECCION USD'!D4613)/'TARIFA ENTREGA A DIRECCION USD'!D4613,3)</f>
        <v>0.26400000000000001</v>
      </c>
      <c r="U4613" s="200">
        <f>TRUNC(('TARIFA ENTREGA A DIRECCION USD'!F4613-'TARIFA ENTREGA A DIRECCION USD'!D4613)/'TARIFA ENTREGA A DIRECCION USD'!D4613,3)</f>
        <v>0.441</v>
      </c>
      <c r="V4613" s="200">
        <f>TRUNC(('TARIFA ENTREGA A DIRECCION USD'!G4613-'TARIFA ENTREGA A DIRECCION USD'!D4613)/'TARIFA ENTREGA A DIRECCION USD'!D4613,3)</f>
        <v>0.97799999999999998</v>
      </c>
      <c r="X4613" s="142">
        <v>16.12</v>
      </c>
      <c r="Y4613" s="190">
        <v>4606</v>
      </c>
      <c r="Z4613" s="200">
        <v>0.55000000000000004</v>
      </c>
      <c r="AA4613" s="200">
        <v>0.13</v>
      </c>
      <c r="AB4613" s="200">
        <v>0.3</v>
      </c>
      <c r="AC4613" s="200">
        <v>0.85</v>
      </c>
      <c r="AL4613"/>
      <c r="AM4613"/>
      <c r="AN4613"/>
      <c r="AO4613"/>
      <c r="AP4613"/>
      <c r="AQ4613"/>
      <c r="AR4613"/>
      <c r="AS4613"/>
      <c r="AT4613"/>
      <c r="AU4613"/>
    </row>
    <row r="4614" spans="17:47" x14ac:dyDescent="0.2">
      <c r="Q4614" s="142">
        <f>TRUNC('TARIFA ENTREGA A DIRECCION USD'!D4615-'TARIFA ENTREGA A DIRECCION USD'!D4614,2)</f>
        <v>0.55000000000000004</v>
      </c>
      <c r="R4614" s="190">
        <v>4607</v>
      </c>
      <c r="S4614" s="200">
        <f>TRUNC((('TARIFA ENTREGA A DIRECCION USD'!C4614-'TARIFA ENTREGA A DIRECCION USD'!D4614)/'TARIFA ENTREGA A DIRECCION USD'!D4614)+1,3)</f>
        <v>0.72499999999999998</v>
      </c>
      <c r="T4614" s="200">
        <f>TRUNC(('TARIFA ENTREGA A DIRECCION USD'!E4614-'TARIFA ENTREGA A DIRECCION USD'!D4614)/'TARIFA ENTREGA A DIRECCION USD'!D4614,3)</f>
        <v>0.26400000000000001</v>
      </c>
      <c r="U4614" s="200">
        <f>TRUNC(('TARIFA ENTREGA A DIRECCION USD'!F4614-'TARIFA ENTREGA A DIRECCION USD'!D4614)/'TARIFA ENTREGA A DIRECCION USD'!D4614,3)</f>
        <v>0.441</v>
      </c>
      <c r="V4614" s="200">
        <f>TRUNC(('TARIFA ENTREGA A DIRECCION USD'!G4614-'TARIFA ENTREGA A DIRECCION USD'!D4614)/'TARIFA ENTREGA A DIRECCION USD'!D4614,3)</f>
        <v>0.97799999999999998</v>
      </c>
      <c r="X4614" s="142">
        <v>16.12</v>
      </c>
      <c r="Y4614" s="190">
        <v>4607</v>
      </c>
      <c r="Z4614" s="200">
        <v>0.55000000000000004</v>
      </c>
      <c r="AA4614" s="200">
        <v>0.13</v>
      </c>
      <c r="AB4614" s="200">
        <v>0.3</v>
      </c>
      <c r="AC4614" s="200">
        <v>0.85</v>
      </c>
      <c r="AL4614"/>
      <c r="AM4614"/>
      <c r="AN4614"/>
      <c r="AO4614"/>
      <c r="AP4614"/>
      <c r="AQ4614"/>
      <c r="AR4614"/>
      <c r="AS4614"/>
      <c r="AT4614"/>
      <c r="AU4614"/>
    </row>
    <row r="4615" spans="17:47" x14ac:dyDescent="0.2">
      <c r="Q4615" s="142">
        <f>TRUNC('TARIFA ENTREGA A DIRECCION USD'!D4616-'TARIFA ENTREGA A DIRECCION USD'!D4615,2)</f>
        <v>0.55000000000000004</v>
      </c>
      <c r="R4615" s="190">
        <v>4608</v>
      </c>
      <c r="S4615" s="200">
        <f>TRUNC((('TARIFA ENTREGA A DIRECCION USD'!C4615-'TARIFA ENTREGA A DIRECCION USD'!D4615)/'TARIFA ENTREGA A DIRECCION USD'!D4615)+1,3)</f>
        <v>0.72499999999999998</v>
      </c>
      <c r="T4615" s="200">
        <f>TRUNC(('TARIFA ENTREGA A DIRECCION USD'!E4615-'TARIFA ENTREGA A DIRECCION USD'!D4615)/'TARIFA ENTREGA A DIRECCION USD'!D4615,3)</f>
        <v>0.26400000000000001</v>
      </c>
      <c r="U4615" s="200">
        <f>TRUNC(('TARIFA ENTREGA A DIRECCION USD'!F4615-'TARIFA ENTREGA A DIRECCION USD'!D4615)/'TARIFA ENTREGA A DIRECCION USD'!D4615,3)</f>
        <v>0.441</v>
      </c>
      <c r="V4615" s="200">
        <f>TRUNC(('TARIFA ENTREGA A DIRECCION USD'!G4615-'TARIFA ENTREGA A DIRECCION USD'!D4615)/'TARIFA ENTREGA A DIRECCION USD'!D4615,3)</f>
        <v>0.97799999999999998</v>
      </c>
      <c r="X4615" s="142">
        <v>16.12</v>
      </c>
      <c r="Y4615" s="190">
        <v>4608</v>
      </c>
      <c r="Z4615" s="200">
        <v>0.55000000000000004</v>
      </c>
      <c r="AA4615" s="200">
        <v>0.13</v>
      </c>
      <c r="AB4615" s="200">
        <v>0.3</v>
      </c>
      <c r="AC4615" s="200">
        <v>0.85</v>
      </c>
      <c r="AL4615"/>
      <c r="AM4615"/>
      <c r="AN4615"/>
      <c r="AO4615"/>
      <c r="AP4615"/>
      <c r="AQ4615"/>
      <c r="AR4615"/>
      <c r="AS4615"/>
      <c r="AT4615"/>
      <c r="AU4615"/>
    </row>
    <row r="4616" spans="17:47" x14ac:dyDescent="0.2">
      <c r="Q4616" s="142">
        <f>TRUNC('TARIFA ENTREGA A DIRECCION USD'!D4617-'TARIFA ENTREGA A DIRECCION USD'!D4616,2)</f>
        <v>0.55000000000000004</v>
      </c>
      <c r="R4616" s="190">
        <v>4609</v>
      </c>
      <c r="S4616" s="200">
        <f>TRUNC((('TARIFA ENTREGA A DIRECCION USD'!C4616-'TARIFA ENTREGA A DIRECCION USD'!D4616)/'TARIFA ENTREGA A DIRECCION USD'!D4616)+1,3)</f>
        <v>0.72499999999999998</v>
      </c>
      <c r="T4616" s="200">
        <f>TRUNC(('TARIFA ENTREGA A DIRECCION USD'!E4616-'TARIFA ENTREGA A DIRECCION USD'!D4616)/'TARIFA ENTREGA A DIRECCION USD'!D4616,3)</f>
        <v>0.26400000000000001</v>
      </c>
      <c r="U4616" s="200">
        <f>TRUNC(('TARIFA ENTREGA A DIRECCION USD'!F4616-'TARIFA ENTREGA A DIRECCION USD'!D4616)/'TARIFA ENTREGA A DIRECCION USD'!D4616,3)</f>
        <v>0.441</v>
      </c>
      <c r="V4616" s="200">
        <f>TRUNC(('TARIFA ENTREGA A DIRECCION USD'!G4616-'TARIFA ENTREGA A DIRECCION USD'!D4616)/'TARIFA ENTREGA A DIRECCION USD'!D4616,3)</f>
        <v>0.97799999999999998</v>
      </c>
      <c r="X4616" s="142">
        <v>16.12</v>
      </c>
      <c r="Y4616" s="190">
        <v>4609</v>
      </c>
      <c r="Z4616" s="200">
        <v>0.55000000000000004</v>
      </c>
      <c r="AA4616" s="200">
        <v>0.13</v>
      </c>
      <c r="AB4616" s="200">
        <v>0.3</v>
      </c>
      <c r="AC4616" s="200">
        <v>0.85</v>
      </c>
      <c r="AL4616"/>
      <c r="AM4616"/>
      <c r="AN4616"/>
      <c r="AO4616"/>
      <c r="AP4616"/>
      <c r="AQ4616"/>
      <c r="AR4616"/>
      <c r="AS4616"/>
      <c r="AT4616"/>
      <c r="AU4616"/>
    </row>
    <row r="4617" spans="17:47" x14ac:dyDescent="0.2">
      <c r="Q4617" s="142">
        <f>TRUNC('TARIFA ENTREGA A DIRECCION USD'!D4618-'TARIFA ENTREGA A DIRECCION USD'!D4617,2)</f>
        <v>0.55000000000000004</v>
      </c>
      <c r="R4617" s="190">
        <v>4610</v>
      </c>
      <c r="S4617" s="200">
        <f>TRUNC((('TARIFA ENTREGA A DIRECCION USD'!C4617-'TARIFA ENTREGA A DIRECCION USD'!D4617)/'TARIFA ENTREGA A DIRECCION USD'!D4617)+1,3)</f>
        <v>0.72499999999999998</v>
      </c>
      <c r="T4617" s="200">
        <f>TRUNC(('TARIFA ENTREGA A DIRECCION USD'!E4617-'TARIFA ENTREGA A DIRECCION USD'!D4617)/'TARIFA ENTREGA A DIRECCION USD'!D4617,3)</f>
        <v>0.26400000000000001</v>
      </c>
      <c r="U4617" s="200">
        <f>TRUNC(('TARIFA ENTREGA A DIRECCION USD'!F4617-'TARIFA ENTREGA A DIRECCION USD'!D4617)/'TARIFA ENTREGA A DIRECCION USD'!D4617,3)</f>
        <v>0.441</v>
      </c>
      <c r="V4617" s="200">
        <f>TRUNC(('TARIFA ENTREGA A DIRECCION USD'!G4617-'TARIFA ENTREGA A DIRECCION USD'!D4617)/'TARIFA ENTREGA A DIRECCION USD'!D4617,3)</f>
        <v>0.97799999999999998</v>
      </c>
      <c r="X4617" s="142">
        <v>16.12</v>
      </c>
      <c r="Y4617" s="190">
        <v>4610</v>
      </c>
      <c r="Z4617" s="200">
        <v>0.55000000000000004</v>
      </c>
      <c r="AA4617" s="200">
        <v>0.13</v>
      </c>
      <c r="AB4617" s="200">
        <v>0.3</v>
      </c>
      <c r="AC4617" s="200">
        <v>0.85</v>
      </c>
      <c r="AL4617"/>
      <c r="AM4617"/>
      <c r="AN4617"/>
      <c r="AO4617"/>
      <c r="AP4617"/>
      <c r="AQ4617"/>
      <c r="AR4617"/>
      <c r="AS4617"/>
      <c r="AT4617"/>
      <c r="AU4617"/>
    </row>
    <row r="4618" spans="17:47" x14ac:dyDescent="0.2">
      <c r="Q4618" s="142">
        <f>TRUNC('TARIFA ENTREGA A DIRECCION USD'!D4619-'TARIFA ENTREGA A DIRECCION USD'!D4618,2)</f>
        <v>0.55000000000000004</v>
      </c>
      <c r="R4618" s="190">
        <v>4611</v>
      </c>
      <c r="S4618" s="200">
        <f>TRUNC((('TARIFA ENTREGA A DIRECCION USD'!C4618-'TARIFA ENTREGA A DIRECCION USD'!D4618)/'TARIFA ENTREGA A DIRECCION USD'!D4618)+1,3)</f>
        <v>0.72499999999999998</v>
      </c>
      <c r="T4618" s="200">
        <f>TRUNC(('TARIFA ENTREGA A DIRECCION USD'!E4618-'TARIFA ENTREGA A DIRECCION USD'!D4618)/'TARIFA ENTREGA A DIRECCION USD'!D4618,3)</f>
        <v>0.26400000000000001</v>
      </c>
      <c r="U4618" s="200">
        <f>TRUNC(('TARIFA ENTREGA A DIRECCION USD'!F4618-'TARIFA ENTREGA A DIRECCION USD'!D4618)/'TARIFA ENTREGA A DIRECCION USD'!D4618,3)</f>
        <v>0.441</v>
      </c>
      <c r="V4618" s="200">
        <f>TRUNC(('TARIFA ENTREGA A DIRECCION USD'!G4618-'TARIFA ENTREGA A DIRECCION USD'!D4618)/'TARIFA ENTREGA A DIRECCION USD'!D4618,3)</f>
        <v>0.97799999999999998</v>
      </c>
      <c r="X4618" s="142">
        <v>16.12</v>
      </c>
      <c r="Y4618" s="190">
        <v>4611</v>
      </c>
      <c r="Z4618" s="200">
        <v>0.55000000000000004</v>
      </c>
      <c r="AA4618" s="200">
        <v>0.13</v>
      </c>
      <c r="AB4618" s="200">
        <v>0.3</v>
      </c>
      <c r="AC4618" s="200">
        <v>0.85</v>
      </c>
      <c r="AL4618"/>
      <c r="AM4618"/>
      <c r="AN4618"/>
      <c r="AO4618"/>
      <c r="AP4618"/>
      <c r="AQ4618"/>
      <c r="AR4618"/>
      <c r="AS4618"/>
      <c r="AT4618"/>
      <c r="AU4618"/>
    </row>
    <row r="4619" spans="17:47" x14ac:dyDescent="0.2">
      <c r="Q4619" s="142">
        <f>TRUNC('TARIFA ENTREGA A DIRECCION USD'!D4620-'TARIFA ENTREGA A DIRECCION USD'!D4619,2)</f>
        <v>0.55000000000000004</v>
      </c>
      <c r="R4619" s="190">
        <v>4612</v>
      </c>
      <c r="S4619" s="200">
        <f>TRUNC((('TARIFA ENTREGA A DIRECCION USD'!C4619-'TARIFA ENTREGA A DIRECCION USD'!D4619)/'TARIFA ENTREGA A DIRECCION USD'!D4619)+1,3)</f>
        <v>0.72499999999999998</v>
      </c>
      <c r="T4619" s="200">
        <f>TRUNC(('TARIFA ENTREGA A DIRECCION USD'!E4619-'TARIFA ENTREGA A DIRECCION USD'!D4619)/'TARIFA ENTREGA A DIRECCION USD'!D4619,3)</f>
        <v>0.26400000000000001</v>
      </c>
      <c r="U4619" s="200">
        <f>TRUNC(('TARIFA ENTREGA A DIRECCION USD'!F4619-'TARIFA ENTREGA A DIRECCION USD'!D4619)/'TARIFA ENTREGA A DIRECCION USD'!D4619,3)</f>
        <v>0.441</v>
      </c>
      <c r="V4619" s="200">
        <f>TRUNC(('TARIFA ENTREGA A DIRECCION USD'!G4619-'TARIFA ENTREGA A DIRECCION USD'!D4619)/'TARIFA ENTREGA A DIRECCION USD'!D4619,3)</f>
        <v>0.97799999999999998</v>
      </c>
      <c r="X4619" s="142">
        <v>16.12</v>
      </c>
      <c r="Y4619" s="190">
        <v>4612</v>
      </c>
      <c r="Z4619" s="200">
        <v>0.55000000000000004</v>
      </c>
      <c r="AA4619" s="200">
        <v>0.13</v>
      </c>
      <c r="AB4619" s="200">
        <v>0.3</v>
      </c>
      <c r="AC4619" s="200">
        <v>0.85</v>
      </c>
      <c r="AL4619"/>
      <c r="AM4619"/>
      <c r="AN4619"/>
      <c r="AO4619"/>
      <c r="AP4619"/>
      <c r="AQ4619"/>
      <c r="AR4619"/>
      <c r="AS4619"/>
      <c r="AT4619"/>
      <c r="AU4619"/>
    </row>
    <row r="4620" spans="17:47" x14ac:dyDescent="0.2">
      <c r="Q4620" s="142">
        <f>TRUNC('TARIFA ENTREGA A DIRECCION USD'!D4621-'TARIFA ENTREGA A DIRECCION USD'!D4620,2)</f>
        <v>0.55000000000000004</v>
      </c>
      <c r="R4620" s="190">
        <v>4613</v>
      </c>
      <c r="S4620" s="200">
        <f>TRUNC((('TARIFA ENTREGA A DIRECCION USD'!C4620-'TARIFA ENTREGA A DIRECCION USD'!D4620)/'TARIFA ENTREGA A DIRECCION USD'!D4620)+1,3)</f>
        <v>0.72499999999999998</v>
      </c>
      <c r="T4620" s="200">
        <f>TRUNC(('TARIFA ENTREGA A DIRECCION USD'!E4620-'TARIFA ENTREGA A DIRECCION USD'!D4620)/'TARIFA ENTREGA A DIRECCION USD'!D4620,3)</f>
        <v>0.26400000000000001</v>
      </c>
      <c r="U4620" s="200">
        <f>TRUNC(('TARIFA ENTREGA A DIRECCION USD'!F4620-'TARIFA ENTREGA A DIRECCION USD'!D4620)/'TARIFA ENTREGA A DIRECCION USD'!D4620,3)</f>
        <v>0.441</v>
      </c>
      <c r="V4620" s="200">
        <f>TRUNC(('TARIFA ENTREGA A DIRECCION USD'!G4620-'TARIFA ENTREGA A DIRECCION USD'!D4620)/'TARIFA ENTREGA A DIRECCION USD'!D4620,3)</f>
        <v>0.97799999999999998</v>
      </c>
      <c r="X4620" s="142">
        <v>16.12</v>
      </c>
      <c r="Y4620" s="190">
        <v>4613</v>
      </c>
      <c r="Z4620" s="200">
        <v>0.55000000000000004</v>
      </c>
      <c r="AA4620" s="200">
        <v>0.13</v>
      </c>
      <c r="AB4620" s="200">
        <v>0.3</v>
      </c>
      <c r="AC4620" s="200">
        <v>0.85</v>
      </c>
      <c r="AL4620"/>
      <c r="AM4620"/>
      <c r="AN4620"/>
      <c r="AO4620"/>
      <c r="AP4620"/>
      <c r="AQ4620"/>
      <c r="AR4620"/>
      <c r="AS4620"/>
      <c r="AT4620"/>
      <c r="AU4620"/>
    </row>
    <row r="4621" spans="17:47" x14ac:dyDescent="0.2">
      <c r="Q4621" s="142">
        <f>TRUNC('TARIFA ENTREGA A DIRECCION USD'!D4622-'TARIFA ENTREGA A DIRECCION USD'!D4621,2)</f>
        <v>0.55000000000000004</v>
      </c>
      <c r="R4621" s="190">
        <v>4614</v>
      </c>
      <c r="S4621" s="200">
        <f>TRUNC((('TARIFA ENTREGA A DIRECCION USD'!C4621-'TARIFA ENTREGA A DIRECCION USD'!D4621)/'TARIFA ENTREGA A DIRECCION USD'!D4621)+1,3)</f>
        <v>0.72499999999999998</v>
      </c>
      <c r="T4621" s="200">
        <f>TRUNC(('TARIFA ENTREGA A DIRECCION USD'!E4621-'TARIFA ENTREGA A DIRECCION USD'!D4621)/'TARIFA ENTREGA A DIRECCION USD'!D4621,3)</f>
        <v>0.26400000000000001</v>
      </c>
      <c r="U4621" s="200">
        <f>TRUNC(('TARIFA ENTREGA A DIRECCION USD'!F4621-'TARIFA ENTREGA A DIRECCION USD'!D4621)/'TARIFA ENTREGA A DIRECCION USD'!D4621,3)</f>
        <v>0.441</v>
      </c>
      <c r="V4621" s="200">
        <f>TRUNC(('TARIFA ENTREGA A DIRECCION USD'!G4621-'TARIFA ENTREGA A DIRECCION USD'!D4621)/'TARIFA ENTREGA A DIRECCION USD'!D4621,3)</f>
        <v>0.97799999999999998</v>
      </c>
      <c r="X4621" s="142">
        <v>16.12</v>
      </c>
      <c r="Y4621" s="190">
        <v>4614</v>
      </c>
      <c r="Z4621" s="200">
        <v>0.55000000000000004</v>
      </c>
      <c r="AA4621" s="200">
        <v>0.13</v>
      </c>
      <c r="AB4621" s="200">
        <v>0.3</v>
      </c>
      <c r="AC4621" s="200">
        <v>0.85</v>
      </c>
      <c r="AL4621"/>
      <c r="AM4621"/>
      <c r="AN4621"/>
      <c r="AO4621"/>
      <c r="AP4621"/>
      <c r="AQ4621"/>
      <c r="AR4621"/>
      <c r="AS4621"/>
      <c r="AT4621"/>
      <c r="AU4621"/>
    </row>
    <row r="4622" spans="17:47" x14ac:dyDescent="0.2">
      <c r="Q4622" s="142">
        <f>TRUNC('TARIFA ENTREGA A DIRECCION USD'!D4623-'TARIFA ENTREGA A DIRECCION USD'!D4622,2)</f>
        <v>0.55000000000000004</v>
      </c>
      <c r="R4622" s="190">
        <v>4615</v>
      </c>
      <c r="S4622" s="200">
        <f>TRUNC((('TARIFA ENTREGA A DIRECCION USD'!C4622-'TARIFA ENTREGA A DIRECCION USD'!D4622)/'TARIFA ENTREGA A DIRECCION USD'!D4622)+1,3)</f>
        <v>0.72499999999999998</v>
      </c>
      <c r="T4622" s="200">
        <f>TRUNC(('TARIFA ENTREGA A DIRECCION USD'!E4622-'TARIFA ENTREGA A DIRECCION USD'!D4622)/'TARIFA ENTREGA A DIRECCION USD'!D4622,3)</f>
        <v>0.26400000000000001</v>
      </c>
      <c r="U4622" s="200">
        <f>TRUNC(('TARIFA ENTREGA A DIRECCION USD'!F4622-'TARIFA ENTREGA A DIRECCION USD'!D4622)/'TARIFA ENTREGA A DIRECCION USD'!D4622,3)</f>
        <v>0.441</v>
      </c>
      <c r="V4622" s="200">
        <f>TRUNC(('TARIFA ENTREGA A DIRECCION USD'!G4622-'TARIFA ENTREGA A DIRECCION USD'!D4622)/'TARIFA ENTREGA A DIRECCION USD'!D4622,3)</f>
        <v>0.97799999999999998</v>
      </c>
      <c r="X4622" s="142">
        <v>16.12</v>
      </c>
      <c r="Y4622" s="190">
        <v>4615</v>
      </c>
      <c r="Z4622" s="200">
        <v>0.55000000000000004</v>
      </c>
      <c r="AA4622" s="200">
        <v>0.13</v>
      </c>
      <c r="AB4622" s="200">
        <v>0.3</v>
      </c>
      <c r="AC4622" s="200">
        <v>0.85</v>
      </c>
      <c r="AL4622"/>
      <c r="AM4622"/>
      <c r="AN4622"/>
      <c r="AO4622"/>
      <c r="AP4622"/>
      <c r="AQ4622"/>
      <c r="AR4622"/>
      <c r="AS4622"/>
      <c r="AT4622"/>
      <c r="AU4622"/>
    </row>
    <row r="4623" spans="17:47" x14ac:dyDescent="0.2">
      <c r="Q4623" s="142">
        <f>TRUNC('TARIFA ENTREGA A DIRECCION USD'!D4624-'TARIFA ENTREGA A DIRECCION USD'!D4623,2)</f>
        <v>0.55000000000000004</v>
      </c>
      <c r="R4623" s="190">
        <v>4616</v>
      </c>
      <c r="S4623" s="200">
        <f>TRUNC((('TARIFA ENTREGA A DIRECCION USD'!C4623-'TARIFA ENTREGA A DIRECCION USD'!D4623)/'TARIFA ENTREGA A DIRECCION USD'!D4623)+1,3)</f>
        <v>0.72499999999999998</v>
      </c>
      <c r="T4623" s="200">
        <f>TRUNC(('TARIFA ENTREGA A DIRECCION USD'!E4623-'TARIFA ENTREGA A DIRECCION USD'!D4623)/'TARIFA ENTREGA A DIRECCION USD'!D4623,3)</f>
        <v>0.26400000000000001</v>
      </c>
      <c r="U4623" s="200">
        <f>TRUNC(('TARIFA ENTREGA A DIRECCION USD'!F4623-'TARIFA ENTREGA A DIRECCION USD'!D4623)/'TARIFA ENTREGA A DIRECCION USD'!D4623,3)</f>
        <v>0.441</v>
      </c>
      <c r="V4623" s="200">
        <f>TRUNC(('TARIFA ENTREGA A DIRECCION USD'!G4623-'TARIFA ENTREGA A DIRECCION USD'!D4623)/'TARIFA ENTREGA A DIRECCION USD'!D4623,3)</f>
        <v>0.97799999999999998</v>
      </c>
      <c r="X4623" s="142">
        <v>16.12</v>
      </c>
      <c r="Y4623" s="190">
        <v>4616</v>
      </c>
      <c r="Z4623" s="200">
        <v>0.55000000000000004</v>
      </c>
      <c r="AA4623" s="200">
        <v>0.13</v>
      </c>
      <c r="AB4623" s="200">
        <v>0.3</v>
      </c>
      <c r="AC4623" s="200">
        <v>0.85</v>
      </c>
      <c r="AL4623"/>
      <c r="AM4623"/>
      <c r="AN4623"/>
      <c r="AO4623"/>
      <c r="AP4623"/>
      <c r="AQ4623"/>
      <c r="AR4623"/>
      <c r="AS4623"/>
      <c r="AT4623"/>
      <c r="AU4623"/>
    </row>
    <row r="4624" spans="17:47" x14ac:dyDescent="0.2">
      <c r="Q4624" s="142">
        <f>TRUNC('TARIFA ENTREGA A DIRECCION USD'!D4625-'TARIFA ENTREGA A DIRECCION USD'!D4624,2)</f>
        <v>0.55000000000000004</v>
      </c>
      <c r="R4624" s="190">
        <v>4617</v>
      </c>
      <c r="S4624" s="200">
        <f>TRUNC((('TARIFA ENTREGA A DIRECCION USD'!C4624-'TARIFA ENTREGA A DIRECCION USD'!D4624)/'TARIFA ENTREGA A DIRECCION USD'!D4624)+1,3)</f>
        <v>0.72499999999999998</v>
      </c>
      <c r="T4624" s="200">
        <f>TRUNC(('TARIFA ENTREGA A DIRECCION USD'!E4624-'TARIFA ENTREGA A DIRECCION USD'!D4624)/'TARIFA ENTREGA A DIRECCION USD'!D4624,3)</f>
        <v>0.26400000000000001</v>
      </c>
      <c r="U4624" s="200">
        <f>TRUNC(('TARIFA ENTREGA A DIRECCION USD'!F4624-'TARIFA ENTREGA A DIRECCION USD'!D4624)/'TARIFA ENTREGA A DIRECCION USD'!D4624,3)</f>
        <v>0.441</v>
      </c>
      <c r="V4624" s="200">
        <f>TRUNC(('TARIFA ENTREGA A DIRECCION USD'!G4624-'TARIFA ENTREGA A DIRECCION USD'!D4624)/'TARIFA ENTREGA A DIRECCION USD'!D4624,3)</f>
        <v>0.97799999999999998</v>
      </c>
      <c r="X4624" s="142">
        <v>16.12</v>
      </c>
      <c r="Y4624" s="190">
        <v>4617</v>
      </c>
      <c r="Z4624" s="200">
        <v>0.55000000000000004</v>
      </c>
      <c r="AA4624" s="200">
        <v>0.13</v>
      </c>
      <c r="AB4624" s="200">
        <v>0.3</v>
      </c>
      <c r="AC4624" s="200">
        <v>0.85</v>
      </c>
      <c r="AL4624"/>
      <c r="AM4624"/>
      <c r="AN4624"/>
      <c r="AO4624"/>
      <c r="AP4624"/>
      <c r="AQ4624"/>
      <c r="AR4624"/>
      <c r="AS4624"/>
      <c r="AT4624"/>
      <c r="AU4624"/>
    </row>
    <row r="4625" spans="17:47" x14ac:dyDescent="0.2">
      <c r="Q4625" s="142">
        <f>TRUNC('TARIFA ENTREGA A DIRECCION USD'!D4626-'TARIFA ENTREGA A DIRECCION USD'!D4625,2)</f>
        <v>0.55000000000000004</v>
      </c>
      <c r="R4625" s="190">
        <v>4618</v>
      </c>
      <c r="S4625" s="200">
        <f>TRUNC((('TARIFA ENTREGA A DIRECCION USD'!C4625-'TARIFA ENTREGA A DIRECCION USD'!D4625)/'TARIFA ENTREGA A DIRECCION USD'!D4625)+1,3)</f>
        <v>0.72499999999999998</v>
      </c>
      <c r="T4625" s="200">
        <f>TRUNC(('TARIFA ENTREGA A DIRECCION USD'!E4625-'TARIFA ENTREGA A DIRECCION USD'!D4625)/'TARIFA ENTREGA A DIRECCION USD'!D4625,3)</f>
        <v>0.26400000000000001</v>
      </c>
      <c r="U4625" s="200">
        <f>TRUNC(('TARIFA ENTREGA A DIRECCION USD'!F4625-'TARIFA ENTREGA A DIRECCION USD'!D4625)/'TARIFA ENTREGA A DIRECCION USD'!D4625,3)</f>
        <v>0.441</v>
      </c>
      <c r="V4625" s="200">
        <f>TRUNC(('TARIFA ENTREGA A DIRECCION USD'!G4625-'TARIFA ENTREGA A DIRECCION USD'!D4625)/'TARIFA ENTREGA A DIRECCION USD'!D4625,3)</f>
        <v>0.97799999999999998</v>
      </c>
      <c r="X4625" s="142">
        <v>16.12</v>
      </c>
      <c r="Y4625" s="190">
        <v>4618</v>
      </c>
      <c r="Z4625" s="200">
        <v>0.55000000000000004</v>
      </c>
      <c r="AA4625" s="200">
        <v>0.13</v>
      </c>
      <c r="AB4625" s="200">
        <v>0.3</v>
      </c>
      <c r="AC4625" s="200">
        <v>0.85</v>
      </c>
      <c r="AL4625"/>
      <c r="AM4625"/>
      <c r="AN4625"/>
      <c r="AO4625"/>
      <c r="AP4625"/>
      <c r="AQ4625"/>
      <c r="AR4625"/>
      <c r="AS4625"/>
      <c r="AT4625"/>
      <c r="AU4625"/>
    </row>
    <row r="4626" spans="17:47" x14ac:dyDescent="0.2">
      <c r="Q4626" s="142">
        <f>TRUNC('TARIFA ENTREGA A DIRECCION USD'!D4627-'TARIFA ENTREGA A DIRECCION USD'!D4626,2)</f>
        <v>0.55000000000000004</v>
      </c>
      <c r="R4626" s="190">
        <v>4619</v>
      </c>
      <c r="S4626" s="200">
        <f>TRUNC((('TARIFA ENTREGA A DIRECCION USD'!C4626-'TARIFA ENTREGA A DIRECCION USD'!D4626)/'TARIFA ENTREGA A DIRECCION USD'!D4626)+1,3)</f>
        <v>0.72499999999999998</v>
      </c>
      <c r="T4626" s="200">
        <f>TRUNC(('TARIFA ENTREGA A DIRECCION USD'!E4626-'TARIFA ENTREGA A DIRECCION USD'!D4626)/'TARIFA ENTREGA A DIRECCION USD'!D4626,3)</f>
        <v>0.26400000000000001</v>
      </c>
      <c r="U4626" s="200">
        <f>TRUNC(('TARIFA ENTREGA A DIRECCION USD'!F4626-'TARIFA ENTREGA A DIRECCION USD'!D4626)/'TARIFA ENTREGA A DIRECCION USD'!D4626,3)</f>
        <v>0.441</v>
      </c>
      <c r="V4626" s="200">
        <f>TRUNC(('TARIFA ENTREGA A DIRECCION USD'!G4626-'TARIFA ENTREGA A DIRECCION USD'!D4626)/'TARIFA ENTREGA A DIRECCION USD'!D4626,3)</f>
        <v>0.97799999999999998</v>
      </c>
      <c r="X4626" s="142">
        <v>16.12</v>
      </c>
      <c r="Y4626" s="190">
        <v>4619</v>
      </c>
      <c r="Z4626" s="200">
        <v>0.55000000000000004</v>
      </c>
      <c r="AA4626" s="200">
        <v>0.13</v>
      </c>
      <c r="AB4626" s="200">
        <v>0.3</v>
      </c>
      <c r="AC4626" s="200">
        <v>0.85</v>
      </c>
      <c r="AL4626"/>
      <c r="AM4626"/>
      <c r="AN4626"/>
      <c r="AO4626"/>
      <c r="AP4626"/>
      <c r="AQ4626"/>
      <c r="AR4626"/>
      <c r="AS4626"/>
      <c r="AT4626"/>
      <c r="AU4626"/>
    </row>
    <row r="4627" spans="17:47" x14ac:dyDescent="0.2">
      <c r="Q4627" s="142">
        <f>TRUNC('TARIFA ENTREGA A DIRECCION USD'!D4628-'TARIFA ENTREGA A DIRECCION USD'!D4627,2)</f>
        <v>0.55000000000000004</v>
      </c>
      <c r="R4627" s="190">
        <v>4620</v>
      </c>
      <c r="S4627" s="200">
        <f>TRUNC((('TARIFA ENTREGA A DIRECCION USD'!C4627-'TARIFA ENTREGA A DIRECCION USD'!D4627)/'TARIFA ENTREGA A DIRECCION USD'!D4627)+1,3)</f>
        <v>0.72499999999999998</v>
      </c>
      <c r="T4627" s="200">
        <f>TRUNC(('TARIFA ENTREGA A DIRECCION USD'!E4627-'TARIFA ENTREGA A DIRECCION USD'!D4627)/'TARIFA ENTREGA A DIRECCION USD'!D4627,3)</f>
        <v>0.26400000000000001</v>
      </c>
      <c r="U4627" s="200">
        <f>TRUNC(('TARIFA ENTREGA A DIRECCION USD'!F4627-'TARIFA ENTREGA A DIRECCION USD'!D4627)/'TARIFA ENTREGA A DIRECCION USD'!D4627,3)</f>
        <v>0.441</v>
      </c>
      <c r="V4627" s="200">
        <f>TRUNC(('TARIFA ENTREGA A DIRECCION USD'!G4627-'TARIFA ENTREGA A DIRECCION USD'!D4627)/'TARIFA ENTREGA A DIRECCION USD'!D4627,3)</f>
        <v>0.97799999999999998</v>
      </c>
      <c r="X4627" s="142">
        <v>16.12</v>
      </c>
      <c r="Y4627" s="190">
        <v>4620</v>
      </c>
      <c r="Z4627" s="200">
        <v>0.55000000000000004</v>
      </c>
      <c r="AA4627" s="200">
        <v>0.13</v>
      </c>
      <c r="AB4627" s="200">
        <v>0.3</v>
      </c>
      <c r="AC4627" s="200">
        <v>0.85</v>
      </c>
      <c r="AL4627"/>
      <c r="AM4627"/>
      <c r="AN4627"/>
      <c r="AO4627"/>
      <c r="AP4627"/>
      <c r="AQ4627"/>
      <c r="AR4627"/>
      <c r="AS4627"/>
      <c r="AT4627"/>
      <c r="AU4627"/>
    </row>
    <row r="4628" spans="17:47" x14ac:dyDescent="0.2">
      <c r="Q4628" s="142">
        <f>TRUNC('TARIFA ENTREGA A DIRECCION USD'!D4629-'TARIFA ENTREGA A DIRECCION USD'!D4628,2)</f>
        <v>0.55000000000000004</v>
      </c>
      <c r="R4628" s="190">
        <v>4621</v>
      </c>
      <c r="S4628" s="200">
        <f>TRUNC((('TARIFA ENTREGA A DIRECCION USD'!C4628-'TARIFA ENTREGA A DIRECCION USD'!D4628)/'TARIFA ENTREGA A DIRECCION USD'!D4628)+1,3)</f>
        <v>0.72499999999999998</v>
      </c>
      <c r="T4628" s="200">
        <f>TRUNC(('TARIFA ENTREGA A DIRECCION USD'!E4628-'TARIFA ENTREGA A DIRECCION USD'!D4628)/'TARIFA ENTREGA A DIRECCION USD'!D4628,3)</f>
        <v>0.26400000000000001</v>
      </c>
      <c r="U4628" s="200">
        <f>TRUNC(('TARIFA ENTREGA A DIRECCION USD'!F4628-'TARIFA ENTREGA A DIRECCION USD'!D4628)/'TARIFA ENTREGA A DIRECCION USD'!D4628,3)</f>
        <v>0.441</v>
      </c>
      <c r="V4628" s="200">
        <f>TRUNC(('TARIFA ENTREGA A DIRECCION USD'!G4628-'TARIFA ENTREGA A DIRECCION USD'!D4628)/'TARIFA ENTREGA A DIRECCION USD'!D4628,3)</f>
        <v>0.97799999999999998</v>
      </c>
      <c r="X4628" s="142">
        <v>16.12</v>
      </c>
      <c r="Y4628" s="190">
        <v>4621</v>
      </c>
      <c r="Z4628" s="200">
        <v>0.55000000000000004</v>
      </c>
      <c r="AA4628" s="200">
        <v>0.13</v>
      </c>
      <c r="AB4628" s="200">
        <v>0.3</v>
      </c>
      <c r="AC4628" s="200">
        <v>0.85</v>
      </c>
      <c r="AL4628"/>
      <c r="AM4628"/>
      <c r="AN4628"/>
      <c r="AO4628"/>
      <c r="AP4628"/>
      <c r="AQ4628"/>
      <c r="AR4628"/>
      <c r="AS4628"/>
      <c r="AT4628"/>
      <c r="AU4628"/>
    </row>
    <row r="4629" spans="17:47" x14ac:dyDescent="0.2">
      <c r="Q4629" s="142">
        <f>TRUNC('TARIFA ENTREGA A DIRECCION USD'!D4630-'TARIFA ENTREGA A DIRECCION USD'!D4629,2)</f>
        <v>0.55000000000000004</v>
      </c>
      <c r="R4629" s="190">
        <v>4622</v>
      </c>
      <c r="S4629" s="200">
        <f>TRUNC((('TARIFA ENTREGA A DIRECCION USD'!C4629-'TARIFA ENTREGA A DIRECCION USD'!D4629)/'TARIFA ENTREGA A DIRECCION USD'!D4629)+1,3)</f>
        <v>0.72499999999999998</v>
      </c>
      <c r="T4629" s="200">
        <f>TRUNC(('TARIFA ENTREGA A DIRECCION USD'!E4629-'TARIFA ENTREGA A DIRECCION USD'!D4629)/'TARIFA ENTREGA A DIRECCION USD'!D4629,3)</f>
        <v>0.26400000000000001</v>
      </c>
      <c r="U4629" s="200">
        <f>TRUNC(('TARIFA ENTREGA A DIRECCION USD'!F4629-'TARIFA ENTREGA A DIRECCION USD'!D4629)/'TARIFA ENTREGA A DIRECCION USD'!D4629,3)</f>
        <v>0.441</v>
      </c>
      <c r="V4629" s="200">
        <f>TRUNC(('TARIFA ENTREGA A DIRECCION USD'!G4629-'TARIFA ENTREGA A DIRECCION USD'!D4629)/'TARIFA ENTREGA A DIRECCION USD'!D4629,3)</f>
        <v>0.97799999999999998</v>
      </c>
      <c r="X4629" s="142">
        <v>16.12</v>
      </c>
      <c r="Y4629" s="190">
        <v>4622</v>
      </c>
      <c r="Z4629" s="200">
        <v>0.55000000000000004</v>
      </c>
      <c r="AA4629" s="200">
        <v>0.13</v>
      </c>
      <c r="AB4629" s="200">
        <v>0.3</v>
      </c>
      <c r="AC4629" s="200">
        <v>0.85</v>
      </c>
      <c r="AL4629"/>
      <c r="AM4629"/>
      <c r="AN4629"/>
      <c r="AO4629"/>
      <c r="AP4629"/>
      <c r="AQ4629"/>
      <c r="AR4629"/>
      <c r="AS4629"/>
      <c r="AT4629"/>
      <c r="AU4629"/>
    </row>
    <row r="4630" spans="17:47" x14ac:dyDescent="0.2">
      <c r="Q4630" s="142">
        <f>TRUNC('TARIFA ENTREGA A DIRECCION USD'!D4631-'TARIFA ENTREGA A DIRECCION USD'!D4630,2)</f>
        <v>0.55000000000000004</v>
      </c>
      <c r="R4630" s="190">
        <v>4623</v>
      </c>
      <c r="S4630" s="200">
        <f>TRUNC((('TARIFA ENTREGA A DIRECCION USD'!C4630-'TARIFA ENTREGA A DIRECCION USD'!D4630)/'TARIFA ENTREGA A DIRECCION USD'!D4630)+1,3)</f>
        <v>0.72499999999999998</v>
      </c>
      <c r="T4630" s="200">
        <f>TRUNC(('TARIFA ENTREGA A DIRECCION USD'!E4630-'TARIFA ENTREGA A DIRECCION USD'!D4630)/'TARIFA ENTREGA A DIRECCION USD'!D4630,3)</f>
        <v>0.26400000000000001</v>
      </c>
      <c r="U4630" s="200">
        <f>TRUNC(('TARIFA ENTREGA A DIRECCION USD'!F4630-'TARIFA ENTREGA A DIRECCION USD'!D4630)/'TARIFA ENTREGA A DIRECCION USD'!D4630,3)</f>
        <v>0.441</v>
      </c>
      <c r="V4630" s="200">
        <f>TRUNC(('TARIFA ENTREGA A DIRECCION USD'!G4630-'TARIFA ENTREGA A DIRECCION USD'!D4630)/'TARIFA ENTREGA A DIRECCION USD'!D4630,3)</f>
        <v>0.97799999999999998</v>
      </c>
      <c r="X4630" s="142">
        <v>16.12</v>
      </c>
      <c r="Y4630" s="190">
        <v>4623</v>
      </c>
      <c r="Z4630" s="200">
        <v>0.55000000000000004</v>
      </c>
      <c r="AA4630" s="200">
        <v>0.13</v>
      </c>
      <c r="AB4630" s="200">
        <v>0.3</v>
      </c>
      <c r="AC4630" s="200">
        <v>0.85</v>
      </c>
      <c r="AL4630"/>
      <c r="AM4630"/>
      <c r="AN4630"/>
      <c r="AO4630"/>
      <c r="AP4630"/>
      <c r="AQ4630"/>
      <c r="AR4630"/>
      <c r="AS4630"/>
      <c r="AT4630"/>
      <c r="AU4630"/>
    </row>
    <row r="4631" spans="17:47" x14ac:dyDescent="0.2">
      <c r="Q4631" s="142">
        <f>TRUNC('TARIFA ENTREGA A DIRECCION USD'!D4632-'TARIFA ENTREGA A DIRECCION USD'!D4631,2)</f>
        <v>0.55000000000000004</v>
      </c>
      <c r="R4631" s="190">
        <v>4624</v>
      </c>
      <c r="S4631" s="200">
        <f>TRUNC((('TARIFA ENTREGA A DIRECCION USD'!C4631-'TARIFA ENTREGA A DIRECCION USD'!D4631)/'TARIFA ENTREGA A DIRECCION USD'!D4631)+1,3)</f>
        <v>0.72499999999999998</v>
      </c>
      <c r="T4631" s="200">
        <f>TRUNC(('TARIFA ENTREGA A DIRECCION USD'!E4631-'TARIFA ENTREGA A DIRECCION USD'!D4631)/'TARIFA ENTREGA A DIRECCION USD'!D4631,3)</f>
        <v>0.26400000000000001</v>
      </c>
      <c r="U4631" s="200">
        <f>TRUNC(('TARIFA ENTREGA A DIRECCION USD'!F4631-'TARIFA ENTREGA A DIRECCION USD'!D4631)/'TARIFA ENTREGA A DIRECCION USD'!D4631,3)</f>
        <v>0.441</v>
      </c>
      <c r="V4631" s="200">
        <f>TRUNC(('TARIFA ENTREGA A DIRECCION USD'!G4631-'TARIFA ENTREGA A DIRECCION USD'!D4631)/'TARIFA ENTREGA A DIRECCION USD'!D4631,3)</f>
        <v>0.97799999999999998</v>
      </c>
      <c r="X4631" s="142">
        <v>16.12</v>
      </c>
      <c r="Y4631" s="190">
        <v>4624</v>
      </c>
      <c r="Z4631" s="200">
        <v>0.55000000000000004</v>
      </c>
      <c r="AA4631" s="200">
        <v>0.13</v>
      </c>
      <c r="AB4631" s="200">
        <v>0.3</v>
      </c>
      <c r="AC4631" s="200">
        <v>0.85</v>
      </c>
      <c r="AL4631"/>
      <c r="AM4631"/>
      <c r="AN4631"/>
      <c r="AO4631"/>
      <c r="AP4631"/>
      <c r="AQ4631"/>
      <c r="AR4631"/>
      <c r="AS4631"/>
      <c r="AT4631"/>
      <c r="AU4631"/>
    </row>
    <row r="4632" spans="17:47" x14ac:dyDescent="0.2">
      <c r="Q4632" s="142">
        <f>TRUNC('TARIFA ENTREGA A DIRECCION USD'!D4633-'TARIFA ENTREGA A DIRECCION USD'!D4632,2)</f>
        <v>0.55000000000000004</v>
      </c>
      <c r="R4632" s="190">
        <v>4625</v>
      </c>
      <c r="S4632" s="200">
        <f>TRUNC((('TARIFA ENTREGA A DIRECCION USD'!C4632-'TARIFA ENTREGA A DIRECCION USD'!D4632)/'TARIFA ENTREGA A DIRECCION USD'!D4632)+1,3)</f>
        <v>0.72499999999999998</v>
      </c>
      <c r="T4632" s="200">
        <f>TRUNC(('TARIFA ENTREGA A DIRECCION USD'!E4632-'TARIFA ENTREGA A DIRECCION USD'!D4632)/'TARIFA ENTREGA A DIRECCION USD'!D4632,3)</f>
        <v>0.26400000000000001</v>
      </c>
      <c r="U4632" s="200">
        <f>TRUNC(('TARIFA ENTREGA A DIRECCION USD'!F4632-'TARIFA ENTREGA A DIRECCION USD'!D4632)/'TARIFA ENTREGA A DIRECCION USD'!D4632,3)</f>
        <v>0.441</v>
      </c>
      <c r="V4632" s="200">
        <f>TRUNC(('TARIFA ENTREGA A DIRECCION USD'!G4632-'TARIFA ENTREGA A DIRECCION USD'!D4632)/'TARIFA ENTREGA A DIRECCION USD'!D4632,3)</f>
        <v>0.97799999999999998</v>
      </c>
      <c r="X4632" s="142">
        <v>16.12</v>
      </c>
      <c r="Y4632" s="190">
        <v>4625</v>
      </c>
      <c r="Z4632" s="200">
        <v>0.55000000000000004</v>
      </c>
      <c r="AA4632" s="200">
        <v>0.13</v>
      </c>
      <c r="AB4632" s="200">
        <v>0.3</v>
      </c>
      <c r="AC4632" s="200">
        <v>0.85</v>
      </c>
      <c r="AL4632"/>
      <c r="AM4632"/>
      <c r="AN4632"/>
      <c r="AO4632"/>
      <c r="AP4632"/>
      <c r="AQ4632"/>
      <c r="AR4632"/>
      <c r="AS4632"/>
      <c r="AT4632"/>
      <c r="AU4632"/>
    </row>
    <row r="4633" spans="17:47" x14ac:dyDescent="0.2">
      <c r="Q4633" s="142">
        <f>TRUNC('TARIFA ENTREGA A DIRECCION USD'!D4634-'TARIFA ENTREGA A DIRECCION USD'!D4633,2)</f>
        <v>0.55000000000000004</v>
      </c>
      <c r="R4633" s="190">
        <v>4626</v>
      </c>
      <c r="S4633" s="200">
        <f>TRUNC((('TARIFA ENTREGA A DIRECCION USD'!C4633-'TARIFA ENTREGA A DIRECCION USD'!D4633)/'TARIFA ENTREGA A DIRECCION USD'!D4633)+1,3)</f>
        <v>0.72499999999999998</v>
      </c>
      <c r="T4633" s="200">
        <f>TRUNC(('TARIFA ENTREGA A DIRECCION USD'!E4633-'TARIFA ENTREGA A DIRECCION USD'!D4633)/'TARIFA ENTREGA A DIRECCION USD'!D4633,3)</f>
        <v>0.26400000000000001</v>
      </c>
      <c r="U4633" s="200">
        <f>TRUNC(('TARIFA ENTREGA A DIRECCION USD'!F4633-'TARIFA ENTREGA A DIRECCION USD'!D4633)/'TARIFA ENTREGA A DIRECCION USD'!D4633,3)</f>
        <v>0.441</v>
      </c>
      <c r="V4633" s="200">
        <f>TRUNC(('TARIFA ENTREGA A DIRECCION USD'!G4633-'TARIFA ENTREGA A DIRECCION USD'!D4633)/'TARIFA ENTREGA A DIRECCION USD'!D4633,3)</f>
        <v>0.97799999999999998</v>
      </c>
      <c r="X4633" s="142">
        <v>16.12</v>
      </c>
      <c r="Y4633" s="190">
        <v>4626</v>
      </c>
      <c r="Z4633" s="200">
        <v>0.55000000000000004</v>
      </c>
      <c r="AA4633" s="200">
        <v>0.13</v>
      </c>
      <c r="AB4633" s="200">
        <v>0.3</v>
      </c>
      <c r="AC4633" s="200">
        <v>0.85</v>
      </c>
      <c r="AL4633"/>
      <c r="AM4633"/>
      <c r="AN4633"/>
      <c r="AO4633"/>
      <c r="AP4633"/>
      <c r="AQ4633"/>
      <c r="AR4633"/>
      <c r="AS4633"/>
      <c r="AT4633"/>
      <c r="AU4633"/>
    </row>
    <row r="4634" spans="17:47" x14ac:dyDescent="0.2">
      <c r="Q4634" s="142">
        <f>TRUNC('TARIFA ENTREGA A DIRECCION USD'!D4635-'TARIFA ENTREGA A DIRECCION USD'!D4634,2)</f>
        <v>0.55000000000000004</v>
      </c>
      <c r="R4634" s="190">
        <v>4627</v>
      </c>
      <c r="S4634" s="200">
        <f>TRUNC((('TARIFA ENTREGA A DIRECCION USD'!C4634-'TARIFA ENTREGA A DIRECCION USD'!D4634)/'TARIFA ENTREGA A DIRECCION USD'!D4634)+1,3)</f>
        <v>0.72499999999999998</v>
      </c>
      <c r="T4634" s="200">
        <f>TRUNC(('TARIFA ENTREGA A DIRECCION USD'!E4634-'TARIFA ENTREGA A DIRECCION USD'!D4634)/'TARIFA ENTREGA A DIRECCION USD'!D4634,3)</f>
        <v>0.26400000000000001</v>
      </c>
      <c r="U4634" s="200">
        <f>TRUNC(('TARIFA ENTREGA A DIRECCION USD'!F4634-'TARIFA ENTREGA A DIRECCION USD'!D4634)/'TARIFA ENTREGA A DIRECCION USD'!D4634,3)</f>
        <v>0.441</v>
      </c>
      <c r="V4634" s="200">
        <f>TRUNC(('TARIFA ENTREGA A DIRECCION USD'!G4634-'TARIFA ENTREGA A DIRECCION USD'!D4634)/'TARIFA ENTREGA A DIRECCION USD'!D4634,3)</f>
        <v>0.97799999999999998</v>
      </c>
      <c r="X4634" s="142">
        <v>16.12</v>
      </c>
      <c r="Y4634" s="190">
        <v>4627</v>
      </c>
      <c r="Z4634" s="200">
        <v>0.55000000000000004</v>
      </c>
      <c r="AA4634" s="200">
        <v>0.13</v>
      </c>
      <c r="AB4634" s="200">
        <v>0.3</v>
      </c>
      <c r="AC4634" s="200">
        <v>0.85</v>
      </c>
      <c r="AL4634"/>
      <c r="AM4634"/>
      <c r="AN4634"/>
      <c r="AO4634"/>
      <c r="AP4634"/>
      <c r="AQ4634"/>
      <c r="AR4634"/>
      <c r="AS4634"/>
      <c r="AT4634"/>
      <c r="AU4634"/>
    </row>
    <row r="4635" spans="17:47" x14ac:dyDescent="0.2">
      <c r="Q4635" s="142">
        <f>TRUNC('TARIFA ENTREGA A DIRECCION USD'!D4636-'TARIFA ENTREGA A DIRECCION USD'!D4635,2)</f>
        <v>0.55000000000000004</v>
      </c>
      <c r="R4635" s="190">
        <v>4628</v>
      </c>
      <c r="S4635" s="200">
        <f>TRUNC((('TARIFA ENTREGA A DIRECCION USD'!C4635-'TARIFA ENTREGA A DIRECCION USD'!D4635)/'TARIFA ENTREGA A DIRECCION USD'!D4635)+1,3)</f>
        <v>0.72499999999999998</v>
      </c>
      <c r="T4635" s="200">
        <f>TRUNC(('TARIFA ENTREGA A DIRECCION USD'!E4635-'TARIFA ENTREGA A DIRECCION USD'!D4635)/'TARIFA ENTREGA A DIRECCION USD'!D4635,3)</f>
        <v>0.26400000000000001</v>
      </c>
      <c r="U4635" s="200">
        <f>TRUNC(('TARIFA ENTREGA A DIRECCION USD'!F4635-'TARIFA ENTREGA A DIRECCION USD'!D4635)/'TARIFA ENTREGA A DIRECCION USD'!D4635,3)</f>
        <v>0.441</v>
      </c>
      <c r="V4635" s="200">
        <f>TRUNC(('TARIFA ENTREGA A DIRECCION USD'!G4635-'TARIFA ENTREGA A DIRECCION USD'!D4635)/'TARIFA ENTREGA A DIRECCION USD'!D4635,3)</f>
        <v>0.97799999999999998</v>
      </c>
      <c r="X4635" s="142">
        <v>16.12</v>
      </c>
      <c r="Y4635" s="190">
        <v>4628</v>
      </c>
      <c r="Z4635" s="200">
        <v>0.55000000000000004</v>
      </c>
      <c r="AA4635" s="200">
        <v>0.13</v>
      </c>
      <c r="AB4635" s="200">
        <v>0.3</v>
      </c>
      <c r="AC4635" s="200">
        <v>0.85</v>
      </c>
      <c r="AL4635"/>
      <c r="AM4635"/>
      <c r="AN4635"/>
      <c r="AO4635"/>
      <c r="AP4635"/>
      <c r="AQ4635"/>
      <c r="AR4635"/>
      <c r="AS4635"/>
      <c r="AT4635"/>
      <c r="AU4635"/>
    </row>
    <row r="4636" spans="17:47" x14ac:dyDescent="0.2">
      <c r="Q4636" s="142">
        <f>TRUNC('TARIFA ENTREGA A DIRECCION USD'!D4637-'TARIFA ENTREGA A DIRECCION USD'!D4636,2)</f>
        <v>0.55000000000000004</v>
      </c>
      <c r="R4636" s="190">
        <v>4629</v>
      </c>
      <c r="S4636" s="200">
        <f>TRUNC((('TARIFA ENTREGA A DIRECCION USD'!C4636-'TARIFA ENTREGA A DIRECCION USD'!D4636)/'TARIFA ENTREGA A DIRECCION USD'!D4636)+1,3)</f>
        <v>0.72499999999999998</v>
      </c>
      <c r="T4636" s="200">
        <f>TRUNC(('TARIFA ENTREGA A DIRECCION USD'!E4636-'TARIFA ENTREGA A DIRECCION USD'!D4636)/'TARIFA ENTREGA A DIRECCION USD'!D4636,3)</f>
        <v>0.26400000000000001</v>
      </c>
      <c r="U4636" s="200">
        <f>TRUNC(('TARIFA ENTREGA A DIRECCION USD'!F4636-'TARIFA ENTREGA A DIRECCION USD'!D4636)/'TARIFA ENTREGA A DIRECCION USD'!D4636,3)</f>
        <v>0.441</v>
      </c>
      <c r="V4636" s="200">
        <f>TRUNC(('TARIFA ENTREGA A DIRECCION USD'!G4636-'TARIFA ENTREGA A DIRECCION USD'!D4636)/'TARIFA ENTREGA A DIRECCION USD'!D4636,3)</f>
        <v>0.97799999999999998</v>
      </c>
      <c r="X4636" s="142">
        <v>16.12</v>
      </c>
      <c r="Y4636" s="190">
        <v>4629</v>
      </c>
      <c r="Z4636" s="200">
        <v>0.55000000000000004</v>
      </c>
      <c r="AA4636" s="200">
        <v>0.13</v>
      </c>
      <c r="AB4636" s="200">
        <v>0.3</v>
      </c>
      <c r="AC4636" s="200">
        <v>0.85</v>
      </c>
      <c r="AL4636"/>
      <c r="AM4636"/>
      <c r="AN4636"/>
      <c r="AO4636"/>
      <c r="AP4636"/>
      <c r="AQ4636"/>
      <c r="AR4636"/>
      <c r="AS4636"/>
      <c r="AT4636"/>
      <c r="AU4636"/>
    </row>
    <row r="4637" spans="17:47" x14ac:dyDescent="0.2">
      <c r="Q4637" s="142">
        <f>TRUNC('TARIFA ENTREGA A DIRECCION USD'!D4638-'TARIFA ENTREGA A DIRECCION USD'!D4637,2)</f>
        <v>0.55000000000000004</v>
      </c>
      <c r="R4637" s="190">
        <v>4630</v>
      </c>
      <c r="S4637" s="200">
        <f>TRUNC((('TARIFA ENTREGA A DIRECCION USD'!C4637-'TARIFA ENTREGA A DIRECCION USD'!D4637)/'TARIFA ENTREGA A DIRECCION USD'!D4637)+1,3)</f>
        <v>0.72499999999999998</v>
      </c>
      <c r="T4637" s="200">
        <f>TRUNC(('TARIFA ENTREGA A DIRECCION USD'!E4637-'TARIFA ENTREGA A DIRECCION USD'!D4637)/'TARIFA ENTREGA A DIRECCION USD'!D4637,3)</f>
        <v>0.26400000000000001</v>
      </c>
      <c r="U4637" s="200">
        <f>TRUNC(('TARIFA ENTREGA A DIRECCION USD'!F4637-'TARIFA ENTREGA A DIRECCION USD'!D4637)/'TARIFA ENTREGA A DIRECCION USD'!D4637,3)</f>
        <v>0.441</v>
      </c>
      <c r="V4637" s="200">
        <f>TRUNC(('TARIFA ENTREGA A DIRECCION USD'!G4637-'TARIFA ENTREGA A DIRECCION USD'!D4637)/'TARIFA ENTREGA A DIRECCION USD'!D4637,3)</f>
        <v>0.97799999999999998</v>
      </c>
      <c r="X4637" s="142">
        <v>16.12</v>
      </c>
      <c r="Y4637" s="190">
        <v>4630</v>
      </c>
      <c r="Z4637" s="200">
        <v>0.55000000000000004</v>
      </c>
      <c r="AA4637" s="200">
        <v>0.13</v>
      </c>
      <c r="AB4637" s="200">
        <v>0.3</v>
      </c>
      <c r="AC4637" s="200">
        <v>0.85</v>
      </c>
      <c r="AL4637"/>
      <c r="AM4637"/>
      <c r="AN4637"/>
      <c r="AO4637"/>
      <c r="AP4637"/>
      <c r="AQ4637"/>
      <c r="AR4637"/>
      <c r="AS4637"/>
      <c r="AT4637"/>
      <c r="AU4637"/>
    </row>
    <row r="4638" spans="17:47" x14ac:dyDescent="0.2">
      <c r="Q4638" s="142">
        <f>TRUNC('TARIFA ENTREGA A DIRECCION USD'!D4639-'TARIFA ENTREGA A DIRECCION USD'!D4638,2)</f>
        <v>0.55000000000000004</v>
      </c>
      <c r="R4638" s="190">
        <v>4631</v>
      </c>
      <c r="S4638" s="200">
        <f>TRUNC((('TARIFA ENTREGA A DIRECCION USD'!C4638-'TARIFA ENTREGA A DIRECCION USD'!D4638)/'TARIFA ENTREGA A DIRECCION USD'!D4638)+1,3)</f>
        <v>0.72499999999999998</v>
      </c>
      <c r="T4638" s="200">
        <f>TRUNC(('TARIFA ENTREGA A DIRECCION USD'!E4638-'TARIFA ENTREGA A DIRECCION USD'!D4638)/'TARIFA ENTREGA A DIRECCION USD'!D4638,3)</f>
        <v>0.26400000000000001</v>
      </c>
      <c r="U4638" s="200">
        <f>TRUNC(('TARIFA ENTREGA A DIRECCION USD'!F4638-'TARIFA ENTREGA A DIRECCION USD'!D4638)/'TARIFA ENTREGA A DIRECCION USD'!D4638,3)</f>
        <v>0.441</v>
      </c>
      <c r="V4638" s="200">
        <f>TRUNC(('TARIFA ENTREGA A DIRECCION USD'!G4638-'TARIFA ENTREGA A DIRECCION USD'!D4638)/'TARIFA ENTREGA A DIRECCION USD'!D4638,3)</f>
        <v>0.97799999999999998</v>
      </c>
      <c r="X4638" s="142">
        <v>16.12</v>
      </c>
      <c r="Y4638" s="190">
        <v>4631</v>
      </c>
      <c r="Z4638" s="200">
        <v>0.55000000000000004</v>
      </c>
      <c r="AA4638" s="200">
        <v>0.13</v>
      </c>
      <c r="AB4638" s="200">
        <v>0.3</v>
      </c>
      <c r="AC4638" s="200">
        <v>0.85</v>
      </c>
      <c r="AL4638"/>
      <c r="AM4638"/>
      <c r="AN4638"/>
      <c r="AO4638"/>
      <c r="AP4638"/>
      <c r="AQ4638"/>
      <c r="AR4638"/>
      <c r="AS4638"/>
      <c r="AT4638"/>
      <c r="AU4638"/>
    </row>
    <row r="4639" spans="17:47" x14ac:dyDescent="0.2">
      <c r="Q4639" s="142">
        <f>TRUNC('TARIFA ENTREGA A DIRECCION USD'!D4640-'TARIFA ENTREGA A DIRECCION USD'!D4639,2)</f>
        <v>0.55000000000000004</v>
      </c>
      <c r="R4639" s="190">
        <v>4632</v>
      </c>
      <c r="S4639" s="200">
        <f>TRUNC((('TARIFA ENTREGA A DIRECCION USD'!C4639-'TARIFA ENTREGA A DIRECCION USD'!D4639)/'TARIFA ENTREGA A DIRECCION USD'!D4639)+1,3)</f>
        <v>0.72499999999999998</v>
      </c>
      <c r="T4639" s="200">
        <f>TRUNC(('TARIFA ENTREGA A DIRECCION USD'!E4639-'TARIFA ENTREGA A DIRECCION USD'!D4639)/'TARIFA ENTREGA A DIRECCION USD'!D4639,3)</f>
        <v>0.26400000000000001</v>
      </c>
      <c r="U4639" s="200">
        <f>TRUNC(('TARIFA ENTREGA A DIRECCION USD'!F4639-'TARIFA ENTREGA A DIRECCION USD'!D4639)/'TARIFA ENTREGA A DIRECCION USD'!D4639,3)</f>
        <v>0.441</v>
      </c>
      <c r="V4639" s="200">
        <f>TRUNC(('TARIFA ENTREGA A DIRECCION USD'!G4639-'TARIFA ENTREGA A DIRECCION USD'!D4639)/'TARIFA ENTREGA A DIRECCION USD'!D4639,3)</f>
        <v>0.97799999999999998</v>
      </c>
      <c r="X4639" s="142">
        <v>16.12</v>
      </c>
      <c r="Y4639" s="190">
        <v>4632</v>
      </c>
      <c r="Z4639" s="200">
        <v>0.55000000000000004</v>
      </c>
      <c r="AA4639" s="200">
        <v>0.13</v>
      </c>
      <c r="AB4639" s="200">
        <v>0.3</v>
      </c>
      <c r="AC4639" s="200">
        <v>0.85</v>
      </c>
      <c r="AL4639"/>
      <c r="AM4639"/>
      <c r="AN4639"/>
      <c r="AO4639"/>
      <c r="AP4639"/>
      <c r="AQ4639"/>
      <c r="AR4639"/>
      <c r="AS4639"/>
      <c r="AT4639"/>
      <c r="AU4639"/>
    </row>
    <row r="4640" spans="17:47" x14ac:dyDescent="0.2">
      <c r="Q4640" s="142">
        <f>TRUNC('TARIFA ENTREGA A DIRECCION USD'!D4641-'TARIFA ENTREGA A DIRECCION USD'!D4640,2)</f>
        <v>0.55000000000000004</v>
      </c>
      <c r="R4640" s="190">
        <v>4633</v>
      </c>
      <c r="S4640" s="200">
        <f>TRUNC((('TARIFA ENTREGA A DIRECCION USD'!C4640-'TARIFA ENTREGA A DIRECCION USD'!D4640)/'TARIFA ENTREGA A DIRECCION USD'!D4640)+1,3)</f>
        <v>0.72499999999999998</v>
      </c>
      <c r="T4640" s="200">
        <f>TRUNC(('TARIFA ENTREGA A DIRECCION USD'!E4640-'TARIFA ENTREGA A DIRECCION USD'!D4640)/'TARIFA ENTREGA A DIRECCION USD'!D4640,3)</f>
        <v>0.26400000000000001</v>
      </c>
      <c r="U4640" s="200">
        <f>TRUNC(('TARIFA ENTREGA A DIRECCION USD'!F4640-'TARIFA ENTREGA A DIRECCION USD'!D4640)/'TARIFA ENTREGA A DIRECCION USD'!D4640,3)</f>
        <v>0.441</v>
      </c>
      <c r="V4640" s="200">
        <f>TRUNC(('TARIFA ENTREGA A DIRECCION USD'!G4640-'TARIFA ENTREGA A DIRECCION USD'!D4640)/'TARIFA ENTREGA A DIRECCION USD'!D4640,3)</f>
        <v>0.97799999999999998</v>
      </c>
      <c r="X4640" s="142">
        <v>16.12</v>
      </c>
      <c r="Y4640" s="190">
        <v>4633</v>
      </c>
      <c r="Z4640" s="200">
        <v>0.55000000000000004</v>
      </c>
      <c r="AA4640" s="200">
        <v>0.13</v>
      </c>
      <c r="AB4640" s="200">
        <v>0.3</v>
      </c>
      <c r="AC4640" s="200">
        <v>0.85</v>
      </c>
      <c r="AL4640"/>
      <c r="AM4640"/>
      <c r="AN4640"/>
      <c r="AO4640"/>
      <c r="AP4640"/>
      <c r="AQ4640"/>
      <c r="AR4640"/>
      <c r="AS4640"/>
      <c r="AT4640"/>
      <c r="AU4640"/>
    </row>
    <row r="4641" spans="17:47" x14ac:dyDescent="0.2">
      <c r="Q4641" s="142">
        <f>TRUNC('TARIFA ENTREGA A DIRECCION USD'!D4642-'TARIFA ENTREGA A DIRECCION USD'!D4641,2)</f>
        <v>0.55000000000000004</v>
      </c>
      <c r="R4641" s="190">
        <v>4634</v>
      </c>
      <c r="S4641" s="200">
        <f>TRUNC((('TARIFA ENTREGA A DIRECCION USD'!C4641-'TARIFA ENTREGA A DIRECCION USD'!D4641)/'TARIFA ENTREGA A DIRECCION USD'!D4641)+1,3)</f>
        <v>0.72499999999999998</v>
      </c>
      <c r="T4641" s="200">
        <f>TRUNC(('TARIFA ENTREGA A DIRECCION USD'!E4641-'TARIFA ENTREGA A DIRECCION USD'!D4641)/'TARIFA ENTREGA A DIRECCION USD'!D4641,3)</f>
        <v>0.26400000000000001</v>
      </c>
      <c r="U4641" s="200">
        <f>TRUNC(('TARIFA ENTREGA A DIRECCION USD'!F4641-'TARIFA ENTREGA A DIRECCION USD'!D4641)/'TARIFA ENTREGA A DIRECCION USD'!D4641,3)</f>
        <v>0.441</v>
      </c>
      <c r="V4641" s="200">
        <f>TRUNC(('TARIFA ENTREGA A DIRECCION USD'!G4641-'TARIFA ENTREGA A DIRECCION USD'!D4641)/'TARIFA ENTREGA A DIRECCION USD'!D4641,3)</f>
        <v>0.97799999999999998</v>
      </c>
      <c r="X4641" s="142">
        <v>16.12</v>
      </c>
      <c r="Y4641" s="190">
        <v>4634</v>
      </c>
      <c r="Z4641" s="200">
        <v>0.55000000000000004</v>
      </c>
      <c r="AA4641" s="200">
        <v>0.13</v>
      </c>
      <c r="AB4641" s="200">
        <v>0.3</v>
      </c>
      <c r="AC4641" s="200">
        <v>0.85</v>
      </c>
      <c r="AL4641"/>
      <c r="AM4641"/>
      <c r="AN4641"/>
      <c r="AO4641"/>
      <c r="AP4641"/>
      <c r="AQ4641"/>
      <c r="AR4641"/>
      <c r="AS4641"/>
      <c r="AT4641"/>
      <c r="AU4641"/>
    </row>
    <row r="4642" spans="17:47" x14ac:dyDescent="0.2">
      <c r="Q4642" s="142">
        <f>TRUNC('TARIFA ENTREGA A DIRECCION USD'!D4643-'TARIFA ENTREGA A DIRECCION USD'!D4642,2)</f>
        <v>0.55000000000000004</v>
      </c>
      <c r="R4642" s="190">
        <v>4635</v>
      </c>
      <c r="S4642" s="200">
        <f>TRUNC((('TARIFA ENTREGA A DIRECCION USD'!C4642-'TARIFA ENTREGA A DIRECCION USD'!D4642)/'TARIFA ENTREGA A DIRECCION USD'!D4642)+1,3)</f>
        <v>0.72499999999999998</v>
      </c>
      <c r="T4642" s="200">
        <f>TRUNC(('TARIFA ENTREGA A DIRECCION USD'!E4642-'TARIFA ENTREGA A DIRECCION USD'!D4642)/'TARIFA ENTREGA A DIRECCION USD'!D4642,3)</f>
        <v>0.26400000000000001</v>
      </c>
      <c r="U4642" s="200">
        <f>TRUNC(('TARIFA ENTREGA A DIRECCION USD'!F4642-'TARIFA ENTREGA A DIRECCION USD'!D4642)/'TARIFA ENTREGA A DIRECCION USD'!D4642,3)</f>
        <v>0.441</v>
      </c>
      <c r="V4642" s="200">
        <f>TRUNC(('TARIFA ENTREGA A DIRECCION USD'!G4642-'TARIFA ENTREGA A DIRECCION USD'!D4642)/'TARIFA ENTREGA A DIRECCION USD'!D4642,3)</f>
        <v>0.97799999999999998</v>
      </c>
      <c r="X4642" s="142">
        <v>16.12</v>
      </c>
      <c r="Y4642" s="190">
        <v>4635</v>
      </c>
      <c r="Z4642" s="200">
        <v>0.55000000000000004</v>
      </c>
      <c r="AA4642" s="200">
        <v>0.13</v>
      </c>
      <c r="AB4642" s="200">
        <v>0.3</v>
      </c>
      <c r="AC4642" s="200">
        <v>0.85</v>
      </c>
      <c r="AL4642"/>
      <c r="AM4642"/>
      <c r="AN4642"/>
      <c r="AO4642"/>
      <c r="AP4642"/>
      <c r="AQ4642"/>
      <c r="AR4642"/>
      <c r="AS4642"/>
      <c r="AT4642"/>
      <c r="AU4642"/>
    </row>
    <row r="4643" spans="17:47" x14ac:dyDescent="0.2">
      <c r="Q4643" s="142">
        <f>TRUNC('TARIFA ENTREGA A DIRECCION USD'!D4644-'TARIFA ENTREGA A DIRECCION USD'!D4643,2)</f>
        <v>0.55000000000000004</v>
      </c>
      <c r="R4643" s="190">
        <v>4636</v>
      </c>
      <c r="S4643" s="200">
        <f>TRUNC((('TARIFA ENTREGA A DIRECCION USD'!C4643-'TARIFA ENTREGA A DIRECCION USD'!D4643)/'TARIFA ENTREGA A DIRECCION USD'!D4643)+1,3)</f>
        <v>0.72499999999999998</v>
      </c>
      <c r="T4643" s="200">
        <f>TRUNC(('TARIFA ENTREGA A DIRECCION USD'!E4643-'TARIFA ENTREGA A DIRECCION USD'!D4643)/'TARIFA ENTREGA A DIRECCION USD'!D4643,3)</f>
        <v>0.26400000000000001</v>
      </c>
      <c r="U4643" s="200">
        <f>TRUNC(('TARIFA ENTREGA A DIRECCION USD'!F4643-'TARIFA ENTREGA A DIRECCION USD'!D4643)/'TARIFA ENTREGA A DIRECCION USD'!D4643,3)</f>
        <v>0.441</v>
      </c>
      <c r="V4643" s="200">
        <f>TRUNC(('TARIFA ENTREGA A DIRECCION USD'!G4643-'TARIFA ENTREGA A DIRECCION USD'!D4643)/'TARIFA ENTREGA A DIRECCION USD'!D4643,3)</f>
        <v>0.97799999999999998</v>
      </c>
      <c r="X4643" s="142">
        <v>16.12</v>
      </c>
      <c r="Y4643" s="190">
        <v>4636</v>
      </c>
      <c r="Z4643" s="200">
        <v>0.55000000000000004</v>
      </c>
      <c r="AA4643" s="200">
        <v>0.13</v>
      </c>
      <c r="AB4643" s="200">
        <v>0.3</v>
      </c>
      <c r="AC4643" s="200">
        <v>0.85</v>
      </c>
      <c r="AL4643"/>
      <c r="AM4643"/>
      <c r="AN4643"/>
      <c r="AO4643"/>
      <c r="AP4643"/>
      <c r="AQ4643"/>
      <c r="AR4643"/>
      <c r="AS4643"/>
      <c r="AT4643"/>
      <c r="AU4643"/>
    </row>
    <row r="4644" spans="17:47" x14ac:dyDescent="0.2">
      <c r="Q4644" s="142">
        <f>TRUNC('TARIFA ENTREGA A DIRECCION USD'!D4645-'TARIFA ENTREGA A DIRECCION USD'!D4644,2)</f>
        <v>0.55000000000000004</v>
      </c>
      <c r="R4644" s="190">
        <v>4637</v>
      </c>
      <c r="S4644" s="200">
        <f>TRUNC((('TARIFA ENTREGA A DIRECCION USD'!C4644-'TARIFA ENTREGA A DIRECCION USD'!D4644)/'TARIFA ENTREGA A DIRECCION USD'!D4644)+1,3)</f>
        <v>0.72499999999999998</v>
      </c>
      <c r="T4644" s="200">
        <f>TRUNC(('TARIFA ENTREGA A DIRECCION USD'!E4644-'TARIFA ENTREGA A DIRECCION USD'!D4644)/'TARIFA ENTREGA A DIRECCION USD'!D4644,3)</f>
        <v>0.26400000000000001</v>
      </c>
      <c r="U4644" s="200">
        <f>TRUNC(('TARIFA ENTREGA A DIRECCION USD'!F4644-'TARIFA ENTREGA A DIRECCION USD'!D4644)/'TARIFA ENTREGA A DIRECCION USD'!D4644,3)</f>
        <v>0.441</v>
      </c>
      <c r="V4644" s="200">
        <f>TRUNC(('TARIFA ENTREGA A DIRECCION USD'!G4644-'TARIFA ENTREGA A DIRECCION USD'!D4644)/'TARIFA ENTREGA A DIRECCION USD'!D4644,3)</f>
        <v>0.97799999999999998</v>
      </c>
      <c r="X4644" s="142">
        <v>16.12</v>
      </c>
      <c r="Y4644" s="190">
        <v>4637</v>
      </c>
      <c r="Z4644" s="200">
        <v>0.55000000000000004</v>
      </c>
      <c r="AA4644" s="200">
        <v>0.13</v>
      </c>
      <c r="AB4644" s="200">
        <v>0.3</v>
      </c>
      <c r="AC4644" s="200">
        <v>0.85</v>
      </c>
      <c r="AL4644"/>
      <c r="AM4644"/>
      <c r="AN4644"/>
      <c r="AO4644"/>
      <c r="AP4644"/>
      <c r="AQ4644"/>
      <c r="AR4644"/>
      <c r="AS4644"/>
      <c r="AT4644"/>
      <c r="AU4644"/>
    </row>
    <row r="4645" spans="17:47" x14ac:dyDescent="0.2">
      <c r="Q4645" s="142">
        <f>TRUNC('TARIFA ENTREGA A DIRECCION USD'!D4646-'TARIFA ENTREGA A DIRECCION USD'!D4645,2)</f>
        <v>0.55000000000000004</v>
      </c>
      <c r="R4645" s="190">
        <v>4638</v>
      </c>
      <c r="S4645" s="200">
        <f>TRUNC((('TARIFA ENTREGA A DIRECCION USD'!C4645-'TARIFA ENTREGA A DIRECCION USD'!D4645)/'TARIFA ENTREGA A DIRECCION USD'!D4645)+1,3)</f>
        <v>0.72499999999999998</v>
      </c>
      <c r="T4645" s="200">
        <f>TRUNC(('TARIFA ENTREGA A DIRECCION USD'!E4645-'TARIFA ENTREGA A DIRECCION USD'!D4645)/'TARIFA ENTREGA A DIRECCION USD'!D4645,3)</f>
        <v>0.26400000000000001</v>
      </c>
      <c r="U4645" s="200">
        <f>TRUNC(('TARIFA ENTREGA A DIRECCION USD'!F4645-'TARIFA ENTREGA A DIRECCION USD'!D4645)/'TARIFA ENTREGA A DIRECCION USD'!D4645,3)</f>
        <v>0.441</v>
      </c>
      <c r="V4645" s="200">
        <f>TRUNC(('TARIFA ENTREGA A DIRECCION USD'!G4645-'TARIFA ENTREGA A DIRECCION USD'!D4645)/'TARIFA ENTREGA A DIRECCION USD'!D4645,3)</f>
        <v>0.97799999999999998</v>
      </c>
      <c r="X4645" s="142">
        <v>16.12</v>
      </c>
      <c r="Y4645" s="190">
        <v>4638</v>
      </c>
      <c r="Z4645" s="200">
        <v>0.55000000000000004</v>
      </c>
      <c r="AA4645" s="200">
        <v>0.13</v>
      </c>
      <c r="AB4645" s="200">
        <v>0.3</v>
      </c>
      <c r="AC4645" s="200">
        <v>0.85</v>
      </c>
      <c r="AL4645"/>
      <c r="AM4645"/>
      <c r="AN4645"/>
      <c r="AO4645"/>
      <c r="AP4645"/>
      <c r="AQ4645"/>
      <c r="AR4645"/>
      <c r="AS4645"/>
      <c r="AT4645"/>
      <c r="AU4645"/>
    </row>
    <row r="4646" spans="17:47" x14ac:dyDescent="0.2">
      <c r="Q4646" s="142">
        <f>TRUNC('TARIFA ENTREGA A DIRECCION USD'!D4647-'TARIFA ENTREGA A DIRECCION USD'!D4646,2)</f>
        <v>0.55000000000000004</v>
      </c>
      <c r="R4646" s="190">
        <v>4639</v>
      </c>
      <c r="S4646" s="200">
        <f>TRUNC((('TARIFA ENTREGA A DIRECCION USD'!C4646-'TARIFA ENTREGA A DIRECCION USD'!D4646)/'TARIFA ENTREGA A DIRECCION USD'!D4646)+1,3)</f>
        <v>0.72499999999999998</v>
      </c>
      <c r="T4646" s="200">
        <f>TRUNC(('TARIFA ENTREGA A DIRECCION USD'!E4646-'TARIFA ENTREGA A DIRECCION USD'!D4646)/'TARIFA ENTREGA A DIRECCION USD'!D4646,3)</f>
        <v>0.26400000000000001</v>
      </c>
      <c r="U4646" s="200">
        <f>TRUNC(('TARIFA ENTREGA A DIRECCION USD'!F4646-'TARIFA ENTREGA A DIRECCION USD'!D4646)/'TARIFA ENTREGA A DIRECCION USD'!D4646,3)</f>
        <v>0.441</v>
      </c>
      <c r="V4646" s="200">
        <f>TRUNC(('TARIFA ENTREGA A DIRECCION USD'!G4646-'TARIFA ENTREGA A DIRECCION USD'!D4646)/'TARIFA ENTREGA A DIRECCION USD'!D4646,3)</f>
        <v>0.97799999999999998</v>
      </c>
      <c r="X4646" s="142">
        <v>16.12</v>
      </c>
      <c r="Y4646" s="190">
        <v>4639</v>
      </c>
      <c r="Z4646" s="200">
        <v>0.55000000000000004</v>
      </c>
      <c r="AA4646" s="200">
        <v>0.13</v>
      </c>
      <c r="AB4646" s="200">
        <v>0.3</v>
      </c>
      <c r="AC4646" s="200">
        <v>0.85</v>
      </c>
      <c r="AL4646"/>
      <c r="AM4646"/>
      <c r="AN4646"/>
      <c r="AO4646"/>
      <c r="AP4646"/>
      <c r="AQ4646"/>
      <c r="AR4646"/>
      <c r="AS4646"/>
      <c r="AT4646"/>
      <c r="AU4646"/>
    </row>
    <row r="4647" spans="17:47" x14ac:dyDescent="0.2">
      <c r="Q4647" s="142">
        <f>TRUNC('TARIFA ENTREGA A DIRECCION USD'!D4648-'TARIFA ENTREGA A DIRECCION USD'!D4647,2)</f>
        <v>0.55000000000000004</v>
      </c>
      <c r="R4647" s="190">
        <v>4640</v>
      </c>
      <c r="S4647" s="200">
        <f>TRUNC((('TARIFA ENTREGA A DIRECCION USD'!C4647-'TARIFA ENTREGA A DIRECCION USD'!D4647)/'TARIFA ENTREGA A DIRECCION USD'!D4647)+1,3)</f>
        <v>0.72499999999999998</v>
      </c>
      <c r="T4647" s="200">
        <f>TRUNC(('TARIFA ENTREGA A DIRECCION USD'!E4647-'TARIFA ENTREGA A DIRECCION USD'!D4647)/'TARIFA ENTREGA A DIRECCION USD'!D4647,3)</f>
        <v>0.26400000000000001</v>
      </c>
      <c r="U4647" s="200">
        <f>TRUNC(('TARIFA ENTREGA A DIRECCION USD'!F4647-'TARIFA ENTREGA A DIRECCION USD'!D4647)/'TARIFA ENTREGA A DIRECCION USD'!D4647,3)</f>
        <v>0.441</v>
      </c>
      <c r="V4647" s="200">
        <f>TRUNC(('TARIFA ENTREGA A DIRECCION USD'!G4647-'TARIFA ENTREGA A DIRECCION USD'!D4647)/'TARIFA ENTREGA A DIRECCION USD'!D4647,3)</f>
        <v>0.97799999999999998</v>
      </c>
      <c r="X4647" s="142">
        <v>16.12</v>
      </c>
      <c r="Y4647" s="190">
        <v>4640</v>
      </c>
      <c r="Z4647" s="200">
        <v>0.55000000000000004</v>
      </c>
      <c r="AA4647" s="200">
        <v>0.13</v>
      </c>
      <c r="AB4647" s="200">
        <v>0.3</v>
      </c>
      <c r="AC4647" s="200">
        <v>0.85</v>
      </c>
      <c r="AL4647"/>
      <c r="AM4647"/>
      <c r="AN4647"/>
      <c r="AO4647"/>
      <c r="AP4647"/>
      <c r="AQ4647"/>
      <c r="AR4647"/>
      <c r="AS4647"/>
      <c r="AT4647"/>
      <c r="AU4647"/>
    </row>
    <row r="4648" spans="17:47" x14ac:dyDescent="0.2">
      <c r="Q4648" s="142">
        <f>TRUNC('TARIFA ENTREGA A DIRECCION USD'!D4649-'TARIFA ENTREGA A DIRECCION USD'!D4648,2)</f>
        <v>0.55000000000000004</v>
      </c>
      <c r="R4648" s="190">
        <v>4641</v>
      </c>
      <c r="S4648" s="200">
        <f>TRUNC((('TARIFA ENTREGA A DIRECCION USD'!C4648-'TARIFA ENTREGA A DIRECCION USD'!D4648)/'TARIFA ENTREGA A DIRECCION USD'!D4648)+1,3)</f>
        <v>0.72499999999999998</v>
      </c>
      <c r="T4648" s="200">
        <f>TRUNC(('TARIFA ENTREGA A DIRECCION USD'!E4648-'TARIFA ENTREGA A DIRECCION USD'!D4648)/'TARIFA ENTREGA A DIRECCION USD'!D4648,3)</f>
        <v>0.26400000000000001</v>
      </c>
      <c r="U4648" s="200">
        <f>TRUNC(('TARIFA ENTREGA A DIRECCION USD'!F4648-'TARIFA ENTREGA A DIRECCION USD'!D4648)/'TARIFA ENTREGA A DIRECCION USD'!D4648,3)</f>
        <v>0.441</v>
      </c>
      <c r="V4648" s="200">
        <f>TRUNC(('TARIFA ENTREGA A DIRECCION USD'!G4648-'TARIFA ENTREGA A DIRECCION USD'!D4648)/'TARIFA ENTREGA A DIRECCION USD'!D4648,3)</f>
        <v>0.97799999999999998</v>
      </c>
      <c r="X4648" s="142">
        <v>16.12</v>
      </c>
      <c r="Y4648" s="190">
        <v>4641</v>
      </c>
      <c r="Z4648" s="200">
        <v>0.55000000000000004</v>
      </c>
      <c r="AA4648" s="200">
        <v>0.13</v>
      </c>
      <c r="AB4648" s="200">
        <v>0.3</v>
      </c>
      <c r="AC4648" s="200">
        <v>0.85</v>
      </c>
      <c r="AL4648"/>
      <c r="AM4648"/>
      <c r="AN4648"/>
      <c r="AO4648"/>
      <c r="AP4648"/>
      <c r="AQ4648"/>
      <c r="AR4648"/>
      <c r="AS4648"/>
      <c r="AT4648"/>
      <c r="AU4648"/>
    </row>
    <row r="4649" spans="17:47" x14ac:dyDescent="0.2">
      <c r="Q4649" s="142">
        <f>TRUNC('TARIFA ENTREGA A DIRECCION USD'!D4650-'TARIFA ENTREGA A DIRECCION USD'!D4649,2)</f>
        <v>0.55000000000000004</v>
      </c>
      <c r="R4649" s="190">
        <v>4642</v>
      </c>
      <c r="S4649" s="200">
        <f>TRUNC((('TARIFA ENTREGA A DIRECCION USD'!C4649-'TARIFA ENTREGA A DIRECCION USD'!D4649)/'TARIFA ENTREGA A DIRECCION USD'!D4649)+1,3)</f>
        <v>0.72499999999999998</v>
      </c>
      <c r="T4649" s="200">
        <f>TRUNC(('TARIFA ENTREGA A DIRECCION USD'!E4649-'TARIFA ENTREGA A DIRECCION USD'!D4649)/'TARIFA ENTREGA A DIRECCION USD'!D4649,3)</f>
        <v>0.26400000000000001</v>
      </c>
      <c r="U4649" s="200">
        <f>TRUNC(('TARIFA ENTREGA A DIRECCION USD'!F4649-'TARIFA ENTREGA A DIRECCION USD'!D4649)/'TARIFA ENTREGA A DIRECCION USD'!D4649,3)</f>
        <v>0.441</v>
      </c>
      <c r="V4649" s="200">
        <f>TRUNC(('TARIFA ENTREGA A DIRECCION USD'!G4649-'TARIFA ENTREGA A DIRECCION USD'!D4649)/'TARIFA ENTREGA A DIRECCION USD'!D4649,3)</f>
        <v>0.97799999999999998</v>
      </c>
      <c r="X4649" s="142">
        <v>16.12</v>
      </c>
      <c r="Y4649" s="190">
        <v>4642</v>
      </c>
      <c r="Z4649" s="200">
        <v>0.55000000000000004</v>
      </c>
      <c r="AA4649" s="200">
        <v>0.13</v>
      </c>
      <c r="AB4649" s="200">
        <v>0.3</v>
      </c>
      <c r="AC4649" s="200">
        <v>0.85</v>
      </c>
      <c r="AL4649"/>
      <c r="AM4649"/>
      <c r="AN4649"/>
      <c r="AO4649"/>
      <c r="AP4649"/>
      <c r="AQ4649"/>
      <c r="AR4649"/>
      <c r="AS4649"/>
      <c r="AT4649"/>
      <c r="AU4649"/>
    </row>
    <row r="4650" spans="17:47" x14ac:dyDescent="0.2">
      <c r="Q4650" s="142">
        <f>TRUNC('TARIFA ENTREGA A DIRECCION USD'!D4651-'TARIFA ENTREGA A DIRECCION USD'!D4650,2)</f>
        <v>0.55000000000000004</v>
      </c>
      <c r="R4650" s="190">
        <v>4643</v>
      </c>
      <c r="S4650" s="200">
        <f>TRUNC((('TARIFA ENTREGA A DIRECCION USD'!C4650-'TARIFA ENTREGA A DIRECCION USD'!D4650)/'TARIFA ENTREGA A DIRECCION USD'!D4650)+1,3)</f>
        <v>0.72499999999999998</v>
      </c>
      <c r="T4650" s="200">
        <f>TRUNC(('TARIFA ENTREGA A DIRECCION USD'!E4650-'TARIFA ENTREGA A DIRECCION USD'!D4650)/'TARIFA ENTREGA A DIRECCION USD'!D4650,3)</f>
        <v>0.26400000000000001</v>
      </c>
      <c r="U4650" s="200">
        <f>TRUNC(('TARIFA ENTREGA A DIRECCION USD'!F4650-'TARIFA ENTREGA A DIRECCION USD'!D4650)/'TARIFA ENTREGA A DIRECCION USD'!D4650,3)</f>
        <v>0.441</v>
      </c>
      <c r="V4650" s="200">
        <f>TRUNC(('TARIFA ENTREGA A DIRECCION USD'!G4650-'TARIFA ENTREGA A DIRECCION USD'!D4650)/'TARIFA ENTREGA A DIRECCION USD'!D4650,3)</f>
        <v>0.97799999999999998</v>
      </c>
      <c r="X4650" s="142">
        <v>16.12</v>
      </c>
      <c r="Y4650" s="190">
        <v>4643</v>
      </c>
      <c r="Z4650" s="200">
        <v>0.55000000000000004</v>
      </c>
      <c r="AA4650" s="200">
        <v>0.13</v>
      </c>
      <c r="AB4650" s="200">
        <v>0.3</v>
      </c>
      <c r="AC4650" s="200">
        <v>0.85</v>
      </c>
      <c r="AL4650"/>
      <c r="AM4650"/>
      <c r="AN4650"/>
      <c r="AO4650"/>
      <c r="AP4650"/>
      <c r="AQ4650"/>
      <c r="AR4650"/>
      <c r="AS4650"/>
      <c r="AT4650"/>
      <c r="AU4650"/>
    </row>
    <row r="4651" spans="17:47" x14ac:dyDescent="0.2">
      <c r="Q4651" s="142">
        <f>TRUNC('TARIFA ENTREGA A DIRECCION USD'!D4652-'TARIFA ENTREGA A DIRECCION USD'!D4651,2)</f>
        <v>0.55000000000000004</v>
      </c>
      <c r="R4651" s="190">
        <v>4644</v>
      </c>
      <c r="S4651" s="200">
        <f>TRUNC((('TARIFA ENTREGA A DIRECCION USD'!C4651-'TARIFA ENTREGA A DIRECCION USD'!D4651)/'TARIFA ENTREGA A DIRECCION USD'!D4651)+1,3)</f>
        <v>0.72499999999999998</v>
      </c>
      <c r="T4651" s="200">
        <f>TRUNC(('TARIFA ENTREGA A DIRECCION USD'!E4651-'TARIFA ENTREGA A DIRECCION USD'!D4651)/'TARIFA ENTREGA A DIRECCION USD'!D4651,3)</f>
        <v>0.26400000000000001</v>
      </c>
      <c r="U4651" s="200">
        <f>TRUNC(('TARIFA ENTREGA A DIRECCION USD'!F4651-'TARIFA ENTREGA A DIRECCION USD'!D4651)/'TARIFA ENTREGA A DIRECCION USD'!D4651,3)</f>
        <v>0.441</v>
      </c>
      <c r="V4651" s="200">
        <f>TRUNC(('TARIFA ENTREGA A DIRECCION USD'!G4651-'TARIFA ENTREGA A DIRECCION USD'!D4651)/'TARIFA ENTREGA A DIRECCION USD'!D4651,3)</f>
        <v>0.97799999999999998</v>
      </c>
      <c r="X4651" s="142">
        <v>16.12</v>
      </c>
      <c r="Y4651" s="190">
        <v>4644</v>
      </c>
      <c r="Z4651" s="200">
        <v>0.55000000000000004</v>
      </c>
      <c r="AA4651" s="200">
        <v>0.13</v>
      </c>
      <c r="AB4651" s="200">
        <v>0.3</v>
      </c>
      <c r="AC4651" s="200">
        <v>0.85</v>
      </c>
      <c r="AL4651"/>
      <c r="AM4651"/>
      <c r="AN4651"/>
      <c r="AO4651"/>
      <c r="AP4651"/>
      <c r="AQ4651"/>
      <c r="AR4651"/>
      <c r="AS4651"/>
      <c r="AT4651"/>
      <c r="AU4651"/>
    </row>
    <row r="4652" spans="17:47" x14ac:dyDescent="0.2">
      <c r="Q4652" s="142">
        <f>TRUNC('TARIFA ENTREGA A DIRECCION USD'!D4653-'TARIFA ENTREGA A DIRECCION USD'!D4652,2)</f>
        <v>0.55000000000000004</v>
      </c>
      <c r="R4652" s="190">
        <v>4645</v>
      </c>
      <c r="S4652" s="200">
        <f>TRUNC((('TARIFA ENTREGA A DIRECCION USD'!C4652-'TARIFA ENTREGA A DIRECCION USD'!D4652)/'TARIFA ENTREGA A DIRECCION USD'!D4652)+1,3)</f>
        <v>0.72499999999999998</v>
      </c>
      <c r="T4652" s="200">
        <f>TRUNC(('TARIFA ENTREGA A DIRECCION USD'!E4652-'TARIFA ENTREGA A DIRECCION USD'!D4652)/'TARIFA ENTREGA A DIRECCION USD'!D4652,3)</f>
        <v>0.26400000000000001</v>
      </c>
      <c r="U4652" s="200">
        <f>TRUNC(('TARIFA ENTREGA A DIRECCION USD'!F4652-'TARIFA ENTREGA A DIRECCION USD'!D4652)/'TARIFA ENTREGA A DIRECCION USD'!D4652,3)</f>
        <v>0.441</v>
      </c>
      <c r="V4652" s="200">
        <f>TRUNC(('TARIFA ENTREGA A DIRECCION USD'!G4652-'TARIFA ENTREGA A DIRECCION USD'!D4652)/'TARIFA ENTREGA A DIRECCION USD'!D4652,3)</f>
        <v>0.97799999999999998</v>
      </c>
      <c r="X4652" s="142">
        <v>16.12</v>
      </c>
      <c r="Y4652" s="190">
        <v>4645</v>
      </c>
      <c r="Z4652" s="200">
        <v>0.55000000000000004</v>
      </c>
      <c r="AA4652" s="200">
        <v>0.13</v>
      </c>
      <c r="AB4652" s="200">
        <v>0.3</v>
      </c>
      <c r="AC4652" s="200">
        <v>0.85</v>
      </c>
      <c r="AL4652"/>
      <c r="AM4652"/>
      <c r="AN4652"/>
      <c r="AO4652"/>
      <c r="AP4652"/>
      <c r="AQ4652"/>
      <c r="AR4652"/>
      <c r="AS4652"/>
      <c r="AT4652"/>
      <c r="AU4652"/>
    </row>
    <row r="4653" spans="17:47" x14ac:dyDescent="0.2">
      <c r="Q4653" s="142">
        <f>TRUNC('TARIFA ENTREGA A DIRECCION USD'!D4654-'TARIFA ENTREGA A DIRECCION USD'!D4653,2)</f>
        <v>0.55000000000000004</v>
      </c>
      <c r="R4653" s="190">
        <v>4646</v>
      </c>
      <c r="S4653" s="200">
        <f>TRUNC((('TARIFA ENTREGA A DIRECCION USD'!C4653-'TARIFA ENTREGA A DIRECCION USD'!D4653)/'TARIFA ENTREGA A DIRECCION USD'!D4653)+1,3)</f>
        <v>0.72499999999999998</v>
      </c>
      <c r="T4653" s="200">
        <f>TRUNC(('TARIFA ENTREGA A DIRECCION USD'!E4653-'TARIFA ENTREGA A DIRECCION USD'!D4653)/'TARIFA ENTREGA A DIRECCION USD'!D4653,3)</f>
        <v>0.26400000000000001</v>
      </c>
      <c r="U4653" s="200">
        <f>TRUNC(('TARIFA ENTREGA A DIRECCION USD'!F4653-'TARIFA ENTREGA A DIRECCION USD'!D4653)/'TARIFA ENTREGA A DIRECCION USD'!D4653,3)</f>
        <v>0.441</v>
      </c>
      <c r="V4653" s="200">
        <f>TRUNC(('TARIFA ENTREGA A DIRECCION USD'!G4653-'TARIFA ENTREGA A DIRECCION USD'!D4653)/'TARIFA ENTREGA A DIRECCION USD'!D4653,3)</f>
        <v>0.97799999999999998</v>
      </c>
      <c r="X4653" s="142">
        <v>16.12</v>
      </c>
      <c r="Y4653" s="190">
        <v>4646</v>
      </c>
      <c r="Z4653" s="200">
        <v>0.55000000000000004</v>
      </c>
      <c r="AA4653" s="200">
        <v>0.13</v>
      </c>
      <c r="AB4653" s="200">
        <v>0.3</v>
      </c>
      <c r="AC4653" s="200">
        <v>0.85</v>
      </c>
      <c r="AL4653"/>
      <c r="AM4653"/>
      <c r="AN4653"/>
      <c r="AO4653"/>
      <c r="AP4653"/>
      <c r="AQ4653"/>
      <c r="AR4653"/>
      <c r="AS4653"/>
      <c r="AT4653"/>
      <c r="AU4653"/>
    </row>
    <row r="4654" spans="17:47" x14ac:dyDescent="0.2">
      <c r="Q4654" s="142">
        <f>TRUNC('TARIFA ENTREGA A DIRECCION USD'!D4655-'TARIFA ENTREGA A DIRECCION USD'!D4654,2)</f>
        <v>0.55000000000000004</v>
      </c>
      <c r="R4654" s="190">
        <v>4647</v>
      </c>
      <c r="S4654" s="200">
        <f>TRUNC((('TARIFA ENTREGA A DIRECCION USD'!C4654-'TARIFA ENTREGA A DIRECCION USD'!D4654)/'TARIFA ENTREGA A DIRECCION USD'!D4654)+1,3)</f>
        <v>0.72499999999999998</v>
      </c>
      <c r="T4654" s="200">
        <f>TRUNC(('TARIFA ENTREGA A DIRECCION USD'!E4654-'TARIFA ENTREGA A DIRECCION USD'!D4654)/'TARIFA ENTREGA A DIRECCION USD'!D4654,3)</f>
        <v>0.26400000000000001</v>
      </c>
      <c r="U4654" s="200">
        <f>TRUNC(('TARIFA ENTREGA A DIRECCION USD'!F4654-'TARIFA ENTREGA A DIRECCION USD'!D4654)/'TARIFA ENTREGA A DIRECCION USD'!D4654,3)</f>
        <v>0.441</v>
      </c>
      <c r="V4654" s="200">
        <f>TRUNC(('TARIFA ENTREGA A DIRECCION USD'!G4654-'TARIFA ENTREGA A DIRECCION USD'!D4654)/'TARIFA ENTREGA A DIRECCION USD'!D4654,3)</f>
        <v>0.97799999999999998</v>
      </c>
      <c r="X4654" s="142">
        <v>16.12</v>
      </c>
      <c r="Y4654" s="190">
        <v>4647</v>
      </c>
      <c r="Z4654" s="200">
        <v>0.55000000000000004</v>
      </c>
      <c r="AA4654" s="200">
        <v>0.13</v>
      </c>
      <c r="AB4654" s="200">
        <v>0.3</v>
      </c>
      <c r="AC4654" s="200">
        <v>0.85</v>
      </c>
      <c r="AL4654"/>
      <c r="AM4654"/>
      <c r="AN4654"/>
      <c r="AO4654"/>
      <c r="AP4654"/>
      <c r="AQ4654"/>
      <c r="AR4654"/>
      <c r="AS4654"/>
      <c r="AT4654"/>
      <c r="AU4654"/>
    </row>
    <row r="4655" spans="17:47" x14ac:dyDescent="0.2">
      <c r="Q4655" s="142">
        <f>TRUNC('TARIFA ENTREGA A DIRECCION USD'!D4656-'TARIFA ENTREGA A DIRECCION USD'!D4655,2)</f>
        <v>0.55000000000000004</v>
      </c>
      <c r="R4655" s="190">
        <v>4648</v>
      </c>
      <c r="S4655" s="200">
        <f>TRUNC((('TARIFA ENTREGA A DIRECCION USD'!C4655-'TARIFA ENTREGA A DIRECCION USD'!D4655)/'TARIFA ENTREGA A DIRECCION USD'!D4655)+1,3)</f>
        <v>0.72499999999999998</v>
      </c>
      <c r="T4655" s="200">
        <f>TRUNC(('TARIFA ENTREGA A DIRECCION USD'!E4655-'TARIFA ENTREGA A DIRECCION USD'!D4655)/'TARIFA ENTREGA A DIRECCION USD'!D4655,3)</f>
        <v>0.26400000000000001</v>
      </c>
      <c r="U4655" s="200">
        <f>TRUNC(('TARIFA ENTREGA A DIRECCION USD'!F4655-'TARIFA ENTREGA A DIRECCION USD'!D4655)/'TARIFA ENTREGA A DIRECCION USD'!D4655,3)</f>
        <v>0.441</v>
      </c>
      <c r="V4655" s="200">
        <f>TRUNC(('TARIFA ENTREGA A DIRECCION USD'!G4655-'TARIFA ENTREGA A DIRECCION USD'!D4655)/'TARIFA ENTREGA A DIRECCION USD'!D4655,3)</f>
        <v>0.97799999999999998</v>
      </c>
      <c r="X4655" s="142">
        <v>16.12</v>
      </c>
      <c r="Y4655" s="190">
        <v>4648</v>
      </c>
      <c r="Z4655" s="200">
        <v>0.55000000000000004</v>
      </c>
      <c r="AA4655" s="200">
        <v>0.13</v>
      </c>
      <c r="AB4655" s="200">
        <v>0.3</v>
      </c>
      <c r="AC4655" s="200">
        <v>0.85</v>
      </c>
      <c r="AL4655"/>
      <c r="AM4655"/>
      <c r="AN4655"/>
      <c r="AO4655"/>
      <c r="AP4655"/>
      <c r="AQ4655"/>
      <c r="AR4655"/>
      <c r="AS4655"/>
      <c r="AT4655"/>
      <c r="AU4655"/>
    </row>
    <row r="4656" spans="17:47" x14ac:dyDescent="0.2">
      <c r="Q4656" s="142">
        <f>TRUNC('TARIFA ENTREGA A DIRECCION USD'!D4657-'TARIFA ENTREGA A DIRECCION USD'!D4656,2)</f>
        <v>0.55000000000000004</v>
      </c>
      <c r="R4656" s="190">
        <v>4649</v>
      </c>
      <c r="S4656" s="200">
        <f>TRUNC((('TARIFA ENTREGA A DIRECCION USD'!C4656-'TARIFA ENTREGA A DIRECCION USD'!D4656)/'TARIFA ENTREGA A DIRECCION USD'!D4656)+1,3)</f>
        <v>0.72499999999999998</v>
      </c>
      <c r="T4656" s="200">
        <f>TRUNC(('TARIFA ENTREGA A DIRECCION USD'!E4656-'TARIFA ENTREGA A DIRECCION USD'!D4656)/'TARIFA ENTREGA A DIRECCION USD'!D4656,3)</f>
        <v>0.26400000000000001</v>
      </c>
      <c r="U4656" s="200">
        <f>TRUNC(('TARIFA ENTREGA A DIRECCION USD'!F4656-'TARIFA ENTREGA A DIRECCION USD'!D4656)/'TARIFA ENTREGA A DIRECCION USD'!D4656,3)</f>
        <v>0.441</v>
      </c>
      <c r="V4656" s="200">
        <f>TRUNC(('TARIFA ENTREGA A DIRECCION USD'!G4656-'TARIFA ENTREGA A DIRECCION USD'!D4656)/'TARIFA ENTREGA A DIRECCION USD'!D4656,3)</f>
        <v>0.97799999999999998</v>
      </c>
      <c r="X4656" s="142">
        <v>16.12</v>
      </c>
      <c r="Y4656" s="190">
        <v>4649</v>
      </c>
      <c r="Z4656" s="200">
        <v>0.55000000000000004</v>
      </c>
      <c r="AA4656" s="200">
        <v>0.13</v>
      </c>
      <c r="AB4656" s="200">
        <v>0.3</v>
      </c>
      <c r="AC4656" s="200">
        <v>0.85</v>
      </c>
      <c r="AL4656"/>
      <c r="AM4656"/>
      <c r="AN4656"/>
      <c r="AO4656"/>
      <c r="AP4656"/>
      <c r="AQ4656"/>
      <c r="AR4656"/>
      <c r="AS4656"/>
      <c r="AT4656"/>
      <c r="AU4656"/>
    </row>
    <row r="4657" spans="17:47" x14ac:dyDescent="0.2">
      <c r="Q4657" s="142">
        <f>TRUNC('TARIFA ENTREGA A DIRECCION USD'!D4658-'TARIFA ENTREGA A DIRECCION USD'!D4657,2)</f>
        <v>0.55000000000000004</v>
      </c>
      <c r="R4657" s="190">
        <v>4650</v>
      </c>
      <c r="S4657" s="200">
        <f>TRUNC((('TARIFA ENTREGA A DIRECCION USD'!C4657-'TARIFA ENTREGA A DIRECCION USD'!D4657)/'TARIFA ENTREGA A DIRECCION USD'!D4657)+1,3)</f>
        <v>0.72499999999999998</v>
      </c>
      <c r="T4657" s="200">
        <f>TRUNC(('TARIFA ENTREGA A DIRECCION USD'!E4657-'TARIFA ENTREGA A DIRECCION USD'!D4657)/'TARIFA ENTREGA A DIRECCION USD'!D4657,3)</f>
        <v>0.26400000000000001</v>
      </c>
      <c r="U4657" s="200">
        <f>TRUNC(('TARIFA ENTREGA A DIRECCION USD'!F4657-'TARIFA ENTREGA A DIRECCION USD'!D4657)/'TARIFA ENTREGA A DIRECCION USD'!D4657,3)</f>
        <v>0.441</v>
      </c>
      <c r="V4657" s="200">
        <f>TRUNC(('TARIFA ENTREGA A DIRECCION USD'!G4657-'TARIFA ENTREGA A DIRECCION USD'!D4657)/'TARIFA ENTREGA A DIRECCION USD'!D4657,3)</f>
        <v>0.97799999999999998</v>
      </c>
      <c r="X4657" s="142">
        <v>16.12</v>
      </c>
      <c r="Y4657" s="190">
        <v>4650</v>
      </c>
      <c r="Z4657" s="200">
        <v>0.55000000000000004</v>
      </c>
      <c r="AA4657" s="200">
        <v>0.13</v>
      </c>
      <c r="AB4657" s="200">
        <v>0.3</v>
      </c>
      <c r="AC4657" s="200">
        <v>0.85</v>
      </c>
      <c r="AL4657"/>
      <c r="AM4657"/>
      <c r="AN4657"/>
      <c r="AO4657"/>
      <c r="AP4657"/>
      <c r="AQ4657"/>
      <c r="AR4657"/>
      <c r="AS4657"/>
      <c r="AT4657"/>
      <c r="AU4657"/>
    </row>
    <row r="4658" spans="17:47" x14ac:dyDescent="0.2">
      <c r="Q4658" s="142">
        <f>TRUNC('TARIFA ENTREGA A DIRECCION USD'!D4659-'TARIFA ENTREGA A DIRECCION USD'!D4658,2)</f>
        <v>0.55000000000000004</v>
      </c>
      <c r="R4658" s="190">
        <v>4651</v>
      </c>
      <c r="S4658" s="200">
        <f>TRUNC((('TARIFA ENTREGA A DIRECCION USD'!C4658-'TARIFA ENTREGA A DIRECCION USD'!D4658)/'TARIFA ENTREGA A DIRECCION USD'!D4658)+1,3)</f>
        <v>0.72499999999999998</v>
      </c>
      <c r="T4658" s="200">
        <f>TRUNC(('TARIFA ENTREGA A DIRECCION USD'!E4658-'TARIFA ENTREGA A DIRECCION USD'!D4658)/'TARIFA ENTREGA A DIRECCION USD'!D4658,3)</f>
        <v>0.26400000000000001</v>
      </c>
      <c r="U4658" s="200">
        <f>TRUNC(('TARIFA ENTREGA A DIRECCION USD'!F4658-'TARIFA ENTREGA A DIRECCION USD'!D4658)/'TARIFA ENTREGA A DIRECCION USD'!D4658,3)</f>
        <v>0.441</v>
      </c>
      <c r="V4658" s="200">
        <f>TRUNC(('TARIFA ENTREGA A DIRECCION USD'!G4658-'TARIFA ENTREGA A DIRECCION USD'!D4658)/'TARIFA ENTREGA A DIRECCION USD'!D4658,3)</f>
        <v>0.97799999999999998</v>
      </c>
      <c r="X4658" s="142">
        <v>16.12</v>
      </c>
      <c r="Y4658" s="190">
        <v>4651</v>
      </c>
      <c r="Z4658" s="200">
        <v>0.55000000000000004</v>
      </c>
      <c r="AA4658" s="200">
        <v>0.13</v>
      </c>
      <c r="AB4658" s="200">
        <v>0.3</v>
      </c>
      <c r="AC4658" s="200">
        <v>0.85</v>
      </c>
      <c r="AL4658"/>
      <c r="AM4658"/>
      <c r="AN4658"/>
      <c r="AO4658"/>
      <c r="AP4658"/>
      <c r="AQ4658"/>
      <c r="AR4658"/>
      <c r="AS4658"/>
      <c r="AT4658"/>
      <c r="AU4658"/>
    </row>
    <row r="4659" spans="17:47" x14ac:dyDescent="0.2">
      <c r="Q4659" s="142">
        <f>TRUNC('TARIFA ENTREGA A DIRECCION USD'!D4660-'TARIFA ENTREGA A DIRECCION USD'!D4659,2)</f>
        <v>0.55000000000000004</v>
      </c>
      <c r="R4659" s="190">
        <v>4652</v>
      </c>
      <c r="S4659" s="200">
        <f>TRUNC((('TARIFA ENTREGA A DIRECCION USD'!C4659-'TARIFA ENTREGA A DIRECCION USD'!D4659)/'TARIFA ENTREGA A DIRECCION USD'!D4659)+1,3)</f>
        <v>0.72499999999999998</v>
      </c>
      <c r="T4659" s="200">
        <f>TRUNC(('TARIFA ENTREGA A DIRECCION USD'!E4659-'TARIFA ENTREGA A DIRECCION USD'!D4659)/'TARIFA ENTREGA A DIRECCION USD'!D4659,3)</f>
        <v>0.26400000000000001</v>
      </c>
      <c r="U4659" s="200">
        <f>TRUNC(('TARIFA ENTREGA A DIRECCION USD'!F4659-'TARIFA ENTREGA A DIRECCION USD'!D4659)/'TARIFA ENTREGA A DIRECCION USD'!D4659,3)</f>
        <v>0.441</v>
      </c>
      <c r="V4659" s="200">
        <f>TRUNC(('TARIFA ENTREGA A DIRECCION USD'!G4659-'TARIFA ENTREGA A DIRECCION USD'!D4659)/'TARIFA ENTREGA A DIRECCION USD'!D4659,3)</f>
        <v>0.97799999999999998</v>
      </c>
      <c r="X4659" s="142">
        <v>16.12</v>
      </c>
      <c r="Y4659" s="190">
        <v>4652</v>
      </c>
      <c r="Z4659" s="200">
        <v>0.55000000000000004</v>
      </c>
      <c r="AA4659" s="200">
        <v>0.13</v>
      </c>
      <c r="AB4659" s="200">
        <v>0.3</v>
      </c>
      <c r="AC4659" s="200">
        <v>0.85</v>
      </c>
      <c r="AL4659"/>
      <c r="AM4659"/>
      <c r="AN4659"/>
      <c r="AO4659"/>
      <c r="AP4659"/>
      <c r="AQ4659"/>
      <c r="AR4659"/>
      <c r="AS4659"/>
      <c r="AT4659"/>
      <c r="AU4659"/>
    </row>
    <row r="4660" spans="17:47" x14ac:dyDescent="0.2">
      <c r="Q4660" s="142">
        <f>TRUNC('TARIFA ENTREGA A DIRECCION USD'!D4661-'TARIFA ENTREGA A DIRECCION USD'!D4660,2)</f>
        <v>0.55000000000000004</v>
      </c>
      <c r="R4660" s="190">
        <v>4653</v>
      </c>
      <c r="S4660" s="200">
        <f>TRUNC((('TARIFA ENTREGA A DIRECCION USD'!C4660-'TARIFA ENTREGA A DIRECCION USD'!D4660)/'TARIFA ENTREGA A DIRECCION USD'!D4660)+1,3)</f>
        <v>0.72499999999999998</v>
      </c>
      <c r="T4660" s="200">
        <f>TRUNC(('TARIFA ENTREGA A DIRECCION USD'!E4660-'TARIFA ENTREGA A DIRECCION USD'!D4660)/'TARIFA ENTREGA A DIRECCION USD'!D4660,3)</f>
        <v>0.26400000000000001</v>
      </c>
      <c r="U4660" s="200">
        <f>TRUNC(('TARIFA ENTREGA A DIRECCION USD'!F4660-'TARIFA ENTREGA A DIRECCION USD'!D4660)/'TARIFA ENTREGA A DIRECCION USD'!D4660,3)</f>
        <v>0.441</v>
      </c>
      <c r="V4660" s="200">
        <f>TRUNC(('TARIFA ENTREGA A DIRECCION USD'!G4660-'TARIFA ENTREGA A DIRECCION USD'!D4660)/'TARIFA ENTREGA A DIRECCION USD'!D4660,3)</f>
        <v>0.97799999999999998</v>
      </c>
      <c r="X4660" s="142">
        <v>16.12</v>
      </c>
      <c r="Y4660" s="190">
        <v>4653</v>
      </c>
      <c r="Z4660" s="200">
        <v>0.55000000000000004</v>
      </c>
      <c r="AA4660" s="200">
        <v>0.13</v>
      </c>
      <c r="AB4660" s="200">
        <v>0.3</v>
      </c>
      <c r="AC4660" s="200">
        <v>0.85</v>
      </c>
      <c r="AL4660"/>
      <c r="AM4660"/>
      <c r="AN4660"/>
      <c r="AO4660"/>
      <c r="AP4660"/>
      <c r="AQ4660"/>
      <c r="AR4660"/>
      <c r="AS4660"/>
      <c r="AT4660"/>
      <c r="AU4660"/>
    </row>
    <row r="4661" spans="17:47" x14ac:dyDescent="0.2">
      <c r="Q4661" s="142">
        <f>TRUNC('TARIFA ENTREGA A DIRECCION USD'!D4662-'TARIFA ENTREGA A DIRECCION USD'!D4661,2)</f>
        <v>0.55000000000000004</v>
      </c>
      <c r="R4661" s="190">
        <v>4654</v>
      </c>
      <c r="S4661" s="200">
        <f>TRUNC((('TARIFA ENTREGA A DIRECCION USD'!C4661-'TARIFA ENTREGA A DIRECCION USD'!D4661)/'TARIFA ENTREGA A DIRECCION USD'!D4661)+1,3)</f>
        <v>0.72499999999999998</v>
      </c>
      <c r="T4661" s="200">
        <f>TRUNC(('TARIFA ENTREGA A DIRECCION USD'!E4661-'TARIFA ENTREGA A DIRECCION USD'!D4661)/'TARIFA ENTREGA A DIRECCION USD'!D4661,3)</f>
        <v>0.26400000000000001</v>
      </c>
      <c r="U4661" s="200">
        <f>TRUNC(('TARIFA ENTREGA A DIRECCION USD'!F4661-'TARIFA ENTREGA A DIRECCION USD'!D4661)/'TARIFA ENTREGA A DIRECCION USD'!D4661,3)</f>
        <v>0.441</v>
      </c>
      <c r="V4661" s="200">
        <f>TRUNC(('TARIFA ENTREGA A DIRECCION USD'!G4661-'TARIFA ENTREGA A DIRECCION USD'!D4661)/'TARIFA ENTREGA A DIRECCION USD'!D4661,3)</f>
        <v>0.97799999999999998</v>
      </c>
      <c r="X4661" s="142">
        <v>16.12</v>
      </c>
      <c r="Y4661" s="190">
        <v>4654</v>
      </c>
      <c r="Z4661" s="200">
        <v>0.55000000000000004</v>
      </c>
      <c r="AA4661" s="200">
        <v>0.13</v>
      </c>
      <c r="AB4661" s="200">
        <v>0.3</v>
      </c>
      <c r="AC4661" s="200">
        <v>0.85</v>
      </c>
      <c r="AL4661"/>
      <c r="AM4661"/>
      <c r="AN4661"/>
      <c r="AO4661"/>
      <c r="AP4661"/>
      <c r="AQ4661"/>
      <c r="AR4661"/>
      <c r="AS4661"/>
      <c r="AT4661"/>
      <c r="AU4661"/>
    </row>
    <row r="4662" spans="17:47" x14ac:dyDescent="0.2">
      <c r="Q4662" s="142">
        <f>TRUNC('TARIFA ENTREGA A DIRECCION USD'!D4663-'TARIFA ENTREGA A DIRECCION USD'!D4662,2)</f>
        <v>0.55000000000000004</v>
      </c>
      <c r="R4662" s="190">
        <v>4655</v>
      </c>
      <c r="S4662" s="200">
        <f>TRUNC((('TARIFA ENTREGA A DIRECCION USD'!C4662-'TARIFA ENTREGA A DIRECCION USD'!D4662)/'TARIFA ENTREGA A DIRECCION USD'!D4662)+1,3)</f>
        <v>0.72499999999999998</v>
      </c>
      <c r="T4662" s="200">
        <f>TRUNC(('TARIFA ENTREGA A DIRECCION USD'!E4662-'TARIFA ENTREGA A DIRECCION USD'!D4662)/'TARIFA ENTREGA A DIRECCION USD'!D4662,3)</f>
        <v>0.26400000000000001</v>
      </c>
      <c r="U4662" s="200">
        <f>TRUNC(('TARIFA ENTREGA A DIRECCION USD'!F4662-'TARIFA ENTREGA A DIRECCION USD'!D4662)/'TARIFA ENTREGA A DIRECCION USD'!D4662,3)</f>
        <v>0.441</v>
      </c>
      <c r="V4662" s="200">
        <f>TRUNC(('TARIFA ENTREGA A DIRECCION USD'!G4662-'TARIFA ENTREGA A DIRECCION USD'!D4662)/'TARIFA ENTREGA A DIRECCION USD'!D4662,3)</f>
        <v>0.97799999999999998</v>
      </c>
      <c r="X4662" s="142">
        <v>16.12</v>
      </c>
      <c r="Y4662" s="190">
        <v>4655</v>
      </c>
      <c r="Z4662" s="200">
        <v>0.55000000000000004</v>
      </c>
      <c r="AA4662" s="200">
        <v>0.13</v>
      </c>
      <c r="AB4662" s="200">
        <v>0.3</v>
      </c>
      <c r="AC4662" s="200">
        <v>0.85</v>
      </c>
      <c r="AL4662"/>
      <c r="AM4662"/>
      <c r="AN4662"/>
      <c r="AO4662"/>
      <c r="AP4662"/>
      <c r="AQ4662"/>
      <c r="AR4662"/>
      <c r="AS4662"/>
      <c r="AT4662"/>
      <c r="AU4662"/>
    </row>
    <row r="4663" spans="17:47" x14ac:dyDescent="0.2">
      <c r="Q4663" s="142">
        <f>TRUNC('TARIFA ENTREGA A DIRECCION USD'!D4664-'TARIFA ENTREGA A DIRECCION USD'!D4663,2)</f>
        <v>0.55000000000000004</v>
      </c>
      <c r="R4663" s="190">
        <v>4656</v>
      </c>
      <c r="S4663" s="200">
        <f>TRUNC((('TARIFA ENTREGA A DIRECCION USD'!C4663-'TARIFA ENTREGA A DIRECCION USD'!D4663)/'TARIFA ENTREGA A DIRECCION USD'!D4663)+1,3)</f>
        <v>0.72499999999999998</v>
      </c>
      <c r="T4663" s="200">
        <f>TRUNC(('TARIFA ENTREGA A DIRECCION USD'!E4663-'TARIFA ENTREGA A DIRECCION USD'!D4663)/'TARIFA ENTREGA A DIRECCION USD'!D4663,3)</f>
        <v>0.26400000000000001</v>
      </c>
      <c r="U4663" s="200">
        <f>TRUNC(('TARIFA ENTREGA A DIRECCION USD'!F4663-'TARIFA ENTREGA A DIRECCION USD'!D4663)/'TARIFA ENTREGA A DIRECCION USD'!D4663,3)</f>
        <v>0.441</v>
      </c>
      <c r="V4663" s="200">
        <f>TRUNC(('TARIFA ENTREGA A DIRECCION USD'!G4663-'TARIFA ENTREGA A DIRECCION USD'!D4663)/'TARIFA ENTREGA A DIRECCION USD'!D4663,3)</f>
        <v>0.97799999999999998</v>
      </c>
      <c r="X4663" s="142">
        <v>16.12</v>
      </c>
      <c r="Y4663" s="190">
        <v>4656</v>
      </c>
      <c r="Z4663" s="200">
        <v>0.55000000000000004</v>
      </c>
      <c r="AA4663" s="200">
        <v>0.13</v>
      </c>
      <c r="AB4663" s="200">
        <v>0.3</v>
      </c>
      <c r="AC4663" s="200">
        <v>0.85</v>
      </c>
      <c r="AL4663"/>
      <c r="AM4663"/>
      <c r="AN4663"/>
      <c r="AO4663"/>
      <c r="AP4663"/>
      <c r="AQ4663"/>
      <c r="AR4663"/>
      <c r="AS4663"/>
      <c r="AT4663"/>
      <c r="AU4663"/>
    </row>
    <row r="4664" spans="17:47" x14ac:dyDescent="0.2">
      <c r="Q4664" s="142">
        <f>TRUNC('TARIFA ENTREGA A DIRECCION USD'!D4665-'TARIFA ENTREGA A DIRECCION USD'!D4664,2)</f>
        <v>0.55000000000000004</v>
      </c>
      <c r="R4664" s="190">
        <v>4657</v>
      </c>
      <c r="S4664" s="200">
        <f>TRUNC((('TARIFA ENTREGA A DIRECCION USD'!C4664-'TARIFA ENTREGA A DIRECCION USD'!D4664)/'TARIFA ENTREGA A DIRECCION USD'!D4664)+1,3)</f>
        <v>0.72499999999999998</v>
      </c>
      <c r="T4664" s="200">
        <f>TRUNC(('TARIFA ENTREGA A DIRECCION USD'!E4664-'TARIFA ENTREGA A DIRECCION USD'!D4664)/'TARIFA ENTREGA A DIRECCION USD'!D4664,3)</f>
        <v>0.26400000000000001</v>
      </c>
      <c r="U4664" s="200">
        <f>TRUNC(('TARIFA ENTREGA A DIRECCION USD'!F4664-'TARIFA ENTREGA A DIRECCION USD'!D4664)/'TARIFA ENTREGA A DIRECCION USD'!D4664,3)</f>
        <v>0.441</v>
      </c>
      <c r="V4664" s="200">
        <f>TRUNC(('TARIFA ENTREGA A DIRECCION USD'!G4664-'TARIFA ENTREGA A DIRECCION USD'!D4664)/'TARIFA ENTREGA A DIRECCION USD'!D4664,3)</f>
        <v>0.97799999999999998</v>
      </c>
      <c r="X4664" s="142">
        <v>16.12</v>
      </c>
      <c r="Y4664" s="190">
        <v>4657</v>
      </c>
      <c r="Z4664" s="200">
        <v>0.55000000000000004</v>
      </c>
      <c r="AA4664" s="200">
        <v>0.13</v>
      </c>
      <c r="AB4664" s="200">
        <v>0.3</v>
      </c>
      <c r="AC4664" s="200">
        <v>0.85</v>
      </c>
      <c r="AL4664"/>
      <c r="AM4664"/>
      <c r="AN4664"/>
      <c r="AO4664"/>
      <c r="AP4664"/>
      <c r="AQ4664"/>
      <c r="AR4664"/>
      <c r="AS4664"/>
      <c r="AT4664"/>
      <c r="AU4664"/>
    </row>
    <row r="4665" spans="17:47" x14ac:dyDescent="0.2">
      <c r="Q4665" s="142">
        <f>TRUNC('TARIFA ENTREGA A DIRECCION USD'!D4666-'TARIFA ENTREGA A DIRECCION USD'!D4665,2)</f>
        <v>0.55000000000000004</v>
      </c>
      <c r="R4665" s="190">
        <v>4658</v>
      </c>
      <c r="S4665" s="200">
        <f>TRUNC((('TARIFA ENTREGA A DIRECCION USD'!C4665-'TARIFA ENTREGA A DIRECCION USD'!D4665)/'TARIFA ENTREGA A DIRECCION USD'!D4665)+1,3)</f>
        <v>0.72499999999999998</v>
      </c>
      <c r="T4665" s="200">
        <f>TRUNC(('TARIFA ENTREGA A DIRECCION USD'!E4665-'TARIFA ENTREGA A DIRECCION USD'!D4665)/'TARIFA ENTREGA A DIRECCION USD'!D4665,3)</f>
        <v>0.26400000000000001</v>
      </c>
      <c r="U4665" s="200">
        <f>TRUNC(('TARIFA ENTREGA A DIRECCION USD'!F4665-'TARIFA ENTREGA A DIRECCION USD'!D4665)/'TARIFA ENTREGA A DIRECCION USD'!D4665,3)</f>
        <v>0.441</v>
      </c>
      <c r="V4665" s="200">
        <f>TRUNC(('TARIFA ENTREGA A DIRECCION USD'!G4665-'TARIFA ENTREGA A DIRECCION USD'!D4665)/'TARIFA ENTREGA A DIRECCION USD'!D4665,3)</f>
        <v>0.97799999999999998</v>
      </c>
      <c r="X4665" s="142">
        <v>16.12</v>
      </c>
      <c r="Y4665" s="190">
        <v>4658</v>
      </c>
      <c r="Z4665" s="200">
        <v>0.55000000000000004</v>
      </c>
      <c r="AA4665" s="200">
        <v>0.13</v>
      </c>
      <c r="AB4665" s="200">
        <v>0.3</v>
      </c>
      <c r="AC4665" s="200">
        <v>0.85</v>
      </c>
      <c r="AL4665"/>
      <c r="AM4665"/>
      <c r="AN4665"/>
      <c r="AO4665"/>
      <c r="AP4665"/>
      <c r="AQ4665"/>
      <c r="AR4665"/>
      <c r="AS4665"/>
      <c r="AT4665"/>
      <c r="AU4665"/>
    </row>
    <row r="4666" spans="17:47" x14ac:dyDescent="0.2">
      <c r="Q4666" s="142">
        <f>TRUNC('TARIFA ENTREGA A DIRECCION USD'!D4667-'TARIFA ENTREGA A DIRECCION USD'!D4666,2)</f>
        <v>0.55000000000000004</v>
      </c>
      <c r="R4666" s="190">
        <v>4659</v>
      </c>
      <c r="S4666" s="200">
        <f>TRUNC((('TARIFA ENTREGA A DIRECCION USD'!C4666-'TARIFA ENTREGA A DIRECCION USD'!D4666)/'TARIFA ENTREGA A DIRECCION USD'!D4666)+1,3)</f>
        <v>0.72499999999999998</v>
      </c>
      <c r="T4666" s="200">
        <f>TRUNC(('TARIFA ENTREGA A DIRECCION USD'!E4666-'TARIFA ENTREGA A DIRECCION USD'!D4666)/'TARIFA ENTREGA A DIRECCION USD'!D4666,3)</f>
        <v>0.26400000000000001</v>
      </c>
      <c r="U4666" s="200">
        <f>TRUNC(('TARIFA ENTREGA A DIRECCION USD'!F4666-'TARIFA ENTREGA A DIRECCION USD'!D4666)/'TARIFA ENTREGA A DIRECCION USD'!D4666,3)</f>
        <v>0.441</v>
      </c>
      <c r="V4666" s="200">
        <f>TRUNC(('TARIFA ENTREGA A DIRECCION USD'!G4666-'TARIFA ENTREGA A DIRECCION USD'!D4666)/'TARIFA ENTREGA A DIRECCION USD'!D4666,3)</f>
        <v>0.97799999999999998</v>
      </c>
      <c r="X4666" s="142">
        <v>16.12</v>
      </c>
      <c r="Y4666" s="190">
        <v>4659</v>
      </c>
      <c r="Z4666" s="200">
        <v>0.55000000000000004</v>
      </c>
      <c r="AA4666" s="200">
        <v>0.13</v>
      </c>
      <c r="AB4666" s="200">
        <v>0.3</v>
      </c>
      <c r="AC4666" s="200">
        <v>0.85</v>
      </c>
      <c r="AL4666"/>
      <c r="AM4666"/>
      <c r="AN4666"/>
      <c r="AO4666"/>
      <c r="AP4666"/>
      <c r="AQ4666"/>
      <c r="AR4666"/>
      <c r="AS4666"/>
      <c r="AT4666"/>
      <c r="AU4666"/>
    </row>
    <row r="4667" spans="17:47" x14ac:dyDescent="0.2">
      <c r="Q4667" s="142">
        <f>TRUNC('TARIFA ENTREGA A DIRECCION USD'!D4668-'TARIFA ENTREGA A DIRECCION USD'!D4667,2)</f>
        <v>0.55000000000000004</v>
      </c>
      <c r="R4667" s="190">
        <v>4660</v>
      </c>
      <c r="S4667" s="200">
        <f>TRUNC((('TARIFA ENTREGA A DIRECCION USD'!C4667-'TARIFA ENTREGA A DIRECCION USD'!D4667)/'TARIFA ENTREGA A DIRECCION USD'!D4667)+1,3)</f>
        <v>0.72499999999999998</v>
      </c>
      <c r="T4667" s="200">
        <f>TRUNC(('TARIFA ENTREGA A DIRECCION USD'!E4667-'TARIFA ENTREGA A DIRECCION USD'!D4667)/'TARIFA ENTREGA A DIRECCION USD'!D4667,3)</f>
        <v>0.26400000000000001</v>
      </c>
      <c r="U4667" s="200">
        <f>TRUNC(('TARIFA ENTREGA A DIRECCION USD'!F4667-'TARIFA ENTREGA A DIRECCION USD'!D4667)/'TARIFA ENTREGA A DIRECCION USD'!D4667,3)</f>
        <v>0.441</v>
      </c>
      <c r="V4667" s="200">
        <f>TRUNC(('TARIFA ENTREGA A DIRECCION USD'!G4667-'TARIFA ENTREGA A DIRECCION USD'!D4667)/'TARIFA ENTREGA A DIRECCION USD'!D4667,3)</f>
        <v>0.97799999999999998</v>
      </c>
      <c r="X4667" s="142">
        <v>16.12</v>
      </c>
      <c r="Y4667" s="190">
        <v>4660</v>
      </c>
      <c r="Z4667" s="200">
        <v>0.55000000000000004</v>
      </c>
      <c r="AA4667" s="200">
        <v>0.13</v>
      </c>
      <c r="AB4667" s="200">
        <v>0.3</v>
      </c>
      <c r="AC4667" s="200">
        <v>0.85</v>
      </c>
      <c r="AL4667"/>
      <c r="AM4667"/>
      <c r="AN4667"/>
      <c r="AO4667"/>
      <c r="AP4667"/>
      <c r="AQ4667"/>
      <c r="AR4667"/>
      <c r="AS4667"/>
      <c r="AT4667"/>
      <c r="AU4667"/>
    </row>
    <row r="4668" spans="17:47" x14ac:dyDescent="0.2">
      <c r="Q4668" s="142">
        <f>TRUNC('TARIFA ENTREGA A DIRECCION USD'!D4669-'TARIFA ENTREGA A DIRECCION USD'!D4668,2)</f>
        <v>0.55000000000000004</v>
      </c>
      <c r="R4668" s="190">
        <v>4661</v>
      </c>
      <c r="S4668" s="200">
        <f>TRUNC((('TARIFA ENTREGA A DIRECCION USD'!C4668-'TARIFA ENTREGA A DIRECCION USD'!D4668)/'TARIFA ENTREGA A DIRECCION USD'!D4668)+1,3)</f>
        <v>0.72499999999999998</v>
      </c>
      <c r="T4668" s="200">
        <f>TRUNC(('TARIFA ENTREGA A DIRECCION USD'!E4668-'TARIFA ENTREGA A DIRECCION USD'!D4668)/'TARIFA ENTREGA A DIRECCION USD'!D4668,3)</f>
        <v>0.26400000000000001</v>
      </c>
      <c r="U4668" s="200">
        <f>TRUNC(('TARIFA ENTREGA A DIRECCION USD'!F4668-'TARIFA ENTREGA A DIRECCION USD'!D4668)/'TARIFA ENTREGA A DIRECCION USD'!D4668,3)</f>
        <v>0.441</v>
      </c>
      <c r="V4668" s="200">
        <f>TRUNC(('TARIFA ENTREGA A DIRECCION USD'!G4668-'TARIFA ENTREGA A DIRECCION USD'!D4668)/'TARIFA ENTREGA A DIRECCION USD'!D4668,3)</f>
        <v>0.97799999999999998</v>
      </c>
      <c r="X4668" s="142">
        <v>16.12</v>
      </c>
      <c r="Y4668" s="190">
        <v>4661</v>
      </c>
      <c r="Z4668" s="200">
        <v>0.55000000000000004</v>
      </c>
      <c r="AA4668" s="200">
        <v>0.13</v>
      </c>
      <c r="AB4668" s="200">
        <v>0.3</v>
      </c>
      <c r="AC4668" s="200">
        <v>0.85</v>
      </c>
      <c r="AL4668"/>
      <c r="AM4668"/>
      <c r="AN4668"/>
      <c r="AO4668"/>
      <c r="AP4668"/>
      <c r="AQ4668"/>
      <c r="AR4668"/>
      <c r="AS4668"/>
      <c r="AT4668"/>
      <c r="AU4668"/>
    </row>
    <row r="4669" spans="17:47" x14ac:dyDescent="0.2">
      <c r="Q4669" s="142">
        <f>TRUNC('TARIFA ENTREGA A DIRECCION USD'!D4670-'TARIFA ENTREGA A DIRECCION USD'!D4669,2)</f>
        <v>0.55000000000000004</v>
      </c>
      <c r="R4669" s="190">
        <v>4662</v>
      </c>
      <c r="S4669" s="200">
        <f>TRUNC((('TARIFA ENTREGA A DIRECCION USD'!C4669-'TARIFA ENTREGA A DIRECCION USD'!D4669)/'TARIFA ENTREGA A DIRECCION USD'!D4669)+1,3)</f>
        <v>0.72499999999999998</v>
      </c>
      <c r="T4669" s="200">
        <f>TRUNC(('TARIFA ENTREGA A DIRECCION USD'!E4669-'TARIFA ENTREGA A DIRECCION USD'!D4669)/'TARIFA ENTREGA A DIRECCION USD'!D4669,3)</f>
        <v>0.26400000000000001</v>
      </c>
      <c r="U4669" s="200">
        <f>TRUNC(('TARIFA ENTREGA A DIRECCION USD'!F4669-'TARIFA ENTREGA A DIRECCION USD'!D4669)/'TARIFA ENTREGA A DIRECCION USD'!D4669,3)</f>
        <v>0.441</v>
      </c>
      <c r="V4669" s="200">
        <f>TRUNC(('TARIFA ENTREGA A DIRECCION USD'!G4669-'TARIFA ENTREGA A DIRECCION USD'!D4669)/'TARIFA ENTREGA A DIRECCION USD'!D4669,3)</f>
        <v>0.97799999999999998</v>
      </c>
      <c r="X4669" s="142">
        <v>16.12</v>
      </c>
      <c r="Y4669" s="190">
        <v>4662</v>
      </c>
      <c r="Z4669" s="200">
        <v>0.55000000000000004</v>
      </c>
      <c r="AA4669" s="200">
        <v>0.13</v>
      </c>
      <c r="AB4669" s="200">
        <v>0.3</v>
      </c>
      <c r="AC4669" s="200">
        <v>0.85</v>
      </c>
      <c r="AL4669"/>
      <c r="AM4669"/>
      <c r="AN4669"/>
      <c r="AO4669"/>
      <c r="AP4669"/>
      <c r="AQ4669"/>
      <c r="AR4669"/>
      <c r="AS4669"/>
      <c r="AT4669"/>
      <c r="AU4669"/>
    </row>
    <row r="4670" spans="17:47" x14ac:dyDescent="0.2">
      <c r="Q4670" s="142">
        <f>TRUNC('TARIFA ENTREGA A DIRECCION USD'!D4671-'TARIFA ENTREGA A DIRECCION USD'!D4670,2)</f>
        <v>0.55000000000000004</v>
      </c>
      <c r="R4670" s="190">
        <v>4663</v>
      </c>
      <c r="S4670" s="200">
        <f>TRUNC((('TARIFA ENTREGA A DIRECCION USD'!C4670-'TARIFA ENTREGA A DIRECCION USD'!D4670)/'TARIFA ENTREGA A DIRECCION USD'!D4670)+1,3)</f>
        <v>0.72499999999999998</v>
      </c>
      <c r="T4670" s="200">
        <f>TRUNC(('TARIFA ENTREGA A DIRECCION USD'!E4670-'TARIFA ENTREGA A DIRECCION USD'!D4670)/'TARIFA ENTREGA A DIRECCION USD'!D4670,3)</f>
        <v>0.26400000000000001</v>
      </c>
      <c r="U4670" s="200">
        <f>TRUNC(('TARIFA ENTREGA A DIRECCION USD'!F4670-'TARIFA ENTREGA A DIRECCION USD'!D4670)/'TARIFA ENTREGA A DIRECCION USD'!D4670,3)</f>
        <v>0.441</v>
      </c>
      <c r="V4670" s="200">
        <f>TRUNC(('TARIFA ENTREGA A DIRECCION USD'!G4670-'TARIFA ENTREGA A DIRECCION USD'!D4670)/'TARIFA ENTREGA A DIRECCION USD'!D4670,3)</f>
        <v>0.97799999999999998</v>
      </c>
      <c r="X4670" s="142">
        <v>16.12</v>
      </c>
      <c r="Y4670" s="190">
        <v>4663</v>
      </c>
      <c r="Z4670" s="200">
        <v>0.55000000000000004</v>
      </c>
      <c r="AA4670" s="200">
        <v>0.13</v>
      </c>
      <c r="AB4670" s="200">
        <v>0.3</v>
      </c>
      <c r="AC4670" s="200">
        <v>0.85</v>
      </c>
      <c r="AL4670"/>
      <c r="AM4670"/>
      <c r="AN4670"/>
      <c r="AO4670"/>
      <c r="AP4670"/>
      <c r="AQ4670"/>
      <c r="AR4670"/>
      <c r="AS4670"/>
      <c r="AT4670"/>
      <c r="AU4670"/>
    </row>
    <row r="4671" spans="17:47" x14ac:dyDescent="0.2">
      <c r="Q4671" s="142">
        <f>TRUNC('TARIFA ENTREGA A DIRECCION USD'!D4672-'TARIFA ENTREGA A DIRECCION USD'!D4671,2)</f>
        <v>0.55000000000000004</v>
      </c>
      <c r="R4671" s="190">
        <v>4664</v>
      </c>
      <c r="S4671" s="200">
        <f>TRUNC((('TARIFA ENTREGA A DIRECCION USD'!C4671-'TARIFA ENTREGA A DIRECCION USD'!D4671)/'TARIFA ENTREGA A DIRECCION USD'!D4671)+1,3)</f>
        <v>0.72499999999999998</v>
      </c>
      <c r="T4671" s="200">
        <f>TRUNC(('TARIFA ENTREGA A DIRECCION USD'!E4671-'TARIFA ENTREGA A DIRECCION USD'!D4671)/'TARIFA ENTREGA A DIRECCION USD'!D4671,3)</f>
        <v>0.26400000000000001</v>
      </c>
      <c r="U4671" s="200">
        <f>TRUNC(('TARIFA ENTREGA A DIRECCION USD'!F4671-'TARIFA ENTREGA A DIRECCION USD'!D4671)/'TARIFA ENTREGA A DIRECCION USD'!D4671,3)</f>
        <v>0.441</v>
      </c>
      <c r="V4671" s="200">
        <f>TRUNC(('TARIFA ENTREGA A DIRECCION USD'!G4671-'TARIFA ENTREGA A DIRECCION USD'!D4671)/'TARIFA ENTREGA A DIRECCION USD'!D4671,3)</f>
        <v>0.97799999999999998</v>
      </c>
      <c r="X4671" s="142">
        <v>16.12</v>
      </c>
      <c r="Y4671" s="190">
        <v>4664</v>
      </c>
      <c r="Z4671" s="200">
        <v>0.55000000000000004</v>
      </c>
      <c r="AA4671" s="200">
        <v>0.13</v>
      </c>
      <c r="AB4671" s="200">
        <v>0.3</v>
      </c>
      <c r="AC4671" s="200">
        <v>0.85</v>
      </c>
      <c r="AL4671"/>
      <c r="AM4671"/>
      <c r="AN4671"/>
      <c r="AO4671"/>
      <c r="AP4671"/>
      <c r="AQ4671"/>
      <c r="AR4671"/>
      <c r="AS4671"/>
      <c r="AT4671"/>
      <c r="AU4671"/>
    </row>
    <row r="4672" spans="17:47" x14ac:dyDescent="0.2">
      <c r="Q4672" s="142">
        <f>TRUNC('TARIFA ENTREGA A DIRECCION USD'!D4673-'TARIFA ENTREGA A DIRECCION USD'!D4672,2)</f>
        <v>0.55000000000000004</v>
      </c>
      <c r="R4672" s="190">
        <v>4665</v>
      </c>
      <c r="S4672" s="200">
        <f>TRUNC((('TARIFA ENTREGA A DIRECCION USD'!C4672-'TARIFA ENTREGA A DIRECCION USD'!D4672)/'TARIFA ENTREGA A DIRECCION USD'!D4672)+1,3)</f>
        <v>0.72499999999999998</v>
      </c>
      <c r="T4672" s="200">
        <f>TRUNC(('TARIFA ENTREGA A DIRECCION USD'!E4672-'TARIFA ENTREGA A DIRECCION USD'!D4672)/'TARIFA ENTREGA A DIRECCION USD'!D4672,3)</f>
        <v>0.26400000000000001</v>
      </c>
      <c r="U4672" s="200">
        <f>TRUNC(('TARIFA ENTREGA A DIRECCION USD'!F4672-'TARIFA ENTREGA A DIRECCION USD'!D4672)/'TARIFA ENTREGA A DIRECCION USD'!D4672,3)</f>
        <v>0.441</v>
      </c>
      <c r="V4672" s="200">
        <f>TRUNC(('TARIFA ENTREGA A DIRECCION USD'!G4672-'TARIFA ENTREGA A DIRECCION USD'!D4672)/'TARIFA ENTREGA A DIRECCION USD'!D4672,3)</f>
        <v>0.97799999999999998</v>
      </c>
      <c r="X4672" s="142">
        <v>16.12</v>
      </c>
      <c r="Y4672" s="190">
        <v>4665</v>
      </c>
      <c r="Z4672" s="200">
        <v>0.55000000000000004</v>
      </c>
      <c r="AA4672" s="200">
        <v>0.13</v>
      </c>
      <c r="AB4672" s="200">
        <v>0.3</v>
      </c>
      <c r="AC4672" s="200">
        <v>0.85</v>
      </c>
      <c r="AL4672"/>
      <c r="AM4672"/>
      <c r="AN4672"/>
      <c r="AO4672"/>
      <c r="AP4672"/>
      <c r="AQ4672"/>
      <c r="AR4672"/>
      <c r="AS4672"/>
      <c r="AT4672"/>
      <c r="AU4672"/>
    </row>
    <row r="4673" spans="17:47" x14ac:dyDescent="0.2">
      <c r="Q4673" s="142">
        <f>TRUNC('TARIFA ENTREGA A DIRECCION USD'!D4674-'TARIFA ENTREGA A DIRECCION USD'!D4673,2)</f>
        <v>0.55000000000000004</v>
      </c>
      <c r="R4673" s="190">
        <v>4666</v>
      </c>
      <c r="S4673" s="200">
        <f>TRUNC((('TARIFA ENTREGA A DIRECCION USD'!C4673-'TARIFA ENTREGA A DIRECCION USD'!D4673)/'TARIFA ENTREGA A DIRECCION USD'!D4673)+1,3)</f>
        <v>0.72499999999999998</v>
      </c>
      <c r="T4673" s="200">
        <f>TRUNC(('TARIFA ENTREGA A DIRECCION USD'!E4673-'TARIFA ENTREGA A DIRECCION USD'!D4673)/'TARIFA ENTREGA A DIRECCION USD'!D4673,3)</f>
        <v>0.26400000000000001</v>
      </c>
      <c r="U4673" s="200">
        <f>TRUNC(('TARIFA ENTREGA A DIRECCION USD'!F4673-'TARIFA ENTREGA A DIRECCION USD'!D4673)/'TARIFA ENTREGA A DIRECCION USD'!D4673,3)</f>
        <v>0.441</v>
      </c>
      <c r="V4673" s="200">
        <f>TRUNC(('TARIFA ENTREGA A DIRECCION USD'!G4673-'TARIFA ENTREGA A DIRECCION USD'!D4673)/'TARIFA ENTREGA A DIRECCION USD'!D4673,3)</f>
        <v>0.97799999999999998</v>
      </c>
      <c r="X4673" s="142">
        <v>16.12</v>
      </c>
      <c r="Y4673" s="190">
        <v>4666</v>
      </c>
      <c r="Z4673" s="200">
        <v>0.55000000000000004</v>
      </c>
      <c r="AA4673" s="200">
        <v>0.13</v>
      </c>
      <c r="AB4673" s="200">
        <v>0.3</v>
      </c>
      <c r="AC4673" s="200">
        <v>0.85</v>
      </c>
      <c r="AL4673"/>
      <c r="AM4673"/>
      <c r="AN4673"/>
      <c r="AO4673"/>
      <c r="AP4673"/>
      <c r="AQ4673"/>
      <c r="AR4673"/>
      <c r="AS4673"/>
      <c r="AT4673"/>
      <c r="AU4673"/>
    </row>
    <row r="4674" spans="17:47" x14ac:dyDescent="0.2">
      <c r="Q4674" s="142">
        <f>TRUNC('TARIFA ENTREGA A DIRECCION USD'!D4675-'TARIFA ENTREGA A DIRECCION USD'!D4674,2)</f>
        <v>0.55000000000000004</v>
      </c>
      <c r="R4674" s="190">
        <v>4667</v>
      </c>
      <c r="S4674" s="200">
        <f>TRUNC((('TARIFA ENTREGA A DIRECCION USD'!C4674-'TARIFA ENTREGA A DIRECCION USD'!D4674)/'TARIFA ENTREGA A DIRECCION USD'!D4674)+1,3)</f>
        <v>0.72499999999999998</v>
      </c>
      <c r="T4674" s="200">
        <f>TRUNC(('TARIFA ENTREGA A DIRECCION USD'!E4674-'TARIFA ENTREGA A DIRECCION USD'!D4674)/'TARIFA ENTREGA A DIRECCION USD'!D4674,3)</f>
        <v>0.26400000000000001</v>
      </c>
      <c r="U4674" s="200">
        <f>TRUNC(('TARIFA ENTREGA A DIRECCION USD'!F4674-'TARIFA ENTREGA A DIRECCION USD'!D4674)/'TARIFA ENTREGA A DIRECCION USD'!D4674,3)</f>
        <v>0.441</v>
      </c>
      <c r="V4674" s="200">
        <f>TRUNC(('TARIFA ENTREGA A DIRECCION USD'!G4674-'TARIFA ENTREGA A DIRECCION USD'!D4674)/'TARIFA ENTREGA A DIRECCION USD'!D4674,3)</f>
        <v>0.97799999999999998</v>
      </c>
      <c r="X4674" s="142">
        <v>16.12</v>
      </c>
      <c r="Y4674" s="190">
        <v>4667</v>
      </c>
      <c r="Z4674" s="200">
        <v>0.55000000000000004</v>
      </c>
      <c r="AA4674" s="200">
        <v>0.13</v>
      </c>
      <c r="AB4674" s="200">
        <v>0.3</v>
      </c>
      <c r="AC4674" s="200">
        <v>0.85</v>
      </c>
      <c r="AL4674"/>
      <c r="AM4674"/>
      <c r="AN4674"/>
      <c r="AO4674"/>
      <c r="AP4674"/>
      <c r="AQ4674"/>
      <c r="AR4674"/>
      <c r="AS4674"/>
      <c r="AT4674"/>
      <c r="AU4674"/>
    </row>
    <row r="4675" spans="17:47" x14ac:dyDescent="0.2">
      <c r="Q4675" s="142">
        <f>TRUNC('TARIFA ENTREGA A DIRECCION USD'!D4676-'TARIFA ENTREGA A DIRECCION USD'!D4675,2)</f>
        <v>0.55000000000000004</v>
      </c>
      <c r="R4675" s="190">
        <v>4668</v>
      </c>
      <c r="S4675" s="200">
        <f>TRUNC((('TARIFA ENTREGA A DIRECCION USD'!C4675-'TARIFA ENTREGA A DIRECCION USD'!D4675)/'TARIFA ENTREGA A DIRECCION USD'!D4675)+1,3)</f>
        <v>0.72499999999999998</v>
      </c>
      <c r="T4675" s="200">
        <f>TRUNC(('TARIFA ENTREGA A DIRECCION USD'!E4675-'TARIFA ENTREGA A DIRECCION USD'!D4675)/'TARIFA ENTREGA A DIRECCION USD'!D4675,3)</f>
        <v>0.26400000000000001</v>
      </c>
      <c r="U4675" s="200">
        <f>TRUNC(('TARIFA ENTREGA A DIRECCION USD'!F4675-'TARIFA ENTREGA A DIRECCION USD'!D4675)/'TARIFA ENTREGA A DIRECCION USD'!D4675,3)</f>
        <v>0.441</v>
      </c>
      <c r="V4675" s="200">
        <f>TRUNC(('TARIFA ENTREGA A DIRECCION USD'!G4675-'TARIFA ENTREGA A DIRECCION USD'!D4675)/'TARIFA ENTREGA A DIRECCION USD'!D4675,3)</f>
        <v>0.97799999999999998</v>
      </c>
      <c r="X4675" s="142">
        <v>16.12</v>
      </c>
      <c r="Y4675" s="190">
        <v>4668</v>
      </c>
      <c r="Z4675" s="200">
        <v>0.55000000000000004</v>
      </c>
      <c r="AA4675" s="200">
        <v>0.13</v>
      </c>
      <c r="AB4675" s="200">
        <v>0.3</v>
      </c>
      <c r="AC4675" s="200">
        <v>0.85</v>
      </c>
      <c r="AL4675"/>
      <c r="AM4675"/>
      <c r="AN4675"/>
      <c r="AO4675"/>
      <c r="AP4675"/>
      <c r="AQ4675"/>
      <c r="AR4675"/>
      <c r="AS4675"/>
      <c r="AT4675"/>
      <c r="AU4675"/>
    </row>
    <row r="4676" spans="17:47" x14ac:dyDescent="0.2">
      <c r="Q4676" s="142">
        <f>TRUNC('TARIFA ENTREGA A DIRECCION USD'!D4677-'TARIFA ENTREGA A DIRECCION USD'!D4676,2)</f>
        <v>0.55000000000000004</v>
      </c>
      <c r="R4676" s="190">
        <v>4669</v>
      </c>
      <c r="S4676" s="200">
        <f>TRUNC((('TARIFA ENTREGA A DIRECCION USD'!C4676-'TARIFA ENTREGA A DIRECCION USD'!D4676)/'TARIFA ENTREGA A DIRECCION USD'!D4676)+1,3)</f>
        <v>0.72499999999999998</v>
      </c>
      <c r="T4676" s="200">
        <f>TRUNC(('TARIFA ENTREGA A DIRECCION USD'!E4676-'TARIFA ENTREGA A DIRECCION USD'!D4676)/'TARIFA ENTREGA A DIRECCION USD'!D4676,3)</f>
        <v>0.26400000000000001</v>
      </c>
      <c r="U4676" s="200">
        <f>TRUNC(('TARIFA ENTREGA A DIRECCION USD'!F4676-'TARIFA ENTREGA A DIRECCION USD'!D4676)/'TARIFA ENTREGA A DIRECCION USD'!D4676,3)</f>
        <v>0.441</v>
      </c>
      <c r="V4676" s="200">
        <f>TRUNC(('TARIFA ENTREGA A DIRECCION USD'!G4676-'TARIFA ENTREGA A DIRECCION USD'!D4676)/'TARIFA ENTREGA A DIRECCION USD'!D4676,3)</f>
        <v>0.97799999999999998</v>
      </c>
      <c r="X4676" s="142">
        <v>16.12</v>
      </c>
      <c r="Y4676" s="190">
        <v>4669</v>
      </c>
      <c r="Z4676" s="200">
        <v>0.55000000000000004</v>
      </c>
      <c r="AA4676" s="200">
        <v>0.13</v>
      </c>
      <c r="AB4676" s="200">
        <v>0.3</v>
      </c>
      <c r="AC4676" s="200">
        <v>0.85</v>
      </c>
      <c r="AL4676"/>
      <c r="AM4676"/>
      <c r="AN4676"/>
      <c r="AO4676"/>
      <c r="AP4676"/>
      <c r="AQ4676"/>
      <c r="AR4676"/>
      <c r="AS4676"/>
      <c r="AT4676"/>
      <c r="AU4676"/>
    </row>
    <row r="4677" spans="17:47" x14ac:dyDescent="0.2">
      <c r="Q4677" s="142">
        <f>TRUNC('TARIFA ENTREGA A DIRECCION USD'!D4678-'TARIFA ENTREGA A DIRECCION USD'!D4677,2)</f>
        <v>0.55000000000000004</v>
      </c>
      <c r="R4677" s="190">
        <v>4670</v>
      </c>
      <c r="S4677" s="200">
        <f>TRUNC((('TARIFA ENTREGA A DIRECCION USD'!C4677-'TARIFA ENTREGA A DIRECCION USD'!D4677)/'TARIFA ENTREGA A DIRECCION USD'!D4677)+1,3)</f>
        <v>0.72499999999999998</v>
      </c>
      <c r="T4677" s="200">
        <f>TRUNC(('TARIFA ENTREGA A DIRECCION USD'!E4677-'TARIFA ENTREGA A DIRECCION USD'!D4677)/'TARIFA ENTREGA A DIRECCION USD'!D4677,3)</f>
        <v>0.26400000000000001</v>
      </c>
      <c r="U4677" s="200">
        <f>TRUNC(('TARIFA ENTREGA A DIRECCION USD'!F4677-'TARIFA ENTREGA A DIRECCION USD'!D4677)/'TARIFA ENTREGA A DIRECCION USD'!D4677,3)</f>
        <v>0.441</v>
      </c>
      <c r="V4677" s="200">
        <f>TRUNC(('TARIFA ENTREGA A DIRECCION USD'!G4677-'TARIFA ENTREGA A DIRECCION USD'!D4677)/'TARIFA ENTREGA A DIRECCION USD'!D4677,3)</f>
        <v>0.97799999999999998</v>
      </c>
      <c r="X4677" s="142">
        <v>16.12</v>
      </c>
      <c r="Y4677" s="190">
        <v>4670</v>
      </c>
      <c r="Z4677" s="200">
        <v>0.55000000000000004</v>
      </c>
      <c r="AA4677" s="200">
        <v>0.13</v>
      </c>
      <c r="AB4677" s="200">
        <v>0.3</v>
      </c>
      <c r="AC4677" s="200">
        <v>0.85</v>
      </c>
      <c r="AL4677"/>
      <c r="AM4677"/>
      <c r="AN4677"/>
      <c r="AO4677"/>
      <c r="AP4677"/>
      <c r="AQ4677"/>
      <c r="AR4677"/>
      <c r="AS4677"/>
      <c r="AT4677"/>
      <c r="AU4677"/>
    </row>
    <row r="4678" spans="17:47" x14ac:dyDescent="0.2">
      <c r="Q4678" s="142">
        <f>TRUNC('TARIFA ENTREGA A DIRECCION USD'!D4679-'TARIFA ENTREGA A DIRECCION USD'!D4678,2)</f>
        <v>0.55000000000000004</v>
      </c>
      <c r="R4678" s="190">
        <v>4671</v>
      </c>
      <c r="S4678" s="200">
        <f>TRUNC((('TARIFA ENTREGA A DIRECCION USD'!C4678-'TARIFA ENTREGA A DIRECCION USD'!D4678)/'TARIFA ENTREGA A DIRECCION USD'!D4678)+1,3)</f>
        <v>0.72499999999999998</v>
      </c>
      <c r="T4678" s="200">
        <f>TRUNC(('TARIFA ENTREGA A DIRECCION USD'!E4678-'TARIFA ENTREGA A DIRECCION USD'!D4678)/'TARIFA ENTREGA A DIRECCION USD'!D4678,3)</f>
        <v>0.26400000000000001</v>
      </c>
      <c r="U4678" s="200">
        <f>TRUNC(('TARIFA ENTREGA A DIRECCION USD'!F4678-'TARIFA ENTREGA A DIRECCION USD'!D4678)/'TARIFA ENTREGA A DIRECCION USD'!D4678,3)</f>
        <v>0.441</v>
      </c>
      <c r="V4678" s="200">
        <f>TRUNC(('TARIFA ENTREGA A DIRECCION USD'!G4678-'TARIFA ENTREGA A DIRECCION USD'!D4678)/'TARIFA ENTREGA A DIRECCION USD'!D4678,3)</f>
        <v>0.97799999999999998</v>
      </c>
      <c r="X4678" s="142">
        <v>16.12</v>
      </c>
      <c r="Y4678" s="190">
        <v>4671</v>
      </c>
      <c r="Z4678" s="200">
        <v>0.55000000000000004</v>
      </c>
      <c r="AA4678" s="200">
        <v>0.13</v>
      </c>
      <c r="AB4678" s="200">
        <v>0.3</v>
      </c>
      <c r="AC4678" s="200">
        <v>0.85</v>
      </c>
      <c r="AL4678"/>
      <c r="AM4678"/>
      <c r="AN4678"/>
      <c r="AO4678"/>
      <c r="AP4678"/>
      <c r="AQ4678"/>
      <c r="AR4678"/>
      <c r="AS4678"/>
      <c r="AT4678"/>
      <c r="AU4678"/>
    </row>
    <row r="4679" spans="17:47" x14ac:dyDescent="0.2">
      <c r="Q4679" s="142">
        <f>TRUNC('TARIFA ENTREGA A DIRECCION USD'!D4680-'TARIFA ENTREGA A DIRECCION USD'!D4679,2)</f>
        <v>0.55000000000000004</v>
      </c>
      <c r="R4679" s="190">
        <v>4672</v>
      </c>
      <c r="S4679" s="200">
        <f>TRUNC((('TARIFA ENTREGA A DIRECCION USD'!C4679-'TARIFA ENTREGA A DIRECCION USD'!D4679)/'TARIFA ENTREGA A DIRECCION USD'!D4679)+1,3)</f>
        <v>0.72499999999999998</v>
      </c>
      <c r="T4679" s="200">
        <f>TRUNC(('TARIFA ENTREGA A DIRECCION USD'!E4679-'TARIFA ENTREGA A DIRECCION USD'!D4679)/'TARIFA ENTREGA A DIRECCION USD'!D4679,3)</f>
        <v>0.26400000000000001</v>
      </c>
      <c r="U4679" s="200">
        <f>TRUNC(('TARIFA ENTREGA A DIRECCION USD'!F4679-'TARIFA ENTREGA A DIRECCION USD'!D4679)/'TARIFA ENTREGA A DIRECCION USD'!D4679,3)</f>
        <v>0.441</v>
      </c>
      <c r="V4679" s="200">
        <f>TRUNC(('TARIFA ENTREGA A DIRECCION USD'!G4679-'TARIFA ENTREGA A DIRECCION USD'!D4679)/'TARIFA ENTREGA A DIRECCION USD'!D4679,3)</f>
        <v>0.97799999999999998</v>
      </c>
      <c r="X4679" s="142">
        <v>16.12</v>
      </c>
      <c r="Y4679" s="190">
        <v>4672</v>
      </c>
      <c r="Z4679" s="200">
        <v>0.55000000000000004</v>
      </c>
      <c r="AA4679" s="200">
        <v>0.13</v>
      </c>
      <c r="AB4679" s="200">
        <v>0.3</v>
      </c>
      <c r="AC4679" s="200">
        <v>0.85</v>
      </c>
      <c r="AL4679"/>
      <c r="AM4679"/>
      <c r="AN4679"/>
      <c r="AO4679"/>
      <c r="AP4679"/>
      <c r="AQ4679"/>
      <c r="AR4679"/>
      <c r="AS4679"/>
      <c r="AT4679"/>
      <c r="AU4679"/>
    </row>
    <row r="4680" spans="17:47" x14ac:dyDescent="0.2">
      <c r="Q4680" s="142">
        <f>TRUNC('TARIFA ENTREGA A DIRECCION USD'!D4681-'TARIFA ENTREGA A DIRECCION USD'!D4680,2)</f>
        <v>0.55000000000000004</v>
      </c>
      <c r="R4680" s="190">
        <v>4673</v>
      </c>
      <c r="S4680" s="200">
        <f>TRUNC((('TARIFA ENTREGA A DIRECCION USD'!C4680-'TARIFA ENTREGA A DIRECCION USD'!D4680)/'TARIFA ENTREGA A DIRECCION USD'!D4680)+1,3)</f>
        <v>0.72499999999999998</v>
      </c>
      <c r="T4680" s="200">
        <f>TRUNC(('TARIFA ENTREGA A DIRECCION USD'!E4680-'TARIFA ENTREGA A DIRECCION USD'!D4680)/'TARIFA ENTREGA A DIRECCION USD'!D4680,3)</f>
        <v>0.26400000000000001</v>
      </c>
      <c r="U4680" s="200">
        <f>TRUNC(('TARIFA ENTREGA A DIRECCION USD'!F4680-'TARIFA ENTREGA A DIRECCION USD'!D4680)/'TARIFA ENTREGA A DIRECCION USD'!D4680,3)</f>
        <v>0.441</v>
      </c>
      <c r="V4680" s="200">
        <f>TRUNC(('TARIFA ENTREGA A DIRECCION USD'!G4680-'TARIFA ENTREGA A DIRECCION USD'!D4680)/'TARIFA ENTREGA A DIRECCION USD'!D4680,3)</f>
        <v>0.97799999999999998</v>
      </c>
      <c r="X4680" s="142">
        <v>16.12</v>
      </c>
      <c r="Y4680" s="190">
        <v>4673</v>
      </c>
      <c r="Z4680" s="200">
        <v>0.55000000000000004</v>
      </c>
      <c r="AA4680" s="200">
        <v>0.13</v>
      </c>
      <c r="AB4680" s="200">
        <v>0.3</v>
      </c>
      <c r="AC4680" s="200">
        <v>0.85</v>
      </c>
      <c r="AL4680"/>
      <c r="AM4680"/>
      <c r="AN4680"/>
      <c r="AO4680"/>
      <c r="AP4680"/>
      <c r="AQ4680"/>
      <c r="AR4680"/>
      <c r="AS4680"/>
      <c r="AT4680"/>
      <c r="AU4680"/>
    </row>
    <row r="4681" spans="17:47" x14ac:dyDescent="0.2">
      <c r="Q4681" s="142">
        <f>TRUNC('TARIFA ENTREGA A DIRECCION USD'!D4682-'TARIFA ENTREGA A DIRECCION USD'!D4681,2)</f>
        <v>0.55000000000000004</v>
      </c>
      <c r="R4681" s="190">
        <v>4674</v>
      </c>
      <c r="S4681" s="200">
        <f>TRUNC((('TARIFA ENTREGA A DIRECCION USD'!C4681-'TARIFA ENTREGA A DIRECCION USD'!D4681)/'TARIFA ENTREGA A DIRECCION USD'!D4681)+1,3)</f>
        <v>0.72499999999999998</v>
      </c>
      <c r="T4681" s="200">
        <f>TRUNC(('TARIFA ENTREGA A DIRECCION USD'!E4681-'TARIFA ENTREGA A DIRECCION USD'!D4681)/'TARIFA ENTREGA A DIRECCION USD'!D4681,3)</f>
        <v>0.26400000000000001</v>
      </c>
      <c r="U4681" s="200">
        <f>TRUNC(('TARIFA ENTREGA A DIRECCION USD'!F4681-'TARIFA ENTREGA A DIRECCION USD'!D4681)/'TARIFA ENTREGA A DIRECCION USD'!D4681,3)</f>
        <v>0.441</v>
      </c>
      <c r="V4681" s="200">
        <f>TRUNC(('TARIFA ENTREGA A DIRECCION USD'!G4681-'TARIFA ENTREGA A DIRECCION USD'!D4681)/'TARIFA ENTREGA A DIRECCION USD'!D4681,3)</f>
        <v>0.97799999999999998</v>
      </c>
      <c r="X4681" s="142">
        <v>16.12</v>
      </c>
      <c r="Y4681" s="190">
        <v>4674</v>
      </c>
      <c r="Z4681" s="200">
        <v>0.55000000000000004</v>
      </c>
      <c r="AA4681" s="200">
        <v>0.13</v>
      </c>
      <c r="AB4681" s="200">
        <v>0.3</v>
      </c>
      <c r="AC4681" s="200">
        <v>0.85</v>
      </c>
      <c r="AL4681"/>
      <c r="AM4681"/>
      <c r="AN4681"/>
      <c r="AO4681"/>
      <c r="AP4681"/>
      <c r="AQ4681"/>
      <c r="AR4681"/>
      <c r="AS4681"/>
      <c r="AT4681"/>
      <c r="AU4681"/>
    </row>
    <row r="4682" spans="17:47" x14ac:dyDescent="0.2">
      <c r="Q4682" s="142">
        <f>TRUNC('TARIFA ENTREGA A DIRECCION USD'!D4683-'TARIFA ENTREGA A DIRECCION USD'!D4682,2)</f>
        <v>0.55000000000000004</v>
      </c>
      <c r="R4682" s="190">
        <v>4675</v>
      </c>
      <c r="S4682" s="200">
        <f>TRUNC((('TARIFA ENTREGA A DIRECCION USD'!C4682-'TARIFA ENTREGA A DIRECCION USD'!D4682)/'TARIFA ENTREGA A DIRECCION USD'!D4682)+1,3)</f>
        <v>0.72499999999999998</v>
      </c>
      <c r="T4682" s="200">
        <f>TRUNC(('TARIFA ENTREGA A DIRECCION USD'!E4682-'TARIFA ENTREGA A DIRECCION USD'!D4682)/'TARIFA ENTREGA A DIRECCION USD'!D4682,3)</f>
        <v>0.26400000000000001</v>
      </c>
      <c r="U4682" s="200">
        <f>TRUNC(('TARIFA ENTREGA A DIRECCION USD'!F4682-'TARIFA ENTREGA A DIRECCION USD'!D4682)/'TARIFA ENTREGA A DIRECCION USD'!D4682,3)</f>
        <v>0.441</v>
      </c>
      <c r="V4682" s="200">
        <f>TRUNC(('TARIFA ENTREGA A DIRECCION USD'!G4682-'TARIFA ENTREGA A DIRECCION USD'!D4682)/'TARIFA ENTREGA A DIRECCION USD'!D4682,3)</f>
        <v>0.97799999999999998</v>
      </c>
      <c r="X4682" s="142">
        <v>16.12</v>
      </c>
      <c r="Y4682" s="190">
        <v>4675</v>
      </c>
      <c r="Z4682" s="200">
        <v>0.55000000000000004</v>
      </c>
      <c r="AA4682" s="200">
        <v>0.13</v>
      </c>
      <c r="AB4682" s="200">
        <v>0.3</v>
      </c>
      <c r="AC4682" s="200">
        <v>0.85</v>
      </c>
      <c r="AL4682"/>
      <c r="AM4682"/>
      <c r="AN4682"/>
      <c r="AO4682"/>
      <c r="AP4682"/>
      <c r="AQ4682"/>
      <c r="AR4682"/>
      <c r="AS4682"/>
      <c r="AT4682"/>
      <c r="AU4682"/>
    </row>
    <row r="4683" spans="17:47" x14ac:dyDescent="0.2">
      <c r="Q4683" s="142">
        <f>TRUNC('TARIFA ENTREGA A DIRECCION USD'!D4684-'TARIFA ENTREGA A DIRECCION USD'!D4683,2)</f>
        <v>0.55000000000000004</v>
      </c>
      <c r="R4683" s="190">
        <v>4676</v>
      </c>
      <c r="S4683" s="200">
        <f>TRUNC((('TARIFA ENTREGA A DIRECCION USD'!C4683-'TARIFA ENTREGA A DIRECCION USD'!D4683)/'TARIFA ENTREGA A DIRECCION USD'!D4683)+1,3)</f>
        <v>0.72499999999999998</v>
      </c>
      <c r="T4683" s="200">
        <f>TRUNC(('TARIFA ENTREGA A DIRECCION USD'!E4683-'TARIFA ENTREGA A DIRECCION USD'!D4683)/'TARIFA ENTREGA A DIRECCION USD'!D4683,3)</f>
        <v>0.26400000000000001</v>
      </c>
      <c r="U4683" s="200">
        <f>TRUNC(('TARIFA ENTREGA A DIRECCION USD'!F4683-'TARIFA ENTREGA A DIRECCION USD'!D4683)/'TARIFA ENTREGA A DIRECCION USD'!D4683,3)</f>
        <v>0.441</v>
      </c>
      <c r="V4683" s="200">
        <f>TRUNC(('TARIFA ENTREGA A DIRECCION USD'!G4683-'TARIFA ENTREGA A DIRECCION USD'!D4683)/'TARIFA ENTREGA A DIRECCION USD'!D4683,3)</f>
        <v>0.97799999999999998</v>
      </c>
      <c r="X4683" s="142">
        <v>16.12</v>
      </c>
      <c r="Y4683" s="190">
        <v>4676</v>
      </c>
      <c r="Z4683" s="200">
        <v>0.55000000000000004</v>
      </c>
      <c r="AA4683" s="200">
        <v>0.13</v>
      </c>
      <c r="AB4683" s="200">
        <v>0.3</v>
      </c>
      <c r="AC4683" s="200">
        <v>0.85</v>
      </c>
      <c r="AL4683"/>
      <c r="AM4683"/>
      <c r="AN4683"/>
      <c r="AO4683"/>
      <c r="AP4683"/>
      <c r="AQ4683"/>
      <c r="AR4683"/>
      <c r="AS4683"/>
      <c r="AT4683"/>
      <c r="AU4683"/>
    </row>
    <row r="4684" spans="17:47" x14ac:dyDescent="0.2">
      <c r="Q4684" s="142">
        <f>TRUNC('TARIFA ENTREGA A DIRECCION USD'!D4685-'TARIFA ENTREGA A DIRECCION USD'!D4684,2)</f>
        <v>0.55000000000000004</v>
      </c>
      <c r="R4684" s="190">
        <v>4677</v>
      </c>
      <c r="S4684" s="200">
        <f>TRUNC((('TARIFA ENTREGA A DIRECCION USD'!C4684-'TARIFA ENTREGA A DIRECCION USD'!D4684)/'TARIFA ENTREGA A DIRECCION USD'!D4684)+1,3)</f>
        <v>0.72499999999999998</v>
      </c>
      <c r="T4684" s="200">
        <f>TRUNC(('TARIFA ENTREGA A DIRECCION USD'!E4684-'TARIFA ENTREGA A DIRECCION USD'!D4684)/'TARIFA ENTREGA A DIRECCION USD'!D4684,3)</f>
        <v>0.26400000000000001</v>
      </c>
      <c r="U4684" s="200">
        <f>TRUNC(('TARIFA ENTREGA A DIRECCION USD'!F4684-'TARIFA ENTREGA A DIRECCION USD'!D4684)/'TARIFA ENTREGA A DIRECCION USD'!D4684,3)</f>
        <v>0.441</v>
      </c>
      <c r="V4684" s="200">
        <f>TRUNC(('TARIFA ENTREGA A DIRECCION USD'!G4684-'TARIFA ENTREGA A DIRECCION USD'!D4684)/'TARIFA ENTREGA A DIRECCION USD'!D4684,3)</f>
        <v>0.97799999999999998</v>
      </c>
      <c r="X4684" s="142">
        <v>16.12</v>
      </c>
      <c r="Y4684" s="190">
        <v>4677</v>
      </c>
      <c r="Z4684" s="200">
        <v>0.55000000000000004</v>
      </c>
      <c r="AA4684" s="200">
        <v>0.13</v>
      </c>
      <c r="AB4684" s="200">
        <v>0.3</v>
      </c>
      <c r="AC4684" s="200">
        <v>0.85</v>
      </c>
      <c r="AL4684"/>
      <c r="AM4684"/>
      <c r="AN4684"/>
      <c r="AO4684"/>
      <c r="AP4684"/>
      <c r="AQ4684"/>
      <c r="AR4684"/>
      <c r="AS4684"/>
      <c r="AT4684"/>
      <c r="AU4684"/>
    </row>
    <row r="4685" spans="17:47" x14ac:dyDescent="0.2">
      <c r="Q4685" s="142">
        <f>TRUNC('TARIFA ENTREGA A DIRECCION USD'!D4686-'TARIFA ENTREGA A DIRECCION USD'!D4685,2)</f>
        <v>0.55000000000000004</v>
      </c>
      <c r="R4685" s="190">
        <v>4678</v>
      </c>
      <c r="S4685" s="200">
        <f>TRUNC((('TARIFA ENTREGA A DIRECCION USD'!C4685-'TARIFA ENTREGA A DIRECCION USD'!D4685)/'TARIFA ENTREGA A DIRECCION USD'!D4685)+1,3)</f>
        <v>0.72499999999999998</v>
      </c>
      <c r="T4685" s="200">
        <f>TRUNC(('TARIFA ENTREGA A DIRECCION USD'!E4685-'TARIFA ENTREGA A DIRECCION USD'!D4685)/'TARIFA ENTREGA A DIRECCION USD'!D4685,3)</f>
        <v>0.26400000000000001</v>
      </c>
      <c r="U4685" s="200">
        <f>TRUNC(('TARIFA ENTREGA A DIRECCION USD'!F4685-'TARIFA ENTREGA A DIRECCION USD'!D4685)/'TARIFA ENTREGA A DIRECCION USD'!D4685,3)</f>
        <v>0.441</v>
      </c>
      <c r="V4685" s="200">
        <f>TRUNC(('TARIFA ENTREGA A DIRECCION USD'!G4685-'TARIFA ENTREGA A DIRECCION USD'!D4685)/'TARIFA ENTREGA A DIRECCION USD'!D4685,3)</f>
        <v>0.97799999999999998</v>
      </c>
      <c r="X4685" s="142">
        <v>16.12</v>
      </c>
      <c r="Y4685" s="190">
        <v>4678</v>
      </c>
      <c r="Z4685" s="200">
        <v>0.55000000000000004</v>
      </c>
      <c r="AA4685" s="200">
        <v>0.13</v>
      </c>
      <c r="AB4685" s="200">
        <v>0.3</v>
      </c>
      <c r="AC4685" s="200">
        <v>0.85</v>
      </c>
      <c r="AL4685"/>
      <c r="AM4685"/>
      <c r="AN4685"/>
      <c r="AO4685"/>
      <c r="AP4685"/>
      <c r="AQ4685"/>
      <c r="AR4685"/>
      <c r="AS4685"/>
      <c r="AT4685"/>
      <c r="AU4685"/>
    </row>
    <row r="4686" spans="17:47" x14ac:dyDescent="0.2">
      <c r="Q4686" s="142">
        <f>TRUNC('TARIFA ENTREGA A DIRECCION USD'!D4687-'TARIFA ENTREGA A DIRECCION USD'!D4686,2)</f>
        <v>0.55000000000000004</v>
      </c>
      <c r="R4686" s="190">
        <v>4679</v>
      </c>
      <c r="S4686" s="200">
        <f>TRUNC((('TARIFA ENTREGA A DIRECCION USD'!C4686-'TARIFA ENTREGA A DIRECCION USD'!D4686)/'TARIFA ENTREGA A DIRECCION USD'!D4686)+1,3)</f>
        <v>0.72499999999999998</v>
      </c>
      <c r="T4686" s="200">
        <f>TRUNC(('TARIFA ENTREGA A DIRECCION USD'!E4686-'TARIFA ENTREGA A DIRECCION USD'!D4686)/'TARIFA ENTREGA A DIRECCION USD'!D4686,3)</f>
        <v>0.26400000000000001</v>
      </c>
      <c r="U4686" s="200">
        <f>TRUNC(('TARIFA ENTREGA A DIRECCION USD'!F4686-'TARIFA ENTREGA A DIRECCION USD'!D4686)/'TARIFA ENTREGA A DIRECCION USD'!D4686,3)</f>
        <v>0.441</v>
      </c>
      <c r="V4686" s="200">
        <f>TRUNC(('TARIFA ENTREGA A DIRECCION USD'!G4686-'TARIFA ENTREGA A DIRECCION USD'!D4686)/'TARIFA ENTREGA A DIRECCION USD'!D4686,3)</f>
        <v>0.97799999999999998</v>
      </c>
      <c r="X4686" s="142">
        <v>16.12</v>
      </c>
      <c r="Y4686" s="190">
        <v>4679</v>
      </c>
      <c r="Z4686" s="200">
        <v>0.55000000000000004</v>
      </c>
      <c r="AA4686" s="200">
        <v>0.13</v>
      </c>
      <c r="AB4686" s="200">
        <v>0.3</v>
      </c>
      <c r="AC4686" s="200">
        <v>0.85</v>
      </c>
      <c r="AL4686"/>
      <c r="AM4686"/>
      <c r="AN4686"/>
      <c r="AO4686"/>
      <c r="AP4686"/>
      <c r="AQ4686"/>
      <c r="AR4686"/>
      <c r="AS4686"/>
      <c r="AT4686"/>
      <c r="AU4686"/>
    </row>
    <row r="4687" spans="17:47" x14ac:dyDescent="0.2">
      <c r="Q4687" s="142">
        <f>TRUNC('TARIFA ENTREGA A DIRECCION USD'!D4688-'TARIFA ENTREGA A DIRECCION USD'!D4687,2)</f>
        <v>0.55000000000000004</v>
      </c>
      <c r="R4687" s="190">
        <v>4680</v>
      </c>
      <c r="S4687" s="200">
        <f>TRUNC((('TARIFA ENTREGA A DIRECCION USD'!C4687-'TARIFA ENTREGA A DIRECCION USD'!D4687)/'TARIFA ENTREGA A DIRECCION USD'!D4687)+1,3)</f>
        <v>0.72499999999999998</v>
      </c>
      <c r="T4687" s="200">
        <f>TRUNC(('TARIFA ENTREGA A DIRECCION USD'!E4687-'TARIFA ENTREGA A DIRECCION USD'!D4687)/'TARIFA ENTREGA A DIRECCION USD'!D4687,3)</f>
        <v>0.26400000000000001</v>
      </c>
      <c r="U4687" s="200">
        <f>TRUNC(('TARIFA ENTREGA A DIRECCION USD'!F4687-'TARIFA ENTREGA A DIRECCION USD'!D4687)/'TARIFA ENTREGA A DIRECCION USD'!D4687,3)</f>
        <v>0.441</v>
      </c>
      <c r="V4687" s="200">
        <f>TRUNC(('TARIFA ENTREGA A DIRECCION USD'!G4687-'TARIFA ENTREGA A DIRECCION USD'!D4687)/'TARIFA ENTREGA A DIRECCION USD'!D4687,3)</f>
        <v>0.97799999999999998</v>
      </c>
      <c r="X4687" s="142">
        <v>16.12</v>
      </c>
      <c r="Y4687" s="190">
        <v>4680</v>
      </c>
      <c r="Z4687" s="200">
        <v>0.55000000000000004</v>
      </c>
      <c r="AA4687" s="200">
        <v>0.13</v>
      </c>
      <c r="AB4687" s="200">
        <v>0.3</v>
      </c>
      <c r="AC4687" s="200">
        <v>0.85</v>
      </c>
      <c r="AL4687"/>
      <c r="AM4687"/>
      <c r="AN4687"/>
      <c r="AO4687"/>
      <c r="AP4687"/>
      <c r="AQ4687"/>
      <c r="AR4687"/>
      <c r="AS4687"/>
      <c r="AT4687"/>
      <c r="AU4687"/>
    </row>
    <row r="4688" spans="17:47" x14ac:dyDescent="0.2">
      <c r="Q4688" s="142">
        <f>TRUNC('TARIFA ENTREGA A DIRECCION USD'!D4689-'TARIFA ENTREGA A DIRECCION USD'!D4688,2)</f>
        <v>0.55000000000000004</v>
      </c>
      <c r="R4688" s="190">
        <v>4681</v>
      </c>
      <c r="S4688" s="200">
        <f>TRUNC((('TARIFA ENTREGA A DIRECCION USD'!C4688-'TARIFA ENTREGA A DIRECCION USD'!D4688)/'TARIFA ENTREGA A DIRECCION USD'!D4688)+1,3)</f>
        <v>0.72499999999999998</v>
      </c>
      <c r="T4688" s="200">
        <f>TRUNC(('TARIFA ENTREGA A DIRECCION USD'!E4688-'TARIFA ENTREGA A DIRECCION USD'!D4688)/'TARIFA ENTREGA A DIRECCION USD'!D4688,3)</f>
        <v>0.26400000000000001</v>
      </c>
      <c r="U4688" s="200">
        <f>TRUNC(('TARIFA ENTREGA A DIRECCION USD'!F4688-'TARIFA ENTREGA A DIRECCION USD'!D4688)/'TARIFA ENTREGA A DIRECCION USD'!D4688,3)</f>
        <v>0.441</v>
      </c>
      <c r="V4688" s="200">
        <f>TRUNC(('TARIFA ENTREGA A DIRECCION USD'!G4688-'TARIFA ENTREGA A DIRECCION USD'!D4688)/'TARIFA ENTREGA A DIRECCION USD'!D4688,3)</f>
        <v>0.97799999999999998</v>
      </c>
      <c r="X4688" s="142">
        <v>16.12</v>
      </c>
      <c r="Y4688" s="190">
        <v>4681</v>
      </c>
      <c r="Z4688" s="200">
        <v>0.55000000000000004</v>
      </c>
      <c r="AA4688" s="200">
        <v>0.13</v>
      </c>
      <c r="AB4688" s="200">
        <v>0.3</v>
      </c>
      <c r="AC4688" s="200">
        <v>0.85</v>
      </c>
      <c r="AL4688"/>
      <c r="AM4688"/>
      <c r="AN4688"/>
      <c r="AO4688"/>
      <c r="AP4688"/>
      <c r="AQ4688"/>
      <c r="AR4688"/>
      <c r="AS4688"/>
      <c r="AT4688"/>
      <c r="AU4688"/>
    </row>
    <row r="4689" spans="17:47" x14ac:dyDescent="0.2">
      <c r="Q4689" s="142">
        <f>TRUNC('TARIFA ENTREGA A DIRECCION USD'!D4690-'TARIFA ENTREGA A DIRECCION USD'!D4689,2)</f>
        <v>0.55000000000000004</v>
      </c>
      <c r="R4689" s="190">
        <v>4682</v>
      </c>
      <c r="S4689" s="200">
        <f>TRUNC((('TARIFA ENTREGA A DIRECCION USD'!C4689-'TARIFA ENTREGA A DIRECCION USD'!D4689)/'TARIFA ENTREGA A DIRECCION USD'!D4689)+1,3)</f>
        <v>0.72499999999999998</v>
      </c>
      <c r="T4689" s="200">
        <f>TRUNC(('TARIFA ENTREGA A DIRECCION USD'!E4689-'TARIFA ENTREGA A DIRECCION USD'!D4689)/'TARIFA ENTREGA A DIRECCION USD'!D4689,3)</f>
        <v>0.26400000000000001</v>
      </c>
      <c r="U4689" s="200">
        <f>TRUNC(('TARIFA ENTREGA A DIRECCION USD'!F4689-'TARIFA ENTREGA A DIRECCION USD'!D4689)/'TARIFA ENTREGA A DIRECCION USD'!D4689,3)</f>
        <v>0.441</v>
      </c>
      <c r="V4689" s="200">
        <f>TRUNC(('TARIFA ENTREGA A DIRECCION USD'!G4689-'TARIFA ENTREGA A DIRECCION USD'!D4689)/'TARIFA ENTREGA A DIRECCION USD'!D4689,3)</f>
        <v>0.97799999999999998</v>
      </c>
      <c r="X4689" s="142">
        <v>16.12</v>
      </c>
      <c r="Y4689" s="190">
        <v>4682</v>
      </c>
      <c r="Z4689" s="200">
        <v>0.55000000000000004</v>
      </c>
      <c r="AA4689" s="200">
        <v>0.13</v>
      </c>
      <c r="AB4689" s="200">
        <v>0.3</v>
      </c>
      <c r="AC4689" s="200">
        <v>0.85</v>
      </c>
      <c r="AL4689"/>
      <c r="AM4689"/>
      <c r="AN4689"/>
      <c r="AO4689"/>
      <c r="AP4689"/>
      <c r="AQ4689"/>
      <c r="AR4689"/>
      <c r="AS4689"/>
      <c r="AT4689"/>
      <c r="AU4689"/>
    </row>
    <row r="4690" spans="17:47" x14ac:dyDescent="0.2">
      <c r="Q4690" s="142">
        <f>TRUNC('TARIFA ENTREGA A DIRECCION USD'!D4691-'TARIFA ENTREGA A DIRECCION USD'!D4690,2)</f>
        <v>0.55000000000000004</v>
      </c>
      <c r="R4690" s="190">
        <v>4683</v>
      </c>
      <c r="S4690" s="200">
        <f>TRUNC((('TARIFA ENTREGA A DIRECCION USD'!C4690-'TARIFA ENTREGA A DIRECCION USD'!D4690)/'TARIFA ENTREGA A DIRECCION USD'!D4690)+1,3)</f>
        <v>0.72499999999999998</v>
      </c>
      <c r="T4690" s="200">
        <f>TRUNC(('TARIFA ENTREGA A DIRECCION USD'!E4690-'TARIFA ENTREGA A DIRECCION USD'!D4690)/'TARIFA ENTREGA A DIRECCION USD'!D4690,3)</f>
        <v>0.26400000000000001</v>
      </c>
      <c r="U4690" s="200">
        <f>TRUNC(('TARIFA ENTREGA A DIRECCION USD'!F4690-'TARIFA ENTREGA A DIRECCION USD'!D4690)/'TARIFA ENTREGA A DIRECCION USD'!D4690,3)</f>
        <v>0.441</v>
      </c>
      <c r="V4690" s="200">
        <f>TRUNC(('TARIFA ENTREGA A DIRECCION USD'!G4690-'TARIFA ENTREGA A DIRECCION USD'!D4690)/'TARIFA ENTREGA A DIRECCION USD'!D4690,3)</f>
        <v>0.97799999999999998</v>
      </c>
      <c r="X4690" s="142">
        <v>16.12</v>
      </c>
      <c r="Y4690" s="190">
        <v>4683</v>
      </c>
      <c r="Z4690" s="200">
        <v>0.55000000000000004</v>
      </c>
      <c r="AA4690" s="200">
        <v>0.13</v>
      </c>
      <c r="AB4690" s="200">
        <v>0.3</v>
      </c>
      <c r="AC4690" s="200">
        <v>0.85</v>
      </c>
      <c r="AL4690"/>
      <c r="AM4690"/>
      <c r="AN4690"/>
      <c r="AO4690"/>
      <c r="AP4690"/>
      <c r="AQ4690"/>
      <c r="AR4690"/>
      <c r="AS4690"/>
      <c r="AT4690"/>
      <c r="AU4690"/>
    </row>
    <row r="4691" spans="17:47" x14ac:dyDescent="0.2">
      <c r="Q4691" s="142">
        <f>TRUNC('TARIFA ENTREGA A DIRECCION USD'!D4692-'TARIFA ENTREGA A DIRECCION USD'!D4691,2)</f>
        <v>0.55000000000000004</v>
      </c>
      <c r="R4691" s="190">
        <v>4684</v>
      </c>
      <c r="S4691" s="200">
        <f>TRUNC((('TARIFA ENTREGA A DIRECCION USD'!C4691-'TARIFA ENTREGA A DIRECCION USD'!D4691)/'TARIFA ENTREGA A DIRECCION USD'!D4691)+1,3)</f>
        <v>0.72499999999999998</v>
      </c>
      <c r="T4691" s="200">
        <f>TRUNC(('TARIFA ENTREGA A DIRECCION USD'!E4691-'TARIFA ENTREGA A DIRECCION USD'!D4691)/'TARIFA ENTREGA A DIRECCION USD'!D4691,3)</f>
        <v>0.26400000000000001</v>
      </c>
      <c r="U4691" s="200">
        <f>TRUNC(('TARIFA ENTREGA A DIRECCION USD'!F4691-'TARIFA ENTREGA A DIRECCION USD'!D4691)/'TARIFA ENTREGA A DIRECCION USD'!D4691,3)</f>
        <v>0.441</v>
      </c>
      <c r="V4691" s="200">
        <f>TRUNC(('TARIFA ENTREGA A DIRECCION USD'!G4691-'TARIFA ENTREGA A DIRECCION USD'!D4691)/'TARIFA ENTREGA A DIRECCION USD'!D4691,3)</f>
        <v>0.97799999999999998</v>
      </c>
      <c r="X4691" s="142">
        <v>16.12</v>
      </c>
      <c r="Y4691" s="190">
        <v>4684</v>
      </c>
      <c r="Z4691" s="200">
        <v>0.55000000000000004</v>
      </c>
      <c r="AA4691" s="200">
        <v>0.13</v>
      </c>
      <c r="AB4691" s="200">
        <v>0.3</v>
      </c>
      <c r="AC4691" s="200">
        <v>0.85</v>
      </c>
      <c r="AL4691"/>
      <c r="AM4691"/>
      <c r="AN4691"/>
      <c r="AO4691"/>
      <c r="AP4691"/>
      <c r="AQ4691"/>
      <c r="AR4691"/>
      <c r="AS4691"/>
      <c r="AT4691"/>
      <c r="AU4691"/>
    </row>
    <row r="4692" spans="17:47" x14ac:dyDescent="0.2">
      <c r="Q4692" s="142">
        <f>TRUNC('TARIFA ENTREGA A DIRECCION USD'!D4693-'TARIFA ENTREGA A DIRECCION USD'!D4692,2)</f>
        <v>0.55000000000000004</v>
      </c>
      <c r="R4692" s="190">
        <v>4685</v>
      </c>
      <c r="S4692" s="200">
        <f>TRUNC((('TARIFA ENTREGA A DIRECCION USD'!C4692-'TARIFA ENTREGA A DIRECCION USD'!D4692)/'TARIFA ENTREGA A DIRECCION USD'!D4692)+1,3)</f>
        <v>0.72499999999999998</v>
      </c>
      <c r="T4692" s="200">
        <f>TRUNC(('TARIFA ENTREGA A DIRECCION USD'!E4692-'TARIFA ENTREGA A DIRECCION USD'!D4692)/'TARIFA ENTREGA A DIRECCION USD'!D4692,3)</f>
        <v>0.26400000000000001</v>
      </c>
      <c r="U4692" s="200">
        <f>TRUNC(('TARIFA ENTREGA A DIRECCION USD'!F4692-'TARIFA ENTREGA A DIRECCION USD'!D4692)/'TARIFA ENTREGA A DIRECCION USD'!D4692,3)</f>
        <v>0.441</v>
      </c>
      <c r="V4692" s="200">
        <f>TRUNC(('TARIFA ENTREGA A DIRECCION USD'!G4692-'TARIFA ENTREGA A DIRECCION USD'!D4692)/'TARIFA ENTREGA A DIRECCION USD'!D4692,3)</f>
        <v>0.97799999999999998</v>
      </c>
      <c r="X4692" s="142">
        <v>16.12</v>
      </c>
      <c r="Y4692" s="190">
        <v>4685</v>
      </c>
      <c r="Z4692" s="200">
        <v>0.55000000000000004</v>
      </c>
      <c r="AA4692" s="200">
        <v>0.13</v>
      </c>
      <c r="AB4692" s="200">
        <v>0.3</v>
      </c>
      <c r="AC4692" s="200">
        <v>0.85</v>
      </c>
      <c r="AL4692"/>
      <c r="AM4692"/>
      <c r="AN4692"/>
      <c r="AO4692"/>
      <c r="AP4692"/>
      <c r="AQ4692"/>
      <c r="AR4692"/>
      <c r="AS4692"/>
      <c r="AT4692"/>
      <c r="AU4692"/>
    </row>
    <row r="4693" spans="17:47" x14ac:dyDescent="0.2">
      <c r="Q4693" s="142">
        <f>TRUNC('TARIFA ENTREGA A DIRECCION USD'!D4694-'TARIFA ENTREGA A DIRECCION USD'!D4693,2)</f>
        <v>0.55000000000000004</v>
      </c>
      <c r="R4693" s="190">
        <v>4686</v>
      </c>
      <c r="S4693" s="200">
        <f>TRUNC((('TARIFA ENTREGA A DIRECCION USD'!C4693-'TARIFA ENTREGA A DIRECCION USD'!D4693)/'TARIFA ENTREGA A DIRECCION USD'!D4693)+1,3)</f>
        <v>0.72499999999999998</v>
      </c>
      <c r="T4693" s="200">
        <f>TRUNC(('TARIFA ENTREGA A DIRECCION USD'!E4693-'TARIFA ENTREGA A DIRECCION USD'!D4693)/'TARIFA ENTREGA A DIRECCION USD'!D4693,3)</f>
        <v>0.26400000000000001</v>
      </c>
      <c r="U4693" s="200">
        <f>TRUNC(('TARIFA ENTREGA A DIRECCION USD'!F4693-'TARIFA ENTREGA A DIRECCION USD'!D4693)/'TARIFA ENTREGA A DIRECCION USD'!D4693,3)</f>
        <v>0.441</v>
      </c>
      <c r="V4693" s="200">
        <f>TRUNC(('TARIFA ENTREGA A DIRECCION USD'!G4693-'TARIFA ENTREGA A DIRECCION USD'!D4693)/'TARIFA ENTREGA A DIRECCION USD'!D4693,3)</f>
        <v>0.97799999999999998</v>
      </c>
      <c r="X4693" s="142">
        <v>16.12</v>
      </c>
      <c r="Y4693" s="190">
        <v>4686</v>
      </c>
      <c r="Z4693" s="200">
        <v>0.55000000000000004</v>
      </c>
      <c r="AA4693" s="200">
        <v>0.13</v>
      </c>
      <c r="AB4693" s="200">
        <v>0.3</v>
      </c>
      <c r="AC4693" s="200">
        <v>0.85</v>
      </c>
      <c r="AL4693"/>
      <c r="AM4693"/>
      <c r="AN4693"/>
      <c r="AO4693"/>
      <c r="AP4693"/>
      <c r="AQ4693"/>
      <c r="AR4693"/>
      <c r="AS4693"/>
      <c r="AT4693"/>
      <c r="AU4693"/>
    </row>
    <row r="4694" spans="17:47" x14ac:dyDescent="0.2">
      <c r="Q4694" s="142">
        <f>TRUNC('TARIFA ENTREGA A DIRECCION USD'!D4695-'TARIFA ENTREGA A DIRECCION USD'!D4694,2)</f>
        <v>0.55000000000000004</v>
      </c>
      <c r="R4694" s="190">
        <v>4687</v>
      </c>
      <c r="S4694" s="200">
        <f>TRUNC((('TARIFA ENTREGA A DIRECCION USD'!C4694-'TARIFA ENTREGA A DIRECCION USD'!D4694)/'TARIFA ENTREGA A DIRECCION USD'!D4694)+1,3)</f>
        <v>0.72499999999999998</v>
      </c>
      <c r="T4694" s="200">
        <f>TRUNC(('TARIFA ENTREGA A DIRECCION USD'!E4694-'TARIFA ENTREGA A DIRECCION USD'!D4694)/'TARIFA ENTREGA A DIRECCION USD'!D4694,3)</f>
        <v>0.26400000000000001</v>
      </c>
      <c r="U4694" s="200">
        <f>TRUNC(('TARIFA ENTREGA A DIRECCION USD'!F4694-'TARIFA ENTREGA A DIRECCION USD'!D4694)/'TARIFA ENTREGA A DIRECCION USD'!D4694,3)</f>
        <v>0.441</v>
      </c>
      <c r="V4694" s="200">
        <f>TRUNC(('TARIFA ENTREGA A DIRECCION USD'!G4694-'TARIFA ENTREGA A DIRECCION USD'!D4694)/'TARIFA ENTREGA A DIRECCION USD'!D4694,3)</f>
        <v>0.97799999999999998</v>
      </c>
      <c r="X4694" s="142">
        <v>16.12</v>
      </c>
      <c r="Y4694" s="190">
        <v>4687</v>
      </c>
      <c r="Z4694" s="200">
        <v>0.55000000000000004</v>
      </c>
      <c r="AA4694" s="200">
        <v>0.13</v>
      </c>
      <c r="AB4694" s="200">
        <v>0.3</v>
      </c>
      <c r="AC4694" s="200">
        <v>0.85</v>
      </c>
      <c r="AL4694"/>
      <c r="AM4694"/>
      <c r="AN4694"/>
      <c r="AO4694"/>
      <c r="AP4694"/>
      <c r="AQ4694"/>
      <c r="AR4694"/>
      <c r="AS4694"/>
      <c r="AT4694"/>
      <c r="AU4694"/>
    </row>
    <row r="4695" spans="17:47" x14ac:dyDescent="0.2">
      <c r="Q4695" s="142">
        <f>TRUNC('TARIFA ENTREGA A DIRECCION USD'!D4696-'TARIFA ENTREGA A DIRECCION USD'!D4695,2)</f>
        <v>0.55000000000000004</v>
      </c>
      <c r="R4695" s="190">
        <v>4688</v>
      </c>
      <c r="S4695" s="200">
        <f>TRUNC((('TARIFA ENTREGA A DIRECCION USD'!C4695-'TARIFA ENTREGA A DIRECCION USD'!D4695)/'TARIFA ENTREGA A DIRECCION USD'!D4695)+1,3)</f>
        <v>0.72499999999999998</v>
      </c>
      <c r="T4695" s="200">
        <f>TRUNC(('TARIFA ENTREGA A DIRECCION USD'!E4695-'TARIFA ENTREGA A DIRECCION USD'!D4695)/'TARIFA ENTREGA A DIRECCION USD'!D4695,3)</f>
        <v>0.26400000000000001</v>
      </c>
      <c r="U4695" s="200">
        <f>TRUNC(('TARIFA ENTREGA A DIRECCION USD'!F4695-'TARIFA ENTREGA A DIRECCION USD'!D4695)/'TARIFA ENTREGA A DIRECCION USD'!D4695,3)</f>
        <v>0.441</v>
      </c>
      <c r="V4695" s="200">
        <f>TRUNC(('TARIFA ENTREGA A DIRECCION USD'!G4695-'TARIFA ENTREGA A DIRECCION USD'!D4695)/'TARIFA ENTREGA A DIRECCION USD'!D4695,3)</f>
        <v>0.97799999999999998</v>
      </c>
      <c r="X4695" s="142">
        <v>16.12</v>
      </c>
      <c r="Y4695" s="190">
        <v>4688</v>
      </c>
      <c r="Z4695" s="200">
        <v>0.55000000000000004</v>
      </c>
      <c r="AA4695" s="200">
        <v>0.13</v>
      </c>
      <c r="AB4695" s="200">
        <v>0.3</v>
      </c>
      <c r="AC4695" s="200">
        <v>0.85</v>
      </c>
      <c r="AL4695"/>
      <c r="AM4695"/>
      <c r="AN4695"/>
      <c r="AO4695"/>
      <c r="AP4695"/>
      <c r="AQ4695"/>
      <c r="AR4695"/>
      <c r="AS4695"/>
      <c r="AT4695"/>
      <c r="AU4695"/>
    </row>
    <row r="4696" spans="17:47" x14ac:dyDescent="0.2">
      <c r="Q4696" s="142">
        <f>TRUNC('TARIFA ENTREGA A DIRECCION USD'!D4697-'TARIFA ENTREGA A DIRECCION USD'!D4696,2)</f>
        <v>0.55000000000000004</v>
      </c>
      <c r="R4696" s="190">
        <v>4689</v>
      </c>
      <c r="S4696" s="200">
        <f>TRUNC((('TARIFA ENTREGA A DIRECCION USD'!C4696-'TARIFA ENTREGA A DIRECCION USD'!D4696)/'TARIFA ENTREGA A DIRECCION USD'!D4696)+1,3)</f>
        <v>0.72499999999999998</v>
      </c>
      <c r="T4696" s="200">
        <f>TRUNC(('TARIFA ENTREGA A DIRECCION USD'!E4696-'TARIFA ENTREGA A DIRECCION USD'!D4696)/'TARIFA ENTREGA A DIRECCION USD'!D4696,3)</f>
        <v>0.26400000000000001</v>
      </c>
      <c r="U4696" s="200">
        <f>TRUNC(('TARIFA ENTREGA A DIRECCION USD'!F4696-'TARIFA ENTREGA A DIRECCION USD'!D4696)/'TARIFA ENTREGA A DIRECCION USD'!D4696,3)</f>
        <v>0.441</v>
      </c>
      <c r="V4696" s="200">
        <f>TRUNC(('TARIFA ENTREGA A DIRECCION USD'!G4696-'TARIFA ENTREGA A DIRECCION USD'!D4696)/'TARIFA ENTREGA A DIRECCION USD'!D4696,3)</f>
        <v>0.97799999999999998</v>
      </c>
      <c r="X4696" s="142">
        <v>16.12</v>
      </c>
      <c r="Y4696" s="190">
        <v>4689</v>
      </c>
      <c r="Z4696" s="200">
        <v>0.55000000000000004</v>
      </c>
      <c r="AA4696" s="200">
        <v>0.13</v>
      </c>
      <c r="AB4696" s="200">
        <v>0.3</v>
      </c>
      <c r="AC4696" s="200">
        <v>0.85</v>
      </c>
      <c r="AL4696"/>
      <c r="AM4696"/>
      <c r="AN4696"/>
      <c r="AO4696"/>
      <c r="AP4696"/>
      <c r="AQ4696"/>
      <c r="AR4696"/>
      <c r="AS4696"/>
      <c r="AT4696"/>
      <c r="AU4696"/>
    </row>
    <row r="4697" spans="17:47" x14ac:dyDescent="0.2">
      <c r="Q4697" s="142">
        <f>TRUNC('TARIFA ENTREGA A DIRECCION USD'!D4698-'TARIFA ENTREGA A DIRECCION USD'!D4697,2)</f>
        <v>0.55000000000000004</v>
      </c>
      <c r="R4697" s="190">
        <v>4690</v>
      </c>
      <c r="S4697" s="200">
        <f>TRUNC((('TARIFA ENTREGA A DIRECCION USD'!C4697-'TARIFA ENTREGA A DIRECCION USD'!D4697)/'TARIFA ENTREGA A DIRECCION USD'!D4697)+1,3)</f>
        <v>0.72499999999999998</v>
      </c>
      <c r="T4697" s="200">
        <f>TRUNC(('TARIFA ENTREGA A DIRECCION USD'!E4697-'TARIFA ENTREGA A DIRECCION USD'!D4697)/'TARIFA ENTREGA A DIRECCION USD'!D4697,3)</f>
        <v>0.26400000000000001</v>
      </c>
      <c r="U4697" s="200">
        <f>TRUNC(('TARIFA ENTREGA A DIRECCION USD'!F4697-'TARIFA ENTREGA A DIRECCION USD'!D4697)/'TARIFA ENTREGA A DIRECCION USD'!D4697,3)</f>
        <v>0.441</v>
      </c>
      <c r="V4697" s="200">
        <f>TRUNC(('TARIFA ENTREGA A DIRECCION USD'!G4697-'TARIFA ENTREGA A DIRECCION USD'!D4697)/'TARIFA ENTREGA A DIRECCION USD'!D4697,3)</f>
        <v>0.97799999999999998</v>
      </c>
      <c r="X4697" s="142">
        <v>16.12</v>
      </c>
      <c r="Y4697" s="190">
        <v>4690</v>
      </c>
      <c r="Z4697" s="200">
        <v>0.55000000000000004</v>
      </c>
      <c r="AA4697" s="200">
        <v>0.13</v>
      </c>
      <c r="AB4697" s="200">
        <v>0.3</v>
      </c>
      <c r="AC4697" s="200">
        <v>0.85</v>
      </c>
      <c r="AL4697"/>
      <c r="AM4697"/>
      <c r="AN4697"/>
      <c r="AO4697"/>
      <c r="AP4697"/>
      <c r="AQ4697"/>
      <c r="AR4697"/>
      <c r="AS4697"/>
      <c r="AT4697"/>
      <c r="AU4697"/>
    </row>
    <row r="4698" spans="17:47" x14ac:dyDescent="0.2">
      <c r="Q4698" s="142">
        <f>TRUNC('TARIFA ENTREGA A DIRECCION USD'!D4699-'TARIFA ENTREGA A DIRECCION USD'!D4698,2)</f>
        <v>0.55000000000000004</v>
      </c>
      <c r="R4698" s="190">
        <v>4691</v>
      </c>
      <c r="S4698" s="200">
        <f>TRUNC((('TARIFA ENTREGA A DIRECCION USD'!C4698-'TARIFA ENTREGA A DIRECCION USD'!D4698)/'TARIFA ENTREGA A DIRECCION USD'!D4698)+1,3)</f>
        <v>0.72499999999999998</v>
      </c>
      <c r="T4698" s="200">
        <f>TRUNC(('TARIFA ENTREGA A DIRECCION USD'!E4698-'TARIFA ENTREGA A DIRECCION USD'!D4698)/'TARIFA ENTREGA A DIRECCION USD'!D4698,3)</f>
        <v>0.26400000000000001</v>
      </c>
      <c r="U4698" s="200">
        <f>TRUNC(('TARIFA ENTREGA A DIRECCION USD'!F4698-'TARIFA ENTREGA A DIRECCION USD'!D4698)/'TARIFA ENTREGA A DIRECCION USD'!D4698,3)</f>
        <v>0.441</v>
      </c>
      <c r="V4698" s="200">
        <f>TRUNC(('TARIFA ENTREGA A DIRECCION USD'!G4698-'TARIFA ENTREGA A DIRECCION USD'!D4698)/'TARIFA ENTREGA A DIRECCION USD'!D4698,3)</f>
        <v>0.97799999999999998</v>
      </c>
      <c r="X4698" s="142">
        <v>16.12</v>
      </c>
      <c r="Y4698" s="190">
        <v>4691</v>
      </c>
      <c r="Z4698" s="200">
        <v>0.55000000000000004</v>
      </c>
      <c r="AA4698" s="200">
        <v>0.13</v>
      </c>
      <c r="AB4698" s="200">
        <v>0.3</v>
      </c>
      <c r="AC4698" s="200">
        <v>0.85</v>
      </c>
      <c r="AL4698"/>
      <c r="AM4698"/>
      <c r="AN4698"/>
      <c r="AO4698"/>
      <c r="AP4698"/>
      <c r="AQ4698"/>
      <c r="AR4698"/>
      <c r="AS4698"/>
      <c r="AT4698"/>
      <c r="AU4698"/>
    </row>
    <row r="4699" spans="17:47" x14ac:dyDescent="0.2">
      <c r="Q4699" s="142">
        <f>TRUNC('TARIFA ENTREGA A DIRECCION USD'!D4700-'TARIFA ENTREGA A DIRECCION USD'!D4699,2)</f>
        <v>0.55000000000000004</v>
      </c>
      <c r="R4699" s="190">
        <v>4692</v>
      </c>
      <c r="S4699" s="200">
        <f>TRUNC((('TARIFA ENTREGA A DIRECCION USD'!C4699-'TARIFA ENTREGA A DIRECCION USD'!D4699)/'TARIFA ENTREGA A DIRECCION USD'!D4699)+1,3)</f>
        <v>0.72499999999999998</v>
      </c>
      <c r="T4699" s="200">
        <f>TRUNC(('TARIFA ENTREGA A DIRECCION USD'!E4699-'TARIFA ENTREGA A DIRECCION USD'!D4699)/'TARIFA ENTREGA A DIRECCION USD'!D4699,3)</f>
        <v>0.26400000000000001</v>
      </c>
      <c r="U4699" s="200">
        <f>TRUNC(('TARIFA ENTREGA A DIRECCION USD'!F4699-'TARIFA ENTREGA A DIRECCION USD'!D4699)/'TARIFA ENTREGA A DIRECCION USD'!D4699,3)</f>
        <v>0.441</v>
      </c>
      <c r="V4699" s="200">
        <f>TRUNC(('TARIFA ENTREGA A DIRECCION USD'!G4699-'TARIFA ENTREGA A DIRECCION USD'!D4699)/'TARIFA ENTREGA A DIRECCION USD'!D4699,3)</f>
        <v>0.97799999999999998</v>
      </c>
      <c r="X4699" s="142">
        <v>16.12</v>
      </c>
      <c r="Y4699" s="190">
        <v>4692</v>
      </c>
      <c r="Z4699" s="200">
        <v>0.55000000000000004</v>
      </c>
      <c r="AA4699" s="200">
        <v>0.13</v>
      </c>
      <c r="AB4699" s="200">
        <v>0.3</v>
      </c>
      <c r="AC4699" s="200">
        <v>0.85</v>
      </c>
      <c r="AL4699"/>
      <c r="AM4699"/>
      <c r="AN4699"/>
      <c r="AO4699"/>
      <c r="AP4699"/>
      <c r="AQ4699"/>
      <c r="AR4699"/>
      <c r="AS4699"/>
      <c r="AT4699"/>
      <c r="AU4699"/>
    </row>
    <row r="4700" spans="17:47" x14ac:dyDescent="0.2">
      <c r="Q4700" s="142">
        <f>TRUNC('TARIFA ENTREGA A DIRECCION USD'!D4701-'TARIFA ENTREGA A DIRECCION USD'!D4700,2)</f>
        <v>0.55000000000000004</v>
      </c>
      <c r="R4700" s="190">
        <v>4693</v>
      </c>
      <c r="S4700" s="200">
        <f>TRUNC((('TARIFA ENTREGA A DIRECCION USD'!C4700-'TARIFA ENTREGA A DIRECCION USD'!D4700)/'TARIFA ENTREGA A DIRECCION USD'!D4700)+1,3)</f>
        <v>0.72499999999999998</v>
      </c>
      <c r="T4700" s="200">
        <f>TRUNC(('TARIFA ENTREGA A DIRECCION USD'!E4700-'TARIFA ENTREGA A DIRECCION USD'!D4700)/'TARIFA ENTREGA A DIRECCION USD'!D4700,3)</f>
        <v>0.26400000000000001</v>
      </c>
      <c r="U4700" s="200">
        <f>TRUNC(('TARIFA ENTREGA A DIRECCION USD'!F4700-'TARIFA ENTREGA A DIRECCION USD'!D4700)/'TARIFA ENTREGA A DIRECCION USD'!D4700,3)</f>
        <v>0.441</v>
      </c>
      <c r="V4700" s="200">
        <f>TRUNC(('TARIFA ENTREGA A DIRECCION USD'!G4700-'TARIFA ENTREGA A DIRECCION USD'!D4700)/'TARIFA ENTREGA A DIRECCION USD'!D4700,3)</f>
        <v>0.97799999999999998</v>
      </c>
      <c r="X4700" s="142">
        <v>16.12</v>
      </c>
      <c r="Y4700" s="190">
        <v>4693</v>
      </c>
      <c r="Z4700" s="200">
        <v>0.55000000000000004</v>
      </c>
      <c r="AA4700" s="200">
        <v>0.13</v>
      </c>
      <c r="AB4700" s="200">
        <v>0.3</v>
      </c>
      <c r="AC4700" s="200">
        <v>0.85</v>
      </c>
      <c r="AL4700"/>
      <c r="AM4700"/>
      <c r="AN4700"/>
      <c r="AO4700"/>
      <c r="AP4700"/>
      <c r="AQ4700"/>
      <c r="AR4700"/>
      <c r="AS4700"/>
      <c r="AT4700"/>
      <c r="AU4700"/>
    </row>
    <row r="4701" spans="17:47" x14ac:dyDescent="0.2">
      <c r="Q4701" s="142">
        <f>TRUNC('TARIFA ENTREGA A DIRECCION USD'!D4702-'TARIFA ENTREGA A DIRECCION USD'!D4701,2)</f>
        <v>0.55000000000000004</v>
      </c>
      <c r="R4701" s="190">
        <v>4694</v>
      </c>
      <c r="S4701" s="200">
        <f>TRUNC((('TARIFA ENTREGA A DIRECCION USD'!C4701-'TARIFA ENTREGA A DIRECCION USD'!D4701)/'TARIFA ENTREGA A DIRECCION USD'!D4701)+1,3)</f>
        <v>0.72499999999999998</v>
      </c>
      <c r="T4701" s="200">
        <f>TRUNC(('TARIFA ENTREGA A DIRECCION USD'!E4701-'TARIFA ENTREGA A DIRECCION USD'!D4701)/'TARIFA ENTREGA A DIRECCION USD'!D4701,3)</f>
        <v>0.26400000000000001</v>
      </c>
      <c r="U4701" s="200">
        <f>TRUNC(('TARIFA ENTREGA A DIRECCION USD'!F4701-'TARIFA ENTREGA A DIRECCION USD'!D4701)/'TARIFA ENTREGA A DIRECCION USD'!D4701,3)</f>
        <v>0.441</v>
      </c>
      <c r="V4701" s="200">
        <f>TRUNC(('TARIFA ENTREGA A DIRECCION USD'!G4701-'TARIFA ENTREGA A DIRECCION USD'!D4701)/'TARIFA ENTREGA A DIRECCION USD'!D4701,3)</f>
        <v>0.97799999999999998</v>
      </c>
      <c r="X4701" s="142">
        <v>16.12</v>
      </c>
      <c r="Y4701" s="190">
        <v>4694</v>
      </c>
      <c r="Z4701" s="200">
        <v>0.55000000000000004</v>
      </c>
      <c r="AA4701" s="200">
        <v>0.13</v>
      </c>
      <c r="AB4701" s="200">
        <v>0.3</v>
      </c>
      <c r="AC4701" s="200">
        <v>0.85</v>
      </c>
      <c r="AL4701"/>
      <c r="AM4701"/>
      <c r="AN4701"/>
      <c r="AO4701"/>
      <c r="AP4701"/>
      <c r="AQ4701"/>
      <c r="AR4701"/>
      <c r="AS4701"/>
      <c r="AT4701"/>
      <c r="AU4701"/>
    </row>
    <row r="4702" spans="17:47" x14ac:dyDescent="0.2">
      <c r="Q4702" s="142">
        <f>TRUNC('TARIFA ENTREGA A DIRECCION USD'!D4703-'TARIFA ENTREGA A DIRECCION USD'!D4702,2)</f>
        <v>0.55000000000000004</v>
      </c>
      <c r="R4702" s="190">
        <v>4695</v>
      </c>
      <c r="S4702" s="200">
        <f>TRUNC((('TARIFA ENTREGA A DIRECCION USD'!C4702-'TARIFA ENTREGA A DIRECCION USD'!D4702)/'TARIFA ENTREGA A DIRECCION USD'!D4702)+1,3)</f>
        <v>0.72499999999999998</v>
      </c>
      <c r="T4702" s="200">
        <f>TRUNC(('TARIFA ENTREGA A DIRECCION USD'!E4702-'TARIFA ENTREGA A DIRECCION USD'!D4702)/'TARIFA ENTREGA A DIRECCION USD'!D4702,3)</f>
        <v>0.26400000000000001</v>
      </c>
      <c r="U4702" s="200">
        <f>TRUNC(('TARIFA ENTREGA A DIRECCION USD'!F4702-'TARIFA ENTREGA A DIRECCION USD'!D4702)/'TARIFA ENTREGA A DIRECCION USD'!D4702,3)</f>
        <v>0.441</v>
      </c>
      <c r="V4702" s="200">
        <f>TRUNC(('TARIFA ENTREGA A DIRECCION USD'!G4702-'TARIFA ENTREGA A DIRECCION USD'!D4702)/'TARIFA ENTREGA A DIRECCION USD'!D4702,3)</f>
        <v>0.97799999999999998</v>
      </c>
      <c r="X4702" s="142">
        <v>16.12</v>
      </c>
      <c r="Y4702" s="190">
        <v>4695</v>
      </c>
      <c r="Z4702" s="200">
        <v>0.55000000000000004</v>
      </c>
      <c r="AA4702" s="200">
        <v>0.13</v>
      </c>
      <c r="AB4702" s="200">
        <v>0.3</v>
      </c>
      <c r="AC4702" s="200">
        <v>0.85</v>
      </c>
      <c r="AL4702"/>
      <c r="AM4702"/>
      <c r="AN4702"/>
      <c r="AO4702"/>
      <c r="AP4702"/>
      <c r="AQ4702"/>
      <c r="AR4702"/>
      <c r="AS4702"/>
      <c r="AT4702"/>
      <c r="AU4702"/>
    </row>
    <row r="4703" spans="17:47" x14ac:dyDescent="0.2">
      <c r="Q4703" s="142">
        <f>TRUNC('TARIFA ENTREGA A DIRECCION USD'!D4704-'TARIFA ENTREGA A DIRECCION USD'!D4703,2)</f>
        <v>0.55000000000000004</v>
      </c>
      <c r="R4703" s="190">
        <v>4696</v>
      </c>
      <c r="S4703" s="200">
        <f>TRUNC((('TARIFA ENTREGA A DIRECCION USD'!C4703-'TARIFA ENTREGA A DIRECCION USD'!D4703)/'TARIFA ENTREGA A DIRECCION USD'!D4703)+1,3)</f>
        <v>0.72499999999999998</v>
      </c>
      <c r="T4703" s="200">
        <f>TRUNC(('TARIFA ENTREGA A DIRECCION USD'!E4703-'TARIFA ENTREGA A DIRECCION USD'!D4703)/'TARIFA ENTREGA A DIRECCION USD'!D4703,3)</f>
        <v>0.26400000000000001</v>
      </c>
      <c r="U4703" s="200">
        <f>TRUNC(('TARIFA ENTREGA A DIRECCION USD'!F4703-'TARIFA ENTREGA A DIRECCION USD'!D4703)/'TARIFA ENTREGA A DIRECCION USD'!D4703,3)</f>
        <v>0.441</v>
      </c>
      <c r="V4703" s="200">
        <f>TRUNC(('TARIFA ENTREGA A DIRECCION USD'!G4703-'TARIFA ENTREGA A DIRECCION USD'!D4703)/'TARIFA ENTREGA A DIRECCION USD'!D4703,3)</f>
        <v>0.97799999999999998</v>
      </c>
      <c r="X4703" s="142">
        <v>16.12</v>
      </c>
      <c r="Y4703" s="190">
        <v>4696</v>
      </c>
      <c r="Z4703" s="200">
        <v>0.55000000000000004</v>
      </c>
      <c r="AA4703" s="200">
        <v>0.13</v>
      </c>
      <c r="AB4703" s="200">
        <v>0.3</v>
      </c>
      <c r="AC4703" s="200">
        <v>0.85</v>
      </c>
      <c r="AL4703"/>
      <c r="AM4703"/>
      <c r="AN4703"/>
      <c r="AO4703"/>
      <c r="AP4703"/>
      <c r="AQ4703"/>
      <c r="AR4703"/>
      <c r="AS4703"/>
      <c r="AT4703"/>
      <c r="AU4703"/>
    </row>
    <row r="4704" spans="17:47" x14ac:dyDescent="0.2">
      <c r="Q4704" s="142">
        <f>TRUNC('TARIFA ENTREGA A DIRECCION USD'!D4705-'TARIFA ENTREGA A DIRECCION USD'!D4704,2)</f>
        <v>0.55000000000000004</v>
      </c>
      <c r="R4704" s="190">
        <v>4697</v>
      </c>
      <c r="S4704" s="200">
        <f>TRUNC((('TARIFA ENTREGA A DIRECCION USD'!C4704-'TARIFA ENTREGA A DIRECCION USD'!D4704)/'TARIFA ENTREGA A DIRECCION USD'!D4704)+1,3)</f>
        <v>0.72499999999999998</v>
      </c>
      <c r="T4704" s="200">
        <f>TRUNC(('TARIFA ENTREGA A DIRECCION USD'!E4704-'TARIFA ENTREGA A DIRECCION USD'!D4704)/'TARIFA ENTREGA A DIRECCION USD'!D4704,3)</f>
        <v>0.26400000000000001</v>
      </c>
      <c r="U4704" s="200">
        <f>TRUNC(('TARIFA ENTREGA A DIRECCION USD'!F4704-'TARIFA ENTREGA A DIRECCION USD'!D4704)/'TARIFA ENTREGA A DIRECCION USD'!D4704,3)</f>
        <v>0.441</v>
      </c>
      <c r="V4704" s="200">
        <f>TRUNC(('TARIFA ENTREGA A DIRECCION USD'!G4704-'TARIFA ENTREGA A DIRECCION USD'!D4704)/'TARIFA ENTREGA A DIRECCION USD'!D4704,3)</f>
        <v>0.97799999999999998</v>
      </c>
      <c r="X4704" s="142">
        <v>16.12</v>
      </c>
      <c r="Y4704" s="190">
        <v>4697</v>
      </c>
      <c r="Z4704" s="200">
        <v>0.55000000000000004</v>
      </c>
      <c r="AA4704" s="200">
        <v>0.13</v>
      </c>
      <c r="AB4704" s="200">
        <v>0.3</v>
      </c>
      <c r="AC4704" s="200">
        <v>0.85</v>
      </c>
      <c r="AL4704"/>
      <c r="AM4704"/>
      <c r="AN4704"/>
      <c r="AO4704"/>
      <c r="AP4704"/>
      <c r="AQ4704"/>
      <c r="AR4704"/>
      <c r="AS4704"/>
      <c r="AT4704"/>
      <c r="AU4704"/>
    </row>
    <row r="4705" spans="17:47" x14ac:dyDescent="0.2">
      <c r="Q4705" s="142">
        <f>TRUNC('TARIFA ENTREGA A DIRECCION USD'!D4706-'TARIFA ENTREGA A DIRECCION USD'!D4705,2)</f>
        <v>0.55000000000000004</v>
      </c>
      <c r="R4705" s="190">
        <v>4698</v>
      </c>
      <c r="S4705" s="200">
        <f>TRUNC((('TARIFA ENTREGA A DIRECCION USD'!C4705-'TARIFA ENTREGA A DIRECCION USD'!D4705)/'TARIFA ENTREGA A DIRECCION USD'!D4705)+1,3)</f>
        <v>0.72499999999999998</v>
      </c>
      <c r="T4705" s="200">
        <f>TRUNC(('TARIFA ENTREGA A DIRECCION USD'!E4705-'TARIFA ENTREGA A DIRECCION USD'!D4705)/'TARIFA ENTREGA A DIRECCION USD'!D4705,3)</f>
        <v>0.26400000000000001</v>
      </c>
      <c r="U4705" s="200">
        <f>TRUNC(('TARIFA ENTREGA A DIRECCION USD'!F4705-'TARIFA ENTREGA A DIRECCION USD'!D4705)/'TARIFA ENTREGA A DIRECCION USD'!D4705,3)</f>
        <v>0.441</v>
      </c>
      <c r="V4705" s="200">
        <f>TRUNC(('TARIFA ENTREGA A DIRECCION USD'!G4705-'TARIFA ENTREGA A DIRECCION USD'!D4705)/'TARIFA ENTREGA A DIRECCION USD'!D4705,3)</f>
        <v>0.97799999999999998</v>
      </c>
      <c r="X4705" s="142">
        <v>16.12</v>
      </c>
      <c r="Y4705" s="190">
        <v>4698</v>
      </c>
      <c r="Z4705" s="200">
        <v>0.55000000000000004</v>
      </c>
      <c r="AA4705" s="200">
        <v>0.13</v>
      </c>
      <c r="AB4705" s="200">
        <v>0.3</v>
      </c>
      <c r="AC4705" s="200">
        <v>0.85</v>
      </c>
      <c r="AL4705"/>
      <c r="AM4705"/>
      <c r="AN4705"/>
      <c r="AO4705"/>
      <c r="AP4705"/>
      <c r="AQ4705"/>
      <c r="AR4705"/>
      <c r="AS4705"/>
      <c r="AT4705"/>
      <c r="AU4705"/>
    </row>
    <row r="4706" spans="17:47" x14ac:dyDescent="0.2">
      <c r="Q4706" s="142">
        <f>TRUNC('TARIFA ENTREGA A DIRECCION USD'!D4707-'TARIFA ENTREGA A DIRECCION USD'!D4706,2)</f>
        <v>0.55000000000000004</v>
      </c>
      <c r="R4706" s="190">
        <v>4699</v>
      </c>
      <c r="S4706" s="200">
        <f>TRUNC((('TARIFA ENTREGA A DIRECCION USD'!C4706-'TARIFA ENTREGA A DIRECCION USD'!D4706)/'TARIFA ENTREGA A DIRECCION USD'!D4706)+1,3)</f>
        <v>0.72499999999999998</v>
      </c>
      <c r="T4706" s="200">
        <f>TRUNC(('TARIFA ENTREGA A DIRECCION USD'!E4706-'TARIFA ENTREGA A DIRECCION USD'!D4706)/'TARIFA ENTREGA A DIRECCION USD'!D4706,3)</f>
        <v>0.26400000000000001</v>
      </c>
      <c r="U4706" s="200">
        <f>TRUNC(('TARIFA ENTREGA A DIRECCION USD'!F4706-'TARIFA ENTREGA A DIRECCION USD'!D4706)/'TARIFA ENTREGA A DIRECCION USD'!D4706,3)</f>
        <v>0.441</v>
      </c>
      <c r="V4706" s="200">
        <f>TRUNC(('TARIFA ENTREGA A DIRECCION USD'!G4706-'TARIFA ENTREGA A DIRECCION USD'!D4706)/'TARIFA ENTREGA A DIRECCION USD'!D4706,3)</f>
        <v>0.97799999999999998</v>
      </c>
      <c r="X4706" s="142">
        <v>16.12</v>
      </c>
      <c r="Y4706" s="190">
        <v>4699</v>
      </c>
      <c r="Z4706" s="200">
        <v>0.55000000000000004</v>
      </c>
      <c r="AA4706" s="200">
        <v>0.13</v>
      </c>
      <c r="AB4706" s="200">
        <v>0.3</v>
      </c>
      <c r="AC4706" s="200">
        <v>0.85</v>
      </c>
      <c r="AL4706"/>
      <c r="AM4706"/>
      <c r="AN4706"/>
      <c r="AO4706"/>
      <c r="AP4706"/>
      <c r="AQ4706"/>
      <c r="AR4706"/>
      <c r="AS4706"/>
      <c r="AT4706"/>
      <c r="AU4706"/>
    </row>
    <row r="4707" spans="17:47" x14ac:dyDescent="0.2">
      <c r="Q4707" s="142">
        <f>TRUNC('TARIFA ENTREGA A DIRECCION USD'!D4708-'TARIFA ENTREGA A DIRECCION USD'!D4707,2)</f>
        <v>0.55000000000000004</v>
      </c>
      <c r="R4707" s="190">
        <v>4700</v>
      </c>
      <c r="S4707" s="200">
        <f>TRUNC((('TARIFA ENTREGA A DIRECCION USD'!C4707-'TARIFA ENTREGA A DIRECCION USD'!D4707)/'TARIFA ENTREGA A DIRECCION USD'!D4707)+1,3)</f>
        <v>0.72499999999999998</v>
      </c>
      <c r="T4707" s="200">
        <f>TRUNC(('TARIFA ENTREGA A DIRECCION USD'!E4707-'TARIFA ENTREGA A DIRECCION USD'!D4707)/'TARIFA ENTREGA A DIRECCION USD'!D4707,3)</f>
        <v>0.26400000000000001</v>
      </c>
      <c r="U4707" s="200">
        <f>TRUNC(('TARIFA ENTREGA A DIRECCION USD'!F4707-'TARIFA ENTREGA A DIRECCION USD'!D4707)/'TARIFA ENTREGA A DIRECCION USD'!D4707,3)</f>
        <v>0.441</v>
      </c>
      <c r="V4707" s="200">
        <f>TRUNC(('TARIFA ENTREGA A DIRECCION USD'!G4707-'TARIFA ENTREGA A DIRECCION USD'!D4707)/'TARIFA ENTREGA A DIRECCION USD'!D4707,3)</f>
        <v>0.97799999999999998</v>
      </c>
      <c r="X4707" s="142">
        <v>16.12</v>
      </c>
      <c r="Y4707" s="190">
        <v>4700</v>
      </c>
      <c r="Z4707" s="200">
        <v>0.55000000000000004</v>
      </c>
      <c r="AA4707" s="200">
        <v>0.13</v>
      </c>
      <c r="AB4707" s="200">
        <v>0.3</v>
      </c>
      <c r="AC4707" s="200">
        <v>0.85</v>
      </c>
      <c r="AL4707"/>
      <c r="AM4707"/>
      <c r="AN4707"/>
      <c r="AO4707"/>
      <c r="AP4707"/>
      <c r="AQ4707"/>
      <c r="AR4707"/>
      <c r="AS4707"/>
      <c r="AT4707"/>
      <c r="AU4707"/>
    </row>
    <row r="4708" spans="17:47" x14ac:dyDescent="0.2">
      <c r="Q4708" s="142">
        <f>TRUNC('TARIFA ENTREGA A DIRECCION USD'!D4709-'TARIFA ENTREGA A DIRECCION USD'!D4708,2)</f>
        <v>0.55000000000000004</v>
      </c>
      <c r="R4708" s="190">
        <v>4701</v>
      </c>
      <c r="S4708" s="200">
        <f>TRUNC((('TARIFA ENTREGA A DIRECCION USD'!C4708-'TARIFA ENTREGA A DIRECCION USD'!D4708)/'TARIFA ENTREGA A DIRECCION USD'!D4708)+1,3)</f>
        <v>0.72499999999999998</v>
      </c>
      <c r="T4708" s="200">
        <f>TRUNC(('TARIFA ENTREGA A DIRECCION USD'!E4708-'TARIFA ENTREGA A DIRECCION USD'!D4708)/'TARIFA ENTREGA A DIRECCION USD'!D4708,3)</f>
        <v>0.26400000000000001</v>
      </c>
      <c r="U4708" s="200">
        <f>TRUNC(('TARIFA ENTREGA A DIRECCION USD'!F4708-'TARIFA ENTREGA A DIRECCION USD'!D4708)/'TARIFA ENTREGA A DIRECCION USD'!D4708,3)</f>
        <v>0.441</v>
      </c>
      <c r="V4708" s="200">
        <f>TRUNC(('TARIFA ENTREGA A DIRECCION USD'!G4708-'TARIFA ENTREGA A DIRECCION USD'!D4708)/'TARIFA ENTREGA A DIRECCION USD'!D4708,3)</f>
        <v>0.97799999999999998</v>
      </c>
      <c r="X4708" s="142">
        <v>16.12</v>
      </c>
      <c r="Y4708" s="190">
        <v>4701</v>
      </c>
      <c r="Z4708" s="200">
        <v>0.55000000000000004</v>
      </c>
      <c r="AA4708" s="200">
        <v>0.13</v>
      </c>
      <c r="AB4708" s="200">
        <v>0.3</v>
      </c>
      <c r="AC4708" s="200">
        <v>0.85</v>
      </c>
      <c r="AL4708"/>
      <c r="AM4708"/>
      <c r="AN4708"/>
      <c r="AO4708"/>
      <c r="AP4708"/>
      <c r="AQ4708"/>
      <c r="AR4708"/>
      <c r="AS4708"/>
      <c r="AT4708"/>
      <c r="AU4708"/>
    </row>
    <row r="4709" spans="17:47" x14ac:dyDescent="0.2">
      <c r="Q4709" s="142">
        <f>TRUNC('TARIFA ENTREGA A DIRECCION USD'!D4710-'TARIFA ENTREGA A DIRECCION USD'!D4709,2)</f>
        <v>0.55000000000000004</v>
      </c>
      <c r="R4709" s="190">
        <v>4702</v>
      </c>
      <c r="S4709" s="200">
        <f>TRUNC((('TARIFA ENTREGA A DIRECCION USD'!C4709-'TARIFA ENTREGA A DIRECCION USD'!D4709)/'TARIFA ENTREGA A DIRECCION USD'!D4709)+1,3)</f>
        <v>0.72499999999999998</v>
      </c>
      <c r="T4709" s="200">
        <f>TRUNC(('TARIFA ENTREGA A DIRECCION USD'!E4709-'TARIFA ENTREGA A DIRECCION USD'!D4709)/'TARIFA ENTREGA A DIRECCION USD'!D4709,3)</f>
        <v>0.26400000000000001</v>
      </c>
      <c r="U4709" s="200">
        <f>TRUNC(('TARIFA ENTREGA A DIRECCION USD'!F4709-'TARIFA ENTREGA A DIRECCION USD'!D4709)/'TARIFA ENTREGA A DIRECCION USD'!D4709,3)</f>
        <v>0.441</v>
      </c>
      <c r="V4709" s="200">
        <f>TRUNC(('TARIFA ENTREGA A DIRECCION USD'!G4709-'TARIFA ENTREGA A DIRECCION USD'!D4709)/'TARIFA ENTREGA A DIRECCION USD'!D4709,3)</f>
        <v>0.97799999999999998</v>
      </c>
      <c r="X4709" s="142">
        <v>16.12</v>
      </c>
      <c r="Y4709" s="190">
        <v>4702</v>
      </c>
      <c r="Z4709" s="200">
        <v>0.55000000000000004</v>
      </c>
      <c r="AA4709" s="200">
        <v>0.13</v>
      </c>
      <c r="AB4709" s="200">
        <v>0.3</v>
      </c>
      <c r="AC4709" s="200">
        <v>0.85</v>
      </c>
      <c r="AL4709"/>
      <c r="AM4709"/>
      <c r="AN4709"/>
      <c r="AO4709"/>
      <c r="AP4709"/>
      <c r="AQ4709"/>
      <c r="AR4709"/>
      <c r="AS4709"/>
      <c r="AT4709"/>
      <c r="AU4709"/>
    </row>
    <row r="4710" spans="17:47" x14ac:dyDescent="0.2">
      <c r="Q4710" s="142">
        <f>TRUNC('TARIFA ENTREGA A DIRECCION USD'!D4711-'TARIFA ENTREGA A DIRECCION USD'!D4710,2)</f>
        <v>0.55000000000000004</v>
      </c>
      <c r="R4710" s="190">
        <v>4703</v>
      </c>
      <c r="S4710" s="200">
        <f>TRUNC((('TARIFA ENTREGA A DIRECCION USD'!C4710-'TARIFA ENTREGA A DIRECCION USD'!D4710)/'TARIFA ENTREGA A DIRECCION USD'!D4710)+1,3)</f>
        <v>0.72499999999999998</v>
      </c>
      <c r="T4710" s="200">
        <f>TRUNC(('TARIFA ENTREGA A DIRECCION USD'!E4710-'TARIFA ENTREGA A DIRECCION USD'!D4710)/'TARIFA ENTREGA A DIRECCION USD'!D4710,3)</f>
        <v>0.26400000000000001</v>
      </c>
      <c r="U4710" s="200">
        <f>TRUNC(('TARIFA ENTREGA A DIRECCION USD'!F4710-'TARIFA ENTREGA A DIRECCION USD'!D4710)/'TARIFA ENTREGA A DIRECCION USD'!D4710,3)</f>
        <v>0.441</v>
      </c>
      <c r="V4710" s="200">
        <f>TRUNC(('TARIFA ENTREGA A DIRECCION USD'!G4710-'TARIFA ENTREGA A DIRECCION USD'!D4710)/'TARIFA ENTREGA A DIRECCION USD'!D4710,3)</f>
        <v>0.97799999999999998</v>
      </c>
      <c r="X4710" s="142">
        <v>16.12</v>
      </c>
      <c r="Y4710" s="190">
        <v>4703</v>
      </c>
      <c r="Z4710" s="200">
        <v>0.55000000000000004</v>
      </c>
      <c r="AA4710" s="200">
        <v>0.13</v>
      </c>
      <c r="AB4710" s="200">
        <v>0.3</v>
      </c>
      <c r="AC4710" s="200">
        <v>0.85</v>
      </c>
      <c r="AL4710"/>
      <c r="AM4710"/>
      <c r="AN4710"/>
      <c r="AO4710"/>
      <c r="AP4710"/>
      <c r="AQ4710"/>
      <c r="AR4710"/>
      <c r="AS4710"/>
      <c r="AT4710"/>
      <c r="AU4710"/>
    </row>
    <row r="4711" spans="17:47" x14ac:dyDescent="0.2">
      <c r="Q4711" s="142">
        <f>TRUNC('TARIFA ENTREGA A DIRECCION USD'!D4712-'TARIFA ENTREGA A DIRECCION USD'!D4711,2)</f>
        <v>0.55000000000000004</v>
      </c>
      <c r="R4711" s="190">
        <v>4704</v>
      </c>
      <c r="S4711" s="200">
        <f>TRUNC((('TARIFA ENTREGA A DIRECCION USD'!C4711-'TARIFA ENTREGA A DIRECCION USD'!D4711)/'TARIFA ENTREGA A DIRECCION USD'!D4711)+1,3)</f>
        <v>0.72499999999999998</v>
      </c>
      <c r="T4711" s="200">
        <f>TRUNC(('TARIFA ENTREGA A DIRECCION USD'!E4711-'TARIFA ENTREGA A DIRECCION USD'!D4711)/'TARIFA ENTREGA A DIRECCION USD'!D4711,3)</f>
        <v>0.26400000000000001</v>
      </c>
      <c r="U4711" s="200">
        <f>TRUNC(('TARIFA ENTREGA A DIRECCION USD'!F4711-'TARIFA ENTREGA A DIRECCION USD'!D4711)/'TARIFA ENTREGA A DIRECCION USD'!D4711,3)</f>
        <v>0.441</v>
      </c>
      <c r="V4711" s="200">
        <f>TRUNC(('TARIFA ENTREGA A DIRECCION USD'!G4711-'TARIFA ENTREGA A DIRECCION USD'!D4711)/'TARIFA ENTREGA A DIRECCION USD'!D4711,3)</f>
        <v>0.97799999999999998</v>
      </c>
      <c r="X4711" s="142">
        <v>16.12</v>
      </c>
      <c r="Y4711" s="190">
        <v>4704</v>
      </c>
      <c r="Z4711" s="200">
        <v>0.55000000000000004</v>
      </c>
      <c r="AA4711" s="200">
        <v>0.13</v>
      </c>
      <c r="AB4711" s="200">
        <v>0.3</v>
      </c>
      <c r="AC4711" s="200">
        <v>0.85</v>
      </c>
      <c r="AL4711"/>
      <c r="AM4711"/>
      <c r="AN4711"/>
      <c r="AO4711"/>
      <c r="AP4711"/>
      <c r="AQ4711"/>
      <c r="AR4711"/>
      <c r="AS4711"/>
      <c r="AT4711"/>
      <c r="AU4711"/>
    </row>
    <row r="4712" spans="17:47" x14ac:dyDescent="0.2">
      <c r="Q4712" s="142">
        <f>TRUNC('TARIFA ENTREGA A DIRECCION USD'!D4713-'TARIFA ENTREGA A DIRECCION USD'!D4712,2)</f>
        <v>0.55000000000000004</v>
      </c>
      <c r="R4712" s="190">
        <v>4705</v>
      </c>
      <c r="S4712" s="200">
        <f>TRUNC((('TARIFA ENTREGA A DIRECCION USD'!C4712-'TARIFA ENTREGA A DIRECCION USD'!D4712)/'TARIFA ENTREGA A DIRECCION USD'!D4712)+1,3)</f>
        <v>0.72499999999999998</v>
      </c>
      <c r="T4712" s="200">
        <f>TRUNC(('TARIFA ENTREGA A DIRECCION USD'!E4712-'TARIFA ENTREGA A DIRECCION USD'!D4712)/'TARIFA ENTREGA A DIRECCION USD'!D4712,3)</f>
        <v>0.26400000000000001</v>
      </c>
      <c r="U4712" s="200">
        <f>TRUNC(('TARIFA ENTREGA A DIRECCION USD'!F4712-'TARIFA ENTREGA A DIRECCION USD'!D4712)/'TARIFA ENTREGA A DIRECCION USD'!D4712,3)</f>
        <v>0.441</v>
      </c>
      <c r="V4712" s="200">
        <f>TRUNC(('TARIFA ENTREGA A DIRECCION USD'!G4712-'TARIFA ENTREGA A DIRECCION USD'!D4712)/'TARIFA ENTREGA A DIRECCION USD'!D4712,3)</f>
        <v>0.97799999999999998</v>
      </c>
      <c r="X4712" s="142">
        <v>16.12</v>
      </c>
      <c r="Y4712" s="190">
        <v>4705</v>
      </c>
      <c r="Z4712" s="200">
        <v>0.55000000000000004</v>
      </c>
      <c r="AA4712" s="200">
        <v>0.13</v>
      </c>
      <c r="AB4712" s="200">
        <v>0.3</v>
      </c>
      <c r="AC4712" s="200">
        <v>0.85</v>
      </c>
      <c r="AL4712"/>
      <c r="AM4712"/>
      <c r="AN4712"/>
      <c r="AO4712"/>
      <c r="AP4712"/>
      <c r="AQ4712"/>
      <c r="AR4712"/>
      <c r="AS4712"/>
      <c r="AT4712"/>
      <c r="AU4712"/>
    </row>
    <row r="4713" spans="17:47" x14ac:dyDescent="0.2">
      <c r="Q4713" s="142">
        <f>TRUNC('TARIFA ENTREGA A DIRECCION USD'!D4714-'TARIFA ENTREGA A DIRECCION USD'!D4713,2)</f>
        <v>0.55000000000000004</v>
      </c>
      <c r="R4713" s="190">
        <v>4706</v>
      </c>
      <c r="S4713" s="200">
        <f>TRUNC((('TARIFA ENTREGA A DIRECCION USD'!C4713-'TARIFA ENTREGA A DIRECCION USD'!D4713)/'TARIFA ENTREGA A DIRECCION USD'!D4713)+1,3)</f>
        <v>0.72499999999999998</v>
      </c>
      <c r="T4713" s="200">
        <f>TRUNC(('TARIFA ENTREGA A DIRECCION USD'!E4713-'TARIFA ENTREGA A DIRECCION USD'!D4713)/'TARIFA ENTREGA A DIRECCION USD'!D4713,3)</f>
        <v>0.26400000000000001</v>
      </c>
      <c r="U4713" s="200">
        <f>TRUNC(('TARIFA ENTREGA A DIRECCION USD'!F4713-'TARIFA ENTREGA A DIRECCION USD'!D4713)/'TARIFA ENTREGA A DIRECCION USD'!D4713,3)</f>
        <v>0.441</v>
      </c>
      <c r="V4713" s="200">
        <f>TRUNC(('TARIFA ENTREGA A DIRECCION USD'!G4713-'TARIFA ENTREGA A DIRECCION USD'!D4713)/'TARIFA ENTREGA A DIRECCION USD'!D4713,3)</f>
        <v>0.97799999999999998</v>
      </c>
      <c r="X4713" s="142">
        <v>16.12</v>
      </c>
      <c r="Y4713" s="190">
        <v>4706</v>
      </c>
      <c r="Z4713" s="200">
        <v>0.55000000000000004</v>
      </c>
      <c r="AA4713" s="200">
        <v>0.13</v>
      </c>
      <c r="AB4713" s="200">
        <v>0.3</v>
      </c>
      <c r="AC4713" s="200">
        <v>0.85</v>
      </c>
      <c r="AL4713"/>
      <c r="AM4713"/>
      <c r="AN4713"/>
      <c r="AO4713"/>
      <c r="AP4713"/>
      <c r="AQ4713"/>
      <c r="AR4713"/>
      <c r="AS4713"/>
      <c r="AT4713"/>
      <c r="AU4713"/>
    </row>
    <row r="4714" spans="17:47" x14ac:dyDescent="0.2">
      <c r="Q4714" s="142">
        <f>TRUNC('TARIFA ENTREGA A DIRECCION USD'!D4715-'TARIFA ENTREGA A DIRECCION USD'!D4714,2)</f>
        <v>0.55000000000000004</v>
      </c>
      <c r="R4714" s="190">
        <v>4707</v>
      </c>
      <c r="S4714" s="200">
        <f>TRUNC((('TARIFA ENTREGA A DIRECCION USD'!C4714-'TARIFA ENTREGA A DIRECCION USD'!D4714)/'TARIFA ENTREGA A DIRECCION USD'!D4714)+1,3)</f>
        <v>0.72499999999999998</v>
      </c>
      <c r="T4714" s="200">
        <f>TRUNC(('TARIFA ENTREGA A DIRECCION USD'!E4714-'TARIFA ENTREGA A DIRECCION USD'!D4714)/'TARIFA ENTREGA A DIRECCION USD'!D4714,3)</f>
        <v>0.26400000000000001</v>
      </c>
      <c r="U4714" s="200">
        <f>TRUNC(('TARIFA ENTREGA A DIRECCION USD'!F4714-'TARIFA ENTREGA A DIRECCION USD'!D4714)/'TARIFA ENTREGA A DIRECCION USD'!D4714,3)</f>
        <v>0.441</v>
      </c>
      <c r="V4714" s="200">
        <f>TRUNC(('TARIFA ENTREGA A DIRECCION USD'!G4714-'TARIFA ENTREGA A DIRECCION USD'!D4714)/'TARIFA ENTREGA A DIRECCION USD'!D4714,3)</f>
        <v>0.97799999999999998</v>
      </c>
      <c r="X4714" s="142">
        <v>16.12</v>
      </c>
      <c r="Y4714" s="190">
        <v>4707</v>
      </c>
      <c r="Z4714" s="200">
        <v>0.55000000000000004</v>
      </c>
      <c r="AA4714" s="200">
        <v>0.13</v>
      </c>
      <c r="AB4714" s="200">
        <v>0.3</v>
      </c>
      <c r="AC4714" s="200">
        <v>0.85</v>
      </c>
      <c r="AL4714"/>
      <c r="AM4714"/>
      <c r="AN4714"/>
      <c r="AO4714"/>
      <c r="AP4714"/>
      <c r="AQ4714"/>
      <c r="AR4714"/>
      <c r="AS4714"/>
      <c r="AT4714"/>
      <c r="AU4714"/>
    </row>
    <row r="4715" spans="17:47" x14ac:dyDescent="0.2">
      <c r="Q4715" s="142">
        <f>TRUNC('TARIFA ENTREGA A DIRECCION USD'!D4716-'TARIFA ENTREGA A DIRECCION USD'!D4715,2)</f>
        <v>0.55000000000000004</v>
      </c>
      <c r="R4715" s="190">
        <v>4708</v>
      </c>
      <c r="S4715" s="200">
        <f>TRUNC((('TARIFA ENTREGA A DIRECCION USD'!C4715-'TARIFA ENTREGA A DIRECCION USD'!D4715)/'TARIFA ENTREGA A DIRECCION USD'!D4715)+1,3)</f>
        <v>0.72499999999999998</v>
      </c>
      <c r="T4715" s="200">
        <f>TRUNC(('TARIFA ENTREGA A DIRECCION USD'!E4715-'TARIFA ENTREGA A DIRECCION USD'!D4715)/'TARIFA ENTREGA A DIRECCION USD'!D4715,3)</f>
        <v>0.26400000000000001</v>
      </c>
      <c r="U4715" s="200">
        <f>TRUNC(('TARIFA ENTREGA A DIRECCION USD'!F4715-'TARIFA ENTREGA A DIRECCION USD'!D4715)/'TARIFA ENTREGA A DIRECCION USD'!D4715,3)</f>
        <v>0.441</v>
      </c>
      <c r="V4715" s="200">
        <f>TRUNC(('TARIFA ENTREGA A DIRECCION USD'!G4715-'TARIFA ENTREGA A DIRECCION USD'!D4715)/'TARIFA ENTREGA A DIRECCION USD'!D4715,3)</f>
        <v>0.97799999999999998</v>
      </c>
      <c r="X4715" s="142">
        <v>16.12</v>
      </c>
      <c r="Y4715" s="190">
        <v>4708</v>
      </c>
      <c r="Z4715" s="200">
        <v>0.55000000000000004</v>
      </c>
      <c r="AA4715" s="200">
        <v>0.13</v>
      </c>
      <c r="AB4715" s="200">
        <v>0.3</v>
      </c>
      <c r="AC4715" s="200">
        <v>0.85</v>
      </c>
      <c r="AL4715"/>
      <c r="AM4715"/>
      <c r="AN4715"/>
      <c r="AO4715"/>
      <c r="AP4715"/>
      <c r="AQ4715"/>
      <c r="AR4715"/>
      <c r="AS4715"/>
      <c r="AT4715"/>
      <c r="AU4715"/>
    </row>
    <row r="4716" spans="17:47" x14ac:dyDescent="0.2">
      <c r="Q4716" s="142">
        <f>TRUNC('TARIFA ENTREGA A DIRECCION USD'!D4717-'TARIFA ENTREGA A DIRECCION USD'!D4716,2)</f>
        <v>0.55000000000000004</v>
      </c>
      <c r="R4716" s="190">
        <v>4709</v>
      </c>
      <c r="S4716" s="200">
        <f>TRUNC((('TARIFA ENTREGA A DIRECCION USD'!C4716-'TARIFA ENTREGA A DIRECCION USD'!D4716)/'TARIFA ENTREGA A DIRECCION USD'!D4716)+1,3)</f>
        <v>0.72499999999999998</v>
      </c>
      <c r="T4716" s="200">
        <f>TRUNC(('TARIFA ENTREGA A DIRECCION USD'!E4716-'TARIFA ENTREGA A DIRECCION USD'!D4716)/'TARIFA ENTREGA A DIRECCION USD'!D4716,3)</f>
        <v>0.26400000000000001</v>
      </c>
      <c r="U4716" s="200">
        <f>TRUNC(('TARIFA ENTREGA A DIRECCION USD'!F4716-'TARIFA ENTREGA A DIRECCION USD'!D4716)/'TARIFA ENTREGA A DIRECCION USD'!D4716,3)</f>
        <v>0.441</v>
      </c>
      <c r="V4716" s="200">
        <f>TRUNC(('TARIFA ENTREGA A DIRECCION USD'!G4716-'TARIFA ENTREGA A DIRECCION USD'!D4716)/'TARIFA ENTREGA A DIRECCION USD'!D4716,3)</f>
        <v>0.97799999999999998</v>
      </c>
      <c r="X4716" s="142">
        <v>16.12</v>
      </c>
      <c r="Y4716" s="190">
        <v>4709</v>
      </c>
      <c r="Z4716" s="200">
        <v>0.55000000000000004</v>
      </c>
      <c r="AA4716" s="200">
        <v>0.13</v>
      </c>
      <c r="AB4716" s="200">
        <v>0.3</v>
      </c>
      <c r="AC4716" s="200">
        <v>0.85</v>
      </c>
      <c r="AL4716"/>
      <c r="AM4716"/>
      <c r="AN4716"/>
      <c r="AO4716"/>
      <c r="AP4716"/>
      <c r="AQ4716"/>
      <c r="AR4716"/>
      <c r="AS4716"/>
      <c r="AT4716"/>
      <c r="AU4716"/>
    </row>
    <row r="4717" spans="17:47" x14ac:dyDescent="0.2">
      <c r="Q4717" s="142">
        <f>TRUNC('TARIFA ENTREGA A DIRECCION USD'!D4718-'TARIFA ENTREGA A DIRECCION USD'!D4717,2)</f>
        <v>0.55000000000000004</v>
      </c>
      <c r="R4717" s="190">
        <v>4710</v>
      </c>
      <c r="S4717" s="200">
        <f>TRUNC((('TARIFA ENTREGA A DIRECCION USD'!C4717-'TARIFA ENTREGA A DIRECCION USD'!D4717)/'TARIFA ENTREGA A DIRECCION USD'!D4717)+1,3)</f>
        <v>0.72499999999999998</v>
      </c>
      <c r="T4717" s="200">
        <f>TRUNC(('TARIFA ENTREGA A DIRECCION USD'!E4717-'TARIFA ENTREGA A DIRECCION USD'!D4717)/'TARIFA ENTREGA A DIRECCION USD'!D4717,3)</f>
        <v>0.26400000000000001</v>
      </c>
      <c r="U4717" s="200">
        <f>TRUNC(('TARIFA ENTREGA A DIRECCION USD'!F4717-'TARIFA ENTREGA A DIRECCION USD'!D4717)/'TARIFA ENTREGA A DIRECCION USD'!D4717,3)</f>
        <v>0.441</v>
      </c>
      <c r="V4717" s="200">
        <f>TRUNC(('TARIFA ENTREGA A DIRECCION USD'!G4717-'TARIFA ENTREGA A DIRECCION USD'!D4717)/'TARIFA ENTREGA A DIRECCION USD'!D4717,3)</f>
        <v>0.97799999999999998</v>
      </c>
      <c r="X4717" s="142">
        <v>16.12</v>
      </c>
      <c r="Y4717" s="190">
        <v>4710</v>
      </c>
      <c r="Z4717" s="200">
        <v>0.55000000000000004</v>
      </c>
      <c r="AA4717" s="200">
        <v>0.13</v>
      </c>
      <c r="AB4717" s="200">
        <v>0.3</v>
      </c>
      <c r="AC4717" s="200">
        <v>0.85</v>
      </c>
      <c r="AL4717"/>
      <c r="AM4717"/>
      <c r="AN4717"/>
      <c r="AO4717"/>
      <c r="AP4717"/>
      <c r="AQ4717"/>
      <c r="AR4717"/>
      <c r="AS4717"/>
      <c r="AT4717"/>
      <c r="AU4717"/>
    </row>
    <row r="4718" spans="17:47" x14ac:dyDescent="0.2">
      <c r="Q4718" s="142">
        <f>TRUNC('TARIFA ENTREGA A DIRECCION USD'!D4719-'TARIFA ENTREGA A DIRECCION USD'!D4718,2)</f>
        <v>0.55000000000000004</v>
      </c>
      <c r="R4718" s="190">
        <v>4711</v>
      </c>
      <c r="S4718" s="200">
        <f>TRUNC((('TARIFA ENTREGA A DIRECCION USD'!C4718-'TARIFA ENTREGA A DIRECCION USD'!D4718)/'TARIFA ENTREGA A DIRECCION USD'!D4718)+1,3)</f>
        <v>0.72499999999999998</v>
      </c>
      <c r="T4718" s="200">
        <f>TRUNC(('TARIFA ENTREGA A DIRECCION USD'!E4718-'TARIFA ENTREGA A DIRECCION USD'!D4718)/'TARIFA ENTREGA A DIRECCION USD'!D4718,3)</f>
        <v>0.26400000000000001</v>
      </c>
      <c r="U4718" s="200">
        <f>TRUNC(('TARIFA ENTREGA A DIRECCION USD'!F4718-'TARIFA ENTREGA A DIRECCION USD'!D4718)/'TARIFA ENTREGA A DIRECCION USD'!D4718,3)</f>
        <v>0.441</v>
      </c>
      <c r="V4718" s="200">
        <f>TRUNC(('TARIFA ENTREGA A DIRECCION USD'!G4718-'TARIFA ENTREGA A DIRECCION USD'!D4718)/'TARIFA ENTREGA A DIRECCION USD'!D4718,3)</f>
        <v>0.97799999999999998</v>
      </c>
      <c r="X4718" s="142">
        <v>16.12</v>
      </c>
      <c r="Y4718" s="190">
        <v>4711</v>
      </c>
      <c r="Z4718" s="200">
        <v>0.55000000000000004</v>
      </c>
      <c r="AA4718" s="200">
        <v>0.13</v>
      </c>
      <c r="AB4718" s="200">
        <v>0.3</v>
      </c>
      <c r="AC4718" s="200">
        <v>0.85</v>
      </c>
      <c r="AL4718"/>
      <c r="AM4718"/>
      <c r="AN4718"/>
      <c r="AO4718"/>
      <c r="AP4718"/>
      <c r="AQ4718"/>
      <c r="AR4718"/>
      <c r="AS4718"/>
      <c r="AT4718"/>
      <c r="AU4718"/>
    </row>
    <row r="4719" spans="17:47" x14ac:dyDescent="0.2">
      <c r="Q4719" s="142">
        <f>TRUNC('TARIFA ENTREGA A DIRECCION USD'!D4720-'TARIFA ENTREGA A DIRECCION USD'!D4719,2)</f>
        <v>0.55000000000000004</v>
      </c>
      <c r="R4719" s="190">
        <v>4712</v>
      </c>
      <c r="S4719" s="200">
        <f>TRUNC((('TARIFA ENTREGA A DIRECCION USD'!C4719-'TARIFA ENTREGA A DIRECCION USD'!D4719)/'TARIFA ENTREGA A DIRECCION USD'!D4719)+1,3)</f>
        <v>0.72499999999999998</v>
      </c>
      <c r="T4719" s="200">
        <f>TRUNC(('TARIFA ENTREGA A DIRECCION USD'!E4719-'TARIFA ENTREGA A DIRECCION USD'!D4719)/'TARIFA ENTREGA A DIRECCION USD'!D4719,3)</f>
        <v>0.26400000000000001</v>
      </c>
      <c r="U4719" s="200">
        <f>TRUNC(('TARIFA ENTREGA A DIRECCION USD'!F4719-'TARIFA ENTREGA A DIRECCION USD'!D4719)/'TARIFA ENTREGA A DIRECCION USD'!D4719,3)</f>
        <v>0.441</v>
      </c>
      <c r="V4719" s="200">
        <f>TRUNC(('TARIFA ENTREGA A DIRECCION USD'!G4719-'TARIFA ENTREGA A DIRECCION USD'!D4719)/'TARIFA ENTREGA A DIRECCION USD'!D4719,3)</f>
        <v>0.97799999999999998</v>
      </c>
      <c r="X4719" s="142">
        <v>16.12</v>
      </c>
      <c r="Y4719" s="190">
        <v>4712</v>
      </c>
      <c r="Z4719" s="200">
        <v>0.55000000000000004</v>
      </c>
      <c r="AA4719" s="200">
        <v>0.13</v>
      </c>
      <c r="AB4719" s="200">
        <v>0.3</v>
      </c>
      <c r="AC4719" s="200">
        <v>0.85</v>
      </c>
      <c r="AL4719"/>
      <c r="AM4719"/>
      <c r="AN4719"/>
      <c r="AO4719"/>
      <c r="AP4719"/>
      <c r="AQ4719"/>
      <c r="AR4719"/>
      <c r="AS4719"/>
      <c r="AT4719"/>
      <c r="AU4719"/>
    </row>
    <row r="4720" spans="17:47" x14ac:dyDescent="0.2">
      <c r="Q4720" s="142">
        <f>TRUNC('TARIFA ENTREGA A DIRECCION USD'!D4721-'TARIFA ENTREGA A DIRECCION USD'!D4720,2)</f>
        <v>0.55000000000000004</v>
      </c>
      <c r="R4720" s="190">
        <v>4713</v>
      </c>
      <c r="S4720" s="200">
        <f>TRUNC((('TARIFA ENTREGA A DIRECCION USD'!C4720-'TARIFA ENTREGA A DIRECCION USD'!D4720)/'TARIFA ENTREGA A DIRECCION USD'!D4720)+1,3)</f>
        <v>0.72499999999999998</v>
      </c>
      <c r="T4720" s="200">
        <f>TRUNC(('TARIFA ENTREGA A DIRECCION USD'!E4720-'TARIFA ENTREGA A DIRECCION USD'!D4720)/'TARIFA ENTREGA A DIRECCION USD'!D4720,3)</f>
        <v>0.26400000000000001</v>
      </c>
      <c r="U4720" s="200">
        <f>TRUNC(('TARIFA ENTREGA A DIRECCION USD'!F4720-'TARIFA ENTREGA A DIRECCION USD'!D4720)/'TARIFA ENTREGA A DIRECCION USD'!D4720,3)</f>
        <v>0.441</v>
      </c>
      <c r="V4720" s="200">
        <f>TRUNC(('TARIFA ENTREGA A DIRECCION USD'!G4720-'TARIFA ENTREGA A DIRECCION USD'!D4720)/'TARIFA ENTREGA A DIRECCION USD'!D4720,3)</f>
        <v>0.97799999999999998</v>
      </c>
      <c r="X4720" s="142">
        <v>16.12</v>
      </c>
      <c r="Y4720" s="190">
        <v>4713</v>
      </c>
      <c r="Z4720" s="200">
        <v>0.55000000000000004</v>
      </c>
      <c r="AA4720" s="200">
        <v>0.13</v>
      </c>
      <c r="AB4720" s="200">
        <v>0.3</v>
      </c>
      <c r="AC4720" s="200">
        <v>0.85</v>
      </c>
      <c r="AL4720"/>
      <c r="AM4720"/>
      <c r="AN4720"/>
      <c r="AO4720"/>
      <c r="AP4720"/>
      <c r="AQ4720"/>
      <c r="AR4720"/>
      <c r="AS4720"/>
      <c r="AT4720"/>
      <c r="AU4720"/>
    </row>
    <row r="4721" spans="17:47" x14ac:dyDescent="0.2">
      <c r="Q4721" s="142">
        <f>TRUNC('TARIFA ENTREGA A DIRECCION USD'!D4722-'TARIFA ENTREGA A DIRECCION USD'!D4721,2)</f>
        <v>0.55000000000000004</v>
      </c>
      <c r="R4721" s="190">
        <v>4714</v>
      </c>
      <c r="S4721" s="200">
        <f>TRUNC((('TARIFA ENTREGA A DIRECCION USD'!C4721-'TARIFA ENTREGA A DIRECCION USD'!D4721)/'TARIFA ENTREGA A DIRECCION USD'!D4721)+1,3)</f>
        <v>0.72499999999999998</v>
      </c>
      <c r="T4721" s="200">
        <f>TRUNC(('TARIFA ENTREGA A DIRECCION USD'!E4721-'TARIFA ENTREGA A DIRECCION USD'!D4721)/'TARIFA ENTREGA A DIRECCION USD'!D4721,3)</f>
        <v>0.26400000000000001</v>
      </c>
      <c r="U4721" s="200">
        <f>TRUNC(('TARIFA ENTREGA A DIRECCION USD'!F4721-'TARIFA ENTREGA A DIRECCION USD'!D4721)/'TARIFA ENTREGA A DIRECCION USD'!D4721,3)</f>
        <v>0.441</v>
      </c>
      <c r="V4721" s="200">
        <f>TRUNC(('TARIFA ENTREGA A DIRECCION USD'!G4721-'TARIFA ENTREGA A DIRECCION USD'!D4721)/'TARIFA ENTREGA A DIRECCION USD'!D4721,3)</f>
        <v>0.97799999999999998</v>
      </c>
      <c r="X4721" s="142">
        <v>16.12</v>
      </c>
      <c r="Y4721" s="190">
        <v>4714</v>
      </c>
      <c r="Z4721" s="200">
        <v>0.55000000000000004</v>
      </c>
      <c r="AA4721" s="200">
        <v>0.13</v>
      </c>
      <c r="AB4721" s="200">
        <v>0.3</v>
      </c>
      <c r="AC4721" s="200">
        <v>0.85</v>
      </c>
      <c r="AL4721"/>
      <c r="AM4721"/>
      <c r="AN4721"/>
      <c r="AO4721"/>
      <c r="AP4721"/>
      <c r="AQ4721"/>
      <c r="AR4721"/>
      <c r="AS4721"/>
      <c r="AT4721"/>
      <c r="AU4721"/>
    </row>
    <row r="4722" spans="17:47" x14ac:dyDescent="0.2">
      <c r="Q4722" s="142">
        <f>TRUNC('TARIFA ENTREGA A DIRECCION USD'!D4723-'TARIFA ENTREGA A DIRECCION USD'!D4722,2)</f>
        <v>0.55000000000000004</v>
      </c>
      <c r="R4722" s="190">
        <v>4715</v>
      </c>
      <c r="S4722" s="200">
        <f>TRUNC((('TARIFA ENTREGA A DIRECCION USD'!C4722-'TARIFA ENTREGA A DIRECCION USD'!D4722)/'TARIFA ENTREGA A DIRECCION USD'!D4722)+1,3)</f>
        <v>0.72499999999999998</v>
      </c>
      <c r="T4722" s="200">
        <f>TRUNC(('TARIFA ENTREGA A DIRECCION USD'!E4722-'TARIFA ENTREGA A DIRECCION USD'!D4722)/'TARIFA ENTREGA A DIRECCION USD'!D4722,3)</f>
        <v>0.26400000000000001</v>
      </c>
      <c r="U4722" s="200">
        <f>TRUNC(('TARIFA ENTREGA A DIRECCION USD'!F4722-'TARIFA ENTREGA A DIRECCION USD'!D4722)/'TARIFA ENTREGA A DIRECCION USD'!D4722,3)</f>
        <v>0.441</v>
      </c>
      <c r="V4722" s="200">
        <f>TRUNC(('TARIFA ENTREGA A DIRECCION USD'!G4722-'TARIFA ENTREGA A DIRECCION USD'!D4722)/'TARIFA ENTREGA A DIRECCION USD'!D4722,3)</f>
        <v>0.97799999999999998</v>
      </c>
      <c r="X4722" s="142">
        <v>16.12</v>
      </c>
      <c r="Y4722" s="190">
        <v>4715</v>
      </c>
      <c r="Z4722" s="200">
        <v>0.55000000000000004</v>
      </c>
      <c r="AA4722" s="200">
        <v>0.13</v>
      </c>
      <c r="AB4722" s="200">
        <v>0.3</v>
      </c>
      <c r="AC4722" s="200">
        <v>0.85</v>
      </c>
      <c r="AL4722"/>
      <c r="AM4722"/>
      <c r="AN4722"/>
      <c r="AO4722"/>
      <c r="AP4722"/>
      <c r="AQ4722"/>
      <c r="AR4722"/>
      <c r="AS4722"/>
      <c r="AT4722"/>
      <c r="AU4722"/>
    </row>
    <row r="4723" spans="17:47" x14ac:dyDescent="0.2">
      <c r="Q4723" s="142">
        <f>TRUNC('TARIFA ENTREGA A DIRECCION USD'!D4724-'TARIFA ENTREGA A DIRECCION USD'!D4723,2)</f>
        <v>0.55000000000000004</v>
      </c>
      <c r="R4723" s="190">
        <v>4716</v>
      </c>
      <c r="S4723" s="200">
        <f>TRUNC((('TARIFA ENTREGA A DIRECCION USD'!C4723-'TARIFA ENTREGA A DIRECCION USD'!D4723)/'TARIFA ENTREGA A DIRECCION USD'!D4723)+1,3)</f>
        <v>0.72499999999999998</v>
      </c>
      <c r="T4723" s="200">
        <f>TRUNC(('TARIFA ENTREGA A DIRECCION USD'!E4723-'TARIFA ENTREGA A DIRECCION USD'!D4723)/'TARIFA ENTREGA A DIRECCION USD'!D4723,3)</f>
        <v>0.26400000000000001</v>
      </c>
      <c r="U4723" s="200">
        <f>TRUNC(('TARIFA ENTREGA A DIRECCION USD'!F4723-'TARIFA ENTREGA A DIRECCION USD'!D4723)/'TARIFA ENTREGA A DIRECCION USD'!D4723,3)</f>
        <v>0.441</v>
      </c>
      <c r="V4723" s="200">
        <f>TRUNC(('TARIFA ENTREGA A DIRECCION USD'!G4723-'TARIFA ENTREGA A DIRECCION USD'!D4723)/'TARIFA ENTREGA A DIRECCION USD'!D4723,3)</f>
        <v>0.97799999999999998</v>
      </c>
      <c r="X4723" s="142">
        <v>16.12</v>
      </c>
      <c r="Y4723" s="190">
        <v>4716</v>
      </c>
      <c r="Z4723" s="200">
        <v>0.55000000000000004</v>
      </c>
      <c r="AA4723" s="200">
        <v>0.13</v>
      </c>
      <c r="AB4723" s="200">
        <v>0.3</v>
      </c>
      <c r="AC4723" s="200">
        <v>0.85</v>
      </c>
      <c r="AL4723"/>
      <c r="AM4723"/>
      <c r="AN4723"/>
      <c r="AO4723"/>
      <c r="AP4723"/>
      <c r="AQ4723"/>
      <c r="AR4723"/>
      <c r="AS4723"/>
      <c r="AT4723"/>
      <c r="AU4723"/>
    </row>
    <row r="4724" spans="17:47" x14ac:dyDescent="0.2">
      <c r="Q4724" s="142">
        <f>TRUNC('TARIFA ENTREGA A DIRECCION USD'!D4725-'TARIFA ENTREGA A DIRECCION USD'!D4724,2)</f>
        <v>0.55000000000000004</v>
      </c>
      <c r="R4724" s="190">
        <v>4717</v>
      </c>
      <c r="S4724" s="200">
        <f>TRUNC((('TARIFA ENTREGA A DIRECCION USD'!C4724-'TARIFA ENTREGA A DIRECCION USD'!D4724)/'TARIFA ENTREGA A DIRECCION USD'!D4724)+1,3)</f>
        <v>0.72499999999999998</v>
      </c>
      <c r="T4724" s="200">
        <f>TRUNC(('TARIFA ENTREGA A DIRECCION USD'!E4724-'TARIFA ENTREGA A DIRECCION USD'!D4724)/'TARIFA ENTREGA A DIRECCION USD'!D4724,3)</f>
        <v>0.26400000000000001</v>
      </c>
      <c r="U4724" s="200">
        <f>TRUNC(('TARIFA ENTREGA A DIRECCION USD'!F4724-'TARIFA ENTREGA A DIRECCION USD'!D4724)/'TARIFA ENTREGA A DIRECCION USD'!D4724,3)</f>
        <v>0.441</v>
      </c>
      <c r="V4724" s="200">
        <f>TRUNC(('TARIFA ENTREGA A DIRECCION USD'!G4724-'TARIFA ENTREGA A DIRECCION USD'!D4724)/'TARIFA ENTREGA A DIRECCION USD'!D4724,3)</f>
        <v>0.97799999999999998</v>
      </c>
      <c r="X4724" s="142">
        <v>16.12</v>
      </c>
      <c r="Y4724" s="190">
        <v>4717</v>
      </c>
      <c r="Z4724" s="200">
        <v>0.55000000000000004</v>
      </c>
      <c r="AA4724" s="200">
        <v>0.13</v>
      </c>
      <c r="AB4724" s="200">
        <v>0.3</v>
      </c>
      <c r="AC4724" s="200">
        <v>0.85</v>
      </c>
      <c r="AL4724"/>
      <c r="AM4724"/>
      <c r="AN4724"/>
      <c r="AO4724"/>
      <c r="AP4724"/>
      <c r="AQ4724"/>
      <c r="AR4724"/>
      <c r="AS4724"/>
      <c r="AT4724"/>
      <c r="AU4724"/>
    </row>
    <row r="4725" spans="17:47" x14ac:dyDescent="0.2">
      <c r="Q4725" s="142">
        <f>TRUNC('TARIFA ENTREGA A DIRECCION USD'!D4726-'TARIFA ENTREGA A DIRECCION USD'!D4725,2)</f>
        <v>0.55000000000000004</v>
      </c>
      <c r="R4725" s="190">
        <v>4718</v>
      </c>
      <c r="S4725" s="200">
        <f>TRUNC((('TARIFA ENTREGA A DIRECCION USD'!C4725-'TARIFA ENTREGA A DIRECCION USD'!D4725)/'TARIFA ENTREGA A DIRECCION USD'!D4725)+1,3)</f>
        <v>0.72499999999999998</v>
      </c>
      <c r="T4725" s="200">
        <f>TRUNC(('TARIFA ENTREGA A DIRECCION USD'!E4725-'TARIFA ENTREGA A DIRECCION USD'!D4725)/'TARIFA ENTREGA A DIRECCION USD'!D4725,3)</f>
        <v>0.26400000000000001</v>
      </c>
      <c r="U4725" s="200">
        <f>TRUNC(('TARIFA ENTREGA A DIRECCION USD'!F4725-'TARIFA ENTREGA A DIRECCION USD'!D4725)/'TARIFA ENTREGA A DIRECCION USD'!D4725,3)</f>
        <v>0.441</v>
      </c>
      <c r="V4725" s="200">
        <f>TRUNC(('TARIFA ENTREGA A DIRECCION USD'!G4725-'TARIFA ENTREGA A DIRECCION USD'!D4725)/'TARIFA ENTREGA A DIRECCION USD'!D4725,3)</f>
        <v>0.97799999999999998</v>
      </c>
      <c r="X4725" s="142">
        <v>16.12</v>
      </c>
      <c r="Y4725" s="190">
        <v>4718</v>
      </c>
      <c r="Z4725" s="200">
        <v>0.55000000000000004</v>
      </c>
      <c r="AA4725" s="200">
        <v>0.13</v>
      </c>
      <c r="AB4725" s="200">
        <v>0.3</v>
      </c>
      <c r="AC4725" s="200">
        <v>0.85</v>
      </c>
      <c r="AL4725"/>
      <c r="AM4725"/>
      <c r="AN4725"/>
      <c r="AO4725"/>
      <c r="AP4725"/>
      <c r="AQ4725"/>
      <c r="AR4725"/>
      <c r="AS4725"/>
      <c r="AT4725"/>
      <c r="AU4725"/>
    </row>
    <row r="4726" spans="17:47" x14ac:dyDescent="0.2">
      <c r="Q4726" s="142">
        <f>TRUNC('TARIFA ENTREGA A DIRECCION USD'!D4727-'TARIFA ENTREGA A DIRECCION USD'!D4726,2)</f>
        <v>0.55000000000000004</v>
      </c>
      <c r="R4726" s="190">
        <v>4719</v>
      </c>
      <c r="S4726" s="200">
        <f>TRUNC((('TARIFA ENTREGA A DIRECCION USD'!C4726-'TARIFA ENTREGA A DIRECCION USD'!D4726)/'TARIFA ENTREGA A DIRECCION USD'!D4726)+1,3)</f>
        <v>0.72499999999999998</v>
      </c>
      <c r="T4726" s="200">
        <f>TRUNC(('TARIFA ENTREGA A DIRECCION USD'!E4726-'TARIFA ENTREGA A DIRECCION USD'!D4726)/'TARIFA ENTREGA A DIRECCION USD'!D4726,3)</f>
        <v>0.26400000000000001</v>
      </c>
      <c r="U4726" s="200">
        <f>TRUNC(('TARIFA ENTREGA A DIRECCION USD'!F4726-'TARIFA ENTREGA A DIRECCION USD'!D4726)/'TARIFA ENTREGA A DIRECCION USD'!D4726,3)</f>
        <v>0.441</v>
      </c>
      <c r="V4726" s="200">
        <f>TRUNC(('TARIFA ENTREGA A DIRECCION USD'!G4726-'TARIFA ENTREGA A DIRECCION USD'!D4726)/'TARIFA ENTREGA A DIRECCION USD'!D4726,3)</f>
        <v>0.97799999999999998</v>
      </c>
      <c r="X4726" s="142">
        <v>16.12</v>
      </c>
      <c r="Y4726" s="190">
        <v>4719</v>
      </c>
      <c r="Z4726" s="200">
        <v>0.55000000000000004</v>
      </c>
      <c r="AA4726" s="200">
        <v>0.13</v>
      </c>
      <c r="AB4726" s="200">
        <v>0.3</v>
      </c>
      <c r="AC4726" s="200">
        <v>0.85</v>
      </c>
      <c r="AL4726"/>
      <c r="AM4726"/>
      <c r="AN4726"/>
      <c r="AO4726"/>
      <c r="AP4726"/>
      <c r="AQ4726"/>
      <c r="AR4726"/>
      <c r="AS4726"/>
      <c r="AT4726"/>
      <c r="AU4726"/>
    </row>
    <row r="4727" spans="17:47" x14ac:dyDescent="0.2">
      <c r="Q4727" s="142">
        <f>TRUNC('TARIFA ENTREGA A DIRECCION USD'!D4728-'TARIFA ENTREGA A DIRECCION USD'!D4727,2)</f>
        <v>0.55000000000000004</v>
      </c>
      <c r="R4727" s="190">
        <v>4720</v>
      </c>
      <c r="S4727" s="200">
        <f>TRUNC((('TARIFA ENTREGA A DIRECCION USD'!C4727-'TARIFA ENTREGA A DIRECCION USD'!D4727)/'TARIFA ENTREGA A DIRECCION USD'!D4727)+1,3)</f>
        <v>0.72499999999999998</v>
      </c>
      <c r="T4727" s="200">
        <f>TRUNC(('TARIFA ENTREGA A DIRECCION USD'!E4727-'TARIFA ENTREGA A DIRECCION USD'!D4727)/'TARIFA ENTREGA A DIRECCION USD'!D4727,3)</f>
        <v>0.26400000000000001</v>
      </c>
      <c r="U4727" s="200">
        <f>TRUNC(('TARIFA ENTREGA A DIRECCION USD'!F4727-'TARIFA ENTREGA A DIRECCION USD'!D4727)/'TARIFA ENTREGA A DIRECCION USD'!D4727,3)</f>
        <v>0.441</v>
      </c>
      <c r="V4727" s="200">
        <f>TRUNC(('TARIFA ENTREGA A DIRECCION USD'!G4727-'TARIFA ENTREGA A DIRECCION USD'!D4727)/'TARIFA ENTREGA A DIRECCION USD'!D4727,3)</f>
        <v>0.97799999999999998</v>
      </c>
      <c r="X4727" s="142">
        <v>16.12</v>
      </c>
      <c r="Y4727" s="190">
        <v>4720</v>
      </c>
      <c r="Z4727" s="200">
        <v>0.55000000000000004</v>
      </c>
      <c r="AA4727" s="200">
        <v>0.13</v>
      </c>
      <c r="AB4727" s="200">
        <v>0.3</v>
      </c>
      <c r="AC4727" s="200">
        <v>0.85</v>
      </c>
      <c r="AL4727"/>
      <c r="AM4727"/>
      <c r="AN4727"/>
      <c r="AO4727"/>
      <c r="AP4727"/>
      <c r="AQ4727"/>
      <c r="AR4727"/>
      <c r="AS4727"/>
      <c r="AT4727"/>
      <c r="AU4727"/>
    </row>
    <row r="4728" spans="17:47" x14ac:dyDescent="0.2">
      <c r="Q4728" s="142">
        <f>TRUNC('TARIFA ENTREGA A DIRECCION USD'!D4729-'TARIFA ENTREGA A DIRECCION USD'!D4728,2)</f>
        <v>0.55000000000000004</v>
      </c>
      <c r="R4728" s="190">
        <v>4721</v>
      </c>
      <c r="S4728" s="200">
        <f>TRUNC((('TARIFA ENTREGA A DIRECCION USD'!C4728-'TARIFA ENTREGA A DIRECCION USD'!D4728)/'TARIFA ENTREGA A DIRECCION USD'!D4728)+1,3)</f>
        <v>0.72499999999999998</v>
      </c>
      <c r="T4728" s="200">
        <f>TRUNC(('TARIFA ENTREGA A DIRECCION USD'!E4728-'TARIFA ENTREGA A DIRECCION USD'!D4728)/'TARIFA ENTREGA A DIRECCION USD'!D4728,3)</f>
        <v>0.26400000000000001</v>
      </c>
      <c r="U4728" s="200">
        <f>TRUNC(('TARIFA ENTREGA A DIRECCION USD'!F4728-'TARIFA ENTREGA A DIRECCION USD'!D4728)/'TARIFA ENTREGA A DIRECCION USD'!D4728,3)</f>
        <v>0.441</v>
      </c>
      <c r="V4728" s="200">
        <f>TRUNC(('TARIFA ENTREGA A DIRECCION USD'!G4728-'TARIFA ENTREGA A DIRECCION USD'!D4728)/'TARIFA ENTREGA A DIRECCION USD'!D4728,3)</f>
        <v>0.97799999999999998</v>
      </c>
      <c r="X4728" s="142">
        <v>16.12</v>
      </c>
      <c r="Y4728" s="190">
        <v>4721</v>
      </c>
      <c r="Z4728" s="200">
        <v>0.55000000000000004</v>
      </c>
      <c r="AA4728" s="200">
        <v>0.13</v>
      </c>
      <c r="AB4728" s="200">
        <v>0.3</v>
      </c>
      <c r="AC4728" s="200">
        <v>0.85</v>
      </c>
      <c r="AL4728"/>
      <c r="AM4728"/>
      <c r="AN4728"/>
      <c r="AO4728"/>
      <c r="AP4728"/>
      <c r="AQ4728"/>
      <c r="AR4728"/>
      <c r="AS4728"/>
      <c r="AT4728"/>
      <c r="AU4728"/>
    </row>
    <row r="4729" spans="17:47" x14ac:dyDescent="0.2">
      <c r="Q4729" s="142">
        <f>TRUNC('TARIFA ENTREGA A DIRECCION USD'!D4730-'TARIFA ENTREGA A DIRECCION USD'!D4729,2)</f>
        <v>0.55000000000000004</v>
      </c>
      <c r="R4729" s="190">
        <v>4722</v>
      </c>
      <c r="S4729" s="200">
        <f>TRUNC((('TARIFA ENTREGA A DIRECCION USD'!C4729-'TARIFA ENTREGA A DIRECCION USD'!D4729)/'TARIFA ENTREGA A DIRECCION USD'!D4729)+1,3)</f>
        <v>0.72499999999999998</v>
      </c>
      <c r="T4729" s="200">
        <f>TRUNC(('TARIFA ENTREGA A DIRECCION USD'!E4729-'TARIFA ENTREGA A DIRECCION USD'!D4729)/'TARIFA ENTREGA A DIRECCION USD'!D4729,3)</f>
        <v>0.26400000000000001</v>
      </c>
      <c r="U4729" s="200">
        <f>TRUNC(('TARIFA ENTREGA A DIRECCION USD'!F4729-'TARIFA ENTREGA A DIRECCION USD'!D4729)/'TARIFA ENTREGA A DIRECCION USD'!D4729,3)</f>
        <v>0.441</v>
      </c>
      <c r="V4729" s="200">
        <f>TRUNC(('TARIFA ENTREGA A DIRECCION USD'!G4729-'TARIFA ENTREGA A DIRECCION USD'!D4729)/'TARIFA ENTREGA A DIRECCION USD'!D4729,3)</f>
        <v>0.97799999999999998</v>
      </c>
      <c r="X4729" s="142">
        <v>16.12</v>
      </c>
      <c r="Y4729" s="190">
        <v>4722</v>
      </c>
      <c r="Z4729" s="200">
        <v>0.55000000000000004</v>
      </c>
      <c r="AA4729" s="200">
        <v>0.13</v>
      </c>
      <c r="AB4729" s="200">
        <v>0.3</v>
      </c>
      <c r="AC4729" s="200">
        <v>0.85</v>
      </c>
      <c r="AL4729"/>
      <c r="AM4729"/>
      <c r="AN4729"/>
      <c r="AO4729"/>
      <c r="AP4729"/>
      <c r="AQ4729"/>
      <c r="AR4729"/>
      <c r="AS4729"/>
      <c r="AT4729"/>
      <c r="AU4729"/>
    </row>
    <row r="4730" spans="17:47" x14ac:dyDescent="0.2">
      <c r="Q4730" s="142">
        <f>TRUNC('TARIFA ENTREGA A DIRECCION USD'!D4731-'TARIFA ENTREGA A DIRECCION USD'!D4730,2)</f>
        <v>0.55000000000000004</v>
      </c>
      <c r="R4730" s="190">
        <v>4723</v>
      </c>
      <c r="S4730" s="200">
        <f>TRUNC((('TARIFA ENTREGA A DIRECCION USD'!C4730-'TARIFA ENTREGA A DIRECCION USD'!D4730)/'TARIFA ENTREGA A DIRECCION USD'!D4730)+1,3)</f>
        <v>0.72499999999999998</v>
      </c>
      <c r="T4730" s="200">
        <f>TRUNC(('TARIFA ENTREGA A DIRECCION USD'!E4730-'TARIFA ENTREGA A DIRECCION USD'!D4730)/'TARIFA ENTREGA A DIRECCION USD'!D4730,3)</f>
        <v>0.26400000000000001</v>
      </c>
      <c r="U4730" s="200">
        <f>TRUNC(('TARIFA ENTREGA A DIRECCION USD'!F4730-'TARIFA ENTREGA A DIRECCION USD'!D4730)/'TARIFA ENTREGA A DIRECCION USD'!D4730,3)</f>
        <v>0.441</v>
      </c>
      <c r="V4730" s="200">
        <f>TRUNC(('TARIFA ENTREGA A DIRECCION USD'!G4730-'TARIFA ENTREGA A DIRECCION USD'!D4730)/'TARIFA ENTREGA A DIRECCION USD'!D4730,3)</f>
        <v>0.97799999999999998</v>
      </c>
      <c r="X4730" s="142">
        <v>16.12</v>
      </c>
      <c r="Y4730" s="190">
        <v>4723</v>
      </c>
      <c r="Z4730" s="200">
        <v>0.55000000000000004</v>
      </c>
      <c r="AA4730" s="200">
        <v>0.13</v>
      </c>
      <c r="AB4730" s="200">
        <v>0.3</v>
      </c>
      <c r="AC4730" s="200">
        <v>0.85</v>
      </c>
      <c r="AL4730"/>
      <c r="AM4730"/>
      <c r="AN4730"/>
      <c r="AO4730"/>
      <c r="AP4730"/>
      <c r="AQ4730"/>
      <c r="AR4730"/>
      <c r="AS4730"/>
      <c r="AT4730"/>
      <c r="AU4730"/>
    </row>
    <row r="4731" spans="17:47" x14ac:dyDescent="0.2">
      <c r="Q4731" s="142">
        <f>TRUNC('TARIFA ENTREGA A DIRECCION USD'!D4732-'TARIFA ENTREGA A DIRECCION USD'!D4731,2)</f>
        <v>0.55000000000000004</v>
      </c>
      <c r="R4731" s="190">
        <v>4724</v>
      </c>
      <c r="S4731" s="200">
        <f>TRUNC((('TARIFA ENTREGA A DIRECCION USD'!C4731-'TARIFA ENTREGA A DIRECCION USD'!D4731)/'TARIFA ENTREGA A DIRECCION USD'!D4731)+1,3)</f>
        <v>0.72499999999999998</v>
      </c>
      <c r="T4731" s="200">
        <f>TRUNC(('TARIFA ENTREGA A DIRECCION USD'!E4731-'TARIFA ENTREGA A DIRECCION USD'!D4731)/'TARIFA ENTREGA A DIRECCION USD'!D4731,3)</f>
        <v>0.26400000000000001</v>
      </c>
      <c r="U4731" s="200">
        <f>TRUNC(('TARIFA ENTREGA A DIRECCION USD'!F4731-'TARIFA ENTREGA A DIRECCION USD'!D4731)/'TARIFA ENTREGA A DIRECCION USD'!D4731,3)</f>
        <v>0.441</v>
      </c>
      <c r="V4731" s="200">
        <f>TRUNC(('TARIFA ENTREGA A DIRECCION USD'!G4731-'TARIFA ENTREGA A DIRECCION USD'!D4731)/'TARIFA ENTREGA A DIRECCION USD'!D4731,3)</f>
        <v>0.97799999999999998</v>
      </c>
      <c r="X4731" s="142">
        <v>16.12</v>
      </c>
      <c r="Y4731" s="190">
        <v>4724</v>
      </c>
      <c r="Z4731" s="200">
        <v>0.55000000000000004</v>
      </c>
      <c r="AA4731" s="200">
        <v>0.13</v>
      </c>
      <c r="AB4731" s="200">
        <v>0.3</v>
      </c>
      <c r="AC4731" s="200">
        <v>0.85</v>
      </c>
      <c r="AL4731"/>
      <c r="AM4731"/>
      <c r="AN4731"/>
      <c r="AO4731"/>
      <c r="AP4731"/>
      <c r="AQ4731"/>
      <c r="AR4731"/>
      <c r="AS4731"/>
      <c r="AT4731"/>
      <c r="AU4731"/>
    </row>
    <row r="4732" spans="17:47" x14ac:dyDescent="0.2">
      <c r="Q4732" s="142">
        <f>TRUNC('TARIFA ENTREGA A DIRECCION USD'!D4733-'TARIFA ENTREGA A DIRECCION USD'!D4732,2)</f>
        <v>0.55000000000000004</v>
      </c>
      <c r="R4732" s="190">
        <v>4725</v>
      </c>
      <c r="S4732" s="200">
        <f>TRUNC((('TARIFA ENTREGA A DIRECCION USD'!C4732-'TARIFA ENTREGA A DIRECCION USD'!D4732)/'TARIFA ENTREGA A DIRECCION USD'!D4732)+1,3)</f>
        <v>0.72499999999999998</v>
      </c>
      <c r="T4732" s="200">
        <f>TRUNC(('TARIFA ENTREGA A DIRECCION USD'!E4732-'TARIFA ENTREGA A DIRECCION USD'!D4732)/'TARIFA ENTREGA A DIRECCION USD'!D4732,3)</f>
        <v>0.26400000000000001</v>
      </c>
      <c r="U4732" s="200">
        <f>TRUNC(('TARIFA ENTREGA A DIRECCION USD'!F4732-'TARIFA ENTREGA A DIRECCION USD'!D4732)/'TARIFA ENTREGA A DIRECCION USD'!D4732,3)</f>
        <v>0.441</v>
      </c>
      <c r="V4732" s="200">
        <f>TRUNC(('TARIFA ENTREGA A DIRECCION USD'!G4732-'TARIFA ENTREGA A DIRECCION USD'!D4732)/'TARIFA ENTREGA A DIRECCION USD'!D4732,3)</f>
        <v>0.97799999999999998</v>
      </c>
      <c r="X4732" s="142">
        <v>16.12</v>
      </c>
      <c r="Y4732" s="190">
        <v>4725</v>
      </c>
      <c r="Z4732" s="200">
        <v>0.55000000000000004</v>
      </c>
      <c r="AA4732" s="200">
        <v>0.13</v>
      </c>
      <c r="AB4732" s="200">
        <v>0.3</v>
      </c>
      <c r="AC4732" s="200">
        <v>0.85</v>
      </c>
      <c r="AL4732"/>
      <c r="AM4732"/>
      <c r="AN4732"/>
      <c r="AO4732"/>
      <c r="AP4732"/>
      <c r="AQ4732"/>
      <c r="AR4732"/>
      <c r="AS4732"/>
      <c r="AT4732"/>
      <c r="AU4732"/>
    </row>
    <row r="4733" spans="17:47" x14ac:dyDescent="0.2">
      <c r="Q4733" s="142">
        <f>TRUNC('TARIFA ENTREGA A DIRECCION USD'!D4734-'TARIFA ENTREGA A DIRECCION USD'!D4733,2)</f>
        <v>0.55000000000000004</v>
      </c>
      <c r="R4733" s="190">
        <v>4726</v>
      </c>
      <c r="S4733" s="200">
        <f>TRUNC((('TARIFA ENTREGA A DIRECCION USD'!C4733-'TARIFA ENTREGA A DIRECCION USD'!D4733)/'TARIFA ENTREGA A DIRECCION USD'!D4733)+1,3)</f>
        <v>0.72499999999999998</v>
      </c>
      <c r="T4733" s="200">
        <f>TRUNC(('TARIFA ENTREGA A DIRECCION USD'!E4733-'TARIFA ENTREGA A DIRECCION USD'!D4733)/'TARIFA ENTREGA A DIRECCION USD'!D4733,3)</f>
        <v>0.26400000000000001</v>
      </c>
      <c r="U4733" s="200">
        <f>TRUNC(('TARIFA ENTREGA A DIRECCION USD'!F4733-'TARIFA ENTREGA A DIRECCION USD'!D4733)/'TARIFA ENTREGA A DIRECCION USD'!D4733,3)</f>
        <v>0.441</v>
      </c>
      <c r="V4733" s="200">
        <f>TRUNC(('TARIFA ENTREGA A DIRECCION USD'!G4733-'TARIFA ENTREGA A DIRECCION USD'!D4733)/'TARIFA ENTREGA A DIRECCION USD'!D4733,3)</f>
        <v>0.97799999999999998</v>
      </c>
      <c r="X4733" s="142">
        <v>16.12</v>
      </c>
      <c r="Y4733" s="190">
        <v>4726</v>
      </c>
      <c r="Z4733" s="200">
        <v>0.55000000000000004</v>
      </c>
      <c r="AA4733" s="200">
        <v>0.13</v>
      </c>
      <c r="AB4733" s="200">
        <v>0.3</v>
      </c>
      <c r="AC4733" s="200">
        <v>0.85</v>
      </c>
      <c r="AL4733"/>
      <c r="AM4733"/>
      <c r="AN4733"/>
      <c r="AO4733"/>
      <c r="AP4733"/>
      <c r="AQ4733"/>
      <c r="AR4733"/>
      <c r="AS4733"/>
      <c r="AT4733"/>
      <c r="AU4733"/>
    </row>
    <row r="4734" spans="17:47" x14ac:dyDescent="0.2">
      <c r="Q4734" s="142">
        <f>TRUNC('TARIFA ENTREGA A DIRECCION USD'!D4735-'TARIFA ENTREGA A DIRECCION USD'!D4734,2)</f>
        <v>0.55000000000000004</v>
      </c>
      <c r="R4734" s="190">
        <v>4727</v>
      </c>
      <c r="S4734" s="200">
        <f>TRUNC((('TARIFA ENTREGA A DIRECCION USD'!C4734-'TARIFA ENTREGA A DIRECCION USD'!D4734)/'TARIFA ENTREGA A DIRECCION USD'!D4734)+1,3)</f>
        <v>0.72499999999999998</v>
      </c>
      <c r="T4734" s="200">
        <f>TRUNC(('TARIFA ENTREGA A DIRECCION USD'!E4734-'TARIFA ENTREGA A DIRECCION USD'!D4734)/'TARIFA ENTREGA A DIRECCION USD'!D4734,3)</f>
        <v>0.26400000000000001</v>
      </c>
      <c r="U4734" s="200">
        <f>TRUNC(('TARIFA ENTREGA A DIRECCION USD'!F4734-'TARIFA ENTREGA A DIRECCION USD'!D4734)/'TARIFA ENTREGA A DIRECCION USD'!D4734,3)</f>
        <v>0.441</v>
      </c>
      <c r="V4734" s="200">
        <f>TRUNC(('TARIFA ENTREGA A DIRECCION USD'!G4734-'TARIFA ENTREGA A DIRECCION USD'!D4734)/'TARIFA ENTREGA A DIRECCION USD'!D4734,3)</f>
        <v>0.97799999999999998</v>
      </c>
      <c r="X4734" s="142">
        <v>16.12</v>
      </c>
      <c r="Y4734" s="190">
        <v>4727</v>
      </c>
      <c r="Z4734" s="200">
        <v>0.55000000000000004</v>
      </c>
      <c r="AA4734" s="200">
        <v>0.13</v>
      </c>
      <c r="AB4734" s="200">
        <v>0.3</v>
      </c>
      <c r="AC4734" s="200">
        <v>0.85</v>
      </c>
      <c r="AL4734"/>
      <c r="AM4734"/>
      <c r="AN4734"/>
      <c r="AO4734"/>
      <c r="AP4734"/>
      <c r="AQ4734"/>
      <c r="AR4734"/>
      <c r="AS4734"/>
      <c r="AT4734"/>
      <c r="AU4734"/>
    </row>
    <row r="4735" spans="17:47" x14ac:dyDescent="0.2">
      <c r="Q4735" s="142">
        <f>TRUNC('TARIFA ENTREGA A DIRECCION USD'!D4736-'TARIFA ENTREGA A DIRECCION USD'!D4735,2)</f>
        <v>0.55000000000000004</v>
      </c>
      <c r="R4735" s="190">
        <v>4728</v>
      </c>
      <c r="S4735" s="200">
        <f>TRUNC((('TARIFA ENTREGA A DIRECCION USD'!C4735-'TARIFA ENTREGA A DIRECCION USD'!D4735)/'TARIFA ENTREGA A DIRECCION USD'!D4735)+1,3)</f>
        <v>0.72499999999999998</v>
      </c>
      <c r="T4735" s="200">
        <f>TRUNC(('TARIFA ENTREGA A DIRECCION USD'!E4735-'TARIFA ENTREGA A DIRECCION USD'!D4735)/'TARIFA ENTREGA A DIRECCION USD'!D4735,3)</f>
        <v>0.26400000000000001</v>
      </c>
      <c r="U4735" s="200">
        <f>TRUNC(('TARIFA ENTREGA A DIRECCION USD'!F4735-'TARIFA ENTREGA A DIRECCION USD'!D4735)/'TARIFA ENTREGA A DIRECCION USD'!D4735,3)</f>
        <v>0.441</v>
      </c>
      <c r="V4735" s="200">
        <f>TRUNC(('TARIFA ENTREGA A DIRECCION USD'!G4735-'TARIFA ENTREGA A DIRECCION USD'!D4735)/'TARIFA ENTREGA A DIRECCION USD'!D4735,3)</f>
        <v>0.97799999999999998</v>
      </c>
      <c r="X4735" s="142">
        <v>16.12</v>
      </c>
      <c r="Y4735" s="190">
        <v>4728</v>
      </c>
      <c r="Z4735" s="200">
        <v>0.55000000000000004</v>
      </c>
      <c r="AA4735" s="200">
        <v>0.13</v>
      </c>
      <c r="AB4735" s="200">
        <v>0.3</v>
      </c>
      <c r="AC4735" s="200">
        <v>0.85</v>
      </c>
      <c r="AL4735"/>
      <c r="AM4735"/>
      <c r="AN4735"/>
      <c r="AO4735"/>
      <c r="AP4735"/>
      <c r="AQ4735"/>
      <c r="AR4735"/>
      <c r="AS4735"/>
      <c r="AT4735"/>
      <c r="AU4735"/>
    </row>
    <row r="4736" spans="17:47" x14ac:dyDescent="0.2">
      <c r="Q4736" s="142">
        <f>TRUNC('TARIFA ENTREGA A DIRECCION USD'!D4737-'TARIFA ENTREGA A DIRECCION USD'!D4736,2)</f>
        <v>0.55000000000000004</v>
      </c>
      <c r="R4736" s="190">
        <v>4729</v>
      </c>
      <c r="S4736" s="200">
        <f>TRUNC((('TARIFA ENTREGA A DIRECCION USD'!C4736-'TARIFA ENTREGA A DIRECCION USD'!D4736)/'TARIFA ENTREGA A DIRECCION USD'!D4736)+1,3)</f>
        <v>0.72499999999999998</v>
      </c>
      <c r="T4736" s="200">
        <f>TRUNC(('TARIFA ENTREGA A DIRECCION USD'!E4736-'TARIFA ENTREGA A DIRECCION USD'!D4736)/'TARIFA ENTREGA A DIRECCION USD'!D4736,3)</f>
        <v>0.26400000000000001</v>
      </c>
      <c r="U4736" s="200">
        <f>TRUNC(('TARIFA ENTREGA A DIRECCION USD'!F4736-'TARIFA ENTREGA A DIRECCION USD'!D4736)/'TARIFA ENTREGA A DIRECCION USD'!D4736,3)</f>
        <v>0.441</v>
      </c>
      <c r="V4736" s="200">
        <f>TRUNC(('TARIFA ENTREGA A DIRECCION USD'!G4736-'TARIFA ENTREGA A DIRECCION USD'!D4736)/'TARIFA ENTREGA A DIRECCION USD'!D4736,3)</f>
        <v>0.97799999999999998</v>
      </c>
      <c r="X4736" s="142">
        <v>16.12</v>
      </c>
      <c r="Y4736" s="190">
        <v>4729</v>
      </c>
      <c r="Z4736" s="200">
        <v>0.55000000000000004</v>
      </c>
      <c r="AA4736" s="200">
        <v>0.13</v>
      </c>
      <c r="AB4736" s="200">
        <v>0.3</v>
      </c>
      <c r="AC4736" s="200">
        <v>0.85</v>
      </c>
      <c r="AL4736"/>
      <c r="AM4736"/>
      <c r="AN4736"/>
      <c r="AO4736"/>
      <c r="AP4736"/>
      <c r="AQ4736"/>
      <c r="AR4736"/>
      <c r="AS4736"/>
      <c r="AT4736"/>
      <c r="AU4736"/>
    </row>
    <row r="4737" spans="17:47" x14ac:dyDescent="0.2">
      <c r="Q4737" s="142">
        <f>TRUNC('TARIFA ENTREGA A DIRECCION USD'!D4738-'TARIFA ENTREGA A DIRECCION USD'!D4737,2)</f>
        <v>0.55000000000000004</v>
      </c>
      <c r="R4737" s="190">
        <v>4730</v>
      </c>
      <c r="S4737" s="200">
        <f>TRUNC((('TARIFA ENTREGA A DIRECCION USD'!C4737-'TARIFA ENTREGA A DIRECCION USD'!D4737)/'TARIFA ENTREGA A DIRECCION USD'!D4737)+1,3)</f>
        <v>0.72499999999999998</v>
      </c>
      <c r="T4737" s="200">
        <f>TRUNC(('TARIFA ENTREGA A DIRECCION USD'!E4737-'TARIFA ENTREGA A DIRECCION USD'!D4737)/'TARIFA ENTREGA A DIRECCION USD'!D4737,3)</f>
        <v>0.26400000000000001</v>
      </c>
      <c r="U4737" s="200">
        <f>TRUNC(('TARIFA ENTREGA A DIRECCION USD'!F4737-'TARIFA ENTREGA A DIRECCION USD'!D4737)/'TARIFA ENTREGA A DIRECCION USD'!D4737,3)</f>
        <v>0.441</v>
      </c>
      <c r="V4737" s="200">
        <f>TRUNC(('TARIFA ENTREGA A DIRECCION USD'!G4737-'TARIFA ENTREGA A DIRECCION USD'!D4737)/'TARIFA ENTREGA A DIRECCION USD'!D4737,3)</f>
        <v>0.97799999999999998</v>
      </c>
      <c r="X4737" s="142">
        <v>16.12</v>
      </c>
      <c r="Y4737" s="190">
        <v>4730</v>
      </c>
      <c r="Z4737" s="200">
        <v>0.55000000000000004</v>
      </c>
      <c r="AA4737" s="200">
        <v>0.13</v>
      </c>
      <c r="AB4737" s="200">
        <v>0.3</v>
      </c>
      <c r="AC4737" s="200">
        <v>0.85</v>
      </c>
      <c r="AL4737"/>
      <c r="AM4737"/>
      <c r="AN4737"/>
      <c r="AO4737"/>
      <c r="AP4737"/>
      <c r="AQ4737"/>
      <c r="AR4737"/>
      <c r="AS4737"/>
      <c r="AT4737"/>
      <c r="AU4737"/>
    </row>
    <row r="4738" spans="17:47" x14ac:dyDescent="0.2">
      <c r="Q4738" s="142">
        <f>TRUNC('TARIFA ENTREGA A DIRECCION USD'!D4739-'TARIFA ENTREGA A DIRECCION USD'!D4738,2)</f>
        <v>0.55000000000000004</v>
      </c>
      <c r="R4738" s="190">
        <v>4731</v>
      </c>
      <c r="S4738" s="200">
        <f>TRUNC((('TARIFA ENTREGA A DIRECCION USD'!C4738-'TARIFA ENTREGA A DIRECCION USD'!D4738)/'TARIFA ENTREGA A DIRECCION USD'!D4738)+1,3)</f>
        <v>0.72499999999999998</v>
      </c>
      <c r="T4738" s="200">
        <f>TRUNC(('TARIFA ENTREGA A DIRECCION USD'!E4738-'TARIFA ENTREGA A DIRECCION USD'!D4738)/'TARIFA ENTREGA A DIRECCION USD'!D4738,3)</f>
        <v>0.26400000000000001</v>
      </c>
      <c r="U4738" s="200">
        <f>TRUNC(('TARIFA ENTREGA A DIRECCION USD'!F4738-'TARIFA ENTREGA A DIRECCION USD'!D4738)/'TARIFA ENTREGA A DIRECCION USD'!D4738,3)</f>
        <v>0.441</v>
      </c>
      <c r="V4738" s="200">
        <f>TRUNC(('TARIFA ENTREGA A DIRECCION USD'!G4738-'TARIFA ENTREGA A DIRECCION USD'!D4738)/'TARIFA ENTREGA A DIRECCION USD'!D4738,3)</f>
        <v>0.97799999999999998</v>
      </c>
      <c r="X4738" s="142">
        <v>16.12</v>
      </c>
      <c r="Y4738" s="190">
        <v>4731</v>
      </c>
      <c r="Z4738" s="200">
        <v>0.55000000000000004</v>
      </c>
      <c r="AA4738" s="200">
        <v>0.13</v>
      </c>
      <c r="AB4738" s="200">
        <v>0.3</v>
      </c>
      <c r="AC4738" s="200">
        <v>0.85</v>
      </c>
      <c r="AL4738"/>
      <c r="AM4738"/>
      <c r="AN4738"/>
      <c r="AO4738"/>
      <c r="AP4738"/>
      <c r="AQ4738"/>
      <c r="AR4738"/>
      <c r="AS4738"/>
      <c r="AT4738"/>
      <c r="AU4738"/>
    </row>
    <row r="4739" spans="17:47" x14ac:dyDescent="0.2">
      <c r="Q4739" s="142">
        <f>TRUNC('TARIFA ENTREGA A DIRECCION USD'!D4740-'TARIFA ENTREGA A DIRECCION USD'!D4739,2)</f>
        <v>0.55000000000000004</v>
      </c>
      <c r="R4739" s="190">
        <v>4732</v>
      </c>
      <c r="S4739" s="200">
        <f>TRUNC((('TARIFA ENTREGA A DIRECCION USD'!C4739-'TARIFA ENTREGA A DIRECCION USD'!D4739)/'TARIFA ENTREGA A DIRECCION USD'!D4739)+1,3)</f>
        <v>0.72499999999999998</v>
      </c>
      <c r="T4739" s="200">
        <f>TRUNC(('TARIFA ENTREGA A DIRECCION USD'!E4739-'TARIFA ENTREGA A DIRECCION USD'!D4739)/'TARIFA ENTREGA A DIRECCION USD'!D4739,3)</f>
        <v>0.26400000000000001</v>
      </c>
      <c r="U4739" s="200">
        <f>TRUNC(('TARIFA ENTREGA A DIRECCION USD'!F4739-'TARIFA ENTREGA A DIRECCION USD'!D4739)/'TARIFA ENTREGA A DIRECCION USD'!D4739,3)</f>
        <v>0.441</v>
      </c>
      <c r="V4739" s="200">
        <f>TRUNC(('TARIFA ENTREGA A DIRECCION USD'!G4739-'TARIFA ENTREGA A DIRECCION USD'!D4739)/'TARIFA ENTREGA A DIRECCION USD'!D4739,3)</f>
        <v>0.97799999999999998</v>
      </c>
      <c r="X4739" s="142">
        <v>16.12</v>
      </c>
      <c r="Y4739" s="190">
        <v>4732</v>
      </c>
      <c r="Z4739" s="200">
        <v>0.55000000000000004</v>
      </c>
      <c r="AA4739" s="200">
        <v>0.13</v>
      </c>
      <c r="AB4739" s="200">
        <v>0.3</v>
      </c>
      <c r="AC4739" s="200">
        <v>0.85</v>
      </c>
      <c r="AL4739"/>
      <c r="AM4739"/>
      <c r="AN4739"/>
      <c r="AO4739"/>
      <c r="AP4739"/>
      <c r="AQ4739"/>
      <c r="AR4739"/>
      <c r="AS4739"/>
      <c r="AT4739"/>
      <c r="AU4739"/>
    </row>
    <row r="4740" spans="17:47" x14ac:dyDescent="0.2">
      <c r="Q4740" s="142">
        <f>TRUNC('TARIFA ENTREGA A DIRECCION USD'!D4741-'TARIFA ENTREGA A DIRECCION USD'!D4740,2)</f>
        <v>0.55000000000000004</v>
      </c>
      <c r="R4740" s="190">
        <v>4733</v>
      </c>
      <c r="S4740" s="200">
        <f>TRUNC((('TARIFA ENTREGA A DIRECCION USD'!C4740-'TARIFA ENTREGA A DIRECCION USD'!D4740)/'TARIFA ENTREGA A DIRECCION USD'!D4740)+1,3)</f>
        <v>0.72499999999999998</v>
      </c>
      <c r="T4740" s="200">
        <f>TRUNC(('TARIFA ENTREGA A DIRECCION USD'!E4740-'TARIFA ENTREGA A DIRECCION USD'!D4740)/'TARIFA ENTREGA A DIRECCION USD'!D4740,3)</f>
        <v>0.26400000000000001</v>
      </c>
      <c r="U4740" s="200">
        <f>TRUNC(('TARIFA ENTREGA A DIRECCION USD'!F4740-'TARIFA ENTREGA A DIRECCION USD'!D4740)/'TARIFA ENTREGA A DIRECCION USD'!D4740,3)</f>
        <v>0.441</v>
      </c>
      <c r="V4740" s="200">
        <f>TRUNC(('TARIFA ENTREGA A DIRECCION USD'!G4740-'TARIFA ENTREGA A DIRECCION USD'!D4740)/'TARIFA ENTREGA A DIRECCION USD'!D4740,3)</f>
        <v>0.97799999999999998</v>
      </c>
      <c r="X4740" s="142">
        <v>16.12</v>
      </c>
      <c r="Y4740" s="190">
        <v>4733</v>
      </c>
      <c r="Z4740" s="200">
        <v>0.55000000000000004</v>
      </c>
      <c r="AA4740" s="200">
        <v>0.13</v>
      </c>
      <c r="AB4740" s="200">
        <v>0.3</v>
      </c>
      <c r="AC4740" s="200">
        <v>0.85</v>
      </c>
      <c r="AL4740"/>
      <c r="AM4740"/>
      <c r="AN4740"/>
      <c r="AO4740"/>
      <c r="AP4740"/>
      <c r="AQ4740"/>
      <c r="AR4740"/>
      <c r="AS4740"/>
      <c r="AT4740"/>
      <c r="AU4740"/>
    </row>
    <row r="4741" spans="17:47" x14ac:dyDescent="0.2">
      <c r="Q4741" s="142">
        <f>TRUNC('TARIFA ENTREGA A DIRECCION USD'!D4742-'TARIFA ENTREGA A DIRECCION USD'!D4741,2)</f>
        <v>0.55000000000000004</v>
      </c>
      <c r="R4741" s="190">
        <v>4734</v>
      </c>
      <c r="S4741" s="200">
        <f>TRUNC((('TARIFA ENTREGA A DIRECCION USD'!C4741-'TARIFA ENTREGA A DIRECCION USD'!D4741)/'TARIFA ENTREGA A DIRECCION USD'!D4741)+1,3)</f>
        <v>0.72499999999999998</v>
      </c>
      <c r="T4741" s="200">
        <f>TRUNC(('TARIFA ENTREGA A DIRECCION USD'!E4741-'TARIFA ENTREGA A DIRECCION USD'!D4741)/'TARIFA ENTREGA A DIRECCION USD'!D4741,3)</f>
        <v>0.26400000000000001</v>
      </c>
      <c r="U4741" s="200">
        <f>TRUNC(('TARIFA ENTREGA A DIRECCION USD'!F4741-'TARIFA ENTREGA A DIRECCION USD'!D4741)/'TARIFA ENTREGA A DIRECCION USD'!D4741,3)</f>
        <v>0.441</v>
      </c>
      <c r="V4741" s="200">
        <f>TRUNC(('TARIFA ENTREGA A DIRECCION USD'!G4741-'TARIFA ENTREGA A DIRECCION USD'!D4741)/'TARIFA ENTREGA A DIRECCION USD'!D4741,3)</f>
        <v>0.97799999999999998</v>
      </c>
      <c r="X4741" s="142">
        <v>16.12</v>
      </c>
      <c r="Y4741" s="190">
        <v>4734</v>
      </c>
      <c r="Z4741" s="200">
        <v>0.55000000000000004</v>
      </c>
      <c r="AA4741" s="200">
        <v>0.13</v>
      </c>
      <c r="AB4741" s="200">
        <v>0.3</v>
      </c>
      <c r="AC4741" s="200">
        <v>0.85</v>
      </c>
      <c r="AL4741"/>
      <c r="AM4741"/>
      <c r="AN4741"/>
      <c r="AO4741"/>
      <c r="AP4741"/>
      <c r="AQ4741"/>
      <c r="AR4741"/>
      <c r="AS4741"/>
      <c r="AT4741"/>
      <c r="AU4741"/>
    </row>
    <row r="4742" spans="17:47" x14ac:dyDescent="0.2">
      <c r="Q4742" s="142">
        <f>TRUNC('TARIFA ENTREGA A DIRECCION USD'!D4743-'TARIFA ENTREGA A DIRECCION USD'!D4742,2)</f>
        <v>0.55000000000000004</v>
      </c>
      <c r="R4742" s="190">
        <v>4735</v>
      </c>
      <c r="S4742" s="200">
        <f>TRUNC((('TARIFA ENTREGA A DIRECCION USD'!C4742-'TARIFA ENTREGA A DIRECCION USD'!D4742)/'TARIFA ENTREGA A DIRECCION USD'!D4742)+1,3)</f>
        <v>0.72499999999999998</v>
      </c>
      <c r="T4742" s="200">
        <f>TRUNC(('TARIFA ENTREGA A DIRECCION USD'!E4742-'TARIFA ENTREGA A DIRECCION USD'!D4742)/'TARIFA ENTREGA A DIRECCION USD'!D4742,3)</f>
        <v>0.26400000000000001</v>
      </c>
      <c r="U4742" s="200">
        <f>TRUNC(('TARIFA ENTREGA A DIRECCION USD'!F4742-'TARIFA ENTREGA A DIRECCION USD'!D4742)/'TARIFA ENTREGA A DIRECCION USD'!D4742,3)</f>
        <v>0.441</v>
      </c>
      <c r="V4742" s="200">
        <f>TRUNC(('TARIFA ENTREGA A DIRECCION USD'!G4742-'TARIFA ENTREGA A DIRECCION USD'!D4742)/'TARIFA ENTREGA A DIRECCION USD'!D4742,3)</f>
        <v>0.97799999999999998</v>
      </c>
      <c r="X4742" s="142">
        <v>16.12</v>
      </c>
      <c r="Y4742" s="190">
        <v>4735</v>
      </c>
      <c r="Z4742" s="200">
        <v>0.55000000000000004</v>
      </c>
      <c r="AA4742" s="200">
        <v>0.13</v>
      </c>
      <c r="AB4742" s="200">
        <v>0.3</v>
      </c>
      <c r="AC4742" s="200">
        <v>0.85</v>
      </c>
      <c r="AL4742"/>
      <c r="AM4742"/>
      <c r="AN4742"/>
      <c r="AO4742"/>
      <c r="AP4742"/>
      <c r="AQ4742"/>
      <c r="AR4742"/>
      <c r="AS4742"/>
      <c r="AT4742"/>
      <c r="AU4742"/>
    </row>
    <row r="4743" spans="17:47" x14ac:dyDescent="0.2">
      <c r="Q4743" s="142">
        <f>TRUNC('TARIFA ENTREGA A DIRECCION USD'!D4744-'TARIFA ENTREGA A DIRECCION USD'!D4743,2)</f>
        <v>0.55000000000000004</v>
      </c>
      <c r="R4743" s="190">
        <v>4736</v>
      </c>
      <c r="S4743" s="200">
        <f>TRUNC((('TARIFA ENTREGA A DIRECCION USD'!C4743-'TARIFA ENTREGA A DIRECCION USD'!D4743)/'TARIFA ENTREGA A DIRECCION USD'!D4743)+1,3)</f>
        <v>0.72499999999999998</v>
      </c>
      <c r="T4743" s="200">
        <f>TRUNC(('TARIFA ENTREGA A DIRECCION USD'!E4743-'TARIFA ENTREGA A DIRECCION USD'!D4743)/'TARIFA ENTREGA A DIRECCION USD'!D4743,3)</f>
        <v>0.26400000000000001</v>
      </c>
      <c r="U4743" s="200">
        <f>TRUNC(('TARIFA ENTREGA A DIRECCION USD'!F4743-'TARIFA ENTREGA A DIRECCION USD'!D4743)/'TARIFA ENTREGA A DIRECCION USD'!D4743,3)</f>
        <v>0.441</v>
      </c>
      <c r="V4743" s="200">
        <f>TRUNC(('TARIFA ENTREGA A DIRECCION USD'!G4743-'TARIFA ENTREGA A DIRECCION USD'!D4743)/'TARIFA ENTREGA A DIRECCION USD'!D4743,3)</f>
        <v>0.97799999999999998</v>
      </c>
      <c r="X4743" s="142">
        <v>16.12</v>
      </c>
      <c r="Y4743" s="190">
        <v>4736</v>
      </c>
      <c r="Z4743" s="200">
        <v>0.55000000000000004</v>
      </c>
      <c r="AA4743" s="200">
        <v>0.13</v>
      </c>
      <c r="AB4743" s="200">
        <v>0.3</v>
      </c>
      <c r="AC4743" s="200">
        <v>0.85</v>
      </c>
      <c r="AL4743"/>
      <c r="AM4743"/>
      <c r="AN4743"/>
      <c r="AO4743"/>
      <c r="AP4743"/>
      <c r="AQ4743"/>
      <c r="AR4743"/>
      <c r="AS4743"/>
      <c r="AT4743"/>
      <c r="AU4743"/>
    </row>
    <row r="4744" spans="17:47" x14ac:dyDescent="0.2">
      <c r="Q4744" s="142">
        <f>TRUNC('TARIFA ENTREGA A DIRECCION USD'!D4745-'TARIFA ENTREGA A DIRECCION USD'!D4744,2)</f>
        <v>0.55000000000000004</v>
      </c>
      <c r="R4744" s="190">
        <v>4737</v>
      </c>
      <c r="S4744" s="200">
        <f>TRUNC((('TARIFA ENTREGA A DIRECCION USD'!C4744-'TARIFA ENTREGA A DIRECCION USD'!D4744)/'TARIFA ENTREGA A DIRECCION USD'!D4744)+1,3)</f>
        <v>0.72499999999999998</v>
      </c>
      <c r="T4744" s="200">
        <f>TRUNC(('TARIFA ENTREGA A DIRECCION USD'!E4744-'TARIFA ENTREGA A DIRECCION USD'!D4744)/'TARIFA ENTREGA A DIRECCION USD'!D4744,3)</f>
        <v>0.26400000000000001</v>
      </c>
      <c r="U4744" s="200">
        <f>TRUNC(('TARIFA ENTREGA A DIRECCION USD'!F4744-'TARIFA ENTREGA A DIRECCION USD'!D4744)/'TARIFA ENTREGA A DIRECCION USD'!D4744,3)</f>
        <v>0.441</v>
      </c>
      <c r="V4744" s="200">
        <f>TRUNC(('TARIFA ENTREGA A DIRECCION USD'!G4744-'TARIFA ENTREGA A DIRECCION USD'!D4744)/'TARIFA ENTREGA A DIRECCION USD'!D4744,3)</f>
        <v>0.97799999999999998</v>
      </c>
      <c r="X4744" s="142">
        <v>16.12</v>
      </c>
      <c r="Y4744" s="190">
        <v>4737</v>
      </c>
      <c r="Z4744" s="200">
        <v>0.55000000000000004</v>
      </c>
      <c r="AA4744" s="200">
        <v>0.13</v>
      </c>
      <c r="AB4744" s="200">
        <v>0.3</v>
      </c>
      <c r="AC4744" s="200">
        <v>0.85</v>
      </c>
      <c r="AL4744"/>
      <c r="AM4744"/>
      <c r="AN4744"/>
      <c r="AO4744"/>
      <c r="AP4744"/>
      <c r="AQ4744"/>
      <c r="AR4744"/>
      <c r="AS4744"/>
      <c r="AT4744"/>
      <c r="AU4744"/>
    </row>
    <row r="4745" spans="17:47" x14ac:dyDescent="0.2">
      <c r="Q4745" s="142">
        <f>TRUNC('TARIFA ENTREGA A DIRECCION USD'!D4746-'TARIFA ENTREGA A DIRECCION USD'!D4745,2)</f>
        <v>0.55000000000000004</v>
      </c>
      <c r="R4745" s="190">
        <v>4738</v>
      </c>
      <c r="S4745" s="200">
        <f>TRUNC((('TARIFA ENTREGA A DIRECCION USD'!C4745-'TARIFA ENTREGA A DIRECCION USD'!D4745)/'TARIFA ENTREGA A DIRECCION USD'!D4745)+1,3)</f>
        <v>0.72499999999999998</v>
      </c>
      <c r="T4745" s="200">
        <f>TRUNC(('TARIFA ENTREGA A DIRECCION USD'!E4745-'TARIFA ENTREGA A DIRECCION USD'!D4745)/'TARIFA ENTREGA A DIRECCION USD'!D4745,3)</f>
        <v>0.26400000000000001</v>
      </c>
      <c r="U4745" s="200">
        <f>TRUNC(('TARIFA ENTREGA A DIRECCION USD'!F4745-'TARIFA ENTREGA A DIRECCION USD'!D4745)/'TARIFA ENTREGA A DIRECCION USD'!D4745,3)</f>
        <v>0.441</v>
      </c>
      <c r="V4745" s="200">
        <f>TRUNC(('TARIFA ENTREGA A DIRECCION USD'!G4745-'TARIFA ENTREGA A DIRECCION USD'!D4745)/'TARIFA ENTREGA A DIRECCION USD'!D4745,3)</f>
        <v>0.97799999999999998</v>
      </c>
      <c r="X4745" s="142">
        <v>16.12</v>
      </c>
      <c r="Y4745" s="190">
        <v>4738</v>
      </c>
      <c r="Z4745" s="200">
        <v>0.55000000000000004</v>
      </c>
      <c r="AA4745" s="200">
        <v>0.13</v>
      </c>
      <c r="AB4745" s="200">
        <v>0.3</v>
      </c>
      <c r="AC4745" s="200">
        <v>0.85</v>
      </c>
      <c r="AL4745"/>
      <c r="AM4745"/>
      <c r="AN4745"/>
      <c r="AO4745"/>
      <c r="AP4745"/>
      <c r="AQ4745"/>
      <c r="AR4745"/>
      <c r="AS4745"/>
      <c r="AT4745"/>
      <c r="AU4745"/>
    </row>
    <row r="4746" spans="17:47" x14ac:dyDescent="0.2">
      <c r="Q4746" s="142">
        <f>TRUNC('TARIFA ENTREGA A DIRECCION USD'!D4747-'TARIFA ENTREGA A DIRECCION USD'!D4746,2)</f>
        <v>0.55000000000000004</v>
      </c>
      <c r="R4746" s="190">
        <v>4739</v>
      </c>
      <c r="S4746" s="200">
        <f>TRUNC((('TARIFA ENTREGA A DIRECCION USD'!C4746-'TARIFA ENTREGA A DIRECCION USD'!D4746)/'TARIFA ENTREGA A DIRECCION USD'!D4746)+1,3)</f>
        <v>0.72499999999999998</v>
      </c>
      <c r="T4746" s="200">
        <f>TRUNC(('TARIFA ENTREGA A DIRECCION USD'!E4746-'TARIFA ENTREGA A DIRECCION USD'!D4746)/'TARIFA ENTREGA A DIRECCION USD'!D4746,3)</f>
        <v>0.26400000000000001</v>
      </c>
      <c r="U4746" s="200">
        <f>TRUNC(('TARIFA ENTREGA A DIRECCION USD'!F4746-'TARIFA ENTREGA A DIRECCION USD'!D4746)/'TARIFA ENTREGA A DIRECCION USD'!D4746,3)</f>
        <v>0.441</v>
      </c>
      <c r="V4746" s="200">
        <f>TRUNC(('TARIFA ENTREGA A DIRECCION USD'!G4746-'TARIFA ENTREGA A DIRECCION USD'!D4746)/'TARIFA ENTREGA A DIRECCION USD'!D4746,3)</f>
        <v>0.97799999999999998</v>
      </c>
      <c r="X4746" s="142">
        <v>16.12</v>
      </c>
      <c r="Y4746" s="190">
        <v>4739</v>
      </c>
      <c r="Z4746" s="200">
        <v>0.55000000000000004</v>
      </c>
      <c r="AA4746" s="200">
        <v>0.13</v>
      </c>
      <c r="AB4746" s="200">
        <v>0.3</v>
      </c>
      <c r="AC4746" s="200">
        <v>0.85</v>
      </c>
      <c r="AL4746"/>
      <c r="AM4746"/>
      <c r="AN4746"/>
      <c r="AO4746"/>
      <c r="AP4746"/>
      <c r="AQ4746"/>
      <c r="AR4746"/>
      <c r="AS4746"/>
      <c r="AT4746"/>
      <c r="AU4746"/>
    </row>
    <row r="4747" spans="17:47" x14ac:dyDescent="0.2">
      <c r="Q4747" s="142">
        <f>TRUNC('TARIFA ENTREGA A DIRECCION USD'!D4748-'TARIFA ENTREGA A DIRECCION USD'!D4747,2)</f>
        <v>0.55000000000000004</v>
      </c>
      <c r="R4747" s="190">
        <v>4740</v>
      </c>
      <c r="S4747" s="200">
        <f>TRUNC((('TARIFA ENTREGA A DIRECCION USD'!C4747-'TARIFA ENTREGA A DIRECCION USD'!D4747)/'TARIFA ENTREGA A DIRECCION USD'!D4747)+1,3)</f>
        <v>0.72499999999999998</v>
      </c>
      <c r="T4747" s="200">
        <f>TRUNC(('TARIFA ENTREGA A DIRECCION USD'!E4747-'TARIFA ENTREGA A DIRECCION USD'!D4747)/'TARIFA ENTREGA A DIRECCION USD'!D4747,3)</f>
        <v>0.26400000000000001</v>
      </c>
      <c r="U4747" s="200">
        <f>TRUNC(('TARIFA ENTREGA A DIRECCION USD'!F4747-'TARIFA ENTREGA A DIRECCION USD'!D4747)/'TARIFA ENTREGA A DIRECCION USD'!D4747,3)</f>
        <v>0.441</v>
      </c>
      <c r="V4747" s="200">
        <f>TRUNC(('TARIFA ENTREGA A DIRECCION USD'!G4747-'TARIFA ENTREGA A DIRECCION USD'!D4747)/'TARIFA ENTREGA A DIRECCION USD'!D4747,3)</f>
        <v>0.97799999999999998</v>
      </c>
      <c r="X4747" s="142">
        <v>16.12</v>
      </c>
      <c r="Y4747" s="190">
        <v>4740</v>
      </c>
      <c r="Z4747" s="200">
        <v>0.55000000000000004</v>
      </c>
      <c r="AA4747" s="200">
        <v>0.13</v>
      </c>
      <c r="AB4747" s="200">
        <v>0.3</v>
      </c>
      <c r="AC4747" s="200">
        <v>0.85</v>
      </c>
      <c r="AL4747"/>
      <c r="AM4747"/>
      <c r="AN4747"/>
      <c r="AO4747"/>
      <c r="AP4747"/>
      <c r="AQ4747"/>
      <c r="AR4747"/>
      <c r="AS4747"/>
      <c r="AT4747"/>
      <c r="AU4747"/>
    </row>
    <row r="4748" spans="17:47" x14ac:dyDescent="0.2">
      <c r="Q4748" s="142">
        <f>TRUNC('TARIFA ENTREGA A DIRECCION USD'!D4749-'TARIFA ENTREGA A DIRECCION USD'!D4748,2)</f>
        <v>0.55000000000000004</v>
      </c>
      <c r="R4748" s="190">
        <v>4741</v>
      </c>
      <c r="S4748" s="200">
        <f>TRUNC((('TARIFA ENTREGA A DIRECCION USD'!C4748-'TARIFA ENTREGA A DIRECCION USD'!D4748)/'TARIFA ENTREGA A DIRECCION USD'!D4748)+1,3)</f>
        <v>0.72499999999999998</v>
      </c>
      <c r="T4748" s="200">
        <f>TRUNC(('TARIFA ENTREGA A DIRECCION USD'!E4748-'TARIFA ENTREGA A DIRECCION USD'!D4748)/'TARIFA ENTREGA A DIRECCION USD'!D4748,3)</f>
        <v>0.26400000000000001</v>
      </c>
      <c r="U4748" s="200">
        <f>TRUNC(('TARIFA ENTREGA A DIRECCION USD'!F4748-'TARIFA ENTREGA A DIRECCION USD'!D4748)/'TARIFA ENTREGA A DIRECCION USD'!D4748,3)</f>
        <v>0.441</v>
      </c>
      <c r="V4748" s="200">
        <f>TRUNC(('TARIFA ENTREGA A DIRECCION USD'!G4748-'TARIFA ENTREGA A DIRECCION USD'!D4748)/'TARIFA ENTREGA A DIRECCION USD'!D4748,3)</f>
        <v>0.97799999999999998</v>
      </c>
      <c r="X4748" s="142">
        <v>16.12</v>
      </c>
      <c r="Y4748" s="190">
        <v>4741</v>
      </c>
      <c r="Z4748" s="200">
        <v>0.55000000000000004</v>
      </c>
      <c r="AA4748" s="200">
        <v>0.13</v>
      </c>
      <c r="AB4748" s="200">
        <v>0.3</v>
      </c>
      <c r="AC4748" s="200">
        <v>0.85</v>
      </c>
      <c r="AL4748"/>
      <c r="AM4748"/>
      <c r="AN4748"/>
      <c r="AO4748"/>
      <c r="AP4748"/>
      <c r="AQ4748"/>
      <c r="AR4748"/>
      <c r="AS4748"/>
      <c r="AT4748"/>
      <c r="AU4748"/>
    </row>
    <row r="4749" spans="17:47" x14ac:dyDescent="0.2">
      <c r="Q4749" s="142">
        <f>TRUNC('TARIFA ENTREGA A DIRECCION USD'!D4750-'TARIFA ENTREGA A DIRECCION USD'!D4749,2)</f>
        <v>0.55000000000000004</v>
      </c>
      <c r="R4749" s="190">
        <v>4742</v>
      </c>
      <c r="S4749" s="200">
        <f>TRUNC((('TARIFA ENTREGA A DIRECCION USD'!C4749-'TARIFA ENTREGA A DIRECCION USD'!D4749)/'TARIFA ENTREGA A DIRECCION USD'!D4749)+1,3)</f>
        <v>0.72499999999999998</v>
      </c>
      <c r="T4749" s="200">
        <f>TRUNC(('TARIFA ENTREGA A DIRECCION USD'!E4749-'TARIFA ENTREGA A DIRECCION USD'!D4749)/'TARIFA ENTREGA A DIRECCION USD'!D4749,3)</f>
        <v>0.26400000000000001</v>
      </c>
      <c r="U4749" s="200">
        <f>TRUNC(('TARIFA ENTREGA A DIRECCION USD'!F4749-'TARIFA ENTREGA A DIRECCION USD'!D4749)/'TARIFA ENTREGA A DIRECCION USD'!D4749,3)</f>
        <v>0.441</v>
      </c>
      <c r="V4749" s="200">
        <f>TRUNC(('TARIFA ENTREGA A DIRECCION USD'!G4749-'TARIFA ENTREGA A DIRECCION USD'!D4749)/'TARIFA ENTREGA A DIRECCION USD'!D4749,3)</f>
        <v>0.97799999999999998</v>
      </c>
      <c r="X4749" s="142">
        <v>16.12</v>
      </c>
      <c r="Y4749" s="190">
        <v>4742</v>
      </c>
      <c r="Z4749" s="200">
        <v>0.55000000000000004</v>
      </c>
      <c r="AA4749" s="200">
        <v>0.13</v>
      </c>
      <c r="AB4749" s="200">
        <v>0.3</v>
      </c>
      <c r="AC4749" s="200">
        <v>0.85</v>
      </c>
      <c r="AL4749"/>
      <c r="AM4749"/>
      <c r="AN4749"/>
      <c r="AO4749"/>
      <c r="AP4749"/>
      <c r="AQ4749"/>
      <c r="AR4749"/>
      <c r="AS4749"/>
      <c r="AT4749"/>
      <c r="AU4749"/>
    </row>
    <row r="4750" spans="17:47" x14ac:dyDescent="0.2">
      <c r="Q4750" s="142">
        <f>TRUNC('TARIFA ENTREGA A DIRECCION USD'!D4751-'TARIFA ENTREGA A DIRECCION USD'!D4750,2)</f>
        <v>0.55000000000000004</v>
      </c>
      <c r="R4750" s="190">
        <v>4743</v>
      </c>
      <c r="S4750" s="200">
        <f>TRUNC((('TARIFA ENTREGA A DIRECCION USD'!C4750-'TARIFA ENTREGA A DIRECCION USD'!D4750)/'TARIFA ENTREGA A DIRECCION USD'!D4750)+1,3)</f>
        <v>0.72499999999999998</v>
      </c>
      <c r="T4750" s="200">
        <f>TRUNC(('TARIFA ENTREGA A DIRECCION USD'!E4750-'TARIFA ENTREGA A DIRECCION USD'!D4750)/'TARIFA ENTREGA A DIRECCION USD'!D4750,3)</f>
        <v>0.26400000000000001</v>
      </c>
      <c r="U4750" s="200">
        <f>TRUNC(('TARIFA ENTREGA A DIRECCION USD'!F4750-'TARIFA ENTREGA A DIRECCION USD'!D4750)/'TARIFA ENTREGA A DIRECCION USD'!D4750,3)</f>
        <v>0.441</v>
      </c>
      <c r="V4750" s="200">
        <f>TRUNC(('TARIFA ENTREGA A DIRECCION USD'!G4750-'TARIFA ENTREGA A DIRECCION USD'!D4750)/'TARIFA ENTREGA A DIRECCION USD'!D4750,3)</f>
        <v>0.97799999999999998</v>
      </c>
      <c r="X4750" s="142">
        <v>16.12</v>
      </c>
      <c r="Y4750" s="190">
        <v>4743</v>
      </c>
      <c r="Z4750" s="200">
        <v>0.55000000000000004</v>
      </c>
      <c r="AA4750" s="200">
        <v>0.13</v>
      </c>
      <c r="AB4750" s="200">
        <v>0.3</v>
      </c>
      <c r="AC4750" s="200">
        <v>0.85</v>
      </c>
      <c r="AL4750"/>
      <c r="AM4750"/>
      <c r="AN4750"/>
      <c r="AO4750"/>
      <c r="AP4750"/>
      <c r="AQ4750"/>
      <c r="AR4750"/>
      <c r="AS4750"/>
      <c r="AT4750"/>
      <c r="AU4750"/>
    </row>
    <row r="4751" spans="17:47" x14ac:dyDescent="0.2">
      <c r="Q4751" s="142">
        <f>TRUNC('TARIFA ENTREGA A DIRECCION USD'!D4752-'TARIFA ENTREGA A DIRECCION USD'!D4751,2)</f>
        <v>0.55000000000000004</v>
      </c>
      <c r="R4751" s="190">
        <v>4744</v>
      </c>
      <c r="S4751" s="200">
        <f>TRUNC((('TARIFA ENTREGA A DIRECCION USD'!C4751-'TARIFA ENTREGA A DIRECCION USD'!D4751)/'TARIFA ENTREGA A DIRECCION USD'!D4751)+1,3)</f>
        <v>0.72499999999999998</v>
      </c>
      <c r="T4751" s="200">
        <f>TRUNC(('TARIFA ENTREGA A DIRECCION USD'!E4751-'TARIFA ENTREGA A DIRECCION USD'!D4751)/'TARIFA ENTREGA A DIRECCION USD'!D4751,3)</f>
        <v>0.26400000000000001</v>
      </c>
      <c r="U4751" s="200">
        <f>TRUNC(('TARIFA ENTREGA A DIRECCION USD'!F4751-'TARIFA ENTREGA A DIRECCION USD'!D4751)/'TARIFA ENTREGA A DIRECCION USD'!D4751,3)</f>
        <v>0.441</v>
      </c>
      <c r="V4751" s="200">
        <f>TRUNC(('TARIFA ENTREGA A DIRECCION USD'!G4751-'TARIFA ENTREGA A DIRECCION USD'!D4751)/'TARIFA ENTREGA A DIRECCION USD'!D4751,3)</f>
        <v>0.97799999999999998</v>
      </c>
      <c r="X4751" s="142">
        <v>16.12</v>
      </c>
      <c r="Y4751" s="190">
        <v>4744</v>
      </c>
      <c r="Z4751" s="200">
        <v>0.55000000000000004</v>
      </c>
      <c r="AA4751" s="200">
        <v>0.13</v>
      </c>
      <c r="AB4751" s="200">
        <v>0.3</v>
      </c>
      <c r="AC4751" s="200">
        <v>0.85</v>
      </c>
      <c r="AL4751"/>
      <c r="AM4751"/>
      <c r="AN4751"/>
      <c r="AO4751"/>
      <c r="AP4751"/>
      <c r="AQ4751"/>
      <c r="AR4751"/>
      <c r="AS4751"/>
      <c r="AT4751"/>
      <c r="AU4751"/>
    </row>
    <row r="4752" spans="17:47" x14ac:dyDescent="0.2">
      <c r="Q4752" s="142">
        <f>TRUNC('TARIFA ENTREGA A DIRECCION USD'!D4753-'TARIFA ENTREGA A DIRECCION USD'!D4752,2)</f>
        <v>0.55000000000000004</v>
      </c>
      <c r="R4752" s="190">
        <v>4745</v>
      </c>
      <c r="S4752" s="200">
        <f>TRUNC((('TARIFA ENTREGA A DIRECCION USD'!C4752-'TARIFA ENTREGA A DIRECCION USD'!D4752)/'TARIFA ENTREGA A DIRECCION USD'!D4752)+1,3)</f>
        <v>0.72499999999999998</v>
      </c>
      <c r="T4752" s="200">
        <f>TRUNC(('TARIFA ENTREGA A DIRECCION USD'!E4752-'TARIFA ENTREGA A DIRECCION USD'!D4752)/'TARIFA ENTREGA A DIRECCION USD'!D4752,3)</f>
        <v>0.26400000000000001</v>
      </c>
      <c r="U4752" s="200">
        <f>TRUNC(('TARIFA ENTREGA A DIRECCION USD'!F4752-'TARIFA ENTREGA A DIRECCION USD'!D4752)/'TARIFA ENTREGA A DIRECCION USD'!D4752,3)</f>
        <v>0.441</v>
      </c>
      <c r="V4752" s="200">
        <f>TRUNC(('TARIFA ENTREGA A DIRECCION USD'!G4752-'TARIFA ENTREGA A DIRECCION USD'!D4752)/'TARIFA ENTREGA A DIRECCION USD'!D4752,3)</f>
        <v>0.97799999999999998</v>
      </c>
      <c r="X4752" s="142">
        <v>16.12</v>
      </c>
      <c r="Y4752" s="190">
        <v>4745</v>
      </c>
      <c r="Z4752" s="200">
        <v>0.55000000000000004</v>
      </c>
      <c r="AA4752" s="200">
        <v>0.13</v>
      </c>
      <c r="AB4752" s="200">
        <v>0.3</v>
      </c>
      <c r="AC4752" s="200">
        <v>0.85</v>
      </c>
      <c r="AL4752"/>
      <c r="AM4752"/>
      <c r="AN4752"/>
      <c r="AO4752"/>
      <c r="AP4752"/>
      <c r="AQ4752"/>
      <c r="AR4752"/>
      <c r="AS4752"/>
      <c r="AT4752"/>
      <c r="AU4752"/>
    </row>
    <row r="4753" spans="17:47" x14ac:dyDescent="0.2">
      <c r="Q4753" s="142">
        <f>TRUNC('TARIFA ENTREGA A DIRECCION USD'!D4754-'TARIFA ENTREGA A DIRECCION USD'!D4753,2)</f>
        <v>0.55000000000000004</v>
      </c>
      <c r="R4753" s="190">
        <v>4746</v>
      </c>
      <c r="S4753" s="200">
        <f>TRUNC((('TARIFA ENTREGA A DIRECCION USD'!C4753-'TARIFA ENTREGA A DIRECCION USD'!D4753)/'TARIFA ENTREGA A DIRECCION USD'!D4753)+1,3)</f>
        <v>0.72499999999999998</v>
      </c>
      <c r="T4753" s="200">
        <f>TRUNC(('TARIFA ENTREGA A DIRECCION USD'!E4753-'TARIFA ENTREGA A DIRECCION USD'!D4753)/'TARIFA ENTREGA A DIRECCION USD'!D4753,3)</f>
        <v>0.26400000000000001</v>
      </c>
      <c r="U4753" s="200">
        <f>TRUNC(('TARIFA ENTREGA A DIRECCION USD'!F4753-'TARIFA ENTREGA A DIRECCION USD'!D4753)/'TARIFA ENTREGA A DIRECCION USD'!D4753,3)</f>
        <v>0.441</v>
      </c>
      <c r="V4753" s="200">
        <f>TRUNC(('TARIFA ENTREGA A DIRECCION USD'!G4753-'TARIFA ENTREGA A DIRECCION USD'!D4753)/'TARIFA ENTREGA A DIRECCION USD'!D4753,3)</f>
        <v>0.97799999999999998</v>
      </c>
      <c r="X4753" s="142">
        <v>16.12</v>
      </c>
      <c r="Y4753" s="190">
        <v>4746</v>
      </c>
      <c r="Z4753" s="200">
        <v>0.55000000000000004</v>
      </c>
      <c r="AA4753" s="200">
        <v>0.13</v>
      </c>
      <c r="AB4753" s="200">
        <v>0.3</v>
      </c>
      <c r="AC4753" s="200">
        <v>0.85</v>
      </c>
      <c r="AL4753"/>
      <c r="AM4753"/>
      <c r="AN4753"/>
      <c r="AO4753"/>
      <c r="AP4753"/>
      <c r="AQ4753"/>
      <c r="AR4753"/>
      <c r="AS4753"/>
      <c r="AT4753"/>
      <c r="AU4753"/>
    </row>
    <row r="4754" spans="17:47" x14ac:dyDescent="0.2">
      <c r="Q4754" s="142">
        <f>TRUNC('TARIFA ENTREGA A DIRECCION USD'!D4755-'TARIFA ENTREGA A DIRECCION USD'!D4754,2)</f>
        <v>0.55000000000000004</v>
      </c>
      <c r="R4754" s="190">
        <v>4747</v>
      </c>
      <c r="S4754" s="200">
        <f>TRUNC((('TARIFA ENTREGA A DIRECCION USD'!C4754-'TARIFA ENTREGA A DIRECCION USD'!D4754)/'TARIFA ENTREGA A DIRECCION USD'!D4754)+1,3)</f>
        <v>0.72499999999999998</v>
      </c>
      <c r="T4754" s="200">
        <f>TRUNC(('TARIFA ENTREGA A DIRECCION USD'!E4754-'TARIFA ENTREGA A DIRECCION USD'!D4754)/'TARIFA ENTREGA A DIRECCION USD'!D4754,3)</f>
        <v>0.26400000000000001</v>
      </c>
      <c r="U4754" s="200">
        <f>TRUNC(('TARIFA ENTREGA A DIRECCION USD'!F4754-'TARIFA ENTREGA A DIRECCION USD'!D4754)/'TARIFA ENTREGA A DIRECCION USD'!D4754,3)</f>
        <v>0.441</v>
      </c>
      <c r="V4754" s="200">
        <f>TRUNC(('TARIFA ENTREGA A DIRECCION USD'!G4754-'TARIFA ENTREGA A DIRECCION USD'!D4754)/'TARIFA ENTREGA A DIRECCION USD'!D4754,3)</f>
        <v>0.97799999999999998</v>
      </c>
      <c r="X4754" s="142">
        <v>16.12</v>
      </c>
      <c r="Y4754" s="190">
        <v>4747</v>
      </c>
      <c r="Z4754" s="200">
        <v>0.55000000000000004</v>
      </c>
      <c r="AA4754" s="200">
        <v>0.13</v>
      </c>
      <c r="AB4754" s="200">
        <v>0.3</v>
      </c>
      <c r="AC4754" s="200">
        <v>0.85</v>
      </c>
      <c r="AL4754"/>
      <c r="AM4754"/>
      <c r="AN4754"/>
      <c r="AO4754"/>
      <c r="AP4754"/>
      <c r="AQ4754"/>
      <c r="AR4754"/>
      <c r="AS4754"/>
      <c r="AT4754"/>
      <c r="AU4754"/>
    </row>
    <row r="4755" spans="17:47" x14ac:dyDescent="0.2">
      <c r="Q4755" s="142">
        <f>TRUNC('TARIFA ENTREGA A DIRECCION USD'!D4756-'TARIFA ENTREGA A DIRECCION USD'!D4755,2)</f>
        <v>0.55000000000000004</v>
      </c>
      <c r="R4755" s="190">
        <v>4748</v>
      </c>
      <c r="S4755" s="200">
        <f>TRUNC((('TARIFA ENTREGA A DIRECCION USD'!C4755-'TARIFA ENTREGA A DIRECCION USD'!D4755)/'TARIFA ENTREGA A DIRECCION USD'!D4755)+1,3)</f>
        <v>0.72499999999999998</v>
      </c>
      <c r="T4755" s="200">
        <f>TRUNC(('TARIFA ENTREGA A DIRECCION USD'!E4755-'TARIFA ENTREGA A DIRECCION USD'!D4755)/'TARIFA ENTREGA A DIRECCION USD'!D4755,3)</f>
        <v>0.26400000000000001</v>
      </c>
      <c r="U4755" s="200">
        <f>TRUNC(('TARIFA ENTREGA A DIRECCION USD'!F4755-'TARIFA ENTREGA A DIRECCION USD'!D4755)/'TARIFA ENTREGA A DIRECCION USD'!D4755,3)</f>
        <v>0.441</v>
      </c>
      <c r="V4755" s="200">
        <f>TRUNC(('TARIFA ENTREGA A DIRECCION USD'!G4755-'TARIFA ENTREGA A DIRECCION USD'!D4755)/'TARIFA ENTREGA A DIRECCION USD'!D4755,3)</f>
        <v>0.97799999999999998</v>
      </c>
      <c r="X4755" s="142">
        <v>16.12</v>
      </c>
      <c r="Y4755" s="190">
        <v>4748</v>
      </c>
      <c r="Z4755" s="200">
        <v>0.55000000000000004</v>
      </c>
      <c r="AA4755" s="200">
        <v>0.13</v>
      </c>
      <c r="AB4755" s="200">
        <v>0.3</v>
      </c>
      <c r="AC4755" s="200">
        <v>0.85</v>
      </c>
      <c r="AL4755"/>
      <c r="AM4755"/>
      <c r="AN4755"/>
      <c r="AO4755"/>
      <c r="AP4755"/>
      <c r="AQ4755"/>
      <c r="AR4755"/>
      <c r="AS4755"/>
      <c r="AT4755"/>
      <c r="AU4755"/>
    </row>
    <row r="4756" spans="17:47" x14ac:dyDescent="0.2">
      <c r="Q4756" s="142">
        <f>TRUNC('TARIFA ENTREGA A DIRECCION USD'!D4757-'TARIFA ENTREGA A DIRECCION USD'!D4756,2)</f>
        <v>0.55000000000000004</v>
      </c>
      <c r="R4756" s="190">
        <v>4749</v>
      </c>
      <c r="S4756" s="200">
        <f>TRUNC((('TARIFA ENTREGA A DIRECCION USD'!C4756-'TARIFA ENTREGA A DIRECCION USD'!D4756)/'TARIFA ENTREGA A DIRECCION USD'!D4756)+1,3)</f>
        <v>0.72499999999999998</v>
      </c>
      <c r="T4756" s="200">
        <f>TRUNC(('TARIFA ENTREGA A DIRECCION USD'!E4756-'TARIFA ENTREGA A DIRECCION USD'!D4756)/'TARIFA ENTREGA A DIRECCION USD'!D4756,3)</f>
        <v>0.26400000000000001</v>
      </c>
      <c r="U4756" s="200">
        <f>TRUNC(('TARIFA ENTREGA A DIRECCION USD'!F4756-'TARIFA ENTREGA A DIRECCION USD'!D4756)/'TARIFA ENTREGA A DIRECCION USD'!D4756,3)</f>
        <v>0.441</v>
      </c>
      <c r="V4756" s="200">
        <f>TRUNC(('TARIFA ENTREGA A DIRECCION USD'!G4756-'TARIFA ENTREGA A DIRECCION USD'!D4756)/'TARIFA ENTREGA A DIRECCION USD'!D4756,3)</f>
        <v>0.97799999999999998</v>
      </c>
      <c r="X4756" s="142">
        <v>16.12</v>
      </c>
      <c r="Y4756" s="190">
        <v>4749</v>
      </c>
      <c r="Z4756" s="200">
        <v>0.55000000000000004</v>
      </c>
      <c r="AA4756" s="200">
        <v>0.13</v>
      </c>
      <c r="AB4756" s="200">
        <v>0.3</v>
      </c>
      <c r="AC4756" s="200">
        <v>0.85</v>
      </c>
      <c r="AL4756"/>
      <c r="AM4756"/>
      <c r="AN4756"/>
      <c r="AO4756"/>
      <c r="AP4756"/>
      <c r="AQ4756"/>
      <c r="AR4756"/>
      <c r="AS4756"/>
      <c r="AT4756"/>
      <c r="AU4756"/>
    </row>
    <row r="4757" spans="17:47" x14ac:dyDescent="0.2">
      <c r="Q4757" s="142">
        <f>TRUNC('TARIFA ENTREGA A DIRECCION USD'!D4758-'TARIFA ENTREGA A DIRECCION USD'!D4757,2)</f>
        <v>0.55000000000000004</v>
      </c>
      <c r="R4757" s="190">
        <v>4750</v>
      </c>
      <c r="S4757" s="200">
        <f>TRUNC((('TARIFA ENTREGA A DIRECCION USD'!C4757-'TARIFA ENTREGA A DIRECCION USD'!D4757)/'TARIFA ENTREGA A DIRECCION USD'!D4757)+1,3)</f>
        <v>0.72499999999999998</v>
      </c>
      <c r="T4757" s="200">
        <f>TRUNC(('TARIFA ENTREGA A DIRECCION USD'!E4757-'TARIFA ENTREGA A DIRECCION USD'!D4757)/'TARIFA ENTREGA A DIRECCION USD'!D4757,3)</f>
        <v>0.26400000000000001</v>
      </c>
      <c r="U4757" s="200">
        <f>TRUNC(('TARIFA ENTREGA A DIRECCION USD'!F4757-'TARIFA ENTREGA A DIRECCION USD'!D4757)/'TARIFA ENTREGA A DIRECCION USD'!D4757,3)</f>
        <v>0.441</v>
      </c>
      <c r="V4757" s="200">
        <f>TRUNC(('TARIFA ENTREGA A DIRECCION USD'!G4757-'TARIFA ENTREGA A DIRECCION USD'!D4757)/'TARIFA ENTREGA A DIRECCION USD'!D4757,3)</f>
        <v>0.97799999999999998</v>
      </c>
      <c r="X4757" s="142">
        <v>16.12</v>
      </c>
      <c r="Y4757" s="190">
        <v>4750</v>
      </c>
      <c r="Z4757" s="200">
        <v>0.55000000000000004</v>
      </c>
      <c r="AA4757" s="200">
        <v>0.13</v>
      </c>
      <c r="AB4757" s="200">
        <v>0.3</v>
      </c>
      <c r="AC4757" s="200">
        <v>0.85</v>
      </c>
      <c r="AL4757"/>
      <c r="AM4757"/>
      <c r="AN4757"/>
      <c r="AO4757"/>
      <c r="AP4757"/>
      <c r="AQ4757"/>
      <c r="AR4757"/>
      <c r="AS4757"/>
      <c r="AT4757"/>
      <c r="AU4757"/>
    </row>
    <row r="4758" spans="17:47" x14ac:dyDescent="0.2">
      <c r="Q4758" s="142">
        <f>TRUNC('TARIFA ENTREGA A DIRECCION USD'!D4759-'TARIFA ENTREGA A DIRECCION USD'!D4758,2)</f>
        <v>0.55000000000000004</v>
      </c>
      <c r="R4758" s="190">
        <v>4751</v>
      </c>
      <c r="S4758" s="200">
        <f>TRUNC((('TARIFA ENTREGA A DIRECCION USD'!C4758-'TARIFA ENTREGA A DIRECCION USD'!D4758)/'TARIFA ENTREGA A DIRECCION USD'!D4758)+1,3)</f>
        <v>0.72499999999999998</v>
      </c>
      <c r="T4758" s="200">
        <f>TRUNC(('TARIFA ENTREGA A DIRECCION USD'!E4758-'TARIFA ENTREGA A DIRECCION USD'!D4758)/'TARIFA ENTREGA A DIRECCION USD'!D4758,3)</f>
        <v>0.26400000000000001</v>
      </c>
      <c r="U4758" s="200">
        <f>TRUNC(('TARIFA ENTREGA A DIRECCION USD'!F4758-'TARIFA ENTREGA A DIRECCION USD'!D4758)/'TARIFA ENTREGA A DIRECCION USD'!D4758,3)</f>
        <v>0.441</v>
      </c>
      <c r="V4758" s="200">
        <f>TRUNC(('TARIFA ENTREGA A DIRECCION USD'!G4758-'TARIFA ENTREGA A DIRECCION USD'!D4758)/'TARIFA ENTREGA A DIRECCION USD'!D4758,3)</f>
        <v>0.97799999999999998</v>
      </c>
      <c r="X4758" s="142">
        <v>16.12</v>
      </c>
      <c r="Y4758" s="190">
        <v>4751</v>
      </c>
      <c r="Z4758" s="200">
        <v>0.55000000000000004</v>
      </c>
      <c r="AA4758" s="200">
        <v>0.13</v>
      </c>
      <c r="AB4758" s="200">
        <v>0.3</v>
      </c>
      <c r="AC4758" s="200">
        <v>0.85</v>
      </c>
      <c r="AL4758"/>
      <c r="AM4758"/>
      <c r="AN4758"/>
      <c r="AO4758"/>
      <c r="AP4758"/>
      <c r="AQ4758"/>
      <c r="AR4758"/>
      <c r="AS4758"/>
      <c r="AT4758"/>
      <c r="AU4758"/>
    </row>
    <row r="4759" spans="17:47" x14ac:dyDescent="0.2">
      <c r="Q4759" s="142">
        <f>TRUNC('TARIFA ENTREGA A DIRECCION USD'!D4760-'TARIFA ENTREGA A DIRECCION USD'!D4759,2)</f>
        <v>0.55000000000000004</v>
      </c>
      <c r="R4759" s="190">
        <v>4752</v>
      </c>
      <c r="S4759" s="200">
        <f>TRUNC((('TARIFA ENTREGA A DIRECCION USD'!C4759-'TARIFA ENTREGA A DIRECCION USD'!D4759)/'TARIFA ENTREGA A DIRECCION USD'!D4759)+1,3)</f>
        <v>0.72499999999999998</v>
      </c>
      <c r="T4759" s="200">
        <f>TRUNC(('TARIFA ENTREGA A DIRECCION USD'!E4759-'TARIFA ENTREGA A DIRECCION USD'!D4759)/'TARIFA ENTREGA A DIRECCION USD'!D4759,3)</f>
        <v>0.26400000000000001</v>
      </c>
      <c r="U4759" s="200">
        <f>TRUNC(('TARIFA ENTREGA A DIRECCION USD'!F4759-'TARIFA ENTREGA A DIRECCION USD'!D4759)/'TARIFA ENTREGA A DIRECCION USD'!D4759,3)</f>
        <v>0.441</v>
      </c>
      <c r="V4759" s="200">
        <f>TRUNC(('TARIFA ENTREGA A DIRECCION USD'!G4759-'TARIFA ENTREGA A DIRECCION USD'!D4759)/'TARIFA ENTREGA A DIRECCION USD'!D4759,3)</f>
        <v>0.97799999999999998</v>
      </c>
      <c r="X4759" s="142">
        <v>16.12</v>
      </c>
      <c r="Y4759" s="190">
        <v>4752</v>
      </c>
      <c r="Z4759" s="200">
        <v>0.55000000000000004</v>
      </c>
      <c r="AA4759" s="200">
        <v>0.13</v>
      </c>
      <c r="AB4759" s="200">
        <v>0.3</v>
      </c>
      <c r="AC4759" s="200">
        <v>0.85</v>
      </c>
      <c r="AL4759"/>
      <c r="AM4759"/>
      <c r="AN4759"/>
      <c r="AO4759"/>
      <c r="AP4759"/>
      <c r="AQ4759"/>
      <c r="AR4759"/>
      <c r="AS4759"/>
      <c r="AT4759"/>
      <c r="AU4759"/>
    </row>
    <row r="4760" spans="17:47" x14ac:dyDescent="0.2">
      <c r="Q4760" s="142">
        <f>TRUNC('TARIFA ENTREGA A DIRECCION USD'!D4761-'TARIFA ENTREGA A DIRECCION USD'!D4760,2)</f>
        <v>0.55000000000000004</v>
      </c>
      <c r="R4760" s="190">
        <v>4753</v>
      </c>
      <c r="S4760" s="200">
        <f>TRUNC((('TARIFA ENTREGA A DIRECCION USD'!C4760-'TARIFA ENTREGA A DIRECCION USD'!D4760)/'TARIFA ENTREGA A DIRECCION USD'!D4760)+1,3)</f>
        <v>0.72499999999999998</v>
      </c>
      <c r="T4760" s="200">
        <f>TRUNC(('TARIFA ENTREGA A DIRECCION USD'!E4760-'TARIFA ENTREGA A DIRECCION USD'!D4760)/'TARIFA ENTREGA A DIRECCION USD'!D4760,3)</f>
        <v>0.26400000000000001</v>
      </c>
      <c r="U4760" s="200">
        <f>TRUNC(('TARIFA ENTREGA A DIRECCION USD'!F4760-'TARIFA ENTREGA A DIRECCION USD'!D4760)/'TARIFA ENTREGA A DIRECCION USD'!D4760,3)</f>
        <v>0.441</v>
      </c>
      <c r="V4760" s="200">
        <f>TRUNC(('TARIFA ENTREGA A DIRECCION USD'!G4760-'TARIFA ENTREGA A DIRECCION USD'!D4760)/'TARIFA ENTREGA A DIRECCION USD'!D4760,3)</f>
        <v>0.97799999999999998</v>
      </c>
      <c r="X4760" s="142">
        <v>16.12</v>
      </c>
      <c r="Y4760" s="190">
        <v>4753</v>
      </c>
      <c r="Z4760" s="200">
        <v>0.55000000000000004</v>
      </c>
      <c r="AA4760" s="200">
        <v>0.13</v>
      </c>
      <c r="AB4760" s="200">
        <v>0.3</v>
      </c>
      <c r="AC4760" s="200">
        <v>0.85</v>
      </c>
      <c r="AL4760"/>
      <c r="AM4760"/>
      <c r="AN4760"/>
      <c r="AO4760"/>
      <c r="AP4760"/>
      <c r="AQ4760"/>
      <c r="AR4760"/>
      <c r="AS4760"/>
      <c r="AT4760"/>
      <c r="AU4760"/>
    </row>
    <row r="4761" spans="17:47" x14ac:dyDescent="0.2">
      <c r="Q4761" s="142">
        <f>TRUNC('TARIFA ENTREGA A DIRECCION USD'!D4762-'TARIFA ENTREGA A DIRECCION USD'!D4761,2)</f>
        <v>0.55000000000000004</v>
      </c>
      <c r="R4761" s="190">
        <v>4754</v>
      </c>
      <c r="S4761" s="200">
        <f>TRUNC((('TARIFA ENTREGA A DIRECCION USD'!C4761-'TARIFA ENTREGA A DIRECCION USD'!D4761)/'TARIFA ENTREGA A DIRECCION USD'!D4761)+1,3)</f>
        <v>0.72499999999999998</v>
      </c>
      <c r="T4761" s="200">
        <f>TRUNC(('TARIFA ENTREGA A DIRECCION USD'!E4761-'TARIFA ENTREGA A DIRECCION USD'!D4761)/'TARIFA ENTREGA A DIRECCION USD'!D4761,3)</f>
        <v>0.26400000000000001</v>
      </c>
      <c r="U4761" s="200">
        <f>TRUNC(('TARIFA ENTREGA A DIRECCION USD'!F4761-'TARIFA ENTREGA A DIRECCION USD'!D4761)/'TARIFA ENTREGA A DIRECCION USD'!D4761,3)</f>
        <v>0.441</v>
      </c>
      <c r="V4761" s="200">
        <f>TRUNC(('TARIFA ENTREGA A DIRECCION USD'!G4761-'TARIFA ENTREGA A DIRECCION USD'!D4761)/'TARIFA ENTREGA A DIRECCION USD'!D4761,3)</f>
        <v>0.97799999999999998</v>
      </c>
      <c r="X4761" s="142">
        <v>16.12</v>
      </c>
      <c r="Y4761" s="190">
        <v>4754</v>
      </c>
      <c r="Z4761" s="200">
        <v>0.55000000000000004</v>
      </c>
      <c r="AA4761" s="200">
        <v>0.13</v>
      </c>
      <c r="AB4761" s="200">
        <v>0.3</v>
      </c>
      <c r="AC4761" s="200">
        <v>0.85</v>
      </c>
      <c r="AL4761"/>
      <c r="AM4761"/>
      <c r="AN4761"/>
      <c r="AO4761"/>
      <c r="AP4761"/>
      <c r="AQ4761"/>
      <c r="AR4761"/>
      <c r="AS4761"/>
      <c r="AT4761"/>
      <c r="AU4761"/>
    </row>
    <row r="4762" spans="17:47" x14ac:dyDescent="0.2">
      <c r="Q4762" s="142">
        <f>TRUNC('TARIFA ENTREGA A DIRECCION USD'!D4763-'TARIFA ENTREGA A DIRECCION USD'!D4762,2)</f>
        <v>0.55000000000000004</v>
      </c>
      <c r="R4762" s="190">
        <v>4755</v>
      </c>
      <c r="S4762" s="200">
        <f>TRUNC((('TARIFA ENTREGA A DIRECCION USD'!C4762-'TARIFA ENTREGA A DIRECCION USD'!D4762)/'TARIFA ENTREGA A DIRECCION USD'!D4762)+1,3)</f>
        <v>0.72499999999999998</v>
      </c>
      <c r="T4762" s="200">
        <f>TRUNC(('TARIFA ENTREGA A DIRECCION USD'!E4762-'TARIFA ENTREGA A DIRECCION USD'!D4762)/'TARIFA ENTREGA A DIRECCION USD'!D4762,3)</f>
        <v>0.26400000000000001</v>
      </c>
      <c r="U4762" s="200">
        <f>TRUNC(('TARIFA ENTREGA A DIRECCION USD'!F4762-'TARIFA ENTREGA A DIRECCION USD'!D4762)/'TARIFA ENTREGA A DIRECCION USD'!D4762,3)</f>
        <v>0.441</v>
      </c>
      <c r="V4762" s="200">
        <f>TRUNC(('TARIFA ENTREGA A DIRECCION USD'!G4762-'TARIFA ENTREGA A DIRECCION USD'!D4762)/'TARIFA ENTREGA A DIRECCION USD'!D4762,3)</f>
        <v>0.97799999999999998</v>
      </c>
      <c r="X4762" s="142">
        <v>16.12</v>
      </c>
      <c r="Y4762" s="190">
        <v>4755</v>
      </c>
      <c r="Z4762" s="200">
        <v>0.55000000000000004</v>
      </c>
      <c r="AA4762" s="200">
        <v>0.13</v>
      </c>
      <c r="AB4762" s="200">
        <v>0.3</v>
      </c>
      <c r="AC4762" s="200">
        <v>0.85</v>
      </c>
      <c r="AL4762"/>
      <c r="AM4762"/>
      <c r="AN4762"/>
      <c r="AO4762"/>
      <c r="AP4762"/>
      <c r="AQ4762"/>
      <c r="AR4762"/>
      <c r="AS4762"/>
      <c r="AT4762"/>
      <c r="AU4762"/>
    </row>
    <row r="4763" spans="17:47" x14ac:dyDescent="0.2">
      <c r="Q4763" s="142">
        <f>TRUNC('TARIFA ENTREGA A DIRECCION USD'!D4764-'TARIFA ENTREGA A DIRECCION USD'!D4763,2)</f>
        <v>0.55000000000000004</v>
      </c>
      <c r="R4763" s="190">
        <v>4756</v>
      </c>
      <c r="S4763" s="200">
        <f>TRUNC((('TARIFA ENTREGA A DIRECCION USD'!C4763-'TARIFA ENTREGA A DIRECCION USD'!D4763)/'TARIFA ENTREGA A DIRECCION USD'!D4763)+1,3)</f>
        <v>0.72499999999999998</v>
      </c>
      <c r="T4763" s="200">
        <f>TRUNC(('TARIFA ENTREGA A DIRECCION USD'!E4763-'TARIFA ENTREGA A DIRECCION USD'!D4763)/'TARIFA ENTREGA A DIRECCION USD'!D4763,3)</f>
        <v>0.26400000000000001</v>
      </c>
      <c r="U4763" s="200">
        <f>TRUNC(('TARIFA ENTREGA A DIRECCION USD'!F4763-'TARIFA ENTREGA A DIRECCION USD'!D4763)/'TARIFA ENTREGA A DIRECCION USD'!D4763,3)</f>
        <v>0.441</v>
      </c>
      <c r="V4763" s="200">
        <f>TRUNC(('TARIFA ENTREGA A DIRECCION USD'!G4763-'TARIFA ENTREGA A DIRECCION USD'!D4763)/'TARIFA ENTREGA A DIRECCION USD'!D4763,3)</f>
        <v>0.97799999999999998</v>
      </c>
      <c r="X4763" s="142">
        <v>16.12</v>
      </c>
      <c r="Y4763" s="190">
        <v>4756</v>
      </c>
      <c r="Z4763" s="200">
        <v>0.55000000000000004</v>
      </c>
      <c r="AA4763" s="200">
        <v>0.13</v>
      </c>
      <c r="AB4763" s="200">
        <v>0.3</v>
      </c>
      <c r="AC4763" s="200">
        <v>0.85</v>
      </c>
      <c r="AL4763"/>
      <c r="AM4763"/>
      <c r="AN4763"/>
      <c r="AO4763"/>
      <c r="AP4763"/>
      <c r="AQ4763"/>
      <c r="AR4763"/>
      <c r="AS4763"/>
      <c r="AT4763"/>
      <c r="AU4763"/>
    </row>
    <row r="4764" spans="17:47" x14ac:dyDescent="0.2">
      <c r="Q4764" s="142">
        <f>TRUNC('TARIFA ENTREGA A DIRECCION USD'!D4765-'TARIFA ENTREGA A DIRECCION USD'!D4764,2)</f>
        <v>0.55000000000000004</v>
      </c>
      <c r="R4764" s="190">
        <v>4757</v>
      </c>
      <c r="S4764" s="200">
        <f>TRUNC((('TARIFA ENTREGA A DIRECCION USD'!C4764-'TARIFA ENTREGA A DIRECCION USD'!D4764)/'TARIFA ENTREGA A DIRECCION USD'!D4764)+1,3)</f>
        <v>0.72499999999999998</v>
      </c>
      <c r="T4764" s="200">
        <f>TRUNC(('TARIFA ENTREGA A DIRECCION USD'!E4764-'TARIFA ENTREGA A DIRECCION USD'!D4764)/'TARIFA ENTREGA A DIRECCION USD'!D4764,3)</f>
        <v>0.26400000000000001</v>
      </c>
      <c r="U4764" s="200">
        <f>TRUNC(('TARIFA ENTREGA A DIRECCION USD'!F4764-'TARIFA ENTREGA A DIRECCION USD'!D4764)/'TARIFA ENTREGA A DIRECCION USD'!D4764,3)</f>
        <v>0.441</v>
      </c>
      <c r="V4764" s="200">
        <f>TRUNC(('TARIFA ENTREGA A DIRECCION USD'!G4764-'TARIFA ENTREGA A DIRECCION USD'!D4764)/'TARIFA ENTREGA A DIRECCION USD'!D4764,3)</f>
        <v>0.97799999999999998</v>
      </c>
      <c r="X4764" s="142">
        <v>16.12</v>
      </c>
      <c r="Y4764" s="190">
        <v>4757</v>
      </c>
      <c r="Z4764" s="200">
        <v>0.55000000000000004</v>
      </c>
      <c r="AA4764" s="200">
        <v>0.13</v>
      </c>
      <c r="AB4764" s="200">
        <v>0.3</v>
      </c>
      <c r="AC4764" s="200">
        <v>0.85</v>
      </c>
      <c r="AL4764"/>
      <c r="AM4764"/>
      <c r="AN4764"/>
      <c r="AO4764"/>
      <c r="AP4764"/>
      <c r="AQ4764"/>
      <c r="AR4764"/>
      <c r="AS4764"/>
      <c r="AT4764"/>
      <c r="AU4764"/>
    </row>
    <row r="4765" spans="17:47" x14ac:dyDescent="0.2">
      <c r="Q4765" s="142">
        <f>TRUNC('TARIFA ENTREGA A DIRECCION USD'!D4766-'TARIFA ENTREGA A DIRECCION USD'!D4765,2)</f>
        <v>0.55000000000000004</v>
      </c>
      <c r="R4765" s="190">
        <v>4758</v>
      </c>
      <c r="S4765" s="200">
        <f>TRUNC((('TARIFA ENTREGA A DIRECCION USD'!C4765-'TARIFA ENTREGA A DIRECCION USD'!D4765)/'TARIFA ENTREGA A DIRECCION USD'!D4765)+1,3)</f>
        <v>0.72499999999999998</v>
      </c>
      <c r="T4765" s="200">
        <f>TRUNC(('TARIFA ENTREGA A DIRECCION USD'!E4765-'TARIFA ENTREGA A DIRECCION USD'!D4765)/'TARIFA ENTREGA A DIRECCION USD'!D4765,3)</f>
        <v>0.26400000000000001</v>
      </c>
      <c r="U4765" s="200">
        <f>TRUNC(('TARIFA ENTREGA A DIRECCION USD'!F4765-'TARIFA ENTREGA A DIRECCION USD'!D4765)/'TARIFA ENTREGA A DIRECCION USD'!D4765,3)</f>
        <v>0.441</v>
      </c>
      <c r="V4765" s="200">
        <f>TRUNC(('TARIFA ENTREGA A DIRECCION USD'!G4765-'TARIFA ENTREGA A DIRECCION USD'!D4765)/'TARIFA ENTREGA A DIRECCION USD'!D4765,3)</f>
        <v>0.97799999999999998</v>
      </c>
      <c r="X4765" s="142">
        <v>16.12</v>
      </c>
      <c r="Y4765" s="190">
        <v>4758</v>
      </c>
      <c r="Z4765" s="200">
        <v>0.55000000000000004</v>
      </c>
      <c r="AA4765" s="200">
        <v>0.13</v>
      </c>
      <c r="AB4765" s="200">
        <v>0.3</v>
      </c>
      <c r="AC4765" s="200">
        <v>0.85</v>
      </c>
      <c r="AL4765"/>
      <c r="AM4765"/>
      <c r="AN4765"/>
      <c r="AO4765"/>
      <c r="AP4765"/>
      <c r="AQ4765"/>
      <c r="AR4765"/>
      <c r="AS4765"/>
      <c r="AT4765"/>
      <c r="AU4765"/>
    </row>
    <row r="4766" spans="17:47" x14ac:dyDescent="0.2">
      <c r="Q4766" s="142">
        <f>TRUNC('TARIFA ENTREGA A DIRECCION USD'!D4767-'TARIFA ENTREGA A DIRECCION USD'!D4766,2)</f>
        <v>0.55000000000000004</v>
      </c>
      <c r="R4766" s="190">
        <v>4759</v>
      </c>
      <c r="S4766" s="200">
        <f>TRUNC((('TARIFA ENTREGA A DIRECCION USD'!C4766-'TARIFA ENTREGA A DIRECCION USD'!D4766)/'TARIFA ENTREGA A DIRECCION USD'!D4766)+1,3)</f>
        <v>0.72499999999999998</v>
      </c>
      <c r="T4766" s="200">
        <f>TRUNC(('TARIFA ENTREGA A DIRECCION USD'!E4766-'TARIFA ENTREGA A DIRECCION USD'!D4766)/'TARIFA ENTREGA A DIRECCION USD'!D4766,3)</f>
        <v>0.26400000000000001</v>
      </c>
      <c r="U4766" s="200">
        <f>TRUNC(('TARIFA ENTREGA A DIRECCION USD'!F4766-'TARIFA ENTREGA A DIRECCION USD'!D4766)/'TARIFA ENTREGA A DIRECCION USD'!D4766,3)</f>
        <v>0.441</v>
      </c>
      <c r="V4766" s="200">
        <f>TRUNC(('TARIFA ENTREGA A DIRECCION USD'!G4766-'TARIFA ENTREGA A DIRECCION USD'!D4766)/'TARIFA ENTREGA A DIRECCION USD'!D4766,3)</f>
        <v>0.97799999999999998</v>
      </c>
      <c r="X4766" s="142">
        <v>16.12</v>
      </c>
      <c r="Y4766" s="190">
        <v>4759</v>
      </c>
      <c r="Z4766" s="200">
        <v>0.55000000000000004</v>
      </c>
      <c r="AA4766" s="200">
        <v>0.13</v>
      </c>
      <c r="AB4766" s="200">
        <v>0.3</v>
      </c>
      <c r="AC4766" s="200">
        <v>0.85</v>
      </c>
      <c r="AL4766"/>
      <c r="AM4766"/>
      <c r="AN4766"/>
      <c r="AO4766"/>
      <c r="AP4766"/>
      <c r="AQ4766"/>
      <c r="AR4766"/>
      <c r="AS4766"/>
      <c r="AT4766"/>
      <c r="AU4766"/>
    </row>
    <row r="4767" spans="17:47" x14ac:dyDescent="0.2">
      <c r="Q4767" s="142">
        <f>TRUNC('TARIFA ENTREGA A DIRECCION USD'!D4768-'TARIFA ENTREGA A DIRECCION USD'!D4767,2)</f>
        <v>0.55000000000000004</v>
      </c>
      <c r="R4767" s="190">
        <v>4760</v>
      </c>
      <c r="S4767" s="200">
        <f>TRUNC((('TARIFA ENTREGA A DIRECCION USD'!C4767-'TARIFA ENTREGA A DIRECCION USD'!D4767)/'TARIFA ENTREGA A DIRECCION USD'!D4767)+1,3)</f>
        <v>0.72499999999999998</v>
      </c>
      <c r="T4767" s="200">
        <f>TRUNC(('TARIFA ENTREGA A DIRECCION USD'!E4767-'TARIFA ENTREGA A DIRECCION USD'!D4767)/'TARIFA ENTREGA A DIRECCION USD'!D4767,3)</f>
        <v>0.26400000000000001</v>
      </c>
      <c r="U4767" s="200">
        <f>TRUNC(('TARIFA ENTREGA A DIRECCION USD'!F4767-'TARIFA ENTREGA A DIRECCION USD'!D4767)/'TARIFA ENTREGA A DIRECCION USD'!D4767,3)</f>
        <v>0.441</v>
      </c>
      <c r="V4767" s="200">
        <f>TRUNC(('TARIFA ENTREGA A DIRECCION USD'!G4767-'TARIFA ENTREGA A DIRECCION USD'!D4767)/'TARIFA ENTREGA A DIRECCION USD'!D4767,3)</f>
        <v>0.97799999999999998</v>
      </c>
      <c r="X4767" s="142">
        <v>16.12</v>
      </c>
      <c r="Y4767" s="190">
        <v>4760</v>
      </c>
      <c r="Z4767" s="200">
        <v>0.55000000000000004</v>
      </c>
      <c r="AA4767" s="200">
        <v>0.13</v>
      </c>
      <c r="AB4767" s="200">
        <v>0.3</v>
      </c>
      <c r="AC4767" s="200">
        <v>0.85</v>
      </c>
      <c r="AL4767"/>
      <c r="AM4767"/>
      <c r="AN4767"/>
      <c r="AO4767"/>
      <c r="AP4767"/>
      <c r="AQ4767"/>
      <c r="AR4767"/>
      <c r="AS4767"/>
      <c r="AT4767"/>
      <c r="AU4767"/>
    </row>
    <row r="4768" spans="17:47" x14ac:dyDescent="0.2">
      <c r="Q4768" s="142">
        <f>TRUNC('TARIFA ENTREGA A DIRECCION USD'!D4769-'TARIFA ENTREGA A DIRECCION USD'!D4768,2)</f>
        <v>0.55000000000000004</v>
      </c>
      <c r="R4768" s="190">
        <v>4761</v>
      </c>
      <c r="S4768" s="200">
        <f>TRUNC((('TARIFA ENTREGA A DIRECCION USD'!C4768-'TARIFA ENTREGA A DIRECCION USD'!D4768)/'TARIFA ENTREGA A DIRECCION USD'!D4768)+1,3)</f>
        <v>0.72499999999999998</v>
      </c>
      <c r="T4768" s="200">
        <f>TRUNC(('TARIFA ENTREGA A DIRECCION USD'!E4768-'TARIFA ENTREGA A DIRECCION USD'!D4768)/'TARIFA ENTREGA A DIRECCION USD'!D4768,3)</f>
        <v>0.26400000000000001</v>
      </c>
      <c r="U4768" s="200">
        <f>TRUNC(('TARIFA ENTREGA A DIRECCION USD'!F4768-'TARIFA ENTREGA A DIRECCION USD'!D4768)/'TARIFA ENTREGA A DIRECCION USD'!D4768,3)</f>
        <v>0.441</v>
      </c>
      <c r="V4768" s="200">
        <f>TRUNC(('TARIFA ENTREGA A DIRECCION USD'!G4768-'TARIFA ENTREGA A DIRECCION USD'!D4768)/'TARIFA ENTREGA A DIRECCION USD'!D4768,3)</f>
        <v>0.97799999999999998</v>
      </c>
      <c r="X4768" s="142">
        <v>16.12</v>
      </c>
      <c r="Y4768" s="190">
        <v>4761</v>
      </c>
      <c r="Z4768" s="200">
        <v>0.55000000000000004</v>
      </c>
      <c r="AA4768" s="200">
        <v>0.13</v>
      </c>
      <c r="AB4768" s="200">
        <v>0.3</v>
      </c>
      <c r="AC4768" s="200">
        <v>0.85</v>
      </c>
      <c r="AL4768"/>
      <c r="AM4768"/>
      <c r="AN4768"/>
      <c r="AO4768"/>
      <c r="AP4768"/>
      <c r="AQ4768"/>
      <c r="AR4768"/>
      <c r="AS4768"/>
      <c r="AT4768"/>
      <c r="AU4768"/>
    </row>
    <row r="4769" spans="17:47" x14ac:dyDescent="0.2">
      <c r="Q4769" s="142">
        <f>TRUNC('TARIFA ENTREGA A DIRECCION USD'!D4770-'TARIFA ENTREGA A DIRECCION USD'!D4769,2)</f>
        <v>0.55000000000000004</v>
      </c>
      <c r="R4769" s="190">
        <v>4762</v>
      </c>
      <c r="S4769" s="200">
        <f>TRUNC((('TARIFA ENTREGA A DIRECCION USD'!C4769-'TARIFA ENTREGA A DIRECCION USD'!D4769)/'TARIFA ENTREGA A DIRECCION USD'!D4769)+1,3)</f>
        <v>0.72499999999999998</v>
      </c>
      <c r="T4769" s="200">
        <f>TRUNC(('TARIFA ENTREGA A DIRECCION USD'!E4769-'TARIFA ENTREGA A DIRECCION USD'!D4769)/'TARIFA ENTREGA A DIRECCION USD'!D4769,3)</f>
        <v>0.26400000000000001</v>
      </c>
      <c r="U4769" s="200">
        <f>TRUNC(('TARIFA ENTREGA A DIRECCION USD'!F4769-'TARIFA ENTREGA A DIRECCION USD'!D4769)/'TARIFA ENTREGA A DIRECCION USD'!D4769,3)</f>
        <v>0.441</v>
      </c>
      <c r="V4769" s="200">
        <f>TRUNC(('TARIFA ENTREGA A DIRECCION USD'!G4769-'TARIFA ENTREGA A DIRECCION USD'!D4769)/'TARIFA ENTREGA A DIRECCION USD'!D4769,3)</f>
        <v>0.97799999999999998</v>
      </c>
      <c r="X4769" s="142">
        <v>16.12</v>
      </c>
      <c r="Y4769" s="190">
        <v>4762</v>
      </c>
      <c r="Z4769" s="200">
        <v>0.55000000000000004</v>
      </c>
      <c r="AA4769" s="200">
        <v>0.13</v>
      </c>
      <c r="AB4769" s="200">
        <v>0.3</v>
      </c>
      <c r="AC4769" s="200">
        <v>0.85</v>
      </c>
      <c r="AL4769"/>
      <c r="AM4769"/>
      <c r="AN4769"/>
      <c r="AO4769"/>
      <c r="AP4769"/>
      <c r="AQ4769"/>
      <c r="AR4769"/>
      <c r="AS4769"/>
      <c r="AT4769"/>
      <c r="AU4769"/>
    </row>
    <row r="4770" spans="17:47" x14ac:dyDescent="0.2">
      <c r="Q4770" s="142">
        <f>TRUNC('TARIFA ENTREGA A DIRECCION USD'!D4771-'TARIFA ENTREGA A DIRECCION USD'!D4770,2)</f>
        <v>0.55000000000000004</v>
      </c>
      <c r="R4770" s="190">
        <v>4763</v>
      </c>
      <c r="S4770" s="200">
        <f>TRUNC((('TARIFA ENTREGA A DIRECCION USD'!C4770-'TARIFA ENTREGA A DIRECCION USD'!D4770)/'TARIFA ENTREGA A DIRECCION USD'!D4770)+1,3)</f>
        <v>0.72499999999999998</v>
      </c>
      <c r="T4770" s="200">
        <f>TRUNC(('TARIFA ENTREGA A DIRECCION USD'!E4770-'TARIFA ENTREGA A DIRECCION USD'!D4770)/'TARIFA ENTREGA A DIRECCION USD'!D4770,3)</f>
        <v>0.26400000000000001</v>
      </c>
      <c r="U4770" s="200">
        <f>TRUNC(('TARIFA ENTREGA A DIRECCION USD'!F4770-'TARIFA ENTREGA A DIRECCION USD'!D4770)/'TARIFA ENTREGA A DIRECCION USD'!D4770,3)</f>
        <v>0.441</v>
      </c>
      <c r="V4770" s="200">
        <f>TRUNC(('TARIFA ENTREGA A DIRECCION USD'!G4770-'TARIFA ENTREGA A DIRECCION USD'!D4770)/'TARIFA ENTREGA A DIRECCION USD'!D4770,3)</f>
        <v>0.97799999999999998</v>
      </c>
      <c r="X4770" s="142">
        <v>16.12</v>
      </c>
      <c r="Y4770" s="190">
        <v>4763</v>
      </c>
      <c r="Z4770" s="200">
        <v>0.55000000000000004</v>
      </c>
      <c r="AA4770" s="200">
        <v>0.13</v>
      </c>
      <c r="AB4770" s="200">
        <v>0.3</v>
      </c>
      <c r="AC4770" s="200">
        <v>0.85</v>
      </c>
      <c r="AL4770"/>
      <c r="AM4770"/>
      <c r="AN4770"/>
      <c r="AO4770"/>
      <c r="AP4770"/>
      <c r="AQ4770"/>
      <c r="AR4770"/>
      <c r="AS4770"/>
      <c r="AT4770"/>
      <c r="AU4770"/>
    </row>
    <row r="4771" spans="17:47" x14ac:dyDescent="0.2">
      <c r="Q4771" s="142">
        <f>TRUNC('TARIFA ENTREGA A DIRECCION USD'!D4772-'TARIFA ENTREGA A DIRECCION USD'!D4771,2)</f>
        <v>0.55000000000000004</v>
      </c>
      <c r="R4771" s="190">
        <v>4764</v>
      </c>
      <c r="S4771" s="200">
        <f>TRUNC((('TARIFA ENTREGA A DIRECCION USD'!C4771-'TARIFA ENTREGA A DIRECCION USD'!D4771)/'TARIFA ENTREGA A DIRECCION USD'!D4771)+1,3)</f>
        <v>0.72499999999999998</v>
      </c>
      <c r="T4771" s="200">
        <f>TRUNC(('TARIFA ENTREGA A DIRECCION USD'!E4771-'TARIFA ENTREGA A DIRECCION USD'!D4771)/'TARIFA ENTREGA A DIRECCION USD'!D4771,3)</f>
        <v>0.26400000000000001</v>
      </c>
      <c r="U4771" s="200">
        <f>TRUNC(('TARIFA ENTREGA A DIRECCION USD'!F4771-'TARIFA ENTREGA A DIRECCION USD'!D4771)/'TARIFA ENTREGA A DIRECCION USD'!D4771,3)</f>
        <v>0.441</v>
      </c>
      <c r="V4771" s="200">
        <f>TRUNC(('TARIFA ENTREGA A DIRECCION USD'!G4771-'TARIFA ENTREGA A DIRECCION USD'!D4771)/'TARIFA ENTREGA A DIRECCION USD'!D4771,3)</f>
        <v>0.97799999999999998</v>
      </c>
      <c r="X4771" s="142">
        <v>16.12</v>
      </c>
      <c r="Y4771" s="190">
        <v>4764</v>
      </c>
      <c r="Z4771" s="200">
        <v>0.55000000000000004</v>
      </c>
      <c r="AA4771" s="200">
        <v>0.13</v>
      </c>
      <c r="AB4771" s="200">
        <v>0.3</v>
      </c>
      <c r="AC4771" s="200">
        <v>0.85</v>
      </c>
      <c r="AL4771"/>
      <c r="AM4771"/>
      <c r="AN4771"/>
      <c r="AO4771"/>
      <c r="AP4771"/>
      <c r="AQ4771"/>
      <c r="AR4771"/>
      <c r="AS4771"/>
      <c r="AT4771"/>
      <c r="AU4771"/>
    </row>
    <row r="4772" spans="17:47" x14ac:dyDescent="0.2">
      <c r="Q4772" s="142">
        <f>TRUNC('TARIFA ENTREGA A DIRECCION USD'!D4773-'TARIFA ENTREGA A DIRECCION USD'!D4772,2)</f>
        <v>0.55000000000000004</v>
      </c>
      <c r="R4772" s="190">
        <v>4765</v>
      </c>
      <c r="S4772" s="200">
        <f>TRUNC((('TARIFA ENTREGA A DIRECCION USD'!C4772-'TARIFA ENTREGA A DIRECCION USD'!D4772)/'TARIFA ENTREGA A DIRECCION USD'!D4772)+1,3)</f>
        <v>0.72499999999999998</v>
      </c>
      <c r="T4772" s="200">
        <f>TRUNC(('TARIFA ENTREGA A DIRECCION USD'!E4772-'TARIFA ENTREGA A DIRECCION USD'!D4772)/'TARIFA ENTREGA A DIRECCION USD'!D4772,3)</f>
        <v>0.26400000000000001</v>
      </c>
      <c r="U4772" s="200">
        <f>TRUNC(('TARIFA ENTREGA A DIRECCION USD'!F4772-'TARIFA ENTREGA A DIRECCION USD'!D4772)/'TARIFA ENTREGA A DIRECCION USD'!D4772,3)</f>
        <v>0.441</v>
      </c>
      <c r="V4772" s="200">
        <f>TRUNC(('TARIFA ENTREGA A DIRECCION USD'!G4772-'TARIFA ENTREGA A DIRECCION USD'!D4772)/'TARIFA ENTREGA A DIRECCION USD'!D4772,3)</f>
        <v>0.97799999999999998</v>
      </c>
      <c r="X4772" s="142">
        <v>16.12</v>
      </c>
      <c r="Y4772" s="190">
        <v>4765</v>
      </c>
      <c r="Z4772" s="200">
        <v>0.55000000000000004</v>
      </c>
      <c r="AA4772" s="200">
        <v>0.13</v>
      </c>
      <c r="AB4772" s="200">
        <v>0.3</v>
      </c>
      <c r="AC4772" s="200">
        <v>0.85</v>
      </c>
      <c r="AL4772"/>
      <c r="AM4772"/>
      <c r="AN4772"/>
      <c r="AO4772"/>
      <c r="AP4772"/>
      <c r="AQ4772"/>
      <c r="AR4772"/>
      <c r="AS4772"/>
      <c r="AT4772"/>
      <c r="AU4772"/>
    </row>
    <row r="4773" spans="17:47" x14ac:dyDescent="0.2">
      <c r="Q4773" s="142">
        <f>TRUNC('TARIFA ENTREGA A DIRECCION USD'!D4774-'TARIFA ENTREGA A DIRECCION USD'!D4773,2)</f>
        <v>0.55000000000000004</v>
      </c>
      <c r="R4773" s="190">
        <v>4766</v>
      </c>
      <c r="S4773" s="200">
        <f>TRUNC((('TARIFA ENTREGA A DIRECCION USD'!C4773-'TARIFA ENTREGA A DIRECCION USD'!D4773)/'TARIFA ENTREGA A DIRECCION USD'!D4773)+1,3)</f>
        <v>0.72499999999999998</v>
      </c>
      <c r="T4773" s="200">
        <f>TRUNC(('TARIFA ENTREGA A DIRECCION USD'!E4773-'TARIFA ENTREGA A DIRECCION USD'!D4773)/'TARIFA ENTREGA A DIRECCION USD'!D4773,3)</f>
        <v>0.26400000000000001</v>
      </c>
      <c r="U4773" s="200">
        <f>TRUNC(('TARIFA ENTREGA A DIRECCION USD'!F4773-'TARIFA ENTREGA A DIRECCION USD'!D4773)/'TARIFA ENTREGA A DIRECCION USD'!D4773,3)</f>
        <v>0.441</v>
      </c>
      <c r="V4773" s="200">
        <f>TRUNC(('TARIFA ENTREGA A DIRECCION USD'!G4773-'TARIFA ENTREGA A DIRECCION USD'!D4773)/'TARIFA ENTREGA A DIRECCION USD'!D4773,3)</f>
        <v>0.97799999999999998</v>
      </c>
      <c r="X4773" s="142">
        <v>16.12</v>
      </c>
      <c r="Y4773" s="190">
        <v>4766</v>
      </c>
      <c r="Z4773" s="200">
        <v>0.55000000000000004</v>
      </c>
      <c r="AA4773" s="200">
        <v>0.13</v>
      </c>
      <c r="AB4773" s="200">
        <v>0.3</v>
      </c>
      <c r="AC4773" s="200">
        <v>0.85</v>
      </c>
      <c r="AL4773"/>
      <c r="AM4773"/>
      <c r="AN4773"/>
      <c r="AO4773"/>
      <c r="AP4773"/>
      <c r="AQ4773"/>
      <c r="AR4773"/>
      <c r="AS4773"/>
      <c r="AT4773"/>
      <c r="AU4773"/>
    </row>
    <row r="4774" spans="17:47" x14ac:dyDescent="0.2">
      <c r="Q4774" s="142">
        <f>TRUNC('TARIFA ENTREGA A DIRECCION USD'!D4775-'TARIFA ENTREGA A DIRECCION USD'!D4774,2)</f>
        <v>0.55000000000000004</v>
      </c>
      <c r="R4774" s="190">
        <v>4767</v>
      </c>
      <c r="S4774" s="200">
        <f>TRUNC((('TARIFA ENTREGA A DIRECCION USD'!C4774-'TARIFA ENTREGA A DIRECCION USD'!D4774)/'TARIFA ENTREGA A DIRECCION USD'!D4774)+1,3)</f>
        <v>0.72499999999999998</v>
      </c>
      <c r="T4774" s="200">
        <f>TRUNC(('TARIFA ENTREGA A DIRECCION USD'!E4774-'TARIFA ENTREGA A DIRECCION USD'!D4774)/'TARIFA ENTREGA A DIRECCION USD'!D4774,3)</f>
        <v>0.26400000000000001</v>
      </c>
      <c r="U4774" s="200">
        <f>TRUNC(('TARIFA ENTREGA A DIRECCION USD'!F4774-'TARIFA ENTREGA A DIRECCION USD'!D4774)/'TARIFA ENTREGA A DIRECCION USD'!D4774,3)</f>
        <v>0.441</v>
      </c>
      <c r="V4774" s="200">
        <f>TRUNC(('TARIFA ENTREGA A DIRECCION USD'!G4774-'TARIFA ENTREGA A DIRECCION USD'!D4774)/'TARIFA ENTREGA A DIRECCION USD'!D4774,3)</f>
        <v>0.97799999999999998</v>
      </c>
      <c r="X4774" s="142">
        <v>16.12</v>
      </c>
      <c r="Y4774" s="190">
        <v>4767</v>
      </c>
      <c r="Z4774" s="200">
        <v>0.55000000000000004</v>
      </c>
      <c r="AA4774" s="200">
        <v>0.13</v>
      </c>
      <c r="AB4774" s="200">
        <v>0.3</v>
      </c>
      <c r="AC4774" s="200">
        <v>0.85</v>
      </c>
      <c r="AL4774"/>
      <c r="AM4774"/>
      <c r="AN4774"/>
      <c r="AO4774"/>
      <c r="AP4774"/>
      <c r="AQ4774"/>
      <c r="AR4774"/>
      <c r="AS4774"/>
      <c r="AT4774"/>
      <c r="AU4774"/>
    </row>
    <row r="4775" spans="17:47" x14ac:dyDescent="0.2">
      <c r="Q4775" s="142">
        <f>TRUNC('TARIFA ENTREGA A DIRECCION USD'!D4776-'TARIFA ENTREGA A DIRECCION USD'!D4775,2)</f>
        <v>0.55000000000000004</v>
      </c>
      <c r="R4775" s="190">
        <v>4768</v>
      </c>
      <c r="S4775" s="200">
        <f>TRUNC((('TARIFA ENTREGA A DIRECCION USD'!C4775-'TARIFA ENTREGA A DIRECCION USD'!D4775)/'TARIFA ENTREGA A DIRECCION USD'!D4775)+1,3)</f>
        <v>0.72499999999999998</v>
      </c>
      <c r="T4775" s="200">
        <f>TRUNC(('TARIFA ENTREGA A DIRECCION USD'!E4775-'TARIFA ENTREGA A DIRECCION USD'!D4775)/'TARIFA ENTREGA A DIRECCION USD'!D4775,3)</f>
        <v>0.26400000000000001</v>
      </c>
      <c r="U4775" s="200">
        <f>TRUNC(('TARIFA ENTREGA A DIRECCION USD'!F4775-'TARIFA ENTREGA A DIRECCION USD'!D4775)/'TARIFA ENTREGA A DIRECCION USD'!D4775,3)</f>
        <v>0.441</v>
      </c>
      <c r="V4775" s="200">
        <f>TRUNC(('TARIFA ENTREGA A DIRECCION USD'!G4775-'TARIFA ENTREGA A DIRECCION USD'!D4775)/'TARIFA ENTREGA A DIRECCION USD'!D4775,3)</f>
        <v>0.97799999999999998</v>
      </c>
      <c r="X4775" s="142">
        <v>16.12</v>
      </c>
      <c r="Y4775" s="190">
        <v>4768</v>
      </c>
      <c r="Z4775" s="200">
        <v>0.55000000000000004</v>
      </c>
      <c r="AA4775" s="200">
        <v>0.13</v>
      </c>
      <c r="AB4775" s="200">
        <v>0.3</v>
      </c>
      <c r="AC4775" s="200">
        <v>0.85</v>
      </c>
      <c r="AL4775"/>
      <c r="AM4775"/>
      <c r="AN4775"/>
      <c r="AO4775"/>
      <c r="AP4775"/>
      <c r="AQ4775"/>
      <c r="AR4775"/>
      <c r="AS4775"/>
      <c r="AT4775"/>
      <c r="AU4775"/>
    </row>
    <row r="4776" spans="17:47" x14ac:dyDescent="0.2">
      <c r="Q4776" s="142">
        <f>TRUNC('TARIFA ENTREGA A DIRECCION USD'!D4777-'TARIFA ENTREGA A DIRECCION USD'!D4776,2)</f>
        <v>0.55000000000000004</v>
      </c>
      <c r="R4776" s="190">
        <v>4769</v>
      </c>
      <c r="S4776" s="200">
        <f>TRUNC((('TARIFA ENTREGA A DIRECCION USD'!C4776-'TARIFA ENTREGA A DIRECCION USD'!D4776)/'TARIFA ENTREGA A DIRECCION USD'!D4776)+1,3)</f>
        <v>0.72499999999999998</v>
      </c>
      <c r="T4776" s="200">
        <f>TRUNC(('TARIFA ENTREGA A DIRECCION USD'!E4776-'TARIFA ENTREGA A DIRECCION USD'!D4776)/'TARIFA ENTREGA A DIRECCION USD'!D4776,3)</f>
        <v>0.26400000000000001</v>
      </c>
      <c r="U4776" s="200">
        <f>TRUNC(('TARIFA ENTREGA A DIRECCION USD'!F4776-'TARIFA ENTREGA A DIRECCION USD'!D4776)/'TARIFA ENTREGA A DIRECCION USD'!D4776,3)</f>
        <v>0.441</v>
      </c>
      <c r="V4776" s="200">
        <f>TRUNC(('TARIFA ENTREGA A DIRECCION USD'!G4776-'TARIFA ENTREGA A DIRECCION USD'!D4776)/'TARIFA ENTREGA A DIRECCION USD'!D4776,3)</f>
        <v>0.97799999999999998</v>
      </c>
      <c r="X4776" s="142">
        <v>16.12</v>
      </c>
      <c r="Y4776" s="190">
        <v>4769</v>
      </c>
      <c r="Z4776" s="200">
        <v>0.55000000000000004</v>
      </c>
      <c r="AA4776" s="200">
        <v>0.13</v>
      </c>
      <c r="AB4776" s="200">
        <v>0.3</v>
      </c>
      <c r="AC4776" s="200">
        <v>0.85</v>
      </c>
      <c r="AL4776"/>
      <c r="AM4776"/>
      <c r="AN4776"/>
      <c r="AO4776"/>
      <c r="AP4776"/>
      <c r="AQ4776"/>
      <c r="AR4776"/>
      <c r="AS4776"/>
      <c r="AT4776"/>
      <c r="AU4776"/>
    </row>
    <row r="4777" spans="17:47" x14ac:dyDescent="0.2">
      <c r="Q4777" s="142">
        <f>TRUNC('TARIFA ENTREGA A DIRECCION USD'!D4778-'TARIFA ENTREGA A DIRECCION USD'!D4777,2)</f>
        <v>0.55000000000000004</v>
      </c>
      <c r="R4777" s="190">
        <v>4770</v>
      </c>
      <c r="S4777" s="200">
        <f>TRUNC((('TARIFA ENTREGA A DIRECCION USD'!C4777-'TARIFA ENTREGA A DIRECCION USD'!D4777)/'TARIFA ENTREGA A DIRECCION USD'!D4777)+1,3)</f>
        <v>0.72499999999999998</v>
      </c>
      <c r="T4777" s="200">
        <f>TRUNC(('TARIFA ENTREGA A DIRECCION USD'!E4777-'TARIFA ENTREGA A DIRECCION USD'!D4777)/'TARIFA ENTREGA A DIRECCION USD'!D4777,3)</f>
        <v>0.26400000000000001</v>
      </c>
      <c r="U4777" s="200">
        <f>TRUNC(('TARIFA ENTREGA A DIRECCION USD'!F4777-'TARIFA ENTREGA A DIRECCION USD'!D4777)/'TARIFA ENTREGA A DIRECCION USD'!D4777,3)</f>
        <v>0.441</v>
      </c>
      <c r="V4777" s="200">
        <f>TRUNC(('TARIFA ENTREGA A DIRECCION USD'!G4777-'TARIFA ENTREGA A DIRECCION USD'!D4777)/'TARIFA ENTREGA A DIRECCION USD'!D4777,3)</f>
        <v>0.97799999999999998</v>
      </c>
      <c r="X4777" s="142">
        <v>16.12</v>
      </c>
      <c r="Y4777" s="190">
        <v>4770</v>
      </c>
      <c r="Z4777" s="200">
        <v>0.55000000000000004</v>
      </c>
      <c r="AA4777" s="200">
        <v>0.13</v>
      </c>
      <c r="AB4777" s="200">
        <v>0.3</v>
      </c>
      <c r="AC4777" s="200">
        <v>0.85</v>
      </c>
      <c r="AL4777"/>
      <c r="AM4777"/>
      <c r="AN4777"/>
      <c r="AO4777"/>
      <c r="AP4777"/>
      <c r="AQ4777"/>
      <c r="AR4777"/>
      <c r="AS4777"/>
      <c r="AT4777"/>
      <c r="AU4777"/>
    </row>
    <row r="4778" spans="17:47" x14ac:dyDescent="0.2">
      <c r="Q4778" s="142">
        <f>TRUNC('TARIFA ENTREGA A DIRECCION USD'!D4779-'TARIFA ENTREGA A DIRECCION USD'!D4778,2)</f>
        <v>0.55000000000000004</v>
      </c>
      <c r="R4778" s="190">
        <v>4771</v>
      </c>
      <c r="S4778" s="200">
        <f>TRUNC((('TARIFA ENTREGA A DIRECCION USD'!C4778-'TARIFA ENTREGA A DIRECCION USD'!D4778)/'TARIFA ENTREGA A DIRECCION USD'!D4778)+1,3)</f>
        <v>0.72499999999999998</v>
      </c>
      <c r="T4778" s="200">
        <f>TRUNC(('TARIFA ENTREGA A DIRECCION USD'!E4778-'TARIFA ENTREGA A DIRECCION USD'!D4778)/'TARIFA ENTREGA A DIRECCION USD'!D4778,3)</f>
        <v>0.26400000000000001</v>
      </c>
      <c r="U4778" s="200">
        <f>TRUNC(('TARIFA ENTREGA A DIRECCION USD'!F4778-'TARIFA ENTREGA A DIRECCION USD'!D4778)/'TARIFA ENTREGA A DIRECCION USD'!D4778,3)</f>
        <v>0.441</v>
      </c>
      <c r="V4778" s="200">
        <f>TRUNC(('TARIFA ENTREGA A DIRECCION USD'!G4778-'TARIFA ENTREGA A DIRECCION USD'!D4778)/'TARIFA ENTREGA A DIRECCION USD'!D4778,3)</f>
        <v>0.97799999999999998</v>
      </c>
      <c r="X4778" s="142">
        <v>16.12</v>
      </c>
      <c r="Y4778" s="190">
        <v>4771</v>
      </c>
      <c r="Z4778" s="200">
        <v>0.55000000000000004</v>
      </c>
      <c r="AA4778" s="200">
        <v>0.13</v>
      </c>
      <c r="AB4778" s="200">
        <v>0.3</v>
      </c>
      <c r="AC4778" s="200">
        <v>0.85</v>
      </c>
      <c r="AL4778"/>
      <c r="AM4778"/>
      <c r="AN4778"/>
      <c r="AO4778"/>
      <c r="AP4778"/>
      <c r="AQ4778"/>
      <c r="AR4778"/>
      <c r="AS4778"/>
      <c r="AT4778"/>
      <c r="AU4778"/>
    </row>
    <row r="4779" spans="17:47" x14ac:dyDescent="0.2">
      <c r="Q4779" s="142">
        <f>TRUNC('TARIFA ENTREGA A DIRECCION USD'!D4780-'TARIFA ENTREGA A DIRECCION USD'!D4779,2)</f>
        <v>0.55000000000000004</v>
      </c>
      <c r="R4779" s="190">
        <v>4772</v>
      </c>
      <c r="S4779" s="200">
        <f>TRUNC((('TARIFA ENTREGA A DIRECCION USD'!C4779-'TARIFA ENTREGA A DIRECCION USD'!D4779)/'TARIFA ENTREGA A DIRECCION USD'!D4779)+1,3)</f>
        <v>0.72499999999999998</v>
      </c>
      <c r="T4779" s="200">
        <f>TRUNC(('TARIFA ENTREGA A DIRECCION USD'!E4779-'TARIFA ENTREGA A DIRECCION USD'!D4779)/'TARIFA ENTREGA A DIRECCION USD'!D4779,3)</f>
        <v>0.26400000000000001</v>
      </c>
      <c r="U4779" s="200">
        <f>TRUNC(('TARIFA ENTREGA A DIRECCION USD'!F4779-'TARIFA ENTREGA A DIRECCION USD'!D4779)/'TARIFA ENTREGA A DIRECCION USD'!D4779,3)</f>
        <v>0.441</v>
      </c>
      <c r="V4779" s="200">
        <f>TRUNC(('TARIFA ENTREGA A DIRECCION USD'!G4779-'TARIFA ENTREGA A DIRECCION USD'!D4779)/'TARIFA ENTREGA A DIRECCION USD'!D4779,3)</f>
        <v>0.97799999999999998</v>
      </c>
      <c r="X4779" s="142">
        <v>16.12</v>
      </c>
      <c r="Y4779" s="190">
        <v>4772</v>
      </c>
      <c r="Z4779" s="200">
        <v>0.55000000000000004</v>
      </c>
      <c r="AA4779" s="200">
        <v>0.13</v>
      </c>
      <c r="AB4779" s="200">
        <v>0.3</v>
      </c>
      <c r="AC4779" s="200">
        <v>0.85</v>
      </c>
      <c r="AL4779"/>
      <c r="AM4779"/>
      <c r="AN4779"/>
      <c r="AO4779"/>
      <c r="AP4779"/>
      <c r="AQ4779"/>
      <c r="AR4779"/>
      <c r="AS4779"/>
      <c r="AT4779"/>
      <c r="AU4779"/>
    </row>
    <row r="4780" spans="17:47" x14ac:dyDescent="0.2">
      <c r="Q4780" s="142">
        <f>TRUNC('TARIFA ENTREGA A DIRECCION USD'!D4781-'TARIFA ENTREGA A DIRECCION USD'!D4780,2)</f>
        <v>0.55000000000000004</v>
      </c>
      <c r="R4780" s="190">
        <v>4773</v>
      </c>
      <c r="S4780" s="200">
        <f>TRUNC((('TARIFA ENTREGA A DIRECCION USD'!C4780-'TARIFA ENTREGA A DIRECCION USD'!D4780)/'TARIFA ENTREGA A DIRECCION USD'!D4780)+1,3)</f>
        <v>0.72499999999999998</v>
      </c>
      <c r="T4780" s="200">
        <f>TRUNC(('TARIFA ENTREGA A DIRECCION USD'!E4780-'TARIFA ENTREGA A DIRECCION USD'!D4780)/'TARIFA ENTREGA A DIRECCION USD'!D4780,3)</f>
        <v>0.26400000000000001</v>
      </c>
      <c r="U4780" s="200">
        <f>TRUNC(('TARIFA ENTREGA A DIRECCION USD'!F4780-'TARIFA ENTREGA A DIRECCION USD'!D4780)/'TARIFA ENTREGA A DIRECCION USD'!D4780,3)</f>
        <v>0.441</v>
      </c>
      <c r="V4780" s="200">
        <f>TRUNC(('TARIFA ENTREGA A DIRECCION USD'!G4780-'TARIFA ENTREGA A DIRECCION USD'!D4780)/'TARIFA ENTREGA A DIRECCION USD'!D4780,3)</f>
        <v>0.97799999999999998</v>
      </c>
      <c r="X4780" s="142">
        <v>16.12</v>
      </c>
      <c r="Y4780" s="190">
        <v>4773</v>
      </c>
      <c r="Z4780" s="200">
        <v>0.55000000000000004</v>
      </c>
      <c r="AA4780" s="200">
        <v>0.13</v>
      </c>
      <c r="AB4780" s="200">
        <v>0.3</v>
      </c>
      <c r="AC4780" s="200">
        <v>0.85</v>
      </c>
      <c r="AL4780"/>
      <c r="AM4780"/>
      <c r="AN4780"/>
      <c r="AO4780"/>
      <c r="AP4780"/>
      <c r="AQ4780"/>
      <c r="AR4780"/>
      <c r="AS4780"/>
      <c r="AT4780"/>
      <c r="AU4780"/>
    </row>
    <row r="4781" spans="17:47" x14ac:dyDescent="0.2">
      <c r="Q4781" s="142">
        <f>TRUNC('TARIFA ENTREGA A DIRECCION USD'!D4782-'TARIFA ENTREGA A DIRECCION USD'!D4781,2)</f>
        <v>0.55000000000000004</v>
      </c>
      <c r="R4781" s="190">
        <v>4774</v>
      </c>
      <c r="S4781" s="200">
        <f>TRUNC((('TARIFA ENTREGA A DIRECCION USD'!C4781-'TARIFA ENTREGA A DIRECCION USD'!D4781)/'TARIFA ENTREGA A DIRECCION USD'!D4781)+1,3)</f>
        <v>0.72499999999999998</v>
      </c>
      <c r="T4781" s="200">
        <f>TRUNC(('TARIFA ENTREGA A DIRECCION USD'!E4781-'TARIFA ENTREGA A DIRECCION USD'!D4781)/'TARIFA ENTREGA A DIRECCION USD'!D4781,3)</f>
        <v>0.26400000000000001</v>
      </c>
      <c r="U4781" s="200">
        <f>TRUNC(('TARIFA ENTREGA A DIRECCION USD'!F4781-'TARIFA ENTREGA A DIRECCION USD'!D4781)/'TARIFA ENTREGA A DIRECCION USD'!D4781,3)</f>
        <v>0.441</v>
      </c>
      <c r="V4781" s="200">
        <f>TRUNC(('TARIFA ENTREGA A DIRECCION USD'!G4781-'TARIFA ENTREGA A DIRECCION USD'!D4781)/'TARIFA ENTREGA A DIRECCION USD'!D4781,3)</f>
        <v>0.97799999999999998</v>
      </c>
      <c r="X4781" s="142">
        <v>16.12</v>
      </c>
      <c r="Y4781" s="190">
        <v>4774</v>
      </c>
      <c r="Z4781" s="200">
        <v>0.55000000000000004</v>
      </c>
      <c r="AA4781" s="200">
        <v>0.13</v>
      </c>
      <c r="AB4781" s="200">
        <v>0.3</v>
      </c>
      <c r="AC4781" s="200">
        <v>0.85</v>
      </c>
      <c r="AL4781"/>
      <c r="AM4781"/>
      <c r="AN4781"/>
      <c r="AO4781"/>
      <c r="AP4781"/>
      <c r="AQ4781"/>
      <c r="AR4781"/>
      <c r="AS4781"/>
      <c r="AT4781"/>
      <c r="AU4781"/>
    </row>
    <row r="4782" spans="17:47" x14ac:dyDescent="0.2">
      <c r="Q4782" s="142">
        <f>TRUNC('TARIFA ENTREGA A DIRECCION USD'!D4783-'TARIFA ENTREGA A DIRECCION USD'!D4782,2)</f>
        <v>0.55000000000000004</v>
      </c>
      <c r="R4782" s="190">
        <v>4775</v>
      </c>
      <c r="S4782" s="200">
        <f>TRUNC((('TARIFA ENTREGA A DIRECCION USD'!C4782-'TARIFA ENTREGA A DIRECCION USD'!D4782)/'TARIFA ENTREGA A DIRECCION USD'!D4782)+1,3)</f>
        <v>0.72499999999999998</v>
      </c>
      <c r="T4782" s="200">
        <f>TRUNC(('TARIFA ENTREGA A DIRECCION USD'!E4782-'TARIFA ENTREGA A DIRECCION USD'!D4782)/'TARIFA ENTREGA A DIRECCION USD'!D4782,3)</f>
        <v>0.26400000000000001</v>
      </c>
      <c r="U4782" s="200">
        <f>TRUNC(('TARIFA ENTREGA A DIRECCION USD'!F4782-'TARIFA ENTREGA A DIRECCION USD'!D4782)/'TARIFA ENTREGA A DIRECCION USD'!D4782,3)</f>
        <v>0.441</v>
      </c>
      <c r="V4782" s="200">
        <f>TRUNC(('TARIFA ENTREGA A DIRECCION USD'!G4782-'TARIFA ENTREGA A DIRECCION USD'!D4782)/'TARIFA ENTREGA A DIRECCION USD'!D4782,3)</f>
        <v>0.97799999999999998</v>
      </c>
      <c r="X4782" s="142">
        <v>16.12</v>
      </c>
      <c r="Y4782" s="190">
        <v>4775</v>
      </c>
      <c r="Z4782" s="200">
        <v>0.55000000000000004</v>
      </c>
      <c r="AA4782" s="200">
        <v>0.13</v>
      </c>
      <c r="AB4782" s="200">
        <v>0.3</v>
      </c>
      <c r="AC4782" s="200">
        <v>0.85</v>
      </c>
      <c r="AL4782"/>
      <c r="AM4782"/>
      <c r="AN4782"/>
      <c r="AO4782"/>
      <c r="AP4782"/>
      <c r="AQ4782"/>
      <c r="AR4782"/>
      <c r="AS4782"/>
      <c r="AT4782"/>
      <c r="AU4782"/>
    </row>
    <row r="4783" spans="17:47" x14ac:dyDescent="0.2">
      <c r="Q4783" s="142">
        <f>TRUNC('TARIFA ENTREGA A DIRECCION USD'!D4784-'TARIFA ENTREGA A DIRECCION USD'!D4783,2)</f>
        <v>0.55000000000000004</v>
      </c>
      <c r="R4783" s="190">
        <v>4776</v>
      </c>
      <c r="S4783" s="200">
        <f>TRUNC((('TARIFA ENTREGA A DIRECCION USD'!C4783-'TARIFA ENTREGA A DIRECCION USD'!D4783)/'TARIFA ENTREGA A DIRECCION USD'!D4783)+1,3)</f>
        <v>0.72499999999999998</v>
      </c>
      <c r="T4783" s="200">
        <f>TRUNC(('TARIFA ENTREGA A DIRECCION USD'!E4783-'TARIFA ENTREGA A DIRECCION USD'!D4783)/'TARIFA ENTREGA A DIRECCION USD'!D4783,3)</f>
        <v>0.26400000000000001</v>
      </c>
      <c r="U4783" s="200">
        <f>TRUNC(('TARIFA ENTREGA A DIRECCION USD'!F4783-'TARIFA ENTREGA A DIRECCION USD'!D4783)/'TARIFA ENTREGA A DIRECCION USD'!D4783,3)</f>
        <v>0.441</v>
      </c>
      <c r="V4783" s="200">
        <f>TRUNC(('TARIFA ENTREGA A DIRECCION USD'!G4783-'TARIFA ENTREGA A DIRECCION USD'!D4783)/'TARIFA ENTREGA A DIRECCION USD'!D4783,3)</f>
        <v>0.97799999999999998</v>
      </c>
      <c r="X4783" s="142">
        <v>16.12</v>
      </c>
      <c r="Y4783" s="190">
        <v>4776</v>
      </c>
      <c r="Z4783" s="200">
        <v>0.55000000000000004</v>
      </c>
      <c r="AA4783" s="200">
        <v>0.13</v>
      </c>
      <c r="AB4783" s="200">
        <v>0.3</v>
      </c>
      <c r="AC4783" s="200">
        <v>0.85</v>
      </c>
      <c r="AL4783"/>
      <c r="AM4783"/>
      <c r="AN4783"/>
      <c r="AO4783"/>
      <c r="AP4783"/>
      <c r="AQ4783"/>
      <c r="AR4783"/>
      <c r="AS4783"/>
      <c r="AT4783"/>
      <c r="AU4783"/>
    </row>
    <row r="4784" spans="17:47" x14ac:dyDescent="0.2">
      <c r="Q4784" s="142">
        <f>TRUNC('TARIFA ENTREGA A DIRECCION USD'!D4785-'TARIFA ENTREGA A DIRECCION USD'!D4784,2)</f>
        <v>0.55000000000000004</v>
      </c>
      <c r="R4784" s="190">
        <v>4777</v>
      </c>
      <c r="S4784" s="200">
        <f>TRUNC((('TARIFA ENTREGA A DIRECCION USD'!C4784-'TARIFA ENTREGA A DIRECCION USD'!D4784)/'TARIFA ENTREGA A DIRECCION USD'!D4784)+1,3)</f>
        <v>0.72499999999999998</v>
      </c>
      <c r="T4784" s="200">
        <f>TRUNC(('TARIFA ENTREGA A DIRECCION USD'!E4784-'TARIFA ENTREGA A DIRECCION USD'!D4784)/'TARIFA ENTREGA A DIRECCION USD'!D4784,3)</f>
        <v>0.26400000000000001</v>
      </c>
      <c r="U4784" s="200">
        <f>TRUNC(('TARIFA ENTREGA A DIRECCION USD'!F4784-'TARIFA ENTREGA A DIRECCION USD'!D4784)/'TARIFA ENTREGA A DIRECCION USD'!D4784,3)</f>
        <v>0.441</v>
      </c>
      <c r="V4784" s="200">
        <f>TRUNC(('TARIFA ENTREGA A DIRECCION USD'!G4784-'TARIFA ENTREGA A DIRECCION USD'!D4784)/'TARIFA ENTREGA A DIRECCION USD'!D4784,3)</f>
        <v>0.97799999999999998</v>
      </c>
      <c r="X4784" s="142">
        <v>16.12</v>
      </c>
      <c r="Y4784" s="190">
        <v>4777</v>
      </c>
      <c r="Z4784" s="200">
        <v>0.55000000000000004</v>
      </c>
      <c r="AA4784" s="200">
        <v>0.13</v>
      </c>
      <c r="AB4784" s="200">
        <v>0.3</v>
      </c>
      <c r="AC4784" s="200">
        <v>0.85</v>
      </c>
      <c r="AL4784"/>
      <c r="AM4784"/>
      <c r="AN4784"/>
      <c r="AO4784"/>
      <c r="AP4784"/>
      <c r="AQ4784"/>
      <c r="AR4784"/>
      <c r="AS4784"/>
      <c r="AT4784"/>
      <c r="AU4784"/>
    </row>
    <row r="4785" spans="17:47" x14ac:dyDescent="0.2">
      <c r="Q4785" s="142">
        <f>TRUNC('TARIFA ENTREGA A DIRECCION USD'!D4786-'TARIFA ENTREGA A DIRECCION USD'!D4785,2)</f>
        <v>0.55000000000000004</v>
      </c>
      <c r="R4785" s="190">
        <v>4778</v>
      </c>
      <c r="S4785" s="200">
        <f>TRUNC((('TARIFA ENTREGA A DIRECCION USD'!C4785-'TARIFA ENTREGA A DIRECCION USD'!D4785)/'TARIFA ENTREGA A DIRECCION USD'!D4785)+1,3)</f>
        <v>0.72499999999999998</v>
      </c>
      <c r="T4785" s="200">
        <f>TRUNC(('TARIFA ENTREGA A DIRECCION USD'!E4785-'TARIFA ENTREGA A DIRECCION USD'!D4785)/'TARIFA ENTREGA A DIRECCION USD'!D4785,3)</f>
        <v>0.26400000000000001</v>
      </c>
      <c r="U4785" s="200">
        <f>TRUNC(('TARIFA ENTREGA A DIRECCION USD'!F4785-'TARIFA ENTREGA A DIRECCION USD'!D4785)/'TARIFA ENTREGA A DIRECCION USD'!D4785,3)</f>
        <v>0.441</v>
      </c>
      <c r="V4785" s="200">
        <f>TRUNC(('TARIFA ENTREGA A DIRECCION USD'!G4785-'TARIFA ENTREGA A DIRECCION USD'!D4785)/'TARIFA ENTREGA A DIRECCION USD'!D4785,3)</f>
        <v>0.97799999999999998</v>
      </c>
      <c r="X4785" s="142">
        <v>16.12</v>
      </c>
      <c r="Y4785" s="190">
        <v>4778</v>
      </c>
      <c r="Z4785" s="200">
        <v>0.55000000000000004</v>
      </c>
      <c r="AA4785" s="200">
        <v>0.13</v>
      </c>
      <c r="AB4785" s="200">
        <v>0.3</v>
      </c>
      <c r="AC4785" s="200">
        <v>0.85</v>
      </c>
      <c r="AL4785"/>
      <c r="AM4785"/>
      <c r="AN4785"/>
      <c r="AO4785"/>
      <c r="AP4785"/>
      <c r="AQ4785"/>
      <c r="AR4785"/>
      <c r="AS4785"/>
      <c r="AT4785"/>
      <c r="AU4785"/>
    </row>
    <row r="4786" spans="17:47" x14ac:dyDescent="0.2">
      <c r="Q4786" s="142">
        <f>TRUNC('TARIFA ENTREGA A DIRECCION USD'!D4787-'TARIFA ENTREGA A DIRECCION USD'!D4786,2)</f>
        <v>0.55000000000000004</v>
      </c>
      <c r="R4786" s="190">
        <v>4779</v>
      </c>
      <c r="S4786" s="200">
        <f>TRUNC((('TARIFA ENTREGA A DIRECCION USD'!C4786-'TARIFA ENTREGA A DIRECCION USD'!D4786)/'TARIFA ENTREGA A DIRECCION USD'!D4786)+1,3)</f>
        <v>0.72499999999999998</v>
      </c>
      <c r="T4786" s="200">
        <f>TRUNC(('TARIFA ENTREGA A DIRECCION USD'!E4786-'TARIFA ENTREGA A DIRECCION USD'!D4786)/'TARIFA ENTREGA A DIRECCION USD'!D4786,3)</f>
        <v>0.26400000000000001</v>
      </c>
      <c r="U4786" s="200">
        <f>TRUNC(('TARIFA ENTREGA A DIRECCION USD'!F4786-'TARIFA ENTREGA A DIRECCION USD'!D4786)/'TARIFA ENTREGA A DIRECCION USD'!D4786,3)</f>
        <v>0.441</v>
      </c>
      <c r="V4786" s="200">
        <f>TRUNC(('TARIFA ENTREGA A DIRECCION USD'!G4786-'TARIFA ENTREGA A DIRECCION USD'!D4786)/'TARIFA ENTREGA A DIRECCION USD'!D4786,3)</f>
        <v>0.97799999999999998</v>
      </c>
      <c r="X4786" s="142">
        <v>16.12</v>
      </c>
      <c r="Y4786" s="190">
        <v>4779</v>
      </c>
      <c r="Z4786" s="200">
        <v>0.55000000000000004</v>
      </c>
      <c r="AA4786" s="200">
        <v>0.13</v>
      </c>
      <c r="AB4786" s="200">
        <v>0.3</v>
      </c>
      <c r="AC4786" s="200">
        <v>0.85</v>
      </c>
      <c r="AL4786"/>
      <c r="AM4786"/>
      <c r="AN4786"/>
      <c r="AO4786"/>
      <c r="AP4786"/>
      <c r="AQ4786"/>
      <c r="AR4786"/>
      <c r="AS4786"/>
      <c r="AT4786"/>
      <c r="AU4786"/>
    </row>
    <row r="4787" spans="17:47" x14ac:dyDescent="0.2">
      <c r="Q4787" s="142">
        <f>TRUNC('TARIFA ENTREGA A DIRECCION USD'!D4788-'TARIFA ENTREGA A DIRECCION USD'!D4787,2)</f>
        <v>0.55000000000000004</v>
      </c>
      <c r="R4787" s="190">
        <v>4780</v>
      </c>
      <c r="S4787" s="200">
        <f>TRUNC((('TARIFA ENTREGA A DIRECCION USD'!C4787-'TARIFA ENTREGA A DIRECCION USD'!D4787)/'TARIFA ENTREGA A DIRECCION USD'!D4787)+1,3)</f>
        <v>0.72499999999999998</v>
      </c>
      <c r="T4787" s="200">
        <f>TRUNC(('TARIFA ENTREGA A DIRECCION USD'!E4787-'TARIFA ENTREGA A DIRECCION USD'!D4787)/'TARIFA ENTREGA A DIRECCION USD'!D4787,3)</f>
        <v>0.26400000000000001</v>
      </c>
      <c r="U4787" s="200">
        <f>TRUNC(('TARIFA ENTREGA A DIRECCION USD'!F4787-'TARIFA ENTREGA A DIRECCION USD'!D4787)/'TARIFA ENTREGA A DIRECCION USD'!D4787,3)</f>
        <v>0.441</v>
      </c>
      <c r="V4787" s="200">
        <f>TRUNC(('TARIFA ENTREGA A DIRECCION USD'!G4787-'TARIFA ENTREGA A DIRECCION USD'!D4787)/'TARIFA ENTREGA A DIRECCION USD'!D4787,3)</f>
        <v>0.97799999999999998</v>
      </c>
      <c r="X4787" s="142">
        <v>16.12</v>
      </c>
      <c r="Y4787" s="190">
        <v>4780</v>
      </c>
      <c r="Z4787" s="200">
        <v>0.55000000000000004</v>
      </c>
      <c r="AA4787" s="200">
        <v>0.13</v>
      </c>
      <c r="AB4787" s="200">
        <v>0.3</v>
      </c>
      <c r="AC4787" s="200">
        <v>0.85</v>
      </c>
      <c r="AL4787"/>
      <c r="AM4787"/>
      <c r="AN4787"/>
      <c r="AO4787"/>
      <c r="AP4787"/>
      <c r="AQ4787"/>
      <c r="AR4787"/>
      <c r="AS4787"/>
      <c r="AT4787"/>
      <c r="AU4787"/>
    </row>
    <row r="4788" spans="17:47" x14ac:dyDescent="0.2">
      <c r="Q4788" s="142">
        <f>TRUNC('TARIFA ENTREGA A DIRECCION USD'!D4789-'TARIFA ENTREGA A DIRECCION USD'!D4788,2)</f>
        <v>0.55000000000000004</v>
      </c>
      <c r="R4788" s="190">
        <v>4781</v>
      </c>
      <c r="S4788" s="200">
        <f>TRUNC((('TARIFA ENTREGA A DIRECCION USD'!C4788-'TARIFA ENTREGA A DIRECCION USD'!D4788)/'TARIFA ENTREGA A DIRECCION USD'!D4788)+1,3)</f>
        <v>0.72499999999999998</v>
      </c>
      <c r="T4788" s="200">
        <f>TRUNC(('TARIFA ENTREGA A DIRECCION USD'!E4788-'TARIFA ENTREGA A DIRECCION USD'!D4788)/'TARIFA ENTREGA A DIRECCION USD'!D4788,3)</f>
        <v>0.26400000000000001</v>
      </c>
      <c r="U4788" s="200">
        <f>TRUNC(('TARIFA ENTREGA A DIRECCION USD'!F4788-'TARIFA ENTREGA A DIRECCION USD'!D4788)/'TARIFA ENTREGA A DIRECCION USD'!D4788,3)</f>
        <v>0.441</v>
      </c>
      <c r="V4788" s="200">
        <f>TRUNC(('TARIFA ENTREGA A DIRECCION USD'!G4788-'TARIFA ENTREGA A DIRECCION USD'!D4788)/'TARIFA ENTREGA A DIRECCION USD'!D4788,3)</f>
        <v>0.97799999999999998</v>
      </c>
      <c r="X4788" s="142">
        <v>16.12</v>
      </c>
      <c r="Y4788" s="190">
        <v>4781</v>
      </c>
      <c r="Z4788" s="200">
        <v>0.55000000000000004</v>
      </c>
      <c r="AA4788" s="200">
        <v>0.13</v>
      </c>
      <c r="AB4788" s="200">
        <v>0.3</v>
      </c>
      <c r="AC4788" s="200">
        <v>0.85</v>
      </c>
      <c r="AL4788"/>
      <c r="AM4788"/>
      <c r="AN4788"/>
      <c r="AO4788"/>
      <c r="AP4788"/>
      <c r="AQ4788"/>
      <c r="AR4788"/>
      <c r="AS4788"/>
      <c r="AT4788"/>
      <c r="AU4788"/>
    </row>
    <row r="4789" spans="17:47" x14ac:dyDescent="0.2">
      <c r="Q4789" s="142">
        <f>TRUNC('TARIFA ENTREGA A DIRECCION USD'!D4790-'TARIFA ENTREGA A DIRECCION USD'!D4789,2)</f>
        <v>0.55000000000000004</v>
      </c>
      <c r="R4789" s="190">
        <v>4782</v>
      </c>
      <c r="S4789" s="200">
        <f>TRUNC((('TARIFA ENTREGA A DIRECCION USD'!C4789-'TARIFA ENTREGA A DIRECCION USD'!D4789)/'TARIFA ENTREGA A DIRECCION USD'!D4789)+1,3)</f>
        <v>0.72499999999999998</v>
      </c>
      <c r="T4789" s="200">
        <f>TRUNC(('TARIFA ENTREGA A DIRECCION USD'!E4789-'TARIFA ENTREGA A DIRECCION USD'!D4789)/'TARIFA ENTREGA A DIRECCION USD'!D4789,3)</f>
        <v>0.26400000000000001</v>
      </c>
      <c r="U4789" s="200">
        <f>TRUNC(('TARIFA ENTREGA A DIRECCION USD'!F4789-'TARIFA ENTREGA A DIRECCION USD'!D4789)/'TARIFA ENTREGA A DIRECCION USD'!D4789,3)</f>
        <v>0.441</v>
      </c>
      <c r="V4789" s="200">
        <f>TRUNC(('TARIFA ENTREGA A DIRECCION USD'!G4789-'TARIFA ENTREGA A DIRECCION USD'!D4789)/'TARIFA ENTREGA A DIRECCION USD'!D4789,3)</f>
        <v>0.97799999999999998</v>
      </c>
      <c r="X4789" s="142">
        <v>16.12</v>
      </c>
      <c r="Y4789" s="190">
        <v>4782</v>
      </c>
      <c r="Z4789" s="200">
        <v>0.55000000000000004</v>
      </c>
      <c r="AA4789" s="200">
        <v>0.13</v>
      </c>
      <c r="AB4789" s="200">
        <v>0.3</v>
      </c>
      <c r="AC4789" s="200">
        <v>0.85</v>
      </c>
      <c r="AL4789"/>
      <c r="AM4789"/>
      <c r="AN4789"/>
      <c r="AO4789"/>
      <c r="AP4789"/>
      <c r="AQ4789"/>
      <c r="AR4789"/>
      <c r="AS4789"/>
      <c r="AT4789"/>
      <c r="AU4789"/>
    </row>
    <row r="4790" spans="17:47" x14ac:dyDescent="0.2">
      <c r="Q4790" s="142">
        <f>TRUNC('TARIFA ENTREGA A DIRECCION USD'!D4791-'TARIFA ENTREGA A DIRECCION USD'!D4790,2)</f>
        <v>0.55000000000000004</v>
      </c>
      <c r="R4790" s="190">
        <v>4783</v>
      </c>
      <c r="S4790" s="200">
        <f>TRUNC((('TARIFA ENTREGA A DIRECCION USD'!C4790-'TARIFA ENTREGA A DIRECCION USD'!D4790)/'TARIFA ENTREGA A DIRECCION USD'!D4790)+1,3)</f>
        <v>0.72499999999999998</v>
      </c>
      <c r="T4790" s="200">
        <f>TRUNC(('TARIFA ENTREGA A DIRECCION USD'!E4790-'TARIFA ENTREGA A DIRECCION USD'!D4790)/'TARIFA ENTREGA A DIRECCION USD'!D4790,3)</f>
        <v>0.26400000000000001</v>
      </c>
      <c r="U4790" s="200">
        <f>TRUNC(('TARIFA ENTREGA A DIRECCION USD'!F4790-'TARIFA ENTREGA A DIRECCION USD'!D4790)/'TARIFA ENTREGA A DIRECCION USD'!D4790,3)</f>
        <v>0.441</v>
      </c>
      <c r="V4790" s="200">
        <f>TRUNC(('TARIFA ENTREGA A DIRECCION USD'!G4790-'TARIFA ENTREGA A DIRECCION USD'!D4790)/'TARIFA ENTREGA A DIRECCION USD'!D4790,3)</f>
        <v>0.97799999999999998</v>
      </c>
      <c r="X4790" s="142">
        <v>16.12</v>
      </c>
      <c r="Y4790" s="190">
        <v>4783</v>
      </c>
      <c r="Z4790" s="200">
        <v>0.55000000000000004</v>
      </c>
      <c r="AA4790" s="200">
        <v>0.13</v>
      </c>
      <c r="AB4790" s="200">
        <v>0.3</v>
      </c>
      <c r="AC4790" s="200">
        <v>0.85</v>
      </c>
      <c r="AL4790"/>
      <c r="AM4790"/>
      <c r="AN4790"/>
      <c r="AO4790"/>
      <c r="AP4790"/>
      <c r="AQ4790"/>
      <c r="AR4790"/>
      <c r="AS4790"/>
      <c r="AT4790"/>
      <c r="AU4790"/>
    </row>
    <row r="4791" spans="17:47" x14ac:dyDescent="0.2">
      <c r="Q4791" s="142">
        <f>TRUNC('TARIFA ENTREGA A DIRECCION USD'!D4792-'TARIFA ENTREGA A DIRECCION USD'!D4791,2)</f>
        <v>0.55000000000000004</v>
      </c>
      <c r="R4791" s="190">
        <v>4784</v>
      </c>
      <c r="S4791" s="200">
        <f>TRUNC((('TARIFA ENTREGA A DIRECCION USD'!C4791-'TARIFA ENTREGA A DIRECCION USD'!D4791)/'TARIFA ENTREGA A DIRECCION USD'!D4791)+1,3)</f>
        <v>0.72499999999999998</v>
      </c>
      <c r="T4791" s="200">
        <f>TRUNC(('TARIFA ENTREGA A DIRECCION USD'!E4791-'TARIFA ENTREGA A DIRECCION USD'!D4791)/'TARIFA ENTREGA A DIRECCION USD'!D4791,3)</f>
        <v>0.26400000000000001</v>
      </c>
      <c r="U4791" s="200">
        <f>TRUNC(('TARIFA ENTREGA A DIRECCION USD'!F4791-'TARIFA ENTREGA A DIRECCION USD'!D4791)/'TARIFA ENTREGA A DIRECCION USD'!D4791,3)</f>
        <v>0.441</v>
      </c>
      <c r="V4791" s="200">
        <f>TRUNC(('TARIFA ENTREGA A DIRECCION USD'!G4791-'TARIFA ENTREGA A DIRECCION USD'!D4791)/'TARIFA ENTREGA A DIRECCION USD'!D4791,3)</f>
        <v>0.97799999999999998</v>
      </c>
      <c r="X4791" s="142">
        <v>16.12</v>
      </c>
      <c r="Y4791" s="190">
        <v>4784</v>
      </c>
      <c r="Z4791" s="200">
        <v>0.55000000000000004</v>
      </c>
      <c r="AA4791" s="200">
        <v>0.13</v>
      </c>
      <c r="AB4791" s="200">
        <v>0.3</v>
      </c>
      <c r="AC4791" s="200">
        <v>0.85</v>
      </c>
      <c r="AL4791"/>
      <c r="AM4791"/>
      <c r="AN4791"/>
      <c r="AO4791"/>
      <c r="AP4791"/>
      <c r="AQ4791"/>
      <c r="AR4791"/>
      <c r="AS4791"/>
      <c r="AT4791"/>
      <c r="AU4791"/>
    </row>
    <row r="4792" spans="17:47" x14ac:dyDescent="0.2">
      <c r="Q4792" s="142">
        <f>TRUNC('TARIFA ENTREGA A DIRECCION USD'!D4793-'TARIFA ENTREGA A DIRECCION USD'!D4792,2)</f>
        <v>0.55000000000000004</v>
      </c>
      <c r="R4792" s="190">
        <v>4785</v>
      </c>
      <c r="S4792" s="200">
        <f>TRUNC((('TARIFA ENTREGA A DIRECCION USD'!C4792-'TARIFA ENTREGA A DIRECCION USD'!D4792)/'TARIFA ENTREGA A DIRECCION USD'!D4792)+1,3)</f>
        <v>0.72499999999999998</v>
      </c>
      <c r="T4792" s="200">
        <f>TRUNC(('TARIFA ENTREGA A DIRECCION USD'!E4792-'TARIFA ENTREGA A DIRECCION USD'!D4792)/'TARIFA ENTREGA A DIRECCION USD'!D4792,3)</f>
        <v>0.26400000000000001</v>
      </c>
      <c r="U4792" s="200">
        <f>TRUNC(('TARIFA ENTREGA A DIRECCION USD'!F4792-'TARIFA ENTREGA A DIRECCION USD'!D4792)/'TARIFA ENTREGA A DIRECCION USD'!D4792,3)</f>
        <v>0.441</v>
      </c>
      <c r="V4792" s="200">
        <f>TRUNC(('TARIFA ENTREGA A DIRECCION USD'!G4792-'TARIFA ENTREGA A DIRECCION USD'!D4792)/'TARIFA ENTREGA A DIRECCION USD'!D4792,3)</f>
        <v>0.97799999999999998</v>
      </c>
      <c r="X4792" s="142">
        <v>16.12</v>
      </c>
      <c r="Y4792" s="190">
        <v>4785</v>
      </c>
      <c r="Z4792" s="200">
        <v>0.55000000000000004</v>
      </c>
      <c r="AA4792" s="200">
        <v>0.13</v>
      </c>
      <c r="AB4792" s="200">
        <v>0.3</v>
      </c>
      <c r="AC4792" s="200">
        <v>0.85</v>
      </c>
      <c r="AL4792"/>
      <c r="AM4792"/>
      <c r="AN4792"/>
      <c r="AO4792"/>
      <c r="AP4792"/>
      <c r="AQ4792"/>
      <c r="AR4792"/>
      <c r="AS4792"/>
      <c r="AT4792"/>
      <c r="AU4792"/>
    </row>
    <row r="4793" spans="17:47" x14ac:dyDescent="0.2">
      <c r="Q4793" s="142">
        <f>TRUNC('TARIFA ENTREGA A DIRECCION USD'!D4794-'TARIFA ENTREGA A DIRECCION USD'!D4793,2)</f>
        <v>0.55000000000000004</v>
      </c>
      <c r="R4793" s="190">
        <v>4786</v>
      </c>
      <c r="S4793" s="200">
        <f>TRUNC((('TARIFA ENTREGA A DIRECCION USD'!C4793-'TARIFA ENTREGA A DIRECCION USD'!D4793)/'TARIFA ENTREGA A DIRECCION USD'!D4793)+1,3)</f>
        <v>0.72499999999999998</v>
      </c>
      <c r="T4793" s="200">
        <f>TRUNC(('TARIFA ENTREGA A DIRECCION USD'!E4793-'TARIFA ENTREGA A DIRECCION USD'!D4793)/'TARIFA ENTREGA A DIRECCION USD'!D4793,3)</f>
        <v>0.26400000000000001</v>
      </c>
      <c r="U4793" s="200">
        <f>TRUNC(('TARIFA ENTREGA A DIRECCION USD'!F4793-'TARIFA ENTREGA A DIRECCION USD'!D4793)/'TARIFA ENTREGA A DIRECCION USD'!D4793,3)</f>
        <v>0.441</v>
      </c>
      <c r="V4793" s="200">
        <f>TRUNC(('TARIFA ENTREGA A DIRECCION USD'!G4793-'TARIFA ENTREGA A DIRECCION USD'!D4793)/'TARIFA ENTREGA A DIRECCION USD'!D4793,3)</f>
        <v>0.97799999999999998</v>
      </c>
      <c r="X4793" s="142">
        <v>16.12</v>
      </c>
      <c r="Y4793" s="190">
        <v>4786</v>
      </c>
      <c r="Z4793" s="200">
        <v>0.55000000000000004</v>
      </c>
      <c r="AA4793" s="200">
        <v>0.13</v>
      </c>
      <c r="AB4793" s="200">
        <v>0.3</v>
      </c>
      <c r="AC4793" s="200">
        <v>0.85</v>
      </c>
      <c r="AL4793"/>
      <c r="AM4793"/>
      <c r="AN4793"/>
      <c r="AO4793"/>
      <c r="AP4793"/>
      <c r="AQ4793"/>
      <c r="AR4793"/>
      <c r="AS4793"/>
      <c r="AT4793"/>
      <c r="AU4793"/>
    </row>
    <row r="4794" spans="17:47" x14ac:dyDescent="0.2">
      <c r="Q4794" s="142">
        <f>TRUNC('TARIFA ENTREGA A DIRECCION USD'!D4795-'TARIFA ENTREGA A DIRECCION USD'!D4794,2)</f>
        <v>0.55000000000000004</v>
      </c>
      <c r="R4794" s="190">
        <v>4787</v>
      </c>
      <c r="S4794" s="200">
        <f>TRUNC((('TARIFA ENTREGA A DIRECCION USD'!C4794-'TARIFA ENTREGA A DIRECCION USD'!D4794)/'TARIFA ENTREGA A DIRECCION USD'!D4794)+1,3)</f>
        <v>0.72499999999999998</v>
      </c>
      <c r="T4794" s="200">
        <f>TRUNC(('TARIFA ENTREGA A DIRECCION USD'!E4794-'TARIFA ENTREGA A DIRECCION USD'!D4794)/'TARIFA ENTREGA A DIRECCION USD'!D4794,3)</f>
        <v>0.26400000000000001</v>
      </c>
      <c r="U4794" s="200">
        <f>TRUNC(('TARIFA ENTREGA A DIRECCION USD'!F4794-'TARIFA ENTREGA A DIRECCION USD'!D4794)/'TARIFA ENTREGA A DIRECCION USD'!D4794,3)</f>
        <v>0.441</v>
      </c>
      <c r="V4794" s="200">
        <f>TRUNC(('TARIFA ENTREGA A DIRECCION USD'!G4794-'TARIFA ENTREGA A DIRECCION USD'!D4794)/'TARIFA ENTREGA A DIRECCION USD'!D4794,3)</f>
        <v>0.97799999999999998</v>
      </c>
      <c r="X4794" s="142">
        <v>16.12</v>
      </c>
      <c r="Y4794" s="190">
        <v>4787</v>
      </c>
      <c r="Z4794" s="200">
        <v>0.55000000000000004</v>
      </c>
      <c r="AA4794" s="200">
        <v>0.13</v>
      </c>
      <c r="AB4794" s="200">
        <v>0.3</v>
      </c>
      <c r="AC4794" s="200">
        <v>0.85</v>
      </c>
      <c r="AL4794"/>
      <c r="AM4794"/>
      <c r="AN4794"/>
      <c r="AO4794"/>
      <c r="AP4794"/>
      <c r="AQ4794"/>
      <c r="AR4794"/>
      <c r="AS4794"/>
      <c r="AT4794"/>
      <c r="AU4794"/>
    </row>
    <row r="4795" spans="17:47" x14ac:dyDescent="0.2">
      <c r="Q4795" s="142">
        <f>TRUNC('TARIFA ENTREGA A DIRECCION USD'!D4796-'TARIFA ENTREGA A DIRECCION USD'!D4795,2)</f>
        <v>0.55000000000000004</v>
      </c>
      <c r="R4795" s="190">
        <v>4788</v>
      </c>
      <c r="S4795" s="200">
        <f>TRUNC((('TARIFA ENTREGA A DIRECCION USD'!C4795-'TARIFA ENTREGA A DIRECCION USD'!D4795)/'TARIFA ENTREGA A DIRECCION USD'!D4795)+1,3)</f>
        <v>0.72499999999999998</v>
      </c>
      <c r="T4795" s="200">
        <f>TRUNC(('TARIFA ENTREGA A DIRECCION USD'!E4795-'TARIFA ENTREGA A DIRECCION USD'!D4795)/'TARIFA ENTREGA A DIRECCION USD'!D4795,3)</f>
        <v>0.26400000000000001</v>
      </c>
      <c r="U4795" s="200">
        <f>TRUNC(('TARIFA ENTREGA A DIRECCION USD'!F4795-'TARIFA ENTREGA A DIRECCION USD'!D4795)/'TARIFA ENTREGA A DIRECCION USD'!D4795,3)</f>
        <v>0.441</v>
      </c>
      <c r="V4795" s="200">
        <f>TRUNC(('TARIFA ENTREGA A DIRECCION USD'!G4795-'TARIFA ENTREGA A DIRECCION USD'!D4795)/'TARIFA ENTREGA A DIRECCION USD'!D4795,3)</f>
        <v>0.97799999999999998</v>
      </c>
      <c r="X4795" s="142">
        <v>16.12</v>
      </c>
      <c r="Y4795" s="190">
        <v>4788</v>
      </c>
      <c r="Z4795" s="200">
        <v>0.55000000000000004</v>
      </c>
      <c r="AA4795" s="200">
        <v>0.13</v>
      </c>
      <c r="AB4795" s="200">
        <v>0.3</v>
      </c>
      <c r="AC4795" s="200">
        <v>0.85</v>
      </c>
      <c r="AL4795"/>
      <c r="AM4795"/>
      <c r="AN4795"/>
      <c r="AO4795"/>
      <c r="AP4795"/>
      <c r="AQ4795"/>
      <c r="AR4795"/>
      <c r="AS4795"/>
      <c r="AT4795"/>
      <c r="AU4795"/>
    </row>
    <row r="4796" spans="17:47" x14ac:dyDescent="0.2">
      <c r="Q4796" s="142">
        <f>TRUNC('TARIFA ENTREGA A DIRECCION USD'!D4797-'TARIFA ENTREGA A DIRECCION USD'!D4796,2)</f>
        <v>0.55000000000000004</v>
      </c>
      <c r="R4796" s="190">
        <v>4789</v>
      </c>
      <c r="S4796" s="200">
        <f>TRUNC((('TARIFA ENTREGA A DIRECCION USD'!C4796-'TARIFA ENTREGA A DIRECCION USD'!D4796)/'TARIFA ENTREGA A DIRECCION USD'!D4796)+1,3)</f>
        <v>0.72499999999999998</v>
      </c>
      <c r="T4796" s="200">
        <f>TRUNC(('TARIFA ENTREGA A DIRECCION USD'!E4796-'TARIFA ENTREGA A DIRECCION USD'!D4796)/'TARIFA ENTREGA A DIRECCION USD'!D4796,3)</f>
        <v>0.26400000000000001</v>
      </c>
      <c r="U4796" s="200">
        <f>TRUNC(('TARIFA ENTREGA A DIRECCION USD'!F4796-'TARIFA ENTREGA A DIRECCION USD'!D4796)/'TARIFA ENTREGA A DIRECCION USD'!D4796,3)</f>
        <v>0.441</v>
      </c>
      <c r="V4796" s="200">
        <f>TRUNC(('TARIFA ENTREGA A DIRECCION USD'!G4796-'TARIFA ENTREGA A DIRECCION USD'!D4796)/'TARIFA ENTREGA A DIRECCION USD'!D4796,3)</f>
        <v>0.97799999999999998</v>
      </c>
      <c r="X4796" s="142">
        <v>16.12</v>
      </c>
      <c r="Y4796" s="190">
        <v>4789</v>
      </c>
      <c r="Z4796" s="200">
        <v>0.55000000000000004</v>
      </c>
      <c r="AA4796" s="200">
        <v>0.13</v>
      </c>
      <c r="AB4796" s="200">
        <v>0.3</v>
      </c>
      <c r="AC4796" s="200">
        <v>0.85</v>
      </c>
      <c r="AL4796"/>
      <c r="AM4796"/>
      <c r="AN4796"/>
      <c r="AO4796"/>
      <c r="AP4796"/>
      <c r="AQ4796"/>
      <c r="AR4796"/>
      <c r="AS4796"/>
      <c r="AT4796"/>
      <c r="AU4796"/>
    </row>
    <row r="4797" spans="17:47" x14ac:dyDescent="0.2">
      <c r="Q4797" s="142">
        <f>TRUNC('TARIFA ENTREGA A DIRECCION USD'!D4798-'TARIFA ENTREGA A DIRECCION USD'!D4797,2)</f>
        <v>0.55000000000000004</v>
      </c>
      <c r="R4797" s="190">
        <v>4790</v>
      </c>
      <c r="S4797" s="200">
        <f>TRUNC((('TARIFA ENTREGA A DIRECCION USD'!C4797-'TARIFA ENTREGA A DIRECCION USD'!D4797)/'TARIFA ENTREGA A DIRECCION USD'!D4797)+1,3)</f>
        <v>0.72499999999999998</v>
      </c>
      <c r="T4797" s="200">
        <f>TRUNC(('TARIFA ENTREGA A DIRECCION USD'!E4797-'TARIFA ENTREGA A DIRECCION USD'!D4797)/'TARIFA ENTREGA A DIRECCION USD'!D4797,3)</f>
        <v>0.26400000000000001</v>
      </c>
      <c r="U4797" s="200">
        <f>TRUNC(('TARIFA ENTREGA A DIRECCION USD'!F4797-'TARIFA ENTREGA A DIRECCION USD'!D4797)/'TARIFA ENTREGA A DIRECCION USD'!D4797,3)</f>
        <v>0.441</v>
      </c>
      <c r="V4797" s="200">
        <f>TRUNC(('TARIFA ENTREGA A DIRECCION USD'!G4797-'TARIFA ENTREGA A DIRECCION USD'!D4797)/'TARIFA ENTREGA A DIRECCION USD'!D4797,3)</f>
        <v>0.97799999999999998</v>
      </c>
      <c r="X4797" s="142">
        <v>16.12</v>
      </c>
      <c r="Y4797" s="190">
        <v>4790</v>
      </c>
      <c r="Z4797" s="200">
        <v>0.55000000000000004</v>
      </c>
      <c r="AA4797" s="200">
        <v>0.13</v>
      </c>
      <c r="AB4797" s="200">
        <v>0.3</v>
      </c>
      <c r="AC4797" s="200">
        <v>0.85</v>
      </c>
      <c r="AL4797"/>
      <c r="AM4797"/>
      <c r="AN4797"/>
      <c r="AO4797"/>
      <c r="AP4797"/>
      <c r="AQ4797"/>
      <c r="AR4797"/>
      <c r="AS4797"/>
      <c r="AT4797"/>
      <c r="AU4797"/>
    </row>
    <row r="4798" spans="17:47" x14ac:dyDescent="0.2">
      <c r="Q4798" s="142">
        <f>TRUNC('TARIFA ENTREGA A DIRECCION USD'!D4799-'TARIFA ENTREGA A DIRECCION USD'!D4798,2)</f>
        <v>0.55000000000000004</v>
      </c>
      <c r="R4798" s="190">
        <v>4791</v>
      </c>
      <c r="S4798" s="200">
        <f>TRUNC((('TARIFA ENTREGA A DIRECCION USD'!C4798-'TARIFA ENTREGA A DIRECCION USD'!D4798)/'TARIFA ENTREGA A DIRECCION USD'!D4798)+1,3)</f>
        <v>0.72499999999999998</v>
      </c>
      <c r="T4798" s="200">
        <f>TRUNC(('TARIFA ENTREGA A DIRECCION USD'!E4798-'TARIFA ENTREGA A DIRECCION USD'!D4798)/'TARIFA ENTREGA A DIRECCION USD'!D4798,3)</f>
        <v>0.26400000000000001</v>
      </c>
      <c r="U4798" s="200">
        <f>TRUNC(('TARIFA ENTREGA A DIRECCION USD'!F4798-'TARIFA ENTREGA A DIRECCION USD'!D4798)/'TARIFA ENTREGA A DIRECCION USD'!D4798,3)</f>
        <v>0.441</v>
      </c>
      <c r="V4798" s="200">
        <f>TRUNC(('TARIFA ENTREGA A DIRECCION USD'!G4798-'TARIFA ENTREGA A DIRECCION USD'!D4798)/'TARIFA ENTREGA A DIRECCION USD'!D4798,3)</f>
        <v>0.97799999999999998</v>
      </c>
      <c r="X4798" s="142">
        <v>16.12</v>
      </c>
      <c r="Y4798" s="190">
        <v>4791</v>
      </c>
      <c r="Z4798" s="200">
        <v>0.55000000000000004</v>
      </c>
      <c r="AA4798" s="200">
        <v>0.13</v>
      </c>
      <c r="AB4798" s="200">
        <v>0.3</v>
      </c>
      <c r="AC4798" s="200">
        <v>0.85</v>
      </c>
      <c r="AL4798"/>
      <c r="AM4798"/>
      <c r="AN4798"/>
      <c r="AO4798"/>
      <c r="AP4798"/>
      <c r="AQ4798"/>
      <c r="AR4798"/>
      <c r="AS4798"/>
      <c r="AT4798"/>
      <c r="AU4798"/>
    </row>
    <row r="4799" spans="17:47" x14ac:dyDescent="0.2">
      <c r="Q4799" s="142">
        <f>TRUNC('TARIFA ENTREGA A DIRECCION USD'!D4800-'TARIFA ENTREGA A DIRECCION USD'!D4799,2)</f>
        <v>0.55000000000000004</v>
      </c>
      <c r="R4799" s="190">
        <v>4792</v>
      </c>
      <c r="S4799" s="200">
        <f>TRUNC((('TARIFA ENTREGA A DIRECCION USD'!C4799-'TARIFA ENTREGA A DIRECCION USD'!D4799)/'TARIFA ENTREGA A DIRECCION USD'!D4799)+1,3)</f>
        <v>0.72499999999999998</v>
      </c>
      <c r="T4799" s="200">
        <f>TRUNC(('TARIFA ENTREGA A DIRECCION USD'!E4799-'TARIFA ENTREGA A DIRECCION USD'!D4799)/'TARIFA ENTREGA A DIRECCION USD'!D4799,3)</f>
        <v>0.26400000000000001</v>
      </c>
      <c r="U4799" s="200">
        <f>TRUNC(('TARIFA ENTREGA A DIRECCION USD'!F4799-'TARIFA ENTREGA A DIRECCION USD'!D4799)/'TARIFA ENTREGA A DIRECCION USD'!D4799,3)</f>
        <v>0.441</v>
      </c>
      <c r="V4799" s="200">
        <f>TRUNC(('TARIFA ENTREGA A DIRECCION USD'!G4799-'TARIFA ENTREGA A DIRECCION USD'!D4799)/'TARIFA ENTREGA A DIRECCION USD'!D4799,3)</f>
        <v>0.97799999999999998</v>
      </c>
      <c r="X4799" s="142">
        <v>16.12</v>
      </c>
      <c r="Y4799" s="190">
        <v>4792</v>
      </c>
      <c r="Z4799" s="200">
        <v>0.55000000000000004</v>
      </c>
      <c r="AA4799" s="200">
        <v>0.13</v>
      </c>
      <c r="AB4799" s="200">
        <v>0.3</v>
      </c>
      <c r="AC4799" s="200">
        <v>0.85</v>
      </c>
      <c r="AL4799"/>
      <c r="AM4799"/>
      <c r="AN4799"/>
      <c r="AO4799"/>
      <c r="AP4799"/>
      <c r="AQ4799"/>
      <c r="AR4799"/>
      <c r="AS4799"/>
      <c r="AT4799"/>
      <c r="AU4799"/>
    </row>
    <row r="4800" spans="17:47" x14ac:dyDescent="0.2">
      <c r="Q4800" s="142">
        <f>TRUNC('TARIFA ENTREGA A DIRECCION USD'!D4801-'TARIFA ENTREGA A DIRECCION USD'!D4800,2)</f>
        <v>0.55000000000000004</v>
      </c>
      <c r="R4800" s="190">
        <v>4793</v>
      </c>
      <c r="S4800" s="200">
        <f>TRUNC((('TARIFA ENTREGA A DIRECCION USD'!C4800-'TARIFA ENTREGA A DIRECCION USD'!D4800)/'TARIFA ENTREGA A DIRECCION USD'!D4800)+1,3)</f>
        <v>0.72499999999999998</v>
      </c>
      <c r="T4800" s="200">
        <f>TRUNC(('TARIFA ENTREGA A DIRECCION USD'!E4800-'TARIFA ENTREGA A DIRECCION USD'!D4800)/'TARIFA ENTREGA A DIRECCION USD'!D4800,3)</f>
        <v>0.26400000000000001</v>
      </c>
      <c r="U4800" s="200">
        <f>TRUNC(('TARIFA ENTREGA A DIRECCION USD'!F4800-'TARIFA ENTREGA A DIRECCION USD'!D4800)/'TARIFA ENTREGA A DIRECCION USD'!D4800,3)</f>
        <v>0.441</v>
      </c>
      <c r="V4800" s="200">
        <f>TRUNC(('TARIFA ENTREGA A DIRECCION USD'!G4800-'TARIFA ENTREGA A DIRECCION USD'!D4800)/'TARIFA ENTREGA A DIRECCION USD'!D4800,3)</f>
        <v>0.97799999999999998</v>
      </c>
      <c r="X4800" s="142">
        <v>16.12</v>
      </c>
      <c r="Y4800" s="190">
        <v>4793</v>
      </c>
      <c r="Z4800" s="200">
        <v>0.55000000000000004</v>
      </c>
      <c r="AA4800" s="200">
        <v>0.13</v>
      </c>
      <c r="AB4800" s="200">
        <v>0.3</v>
      </c>
      <c r="AC4800" s="200">
        <v>0.85</v>
      </c>
      <c r="AL4800"/>
      <c r="AM4800"/>
      <c r="AN4800"/>
      <c r="AO4800"/>
      <c r="AP4800"/>
      <c r="AQ4800"/>
      <c r="AR4800"/>
      <c r="AS4800"/>
      <c r="AT4800"/>
      <c r="AU4800"/>
    </row>
    <row r="4801" spans="17:47" x14ac:dyDescent="0.2">
      <c r="Q4801" s="142">
        <f>TRUNC('TARIFA ENTREGA A DIRECCION USD'!D4802-'TARIFA ENTREGA A DIRECCION USD'!D4801,2)</f>
        <v>0.55000000000000004</v>
      </c>
      <c r="R4801" s="190">
        <v>4794</v>
      </c>
      <c r="S4801" s="200">
        <f>TRUNC((('TARIFA ENTREGA A DIRECCION USD'!C4801-'TARIFA ENTREGA A DIRECCION USD'!D4801)/'TARIFA ENTREGA A DIRECCION USD'!D4801)+1,3)</f>
        <v>0.72499999999999998</v>
      </c>
      <c r="T4801" s="200">
        <f>TRUNC(('TARIFA ENTREGA A DIRECCION USD'!E4801-'TARIFA ENTREGA A DIRECCION USD'!D4801)/'TARIFA ENTREGA A DIRECCION USD'!D4801,3)</f>
        <v>0.26400000000000001</v>
      </c>
      <c r="U4801" s="200">
        <f>TRUNC(('TARIFA ENTREGA A DIRECCION USD'!F4801-'TARIFA ENTREGA A DIRECCION USD'!D4801)/'TARIFA ENTREGA A DIRECCION USD'!D4801,3)</f>
        <v>0.441</v>
      </c>
      <c r="V4801" s="200">
        <f>TRUNC(('TARIFA ENTREGA A DIRECCION USD'!G4801-'TARIFA ENTREGA A DIRECCION USD'!D4801)/'TARIFA ENTREGA A DIRECCION USD'!D4801,3)</f>
        <v>0.97799999999999998</v>
      </c>
      <c r="X4801" s="142">
        <v>16.12</v>
      </c>
      <c r="Y4801" s="190">
        <v>4794</v>
      </c>
      <c r="Z4801" s="200">
        <v>0.55000000000000004</v>
      </c>
      <c r="AA4801" s="200">
        <v>0.13</v>
      </c>
      <c r="AB4801" s="200">
        <v>0.3</v>
      </c>
      <c r="AC4801" s="200">
        <v>0.85</v>
      </c>
      <c r="AL4801"/>
      <c r="AM4801"/>
      <c r="AN4801"/>
      <c r="AO4801"/>
      <c r="AP4801"/>
      <c r="AQ4801"/>
      <c r="AR4801"/>
      <c r="AS4801"/>
      <c r="AT4801"/>
      <c r="AU4801"/>
    </row>
    <row r="4802" spans="17:47" x14ac:dyDescent="0.2">
      <c r="Q4802" s="142">
        <f>TRUNC('TARIFA ENTREGA A DIRECCION USD'!D4803-'TARIFA ENTREGA A DIRECCION USD'!D4802,2)</f>
        <v>0.55000000000000004</v>
      </c>
      <c r="R4802" s="190">
        <v>4795</v>
      </c>
      <c r="S4802" s="200">
        <f>TRUNC((('TARIFA ENTREGA A DIRECCION USD'!C4802-'TARIFA ENTREGA A DIRECCION USD'!D4802)/'TARIFA ENTREGA A DIRECCION USD'!D4802)+1,3)</f>
        <v>0.72499999999999998</v>
      </c>
      <c r="T4802" s="200">
        <f>TRUNC(('TARIFA ENTREGA A DIRECCION USD'!E4802-'TARIFA ENTREGA A DIRECCION USD'!D4802)/'TARIFA ENTREGA A DIRECCION USD'!D4802,3)</f>
        <v>0.26400000000000001</v>
      </c>
      <c r="U4802" s="200">
        <f>TRUNC(('TARIFA ENTREGA A DIRECCION USD'!F4802-'TARIFA ENTREGA A DIRECCION USD'!D4802)/'TARIFA ENTREGA A DIRECCION USD'!D4802,3)</f>
        <v>0.441</v>
      </c>
      <c r="V4802" s="200">
        <f>TRUNC(('TARIFA ENTREGA A DIRECCION USD'!G4802-'TARIFA ENTREGA A DIRECCION USD'!D4802)/'TARIFA ENTREGA A DIRECCION USD'!D4802,3)</f>
        <v>0.97799999999999998</v>
      </c>
      <c r="X4802" s="142">
        <v>16.12</v>
      </c>
      <c r="Y4802" s="190">
        <v>4795</v>
      </c>
      <c r="Z4802" s="200">
        <v>0.55000000000000004</v>
      </c>
      <c r="AA4802" s="200">
        <v>0.13</v>
      </c>
      <c r="AB4802" s="200">
        <v>0.3</v>
      </c>
      <c r="AC4802" s="200">
        <v>0.85</v>
      </c>
      <c r="AL4802"/>
      <c r="AM4802"/>
      <c r="AN4802"/>
      <c r="AO4802"/>
      <c r="AP4802"/>
      <c r="AQ4802"/>
      <c r="AR4802"/>
      <c r="AS4802"/>
      <c r="AT4802"/>
      <c r="AU4802"/>
    </row>
    <row r="4803" spans="17:47" x14ac:dyDescent="0.2">
      <c r="Q4803" s="142">
        <f>TRUNC('TARIFA ENTREGA A DIRECCION USD'!D4804-'TARIFA ENTREGA A DIRECCION USD'!D4803,2)</f>
        <v>0.55000000000000004</v>
      </c>
      <c r="R4803" s="190">
        <v>4796</v>
      </c>
      <c r="S4803" s="200">
        <f>TRUNC((('TARIFA ENTREGA A DIRECCION USD'!C4803-'TARIFA ENTREGA A DIRECCION USD'!D4803)/'TARIFA ENTREGA A DIRECCION USD'!D4803)+1,3)</f>
        <v>0.72499999999999998</v>
      </c>
      <c r="T4803" s="200">
        <f>TRUNC(('TARIFA ENTREGA A DIRECCION USD'!E4803-'TARIFA ENTREGA A DIRECCION USD'!D4803)/'TARIFA ENTREGA A DIRECCION USD'!D4803,3)</f>
        <v>0.26400000000000001</v>
      </c>
      <c r="U4803" s="200">
        <f>TRUNC(('TARIFA ENTREGA A DIRECCION USD'!F4803-'TARIFA ENTREGA A DIRECCION USD'!D4803)/'TARIFA ENTREGA A DIRECCION USD'!D4803,3)</f>
        <v>0.441</v>
      </c>
      <c r="V4803" s="200">
        <f>TRUNC(('TARIFA ENTREGA A DIRECCION USD'!G4803-'TARIFA ENTREGA A DIRECCION USD'!D4803)/'TARIFA ENTREGA A DIRECCION USD'!D4803,3)</f>
        <v>0.97799999999999998</v>
      </c>
      <c r="X4803" s="142">
        <v>16.12</v>
      </c>
      <c r="Y4803" s="190">
        <v>4796</v>
      </c>
      <c r="Z4803" s="200">
        <v>0.55000000000000004</v>
      </c>
      <c r="AA4803" s="200">
        <v>0.13</v>
      </c>
      <c r="AB4803" s="200">
        <v>0.3</v>
      </c>
      <c r="AC4803" s="200">
        <v>0.85</v>
      </c>
      <c r="AL4803"/>
      <c r="AM4803"/>
      <c r="AN4803"/>
      <c r="AO4803"/>
      <c r="AP4803"/>
      <c r="AQ4803"/>
      <c r="AR4803"/>
      <c r="AS4803"/>
      <c r="AT4803"/>
      <c r="AU4803"/>
    </row>
    <row r="4804" spans="17:47" x14ac:dyDescent="0.2">
      <c r="Q4804" s="142">
        <f>TRUNC('TARIFA ENTREGA A DIRECCION USD'!D4805-'TARIFA ENTREGA A DIRECCION USD'!D4804,2)</f>
        <v>0.55000000000000004</v>
      </c>
      <c r="R4804" s="190">
        <v>4797</v>
      </c>
      <c r="S4804" s="200">
        <f>TRUNC((('TARIFA ENTREGA A DIRECCION USD'!C4804-'TARIFA ENTREGA A DIRECCION USD'!D4804)/'TARIFA ENTREGA A DIRECCION USD'!D4804)+1,3)</f>
        <v>0.72499999999999998</v>
      </c>
      <c r="T4804" s="200">
        <f>TRUNC(('TARIFA ENTREGA A DIRECCION USD'!E4804-'TARIFA ENTREGA A DIRECCION USD'!D4804)/'TARIFA ENTREGA A DIRECCION USD'!D4804,3)</f>
        <v>0.26400000000000001</v>
      </c>
      <c r="U4804" s="200">
        <f>TRUNC(('TARIFA ENTREGA A DIRECCION USD'!F4804-'TARIFA ENTREGA A DIRECCION USD'!D4804)/'TARIFA ENTREGA A DIRECCION USD'!D4804,3)</f>
        <v>0.441</v>
      </c>
      <c r="V4804" s="200">
        <f>TRUNC(('TARIFA ENTREGA A DIRECCION USD'!G4804-'TARIFA ENTREGA A DIRECCION USD'!D4804)/'TARIFA ENTREGA A DIRECCION USD'!D4804,3)</f>
        <v>0.97799999999999998</v>
      </c>
      <c r="X4804" s="142">
        <v>16.12</v>
      </c>
      <c r="Y4804" s="190">
        <v>4797</v>
      </c>
      <c r="Z4804" s="200">
        <v>0.55000000000000004</v>
      </c>
      <c r="AA4804" s="200">
        <v>0.13</v>
      </c>
      <c r="AB4804" s="200">
        <v>0.3</v>
      </c>
      <c r="AC4804" s="200">
        <v>0.85</v>
      </c>
      <c r="AL4804"/>
      <c r="AM4804"/>
      <c r="AN4804"/>
      <c r="AO4804"/>
      <c r="AP4804"/>
      <c r="AQ4804"/>
      <c r="AR4804"/>
      <c r="AS4804"/>
      <c r="AT4804"/>
      <c r="AU4804"/>
    </row>
    <row r="4805" spans="17:47" x14ac:dyDescent="0.2">
      <c r="Q4805" s="142">
        <f>TRUNC('TARIFA ENTREGA A DIRECCION USD'!D4806-'TARIFA ENTREGA A DIRECCION USD'!D4805,2)</f>
        <v>0.55000000000000004</v>
      </c>
      <c r="R4805" s="190">
        <v>4798</v>
      </c>
      <c r="S4805" s="200">
        <f>TRUNC((('TARIFA ENTREGA A DIRECCION USD'!C4805-'TARIFA ENTREGA A DIRECCION USD'!D4805)/'TARIFA ENTREGA A DIRECCION USD'!D4805)+1,3)</f>
        <v>0.72499999999999998</v>
      </c>
      <c r="T4805" s="200">
        <f>TRUNC(('TARIFA ENTREGA A DIRECCION USD'!E4805-'TARIFA ENTREGA A DIRECCION USD'!D4805)/'TARIFA ENTREGA A DIRECCION USD'!D4805,3)</f>
        <v>0.26400000000000001</v>
      </c>
      <c r="U4805" s="200">
        <f>TRUNC(('TARIFA ENTREGA A DIRECCION USD'!F4805-'TARIFA ENTREGA A DIRECCION USD'!D4805)/'TARIFA ENTREGA A DIRECCION USD'!D4805,3)</f>
        <v>0.441</v>
      </c>
      <c r="V4805" s="200">
        <f>TRUNC(('TARIFA ENTREGA A DIRECCION USD'!G4805-'TARIFA ENTREGA A DIRECCION USD'!D4805)/'TARIFA ENTREGA A DIRECCION USD'!D4805,3)</f>
        <v>0.97799999999999998</v>
      </c>
      <c r="X4805" s="142">
        <v>16.12</v>
      </c>
      <c r="Y4805" s="190">
        <v>4798</v>
      </c>
      <c r="Z4805" s="200">
        <v>0.55000000000000004</v>
      </c>
      <c r="AA4805" s="200">
        <v>0.13</v>
      </c>
      <c r="AB4805" s="200">
        <v>0.3</v>
      </c>
      <c r="AC4805" s="200">
        <v>0.85</v>
      </c>
      <c r="AL4805"/>
      <c r="AM4805"/>
      <c r="AN4805"/>
      <c r="AO4805"/>
      <c r="AP4805"/>
      <c r="AQ4805"/>
      <c r="AR4805"/>
      <c r="AS4805"/>
      <c r="AT4805"/>
      <c r="AU4805"/>
    </row>
    <row r="4806" spans="17:47" x14ac:dyDescent="0.2">
      <c r="Q4806" s="142">
        <f>TRUNC('TARIFA ENTREGA A DIRECCION USD'!D4807-'TARIFA ENTREGA A DIRECCION USD'!D4806,2)</f>
        <v>0.55000000000000004</v>
      </c>
      <c r="R4806" s="190">
        <v>4799</v>
      </c>
      <c r="S4806" s="200">
        <f>TRUNC((('TARIFA ENTREGA A DIRECCION USD'!C4806-'TARIFA ENTREGA A DIRECCION USD'!D4806)/'TARIFA ENTREGA A DIRECCION USD'!D4806)+1,3)</f>
        <v>0.72499999999999998</v>
      </c>
      <c r="T4806" s="200">
        <f>TRUNC(('TARIFA ENTREGA A DIRECCION USD'!E4806-'TARIFA ENTREGA A DIRECCION USD'!D4806)/'TARIFA ENTREGA A DIRECCION USD'!D4806,3)</f>
        <v>0.26400000000000001</v>
      </c>
      <c r="U4806" s="200">
        <f>TRUNC(('TARIFA ENTREGA A DIRECCION USD'!F4806-'TARIFA ENTREGA A DIRECCION USD'!D4806)/'TARIFA ENTREGA A DIRECCION USD'!D4806,3)</f>
        <v>0.441</v>
      </c>
      <c r="V4806" s="200">
        <f>TRUNC(('TARIFA ENTREGA A DIRECCION USD'!G4806-'TARIFA ENTREGA A DIRECCION USD'!D4806)/'TARIFA ENTREGA A DIRECCION USD'!D4806,3)</f>
        <v>0.97799999999999998</v>
      </c>
      <c r="X4806" s="142">
        <v>16.12</v>
      </c>
      <c r="Y4806" s="190">
        <v>4799</v>
      </c>
      <c r="Z4806" s="200">
        <v>0.55000000000000004</v>
      </c>
      <c r="AA4806" s="200">
        <v>0.13</v>
      </c>
      <c r="AB4806" s="200">
        <v>0.3</v>
      </c>
      <c r="AC4806" s="200">
        <v>0.85</v>
      </c>
      <c r="AL4806"/>
      <c r="AM4806"/>
      <c r="AN4806"/>
      <c r="AO4806"/>
      <c r="AP4806"/>
      <c r="AQ4806"/>
      <c r="AR4806"/>
      <c r="AS4806"/>
      <c r="AT4806"/>
      <c r="AU4806"/>
    </row>
    <row r="4807" spans="17:47" x14ac:dyDescent="0.2">
      <c r="Q4807" s="142">
        <f>TRUNC('TARIFA ENTREGA A DIRECCION USD'!D4808-'TARIFA ENTREGA A DIRECCION USD'!D4807,2)</f>
        <v>0.55000000000000004</v>
      </c>
      <c r="R4807" s="190">
        <v>4800</v>
      </c>
      <c r="S4807" s="200">
        <f>TRUNC((('TARIFA ENTREGA A DIRECCION USD'!C4807-'TARIFA ENTREGA A DIRECCION USD'!D4807)/'TARIFA ENTREGA A DIRECCION USD'!D4807)+1,3)</f>
        <v>0.72499999999999998</v>
      </c>
      <c r="T4807" s="200">
        <f>TRUNC(('TARIFA ENTREGA A DIRECCION USD'!E4807-'TARIFA ENTREGA A DIRECCION USD'!D4807)/'TARIFA ENTREGA A DIRECCION USD'!D4807,3)</f>
        <v>0.26400000000000001</v>
      </c>
      <c r="U4807" s="200">
        <f>TRUNC(('TARIFA ENTREGA A DIRECCION USD'!F4807-'TARIFA ENTREGA A DIRECCION USD'!D4807)/'TARIFA ENTREGA A DIRECCION USD'!D4807,3)</f>
        <v>0.441</v>
      </c>
      <c r="V4807" s="200">
        <f>TRUNC(('TARIFA ENTREGA A DIRECCION USD'!G4807-'TARIFA ENTREGA A DIRECCION USD'!D4807)/'TARIFA ENTREGA A DIRECCION USD'!D4807,3)</f>
        <v>0.97799999999999998</v>
      </c>
      <c r="X4807" s="142">
        <v>16.12</v>
      </c>
      <c r="Y4807" s="190">
        <v>4800</v>
      </c>
      <c r="Z4807" s="200">
        <v>0.55000000000000004</v>
      </c>
      <c r="AA4807" s="200">
        <v>0.13</v>
      </c>
      <c r="AB4807" s="200">
        <v>0.3</v>
      </c>
      <c r="AC4807" s="200">
        <v>0.85</v>
      </c>
      <c r="AL4807"/>
      <c r="AM4807"/>
      <c r="AN4807"/>
      <c r="AO4807"/>
      <c r="AP4807"/>
      <c r="AQ4807"/>
      <c r="AR4807"/>
      <c r="AS4807"/>
      <c r="AT4807"/>
      <c r="AU4807"/>
    </row>
    <row r="4808" spans="17:47" x14ac:dyDescent="0.2">
      <c r="Q4808" s="142">
        <f>TRUNC('TARIFA ENTREGA A DIRECCION USD'!D4809-'TARIFA ENTREGA A DIRECCION USD'!D4808,2)</f>
        <v>0.55000000000000004</v>
      </c>
      <c r="R4808" s="190">
        <v>4801</v>
      </c>
      <c r="S4808" s="200">
        <f>TRUNC((('TARIFA ENTREGA A DIRECCION USD'!C4808-'TARIFA ENTREGA A DIRECCION USD'!D4808)/'TARIFA ENTREGA A DIRECCION USD'!D4808)+1,3)</f>
        <v>0.72499999999999998</v>
      </c>
      <c r="T4808" s="200">
        <f>TRUNC(('TARIFA ENTREGA A DIRECCION USD'!E4808-'TARIFA ENTREGA A DIRECCION USD'!D4808)/'TARIFA ENTREGA A DIRECCION USD'!D4808,3)</f>
        <v>0.26400000000000001</v>
      </c>
      <c r="U4808" s="200">
        <f>TRUNC(('TARIFA ENTREGA A DIRECCION USD'!F4808-'TARIFA ENTREGA A DIRECCION USD'!D4808)/'TARIFA ENTREGA A DIRECCION USD'!D4808,3)</f>
        <v>0.441</v>
      </c>
      <c r="V4808" s="200">
        <f>TRUNC(('TARIFA ENTREGA A DIRECCION USD'!G4808-'TARIFA ENTREGA A DIRECCION USD'!D4808)/'TARIFA ENTREGA A DIRECCION USD'!D4808,3)</f>
        <v>0.97799999999999998</v>
      </c>
      <c r="X4808" s="142">
        <v>16.12</v>
      </c>
      <c r="Y4808" s="190">
        <v>4801</v>
      </c>
      <c r="Z4808" s="200">
        <v>0.55000000000000004</v>
      </c>
      <c r="AA4808" s="200">
        <v>0.13</v>
      </c>
      <c r="AB4808" s="200">
        <v>0.3</v>
      </c>
      <c r="AC4808" s="200">
        <v>0.85</v>
      </c>
      <c r="AL4808"/>
      <c r="AM4808"/>
      <c r="AN4808"/>
      <c r="AO4808"/>
      <c r="AP4808"/>
      <c r="AQ4808"/>
      <c r="AR4808"/>
      <c r="AS4808"/>
      <c r="AT4808"/>
      <c r="AU4808"/>
    </row>
    <row r="4809" spans="17:47" x14ac:dyDescent="0.2">
      <c r="Q4809" s="142">
        <f>TRUNC('TARIFA ENTREGA A DIRECCION USD'!D4810-'TARIFA ENTREGA A DIRECCION USD'!D4809,2)</f>
        <v>0.55000000000000004</v>
      </c>
      <c r="R4809" s="190">
        <v>4802</v>
      </c>
      <c r="S4809" s="200">
        <f>TRUNC((('TARIFA ENTREGA A DIRECCION USD'!C4809-'TARIFA ENTREGA A DIRECCION USD'!D4809)/'TARIFA ENTREGA A DIRECCION USD'!D4809)+1,3)</f>
        <v>0.72499999999999998</v>
      </c>
      <c r="T4809" s="200">
        <f>TRUNC(('TARIFA ENTREGA A DIRECCION USD'!E4809-'TARIFA ENTREGA A DIRECCION USD'!D4809)/'TARIFA ENTREGA A DIRECCION USD'!D4809,3)</f>
        <v>0.26400000000000001</v>
      </c>
      <c r="U4809" s="200">
        <f>TRUNC(('TARIFA ENTREGA A DIRECCION USD'!F4809-'TARIFA ENTREGA A DIRECCION USD'!D4809)/'TARIFA ENTREGA A DIRECCION USD'!D4809,3)</f>
        <v>0.441</v>
      </c>
      <c r="V4809" s="200">
        <f>TRUNC(('TARIFA ENTREGA A DIRECCION USD'!G4809-'TARIFA ENTREGA A DIRECCION USD'!D4809)/'TARIFA ENTREGA A DIRECCION USD'!D4809,3)</f>
        <v>0.97799999999999998</v>
      </c>
      <c r="X4809" s="142">
        <v>16.12</v>
      </c>
      <c r="Y4809" s="190">
        <v>4802</v>
      </c>
      <c r="Z4809" s="200">
        <v>0.55000000000000004</v>
      </c>
      <c r="AA4809" s="200">
        <v>0.13</v>
      </c>
      <c r="AB4809" s="200">
        <v>0.3</v>
      </c>
      <c r="AC4809" s="200">
        <v>0.85</v>
      </c>
      <c r="AL4809"/>
      <c r="AM4809"/>
      <c r="AN4809"/>
      <c r="AO4809"/>
      <c r="AP4809"/>
      <c r="AQ4809"/>
      <c r="AR4809"/>
      <c r="AS4809"/>
      <c r="AT4809"/>
      <c r="AU4809"/>
    </row>
    <row r="4810" spans="17:47" x14ac:dyDescent="0.2">
      <c r="Q4810" s="142">
        <f>TRUNC('TARIFA ENTREGA A DIRECCION USD'!D4811-'TARIFA ENTREGA A DIRECCION USD'!D4810,2)</f>
        <v>0.55000000000000004</v>
      </c>
      <c r="R4810" s="190">
        <v>4803</v>
      </c>
      <c r="S4810" s="200">
        <f>TRUNC((('TARIFA ENTREGA A DIRECCION USD'!C4810-'TARIFA ENTREGA A DIRECCION USD'!D4810)/'TARIFA ENTREGA A DIRECCION USD'!D4810)+1,3)</f>
        <v>0.72499999999999998</v>
      </c>
      <c r="T4810" s="200">
        <f>TRUNC(('TARIFA ENTREGA A DIRECCION USD'!E4810-'TARIFA ENTREGA A DIRECCION USD'!D4810)/'TARIFA ENTREGA A DIRECCION USD'!D4810,3)</f>
        <v>0.26400000000000001</v>
      </c>
      <c r="U4810" s="200">
        <f>TRUNC(('TARIFA ENTREGA A DIRECCION USD'!F4810-'TARIFA ENTREGA A DIRECCION USD'!D4810)/'TARIFA ENTREGA A DIRECCION USD'!D4810,3)</f>
        <v>0.441</v>
      </c>
      <c r="V4810" s="200">
        <f>TRUNC(('TARIFA ENTREGA A DIRECCION USD'!G4810-'TARIFA ENTREGA A DIRECCION USD'!D4810)/'TARIFA ENTREGA A DIRECCION USD'!D4810,3)</f>
        <v>0.97799999999999998</v>
      </c>
      <c r="X4810" s="142">
        <v>16.12</v>
      </c>
      <c r="Y4810" s="190">
        <v>4803</v>
      </c>
      <c r="Z4810" s="200">
        <v>0.55000000000000004</v>
      </c>
      <c r="AA4810" s="200">
        <v>0.13</v>
      </c>
      <c r="AB4810" s="200">
        <v>0.3</v>
      </c>
      <c r="AC4810" s="200">
        <v>0.85</v>
      </c>
      <c r="AL4810"/>
      <c r="AM4810"/>
      <c r="AN4810"/>
      <c r="AO4810"/>
      <c r="AP4810"/>
      <c r="AQ4810"/>
      <c r="AR4810"/>
      <c r="AS4810"/>
      <c r="AT4810"/>
      <c r="AU4810"/>
    </row>
    <row r="4811" spans="17:47" x14ac:dyDescent="0.2">
      <c r="Q4811" s="142">
        <f>TRUNC('TARIFA ENTREGA A DIRECCION USD'!D4812-'TARIFA ENTREGA A DIRECCION USD'!D4811,2)</f>
        <v>0.55000000000000004</v>
      </c>
      <c r="R4811" s="190">
        <v>4804</v>
      </c>
      <c r="S4811" s="200">
        <f>TRUNC((('TARIFA ENTREGA A DIRECCION USD'!C4811-'TARIFA ENTREGA A DIRECCION USD'!D4811)/'TARIFA ENTREGA A DIRECCION USD'!D4811)+1,3)</f>
        <v>0.72499999999999998</v>
      </c>
      <c r="T4811" s="200">
        <f>TRUNC(('TARIFA ENTREGA A DIRECCION USD'!E4811-'TARIFA ENTREGA A DIRECCION USD'!D4811)/'TARIFA ENTREGA A DIRECCION USD'!D4811,3)</f>
        <v>0.26400000000000001</v>
      </c>
      <c r="U4811" s="200">
        <f>TRUNC(('TARIFA ENTREGA A DIRECCION USD'!F4811-'TARIFA ENTREGA A DIRECCION USD'!D4811)/'TARIFA ENTREGA A DIRECCION USD'!D4811,3)</f>
        <v>0.441</v>
      </c>
      <c r="V4811" s="200">
        <f>TRUNC(('TARIFA ENTREGA A DIRECCION USD'!G4811-'TARIFA ENTREGA A DIRECCION USD'!D4811)/'TARIFA ENTREGA A DIRECCION USD'!D4811,3)</f>
        <v>0.97899999999999998</v>
      </c>
      <c r="X4811" s="142">
        <v>16.12</v>
      </c>
      <c r="Y4811" s="190">
        <v>4804</v>
      </c>
      <c r="Z4811" s="200">
        <v>0.55000000000000004</v>
      </c>
      <c r="AA4811" s="200">
        <v>0.13</v>
      </c>
      <c r="AB4811" s="200">
        <v>0.3</v>
      </c>
      <c r="AC4811" s="200">
        <v>0.85</v>
      </c>
      <c r="AL4811"/>
      <c r="AM4811"/>
      <c r="AN4811"/>
      <c r="AO4811"/>
      <c r="AP4811"/>
      <c r="AQ4811"/>
      <c r="AR4811"/>
      <c r="AS4811"/>
      <c r="AT4811"/>
      <c r="AU4811"/>
    </row>
    <row r="4812" spans="17:47" x14ac:dyDescent="0.2">
      <c r="Q4812" s="142">
        <f>TRUNC('TARIFA ENTREGA A DIRECCION USD'!D4813-'TARIFA ENTREGA A DIRECCION USD'!D4812,2)</f>
        <v>0.55000000000000004</v>
      </c>
      <c r="R4812" s="190">
        <v>4805</v>
      </c>
      <c r="S4812" s="200">
        <f>TRUNC((('TARIFA ENTREGA A DIRECCION USD'!C4812-'TARIFA ENTREGA A DIRECCION USD'!D4812)/'TARIFA ENTREGA A DIRECCION USD'!D4812)+1,3)</f>
        <v>0.72499999999999998</v>
      </c>
      <c r="T4812" s="200">
        <f>TRUNC(('TARIFA ENTREGA A DIRECCION USD'!E4812-'TARIFA ENTREGA A DIRECCION USD'!D4812)/'TARIFA ENTREGA A DIRECCION USD'!D4812,3)</f>
        <v>0.26400000000000001</v>
      </c>
      <c r="U4812" s="200">
        <f>TRUNC(('TARIFA ENTREGA A DIRECCION USD'!F4812-'TARIFA ENTREGA A DIRECCION USD'!D4812)/'TARIFA ENTREGA A DIRECCION USD'!D4812,3)</f>
        <v>0.441</v>
      </c>
      <c r="V4812" s="200">
        <f>TRUNC(('TARIFA ENTREGA A DIRECCION USD'!G4812-'TARIFA ENTREGA A DIRECCION USD'!D4812)/'TARIFA ENTREGA A DIRECCION USD'!D4812,3)</f>
        <v>0.97899999999999998</v>
      </c>
      <c r="X4812" s="142">
        <v>16.12</v>
      </c>
      <c r="Y4812" s="190">
        <v>4805</v>
      </c>
      <c r="Z4812" s="200">
        <v>0.55000000000000004</v>
      </c>
      <c r="AA4812" s="200">
        <v>0.13</v>
      </c>
      <c r="AB4812" s="200">
        <v>0.3</v>
      </c>
      <c r="AC4812" s="200">
        <v>0.85</v>
      </c>
      <c r="AL4812"/>
      <c r="AM4812"/>
      <c r="AN4812"/>
      <c r="AO4812"/>
      <c r="AP4812"/>
      <c r="AQ4812"/>
      <c r="AR4812"/>
      <c r="AS4812"/>
      <c r="AT4812"/>
      <c r="AU4812"/>
    </row>
    <row r="4813" spans="17:47" x14ac:dyDescent="0.2">
      <c r="Q4813" s="142">
        <f>TRUNC('TARIFA ENTREGA A DIRECCION USD'!D4814-'TARIFA ENTREGA A DIRECCION USD'!D4813,2)</f>
        <v>0.55000000000000004</v>
      </c>
      <c r="R4813" s="190">
        <v>4806</v>
      </c>
      <c r="S4813" s="200">
        <f>TRUNC((('TARIFA ENTREGA A DIRECCION USD'!C4813-'TARIFA ENTREGA A DIRECCION USD'!D4813)/'TARIFA ENTREGA A DIRECCION USD'!D4813)+1,3)</f>
        <v>0.72499999999999998</v>
      </c>
      <c r="T4813" s="200">
        <f>TRUNC(('TARIFA ENTREGA A DIRECCION USD'!E4813-'TARIFA ENTREGA A DIRECCION USD'!D4813)/'TARIFA ENTREGA A DIRECCION USD'!D4813,3)</f>
        <v>0.26400000000000001</v>
      </c>
      <c r="U4813" s="200">
        <f>TRUNC(('TARIFA ENTREGA A DIRECCION USD'!F4813-'TARIFA ENTREGA A DIRECCION USD'!D4813)/'TARIFA ENTREGA A DIRECCION USD'!D4813,3)</f>
        <v>0.441</v>
      </c>
      <c r="V4813" s="200">
        <f>TRUNC(('TARIFA ENTREGA A DIRECCION USD'!G4813-'TARIFA ENTREGA A DIRECCION USD'!D4813)/'TARIFA ENTREGA A DIRECCION USD'!D4813,3)</f>
        <v>0.97899999999999998</v>
      </c>
      <c r="X4813" s="142">
        <v>16.12</v>
      </c>
      <c r="Y4813" s="190">
        <v>4806</v>
      </c>
      <c r="Z4813" s="200">
        <v>0.55000000000000004</v>
      </c>
      <c r="AA4813" s="200">
        <v>0.13</v>
      </c>
      <c r="AB4813" s="200">
        <v>0.3</v>
      </c>
      <c r="AC4813" s="200">
        <v>0.85</v>
      </c>
      <c r="AL4813"/>
      <c r="AM4813"/>
      <c r="AN4813"/>
      <c r="AO4813"/>
      <c r="AP4813"/>
      <c r="AQ4813"/>
      <c r="AR4813"/>
      <c r="AS4813"/>
      <c r="AT4813"/>
      <c r="AU4813"/>
    </row>
    <row r="4814" spans="17:47" x14ac:dyDescent="0.2">
      <c r="Q4814" s="142">
        <f>TRUNC('TARIFA ENTREGA A DIRECCION USD'!D4815-'TARIFA ENTREGA A DIRECCION USD'!D4814,2)</f>
        <v>0.55000000000000004</v>
      </c>
      <c r="R4814" s="190">
        <v>4807</v>
      </c>
      <c r="S4814" s="200">
        <f>TRUNC((('TARIFA ENTREGA A DIRECCION USD'!C4814-'TARIFA ENTREGA A DIRECCION USD'!D4814)/'TARIFA ENTREGA A DIRECCION USD'!D4814)+1,3)</f>
        <v>0.72499999999999998</v>
      </c>
      <c r="T4814" s="200">
        <f>TRUNC(('TARIFA ENTREGA A DIRECCION USD'!E4814-'TARIFA ENTREGA A DIRECCION USD'!D4814)/'TARIFA ENTREGA A DIRECCION USD'!D4814,3)</f>
        <v>0.26400000000000001</v>
      </c>
      <c r="U4814" s="200">
        <f>TRUNC(('TARIFA ENTREGA A DIRECCION USD'!F4814-'TARIFA ENTREGA A DIRECCION USD'!D4814)/'TARIFA ENTREGA A DIRECCION USD'!D4814,3)</f>
        <v>0.441</v>
      </c>
      <c r="V4814" s="200">
        <f>TRUNC(('TARIFA ENTREGA A DIRECCION USD'!G4814-'TARIFA ENTREGA A DIRECCION USD'!D4814)/'TARIFA ENTREGA A DIRECCION USD'!D4814,3)</f>
        <v>0.97899999999999998</v>
      </c>
      <c r="X4814" s="142">
        <v>16.12</v>
      </c>
      <c r="Y4814" s="190">
        <v>4807</v>
      </c>
      <c r="Z4814" s="200">
        <v>0.55000000000000004</v>
      </c>
      <c r="AA4814" s="200">
        <v>0.13</v>
      </c>
      <c r="AB4814" s="200">
        <v>0.3</v>
      </c>
      <c r="AC4814" s="200">
        <v>0.85</v>
      </c>
      <c r="AL4814"/>
      <c r="AM4814"/>
      <c r="AN4814"/>
      <c r="AO4814"/>
      <c r="AP4814"/>
      <c r="AQ4814"/>
      <c r="AR4814"/>
      <c r="AS4814"/>
      <c r="AT4814"/>
      <c r="AU4814"/>
    </row>
    <row r="4815" spans="17:47" x14ac:dyDescent="0.2">
      <c r="Q4815" s="142">
        <f>TRUNC('TARIFA ENTREGA A DIRECCION USD'!D4816-'TARIFA ENTREGA A DIRECCION USD'!D4815,2)</f>
        <v>0.55000000000000004</v>
      </c>
      <c r="R4815" s="190">
        <v>4808</v>
      </c>
      <c r="S4815" s="200">
        <f>TRUNC((('TARIFA ENTREGA A DIRECCION USD'!C4815-'TARIFA ENTREGA A DIRECCION USD'!D4815)/'TARIFA ENTREGA A DIRECCION USD'!D4815)+1,3)</f>
        <v>0.72499999999999998</v>
      </c>
      <c r="T4815" s="200">
        <f>TRUNC(('TARIFA ENTREGA A DIRECCION USD'!E4815-'TARIFA ENTREGA A DIRECCION USD'!D4815)/'TARIFA ENTREGA A DIRECCION USD'!D4815,3)</f>
        <v>0.26400000000000001</v>
      </c>
      <c r="U4815" s="200">
        <f>TRUNC(('TARIFA ENTREGA A DIRECCION USD'!F4815-'TARIFA ENTREGA A DIRECCION USD'!D4815)/'TARIFA ENTREGA A DIRECCION USD'!D4815,3)</f>
        <v>0.441</v>
      </c>
      <c r="V4815" s="200">
        <f>TRUNC(('TARIFA ENTREGA A DIRECCION USD'!G4815-'TARIFA ENTREGA A DIRECCION USD'!D4815)/'TARIFA ENTREGA A DIRECCION USD'!D4815,3)</f>
        <v>0.97899999999999998</v>
      </c>
      <c r="X4815" s="142">
        <v>16.12</v>
      </c>
      <c r="Y4815" s="190">
        <v>4808</v>
      </c>
      <c r="Z4815" s="200">
        <v>0.55000000000000004</v>
      </c>
      <c r="AA4815" s="200">
        <v>0.13</v>
      </c>
      <c r="AB4815" s="200">
        <v>0.3</v>
      </c>
      <c r="AC4815" s="200">
        <v>0.85</v>
      </c>
      <c r="AL4815"/>
      <c r="AM4815"/>
      <c r="AN4815"/>
      <c r="AO4815"/>
      <c r="AP4815"/>
      <c r="AQ4815"/>
      <c r="AR4815"/>
      <c r="AS4815"/>
      <c r="AT4815"/>
      <c r="AU4815"/>
    </row>
    <row r="4816" spans="17:47" x14ac:dyDescent="0.2">
      <c r="Q4816" s="142">
        <f>TRUNC('TARIFA ENTREGA A DIRECCION USD'!D4817-'TARIFA ENTREGA A DIRECCION USD'!D4816,2)</f>
        <v>0.55000000000000004</v>
      </c>
      <c r="R4816" s="190">
        <v>4809</v>
      </c>
      <c r="S4816" s="200">
        <f>TRUNC((('TARIFA ENTREGA A DIRECCION USD'!C4816-'TARIFA ENTREGA A DIRECCION USD'!D4816)/'TARIFA ENTREGA A DIRECCION USD'!D4816)+1,3)</f>
        <v>0.72499999999999998</v>
      </c>
      <c r="T4816" s="200">
        <f>TRUNC(('TARIFA ENTREGA A DIRECCION USD'!E4816-'TARIFA ENTREGA A DIRECCION USD'!D4816)/'TARIFA ENTREGA A DIRECCION USD'!D4816,3)</f>
        <v>0.26400000000000001</v>
      </c>
      <c r="U4816" s="200">
        <f>TRUNC(('TARIFA ENTREGA A DIRECCION USD'!F4816-'TARIFA ENTREGA A DIRECCION USD'!D4816)/'TARIFA ENTREGA A DIRECCION USD'!D4816,3)</f>
        <v>0.441</v>
      </c>
      <c r="V4816" s="200">
        <f>TRUNC(('TARIFA ENTREGA A DIRECCION USD'!G4816-'TARIFA ENTREGA A DIRECCION USD'!D4816)/'TARIFA ENTREGA A DIRECCION USD'!D4816,3)</f>
        <v>0.97899999999999998</v>
      </c>
      <c r="X4816" s="142">
        <v>16.12</v>
      </c>
      <c r="Y4816" s="190">
        <v>4809</v>
      </c>
      <c r="Z4816" s="200">
        <v>0.55000000000000004</v>
      </c>
      <c r="AA4816" s="200">
        <v>0.13</v>
      </c>
      <c r="AB4816" s="200">
        <v>0.3</v>
      </c>
      <c r="AC4816" s="200">
        <v>0.85</v>
      </c>
      <c r="AL4816"/>
      <c r="AM4816"/>
      <c r="AN4816"/>
      <c r="AO4816"/>
      <c r="AP4816"/>
      <c r="AQ4816"/>
      <c r="AR4816"/>
      <c r="AS4816"/>
      <c r="AT4816"/>
      <c r="AU4816"/>
    </row>
    <row r="4817" spans="17:47" x14ac:dyDescent="0.2">
      <c r="Q4817" s="142">
        <f>TRUNC('TARIFA ENTREGA A DIRECCION USD'!D4818-'TARIFA ENTREGA A DIRECCION USD'!D4817,2)</f>
        <v>0.55000000000000004</v>
      </c>
      <c r="R4817" s="190">
        <v>4810</v>
      </c>
      <c r="S4817" s="200">
        <f>TRUNC((('TARIFA ENTREGA A DIRECCION USD'!C4817-'TARIFA ENTREGA A DIRECCION USD'!D4817)/'TARIFA ENTREGA A DIRECCION USD'!D4817)+1,3)</f>
        <v>0.72499999999999998</v>
      </c>
      <c r="T4817" s="200">
        <f>TRUNC(('TARIFA ENTREGA A DIRECCION USD'!E4817-'TARIFA ENTREGA A DIRECCION USD'!D4817)/'TARIFA ENTREGA A DIRECCION USD'!D4817,3)</f>
        <v>0.26400000000000001</v>
      </c>
      <c r="U4817" s="200">
        <f>TRUNC(('TARIFA ENTREGA A DIRECCION USD'!F4817-'TARIFA ENTREGA A DIRECCION USD'!D4817)/'TARIFA ENTREGA A DIRECCION USD'!D4817,3)</f>
        <v>0.441</v>
      </c>
      <c r="V4817" s="200">
        <f>TRUNC(('TARIFA ENTREGA A DIRECCION USD'!G4817-'TARIFA ENTREGA A DIRECCION USD'!D4817)/'TARIFA ENTREGA A DIRECCION USD'!D4817,3)</f>
        <v>0.97899999999999998</v>
      </c>
      <c r="X4817" s="142">
        <v>16.12</v>
      </c>
      <c r="Y4817" s="190">
        <v>4810</v>
      </c>
      <c r="Z4817" s="200">
        <v>0.55000000000000004</v>
      </c>
      <c r="AA4817" s="200">
        <v>0.13</v>
      </c>
      <c r="AB4817" s="200">
        <v>0.3</v>
      </c>
      <c r="AC4817" s="200">
        <v>0.85</v>
      </c>
      <c r="AL4817"/>
      <c r="AM4817"/>
      <c r="AN4817"/>
      <c r="AO4817"/>
      <c r="AP4817"/>
      <c r="AQ4817"/>
      <c r="AR4817"/>
      <c r="AS4817"/>
      <c r="AT4817"/>
      <c r="AU4817"/>
    </row>
    <row r="4818" spans="17:47" x14ac:dyDescent="0.2">
      <c r="Q4818" s="142">
        <f>TRUNC('TARIFA ENTREGA A DIRECCION USD'!D4819-'TARIFA ENTREGA A DIRECCION USD'!D4818,2)</f>
        <v>0.55000000000000004</v>
      </c>
      <c r="R4818" s="190">
        <v>4811</v>
      </c>
      <c r="S4818" s="200">
        <f>TRUNC((('TARIFA ENTREGA A DIRECCION USD'!C4818-'TARIFA ENTREGA A DIRECCION USD'!D4818)/'TARIFA ENTREGA A DIRECCION USD'!D4818)+1,3)</f>
        <v>0.72499999999999998</v>
      </c>
      <c r="T4818" s="200">
        <f>TRUNC(('TARIFA ENTREGA A DIRECCION USD'!E4818-'TARIFA ENTREGA A DIRECCION USD'!D4818)/'TARIFA ENTREGA A DIRECCION USD'!D4818,3)</f>
        <v>0.26400000000000001</v>
      </c>
      <c r="U4818" s="200">
        <f>TRUNC(('TARIFA ENTREGA A DIRECCION USD'!F4818-'TARIFA ENTREGA A DIRECCION USD'!D4818)/'TARIFA ENTREGA A DIRECCION USD'!D4818,3)</f>
        <v>0.441</v>
      </c>
      <c r="V4818" s="200">
        <f>TRUNC(('TARIFA ENTREGA A DIRECCION USD'!G4818-'TARIFA ENTREGA A DIRECCION USD'!D4818)/'TARIFA ENTREGA A DIRECCION USD'!D4818,3)</f>
        <v>0.97899999999999998</v>
      </c>
      <c r="X4818" s="142">
        <v>16.12</v>
      </c>
      <c r="Y4818" s="190">
        <v>4811</v>
      </c>
      <c r="Z4818" s="200">
        <v>0.55000000000000004</v>
      </c>
      <c r="AA4818" s="200">
        <v>0.13</v>
      </c>
      <c r="AB4818" s="200">
        <v>0.3</v>
      </c>
      <c r="AC4818" s="200">
        <v>0.85</v>
      </c>
      <c r="AL4818"/>
      <c r="AM4818"/>
      <c r="AN4818"/>
      <c r="AO4818"/>
      <c r="AP4818"/>
      <c r="AQ4818"/>
      <c r="AR4818"/>
      <c r="AS4818"/>
      <c r="AT4818"/>
      <c r="AU4818"/>
    </row>
    <row r="4819" spans="17:47" x14ac:dyDescent="0.2">
      <c r="Q4819" s="142">
        <f>TRUNC('TARIFA ENTREGA A DIRECCION USD'!D4820-'TARIFA ENTREGA A DIRECCION USD'!D4819,2)</f>
        <v>0.55000000000000004</v>
      </c>
      <c r="R4819" s="190">
        <v>4812</v>
      </c>
      <c r="S4819" s="200">
        <f>TRUNC((('TARIFA ENTREGA A DIRECCION USD'!C4819-'TARIFA ENTREGA A DIRECCION USD'!D4819)/'TARIFA ENTREGA A DIRECCION USD'!D4819)+1,3)</f>
        <v>0.72499999999999998</v>
      </c>
      <c r="T4819" s="200">
        <f>TRUNC(('TARIFA ENTREGA A DIRECCION USD'!E4819-'TARIFA ENTREGA A DIRECCION USD'!D4819)/'TARIFA ENTREGA A DIRECCION USD'!D4819,3)</f>
        <v>0.26400000000000001</v>
      </c>
      <c r="U4819" s="200">
        <f>TRUNC(('TARIFA ENTREGA A DIRECCION USD'!F4819-'TARIFA ENTREGA A DIRECCION USD'!D4819)/'TARIFA ENTREGA A DIRECCION USD'!D4819,3)</f>
        <v>0.441</v>
      </c>
      <c r="V4819" s="200">
        <f>TRUNC(('TARIFA ENTREGA A DIRECCION USD'!G4819-'TARIFA ENTREGA A DIRECCION USD'!D4819)/'TARIFA ENTREGA A DIRECCION USD'!D4819,3)</f>
        <v>0.97899999999999998</v>
      </c>
      <c r="X4819" s="142">
        <v>16.12</v>
      </c>
      <c r="Y4819" s="190">
        <v>4812</v>
      </c>
      <c r="Z4819" s="200">
        <v>0.55000000000000004</v>
      </c>
      <c r="AA4819" s="200">
        <v>0.13</v>
      </c>
      <c r="AB4819" s="200">
        <v>0.3</v>
      </c>
      <c r="AC4819" s="200">
        <v>0.85</v>
      </c>
      <c r="AL4819"/>
      <c r="AM4819"/>
      <c r="AN4819"/>
      <c r="AO4819"/>
      <c r="AP4819"/>
      <c r="AQ4819"/>
      <c r="AR4819"/>
      <c r="AS4819"/>
      <c r="AT4819"/>
      <c r="AU4819"/>
    </row>
    <row r="4820" spans="17:47" x14ac:dyDescent="0.2">
      <c r="Q4820" s="142">
        <f>TRUNC('TARIFA ENTREGA A DIRECCION USD'!D4821-'TARIFA ENTREGA A DIRECCION USD'!D4820,2)</f>
        <v>0.55000000000000004</v>
      </c>
      <c r="R4820" s="190">
        <v>4813</v>
      </c>
      <c r="S4820" s="200">
        <f>TRUNC((('TARIFA ENTREGA A DIRECCION USD'!C4820-'TARIFA ENTREGA A DIRECCION USD'!D4820)/'TARIFA ENTREGA A DIRECCION USD'!D4820)+1,3)</f>
        <v>0.72499999999999998</v>
      </c>
      <c r="T4820" s="200">
        <f>TRUNC(('TARIFA ENTREGA A DIRECCION USD'!E4820-'TARIFA ENTREGA A DIRECCION USD'!D4820)/'TARIFA ENTREGA A DIRECCION USD'!D4820,3)</f>
        <v>0.26400000000000001</v>
      </c>
      <c r="U4820" s="200">
        <f>TRUNC(('TARIFA ENTREGA A DIRECCION USD'!F4820-'TARIFA ENTREGA A DIRECCION USD'!D4820)/'TARIFA ENTREGA A DIRECCION USD'!D4820,3)</f>
        <v>0.441</v>
      </c>
      <c r="V4820" s="200">
        <f>TRUNC(('TARIFA ENTREGA A DIRECCION USD'!G4820-'TARIFA ENTREGA A DIRECCION USD'!D4820)/'TARIFA ENTREGA A DIRECCION USD'!D4820,3)</f>
        <v>0.97899999999999998</v>
      </c>
      <c r="X4820" s="142">
        <v>16.12</v>
      </c>
      <c r="Y4820" s="190">
        <v>4813</v>
      </c>
      <c r="Z4820" s="200">
        <v>0.55000000000000004</v>
      </c>
      <c r="AA4820" s="200">
        <v>0.13</v>
      </c>
      <c r="AB4820" s="200">
        <v>0.3</v>
      </c>
      <c r="AC4820" s="200">
        <v>0.85</v>
      </c>
      <c r="AL4820"/>
      <c r="AM4820"/>
      <c r="AN4820"/>
      <c r="AO4820"/>
      <c r="AP4820"/>
      <c r="AQ4820"/>
      <c r="AR4820"/>
      <c r="AS4820"/>
      <c r="AT4820"/>
      <c r="AU4820"/>
    </row>
    <row r="4821" spans="17:47" x14ac:dyDescent="0.2">
      <c r="Q4821" s="142">
        <f>TRUNC('TARIFA ENTREGA A DIRECCION USD'!D4822-'TARIFA ENTREGA A DIRECCION USD'!D4821,2)</f>
        <v>0.55000000000000004</v>
      </c>
      <c r="R4821" s="190">
        <v>4814</v>
      </c>
      <c r="S4821" s="200">
        <f>TRUNC((('TARIFA ENTREGA A DIRECCION USD'!C4821-'TARIFA ENTREGA A DIRECCION USD'!D4821)/'TARIFA ENTREGA A DIRECCION USD'!D4821)+1,3)</f>
        <v>0.72499999999999998</v>
      </c>
      <c r="T4821" s="200">
        <f>TRUNC(('TARIFA ENTREGA A DIRECCION USD'!E4821-'TARIFA ENTREGA A DIRECCION USD'!D4821)/'TARIFA ENTREGA A DIRECCION USD'!D4821,3)</f>
        <v>0.26400000000000001</v>
      </c>
      <c r="U4821" s="200">
        <f>TRUNC(('TARIFA ENTREGA A DIRECCION USD'!F4821-'TARIFA ENTREGA A DIRECCION USD'!D4821)/'TARIFA ENTREGA A DIRECCION USD'!D4821,3)</f>
        <v>0.441</v>
      </c>
      <c r="V4821" s="200">
        <f>TRUNC(('TARIFA ENTREGA A DIRECCION USD'!G4821-'TARIFA ENTREGA A DIRECCION USD'!D4821)/'TARIFA ENTREGA A DIRECCION USD'!D4821,3)</f>
        <v>0.97899999999999998</v>
      </c>
      <c r="X4821" s="142">
        <v>16.12</v>
      </c>
      <c r="Y4821" s="190">
        <v>4814</v>
      </c>
      <c r="Z4821" s="200">
        <v>0.55000000000000004</v>
      </c>
      <c r="AA4821" s="200">
        <v>0.13</v>
      </c>
      <c r="AB4821" s="200">
        <v>0.3</v>
      </c>
      <c r="AC4821" s="200">
        <v>0.85</v>
      </c>
      <c r="AL4821"/>
      <c r="AM4821"/>
      <c r="AN4821"/>
      <c r="AO4821"/>
      <c r="AP4821"/>
      <c r="AQ4821"/>
      <c r="AR4821"/>
      <c r="AS4821"/>
      <c r="AT4821"/>
      <c r="AU4821"/>
    </row>
    <row r="4822" spans="17:47" x14ac:dyDescent="0.2">
      <c r="Q4822" s="142">
        <f>TRUNC('TARIFA ENTREGA A DIRECCION USD'!D4823-'TARIFA ENTREGA A DIRECCION USD'!D4822,2)</f>
        <v>0.55000000000000004</v>
      </c>
      <c r="R4822" s="190">
        <v>4815</v>
      </c>
      <c r="S4822" s="200">
        <f>TRUNC((('TARIFA ENTREGA A DIRECCION USD'!C4822-'TARIFA ENTREGA A DIRECCION USD'!D4822)/'TARIFA ENTREGA A DIRECCION USD'!D4822)+1,3)</f>
        <v>0.72499999999999998</v>
      </c>
      <c r="T4822" s="200">
        <f>TRUNC(('TARIFA ENTREGA A DIRECCION USD'!E4822-'TARIFA ENTREGA A DIRECCION USD'!D4822)/'TARIFA ENTREGA A DIRECCION USD'!D4822,3)</f>
        <v>0.26400000000000001</v>
      </c>
      <c r="U4822" s="200">
        <f>TRUNC(('TARIFA ENTREGA A DIRECCION USD'!F4822-'TARIFA ENTREGA A DIRECCION USD'!D4822)/'TARIFA ENTREGA A DIRECCION USD'!D4822,3)</f>
        <v>0.441</v>
      </c>
      <c r="V4822" s="200">
        <f>TRUNC(('TARIFA ENTREGA A DIRECCION USD'!G4822-'TARIFA ENTREGA A DIRECCION USD'!D4822)/'TARIFA ENTREGA A DIRECCION USD'!D4822,3)</f>
        <v>0.97899999999999998</v>
      </c>
      <c r="X4822" s="142">
        <v>16.12</v>
      </c>
      <c r="Y4822" s="190">
        <v>4815</v>
      </c>
      <c r="Z4822" s="200">
        <v>0.55000000000000004</v>
      </c>
      <c r="AA4822" s="200">
        <v>0.13</v>
      </c>
      <c r="AB4822" s="200">
        <v>0.3</v>
      </c>
      <c r="AC4822" s="200">
        <v>0.85</v>
      </c>
      <c r="AL4822"/>
      <c r="AM4822"/>
      <c r="AN4822"/>
      <c r="AO4822"/>
      <c r="AP4822"/>
      <c r="AQ4822"/>
      <c r="AR4822"/>
      <c r="AS4822"/>
      <c r="AT4822"/>
      <c r="AU4822"/>
    </row>
    <row r="4823" spans="17:47" x14ac:dyDescent="0.2">
      <c r="Q4823" s="142">
        <f>TRUNC('TARIFA ENTREGA A DIRECCION USD'!D4824-'TARIFA ENTREGA A DIRECCION USD'!D4823,2)</f>
        <v>0.55000000000000004</v>
      </c>
      <c r="R4823" s="190">
        <v>4816</v>
      </c>
      <c r="S4823" s="200">
        <f>TRUNC((('TARIFA ENTREGA A DIRECCION USD'!C4823-'TARIFA ENTREGA A DIRECCION USD'!D4823)/'TARIFA ENTREGA A DIRECCION USD'!D4823)+1,3)</f>
        <v>0.72499999999999998</v>
      </c>
      <c r="T4823" s="200">
        <f>TRUNC(('TARIFA ENTREGA A DIRECCION USD'!E4823-'TARIFA ENTREGA A DIRECCION USD'!D4823)/'TARIFA ENTREGA A DIRECCION USD'!D4823,3)</f>
        <v>0.26400000000000001</v>
      </c>
      <c r="U4823" s="200">
        <f>TRUNC(('TARIFA ENTREGA A DIRECCION USD'!F4823-'TARIFA ENTREGA A DIRECCION USD'!D4823)/'TARIFA ENTREGA A DIRECCION USD'!D4823,3)</f>
        <v>0.441</v>
      </c>
      <c r="V4823" s="200">
        <f>TRUNC(('TARIFA ENTREGA A DIRECCION USD'!G4823-'TARIFA ENTREGA A DIRECCION USD'!D4823)/'TARIFA ENTREGA A DIRECCION USD'!D4823,3)</f>
        <v>0.97899999999999998</v>
      </c>
      <c r="X4823" s="142">
        <v>16.12</v>
      </c>
      <c r="Y4823" s="190">
        <v>4816</v>
      </c>
      <c r="Z4823" s="200">
        <v>0.55000000000000004</v>
      </c>
      <c r="AA4823" s="200">
        <v>0.13</v>
      </c>
      <c r="AB4823" s="200">
        <v>0.3</v>
      </c>
      <c r="AC4823" s="200">
        <v>0.85</v>
      </c>
      <c r="AL4823"/>
      <c r="AM4823"/>
      <c r="AN4823"/>
      <c r="AO4823"/>
      <c r="AP4823"/>
      <c r="AQ4823"/>
      <c r="AR4823"/>
      <c r="AS4823"/>
      <c r="AT4823"/>
      <c r="AU4823"/>
    </row>
    <row r="4824" spans="17:47" x14ac:dyDescent="0.2">
      <c r="Q4824" s="142">
        <f>TRUNC('TARIFA ENTREGA A DIRECCION USD'!D4825-'TARIFA ENTREGA A DIRECCION USD'!D4824,2)</f>
        <v>0.55000000000000004</v>
      </c>
      <c r="R4824" s="190">
        <v>4817</v>
      </c>
      <c r="S4824" s="200">
        <f>TRUNC((('TARIFA ENTREGA A DIRECCION USD'!C4824-'TARIFA ENTREGA A DIRECCION USD'!D4824)/'TARIFA ENTREGA A DIRECCION USD'!D4824)+1,3)</f>
        <v>0.72499999999999998</v>
      </c>
      <c r="T4824" s="200">
        <f>TRUNC(('TARIFA ENTREGA A DIRECCION USD'!E4824-'TARIFA ENTREGA A DIRECCION USD'!D4824)/'TARIFA ENTREGA A DIRECCION USD'!D4824,3)</f>
        <v>0.26400000000000001</v>
      </c>
      <c r="U4824" s="200">
        <f>TRUNC(('TARIFA ENTREGA A DIRECCION USD'!F4824-'TARIFA ENTREGA A DIRECCION USD'!D4824)/'TARIFA ENTREGA A DIRECCION USD'!D4824,3)</f>
        <v>0.441</v>
      </c>
      <c r="V4824" s="200">
        <f>TRUNC(('TARIFA ENTREGA A DIRECCION USD'!G4824-'TARIFA ENTREGA A DIRECCION USD'!D4824)/'TARIFA ENTREGA A DIRECCION USD'!D4824,3)</f>
        <v>0.97899999999999998</v>
      </c>
      <c r="X4824" s="142">
        <v>16.12</v>
      </c>
      <c r="Y4824" s="190">
        <v>4817</v>
      </c>
      <c r="Z4824" s="200">
        <v>0.55000000000000004</v>
      </c>
      <c r="AA4824" s="200">
        <v>0.13</v>
      </c>
      <c r="AB4824" s="200">
        <v>0.3</v>
      </c>
      <c r="AC4824" s="200">
        <v>0.85</v>
      </c>
      <c r="AL4824"/>
      <c r="AM4824"/>
      <c r="AN4824"/>
      <c r="AO4824"/>
      <c r="AP4824"/>
      <c r="AQ4824"/>
      <c r="AR4824"/>
      <c r="AS4824"/>
      <c r="AT4824"/>
      <c r="AU4824"/>
    </row>
    <row r="4825" spans="17:47" x14ac:dyDescent="0.2">
      <c r="Q4825" s="142">
        <f>TRUNC('TARIFA ENTREGA A DIRECCION USD'!D4826-'TARIFA ENTREGA A DIRECCION USD'!D4825,2)</f>
        <v>0.55000000000000004</v>
      </c>
      <c r="R4825" s="190">
        <v>4818</v>
      </c>
      <c r="S4825" s="200">
        <f>TRUNC((('TARIFA ENTREGA A DIRECCION USD'!C4825-'TARIFA ENTREGA A DIRECCION USD'!D4825)/'TARIFA ENTREGA A DIRECCION USD'!D4825)+1,3)</f>
        <v>0.72499999999999998</v>
      </c>
      <c r="T4825" s="200">
        <f>TRUNC(('TARIFA ENTREGA A DIRECCION USD'!E4825-'TARIFA ENTREGA A DIRECCION USD'!D4825)/'TARIFA ENTREGA A DIRECCION USD'!D4825,3)</f>
        <v>0.26400000000000001</v>
      </c>
      <c r="U4825" s="200">
        <f>TRUNC(('TARIFA ENTREGA A DIRECCION USD'!F4825-'TARIFA ENTREGA A DIRECCION USD'!D4825)/'TARIFA ENTREGA A DIRECCION USD'!D4825,3)</f>
        <v>0.441</v>
      </c>
      <c r="V4825" s="200">
        <f>TRUNC(('TARIFA ENTREGA A DIRECCION USD'!G4825-'TARIFA ENTREGA A DIRECCION USD'!D4825)/'TARIFA ENTREGA A DIRECCION USD'!D4825,3)</f>
        <v>0.97899999999999998</v>
      </c>
      <c r="X4825" s="142">
        <v>16.12</v>
      </c>
      <c r="Y4825" s="190">
        <v>4818</v>
      </c>
      <c r="Z4825" s="200">
        <v>0.55000000000000004</v>
      </c>
      <c r="AA4825" s="200">
        <v>0.13</v>
      </c>
      <c r="AB4825" s="200">
        <v>0.3</v>
      </c>
      <c r="AC4825" s="200">
        <v>0.85</v>
      </c>
      <c r="AL4825"/>
      <c r="AM4825"/>
      <c r="AN4825"/>
      <c r="AO4825"/>
      <c r="AP4825"/>
      <c r="AQ4825"/>
      <c r="AR4825"/>
      <c r="AS4825"/>
      <c r="AT4825"/>
      <c r="AU4825"/>
    </row>
    <row r="4826" spans="17:47" x14ac:dyDescent="0.2">
      <c r="Q4826" s="142">
        <f>TRUNC('TARIFA ENTREGA A DIRECCION USD'!D4827-'TARIFA ENTREGA A DIRECCION USD'!D4826,2)</f>
        <v>0.55000000000000004</v>
      </c>
      <c r="R4826" s="190">
        <v>4819</v>
      </c>
      <c r="S4826" s="200">
        <f>TRUNC((('TARIFA ENTREGA A DIRECCION USD'!C4826-'TARIFA ENTREGA A DIRECCION USD'!D4826)/'TARIFA ENTREGA A DIRECCION USD'!D4826)+1,3)</f>
        <v>0.72499999999999998</v>
      </c>
      <c r="T4826" s="200">
        <f>TRUNC(('TARIFA ENTREGA A DIRECCION USD'!E4826-'TARIFA ENTREGA A DIRECCION USD'!D4826)/'TARIFA ENTREGA A DIRECCION USD'!D4826,3)</f>
        <v>0.26400000000000001</v>
      </c>
      <c r="U4826" s="200">
        <f>TRUNC(('TARIFA ENTREGA A DIRECCION USD'!F4826-'TARIFA ENTREGA A DIRECCION USD'!D4826)/'TARIFA ENTREGA A DIRECCION USD'!D4826,3)</f>
        <v>0.441</v>
      </c>
      <c r="V4826" s="200">
        <f>TRUNC(('TARIFA ENTREGA A DIRECCION USD'!G4826-'TARIFA ENTREGA A DIRECCION USD'!D4826)/'TARIFA ENTREGA A DIRECCION USD'!D4826,3)</f>
        <v>0.97899999999999998</v>
      </c>
      <c r="X4826" s="142">
        <v>16.12</v>
      </c>
      <c r="Y4826" s="190">
        <v>4819</v>
      </c>
      <c r="Z4826" s="200">
        <v>0.55000000000000004</v>
      </c>
      <c r="AA4826" s="200">
        <v>0.13</v>
      </c>
      <c r="AB4826" s="200">
        <v>0.3</v>
      </c>
      <c r="AC4826" s="200">
        <v>0.85</v>
      </c>
      <c r="AL4826"/>
      <c r="AM4826"/>
      <c r="AN4826"/>
      <c r="AO4826"/>
      <c r="AP4826"/>
      <c r="AQ4826"/>
      <c r="AR4826"/>
      <c r="AS4826"/>
      <c r="AT4826"/>
      <c r="AU4826"/>
    </row>
    <row r="4827" spans="17:47" x14ac:dyDescent="0.2">
      <c r="Q4827" s="142">
        <f>TRUNC('TARIFA ENTREGA A DIRECCION USD'!D4828-'TARIFA ENTREGA A DIRECCION USD'!D4827,2)</f>
        <v>0.55000000000000004</v>
      </c>
      <c r="R4827" s="190">
        <v>4820</v>
      </c>
      <c r="S4827" s="200">
        <f>TRUNC((('TARIFA ENTREGA A DIRECCION USD'!C4827-'TARIFA ENTREGA A DIRECCION USD'!D4827)/'TARIFA ENTREGA A DIRECCION USD'!D4827)+1,3)</f>
        <v>0.72499999999999998</v>
      </c>
      <c r="T4827" s="200">
        <f>TRUNC(('TARIFA ENTREGA A DIRECCION USD'!E4827-'TARIFA ENTREGA A DIRECCION USD'!D4827)/'TARIFA ENTREGA A DIRECCION USD'!D4827,3)</f>
        <v>0.26400000000000001</v>
      </c>
      <c r="U4827" s="200">
        <f>TRUNC(('TARIFA ENTREGA A DIRECCION USD'!F4827-'TARIFA ENTREGA A DIRECCION USD'!D4827)/'TARIFA ENTREGA A DIRECCION USD'!D4827,3)</f>
        <v>0.441</v>
      </c>
      <c r="V4827" s="200">
        <f>TRUNC(('TARIFA ENTREGA A DIRECCION USD'!G4827-'TARIFA ENTREGA A DIRECCION USD'!D4827)/'TARIFA ENTREGA A DIRECCION USD'!D4827,3)</f>
        <v>0.97899999999999998</v>
      </c>
      <c r="X4827" s="142">
        <v>16.12</v>
      </c>
      <c r="Y4827" s="190">
        <v>4820</v>
      </c>
      <c r="Z4827" s="200">
        <v>0.55000000000000004</v>
      </c>
      <c r="AA4827" s="200">
        <v>0.13</v>
      </c>
      <c r="AB4827" s="200">
        <v>0.3</v>
      </c>
      <c r="AC4827" s="200">
        <v>0.85</v>
      </c>
      <c r="AL4827"/>
      <c r="AM4827"/>
      <c r="AN4827"/>
      <c r="AO4827"/>
      <c r="AP4827"/>
      <c r="AQ4827"/>
      <c r="AR4827"/>
      <c r="AS4827"/>
      <c r="AT4827"/>
      <c r="AU4827"/>
    </row>
    <row r="4828" spans="17:47" x14ac:dyDescent="0.2">
      <c r="Q4828" s="142">
        <f>TRUNC('TARIFA ENTREGA A DIRECCION USD'!D4829-'TARIFA ENTREGA A DIRECCION USD'!D4828,2)</f>
        <v>0.55000000000000004</v>
      </c>
      <c r="R4828" s="190">
        <v>4821</v>
      </c>
      <c r="S4828" s="200">
        <f>TRUNC((('TARIFA ENTREGA A DIRECCION USD'!C4828-'TARIFA ENTREGA A DIRECCION USD'!D4828)/'TARIFA ENTREGA A DIRECCION USD'!D4828)+1,3)</f>
        <v>0.72499999999999998</v>
      </c>
      <c r="T4828" s="200">
        <f>TRUNC(('TARIFA ENTREGA A DIRECCION USD'!E4828-'TARIFA ENTREGA A DIRECCION USD'!D4828)/'TARIFA ENTREGA A DIRECCION USD'!D4828,3)</f>
        <v>0.26400000000000001</v>
      </c>
      <c r="U4828" s="200">
        <f>TRUNC(('TARIFA ENTREGA A DIRECCION USD'!F4828-'TARIFA ENTREGA A DIRECCION USD'!D4828)/'TARIFA ENTREGA A DIRECCION USD'!D4828,3)</f>
        <v>0.441</v>
      </c>
      <c r="V4828" s="200">
        <f>TRUNC(('TARIFA ENTREGA A DIRECCION USD'!G4828-'TARIFA ENTREGA A DIRECCION USD'!D4828)/'TARIFA ENTREGA A DIRECCION USD'!D4828,3)</f>
        <v>0.97899999999999998</v>
      </c>
      <c r="X4828" s="142">
        <v>16.12</v>
      </c>
      <c r="Y4828" s="190">
        <v>4821</v>
      </c>
      <c r="Z4828" s="200">
        <v>0.55000000000000004</v>
      </c>
      <c r="AA4828" s="200">
        <v>0.13</v>
      </c>
      <c r="AB4828" s="200">
        <v>0.3</v>
      </c>
      <c r="AC4828" s="200">
        <v>0.85</v>
      </c>
      <c r="AL4828"/>
      <c r="AM4828"/>
      <c r="AN4828"/>
      <c r="AO4828"/>
      <c r="AP4828"/>
      <c r="AQ4828"/>
      <c r="AR4828"/>
      <c r="AS4828"/>
      <c r="AT4828"/>
      <c r="AU4828"/>
    </row>
    <row r="4829" spans="17:47" x14ac:dyDescent="0.2">
      <c r="Q4829" s="142">
        <f>TRUNC('TARIFA ENTREGA A DIRECCION USD'!D4830-'TARIFA ENTREGA A DIRECCION USD'!D4829,2)</f>
        <v>0.55000000000000004</v>
      </c>
      <c r="R4829" s="190">
        <v>4822</v>
      </c>
      <c r="S4829" s="200">
        <f>TRUNC((('TARIFA ENTREGA A DIRECCION USD'!C4829-'TARIFA ENTREGA A DIRECCION USD'!D4829)/'TARIFA ENTREGA A DIRECCION USD'!D4829)+1,3)</f>
        <v>0.72499999999999998</v>
      </c>
      <c r="T4829" s="200">
        <f>TRUNC(('TARIFA ENTREGA A DIRECCION USD'!E4829-'TARIFA ENTREGA A DIRECCION USD'!D4829)/'TARIFA ENTREGA A DIRECCION USD'!D4829,3)</f>
        <v>0.26400000000000001</v>
      </c>
      <c r="U4829" s="200">
        <f>TRUNC(('TARIFA ENTREGA A DIRECCION USD'!F4829-'TARIFA ENTREGA A DIRECCION USD'!D4829)/'TARIFA ENTREGA A DIRECCION USD'!D4829,3)</f>
        <v>0.441</v>
      </c>
      <c r="V4829" s="200">
        <f>TRUNC(('TARIFA ENTREGA A DIRECCION USD'!G4829-'TARIFA ENTREGA A DIRECCION USD'!D4829)/'TARIFA ENTREGA A DIRECCION USD'!D4829,3)</f>
        <v>0.97899999999999998</v>
      </c>
      <c r="X4829" s="142">
        <v>16.12</v>
      </c>
      <c r="Y4829" s="190">
        <v>4822</v>
      </c>
      <c r="Z4829" s="200">
        <v>0.55000000000000004</v>
      </c>
      <c r="AA4829" s="200">
        <v>0.13</v>
      </c>
      <c r="AB4829" s="200">
        <v>0.3</v>
      </c>
      <c r="AC4829" s="200">
        <v>0.85</v>
      </c>
      <c r="AL4829"/>
      <c r="AM4829"/>
      <c r="AN4829"/>
      <c r="AO4829"/>
      <c r="AP4829"/>
      <c r="AQ4829"/>
      <c r="AR4829"/>
      <c r="AS4829"/>
      <c r="AT4829"/>
      <c r="AU4829"/>
    </row>
    <row r="4830" spans="17:47" x14ac:dyDescent="0.2">
      <c r="Q4830" s="142">
        <f>TRUNC('TARIFA ENTREGA A DIRECCION USD'!D4831-'TARIFA ENTREGA A DIRECCION USD'!D4830,2)</f>
        <v>0.55000000000000004</v>
      </c>
      <c r="R4830" s="190">
        <v>4823</v>
      </c>
      <c r="S4830" s="200">
        <f>TRUNC((('TARIFA ENTREGA A DIRECCION USD'!C4830-'TARIFA ENTREGA A DIRECCION USD'!D4830)/'TARIFA ENTREGA A DIRECCION USD'!D4830)+1,3)</f>
        <v>0.72499999999999998</v>
      </c>
      <c r="T4830" s="200">
        <f>TRUNC(('TARIFA ENTREGA A DIRECCION USD'!E4830-'TARIFA ENTREGA A DIRECCION USD'!D4830)/'TARIFA ENTREGA A DIRECCION USD'!D4830,3)</f>
        <v>0.26400000000000001</v>
      </c>
      <c r="U4830" s="200">
        <f>TRUNC(('TARIFA ENTREGA A DIRECCION USD'!F4830-'TARIFA ENTREGA A DIRECCION USD'!D4830)/'TARIFA ENTREGA A DIRECCION USD'!D4830,3)</f>
        <v>0.441</v>
      </c>
      <c r="V4830" s="200">
        <f>TRUNC(('TARIFA ENTREGA A DIRECCION USD'!G4830-'TARIFA ENTREGA A DIRECCION USD'!D4830)/'TARIFA ENTREGA A DIRECCION USD'!D4830,3)</f>
        <v>0.97899999999999998</v>
      </c>
      <c r="X4830" s="142">
        <v>16.12</v>
      </c>
      <c r="Y4830" s="190">
        <v>4823</v>
      </c>
      <c r="Z4830" s="200">
        <v>0.55000000000000004</v>
      </c>
      <c r="AA4830" s="200">
        <v>0.13</v>
      </c>
      <c r="AB4830" s="200">
        <v>0.3</v>
      </c>
      <c r="AC4830" s="200">
        <v>0.85</v>
      </c>
      <c r="AL4830"/>
      <c r="AM4830"/>
      <c r="AN4830"/>
      <c r="AO4830"/>
      <c r="AP4830"/>
      <c r="AQ4830"/>
      <c r="AR4830"/>
      <c r="AS4830"/>
      <c r="AT4830"/>
      <c r="AU4830"/>
    </row>
    <row r="4831" spans="17:47" x14ac:dyDescent="0.2">
      <c r="Q4831" s="142">
        <f>TRUNC('TARIFA ENTREGA A DIRECCION USD'!D4832-'TARIFA ENTREGA A DIRECCION USD'!D4831,2)</f>
        <v>0.55000000000000004</v>
      </c>
      <c r="R4831" s="190">
        <v>4824</v>
      </c>
      <c r="S4831" s="200">
        <f>TRUNC((('TARIFA ENTREGA A DIRECCION USD'!C4831-'TARIFA ENTREGA A DIRECCION USD'!D4831)/'TARIFA ENTREGA A DIRECCION USD'!D4831)+1,3)</f>
        <v>0.72499999999999998</v>
      </c>
      <c r="T4831" s="200">
        <f>TRUNC(('TARIFA ENTREGA A DIRECCION USD'!E4831-'TARIFA ENTREGA A DIRECCION USD'!D4831)/'TARIFA ENTREGA A DIRECCION USD'!D4831,3)</f>
        <v>0.26400000000000001</v>
      </c>
      <c r="U4831" s="200">
        <f>TRUNC(('TARIFA ENTREGA A DIRECCION USD'!F4831-'TARIFA ENTREGA A DIRECCION USD'!D4831)/'TARIFA ENTREGA A DIRECCION USD'!D4831,3)</f>
        <v>0.441</v>
      </c>
      <c r="V4831" s="200">
        <f>TRUNC(('TARIFA ENTREGA A DIRECCION USD'!G4831-'TARIFA ENTREGA A DIRECCION USD'!D4831)/'TARIFA ENTREGA A DIRECCION USD'!D4831,3)</f>
        <v>0.97899999999999998</v>
      </c>
      <c r="X4831" s="142">
        <v>16.12</v>
      </c>
      <c r="Y4831" s="190">
        <v>4824</v>
      </c>
      <c r="Z4831" s="200">
        <v>0.55000000000000004</v>
      </c>
      <c r="AA4831" s="200">
        <v>0.13</v>
      </c>
      <c r="AB4831" s="200">
        <v>0.3</v>
      </c>
      <c r="AC4831" s="200">
        <v>0.85</v>
      </c>
      <c r="AL4831"/>
      <c r="AM4831"/>
      <c r="AN4831"/>
      <c r="AO4831"/>
      <c r="AP4831"/>
      <c r="AQ4831"/>
      <c r="AR4831"/>
      <c r="AS4831"/>
      <c r="AT4831"/>
      <c r="AU4831"/>
    </row>
    <row r="4832" spans="17:47" x14ac:dyDescent="0.2">
      <c r="Q4832" s="142">
        <f>TRUNC('TARIFA ENTREGA A DIRECCION USD'!D4833-'TARIFA ENTREGA A DIRECCION USD'!D4832,2)</f>
        <v>0.55000000000000004</v>
      </c>
      <c r="R4832" s="190">
        <v>4825</v>
      </c>
      <c r="S4832" s="200">
        <f>TRUNC((('TARIFA ENTREGA A DIRECCION USD'!C4832-'TARIFA ENTREGA A DIRECCION USD'!D4832)/'TARIFA ENTREGA A DIRECCION USD'!D4832)+1,3)</f>
        <v>0.72499999999999998</v>
      </c>
      <c r="T4832" s="200">
        <f>TRUNC(('TARIFA ENTREGA A DIRECCION USD'!E4832-'TARIFA ENTREGA A DIRECCION USD'!D4832)/'TARIFA ENTREGA A DIRECCION USD'!D4832,3)</f>
        <v>0.26400000000000001</v>
      </c>
      <c r="U4832" s="200">
        <f>TRUNC(('TARIFA ENTREGA A DIRECCION USD'!F4832-'TARIFA ENTREGA A DIRECCION USD'!D4832)/'TARIFA ENTREGA A DIRECCION USD'!D4832,3)</f>
        <v>0.441</v>
      </c>
      <c r="V4832" s="200">
        <f>TRUNC(('TARIFA ENTREGA A DIRECCION USD'!G4832-'TARIFA ENTREGA A DIRECCION USD'!D4832)/'TARIFA ENTREGA A DIRECCION USD'!D4832,3)</f>
        <v>0.97899999999999998</v>
      </c>
      <c r="X4832" s="142">
        <v>16.12</v>
      </c>
      <c r="Y4832" s="190">
        <v>4825</v>
      </c>
      <c r="Z4832" s="200">
        <v>0.55000000000000004</v>
      </c>
      <c r="AA4832" s="200">
        <v>0.13</v>
      </c>
      <c r="AB4832" s="200">
        <v>0.3</v>
      </c>
      <c r="AC4832" s="200">
        <v>0.85</v>
      </c>
      <c r="AL4832"/>
      <c r="AM4832"/>
      <c r="AN4832"/>
      <c r="AO4832"/>
      <c r="AP4832"/>
      <c r="AQ4832"/>
      <c r="AR4832"/>
      <c r="AS4832"/>
      <c r="AT4832"/>
      <c r="AU4832"/>
    </row>
    <row r="4833" spans="17:47" x14ac:dyDescent="0.2">
      <c r="Q4833" s="142">
        <f>TRUNC('TARIFA ENTREGA A DIRECCION USD'!D4834-'TARIFA ENTREGA A DIRECCION USD'!D4833,2)</f>
        <v>0.55000000000000004</v>
      </c>
      <c r="R4833" s="190">
        <v>4826</v>
      </c>
      <c r="S4833" s="200">
        <f>TRUNC((('TARIFA ENTREGA A DIRECCION USD'!C4833-'TARIFA ENTREGA A DIRECCION USD'!D4833)/'TARIFA ENTREGA A DIRECCION USD'!D4833)+1,3)</f>
        <v>0.72499999999999998</v>
      </c>
      <c r="T4833" s="200">
        <f>TRUNC(('TARIFA ENTREGA A DIRECCION USD'!E4833-'TARIFA ENTREGA A DIRECCION USD'!D4833)/'TARIFA ENTREGA A DIRECCION USD'!D4833,3)</f>
        <v>0.26400000000000001</v>
      </c>
      <c r="U4833" s="200">
        <f>TRUNC(('TARIFA ENTREGA A DIRECCION USD'!F4833-'TARIFA ENTREGA A DIRECCION USD'!D4833)/'TARIFA ENTREGA A DIRECCION USD'!D4833,3)</f>
        <v>0.442</v>
      </c>
      <c r="V4833" s="200">
        <f>TRUNC(('TARIFA ENTREGA A DIRECCION USD'!G4833-'TARIFA ENTREGA A DIRECCION USD'!D4833)/'TARIFA ENTREGA A DIRECCION USD'!D4833,3)</f>
        <v>0.97899999999999998</v>
      </c>
      <c r="X4833" s="142">
        <v>16.12</v>
      </c>
      <c r="Y4833" s="190">
        <v>4826</v>
      </c>
      <c r="Z4833" s="200">
        <v>0.55000000000000004</v>
      </c>
      <c r="AA4833" s="200">
        <v>0.13</v>
      </c>
      <c r="AB4833" s="200">
        <v>0.3</v>
      </c>
      <c r="AC4833" s="200">
        <v>0.85</v>
      </c>
      <c r="AL4833"/>
      <c r="AM4833"/>
      <c r="AN4833"/>
      <c r="AO4833"/>
      <c r="AP4833"/>
      <c r="AQ4833"/>
      <c r="AR4833"/>
      <c r="AS4833"/>
      <c r="AT4833"/>
      <c r="AU4833"/>
    </row>
    <row r="4834" spans="17:47" x14ac:dyDescent="0.2">
      <c r="Q4834" s="142">
        <f>TRUNC('TARIFA ENTREGA A DIRECCION USD'!D4835-'TARIFA ENTREGA A DIRECCION USD'!D4834,2)</f>
        <v>0.55000000000000004</v>
      </c>
      <c r="R4834" s="190">
        <v>4827</v>
      </c>
      <c r="S4834" s="200">
        <f>TRUNC((('TARIFA ENTREGA A DIRECCION USD'!C4834-'TARIFA ENTREGA A DIRECCION USD'!D4834)/'TARIFA ENTREGA A DIRECCION USD'!D4834)+1,3)</f>
        <v>0.72499999999999998</v>
      </c>
      <c r="T4834" s="200">
        <f>TRUNC(('TARIFA ENTREGA A DIRECCION USD'!E4834-'TARIFA ENTREGA A DIRECCION USD'!D4834)/'TARIFA ENTREGA A DIRECCION USD'!D4834,3)</f>
        <v>0.26400000000000001</v>
      </c>
      <c r="U4834" s="200">
        <f>TRUNC(('TARIFA ENTREGA A DIRECCION USD'!F4834-'TARIFA ENTREGA A DIRECCION USD'!D4834)/'TARIFA ENTREGA A DIRECCION USD'!D4834,3)</f>
        <v>0.442</v>
      </c>
      <c r="V4834" s="200">
        <f>TRUNC(('TARIFA ENTREGA A DIRECCION USD'!G4834-'TARIFA ENTREGA A DIRECCION USD'!D4834)/'TARIFA ENTREGA A DIRECCION USD'!D4834,3)</f>
        <v>0.97899999999999998</v>
      </c>
      <c r="X4834" s="142">
        <v>16.12</v>
      </c>
      <c r="Y4834" s="190">
        <v>4827</v>
      </c>
      <c r="Z4834" s="200">
        <v>0.55000000000000004</v>
      </c>
      <c r="AA4834" s="200">
        <v>0.13</v>
      </c>
      <c r="AB4834" s="200">
        <v>0.3</v>
      </c>
      <c r="AC4834" s="200">
        <v>0.85</v>
      </c>
      <c r="AL4834"/>
      <c r="AM4834"/>
      <c r="AN4834"/>
      <c r="AO4834"/>
      <c r="AP4834"/>
      <c r="AQ4834"/>
      <c r="AR4834"/>
      <c r="AS4834"/>
      <c r="AT4834"/>
      <c r="AU4834"/>
    </row>
    <row r="4835" spans="17:47" x14ac:dyDescent="0.2">
      <c r="Q4835" s="142">
        <f>TRUNC('TARIFA ENTREGA A DIRECCION USD'!D4836-'TARIFA ENTREGA A DIRECCION USD'!D4835,2)</f>
        <v>0.55000000000000004</v>
      </c>
      <c r="R4835" s="190">
        <v>4828</v>
      </c>
      <c r="S4835" s="200">
        <f>TRUNC((('TARIFA ENTREGA A DIRECCION USD'!C4835-'TARIFA ENTREGA A DIRECCION USD'!D4835)/'TARIFA ENTREGA A DIRECCION USD'!D4835)+1,3)</f>
        <v>0.72499999999999998</v>
      </c>
      <c r="T4835" s="200">
        <f>TRUNC(('TARIFA ENTREGA A DIRECCION USD'!E4835-'TARIFA ENTREGA A DIRECCION USD'!D4835)/'TARIFA ENTREGA A DIRECCION USD'!D4835,3)</f>
        <v>0.26400000000000001</v>
      </c>
      <c r="U4835" s="200">
        <f>TRUNC(('TARIFA ENTREGA A DIRECCION USD'!F4835-'TARIFA ENTREGA A DIRECCION USD'!D4835)/'TARIFA ENTREGA A DIRECCION USD'!D4835,3)</f>
        <v>0.442</v>
      </c>
      <c r="V4835" s="200">
        <f>TRUNC(('TARIFA ENTREGA A DIRECCION USD'!G4835-'TARIFA ENTREGA A DIRECCION USD'!D4835)/'TARIFA ENTREGA A DIRECCION USD'!D4835,3)</f>
        <v>0.97899999999999998</v>
      </c>
      <c r="X4835" s="142">
        <v>16.12</v>
      </c>
      <c r="Y4835" s="190">
        <v>4828</v>
      </c>
      <c r="Z4835" s="200">
        <v>0.55000000000000004</v>
      </c>
      <c r="AA4835" s="200">
        <v>0.13</v>
      </c>
      <c r="AB4835" s="200">
        <v>0.3</v>
      </c>
      <c r="AC4835" s="200">
        <v>0.85</v>
      </c>
      <c r="AL4835"/>
      <c r="AM4835"/>
      <c r="AN4835"/>
      <c r="AO4835"/>
      <c r="AP4835"/>
      <c r="AQ4835"/>
      <c r="AR4835"/>
      <c r="AS4835"/>
      <c r="AT4835"/>
      <c r="AU4835"/>
    </row>
    <row r="4836" spans="17:47" x14ac:dyDescent="0.2">
      <c r="Q4836" s="142">
        <f>TRUNC('TARIFA ENTREGA A DIRECCION USD'!D4837-'TARIFA ENTREGA A DIRECCION USD'!D4836,2)</f>
        <v>0.55000000000000004</v>
      </c>
      <c r="R4836" s="190">
        <v>4829</v>
      </c>
      <c r="S4836" s="200">
        <f>TRUNC((('TARIFA ENTREGA A DIRECCION USD'!C4836-'TARIFA ENTREGA A DIRECCION USD'!D4836)/'TARIFA ENTREGA A DIRECCION USD'!D4836)+1,3)</f>
        <v>0.72499999999999998</v>
      </c>
      <c r="T4836" s="200">
        <f>TRUNC(('TARIFA ENTREGA A DIRECCION USD'!E4836-'TARIFA ENTREGA A DIRECCION USD'!D4836)/'TARIFA ENTREGA A DIRECCION USD'!D4836,3)</f>
        <v>0.26400000000000001</v>
      </c>
      <c r="U4836" s="200">
        <f>TRUNC(('TARIFA ENTREGA A DIRECCION USD'!F4836-'TARIFA ENTREGA A DIRECCION USD'!D4836)/'TARIFA ENTREGA A DIRECCION USD'!D4836,3)</f>
        <v>0.442</v>
      </c>
      <c r="V4836" s="200">
        <f>TRUNC(('TARIFA ENTREGA A DIRECCION USD'!G4836-'TARIFA ENTREGA A DIRECCION USD'!D4836)/'TARIFA ENTREGA A DIRECCION USD'!D4836,3)</f>
        <v>0.97899999999999998</v>
      </c>
      <c r="X4836" s="142">
        <v>16.12</v>
      </c>
      <c r="Y4836" s="190">
        <v>4829</v>
      </c>
      <c r="Z4836" s="200">
        <v>0.55000000000000004</v>
      </c>
      <c r="AA4836" s="200">
        <v>0.13</v>
      </c>
      <c r="AB4836" s="200">
        <v>0.3</v>
      </c>
      <c r="AC4836" s="200">
        <v>0.85</v>
      </c>
      <c r="AL4836"/>
      <c r="AM4836"/>
      <c r="AN4836"/>
      <c r="AO4836"/>
      <c r="AP4836"/>
      <c r="AQ4836"/>
      <c r="AR4836"/>
      <c r="AS4836"/>
      <c r="AT4836"/>
      <c r="AU4836"/>
    </row>
    <row r="4837" spans="17:47" x14ac:dyDescent="0.2">
      <c r="Q4837" s="142">
        <f>TRUNC('TARIFA ENTREGA A DIRECCION USD'!D4838-'TARIFA ENTREGA A DIRECCION USD'!D4837,2)</f>
        <v>0.55000000000000004</v>
      </c>
      <c r="R4837" s="190">
        <v>4830</v>
      </c>
      <c r="S4837" s="200">
        <f>TRUNC((('TARIFA ENTREGA A DIRECCION USD'!C4837-'TARIFA ENTREGA A DIRECCION USD'!D4837)/'TARIFA ENTREGA A DIRECCION USD'!D4837)+1,3)</f>
        <v>0.72499999999999998</v>
      </c>
      <c r="T4837" s="200">
        <f>TRUNC(('TARIFA ENTREGA A DIRECCION USD'!E4837-'TARIFA ENTREGA A DIRECCION USD'!D4837)/'TARIFA ENTREGA A DIRECCION USD'!D4837,3)</f>
        <v>0.26400000000000001</v>
      </c>
      <c r="U4837" s="200">
        <f>TRUNC(('TARIFA ENTREGA A DIRECCION USD'!F4837-'TARIFA ENTREGA A DIRECCION USD'!D4837)/'TARIFA ENTREGA A DIRECCION USD'!D4837,3)</f>
        <v>0.442</v>
      </c>
      <c r="V4837" s="200">
        <f>TRUNC(('TARIFA ENTREGA A DIRECCION USD'!G4837-'TARIFA ENTREGA A DIRECCION USD'!D4837)/'TARIFA ENTREGA A DIRECCION USD'!D4837,3)</f>
        <v>0.97899999999999998</v>
      </c>
      <c r="X4837" s="142">
        <v>16.12</v>
      </c>
      <c r="Y4837" s="190">
        <v>4830</v>
      </c>
      <c r="Z4837" s="200">
        <v>0.55000000000000004</v>
      </c>
      <c r="AA4837" s="200">
        <v>0.13</v>
      </c>
      <c r="AB4837" s="200">
        <v>0.3</v>
      </c>
      <c r="AC4837" s="200">
        <v>0.85</v>
      </c>
      <c r="AL4837"/>
      <c r="AM4837"/>
      <c r="AN4837"/>
      <c r="AO4837"/>
      <c r="AP4837"/>
      <c r="AQ4837"/>
      <c r="AR4837"/>
      <c r="AS4837"/>
      <c r="AT4837"/>
      <c r="AU4837"/>
    </row>
    <row r="4838" spans="17:47" x14ac:dyDescent="0.2">
      <c r="Q4838" s="142">
        <f>TRUNC('TARIFA ENTREGA A DIRECCION USD'!D4839-'TARIFA ENTREGA A DIRECCION USD'!D4838,2)</f>
        <v>0.55000000000000004</v>
      </c>
      <c r="R4838" s="190">
        <v>4831</v>
      </c>
      <c r="S4838" s="200">
        <f>TRUNC((('TARIFA ENTREGA A DIRECCION USD'!C4838-'TARIFA ENTREGA A DIRECCION USD'!D4838)/'TARIFA ENTREGA A DIRECCION USD'!D4838)+1,3)</f>
        <v>0.72499999999999998</v>
      </c>
      <c r="T4838" s="200">
        <f>TRUNC(('TARIFA ENTREGA A DIRECCION USD'!E4838-'TARIFA ENTREGA A DIRECCION USD'!D4838)/'TARIFA ENTREGA A DIRECCION USD'!D4838,3)</f>
        <v>0.26400000000000001</v>
      </c>
      <c r="U4838" s="200">
        <f>TRUNC(('TARIFA ENTREGA A DIRECCION USD'!F4838-'TARIFA ENTREGA A DIRECCION USD'!D4838)/'TARIFA ENTREGA A DIRECCION USD'!D4838,3)</f>
        <v>0.442</v>
      </c>
      <c r="V4838" s="200">
        <f>TRUNC(('TARIFA ENTREGA A DIRECCION USD'!G4838-'TARIFA ENTREGA A DIRECCION USD'!D4838)/'TARIFA ENTREGA A DIRECCION USD'!D4838,3)</f>
        <v>0.97899999999999998</v>
      </c>
      <c r="X4838" s="142">
        <v>16.12</v>
      </c>
      <c r="Y4838" s="190">
        <v>4831</v>
      </c>
      <c r="Z4838" s="200">
        <v>0.55000000000000004</v>
      </c>
      <c r="AA4838" s="200">
        <v>0.13</v>
      </c>
      <c r="AB4838" s="200">
        <v>0.3</v>
      </c>
      <c r="AC4838" s="200">
        <v>0.85</v>
      </c>
      <c r="AL4838"/>
      <c r="AM4838"/>
      <c r="AN4838"/>
      <c r="AO4838"/>
      <c r="AP4838"/>
      <c r="AQ4838"/>
      <c r="AR4838"/>
      <c r="AS4838"/>
      <c r="AT4838"/>
      <c r="AU4838"/>
    </row>
    <row r="4839" spans="17:47" x14ac:dyDescent="0.2">
      <c r="Q4839" s="142">
        <f>TRUNC('TARIFA ENTREGA A DIRECCION USD'!D4840-'TARIFA ENTREGA A DIRECCION USD'!D4839,2)</f>
        <v>0.55000000000000004</v>
      </c>
      <c r="R4839" s="190">
        <v>4832</v>
      </c>
      <c r="S4839" s="200">
        <f>TRUNC((('TARIFA ENTREGA A DIRECCION USD'!C4839-'TARIFA ENTREGA A DIRECCION USD'!D4839)/'TARIFA ENTREGA A DIRECCION USD'!D4839)+1,3)</f>
        <v>0.72499999999999998</v>
      </c>
      <c r="T4839" s="200">
        <f>TRUNC(('TARIFA ENTREGA A DIRECCION USD'!E4839-'TARIFA ENTREGA A DIRECCION USD'!D4839)/'TARIFA ENTREGA A DIRECCION USD'!D4839,3)</f>
        <v>0.26400000000000001</v>
      </c>
      <c r="U4839" s="200">
        <f>TRUNC(('TARIFA ENTREGA A DIRECCION USD'!F4839-'TARIFA ENTREGA A DIRECCION USD'!D4839)/'TARIFA ENTREGA A DIRECCION USD'!D4839,3)</f>
        <v>0.442</v>
      </c>
      <c r="V4839" s="200">
        <f>TRUNC(('TARIFA ENTREGA A DIRECCION USD'!G4839-'TARIFA ENTREGA A DIRECCION USD'!D4839)/'TARIFA ENTREGA A DIRECCION USD'!D4839,3)</f>
        <v>0.97899999999999998</v>
      </c>
      <c r="X4839" s="142">
        <v>16.12</v>
      </c>
      <c r="Y4839" s="190">
        <v>4832</v>
      </c>
      <c r="Z4839" s="200">
        <v>0.55000000000000004</v>
      </c>
      <c r="AA4839" s="200">
        <v>0.13</v>
      </c>
      <c r="AB4839" s="200">
        <v>0.3</v>
      </c>
      <c r="AC4839" s="200">
        <v>0.85</v>
      </c>
      <c r="AL4839"/>
      <c r="AM4839"/>
      <c r="AN4839"/>
      <c r="AO4839"/>
      <c r="AP4839"/>
      <c r="AQ4839"/>
      <c r="AR4839"/>
      <c r="AS4839"/>
      <c r="AT4839"/>
      <c r="AU4839"/>
    </row>
    <row r="4840" spans="17:47" x14ac:dyDescent="0.2">
      <c r="Q4840" s="142">
        <f>TRUNC('TARIFA ENTREGA A DIRECCION USD'!D4841-'TARIFA ENTREGA A DIRECCION USD'!D4840,2)</f>
        <v>0.55000000000000004</v>
      </c>
      <c r="R4840" s="190">
        <v>4833</v>
      </c>
      <c r="S4840" s="200">
        <f>TRUNC((('TARIFA ENTREGA A DIRECCION USD'!C4840-'TARIFA ENTREGA A DIRECCION USD'!D4840)/'TARIFA ENTREGA A DIRECCION USD'!D4840)+1,3)</f>
        <v>0.72499999999999998</v>
      </c>
      <c r="T4840" s="200">
        <f>TRUNC(('TARIFA ENTREGA A DIRECCION USD'!E4840-'TARIFA ENTREGA A DIRECCION USD'!D4840)/'TARIFA ENTREGA A DIRECCION USD'!D4840,3)</f>
        <v>0.26400000000000001</v>
      </c>
      <c r="U4840" s="200">
        <f>TRUNC(('TARIFA ENTREGA A DIRECCION USD'!F4840-'TARIFA ENTREGA A DIRECCION USD'!D4840)/'TARIFA ENTREGA A DIRECCION USD'!D4840,3)</f>
        <v>0.442</v>
      </c>
      <c r="V4840" s="200">
        <f>TRUNC(('TARIFA ENTREGA A DIRECCION USD'!G4840-'TARIFA ENTREGA A DIRECCION USD'!D4840)/'TARIFA ENTREGA A DIRECCION USD'!D4840,3)</f>
        <v>0.97899999999999998</v>
      </c>
      <c r="X4840" s="142">
        <v>16.12</v>
      </c>
      <c r="Y4840" s="190">
        <v>4833</v>
      </c>
      <c r="Z4840" s="200">
        <v>0.55000000000000004</v>
      </c>
      <c r="AA4840" s="200">
        <v>0.13</v>
      </c>
      <c r="AB4840" s="200">
        <v>0.3</v>
      </c>
      <c r="AC4840" s="200">
        <v>0.85</v>
      </c>
      <c r="AL4840"/>
      <c r="AM4840"/>
      <c r="AN4840"/>
      <c r="AO4840"/>
      <c r="AP4840"/>
      <c r="AQ4840"/>
      <c r="AR4840"/>
      <c r="AS4840"/>
      <c r="AT4840"/>
      <c r="AU4840"/>
    </row>
    <row r="4841" spans="17:47" x14ac:dyDescent="0.2">
      <c r="Q4841" s="142">
        <f>TRUNC('TARIFA ENTREGA A DIRECCION USD'!D4842-'TARIFA ENTREGA A DIRECCION USD'!D4841,2)</f>
        <v>0.55000000000000004</v>
      </c>
      <c r="R4841" s="190">
        <v>4834</v>
      </c>
      <c r="S4841" s="200">
        <f>TRUNC((('TARIFA ENTREGA A DIRECCION USD'!C4841-'TARIFA ENTREGA A DIRECCION USD'!D4841)/'TARIFA ENTREGA A DIRECCION USD'!D4841)+1,3)</f>
        <v>0.72499999999999998</v>
      </c>
      <c r="T4841" s="200">
        <f>TRUNC(('TARIFA ENTREGA A DIRECCION USD'!E4841-'TARIFA ENTREGA A DIRECCION USD'!D4841)/'TARIFA ENTREGA A DIRECCION USD'!D4841,3)</f>
        <v>0.26400000000000001</v>
      </c>
      <c r="U4841" s="200">
        <f>TRUNC(('TARIFA ENTREGA A DIRECCION USD'!F4841-'TARIFA ENTREGA A DIRECCION USD'!D4841)/'TARIFA ENTREGA A DIRECCION USD'!D4841,3)</f>
        <v>0.442</v>
      </c>
      <c r="V4841" s="200">
        <f>TRUNC(('TARIFA ENTREGA A DIRECCION USD'!G4841-'TARIFA ENTREGA A DIRECCION USD'!D4841)/'TARIFA ENTREGA A DIRECCION USD'!D4841,3)</f>
        <v>0.97899999999999998</v>
      </c>
      <c r="X4841" s="142">
        <v>16.12</v>
      </c>
      <c r="Y4841" s="190">
        <v>4834</v>
      </c>
      <c r="Z4841" s="200">
        <v>0.55000000000000004</v>
      </c>
      <c r="AA4841" s="200">
        <v>0.13</v>
      </c>
      <c r="AB4841" s="200">
        <v>0.3</v>
      </c>
      <c r="AC4841" s="200">
        <v>0.85</v>
      </c>
      <c r="AL4841"/>
      <c r="AM4841"/>
      <c r="AN4841"/>
      <c r="AO4841"/>
      <c r="AP4841"/>
      <c r="AQ4841"/>
      <c r="AR4841"/>
      <c r="AS4841"/>
      <c r="AT4841"/>
      <c r="AU4841"/>
    </row>
    <row r="4842" spans="17:47" x14ac:dyDescent="0.2">
      <c r="Q4842" s="142">
        <f>TRUNC('TARIFA ENTREGA A DIRECCION USD'!D4843-'TARIFA ENTREGA A DIRECCION USD'!D4842,2)</f>
        <v>0.55000000000000004</v>
      </c>
      <c r="R4842" s="190">
        <v>4835</v>
      </c>
      <c r="S4842" s="200">
        <f>TRUNC((('TARIFA ENTREGA A DIRECCION USD'!C4842-'TARIFA ENTREGA A DIRECCION USD'!D4842)/'TARIFA ENTREGA A DIRECCION USD'!D4842)+1,3)</f>
        <v>0.72499999999999998</v>
      </c>
      <c r="T4842" s="200">
        <f>TRUNC(('TARIFA ENTREGA A DIRECCION USD'!E4842-'TARIFA ENTREGA A DIRECCION USD'!D4842)/'TARIFA ENTREGA A DIRECCION USD'!D4842,3)</f>
        <v>0.26400000000000001</v>
      </c>
      <c r="U4842" s="200">
        <f>TRUNC(('TARIFA ENTREGA A DIRECCION USD'!F4842-'TARIFA ENTREGA A DIRECCION USD'!D4842)/'TARIFA ENTREGA A DIRECCION USD'!D4842,3)</f>
        <v>0.442</v>
      </c>
      <c r="V4842" s="200">
        <f>TRUNC(('TARIFA ENTREGA A DIRECCION USD'!G4842-'TARIFA ENTREGA A DIRECCION USD'!D4842)/'TARIFA ENTREGA A DIRECCION USD'!D4842,3)</f>
        <v>0.97899999999999998</v>
      </c>
      <c r="X4842" s="142">
        <v>16.12</v>
      </c>
      <c r="Y4842" s="190">
        <v>4835</v>
      </c>
      <c r="Z4842" s="200">
        <v>0.55000000000000004</v>
      </c>
      <c r="AA4842" s="200">
        <v>0.13</v>
      </c>
      <c r="AB4842" s="200">
        <v>0.3</v>
      </c>
      <c r="AC4842" s="200">
        <v>0.85</v>
      </c>
      <c r="AL4842"/>
      <c r="AM4842"/>
      <c r="AN4842"/>
      <c r="AO4842"/>
      <c r="AP4842"/>
      <c r="AQ4842"/>
      <c r="AR4842"/>
      <c r="AS4842"/>
      <c r="AT4842"/>
      <c r="AU4842"/>
    </row>
    <row r="4843" spans="17:47" x14ac:dyDescent="0.2">
      <c r="Q4843" s="142">
        <f>TRUNC('TARIFA ENTREGA A DIRECCION USD'!D4844-'TARIFA ENTREGA A DIRECCION USD'!D4843,2)</f>
        <v>0.55000000000000004</v>
      </c>
      <c r="R4843" s="190">
        <v>4836</v>
      </c>
      <c r="S4843" s="200">
        <f>TRUNC((('TARIFA ENTREGA A DIRECCION USD'!C4843-'TARIFA ENTREGA A DIRECCION USD'!D4843)/'TARIFA ENTREGA A DIRECCION USD'!D4843)+1,3)</f>
        <v>0.72499999999999998</v>
      </c>
      <c r="T4843" s="200">
        <f>TRUNC(('TARIFA ENTREGA A DIRECCION USD'!E4843-'TARIFA ENTREGA A DIRECCION USD'!D4843)/'TARIFA ENTREGA A DIRECCION USD'!D4843,3)</f>
        <v>0.26400000000000001</v>
      </c>
      <c r="U4843" s="200">
        <f>TRUNC(('TARIFA ENTREGA A DIRECCION USD'!F4843-'TARIFA ENTREGA A DIRECCION USD'!D4843)/'TARIFA ENTREGA A DIRECCION USD'!D4843,3)</f>
        <v>0.442</v>
      </c>
      <c r="V4843" s="200">
        <f>TRUNC(('TARIFA ENTREGA A DIRECCION USD'!G4843-'TARIFA ENTREGA A DIRECCION USD'!D4843)/'TARIFA ENTREGA A DIRECCION USD'!D4843,3)</f>
        <v>0.97899999999999998</v>
      </c>
      <c r="X4843" s="142">
        <v>16.12</v>
      </c>
      <c r="Y4843" s="190">
        <v>4836</v>
      </c>
      <c r="Z4843" s="200">
        <v>0.55000000000000004</v>
      </c>
      <c r="AA4843" s="200">
        <v>0.13</v>
      </c>
      <c r="AB4843" s="200">
        <v>0.3</v>
      </c>
      <c r="AC4843" s="200">
        <v>0.85</v>
      </c>
      <c r="AL4843"/>
      <c r="AM4843"/>
      <c r="AN4843"/>
      <c r="AO4843"/>
      <c r="AP4843"/>
      <c r="AQ4843"/>
      <c r="AR4843"/>
      <c r="AS4843"/>
      <c r="AT4843"/>
      <c r="AU4843"/>
    </row>
    <row r="4844" spans="17:47" x14ac:dyDescent="0.2">
      <c r="Q4844" s="142">
        <f>TRUNC('TARIFA ENTREGA A DIRECCION USD'!D4845-'TARIFA ENTREGA A DIRECCION USD'!D4844,2)</f>
        <v>0.55000000000000004</v>
      </c>
      <c r="R4844" s="190">
        <v>4837</v>
      </c>
      <c r="S4844" s="200">
        <f>TRUNC((('TARIFA ENTREGA A DIRECCION USD'!C4844-'TARIFA ENTREGA A DIRECCION USD'!D4844)/'TARIFA ENTREGA A DIRECCION USD'!D4844)+1,3)</f>
        <v>0.72499999999999998</v>
      </c>
      <c r="T4844" s="200">
        <f>TRUNC(('TARIFA ENTREGA A DIRECCION USD'!E4844-'TARIFA ENTREGA A DIRECCION USD'!D4844)/'TARIFA ENTREGA A DIRECCION USD'!D4844,3)</f>
        <v>0.26400000000000001</v>
      </c>
      <c r="U4844" s="200">
        <f>TRUNC(('TARIFA ENTREGA A DIRECCION USD'!F4844-'TARIFA ENTREGA A DIRECCION USD'!D4844)/'TARIFA ENTREGA A DIRECCION USD'!D4844,3)</f>
        <v>0.442</v>
      </c>
      <c r="V4844" s="200">
        <f>TRUNC(('TARIFA ENTREGA A DIRECCION USD'!G4844-'TARIFA ENTREGA A DIRECCION USD'!D4844)/'TARIFA ENTREGA A DIRECCION USD'!D4844,3)</f>
        <v>0.97899999999999998</v>
      </c>
      <c r="X4844" s="142">
        <v>16.12</v>
      </c>
      <c r="Y4844" s="190">
        <v>4837</v>
      </c>
      <c r="Z4844" s="200">
        <v>0.55000000000000004</v>
      </c>
      <c r="AA4844" s="200">
        <v>0.13</v>
      </c>
      <c r="AB4844" s="200">
        <v>0.3</v>
      </c>
      <c r="AC4844" s="200">
        <v>0.85</v>
      </c>
      <c r="AL4844"/>
      <c r="AM4844"/>
      <c r="AN4844"/>
      <c r="AO4844"/>
      <c r="AP4844"/>
      <c r="AQ4844"/>
      <c r="AR4844"/>
      <c r="AS4844"/>
      <c r="AT4844"/>
      <c r="AU4844"/>
    </row>
    <row r="4845" spans="17:47" x14ac:dyDescent="0.2">
      <c r="Q4845" s="142">
        <f>TRUNC('TARIFA ENTREGA A DIRECCION USD'!D4846-'TARIFA ENTREGA A DIRECCION USD'!D4845,2)</f>
        <v>0.55000000000000004</v>
      </c>
      <c r="R4845" s="190">
        <v>4838</v>
      </c>
      <c r="S4845" s="200">
        <f>TRUNC((('TARIFA ENTREGA A DIRECCION USD'!C4845-'TARIFA ENTREGA A DIRECCION USD'!D4845)/'TARIFA ENTREGA A DIRECCION USD'!D4845)+1,3)</f>
        <v>0.72499999999999998</v>
      </c>
      <c r="T4845" s="200">
        <f>TRUNC(('TARIFA ENTREGA A DIRECCION USD'!E4845-'TARIFA ENTREGA A DIRECCION USD'!D4845)/'TARIFA ENTREGA A DIRECCION USD'!D4845,3)</f>
        <v>0.26400000000000001</v>
      </c>
      <c r="U4845" s="200">
        <f>TRUNC(('TARIFA ENTREGA A DIRECCION USD'!F4845-'TARIFA ENTREGA A DIRECCION USD'!D4845)/'TARIFA ENTREGA A DIRECCION USD'!D4845,3)</f>
        <v>0.442</v>
      </c>
      <c r="V4845" s="200">
        <f>TRUNC(('TARIFA ENTREGA A DIRECCION USD'!G4845-'TARIFA ENTREGA A DIRECCION USD'!D4845)/'TARIFA ENTREGA A DIRECCION USD'!D4845,3)</f>
        <v>0.97899999999999998</v>
      </c>
      <c r="X4845" s="142">
        <v>16.12</v>
      </c>
      <c r="Y4845" s="190">
        <v>4838</v>
      </c>
      <c r="Z4845" s="200">
        <v>0.55000000000000004</v>
      </c>
      <c r="AA4845" s="200">
        <v>0.13</v>
      </c>
      <c r="AB4845" s="200">
        <v>0.3</v>
      </c>
      <c r="AC4845" s="200">
        <v>0.85</v>
      </c>
      <c r="AL4845"/>
      <c r="AM4845"/>
      <c r="AN4845"/>
      <c r="AO4845"/>
      <c r="AP4845"/>
      <c r="AQ4845"/>
      <c r="AR4845"/>
      <c r="AS4845"/>
      <c r="AT4845"/>
      <c r="AU4845"/>
    </row>
    <row r="4846" spans="17:47" x14ac:dyDescent="0.2">
      <c r="Q4846" s="142">
        <f>TRUNC('TARIFA ENTREGA A DIRECCION USD'!D4847-'TARIFA ENTREGA A DIRECCION USD'!D4846,2)</f>
        <v>0.55000000000000004</v>
      </c>
      <c r="R4846" s="190">
        <v>4839</v>
      </c>
      <c r="S4846" s="200">
        <f>TRUNC((('TARIFA ENTREGA A DIRECCION USD'!C4846-'TARIFA ENTREGA A DIRECCION USD'!D4846)/'TARIFA ENTREGA A DIRECCION USD'!D4846)+1,3)</f>
        <v>0.72499999999999998</v>
      </c>
      <c r="T4846" s="200">
        <f>TRUNC(('TARIFA ENTREGA A DIRECCION USD'!E4846-'TARIFA ENTREGA A DIRECCION USD'!D4846)/'TARIFA ENTREGA A DIRECCION USD'!D4846,3)</f>
        <v>0.26400000000000001</v>
      </c>
      <c r="U4846" s="200">
        <f>TRUNC(('TARIFA ENTREGA A DIRECCION USD'!F4846-'TARIFA ENTREGA A DIRECCION USD'!D4846)/'TARIFA ENTREGA A DIRECCION USD'!D4846,3)</f>
        <v>0.442</v>
      </c>
      <c r="V4846" s="200">
        <f>TRUNC(('TARIFA ENTREGA A DIRECCION USD'!G4846-'TARIFA ENTREGA A DIRECCION USD'!D4846)/'TARIFA ENTREGA A DIRECCION USD'!D4846,3)</f>
        <v>0.97899999999999998</v>
      </c>
      <c r="X4846" s="142">
        <v>16.12</v>
      </c>
      <c r="Y4846" s="190">
        <v>4839</v>
      </c>
      <c r="Z4846" s="200">
        <v>0.55000000000000004</v>
      </c>
      <c r="AA4846" s="200">
        <v>0.13</v>
      </c>
      <c r="AB4846" s="200">
        <v>0.3</v>
      </c>
      <c r="AC4846" s="200">
        <v>0.85</v>
      </c>
      <c r="AL4846"/>
      <c r="AM4846"/>
      <c r="AN4846"/>
      <c r="AO4846"/>
      <c r="AP4846"/>
      <c r="AQ4846"/>
      <c r="AR4846"/>
      <c r="AS4846"/>
      <c r="AT4846"/>
      <c r="AU4846"/>
    </row>
    <row r="4847" spans="17:47" x14ac:dyDescent="0.2">
      <c r="Q4847" s="142">
        <f>TRUNC('TARIFA ENTREGA A DIRECCION USD'!D4848-'TARIFA ENTREGA A DIRECCION USD'!D4847,2)</f>
        <v>0.55000000000000004</v>
      </c>
      <c r="R4847" s="190">
        <v>4840</v>
      </c>
      <c r="S4847" s="200">
        <f>TRUNC((('TARIFA ENTREGA A DIRECCION USD'!C4847-'TARIFA ENTREGA A DIRECCION USD'!D4847)/'TARIFA ENTREGA A DIRECCION USD'!D4847)+1,3)</f>
        <v>0.72499999999999998</v>
      </c>
      <c r="T4847" s="200">
        <f>TRUNC(('TARIFA ENTREGA A DIRECCION USD'!E4847-'TARIFA ENTREGA A DIRECCION USD'!D4847)/'TARIFA ENTREGA A DIRECCION USD'!D4847,3)</f>
        <v>0.26400000000000001</v>
      </c>
      <c r="U4847" s="200">
        <f>TRUNC(('TARIFA ENTREGA A DIRECCION USD'!F4847-'TARIFA ENTREGA A DIRECCION USD'!D4847)/'TARIFA ENTREGA A DIRECCION USD'!D4847,3)</f>
        <v>0.442</v>
      </c>
      <c r="V4847" s="200">
        <f>TRUNC(('TARIFA ENTREGA A DIRECCION USD'!G4847-'TARIFA ENTREGA A DIRECCION USD'!D4847)/'TARIFA ENTREGA A DIRECCION USD'!D4847,3)</f>
        <v>0.97899999999999998</v>
      </c>
      <c r="X4847" s="142">
        <v>16.12</v>
      </c>
      <c r="Y4847" s="190">
        <v>4840</v>
      </c>
      <c r="Z4847" s="200">
        <v>0.55000000000000004</v>
      </c>
      <c r="AA4847" s="200">
        <v>0.13</v>
      </c>
      <c r="AB4847" s="200">
        <v>0.3</v>
      </c>
      <c r="AC4847" s="200">
        <v>0.85</v>
      </c>
      <c r="AL4847"/>
      <c r="AM4847"/>
      <c r="AN4847"/>
      <c r="AO4847"/>
      <c r="AP4847"/>
      <c r="AQ4847"/>
      <c r="AR4847"/>
      <c r="AS4847"/>
      <c r="AT4847"/>
      <c r="AU4847"/>
    </row>
    <row r="4848" spans="17:47" x14ac:dyDescent="0.2">
      <c r="Q4848" s="142">
        <f>TRUNC('TARIFA ENTREGA A DIRECCION USD'!D4849-'TARIFA ENTREGA A DIRECCION USD'!D4848,2)</f>
        <v>0.55000000000000004</v>
      </c>
      <c r="R4848" s="190">
        <v>4841</v>
      </c>
      <c r="S4848" s="200">
        <f>TRUNC((('TARIFA ENTREGA A DIRECCION USD'!C4848-'TARIFA ENTREGA A DIRECCION USD'!D4848)/'TARIFA ENTREGA A DIRECCION USD'!D4848)+1,3)</f>
        <v>0.72499999999999998</v>
      </c>
      <c r="T4848" s="200">
        <f>TRUNC(('TARIFA ENTREGA A DIRECCION USD'!E4848-'TARIFA ENTREGA A DIRECCION USD'!D4848)/'TARIFA ENTREGA A DIRECCION USD'!D4848,3)</f>
        <v>0.26400000000000001</v>
      </c>
      <c r="U4848" s="200">
        <f>TRUNC(('TARIFA ENTREGA A DIRECCION USD'!F4848-'TARIFA ENTREGA A DIRECCION USD'!D4848)/'TARIFA ENTREGA A DIRECCION USD'!D4848,3)</f>
        <v>0.442</v>
      </c>
      <c r="V4848" s="200">
        <f>TRUNC(('TARIFA ENTREGA A DIRECCION USD'!G4848-'TARIFA ENTREGA A DIRECCION USD'!D4848)/'TARIFA ENTREGA A DIRECCION USD'!D4848,3)</f>
        <v>0.97899999999999998</v>
      </c>
      <c r="X4848" s="142">
        <v>16.12</v>
      </c>
      <c r="Y4848" s="190">
        <v>4841</v>
      </c>
      <c r="Z4848" s="200">
        <v>0.55000000000000004</v>
      </c>
      <c r="AA4848" s="200">
        <v>0.13</v>
      </c>
      <c r="AB4848" s="200">
        <v>0.3</v>
      </c>
      <c r="AC4848" s="200">
        <v>0.85</v>
      </c>
      <c r="AL4848"/>
      <c r="AM4848"/>
      <c r="AN4848"/>
      <c r="AO4848"/>
      <c r="AP4848"/>
      <c r="AQ4848"/>
      <c r="AR4848"/>
      <c r="AS4848"/>
      <c r="AT4848"/>
      <c r="AU4848"/>
    </row>
    <row r="4849" spans="17:47" x14ac:dyDescent="0.2">
      <c r="Q4849" s="142">
        <f>TRUNC('TARIFA ENTREGA A DIRECCION USD'!D4850-'TARIFA ENTREGA A DIRECCION USD'!D4849,2)</f>
        <v>0.55000000000000004</v>
      </c>
      <c r="R4849" s="190">
        <v>4842</v>
      </c>
      <c r="S4849" s="200">
        <f>TRUNC((('TARIFA ENTREGA A DIRECCION USD'!C4849-'TARIFA ENTREGA A DIRECCION USD'!D4849)/'TARIFA ENTREGA A DIRECCION USD'!D4849)+1,3)</f>
        <v>0.72499999999999998</v>
      </c>
      <c r="T4849" s="200">
        <f>TRUNC(('TARIFA ENTREGA A DIRECCION USD'!E4849-'TARIFA ENTREGA A DIRECCION USD'!D4849)/'TARIFA ENTREGA A DIRECCION USD'!D4849,3)</f>
        <v>0.26400000000000001</v>
      </c>
      <c r="U4849" s="200">
        <f>TRUNC(('TARIFA ENTREGA A DIRECCION USD'!F4849-'TARIFA ENTREGA A DIRECCION USD'!D4849)/'TARIFA ENTREGA A DIRECCION USD'!D4849,3)</f>
        <v>0.442</v>
      </c>
      <c r="V4849" s="200">
        <f>TRUNC(('TARIFA ENTREGA A DIRECCION USD'!G4849-'TARIFA ENTREGA A DIRECCION USD'!D4849)/'TARIFA ENTREGA A DIRECCION USD'!D4849,3)</f>
        <v>0.97899999999999998</v>
      </c>
      <c r="X4849" s="142">
        <v>16.12</v>
      </c>
      <c r="Y4849" s="190">
        <v>4842</v>
      </c>
      <c r="Z4849" s="200">
        <v>0.55000000000000004</v>
      </c>
      <c r="AA4849" s="200">
        <v>0.13</v>
      </c>
      <c r="AB4849" s="200">
        <v>0.3</v>
      </c>
      <c r="AC4849" s="200">
        <v>0.85</v>
      </c>
      <c r="AL4849"/>
      <c r="AM4849"/>
      <c r="AN4849"/>
      <c r="AO4849"/>
      <c r="AP4849"/>
      <c r="AQ4849"/>
      <c r="AR4849"/>
      <c r="AS4849"/>
      <c r="AT4849"/>
      <c r="AU4849"/>
    </row>
    <row r="4850" spans="17:47" x14ac:dyDescent="0.2">
      <c r="Q4850" s="142">
        <f>TRUNC('TARIFA ENTREGA A DIRECCION USD'!D4851-'TARIFA ENTREGA A DIRECCION USD'!D4850,2)</f>
        <v>0.55000000000000004</v>
      </c>
      <c r="R4850" s="190">
        <v>4843</v>
      </c>
      <c r="S4850" s="200">
        <f>TRUNC((('TARIFA ENTREGA A DIRECCION USD'!C4850-'TARIFA ENTREGA A DIRECCION USD'!D4850)/'TARIFA ENTREGA A DIRECCION USD'!D4850)+1,3)</f>
        <v>0.72499999999999998</v>
      </c>
      <c r="T4850" s="200">
        <f>TRUNC(('TARIFA ENTREGA A DIRECCION USD'!E4850-'TARIFA ENTREGA A DIRECCION USD'!D4850)/'TARIFA ENTREGA A DIRECCION USD'!D4850,3)</f>
        <v>0.26400000000000001</v>
      </c>
      <c r="U4850" s="200">
        <f>TRUNC(('TARIFA ENTREGA A DIRECCION USD'!F4850-'TARIFA ENTREGA A DIRECCION USD'!D4850)/'TARIFA ENTREGA A DIRECCION USD'!D4850,3)</f>
        <v>0.442</v>
      </c>
      <c r="V4850" s="200">
        <f>TRUNC(('TARIFA ENTREGA A DIRECCION USD'!G4850-'TARIFA ENTREGA A DIRECCION USD'!D4850)/'TARIFA ENTREGA A DIRECCION USD'!D4850,3)</f>
        <v>0.97899999999999998</v>
      </c>
      <c r="X4850" s="142">
        <v>16.12</v>
      </c>
      <c r="Y4850" s="190">
        <v>4843</v>
      </c>
      <c r="Z4850" s="200">
        <v>0.55000000000000004</v>
      </c>
      <c r="AA4850" s="200">
        <v>0.13</v>
      </c>
      <c r="AB4850" s="200">
        <v>0.3</v>
      </c>
      <c r="AC4850" s="200">
        <v>0.85</v>
      </c>
      <c r="AL4850"/>
      <c r="AM4850"/>
      <c r="AN4850"/>
      <c r="AO4850"/>
      <c r="AP4850"/>
      <c r="AQ4850"/>
      <c r="AR4850"/>
      <c r="AS4850"/>
      <c r="AT4850"/>
      <c r="AU4850"/>
    </row>
    <row r="4851" spans="17:47" x14ac:dyDescent="0.2">
      <c r="Q4851" s="142">
        <f>TRUNC('TARIFA ENTREGA A DIRECCION USD'!D4852-'TARIFA ENTREGA A DIRECCION USD'!D4851,2)</f>
        <v>0.55000000000000004</v>
      </c>
      <c r="R4851" s="190">
        <v>4844</v>
      </c>
      <c r="S4851" s="200">
        <f>TRUNC((('TARIFA ENTREGA A DIRECCION USD'!C4851-'TARIFA ENTREGA A DIRECCION USD'!D4851)/'TARIFA ENTREGA A DIRECCION USD'!D4851)+1,3)</f>
        <v>0.72499999999999998</v>
      </c>
      <c r="T4851" s="200">
        <f>TRUNC(('TARIFA ENTREGA A DIRECCION USD'!E4851-'TARIFA ENTREGA A DIRECCION USD'!D4851)/'TARIFA ENTREGA A DIRECCION USD'!D4851,3)</f>
        <v>0.26400000000000001</v>
      </c>
      <c r="U4851" s="200">
        <f>TRUNC(('TARIFA ENTREGA A DIRECCION USD'!F4851-'TARIFA ENTREGA A DIRECCION USD'!D4851)/'TARIFA ENTREGA A DIRECCION USD'!D4851,3)</f>
        <v>0.442</v>
      </c>
      <c r="V4851" s="200">
        <f>TRUNC(('TARIFA ENTREGA A DIRECCION USD'!G4851-'TARIFA ENTREGA A DIRECCION USD'!D4851)/'TARIFA ENTREGA A DIRECCION USD'!D4851,3)</f>
        <v>0.97899999999999998</v>
      </c>
      <c r="X4851" s="142">
        <v>16.12</v>
      </c>
      <c r="Y4851" s="190">
        <v>4844</v>
      </c>
      <c r="Z4851" s="200">
        <v>0.55000000000000004</v>
      </c>
      <c r="AA4851" s="200">
        <v>0.13</v>
      </c>
      <c r="AB4851" s="200">
        <v>0.3</v>
      </c>
      <c r="AC4851" s="200">
        <v>0.85</v>
      </c>
      <c r="AL4851"/>
      <c r="AM4851"/>
      <c r="AN4851"/>
      <c r="AO4851"/>
      <c r="AP4851"/>
      <c r="AQ4851"/>
      <c r="AR4851"/>
      <c r="AS4851"/>
      <c r="AT4851"/>
      <c r="AU4851"/>
    </row>
    <row r="4852" spans="17:47" x14ac:dyDescent="0.2">
      <c r="Q4852" s="142">
        <f>TRUNC('TARIFA ENTREGA A DIRECCION USD'!D4853-'TARIFA ENTREGA A DIRECCION USD'!D4852,2)</f>
        <v>0.55000000000000004</v>
      </c>
      <c r="R4852" s="190">
        <v>4845</v>
      </c>
      <c r="S4852" s="200">
        <f>TRUNC((('TARIFA ENTREGA A DIRECCION USD'!C4852-'TARIFA ENTREGA A DIRECCION USD'!D4852)/'TARIFA ENTREGA A DIRECCION USD'!D4852)+1,3)</f>
        <v>0.72499999999999998</v>
      </c>
      <c r="T4852" s="200">
        <f>TRUNC(('TARIFA ENTREGA A DIRECCION USD'!E4852-'TARIFA ENTREGA A DIRECCION USD'!D4852)/'TARIFA ENTREGA A DIRECCION USD'!D4852,3)</f>
        <v>0.26400000000000001</v>
      </c>
      <c r="U4852" s="200">
        <f>TRUNC(('TARIFA ENTREGA A DIRECCION USD'!F4852-'TARIFA ENTREGA A DIRECCION USD'!D4852)/'TARIFA ENTREGA A DIRECCION USD'!D4852,3)</f>
        <v>0.442</v>
      </c>
      <c r="V4852" s="200">
        <f>TRUNC(('TARIFA ENTREGA A DIRECCION USD'!G4852-'TARIFA ENTREGA A DIRECCION USD'!D4852)/'TARIFA ENTREGA A DIRECCION USD'!D4852,3)</f>
        <v>0.97899999999999998</v>
      </c>
      <c r="X4852" s="142">
        <v>16.12</v>
      </c>
      <c r="Y4852" s="190">
        <v>4845</v>
      </c>
      <c r="Z4852" s="200">
        <v>0.55000000000000004</v>
      </c>
      <c r="AA4852" s="200">
        <v>0.13</v>
      </c>
      <c r="AB4852" s="200">
        <v>0.3</v>
      </c>
      <c r="AC4852" s="200">
        <v>0.85</v>
      </c>
      <c r="AL4852"/>
      <c r="AM4852"/>
      <c r="AN4852"/>
      <c r="AO4852"/>
      <c r="AP4852"/>
      <c r="AQ4852"/>
      <c r="AR4852"/>
      <c r="AS4852"/>
      <c r="AT4852"/>
      <c r="AU4852"/>
    </row>
    <row r="4853" spans="17:47" x14ac:dyDescent="0.2">
      <c r="Q4853" s="142">
        <f>TRUNC('TARIFA ENTREGA A DIRECCION USD'!D4854-'TARIFA ENTREGA A DIRECCION USD'!D4853,2)</f>
        <v>0.55000000000000004</v>
      </c>
      <c r="R4853" s="190">
        <v>4846</v>
      </c>
      <c r="S4853" s="200">
        <f>TRUNC((('TARIFA ENTREGA A DIRECCION USD'!C4853-'TARIFA ENTREGA A DIRECCION USD'!D4853)/'TARIFA ENTREGA A DIRECCION USD'!D4853)+1,3)</f>
        <v>0.72499999999999998</v>
      </c>
      <c r="T4853" s="200">
        <f>TRUNC(('TARIFA ENTREGA A DIRECCION USD'!E4853-'TARIFA ENTREGA A DIRECCION USD'!D4853)/'TARIFA ENTREGA A DIRECCION USD'!D4853,3)</f>
        <v>0.26400000000000001</v>
      </c>
      <c r="U4853" s="200">
        <f>TRUNC(('TARIFA ENTREGA A DIRECCION USD'!F4853-'TARIFA ENTREGA A DIRECCION USD'!D4853)/'TARIFA ENTREGA A DIRECCION USD'!D4853,3)</f>
        <v>0.442</v>
      </c>
      <c r="V4853" s="200">
        <f>TRUNC(('TARIFA ENTREGA A DIRECCION USD'!G4853-'TARIFA ENTREGA A DIRECCION USD'!D4853)/'TARIFA ENTREGA A DIRECCION USD'!D4853,3)</f>
        <v>0.97899999999999998</v>
      </c>
      <c r="X4853" s="142">
        <v>16.12</v>
      </c>
      <c r="Y4853" s="190">
        <v>4846</v>
      </c>
      <c r="Z4853" s="200">
        <v>0.55000000000000004</v>
      </c>
      <c r="AA4853" s="200">
        <v>0.13</v>
      </c>
      <c r="AB4853" s="200">
        <v>0.3</v>
      </c>
      <c r="AC4853" s="200">
        <v>0.85</v>
      </c>
      <c r="AL4853"/>
      <c r="AM4853"/>
      <c r="AN4853"/>
      <c r="AO4853"/>
      <c r="AP4853"/>
      <c r="AQ4853"/>
      <c r="AR4853"/>
      <c r="AS4853"/>
      <c r="AT4853"/>
      <c r="AU4853"/>
    </row>
    <row r="4854" spans="17:47" x14ac:dyDescent="0.2">
      <c r="Q4854" s="142">
        <f>TRUNC('TARIFA ENTREGA A DIRECCION USD'!D4855-'TARIFA ENTREGA A DIRECCION USD'!D4854,2)</f>
        <v>0.55000000000000004</v>
      </c>
      <c r="R4854" s="190">
        <v>4847</v>
      </c>
      <c r="S4854" s="200">
        <f>TRUNC((('TARIFA ENTREGA A DIRECCION USD'!C4854-'TARIFA ENTREGA A DIRECCION USD'!D4854)/'TARIFA ENTREGA A DIRECCION USD'!D4854)+1,3)</f>
        <v>0.72499999999999998</v>
      </c>
      <c r="T4854" s="200">
        <f>TRUNC(('TARIFA ENTREGA A DIRECCION USD'!E4854-'TARIFA ENTREGA A DIRECCION USD'!D4854)/'TARIFA ENTREGA A DIRECCION USD'!D4854,3)</f>
        <v>0.26400000000000001</v>
      </c>
      <c r="U4854" s="200">
        <f>TRUNC(('TARIFA ENTREGA A DIRECCION USD'!F4854-'TARIFA ENTREGA A DIRECCION USD'!D4854)/'TARIFA ENTREGA A DIRECCION USD'!D4854,3)</f>
        <v>0.442</v>
      </c>
      <c r="V4854" s="200">
        <f>TRUNC(('TARIFA ENTREGA A DIRECCION USD'!G4854-'TARIFA ENTREGA A DIRECCION USD'!D4854)/'TARIFA ENTREGA A DIRECCION USD'!D4854,3)</f>
        <v>0.97899999999999998</v>
      </c>
      <c r="X4854" s="142">
        <v>16.12</v>
      </c>
      <c r="Y4854" s="190">
        <v>4847</v>
      </c>
      <c r="Z4854" s="200">
        <v>0.55000000000000004</v>
      </c>
      <c r="AA4854" s="200">
        <v>0.13</v>
      </c>
      <c r="AB4854" s="200">
        <v>0.3</v>
      </c>
      <c r="AC4854" s="200">
        <v>0.85</v>
      </c>
      <c r="AL4854"/>
      <c r="AM4854"/>
      <c r="AN4854"/>
      <c r="AO4854"/>
      <c r="AP4854"/>
      <c r="AQ4854"/>
      <c r="AR4854"/>
      <c r="AS4854"/>
      <c r="AT4854"/>
      <c r="AU4854"/>
    </row>
    <row r="4855" spans="17:47" x14ac:dyDescent="0.2">
      <c r="Q4855" s="142">
        <f>TRUNC('TARIFA ENTREGA A DIRECCION USD'!D4856-'TARIFA ENTREGA A DIRECCION USD'!D4855,2)</f>
        <v>0.55000000000000004</v>
      </c>
      <c r="R4855" s="190">
        <v>4848</v>
      </c>
      <c r="S4855" s="200">
        <f>TRUNC((('TARIFA ENTREGA A DIRECCION USD'!C4855-'TARIFA ENTREGA A DIRECCION USD'!D4855)/'TARIFA ENTREGA A DIRECCION USD'!D4855)+1,3)</f>
        <v>0.72499999999999998</v>
      </c>
      <c r="T4855" s="200">
        <f>TRUNC(('TARIFA ENTREGA A DIRECCION USD'!E4855-'TARIFA ENTREGA A DIRECCION USD'!D4855)/'TARIFA ENTREGA A DIRECCION USD'!D4855,3)</f>
        <v>0.26400000000000001</v>
      </c>
      <c r="U4855" s="200">
        <f>TRUNC(('TARIFA ENTREGA A DIRECCION USD'!F4855-'TARIFA ENTREGA A DIRECCION USD'!D4855)/'TARIFA ENTREGA A DIRECCION USD'!D4855,3)</f>
        <v>0.442</v>
      </c>
      <c r="V4855" s="200">
        <f>TRUNC(('TARIFA ENTREGA A DIRECCION USD'!G4855-'TARIFA ENTREGA A DIRECCION USD'!D4855)/'TARIFA ENTREGA A DIRECCION USD'!D4855,3)</f>
        <v>0.97899999999999998</v>
      </c>
      <c r="X4855" s="142">
        <v>16.12</v>
      </c>
      <c r="Y4855" s="190">
        <v>4848</v>
      </c>
      <c r="Z4855" s="200">
        <v>0.55000000000000004</v>
      </c>
      <c r="AA4855" s="200">
        <v>0.13</v>
      </c>
      <c r="AB4855" s="200">
        <v>0.3</v>
      </c>
      <c r="AC4855" s="200">
        <v>0.85</v>
      </c>
      <c r="AL4855"/>
      <c r="AM4855"/>
      <c r="AN4855"/>
      <c r="AO4855"/>
      <c r="AP4855"/>
      <c r="AQ4855"/>
      <c r="AR4855"/>
      <c r="AS4855"/>
      <c r="AT4855"/>
      <c r="AU4855"/>
    </row>
    <row r="4856" spans="17:47" x14ac:dyDescent="0.2">
      <c r="Q4856" s="142">
        <f>TRUNC('TARIFA ENTREGA A DIRECCION USD'!D4857-'TARIFA ENTREGA A DIRECCION USD'!D4856,2)</f>
        <v>0.55000000000000004</v>
      </c>
      <c r="R4856" s="190">
        <v>4849</v>
      </c>
      <c r="S4856" s="200">
        <f>TRUNC((('TARIFA ENTREGA A DIRECCION USD'!C4856-'TARIFA ENTREGA A DIRECCION USD'!D4856)/'TARIFA ENTREGA A DIRECCION USD'!D4856)+1,3)</f>
        <v>0.72499999999999998</v>
      </c>
      <c r="T4856" s="200">
        <f>TRUNC(('TARIFA ENTREGA A DIRECCION USD'!E4856-'TARIFA ENTREGA A DIRECCION USD'!D4856)/'TARIFA ENTREGA A DIRECCION USD'!D4856,3)</f>
        <v>0.26400000000000001</v>
      </c>
      <c r="U4856" s="200">
        <f>TRUNC(('TARIFA ENTREGA A DIRECCION USD'!F4856-'TARIFA ENTREGA A DIRECCION USD'!D4856)/'TARIFA ENTREGA A DIRECCION USD'!D4856,3)</f>
        <v>0.442</v>
      </c>
      <c r="V4856" s="200">
        <f>TRUNC(('TARIFA ENTREGA A DIRECCION USD'!G4856-'TARIFA ENTREGA A DIRECCION USD'!D4856)/'TARIFA ENTREGA A DIRECCION USD'!D4856,3)</f>
        <v>0.97899999999999998</v>
      </c>
      <c r="X4856" s="142">
        <v>16.12</v>
      </c>
      <c r="Y4856" s="190">
        <v>4849</v>
      </c>
      <c r="Z4856" s="200">
        <v>0.55000000000000004</v>
      </c>
      <c r="AA4856" s="200">
        <v>0.13</v>
      </c>
      <c r="AB4856" s="200">
        <v>0.3</v>
      </c>
      <c r="AC4856" s="200">
        <v>0.85</v>
      </c>
      <c r="AL4856"/>
      <c r="AM4856"/>
      <c r="AN4856"/>
      <c r="AO4856"/>
      <c r="AP4856"/>
      <c r="AQ4856"/>
      <c r="AR4856"/>
      <c r="AS4856"/>
      <c r="AT4856"/>
      <c r="AU4856"/>
    </row>
    <row r="4857" spans="17:47" x14ac:dyDescent="0.2">
      <c r="Q4857" s="142">
        <f>TRUNC('TARIFA ENTREGA A DIRECCION USD'!D4858-'TARIFA ENTREGA A DIRECCION USD'!D4857,2)</f>
        <v>0.55000000000000004</v>
      </c>
      <c r="R4857" s="190">
        <v>4850</v>
      </c>
      <c r="S4857" s="200">
        <f>TRUNC((('TARIFA ENTREGA A DIRECCION USD'!C4857-'TARIFA ENTREGA A DIRECCION USD'!D4857)/'TARIFA ENTREGA A DIRECCION USD'!D4857)+1,3)</f>
        <v>0.72499999999999998</v>
      </c>
      <c r="T4857" s="200">
        <f>TRUNC(('TARIFA ENTREGA A DIRECCION USD'!E4857-'TARIFA ENTREGA A DIRECCION USD'!D4857)/'TARIFA ENTREGA A DIRECCION USD'!D4857,3)</f>
        <v>0.26400000000000001</v>
      </c>
      <c r="U4857" s="200">
        <f>TRUNC(('TARIFA ENTREGA A DIRECCION USD'!F4857-'TARIFA ENTREGA A DIRECCION USD'!D4857)/'TARIFA ENTREGA A DIRECCION USD'!D4857,3)</f>
        <v>0.442</v>
      </c>
      <c r="V4857" s="200">
        <f>TRUNC(('TARIFA ENTREGA A DIRECCION USD'!G4857-'TARIFA ENTREGA A DIRECCION USD'!D4857)/'TARIFA ENTREGA A DIRECCION USD'!D4857,3)</f>
        <v>0.97899999999999998</v>
      </c>
      <c r="X4857" s="142">
        <v>16.12</v>
      </c>
      <c r="Y4857" s="190">
        <v>4850</v>
      </c>
      <c r="Z4857" s="200">
        <v>0.55000000000000004</v>
      </c>
      <c r="AA4857" s="200">
        <v>0.13</v>
      </c>
      <c r="AB4857" s="200">
        <v>0.3</v>
      </c>
      <c r="AC4857" s="200">
        <v>0.85</v>
      </c>
      <c r="AL4857"/>
      <c r="AM4857"/>
      <c r="AN4857"/>
      <c r="AO4857"/>
      <c r="AP4857"/>
      <c r="AQ4857"/>
      <c r="AR4857"/>
      <c r="AS4857"/>
      <c r="AT4857"/>
      <c r="AU4857"/>
    </row>
    <row r="4858" spans="17:47" x14ac:dyDescent="0.2">
      <c r="Q4858" s="142">
        <f>TRUNC('TARIFA ENTREGA A DIRECCION USD'!D4859-'TARIFA ENTREGA A DIRECCION USD'!D4858,2)</f>
        <v>0.55000000000000004</v>
      </c>
      <c r="R4858" s="190">
        <v>4851</v>
      </c>
      <c r="S4858" s="200">
        <f>TRUNC((('TARIFA ENTREGA A DIRECCION USD'!C4858-'TARIFA ENTREGA A DIRECCION USD'!D4858)/'TARIFA ENTREGA A DIRECCION USD'!D4858)+1,3)</f>
        <v>0.72499999999999998</v>
      </c>
      <c r="T4858" s="200">
        <f>TRUNC(('TARIFA ENTREGA A DIRECCION USD'!E4858-'TARIFA ENTREGA A DIRECCION USD'!D4858)/'TARIFA ENTREGA A DIRECCION USD'!D4858,3)</f>
        <v>0.26400000000000001</v>
      </c>
      <c r="U4858" s="200">
        <f>TRUNC(('TARIFA ENTREGA A DIRECCION USD'!F4858-'TARIFA ENTREGA A DIRECCION USD'!D4858)/'TARIFA ENTREGA A DIRECCION USD'!D4858,3)</f>
        <v>0.442</v>
      </c>
      <c r="V4858" s="200">
        <f>TRUNC(('TARIFA ENTREGA A DIRECCION USD'!G4858-'TARIFA ENTREGA A DIRECCION USD'!D4858)/'TARIFA ENTREGA A DIRECCION USD'!D4858,3)</f>
        <v>0.97899999999999998</v>
      </c>
      <c r="X4858" s="142">
        <v>16.12</v>
      </c>
      <c r="Y4858" s="190">
        <v>4851</v>
      </c>
      <c r="Z4858" s="200">
        <v>0.55000000000000004</v>
      </c>
      <c r="AA4858" s="200">
        <v>0.13</v>
      </c>
      <c r="AB4858" s="200">
        <v>0.3</v>
      </c>
      <c r="AC4858" s="200">
        <v>0.85</v>
      </c>
      <c r="AL4858"/>
      <c r="AM4858"/>
      <c r="AN4858"/>
      <c r="AO4858"/>
      <c r="AP4858"/>
      <c r="AQ4858"/>
      <c r="AR4858"/>
      <c r="AS4858"/>
      <c r="AT4858"/>
      <c r="AU4858"/>
    </row>
    <row r="4859" spans="17:47" x14ac:dyDescent="0.2">
      <c r="Q4859" s="142">
        <f>TRUNC('TARIFA ENTREGA A DIRECCION USD'!D4860-'TARIFA ENTREGA A DIRECCION USD'!D4859,2)</f>
        <v>0.55000000000000004</v>
      </c>
      <c r="R4859" s="190">
        <v>4852</v>
      </c>
      <c r="S4859" s="200">
        <f>TRUNC((('TARIFA ENTREGA A DIRECCION USD'!C4859-'TARIFA ENTREGA A DIRECCION USD'!D4859)/'TARIFA ENTREGA A DIRECCION USD'!D4859)+1,3)</f>
        <v>0.72499999999999998</v>
      </c>
      <c r="T4859" s="200">
        <f>TRUNC(('TARIFA ENTREGA A DIRECCION USD'!E4859-'TARIFA ENTREGA A DIRECCION USD'!D4859)/'TARIFA ENTREGA A DIRECCION USD'!D4859,3)</f>
        <v>0.26400000000000001</v>
      </c>
      <c r="U4859" s="200">
        <f>TRUNC(('TARIFA ENTREGA A DIRECCION USD'!F4859-'TARIFA ENTREGA A DIRECCION USD'!D4859)/'TARIFA ENTREGA A DIRECCION USD'!D4859,3)</f>
        <v>0.442</v>
      </c>
      <c r="V4859" s="200">
        <f>TRUNC(('TARIFA ENTREGA A DIRECCION USD'!G4859-'TARIFA ENTREGA A DIRECCION USD'!D4859)/'TARIFA ENTREGA A DIRECCION USD'!D4859,3)</f>
        <v>0.97899999999999998</v>
      </c>
      <c r="X4859" s="142">
        <v>16.12</v>
      </c>
      <c r="Y4859" s="190">
        <v>4852</v>
      </c>
      <c r="Z4859" s="200">
        <v>0.55000000000000004</v>
      </c>
      <c r="AA4859" s="200">
        <v>0.13</v>
      </c>
      <c r="AB4859" s="200">
        <v>0.3</v>
      </c>
      <c r="AC4859" s="200">
        <v>0.85</v>
      </c>
      <c r="AL4859"/>
      <c r="AM4859"/>
      <c r="AN4859"/>
      <c r="AO4859"/>
      <c r="AP4859"/>
      <c r="AQ4859"/>
      <c r="AR4859"/>
      <c r="AS4859"/>
      <c r="AT4859"/>
      <c r="AU4859"/>
    </row>
    <row r="4860" spans="17:47" x14ac:dyDescent="0.2">
      <c r="Q4860" s="142">
        <f>TRUNC('TARIFA ENTREGA A DIRECCION USD'!D4861-'TARIFA ENTREGA A DIRECCION USD'!D4860,2)</f>
        <v>0.55000000000000004</v>
      </c>
      <c r="R4860" s="190">
        <v>4853</v>
      </c>
      <c r="S4860" s="200">
        <f>TRUNC((('TARIFA ENTREGA A DIRECCION USD'!C4860-'TARIFA ENTREGA A DIRECCION USD'!D4860)/'TARIFA ENTREGA A DIRECCION USD'!D4860)+1,3)</f>
        <v>0.72499999999999998</v>
      </c>
      <c r="T4860" s="200">
        <f>TRUNC(('TARIFA ENTREGA A DIRECCION USD'!E4860-'TARIFA ENTREGA A DIRECCION USD'!D4860)/'TARIFA ENTREGA A DIRECCION USD'!D4860,3)</f>
        <v>0.26400000000000001</v>
      </c>
      <c r="U4860" s="200">
        <f>TRUNC(('TARIFA ENTREGA A DIRECCION USD'!F4860-'TARIFA ENTREGA A DIRECCION USD'!D4860)/'TARIFA ENTREGA A DIRECCION USD'!D4860,3)</f>
        <v>0.442</v>
      </c>
      <c r="V4860" s="200">
        <f>TRUNC(('TARIFA ENTREGA A DIRECCION USD'!G4860-'TARIFA ENTREGA A DIRECCION USD'!D4860)/'TARIFA ENTREGA A DIRECCION USD'!D4860,3)</f>
        <v>0.97899999999999998</v>
      </c>
      <c r="X4860" s="142">
        <v>16.12</v>
      </c>
      <c r="Y4860" s="190">
        <v>4853</v>
      </c>
      <c r="Z4860" s="200">
        <v>0.55000000000000004</v>
      </c>
      <c r="AA4860" s="200">
        <v>0.13</v>
      </c>
      <c r="AB4860" s="200">
        <v>0.3</v>
      </c>
      <c r="AC4860" s="200">
        <v>0.85</v>
      </c>
      <c r="AL4860"/>
      <c r="AM4860"/>
      <c r="AN4860"/>
      <c r="AO4860"/>
      <c r="AP4860"/>
      <c r="AQ4860"/>
      <c r="AR4860"/>
      <c r="AS4860"/>
      <c r="AT4860"/>
      <c r="AU4860"/>
    </row>
    <row r="4861" spans="17:47" x14ac:dyDescent="0.2">
      <c r="Q4861" s="142">
        <f>TRUNC('TARIFA ENTREGA A DIRECCION USD'!D4862-'TARIFA ENTREGA A DIRECCION USD'!D4861,2)</f>
        <v>0.55000000000000004</v>
      </c>
      <c r="R4861" s="190">
        <v>4854</v>
      </c>
      <c r="S4861" s="200">
        <f>TRUNC((('TARIFA ENTREGA A DIRECCION USD'!C4861-'TARIFA ENTREGA A DIRECCION USD'!D4861)/'TARIFA ENTREGA A DIRECCION USD'!D4861)+1,3)</f>
        <v>0.72499999999999998</v>
      </c>
      <c r="T4861" s="200">
        <f>TRUNC(('TARIFA ENTREGA A DIRECCION USD'!E4861-'TARIFA ENTREGA A DIRECCION USD'!D4861)/'TARIFA ENTREGA A DIRECCION USD'!D4861,3)</f>
        <v>0.26400000000000001</v>
      </c>
      <c r="U4861" s="200">
        <f>TRUNC(('TARIFA ENTREGA A DIRECCION USD'!F4861-'TARIFA ENTREGA A DIRECCION USD'!D4861)/'TARIFA ENTREGA A DIRECCION USD'!D4861,3)</f>
        <v>0.442</v>
      </c>
      <c r="V4861" s="200">
        <f>TRUNC(('TARIFA ENTREGA A DIRECCION USD'!G4861-'TARIFA ENTREGA A DIRECCION USD'!D4861)/'TARIFA ENTREGA A DIRECCION USD'!D4861,3)</f>
        <v>0.97899999999999998</v>
      </c>
      <c r="X4861" s="142">
        <v>16.12</v>
      </c>
      <c r="Y4861" s="190">
        <v>4854</v>
      </c>
      <c r="Z4861" s="200">
        <v>0.55000000000000004</v>
      </c>
      <c r="AA4861" s="200">
        <v>0.13</v>
      </c>
      <c r="AB4861" s="200">
        <v>0.3</v>
      </c>
      <c r="AC4861" s="200">
        <v>0.85</v>
      </c>
      <c r="AL4861"/>
      <c r="AM4861"/>
      <c r="AN4861"/>
      <c r="AO4861"/>
      <c r="AP4861"/>
      <c r="AQ4861"/>
      <c r="AR4861"/>
      <c r="AS4861"/>
      <c r="AT4861"/>
      <c r="AU4861"/>
    </row>
    <row r="4862" spans="17:47" x14ac:dyDescent="0.2">
      <c r="Q4862" s="142">
        <f>TRUNC('TARIFA ENTREGA A DIRECCION USD'!D4863-'TARIFA ENTREGA A DIRECCION USD'!D4862,2)</f>
        <v>0.55000000000000004</v>
      </c>
      <c r="R4862" s="190">
        <v>4855</v>
      </c>
      <c r="S4862" s="200">
        <f>TRUNC((('TARIFA ENTREGA A DIRECCION USD'!C4862-'TARIFA ENTREGA A DIRECCION USD'!D4862)/'TARIFA ENTREGA A DIRECCION USD'!D4862)+1,3)</f>
        <v>0.72499999999999998</v>
      </c>
      <c r="T4862" s="200">
        <f>TRUNC(('TARIFA ENTREGA A DIRECCION USD'!E4862-'TARIFA ENTREGA A DIRECCION USD'!D4862)/'TARIFA ENTREGA A DIRECCION USD'!D4862,3)</f>
        <v>0.26400000000000001</v>
      </c>
      <c r="U4862" s="200">
        <f>TRUNC(('TARIFA ENTREGA A DIRECCION USD'!F4862-'TARIFA ENTREGA A DIRECCION USD'!D4862)/'TARIFA ENTREGA A DIRECCION USD'!D4862,3)</f>
        <v>0.442</v>
      </c>
      <c r="V4862" s="200">
        <f>TRUNC(('TARIFA ENTREGA A DIRECCION USD'!G4862-'TARIFA ENTREGA A DIRECCION USD'!D4862)/'TARIFA ENTREGA A DIRECCION USD'!D4862,3)</f>
        <v>0.97899999999999998</v>
      </c>
      <c r="X4862" s="142">
        <v>16.12</v>
      </c>
      <c r="Y4862" s="190">
        <v>4855</v>
      </c>
      <c r="Z4862" s="200">
        <v>0.55000000000000004</v>
      </c>
      <c r="AA4862" s="200">
        <v>0.13</v>
      </c>
      <c r="AB4862" s="200">
        <v>0.3</v>
      </c>
      <c r="AC4862" s="200">
        <v>0.85</v>
      </c>
      <c r="AL4862"/>
      <c r="AM4862"/>
      <c r="AN4862"/>
      <c r="AO4862"/>
      <c r="AP4862"/>
      <c r="AQ4862"/>
      <c r="AR4862"/>
      <c r="AS4862"/>
      <c r="AT4862"/>
      <c r="AU4862"/>
    </row>
    <row r="4863" spans="17:47" x14ac:dyDescent="0.2">
      <c r="Q4863" s="142">
        <f>TRUNC('TARIFA ENTREGA A DIRECCION USD'!D4864-'TARIFA ENTREGA A DIRECCION USD'!D4863,2)</f>
        <v>0.55000000000000004</v>
      </c>
      <c r="R4863" s="190">
        <v>4856</v>
      </c>
      <c r="S4863" s="200">
        <f>TRUNC((('TARIFA ENTREGA A DIRECCION USD'!C4863-'TARIFA ENTREGA A DIRECCION USD'!D4863)/'TARIFA ENTREGA A DIRECCION USD'!D4863)+1,3)</f>
        <v>0.72499999999999998</v>
      </c>
      <c r="T4863" s="200">
        <f>TRUNC(('TARIFA ENTREGA A DIRECCION USD'!E4863-'TARIFA ENTREGA A DIRECCION USD'!D4863)/'TARIFA ENTREGA A DIRECCION USD'!D4863,3)</f>
        <v>0.26400000000000001</v>
      </c>
      <c r="U4863" s="200">
        <f>TRUNC(('TARIFA ENTREGA A DIRECCION USD'!F4863-'TARIFA ENTREGA A DIRECCION USD'!D4863)/'TARIFA ENTREGA A DIRECCION USD'!D4863,3)</f>
        <v>0.442</v>
      </c>
      <c r="V4863" s="200">
        <f>TRUNC(('TARIFA ENTREGA A DIRECCION USD'!G4863-'TARIFA ENTREGA A DIRECCION USD'!D4863)/'TARIFA ENTREGA A DIRECCION USD'!D4863,3)</f>
        <v>0.97899999999999998</v>
      </c>
      <c r="X4863" s="142">
        <v>16.12</v>
      </c>
      <c r="Y4863" s="190">
        <v>4856</v>
      </c>
      <c r="Z4863" s="200">
        <v>0.55000000000000004</v>
      </c>
      <c r="AA4863" s="200">
        <v>0.13</v>
      </c>
      <c r="AB4863" s="200">
        <v>0.3</v>
      </c>
      <c r="AC4863" s="200">
        <v>0.85</v>
      </c>
      <c r="AL4863"/>
      <c r="AM4863"/>
      <c r="AN4863"/>
      <c r="AO4863"/>
      <c r="AP4863"/>
      <c r="AQ4863"/>
      <c r="AR4863"/>
      <c r="AS4863"/>
      <c r="AT4863"/>
      <c r="AU4863"/>
    </row>
    <row r="4864" spans="17:47" x14ac:dyDescent="0.2">
      <c r="Q4864" s="142">
        <f>TRUNC('TARIFA ENTREGA A DIRECCION USD'!D4865-'TARIFA ENTREGA A DIRECCION USD'!D4864,2)</f>
        <v>0.55000000000000004</v>
      </c>
      <c r="R4864" s="190">
        <v>4857</v>
      </c>
      <c r="S4864" s="200">
        <f>TRUNC((('TARIFA ENTREGA A DIRECCION USD'!C4864-'TARIFA ENTREGA A DIRECCION USD'!D4864)/'TARIFA ENTREGA A DIRECCION USD'!D4864)+1,3)</f>
        <v>0.72499999999999998</v>
      </c>
      <c r="T4864" s="200">
        <f>TRUNC(('TARIFA ENTREGA A DIRECCION USD'!E4864-'TARIFA ENTREGA A DIRECCION USD'!D4864)/'TARIFA ENTREGA A DIRECCION USD'!D4864,3)</f>
        <v>0.26400000000000001</v>
      </c>
      <c r="U4864" s="200">
        <f>TRUNC(('TARIFA ENTREGA A DIRECCION USD'!F4864-'TARIFA ENTREGA A DIRECCION USD'!D4864)/'TARIFA ENTREGA A DIRECCION USD'!D4864,3)</f>
        <v>0.442</v>
      </c>
      <c r="V4864" s="200">
        <f>TRUNC(('TARIFA ENTREGA A DIRECCION USD'!G4864-'TARIFA ENTREGA A DIRECCION USD'!D4864)/'TARIFA ENTREGA A DIRECCION USD'!D4864,3)</f>
        <v>0.97899999999999998</v>
      </c>
      <c r="X4864" s="142">
        <v>16.12</v>
      </c>
      <c r="Y4864" s="190">
        <v>4857</v>
      </c>
      <c r="Z4864" s="200">
        <v>0.55000000000000004</v>
      </c>
      <c r="AA4864" s="200">
        <v>0.13</v>
      </c>
      <c r="AB4864" s="200">
        <v>0.3</v>
      </c>
      <c r="AC4864" s="200">
        <v>0.85</v>
      </c>
      <c r="AL4864"/>
      <c r="AM4864"/>
      <c r="AN4864"/>
      <c r="AO4864"/>
      <c r="AP4864"/>
      <c r="AQ4864"/>
      <c r="AR4864"/>
      <c r="AS4864"/>
      <c r="AT4864"/>
      <c r="AU4864"/>
    </row>
    <row r="4865" spans="17:47" x14ac:dyDescent="0.2">
      <c r="Q4865" s="142">
        <f>TRUNC('TARIFA ENTREGA A DIRECCION USD'!D4866-'TARIFA ENTREGA A DIRECCION USD'!D4865,2)</f>
        <v>0.55000000000000004</v>
      </c>
      <c r="R4865" s="190">
        <v>4858</v>
      </c>
      <c r="S4865" s="200">
        <f>TRUNC((('TARIFA ENTREGA A DIRECCION USD'!C4865-'TARIFA ENTREGA A DIRECCION USD'!D4865)/'TARIFA ENTREGA A DIRECCION USD'!D4865)+1,3)</f>
        <v>0.72499999999999998</v>
      </c>
      <c r="T4865" s="200">
        <f>TRUNC(('TARIFA ENTREGA A DIRECCION USD'!E4865-'TARIFA ENTREGA A DIRECCION USD'!D4865)/'TARIFA ENTREGA A DIRECCION USD'!D4865,3)</f>
        <v>0.26400000000000001</v>
      </c>
      <c r="U4865" s="200">
        <f>TRUNC(('TARIFA ENTREGA A DIRECCION USD'!F4865-'TARIFA ENTREGA A DIRECCION USD'!D4865)/'TARIFA ENTREGA A DIRECCION USD'!D4865,3)</f>
        <v>0.442</v>
      </c>
      <c r="V4865" s="200">
        <f>TRUNC(('TARIFA ENTREGA A DIRECCION USD'!G4865-'TARIFA ENTREGA A DIRECCION USD'!D4865)/'TARIFA ENTREGA A DIRECCION USD'!D4865,3)</f>
        <v>0.97899999999999998</v>
      </c>
      <c r="X4865" s="142">
        <v>16.12</v>
      </c>
      <c r="Y4865" s="190">
        <v>4858</v>
      </c>
      <c r="Z4865" s="200">
        <v>0.55000000000000004</v>
      </c>
      <c r="AA4865" s="200">
        <v>0.13</v>
      </c>
      <c r="AB4865" s="200">
        <v>0.3</v>
      </c>
      <c r="AC4865" s="200">
        <v>0.85</v>
      </c>
      <c r="AL4865"/>
      <c r="AM4865"/>
      <c r="AN4865"/>
      <c r="AO4865"/>
      <c r="AP4865"/>
      <c r="AQ4865"/>
      <c r="AR4865"/>
      <c r="AS4865"/>
      <c r="AT4865"/>
      <c r="AU4865"/>
    </row>
    <row r="4866" spans="17:47" x14ac:dyDescent="0.2">
      <c r="Q4866" s="142">
        <f>TRUNC('TARIFA ENTREGA A DIRECCION USD'!D4867-'TARIFA ENTREGA A DIRECCION USD'!D4866,2)</f>
        <v>0.55000000000000004</v>
      </c>
      <c r="R4866" s="190">
        <v>4859</v>
      </c>
      <c r="S4866" s="200">
        <f>TRUNC((('TARIFA ENTREGA A DIRECCION USD'!C4866-'TARIFA ENTREGA A DIRECCION USD'!D4866)/'TARIFA ENTREGA A DIRECCION USD'!D4866)+1,3)</f>
        <v>0.72499999999999998</v>
      </c>
      <c r="T4866" s="200">
        <f>TRUNC(('TARIFA ENTREGA A DIRECCION USD'!E4866-'TARIFA ENTREGA A DIRECCION USD'!D4866)/'TARIFA ENTREGA A DIRECCION USD'!D4866,3)</f>
        <v>0.26400000000000001</v>
      </c>
      <c r="U4866" s="200">
        <f>TRUNC(('TARIFA ENTREGA A DIRECCION USD'!F4866-'TARIFA ENTREGA A DIRECCION USD'!D4866)/'TARIFA ENTREGA A DIRECCION USD'!D4866,3)</f>
        <v>0.442</v>
      </c>
      <c r="V4866" s="200">
        <f>TRUNC(('TARIFA ENTREGA A DIRECCION USD'!G4866-'TARIFA ENTREGA A DIRECCION USD'!D4866)/'TARIFA ENTREGA A DIRECCION USD'!D4866,3)</f>
        <v>0.97899999999999998</v>
      </c>
      <c r="X4866" s="142">
        <v>16.12</v>
      </c>
      <c r="Y4866" s="190">
        <v>4859</v>
      </c>
      <c r="Z4866" s="200">
        <v>0.55000000000000004</v>
      </c>
      <c r="AA4866" s="200">
        <v>0.13</v>
      </c>
      <c r="AB4866" s="200">
        <v>0.3</v>
      </c>
      <c r="AC4866" s="200">
        <v>0.85</v>
      </c>
      <c r="AL4866"/>
      <c r="AM4866"/>
      <c r="AN4866"/>
      <c r="AO4866"/>
      <c r="AP4866"/>
      <c r="AQ4866"/>
      <c r="AR4866"/>
      <c r="AS4866"/>
      <c r="AT4866"/>
      <c r="AU4866"/>
    </row>
    <row r="4867" spans="17:47" x14ac:dyDescent="0.2">
      <c r="Q4867" s="142">
        <f>TRUNC('TARIFA ENTREGA A DIRECCION USD'!D4868-'TARIFA ENTREGA A DIRECCION USD'!D4867,2)</f>
        <v>0.55000000000000004</v>
      </c>
      <c r="R4867" s="190">
        <v>4860</v>
      </c>
      <c r="S4867" s="200">
        <f>TRUNC((('TARIFA ENTREGA A DIRECCION USD'!C4867-'TARIFA ENTREGA A DIRECCION USD'!D4867)/'TARIFA ENTREGA A DIRECCION USD'!D4867)+1,3)</f>
        <v>0.72499999999999998</v>
      </c>
      <c r="T4867" s="200">
        <f>TRUNC(('TARIFA ENTREGA A DIRECCION USD'!E4867-'TARIFA ENTREGA A DIRECCION USD'!D4867)/'TARIFA ENTREGA A DIRECCION USD'!D4867,3)</f>
        <v>0.26400000000000001</v>
      </c>
      <c r="U4867" s="200">
        <f>TRUNC(('TARIFA ENTREGA A DIRECCION USD'!F4867-'TARIFA ENTREGA A DIRECCION USD'!D4867)/'TARIFA ENTREGA A DIRECCION USD'!D4867,3)</f>
        <v>0.442</v>
      </c>
      <c r="V4867" s="200">
        <f>TRUNC(('TARIFA ENTREGA A DIRECCION USD'!G4867-'TARIFA ENTREGA A DIRECCION USD'!D4867)/'TARIFA ENTREGA A DIRECCION USD'!D4867,3)</f>
        <v>0.97899999999999998</v>
      </c>
      <c r="X4867" s="142">
        <v>16.12</v>
      </c>
      <c r="Y4867" s="190">
        <v>4860</v>
      </c>
      <c r="Z4867" s="200">
        <v>0.55000000000000004</v>
      </c>
      <c r="AA4867" s="200">
        <v>0.13</v>
      </c>
      <c r="AB4867" s="200">
        <v>0.3</v>
      </c>
      <c r="AC4867" s="200">
        <v>0.85</v>
      </c>
      <c r="AL4867"/>
      <c r="AM4867"/>
      <c r="AN4867"/>
      <c r="AO4867"/>
      <c r="AP4867"/>
      <c r="AQ4867"/>
      <c r="AR4867"/>
      <c r="AS4867"/>
      <c r="AT4867"/>
      <c r="AU4867"/>
    </row>
    <row r="4868" spans="17:47" x14ac:dyDescent="0.2">
      <c r="Q4868" s="142">
        <f>TRUNC('TARIFA ENTREGA A DIRECCION USD'!D4869-'TARIFA ENTREGA A DIRECCION USD'!D4868,2)</f>
        <v>0.55000000000000004</v>
      </c>
      <c r="R4868" s="190">
        <v>4861</v>
      </c>
      <c r="S4868" s="200">
        <f>TRUNC((('TARIFA ENTREGA A DIRECCION USD'!C4868-'TARIFA ENTREGA A DIRECCION USD'!D4868)/'TARIFA ENTREGA A DIRECCION USD'!D4868)+1,3)</f>
        <v>0.72499999999999998</v>
      </c>
      <c r="T4868" s="200">
        <f>TRUNC(('TARIFA ENTREGA A DIRECCION USD'!E4868-'TARIFA ENTREGA A DIRECCION USD'!D4868)/'TARIFA ENTREGA A DIRECCION USD'!D4868,3)</f>
        <v>0.26400000000000001</v>
      </c>
      <c r="U4868" s="200">
        <f>TRUNC(('TARIFA ENTREGA A DIRECCION USD'!F4868-'TARIFA ENTREGA A DIRECCION USD'!D4868)/'TARIFA ENTREGA A DIRECCION USD'!D4868,3)</f>
        <v>0.442</v>
      </c>
      <c r="V4868" s="200">
        <f>TRUNC(('TARIFA ENTREGA A DIRECCION USD'!G4868-'TARIFA ENTREGA A DIRECCION USD'!D4868)/'TARIFA ENTREGA A DIRECCION USD'!D4868,3)</f>
        <v>0.97899999999999998</v>
      </c>
      <c r="X4868" s="142">
        <v>16.12</v>
      </c>
      <c r="Y4868" s="190">
        <v>4861</v>
      </c>
      <c r="Z4868" s="200">
        <v>0.55000000000000004</v>
      </c>
      <c r="AA4868" s="200">
        <v>0.13</v>
      </c>
      <c r="AB4868" s="200">
        <v>0.3</v>
      </c>
      <c r="AC4868" s="200">
        <v>0.85</v>
      </c>
      <c r="AL4868"/>
      <c r="AM4868"/>
      <c r="AN4868"/>
      <c r="AO4868"/>
      <c r="AP4868"/>
      <c r="AQ4868"/>
      <c r="AR4868"/>
      <c r="AS4868"/>
      <c r="AT4868"/>
      <c r="AU4868"/>
    </row>
    <row r="4869" spans="17:47" x14ac:dyDescent="0.2">
      <c r="Q4869" s="142">
        <f>TRUNC('TARIFA ENTREGA A DIRECCION USD'!D4870-'TARIFA ENTREGA A DIRECCION USD'!D4869,2)</f>
        <v>0.55000000000000004</v>
      </c>
      <c r="R4869" s="190">
        <v>4862</v>
      </c>
      <c r="S4869" s="200">
        <f>TRUNC((('TARIFA ENTREGA A DIRECCION USD'!C4869-'TARIFA ENTREGA A DIRECCION USD'!D4869)/'TARIFA ENTREGA A DIRECCION USD'!D4869)+1,3)</f>
        <v>0.72499999999999998</v>
      </c>
      <c r="T4869" s="200">
        <f>TRUNC(('TARIFA ENTREGA A DIRECCION USD'!E4869-'TARIFA ENTREGA A DIRECCION USD'!D4869)/'TARIFA ENTREGA A DIRECCION USD'!D4869,3)</f>
        <v>0.26400000000000001</v>
      </c>
      <c r="U4869" s="200">
        <f>TRUNC(('TARIFA ENTREGA A DIRECCION USD'!F4869-'TARIFA ENTREGA A DIRECCION USD'!D4869)/'TARIFA ENTREGA A DIRECCION USD'!D4869,3)</f>
        <v>0.442</v>
      </c>
      <c r="V4869" s="200">
        <f>TRUNC(('TARIFA ENTREGA A DIRECCION USD'!G4869-'TARIFA ENTREGA A DIRECCION USD'!D4869)/'TARIFA ENTREGA A DIRECCION USD'!D4869,3)</f>
        <v>0.97899999999999998</v>
      </c>
      <c r="X4869" s="142">
        <v>16.12</v>
      </c>
      <c r="Y4869" s="190">
        <v>4862</v>
      </c>
      <c r="Z4869" s="200">
        <v>0.55000000000000004</v>
      </c>
      <c r="AA4869" s="200">
        <v>0.13</v>
      </c>
      <c r="AB4869" s="200">
        <v>0.3</v>
      </c>
      <c r="AC4869" s="200">
        <v>0.85</v>
      </c>
      <c r="AL4869"/>
      <c r="AM4869"/>
      <c r="AN4869"/>
      <c r="AO4869"/>
      <c r="AP4869"/>
      <c r="AQ4869"/>
      <c r="AR4869"/>
      <c r="AS4869"/>
      <c r="AT4869"/>
      <c r="AU4869"/>
    </row>
    <row r="4870" spans="17:47" x14ac:dyDescent="0.2">
      <c r="Q4870" s="142">
        <f>TRUNC('TARIFA ENTREGA A DIRECCION USD'!D4871-'TARIFA ENTREGA A DIRECCION USD'!D4870,2)</f>
        <v>0.55000000000000004</v>
      </c>
      <c r="R4870" s="190">
        <v>4863</v>
      </c>
      <c r="S4870" s="200">
        <f>TRUNC((('TARIFA ENTREGA A DIRECCION USD'!C4870-'TARIFA ENTREGA A DIRECCION USD'!D4870)/'TARIFA ENTREGA A DIRECCION USD'!D4870)+1,3)</f>
        <v>0.72499999999999998</v>
      </c>
      <c r="T4870" s="200">
        <f>TRUNC(('TARIFA ENTREGA A DIRECCION USD'!E4870-'TARIFA ENTREGA A DIRECCION USD'!D4870)/'TARIFA ENTREGA A DIRECCION USD'!D4870,3)</f>
        <v>0.26400000000000001</v>
      </c>
      <c r="U4870" s="200">
        <f>TRUNC(('TARIFA ENTREGA A DIRECCION USD'!F4870-'TARIFA ENTREGA A DIRECCION USD'!D4870)/'TARIFA ENTREGA A DIRECCION USD'!D4870,3)</f>
        <v>0.442</v>
      </c>
      <c r="V4870" s="200">
        <f>TRUNC(('TARIFA ENTREGA A DIRECCION USD'!G4870-'TARIFA ENTREGA A DIRECCION USD'!D4870)/'TARIFA ENTREGA A DIRECCION USD'!D4870,3)</f>
        <v>0.97899999999999998</v>
      </c>
      <c r="X4870" s="142">
        <v>16.12</v>
      </c>
      <c r="Y4870" s="190">
        <v>4863</v>
      </c>
      <c r="Z4870" s="200">
        <v>0.55000000000000004</v>
      </c>
      <c r="AA4870" s="200">
        <v>0.13</v>
      </c>
      <c r="AB4870" s="200">
        <v>0.3</v>
      </c>
      <c r="AC4870" s="200">
        <v>0.85</v>
      </c>
      <c r="AL4870"/>
      <c r="AM4870"/>
      <c r="AN4870"/>
      <c r="AO4870"/>
      <c r="AP4870"/>
      <c r="AQ4870"/>
      <c r="AR4870"/>
      <c r="AS4870"/>
      <c r="AT4870"/>
      <c r="AU4870"/>
    </row>
    <row r="4871" spans="17:47" x14ac:dyDescent="0.2">
      <c r="Q4871" s="142">
        <f>TRUNC('TARIFA ENTREGA A DIRECCION USD'!D4872-'TARIFA ENTREGA A DIRECCION USD'!D4871,2)</f>
        <v>0.55000000000000004</v>
      </c>
      <c r="R4871" s="190">
        <v>4864</v>
      </c>
      <c r="S4871" s="200">
        <f>TRUNC((('TARIFA ENTREGA A DIRECCION USD'!C4871-'TARIFA ENTREGA A DIRECCION USD'!D4871)/'TARIFA ENTREGA A DIRECCION USD'!D4871)+1,3)</f>
        <v>0.72499999999999998</v>
      </c>
      <c r="T4871" s="200">
        <f>TRUNC(('TARIFA ENTREGA A DIRECCION USD'!E4871-'TARIFA ENTREGA A DIRECCION USD'!D4871)/'TARIFA ENTREGA A DIRECCION USD'!D4871,3)</f>
        <v>0.26400000000000001</v>
      </c>
      <c r="U4871" s="200">
        <f>TRUNC(('TARIFA ENTREGA A DIRECCION USD'!F4871-'TARIFA ENTREGA A DIRECCION USD'!D4871)/'TARIFA ENTREGA A DIRECCION USD'!D4871,3)</f>
        <v>0.442</v>
      </c>
      <c r="V4871" s="200">
        <f>TRUNC(('TARIFA ENTREGA A DIRECCION USD'!G4871-'TARIFA ENTREGA A DIRECCION USD'!D4871)/'TARIFA ENTREGA A DIRECCION USD'!D4871,3)</f>
        <v>0.97899999999999998</v>
      </c>
      <c r="X4871" s="142">
        <v>16.12</v>
      </c>
      <c r="Y4871" s="190">
        <v>4864</v>
      </c>
      <c r="Z4871" s="200">
        <v>0.55000000000000004</v>
      </c>
      <c r="AA4871" s="200">
        <v>0.13</v>
      </c>
      <c r="AB4871" s="200">
        <v>0.3</v>
      </c>
      <c r="AC4871" s="200">
        <v>0.85</v>
      </c>
      <c r="AL4871"/>
      <c r="AM4871"/>
      <c r="AN4871"/>
      <c r="AO4871"/>
      <c r="AP4871"/>
      <c r="AQ4871"/>
      <c r="AR4871"/>
      <c r="AS4871"/>
      <c r="AT4871"/>
      <c r="AU4871"/>
    </row>
    <row r="4872" spans="17:47" x14ac:dyDescent="0.2">
      <c r="Q4872" s="142">
        <f>TRUNC('TARIFA ENTREGA A DIRECCION USD'!D4873-'TARIFA ENTREGA A DIRECCION USD'!D4872,2)</f>
        <v>0.55000000000000004</v>
      </c>
      <c r="R4872" s="190">
        <v>4865</v>
      </c>
      <c r="S4872" s="200">
        <f>TRUNC((('TARIFA ENTREGA A DIRECCION USD'!C4872-'TARIFA ENTREGA A DIRECCION USD'!D4872)/'TARIFA ENTREGA A DIRECCION USD'!D4872)+1,3)</f>
        <v>0.72499999999999998</v>
      </c>
      <c r="T4872" s="200">
        <f>TRUNC(('TARIFA ENTREGA A DIRECCION USD'!E4872-'TARIFA ENTREGA A DIRECCION USD'!D4872)/'TARIFA ENTREGA A DIRECCION USD'!D4872,3)</f>
        <v>0.26400000000000001</v>
      </c>
      <c r="U4872" s="200">
        <f>TRUNC(('TARIFA ENTREGA A DIRECCION USD'!F4872-'TARIFA ENTREGA A DIRECCION USD'!D4872)/'TARIFA ENTREGA A DIRECCION USD'!D4872,3)</f>
        <v>0.442</v>
      </c>
      <c r="V4872" s="200">
        <f>TRUNC(('TARIFA ENTREGA A DIRECCION USD'!G4872-'TARIFA ENTREGA A DIRECCION USD'!D4872)/'TARIFA ENTREGA A DIRECCION USD'!D4872,3)</f>
        <v>0.97899999999999998</v>
      </c>
      <c r="X4872" s="142">
        <v>16.12</v>
      </c>
      <c r="Y4872" s="190">
        <v>4865</v>
      </c>
      <c r="Z4872" s="200">
        <v>0.55000000000000004</v>
      </c>
      <c r="AA4872" s="200">
        <v>0.13</v>
      </c>
      <c r="AB4872" s="200">
        <v>0.3</v>
      </c>
      <c r="AC4872" s="200">
        <v>0.85</v>
      </c>
      <c r="AL4872"/>
      <c r="AM4872"/>
      <c r="AN4872"/>
      <c r="AO4872"/>
      <c r="AP4872"/>
      <c r="AQ4872"/>
      <c r="AR4872"/>
      <c r="AS4872"/>
      <c r="AT4872"/>
      <c r="AU4872"/>
    </row>
    <row r="4873" spans="17:47" x14ac:dyDescent="0.2">
      <c r="Q4873" s="142">
        <f>TRUNC('TARIFA ENTREGA A DIRECCION USD'!D4874-'TARIFA ENTREGA A DIRECCION USD'!D4873,2)</f>
        <v>0.55000000000000004</v>
      </c>
      <c r="R4873" s="190">
        <v>4866</v>
      </c>
      <c r="S4873" s="200">
        <f>TRUNC((('TARIFA ENTREGA A DIRECCION USD'!C4873-'TARIFA ENTREGA A DIRECCION USD'!D4873)/'TARIFA ENTREGA A DIRECCION USD'!D4873)+1,3)</f>
        <v>0.72499999999999998</v>
      </c>
      <c r="T4873" s="200">
        <f>TRUNC(('TARIFA ENTREGA A DIRECCION USD'!E4873-'TARIFA ENTREGA A DIRECCION USD'!D4873)/'TARIFA ENTREGA A DIRECCION USD'!D4873,3)</f>
        <v>0.26400000000000001</v>
      </c>
      <c r="U4873" s="200">
        <f>TRUNC(('TARIFA ENTREGA A DIRECCION USD'!F4873-'TARIFA ENTREGA A DIRECCION USD'!D4873)/'TARIFA ENTREGA A DIRECCION USD'!D4873,3)</f>
        <v>0.442</v>
      </c>
      <c r="V4873" s="200">
        <f>TRUNC(('TARIFA ENTREGA A DIRECCION USD'!G4873-'TARIFA ENTREGA A DIRECCION USD'!D4873)/'TARIFA ENTREGA A DIRECCION USD'!D4873,3)</f>
        <v>0.97899999999999998</v>
      </c>
      <c r="X4873" s="142">
        <v>16.12</v>
      </c>
      <c r="Y4873" s="190">
        <v>4866</v>
      </c>
      <c r="Z4873" s="200">
        <v>0.55000000000000004</v>
      </c>
      <c r="AA4873" s="200">
        <v>0.13</v>
      </c>
      <c r="AB4873" s="200">
        <v>0.3</v>
      </c>
      <c r="AC4873" s="200">
        <v>0.85</v>
      </c>
      <c r="AL4873"/>
      <c r="AM4873"/>
      <c r="AN4873"/>
      <c r="AO4873"/>
      <c r="AP4873"/>
      <c r="AQ4873"/>
      <c r="AR4873"/>
      <c r="AS4873"/>
      <c r="AT4873"/>
      <c r="AU4873"/>
    </row>
    <row r="4874" spans="17:47" x14ac:dyDescent="0.2">
      <c r="Q4874" s="142">
        <f>TRUNC('TARIFA ENTREGA A DIRECCION USD'!D4875-'TARIFA ENTREGA A DIRECCION USD'!D4874,2)</f>
        <v>0.55000000000000004</v>
      </c>
      <c r="R4874" s="190">
        <v>4867</v>
      </c>
      <c r="S4874" s="200">
        <f>TRUNC((('TARIFA ENTREGA A DIRECCION USD'!C4874-'TARIFA ENTREGA A DIRECCION USD'!D4874)/'TARIFA ENTREGA A DIRECCION USD'!D4874)+1,3)</f>
        <v>0.72499999999999998</v>
      </c>
      <c r="T4874" s="200">
        <f>TRUNC(('TARIFA ENTREGA A DIRECCION USD'!E4874-'TARIFA ENTREGA A DIRECCION USD'!D4874)/'TARIFA ENTREGA A DIRECCION USD'!D4874,3)</f>
        <v>0.26400000000000001</v>
      </c>
      <c r="U4874" s="200">
        <f>TRUNC(('TARIFA ENTREGA A DIRECCION USD'!F4874-'TARIFA ENTREGA A DIRECCION USD'!D4874)/'TARIFA ENTREGA A DIRECCION USD'!D4874,3)</f>
        <v>0.442</v>
      </c>
      <c r="V4874" s="200">
        <f>TRUNC(('TARIFA ENTREGA A DIRECCION USD'!G4874-'TARIFA ENTREGA A DIRECCION USD'!D4874)/'TARIFA ENTREGA A DIRECCION USD'!D4874,3)</f>
        <v>0.97899999999999998</v>
      </c>
      <c r="X4874" s="142">
        <v>16.12</v>
      </c>
      <c r="Y4874" s="190">
        <v>4867</v>
      </c>
      <c r="Z4874" s="200">
        <v>0.55000000000000004</v>
      </c>
      <c r="AA4874" s="200">
        <v>0.13</v>
      </c>
      <c r="AB4874" s="200">
        <v>0.3</v>
      </c>
      <c r="AC4874" s="200">
        <v>0.85</v>
      </c>
      <c r="AL4874"/>
      <c r="AM4874"/>
      <c r="AN4874"/>
      <c r="AO4874"/>
      <c r="AP4874"/>
      <c r="AQ4874"/>
      <c r="AR4874"/>
      <c r="AS4874"/>
      <c r="AT4874"/>
      <c r="AU4874"/>
    </row>
    <row r="4875" spans="17:47" x14ac:dyDescent="0.2">
      <c r="Q4875" s="142">
        <f>TRUNC('TARIFA ENTREGA A DIRECCION USD'!D4876-'TARIFA ENTREGA A DIRECCION USD'!D4875,2)</f>
        <v>0.55000000000000004</v>
      </c>
      <c r="R4875" s="190">
        <v>4868</v>
      </c>
      <c r="S4875" s="200">
        <f>TRUNC((('TARIFA ENTREGA A DIRECCION USD'!C4875-'TARIFA ENTREGA A DIRECCION USD'!D4875)/'TARIFA ENTREGA A DIRECCION USD'!D4875)+1,3)</f>
        <v>0.72499999999999998</v>
      </c>
      <c r="T4875" s="200">
        <f>TRUNC(('TARIFA ENTREGA A DIRECCION USD'!E4875-'TARIFA ENTREGA A DIRECCION USD'!D4875)/'TARIFA ENTREGA A DIRECCION USD'!D4875,3)</f>
        <v>0.26400000000000001</v>
      </c>
      <c r="U4875" s="200">
        <f>TRUNC(('TARIFA ENTREGA A DIRECCION USD'!F4875-'TARIFA ENTREGA A DIRECCION USD'!D4875)/'TARIFA ENTREGA A DIRECCION USD'!D4875,3)</f>
        <v>0.442</v>
      </c>
      <c r="V4875" s="200">
        <f>TRUNC(('TARIFA ENTREGA A DIRECCION USD'!G4875-'TARIFA ENTREGA A DIRECCION USD'!D4875)/'TARIFA ENTREGA A DIRECCION USD'!D4875,3)</f>
        <v>0.97899999999999998</v>
      </c>
      <c r="X4875" s="142">
        <v>16.12</v>
      </c>
      <c r="Y4875" s="190">
        <v>4868</v>
      </c>
      <c r="Z4875" s="200">
        <v>0.55000000000000004</v>
      </c>
      <c r="AA4875" s="200">
        <v>0.13</v>
      </c>
      <c r="AB4875" s="200">
        <v>0.3</v>
      </c>
      <c r="AC4875" s="200">
        <v>0.85</v>
      </c>
      <c r="AL4875"/>
      <c r="AM4875"/>
      <c r="AN4875"/>
      <c r="AO4875"/>
      <c r="AP4875"/>
      <c r="AQ4875"/>
      <c r="AR4875"/>
      <c r="AS4875"/>
      <c r="AT4875"/>
      <c r="AU4875"/>
    </row>
    <row r="4876" spans="17:47" x14ac:dyDescent="0.2">
      <c r="Q4876" s="142">
        <f>TRUNC('TARIFA ENTREGA A DIRECCION USD'!D4877-'TARIFA ENTREGA A DIRECCION USD'!D4876,2)</f>
        <v>0.55000000000000004</v>
      </c>
      <c r="R4876" s="190">
        <v>4869</v>
      </c>
      <c r="S4876" s="200">
        <f>TRUNC((('TARIFA ENTREGA A DIRECCION USD'!C4876-'TARIFA ENTREGA A DIRECCION USD'!D4876)/'TARIFA ENTREGA A DIRECCION USD'!D4876)+1,3)</f>
        <v>0.72499999999999998</v>
      </c>
      <c r="T4876" s="200">
        <f>TRUNC(('TARIFA ENTREGA A DIRECCION USD'!E4876-'TARIFA ENTREGA A DIRECCION USD'!D4876)/'TARIFA ENTREGA A DIRECCION USD'!D4876,3)</f>
        <v>0.26400000000000001</v>
      </c>
      <c r="U4876" s="200">
        <f>TRUNC(('TARIFA ENTREGA A DIRECCION USD'!F4876-'TARIFA ENTREGA A DIRECCION USD'!D4876)/'TARIFA ENTREGA A DIRECCION USD'!D4876,3)</f>
        <v>0.442</v>
      </c>
      <c r="V4876" s="200">
        <f>TRUNC(('TARIFA ENTREGA A DIRECCION USD'!G4876-'TARIFA ENTREGA A DIRECCION USD'!D4876)/'TARIFA ENTREGA A DIRECCION USD'!D4876,3)</f>
        <v>0.97899999999999998</v>
      </c>
      <c r="X4876" s="142">
        <v>16.12</v>
      </c>
      <c r="Y4876" s="190">
        <v>4869</v>
      </c>
      <c r="Z4876" s="200">
        <v>0.55000000000000004</v>
      </c>
      <c r="AA4876" s="200">
        <v>0.13</v>
      </c>
      <c r="AB4876" s="200">
        <v>0.3</v>
      </c>
      <c r="AC4876" s="200">
        <v>0.85</v>
      </c>
      <c r="AL4876"/>
      <c r="AM4876"/>
      <c r="AN4876"/>
      <c r="AO4876"/>
      <c r="AP4876"/>
      <c r="AQ4876"/>
      <c r="AR4876"/>
      <c r="AS4876"/>
      <c r="AT4876"/>
      <c r="AU4876"/>
    </row>
    <row r="4877" spans="17:47" x14ac:dyDescent="0.2">
      <c r="Q4877" s="142">
        <f>TRUNC('TARIFA ENTREGA A DIRECCION USD'!D4878-'TARIFA ENTREGA A DIRECCION USD'!D4877,2)</f>
        <v>0.55000000000000004</v>
      </c>
      <c r="R4877" s="190">
        <v>4870</v>
      </c>
      <c r="S4877" s="200">
        <f>TRUNC((('TARIFA ENTREGA A DIRECCION USD'!C4877-'TARIFA ENTREGA A DIRECCION USD'!D4877)/'TARIFA ENTREGA A DIRECCION USD'!D4877)+1,3)</f>
        <v>0.72499999999999998</v>
      </c>
      <c r="T4877" s="200">
        <f>TRUNC(('TARIFA ENTREGA A DIRECCION USD'!E4877-'TARIFA ENTREGA A DIRECCION USD'!D4877)/'TARIFA ENTREGA A DIRECCION USD'!D4877,3)</f>
        <v>0.26400000000000001</v>
      </c>
      <c r="U4877" s="200">
        <f>TRUNC(('TARIFA ENTREGA A DIRECCION USD'!F4877-'TARIFA ENTREGA A DIRECCION USD'!D4877)/'TARIFA ENTREGA A DIRECCION USD'!D4877,3)</f>
        <v>0.442</v>
      </c>
      <c r="V4877" s="200">
        <f>TRUNC(('TARIFA ENTREGA A DIRECCION USD'!G4877-'TARIFA ENTREGA A DIRECCION USD'!D4877)/'TARIFA ENTREGA A DIRECCION USD'!D4877,3)</f>
        <v>0.97899999999999998</v>
      </c>
      <c r="X4877" s="142">
        <v>16.12</v>
      </c>
      <c r="Y4877" s="190">
        <v>4870</v>
      </c>
      <c r="Z4877" s="200">
        <v>0.55000000000000004</v>
      </c>
      <c r="AA4877" s="200">
        <v>0.13</v>
      </c>
      <c r="AB4877" s="200">
        <v>0.3</v>
      </c>
      <c r="AC4877" s="200">
        <v>0.85</v>
      </c>
      <c r="AL4877"/>
      <c r="AM4877"/>
      <c r="AN4877"/>
      <c r="AO4877"/>
      <c r="AP4877"/>
      <c r="AQ4877"/>
      <c r="AR4877"/>
      <c r="AS4877"/>
      <c r="AT4877"/>
      <c r="AU4877"/>
    </row>
    <row r="4878" spans="17:47" x14ac:dyDescent="0.2">
      <c r="Q4878" s="142">
        <f>TRUNC('TARIFA ENTREGA A DIRECCION USD'!D4879-'TARIFA ENTREGA A DIRECCION USD'!D4878,2)</f>
        <v>0.55000000000000004</v>
      </c>
      <c r="R4878" s="190">
        <v>4871</v>
      </c>
      <c r="S4878" s="200">
        <f>TRUNC((('TARIFA ENTREGA A DIRECCION USD'!C4878-'TARIFA ENTREGA A DIRECCION USD'!D4878)/'TARIFA ENTREGA A DIRECCION USD'!D4878)+1,3)</f>
        <v>0.72499999999999998</v>
      </c>
      <c r="T4878" s="200">
        <f>TRUNC(('TARIFA ENTREGA A DIRECCION USD'!E4878-'TARIFA ENTREGA A DIRECCION USD'!D4878)/'TARIFA ENTREGA A DIRECCION USD'!D4878,3)</f>
        <v>0.26400000000000001</v>
      </c>
      <c r="U4878" s="200">
        <f>TRUNC(('TARIFA ENTREGA A DIRECCION USD'!F4878-'TARIFA ENTREGA A DIRECCION USD'!D4878)/'TARIFA ENTREGA A DIRECCION USD'!D4878,3)</f>
        <v>0.442</v>
      </c>
      <c r="V4878" s="200">
        <f>TRUNC(('TARIFA ENTREGA A DIRECCION USD'!G4878-'TARIFA ENTREGA A DIRECCION USD'!D4878)/'TARIFA ENTREGA A DIRECCION USD'!D4878,3)</f>
        <v>0.97899999999999998</v>
      </c>
      <c r="X4878" s="142">
        <v>16.12</v>
      </c>
      <c r="Y4878" s="190">
        <v>4871</v>
      </c>
      <c r="Z4878" s="200">
        <v>0.55000000000000004</v>
      </c>
      <c r="AA4878" s="200">
        <v>0.13</v>
      </c>
      <c r="AB4878" s="200">
        <v>0.3</v>
      </c>
      <c r="AC4878" s="200">
        <v>0.85</v>
      </c>
      <c r="AL4878"/>
      <c r="AM4878"/>
      <c r="AN4878"/>
      <c r="AO4878"/>
      <c r="AP4878"/>
      <c r="AQ4878"/>
      <c r="AR4878"/>
      <c r="AS4878"/>
      <c r="AT4878"/>
      <c r="AU4878"/>
    </row>
    <row r="4879" spans="17:47" x14ac:dyDescent="0.2">
      <c r="Q4879" s="142">
        <f>TRUNC('TARIFA ENTREGA A DIRECCION USD'!D4880-'TARIFA ENTREGA A DIRECCION USD'!D4879,2)</f>
        <v>0.55000000000000004</v>
      </c>
      <c r="R4879" s="190">
        <v>4872</v>
      </c>
      <c r="S4879" s="200">
        <f>TRUNC((('TARIFA ENTREGA A DIRECCION USD'!C4879-'TARIFA ENTREGA A DIRECCION USD'!D4879)/'TARIFA ENTREGA A DIRECCION USD'!D4879)+1,3)</f>
        <v>0.72499999999999998</v>
      </c>
      <c r="T4879" s="200">
        <f>TRUNC(('TARIFA ENTREGA A DIRECCION USD'!E4879-'TARIFA ENTREGA A DIRECCION USD'!D4879)/'TARIFA ENTREGA A DIRECCION USD'!D4879,3)</f>
        <v>0.26400000000000001</v>
      </c>
      <c r="U4879" s="200">
        <f>TRUNC(('TARIFA ENTREGA A DIRECCION USD'!F4879-'TARIFA ENTREGA A DIRECCION USD'!D4879)/'TARIFA ENTREGA A DIRECCION USD'!D4879,3)</f>
        <v>0.442</v>
      </c>
      <c r="V4879" s="200">
        <f>TRUNC(('TARIFA ENTREGA A DIRECCION USD'!G4879-'TARIFA ENTREGA A DIRECCION USD'!D4879)/'TARIFA ENTREGA A DIRECCION USD'!D4879,3)</f>
        <v>0.97899999999999998</v>
      </c>
      <c r="X4879" s="142">
        <v>16.12</v>
      </c>
      <c r="Y4879" s="190">
        <v>4872</v>
      </c>
      <c r="Z4879" s="200">
        <v>0.55000000000000004</v>
      </c>
      <c r="AA4879" s="200">
        <v>0.13</v>
      </c>
      <c r="AB4879" s="200">
        <v>0.3</v>
      </c>
      <c r="AC4879" s="200">
        <v>0.85</v>
      </c>
      <c r="AL4879"/>
      <c r="AM4879"/>
      <c r="AN4879"/>
      <c r="AO4879"/>
      <c r="AP4879"/>
      <c r="AQ4879"/>
      <c r="AR4879"/>
      <c r="AS4879"/>
      <c r="AT4879"/>
      <c r="AU4879"/>
    </row>
    <row r="4880" spans="17:47" x14ac:dyDescent="0.2">
      <c r="Q4880" s="142">
        <f>TRUNC('TARIFA ENTREGA A DIRECCION USD'!D4881-'TARIFA ENTREGA A DIRECCION USD'!D4880,2)</f>
        <v>0.55000000000000004</v>
      </c>
      <c r="R4880" s="190">
        <v>4873</v>
      </c>
      <c r="S4880" s="200">
        <f>TRUNC((('TARIFA ENTREGA A DIRECCION USD'!C4880-'TARIFA ENTREGA A DIRECCION USD'!D4880)/'TARIFA ENTREGA A DIRECCION USD'!D4880)+1,3)</f>
        <v>0.72499999999999998</v>
      </c>
      <c r="T4880" s="200">
        <f>TRUNC(('TARIFA ENTREGA A DIRECCION USD'!E4880-'TARIFA ENTREGA A DIRECCION USD'!D4880)/'TARIFA ENTREGA A DIRECCION USD'!D4880,3)</f>
        <v>0.26400000000000001</v>
      </c>
      <c r="U4880" s="200">
        <f>TRUNC(('TARIFA ENTREGA A DIRECCION USD'!F4880-'TARIFA ENTREGA A DIRECCION USD'!D4880)/'TARIFA ENTREGA A DIRECCION USD'!D4880,3)</f>
        <v>0.442</v>
      </c>
      <c r="V4880" s="200">
        <f>TRUNC(('TARIFA ENTREGA A DIRECCION USD'!G4880-'TARIFA ENTREGA A DIRECCION USD'!D4880)/'TARIFA ENTREGA A DIRECCION USD'!D4880,3)</f>
        <v>0.97899999999999998</v>
      </c>
      <c r="X4880" s="142">
        <v>16.12</v>
      </c>
      <c r="Y4880" s="190">
        <v>4873</v>
      </c>
      <c r="Z4880" s="200">
        <v>0.55000000000000004</v>
      </c>
      <c r="AA4880" s="200">
        <v>0.13</v>
      </c>
      <c r="AB4880" s="200">
        <v>0.3</v>
      </c>
      <c r="AC4880" s="200">
        <v>0.85</v>
      </c>
      <c r="AL4880"/>
      <c r="AM4880"/>
      <c r="AN4880"/>
      <c r="AO4880"/>
      <c r="AP4880"/>
      <c r="AQ4880"/>
      <c r="AR4880"/>
      <c r="AS4880"/>
      <c r="AT4880"/>
      <c r="AU4880"/>
    </row>
    <row r="4881" spans="17:47" x14ac:dyDescent="0.2">
      <c r="Q4881" s="142">
        <f>TRUNC('TARIFA ENTREGA A DIRECCION USD'!D4882-'TARIFA ENTREGA A DIRECCION USD'!D4881,2)</f>
        <v>0.55000000000000004</v>
      </c>
      <c r="R4881" s="190">
        <v>4874</v>
      </c>
      <c r="S4881" s="200">
        <f>TRUNC((('TARIFA ENTREGA A DIRECCION USD'!C4881-'TARIFA ENTREGA A DIRECCION USD'!D4881)/'TARIFA ENTREGA A DIRECCION USD'!D4881)+1,3)</f>
        <v>0.72499999999999998</v>
      </c>
      <c r="T4881" s="200">
        <f>TRUNC(('TARIFA ENTREGA A DIRECCION USD'!E4881-'TARIFA ENTREGA A DIRECCION USD'!D4881)/'TARIFA ENTREGA A DIRECCION USD'!D4881,3)</f>
        <v>0.26400000000000001</v>
      </c>
      <c r="U4881" s="200">
        <f>TRUNC(('TARIFA ENTREGA A DIRECCION USD'!F4881-'TARIFA ENTREGA A DIRECCION USD'!D4881)/'TARIFA ENTREGA A DIRECCION USD'!D4881,3)</f>
        <v>0.442</v>
      </c>
      <c r="V4881" s="200">
        <f>TRUNC(('TARIFA ENTREGA A DIRECCION USD'!G4881-'TARIFA ENTREGA A DIRECCION USD'!D4881)/'TARIFA ENTREGA A DIRECCION USD'!D4881,3)</f>
        <v>0.97899999999999998</v>
      </c>
      <c r="X4881" s="142">
        <v>16.12</v>
      </c>
      <c r="Y4881" s="190">
        <v>4874</v>
      </c>
      <c r="Z4881" s="200">
        <v>0.55000000000000004</v>
      </c>
      <c r="AA4881" s="200">
        <v>0.13</v>
      </c>
      <c r="AB4881" s="200">
        <v>0.3</v>
      </c>
      <c r="AC4881" s="200">
        <v>0.85</v>
      </c>
      <c r="AL4881"/>
      <c r="AM4881"/>
      <c r="AN4881"/>
      <c r="AO4881"/>
      <c r="AP4881"/>
      <c r="AQ4881"/>
      <c r="AR4881"/>
      <c r="AS4881"/>
      <c r="AT4881"/>
      <c r="AU4881"/>
    </row>
    <row r="4882" spans="17:47" x14ac:dyDescent="0.2">
      <c r="Q4882" s="142">
        <f>TRUNC('TARIFA ENTREGA A DIRECCION USD'!D4883-'TARIFA ENTREGA A DIRECCION USD'!D4882,2)</f>
        <v>0.55000000000000004</v>
      </c>
      <c r="R4882" s="190">
        <v>4875</v>
      </c>
      <c r="S4882" s="200">
        <f>TRUNC((('TARIFA ENTREGA A DIRECCION USD'!C4882-'TARIFA ENTREGA A DIRECCION USD'!D4882)/'TARIFA ENTREGA A DIRECCION USD'!D4882)+1,3)</f>
        <v>0.72499999999999998</v>
      </c>
      <c r="T4882" s="200">
        <f>TRUNC(('TARIFA ENTREGA A DIRECCION USD'!E4882-'TARIFA ENTREGA A DIRECCION USD'!D4882)/'TARIFA ENTREGA A DIRECCION USD'!D4882,3)</f>
        <v>0.26400000000000001</v>
      </c>
      <c r="U4882" s="200">
        <f>TRUNC(('TARIFA ENTREGA A DIRECCION USD'!F4882-'TARIFA ENTREGA A DIRECCION USD'!D4882)/'TARIFA ENTREGA A DIRECCION USD'!D4882,3)</f>
        <v>0.442</v>
      </c>
      <c r="V4882" s="200">
        <f>TRUNC(('TARIFA ENTREGA A DIRECCION USD'!G4882-'TARIFA ENTREGA A DIRECCION USD'!D4882)/'TARIFA ENTREGA A DIRECCION USD'!D4882,3)</f>
        <v>0.97899999999999998</v>
      </c>
      <c r="X4882" s="142">
        <v>16.12</v>
      </c>
      <c r="Y4882" s="190">
        <v>4875</v>
      </c>
      <c r="Z4882" s="200">
        <v>0.55000000000000004</v>
      </c>
      <c r="AA4882" s="200">
        <v>0.13</v>
      </c>
      <c r="AB4882" s="200">
        <v>0.3</v>
      </c>
      <c r="AC4882" s="200">
        <v>0.85</v>
      </c>
      <c r="AL4882"/>
      <c r="AM4882"/>
      <c r="AN4882"/>
      <c r="AO4882"/>
      <c r="AP4882"/>
      <c r="AQ4882"/>
      <c r="AR4882"/>
      <c r="AS4882"/>
      <c r="AT4882"/>
      <c r="AU4882"/>
    </row>
    <row r="4883" spans="17:47" x14ac:dyDescent="0.2">
      <c r="Q4883" s="142">
        <f>TRUNC('TARIFA ENTREGA A DIRECCION USD'!D4884-'TARIFA ENTREGA A DIRECCION USD'!D4883,2)</f>
        <v>0.55000000000000004</v>
      </c>
      <c r="R4883" s="190">
        <v>4876</v>
      </c>
      <c r="S4883" s="200">
        <f>TRUNC((('TARIFA ENTREGA A DIRECCION USD'!C4883-'TARIFA ENTREGA A DIRECCION USD'!D4883)/'TARIFA ENTREGA A DIRECCION USD'!D4883)+1,3)</f>
        <v>0.72499999999999998</v>
      </c>
      <c r="T4883" s="200">
        <f>TRUNC(('TARIFA ENTREGA A DIRECCION USD'!E4883-'TARIFA ENTREGA A DIRECCION USD'!D4883)/'TARIFA ENTREGA A DIRECCION USD'!D4883,3)</f>
        <v>0.26400000000000001</v>
      </c>
      <c r="U4883" s="200">
        <f>TRUNC(('TARIFA ENTREGA A DIRECCION USD'!F4883-'TARIFA ENTREGA A DIRECCION USD'!D4883)/'TARIFA ENTREGA A DIRECCION USD'!D4883,3)</f>
        <v>0.442</v>
      </c>
      <c r="V4883" s="200">
        <f>TRUNC(('TARIFA ENTREGA A DIRECCION USD'!G4883-'TARIFA ENTREGA A DIRECCION USD'!D4883)/'TARIFA ENTREGA A DIRECCION USD'!D4883,3)</f>
        <v>0.97899999999999998</v>
      </c>
      <c r="X4883" s="142">
        <v>16.12</v>
      </c>
      <c r="Y4883" s="190">
        <v>4876</v>
      </c>
      <c r="Z4883" s="200">
        <v>0.55000000000000004</v>
      </c>
      <c r="AA4883" s="200">
        <v>0.13</v>
      </c>
      <c r="AB4883" s="200">
        <v>0.3</v>
      </c>
      <c r="AC4883" s="200">
        <v>0.85</v>
      </c>
      <c r="AL4883"/>
      <c r="AM4883"/>
      <c r="AN4883"/>
      <c r="AO4883"/>
      <c r="AP4883"/>
      <c r="AQ4883"/>
      <c r="AR4883"/>
      <c r="AS4883"/>
      <c r="AT4883"/>
      <c r="AU4883"/>
    </row>
    <row r="4884" spans="17:47" x14ac:dyDescent="0.2">
      <c r="Q4884" s="142">
        <f>TRUNC('TARIFA ENTREGA A DIRECCION USD'!D4885-'TARIFA ENTREGA A DIRECCION USD'!D4884,2)</f>
        <v>0.55000000000000004</v>
      </c>
      <c r="R4884" s="190">
        <v>4877</v>
      </c>
      <c r="S4884" s="200">
        <f>TRUNC((('TARIFA ENTREGA A DIRECCION USD'!C4884-'TARIFA ENTREGA A DIRECCION USD'!D4884)/'TARIFA ENTREGA A DIRECCION USD'!D4884)+1,3)</f>
        <v>0.72499999999999998</v>
      </c>
      <c r="T4884" s="200">
        <f>TRUNC(('TARIFA ENTREGA A DIRECCION USD'!E4884-'TARIFA ENTREGA A DIRECCION USD'!D4884)/'TARIFA ENTREGA A DIRECCION USD'!D4884,3)</f>
        <v>0.26400000000000001</v>
      </c>
      <c r="U4884" s="200">
        <f>TRUNC(('TARIFA ENTREGA A DIRECCION USD'!F4884-'TARIFA ENTREGA A DIRECCION USD'!D4884)/'TARIFA ENTREGA A DIRECCION USD'!D4884,3)</f>
        <v>0.442</v>
      </c>
      <c r="V4884" s="200">
        <f>TRUNC(('TARIFA ENTREGA A DIRECCION USD'!G4884-'TARIFA ENTREGA A DIRECCION USD'!D4884)/'TARIFA ENTREGA A DIRECCION USD'!D4884,3)</f>
        <v>0.97899999999999998</v>
      </c>
      <c r="X4884" s="142">
        <v>16.12</v>
      </c>
      <c r="Y4884" s="190">
        <v>4877</v>
      </c>
      <c r="Z4884" s="200">
        <v>0.55000000000000004</v>
      </c>
      <c r="AA4884" s="200">
        <v>0.13</v>
      </c>
      <c r="AB4884" s="200">
        <v>0.3</v>
      </c>
      <c r="AC4884" s="200">
        <v>0.85</v>
      </c>
      <c r="AL4884"/>
      <c r="AM4884"/>
      <c r="AN4884"/>
      <c r="AO4884"/>
      <c r="AP4884"/>
      <c r="AQ4884"/>
      <c r="AR4884"/>
      <c r="AS4884"/>
      <c r="AT4884"/>
      <c r="AU4884"/>
    </row>
    <row r="4885" spans="17:47" x14ac:dyDescent="0.2">
      <c r="Q4885" s="142">
        <f>TRUNC('TARIFA ENTREGA A DIRECCION USD'!D4886-'TARIFA ENTREGA A DIRECCION USD'!D4885,2)</f>
        <v>0.55000000000000004</v>
      </c>
      <c r="R4885" s="190">
        <v>4878</v>
      </c>
      <c r="S4885" s="200">
        <f>TRUNC((('TARIFA ENTREGA A DIRECCION USD'!C4885-'TARIFA ENTREGA A DIRECCION USD'!D4885)/'TARIFA ENTREGA A DIRECCION USD'!D4885)+1,3)</f>
        <v>0.72499999999999998</v>
      </c>
      <c r="T4885" s="200">
        <f>TRUNC(('TARIFA ENTREGA A DIRECCION USD'!E4885-'TARIFA ENTREGA A DIRECCION USD'!D4885)/'TARIFA ENTREGA A DIRECCION USD'!D4885,3)</f>
        <v>0.26400000000000001</v>
      </c>
      <c r="U4885" s="200">
        <f>TRUNC(('TARIFA ENTREGA A DIRECCION USD'!F4885-'TARIFA ENTREGA A DIRECCION USD'!D4885)/'TARIFA ENTREGA A DIRECCION USD'!D4885,3)</f>
        <v>0.442</v>
      </c>
      <c r="V4885" s="200">
        <f>TRUNC(('TARIFA ENTREGA A DIRECCION USD'!G4885-'TARIFA ENTREGA A DIRECCION USD'!D4885)/'TARIFA ENTREGA A DIRECCION USD'!D4885,3)</f>
        <v>0.97899999999999998</v>
      </c>
      <c r="X4885" s="142">
        <v>16.12</v>
      </c>
      <c r="Y4885" s="190">
        <v>4878</v>
      </c>
      <c r="Z4885" s="200">
        <v>0.55000000000000004</v>
      </c>
      <c r="AA4885" s="200">
        <v>0.13</v>
      </c>
      <c r="AB4885" s="200">
        <v>0.3</v>
      </c>
      <c r="AC4885" s="200">
        <v>0.85</v>
      </c>
      <c r="AL4885"/>
      <c r="AM4885"/>
      <c r="AN4885"/>
      <c r="AO4885"/>
      <c r="AP4885"/>
      <c r="AQ4885"/>
      <c r="AR4885"/>
      <c r="AS4885"/>
      <c r="AT4885"/>
      <c r="AU4885"/>
    </row>
    <row r="4886" spans="17:47" x14ac:dyDescent="0.2">
      <c r="Q4886" s="142">
        <f>TRUNC('TARIFA ENTREGA A DIRECCION USD'!D4887-'TARIFA ENTREGA A DIRECCION USD'!D4886,2)</f>
        <v>0.55000000000000004</v>
      </c>
      <c r="R4886" s="190">
        <v>4879</v>
      </c>
      <c r="S4886" s="200">
        <f>TRUNC((('TARIFA ENTREGA A DIRECCION USD'!C4886-'TARIFA ENTREGA A DIRECCION USD'!D4886)/'TARIFA ENTREGA A DIRECCION USD'!D4886)+1,3)</f>
        <v>0.72499999999999998</v>
      </c>
      <c r="T4886" s="200">
        <f>TRUNC(('TARIFA ENTREGA A DIRECCION USD'!E4886-'TARIFA ENTREGA A DIRECCION USD'!D4886)/'TARIFA ENTREGA A DIRECCION USD'!D4886,3)</f>
        <v>0.26400000000000001</v>
      </c>
      <c r="U4886" s="200">
        <f>TRUNC(('TARIFA ENTREGA A DIRECCION USD'!F4886-'TARIFA ENTREGA A DIRECCION USD'!D4886)/'TARIFA ENTREGA A DIRECCION USD'!D4886,3)</f>
        <v>0.442</v>
      </c>
      <c r="V4886" s="200">
        <f>TRUNC(('TARIFA ENTREGA A DIRECCION USD'!G4886-'TARIFA ENTREGA A DIRECCION USD'!D4886)/'TARIFA ENTREGA A DIRECCION USD'!D4886,3)</f>
        <v>0.97899999999999998</v>
      </c>
      <c r="X4886" s="142">
        <v>16.12</v>
      </c>
      <c r="Y4886" s="190">
        <v>4879</v>
      </c>
      <c r="Z4886" s="200">
        <v>0.55000000000000004</v>
      </c>
      <c r="AA4886" s="200">
        <v>0.13</v>
      </c>
      <c r="AB4886" s="200">
        <v>0.3</v>
      </c>
      <c r="AC4886" s="200">
        <v>0.85</v>
      </c>
      <c r="AL4886"/>
      <c r="AM4886"/>
      <c r="AN4886"/>
      <c r="AO4886"/>
      <c r="AP4886"/>
      <c r="AQ4886"/>
      <c r="AR4886"/>
      <c r="AS4886"/>
      <c r="AT4886"/>
      <c r="AU4886"/>
    </row>
    <row r="4887" spans="17:47" x14ac:dyDescent="0.2">
      <c r="Q4887" s="142">
        <f>TRUNC('TARIFA ENTREGA A DIRECCION USD'!D4888-'TARIFA ENTREGA A DIRECCION USD'!D4887,2)</f>
        <v>0.55000000000000004</v>
      </c>
      <c r="R4887" s="190">
        <v>4880</v>
      </c>
      <c r="S4887" s="200">
        <f>TRUNC((('TARIFA ENTREGA A DIRECCION USD'!C4887-'TARIFA ENTREGA A DIRECCION USD'!D4887)/'TARIFA ENTREGA A DIRECCION USD'!D4887)+1,3)</f>
        <v>0.72499999999999998</v>
      </c>
      <c r="T4887" s="200">
        <f>TRUNC(('TARIFA ENTREGA A DIRECCION USD'!E4887-'TARIFA ENTREGA A DIRECCION USD'!D4887)/'TARIFA ENTREGA A DIRECCION USD'!D4887,3)</f>
        <v>0.26400000000000001</v>
      </c>
      <c r="U4887" s="200">
        <f>TRUNC(('TARIFA ENTREGA A DIRECCION USD'!F4887-'TARIFA ENTREGA A DIRECCION USD'!D4887)/'TARIFA ENTREGA A DIRECCION USD'!D4887,3)</f>
        <v>0.442</v>
      </c>
      <c r="V4887" s="200">
        <f>TRUNC(('TARIFA ENTREGA A DIRECCION USD'!G4887-'TARIFA ENTREGA A DIRECCION USD'!D4887)/'TARIFA ENTREGA A DIRECCION USD'!D4887,3)</f>
        <v>0.97899999999999998</v>
      </c>
      <c r="X4887" s="142">
        <v>16.12</v>
      </c>
      <c r="Y4887" s="190">
        <v>4880</v>
      </c>
      <c r="Z4887" s="200">
        <v>0.55000000000000004</v>
      </c>
      <c r="AA4887" s="200">
        <v>0.13</v>
      </c>
      <c r="AB4887" s="200">
        <v>0.3</v>
      </c>
      <c r="AC4887" s="200">
        <v>0.85</v>
      </c>
      <c r="AL4887"/>
      <c r="AM4887"/>
      <c r="AN4887"/>
      <c r="AO4887"/>
      <c r="AP4887"/>
      <c r="AQ4887"/>
      <c r="AR4887"/>
      <c r="AS4887"/>
      <c r="AT4887"/>
      <c r="AU4887"/>
    </row>
    <row r="4888" spans="17:47" x14ac:dyDescent="0.2">
      <c r="Q4888" s="142">
        <f>TRUNC('TARIFA ENTREGA A DIRECCION USD'!D4889-'TARIFA ENTREGA A DIRECCION USD'!D4888,2)</f>
        <v>0.55000000000000004</v>
      </c>
      <c r="R4888" s="190">
        <v>4881</v>
      </c>
      <c r="S4888" s="200">
        <f>TRUNC((('TARIFA ENTREGA A DIRECCION USD'!C4888-'TARIFA ENTREGA A DIRECCION USD'!D4888)/'TARIFA ENTREGA A DIRECCION USD'!D4888)+1,3)</f>
        <v>0.72499999999999998</v>
      </c>
      <c r="T4888" s="200">
        <f>TRUNC(('TARIFA ENTREGA A DIRECCION USD'!E4888-'TARIFA ENTREGA A DIRECCION USD'!D4888)/'TARIFA ENTREGA A DIRECCION USD'!D4888,3)</f>
        <v>0.26400000000000001</v>
      </c>
      <c r="U4888" s="200">
        <f>TRUNC(('TARIFA ENTREGA A DIRECCION USD'!F4888-'TARIFA ENTREGA A DIRECCION USD'!D4888)/'TARIFA ENTREGA A DIRECCION USD'!D4888,3)</f>
        <v>0.442</v>
      </c>
      <c r="V4888" s="200">
        <f>TRUNC(('TARIFA ENTREGA A DIRECCION USD'!G4888-'TARIFA ENTREGA A DIRECCION USD'!D4888)/'TARIFA ENTREGA A DIRECCION USD'!D4888,3)</f>
        <v>0.97899999999999998</v>
      </c>
      <c r="X4888" s="142">
        <v>16.12</v>
      </c>
      <c r="Y4888" s="190">
        <v>4881</v>
      </c>
      <c r="Z4888" s="200">
        <v>0.55000000000000004</v>
      </c>
      <c r="AA4888" s="200">
        <v>0.13</v>
      </c>
      <c r="AB4888" s="200">
        <v>0.3</v>
      </c>
      <c r="AC4888" s="200">
        <v>0.85</v>
      </c>
      <c r="AL4888"/>
      <c r="AM4888"/>
      <c r="AN4888"/>
      <c r="AO4888"/>
      <c r="AP4888"/>
      <c r="AQ4888"/>
      <c r="AR4888"/>
      <c r="AS4888"/>
      <c r="AT4888"/>
      <c r="AU4888"/>
    </row>
    <row r="4889" spans="17:47" x14ac:dyDescent="0.2">
      <c r="Q4889" s="142">
        <f>TRUNC('TARIFA ENTREGA A DIRECCION USD'!D4890-'TARIFA ENTREGA A DIRECCION USD'!D4889,2)</f>
        <v>0.55000000000000004</v>
      </c>
      <c r="R4889" s="190">
        <v>4882</v>
      </c>
      <c r="S4889" s="200">
        <f>TRUNC((('TARIFA ENTREGA A DIRECCION USD'!C4889-'TARIFA ENTREGA A DIRECCION USD'!D4889)/'TARIFA ENTREGA A DIRECCION USD'!D4889)+1,3)</f>
        <v>0.72499999999999998</v>
      </c>
      <c r="T4889" s="200">
        <f>TRUNC(('TARIFA ENTREGA A DIRECCION USD'!E4889-'TARIFA ENTREGA A DIRECCION USD'!D4889)/'TARIFA ENTREGA A DIRECCION USD'!D4889,3)</f>
        <v>0.26400000000000001</v>
      </c>
      <c r="U4889" s="200">
        <f>TRUNC(('TARIFA ENTREGA A DIRECCION USD'!F4889-'TARIFA ENTREGA A DIRECCION USD'!D4889)/'TARIFA ENTREGA A DIRECCION USD'!D4889,3)</f>
        <v>0.442</v>
      </c>
      <c r="V4889" s="200">
        <f>TRUNC(('TARIFA ENTREGA A DIRECCION USD'!G4889-'TARIFA ENTREGA A DIRECCION USD'!D4889)/'TARIFA ENTREGA A DIRECCION USD'!D4889,3)</f>
        <v>0.97899999999999998</v>
      </c>
      <c r="X4889" s="142">
        <v>16.12</v>
      </c>
      <c r="Y4889" s="190">
        <v>4882</v>
      </c>
      <c r="Z4889" s="200">
        <v>0.55000000000000004</v>
      </c>
      <c r="AA4889" s="200">
        <v>0.13</v>
      </c>
      <c r="AB4889" s="200">
        <v>0.3</v>
      </c>
      <c r="AC4889" s="200">
        <v>0.85</v>
      </c>
      <c r="AL4889"/>
      <c r="AM4889"/>
      <c r="AN4889"/>
      <c r="AO4889"/>
      <c r="AP4889"/>
      <c r="AQ4889"/>
      <c r="AR4889"/>
      <c r="AS4889"/>
      <c r="AT4889"/>
      <c r="AU4889"/>
    </row>
    <row r="4890" spans="17:47" x14ac:dyDescent="0.2">
      <c r="Q4890" s="142">
        <f>TRUNC('TARIFA ENTREGA A DIRECCION USD'!D4891-'TARIFA ENTREGA A DIRECCION USD'!D4890,2)</f>
        <v>0.55000000000000004</v>
      </c>
      <c r="R4890" s="190">
        <v>4883</v>
      </c>
      <c r="S4890" s="200">
        <f>TRUNC((('TARIFA ENTREGA A DIRECCION USD'!C4890-'TARIFA ENTREGA A DIRECCION USD'!D4890)/'TARIFA ENTREGA A DIRECCION USD'!D4890)+1,3)</f>
        <v>0.72499999999999998</v>
      </c>
      <c r="T4890" s="200">
        <f>TRUNC(('TARIFA ENTREGA A DIRECCION USD'!E4890-'TARIFA ENTREGA A DIRECCION USD'!D4890)/'TARIFA ENTREGA A DIRECCION USD'!D4890,3)</f>
        <v>0.26400000000000001</v>
      </c>
      <c r="U4890" s="200">
        <f>TRUNC(('TARIFA ENTREGA A DIRECCION USD'!F4890-'TARIFA ENTREGA A DIRECCION USD'!D4890)/'TARIFA ENTREGA A DIRECCION USD'!D4890,3)</f>
        <v>0.442</v>
      </c>
      <c r="V4890" s="200">
        <f>TRUNC(('TARIFA ENTREGA A DIRECCION USD'!G4890-'TARIFA ENTREGA A DIRECCION USD'!D4890)/'TARIFA ENTREGA A DIRECCION USD'!D4890,3)</f>
        <v>0.97899999999999998</v>
      </c>
      <c r="X4890" s="142">
        <v>16.12</v>
      </c>
      <c r="Y4890" s="190">
        <v>4883</v>
      </c>
      <c r="Z4890" s="200">
        <v>0.55000000000000004</v>
      </c>
      <c r="AA4890" s="200">
        <v>0.13</v>
      </c>
      <c r="AB4890" s="200">
        <v>0.3</v>
      </c>
      <c r="AC4890" s="200">
        <v>0.85</v>
      </c>
      <c r="AL4890"/>
      <c r="AM4890"/>
      <c r="AN4890"/>
      <c r="AO4890"/>
      <c r="AP4890"/>
      <c r="AQ4890"/>
      <c r="AR4890"/>
      <c r="AS4890"/>
      <c r="AT4890"/>
      <c r="AU4890"/>
    </row>
    <row r="4891" spans="17:47" x14ac:dyDescent="0.2">
      <c r="Q4891" s="142">
        <f>TRUNC('TARIFA ENTREGA A DIRECCION USD'!D4892-'TARIFA ENTREGA A DIRECCION USD'!D4891,2)</f>
        <v>0.55000000000000004</v>
      </c>
      <c r="R4891" s="190">
        <v>4884</v>
      </c>
      <c r="S4891" s="200">
        <f>TRUNC((('TARIFA ENTREGA A DIRECCION USD'!C4891-'TARIFA ENTREGA A DIRECCION USD'!D4891)/'TARIFA ENTREGA A DIRECCION USD'!D4891)+1,3)</f>
        <v>0.72499999999999998</v>
      </c>
      <c r="T4891" s="200">
        <f>TRUNC(('TARIFA ENTREGA A DIRECCION USD'!E4891-'TARIFA ENTREGA A DIRECCION USD'!D4891)/'TARIFA ENTREGA A DIRECCION USD'!D4891,3)</f>
        <v>0.26400000000000001</v>
      </c>
      <c r="U4891" s="200">
        <f>TRUNC(('TARIFA ENTREGA A DIRECCION USD'!F4891-'TARIFA ENTREGA A DIRECCION USD'!D4891)/'TARIFA ENTREGA A DIRECCION USD'!D4891,3)</f>
        <v>0.442</v>
      </c>
      <c r="V4891" s="200">
        <f>TRUNC(('TARIFA ENTREGA A DIRECCION USD'!G4891-'TARIFA ENTREGA A DIRECCION USD'!D4891)/'TARIFA ENTREGA A DIRECCION USD'!D4891,3)</f>
        <v>0.97899999999999998</v>
      </c>
      <c r="X4891" s="142">
        <v>16.12</v>
      </c>
      <c r="Y4891" s="190">
        <v>4884</v>
      </c>
      <c r="Z4891" s="200">
        <v>0.55000000000000004</v>
      </c>
      <c r="AA4891" s="200">
        <v>0.13</v>
      </c>
      <c r="AB4891" s="200">
        <v>0.3</v>
      </c>
      <c r="AC4891" s="200">
        <v>0.85</v>
      </c>
      <c r="AL4891"/>
      <c r="AM4891"/>
      <c r="AN4891"/>
      <c r="AO4891"/>
      <c r="AP4891"/>
      <c r="AQ4891"/>
      <c r="AR4891"/>
      <c r="AS4891"/>
      <c r="AT4891"/>
      <c r="AU4891"/>
    </row>
    <row r="4892" spans="17:47" x14ac:dyDescent="0.2">
      <c r="Q4892" s="142">
        <f>TRUNC('TARIFA ENTREGA A DIRECCION USD'!D4893-'TARIFA ENTREGA A DIRECCION USD'!D4892,2)</f>
        <v>0.55000000000000004</v>
      </c>
      <c r="R4892" s="190">
        <v>4885</v>
      </c>
      <c r="S4892" s="200">
        <f>TRUNC((('TARIFA ENTREGA A DIRECCION USD'!C4892-'TARIFA ENTREGA A DIRECCION USD'!D4892)/'TARIFA ENTREGA A DIRECCION USD'!D4892)+1,3)</f>
        <v>0.72499999999999998</v>
      </c>
      <c r="T4892" s="200">
        <f>TRUNC(('TARIFA ENTREGA A DIRECCION USD'!E4892-'TARIFA ENTREGA A DIRECCION USD'!D4892)/'TARIFA ENTREGA A DIRECCION USD'!D4892,3)</f>
        <v>0.26400000000000001</v>
      </c>
      <c r="U4892" s="200">
        <f>TRUNC(('TARIFA ENTREGA A DIRECCION USD'!F4892-'TARIFA ENTREGA A DIRECCION USD'!D4892)/'TARIFA ENTREGA A DIRECCION USD'!D4892,3)</f>
        <v>0.442</v>
      </c>
      <c r="V4892" s="200">
        <f>TRUNC(('TARIFA ENTREGA A DIRECCION USD'!G4892-'TARIFA ENTREGA A DIRECCION USD'!D4892)/'TARIFA ENTREGA A DIRECCION USD'!D4892,3)</f>
        <v>0.97899999999999998</v>
      </c>
      <c r="X4892" s="142">
        <v>16.12</v>
      </c>
      <c r="Y4892" s="190">
        <v>4885</v>
      </c>
      <c r="Z4892" s="200">
        <v>0.55000000000000004</v>
      </c>
      <c r="AA4892" s="200">
        <v>0.13</v>
      </c>
      <c r="AB4892" s="200">
        <v>0.3</v>
      </c>
      <c r="AC4892" s="200">
        <v>0.85</v>
      </c>
      <c r="AL4892"/>
      <c r="AM4892"/>
      <c r="AN4892"/>
      <c r="AO4892"/>
      <c r="AP4892"/>
      <c r="AQ4892"/>
      <c r="AR4892"/>
      <c r="AS4892"/>
      <c r="AT4892"/>
      <c r="AU4892"/>
    </row>
    <row r="4893" spans="17:47" x14ac:dyDescent="0.2">
      <c r="Q4893" s="142">
        <f>TRUNC('TARIFA ENTREGA A DIRECCION USD'!D4894-'TARIFA ENTREGA A DIRECCION USD'!D4893,2)</f>
        <v>0.55000000000000004</v>
      </c>
      <c r="R4893" s="190">
        <v>4886</v>
      </c>
      <c r="S4893" s="200">
        <f>TRUNC((('TARIFA ENTREGA A DIRECCION USD'!C4893-'TARIFA ENTREGA A DIRECCION USD'!D4893)/'TARIFA ENTREGA A DIRECCION USD'!D4893)+1,3)</f>
        <v>0.72499999999999998</v>
      </c>
      <c r="T4893" s="200">
        <f>TRUNC(('TARIFA ENTREGA A DIRECCION USD'!E4893-'TARIFA ENTREGA A DIRECCION USD'!D4893)/'TARIFA ENTREGA A DIRECCION USD'!D4893,3)</f>
        <v>0.26400000000000001</v>
      </c>
      <c r="U4893" s="200">
        <f>TRUNC(('TARIFA ENTREGA A DIRECCION USD'!F4893-'TARIFA ENTREGA A DIRECCION USD'!D4893)/'TARIFA ENTREGA A DIRECCION USD'!D4893,3)</f>
        <v>0.442</v>
      </c>
      <c r="V4893" s="200">
        <f>TRUNC(('TARIFA ENTREGA A DIRECCION USD'!G4893-'TARIFA ENTREGA A DIRECCION USD'!D4893)/'TARIFA ENTREGA A DIRECCION USD'!D4893,3)</f>
        <v>0.97899999999999998</v>
      </c>
      <c r="X4893" s="142">
        <v>16.12</v>
      </c>
      <c r="Y4893" s="190">
        <v>4886</v>
      </c>
      <c r="Z4893" s="200">
        <v>0.55000000000000004</v>
      </c>
      <c r="AA4893" s="200">
        <v>0.13</v>
      </c>
      <c r="AB4893" s="200">
        <v>0.3</v>
      </c>
      <c r="AC4893" s="200">
        <v>0.85</v>
      </c>
      <c r="AL4893"/>
      <c r="AM4893"/>
      <c r="AN4893"/>
      <c r="AO4893"/>
      <c r="AP4893"/>
      <c r="AQ4893"/>
      <c r="AR4893"/>
      <c r="AS4893"/>
      <c r="AT4893"/>
      <c r="AU4893"/>
    </row>
    <row r="4894" spans="17:47" x14ac:dyDescent="0.2">
      <c r="Q4894" s="142">
        <f>TRUNC('TARIFA ENTREGA A DIRECCION USD'!D4895-'TARIFA ENTREGA A DIRECCION USD'!D4894,2)</f>
        <v>0.55000000000000004</v>
      </c>
      <c r="R4894" s="190">
        <v>4887</v>
      </c>
      <c r="S4894" s="200">
        <f>TRUNC((('TARIFA ENTREGA A DIRECCION USD'!C4894-'TARIFA ENTREGA A DIRECCION USD'!D4894)/'TARIFA ENTREGA A DIRECCION USD'!D4894)+1,3)</f>
        <v>0.72499999999999998</v>
      </c>
      <c r="T4894" s="200">
        <f>TRUNC(('TARIFA ENTREGA A DIRECCION USD'!E4894-'TARIFA ENTREGA A DIRECCION USD'!D4894)/'TARIFA ENTREGA A DIRECCION USD'!D4894,3)</f>
        <v>0.26400000000000001</v>
      </c>
      <c r="U4894" s="200">
        <f>TRUNC(('TARIFA ENTREGA A DIRECCION USD'!F4894-'TARIFA ENTREGA A DIRECCION USD'!D4894)/'TARIFA ENTREGA A DIRECCION USD'!D4894,3)</f>
        <v>0.442</v>
      </c>
      <c r="V4894" s="200">
        <f>TRUNC(('TARIFA ENTREGA A DIRECCION USD'!G4894-'TARIFA ENTREGA A DIRECCION USD'!D4894)/'TARIFA ENTREGA A DIRECCION USD'!D4894,3)</f>
        <v>0.97899999999999998</v>
      </c>
      <c r="X4894" s="142">
        <v>16.12</v>
      </c>
      <c r="Y4894" s="190">
        <v>4887</v>
      </c>
      <c r="Z4894" s="200">
        <v>0.55000000000000004</v>
      </c>
      <c r="AA4894" s="200">
        <v>0.13</v>
      </c>
      <c r="AB4894" s="200">
        <v>0.3</v>
      </c>
      <c r="AC4894" s="200">
        <v>0.85</v>
      </c>
      <c r="AL4894"/>
      <c r="AM4894"/>
      <c r="AN4894"/>
      <c r="AO4894"/>
      <c r="AP4894"/>
      <c r="AQ4894"/>
      <c r="AR4894"/>
      <c r="AS4894"/>
      <c r="AT4894"/>
      <c r="AU4894"/>
    </row>
    <row r="4895" spans="17:47" x14ac:dyDescent="0.2">
      <c r="Q4895" s="142">
        <f>TRUNC('TARIFA ENTREGA A DIRECCION USD'!D4896-'TARIFA ENTREGA A DIRECCION USD'!D4895,2)</f>
        <v>0.55000000000000004</v>
      </c>
      <c r="R4895" s="190">
        <v>4888</v>
      </c>
      <c r="S4895" s="200">
        <f>TRUNC((('TARIFA ENTREGA A DIRECCION USD'!C4895-'TARIFA ENTREGA A DIRECCION USD'!D4895)/'TARIFA ENTREGA A DIRECCION USD'!D4895)+1,3)</f>
        <v>0.72499999999999998</v>
      </c>
      <c r="T4895" s="200">
        <f>TRUNC(('TARIFA ENTREGA A DIRECCION USD'!E4895-'TARIFA ENTREGA A DIRECCION USD'!D4895)/'TARIFA ENTREGA A DIRECCION USD'!D4895,3)</f>
        <v>0.26400000000000001</v>
      </c>
      <c r="U4895" s="200">
        <f>TRUNC(('TARIFA ENTREGA A DIRECCION USD'!F4895-'TARIFA ENTREGA A DIRECCION USD'!D4895)/'TARIFA ENTREGA A DIRECCION USD'!D4895,3)</f>
        <v>0.442</v>
      </c>
      <c r="V4895" s="200">
        <f>TRUNC(('TARIFA ENTREGA A DIRECCION USD'!G4895-'TARIFA ENTREGA A DIRECCION USD'!D4895)/'TARIFA ENTREGA A DIRECCION USD'!D4895,3)</f>
        <v>0.97899999999999998</v>
      </c>
      <c r="X4895" s="142">
        <v>16.12</v>
      </c>
      <c r="Y4895" s="190">
        <v>4888</v>
      </c>
      <c r="Z4895" s="200">
        <v>0.55000000000000004</v>
      </c>
      <c r="AA4895" s="200">
        <v>0.13</v>
      </c>
      <c r="AB4895" s="200">
        <v>0.3</v>
      </c>
      <c r="AC4895" s="200">
        <v>0.85</v>
      </c>
      <c r="AL4895"/>
      <c r="AM4895"/>
      <c r="AN4895"/>
      <c r="AO4895"/>
      <c r="AP4895"/>
      <c r="AQ4895"/>
      <c r="AR4895"/>
      <c r="AS4895"/>
      <c r="AT4895"/>
      <c r="AU4895"/>
    </row>
    <row r="4896" spans="17:47" x14ac:dyDescent="0.2">
      <c r="Q4896" s="142">
        <f>TRUNC('TARIFA ENTREGA A DIRECCION USD'!D4897-'TARIFA ENTREGA A DIRECCION USD'!D4896,2)</f>
        <v>0.55000000000000004</v>
      </c>
      <c r="R4896" s="190">
        <v>4889</v>
      </c>
      <c r="S4896" s="200">
        <f>TRUNC((('TARIFA ENTREGA A DIRECCION USD'!C4896-'TARIFA ENTREGA A DIRECCION USD'!D4896)/'TARIFA ENTREGA A DIRECCION USD'!D4896)+1,3)</f>
        <v>0.72499999999999998</v>
      </c>
      <c r="T4896" s="200">
        <f>TRUNC(('TARIFA ENTREGA A DIRECCION USD'!E4896-'TARIFA ENTREGA A DIRECCION USD'!D4896)/'TARIFA ENTREGA A DIRECCION USD'!D4896,3)</f>
        <v>0.26400000000000001</v>
      </c>
      <c r="U4896" s="200">
        <f>TRUNC(('TARIFA ENTREGA A DIRECCION USD'!F4896-'TARIFA ENTREGA A DIRECCION USD'!D4896)/'TARIFA ENTREGA A DIRECCION USD'!D4896,3)</f>
        <v>0.442</v>
      </c>
      <c r="V4896" s="200">
        <f>TRUNC(('TARIFA ENTREGA A DIRECCION USD'!G4896-'TARIFA ENTREGA A DIRECCION USD'!D4896)/'TARIFA ENTREGA A DIRECCION USD'!D4896,3)</f>
        <v>0.97899999999999998</v>
      </c>
      <c r="X4896" s="142">
        <v>16.12</v>
      </c>
      <c r="Y4896" s="190">
        <v>4889</v>
      </c>
      <c r="Z4896" s="200">
        <v>0.55000000000000004</v>
      </c>
      <c r="AA4896" s="200">
        <v>0.13</v>
      </c>
      <c r="AB4896" s="200">
        <v>0.3</v>
      </c>
      <c r="AC4896" s="200">
        <v>0.85</v>
      </c>
      <c r="AL4896"/>
      <c r="AM4896"/>
      <c r="AN4896"/>
      <c r="AO4896"/>
      <c r="AP4896"/>
      <c r="AQ4896"/>
      <c r="AR4896"/>
      <c r="AS4896"/>
      <c r="AT4896"/>
      <c r="AU4896"/>
    </row>
    <row r="4897" spans="17:47" x14ac:dyDescent="0.2">
      <c r="Q4897" s="142">
        <f>TRUNC('TARIFA ENTREGA A DIRECCION USD'!D4898-'TARIFA ENTREGA A DIRECCION USD'!D4897,2)</f>
        <v>0.55000000000000004</v>
      </c>
      <c r="R4897" s="190">
        <v>4890</v>
      </c>
      <c r="S4897" s="200">
        <f>TRUNC((('TARIFA ENTREGA A DIRECCION USD'!C4897-'TARIFA ENTREGA A DIRECCION USD'!D4897)/'TARIFA ENTREGA A DIRECCION USD'!D4897)+1,3)</f>
        <v>0.72499999999999998</v>
      </c>
      <c r="T4897" s="200">
        <f>TRUNC(('TARIFA ENTREGA A DIRECCION USD'!E4897-'TARIFA ENTREGA A DIRECCION USD'!D4897)/'TARIFA ENTREGA A DIRECCION USD'!D4897,3)</f>
        <v>0.26400000000000001</v>
      </c>
      <c r="U4897" s="200">
        <f>TRUNC(('TARIFA ENTREGA A DIRECCION USD'!F4897-'TARIFA ENTREGA A DIRECCION USD'!D4897)/'TARIFA ENTREGA A DIRECCION USD'!D4897,3)</f>
        <v>0.442</v>
      </c>
      <c r="V4897" s="200">
        <f>TRUNC(('TARIFA ENTREGA A DIRECCION USD'!G4897-'TARIFA ENTREGA A DIRECCION USD'!D4897)/'TARIFA ENTREGA A DIRECCION USD'!D4897,3)</f>
        <v>0.97899999999999998</v>
      </c>
      <c r="X4897" s="142">
        <v>16.12</v>
      </c>
      <c r="Y4897" s="190">
        <v>4890</v>
      </c>
      <c r="Z4897" s="200">
        <v>0.55000000000000004</v>
      </c>
      <c r="AA4897" s="200">
        <v>0.13</v>
      </c>
      <c r="AB4897" s="200">
        <v>0.3</v>
      </c>
      <c r="AC4897" s="200">
        <v>0.85</v>
      </c>
      <c r="AL4897"/>
      <c r="AM4897"/>
      <c r="AN4897"/>
      <c r="AO4897"/>
      <c r="AP4897"/>
      <c r="AQ4897"/>
      <c r="AR4897"/>
      <c r="AS4897"/>
      <c r="AT4897"/>
      <c r="AU4897"/>
    </row>
    <row r="4898" spans="17:47" x14ac:dyDescent="0.2">
      <c r="Q4898" s="142">
        <f>TRUNC('TARIFA ENTREGA A DIRECCION USD'!D4899-'TARIFA ENTREGA A DIRECCION USD'!D4898,2)</f>
        <v>0.55000000000000004</v>
      </c>
      <c r="R4898" s="190">
        <v>4891</v>
      </c>
      <c r="S4898" s="200">
        <f>TRUNC((('TARIFA ENTREGA A DIRECCION USD'!C4898-'TARIFA ENTREGA A DIRECCION USD'!D4898)/'TARIFA ENTREGA A DIRECCION USD'!D4898)+1,3)</f>
        <v>0.72499999999999998</v>
      </c>
      <c r="T4898" s="200">
        <f>TRUNC(('TARIFA ENTREGA A DIRECCION USD'!E4898-'TARIFA ENTREGA A DIRECCION USD'!D4898)/'TARIFA ENTREGA A DIRECCION USD'!D4898,3)</f>
        <v>0.26400000000000001</v>
      </c>
      <c r="U4898" s="200">
        <f>TRUNC(('TARIFA ENTREGA A DIRECCION USD'!F4898-'TARIFA ENTREGA A DIRECCION USD'!D4898)/'TARIFA ENTREGA A DIRECCION USD'!D4898,3)</f>
        <v>0.442</v>
      </c>
      <c r="V4898" s="200">
        <f>TRUNC(('TARIFA ENTREGA A DIRECCION USD'!G4898-'TARIFA ENTREGA A DIRECCION USD'!D4898)/'TARIFA ENTREGA A DIRECCION USD'!D4898,3)</f>
        <v>0.97899999999999998</v>
      </c>
      <c r="X4898" s="142">
        <v>16.12</v>
      </c>
      <c r="Y4898" s="190">
        <v>4891</v>
      </c>
      <c r="Z4898" s="200">
        <v>0.55000000000000004</v>
      </c>
      <c r="AA4898" s="200">
        <v>0.13</v>
      </c>
      <c r="AB4898" s="200">
        <v>0.3</v>
      </c>
      <c r="AC4898" s="200">
        <v>0.85</v>
      </c>
      <c r="AL4898"/>
      <c r="AM4898"/>
      <c r="AN4898"/>
      <c r="AO4898"/>
      <c r="AP4898"/>
      <c r="AQ4898"/>
      <c r="AR4898"/>
      <c r="AS4898"/>
      <c r="AT4898"/>
      <c r="AU4898"/>
    </row>
    <row r="4899" spans="17:47" x14ac:dyDescent="0.2">
      <c r="Q4899" s="142">
        <f>TRUNC('TARIFA ENTREGA A DIRECCION USD'!D4900-'TARIFA ENTREGA A DIRECCION USD'!D4899,2)</f>
        <v>0.55000000000000004</v>
      </c>
      <c r="R4899" s="190">
        <v>4892</v>
      </c>
      <c r="S4899" s="200">
        <f>TRUNC((('TARIFA ENTREGA A DIRECCION USD'!C4899-'TARIFA ENTREGA A DIRECCION USD'!D4899)/'TARIFA ENTREGA A DIRECCION USD'!D4899)+1,3)</f>
        <v>0.72499999999999998</v>
      </c>
      <c r="T4899" s="200">
        <f>TRUNC(('TARIFA ENTREGA A DIRECCION USD'!E4899-'TARIFA ENTREGA A DIRECCION USD'!D4899)/'TARIFA ENTREGA A DIRECCION USD'!D4899,3)</f>
        <v>0.26400000000000001</v>
      </c>
      <c r="U4899" s="200">
        <f>TRUNC(('TARIFA ENTREGA A DIRECCION USD'!F4899-'TARIFA ENTREGA A DIRECCION USD'!D4899)/'TARIFA ENTREGA A DIRECCION USD'!D4899,3)</f>
        <v>0.442</v>
      </c>
      <c r="V4899" s="200">
        <f>TRUNC(('TARIFA ENTREGA A DIRECCION USD'!G4899-'TARIFA ENTREGA A DIRECCION USD'!D4899)/'TARIFA ENTREGA A DIRECCION USD'!D4899,3)</f>
        <v>0.97899999999999998</v>
      </c>
      <c r="X4899" s="142">
        <v>16.12</v>
      </c>
      <c r="Y4899" s="190">
        <v>4892</v>
      </c>
      <c r="Z4899" s="200">
        <v>0.55000000000000004</v>
      </c>
      <c r="AA4899" s="200">
        <v>0.13</v>
      </c>
      <c r="AB4899" s="200">
        <v>0.3</v>
      </c>
      <c r="AC4899" s="200">
        <v>0.85</v>
      </c>
      <c r="AL4899"/>
      <c r="AM4899"/>
      <c r="AN4899"/>
      <c r="AO4899"/>
      <c r="AP4899"/>
      <c r="AQ4899"/>
      <c r="AR4899"/>
      <c r="AS4899"/>
      <c r="AT4899"/>
      <c r="AU4899"/>
    </row>
    <row r="4900" spans="17:47" x14ac:dyDescent="0.2">
      <c r="Q4900" s="142">
        <f>TRUNC('TARIFA ENTREGA A DIRECCION USD'!D4901-'TARIFA ENTREGA A DIRECCION USD'!D4900,2)</f>
        <v>0.55000000000000004</v>
      </c>
      <c r="R4900" s="190">
        <v>4893</v>
      </c>
      <c r="S4900" s="200">
        <f>TRUNC((('TARIFA ENTREGA A DIRECCION USD'!C4900-'TARIFA ENTREGA A DIRECCION USD'!D4900)/'TARIFA ENTREGA A DIRECCION USD'!D4900)+1,3)</f>
        <v>0.72499999999999998</v>
      </c>
      <c r="T4900" s="200">
        <f>TRUNC(('TARIFA ENTREGA A DIRECCION USD'!E4900-'TARIFA ENTREGA A DIRECCION USD'!D4900)/'TARIFA ENTREGA A DIRECCION USD'!D4900,3)</f>
        <v>0.26400000000000001</v>
      </c>
      <c r="U4900" s="200">
        <f>TRUNC(('TARIFA ENTREGA A DIRECCION USD'!F4900-'TARIFA ENTREGA A DIRECCION USD'!D4900)/'TARIFA ENTREGA A DIRECCION USD'!D4900,3)</f>
        <v>0.442</v>
      </c>
      <c r="V4900" s="200">
        <f>TRUNC(('TARIFA ENTREGA A DIRECCION USD'!G4900-'TARIFA ENTREGA A DIRECCION USD'!D4900)/'TARIFA ENTREGA A DIRECCION USD'!D4900,3)</f>
        <v>0.97899999999999998</v>
      </c>
      <c r="X4900" s="142">
        <v>16.12</v>
      </c>
      <c r="Y4900" s="190">
        <v>4893</v>
      </c>
      <c r="Z4900" s="200">
        <v>0.55000000000000004</v>
      </c>
      <c r="AA4900" s="200">
        <v>0.13</v>
      </c>
      <c r="AB4900" s="200">
        <v>0.3</v>
      </c>
      <c r="AC4900" s="200">
        <v>0.85</v>
      </c>
      <c r="AL4900"/>
      <c r="AM4900"/>
      <c r="AN4900"/>
      <c r="AO4900"/>
      <c r="AP4900"/>
      <c r="AQ4900"/>
      <c r="AR4900"/>
      <c r="AS4900"/>
      <c r="AT4900"/>
      <c r="AU4900"/>
    </row>
    <row r="4901" spans="17:47" x14ac:dyDescent="0.2">
      <c r="Q4901" s="142">
        <f>TRUNC('TARIFA ENTREGA A DIRECCION USD'!D4902-'TARIFA ENTREGA A DIRECCION USD'!D4901,2)</f>
        <v>0.55000000000000004</v>
      </c>
      <c r="R4901" s="190">
        <v>4894</v>
      </c>
      <c r="S4901" s="200">
        <f>TRUNC((('TARIFA ENTREGA A DIRECCION USD'!C4901-'TARIFA ENTREGA A DIRECCION USD'!D4901)/'TARIFA ENTREGA A DIRECCION USD'!D4901)+1,3)</f>
        <v>0.72499999999999998</v>
      </c>
      <c r="T4901" s="200">
        <f>TRUNC(('TARIFA ENTREGA A DIRECCION USD'!E4901-'TARIFA ENTREGA A DIRECCION USD'!D4901)/'TARIFA ENTREGA A DIRECCION USD'!D4901,3)</f>
        <v>0.26400000000000001</v>
      </c>
      <c r="U4901" s="200">
        <f>TRUNC(('TARIFA ENTREGA A DIRECCION USD'!F4901-'TARIFA ENTREGA A DIRECCION USD'!D4901)/'TARIFA ENTREGA A DIRECCION USD'!D4901,3)</f>
        <v>0.442</v>
      </c>
      <c r="V4901" s="200">
        <f>TRUNC(('TARIFA ENTREGA A DIRECCION USD'!G4901-'TARIFA ENTREGA A DIRECCION USD'!D4901)/'TARIFA ENTREGA A DIRECCION USD'!D4901,3)</f>
        <v>0.97899999999999998</v>
      </c>
      <c r="X4901" s="142">
        <v>16.12</v>
      </c>
      <c r="Y4901" s="190">
        <v>4894</v>
      </c>
      <c r="Z4901" s="200">
        <v>0.55000000000000004</v>
      </c>
      <c r="AA4901" s="200">
        <v>0.13</v>
      </c>
      <c r="AB4901" s="200">
        <v>0.3</v>
      </c>
      <c r="AC4901" s="200">
        <v>0.85</v>
      </c>
      <c r="AL4901"/>
      <c r="AM4901"/>
      <c r="AN4901"/>
      <c r="AO4901"/>
      <c r="AP4901"/>
      <c r="AQ4901"/>
      <c r="AR4901"/>
      <c r="AS4901"/>
      <c r="AT4901"/>
      <c r="AU4901"/>
    </row>
    <row r="4902" spans="17:47" x14ac:dyDescent="0.2">
      <c r="Q4902" s="142">
        <f>TRUNC('TARIFA ENTREGA A DIRECCION USD'!D4903-'TARIFA ENTREGA A DIRECCION USD'!D4902,2)</f>
        <v>0.55000000000000004</v>
      </c>
      <c r="R4902" s="190">
        <v>4895</v>
      </c>
      <c r="S4902" s="200">
        <f>TRUNC((('TARIFA ENTREGA A DIRECCION USD'!C4902-'TARIFA ENTREGA A DIRECCION USD'!D4902)/'TARIFA ENTREGA A DIRECCION USD'!D4902)+1,3)</f>
        <v>0.72499999999999998</v>
      </c>
      <c r="T4902" s="200">
        <f>TRUNC(('TARIFA ENTREGA A DIRECCION USD'!E4902-'TARIFA ENTREGA A DIRECCION USD'!D4902)/'TARIFA ENTREGA A DIRECCION USD'!D4902,3)</f>
        <v>0.26400000000000001</v>
      </c>
      <c r="U4902" s="200">
        <f>TRUNC(('TARIFA ENTREGA A DIRECCION USD'!F4902-'TARIFA ENTREGA A DIRECCION USD'!D4902)/'TARIFA ENTREGA A DIRECCION USD'!D4902,3)</f>
        <v>0.442</v>
      </c>
      <c r="V4902" s="200">
        <f>TRUNC(('TARIFA ENTREGA A DIRECCION USD'!G4902-'TARIFA ENTREGA A DIRECCION USD'!D4902)/'TARIFA ENTREGA A DIRECCION USD'!D4902,3)</f>
        <v>0.97899999999999998</v>
      </c>
      <c r="X4902" s="142">
        <v>16.12</v>
      </c>
      <c r="Y4902" s="190">
        <v>4895</v>
      </c>
      <c r="Z4902" s="200">
        <v>0.55000000000000004</v>
      </c>
      <c r="AA4902" s="200">
        <v>0.13</v>
      </c>
      <c r="AB4902" s="200">
        <v>0.3</v>
      </c>
      <c r="AC4902" s="200">
        <v>0.85</v>
      </c>
      <c r="AL4902"/>
      <c r="AM4902"/>
      <c r="AN4902"/>
      <c r="AO4902"/>
      <c r="AP4902"/>
      <c r="AQ4902"/>
      <c r="AR4902"/>
      <c r="AS4902"/>
      <c r="AT4902"/>
      <c r="AU4902"/>
    </row>
    <row r="4903" spans="17:47" x14ac:dyDescent="0.2">
      <c r="Q4903" s="142">
        <f>TRUNC('TARIFA ENTREGA A DIRECCION USD'!D4904-'TARIFA ENTREGA A DIRECCION USD'!D4903,2)</f>
        <v>0.55000000000000004</v>
      </c>
      <c r="R4903" s="190">
        <v>4896</v>
      </c>
      <c r="S4903" s="200">
        <f>TRUNC((('TARIFA ENTREGA A DIRECCION USD'!C4903-'TARIFA ENTREGA A DIRECCION USD'!D4903)/'TARIFA ENTREGA A DIRECCION USD'!D4903)+1,3)</f>
        <v>0.72499999999999998</v>
      </c>
      <c r="T4903" s="200">
        <f>TRUNC(('TARIFA ENTREGA A DIRECCION USD'!E4903-'TARIFA ENTREGA A DIRECCION USD'!D4903)/'TARIFA ENTREGA A DIRECCION USD'!D4903,3)</f>
        <v>0.26400000000000001</v>
      </c>
      <c r="U4903" s="200">
        <f>TRUNC(('TARIFA ENTREGA A DIRECCION USD'!F4903-'TARIFA ENTREGA A DIRECCION USD'!D4903)/'TARIFA ENTREGA A DIRECCION USD'!D4903,3)</f>
        <v>0.442</v>
      </c>
      <c r="V4903" s="200">
        <f>TRUNC(('TARIFA ENTREGA A DIRECCION USD'!G4903-'TARIFA ENTREGA A DIRECCION USD'!D4903)/'TARIFA ENTREGA A DIRECCION USD'!D4903,3)</f>
        <v>0.97899999999999998</v>
      </c>
      <c r="X4903" s="142">
        <v>16.12</v>
      </c>
      <c r="Y4903" s="190">
        <v>4896</v>
      </c>
      <c r="Z4903" s="200">
        <v>0.55000000000000004</v>
      </c>
      <c r="AA4903" s="200">
        <v>0.13</v>
      </c>
      <c r="AB4903" s="200">
        <v>0.3</v>
      </c>
      <c r="AC4903" s="200">
        <v>0.85</v>
      </c>
      <c r="AL4903"/>
      <c r="AM4903"/>
      <c r="AN4903"/>
      <c r="AO4903"/>
      <c r="AP4903"/>
      <c r="AQ4903"/>
      <c r="AR4903"/>
      <c r="AS4903"/>
      <c r="AT4903"/>
      <c r="AU4903"/>
    </row>
    <row r="4904" spans="17:47" x14ac:dyDescent="0.2">
      <c r="Q4904" s="142">
        <f>TRUNC('TARIFA ENTREGA A DIRECCION USD'!D4905-'TARIFA ENTREGA A DIRECCION USD'!D4904,2)</f>
        <v>0.55000000000000004</v>
      </c>
      <c r="R4904" s="190">
        <v>4897</v>
      </c>
      <c r="S4904" s="200">
        <f>TRUNC((('TARIFA ENTREGA A DIRECCION USD'!C4904-'TARIFA ENTREGA A DIRECCION USD'!D4904)/'TARIFA ENTREGA A DIRECCION USD'!D4904)+1,3)</f>
        <v>0.72499999999999998</v>
      </c>
      <c r="T4904" s="200">
        <f>TRUNC(('TARIFA ENTREGA A DIRECCION USD'!E4904-'TARIFA ENTREGA A DIRECCION USD'!D4904)/'TARIFA ENTREGA A DIRECCION USD'!D4904,3)</f>
        <v>0.26400000000000001</v>
      </c>
      <c r="U4904" s="200">
        <f>TRUNC(('TARIFA ENTREGA A DIRECCION USD'!F4904-'TARIFA ENTREGA A DIRECCION USD'!D4904)/'TARIFA ENTREGA A DIRECCION USD'!D4904,3)</f>
        <v>0.442</v>
      </c>
      <c r="V4904" s="200">
        <f>TRUNC(('TARIFA ENTREGA A DIRECCION USD'!G4904-'TARIFA ENTREGA A DIRECCION USD'!D4904)/'TARIFA ENTREGA A DIRECCION USD'!D4904,3)</f>
        <v>0.97899999999999998</v>
      </c>
      <c r="X4904" s="142">
        <v>16.12</v>
      </c>
      <c r="Y4904" s="190">
        <v>4897</v>
      </c>
      <c r="Z4904" s="200">
        <v>0.55000000000000004</v>
      </c>
      <c r="AA4904" s="200">
        <v>0.13</v>
      </c>
      <c r="AB4904" s="200">
        <v>0.3</v>
      </c>
      <c r="AC4904" s="200">
        <v>0.85</v>
      </c>
      <c r="AL4904"/>
      <c r="AM4904"/>
      <c r="AN4904"/>
      <c r="AO4904"/>
      <c r="AP4904"/>
      <c r="AQ4904"/>
      <c r="AR4904"/>
      <c r="AS4904"/>
      <c r="AT4904"/>
      <c r="AU4904"/>
    </row>
    <row r="4905" spans="17:47" x14ac:dyDescent="0.2">
      <c r="Q4905" s="142">
        <f>TRUNC('TARIFA ENTREGA A DIRECCION USD'!D4906-'TARIFA ENTREGA A DIRECCION USD'!D4905,2)</f>
        <v>0.55000000000000004</v>
      </c>
      <c r="R4905" s="190">
        <v>4898</v>
      </c>
      <c r="S4905" s="200">
        <f>TRUNC((('TARIFA ENTREGA A DIRECCION USD'!C4905-'TARIFA ENTREGA A DIRECCION USD'!D4905)/'TARIFA ENTREGA A DIRECCION USD'!D4905)+1,3)</f>
        <v>0.72499999999999998</v>
      </c>
      <c r="T4905" s="200">
        <f>TRUNC(('TARIFA ENTREGA A DIRECCION USD'!E4905-'TARIFA ENTREGA A DIRECCION USD'!D4905)/'TARIFA ENTREGA A DIRECCION USD'!D4905,3)</f>
        <v>0.26400000000000001</v>
      </c>
      <c r="U4905" s="200">
        <f>TRUNC(('TARIFA ENTREGA A DIRECCION USD'!F4905-'TARIFA ENTREGA A DIRECCION USD'!D4905)/'TARIFA ENTREGA A DIRECCION USD'!D4905,3)</f>
        <v>0.442</v>
      </c>
      <c r="V4905" s="200">
        <f>TRUNC(('TARIFA ENTREGA A DIRECCION USD'!G4905-'TARIFA ENTREGA A DIRECCION USD'!D4905)/'TARIFA ENTREGA A DIRECCION USD'!D4905,3)</f>
        <v>0.97899999999999998</v>
      </c>
      <c r="X4905" s="142">
        <v>16.12</v>
      </c>
      <c r="Y4905" s="190">
        <v>4898</v>
      </c>
      <c r="Z4905" s="200">
        <v>0.55000000000000004</v>
      </c>
      <c r="AA4905" s="200">
        <v>0.13</v>
      </c>
      <c r="AB4905" s="200">
        <v>0.3</v>
      </c>
      <c r="AC4905" s="200">
        <v>0.85</v>
      </c>
      <c r="AL4905"/>
      <c r="AM4905"/>
      <c r="AN4905"/>
      <c r="AO4905"/>
      <c r="AP4905"/>
      <c r="AQ4905"/>
      <c r="AR4905"/>
      <c r="AS4905"/>
      <c r="AT4905"/>
      <c r="AU4905"/>
    </row>
    <row r="4906" spans="17:47" x14ac:dyDescent="0.2">
      <c r="Q4906" s="142">
        <f>TRUNC('TARIFA ENTREGA A DIRECCION USD'!D4907-'TARIFA ENTREGA A DIRECCION USD'!D4906,2)</f>
        <v>0.55000000000000004</v>
      </c>
      <c r="R4906" s="190">
        <v>4899</v>
      </c>
      <c r="S4906" s="200">
        <f>TRUNC((('TARIFA ENTREGA A DIRECCION USD'!C4906-'TARIFA ENTREGA A DIRECCION USD'!D4906)/'TARIFA ENTREGA A DIRECCION USD'!D4906)+1,3)</f>
        <v>0.72499999999999998</v>
      </c>
      <c r="T4906" s="200">
        <f>TRUNC(('TARIFA ENTREGA A DIRECCION USD'!E4906-'TARIFA ENTREGA A DIRECCION USD'!D4906)/'TARIFA ENTREGA A DIRECCION USD'!D4906,3)</f>
        <v>0.26400000000000001</v>
      </c>
      <c r="U4906" s="200">
        <f>TRUNC(('TARIFA ENTREGA A DIRECCION USD'!F4906-'TARIFA ENTREGA A DIRECCION USD'!D4906)/'TARIFA ENTREGA A DIRECCION USD'!D4906,3)</f>
        <v>0.442</v>
      </c>
      <c r="V4906" s="200">
        <f>TRUNC(('TARIFA ENTREGA A DIRECCION USD'!G4906-'TARIFA ENTREGA A DIRECCION USD'!D4906)/'TARIFA ENTREGA A DIRECCION USD'!D4906,3)</f>
        <v>0.97899999999999998</v>
      </c>
      <c r="X4906" s="142">
        <v>16.12</v>
      </c>
      <c r="Y4906" s="190">
        <v>4899</v>
      </c>
      <c r="Z4906" s="200">
        <v>0.55000000000000004</v>
      </c>
      <c r="AA4906" s="200">
        <v>0.13</v>
      </c>
      <c r="AB4906" s="200">
        <v>0.3</v>
      </c>
      <c r="AC4906" s="200">
        <v>0.85</v>
      </c>
      <c r="AL4906"/>
      <c r="AM4906"/>
      <c r="AN4906"/>
      <c r="AO4906"/>
      <c r="AP4906"/>
      <c r="AQ4906"/>
      <c r="AR4906"/>
      <c r="AS4906"/>
      <c r="AT4906"/>
      <c r="AU4906"/>
    </row>
    <row r="4907" spans="17:47" x14ac:dyDescent="0.2">
      <c r="Q4907" s="142">
        <f>TRUNC('TARIFA ENTREGA A DIRECCION USD'!D4908-'TARIFA ENTREGA A DIRECCION USD'!D4907,2)</f>
        <v>0.55000000000000004</v>
      </c>
      <c r="R4907" s="190">
        <v>4900</v>
      </c>
      <c r="S4907" s="200">
        <f>TRUNC((('TARIFA ENTREGA A DIRECCION USD'!C4907-'TARIFA ENTREGA A DIRECCION USD'!D4907)/'TARIFA ENTREGA A DIRECCION USD'!D4907)+1,3)</f>
        <v>0.72499999999999998</v>
      </c>
      <c r="T4907" s="200">
        <f>TRUNC(('TARIFA ENTREGA A DIRECCION USD'!E4907-'TARIFA ENTREGA A DIRECCION USD'!D4907)/'TARIFA ENTREGA A DIRECCION USD'!D4907,3)</f>
        <v>0.26400000000000001</v>
      </c>
      <c r="U4907" s="200">
        <f>TRUNC(('TARIFA ENTREGA A DIRECCION USD'!F4907-'TARIFA ENTREGA A DIRECCION USD'!D4907)/'TARIFA ENTREGA A DIRECCION USD'!D4907,3)</f>
        <v>0.442</v>
      </c>
      <c r="V4907" s="200">
        <f>TRUNC(('TARIFA ENTREGA A DIRECCION USD'!G4907-'TARIFA ENTREGA A DIRECCION USD'!D4907)/'TARIFA ENTREGA A DIRECCION USD'!D4907,3)</f>
        <v>0.97899999999999998</v>
      </c>
      <c r="X4907" s="142">
        <v>16.12</v>
      </c>
      <c r="Y4907" s="190">
        <v>4900</v>
      </c>
      <c r="Z4907" s="200">
        <v>0.55000000000000004</v>
      </c>
      <c r="AA4907" s="200">
        <v>0.13</v>
      </c>
      <c r="AB4907" s="200">
        <v>0.3</v>
      </c>
      <c r="AC4907" s="200">
        <v>0.85</v>
      </c>
      <c r="AL4907"/>
      <c r="AM4907"/>
      <c r="AN4907"/>
      <c r="AO4907"/>
      <c r="AP4907"/>
      <c r="AQ4907"/>
      <c r="AR4907"/>
      <c r="AS4907"/>
      <c r="AT4907"/>
      <c r="AU4907"/>
    </row>
    <row r="4908" spans="17:47" x14ac:dyDescent="0.2">
      <c r="Q4908" s="142">
        <f>TRUNC('TARIFA ENTREGA A DIRECCION USD'!D4909-'TARIFA ENTREGA A DIRECCION USD'!D4908,2)</f>
        <v>0.55000000000000004</v>
      </c>
      <c r="R4908" s="190">
        <v>4901</v>
      </c>
      <c r="S4908" s="200">
        <f>TRUNC((('TARIFA ENTREGA A DIRECCION USD'!C4908-'TARIFA ENTREGA A DIRECCION USD'!D4908)/'TARIFA ENTREGA A DIRECCION USD'!D4908)+1,3)</f>
        <v>0.72499999999999998</v>
      </c>
      <c r="T4908" s="200">
        <f>TRUNC(('TARIFA ENTREGA A DIRECCION USD'!E4908-'TARIFA ENTREGA A DIRECCION USD'!D4908)/'TARIFA ENTREGA A DIRECCION USD'!D4908,3)</f>
        <v>0.26400000000000001</v>
      </c>
      <c r="U4908" s="200">
        <f>TRUNC(('TARIFA ENTREGA A DIRECCION USD'!F4908-'TARIFA ENTREGA A DIRECCION USD'!D4908)/'TARIFA ENTREGA A DIRECCION USD'!D4908,3)</f>
        <v>0.442</v>
      </c>
      <c r="V4908" s="200">
        <f>TRUNC(('TARIFA ENTREGA A DIRECCION USD'!G4908-'TARIFA ENTREGA A DIRECCION USD'!D4908)/'TARIFA ENTREGA A DIRECCION USD'!D4908,3)</f>
        <v>0.97899999999999998</v>
      </c>
      <c r="X4908" s="142">
        <v>16.12</v>
      </c>
      <c r="Y4908" s="190">
        <v>4901</v>
      </c>
      <c r="Z4908" s="200">
        <v>0.55000000000000004</v>
      </c>
      <c r="AA4908" s="200">
        <v>0.13</v>
      </c>
      <c r="AB4908" s="200">
        <v>0.3</v>
      </c>
      <c r="AC4908" s="200">
        <v>0.85</v>
      </c>
      <c r="AL4908"/>
      <c r="AM4908"/>
      <c r="AN4908"/>
      <c r="AO4908"/>
      <c r="AP4908"/>
      <c r="AQ4908"/>
      <c r="AR4908"/>
      <c r="AS4908"/>
      <c r="AT4908"/>
      <c r="AU4908"/>
    </row>
    <row r="4909" spans="17:47" x14ac:dyDescent="0.2">
      <c r="Q4909" s="142">
        <f>TRUNC('TARIFA ENTREGA A DIRECCION USD'!D4910-'TARIFA ENTREGA A DIRECCION USD'!D4909,2)</f>
        <v>0.55000000000000004</v>
      </c>
      <c r="R4909" s="190">
        <v>4902</v>
      </c>
      <c r="S4909" s="200">
        <f>TRUNC((('TARIFA ENTREGA A DIRECCION USD'!C4909-'TARIFA ENTREGA A DIRECCION USD'!D4909)/'TARIFA ENTREGA A DIRECCION USD'!D4909)+1,3)</f>
        <v>0.72499999999999998</v>
      </c>
      <c r="T4909" s="200">
        <f>TRUNC(('TARIFA ENTREGA A DIRECCION USD'!E4909-'TARIFA ENTREGA A DIRECCION USD'!D4909)/'TARIFA ENTREGA A DIRECCION USD'!D4909,3)</f>
        <v>0.26400000000000001</v>
      </c>
      <c r="U4909" s="200">
        <f>TRUNC(('TARIFA ENTREGA A DIRECCION USD'!F4909-'TARIFA ENTREGA A DIRECCION USD'!D4909)/'TARIFA ENTREGA A DIRECCION USD'!D4909,3)</f>
        <v>0.442</v>
      </c>
      <c r="V4909" s="200">
        <f>TRUNC(('TARIFA ENTREGA A DIRECCION USD'!G4909-'TARIFA ENTREGA A DIRECCION USD'!D4909)/'TARIFA ENTREGA A DIRECCION USD'!D4909,3)</f>
        <v>0.97899999999999998</v>
      </c>
      <c r="X4909" s="142">
        <v>16.12</v>
      </c>
      <c r="Y4909" s="190">
        <v>4902</v>
      </c>
      <c r="Z4909" s="200">
        <v>0.55000000000000004</v>
      </c>
      <c r="AA4909" s="200">
        <v>0.13</v>
      </c>
      <c r="AB4909" s="200">
        <v>0.3</v>
      </c>
      <c r="AC4909" s="200">
        <v>0.85</v>
      </c>
      <c r="AL4909"/>
      <c r="AM4909"/>
      <c r="AN4909"/>
      <c r="AO4909"/>
      <c r="AP4909"/>
      <c r="AQ4909"/>
      <c r="AR4909"/>
      <c r="AS4909"/>
      <c r="AT4909"/>
      <c r="AU4909"/>
    </row>
    <row r="4910" spans="17:47" x14ac:dyDescent="0.2">
      <c r="Q4910" s="142">
        <f>TRUNC('TARIFA ENTREGA A DIRECCION USD'!D4911-'TARIFA ENTREGA A DIRECCION USD'!D4910,2)</f>
        <v>0.55000000000000004</v>
      </c>
      <c r="R4910" s="190">
        <v>4903</v>
      </c>
      <c r="S4910" s="200">
        <f>TRUNC((('TARIFA ENTREGA A DIRECCION USD'!C4910-'TARIFA ENTREGA A DIRECCION USD'!D4910)/'TARIFA ENTREGA A DIRECCION USD'!D4910)+1,3)</f>
        <v>0.72499999999999998</v>
      </c>
      <c r="T4910" s="200">
        <f>TRUNC(('TARIFA ENTREGA A DIRECCION USD'!E4910-'TARIFA ENTREGA A DIRECCION USD'!D4910)/'TARIFA ENTREGA A DIRECCION USD'!D4910,3)</f>
        <v>0.26400000000000001</v>
      </c>
      <c r="U4910" s="200">
        <f>TRUNC(('TARIFA ENTREGA A DIRECCION USD'!F4910-'TARIFA ENTREGA A DIRECCION USD'!D4910)/'TARIFA ENTREGA A DIRECCION USD'!D4910,3)</f>
        <v>0.442</v>
      </c>
      <c r="V4910" s="200">
        <f>TRUNC(('TARIFA ENTREGA A DIRECCION USD'!G4910-'TARIFA ENTREGA A DIRECCION USD'!D4910)/'TARIFA ENTREGA A DIRECCION USD'!D4910,3)</f>
        <v>0.97899999999999998</v>
      </c>
      <c r="X4910" s="142">
        <v>16.12</v>
      </c>
      <c r="Y4910" s="190">
        <v>4903</v>
      </c>
      <c r="Z4910" s="200">
        <v>0.55000000000000004</v>
      </c>
      <c r="AA4910" s="200">
        <v>0.13</v>
      </c>
      <c r="AB4910" s="200">
        <v>0.3</v>
      </c>
      <c r="AC4910" s="200">
        <v>0.85</v>
      </c>
      <c r="AL4910"/>
      <c r="AM4910"/>
      <c r="AN4910"/>
      <c r="AO4910"/>
      <c r="AP4910"/>
      <c r="AQ4910"/>
      <c r="AR4910"/>
      <c r="AS4910"/>
      <c r="AT4910"/>
      <c r="AU4910"/>
    </row>
    <row r="4911" spans="17:47" x14ac:dyDescent="0.2">
      <c r="Q4911" s="142">
        <f>TRUNC('TARIFA ENTREGA A DIRECCION USD'!D4912-'TARIFA ENTREGA A DIRECCION USD'!D4911,2)</f>
        <v>0.55000000000000004</v>
      </c>
      <c r="R4911" s="190">
        <v>4904</v>
      </c>
      <c r="S4911" s="200">
        <f>TRUNC((('TARIFA ENTREGA A DIRECCION USD'!C4911-'TARIFA ENTREGA A DIRECCION USD'!D4911)/'TARIFA ENTREGA A DIRECCION USD'!D4911)+1,3)</f>
        <v>0.72499999999999998</v>
      </c>
      <c r="T4911" s="200">
        <f>TRUNC(('TARIFA ENTREGA A DIRECCION USD'!E4911-'TARIFA ENTREGA A DIRECCION USD'!D4911)/'TARIFA ENTREGA A DIRECCION USD'!D4911,3)</f>
        <v>0.26400000000000001</v>
      </c>
      <c r="U4911" s="200">
        <f>TRUNC(('TARIFA ENTREGA A DIRECCION USD'!F4911-'TARIFA ENTREGA A DIRECCION USD'!D4911)/'TARIFA ENTREGA A DIRECCION USD'!D4911,3)</f>
        <v>0.442</v>
      </c>
      <c r="V4911" s="200">
        <f>TRUNC(('TARIFA ENTREGA A DIRECCION USD'!G4911-'TARIFA ENTREGA A DIRECCION USD'!D4911)/'TARIFA ENTREGA A DIRECCION USD'!D4911,3)</f>
        <v>0.97899999999999998</v>
      </c>
      <c r="X4911" s="142">
        <v>16.12</v>
      </c>
      <c r="Y4911" s="190">
        <v>4904</v>
      </c>
      <c r="Z4911" s="200">
        <v>0.55000000000000004</v>
      </c>
      <c r="AA4911" s="200">
        <v>0.13</v>
      </c>
      <c r="AB4911" s="200">
        <v>0.3</v>
      </c>
      <c r="AC4911" s="200">
        <v>0.85</v>
      </c>
      <c r="AL4911"/>
      <c r="AM4911"/>
      <c r="AN4911"/>
      <c r="AO4911"/>
      <c r="AP4911"/>
      <c r="AQ4911"/>
      <c r="AR4911"/>
      <c r="AS4911"/>
      <c r="AT4911"/>
      <c r="AU4911"/>
    </row>
    <row r="4912" spans="17:47" x14ac:dyDescent="0.2">
      <c r="Q4912" s="142">
        <f>TRUNC('TARIFA ENTREGA A DIRECCION USD'!D4913-'TARIFA ENTREGA A DIRECCION USD'!D4912,2)</f>
        <v>0.55000000000000004</v>
      </c>
      <c r="R4912" s="190">
        <v>4905</v>
      </c>
      <c r="S4912" s="200">
        <f>TRUNC((('TARIFA ENTREGA A DIRECCION USD'!C4912-'TARIFA ENTREGA A DIRECCION USD'!D4912)/'TARIFA ENTREGA A DIRECCION USD'!D4912)+1,3)</f>
        <v>0.72499999999999998</v>
      </c>
      <c r="T4912" s="200">
        <f>TRUNC(('TARIFA ENTREGA A DIRECCION USD'!E4912-'TARIFA ENTREGA A DIRECCION USD'!D4912)/'TARIFA ENTREGA A DIRECCION USD'!D4912,3)</f>
        <v>0.26400000000000001</v>
      </c>
      <c r="U4912" s="200">
        <f>TRUNC(('TARIFA ENTREGA A DIRECCION USD'!F4912-'TARIFA ENTREGA A DIRECCION USD'!D4912)/'TARIFA ENTREGA A DIRECCION USD'!D4912,3)</f>
        <v>0.442</v>
      </c>
      <c r="V4912" s="200">
        <f>TRUNC(('TARIFA ENTREGA A DIRECCION USD'!G4912-'TARIFA ENTREGA A DIRECCION USD'!D4912)/'TARIFA ENTREGA A DIRECCION USD'!D4912,3)</f>
        <v>0.97899999999999998</v>
      </c>
      <c r="X4912" s="142">
        <v>16.12</v>
      </c>
      <c r="Y4912" s="190">
        <v>4905</v>
      </c>
      <c r="Z4912" s="200">
        <v>0.55000000000000004</v>
      </c>
      <c r="AA4912" s="200">
        <v>0.13</v>
      </c>
      <c r="AB4912" s="200">
        <v>0.3</v>
      </c>
      <c r="AC4912" s="200">
        <v>0.85</v>
      </c>
      <c r="AL4912"/>
      <c r="AM4912"/>
      <c r="AN4912"/>
      <c r="AO4912"/>
      <c r="AP4912"/>
      <c r="AQ4912"/>
      <c r="AR4912"/>
      <c r="AS4912"/>
      <c r="AT4912"/>
      <c r="AU4912"/>
    </row>
    <row r="4913" spans="17:47" x14ac:dyDescent="0.2">
      <c r="Q4913" s="142">
        <f>TRUNC('TARIFA ENTREGA A DIRECCION USD'!D4914-'TARIFA ENTREGA A DIRECCION USD'!D4913,2)</f>
        <v>0.55000000000000004</v>
      </c>
      <c r="R4913" s="190">
        <v>4906</v>
      </c>
      <c r="S4913" s="200">
        <f>TRUNC((('TARIFA ENTREGA A DIRECCION USD'!C4913-'TARIFA ENTREGA A DIRECCION USD'!D4913)/'TARIFA ENTREGA A DIRECCION USD'!D4913)+1,3)</f>
        <v>0.72499999999999998</v>
      </c>
      <c r="T4913" s="200">
        <f>TRUNC(('TARIFA ENTREGA A DIRECCION USD'!E4913-'TARIFA ENTREGA A DIRECCION USD'!D4913)/'TARIFA ENTREGA A DIRECCION USD'!D4913,3)</f>
        <v>0.26400000000000001</v>
      </c>
      <c r="U4913" s="200">
        <f>TRUNC(('TARIFA ENTREGA A DIRECCION USD'!F4913-'TARIFA ENTREGA A DIRECCION USD'!D4913)/'TARIFA ENTREGA A DIRECCION USD'!D4913,3)</f>
        <v>0.442</v>
      </c>
      <c r="V4913" s="200">
        <f>TRUNC(('TARIFA ENTREGA A DIRECCION USD'!G4913-'TARIFA ENTREGA A DIRECCION USD'!D4913)/'TARIFA ENTREGA A DIRECCION USD'!D4913,3)</f>
        <v>0.97899999999999998</v>
      </c>
      <c r="X4913" s="142">
        <v>16.12</v>
      </c>
      <c r="Y4913" s="190">
        <v>4906</v>
      </c>
      <c r="Z4913" s="200">
        <v>0.55000000000000004</v>
      </c>
      <c r="AA4913" s="200">
        <v>0.13</v>
      </c>
      <c r="AB4913" s="200">
        <v>0.3</v>
      </c>
      <c r="AC4913" s="200">
        <v>0.85</v>
      </c>
      <c r="AL4913"/>
      <c r="AM4913"/>
      <c r="AN4913"/>
      <c r="AO4913"/>
      <c r="AP4913"/>
      <c r="AQ4913"/>
      <c r="AR4913"/>
      <c r="AS4913"/>
      <c r="AT4913"/>
      <c r="AU4913"/>
    </row>
    <row r="4914" spans="17:47" x14ac:dyDescent="0.2">
      <c r="Q4914" s="142">
        <f>TRUNC('TARIFA ENTREGA A DIRECCION USD'!D4915-'TARIFA ENTREGA A DIRECCION USD'!D4914,2)</f>
        <v>0.55000000000000004</v>
      </c>
      <c r="R4914" s="190">
        <v>4907</v>
      </c>
      <c r="S4914" s="200">
        <f>TRUNC((('TARIFA ENTREGA A DIRECCION USD'!C4914-'TARIFA ENTREGA A DIRECCION USD'!D4914)/'TARIFA ENTREGA A DIRECCION USD'!D4914)+1,3)</f>
        <v>0.72499999999999998</v>
      </c>
      <c r="T4914" s="200">
        <f>TRUNC(('TARIFA ENTREGA A DIRECCION USD'!E4914-'TARIFA ENTREGA A DIRECCION USD'!D4914)/'TARIFA ENTREGA A DIRECCION USD'!D4914,3)</f>
        <v>0.26400000000000001</v>
      </c>
      <c r="U4914" s="200">
        <f>TRUNC(('TARIFA ENTREGA A DIRECCION USD'!F4914-'TARIFA ENTREGA A DIRECCION USD'!D4914)/'TARIFA ENTREGA A DIRECCION USD'!D4914,3)</f>
        <v>0.442</v>
      </c>
      <c r="V4914" s="200">
        <f>TRUNC(('TARIFA ENTREGA A DIRECCION USD'!G4914-'TARIFA ENTREGA A DIRECCION USD'!D4914)/'TARIFA ENTREGA A DIRECCION USD'!D4914,3)</f>
        <v>0.97899999999999998</v>
      </c>
      <c r="X4914" s="142">
        <v>16.12</v>
      </c>
      <c r="Y4914" s="190">
        <v>4907</v>
      </c>
      <c r="Z4914" s="200">
        <v>0.55000000000000004</v>
      </c>
      <c r="AA4914" s="200">
        <v>0.13</v>
      </c>
      <c r="AB4914" s="200">
        <v>0.3</v>
      </c>
      <c r="AC4914" s="200">
        <v>0.85</v>
      </c>
      <c r="AL4914"/>
      <c r="AM4914"/>
      <c r="AN4914"/>
      <c r="AO4914"/>
      <c r="AP4914"/>
      <c r="AQ4914"/>
      <c r="AR4914"/>
      <c r="AS4914"/>
      <c r="AT4914"/>
      <c r="AU4914"/>
    </row>
    <row r="4915" spans="17:47" x14ac:dyDescent="0.2">
      <c r="Q4915" s="142">
        <f>TRUNC('TARIFA ENTREGA A DIRECCION USD'!D4916-'TARIFA ENTREGA A DIRECCION USD'!D4915,2)</f>
        <v>0.55000000000000004</v>
      </c>
      <c r="R4915" s="190">
        <v>4908</v>
      </c>
      <c r="S4915" s="200">
        <f>TRUNC((('TARIFA ENTREGA A DIRECCION USD'!C4915-'TARIFA ENTREGA A DIRECCION USD'!D4915)/'TARIFA ENTREGA A DIRECCION USD'!D4915)+1,3)</f>
        <v>0.72499999999999998</v>
      </c>
      <c r="T4915" s="200">
        <f>TRUNC(('TARIFA ENTREGA A DIRECCION USD'!E4915-'TARIFA ENTREGA A DIRECCION USD'!D4915)/'TARIFA ENTREGA A DIRECCION USD'!D4915,3)</f>
        <v>0.26400000000000001</v>
      </c>
      <c r="U4915" s="200">
        <f>TRUNC(('TARIFA ENTREGA A DIRECCION USD'!F4915-'TARIFA ENTREGA A DIRECCION USD'!D4915)/'TARIFA ENTREGA A DIRECCION USD'!D4915,3)</f>
        <v>0.442</v>
      </c>
      <c r="V4915" s="200">
        <f>TRUNC(('TARIFA ENTREGA A DIRECCION USD'!G4915-'TARIFA ENTREGA A DIRECCION USD'!D4915)/'TARIFA ENTREGA A DIRECCION USD'!D4915,3)</f>
        <v>0.97899999999999998</v>
      </c>
      <c r="X4915" s="142">
        <v>16.12</v>
      </c>
      <c r="Y4915" s="190">
        <v>4908</v>
      </c>
      <c r="Z4915" s="200">
        <v>0.55000000000000004</v>
      </c>
      <c r="AA4915" s="200">
        <v>0.13</v>
      </c>
      <c r="AB4915" s="200">
        <v>0.3</v>
      </c>
      <c r="AC4915" s="200">
        <v>0.85</v>
      </c>
      <c r="AL4915"/>
      <c r="AM4915"/>
      <c r="AN4915"/>
      <c r="AO4915"/>
      <c r="AP4915"/>
      <c r="AQ4915"/>
      <c r="AR4915"/>
      <c r="AS4915"/>
      <c r="AT4915"/>
      <c r="AU4915"/>
    </row>
    <row r="4916" spans="17:47" x14ac:dyDescent="0.2">
      <c r="Q4916" s="142">
        <f>TRUNC('TARIFA ENTREGA A DIRECCION USD'!D4917-'TARIFA ENTREGA A DIRECCION USD'!D4916,2)</f>
        <v>0.55000000000000004</v>
      </c>
      <c r="R4916" s="190">
        <v>4909</v>
      </c>
      <c r="S4916" s="200">
        <f>TRUNC((('TARIFA ENTREGA A DIRECCION USD'!C4916-'TARIFA ENTREGA A DIRECCION USD'!D4916)/'TARIFA ENTREGA A DIRECCION USD'!D4916)+1,3)</f>
        <v>0.72499999999999998</v>
      </c>
      <c r="T4916" s="200">
        <f>TRUNC(('TARIFA ENTREGA A DIRECCION USD'!E4916-'TARIFA ENTREGA A DIRECCION USD'!D4916)/'TARIFA ENTREGA A DIRECCION USD'!D4916,3)</f>
        <v>0.26400000000000001</v>
      </c>
      <c r="U4916" s="200">
        <f>TRUNC(('TARIFA ENTREGA A DIRECCION USD'!F4916-'TARIFA ENTREGA A DIRECCION USD'!D4916)/'TARIFA ENTREGA A DIRECCION USD'!D4916,3)</f>
        <v>0.442</v>
      </c>
      <c r="V4916" s="200">
        <f>TRUNC(('TARIFA ENTREGA A DIRECCION USD'!G4916-'TARIFA ENTREGA A DIRECCION USD'!D4916)/'TARIFA ENTREGA A DIRECCION USD'!D4916,3)</f>
        <v>0.97899999999999998</v>
      </c>
      <c r="X4916" s="142">
        <v>16.12</v>
      </c>
      <c r="Y4916" s="190">
        <v>4909</v>
      </c>
      <c r="Z4916" s="200">
        <v>0.55000000000000004</v>
      </c>
      <c r="AA4916" s="200">
        <v>0.13</v>
      </c>
      <c r="AB4916" s="200">
        <v>0.3</v>
      </c>
      <c r="AC4916" s="200">
        <v>0.85</v>
      </c>
      <c r="AL4916"/>
      <c r="AM4916"/>
      <c r="AN4916"/>
      <c r="AO4916"/>
      <c r="AP4916"/>
      <c r="AQ4916"/>
      <c r="AR4916"/>
      <c r="AS4916"/>
      <c r="AT4916"/>
      <c r="AU4916"/>
    </row>
    <row r="4917" spans="17:47" x14ac:dyDescent="0.2">
      <c r="Q4917" s="142">
        <f>TRUNC('TARIFA ENTREGA A DIRECCION USD'!D4918-'TARIFA ENTREGA A DIRECCION USD'!D4917,2)</f>
        <v>0.55000000000000004</v>
      </c>
      <c r="R4917" s="190">
        <v>4910</v>
      </c>
      <c r="S4917" s="200">
        <f>TRUNC((('TARIFA ENTREGA A DIRECCION USD'!C4917-'TARIFA ENTREGA A DIRECCION USD'!D4917)/'TARIFA ENTREGA A DIRECCION USD'!D4917)+1,3)</f>
        <v>0.72499999999999998</v>
      </c>
      <c r="T4917" s="200">
        <f>TRUNC(('TARIFA ENTREGA A DIRECCION USD'!E4917-'TARIFA ENTREGA A DIRECCION USD'!D4917)/'TARIFA ENTREGA A DIRECCION USD'!D4917,3)</f>
        <v>0.26400000000000001</v>
      </c>
      <c r="U4917" s="200">
        <f>TRUNC(('TARIFA ENTREGA A DIRECCION USD'!F4917-'TARIFA ENTREGA A DIRECCION USD'!D4917)/'TARIFA ENTREGA A DIRECCION USD'!D4917,3)</f>
        <v>0.442</v>
      </c>
      <c r="V4917" s="200">
        <f>TRUNC(('TARIFA ENTREGA A DIRECCION USD'!G4917-'TARIFA ENTREGA A DIRECCION USD'!D4917)/'TARIFA ENTREGA A DIRECCION USD'!D4917,3)</f>
        <v>0.97899999999999998</v>
      </c>
      <c r="X4917" s="142">
        <v>16.12</v>
      </c>
      <c r="Y4917" s="190">
        <v>4910</v>
      </c>
      <c r="Z4917" s="200">
        <v>0.55000000000000004</v>
      </c>
      <c r="AA4917" s="200">
        <v>0.13</v>
      </c>
      <c r="AB4917" s="200">
        <v>0.3</v>
      </c>
      <c r="AC4917" s="200">
        <v>0.85</v>
      </c>
      <c r="AL4917"/>
      <c r="AM4917"/>
      <c r="AN4917"/>
      <c r="AO4917"/>
      <c r="AP4917"/>
      <c r="AQ4917"/>
      <c r="AR4917"/>
      <c r="AS4917"/>
      <c r="AT4917"/>
      <c r="AU4917"/>
    </row>
    <row r="4918" spans="17:47" x14ac:dyDescent="0.2">
      <c r="Q4918" s="142">
        <f>TRUNC('TARIFA ENTREGA A DIRECCION USD'!D4919-'TARIFA ENTREGA A DIRECCION USD'!D4918,2)</f>
        <v>0.55000000000000004</v>
      </c>
      <c r="R4918" s="190">
        <v>4911</v>
      </c>
      <c r="S4918" s="200">
        <f>TRUNC((('TARIFA ENTREGA A DIRECCION USD'!C4918-'TARIFA ENTREGA A DIRECCION USD'!D4918)/'TARIFA ENTREGA A DIRECCION USD'!D4918)+1,3)</f>
        <v>0.72499999999999998</v>
      </c>
      <c r="T4918" s="200">
        <f>TRUNC(('TARIFA ENTREGA A DIRECCION USD'!E4918-'TARIFA ENTREGA A DIRECCION USD'!D4918)/'TARIFA ENTREGA A DIRECCION USD'!D4918,3)</f>
        <v>0.26400000000000001</v>
      </c>
      <c r="U4918" s="200">
        <f>TRUNC(('TARIFA ENTREGA A DIRECCION USD'!F4918-'TARIFA ENTREGA A DIRECCION USD'!D4918)/'TARIFA ENTREGA A DIRECCION USD'!D4918,3)</f>
        <v>0.442</v>
      </c>
      <c r="V4918" s="200">
        <f>TRUNC(('TARIFA ENTREGA A DIRECCION USD'!G4918-'TARIFA ENTREGA A DIRECCION USD'!D4918)/'TARIFA ENTREGA A DIRECCION USD'!D4918,3)</f>
        <v>0.97899999999999998</v>
      </c>
      <c r="X4918" s="142">
        <v>16.12</v>
      </c>
      <c r="Y4918" s="190">
        <v>4911</v>
      </c>
      <c r="Z4918" s="200">
        <v>0.55000000000000004</v>
      </c>
      <c r="AA4918" s="200">
        <v>0.13</v>
      </c>
      <c r="AB4918" s="200">
        <v>0.3</v>
      </c>
      <c r="AC4918" s="200">
        <v>0.85</v>
      </c>
      <c r="AL4918"/>
      <c r="AM4918"/>
      <c r="AN4918"/>
      <c r="AO4918"/>
      <c r="AP4918"/>
      <c r="AQ4918"/>
      <c r="AR4918"/>
      <c r="AS4918"/>
      <c r="AT4918"/>
      <c r="AU4918"/>
    </row>
    <row r="4919" spans="17:47" x14ac:dyDescent="0.2">
      <c r="Q4919" s="142">
        <f>TRUNC('TARIFA ENTREGA A DIRECCION USD'!D4920-'TARIFA ENTREGA A DIRECCION USD'!D4919,2)</f>
        <v>0.55000000000000004</v>
      </c>
      <c r="R4919" s="190">
        <v>4912</v>
      </c>
      <c r="S4919" s="200">
        <f>TRUNC((('TARIFA ENTREGA A DIRECCION USD'!C4919-'TARIFA ENTREGA A DIRECCION USD'!D4919)/'TARIFA ENTREGA A DIRECCION USD'!D4919)+1,3)</f>
        <v>0.72499999999999998</v>
      </c>
      <c r="T4919" s="200">
        <f>TRUNC(('TARIFA ENTREGA A DIRECCION USD'!E4919-'TARIFA ENTREGA A DIRECCION USD'!D4919)/'TARIFA ENTREGA A DIRECCION USD'!D4919,3)</f>
        <v>0.26400000000000001</v>
      </c>
      <c r="U4919" s="200">
        <f>TRUNC(('TARIFA ENTREGA A DIRECCION USD'!F4919-'TARIFA ENTREGA A DIRECCION USD'!D4919)/'TARIFA ENTREGA A DIRECCION USD'!D4919,3)</f>
        <v>0.442</v>
      </c>
      <c r="V4919" s="200">
        <f>TRUNC(('TARIFA ENTREGA A DIRECCION USD'!G4919-'TARIFA ENTREGA A DIRECCION USD'!D4919)/'TARIFA ENTREGA A DIRECCION USD'!D4919,3)</f>
        <v>0.97899999999999998</v>
      </c>
      <c r="X4919" s="142">
        <v>16.12</v>
      </c>
      <c r="Y4919" s="190">
        <v>4912</v>
      </c>
      <c r="Z4919" s="200">
        <v>0.55000000000000004</v>
      </c>
      <c r="AA4919" s="200">
        <v>0.13</v>
      </c>
      <c r="AB4919" s="200">
        <v>0.3</v>
      </c>
      <c r="AC4919" s="200">
        <v>0.85</v>
      </c>
      <c r="AL4919"/>
      <c r="AM4919"/>
      <c r="AN4919"/>
      <c r="AO4919"/>
      <c r="AP4919"/>
      <c r="AQ4919"/>
      <c r="AR4919"/>
      <c r="AS4919"/>
      <c r="AT4919"/>
      <c r="AU4919"/>
    </row>
    <row r="4920" spans="17:47" x14ac:dyDescent="0.2">
      <c r="Q4920" s="142">
        <f>TRUNC('TARIFA ENTREGA A DIRECCION USD'!D4921-'TARIFA ENTREGA A DIRECCION USD'!D4920,2)</f>
        <v>0.55000000000000004</v>
      </c>
      <c r="R4920" s="190">
        <v>4913</v>
      </c>
      <c r="S4920" s="200">
        <f>TRUNC((('TARIFA ENTREGA A DIRECCION USD'!C4920-'TARIFA ENTREGA A DIRECCION USD'!D4920)/'TARIFA ENTREGA A DIRECCION USD'!D4920)+1,3)</f>
        <v>0.72499999999999998</v>
      </c>
      <c r="T4920" s="200">
        <f>TRUNC(('TARIFA ENTREGA A DIRECCION USD'!E4920-'TARIFA ENTREGA A DIRECCION USD'!D4920)/'TARIFA ENTREGA A DIRECCION USD'!D4920,3)</f>
        <v>0.26400000000000001</v>
      </c>
      <c r="U4920" s="200">
        <f>TRUNC(('TARIFA ENTREGA A DIRECCION USD'!F4920-'TARIFA ENTREGA A DIRECCION USD'!D4920)/'TARIFA ENTREGA A DIRECCION USD'!D4920,3)</f>
        <v>0.442</v>
      </c>
      <c r="V4920" s="200">
        <f>TRUNC(('TARIFA ENTREGA A DIRECCION USD'!G4920-'TARIFA ENTREGA A DIRECCION USD'!D4920)/'TARIFA ENTREGA A DIRECCION USD'!D4920,3)</f>
        <v>0.97899999999999998</v>
      </c>
      <c r="X4920" s="142">
        <v>16.12</v>
      </c>
      <c r="Y4920" s="190">
        <v>4913</v>
      </c>
      <c r="Z4920" s="200">
        <v>0.55000000000000004</v>
      </c>
      <c r="AA4920" s="200">
        <v>0.13</v>
      </c>
      <c r="AB4920" s="200">
        <v>0.3</v>
      </c>
      <c r="AC4920" s="200">
        <v>0.85</v>
      </c>
      <c r="AL4920"/>
      <c r="AM4920"/>
      <c r="AN4920"/>
      <c r="AO4920"/>
      <c r="AP4920"/>
      <c r="AQ4920"/>
      <c r="AR4920"/>
      <c r="AS4920"/>
      <c r="AT4920"/>
      <c r="AU4920"/>
    </row>
    <row r="4921" spans="17:47" x14ac:dyDescent="0.2">
      <c r="Q4921" s="142">
        <f>TRUNC('TARIFA ENTREGA A DIRECCION USD'!D4922-'TARIFA ENTREGA A DIRECCION USD'!D4921,2)</f>
        <v>0.55000000000000004</v>
      </c>
      <c r="R4921" s="190">
        <v>4914</v>
      </c>
      <c r="S4921" s="200">
        <f>TRUNC((('TARIFA ENTREGA A DIRECCION USD'!C4921-'TARIFA ENTREGA A DIRECCION USD'!D4921)/'TARIFA ENTREGA A DIRECCION USD'!D4921)+1,3)</f>
        <v>0.72499999999999998</v>
      </c>
      <c r="T4921" s="200">
        <f>TRUNC(('TARIFA ENTREGA A DIRECCION USD'!E4921-'TARIFA ENTREGA A DIRECCION USD'!D4921)/'TARIFA ENTREGA A DIRECCION USD'!D4921,3)</f>
        <v>0.26400000000000001</v>
      </c>
      <c r="U4921" s="200">
        <f>TRUNC(('TARIFA ENTREGA A DIRECCION USD'!F4921-'TARIFA ENTREGA A DIRECCION USD'!D4921)/'TARIFA ENTREGA A DIRECCION USD'!D4921,3)</f>
        <v>0.442</v>
      </c>
      <c r="V4921" s="200">
        <f>TRUNC(('TARIFA ENTREGA A DIRECCION USD'!G4921-'TARIFA ENTREGA A DIRECCION USD'!D4921)/'TARIFA ENTREGA A DIRECCION USD'!D4921,3)</f>
        <v>0.97899999999999998</v>
      </c>
      <c r="X4921" s="142">
        <v>16.12</v>
      </c>
      <c r="Y4921" s="190">
        <v>4914</v>
      </c>
      <c r="Z4921" s="200">
        <v>0.55000000000000004</v>
      </c>
      <c r="AA4921" s="200">
        <v>0.13</v>
      </c>
      <c r="AB4921" s="200">
        <v>0.3</v>
      </c>
      <c r="AC4921" s="200">
        <v>0.85</v>
      </c>
      <c r="AL4921"/>
      <c r="AM4921"/>
      <c r="AN4921"/>
      <c r="AO4921"/>
      <c r="AP4921"/>
      <c r="AQ4921"/>
      <c r="AR4921"/>
      <c r="AS4921"/>
      <c r="AT4921"/>
      <c r="AU4921"/>
    </row>
    <row r="4922" spans="17:47" x14ac:dyDescent="0.2">
      <c r="Q4922" s="142">
        <f>TRUNC('TARIFA ENTREGA A DIRECCION USD'!D4923-'TARIFA ENTREGA A DIRECCION USD'!D4922,2)</f>
        <v>0.55000000000000004</v>
      </c>
      <c r="R4922" s="190">
        <v>4915</v>
      </c>
      <c r="S4922" s="200">
        <f>TRUNC((('TARIFA ENTREGA A DIRECCION USD'!C4922-'TARIFA ENTREGA A DIRECCION USD'!D4922)/'TARIFA ENTREGA A DIRECCION USD'!D4922)+1,3)</f>
        <v>0.72499999999999998</v>
      </c>
      <c r="T4922" s="200">
        <f>TRUNC(('TARIFA ENTREGA A DIRECCION USD'!E4922-'TARIFA ENTREGA A DIRECCION USD'!D4922)/'TARIFA ENTREGA A DIRECCION USD'!D4922,3)</f>
        <v>0.26400000000000001</v>
      </c>
      <c r="U4922" s="200">
        <f>TRUNC(('TARIFA ENTREGA A DIRECCION USD'!F4922-'TARIFA ENTREGA A DIRECCION USD'!D4922)/'TARIFA ENTREGA A DIRECCION USD'!D4922,3)</f>
        <v>0.442</v>
      </c>
      <c r="V4922" s="200">
        <f>TRUNC(('TARIFA ENTREGA A DIRECCION USD'!G4922-'TARIFA ENTREGA A DIRECCION USD'!D4922)/'TARIFA ENTREGA A DIRECCION USD'!D4922,3)</f>
        <v>0.97899999999999998</v>
      </c>
      <c r="X4922" s="142">
        <v>16.12</v>
      </c>
      <c r="Y4922" s="190">
        <v>4915</v>
      </c>
      <c r="Z4922" s="200">
        <v>0.55000000000000004</v>
      </c>
      <c r="AA4922" s="200">
        <v>0.13</v>
      </c>
      <c r="AB4922" s="200">
        <v>0.3</v>
      </c>
      <c r="AC4922" s="200">
        <v>0.85</v>
      </c>
      <c r="AL4922"/>
      <c r="AM4922"/>
      <c r="AN4922"/>
      <c r="AO4922"/>
      <c r="AP4922"/>
      <c r="AQ4922"/>
      <c r="AR4922"/>
      <c r="AS4922"/>
      <c r="AT4922"/>
      <c r="AU4922"/>
    </row>
    <row r="4923" spans="17:47" x14ac:dyDescent="0.2">
      <c r="Q4923" s="142">
        <f>TRUNC('TARIFA ENTREGA A DIRECCION USD'!D4924-'TARIFA ENTREGA A DIRECCION USD'!D4923,2)</f>
        <v>0.55000000000000004</v>
      </c>
      <c r="R4923" s="190">
        <v>4916</v>
      </c>
      <c r="S4923" s="200">
        <f>TRUNC((('TARIFA ENTREGA A DIRECCION USD'!C4923-'TARIFA ENTREGA A DIRECCION USD'!D4923)/'TARIFA ENTREGA A DIRECCION USD'!D4923)+1,3)</f>
        <v>0.72499999999999998</v>
      </c>
      <c r="T4923" s="200">
        <f>TRUNC(('TARIFA ENTREGA A DIRECCION USD'!E4923-'TARIFA ENTREGA A DIRECCION USD'!D4923)/'TARIFA ENTREGA A DIRECCION USD'!D4923,3)</f>
        <v>0.26400000000000001</v>
      </c>
      <c r="U4923" s="200">
        <f>TRUNC(('TARIFA ENTREGA A DIRECCION USD'!F4923-'TARIFA ENTREGA A DIRECCION USD'!D4923)/'TARIFA ENTREGA A DIRECCION USD'!D4923,3)</f>
        <v>0.442</v>
      </c>
      <c r="V4923" s="200">
        <f>TRUNC(('TARIFA ENTREGA A DIRECCION USD'!G4923-'TARIFA ENTREGA A DIRECCION USD'!D4923)/'TARIFA ENTREGA A DIRECCION USD'!D4923,3)</f>
        <v>0.97899999999999998</v>
      </c>
      <c r="X4923" s="142">
        <v>16.12</v>
      </c>
      <c r="Y4923" s="190">
        <v>4916</v>
      </c>
      <c r="Z4923" s="200">
        <v>0.55000000000000004</v>
      </c>
      <c r="AA4923" s="200">
        <v>0.13</v>
      </c>
      <c r="AB4923" s="200">
        <v>0.3</v>
      </c>
      <c r="AC4923" s="200">
        <v>0.85</v>
      </c>
      <c r="AL4923"/>
      <c r="AM4923"/>
      <c r="AN4923"/>
      <c r="AO4923"/>
      <c r="AP4923"/>
      <c r="AQ4923"/>
      <c r="AR4923"/>
      <c r="AS4923"/>
      <c r="AT4923"/>
      <c r="AU4923"/>
    </row>
    <row r="4924" spans="17:47" x14ac:dyDescent="0.2">
      <c r="Q4924" s="142">
        <f>TRUNC('TARIFA ENTREGA A DIRECCION USD'!D4925-'TARIFA ENTREGA A DIRECCION USD'!D4924,2)</f>
        <v>0.55000000000000004</v>
      </c>
      <c r="R4924" s="190">
        <v>4917</v>
      </c>
      <c r="S4924" s="200">
        <f>TRUNC((('TARIFA ENTREGA A DIRECCION USD'!C4924-'TARIFA ENTREGA A DIRECCION USD'!D4924)/'TARIFA ENTREGA A DIRECCION USD'!D4924)+1,3)</f>
        <v>0.72499999999999998</v>
      </c>
      <c r="T4924" s="200">
        <f>TRUNC(('TARIFA ENTREGA A DIRECCION USD'!E4924-'TARIFA ENTREGA A DIRECCION USD'!D4924)/'TARIFA ENTREGA A DIRECCION USD'!D4924,3)</f>
        <v>0.26400000000000001</v>
      </c>
      <c r="U4924" s="200">
        <f>TRUNC(('TARIFA ENTREGA A DIRECCION USD'!F4924-'TARIFA ENTREGA A DIRECCION USD'!D4924)/'TARIFA ENTREGA A DIRECCION USD'!D4924,3)</f>
        <v>0.442</v>
      </c>
      <c r="V4924" s="200">
        <f>TRUNC(('TARIFA ENTREGA A DIRECCION USD'!G4924-'TARIFA ENTREGA A DIRECCION USD'!D4924)/'TARIFA ENTREGA A DIRECCION USD'!D4924,3)</f>
        <v>0.97899999999999998</v>
      </c>
      <c r="X4924" s="142">
        <v>16.12</v>
      </c>
      <c r="Y4924" s="190">
        <v>4917</v>
      </c>
      <c r="Z4924" s="200">
        <v>0.55000000000000004</v>
      </c>
      <c r="AA4924" s="200">
        <v>0.13</v>
      </c>
      <c r="AB4924" s="200">
        <v>0.3</v>
      </c>
      <c r="AC4924" s="200">
        <v>0.85</v>
      </c>
      <c r="AL4924"/>
      <c r="AM4924"/>
      <c r="AN4924"/>
      <c r="AO4924"/>
      <c r="AP4924"/>
      <c r="AQ4924"/>
      <c r="AR4924"/>
      <c r="AS4924"/>
      <c r="AT4924"/>
      <c r="AU4924"/>
    </row>
    <row r="4925" spans="17:47" x14ac:dyDescent="0.2">
      <c r="Q4925" s="142">
        <f>TRUNC('TARIFA ENTREGA A DIRECCION USD'!D4926-'TARIFA ENTREGA A DIRECCION USD'!D4925,2)</f>
        <v>0.55000000000000004</v>
      </c>
      <c r="R4925" s="190">
        <v>4918</v>
      </c>
      <c r="S4925" s="200">
        <f>TRUNC((('TARIFA ENTREGA A DIRECCION USD'!C4925-'TARIFA ENTREGA A DIRECCION USD'!D4925)/'TARIFA ENTREGA A DIRECCION USD'!D4925)+1,3)</f>
        <v>0.72499999999999998</v>
      </c>
      <c r="T4925" s="200">
        <f>TRUNC(('TARIFA ENTREGA A DIRECCION USD'!E4925-'TARIFA ENTREGA A DIRECCION USD'!D4925)/'TARIFA ENTREGA A DIRECCION USD'!D4925,3)</f>
        <v>0.26400000000000001</v>
      </c>
      <c r="U4925" s="200">
        <f>TRUNC(('TARIFA ENTREGA A DIRECCION USD'!F4925-'TARIFA ENTREGA A DIRECCION USD'!D4925)/'TARIFA ENTREGA A DIRECCION USD'!D4925,3)</f>
        <v>0.442</v>
      </c>
      <c r="V4925" s="200">
        <f>TRUNC(('TARIFA ENTREGA A DIRECCION USD'!G4925-'TARIFA ENTREGA A DIRECCION USD'!D4925)/'TARIFA ENTREGA A DIRECCION USD'!D4925,3)</f>
        <v>0.97899999999999998</v>
      </c>
      <c r="X4925" s="142">
        <v>16.12</v>
      </c>
      <c r="Y4925" s="190">
        <v>4918</v>
      </c>
      <c r="Z4925" s="200">
        <v>0.55000000000000004</v>
      </c>
      <c r="AA4925" s="200">
        <v>0.13</v>
      </c>
      <c r="AB4925" s="200">
        <v>0.3</v>
      </c>
      <c r="AC4925" s="200">
        <v>0.85</v>
      </c>
      <c r="AL4925"/>
      <c r="AM4925"/>
      <c r="AN4925"/>
      <c r="AO4925"/>
      <c r="AP4925"/>
      <c r="AQ4925"/>
      <c r="AR4925"/>
      <c r="AS4925"/>
      <c r="AT4925"/>
      <c r="AU4925"/>
    </row>
    <row r="4926" spans="17:47" x14ac:dyDescent="0.2">
      <c r="Q4926" s="142">
        <f>TRUNC('TARIFA ENTREGA A DIRECCION USD'!D4927-'TARIFA ENTREGA A DIRECCION USD'!D4926,2)</f>
        <v>0.55000000000000004</v>
      </c>
      <c r="R4926" s="190">
        <v>4919</v>
      </c>
      <c r="S4926" s="200">
        <f>TRUNC((('TARIFA ENTREGA A DIRECCION USD'!C4926-'TARIFA ENTREGA A DIRECCION USD'!D4926)/'TARIFA ENTREGA A DIRECCION USD'!D4926)+1,3)</f>
        <v>0.72499999999999998</v>
      </c>
      <c r="T4926" s="200">
        <f>TRUNC(('TARIFA ENTREGA A DIRECCION USD'!E4926-'TARIFA ENTREGA A DIRECCION USD'!D4926)/'TARIFA ENTREGA A DIRECCION USD'!D4926,3)</f>
        <v>0.26400000000000001</v>
      </c>
      <c r="U4926" s="200">
        <f>TRUNC(('TARIFA ENTREGA A DIRECCION USD'!F4926-'TARIFA ENTREGA A DIRECCION USD'!D4926)/'TARIFA ENTREGA A DIRECCION USD'!D4926,3)</f>
        <v>0.442</v>
      </c>
      <c r="V4926" s="200">
        <f>TRUNC(('TARIFA ENTREGA A DIRECCION USD'!G4926-'TARIFA ENTREGA A DIRECCION USD'!D4926)/'TARIFA ENTREGA A DIRECCION USD'!D4926,3)</f>
        <v>0.97899999999999998</v>
      </c>
      <c r="X4926" s="142">
        <v>16.12</v>
      </c>
      <c r="Y4926" s="190">
        <v>4919</v>
      </c>
      <c r="Z4926" s="200">
        <v>0.55000000000000004</v>
      </c>
      <c r="AA4926" s="200">
        <v>0.13</v>
      </c>
      <c r="AB4926" s="200">
        <v>0.3</v>
      </c>
      <c r="AC4926" s="200">
        <v>0.85</v>
      </c>
      <c r="AL4926"/>
      <c r="AM4926"/>
      <c r="AN4926"/>
      <c r="AO4926"/>
      <c r="AP4926"/>
      <c r="AQ4926"/>
      <c r="AR4926"/>
      <c r="AS4926"/>
      <c r="AT4926"/>
      <c r="AU4926"/>
    </row>
    <row r="4927" spans="17:47" x14ac:dyDescent="0.2">
      <c r="Q4927" s="142">
        <f>TRUNC('TARIFA ENTREGA A DIRECCION USD'!D4928-'TARIFA ENTREGA A DIRECCION USD'!D4927,2)</f>
        <v>0.55000000000000004</v>
      </c>
      <c r="R4927" s="190">
        <v>4920</v>
      </c>
      <c r="S4927" s="200">
        <f>TRUNC((('TARIFA ENTREGA A DIRECCION USD'!C4927-'TARIFA ENTREGA A DIRECCION USD'!D4927)/'TARIFA ENTREGA A DIRECCION USD'!D4927)+1,3)</f>
        <v>0.72499999999999998</v>
      </c>
      <c r="T4927" s="200">
        <f>TRUNC(('TARIFA ENTREGA A DIRECCION USD'!E4927-'TARIFA ENTREGA A DIRECCION USD'!D4927)/'TARIFA ENTREGA A DIRECCION USD'!D4927,3)</f>
        <v>0.26400000000000001</v>
      </c>
      <c r="U4927" s="200">
        <f>TRUNC(('TARIFA ENTREGA A DIRECCION USD'!F4927-'TARIFA ENTREGA A DIRECCION USD'!D4927)/'TARIFA ENTREGA A DIRECCION USD'!D4927,3)</f>
        <v>0.442</v>
      </c>
      <c r="V4927" s="200">
        <f>TRUNC(('TARIFA ENTREGA A DIRECCION USD'!G4927-'TARIFA ENTREGA A DIRECCION USD'!D4927)/'TARIFA ENTREGA A DIRECCION USD'!D4927,3)</f>
        <v>0.97899999999999998</v>
      </c>
      <c r="X4927" s="142">
        <v>16.12</v>
      </c>
      <c r="Y4927" s="190">
        <v>4920</v>
      </c>
      <c r="Z4927" s="200">
        <v>0.55000000000000004</v>
      </c>
      <c r="AA4927" s="200">
        <v>0.13</v>
      </c>
      <c r="AB4927" s="200">
        <v>0.3</v>
      </c>
      <c r="AC4927" s="200">
        <v>0.85</v>
      </c>
      <c r="AL4927"/>
      <c r="AM4927"/>
      <c r="AN4927"/>
      <c r="AO4927"/>
      <c r="AP4927"/>
      <c r="AQ4927"/>
      <c r="AR4927"/>
      <c r="AS4927"/>
      <c r="AT4927"/>
      <c r="AU4927"/>
    </row>
    <row r="4928" spans="17:47" x14ac:dyDescent="0.2">
      <c r="Q4928" s="142">
        <f>TRUNC('TARIFA ENTREGA A DIRECCION USD'!D4929-'TARIFA ENTREGA A DIRECCION USD'!D4928,2)</f>
        <v>0.55000000000000004</v>
      </c>
      <c r="R4928" s="190">
        <v>4921</v>
      </c>
      <c r="S4928" s="200">
        <f>TRUNC((('TARIFA ENTREGA A DIRECCION USD'!C4928-'TARIFA ENTREGA A DIRECCION USD'!D4928)/'TARIFA ENTREGA A DIRECCION USD'!D4928)+1,3)</f>
        <v>0.72499999999999998</v>
      </c>
      <c r="T4928" s="200">
        <f>TRUNC(('TARIFA ENTREGA A DIRECCION USD'!E4928-'TARIFA ENTREGA A DIRECCION USD'!D4928)/'TARIFA ENTREGA A DIRECCION USD'!D4928,3)</f>
        <v>0.26400000000000001</v>
      </c>
      <c r="U4928" s="200">
        <f>TRUNC(('TARIFA ENTREGA A DIRECCION USD'!F4928-'TARIFA ENTREGA A DIRECCION USD'!D4928)/'TARIFA ENTREGA A DIRECCION USD'!D4928,3)</f>
        <v>0.442</v>
      </c>
      <c r="V4928" s="200">
        <f>TRUNC(('TARIFA ENTREGA A DIRECCION USD'!G4928-'TARIFA ENTREGA A DIRECCION USD'!D4928)/'TARIFA ENTREGA A DIRECCION USD'!D4928,3)</f>
        <v>0.97899999999999998</v>
      </c>
      <c r="X4928" s="142">
        <v>16.12</v>
      </c>
      <c r="Y4928" s="190">
        <v>4921</v>
      </c>
      <c r="Z4928" s="200">
        <v>0.55000000000000004</v>
      </c>
      <c r="AA4928" s="200">
        <v>0.13</v>
      </c>
      <c r="AB4928" s="200">
        <v>0.3</v>
      </c>
      <c r="AC4928" s="200">
        <v>0.85</v>
      </c>
      <c r="AL4928"/>
      <c r="AM4928"/>
      <c r="AN4928"/>
      <c r="AO4928"/>
      <c r="AP4928"/>
      <c r="AQ4928"/>
      <c r="AR4928"/>
      <c r="AS4928"/>
      <c r="AT4928"/>
      <c r="AU4928"/>
    </row>
    <row r="4929" spans="17:47" x14ac:dyDescent="0.2">
      <c r="Q4929" s="142">
        <f>TRUNC('TARIFA ENTREGA A DIRECCION USD'!D4930-'TARIFA ENTREGA A DIRECCION USD'!D4929,2)</f>
        <v>0.55000000000000004</v>
      </c>
      <c r="R4929" s="190">
        <v>4922</v>
      </c>
      <c r="S4929" s="200">
        <f>TRUNC((('TARIFA ENTREGA A DIRECCION USD'!C4929-'TARIFA ENTREGA A DIRECCION USD'!D4929)/'TARIFA ENTREGA A DIRECCION USD'!D4929)+1,3)</f>
        <v>0.72499999999999998</v>
      </c>
      <c r="T4929" s="200">
        <f>TRUNC(('TARIFA ENTREGA A DIRECCION USD'!E4929-'TARIFA ENTREGA A DIRECCION USD'!D4929)/'TARIFA ENTREGA A DIRECCION USD'!D4929,3)</f>
        <v>0.26400000000000001</v>
      </c>
      <c r="U4929" s="200">
        <f>TRUNC(('TARIFA ENTREGA A DIRECCION USD'!F4929-'TARIFA ENTREGA A DIRECCION USD'!D4929)/'TARIFA ENTREGA A DIRECCION USD'!D4929,3)</f>
        <v>0.442</v>
      </c>
      <c r="V4929" s="200">
        <f>TRUNC(('TARIFA ENTREGA A DIRECCION USD'!G4929-'TARIFA ENTREGA A DIRECCION USD'!D4929)/'TARIFA ENTREGA A DIRECCION USD'!D4929,3)</f>
        <v>0.97899999999999998</v>
      </c>
      <c r="X4929" s="142">
        <v>16.12</v>
      </c>
      <c r="Y4929" s="190">
        <v>4922</v>
      </c>
      <c r="Z4929" s="200">
        <v>0.55000000000000004</v>
      </c>
      <c r="AA4929" s="200">
        <v>0.13</v>
      </c>
      <c r="AB4929" s="200">
        <v>0.3</v>
      </c>
      <c r="AC4929" s="200">
        <v>0.85</v>
      </c>
      <c r="AL4929"/>
      <c r="AM4929"/>
      <c r="AN4929"/>
      <c r="AO4929"/>
      <c r="AP4929"/>
      <c r="AQ4929"/>
      <c r="AR4929"/>
      <c r="AS4929"/>
      <c r="AT4929"/>
      <c r="AU4929"/>
    </row>
    <row r="4930" spans="17:47" x14ac:dyDescent="0.2">
      <c r="Q4930" s="142">
        <f>TRUNC('TARIFA ENTREGA A DIRECCION USD'!D4931-'TARIFA ENTREGA A DIRECCION USD'!D4930,2)</f>
        <v>0.55000000000000004</v>
      </c>
      <c r="R4930" s="190">
        <v>4923</v>
      </c>
      <c r="S4930" s="200">
        <f>TRUNC((('TARIFA ENTREGA A DIRECCION USD'!C4930-'TARIFA ENTREGA A DIRECCION USD'!D4930)/'TARIFA ENTREGA A DIRECCION USD'!D4930)+1,3)</f>
        <v>0.72499999999999998</v>
      </c>
      <c r="T4930" s="200">
        <f>TRUNC(('TARIFA ENTREGA A DIRECCION USD'!E4930-'TARIFA ENTREGA A DIRECCION USD'!D4930)/'TARIFA ENTREGA A DIRECCION USD'!D4930,3)</f>
        <v>0.26400000000000001</v>
      </c>
      <c r="U4930" s="200">
        <f>TRUNC(('TARIFA ENTREGA A DIRECCION USD'!F4930-'TARIFA ENTREGA A DIRECCION USD'!D4930)/'TARIFA ENTREGA A DIRECCION USD'!D4930,3)</f>
        <v>0.442</v>
      </c>
      <c r="V4930" s="200">
        <f>TRUNC(('TARIFA ENTREGA A DIRECCION USD'!G4930-'TARIFA ENTREGA A DIRECCION USD'!D4930)/'TARIFA ENTREGA A DIRECCION USD'!D4930,3)</f>
        <v>0.97899999999999998</v>
      </c>
      <c r="X4930" s="142">
        <v>16.12</v>
      </c>
      <c r="Y4930" s="190">
        <v>4923</v>
      </c>
      <c r="Z4930" s="200">
        <v>0.55000000000000004</v>
      </c>
      <c r="AA4930" s="200">
        <v>0.13</v>
      </c>
      <c r="AB4930" s="200">
        <v>0.3</v>
      </c>
      <c r="AC4930" s="200">
        <v>0.85</v>
      </c>
      <c r="AL4930"/>
      <c r="AM4930"/>
      <c r="AN4930"/>
      <c r="AO4930"/>
      <c r="AP4930"/>
      <c r="AQ4930"/>
      <c r="AR4930"/>
      <c r="AS4930"/>
      <c r="AT4930"/>
      <c r="AU4930"/>
    </row>
    <row r="4931" spans="17:47" x14ac:dyDescent="0.2">
      <c r="Q4931" s="142">
        <f>TRUNC('TARIFA ENTREGA A DIRECCION USD'!D4932-'TARIFA ENTREGA A DIRECCION USD'!D4931,2)</f>
        <v>0.55000000000000004</v>
      </c>
      <c r="R4931" s="190">
        <v>4924</v>
      </c>
      <c r="S4931" s="200">
        <f>TRUNC((('TARIFA ENTREGA A DIRECCION USD'!C4931-'TARIFA ENTREGA A DIRECCION USD'!D4931)/'TARIFA ENTREGA A DIRECCION USD'!D4931)+1,3)</f>
        <v>0.72499999999999998</v>
      </c>
      <c r="T4931" s="200">
        <f>TRUNC(('TARIFA ENTREGA A DIRECCION USD'!E4931-'TARIFA ENTREGA A DIRECCION USD'!D4931)/'TARIFA ENTREGA A DIRECCION USD'!D4931,3)</f>
        <v>0.26400000000000001</v>
      </c>
      <c r="U4931" s="200">
        <f>TRUNC(('TARIFA ENTREGA A DIRECCION USD'!F4931-'TARIFA ENTREGA A DIRECCION USD'!D4931)/'TARIFA ENTREGA A DIRECCION USD'!D4931,3)</f>
        <v>0.442</v>
      </c>
      <c r="V4931" s="200">
        <f>TRUNC(('TARIFA ENTREGA A DIRECCION USD'!G4931-'TARIFA ENTREGA A DIRECCION USD'!D4931)/'TARIFA ENTREGA A DIRECCION USD'!D4931,3)</f>
        <v>0.97899999999999998</v>
      </c>
      <c r="X4931" s="142">
        <v>16.12</v>
      </c>
      <c r="Y4931" s="190">
        <v>4924</v>
      </c>
      <c r="Z4931" s="200">
        <v>0.55000000000000004</v>
      </c>
      <c r="AA4931" s="200">
        <v>0.13</v>
      </c>
      <c r="AB4931" s="200">
        <v>0.3</v>
      </c>
      <c r="AC4931" s="200">
        <v>0.85</v>
      </c>
      <c r="AL4931"/>
      <c r="AM4931"/>
      <c r="AN4931"/>
      <c r="AO4931"/>
      <c r="AP4931"/>
      <c r="AQ4931"/>
      <c r="AR4931"/>
      <c r="AS4931"/>
      <c r="AT4931"/>
      <c r="AU4931"/>
    </row>
    <row r="4932" spans="17:47" x14ac:dyDescent="0.2">
      <c r="Q4932" s="142">
        <f>TRUNC('TARIFA ENTREGA A DIRECCION USD'!D4933-'TARIFA ENTREGA A DIRECCION USD'!D4932,2)</f>
        <v>0.55000000000000004</v>
      </c>
      <c r="R4932" s="190">
        <v>4925</v>
      </c>
      <c r="S4932" s="200">
        <f>TRUNC((('TARIFA ENTREGA A DIRECCION USD'!C4932-'TARIFA ENTREGA A DIRECCION USD'!D4932)/'TARIFA ENTREGA A DIRECCION USD'!D4932)+1,3)</f>
        <v>0.72499999999999998</v>
      </c>
      <c r="T4932" s="200">
        <f>TRUNC(('TARIFA ENTREGA A DIRECCION USD'!E4932-'TARIFA ENTREGA A DIRECCION USD'!D4932)/'TARIFA ENTREGA A DIRECCION USD'!D4932,3)</f>
        <v>0.26400000000000001</v>
      </c>
      <c r="U4932" s="200">
        <f>TRUNC(('TARIFA ENTREGA A DIRECCION USD'!F4932-'TARIFA ENTREGA A DIRECCION USD'!D4932)/'TARIFA ENTREGA A DIRECCION USD'!D4932,3)</f>
        <v>0.442</v>
      </c>
      <c r="V4932" s="200">
        <f>TRUNC(('TARIFA ENTREGA A DIRECCION USD'!G4932-'TARIFA ENTREGA A DIRECCION USD'!D4932)/'TARIFA ENTREGA A DIRECCION USD'!D4932,3)</f>
        <v>0.97899999999999998</v>
      </c>
      <c r="X4932" s="142">
        <v>16.12</v>
      </c>
      <c r="Y4932" s="190">
        <v>4925</v>
      </c>
      <c r="Z4932" s="200">
        <v>0.55000000000000004</v>
      </c>
      <c r="AA4932" s="200">
        <v>0.13</v>
      </c>
      <c r="AB4932" s="200">
        <v>0.3</v>
      </c>
      <c r="AC4932" s="200">
        <v>0.85</v>
      </c>
      <c r="AL4932"/>
      <c r="AM4932"/>
      <c r="AN4932"/>
      <c r="AO4932"/>
      <c r="AP4932"/>
      <c r="AQ4932"/>
      <c r="AR4932"/>
      <c r="AS4932"/>
      <c r="AT4932"/>
      <c r="AU4932"/>
    </row>
    <row r="4933" spans="17:47" x14ac:dyDescent="0.2">
      <c r="Q4933" s="142">
        <f>TRUNC('TARIFA ENTREGA A DIRECCION USD'!D4934-'TARIFA ENTREGA A DIRECCION USD'!D4933,2)</f>
        <v>0.55000000000000004</v>
      </c>
      <c r="R4933" s="190">
        <v>4926</v>
      </c>
      <c r="S4933" s="200">
        <f>TRUNC((('TARIFA ENTREGA A DIRECCION USD'!C4933-'TARIFA ENTREGA A DIRECCION USD'!D4933)/'TARIFA ENTREGA A DIRECCION USD'!D4933)+1,3)</f>
        <v>0.72499999999999998</v>
      </c>
      <c r="T4933" s="200">
        <f>TRUNC(('TARIFA ENTREGA A DIRECCION USD'!E4933-'TARIFA ENTREGA A DIRECCION USD'!D4933)/'TARIFA ENTREGA A DIRECCION USD'!D4933,3)</f>
        <v>0.26400000000000001</v>
      </c>
      <c r="U4933" s="200">
        <f>TRUNC(('TARIFA ENTREGA A DIRECCION USD'!F4933-'TARIFA ENTREGA A DIRECCION USD'!D4933)/'TARIFA ENTREGA A DIRECCION USD'!D4933,3)</f>
        <v>0.442</v>
      </c>
      <c r="V4933" s="200">
        <f>TRUNC(('TARIFA ENTREGA A DIRECCION USD'!G4933-'TARIFA ENTREGA A DIRECCION USD'!D4933)/'TARIFA ENTREGA A DIRECCION USD'!D4933,3)</f>
        <v>0.97899999999999998</v>
      </c>
      <c r="X4933" s="142">
        <v>16.12</v>
      </c>
      <c r="Y4933" s="190">
        <v>4926</v>
      </c>
      <c r="Z4933" s="200">
        <v>0.55000000000000004</v>
      </c>
      <c r="AA4933" s="200">
        <v>0.13</v>
      </c>
      <c r="AB4933" s="200">
        <v>0.3</v>
      </c>
      <c r="AC4933" s="200">
        <v>0.85</v>
      </c>
      <c r="AL4933"/>
      <c r="AM4933"/>
      <c r="AN4933"/>
      <c r="AO4933"/>
      <c r="AP4933"/>
      <c r="AQ4933"/>
      <c r="AR4933"/>
      <c r="AS4933"/>
      <c r="AT4933"/>
      <c r="AU4933"/>
    </row>
    <row r="4934" spans="17:47" x14ac:dyDescent="0.2">
      <c r="Q4934" s="142">
        <f>TRUNC('TARIFA ENTREGA A DIRECCION USD'!D4935-'TARIFA ENTREGA A DIRECCION USD'!D4934,2)</f>
        <v>0.55000000000000004</v>
      </c>
      <c r="R4934" s="190">
        <v>4927</v>
      </c>
      <c r="S4934" s="200">
        <f>TRUNC((('TARIFA ENTREGA A DIRECCION USD'!C4934-'TARIFA ENTREGA A DIRECCION USD'!D4934)/'TARIFA ENTREGA A DIRECCION USD'!D4934)+1,3)</f>
        <v>0.72499999999999998</v>
      </c>
      <c r="T4934" s="200">
        <f>TRUNC(('TARIFA ENTREGA A DIRECCION USD'!E4934-'TARIFA ENTREGA A DIRECCION USD'!D4934)/'TARIFA ENTREGA A DIRECCION USD'!D4934,3)</f>
        <v>0.26400000000000001</v>
      </c>
      <c r="U4934" s="200">
        <f>TRUNC(('TARIFA ENTREGA A DIRECCION USD'!F4934-'TARIFA ENTREGA A DIRECCION USD'!D4934)/'TARIFA ENTREGA A DIRECCION USD'!D4934,3)</f>
        <v>0.442</v>
      </c>
      <c r="V4934" s="200">
        <f>TRUNC(('TARIFA ENTREGA A DIRECCION USD'!G4934-'TARIFA ENTREGA A DIRECCION USD'!D4934)/'TARIFA ENTREGA A DIRECCION USD'!D4934,3)</f>
        <v>0.97899999999999998</v>
      </c>
      <c r="X4934" s="142">
        <v>16.12</v>
      </c>
      <c r="Y4934" s="190">
        <v>4927</v>
      </c>
      <c r="Z4934" s="200">
        <v>0.55000000000000004</v>
      </c>
      <c r="AA4934" s="200">
        <v>0.13</v>
      </c>
      <c r="AB4934" s="200">
        <v>0.3</v>
      </c>
      <c r="AC4934" s="200">
        <v>0.85</v>
      </c>
      <c r="AL4934"/>
      <c r="AM4934"/>
      <c r="AN4934"/>
      <c r="AO4934"/>
      <c r="AP4934"/>
      <c r="AQ4934"/>
      <c r="AR4934"/>
      <c r="AS4934"/>
      <c r="AT4934"/>
      <c r="AU4934"/>
    </row>
    <row r="4935" spans="17:47" x14ac:dyDescent="0.2">
      <c r="Q4935" s="142">
        <f>TRUNC('TARIFA ENTREGA A DIRECCION USD'!D4936-'TARIFA ENTREGA A DIRECCION USD'!D4935,2)</f>
        <v>0.55000000000000004</v>
      </c>
      <c r="R4935" s="190">
        <v>4928</v>
      </c>
      <c r="S4935" s="200">
        <f>TRUNC((('TARIFA ENTREGA A DIRECCION USD'!C4935-'TARIFA ENTREGA A DIRECCION USD'!D4935)/'TARIFA ENTREGA A DIRECCION USD'!D4935)+1,3)</f>
        <v>0.72499999999999998</v>
      </c>
      <c r="T4935" s="200">
        <f>TRUNC(('TARIFA ENTREGA A DIRECCION USD'!E4935-'TARIFA ENTREGA A DIRECCION USD'!D4935)/'TARIFA ENTREGA A DIRECCION USD'!D4935,3)</f>
        <v>0.26400000000000001</v>
      </c>
      <c r="U4935" s="200">
        <f>TRUNC(('TARIFA ENTREGA A DIRECCION USD'!F4935-'TARIFA ENTREGA A DIRECCION USD'!D4935)/'TARIFA ENTREGA A DIRECCION USD'!D4935,3)</f>
        <v>0.442</v>
      </c>
      <c r="V4935" s="200">
        <f>TRUNC(('TARIFA ENTREGA A DIRECCION USD'!G4935-'TARIFA ENTREGA A DIRECCION USD'!D4935)/'TARIFA ENTREGA A DIRECCION USD'!D4935,3)</f>
        <v>0.97899999999999998</v>
      </c>
      <c r="X4935" s="142">
        <v>16.12</v>
      </c>
      <c r="Y4935" s="190">
        <v>4928</v>
      </c>
      <c r="Z4935" s="200">
        <v>0.55000000000000004</v>
      </c>
      <c r="AA4935" s="200">
        <v>0.13</v>
      </c>
      <c r="AB4935" s="200">
        <v>0.3</v>
      </c>
      <c r="AC4935" s="200">
        <v>0.85</v>
      </c>
      <c r="AL4935"/>
      <c r="AM4935"/>
      <c r="AN4935"/>
      <c r="AO4935"/>
      <c r="AP4935"/>
      <c r="AQ4935"/>
      <c r="AR4935"/>
      <c r="AS4935"/>
      <c r="AT4935"/>
      <c r="AU4935"/>
    </row>
    <row r="4936" spans="17:47" x14ac:dyDescent="0.2">
      <c r="Q4936" s="142">
        <f>TRUNC('TARIFA ENTREGA A DIRECCION USD'!D4937-'TARIFA ENTREGA A DIRECCION USD'!D4936,2)</f>
        <v>0.55000000000000004</v>
      </c>
      <c r="R4936" s="190">
        <v>4929</v>
      </c>
      <c r="S4936" s="200">
        <f>TRUNC((('TARIFA ENTREGA A DIRECCION USD'!C4936-'TARIFA ENTREGA A DIRECCION USD'!D4936)/'TARIFA ENTREGA A DIRECCION USD'!D4936)+1,3)</f>
        <v>0.72499999999999998</v>
      </c>
      <c r="T4936" s="200">
        <f>TRUNC(('TARIFA ENTREGA A DIRECCION USD'!E4936-'TARIFA ENTREGA A DIRECCION USD'!D4936)/'TARIFA ENTREGA A DIRECCION USD'!D4936,3)</f>
        <v>0.26400000000000001</v>
      </c>
      <c r="U4936" s="200">
        <f>TRUNC(('TARIFA ENTREGA A DIRECCION USD'!F4936-'TARIFA ENTREGA A DIRECCION USD'!D4936)/'TARIFA ENTREGA A DIRECCION USD'!D4936,3)</f>
        <v>0.442</v>
      </c>
      <c r="V4936" s="200">
        <f>TRUNC(('TARIFA ENTREGA A DIRECCION USD'!G4936-'TARIFA ENTREGA A DIRECCION USD'!D4936)/'TARIFA ENTREGA A DIRECCION USD'!D4936,3)</f>
        <v>0.97899999999999998</v>
      </c>
      <c r="X4936" s="142">
        <v>16.12</v>
      </c>
      <c r="Y4936" s="190">
        <v>4929</v>
      </c>
      <c r="Z4936" s="200">
        <v>0.55000000000000004</v>
      </c>
      <c r="AA4936" s="200">
        <v>0.13</v>
      </c>
      <c r="AB4936" s="200">
        <v>0.3</v>
      </c>
      <c r="AC4936" s="200">
        <v>0.85</v>
      </c>
      <c r="AL4936"/>
      <c r="AM4936"/>
      <c r="AN4936"/>
      <c r="AO4936"/>
      <c r="AP4936"/>
      <c r="AQ4936"/>
      <c r="AR4936"/>
      <c r="AS4936"/>
      <c r="AT4936"/>
      <c r="AU4936"/>
    </row>
    <row r="4937" spans="17:47" x14ac:dyDescent="0.2">
      <c r="Q4937" s="142">
        <f>TRUNC('TARIFA ENTREGA A DIRECCION USD'!D4938-'TARIFA ENTREGA A DIRECCION USD'!D4937,2)</f>
        <v>0.55000000000000004</v>
      </c>
      <c r="R4937" s="190">
        <v>4930</v>
      </c>
      <c r="S4937" s="200">
        <f>TRUNC((('TARIFA ENTREGA A DIRECCION USD'!C4937-'TARIFA ENTREGA A DIRECCION USD'!D4937)/'TARIFA ENTREGA A DIRECCION USD'!D4937)+1,3)</f>
        <v>0.72499999999999998</v>
      </c>
      <c r="T4937" s="200">
        <f>TRUNC(('TARIFA ENTREGA A DIRECCION USD'!E4937-'TARIFA ENTREGA A DIRECCION USD'!D4937)/'TARIFA ENTREGA A DIRECCION USD'!D4937,3)</f>
        <v>0.26400000000000001</v>
      </c>
      <c r="U4937" s="200">
        <f>TRUNC(('TARIFA ENTREGA A DIRECCION USD'!F4937-'TARIFA ENTREGA A DIRECCION USD'!D4937)/'TARIFA ENTREGA A DIRECCION USD'!D4937,3)</f>
        <v>0.442</v>
      </c>
      <c r="V4937" s="200">
        <f>TRUNC(('TARIFA ENTREGA A DIRECCION USD'!G4937-'TARIFA ENTREGA A DIRECCION USD'!D4937)/'TARIFA ENTREGA A DIRECCION USD'!D4937,3)</f>
        <v>0.97899999999999998</v>
      </c>
      <c r="X4937" s="142">
        <v>16.12</v>
      </c>
      <c r="Y4937" s="190">
        <v>4930</v>
      </c>
      <c r="Z4937" s="200">
        <v>0.55000000000000004</v>
      </c>
      <c r="AA4937" s="200">
        <v>0.13</v>
      </c>
      <c r="AB4937" s="200">
        <v>0.3</v>
      </c>
      <c r="AC4937" s="200">
        <v>0.85</v>
      </c>
      <c r="AL4937"/>
      <c r="AM4937"/>
      <c r="AN4937"/>
      <c r="AO4937"/>
      <c r="AP4937"/>
      <c r="AQ4937"/>
      <c r="AR4937"/>
      <c r="AS4937"/>
      <c r="AT4937"/>
      <c r="AU4937"/>
    </row>
    <row r="4938" spans="17:47" x14ac:dyDescent="0.2">
      <c r="Q4938" s="142">
        <f>TRUNC('TARIFA ENTREGA A DIRECCION USD'!D4939-'TARIFA ENTREGA A DIRECCION USD'!D4938,2)</f>
        <v>0.55000000000000004</v>
      </c>
      <c r="R4938" s="190">
        <v>4931</v>
      </c>
      <c r="S4938" s="200">
        <f>TRUNC((('TARIFA ENTREGA A DIRECCION USD'!C4938-'TARIFA ENTREGA A DIRECCION USD'!D4938)/'TARIFA ENTREGA A DIRECCION USD'!D4938)+1,3)</f>
        <v>0.72499999999999998</v>
      </c>
      <c r="T4938" s="200">
        <f>TRUNC(('TARIFA ENTREGA A DIRECCION USD'!E4938-'TARIFA ENTREGA A DIRECCION USD'!D4938)/'TARIFA ENTREGA A DIRECCION USD'!D4938,3)</f>
        <v>0.26400000000000001</v>
      </c>
      <c r="U4938" s="200">
        <f>TRUNC(('TARIFA ENTREGA A DIRECCION USD'!F4938-'TARIFA ENTREGA A DIRECCION USD'!D4938)/'TARIFA ENTREGA A DIRECCION USD'!D4938,3)</f>
        <v>0.442</v>
      </c>
      <c r="V4938" s="200">
        <f>TRUNC(('TARIFA ENTREGA A DIRECCION USD'!G4938-'TARIFA ENTREGA A DIRECCION USD'!D4938)/'TARIFA ENTREGA A DIRECCION USD'!D4938,3)</f>
        <v>0.97899999999999998</v>
      </c>
      <c r="X4938" s="142">
        <v>16.12</v>
      </c>
      <c r="Y4938" s="190">
        <v>4931</v>
      </c>
      <c r="Z4938" s="200">
        <v>0.55000000000000004</v>
      </c>
      <c r="AA4938" s="200">
        <v>0.13</v>
      </c>
      <c r="AB4938" s="200">
        <v>0.3</v>
      </c>
      <c r="AC4938" s="200">
        <v>0.85</v>
      </c>
      <c r="AL4938"/>
      <c r="AM4938"/>
      <c r="AN4938"/>
      <c r="AO4938"/>
      <c r="AP4938"/>
      <c r="AQ4938"/>
      <c r="AR4938"/>
      <c r="AS4938"/>
      <c r="AT4938"/>
      <c r="AU4938"/>
    </row>
    <row r="4939" spans="17:47" x14ac:dyDescent="0.2">
      <c r="Q4939" s="142">
        <f>TRUNC('TARIFA ENTREGA A DIRECCION USD'!D4940-'TARIFA ENTREGA A DIRECCION USD'!D4939,2)</f>
        <v>0.55000000000000004</v>
      </c>
      <c r="R4939" s="190">
        <v>4932</v>
      </c>
      <c r="S4939" s="200">
        <f>TRUNC((('TARIFA ENTREGA A DIRECCION USD'!C4939-'TARIFA ENTREGA A DIRECCION USD'!D4939)/'TARIFA ENTREGA A DIRECCION USD'!D4939)+1,3)</f>
        <v>0.72499999999999998</v>
      </c>
      <c r="T4939" s="200">
        <f>TRUNC(('TARIFA ENTREGA A DIRECCION USD'!E4939-'TARIFA ENTREGA A DIRECCION USD'!D4939)/'TARIFA ENTREGA A DIRECCION USD'!D4939,3)</f>
        <v>0.26400000000000001</v>
      </c>
      <c r="U4939" s="200">
        <f>TRUNC(('TARIFA ENTREGA A DIRECCION USD'!F4939-'TARIFA ENTREGA A DIRECCION USD'!D4939)/'TARIFA ENTREGA A DIRECCION USD'!D4939,3)</f>
        <v>0.442</v>
      </c>
      <c r="V4939" s="200">
        <f>TRUNC(('TARIFA ENTREGA A DIRECCION USD'!G4939-'TARIFA ENTREGA A DIRECCION USD'!D4939)/'TARIFA ENTREGA A DIRECCION USD'!D4939,3)</f>
        <v>0.97899999999999998</v>
      </c>
      <c r="X4939" s="142">
        <v>16.12</v>
      </c>
      <c r="Y4939" s="190">
        <v>4932</v>
      </c>
      <c r="Z4939" s="200">
        <v>0.55000000000000004</v>
      </c>
      <c r="AA4939" s="200">
        <v>0.13</v>
      </c>
      <c r="AB4939" s="200">
        <v>0.3</v>
      </c>
      <c r="AC4939" s="200">
        <v>0.85</v>
      </c>
      <c r="AL4939"/>
      <c r="AM4939"/>
      <c r="AN4939"/>
      <c r="AO4939"/>
      <c r="AP4939"/>
      <c r="AQ4939"/>
      <c r="AR4939"/>
      <c r="AS4939"/>
      <c r="AT4939"/>
      <c r="AU4939"/>
    </row>
    <row r="4940" spans="17:47" x14ac:dyDescent="0.2">
      <c r="Q4940" s="142">
        <f>TRUNC('TARIFA ENTREGA A DIRECCION USD'!D4941-'TARIFA ENTREGA A DIRECCION USD'!D4940,2)</f>
        <v>0.55000000000000004</v>
      </c>
      <c r="R4940" s="190">
        <v>4933</v>
      </c>
      <c r="S4940" s="200">
        <f>TRUNC((('TARIFA ENTREGA A DIRECCION USD'!C4940-'TARIFA ENTREGA A DIRECCION USD'!D4940)/'TARIFA ENTREGA A DIRECCION USD'!D4940)+1,3)</f>
        <v>0.72499999999999998</v>
      </c>
      <c r="T4940" s="200">
        <f>TRUNC(('TARIFA ENTREGA A DIRECCION USD'!E4940-'TARIFA ENTREGA A DIRECCION USD'!D4940)/'TARIFA ENTREGA A DIRECCION USD'!D4940,3)</f>
        <v>0.26400000000000001</v>
      </c>
      <c r="U4940" s="200">
        <f>TRUNC(('TARIFA ENTREGA A DIRECCION USD'!F4940-'TARIFA ENTREGA A DIRECCION USD'!D4940)/'TARIFA ENTREGA A DIRECCION USD'!D4940,3)</f>
        <v>0.442</v>
      </c>
      <c r="V4940" s="200">
        <f>TRUNC(('TARIFA ENTREGA A DIRECCION USD'!G4940-'TARIFA ENTREGA A DIRECCION USD'!D4940)/'TARIFA ENTREGA A DIRECCION USD'!D4940,3)</f>
        <v>0.97899999999999998</v>
      </c>
      <c r="X4940" s="142">
        <v>16.12</v>
      </c>
      <c r="Y4940" s="190">
        <v>4933</v>
      </c>
      <c r="Z4940" s="200">
        <v>0.55000000000000004</v>
      </c>
      <c r="AA4940" s="200">
        <v>0.13</v>
      </c>
      <c r="AB4940" s="200">
        <v>0.3</v>
      </c>
      <c r="AC4940" s="200">
        <v>0.85</v>
      </c>
      <c r="AL4940"/>
      <c r="AM4940"/>
      <c r="AN4940"/>
      <c r="AO4940"/>
      <c r="AP4940"/>
      <c r="AQ4940"/>
      <c r="AR4940"/>
      <c r="AS4940"/>
      <c r="AT4940"/>
      <c r="AU4940"/>
    </row>
    <row r="4941" spans="17:47" x14ac:dyDescent="0.2">
      <c r="Q4941" s="142">
        <f>TRUNC('TARIFA ENTREGA A DIRECCION USD'!D4942-'TARIFA ENTREGA A DIRECCION USD'!D4941,2)</f>
        <v>0.55000000000000004</v>
      </c>
      <c r="R4941" s="190">
        <v>4934</v>
      </c>
      <c r="S4941" s="200">
        <f>TRUNC((('TARIFA ENTREGA A DIRECCION USD'!C4941-'TARIFA ENTREGA A DIRECCION USD'!D4941)/'TARIFA ENTREGA A DIRECCION USD'!D4941)+1,3)</f>
        <v>0.72499999999999998</v>
      </c>
      <c r="T4941" s="200">
        <f>TRUNC(('TARIFA ENTREGA A DIRECCION USD'!E4941-'TARIFA ENTREGA A DIRECCION USD'!D4941)/'TARIFA ENTREGA A DIRECCION USD'!D4941,3)</f>
        <v>0.26400000000000001</v>
      </c>
      <c r="U4941" s="200">
        <f>TRUNC(('TARIFA ENTREGA A DIRECCION USD'!F4941-'TARIFA ENTREGA A DIRECCION USD'!D4941)/'TARIFA ENTREGA A DIRECCION USD'!D4941,3)</f>
        <v>0.442</v>
      </c>
      <c r="V4941" s="200">
        <f>TRUNC(('TARIFA ENTREGA A DIRECCION USD'!G4941-'TARIFA ENTREGA A DIRECCION USD'!D4941)/'TARIFA ENTREGA A DIRECCION USD'!D4941,3)</f>
        <v>0.97899999999999998</v>
      </c>
      <c r="X4941" s="142">
        <v>16.12</v>
      </c>
      <c r="Y4941" s="190">
        <v>4934</v>
      </c>
      <c r="Z4941" s="200">
        <v>0.55000000000000004</v>
      </c>
      <c r="AA4941" s="200">
        <v>0.13</v>
      </c>
      <c r="AB4941" s="200">
        <v>0.3</v>
      </c>
      <c r="AC4941" s="200">
        <v>0.85</v>
      </c>
      <c r="AL4941"/>
      <c r="AM4941"/>
      <c r="AN4941"/>
      <c r="AO4941"/>
      <c r="AP4941"/>
      <c r="AQ4941"/>
      <c r="AR4941"/>
      <c r="AS4941"/>
      <c r="AT4941"/>
      <c r="AU4941"/>
    </row>
    <row r="4942" spans="17:47" x14ac:dyDescent="0.2">
      <c r="Q4942" s="142">
        <f>TRUNC('TARIFA ENTREGA A DIRECCION USD'!D4943-'TARIFA ENTREGA A DIRECCION USD'!D4942,2)</f>
        <v>0.55000000000000004</v>
      </c>
      <c r="R4942" s="190">
        <v>4935</v>
      </c>
      <c r="S4942" s="200">
        <f>TRUNC((('TARIFA ENTREGA A DIRECCION USD'!C4942-'TARIFA ENTREGA A DIRECCION USD'!D4942)/'TARIFA ENTREGA A DIRECCION USD'!D4942)+1,3)</f>
        <v>0.72499999999999998</v>
      </c>
      <c r="T4942" s="200">
        <f>TRUNC(('TARIFA ENTREGA A DIRECCION USD'!E4942-'TARIFA ENTREGA A DIRECCION USD'!D4942)/'TARIFA ENTREGA A DIRECCION USD'!D4942,3)</f>
        <v>0.26400000000000001</v>
      </c>
      <c r="U4942" s="200">
        <f>TRUNC(('TARIFA ENTREGA A DIRECCION USD'!F4942-'TARIFA ENTREGA A DIRECCION USD'!D4942)/'TARIFA ENTREGA A DIRECCION USD'!D4942,3)</f>
        <v>0.442</v>
      </c>
      <c r="V4942" s="200">
        <f>TRUNC(('TARIFA ENTREGA A DIRECCION USD'!G4942-'TARIFA ENTREGA A DIRECCION USD'!D4942)/'TARIFA ENTREGA A DIRECCION USD'!D4942,3)</f>
        <v>0.97899999999999998</v>
      </c>
      <c r="X4942" s="142">
        <v>16.12</v>
      </c>
      <c r="Y4942" s="190">
        <v>4935</v>
      </c>
      <c r="Z4942" s="200">
        <v>0.55000000000000004</v>
      </c>
      <c r="AA4942" s="200">
        <v>0.13</v>
      </c>
      <c r="AB4942" s="200">
        <v>0.3</v>
      </c>
      <c r="AC4942" s="200">
        <v>0.85</v>
      </c>
      <c r="AL4942"/>
      <c r="AM4942"/>
      <c r="AN4942"/>
      <c r="AO4942"/>
      <c r="AP4942"/>
      <c r="AQ4942"/>
      <c r="AR4942"/>
      <c r="AS4942"/>
      <c r="AT4942"/>
      <c r="AU4942"/>
    </row>
    <row r="4943" spans="17:47" x14ac:dyDescent="0.2">
      <c r="Q4943" s="142">
        <f>TRUNC('TARIFA ENTREGA A DIRECCION USD'!D4944-'TARIFA ENTREGA A DIRECCION USD'!D4943,2)</f>
        <v>0.55000000000000004</v>
      </c>
      <c r="R4943" s="190">
        <v>4936</v>
      </c>
      <c r="S4943" s="200">
        <f>TRUNC((('TARIFA ENTREGA A DIRECCION USD'!C4943-'TARIFA ENTREGA A DIRECCION USD'!D4943)/'TARIFA ENTREGA A DIRECCION USD'!D4943)+1,3)</f>
        <v>0.72499999999999998</v>
      </c>
      <c r="T4943" s="200">
        <f>TRUNC(('TARIFA ENTREGA A DIRECCION USD'!E4943-'TARIFA ENTREGA A DIRECCION USD'!D4943)/'TARIFA ENTREGA A DIRECCION USD'!D4943,3)</f>
        <v>0.26400000000000001</v>
      </c>
      <c r="U4943" s="200">
        <f>TRUNC(('TARIFA ENTREGA A DIRECCION USD'!F4943-'TARIFA ENTREGA A DIRECCION USD'!D4943)/'TARIFA ENTREGA A DIRECCION USD'!D4943,3)</f>
        <v>0.442</v>
      </c>
      <c r="V4943" s="200">
        <f>TRUNC(('TARIFA ENTREGA A DIRECCION USD'!G4943-'TARIFA ENTREGA A DIRECCION USD'!D4943)/'TARIFA ENTREGA A DIRECCION USD'!D4943,3)</f>
        <v>0.97899999999999998</v>
      </c>
      <c r="X4943" s="142">
        <v>16.12</v>
      </c>
      <c r="Y4943" s="190">
        <v>4936</v>
      </c>
      <c r="Z4943" s="200">
        <v>0.55000000000000004</v>
      </c>
      <c r="AA4943" s="200">
        <v>0.13</v>
      </c>
      <c r="AB4943" s="200">
        <v>0.3</v>
      </c>
      <c r="AC4943" s="200">
        <v>0.85</v>
      </c>
      <c r="AL4943"/>
      <c r="AM4943"/>
      <c r="AN4943"/>
      <c r="AO4943"/>
      <c r="AP4943"/>
      <c r="AQ4943"/>
      <c r="AR4943"/>
      <c r="AS4943"/>
      <c r="AT4943"/>
      <c r="AU4943"/>
    </row>
    <row r="4944" spans="17:47" x14ac:dyDescent="0.2">
      <c r="Q4944" s="142">
        <f>TRUNC('TARIFA ENTREGA A DIRECCION USD'!D4945-'TARIFA ENTREGA A DIRECCION USD'!D4944,2)</f>
        <v>0.55000000000000004</v>
      </c>
      <c r="R4944" s="190">
        <v>4937</v>
      </c>
      <c r="S4944" s="200">
        <f>TRUNC((('TARIFA ENTREGA A DIRECCION USD'!C4944-'TARIFA ENTREGA A DIRECCION USD'!D4944)/'TARIFA ENTREGA A DIRECCION USD'!D4944)+1,3)</f>
        <v>0.72499999999999998</v>
      </c>
      <c r="T4944" s="200">
        <f>TRUNC(('TARIFA ENTREGA A DIRECCION USD'!E4944-'TARIFA ENTREGA A DIRECCION USD'!D4944)/'TARIFA ENTREGA A DIRECCION USD'!D4944,3)</f>
        <v>0.26400000000000001</v>
      </c>
      <c r="U4944" s="200">
        <f>TRUNC(('TARIFA ENTREGA A DIRECCION USD'!F4944-'TARIFA ENTREGA A DIRECCION USD'!D4944)/'TARIFA ENTREGA A DIRECCION USD'!D4944,3)</f>
        <v>0.442</v>
      </c>
      <c r="V4944" s="200">
        <f>TRUNC(('TARIFA ENTREGA A DIRECCION USD'!G4944-'TARIFA ENTREGA A DIRECCION USD'!D4944)/'TARIFA ENTREGA A DIRECCION USD'!D4944,3)</f>
        <v>0.97899999999999998</v>
      </c>
      <c r="X4944" s="142">
        <v>16.12</v>
      </c>
      <c r="Y4944" s="190">
        <v>4937</v>
      </c>
      <c r="Z4944" s="200">
        <v>0.55000000000000004</v>
      </c>
      <c r="AA4944" s="200">
        <v>0.13</v>
      </c>
      <c r="AB4944" s="200">
        <v>0.3</v>
      </c>
      <c r="AC4944" s="200">
        <v>0.85</v>
      </c>
      <c r="AL4944"/>
      <c r="AM4944"/>
      <c r="AN4944"/>
      <c r="AO4944"/>
      <c r="AP4944"/>
      <c r="AQ4944"/>
      <c r="AR4944"/>
      <c r="AS4944"/>
      <c r="AT4944"/>
      <c r="AU4944"/>
    </row>
    <row r="4945" spans="17:47" x14ac:dyDescent="0.2">
      <c r="Q4945" s="142">
        <f>TRUNC('TARIFA ENTREGA A DIRECCION USD'!D4946-'TARIFA ENTREGA A DIRECCION USD'!D4945,2)</f>
        <v>0.55000000000000004</v>
      </c>
      <c r="R4945" s="190">
        <v>4938</v>
      </c>
      <c r="S4945" s="200">
        <f>TRUNC((('TARIFA ENTREGA A DIRECCION USD'!C4945-'TARIFA ENTREGA A DIRECCION USD'!D4945)/'TARIFA ENTREGA A DIRECCION USD'!D4945)+1,3)</f>
        <v>0.72499999999999998</v>
      </c>
      <c r="T4945" s="200">
        <f>TRUNC(('TARIFA ENTREGA A DIRECCION USD'!E4945-'TARIFA ENTREGA A DIRECCION USD'!D4945)/'TARIFA ENTREGA A DIRECCION USD'!D4945,3)</f>
        <v>0.26400000000000001</v>
      </c>
      <c r="U4945" s="200">
        <f>TRUNC(('TARIFA ENTREGA A DIRECCION USD'!F4945-'TARIFA ENTREGA A DIRECCION USD'!D4945)/'TARIFA ENTREGA A DIRECCION USD'!D4945,3)</f>
        <v>0.442</v>
      </c>
      <c r="V4945" s="200">
        <f>TRUNC(('TARIFA ENTREGA A DIRECCION USD'!G4945-'TARIFA ENTREGA A DIRECCION USD'!D4945)/'TARIFA ENTREGA A DIRECCION USD'!D4945,3)</f>
        <v>0.97899999999999998</v>
      </c>
      <c r="X4945" s="142">
        <v>16.12</v>
      </c>
      <c r="Y4945" s="190">
        <v>4938</v>
      </c>
      <c r="Z4945" s="200">
        <v>0.55000000000000004</v>
      </c>
      <c r="AA4945" s="200">
        <v>0.13</v>
      </c>
      <c r="AB4945" s="200">
        <v>0.3</v>
      </c>
      <c r="AC4945" s="200">
        <v>0.85</v>
      </c>
      <c r="AL4945"/>
      <c r="AM4945"/>
      <c r="AN4945"/>
      <c r="AO4945"/>
      <c r="AP4945"/>
      <c r="AQ4945"/>
      <c r="AR4945"/>
      <c r="AS4945"/>
      <c r="AT4945"/>
      <c r="AU4945"/>
    </row>
    <row r="4946" spans="17:47" x14ac:dyDescent="0.2">
      <c r="Q4946" s="142">
        <f>TRUNC('TARIFA ENTREGA A DIRECCION USD'!D4947-'TARIFA ENTREGA A DIRECCION USD'!D4946,2)</f>
        <v>0.55000000000000004</v>
      </c>
      <c r="R4946" s="190">
        <v>4939</v>
      </c>
      <c r="S4946" s="200">
        <f>TRUNC((('TARIFA ENTREGA A DIRECCION USD'!C4946-'TARIFA ENTREGA A DIRECCION USD'!D4946)/'TARIFA ENTREGA A DIRECCION USD'!D4946)+1,3)</f>
        <v>0.72499999999999998</v>
      </c>
      <c r="T4946" s="200">
        <f>TRUNC(('TARIFA ENTREGA A DIRECCION USD'!E4946-'TARIFA ENTREGA A DIRECCION USD'!D4946)/'TARIFA ENTREGA A DIRECCION USD'!D4946,3)</f>
        <v>0.26400000000000001</v>
      </c>
      <c r="U4946" s="200">
        <f>TRUNC(('TARIFA ENTREGA A DIRECCION USD'!F4946-'TARIFA ENTREGA A DIRECCION USD'!D4946)/'TARIFA ENTREGA A DIRECCION USD'!D4946,3)</f>
        <v>0.442</v>
      </c>
      <c r="V4946" s="200">
        <f>TRUNC(('TARIFA ENTREGA A DIRECCION USD'!G4946-'TARIFA ENTREGA A DIRECCION USD'!D4946)/'TARIFA ENTREGA A DIRECCION USD'!D4946,3)</f>
        <v>0.97899999999999998</v>
      </c>
      <c r="X4946" s="142">
        <v>16.12</v>
      </c>
      <c r="Y4946" s="190">
        <v>4939</v>
      </c>
      <c r="Z4946" s="200">
        <v>0.55000000000000004</v>
      </c>
      <c r="AA4946" s="200">
        <v>0.13</v>
      </c>
      <c r="AB4946" s="200">
        <v>0.3</v>
      </c>
      <c r="AC4946" s="200">
        <v>0.85</v>
      </c>
      <c r="AL4946"/>
      <c r="AM4946"/>
      <c r="AN4946"/>
      <c r="AO4946"/>
      <c r="AP4946"/>
      <c r="AQ4946"/>
      <c r="AR4946"/>
      <c r="AS4946"/>
      <c r="AT4946"/>
      <c r="AU4946"/>
    </row>
    <row r="4947" spans="17:47" x14ac:dyDescent="0.2">
      <c r="Q4947" s="142">
        <f>TRUNC('TARIFA ENTREGA A DIRECCION USD'!D4948-'TARIFA ENTREGA A DIRECCION USD'!D4947,2)</f>
        <v>0.55000000000000004</v>
      </c>
      <c r="R4947" s="190">
        <v>4940</v>
      </c>
      <c r="S4947" s="200">
        <f>TRUNC((('TARIFA ENTREGA A DIRECCION USD'!C4947-'TARIFA ENTREGA A DIRECCION USD'!D4947)/'TARIFA ENTREGA A DIRECCION USD'!D4947)+1,3)</f>
        <v>0.72499999999999998</v>
      </c>
      <c r="T4947" s="200">
        <f>TRUNC(('TARIFA ENTREGA A DIRECCION USD'!E4947-'TARIFA ENTREGA A DIRECCION USD'!D4947)/'TARIFA ENTREGA A DIRECCION USD'!D4947,3)</f>
        <v>0.26400000000000001</v>
      </c>
      <c r="U4947" s="200">
        <f>TRUNC(('TARIFA ENTREGA A DIRECCION USD'!F4947-'TARIFA ENTREGA A DIRECCION USD'!D4947)/'TARIFA ENTREGA A DIRECCION USD'!D4947,3)</f>
        <v>0.442</v>
      </c>
      <c r="V4947" s="200">
        <f>TRUNC(('TARIFA ENTREGA A DIRECCION USD'!G4947-'TARIFA ENTREGA A DIRECCION USD'!D4947)/'TARIFA ENTREGA A DIRECCION USD'!D4947,3)</f>
        <v>0.97899999999999998</v>
      </c>
      <c r="X4947" s="142">
        <v>16.12</v>
      </c>
      <c r="Y4947" s="190">
        <v>4940</v>
      </c>
      <c r="Z4947" s="200">
        <v>0.55000000000000004</v>
      </c>
      <c r="AA4947" s="200">
        <v>0.13</v>
      </c>
      <c r="AB4947" s="200">
        <v>0.3</v>
      </c>
      <c r="AC4947" s="200">
        <v>0.85</v>
      </c>
      <c r="AL4947"/>
      <c r="AM4947"/>
      <c r="AN4947"/>
      <c r="AO4947"/>
      <c r="AP4947"/>
      <c r="AQ4947"/>
      <c r="AR4947"/>
      <c r="AS4947"/>
      <c r="AT4947"/>
      <c r="AU4947"/>
    </row>
    <row r="4948" spans="17:47" x14ac:dyDescent="0.2">
      <c r="Q4948" s="142">
        <f>TRUNC('TARIFA ENTREGA A DIRECCION USD'!D4949-'TARIFA ENTREGA A DIRECCION USD'!D4948,2)</f>
        <v>0.55000000000000004</v>
      </c>
      <c r="R4948" s="190">
        <v>4941</v>
      </c>
      <c r="S4948" s="200">
        <f>TRUNC((('TARIFA ENTREGA A DIRECCION USD'!C4948-'TARIFA ENTREGA A DIRECCION USD'!D4948)/'TARIFA ENTREGA A DIRECCION USD'!D4948)+1,3)</f>
        <v>0.72499999999999998</v>
      </c>
      <c r="T4948" s="200">
        <f>TRUNC(('TARIFA ENTREGA A DIRECCION USD'!E4948-'TARIFA ENTREGA A DIRECCION USD'!D4948)/'TARIFA ENTREGA A DIRECCION USD'!D4948,3)</f>
        <v>0.26400000000000001</v>
      </c>
      <c r="U4948" s="200">
        <f>TRUNC(('TARIFA ENTREGA A DIRECCION USD'!F4948-'TARIFA ENTREGA A DIRECCION USD'!D4948)/'TARIFA ENTREGA A DIRECCION USD'!D4948,3)</f>
        <v>0.442</v>
      </c>
      <c r="V4948" s="200">
        <f>TRUNC(('TARIFA ENTREGA A DIRECCION USD'!G4948-'TARIFA ENTREGA A DIRECCION USD'!D4948)/'TARIFA ENTREGA A DIRECCION USD'!D4948,3)</f>
        <v>0.97899999999999998</v>
      </c>
      <c r="X4948" s="142">
        <v>16.12</v>
      </c>
      <c r="Y4948" s="190">
        <v>4941</v>
      </c>
      <c r="Z4948" s="200">
        <v>0.55000000000000004</v>
      </c>
      <c r="AA4948" s="200">
        <v>0.13</v>
      </c>
      <c r="AB4948" s="200">
        <v>0.3</v>
      </c>
      <c r="AC4948" s="200">
        <v>0.85</v>
      </c>
      <c r="AL4948"/>
      <c r="AM4948"/>
      <c r="AN4948"/>
      <c r="AO4948"/>
      <c r="AP4948"/>
      <c r="AQ4948"/>
      <c r="AR4948"/>
      <c r="AS4948"/>
      <c r="AT4948"/>
      <c r="AU4948"/>
    </row>
    <row r="4949" spans="17:47" x14ac:dyDescent="0.2">
      <c r="Q4949" s="142">
        <f>TRUNC('TARIFA ENTREGA A DIRECCION USD'!D4950-'TARIFA ENTREGA A DIRECCION USD'!D4949,2)</f>
        <v>0.55000000000000004</v>
      </c>
      <c r="R4949" s="190">
        <v>4942</v>
      </c>
      <c r="S4949" s="200">
        <f>TRUNC((('TARIFA ENTREGA A DIRECCION USD'!C4949-'TARIFA ENTREGA A DIRECCION USD'!D4949)/'TARIFA ENTREGA A DIRECCION USD'!D4949)+1,3)</f>
        <v>0.72499999999999998</v>
      </c>
      <c r="T4949" s="200">
        <f>TRUNC(('TARIFA ENTREGA A DIRECCION USD'!E4949-'TARIFA ENTREGA A DIRECCION USD'!D4949)/'TARIFA ENTREGA A DIRECCION USD'!D4949,3)</f>
        <v>0.26400000000000001</v>
      </c>
      <c r="U4949" s="200">
        <f>TRUNC(('TARIFA ENTREGA A DIRECCION USD'!F4949-'TARIFA ENTREGA A DIRECCION USD'!D4949)/'TARIFA ENTREGA A DIRECCION USD'!D4949,3)</f>
        <v>0.442</v>
      </c>
      <c r="V4949" s="200">
        <f>TRUNC(('TARIFA ENTREGA A DIRECCION USD'!G4949-'TARIFA ENTREGA A DIRECCION USD'!D4949)/'TARIFA ENTREGA A DIRECCION USD'!D4949,3)</f>
        <v>0.97899999999999998</v>
      </c>
      <c r="X4949" s="142">
        <v>16.12</v>
      </c>
      <c r="Y4949" s="190">
        <v>4942</v>
      </c>
      <c r="Z4949" s="200">
        <v>0.55000000000000004</v>
      </c>
      <c r="AA4949" s="200">
        <v>0.13</v>
      </c>
      <c r="AB4949" s="200">
        <v>0.3</v>
      </c>
      <c r="AC4949" s="200">
        <v>0.85</v>
      </c>
      <c r="AL4949"/>
      <c r="AM4949"/>
      <c r="AN4949"/>
      <c r="AO4949"/>
      <c r="AP4949"/>
      <c r="AQ4949"/>
      <c r="AR4949"/>
      <c r="AS4949"/>
      <c r="AT4949"/>
      <c r="AU4949"/>
    </row>
    <row r="4950" spans="17:47" x14ac:dyDescent="0.2">
      <c r="Q4950" s="142">
        <f>TRUNC('TARIFA ENTREGA A DIRECCION USD'!D4951-'TARIFA ENTREGA A DIRECCION USD'!D4950,2)</f>
        <v>0.55000000000000004</v>
      </c>
      <c r="R4950" s="190">
        <v>4943</v>
      </c>
      <c r="S4950" s="200">
        <f>TRUNC((('TARIFA ENTREGA A DIRECCION USD'!C4950-'TARIFA ENTREGA A DIRECCION USD'!D4950)/'TARIFA ENTREGA A DIRECCION USD'!D4950)+1,3)</f>
        <v>0.72499999999999998</v>
      </c>
      <c r="T4950" s="200">
        <f>TRUNC(('TARIFA ENTREGA A DIRECCION USD'!E4950-'TARIFA ENTREGA A DIRECCION USD'!D4950)/'TARIFA ENTREGA A DIRECCION USD'!D4950,3)</f>
        <v>0.26400000000000001</v>
      </c>
      <c r="U4950" s="200">
        <f>TRUNC(('TARIFA ENTREGA A DIRECCION USD'!F4950-'TARIFA ENTREGA A DIRECCION USD'!D4950)/'TARIFA ENTREGA A DIRECCION USD'!D4950,3)</f>
        <v>0.442</v>
      </c>
      <c r="V4950" s="200">
        <f>TRUNC(('TARIFA ENTREGA A DIRECCION USD'!G4950-'TARIFA ENTREGA A DIRECCION USD'!D4950)/'TARIFA ENTREGA A DIRECCION USD'!D4950,3)</f>
        <v>0.97899999999999998</v>
      </c>
      <c r="X4950" s="142">
        <v>16.12</v>
      </c>
      <c r="Y4950" s="190">
        <v>4943</v>
      </c>
      <c r="Z4950" s="200">
        <v>0.55000000000000004</v>
      </c>
      <c r="AA4950" s="200">
        <v>0.13</v>
      </c>
      <c r="AB4950" s="200">
        <v>0.3</v>
      </c>
      <c r="AC4950" s="200">
        <v>0.85</v>
      </c>
      <c r="AL4950"/>
      <c r="AM4950"/>
      <c r="AN4950"/>
      <c r="AO4950"/>
      <c r="AP4950"/>
      <c r="AQ4950"/>
      <c r="AR4950"/>
      <c r="AS4950"/>
      <c r="AT4950"/>
      <c r="AU4950"/>
    </row>
    <row r="4951" spans="17:47" x14ac:dyDescent="0.2">
      <c r="Q4951" s="142">
        <f>TRUNC('TARIFA ENTREGA A DIRECCION USD'!D4952-'TARIFA ENTREGA A DIRECCION USD'!D4951,2)</f>
        <v>0.55000000000000004</v>
      </c>
      <c r="R4951" s="190">
        <v>4944</v>
      </c>
      <c r="S4951" s="200">
        <f>TRUNC((('TARIFA ENTREGA A DIRECCION USD'!C4951-'TARIFA ENTREGA A DIRECCION USD'!D4951)/'TARIFA ENTREGA A DIRECCION USD'!D4951)+1,3)</f>
        <v>0.72499999999999998</v>
      </c>
      <c r="T4951" s="200">
        <f>TRUNC(('TARIFA ENTREGA A DIRECCION USD'!E4951-'TARIFA ENTREGA A DIRECCION USD'!D4951)/'TARIFA ENTREGA A DIRECCION USD'!D4951,3)</f>
        <v>0.26400000000000001</v>
      </c>
      <c r="U4951" s="200">
        <f>TRUNC(('TARIFA ENTREGA A DIRECCION USD'!F4951-'TARIFA ENTREGA A DIRECCION USD'!D4951)/'TARIFA ENTREGA A DIRECCION USD'!D4951,3)</f>
        <v>0.442</v>
      </c>
      <c r="V4951" s="200">
        <f>TRUNC(('TARIFA ENTREGA A DIRECCION USD'!G4951-'TARIFA ENTREGA A DIRECCION USD'!D4951)/'TARIFA ENTREGA A DIRECCION USD'!D4951,3)</f>
        <v>0.97899999999999998</v>
      </c>
      <c r="X4951" s="142">
        <v>16.12</v>
      </c>
      <c r="Y4951" s="190">
        <v>4944</v>
      </c>
      <c r="Z4951" s="200">
        <v>0.55000000000000004</v>
      </c>
      <c r="AA4951" s="200">
        <v>0.13</v>
      </c>
      <c r="AB4951" s="200">
        <v>0.3</v>
      </c>
      <c r="AC4951" s="200">
        <v>0.85</v>
      </c>
      <c r="AL4951"/>
      <c r="AM4951"/>
      <c r="AN4951"/>
      <c r="AO4951"/>
      <c r="AP4951"/>
      <c r="AQ4951"/>
      <c r="AR4951"/>
      <c r="AS4951"/>
      <c r="AT4951"/>
      <c r="AU4951"/>
    </row>
    <row r="4952" spans="17:47" x14ac:dyDescent="0.2">
      <c r="Q4952" s="142">
        <f>TRUNC('TARIFA ENTREGA A DIRECCION USD'!D4953-'TARIFA ENTREGA A DIRECCION USD'!D4952,2)</f>
        <v>0.55000000000000004</v>
      </c>
      <c r="R4952" s="190">
        <v>4945</v>
      </c>
      <c r="S4952" s="200">
        <f>TRUNC((('TARIFA ENTREGA A DIRECCION USD'!C4952-'TARIFA ENTREGA A DIRECCION USD'!D4952)/'TARIFA ENTREGA A DIRECCION USD'!D4952)+1,3)</f>
        <v>0.72499999999999998</v>
      </c>
      <c r="T4952" s="200">
        <f>TRUNC(('TARIFA ENTREGA A DIRECCION USD'!E4952-'TARIFA ENTREGA A DIRECCION USD'!D4952)/'TARIFA ENTREGA A DIRECCION USD'!D4952,3)</f>
        <v>0.26400000000000001</v>
      </c>
      <c r="U4952" s="200">
        <f>TRUNC(('TARIFA ENTREGA A DIRECCION USD'!F4952-'TARIFA ENTREGA A DIRECCION USD'!D4952)/'TARIFA ENTREGA A DIRECCION USD'!D4952,3)</f>
        <v>0.442</v>
      </c>
      <c r="V4952" s="200">
        <f>TRUNC(('TARIFA ENTREGA A DIRECCION USD'!G4952-'TARIFA ENTREGA A DIRECCION USD'!D4952)/'TARIFA ENTREGA A DIRECCION USD'!D4952,3)</f>
        <v>0.97899999999999998</v>
      </c>
      <c r="X4952" s="142">
        <v>16.12</v>
      </c>
      <c r="Y4952" s="190">
        <v>4945</v>
      </c>
      <c r="Z4952" s="200">
        <v>0.55000000000000004</v>
      </c>
      <c r="AA4952" s="200">
        <v>0.13</v>
      </c>
      <c r="AB4952" s="200">
        <v>0.3</v>
      </c>
      <c r="AC4952" s="200">
        <v>0.85</v>
      </c>
      <c r="AL4952"/>
      <c r="AM4952"/>
      <c r="AN4952"/>
      <c r="AO4952"/>
      <c r="AP4952"/>
      <c r="AQ4952"/>
      <c r="AR4952"/>
      <c r="AS4952"/>
      <c r="AT4952"/>
      <c r="AU4952"/>
    </row>
    <row r="4953" spans="17:47" x14ac:dyDescent="0.2">
      <c r="Q4953" s="142">
        <f>TRUNC('TARIFA ENTREGA A DIRECCION USD'!D4954-'TARIFA ENTREGA A DIRECCION USD'!D4953,2)</f>
        <v>0.55000000000000004</v>
      </c>
      <c r="R4953" s="190">
        <v>4946</v>
      </c>
      <c r="S4953" s="200">
        <f>TRUNC((('TARIFA ENTREGA A DIRECCION USD'!C4953-'TARIFA ENTREGA A DIRECCION USD'!D4953)/'TARIFA ENTREGA A DIRECCION USD'!D4953)+1,3)</f>
        <v>0.72499999999999998</v>
      </c>
      <c r="T4953" s="200">
        <f>TRUNC(('TARIFA ENTREGA A DIRECCION USD'!E4953-'TARIFA ENTREGA A DIRECCION USD'!D4953)/'TARIFA ENTREGA A DIRECCION USD'!D4953,3)</f>
        <v>0.26400000000000001</v>
      </c>
      <c r="U4953" s="200">
        <f>TRUNC(('TARIFA ENTREGA A DIRECCION USD'!F4953-'TARIFA ENTREGA A DIRECCION USD'!D4953)/'TARIFA ENTREGA A DIRECCION USD'!D4953,3)</f>
        <v>0.442</v>
      </c>
      <c r="V4953" s="200">
        <f>TRUNC(('TARIFA ENTREGA A DIRECCION USD'!G4953-'TARIFA ENTREGA A DIRECCION USD'!D4953)/'TARIFA ENTREGA A DIRECCION USD'!D4953,3)</f>
        <v>0.97899999999999998</v>
      </c>
      <c r="X4953" s="142">
        <v>16.12</v>
      </c>
      <c r="Y4953" s="190">
        <v>4946</v>
      </c>
      <c r="Z4953" s="200">
        <v>0.55000000000000004</v>
      </c>
      <c r="AA4953" s="200">
        <v>0.13</v>
      </c>
      <c r="AB4953" s="200">
        <v>0.3</v>
      </c>
      <c r="AC4953" s="200">
        <v>0.85</v>
      </c>
      <c r="AL4953"/>
      <c r="AM4953"/>
      <c r="AN4953"/>
      <c r="AO4953"/>
      <c r="AP4953"/>
      <c r="AQ4953"/>
      <c r="AR4953"/>
      <c r="AS4953"/>
      <c r="AT4953"/>
      <c r="AU4953"/>
    </row>
    <row r="4954" spans="17:47" x14ac:dyDescent="0.2">
      <c r="Q4954" s="142">
        <f>TRUNC('TARIFA ENTREGA A DIRECCION USD'!D4955-'TARIFA ENTREGA A DIRECCION USD'!D4954,2)</f>
        <v>0.55000000000000004</v>
      </c>
      <c r="R4954" s="190">
        <v>4947</v>
      </c>
      <c r="S4954" s="200">
        <f>TRUNC((('TARIFA ENTREGA A DIRECCION USD'!C4954-'TARIFA ENTREGA A DIRECCION USD'!D4954)/'TARIFA ENTREGA A DIRECCION USD'!D4954)+1,3)</f>
        <v>0.72499999999999998</v>
      </c>
      <c r="T4954" s="200">
        <f>TRUNC(('TARIFA ENTREGA A DIRECCION USD'!E4954-'TARIFA ENTREGA A DIRECCION USD'!D4954)/'TARIFA ENTREGA A DIRECCION USD'!D4954,3)</f>
        <v>0.26400000000000001</v>
      </c>
      <c r="U4954" s="200">
        <f>TRUNC(('TARIFA ENTREGA A DIRECCION USD'!F4954-'TARIFA ENTREGA A DIRECCION USD'!D4954)/'TARIFA ENTREGA A DIRECCION USD'!D4954,3)</f>
        <v>0.442</v>
      </c>
      <c r="V4954" s="200">
        <f>TRUNC(('TARIFA ENTREGA A DIRECCION USD'!G4954-'TARIFA ENTREGA A DIRECCION USD'!D4954)/'TARIFA ENTREGA A DIRECCION USD'!D4954,3)</f>
        <v>0.97899999999999998</v>
      </c>
      <c r="X4954" s="142">
        <v>16.12</v>
      </c>
      <c r="Y4954" s="190">
        <v>4947</v>
      </c>
      <c r="Z4954" s="200">
        <v>0.55000000000000004</v>
      </c>
      <c r="AA4954" s="200">
        <v>0.13</v>
      </c>
      <c r="AB4954" s="200">
        <v>0.3</v>
      </c>
      <c r="AC4954" s="200">
        <v>0.85</v>
      </c>
      <c r="AL4954"/>
      <c r="AM4954"/>
      <c r="AN4954"/>
      <c r="AO4954"/>
      <c r="AP4954"/>
      <c r="AQ4954"/>
      <c r="AR4954"/>
      <c r="AS4954"/>
      <c r="AT4954"/>
      <c r="AU4954"/>
    </row>
    <row r="4955" spans="17:47" x14ac:dyDescent="0.2">
      <c r="Q4955" s="142">
        <f>TRUNC('TARIFA ENTREGA A DIRECCION USD'!D4956-'TARIFA ENTREGA A DIRECCION USD'!D4955,2)</f>
        <v>0.55000000000000004</v>
      </c>
      <c r="R4955" s="190">
        <v>4948</v>
      </c>
      <c r="S4955" s="200">
        <f>TRUNC((('TARIFA ENTREGA A DIRECCION USD'!C4955-'TARIFA ENTREGA A DIRECCION USD'!D4955)/'TARIFA ENTREGA A DIRECCION USD'!D4955)+1,3)</f>
        <v>0.72499999999999998</v>
      </c>
      <c r="T4955" s="200">
        <f>TRUNC(('TARIFA ENTREGA A DIRECCION USD'!E4955-'TARIFA ENTREGA A DIRECCION USD'!D4955)/'TARIFA ENTREGA A DIRECCION USD'!D4955,3)</f>
        <v>0.26400000000000001</v>
      </c>
      <c r="U4955" s="200">
        <f>TRUNC(('TARIFA ENTREGA A DIRECCION USD'!F4955-'TARIFA ENTREGA A DIRECCION USD'!D4955)/'TARIFA ENTREGA A DIRECCION USD'!D4955,3)</f>
        <v>0.442</v>
      </c>
      <c r="V4955" s="200">
        <f>TRUNC(('TARIFA ENTREGA A DIRECCION USD'!G4955-'TARIFA ENTREGA A DIRECCION USD'!D4955)/'TARIFA ENTREGA A DIRECCION USD'!D4955,3)</f>
        <v>0.97899999999999998</v>
      </c>
      <c r="X4955" s="142">
        <v>16.12</v>
      </c>
      <c r="Y4955" s="190">
        <v>4948</v>
      </c>
      <c r="Z4955" s="200">
        <v>0.55000000000000004</v>
      </c>
      <c r="AA4955" s="200">
        <v>0.13</v>
      </c>
      <c r="AB4955" s="200">
        <v>0.3</v>
      </c>
      <c r="AC4955" s="200">
        <v>0.85</v>
      </c>
      <c r="AL4955"/>
      <c r="AM4955"/>
      <c r="AN4955"/>
      <c r="AO4955"/>
      <c r="AP4955"/>
      <c r="AQ4955"/>
      <c r="AR4955"/>
      <c r="AS4955"/>
      <c r="AT4955"/>
      <c r="AU4955"/>
    </row>
    <row r="4956" spans="17:47" x14ac:dyDescent="0.2">
      <c r="Q4956" s="142">
        <f>TRUNC('TARIFA ENTREGA A DIRECCION USD'!D4957-'TARIFA ENTREGA A DIRECCION USD'!D4956,2)</f>
        <v>0.55000000000000004</v>
      </c>
      <c r="R4956" s="190">
        <v>4949</v>
      </c>
      <c r="S4956" s="200">
        <f>TRUNC((('TARIFA ENTREGA A DIRECCION USD'!C4956-'TARIFA ENTREGA A DIRECCION USD'!D4956)/'TARIFA ENTREGA A DIRECCION USD'!D4956)+1,3)</f>
        <v>0.72499999999999998</v>
      </c>
      <c r="T4956" s="200">
        <f>TRUNC(('TARIFA ENTREGA A DIRECCION USD'!E4956-'TARIFA ENTREGA A DIRECCION USD'!D4956)/'TARIFA ENTREGA A DIRECCION USD'!D4956,3)</f>
        <v>0.26400000000000001</v>
      </c>
      <c r="U4956" s="200">
        <f>TRUNC(('TARIFA ENTREGA A DIRECCION USD'!F4956-'TARIFA ENTREGA A DIRECCION USD'!D4956)/'TARIFA ENTREGA A DIRECCION USD'!D4956,3)</f>
        <v>0.442</v>
      </c>
      <c r="V4956" s="200">
        <f>TRUNC(('TARIFA ENTREGA A DIRECCION USD'!G4956-'TARIFA ENTREGA A DIRECCION USD'!D4956)/'TARIFA ENTREGA A DIRECCION USD'!D4956,3)</f>
        <v>0.97899999999999998</v>
      </c>
      <c r="X4956" s="142">
        <v>16.12</v>
      </c>
      <c r="Y4956" s="190">
        <v>4949</v>
      </c>
      <c r="Z4956" s="200">
        <v>0.55000000000000004</v>
      </c>
      <c r="AA4956" s="200">
        <v>0.13</v>
      </c>
      <c r="AB4956" s="200">
        <v>0.3</v>
      </c>
      <c r="AC4956" s="200">
        <v>0.85</v>
      </c>
      <c r="AL4956"/>
      <c r="AM4956"/>
      <c r="AN4956"/>
      <c r="AO4956"/>
      <c r="AP4956"/>
      <c r="AQ4956"/>
      <c r="AR4956"/>
      <c r="AS4956"/>
      <c r="AT4956"/>
      <c r="AU4956"/>
    </row>
    <row r="4957" spans="17:47" x14ac:dyDescent="0.2">
      <c r="Q4957" s="142">
        <f>TRUNC('TARIFA ENTREGA A DIRECCION USD'!D4958-'TARIFA ENTREGA A DIRECCION USD'!D4957,2)</f>
        <v>0.55000000000000004</v>
      </c>
      <c r="R4957" s="190">
        <v>4950</v>
      </c>
      <c r="S4957" s="200">
        <f>TRUNC((('TARIFA ENTREGA A DIRECCION USD'!C4957-'TARIFA ENTREGA A DIRECCION USD'!D4957)/'TARIFA ENTREGA A DIRECCION USD'!D4957)+1,3)</f>
        <v>0.72499999999999998</v>
      </c>
      <c r="T4957" s="200">
        <f>TRUNC(('TARIFA ENTREGA A DIRECCION USD'!E4957-'TARIFA ENTREGA A DIRECCION USD'!D4957)/'TARIFA ENTREGA A DIRECCION USD'!D4957,3)</f>
        <v>0.26400000000000001</v>
      </c>
      <c r="U4957" s="200">
        <f>TRUNC(('TARIFA ENTREGA A DIRECCION USD'!F4957-'TARIFA ENTREGA A DIRECCION USD'!D4957)/'TARIFA ENTREGA A DIRECCION USD'!D4957,3)</f>
        <v>0.442</v>
      </c>
      <c r="V4957" s="200">
        <f>TRUNC(('TARIFA ENTREGA A DIRECCION USD'!G4957-'TARIFA ENTREGA A DIRECCION USD'!D4957)/'TARIFA ENTREGA A DIRECCION USD'!D4957,3)</f>
        <v>0.97899999999999998</v>
      </c>
      <c r="X4957" s="142">
        <v>16.12</v>
      </c>
      <c r="Y4957" s="190">
        <v>4950</v>
      </c>
      <c r="Z4957" s="200">
        <v>0.55000000000000004</v>
      </c>
      <c r="AA4957" s="200">
        <v>0.13</v>
      </c>
      <c r="AB4957" s="200">
        <v>0.3</v>
      </c>
      <c r="AC4957" s="200">
        <v>0.85</v>
      </c>
      <c r="AL4957"/>
      <c r="AM4957"/>
      <c r="AN4957"/>
      <c r="AO4957"/>
      <c r="AP4957"/>
      <c r="AQ4957"/>
      <c r="AR4957"/>
      <c r="AS4957"/>
      <c r="AT4957"/>
      <c r="AU4957"/>
    </row>
    <row r="4958" spans="17:47" x14ac:dyDescent="0.2">
      <c r="Q4958" s="142">
        <f>TRUNC('TARIFA ENTREGA A DIRECCION USD'!D4959-'TARIFA ENTREGA A DIRECCION USD'!D4958,2)</f>
        <v>0.55000000000000004</v>
      </c>
      <c r="R4958" s="190">
        <v>4951</v>
      </c>
      <c r="S4958" s="200">
        <f>TRUNC((('TARIFA ENTREGA A DIRECCION USD'!C4958-'TARIFA ENTREGA A DIRECCION USD'!D4958)/'TARIFA ENTREGA A DIRECCION USD'!D4958)+1,3)</f>
        <v>0.72499999999999998</v>
      </c>
      <c r="T4958" s="200">
        <f>TRUNC(('TARIFA ENTREGA A DIRECCION USD'!E4958-'TARIFA ENTREGA A DIRECCION USD'!D4958)/'TARIFA ENTREGA A DIRECCION USD'!D4958,3)</f>
        <v>0.26400000000000001</v>
      </c>
      <c r="U4958" s="200">
        <f>TRUNC(('TARIFA ENTREGA A DIRECCION USD'!F4958-'TARIFA ENTREGA A DIRECCION USD'!D4958)/'TARIFA ENTREGA A DIRECCION USD'!D4958,3)</f>
        <v>0.442</v>
      </c>
      <c r="V4958" s="200">
        <f>TRUNC(('TARIFA ENTREGA A DIRECCION USD'!G4958-'TARIFA ENTREGA A DIRECCION USD'!D4958)/'TARIFA ENTREGA A DIRECCION USD'!D4958,3)</f>
        <v>0.97899999999999998</v>
      </c>
      <c r="X4958" s="142">
        <v>16.12</v>
      </c>
      <c r="Y4958" s="190">
        <v>4951</v>
      </c>
      <c r="Z4958" s="200">
        <v>0.55000000000000004</v>
      </c>
      <c r="AA4958" s="200">
        <v>0.13</v>
      </c>
      <c r="AB4958" s="200">
        <v>0.3</v>
      </c>
      <c r="AC4958" s="200">
        <v>0.85</v>
      </c>
      <c r="AL4958"/>
      <c r="AM4958"/>
      <c r="AN4958"/>
      <c r="AO4958"/>
      <c r="AP4958"/>
      <c r="AQ4958"/>
      <c r="AR4958"/>
      <c r="AS4958"/>
      <c r="AT4958"/>
      <c r="AU4958"/>
    </row>
    <row r="4959" spans="17:47" x14ac:dyDescent="0.2">
      <c r="Q4959" s="142">
        <f>TRUNC('TARIFA ENTREGA A DIRECCION USD'!D4960-'TARIFA ENTREGA A DIRECCION USD'!D4959,2)</f>
        <v>0.55000000000000004</v>
      </c>
      <c r="R4959" s="190">
        <v>4952</v>
      </c>
      <c r="S4959" s="200">
        <f>TRUNC((('TARIFA ENTREGA A DIRECCION USD'!C4959-'TARIFA ENTREGA A DIRECCION USD'!D4959)/'TARIFA ENTREGA A DIRECCION USD'!D4959)+1,3)</f>
        <v>0.72499999999999998</v>
      </c>
      <c r="T4959" s="200">
        <f>TRUNC(('TARIFA ENTREGA A DIRECCION USD'!E4959-'TARIFA ENTREGA A DIRECCION USD'!D4959)/'TARIFA ENTREGA A DIRECCION USD'!D4959,3)</f>
        <v>0.26400000000000001</v>
      </c>
      <c r="U4959" s="200">
        <f>TRUNC(('TARIFA ENTREGA A DIRECCION USD'!F4959-'TARIFA ENTREGA A DIRECCION USD'!D4959)/'TARIFA ENTREGA A DIRECCION USD'!D4959,3)</f>
        <v>0.442</v>
      </c>
      <c r="V4959" s="200">
        <f>TRUNC(('TARIFA ENTREGA A DIRECCION USD'!G4959-'TARIFA ENTREGA A DIRECCION USD'!D4959)/'TARIFA ENTREGA A DIRECCION USD'!D4959,3)</f>
        <v>0.97899999999999998</v>
      </c>
      <c r="X4959" s="142">
        <v>16.12</v>
      </c>
      <c r="Y4959" s="190">
        <v>4952</v>
      </c>
      <c r="Z4959" s="200">
        <v>0.55000000000000004</v>
      </c>
      <c r="AA4959" s="200">
        <v>0.13</v>
      </c>
      <c r="AB4959" s="200">
        <v>0.3</v>
      </c>
      <c r="AC4959" s="200">
        <v>0.85</v>
      </c>
      <c r="AL4959"/>
      <c r="AM4959"/>
      <c r="AN4959"/>
      <c r="AO4959"/>
      <c r="AP4959"/>
      <c r="AQ4959"/>
      <c r="AR4959"/>
      <c r="AS4959"/>
      <c r="AT4959"/>
      <c r="AU4959"/>
    </row>
    <row r="4960" spans="17:47" x14ac:dyDescent="0.2">
      <c r="Q4960" s="142">
        <f>TRUNC('TARIFA ENTREGA A DIRECCION USD'!D4961-'TARIFA ENTREGA A DIRECCION USD'!D4960,2)</f>
        <v>0.55000000000000004</v>
      </c>
      <c r="R4960" s="190">
        <v>4953</v>
      </c>
      <c r="S4960" s="200">
        <f>TRUNC((('TARIFA ENTREGA A DIRECCION USD'!C4960-'TARIFA ENTREGA A DIRECCION USD'!D4960)/'TARIFA ENTREGA A DIRECCION USD'!D4960)+1,3)</f>
        <v>0.72499999999999998</v>
      </c>
      <c r="T4960" s="200">
        <f>TRUNC(('TARIFA ENTREGA A DIRECCION USD'!E4960-'TARIFA ENTREGA A DIRECCION USD'!D4960)/'TARIFA ENTREGA A DIRECCION USD'!D4960,3)</f>
        <v>0.26400000000000001</v>
      </c>
      <c r="U4960" s="200">
        <f>TRUNC(('TARIFA ENTREGA A DIRECCION USD'!F4960-'TARIFA ENTREGA A DIRECCION USD'!D4960)/'TARIFA ENTREGA A DIRECCION USD'!D4960,3)</f>
        <v>0.442</v>
      </c>
      <c r="V4960" s="200">
        <f>TRUNC(('TARIFA ENTREGA A DIRECCION USD'!G4960-'TARIFA ENTREGA A DIRECCION USD'!D4960)/'TARIFA ENTREGA A DIRECCION USD'!D4960,3)</f>
        <v>0.97899999999999998</v>
      </c>
      <c r="X4960" s="142">
        <v>16.12</v>
      </c>
      <c r="Y4960" s="190">
        <v>4953</v>
      </c>
      <c r="Z4960" s="200">
        <v>0.55000000000000004</v>
      </c>
      <c r="AA4960" s="200">
        <v>0.13</v>
      </c>
      <c r="AB4960" s="200">
        <v>0.3</v>
      </c>
      <c r="AC4960" s="200">
        <v>0.85</v>
      </c>
      <c r="AL4960"/>
      <c r="AM4960"/>
      <c r="AN4960"/>
      <c r="AO4960"/>
      <c r="AP4960"/>
      <c r="AQ4960"/>
      <c r="AR4960"/>
      <c r="AS4960"/>
      <c r="AT4960"/>
      <c r="AU4960"/>
    </row>
    <row r="4961" spans="17:47" x14ac:dyDescent="0.2">
      <c r="Q4961" s="142">
        <f>TRUNC('TARIFA ENTREGA A DIRECCION USD'!D4962-'TARIFA ENTREGA A DIRECCION USD'!D4961,2)</f>
        <v>0.55000000000000004</v>
      </c>
      <c r="R4961" s="190">
        <v>4954</v>
      </c>
      <c r="S4961" s="200">
        <f>TRUNC((('TARIFA ENTREGA A DIRECCION USD'!C4961-'TARIFA ENTREGA A DIRECCION USD'!D4961)/'TARIFA ENTREGA A DIRECCION USD'!D4961)+1,3)</f>
        <v>0.72499999999999998</v>
      </c>
      <c r="T4961" s="200">
        <f>TRUNC(('TARIFA ENTREGA A DIRECCION USD'!E4961-'TARIFA ENTREGA A DIRECCION USD'!D4961)/'TARIFA ENTREGA A DIRECCION USD'!D4961,3)</f>
        <v>0.26400000000000001</v>
      </c>
      <c r="U4961" s="200">
        <f>TRUNC(('TARIFA ENTREGA A DIRECCION USD'!F4961-'TARIFA ENTREGA A DIRECCION USD'!D4961)/'TARIFA ENTREGA A DIRECCION USD'!D4961,3)</f>
        <v>0.442</v>
      </c>
      <c r="V4961" s="200">
        <f>TRUNC(('TARIFA ENTREGA A DIRECCION USD'!G4961-'TARIFA ENTREGA A DIRECCION USD'!D4961)/'TARIFA ENTREGA A DIRECCION USD'!D4961,3)</f>
        <v>0.97899999999999998</v>
      </c>
      <c r="X4961" s="142">
        <v>16.12</v>
      </c>
      <c r="Y4961" s="190">
        <v>4954</v>
      </c>
      <c r="Z4961" s="200">
        <v>0.55000000000000004</v>
      </c>
      <c r="AA4961" s="200">
        <v>0.13</v>
      </c>
      <c r="AB4961" s="200">
        <v>0.3</v>
      </c>
      <c r="AC4961" s="200">
        <v>0.85</v>
      </c>
      <c r="AL4961"/>
      <c r="AM4961"/>
      <c r="AN4961"/>
      <c r="AO4961"/>
      <c r="AP4961"/>
      <c r="AQ4961"/>
      <c r="AR4961"/>
      <c r="AS4961"/>
      <c r="AT4961"/>
      <c r="AU4961"/>
    </row>
    <row r="4962" spans="17:47" x14ac:dyDescent="0.2">
      <c r="Q4962" s="142">
        <f>TRUNC('TARIFA ENTREGA A DIRECCION USD'!D4963-'TARIFA ENTREGA A DIRECCION USD'!D4962,2)</f>
        <v>0.55000000000000004</v>
      </c>
      <c r="R4962" s="190">
        <v>4955</v>
      </c>
      <c r="S4962" s="200">
        <f>TRUNC((('TARIFA ENTREGA A DIRECCION USD'!C4962-'TARIFA ENTREGA A DIRECCION USD'!D4962)/'TARIFA ENTREGA A DIRECCION USD'!D4962)+1,3)</f>
        <v>0.72499999999999998</v>
      </c>
      <c r="T4962" s="200">
        <f>TRUNC(('TARIFA ENTREGA A DIRECCION USD'!E4962-'TARIFA ENTREGA A DIRECCION USD'!D4962)/'TARIFA ENTREGA A DIRECCION USD'!D4962,3)</f>
        <v>0.26400000000000001</v>
      </c>
      <c r="U4962" s="200">
        <f>TRUNC(('TARIFA ENTREGA A DIRECCION USD'!F4962-'TARIFA ENTREGA A DIRECCION USD'!D4962)/'TARIFA ENTREGA A DIRECCION USD'!D4962,3)</f>
        <v>0.442</v>
      </c>
      <c r="V4962" s="200">
        <f>TRUNC(('TARIFA ENTREGA A DIRECCION USD'!G4962-'TARIFA ENTREGA A DIRECCION USD'!D4962)/'TARIFA ENTREGA A DIRECCION USD'!D4962,3)</f>
        <v>0.97899999999999998</v>
      </c>
      <c r="X4962" s="142">
        <v>16.12</v>
      </c>
      <c r="Y4962" s="190">
        <v>4955</v>
      </c>
      <c r="Z4962" s="200">
        <v>0.55000000000000004</v>
      </c>
      <c r="AA4962" s="200">
        <v>0.13</v>
      </c>
      <c r="AB4962" s="200">
        <v>0.3</v>
      </c>
      <c r="AC4962" s="200">
        <v>0.85</v>
      </c>
      <c r="AL4962"/>
      <c r="AM4962"/>
      <c r="AN4962"/>
      <c r="AO4962"/>
      <c r="AP4962"/>
      <c r="AQ4962"/>
      <c r="AR4962"/>
      <c r="AS4962"/>
      <c r="AT4962"/>
      <c r="AU4962"/>
    </row>
    <row r="4963" spans="17:47" x14ac:dyDescent="0.2">
      <c r="Q4963" s="142">
        <f>TRUNC('TARIFA ENTREGA A DIRECCION USD'!D4964-'TARIFA ENTREGA A DIRECCION USD'!D4963,2)</f>
        <v>0.55000000000000004</v>
      </c>
      <c r="R4963" s="190">
        <v>4956</v>
      </c>
      <c r="S4963" s="200">
        <f>TRUNC((('TARIFA ENTREGA A DIRECCION USD'!C4963-'TARIFA ENTREGA A DIRECCION USD'!D4963)/'TARIFA ENTREGA A DIRECCION USD'!D4963)+1,3)</f>
        <v>0.72499999999999998</v>
      </c>
      <c r="T4963" s="200">
        <f>TRUNC(('TARIFA ENTREGA A DIRECCION USD'!E4963-'TARIFA ENTREGA A DIRECCION USD'!D4963)/'TARIFA ENTREGA A DIRECCION USD'!D4963,3)</f>
        <v>0.26400000000000001</v>
      </c>
      <c r="U4963" s="200">
        <f>TRUNC(('TARIFA ENTREGA A DIRECCION USD'!F4963-'TARIFA ENTREGA A DIRECCION USD'!D4963)/'TARIFA ENTREGA A DIRECCION USD'!D4963,3)</f>
        <v>0.442</v>
      </c>
      <c r="V4963" s="200">
        <f>TRUNC(('TARIFA ENTREGA A DIRECCION USD'!G4963-'TARIFA ENTREGA A DIRECCION USD'!D4963)/'TARIFA ENTREGA A DIRECCION USD'!D4963,3)</f>
        <v>0.97899999999999998</v>
      </c>
      <c r="X4963" s="142">
        <v>16.12</v>
      </c>
      <c r="Y4963" s="190">
        <v>4956</v>
      </c>
      <c r="Z4963" s="200">
        <v>0.55000000000000004</v>
      </c>
      <c r="AA4963" s="200">
        <v>0.13</v>
      </c>
      <c r="AB4963" s="200">
        <v>0.3</v>
      </c>
      <c r="AC4963" s="200">
        <v>0.85</v>
      </c>
      <c r="AL4963"/>
      <c r="AM4963"/>
      <c r="AN4963"/>
      <c r="AO4963"/>
      <c r="AP4963"/>
      <c r="AQ4963"/>
      <c r="AR4963"/>
      <c r="AS4963"/>
      <c r="AT4963"/>
      <c r="AU4963"/>
    </row>
    <row r="4964" spans="17:47" x14ac:dyDescent="0.2">
      <c r="Q4964" s="142">
        <f>TRUNC('TARIFA ENTREGA A DIRECCION USD'!D4965-'TARIFA ENTREGA A DIRECCION USD'!D4964,2)</f>
        <v>0.55000000000000004</v>
      </c>
      <c r="R4964" s="190">
        <v>4957</v>
      </c>
      <c r="S4964" s="200">
        <f>TRUNC((('TARIFA ENTREGA A DIRECCION USD'!C4964-'TARIFA ENTREGA A DIRECCION USD'!D4964)/'TARIFA ENTREGA A DIRECCION USD'!D4964)+1,3)</f>
        <v>0.72499999999999998</v>
      </c>
      <c r="T4964" s="200">
        <f>TRUNC(('TARIFA ENTREGA A DIRECCION USD'!E4964-'TARIFA ENTREGA A DIRECCION USD'!D4964)/'TARIFA ENTREGA A DIRECCION USD'!D4964,3)</f>
        <v>0.26400000000000001</v>
      </c>
      <c r="U4964" s="200">
        <f>TRUNC(('TARIFA ENTREGA A DIRECCION USD'!F4964-'TARIFA ENTREGA A DIRECCION USD'!D4964)/'TARIFA ENTREGA A DIRECCION USD'!D4964,3)</f>
        <v>0.442</v>
      </c>
      <c r="V4964" s="200">
        <f>TRUNC(('TARIFA ENTREGA A DIRECCION USD'!G4964-'TARIFA ENTREGA A DIRECCION USD'!D4964)/'TARIFA ENTREGA A DIRECCION USD'!D4964,3)</f>
        <v>0.97899999999999998</v>
      </c>
      <c r="X4964" s="142">
        <v>16.12</v>
      </c>
      <c r="Y4964" s="190">
        <v>4957</v>
      </c>
      <c r="Z4964" s="200">
        <v>0.55000000000000004</v>
      </c>
      <c r="AA4964" s="200">
        <v>0.13</v>
      </c>
      <c r="AB4964" s="200">
        <v>0.3</v>
      </c>
      <c r="AC4964" s="200">
        <v>0.85</v>
      </c>
      <c r="AL4964"/>
      <c r="AM4964"/>
      <c r="AN4964"/>
      <c r="AO4964"/>
      <c r="AP4964"/>
      <c r="AQ4964"/>
      <c r="AR4964"/>
      <c r="AS4964"/>
      <c r="AT4964"/>
      <c r="AU4964"/>
    </row>
    <row r="4965" spans="17:47" x14ac:dyDescent="0.2">
      <c r="Q4965" s="142">
        <f>TRUNC('TARIFA ENTREGA A DIRECCION USD'!D4966-'TARIFA ENTREGA A DIRECCION USD'!D4965,2)</f>
        <v>0.55000000000000004</v>
      </c>
      <c r="R4965" s="190">
        <v>4958</v>
      </c>
      <c r="S4965" s="200">
        <f>TRUNC((('TARIFA ENTREGA A DIRECCION USD'!C4965-'TARIFA ENTREGA A DIRECCION USD'!D4965)/'TARIFA ENTREGA A DIRECCION USD'!D4965)+1,3)</f>
        <v>0.72499999999999998</v>
      </c>
      <c r="T4965" s="200">
        <f>TRUNC(('TARIFA ENTREGA A DIRECCION USD'!E4965-'TARIFA ENTREGA A DIRECCION USD'!D4965)/'TARIFA ENTREGA A DIRECCION USD'!D4965,3)</f>
        <v>0.26400000000000001</v>
      </c>
      <c r="U4965" s="200">
        <f>TRUNC(('TARIFA ENTREGA A DIRECCION USD'!F4965-'TARIFA ENTREGA A DIRECCION USD'!D4965)/'TARIFA ENTREGA A DIRECCION USD'!D4965,3)</f>
        <v>0.442</v>
      </c>
      <c r="V4965" s="200">
        <f>TRUNC(('TARIFA ENTREGA A DIRECCION USD'!G4965-'TARIFA ENTREGA A DIRECCION USD'!D4965)/'TARIFA ENTREGA A DIRECCION USD'!D4965,3)</f>
        <v>0.97899999999999998</v>
      </c>
      <c r="X4965" s="142">
        <v>16.12</v>
      </c>
      <c r="Y4965" s="190">
        <v>4958</v>
      </c>
      <c r="Z4965" s="200">
        <v>0.55000000000000004</v>
      </c>
      <c r="AA4965" s="200">
        <v>0.13</v>
      </c>
      <c r="AB4965" s="200">
        <v>0.3</v>
      </c>
      <c r="AC4965" s="200">
        <v>0.85</v>
      </c>
      <c r="AL4965"/>
      <c r="AM4965"/>
      <c r="AN4965"/>
      <c r="AO4965"/>
      <c r="AP4965"/>
      <c r="AQ4965"/>
      <c r="AR4965"/>
      <c r="AS4965"/>
      <c r="AT4965"/>
      <c r="AU4965"/>
    </row>
    <row r="4966" spans="17:47" x14ac:dyDescent="0.2">
      <c r="Q4966" s="142">
        <f>TRUNC('TARIFA ENTREGA A DIRECCION USD'!D4967-'TARIFA ENTREGA A DIRECCION USD'!D4966,2)</f>
        <v>0.55000000000000004</v>
      </c>
      <c r="R4966" s="190">
        <v>4959</v>
      </c>
      <c r="S4966" s="200">
        <f>TRUNC((('TARIFA ENTREGA A DIRECCION USD'!C4966-'TARIFA ENTREGA A DIRECCION USD'!D4966)/'TARIFA ENTREGA A DIRECCION USD'!D4966)+1,3)</f>
        <v>0.72499999999999998</v>
      </c>
      <c r="T4966" s="200">
        <f>TRUNC(('TARIFA ENTREGA A DIRECCION USD'!E4966-'TARIFA ENTREGA A DIRECCION USD'!D4966)/'TARIFA ENTREGA A DIRECCION USD'!D4966,3)</f>
        <v>0.26400000000000001</v>
      </c>
      <c r="U4966" s="200">
        <f>TRUNC(('TARIFA ENTREGA A DIRECCION USD'!F4966-'TARIFA ENTREGA A DIRECCION USD'!D4966)/'TARIFA ENTREGA A DIRECCION USD'!D4966,3)</f>
        <v>0.442</v>
      </c>
      <c r="V4966" s="200">
        <f>TRUNC(('TARIFA ENTREGA A DIRECCION USD'!G4966-'TARIFA ENTREGA A DIRECCION USD'!D4966)/'TARIFA ENTREGA A DIRECCION USD'!D4966,3)</f>
        <v>0.97899999999999998</v>
      </c>
      <c r="X4966" s="142">
        <v>16.12</v>
      </c>
      <c r="Y4966" s="190">
        <v>4959</v>
      </c>
      <c r="Z4966" s="200">
        <v>0.55000000000000004</v>
      </c>
      <c r="AA4966" s="200">
        <v>0.13</v>
      </c>
      <c r="AB4966" s="200">
        <v>0.3</v>
      </c>
      <c r="AC4966" s="200">
        <v>0.85</v>
      </c>
      <c r="AL4966"/>
      <c r="AM4966"/>
      <c r="AN4966"/>
      <c r="AO4966"/>
      <c r="AP4966"/>
      <c r="AQ4966"/>
      <c r="AR4966"/>
      <c r="AS4966"/>
      <c r="AT4966"/>
      <c r="AU4966"/>
    </row>
    <row r="4967" spans="17:47" x14ac:dyDescent="0.2">
      <c r="Q4967" s="142">
        <f>TRUNC('TARIFA ENTREGA A DIRECCION USD'!D4968-'TARIFA ENTREGA A DIRECCION USD'!D4967,2)</f>
        <v>0.55000000000000004</v>
      </c>
      <c r="R4967" s="190">
        <v>4960</v>
      </c>
      <c r="S4967" s="200">
        <f>TRUNC((('TARIFA ENTREGA A DIRECCION USD'!C4967-'TARIFA ENTREGA A DIRECCION USD'!D4967)/'TARIFA ENTREGA A DIRECCION USD'!D4967)+1,3)</f>
        <v>0.72499999999999998</v>
      </c>
      <c r="T4967" s="200">
        <f>TRUNC(('TARIFA ENTREGA A DIRECCION USD'!E4967-'TARIFA ENTREGA A DIRECCION USD'!D4967)/'TARIFA ENTREGA A DIRECCION USD'!D4967,3)</f>
        <v>0.26400000000000001</v>
      </c>
      <c r="U4967" s="200">
        <f>TRUNC(('TARIFA ENTREGA A DIRECCION USD'!F4967-'TARIFA ENTREGA A DIRECCION USD'!D4967)/'TARIFA ENTREGA A DIRECCION USD'!D4967,3)</f>
        <v>0.442</v>
      </c>
      <c r="V4967" s="200">
        <f>TRUNC(('TARIFA ENTREGA A DIRECCION USD'!G4967-'TARIFA ENTREGA A DIRECCION USD'!D4967)/'TARIFA ENTREGA A DIRECCION USD'!D4967,3)</f>
        <v>0.97899999999999998</v>
      </c>
      <c r="X4967" s="142">
        <v>16.12</v>
      </c>
      <c r="Y4967" s="190">
        <v>4960</v>
      </c>
      <c r="Z4967" s="200">
        <v>0.55000000000000004</v>
      </c>
      <c r="AA4967" s="200">
        <v>0.13</v>
      </c>
      <c r="AB4967" s="200">
        <v>0.3</v>
      </c>
      <c r="AC4967" s="200">
        <v>0.85</v>
      </c>
      <c r="AL4967"/>
      <c r="AM4967"/>
      <c r="AN4967"/>
      <c r="AO4967"/>
      <c r="AP4967"/>
      <c r="AQ4967"/>
      <c r="AR4967"/>
      <c r="AS4967"/>
      <c r="AT4967"/>
      <c r="AU4967"/>
    </row>
    <row r="4968" spans="17:47" x14ac:dyDescent="0.2">
      <c r="Q4968" s="142">
        <f>TRUNC('TARIFA ENTREGA A DIRECCION USD'!D4969-'TARIFA ENTREGA A DIRECCION USD'!D4968,2)</f>
        <v>0.55000000000000004</v>
      </c>
      <c r="R4968" s="190">
        <v>4961</v>
      </c>
      <c r="S4968" s="200">
        <f>TRUNC((('TARIFA ENTREGA A DIRECCION USD'!C4968-'TARIFA ENTREGA A DIRECCION USD'!D4968)/'TARIFA ENTREGA A DIRECCION USD'!D4968)+1,3)</f>
        <v>0.72499999999999998</v>
      </c>
      <c r="T4968" s="200">
        <f>TRUNC(('TARIFA ENTREGA A DIRECCION USD'!E4968-'TARIFA ENTREGA A DIRECCION USD'!D4968)/'TARIFA ENTREGA A DIRECCION USD'!D4968,3)</f>
        <v>0.26400000000000001</v>
      </c>
      <c r="U4968" s="200">
        <f>TRUNC(('TARIFA ENTREGA A DIRECCION USD'!F4968-'TARIFA ENTREGA A DIRECCION USD'!D4968)/'TARIFA ENTREGA A DIRECCION USD'!D4968,3)</f>
        <v>0.442</v>
      </c>
      <c r="V4968" s="200">
        <f>TRUNC(('TARIFA ENTREGA A DIRECCION USD'!G4968-'TARIFA ENTREGA A DIRECCION USD'!D4968)/'TARIFA ENTREGA A DIRECCION USD'!D4968,3)</f>
        <v>0.97899999999999998</v>
      </c>
      <c r="X4968" s="142">
        <v>16.12</v>
      </c>
      <c r="Y4968" s="190">
        <v>4961</v>
      </c>
      <c r="Z4968" s="200">
        <v>0.55000000000000004</v>
      </c>
      <c r="AA4968" s="200">
        <v>0.13</v>
      </c>
      <c r="AB4968" s="200">
        <v>0.3</v>
      </c>
      <c r="AC4968" s="200">
        <v>0.85</v>
      </c>
      <c r="AL4968"/>
      <c r="AM4968"/>
      <c r="AN4968"/>
      <c r="AO4968"/>
      <c r="AP4968"/>
      <c r="AQ4968"/>
      <c r="AR4968"/>
      <c r="AS4968"/>
      <c r="AT4968"/>
      <c r="AU4968"/>
    </row>
    <row r="4969" spans="17:47" x14ac:dyDescent="0.2">
      <c r="Q4969" s="142">
        <f>TRUNC('TARIFA ENTREGA A DIRECCION USD'!D4970-'TARIFA ENTREGA A DIRECCION USD'!D4969,2)</f>
        <v>0.55000000000000004</v>
      </c>
      <c r="R4969" s="190">
        <v>4962</v>
      </c>
      <c r="S4969" s="200">
        <f>TRUNC((('TARIFA ENTREGA A DIRECCION USD'!C4969-'TARIFA ENTREGA A DIRECCION USD'!D4969)/'TARIFA ENTREGA A DIRECCION USD'!D4969)+1,3)</f>
        <v>0.72499999999999998</v>
      </c>
      <c r="T4969" s="200">
        <f>TRUNC(('TARIFA ENTREGA A DIRECCION USD'!E4969-'TARIFA ENTREGA A DIRECCION USD'!D4969)/'TARIFA ENTREGA A DIRECCION USD'!D4969,3)</f>
        <v>0.26400000000000001</v>
      </c>
      <c r="U4969" s="200">
        <f>TRUNC(('TARIFA ENTREGA A DIRECCION USD'!F4969-'TARIFA ENTREGA A DIRECCION USD'!D4969)/'TARIFA ENTREGA A DIRECCION USD'!D4969,3)</f>
        <v>0.442</v>
      </c>
      <c r="V4969" s="200">
        <f>TRUNC(('TARIFA ENTREGA A DIRECCION USD'!G4969-'TARIFA ENTREGA A DIRECCION USD'!D4969)/'TARIFA ENTREGA A DIRECCION USD'!D4969,3)</f>
        <v>0.97899999999999998</v>
      </c>
      <c r="X4969" s="142">
        <v>16.12</v>
      </c>
      <c r="Y4969" s="190">
        <v>4962</v>
      </c>
      <c r="Z4969" s="200">
        <v>0.55000000000000004</v>
      </c>
      <c r="AA4969" s="200">
        <v>0.13</v>
      </c>
      <c r="AB4969" s="200">
        <v>0.3</v>
      </c>
      <c r="AC4969" s="200">
        <v>0.85</v>
      </c>
      <c r="AL4969"/>
      <c r="AM4969"/>
      <c r="AN4969"/>
      <c r="AO4969"/>
      <c r="AP4969"/>
      <c r="AQ4969"/>
      <c r="AR4969"/>
      <c r="AS4969"/>
      <c r="AT4969"/>
      <c r="AU4969"/>
    </row>
    <row r="4970" spans="17:47" x14ac:dyDescent="0.2">
      <c r="Q4970" s="142">
        <f>TRUNC('TARIFA ENTREGA A DIRECCION USD'!D4971-'TARIFA ENTREGA A DIRECCION USD'!D4970,2)</f>
        <v>0.55000000000000004</v>
      </c>
      <c r="R4970" s="190">
        <v>4963</v>
      </c>
      <c r="S4970" s="200">
        <f>TRUNC((('TARIFA ENTREGA A DIRECCION USD'!C4970-'TARIFA ENTREGA A DIRECCION USD'!D4970)/'TARIFA ENTREGA A DIRECCION USD'!D4970)+1,3)</f>
        <v>0.72499999999999998</v>
      </c>
      <c r="T4970" s="200">
        <f>TRUNC(('TARIFA ENTREGA A DIRECCION USD'!E4970-'TARIFA ENTREGA A DIRECCION USD'!D4970)/'TARIFA ENTREGA A DIRECCION USD'!D4970,3)</f>
        <v>0.26400000000000001</v>
      </c>
      <c r="U4970" s="200">
        <f>TRUNC(('TARIFA ENTREGA A DIRECCION USD'!F4970-'TARIFA ENTREGA A DIRECCION USD'!D4970)/'TARIFA ENTREGA A DIRECCION USD'!D4970,3)</f>
        <v>0.442</v>
      </c>
      <c r="V4970" s="200">
        <f>TRUNC(('TARIFA ENTREGA A DIRECCION USD'!G4970-'TARIFA ENTREGA A DIRECCION USD'!D4970)/'TARIFA ENTREGA A DIRECCION USD'!D4970,3)</f>
        <v>0.97899999999999998</v>
      </c>
      <c r="X4970" s="142">
        <v>16.12</v>
      </c>
      <c r="Y4970" s="190">
        <v>4963</v>
      </c>
      <c r="Z4970" s="200">
        <v>0.55000000000000004</v>
      </c>
      <c r="AA4970" s="200">
        <v>0.13</v>
      </c>
      <c r="AB4970" s="200">
        <v>0.3</v>
      </c>
      <c r="AC4970" s="200">
        <v>0.85</v>
      </c>
      <c r="AL4970"/>
      <c r="AM4970"/>
      <c r="AN4970"/>
      <c r="AO4970"/>
      <c r="AP4970"/>
      <c r="AQ4970"/>
      <c r="AR4970"/>
      <c r="AS4970"/>
      <c r="AT4970"/>
      <c r="AU4970"/>
    </row>
    <row r="4971" spans="17:47" x14ac:dyDescent="0.2">
      <c r="Q4971" s="142">
        <f>TRUNC('TARIFA ENTREGA A DIRECCION USD'!D4972-'TARIFA ENTREGA A DIRECCION USD'!D4971,2)</f>
        <v>0.55000000000000004</v>
      </c>
      <c r="R4971" s="190">
        <v>4964</v>
      </c>
      <c r="S4971" s="200">
        <f>TRUNC((('TARIFA ENTREGA A DIRECCION USD'!C4971-'TARIFA ENTREGA A DIRECCION USD'!D4971)/'TARIFA ENTREGA A DIRECCION USD'!D4971)+1,3)</f>
        <v>0.72499999999999998</v>
      </c>
      <c r="T4971" s="200">
        <f>TRUNC(('TARIFA ENTREGA A DIRECCION USD'!E4971-'TARIFA ENTREGA A DIRECCION USD'!D4971)/'TARIFA ENTREGA A DIRECCION USD'!D4971,3)</f>
        <v>0.26400000000000001</v>
      </c>
      <c r="U4971" s="200">
        <f>TRUNC(('TARIFA ENTREGA A DIRECCION USD'!F4971-'TARIFA ENTREGA A DIRECCION USD'!D4971)/'TARIFA ENTREGA A DIRECCION USD'!D4971,3)</f>
        <v>0.442</v>
      </c>
      <c r="V4971" s="200">
        <f>TRUNC(('TARIFA ENTREGA A DIRECCION USD'!G4971-'TARIFA ENTREGA A DIRECCION USD'!D4971)/'TARIFA ENTREGA A DIRECCION USD'!D4971,3)</f>
        <v>0.97899999999999998</v>
      </c>
      <c r="X4971" s="142">
        <v>16.12</v>
      </c>
      <c r="Y4971" s="190">
        <v>4964</v>
      </c>
      <c r="Z4971" s="200">
        <v>0.55000000000000004</v>
      </c>
      <c r="AA4971" s="200">
        <v>0.13</v>
      </c>
      <c r="AB4971" s="200">
        <v>0.3</v>
      </c>
      <c r="AC4971" s="200">
        <v>0.85</v>
      </c>
      <c r="AL4971"/>
      <c r="AM4971"/>
      <c r="AN4971"/>
      <c r="AO4971"/>
      <c r="AP4971"/>
      <c r="AQ4971"/>
      <c r="AR4971"/>
      <c r="AS4971"/>
      <c r="AT4971"/>
      <c r="AU4971"/>
    </row>
    <row r="4972" spans="17:47" x14ac:dyDescent="0.2">
      <c r="Q4972" s="142">
        <f>TRUNC('TARIFA ENTREGA A DIRECCION USD'!D4973-'TARIFA ENTREGA A DIRECCION USD'!D4972,2)</f>
        <v>0.55000000000000004</v>
      </c>
      <c r="R4972" s="190">
        <v>4965</v>
      </c>
      <c r="S4972" s="200">
        <f>TRUNC((('TARIFA ENTREGA A DIRECCION USD'!C4972-'TARIFA ENTREGA A DIRECCION USD'!D4972)/'TARIFA ENTREGA A DIRECCION USD'!D4972)+1,3)</f>
        <v>0.72499999999999998</v>
      </c>
      <c r="T4972" s="200">
        <f>TRUNC(('TARIFA ENTREGA A DIRECCION USD'!E4972-'TARIFA ENTREGA A DIRECCION USD'!D4972)/'TARIFA ENTREGA A DIRECCION USD'!D4972,3)</f>
        <v>0.26400000000000001</v>
      </c>
      <c r="U4972" s="200">
        <f>TRUNC(('TARIFA ENTREGA A DIRECCION USD'!F4972-'TARIFA ENTREGA A DIRECCION USD'!D4972)/'TARIFA ENTREGA A DIRECCION USD'!D4972,3)</f>
        <v>0.442</v>
      </c>
      <c r="V4972" s="200">
        <f>TRUNC(('TARIFA ENTREGA A DIRECCION USD'!G4972-'TARIFA ENTREGA A DIRECCION USD'!D4972)/'TARIFA ENTREGA A DIRECCION USD'!D4972,3)</f>
        <v>0.97899999999999998</v>
      </c>
      <c r="X4972" s="142">
        <v>16.12</v>
      </c>
      <c r="Y4972" s="190">
        <v>4965</v>
      </c>
      <c r="Z4972" s="200">
        <v>0.55000000000000004</v>
      </c>
      <c r="AA4972" s="200">
        <v>0.13</v>
      </c>
      <c r="AB4972" s="200">
        <v>0.3</v>
      </c>
      <c r="AC4972" s="200">
        <v>0.85</v>
      </c>
      <c r="AL4972"/>
      <c r="AM4972"/>
      <c r="AN4972"/>
      <c r="AO4972"/>
      <c r="AP4972"/>
      <c r="AQ4972"/>
      <c r="AR4972"/>
      <c r="AS4972"/>
      <c r="AT4972"/>
      <c r="AU4972"/>
    </row>
    <row r="4973" spans="17:47" x14ac:dyDescent="0.2">
      <c r="Q4973" s="142">
        <f>TRUNC('TARIFA ENTREGA A DIRECCION USD'!D4974-'TARIFA ENTREGA A DIRECCION USD'!D4973,2)</f>
        <v>0.55000000000000004</v>
      </c>
      <c r="R4973" s="190">
        <v>4966</v>
      </c>
      <c r="S4973" s="200">
        <f>TRUNC((('TARIFA ENTREGA A DIRECCION USD'!C4973-'TARIFA ENTREGA A DIRECCION USD'!D4973)/'TARIFA ENTREGA A DIRECCION USD'!D4973)+1,3)</f>
        <v>0.72499999999999998</v>
      </c>
      <c r="T4973" s="200">
        <f>TRUNC(('TARIFA ENTREGA A DIRECCION USD'!E4973-'TARIFA ENTREGA A DIRECCION USD'!D4973)/'TARIFA ENTREGA A DIRECCION USD'!D4973,3)</f>
        <v>0.26400000000000001</v>
      </c>
      <c r="U4973" s="200">
        <f>TRUNC(('TARIFA ENTREGA A DIRECCION USD'!F4973-'TARIFA ENTREGA A DIRECCION USD'!D4973)/'TARIFA ENTREGA A DIRECCION USD'!D4973,3)</f>
        <v>0.442</v>
      </c>
      <c r="V4973" s="200">
        <f>TRUNC(('TARIFA ENTREGA A DIRECCION USD'!G4973-'TARIFA ENTREGA A DIRECCION USD'!D4973)/'TARIFA ENTREGA A DIRECCION USD'!D4973,3)</f>
        <v>0.97899999999999998</v>
      </c>
      <c r="X4973" s="142">
        <v>16.12</v>
      </c>
      <c r="Y4973" s="190">
        <v>4966</v>
      </c>
      <c r="Z4973" s="200">
        <v>0.55000000000000004</v>
      </c>
      <c r="AA4973" s="200">
        <v>0.13</v>
      </c>
      <c r="AB4973" s="200">
        <v>0.3</v>
      </c>
      <c r="AC4973" s="200">
        <v>0.85</v>
      </c>
      <c r="AL4973"/>
      <c r="AM4973"/>
      <c r="AN4973"/>
      <c r="AO4973"/>
      <c r="AP4973"/>
      <c r="AQ4973"/>
      <c r="AR4973"/>
      <c r="AS4973"/>
      <c r="AT4973"/>
      <c r="AU4973"/>
    </row>
    <row r="4974" spans="17:47" x14ac:dyDescent="0.2">
      <c r="Q4974" s="142">
        <f>TRUNC('TARIFA ENTREGA A DIRECCION USD'!D4975-'TARIFA ENTREGA A DIRECCION USD'!D4974,2)</f>
        <v>0.55000000000000004</v>
      </c>
      <c r="R4974" s="190">
        <v>4967</v>
      </c>
      <c r="S4974" s="200">
        <f>TRUNC((('TARIFA ENTREGA A DIRECCION USD'!C4974-'TARIFA ENTREGA A DIRECCION USD'!D4974)/'TARIFA ENTREGA A DIRECCION USD'!D4974)+1,3)</f>
        <v>0.72499999999999998</v>
      </c>
      <c r="T4974" s="200">
        <f>TRUNC(('TARIFA ENTREGA A DIRECCION USD'!E4974-'TARIFA ENTREGA A DIRECCION USD'!D4974)/'TARIFA ENTREGA A DIRECCION USD'!D4974,3)</f>
        <v>0.26400000000000001</v>
      </c>
      <c r="U4974" s="200">
        <f>TRUNC(('TARIFA ENTREGA A DIRECCION USD'!F4974-'TARIFA ENTREGA A DIRECCION USD'!D4974)/'TARIFA ENTREGA A DIRECCION USD'!D4974,3)</f>
        <v>0.442</v>
      </c>
      <c r="V4974" s="200">
        <f>TRUNC(('TARIFA ENTREGA A DIRECCION USD'!G4974-'TARIFA ENTREGA A DIRECCION USD'!D4974)/'TARIFA ENTREGA A DIRECCION USD'!D4974,3)</f>
        <v>0.97899999999999998</v>
      </c>
      <c r="X4974" s="142">
        <v>16.12</v>
      </c>
      <c r="Y4974" s="190">
        <v>4967</v>
      </c>
      <c r="Z4974" s="200">
        <v>0.55000000000000004</v>
      </c>
      <c r="AA4974" s="200">
        <v>0.13</v>
      </c>
      <c r="AB4974" s="200">
        <v>0.3</v>
      </c>
      <c r="AC4974" s="200">
        <v>0.85</v>
      </c>
      <c r="AL4974"/>
      <c r="AM4974"/>
      <c r="AN4974"/>
      <c r="AO4974"/>
      <c r="AP4974"/>
      <c r="AQ4974"/>
      <c r="AR4974"/>
      <c r="AS4974"/>
      <c r="AT4974"/>
      <c r="AU4974"/>
    </row>
    <row r="4975" spans="17:47" x14ac:dyDescent="0.2">
      <c r="Q4975" s="142">
        <f>TRUNC('TARIFA ENTREGA A DIRECCION USD'!D4976-'TARIFA ENTREGA A DIRECCION USD'!D4975,2)</f>
        <v>0.55000000000000004</v>
      </c>
      <c r="R4975" s="190">
        <v>4968</v>
      </c>
      <c r="S4975" s="200">
        <f>TRUNC((('TARIFA ENTREGA A DIRECCION USD'!C4975-'TARIFA ENTREGA A DIRECCION USD'!D4975)/'TARIFA ENTREGA A DIRECCION USD'!D4975)+1,3)</f>
        <v>0.72499999999999998</v>
      </c>
      <c r="T4975" s="200">
        <f>TRUNC(('TARIFA ENTREGA A DIRECCION USD'!E4975-'TARIFA ENTREGA A DIRECCION USD'!D4975)/'TARIFA ENTREGA A DIRECCION USD'!D4975,3)</f>
        <v>0.26400000000000001</v>
      </c>
      <c r="U4975" s="200">
        <f>TRUNC(('TARIFA ENTREGA A DIRECCION USD'!F4975-'TARIFA ENTREGA A DIRECCION USD'!D4975)/'TARIFA ENTREGA A DIRECCION USD'!D4975,3)</f>
        <v>0.442</v>
      </c>
      <c r="V4975" s="200">
        <f>TRUNC(('TARIFA ENTREGA A DIRECCION USD'!G4975-'TARIFA ENTREGA A DIRECCION USD'!D4975)/'TARIFA ENTREGA A DIRECCION USD'!D4975,3)</f>
        <v>0.97899999999999998</v>
      </c>
      <c r="X4975" s="142">
        <v>16.12</v>
      </c>
      <c r="Y4975" s="190">
        <v>4968</v>
      </c>
      <c r="Z4975" s="200">
        <v>0.55000000000000004</v>
      </c>
      <c r="AA4975" s="200">
        <v>0.13</v>
      </c>
      <c r="AB4975" s="200">
        <v>0.3</v>
      </c>
      <c r="AC4975" s="200">
        <v>0.85</v>
      </c>
      <c r="AL4975"/>
      <c r="AM4975"/>
      <c r="AN4975"/>
      <c r="AO4975"/>
      <c r="AP4975"/>
      <c r="AQ4975"/>
      <c r="AR4975"/>
      <c r="AS4975"/>
      <c r="AT4975"/>
      <c r="AU4975"/>
    </row>
    <row r="4976" spans="17:47" x14ac:dyDescent="0.2">
      <c r="Q4976" s="142">
        <f>TRUNC('TARIFA ENTREGA A DIRECCION USD'!D4977-'TARIFA ENTREGA A DIRECCION USD'!D4976,2)</f>
        <v>0.55000000000000004</v>
      </c>
      <c r="R4976" s="190">
        <v>4969</v>
      </c>
      <c r="S4976" s="200">
        <f>TRUNC((('TARIFA ENTREGA A DIRECCION USD'!C4976-'TARIFA ENTREGA A DIRECCION USD'!D4976)/'TARIFA ENTREGA A DIRECCION USD'!D4976)+1,3)</f>
        <v>0.72499999999999998</v>
      </c>
      <c r="T4976" s="200">
        <f>TRUNC(('TARIFA ENTREGA A DIRECCION USD'!E4976-'TARIFA ENTREGA A DIRECCION USD'!D4976)/'TARIFA ENTREGA A DIRECCION USD'!D4976,3)</f>
        <v>0.26400000000000001</v>
      </c>
      <c r="U4976" s="200">
        <f>TRUNC(('TARIFA ENTREGA A DIRECCION USD'!F4976-'TARIFA ENTREGA A DIRECCION USD'!D4976)/'TARIFA ENTREGA A DIRECCION USD'!D4976,3)</f>
        <v>0.442</v>
      </c>
      <c r="V4976" s="200">
        <f>TRUNC(('TARIFA ENTREGA A DIRECCION USD'!G4976-'TARIFA ENTREGA A DIRECCION USD'!D4976)/'TARIFA ENTREGA A DIRECCION USD'!D4976,3)</f>
        <v>0.97899999999999998</v>
      </c>
      <c r="X4976" s="142">
        <v>16.12</v>
      </c>
      <c r="Y4976" s="190">
        <v>4969</v>
      </c>
      <c r="Z4976" s="200">
        <v>0.55000000000000004</v>
      </c>
      <c r="AA4976" s="200">
        <v>0.13</v>
      </c>
      <c r="AB4976" s="200">
        <v>0.3</v>
      </c>
      <c r="AC4976" s="200">
        <v>0.85</v>
      </c>
      <c r="AL4976"/>
      <c r="AM4976"/>
      <c r="AN4976"/>
      <c r="AO4976"/>
      <c r="AP4976"/>
      <c r="AQ4976"/>
      <c r="AR4976"/>
      <c r="AS4976"/>
      <c r="AT4976"/>
      <c r="AU4976"/>
    </row>
    <row r="4977" spans="17:47" x14ac:dyDescent="0.2">
      <c r="Q4977" s="142">
        <f>TRUNC('TARIFA ENTREGA A DIRECCION USD'!D4978-'TARIFA ENTREGA A DIRECCION USD'!D4977,2)</f>
        <v>0.55000000000000004</v>
      </c>
      <c r="R4977" s="190">
        <v>4970</v>
      </c>
      <c r="S4977" s="200">
        <f>TRUNC((('TARIFA ENTREGA A DIRECCION USD'!C4977-'TARIFA ENTREGA A DIRECCION USD'!D4977)/'TARIFA ENTREGA A DIRECCION USD'!D4977)+1,3)</f>
        <v>0.72499999999999998</v>
      </c>
      <c r="T4977" s="200">
        <f>TRUNC(('TARIFA ENTREGA A DIRECCION USD'!E4977-'TARIFA ENTREGA A DIRECCION USD'!D4977)/'TARIFA ENTREGA A DIRECCION USD'!D4977,3)</f>
        <v>0.26400000000000001</v>
      </c>
      <c r="U4977" s="200">
        <f>TRUNC(('TARIFA ENTREGA A DIRECCION USD'!F4977-'TARIFA ENTREGA A DIRECCION USD'!D4977)/'TARIFA ENTREGA A DIRECCION USD'!D4977,3)</f>
        <v>0.442</v>
      </c>
      <c r="V4977" s="200">
        <f>TRUNC(('TARIFA ENTREGA A DIRECCION USD'!G4977-'TARIFA ENTREGA A DIRECCION USD'!D4977)/'TARIFA ENTREGA A DIRECCION USD'!D4977,3)</f>
        <v>0.97899999999999998</v>
      </c>
      <c r="X4977" s="142">
        <v>16.12</v>
      </c>
      <c r="Y4977" s="190">
        <v>4970</v>
      </c>
      <c r="Z4977" s="200">
        <v>0.55000000000000004</v>
      </c>
      <c r="AA4977" s="200">
        <v>0.13</v>
      </c>
      <c r="AB4977" s="200">
        <v>0.3</v>
      </c>
      <c r="AC4977" s="200">
        <v>0.85</v>
      </c>
      <c r="AL4977"/>
      <c r="AM4977"/>
      <c r="AN4977"/>
      <c r="AO4977"/>
      <c r="AP4977"/>
      <c r="AQ4977"/>
      <c r="AR4977"/>
      <c r="AS4977"/>
      <c r="AT4977"/>
      <c r="AU4977"/>
    </row>
    <row r="4978" spans="17:47" x14ac:dyDescent="0.2">
      <c r="Q4978" s="142">
        <f>TRUNC('TARIFA ENTREGA A DIRECCION USD'!D4979-'TARIFA ENTREGA A DIRECCION USD'!D4978,2)</f>
        <v>0.55000000000000004</v>
      </c>
      <c r="R4978" s="190">
        <v>4971</v>
      </c>
      <c r="S4978" s="200">
        <f>TRUNC((('TARIFA ENTREGA A DIRECCION USD'!C4978-'TARIFA ENTREGA A DIRECCION USD'!D4978)/'TARIFA ENTREGA A DIRECCION USD'!D4978)+1,3)</f>
        <v>0.72499999999999998</v>
      </c>
      <c r="T4978" s="200">
        <f>TRUNC(('TARIFA ENTREGA A DIRECCION USD'!E4978-'TARIFA ENTREGA A DIRECCION USD'!D4978)/'TARIFA ENTREGA A DIRECCION USD'!D4978,3)</f>
        <v>0.26400000000000001</v>
      </c>
      <c r="U4978" s="200">
        <f>TRUNC(('TARIFA ENTREGA A DIRECCION USD'!F4978-'TARIFA ENTREGA A DIRECCION USD'!D4978)/'TARIFA ENTREGA A DIRECCION USD'!D4978,3)</f>
        <v>0.442</v>
      </c>
      <c r="V4978" s="200">
        <f>TRUNC(('TARIFA ENTREGA A DIRECCION USD'!G4978-'TARIFA ENTREGA A DIRECCION USD'!D4978)/'TARIFA ENTREGA A DIRECCION USD'!D4978,3)</f>
        <v>0.97899999999999998</v>
      </c>
      <c r="X4978" s="142">
        <v>16.12</v>
      </c>
      <c r="Y4978" s="190">
        <v>4971</v>
      </c>
      <c r="Z4978" s="200">
        <v>0.55000000000000004</v>
      </c>
      <c r="AA4978" s="200">
        <v>0.13</v>
      </c>
      <c r="AB4978" s="200">
        <v>0.3</v>
      </c>
      <c r="AC4978" s="200">
        <v>0.85</v>
      </c>
      <c r="AL4978"/>
      <c r="AM4978"/>
      <c r="AN4978"/>
      <c r="AO4978"/>
      <c r="AP4978"/>
      <c r="AQ4978"/>
      <c r="AR4978"/>
      <c r="AS4978"/>
      <c r="AT4978"/>
      <c r="AU4978"/>
    </row>
    <row r="4979" spans="17:47" x14ac:dyDescent="0.2">
      <c r="Q4979" s="142">
        <f>TRUNC('TARIFA ENTREGA A DIRECCION USD'!D4980-'TARIFA ENTREGA A DIRECCION USD'!D4979,2)</f>
        <v>0.55000000000000004</v>
      </c>
      <c r="R4979" s="190">
        <v>4972</v>
      </c>
      <c r="S4979" s="200">
        <f>TRUNC((('TARIFA ENTREGA A DIRECCION USD'!C4979-'TARIFA ENTREGA A DIRECCION USD'!D4979)/'TARIFA ENTREGA A DIRECCION USD'!D4979)+1,3)</f>
        <v>0.72499999999999998</v>
      </c>
      <c r="T4979" s="200">
        <f>TRUNC(('TARIFA ENTREGA A DIRECCION USD'!E4979-'TARIFA ENTREGA A DIRECCION USD'!D4979)/'TARIFA ENTREGA A DIRECCION USD'!D4979,3)</f>
        <v>0.26400000000000001</v>
      </c>
      <c r="U4979" s="200">
        <f>TRUNC(('TARIFA ENTREGA A DIRECCION USD'!F4979-'TARIFA ENTREGA A DIRECCION USD'!D4979)/'TARIFA ENTREGA A DIRECCION USD'!D4979,3)</f>
        <v>0.442</v>
      </c>
      <c r="V4979" s="200">
        <f>TRUNC(('TARIFA ENTREGA A DIRECCION USD'!G4979-'TARIFA ENTREGA A DIRECCION USD'!D4979)/'TARIFA ENTREGA A DIRECCION USD'!D4979,3)</f>
        <v>0.97899999999999998</v>
      </c>
      <c r="X4979" s="142">
        <v>16.12</v>
      </c>
      <c r="Y4979" s="190">
        <v>4972</v>
      </c>
      <c r="Z4979" s="200">
        <v>0.55000000000000004</v>
      </c>
      <c r="AA4979" s="200">
        <v>0.13</v>
      </c>
      <c r="AB4979" s="200">
        <v>0.3</v>
      </c>
      <c r="AC4979" s="200">
        <v>0.85</v>
      </c>
      <c r="AL4979"/>
      <c r="AM4979"/>
      <c r="AN4979"/>
      <c r="AO4979"/>
      <c r="AP4979"/>
      <c r="AQ4979"/>
      <c r="AR4979"/>
      <c r="AS4979"/>
      <c r="AT4979"/>
      <c r="AU4979"/>
    </row>
    <row r="4980" spans="17:47" x14ac:dyDescent="0.2">
      <c r="Q4980" s="142">
        <f>TRUNC('TARIFA ENTREGA A DIRECCION USD'!D4981-'TARIFA ENTREGA A DIRECCION USD'!D4980,2)</f>
        <v>0.55000000000000004</v>
      </c>
      <c r="R4980" s="190">
        <v>4973</v>
      </c>
      <c r="S4980" s="200">
        <f>TRUNC((('TARIFA ENTREGA A DIRECCION USD'!C4980-'TARIFA ENTREGA A DIRECCION USD'!D4980)/'TARIFA ENTREGA A DIRECCION USD'!D4980)+1,3)</f>
        <v>0.72499999999999998</v>
      </c>
      <c r="T4980" s="200">
        <f>TRUNC(('TARIFA ENTREGA A DIRECCION USD'!E4980-'TARIFA ENTREGA A DIRECCION USD'!D4980)/'TARIFA ENTREGA A DIRECCION USD'!D4980,3)</f>
        <v>0.26400000000000001</v>
      </c>
      <c r="U4980" s="200">
        <f>TRUNC(('TARIFA ENTREGA A DIRECCION USD'!F4980-'TARIFA ENTREGA A DIRECCION USD'!D4980)/'TARIFA ENTREGA A DIRECCION USD'!D4980,3)</f>
        <v>0.442</v>
      </c>
      <c r="V4980" s="200">
        <f>TRUNC(('TARIFA ENTREGA A DIRECCION USD'!G4980-'TARIFA ENTREGA A DIRECCION USD'!D4980)/'TARIFA ENTREGA A DIRECCION USD'!D4980,3)</f>
        <v>0.97899999999999998</v>
      </c>
      <c r="X4980" s="142">
        <v>16.12</v>
      </c>
      <c r="Y4980" s="190">
        <v>4973</v>
      </c>
      <c r="Z4980" s="200">
        <v>0.55000000000000004</v>
      </c>
      <c r="AA4980" s="200">
        <v>0.13</v>
      </c>
      <c r="AB4980" s="200">
        <v>0.3</v>
      </c>
      <c r="AC4980" s="200">
        <v>0.85</v>
      </c>
      <c r="AL4980"/>
      <c r="AM4980"/>
      <c r="AN4980"/>
      <c r="AO4980"/>
      <c r="AP4980"/>
      <c r="AQ4980"/>
      <c r="AR4980"/>
      <c r="AS4980"/>
      <c r="AT4980"/>
      <c r="AU4980"/>
    </row>
    <row r="4981" spans="17:47" x14ac:dyDescent="0.2">
      <c r="Q4981" s="142">
        <f>TRUNC('TARIFA ENTREGA A DIRECCION USD'!D4982-'TARIFA ENTREGA A DIRECCION USD'!D4981,2)</f>
        <v>0.55000000000000004</v>
      </c>
      <c r="R4981" s="190">
        <v>4974</v>
      </c>
      <c r="S4981" s="200">
        <f>TRUNC((('TARIFA ENTREGA A DIRECCION USD'!C4981-'TARIFA ENTREGA A DIRECCION USD'!D4981)/'TARIFA ENTREGA A DIRECCION USD'!D4981)+1,3)</f>
        <v>0.72499999999999998</v>
      </c>
      <c r="T4981" s="200">
        <f>TRUNC(('TARIFA ENTREGA A DIRECCION USD'!E4981-'TARIFA ENTREGA A DIRECCION USD'!D4981)/'TARIFA ENTREGA A DIRECCION USD'!D4981,3)</f>
        <v>0.26400000000000001</v>
      </c>
      <c r="U4981" s="200">
        <f>TRUNC(('TARIFA ENTREGA A DIRECCION USD'!F4981-'TARIFA ENTREGA A DIRECCION USD'!D4981)/'TARIFA ENTREGA A DIRECCION USD'!D4981,3)</f>
        <v>0.442</v>
      </c>
      <c r="V4981" s="200">
        <f>TRUNC(('TARIFA ENTREGA A DIRECCION USD'!G4981-'TARIFA ENTREGA A DIRECCION USD'!D4981)/'TARIFA ENTREGA A DIRECCION USD'!D4981,3)</f>
        <v>0.97899999999999998</v>
      </c>
      <c r="X4981" s="142">
        <v>16.12</v>
      </c>
      <c r="Y4981" s="190">
        <v>4974</v>
      </c>
      <c r="Z4981" s="200">
        <v>0.55000000000000004</v>
      </c>
      <c r="AA4981" s="200">
        <v>0.13</v>
      </c>
      <c r="AB4981" s="200">
        <v>0.3</v>
      </c>
      <c r="AC4981" s="200">
        <v>0.85</v>
      </c>
      <c r="AL4981"/>
      <c r="AM4981"/>
      <c r="AN4981"/>
      <c r="AO4981"/>
      <c r="AP4981"/>
      <c r="AQ4981"/>
      <c r="AR4981"/>
      <c r="AS4981"/>
      <c r="AT4981"/>
      <c r="AU4981"/>
    </row>
    <row r="4982" spans="17:47" x14ac:dyDescent="0.2">
      <c r="Q4982" s="142">
        <f>TRUNC('TARIFA ENTREGA A DIRECCION USD'!D4983-'TARIFA ENTREGA A DIRECCION USD'!D4982,2)</f>
        <v>0.55000000000000004</v>
      </c>
      <c r="R4982" s="190">
        <v>4975</v>
      </c>
      <c r="S4982" s="200">
        <f>TRUNC((('TARIFA ENTREGA A DIRECCION USD'!C4982-'TARIFA ENTREGA A DIRECCION USD'!D4982)/'TARIFA ENTREGA A DIRECCION USD'!D4982)+1,3)</f>
        <v>0.72499999999999998</v>
      </c>
      <c r="T4982" s="200">
        <f>TRUNC(('TARIFA ENTREGA A DIRECCION USD'!E4982-'TARIFA ENTREGA A DIRECCION USD'!D4982)/'TARIFA ENTREGA A DIRECCION USD'!D4982,3)</f>
        <v>0.26400000000000001</v>
      </c>
      <c r="U4982" s="200">
        <f>TRUNC(('TARIFA ENTREGA A DIRECCION USD'!F4982-'TARIFA ENTREGA A DIRECCION USD'!D4982)/'TARIFA ENTREGA A DIRECCION USD'!D4982,3)</f>
        <v>0.442</v>
      </c>
      <c r="V4982" s="200">
        <f>TRUNC(('TARIFA ENTREGA A DIRECCION USD'!G4982-'TARIFA ENTREGA A DIRECCION USD'!D4982)/'TARIFA ENTREGA A DIRECCION USD'!D4982,3)</f>
        <v>0.97899999999999998</v>
      </c>
      <c r="X4982" s="142">
        <v>16.12</v>
      </c>
      <c r="Y4982" s="190">
        <v>4975</v>
      </c>
      <c r="Z4982" s="200">
        <v>0.55000000000000004</v>
      </c>
      <c r="AA4982" s="200">
        <v>0.13</v>
      </c>
      <c r="AB4982" s="200">
        <v>0.3</v>
      </c>
      <c r="AC4982" s="200">
        <v>0.85</v>
      </c>
      <c r="AL4982"/>
      <c r="AM4982"/>
      <c r="AN4982"/>
      <c r="AO4982"/>
      <c r="AP4982"/>
      <c r="AQ4982"/>
      <c r="AR4982"/>
      <c r="AS4982"/>
      <c r="AT4982"/>
      <c r="AU4982"/>
    </row>
    <row r="4983" spans="17:47" x14ac:dyDescent="0.2">
      <c r="Q4983" s="142">
        <f>TRUNC('TARIFA ENTREGA A DIRECCION USD'!D4984-'TARIFA ENTREGA A DIRECCION USD'!D4983,2)</f>
        <v>0.55000000000000004</v>
      </c>
      <c r="R4983" s="190">
        <v>4976</v>
      </c>
      <c r="S4983" s="200">
        <f>TRUNC((('TARIFA ENTREGA A DIRECCION USD'!C4983-'TARIFA ENTREGA A DIRECCION USD'!D4983)/'TARIFA ENTREGA A DIRECCION USD'!D4983)+1,3)</f>
        <v>0.72499999999999998</v>
      </c>
      <c r="T4983" s="200">
        <f>TRUNC(('TARIFA ENTREGA A DIRECCION USD'!E4983-'TARIFA ENTREGA A DIRECCION USD'!D4983)/'TARIFA ENTREGA A DIRECCION USD'!D4983,3)</f>
        <v>0.26400000000000001</v>
      </c>
      <c r="U4983" s="200">
        <f>TRUNC(('TARIFA ENTREGA A DIRECCION USD'!F4983-'TARIFA ENTREGA A DIRECCION USD'!D4983)/'TARIFA ENTREGA A DIRECCION USD'!D4983,3)</f>
        <v>0.442</v>
      </c>
      <c r="V4983" s="200">
        <f>TRUNC(('TARIFA ENTREGA A DIRECCION USD'!G4983-'TARIFA ENTREGA A DIRECCION USD'!D4983)/'TARIFA ENTREGA A DIRECCION USD'!D4983,3)</f>
        <v>0.97899999999999998</v>
      </c>
      <c r="X4983" s="142">
        <v>16.12</v>
      </c>
      <c r="Y4983" s="190">
        <v>4976</v>
      </c>
      <c r="Z4983" s="200">
        <v>0.55000000000000004</v>
      </c>
      <c r="AA4983" s="200">
        <v>0.13</v>
      </c>
      <c r="AB4983" s="200">
        <v>0.3</v>
      </c>
      <c r="AC4983" s="200">
        <v>0.85</v>
      </c>
      <c r="AL4983"/>
      <c r="AM4983"/>
      <c r="AN4983"/>
      <c r="AO4983"/>
      <c r="AP4983"/>
      <c r="AQ4983"/>
      <c r="AR4983"/>
      <c r="AS4983"/>
      <c r="AT4983"/>
      <c r="AU4983"/>
    </row>
    <row r="4984" spans="17:47" x14ac:dyDescent="0.2">
      <c r="Q4984" s="142">
        <f>TRUNC('TARIFA ENTREGA A DIRECCION USD'!D4985-'TARIFA ENTREGA A DIRECCION USD'!D4984,2)</f>
        <v>0.55000000000000004</v>
      </c>
      <c r="R4984" s="190">
        <v>4977</v>
      </c>
      <c r="S4984" s="200">
        <f>TRUNC((('TARIFA ENTREGA A DIRECCION USD'!C4984-'TARIFA ENTREGA A DIRECCION USD'!D4984)/'TARIFA ENTREGA A DIRECCION USD'!D4984)+1,3)</f>
        <v>0.72499999999999998</v>
      </c>
      <c r="T4984" s="200">
        <f>TRUNC(('TARIFA ENTREGA A DIRECCION USD'!E4984-'TARIFA ENTREGA A DIRECCION USD'!D4984)/'TARIFA ENTREGA A DIRECCION USD'!D4984,3)</f>
        <v>0.26400000000000001</v>
      </c>
      <c r="U4984" s="200">
        <f>TRUNC(('TARIFA ENTREGA A DIRECCION USD'!F4984-'TARIFA ENTREGA A DIRECCION USD'!D4984)/'TARIFA ENTREGA A DIRECCION USD'!D4984,3)</f>
        <v>0.442</v>
      </c>
      <c r="V4984" s="200">
        <f>TRUNC(('TARIFA ENTREGA A DIRECCION USD'!G4984-'TARIFA ENTREGA A DIRECCION USD'!D4984)/'TARIFA ENTREGA A DIRECCION USD'!D4984,3)</f>
        <v>0.97899999999999998</v>
      </c>
      <c r="X4984" s="142">
        <v>16.12</v>
      </c>
      <c r="Y4984" s="190">
        <v>4977</v>
      </c>
      <c r="Z4984" s="200">
        <v>0.55000000000000004</v>
      </c>
      <c r="AA4984" s="200">
        <v>0.13</v>
      </c>
      <c r="AB4984" s="200">
        <v>0.3</v>
      </c>
      <c r="AC4984" s="200">
        <v>0.85</v>
      </c>
      <c r="AL4984"/>
      <c r="AM4984"/>
      <c r="AN4984"/>
      <c r="AO4984"/>
      <c r="AP4984"/>
      <c r="AQ4984"/>
      <c r="AR4984"/>
      <c r="AS4984"/>
      <c r="AT4984"/>
      <c r="AU4984"/>
    </row>
    <row r="4985" spans="17:47" x14ac:dyDescent="0.2">
      <c r="Q4985" s="142">
        <f>TRUNC('TARIFA ENTREGA A DIRECCION USD'!D4986-'TARIFA ENTREGA A DIRECCION USD'!D4985,2)</f>
        <v>0.55000000000000004</v>
      </c>
      <c r="R4985" s="190">
        <v>4978</v>
      </c>
      <c r="S4985" s="200">
        <f>TRUNC((('TARIFA ENTREGA A DIRECCION USD'!C4985-'TARIFA ENTREGA A DIRECCION USD'!D4985)/'TARIFA ENTREGA A DIRECCION USD'!D4985)+1,3)</f>
        <v>0.72499999999999998</v>
      </c>
      <c r="T4985" s="200">
        <f>TRUNC(('TARIFA ENTREGA A DIRECCION USD'!E4985-'TARIFA ENTREGA A DIRECCION USD'!D4985)/'TARIFA ENTREGA A DIRECCION USD'!D4985,3)</f>
        <v>0.26400000000000001</v>
      </c>
      <c r="U4985" s="200">
        <f>TRUNC(('TARIFA ENTREGA A DIRECCION USD'!F4985-'TARIFA ENTREGA A DIRECCION USD'!D4985)/'TARIFA ENTREGA A DIRECCION USD'!D4985,3)</f>
        <v>0.442</v>
      </c>
      <c r="V4985" s="200">
        <f>TRUNC(('TARIFA ENTREGA A DIRECCION USD'!G4985-'TARIFA ENTREGA A DIRECCION USD'!D4985)/'TARIFA ENTREGA A DIRECCION USD'!D4985,3)</f>
        <v>0.97899999999999998</v>
      </c>
      <c r="X4985" s="142">
        <v>16.12</v>
      </c>
      <c r="Y4985" s="190">
        <v>4978</v>
      </c>
      <c r="Z4985" s="200">
        <v>0.55000000000000004</v>
      </c>
      <c r="AA4985" s="200">
        <v>0.13</v>
      </c>
      <c r="AB4985" s="200">
        <v>0.3</v>
      </c>
      <c r="AC4985" s="200">
        <v>0.85</v>
      </c>
      <c r="AL4985"/>
      <c r="AM4985"/>
      <c r="AN4985"/>
      <c r="AO4985"/>
      <c r="AP4985"/>
      <c r="AQ4985"/>
      <c r="AR4985"/>
      <c r="AS4985"/>
      <c r="AT4985"/>
      <c r="AU4985"/>
    </row>
    <row r="4986" spans="17:47" x14ac:dyDescent="0.2">
      <c r="Q4986" s="142">
        <f>TRUNC('TARIFA ENTREGA A DIRECCION USD'!D4987-'TARIFA ENTREGA A DIRECCION USD'!D4986,2)</f>
        <v>0.55000000000000004</v>
      </c>
      <c r="R4986" s="190">
        <v>4979</v>
      </c>
      <c r="S4986" s="200">
        <f>TRUNC((('TARIFA ENTREGA A DIRECCION USD'!C4986-'TARIFA ENTREGA A DIRECCION USD'!D4986)/'TARIFA ENTREGA A DIRECCION USD'!D4986)+1,3)</f>
        <v>0.72499999999999998</v>
      </c>
      <c r="T4986" s="200">
        <f>TRUNC(('TARIFA ENTREGA A DIRECCION USD'!E4986-'TARIFA ENTREGA A DIRECCION USD'!D4986)/'TARIFA ENTREGA A DIRECCION USD'!D4986,3)</f>
        <v>0.26400000000000001</v>
      </c>
      <c r="U4986" s="200">
        <f>TRUNC(('TARIFA ENTREGA A DIRECCION USD'!F4986-'TARIFA ENTREGA A DIRECCION USD'!D4986)/'TARIFA ENTREGA A DIRECCION USD'!D4986,3)</f>
        <v>0.442</v>
      </c>
      <c r="V4986" s="200">
        <f>TRUNC(('TARIFA ENTREGA A DIRECCION USD'!G4986-'TARIFA ENTREGA A DIRECCION USD'!D4986)/'TARIFA ENTREGA A DIRECCION USD'!D4986,3)</f>
        <v>0.97899999999999998</v>
      </c>
      <c r="X4986" s="142">
        <v>16.12</v>
      </c>
      <c r="Y4986" s="190">
        <v>4979</v>
      </c>
      <c r="Z4986" s="200">
        <v>0.55000000000000004</v>
      </c>
      <c r="AA4986" s="200">
        <v>0.13</v>
      </c>
      <c r="AB4986" s="200">
        <v>0.3</v>
      </c>
      <c r="AC4986" s="200">
        <v>0.85</v>
      </c>
      <c r="AL4986"/>
      <c r="AM4986"/>
      <c r="AN4986"/>
      <c r="AO4986"/>
      <c r="AP4986"/>
      <c r="AQ4986"/>
      <c r="AR4986"/>
      <c r="AS4986"/>
      <c r="AT4986"/>
      <c r="AU4986"/>
    </row>
    <row r="4987" spans="17:47" x14ac:dyDescent="0.2">
      <c r="Q4987" s="142">
        <f>TRUNC('TARIFA ENTREGA A DIRECCION USD'!D4988-'TARIFA ENTREGA A DIRECCION USD'!D4987,2)</f>
        <v>0.55000000000000004</v>
      </c>
      <c r="R4987" s="190">
        <v>4980</v>
      </c>
      <c r="S4987" s="200">
        <f>TRUNC((('TARIFA ENTREGA A DIRECCION USD'!C4987-'TARIFA ENTREGA A DIRECCION USD'!D4987)/'TARIFA ENTREGA A DIRECCION USD'!D4987)+1,3)</f>
        <v>0.72499999999999998</v>
      </c>
      <c r="T4987" s="200">
        <f>TRUNC(('TARIFA ENTREGA A DIRECCION USD'!E4987-'TARIFA ENTREGA A DIRECCION USD'!D4987)/'TARIFA ENTREGA A DIRECCION USD'!D4987,3)</f>
        <v>0.26400000000000001</v>
      </c>
      <c r="U4987" s="200">
        <f>TRUNC(('TARIFA ENTREGA A DIRECCION USD'!F4987-'TARIFA ENTREGA A DIRECCION USD'!D4987)/'TARIFA ENTREGA A DIRECCION USD'!D4987,3)</f>
        <v>0.442</v>
      </c>
      <c r="V4987" s="200">
        <f>TRUNC(('TARIFA ENTREGA A DIRECCION USD'!G4987-'TARIFA ENTREGA A DIRECCION USD'!D4987)/'TARIFA ENTREGA A DIRECCION USD'!D4987,3)</f>
        <v>0.97899999999999998</v>
      </c>
      <c r="X4987" s="142">
        <v>16.12</v>
      </c>
      <c r="Y4987" s="190">
        <v>4980</v>
      </c>
      <c r="Z4987" s="200">
        <v>0.55000000000000004</v>
      </c>
      <c r="AA4987" s="200">
        <v>0.13</v>
      </c>
      <c r="AB4987" s="200">
        <v>0.3</v>
      </c>
      <c r="AC4987" s="200">
        <v>0.85</v>
      </c>
      <c r="AL4987"/>
      <c r="AM4987"/>
      <c r="AN4987"/>
      <c r="AO4987"/>
      <c r="AP4987"/>
      <c r="AQ4987"/>
      <c r="AR4987"/>
      <c r="AS4987"/>
      <c r="AT4987"/>
      <c r="AU4987"/>
    </row>
    <row r="4988" spans="17:47" x14ac:dyDescent="0.2">
      <c r="Q4988" s="142">
        <f>TRUNC('TARIFA ENTREGA A DIRECCION USD'!D4989-'TARIFA ENTREGA A DIRECCION USD'!D4988,2)</f>
        <v>0.55000000000000004</v>
      </c>
      <c r="R4988" s="190">
        <v>4981</v>
      </c>
      <c r="S4988" s="200">
        <f>TRUNC((('TARIFA ENTREGA A DIRECCION USD'!C4988-'TARIFA ENTREGA A DIRECCION USD'!D4988)/'TARIFA ENTREGA A DIRECCION USD'!D4988)+1,3)</f>
        <v>0.72499999999999998</v>
      </c>
      <c r="T4988" s="200">
        <f>TRUNC(('TARIFA ENTREGA A DIRECCION USD'!E4988-'TARIFA ENTREGA A DIRECCION USD'!D4988)/'TARIFA ENTREGA A DIRECCION USD'!D4988,3)</f>
        <v>0.26400000000000001</v>
      </c>
      <c r="U4988" s="200">
        <f>TRUNC(('TARIFA ENTREGA A DIRECCION USD'!F4988-'TARIFA ENTREGA A DIRECCION USD'!D4988)/'TARIFA ENTREGA A DIRECCION USD'!D4988,3)</f>
        <v>0.442</v>
      </c>
      <c r="V4988" s="200">
        <f>TRUNC(('TARIFA ENTREGA A DIRECCION USD'!G4988-'TARIFA ENTREGA A DIRECCION USD'!D4988)/'TARIFA ENTREGA A DIRECCION USD'!D4988,3)</f>
        <v>0.97899999999999998</v>
      </c>
      <c r="X4988" s="142">
        <v>16.12</v>
      </c>
      <c r="Y4988" s="190">
        <v>4981</v>
      </c>
      <c r="Z4988" s="200">
        <v>0.55000000000000004</v>
      </c>
      <c r="AA4988" s="200">
        <v>0.13</v>
      </c>
      <c r="AB4988" s="200">
        <v>0.3</v>
      </c>
      <c r="AC4988" s="200">
        <v>0.85</v>
      </c>
      <c r="AL4988"/>
      <c r="AM4988"/>
      <c r="AN4988"/>
      <c r="AO4988"/>
      <c r="AP4988"/>
      <c r="AQ4988"/>
      <c r="AR4988"/>
      <c r="AS4988"/>
      <c r="AT4988"/>
      <c r="AU4988"/>
    </row>
    <row r="4989" spans="17:47" x14ac:dyDescent="0.2">
      <c r="Q4989" s="142">
        <f>TRUNC('TARIFA ENTREGA A DIRECCION USD'!D4990-'TARIFA ENTREGA A DIRECCION USD'!D4989,2)</f>
        <v>0.55000000000000004</v>
      </c>
      <c r="R4989" s="190">
        <v>4982</v>
      </c>
      <c r="S4989" s="200">
        <f>TRUNC((('TARIFA ENTREGA A DIRECCION USD'!C4989-'TARIFA ENTREGA A DIRECCION USD'!D4989)/'TARIFA ENTREGA A DIRECCION USD'!D4989)+1,3)</f>
        <v>0.72499999999999998</v>
      </c>
      <c r="T4989" s="200">
        <f>TRUNC(('TARIFA ENTREGA A DIRECCION USD'!E4989-'TARIFA ENTREGA A DIRECCION USD'!D4989)/'TARIFA ENTREGA A DIRECCION USD'!D4989,3)</f>
        <v>0.26400000000000001</v>
      </c>
      <c r="U4989" s="200">
        <f>TRUNC(('TARIFA ENTREGA A DIRECCION USD'!F4989-'TARIFA ENTREGA A DIRECCION USD'!D4989)/'TARIFA ENTREGA A DIRECCION USD'!D4989,3)</f>
        <v>0.442</v>
      </c>
      <c r="V4989" s="200">
        <f>TRUNC(('TARIFA ENTREGA A DIRECCION USD'!G4989-'TARIFA ENTREGA A DIRECCION USD'!D4989)/'TARIFA ENTREGA A DIRECCION USD'!D4989,3)</f>
        <v>0.97899999999999998</v>
      </c>
      <c r="X4989" s="142">
        <v>16.12</v>
      </c>
      <c r="Y4989" s="190">
        <v>4982</v>
      </c>
      <c r="Z4989" s="200">
        <v>0.55000000000000004</v>
      </c>
      <c r="AA4989" s="200">
        <v>0.13</v>
      </c>
      <c r="AB4989" s="200">
        <v>0.3</v>
      </c>
      <c r="AC4989" s="200">
        <v>0.85</v>
      </c>
      <c r="AL4989"/>
      <c r="AM4989"/>
      <c r="AN4989"/>
      <c r="AO4989"/>
      <c r="AP4989"/>
      <c r="AQ4989"/>
      <c r="AR4989"/>
      <c r="AS4989"/>
      <c r="AT4989"/>
      <c r="AU4989"/>
    </row>
    <row r="4990" spans="17:47" x14ac:dyDescent="0.2">
      <c r="Q4990" s="142">
        <f>TRUNC('TARIFA ENTREGA A DIRECCION USD'!D4991-'TARIFA ENTREGA A DIRECCION USD'!D4990,2)</f>
        <v>0.55000000000000004</v>
      </c>
      <c r="R4990" s="190">
        <v>4983</v>
      </c>
      <c r="S4990" s="200">
        <f>TRUNC((('TARIFA ENTREGA A DIRECCION USD'!C4990-'TARIFA ENTREGA A DIRECCION USD'!D4990)/'TARIFA ENTREGA A DIRECCION USD'!D4990)+1,3)</f>
        <v>0.72499999999999998</v>
      </c>
      <c r="T4990" s="200">
        <f>TRUNC(('TARIFA ENTREGA A DIRECCION USD'!E4990-'TARIFA ENTREGA A DIRECCION USD'!D4990)/'TARIFA ENTREGA A DIRECCION USD'!D4990,3)</f>
        <v>0.26400000000000001</v>
      </c>
      <c r="U4990" s="200">
        <f>TRUNC(('TARIFA ENTREGA A DIRECCION USD'!F4990-'TARIFA ENTREGA A DIRECCION USD'!D4990)/'TARIFA ENTREGA A DIRECCION USD'!D4990,3)</f>
        <v>0.442</v>
      </c>
      <c r="V4990" s="200">
        <f>TRUNC(('TARIFA ENTREGA A DIRECCION USD'!G4990-'TARIFA ENTREGA A DIRECCION USD'!D4990)/'TARIFA ENTREGA A DIRECCION USD'!D4990,3)</f>
        <v>0.97899999999999998</v>
      </c>
      <c r="X4990" s="142">
        <v>16.12</v>
      </c>
      <c r="Y4990" s="190">
        <v>4983</v>
      </c>
      <c r="Z4990" s="200">
        <v>0.55000000000000004</v>
      </c>
      <c r="AA4990" s="200">
        <v>0.13</v>
      </c>
      <c r="AB4990" s="200">
        <v>0.3</v>
      </c>
      <c r="AC4990" s="200">
        <v>0.85</v>
      </c>
      <c r="AL4990"/>
      <c r="AM4990"/>
      <c r="AN4990"/>
      <c r="AO4990"/>
      <c r="AP4990"/>
      <c r="AQ4990"/>
      <c r="AR4990"/>
      <c r="AS4990"/>
      <c r="AT4990"/>
      <c r="AU4990"/>
    </row>
    <row r="4991" spans="17:47" x14ac:dyDescent="0.2">
      <c r="Q4991" s="142">
        <f>TRUNC('TARIFA ENTREGA A DIRECCION USD'!D4992-'TARIFA ENTREGA A DIRECCION USD'!D4991,2)</f>
        <v>0.55000000000000004</v>
      </c>
      <c r="R4991" s="190">
        <v>4984</v>
      </c>
      <c r="S4991" s="200">
        <f>TRUNC((('TARIFA ENTREGA A DIRECCION USD'!C4991-'TARIFA ENTREGA A DIRECCION USD'!D4991)/'TARIFA ENTREGA A DIRECCION USD'!D4991)+1,3)</f>
        <v>0.72499999999999998</v>
      </c>
      <c r="T4991" s="200">
        <f>TRUNC(('TARIFA ENTREGA A DIRECCION USD'!E4991-'TARIFA ENTREGA A DIRECCION USD'!D4991)/'TARIFA ENTREGA A DIRECCION USD'!D4991,3)</f>
        <v>0.26400000000000001</v>
      </c>
      <c r="U4991" s="200">
        <f>TRUNC(('TARIFA ENTREGA A DIRECCION USD'!F4991-'TARIFA ENTREGA A DIRECCION USD'!D4991)/'TARIFA ENTREGA A DIRECCION USD'!D4991,3)</f>
        <v>0.442</v>
      </c>
      <c r="V4991" s="200">
        <f>TRUNC(('TARIFA ENTREGA A DIRECCION USD'!G4991-'TARIFA ENTREGA A DIRECCION USD'!D4991)/'TARIFA ENTREGA A DIRECCION USD'!D4991,3)</f>
        <v>0.97899999999999998</v>
      </c>
      <c r="X4991" s="142">
        <v>16.12</v>
      </c>
      <c r="Y4991" s="190">
        <v>4984</v>
      </c>
      <c r="Z4991" s="200">
        <v>0.55000000000000004</v>
      </c>
      <c r="AA4991" s="200">
        <v>0.13</v>
      </c>
      <c r="AB4991" s="200">
        <v>0.3</v>
      </c>
      <c r="AC4991" s="200">
        <v>0.85</v>
      </c>
      <c r="AL4991"/>
      <c r="AM4991"/>
      <c r="AN4991"/>
      <c r="AO4991"/>
      <c r="AP4991"/>
      <c r="AQ4991"/>
      <c r="AR4991"/>
      <c r="AS4991"/>
      <c r="AT4991"/>
      <c r="AU4991"/>
    </row>
    <row r="4992" spans="17:47" x14ac:dyDescent="0.2">
      <c r="Q4992" s="142">
        <f>TRUNC('TARIFA ENTREGA A DIRECCION USD'!D4993-'TARIFA ENTREGA A DIRECCION USD'!D4992,2)</f>
        <v>0.55000000000000004</v>
      </c>
      <c r="R4992" s="190">
        <v>4985</v>
      </c>
      <c r="S4992" s="200">
        <f>TRUNC((('TARIFA ENTREGA A DIRECCION USD'!C4992-'TARIFA ENTREGA A DIRECCION USD'!D4992)/'TARIFA ENTREGA A DIRECCION USD'!D4992)+1,3)</f>
        <v>0.72499999999999998</v>
      </c>
      <c r="T4992" s="200">
        <f>TRUNC(('TARIFA ENTREGA A DIRECCION USD'!E4992-'TARIFA ENTREGA A DIRECCION USD'!D4992)/'TARIFA ENTREGA A DIRECCION USD'!D4992,3)</f>
        <v>0.26400000000000001</v>
      </c>
      <c r="U4992" s="200">
        <f>TRUNC(('TARIFA ENTREGA A DIRECCION USD'!F4992-'TARIFA ENTREGA A DIRECCION USD'!D4992)/'TARIFA ENTREGA A DIRECCION USD'!D4992,3)</f>
        <v>0.442</v>
      </c>
      <c r="V4992" s="200">
        <f>TRUNC(('TARIFA ENTREGA A DIRECCION USD'!G4992-'TARIFA ENTREGA A DIRECCION USD'!D4992)/'TARIFA ENTREGA A DIRECCION USD'!D4992,3)</f>
        <v>0.97899999999999998</v>
      </c>
      <c r="X4992" s="142">
        <v>16.12</v>
      </c>
      <c r="Y4992" s="190">
        <v>4985</v>
      </c>
      <c r="Z4992" s="200">
        <v>0.55000000000000004</v>
      </c>
      <c r="AA4992" s="200">
        <v>0.13</v>
      </c>
      <c r="AB4992" s="200">
        <v>0.3</v>
      </c>
      <c r="AC4992" s="200">
        <v>0.85</v>
      </c>
      <c r="AL4992"/>
      <c r="AM4992"/>
      <c r="AN4992"/>
      <c r="AO4992"/>
      <c r="AP4992"/>
      <c r="AQ4992"/>
      <c r="AR4992"/>
      <c r="AS4992"/>
      <c r="AT4992"/>
      <c r="AU4992"/>
    </row>
    <row r="4993" spans="17:47" x14ac:dyDescent="0.2">
      <c r="Q4993" s="142">
        <f>TRUNC('TARIFA ENTREGA A DIRECCION USD'!D4994-'TARIFA ENTREGA A DIRECCION USD'!D4993,2)</f>
        <v>0.55000000000000004</v>
      </c>
      <c r="R4993" s="190">
        <v>4986</v>
      </c>
      <c r="S4993" s="200">
        <f>TRUNC((('TARIFA ENTREGA A DIRECCION USD'!C4993-'TARIFA ENTREGA A DIRECCION USD'!D4993)/'TARIFA ENTREGA A DIRECCION USD'!D4993)+1,3)</f>
        <v>0.72499999999999998</v>
      </c>
      <c r="T4993" s="200">
        <f>TRUNC(('TARIFA ENTREGA A DIRECCION USD'!E4993-'TARIFA ENTREGA A DIRECCION USD'!D4993)/'TARIFA ENTREGA A DIRECCION USD'!D4993,3)</f>
        <v>0.26400000000000001</v>
      </c>
      <c r="U4993" s="200">
        <f>TRUNC(('TARIFA ENTREGA A DIRECCION USD'!F4993-'TARIFA ENTREGA A DIRECCION USD'!D4993)/'TARIFA ENTREGA A DIRECCION USD'!D4993,3)</f>
        <v>0.442</v>
      </c>
      <c r="V4993" s="200">
        <f>TRUNC(('TARIFA ENTREGA A DIRECCION USD'!G4993-'TARIFA ENTREGA A DIRECCION USD'!D4993)/'TARIFA ENTREGA A DIRECCION USD'!D4993,3)</f>
        <v>0.97899999999999998</v>
      </c>
      <c r="X4993" s="142">
        <v>16.12</v>
      </c>
      <c r="Y4993" s="190">
        <v>4986</v>
      </c>
      <c r="Z4993" s="200">
        <v>0.55000000000000004</v>
      </c>
      <c r="AA4993" s="200">
        <v>0.13</v>
      </c>
      <c r="AB4993" s="200">
        <v>0.3</v>
      </c>
      <c r="AC4993" s="200">
        <v>0.85</v>
      </c>
      <c r="AL4993"/>
      <c r="AM4993"/>
      <c r="AN4993"/>
      <c r="AO4993"/>
      <c r="AP4993"/>
      <c r="AQ4993"/>
      <c r="AR4993"/>
      <c r="AS4993"/>
      <c r="AT4993"/>
      <c r="AU4993"/>
    </row>
    <row r="4994" spans="17:47" x14ac:dyDescent="0.2">
      <c r="Q4994" s="142">
        <f>TRUNC('TARIFA ENTREGA A DIRECCION USD'!D4995-'TARIFA ENTREGA A DIRECCION USD'!D4994,2)</f>
        <v>0.55000000000000004</v>
      </c>
      <c r="R4994" s="190">
        <v>4987</v>
      </c>
      <c r="S4994" s="200">
        <f>TRUNC((('TARIFA ENTREGA A DIRECCION USD'!C4994-'TARIFA ENTREGA A DIRECCION USD'!D4994)/'TARIFA ENTREGA A DIRECCION USD'!D4994)+1,3)</f>
        <v>0.72499999999999998</v>
      </c>
      <c r="T4994" s="200">
        <f>TRUNC(('TARIFA ENTREGA A DIRECCION USD'!E4994-'TARIFA ENTREGA A DIRECCION USD'!D4994)/'TARIFA ENTREGA A DIRECCION USD'!D4994,3)</f>
        <v>0.26400000000000001</v>
      </c>
      <c r="U4994" s="200">
        <f>TRUNC(('TARIFA ENTREGA A DIRECCION USD'!F4994-'TARIFA ENTREGA A DIRECCION USD'!D4994)/'TARIFA ENTREGA A DIRECCION USD'!D4994,3)</f>
        <v>0.442</v>
      </c>
      <c r="V4994" s="200">
        <f>TRUNC(('TARIFA ENTREGA A DIRECCION USD'!G4994-'TARIFA ENTREGA A DIRECCION USD'!D4994)/'TARIFA ENTREGA A DIRECCION USD'!D4994,3)</f>
        <v>0.97899999999999998</v>
      </c>
      <c r="X4994" s="142">
        <v>16.12</v>
      </c>
      <c r="Y4994" s="190">
        <v>4987</v>
      </c>
      <c r="Z4994" s="200">
        <v>0.55000000000000004</v>
      </c>
      <c r="AA4994" s="200">
        <v>0.13</v>
      </c>
      <c r="AB4994" s="200">
        <v>0.3</v>
      </c>
      <c r="AC4994" s="200">
        <v>0.85</v>
      </c>
      <c r="AL4994"/>
      <c r="AM4994"/>
      <c r="AN4994"/>
      <c r="AO4994"/>
      <c r="AP4994"/>
      <c r="AQ4994"/>
      <c r="AR4994"/>
      <c r="AS4994"/>
      <c r="AT4994"/>
      <c r="AU4994"/>
    </row>
    <row r="4995" spans="17:47" x14ac:dyDescent="0.2">
      <c r="Q4995" s="142">
        <f>TRUNC('TARIFA ENTREGA A DIRECCION USD'!D4996-'TARIFA ENTREGA A DIRECCION USD'!D4995,2)</f>
        <v>0.55000000000000004</v>
      </c>
      <c r="R4995" s="190">
        <v>4988</v>
      </c>
      <c r="S4995" s="200">
        <f>TRUNC((('TARIFA ENTREGA A DIRECCION USD'!C4995-'TARIFA ENTREGA A DIRECCION USD'!D4995)/'TARIFA ENTREGA A DIRECCION USD'!D4995)+1,3)</f>
        <v>0.72499999999999998</v>
      </c>
      <c r="T4995" s="200">
        <f>TRUNC(('TARIFA ENTREGA A DIRECCION USD'!E4995-'TARIFA ENTREGA A DIRECCION USD'!D4995)/'TARIFA ENTREGA A DIRECCION USD'!D4995,3)</f>
        <v>0.26400000000000001</v>
      </c>
      <c r="U4995" s="200">
        <f>TRUNC(('TARIFA ENTREGA A DIRECCION USD'!F4995-'TARIFA ENTREGA A DIRECCION USD'!D4995)/'TARIFA ENTREGA A DIRECCION USD'!D4995,3)</f>
        <v>0.442</v>
      </c>
      <c r="V4995" s="200">
        <f>TRUNC(('TARIFA ENTREGA A DIRECCION USD'!G4995-'TARIFA ENTREGA A DIRECCION USD'!D4995)/'TARIFA ENTREGA A DIRECCION USD'!D4995,3)</f>
        <v>0.97899999999999998</v>
      </c>
      <c r="X4995" s="142">
        <v>16.12</v>
      </c>
      <c r="Y4995" s="190">
        <v>4988</v>
      </c>
      <c r="Z4995" s="200">
        <v>0.55000000000000004</v>
      </c>
      <c r="AA4995" s="200">
        <v>0.13</v>
      </c>
      <c r="AB4995" s="200">
        <v>0.3</v>
      </c>
      <c r="AC4995" s="200">
        <v>0.85</v>
      </c>
      <c r="AL4995"/>
      <c r="AM4995"/>
      <c r="AN4995"/>
      <c r="AO4995"/>
      <c r="AP4995"/>
      <c r="AQ4995"/>
      <c r="AR4995"/>
      <c r="AS4995"/>
      <c r="AT4995"/>
      <c r="AU4995"/>
    </row>
    <row r="4996" spans="17:47" x14ac:dyDescent="0.2">
      <c r="Q4996" s="142">
        <f>TRUNC('TARIFA ENTREGA A DIRECCION USD'!D4997-'TARIFA ENTREGA A DIRECCION USD'!D4996,2)</f>
        <v>0.55000000000000004</v>
      </c>
      <c r="R4996" s="190">
        <v>4989</v>
      </c>
      <c r="S4996" s="200">
        <f>TRUNC((('TARIFA ENTREGA A DIRECCION USD'!C4996-'TARIFA ENTREGA A DIRECCION USD'!D4996)/'TARIFA ENTREGA A DIRECCION USD'!D4996)+1,3)</f>
        <v>0.72499999999999998</v>
      </c>
      <c r="T4996" s="200">
        <f>TRUNC(('TARIFA ENTREGA A DIRECCION USD'!E4996-'TARIFA ENTREGA A DIRECCION USD'!D4996)/'TARIFA ENTREGA A DIRECCION USD'!D4996,3)</f>
        <v>0.26400000000000001</v>
      </c>
      <c r="U4996" s="200">
        <f>TRUNC(('TARIFA ENTREGA A DIRECCION USD'!F4996-'TARIFA ENTREGA A DIRECCION USD'!D4996)/'TARIFA ENTREGA A DIRECCION USD'!D4996,3)</f>
        <v>0.442</v>
      </c>
      <c r="V4996" s="200">
        <f>TRUNC(('TARIFA ENTREGA A DIRECCION USD'!G4996-'TARIFA ENTREGA A DIRECCION USD'!D4996)/'TARIFA ENTREGA A DIRECCION USD'!D4996,3)</f>
        <v>0.97899999999999998</v>
      </c>
      <c r="X4996" s="142">
        <v>16.12</v>
      </c>
      <c r="Y4996" s="190">
        <v>4989</v>
      </c>
      <c r="Z4996" s="200">
        <v>0.55000000000000004</v>
      </c>
      <c r="AA4996" s="200">
        <v>0.13</v>
      </c>
      <c r="AB4996" s="200">
        <v>0.3</v>
      </c>
      <c r="AC4996" s="200">
        <v>0.85</v>
      </c>
      <c r="AL4996"/>
      <c r="AM4996"/>
      <c r="AN4996"/>
      <c r="AO4996"/>
      <c r="AP4996"/>
      <c r="AQ4996"/>
      <c r="AR4996"/>
      <c r="AS4996"/>
      <c r="AT4996"/>
      <c r="AU4996"/>
    </row>
    <row r="4997" spans="17:47" x14ac:dyDescent="0.2">
      <c r="Q4997" s="142">
        <f>TRUNC('TARIFA ENTREGA A DIRECCION USD'!D4998-'TARIFA ENTREGA A DIRECCION USD'!D4997,2)</f>
        <v>0.55000000000000004</v>
      </c>
      <c r="R4997" s="190">
        <v>4990</v>
      </c>
      <c r="S4997" s="200">
        <f>TRUNC((('TARIFA ENTREGA A DIRECCION USD'!C4997-'TARIFA ENTREGA A DIRECCION USD'!D4997)/'TARIFA ENTREGA A DIRECCION USD'!D4997)+1,3)</f>
        <v>0.72499999999999998</v>
      </c>
      <c r="T4997" s="200">
        <f>TRUNC(('TARIFA ENTREGA A DIRECCION USD'!E4997-'TARIFA ENTREGA A DIRECCION USD'!D4997)/'TARIFA ENTREGA A DIRECCION USD'!D4997,3)</f>
        <v>0.26400000000000001</v>
      </c>
      <c r="U4997" s="200">
        <f>TRUNC(('TARIFA ENTREGA A DIRECCION USD'!F4997-'TARIFA ENTREGA A DIRECCION USD'!D4997)/'TARIFA ENTREGA A DIRECCION USD'!D4997,3)</f>
        <v>0.442</v>
      </c>
      <c r="V4997" s="200">
        <f>TRUNC(('TARIFA ENTREGA A DIRECCION USD'!G4997-'TARIFA ENTREGA A DIRECCION USD'!D4997)/'TARIFA ENTREGA A DIRECCION USD'!D4997,3)</f>
        <v>0.97899999999999998</v>
      </c>
      <c r="X4997" s="142">
        <v>16.12</v>
      </c>
      <c r="Y4997" s="190">
        <v>4990</v>
      </c>
      <c r="Z4997" s="200">
        <v>0.55000000000000004</v>
      </c>
      <c r="AA4997" s="200">
        <v>0.13</v>
      </c>
      <c r="AB4997" s="200">
        <v>0.3</v>
      </c>
      <c r="AC4997" s="200">
        <v>0.85</v>
      </c>
      <c r="AL4997"/>
      <c r="AM4997"/>
      <c r="AN4997"/>
      <c r="AO4997"/>
      <c r="AP4997"/>
      <c r="AQ4997"/>
      <c r="AR4997"/>
      <c r="AS4997"/>
      <c r="AT4997"/>
      <c r="AU4997"/>
    </row>
    <row r="4998" spans="17:47" x14ac:dyDescent="0.2">
      <c r="Q4998" s="142">
        <f>TRUNC('TARIFA ENTREGA A DIRECCION USD'!D4999-'TARIFA ENTREGA A DIRECCION USD'!D4998,2)</f>
        <v>0.55000000000000004</v>
      </c>
      <c r="R4998" s="190">
        <v>4991</v>
      </c>
      <c r="S4998" s="200">
        <f>TRUNC((('TARIFA ENTREGA A DIRECCION USD'!C4998-'TARIFA ENTREGA A DIRECCION USD'!D4998)/'TARIFA ENTREGA A DIRECCION USD'!D4998)+1,3)</f>
        <v>0.72499999999999998</v>
      </c>
      <c r="T4998" s="200">
        <f>TRUNC(('TARIFA ENTREGA A DIRECCION USD'!E4998-'TARIFA ENTREGA A DIRECCION USD'!D4998)/'TARIFA ENTREGA A DIRECCION USD'!D4998,3)</f>
        <v>0.26400000000000001</v>
      </c>
      <c r="U4998" s="200">
        <f>TRUNC(('TARIFA ENTREGA A DIRECCION USD'!F4998-'TARIFA ENTREGA A DIRECCION USD'!D4998)/'TARIFA ENTREGA A DIRECCION USD'!D4998,3)</f>
        <v>0.442</v>
      </c>
      <c r="V4998" s="200">
        <f>TRUNC(('TARIFA ENTREGA A DIRECCION USD'!G4998-'TARIFA ENTREGA A DIRECCION USD'!D4998)/'TARIFA ENTREGA A DIRECCION USD'!D4998,3)</f>
        <v>0.97899999999999998</v>
      </c>
      <c r="X4998" s="142">
        <v>16.12</v>
      </c>
      <c r="Y4998" s="190">
        <v>4991</v>
      </c>
      <c r="Z4998" s="200">
        <v>0.55000000000000004</v>
      </c>
      <c r="AA4998" s="200">
        <v>0.13</v>
      </c>
      <c r="AB4998" s="200">
        <v>0.3</v>
      </c>
      <c r="AC4998" s="200">
        <v>0.85</v>
      </c>
      <c r="AL4998"/>
      <c r="AM4998"/>
      <c r="AN4998"/>
      <c r="AO4998"/>
      <c r="AP4998"/>
      <c r="AQ4998"/>
      <c r="AR4998"/>
      <c r="AS4998"/>
      <c r="AT4998"/>
      <c r="AU4998"/>
    </row>
    <row r="4999" spans="17:47" x14ac:dyDescent="0.2">
      <c r="Q4999" s="142">
        <f>TRUNC('TARIFA ENTREGA A DIRECCION USD'!D5000-'TARIFA ENTREGA A DIRECCION USD'!D4999,2)</f>
        <v>0.55000000000000004</v>
      </c>
      <c r="R4999" s="190">
        <v>4992</v>
      </c>
      <c r="S4999" s="200">
        <f>TRUNC((('TARIFA ENTREGA A DIRECCION USD'!C4999-'TARIFA ENTREGA A DIRECCION USD'!D4999)/'TARIFA ENTREGA A DIRECCION USD'!D4999)+1,3)</f>
        <v>0.72499999999999998</v>
      </c>
      <c r="T4999" s="200">
        <f>TRUNC(('TARIFA ENTREGA A DIRECCION USD'!E4999-'TARIFA ENTREGA A DIRECCION USD'!D4999)/'TARIFA ENTREGA A DIRECCION USD'!D4999,3)</f>
        <v>0.26400000000000001</v>
      </c>
      <c r="U4999" s="200">
        <f>TRUNC(('TARIFA ENTREGA A DIRECCION USD'!F4999-'TARIFA ENTREGA A DIRECCION USD'!D4999)/'TARIFA ENTREGA A DIRECCION USD'!D4999,3)</f>
        <v>0.442</v>
      </c>
      <c r="V4999" s="200">
        <f>TRUNC(('TARIFA ENTREGA A DIRECCION USD'!G4999-'TARIFA ENTREGA A DIRECCION USD'!D4999)/'TARIFA ENTREGA A DIRECCION USD'!D4999,3)</f>
        <v>0.97899999999999998</v>
      </c>
      <c r="X4999" s="142">
        <v>16.12</v>
      </c>
      <c r="Y4999" s="190">
        <v>4992</v>
      </c>
      <c r="Z4999" s="200">
        <v>0.55000000000000004</v>
      </c>
      <c r="AA4999" s="200">
        <v>0.13</v>
      </c>
      <c r="AB4999" s="200">
        <v>0.3</v>
      </c>
      <c r="AC4999" s="200">
        <v>0.85</v>
      </c>
      <c r="AL4999"/>
      <c r="AM4999"/>
      <c r="AN4999"/>
      <c r="AO4999"/>
      <c r="AP4999"/>
      <c r="AQ4999"/>
      <c r="AR4999"/>
      <c r="AS4999"/>
      <c r="AT4999"/>
      <c r="AU4999"/>
    </row>
    <row r="5000" spans="17:47" x14ac:dyDescent="0.2">
      <c r="Q5000" s="142">
        <f>TRUNC('TARIFA ENTREGA A DIRECCION USD'!D5001-'TARIFA ENTREGA A DIRECCION USD'!D5000,2)</f>
        <v>0.55000000000000004</v>
      </c>
      <c r="R5000" s="190">
        <v>4993</v>
      </c>
      <c r="S5000" s="200">
        <f>TRUNC((('TARIFA ENTREGA A DIRECCION USD'!C5000-'TARIFA ENTREGA A DIRECCION USD'!D5000)/'TARIFA ENTREGA A DIRECCION USD'!D5000)+1,3)</f>
        <v>0.72499999999999998</v>
      </c>
      <c r="T5000" s="200">
        <f>TRUNC(('TARIFA ENTREGA A DIRECCION USD'!E5000-'TARIFA ENTREGA A DIRECCION USD'!D5000)/'TARIFA ENTREGA A DIRECCION USD'!D5000,3)</f>
        <v>0.26400000000000001</v>
      </c>
      <c r="U5000" s="200">
        <f>TRUNC(('TARIFA ENTREGA A DIRECCION USD'!F5000-'TARIFA ENTREGA A DIRECCION USD'!D5000)/'TARIFA ENTREGA A DIRECCION USD'!D5000,3)</f>
        <v>0.442</v>
      </c>
      <c r="V5000" s="200">
        <f>TRUNC(('TARIFA ENTREGA A DIRECCION USD'!G5000-'TARIFA ENTREGA A DIRECCION USD'!D5000)/'TARIFA ENTREGA A DIRECCION USD'!D5000,3)</f>
        <v>0.97899999999999998</v>
      </c>
      <c r="X5000" s="142">
        <v>16.12</v>
      </c>
      <c r="Y5000" s="190">
        <v>4993</v>
      </c>
      <c r="Z5000" s="200">
        <v>0.55000000000000004</v>
      </c>
      <c r="AA5000" s="200">
        <v>0.13</v>
      </c>
      <c r="AB5000" s="200">
        <v>0.3</v>
      </c>
      <c r="AC5000" s="200">
        <v>0.85</v>
      </c>
      <c r="AL5000"/>
      <c r="AM5000"/>
      <c r="AN5000"/>
      <c r="AO5000"/>
      <c r="AP5000"/>
      <c r="AQ5000"/>
      <c r="AR5000"/>
      <c r="AS5000"/>
      <c r="AT5000"/>
      <c r="AU5000"/>
    </row>
    <row r="5001" spans="17:47" x14ac:dyDescent="0.2">
      <c r="Q5001" s="142">
        <f>TRUNC('TARIFA ENTREGA A DIRECCION USD'!D5002-'TARIFA ENTREGA A DIRECCION USD'!D5001,2)</f>
        <v>0.55000000000000004</v>
      </c>
      <c r="R5001" s="190">
        <v>4994</v>
      </c>
      <c r="S5001" s="200">
        <f>TRUNC((('TARIFA ENTREGA A DIRECCION USD'!C5001-'TARIFA ENTREGA A DIRECCION USD'!D5001)/'TARIFA ENTREGA A DIRECCION USD'!D5001)+1,3)</f>
        <v>0.72499999999999998</v>
      </c>
      <c r="T5001" s="200">
        <f>TRUNC(('TARIFA ENTREGA A DIRECCION USD'!E5001-'TARIFA ENTREGA A DIRECCION USD'!D5001)/'TARIFA ENTREGA A DIRECCION USD'!D5001,3)</f>
        <v>0.26400000000000001</v>
      </c>
      <c r="U5001" s="200">
        <f>TRUNC(('TARIFA ENTREGA A DIRECCION USD'!F5001-'TARIFA ENTREGA A DIRECCION USD'!D5001)/'TARIFA ENTREGA A DIRECCION USD'!D5001,3)</f>
        <v>0.442</v>
      </c>
      <c r="V5001" s="200">
        <f>TRUNC(('TARIFA ENTREGA A DIRECCION USD'!G5001-'TARIFA ENTREGA A DIRECCION USD'!D5001)/'TARIFA ENTREGA A DIRECCION USD'!D5001,3)</f>
        <v>0.97899999999999998</v>
      </c>
      <c r="X5001" s="142">
        <v>16.12</v>
      </c>
      <c r="Y5001" s="190">
        <v>4994</v>
      </c>
      <c r="Z5001" s="200">
        <v>0.55000000000000004</v>
      </c>
      <c r="AA5001" s="200">
        <v>0.13</v>
      </c>
      <c r="AB5001" s="200">
        <v>0.3</v>
      </c>
      <c r="AC5001" s="200">
        <v>0.85</v>
      </c>
      <c r="AL5001"/>
      <c r="AM5001"/>
      <c r="AN5001"/>
      <c r="AO5001"/>
      <c r="AP5001"/>
      <c r="AQ5001"/>
      <c r="AR5001"/>
      <c r="AS5001"/>
      <c r="AT5001"/>
      <c r="AU5001"/>
    </row>
    <row r="5002" spans="17:47" x14ac:dyDescent="0.2">
      <c r="Q5002" s="142">
        <f>TRUNC('TARIFA ENTREGA A DIRECCION USD'!D5003-'TARIFA ENTREGA A DIRECCION USD'!D5002,2)</f>
        <v>0.55000000000000004</v>
      </c>
      <c r="R5002" s="190">
        <v>4995</v>
      </c>
      <c r="S5002" s="200">
        <f>TRUNC((('TARIFA ENTREGA A DIRECCION USD'!C5002-'TARIFA ENTREGA A DIRECCION USD'!D5002)/'TARIFA ENTREGA A DIRECCION USD'!D5002)+1,3)</f>
        <v>0.72499999999999998</v>
      </c>
      <c r="T5002" s="200">
        <f>TRUNC(('TARIFA ENTREGA A DIRECCION USD'!E5002-'TARIFA ENTREGA A DIRECCION USD'!D5002)/'TARIFA ENTREGA A DIRECCION USD'!D5002,3)</f>
        <v>0.26400000000000001</v>
      </c>
      <c r="U5002" s="200">
        <f>TRUNC(('TARIFA ENTREGA A DIRECCION USD'!F5002-'TARIFA ENTREGA A DIRECCION USD'!D5002)/'TARIFA ENTREGA A DIRECCION USD'!D5002,3)</f>
        <v>0.442</v>
      </c>
      <c r="V5002" s="200">
        <f>TRUNC(('TARIFA ENTREGA A DIRECCION USD'!G5002-'TARIFA ENTREGA A DIRECCION USD'!D5002)/'TARIFA ENTREGA A DIRECCION USD'!D5002,3)</f>
        <v>0.97899999999999998</v>
      </c>
      <c r="X5002" s="142">
        <v>16.12</v>
      </c>
      <c r="Y5002" s="190">
        <v>4995</v>
      </c>
      <c r="Z5002" s="200">
        <v>0.55000000000000004</v>
      </c>
      <c r="AA5002" s="200">
        <v>0.13</v>
      </c>
      <c r="AB5002" s="200">
        <v>0.3</v>
      </c>
      <c r="AC5002" s="200">
        <v>0.85</v>
      </c>
      <c r="AL5002"/>
      <c r="AM5002"/>
      <c r="AN5002"/>
      <c r="AO5002"/>
      <c r="AP5002"/>
      <c r="AQ5002"/>
      <c r="AR5002"/>
      <c r="AS5002"/>
      <c r="AT5002"/>
      <c r="AU5002"/>
    </row>
    <row r="5003" spans="17:47" x14ac:dyDescent="0.2">
      <c r="Q5003" s="142">
        <f>TRUNC('TARIFA ENTREGA A DIRECCION USD'!D5004-'TARIFA ENTREGA A DIRECCION USD'!D5003,2)</f>
        <v>0.55000000000000004</v>
      </c>
      <c r="R5003" s="190">
        <v>4996</v>
      </c>
      <c r="S5003" s="200">
        <f>TRUNC((('TARIFA ENTREGA A DIRECCION USD'!C5003-'TARIFA ENTREGA A DIRECCION USD'!D5003)/'TARIFA ENTREGA A DIRECCION USD'!D5003)+1,3)</f>
        <v>0.72499999999999998</v>
      </c>
      <c r="T5003" s="200">
        <f>TRUNC(('TARIFA ENTREGA A DIRECCION USD'!E5003-'TARIFA ENTREGA A DIRECCION USD'!D5003)/'TARIFA ENTREGA A DIRECCION USD'!D5003,3)</f>
        <v>0.26400000000000001</v>
      </c>
      <c r="U5003" s="200">
        <f>TRUNC(('TARIFA ENTREGA A DIRECCION USD'!F5003-'TARIFA ENTREGA A DIRECCION USD'!D5003)/'TARIFA ENTREGA A DIRECCION USD'!D5003,3)</f>
        <v>0.442</v>
      </c>
      <c r="V5003" s="200">
        <f>TRUNC(('TARIFA ENTREGA A DIRECCION USD'!G5003-'TARIFA ENTREGA A DIRECCION USD'!D5003)/'TARIFA ENTREGA A DIRECCION USD'!D5003,3)</f>
        <v>0.97899999999999998</v>
      </c>
      <c r="X5003" s="142">
        <v>16.12</v>
      </c>
      <c r="Y5003" s="190">
        <v>4996</v>
      </c>
      <c r="Z5003" s="200">
        <v>0.55000000000000004</v>
      </c>
      <c r="AA5003" s="200">
        <v>0.13</v>
      </c>
      <c r="AB5003" s="200">
        <v>0.3</v>
      </c>
      <c r="AC5003" s="200">
        <v>0.85</v>
      </c>
      <c r="AL5003"/>
      <c r="AM5003"/>
      <c r="AN5003"/>
      <c r="AO5003"/>
      <c r="AP5003"/>
      <c r="AQ5003"/>
      <c r="AR5003"/>
      <c r="AS5003"/>
      <c r="AT5003"/>
      <c r="AU5003"/>
    </row>
    <row r="5004" spans="17:47" x14ac:dyDescent="0.2">
      <c r="Q5004" s="142">
        <f>TRUNC('TARIFA ENTREGA A DIRECCION USD'!D5005-'TARIFA ENTREGA A DIRECCION USD'!D5004,2)</f>
        <v>0.55000000000000004</v>
      </c>
      <c r="R5004" s="190">
        <v>4997</v>
      </c>
      <c r="S5004" s="200">
        <f>TRUNC((('TARIFA ENTREGA A DIRECCION USD'!C5004-'TARIFA ENTREGA A DIRECCION USD'!D5004)/'TARIFA ENTREGA A DIRECCION USD'!D5004)+1,3)</f>
        <v>0.72499999999999998</v>
      </c>
      <c r="T5004" s="200">
        <f>TRUNC(('TARIFA ENTREGA A DIRECCION USD'!E5004-'TARIFA ENTREGA A DIRECCION USD'!D5004)/'TARIFA ENTREGA A DIRECCION USD'!D5004,3)</f>
        <v>0.26400000000000001</v>
      </c>
      <c r="U5004" s="200">
        <f>TRUNC(('TARIFA ENTREGA A DIRECCION USD'!F5004-'TARIFA ENTREGA A DIRECCION USD'!D5004)/'TARIFA ENTREGA A DIRECCION USD'!D5004,3)</f>
        <v>0.442</v>
      </c>
      <c r="V5004" s="200">
        <f>TRUNC(('TARIFA ENTREGA A DIRECCION USD'!G5004-'TARIFA ENTREGA A DIRECCION USD'!D5004)/'TARIFA ENTREGA A DIRECCION USD'!D5004,3)</f>
        <v>0.97899999999999998</v>
      </c>
      <c r="X5004" s="142">
        <v>16.12</v>
      </c>
      <c r="Y5004" s="190">
        <v>4997</v>
      </c>
      <c r="Z5004" s="200">
        <v>0.55000000000000004</v>
      </c>
      <c r="AA5004" s="200">
        <v>0.13</v>
      </c>
      <c r="AB5004" s="200">
        <v>0.3</v>
      </c>
      <c r="AC5004" s="200">
        <v>0.85</v>
      </c>
      <c r="AL5004"/>
      <c r="AM5004"/>
      <c r="AN5004"/>
      <c r="AO5004"/>
      <c r="AP5004"/>
      <c r="AQ5004"/>
      <c r="AR5004"/>
      <c r="AS5004"/>
      <c r="AT5004"/>
      <c r="AU5004"/>
    </row>
    <row r="5005" spans="17:47" x14ac:dyDescent="0.2">
      <c r="Q5005" s="142">
        <f>TRUNC('TARIFA ENTREGA A DIRECCION USD'!D5006-'TARIFA ENTREGA A DIRECCION USD'!D5005,2)</f>
        <v>0.55000000000000004</v>
      </c>
      <c r="R5005" s="190">
        <v>4998</v>
      </c>
      <c r="S5005" s="200">
        <f>TRUNC((('TARIFA ENTREGA A DIRECCION USD'!C5005-'TARIFA ENTREGA A DIRECCION USD'!D5005)/'TARIFA ENTREGA A DIRECCION USD'!D5005)+1,3)</f>
        <v>0.72499999999999998</v>
      </c>
      <c r="T5005" s="200">
        <f>TRUNC(('TARIFA ENTREGA A DIRECCION USD'!E5005-'TARIFA ENTREGA A DIRECCION USD'!D5005)/'TARIFA ENTREGA A DIRECCION USD'!D5005,3)</f>
        <v>0.26400000000000001</v>
      </c>
      <c r="U5005" s="200">
        <f>TRUNC(('TARIFA ENTREGA A DIRECCION USD'!F5005-'TARIFA ENTREGA A DIRECCION USD'!D5005)/'TARIFA ENTREGA A DIRECCION USD'!D5005,3)</f>
        <v>0.442</v>
      </c>
      <c r="V5005" s="200">
        <f>TRUNC(('TARIFA ENTREGA A DIRECCION USD'!G5005-'TARIFA ENTREGA A DIRECCION USD'!D5005)/'TARIFA ENTREGA A DIRECCION USD'!D5005,3)</f>
        <v>0.97899999999999998</v>
      </c>
      <c r="X5005" s="142">
        <v>16.12</v>
      </c>
      <c r="Y5005" s="190">
        <v>4998</v>
      </c>
      <c r="Z5005" s="200">
        <v>0.55000000000000004</v>
      </c>
      <c r="AA5005" s="200">
        <v>0.13</v>
      </c>
      <c r="AB5005" s="200">
        <v>0.3</v>
      </c>
      <c r="AC5005" s="200">
        <v>0.85</v>
      </c>
      <c r="AL5005"/>
      <c r="AM5005"/>
      <c r="AN5005"/>
      <c r="AO5005"/>
      <c r="AP5005"/>
      <c r="AQ5005"/>
      <c r="AR5005"/>
      <c r="AS5005"/>
      <c r="AT5005"/>
      <c r="AU5005"/>
    </row>
    <row r="5006" spans="17:47" x14ac:dyDescent="0.2">
      <c r="Q5006" s="142">
        <f>TRUNC('TARIFA ENTREGA A DIRECCION USD'!D5007-'TARIFA ENTREGA A DIRECCION USD'!D5006,2)</f>
        <v>0.55000000000000004</v>
      </c>
      <c r="R5006" s="190">
        <v>4999</v>
      </c>
      <c r="S5006" s="200">
        <f>TRUNC((('TARIFA ENTREGA A DIRECCION USD'!C5006-'TARIFA ENTREGA A DIRECCION USD'!D5006)/'TARIFA ENTREGA A DIRECCION USD'!D5006)+1,3)</f>
        <v>0.72499999999999998</v>
      </c>
      <c r="T5006" s="200">
        <f>TRUNC(('TARIFA ENTREGA A DIRECCION USD'!E5006-'TARIFA ENTREGA A DIRECCION USD'!D5006)/'TARIFA ENTREGA A DIRECCION USD'!D5006,3)</f>
        <v>0.26400000000000001</v>
      </c>
      <c r="U5006" s="200">
        <f>TRUNC(('TARIFA ENTREGA A DIRECCION USD'!F5006-'TARIFA ENTREGA A DIRECCION USD'!D5006)/'TARIFA ENTREGA A DIRECCION USD'!D5006,3)</f>
        <v>0.442</v>
      </c>
      <c r="V5006" s="200">
        <f>TRUNC(('TARIFA ENTREGA A DIRECCION USD'!G5006-'TARIFA ENTREGA A DIRECCION USD'!D5006)/'TARIFA ENTREGA A DIRECCION USD'!D5006,3)</f>
        <v>0.97899999999999998</v>
      </c>
      <c r="X5006" s="142">
        <v>16.12</v>
      </c>
      <c r="Y5006" s="190">
        <v>4999</v>
      </c>
      <c r="Z5006" s="200">
        <v>0.55000000000000004</v>
      </c>
      <c r="AA5006" s="200">
        <v>0.13</v>
      </c>
      <c r="AB5006" s="200">
        <v>0.3</v>
      </c>
      <c r="AC5006" s="200">
        <v>0.85</v>
      </c>
      <c r="AL5006"/>
      <c r="AM5006"/>
      <c r="AN5006"/>
      <c r="AO5006"/>
      <c r="AP5006"/>
      <c r="AQ5006"/>
      <c r="AR5006"/>
      <c r="AS5006"/>
      <c r="AT5006"/>
      <c r="AU5006"/>
    </row>
    <row r="5007" spans="17:47" x14ac:dyDescent="0.2">
      <c r="Q5007" s="142">
        <f>TRUNC('TARIFA ENTREGA A DIRECCION USD'!D5008-'TARIFA ENTREGA A DIRECCION USD'!D5007,2)</f>
        <v>0.55000000000000004</v>
      </c>
      <c r="R5007" s="190">
        <v>5000</v>
      </c>
      <c r="S5007" s="200">
        <f>TRUNC((('TARIFA ENTREGA A DIRECCION USD'!C5007-'TARIFA ENTREGA A DIRECCION USD'!D5007)/'TARIFA ENTREGA A DIRECCION USD'!D5007)+1,3)</f>
        <v>0.72499999999999998</v>
      </c>
      <c r="T5007" s="200">
        <f>TRUNC(('TARIFA ENTREGA A DIRECCION USD'!E5007-'TARIFA ENTREGA A DIRECCION USD'!D5007)/'TARIFA ENTREGA A DIRECCION USD'!D5007,3)</f>
        <v>0.26400000000000001</v>
      </c>
      <c r="U5007" s="200">
        <f>TRUNC(('TARIFA ENTREGA A DIRECCION USD'!F5007-'TARIFA ENTREGA A DIRECCION USD'!D5007)/'TARIFA ENTREGA A DIRECCION USD'!D5007,3)</f>
        <v>0.442</v>
      </c>
      <c r="V5007" s="241">
        <f>TRUNC(('TARIFA ENTREGA A DIRECCION USD'!G5007-'TARIFA ENTREGA A DIRECCION USD'!D5007)/'TARIFA ENTREGA A DIRECCION USD'!D5007,3)</f>
        <v>0.97899999999999998</v>
      </c>
      <c r="X5007" s="142">
        <v>16.12</v>
      </c>
      <c r="Y5007" s="190">
        <v>5000</v>
      </c>
      <c r="Z5007" s="200">
        <v>0.55000000000000004</v>
      </c>
      <c r="AA5007" s="200">
        <v>0.13</v>
      </c>
      <c r="AB5007" s="200">
        <v>0.3</v>
      </c>
      <c r="AC5007" s="200">
        <v>0.85</v>
      </c>
      <c r="AL5007"/>
      <c r="AM5007"/>
      <c r="AN5007"/>
      <c r="AO5007"/>
      <c r="AP5007"/>
      <c r="AQ5007"/>
      <c r="AR5007"/>
      <c r="AS5007"/>
      <c r="AT5007"/>
      <c r="AU5007"/>
    </row>
    <row r="5008" spans="17:47" x14ac:dyDescent="0.2">
      <c r="AL5008"/>
      <c r="AM5008"/>
      <c r="AN5008"/>
      <c r="AO5008"/>
      <c r="AP5008"/>
      <c r="AQ5008"/>
      <c r="AR5008"/>
      <c r="AS5008"/>
      <c r="AT5008"/>
      <c r="AU5008"/>
    </row>
    <row r="5009" spans="38:47" x14ac:dyDescent="0.2">
      <c r="AL5009"/>
      <c r="AM5009"/>
      <c r="AN5009"/>
      <c r="AO5009"/>
      <c r="AP5009"/>
      <c r="AQ5009"/>
      <c r="AR5009"/>
      <c r="AS5009"/>
      <c r="AT5009"/>
      <c r="AU5009"/>
    </row>
    <row r="5010" spans="38:47" x14ac:dyDescent="0.2">
      <c r="AL5010"/>
      <c r="AM5010"/>
      <c r="AN5010"/>
      <c r="AO5010"/>
      <c r="AP5010"/>
      <c r="AQ5010"/>
      <c r="AR5010"/>
      <c r="AS5010"/>
      <c r="AT5010"/>
      <c r="AU5010"/>
    </row>
    <row r="5011" spans="38:47" x14ac:dyDescent="0.2">
      <c r="AL5011"/>
      <c r="AM5011"/>
      <c r="AN5011"/>
      <c r="AO5011"/>
      <c r="AP5011"/>
      <c r="AQ5011"/>
      <c r="AR5011"/>
      <c r="AS5011"/>
      <c r="AT5011"/>
      <c r="AU5011"/>
    </row>
    <row r="5012" spans="38:47" x14ac:dyDescent="0.2">
      <c r="AL5012"/>
      <c r="AM5012"/>
      <c r="AN5012"/>
      <c r="AO5012"/>
      <c r="AP5012"/>
      <c r="AQ5012"/>
      <c r="AR5012"/>
      <c r="AS5012"/>
      <c r="AT5012"/>
      <c r="AU5012"/>
    </row>
    <row r="5013" spans="38:47" x14ac:dyDescent="0.2">
      <c r="AL5013"/>
      <c r="AM5013"/>
      <c r="AN5013"/>
      <c r="AO5013"/>
      <c r="AP5013"/>
      <c r="AQ5013"/>
      <c r="AR5013"/>
      <c r="AS5013"/>
      <c r="AT5013"/>
      <c r="AU5013"/>
    </row>
    <row r="5014" spans="38:47" x14ac:dyDescent="0.2">
      <c r="AL5014"/>
      <c r="AM5014"/>
      <c r="AN5014"/>
      <c r="AO5014"/>
      <c r="AP5014"/>
      <c r="AQ5014"/>
      <c r="AR5014"/>
      <c r="AS5014"/>
      <c r="AT5014"/>
      <c r="AU5014"/>
    </row>
    <row r="5015" spans="38:47" x14ac:dyDescent="0.2">
      <c r="AL5015"/>
      <c r="AM5015"/>
      <c r="AN5015"/>
      <c r="AO5015"/>
      <c r="AP5015"/>
      <c r="AQ5015"/>
      <c r="AR5015"/>
      <c r="AS5015"/>
      <c r="AT5015"/>
      <c r="AU5015"/>
    </row>
    <row r="5016" spans="38:47" x14ac:dyDescent="0.2">
      <c r="AL5016"/>
      <c r="AM5016"/>
    </row>
    <row r="5017" spans="38:47" x14ac:dyDescent="0.2">
      <c r="AL5017"/>
      <c r="AM5017"/>
    </row>
    <row r="5018" spans="38:47" x14ac:dyDescent="0.2">
      <c r="AL5018"/>
      <c r="AM5018"/>
    </row>
    <row r="5019" spans="38:47" x14ac:dyDescent="0.2">
      <c r="AL5019"/>
      <c r="AM5019"/>
    </row>
    <row r="5020" spans="38:47" x14ac:dyDescent="0.2">
      <c r="AL5020"/>
      <c r="AM5020"/>
    </row>
    <row r="5021" spans="38:47" x14ac:dyDescent="0.2">
      <c r="AL5021"/>
      <c r="AM5021"/>
    </row>
    <row r="5022" spans="38:47" x14ac:dyDescent="0.2">
      <c r="AL5022"/>
      <c r="AM5022"/>
    </row>
    <row r="5023" spans="38:47" x14ac:dyDescent="0.2">
      <c r="AL5023"/>
      <c r="AM5023"/>
    </row>
    <row r="5024" spans="38:47" x14ac:dyDescent="0.2">
      <c r="AL5024"/>
      <c r="AM5024"/>
    </row>
    <row r="5025" spans="38:39" x14ac:dyDescent="0.2">
      <c r="AL5025"/>
      <c r="AM5025"/>
    </row>
    <row r="5026" spans="38:39" x14ac:dyDescent="0.2">
      <c r="AL5026"/>
      <c r="AM5026"/>
    </row>
  </sheetData>
  <sheetProtection pivotTables="0"/>
  <mergeCells count="48">
    <mergeCell ref="C31:L31"/>
    <mergeCell ref="K35:L35"/>
    <mergeCell ref="C36:D36"/>
    <mergeCell ref="C35:D35"/>
    <mergeCell ref="E35:F35"/>
    <mergeCell ref="K34:L34"/>
    <mergeCell ref="C34:D34"/>
    <mergeCell ref="C33:D33"/>
    <mergeCell ref="E33:F33"/>
    <mergeCell ref="E34:F34"/>
    <mergeCell ref="I33:J33"/>
    <mergeCell ref="B46:C46"/>
    <mergeCell ref="E42:L49"/>
    <mergeCell ref="E51:H53"/>
    <mergeCell ref="I51:L53"/>
    <mergeCell ref="K37:L37"/>
    <mergeCell ref="AE6:AG6"/>
    <mergeCell ref="K36:L36"/>
    <mergeCell ref="A2:F2"/>
    <mergeCell ref="E32:F32"/>
    <mergeCell ref="C32:D32"/>
    <mergeCell ref="I5:J5"/>
    <mergeCell ref="C5:D5"/>
    <mergeCell ref="E5:F5"/>
    <mergeCell ref="G5:H5"/>
    <mergeCell ref="G32:H32"/>
    <mergeCell ref="I32:J32"/>
    <mergeCell ref="B29:L29"/>
    <mergeCell ref="K5:L5"/>
    <mergeCell ref="C4:L4"/>
    <mergeCell ref="K32:L32"/>
    <mergeCell ref="K33:L33"/>
    <mergeCell ref="AV6:AX6"/>
    <mergeCell ref="C37:D37"/>
    <mergeCell ref="E37:F37"/>
    <mergeCell ref="G37:H37"/>
    <mergeCell ref="I37:J37"/>
    <mergeCell ref="E36:F36"/>
    <mergeCell ref="G33:H33"/>
    <mergeCell ref="G34:H34"/>
    <mergeCell ref="G35:H35"/>
    <mergeCell ref="G36:H36"/>
    <mergeCell ref="AR6:AT6"/>
    <mergeCell ref="I34:J34"/>
    <mergeCell ref="I35:J35"/>
    <mergeCell ref="I36:J36"/>
    <mergeCell ref="AJ6:AL6"/>
    <mergeCell ref="AN6:AP6"/>
  </mergeCells>
  <conditionalFormatting sqref="X7:X5007">
    <cfRule type="cellIs" dxfId="25" priority="9" stopIfTrue="1" operator="greaterThan">
      <formula>999999999</formula>
    </cfRule>
  </conditionalFormatting>
  <conditionalFormatting sqref="Q7:Q5007">
    <cfRule type="cellIs" dxfId="24" priority="1" stopIfTrue="1" operator="greaterThan">
      <formula>999999999</formula>
    </cfRule>
  </conditionalFormatting>
  <pageMargins left="0.59055118110236227" right="0" top="0" bottom="0" header="0.31496062992125984" footer="0.31496062992125984"/>
  <pageSetup scale="90" fitToWidth="0" fitToHeight="0" orientation="landscape" horizontalDpi="300" verticalDpi="300" r:id="rId6"/>
  <drawing r:id="rId7"/>
  <legacyDrawing r:id="rId8"/>
  <tableParts count="2"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8" tint="-0.499984740745262"/>
    <pageSetUpPr fitToPage="1"/>
  </sheetPr>
  <dimension ref="A1:IL58"/>
  <sheetViews>
    <sheetView showGridLines="0" showRowColHeaders="0" zoomScale="95" zoomScaleNormal="95" workbookViewId="0">
      <selection activeCell="D1" sqref="D1"/>
    </sheetView>
  </sheetViews>
  <sheetFormatPr baseColWidth="10" defaultColWidth="0" defaultRowHeight="12.75" zeroHeight="1" x14ac:dyDescent="0.2"/>
  <cols>
    <col min="1" max="1" width="20.85546875" customWidth="1"/>
    <col min="2" max="2" width="12.42578125" customWidth="1"/>
    <col min="3" max="3" width="13.7109375" customWidth="1"/>
    <col min="4" max="5" width="14.5703125" customWidth="1"/>
    <col min="6" max="6" width="16.140625" customWidth="1"/>
    <col min="7" max="7" width="3.140625" customWidth="1"/>
    <col min="8" max="8" width="20.5703125" customWidth="1"/>
    <col min="9" max="11" width="11.42578125" customWidth="1"/>
    <col min="12" max="13" width="14.140625" customWidth="1"/>
    <col min="14" max="14" width="3" customWidth="1"/>
    <col min="15" max="246" width="11.42578125" hidden="1" customWidth="1"/>
  </cols>
  <sheetData>
    <row r="1" spans="1:13" ht="22.5" customHeight="1" x14ac:dyDescent="0.2">
      <c r="B1" s="680" t="s">
        <v>5583</v>
      </c>
      <c r="C1" s="681"/>
      <c r="D1" s="457">
        <v>0</v>
      </c>
      <c r="H1" s="357"/>
      <c r="K1" s="682">
        <f>'TARIFA ENTREGA A DIRECCION USD'!G1</f>
        <v>46163</v>
      </c>
      <c r="L1" s="682"/>
    </row>
    <row r="2" spans="1:13" x14ac:dyDescent="0.2">
      <c r="M2" s="229"/>
    </row>
    <row r="3" spans="1:13" ht="9" customHeight="1" x14ac:dyDescent="0.2">
      <c r="K3" s="171"/>
      <c r="L3" s="171"/>
      <c r="M3" s="171"/>
    </row>
    <row r="4" spans="1:13" ht="18.75" customHeight="1" x14ac:dyDescent="0.2">
      <c r="A4" s="689" t="s">
        <v>512</v>
      </c>
      <c r="B4" s="689"/>
      <c r="C4" s="689"/>
      <c r="D4" s="689"/>
      <c r="E4" s="689"/>
      <c r="F4" s="689"/>
      <c r="G4" s="176"/>
      <c r="H4" s="689" t="s">
        <v>512</v>
      </c>
      <c r="I4" s="689"/>
      <c r="J4" s="689"/>
      <c r="K4" s="689"/>
      <c r="L4" s="689"/>
      <c r="M4" s="689"/>
    </row>
    <row r="5" spans="1:13" ht="17.25" customHeight="1" x14ac:dyDescent="0.2">
      <c r="A5" s="686" t="s">
        <v>5453</v>
      </c>
      <c r="B5" s="687"/>
      <c r="C5" s="687"/>
      <c r="D5" s="687"/>
      <c r="E5" s="687"/>
      <c r="F5" s="688"/>
      <c r="H5" s="683" t="s">
        <v>5454</v>
      </c>
      <c r="I5" s="684"/>
      <c r="J5" s="684"/>
      <c r="K5" s="684"/>
      <c r="L5" s="684"/>
      <c r="M5" s="685"/>
    </row>
    <row r="6" spans="1:13" ht="3.75" customHeight="1" x14ac:dyDescent="0.2">
      <c r="A6" s="59"/>
      <c r="B6" s="59"/>
      <c r="C6" s="59"/>
      <c r="D6" s="59"/>
      <c r="E6" s="59"/>
      <c r="F6" s="59"/>
      <c r="H6" s="59"/>
      <c r="I6" s="59"/>
      <c r="J6" s="59"/>
      <c r="K6" s="59"/>
      <c r="L6" s="59"/>
      <c r="M6" s="59"/>
    </row>
    <row r="7" spans="1:13" ht="43.5" customHeight="1" x14ac:dyDescent="0.2">
      <c r="A7" s="168"/>
      <c r="B7" s="167" t="s">
        <v>624</v>
      </c>
      <c r="C7" s="167" t="s">
        <v>625</v>
      </c>
      <c r="D7" s="167" t="s">
        <v>626</v>
      </c>
      <c r="E7" s="167" t="s">
        <v>627</v>
      </c>
      <c r="F7" s="69" t="s">
        <v>5556</v>
      </c>
      <c r="H7" s="168"/>
      <c r="I7" s="170" t="s">
        <v>624</v>
      </c>
      <c r="J7" s="170" t="s">
        <v>625</v>
      </c>
      <c r="K7" s="170" t="s">
        <v>626</v>
      </c>
      <c r="L7" s="170" t="s">
        <v>627</v>
      </c>
      <c r="M7" s="69" t="s">
        <v>5556</v>
      </c>
    </row>
    <row r="8" spans="1:13" ht="33.75" x14ac:dyDescent="0.2">
      <c r="A8" s="2" t="s">
        <v>5444</v>
      </c>
      <c r="B8" s="2" t="s">
        <v>5584</v>
      </c>
      <c r="C8" s="2" t="s">
        <v>5584</v>
      </c>
      <c r="D8" s="2" t="s">
        <v>5584</v>
      </c>
      <c r="E8" s="2" t="s">
        <v>5584</v>
      </c>
      <c r="F8" s="2" t="s">
        <v>5584</v>
      </c>
      <c r="H8" s="2" t="s">
        <v>5444</v>
      </c>
      <c r="I8" s="2" t="s">
        <v>5584</v>
      </c>
      <c r="J8" s="2" t="s">
        <v>5584</v>
      </c>
      <c r="K8" s="2" t="s">
        <v>5584</v>
      </c>
      <c r="L8" s="2" t="s">
        <v>5584</v>
      </c>
      <c r="M8" s="2" t="s">
        <v>5584</v>
      </c>
    </row>
    <row r="9" spans="1:13" x14ac:dyDescent="0.2">
      <c r="A9" s="76" t="s">
        <v>505</v>
      </c>
      <c r="B9" s="142">
        <f>IF($D$1&lt;&gt;0,'TARIFA ENTREGA A DIRECCION USD'!C8*$D$1,'TARIFA ENTREGA A DIRECCION USD'!C8)</f>
        <v>4.5</v>
      </c>
      <c r="C9" s="142">
        <f>IF($D$1&lt;&gt;0,'TARIFA ENTREGA A DIRECCION USD'!D8*$D$1,'TARIFA ENTREGA A DIRECCION USD'!D8)</f>
        <v>6.75</v>
      </c>
      <c r="D9" s="142">
        <f>IF($D$1&lt;&gt;0,'TARIFA ENTREGA A DIRECCION USD'!E8*$D$1,'TARIFA ENTREGA A DIRECCION USD'!E8)</f>
        <v>6.9</v>
      </c>
      <c r="E9" s="142">
        <f>IF($D$1&lt;&gt;0,'TARIFA ENTREGA A DIRECCION USD'!F8*$D$1,'TARIFA ENTREGA A DIRECCION USD'!F8)</f>
        <v>7.1</v>
      </c>
      <c r="F9" s="142">
        <f>IF($D$1&lt;&gt;0,'TARIFA ENTREGA A DIRECCION USD'!G8*$D$1,'TARIFA ENTREGA A DIRECCION USD'!G8)</f>
        <v>7.75</v>
      </c>
      <c r="H9" s="76" t="s">
        <v>505</v>
      </c>
      <c r="I9" s="142">
        <f>IF($D$1&lt;&gt;0,'TARIFA CONSIGNADO AGENCIA USD'!C8*$D$1,'TARIFA CONSIGNADO AGENCIA USD'!C8)</f>
        <v>4.5</v>
      </c>
      <c r="J9" s="142">
        <f>IF($D$1&lt;&gt;0,'TARIFA CONSIGNADO AGENCIA USD'!D8*$D$1,'TARIFA CONSIGNADO AGENCIA USD'!D8)</f>
        <v>5.4</v>
      </c>
      <c r="K9" s="142">
        <f>IF($D$1&lt;&gt;0,'TARIFA CONSIGNADO AGENCIA USD'!E8*$D$1,'TARIFA CONSIGNADO AGENCIA USD'!E8)</f>
        <v>5.5200000000000005</v>
      </c>
      <c r="L9" s="142">
        <f>IF($D$1&lt;&gt;0,'TARIFA CONSIGNADO AGENCIA USD'!F8*$D$1,'TARIFA CONSIGNADO AGENCIA USD'!F8)</f>
        <v>5.68</v>
      </c>
      <c r="M9" s="142">
        <f>IF($D$1&lt;&gt;0,'TARIFA CONSIGNADO AGENCIA USD'!G8*$D$1,'TARIFA CONSIGNADO AGENCIA USD'!G8)</f>
        <v>6.2</v>
      </c>
    </row>
    <row r="10" spans="1:13" x14ac:dyDescent="0.2">
      <c r="A10" s="76" t="s">
        <v>199</v>
      </c>
      <c r="B10" s="142">
        <f>IF($D$1&lt;&gt;0,'TARIFA ENTREGA A DIRECCION USD'!C9*$D$1,'TARIFA ENTREGA A DIRECCION USD'!C9)</f>
        <v>5.58</v>
      </c>
      <c r="C10" s="142">
        <f>IF($D$1&lt;&gt;0,'TARIFA ENTREGA A DIRECCION USD'!D9*$D$1,'TARIFA ENTREGA A DIRECCION USD'!D9)</f>
        <v>7.6</v>
      </c>
      <c r="D10" s="142">
        <f>IF($D$1&lt;&gt;0,'TARIFA ENTREGA A DIRECCION USD'!E9*$D$1,'TARIFA ENTREGA A DIRECCION USD'!E9)</f>
        <v>7.9</v>
      </c>
      <c r="E10" s="142">
        <f>IF($D$1&lt;&gt;0,'TARIFA ENTREGA A DIRECCION USD'!F9*$D$1,'TARIFA ENTREGA A DIRECCION USD'!F9)</f>
        <v>8.1999999999999993</v>
      </c>
      <c r="F10" s="142">
        <f>IF($D$1&lt;&gt;0,'TARIFA ENTREGA A DIRECCION USD'!G9*$D$1,'TARIFA ENTREGA A DIRECCION USD'!G9)</f>
        <v>8.6999999999999993</v>
      </c>
      <c r="H10" s="76" t="s">
        <v>199</v>
      </c>
      <c r="I10" s="142">
        <f>IF($D$1&lt;&gt;0,'TARIFA CONSIGNADO AGENCIA USD'!C9*$D$1,'TARIFA CONSIGNADO AGENCIA USD'!C9)</f>
        <v>5.58</v>
      </c>
      <c r="J10" s="142">
        <f>IF($D$1&lt;&gt;0,'TARIFA CONSIGNADO AGENCIA USD'!D9*$D$1,'TARIFA CONSIGNADO AGENCIA USD'!D9)</f>
        <v>6.08</v>
      </c>
      <c r="K10" s="142">
        <f>IF($D$1&lt;&gt;0,'TARIFA CONSIGNADO AGENCIA USD'!E9*$D$1,'TARIFA CONSIGNADO AGENCIA USD'!E9)</f>
        <v>6.32</v>
      </c>
      <c r="L10" s="142">
        <f>IF($D$1&lt;&gt;0,'TARIFA CONSIGNADO AGENCIA USD'!F9*$D$1,'TARIFA CONSIGNADO AGENCIA USD'!F9)</f>
        <v>6.56</v>
      </c>
      <c r="M10" s="142">
        <f>IF($D$1&lt;&gt;0,'TARIFA CONSIGNADO AGENCIA USD'!G9*$D$1,'TARIFA CONSIGNADO AGENCIA USD'!G9)</f>
        <v>6.96</v>
      </c>
    </row>
    <row r="11" spans="1:13" x14ac:dyDescent="0.2">
      <c r="A11" s="76" t="s">
        <v>21</v>
      </c>
      <c r="B11" s="142">
        <f>IF($D$1&lt;&gt;0,'TARIFA ENTREGA A DIRECCION USD'!C10*$D$1,'TARIFA ENTREGA A DIRECCION USD'!C10)</f>
        <v>7.56</v>
      </c>
      <c r="C11" s="142">
        <f>IF($D$1&lt;&gt;0,'TARIFA ENTREGA A DIRECCION USD'!D10*$D$1,'TARIFA ENTREGA A DIRECCION USD'!D10)</f>
        <v>9.4</v>
      </c>
      <c r="D11" s="142">
        <f>IF($D$1&lt;&gt;0,'TARIFA ENTREGA A DIRECCION USD'!E10*$D$1,'TARIFA ENTREGA A DIRECCION USD'!E10)</f>
        <v>9.9</v>
      </c>
      <c r="E11" s="142">
        <f>IF($D$1&lt;&gt;0,'TARIFA ENTREGA A DIRECCION USD'!F10*$D$1,'TARIFA ENTREGA A DIRECCION USD'!F10)</f>
        <v>10</v>
      </c>
      <c r="F11" s="142">
        <f>IF($D$1&lt;&gt;0,'TARIFA ENTREGA A DIRECCION USD'!G10*$D$1,'TARIFA ENTREGA A DIRECCION USD'!G10)</f>
        <v>11</v>
      </c>
      <c r="H11" s="76" t="s">
        <v>21</v>
      </c>
      <c r="I11" s="142">
        <f>IF($D$1&lt;&gt;0,'TARIFA CONSIGNADO AGENCIA USD'!C10*$D$1,'TARIFA CONSIGNADO AGENCIA USD'!C10)</f>
        <v>7.56</v>
      </c>
      <c r="J11" s="142">
        <f>IF($D$1&lt;&gt;0,'TARIFA CONSIGNADO AGENCIA USD'!D10*$D$1,'TARIFA CONSIGNADO AGENCIA USD'!D10)</f>
        <v>7.6</v>
      </c>
      <c r="K11" s="142">
        <f>IF($D$1&lt;&gt;0,'TARIFA CONSIGNADO AGENCIA USD'!E10*$D$1,'TARIFA CONSIGNADO AGENCIA USD'!E10)</f>
        <v>7.9200000000000008</v>
      </c>
      <c r="L11" s="142">
        <f>IF($D$1&lt;&gt;0,'TARIFA CONSIGNADO AGENCIA USD'!F10*$D$1,'TARIFA CONSIGNADO AGENCIA USD'!F10)</f>
        <v>8</v>
      </c>
      <c r="M11" s="142">
        <f>IF($D$1&lt;&gt;0,'TARIFA CONSIGNADO AGENCIA USD'!G10*$D$1,'TARIFA CONSIGNADO AGENCIA USD'!G10)</f>
        <v>8.8000000000000007</v>
      </c>
    </row>
    <row r="12" spans="1:13" x14ac:dyDescent="0.2">
      <c r="A12" s="76" t="s">
        <v>22</v>
      </c>
      <c r="B12" s="142">
        <f>IF($D$1&lt;&gt;0,'TARIFA ENTREGA A DIRECCION USD'!C11*$D$1,'TARIFA ENTREGA A DIRECCION USD'!C11)</f>
        <v>9.9599999999999991</v>
      </c>
      <c r="C12" s="142">
        <f>IF($D$1&lt;&gt;0,'TARIFA ENTREGA A DIRECCION USD'!D11*$D$1,'TARIFA ENTREGA A DIRECCION USD'!D11)</f>
        <v>13</v>
      </c>
      <c r="D12" s="142">
        <f>IF($D$1&lt;&gt;0,'TARIFA ENTREGA A DIRECCION USD'!E11*$D$1,'TARIFA ENTREGA A DIRECCION USD'!E11)</f>
        <v>13.65</v>
      </c>
      <c r="E12" s="142">
        <f>IF($D$1&lt;&gt;0,'TARIFA ENTREGA A DIRECCION USD'!F11*$D$1,'TARIFA ENTREGA A DIRECCION USD'!F11)</f>
        <v>14.35</v>
      </c>
      <c r="F12" s="142">
        <f>IF($D$1&lt;&gt;0,'TARIFA ENTREGA A DIRECCION USD'!G11*$D$1,'TARIFA ENTREGA A DIRECCION USD'!G11)</f>
        <v>15.5</v>
      </c>
      <c r="H12" s="76" t="s">
        <v>22</v>
      </c>
      <c r="I12" s="142">
        <f>IF($D$1&lt;&gt;0,'TARIFA CONSIGNADO AGENCIA USD'!C11*$D$1,'TARIFA CONSIGNADO AGENCIA USD'!C11)</f>
        <v>9.9599999999999991</v>
      </c>
      <c r="J12" s="142">
        <f>IF($D$1&lt;&gt;0,'TARIFA CONSIGNADO AGENCIA USD'!D11*$D$1,'TARIFA CONSIGNADO AGENCIA USD'!D11)</f>
        <v>10.4</v>
      </c>
      <c r="K12" s="142">
        <f>IF($D$1&lt;&gt;0,'TARIFA CONSIGNADO AGENCIA USD'!E11*$D$1,'TARIFA CONSIGNADO AGENCIA USD'!E11)</f>
        <v>10.920000000000002</v>
      </c>
      <c r="L12" s="142">
        <f>IF($D$1&lt;&gt;0,'TARIFA CONSIGNADO AGENCIA USD'!F11*$D$1,'TARIFA CONSIGNADO AGENCIA USD'!F11)</f>
        <v>11.48</v>
      </c>
      <c r="M12" s="142">
        <f>IF($D$1&lt;&gt;0,'TARIFA CONSIGNADO AGENCIA USD'!G11*$D$1,'TARIFA CONSIGNADO AGENCIA USD'!G11)</f>
        <v>12.4</v>
      </c>
    </row>
    <row r="13" spans="1:13" x14ac:dyDescent="0.2">
      <c r="A13" s="76" t="s">
        <v>31</v>
      </c>
      <c r="B13" s="142">
        <f>IF($D$1&lt;&gt;0,'TARIFA ENTREGA A DIRECCION USD'!C12*$D$1,'TARIFA ENTREGA A DIRECCION USD'!C12)</f>
        <v>12.36</v>
      </c>
      <c r="C13" s="142">
        <f>IF($D$1&lt;&gt;0,'TARIFA ENTREGA A DIRECCION USD'!D12*$D$1,'TARIFA ENTREGA A DIRECCION USD'!D12)</f>
        <v>16.600000000000001</v>
      </c>
      <c r="D13" s="142">
        <f>IF($D$1&lt;&gt;0,'TARIFA ENTREGA A DIRECCION USD'!E12*$D$1,'TARIFA ENTREGA A DIRECCION USD'!E12)</f>
        <v>17.399999999999999</v>
      </c>
      <c r="E13" s="142">
        <f>IF($D$1&lt;&gt;0,'TARIFA ENTREGA A DIRECCION USD'!F12*$D$1,'TARIFA ENTREGA A DIRECCION USD'!F12)</f>
        <v>18.7</v>
      </c>
      <c r="F13" s="142">
        <f>IF($D$1&lt;&gt;0,'TARIFA ENTREGA A DIRECCION USD'!G12*$D$1,'TARIFA ENTREGA A DIRECCION USD'!G12)</f>
        <v>20</v>
      </c>
      <c r="H13" s="76" t="s">
        <v>31</v>
      </c>
      <c r="I13" s="142">
        <f>IF($D$1&lt;&gt;0,'TARIFA CONSIGNADO AGENCIA USD'!C12*$D$1,'TARIFA CONSIGNADO AGENCIA USD'!C12)</f>
        <v>12.36</v>
      </c>
      <c r="J13" s="142">
        <f>IF($D$1&lt;&gt;0,'TARIFA CONSIGNADO AGENCIA USD'!D12*$D$1,'TARIFA CONSIGNADO AGENCIA USD'!D12)</f>
        <v>13.280000000000001</v>
      </c>
      <c r="K13" s="142">
        <f>IF($D$1&lt;&gt;0,'TARIFA CONSIGNADO AGENCIA USD'!E12*$D$1,'TARIFA CONSIGNADO AGENCIA USD'!E12)</f>
        <v>13.92</v>
      </c>
      <c r="L13" s="142">
        <f>IF($D$1&lt;&gt;0,'TARIFA CONSIGNADO AGENCIA USD'!F12*$D$1,'TARIFA CONSIGNADO AGENCIA USD'!F12)</f>
        <v>14.96</v>
      </c>
      <c r="M13" s="142">
        <f>IF($D$1&lt;&gt;0,'TARIFA CONSIGNADO AGENCIA USD'!G12*$D$1,'TARIFA CONSIGNADO AGENCIA USD'!G12)</f>
        <v>16</v>
      </c>
    </row>
    <row r="14" spans="1:13" x14ac:dyDescent="0.2">
      <c r="A14" s="76" t="s">
        <v>32</v>
      </c>
      <c r="B14" s="142">
        <f>IF($D$1&lt;&gt;0,'TARIFA ENTREGA A DIRECCION USD'!C13*$D$1,'TARIFA ENTREGA A DIRECCION USD'!C13)</f>
        <v>14.76</v>
      </c>
      <c r="C14" s="142">
        <f>IF($D$1&lt;&gt;0,'TARIFA ENTREGA A DIRECCION USD'!D13*$D$1,'TARIFA ENTREGA A DIRECCION USD'!D13)</f>
        <v>20.200000000000003</v>
      </c>
      <c r="D14" s="142">
        <f>IF($D$1&lt;&gt;0,'TARIFA ENTREGA A DIRECCION USD'!E13*$D$1,'TARIFA ENTREGA A DIRECCION USD'!E13)</f>
        <v>21.15</v>
      </c>
      <c r="E14" s="142">
        <f>IF($D$1&lt;&gt;0,'TARIFA ENTREGA A DIRECCION USD'!F13*$D$1,'TARIFA ENTREGA A DIRECCION USD'!F13)</f>
        <v>23.049999999999997</v>
      </c>
      <c r="F14" s="142">
        <f>IF($D$1&lt;&gt;0,'TARIFA ENTREGA A DIRECCION USD'!G13*$D$1,'TARIFA ENTREGA A DIRECCION USD'!G13)</f>
        <v>24.5</v>
      </c>
      <c r="H14" s="76" t="s">
        <v>32</v>
      </c>
      <c r="I14" s="142">
        <f>IF($D$1&lt;&gt;0,'TARIFA CONSIGNADO AGENCIA USD'!C13*$D$1,'TARIFA CONSIGNADO AGENCIA USD'!C13)</f>
        <v>14.76</v>
      </c>
      <c r="J14" s="142">
        <f>IF($D$1&lt;&gt;0,'TARIFA CONSIGNADO AGENCIA USD'!D13*$D$1,'TARIFA CONSIGNADO AGENCIA USD'!D13)</f>
        <v>16.160000000000004</v>
      </c>
      <c r="K14" s="142">
        <f>IF($D$1&lt;&gt;0,'TARIFA CONSIGNADO AGENCIA USD'!E13*$D$1,'TARIFA CONSIGNADO AGENCIA USD'!E13)</f>
        <v>16.919999999999998</v>
      </c>
      <c r="L14" s="142">
        <f>IF($D$1&lt;&gt;0,'TARIFA CONSIGNADO AGENCIA USD'!F13*$D$1,'TARIFA CONSIGNADO AGENCIA USD'!F13)</f>
        <v>18.439999999999998</v>
      </c>
      <c r="M14" s="142">
        <f>IF($D$1&lt;&gt;0,'TARIFA CONSIGNADO AGENCIA USD'!G13*$D$1,'TARIFA CONSIGNADO AGENCIA USD'!G13)</f>
        <v>19.600000000000001</v>
      </c>
    </row>
    <row r="15" spans="1:13" x14ac:dyDescent="0.2">
      <c r="A15" s="76" t="s">
        <v>24</v>
      </c>
      <c r="B15" s="142">
        <f>IF($D$1&lt;&gt;0,'TARIFA ENTREGA A DIRECCION USD'!C14*$D$1,'TARIFA ENTREGA A DIRECCION USD'!C14)</f>
        <v>16.440000000000001</v>
      </c>
      <c r="C15" s="142">
        <f>IF($D$1&lt;&gt;0,'TARIFA ENTREGA A DIRECCION USD'!D14*$D$1,'TARIFA ENTREGA A DIRECCION USD'!D14)</f>
        <v>22.700000000000003</v>
      </c>
      <c r="D15" s="142">
        <f>IF($D$1&lt;&gt;0,'TARIFA ENTREGA A DIRECCION USD'!E14*$D$1,'TARIFA ENTREGA A DIRECCION USD'!E14)</f>
        <v>23.849999999999998</v>
      </c>
      <c r="E15" s="142">
        <f>IF($D$1&lt;&gt;0,'TARIFA ENTREGA A DIRECCION USD'!F14*$D$1,'TARIFA ENTREGA A DIRECCION USD'!F14)</f>
        <v>25.949999999999996</v>
      </c>
      <c r="F15" s="142">
        <f>IF($D$1&lt;&gt;0,'TARIFA ENTREGA A DIRECCION USD'!G14*$D$1,'TARIFA ENTREGA A DIRECCION USD'!G14)</f>
        <v>28.7</v>
      </c>
      <c r="H15" s="76" t="s">
        <v>24</v>
      </c>
      <c r="I15" s="142">
        <f>IF($D$1&lt;&gt;0,'TARIFA CONSIGNADO AGENCIA USD'!C14*$D$1,'TARIFA CONSIGNADO AGENCIA USD'!C14)</f>
        <v>16.440000000000001</v>
      </c>
      <c r="J15" s="142">
        <f>IF($D$1&lt;&gt;0,'TARIFA CONSIGNADO AGENCIA USD'!D14*$D$1,'TARIFA CONSIGNADO AGENCIA USD'!D14)</f>
        <v>19.295000000000002</v>
      </c>
      <c r="K15" s="142">
        <f>IF($D$1&lt;&gt;0,'TARIFA CONSIGNADO AGENCIA USD'!E14*$D$1,'TARIFA CONSIGNADO AGENCIA USD'!E14)</f>
        <v>20.272499999999997</v>
      </c>
      <c r="L15" s="142">
        <f>IF($D$1&lt;&gt;0,'TARIFA CONSIGNADO AGENCIA USD'!F14*$D$1,'TARIFA CONSIGNADO AGENCIA USD'!F14)</f>
        <v>22.057499999999997</v>
      </c>
      <c r="M15" s="142">
        <f>IF($D$1&lt;&gt;0,'TARIFA CONSIGNADO AGENCIA USD'!G14*$D$1,'TARIFA CONSIGNADO AGENCIA USD'!G14)</f>
        <v>24.395</v>
      </c>
    </row>
    <row r="16" spans="1:13" x14ac:dyDescent="0.2">
      <c r="A16" s="76" t="s">
        <v>33</v>
      </c>
      <c r="B16" s="142">
        <f>IF($D$1&lt;&gt;0,'TARIFA ENTREGA A DIRECCION USD'!C15*$D$1,'TARIFA ENTREGA A DIRECCION USD'!C15)</f>
        <v>18.12</v>
      </c>
      <c r="C16" s="142">
        <f>IF($D$1&lt;&gt;0,'TARIFA ENTREGA A DIRECCION USD'!D15*$D$1,'TARIFA ENTREGA A DIRECCION USD'!D15)</f>
        <v>25.200000000000003</v>
      </c>
      <c r="D16" s="142">
        <f>IF($D$1&lt;&gt;0,'TARIFA ENTREGA A DIRECCION USD'!E15*$D$1,'TARIFA ENTREGA A DIRECCION USD'!E15)</f>
        <v>26.549999999999997</v>
      </c>
      <c r="E16" s="142">
        <f>IF($D$1&lt;&gt;0,'TARIFA ENTREGA A DIRECCION USD'!F15*$D$1,'TARIFA ENTREGA A DIRECCION USD'!F15)</f>
        <v>28.849999999999994</v>
      </c>
      <c r="F16" s="142">
        <f>IF($D$1&lt;&gt;0,'TARIFA ENTREGA A DIRECCION USD'!G15*$D$1,'TARIFA ENTREGA A DIRECCION USD'!G15)</f>
        <v>32.9</v>
      </c>
      <c r="H16" s="76" t="s">
        <v>33</v>
      </c>
      <c r="I16" s="142">
        <f>IF($D$1&lt;&gt;0,'TARIFA CONSIGNADO AGENCIA USD'!C15*$D$1,'TARIFA CONSIGNADO AGENCIA USD'!C15)</f>
        <v>18.12</v>
      </c>
      <c r="J16" s="142">
        <f>IF($D$1&lt;&gt;0,'TARIFA CONSIGNADO AGENCIA USD'!D15*$D$1,'TARIFA CONSIGNADO AGENCIA USD'!D15)</f>
        <v>21.42</v>
      </c>
      <c r="K16" s="142">
        <f>IF($D$1&lt;&gt;0,'TARIFA CONSIGNADO AGENCIA USD'!E15*$D$1,'TARIFA CONSIGNADO AGENCIA USD'!E15)</f>
        <v>22.567499999999995</v>
      </c>
      <c r="L16" s="142">
        <f>IF($D$1&lt;&gt;0,'TARIFA CONSIGNADO AGENCIA USD'!F15*$D$1,'TARIFA CONSIGNADO AGENCIA USD'!F15)</f>
        <v>24.522499999999994</v>
      </c>
      <c r="M16" s="142">
        <f>IF($D$1&lt;&gt;0,'TARIFA CONSIGNADO AGENCIA USD'!G15*$D$1,'TARIFA CONSIGNADO AGENCIA USD'!G15)</f>
        <v>27.964999999999996</v>
      </c>
    </row>
    <row r="17" spans="1:13" x14ac:dyDescent="0.2">
      <c r="A17" s="76" t="s">
        <v>34</v>
      </c>
      <c r="B17" s="142">
        <f>IF($D$1&lt;&gt;0,'TARIFA ENTREGA A DIRECCION USD'!C16*$D$1,'TARIFA ENTREGA A DIRECCION USD'!C16)</f>
        <v>19.8</v>
      </c>
      <c r="C17" s="142">
        <f>IF($D$1&lt;&gt;0,'TARIFA ENTREGA A DIRECCION USD'!D16*$D$1,'TARIFA ENTREGA A DIRECCION USD'!D16)</f>
        <v>27.700000000000003</v>
      </c>
      <c r="D17" s="142">
        <f>IF($D$1&lt;&gt;0,'TARIFA ENTREGA A DIRECCION USD'!E16*$D$1,'TARIFA ENTREGA A DIRECCION USD'!E16)</f>
        <v>29.249999999999996</v>
      </c>
      <c r="E17" s="142">
        <f>IF($D$1&lt;&gt;0,'TARIFA ENTREGA A DIRECCION USD'!F16*$D$1,'TARIFA ENTREGA A DIRECCION USD'!F16)</f>
        <v>31.749999999999993</v>
      </c>
      <c r="F17" s="142">
        <f>IF($D$1&lt;&gt;0,'TARIFA ENTREGA A DIRECCION USD'!G16*$D$1,'TARIFA ENTREGA A DIRECCION USD'!G16)</f>
        <v>37.1</v>
      </c>
      <c r="H17" s="76" t="s">
        <v>34</v>
      </c>
      <c r="I17" s="142">
        <f>IF($D$1&lt;&gt;0,'TARIFA CONSIGNADO AGENCIA USD'!C16*$D$1,'TARIFA CONSIGNADO AGENCIA USD'!C16)</f>
        <v>19.8</v>
      </c>
      <c r="J17" s="142">
        <f>IF($D$1&lt;&gt;0,'TARIFA CONSIGNADO AGENCIA USD'!D16*$D$1,'TARIFA CONSIGNADO AGENCIA USD'!D16)</f>
        <v>23.545000000000002</v>
      </c>
      <c r="K17" s="142">
        <f>IF($D$1&lt;&gt;0,'TARIFA CONSIGNADO AGENCIA USD'!E16*$D$1,'TARIFA CONSIGNADO AGENCIA USD'!E16)</f>
        <v>24.862499999999997</v>
      </c>
      <c r="L17" s="142">
        <f>IF($D$1&lt;&gt;0,'TARIFA CONSIGNADO AGENCIA USD'!F16*$D$1,'TARIFA CONSIGNADO AGENCIA USD'!F16)</f>
        <v>26.987499999999994</v>
      </c>
      <c r="M17" s="142">
        <f>IF($D$1&lt;&gt;0,'TARIFA CONSIGNADO AGENCIA USD'!G16*$D$1,'TARIFA CONSIGNADO AGENCIA USD'!G16)</f>
        <v>31.535</v>
      </c>
    </row>
    <row r="18" spans="1:13" x14ac:dyDescent="0.2">
      <c r="A18" s="76" t="s">
        <v>23</v>
      </c>
      <c r="B18" s="142">
        <f>IF($D$1&lt;&gt;0,'TARIFA ENTREGA A DIRECCION USD'!C17*$D$1,'TARIFA ENTREGA A DIRECCION USD'!C17)</f>
        <v>21.48</v>
      </c>
      <c r="C18" s="142">
        <f>IF($D$1&lt;&gt;0,'TARIFA ENTREGA A DIRECCION USD'!D17*$D$1,'TARIFA ENTREGA A DIRECCION USD'!D17)</f>
        <v>30.200000000000003</v>
      </c>
      <c r="D18" s="142">
        <f>IF($D$1&lt;&gt;0,'TARIFA ENTREGA A DIRECCION USD'!E17*$D$1,'TARIFA ENTREGA A DIRECCION USD'!E17)</f>
        <v>31.949999999999996</v>
      </c>
      <c r="E18" s="142">
        <f>IF($D$1&lt;&gt;0,'TARIFA ENTREGA A DIRECCION USD'!F17*$D$1,'TARIFA ENTREGA A DIRECCION USD'!F17)</f>
        <v>34.649999999999991</v>
      </c>
      <c r="F18" s="142">
        <f>IF($D$1&lt;&gt;0,'TARIFA ENTREGA A DIRECCION USD'!G17*$D$1,'TARIFA ENTREGA A DIRECCION USD'!G17)</f>
        <v>41.300000000000004</v>
      </c>
      <c r="H18" s="76" t="s">
        <v>23</v>
      </c>
      <c r="I18" s="142">
        <f>IF($D$1&lt;&gt;0,'TARIFA CONSIGNADO AGENCIA USD'!C17*$D$1,'TARIFA CONSIGNADO AGENCIA USD'!C17)</f>
        <v>21.48</v>
      </c>
      <c r="J18" s="142">
        <f>IF($D$1&lt;&gt;0,'TARIFA CONSIGNADO AGENCIA USD'!D17*$D$1,'TARIFA CONSIGNADO AGENCIA USD'!D17)</f>
        <v>25.67</v>
      </c>
      <c r="K18" s="142">
        <f>IF($D$1&lt;&gt;0,'TARIFA CONSIGNADO AGENCIA USD'!E17*$D$1,'TARIFA CONSIGNADO AGENCIA USD'!E17)</f>
        <v>27.157499999999995</v>
      </c>
      <c r="L18" s="142">
        <f>IF($D$1&lt;&gt;0,'TARIFA CONSIGNADO AGENCIA USD'!F17*$D$1,'TARIFA CONSIGNADO AGENCIA USD'!F17)</f>
        <v>29.452499999999993</v>
      </c>
      <c r="M18" s="142">
        <f>IF($D$1&lt;&gt;0,'TARIFA CONSIGNADO AGENCIA USD'!G17*$D$1,'TARIFA CONSIGNADO AGENCIA USD'!G17)</f>
        <v>35.105000000000004</v>
      </c>
    </row>
    <row r="19" spans="1:13" x14ac:dyDescent="0.2">
      <c r="A19" s="76" t="s">
        <v>35</v>
      </c>
      <c r="B19" s="142">
        <f>IF($D$1&lt;&gt;0,'TARIFA ENTREGA A DIRECCION USD'!C18*$D$1,'TARIFA ENTREGA A DIRECCION USD'!C18)</f>
        <v>23.16</v>
      </c>
      <c r="C19" s="142">
        <f>IF($D$1&lt;&gt;0,'TARIFA ENTREGA A DIRECCION USD'!D18*$D$1,'TARIFA ENTREGA A DIRECCION USD'!D18)</f>
        <v>32.700000000000003</v>
      </c>
      <c r="D19" s="142">
        <f>IF($D$1&lt;&gt;0,'TARIFA ENTREGA A DIRECCION USD'!E18*$D$1,'TARIFA ENTREGA A DIRECCION USD'!E18)</f>
        <v>34.65</v>
      </c>
      <c r="E19" s="142">
        <f>IF($D$1&lt;&gt;0,'TARIFA ENTREGA A DIRECCION USD'!F18*$D$1,'TARIFA ENTREGA A DIRECCION USD'!F18)</f>
        <v>37.54999999999999</v>
      </c>
      <c r="F19" s="142">
        <f>IF($D$1&lt;&gt;0,'TARIFA ENTREGA A DIRECCION USD'!G18*$D$1,'TARIFA ENTREGA A DIRECCION USD'!G18)</f>
        <v>45.500000000000007</v>
      </c>
      <c r="H19" s="76" t="s">
        <v>35</v>
      </c>
      <c r="I19" s="142">
        <f>IF($D$1&lt;&gt;0,'TARIFA CONSIGNADO AGENCIA USD'!C18*$D$1,'TARIFA CONSIGNADO AGENCIA USD'!C18)</f>
        <v>23.16</v>
      </c>
      <c r="J19" s="142">
        <f>IF($D$1&lt;&gt;0,'TARIFA CONSIGNADO AGENCIA USD'!D18*$D$1,'TARIFA CONSIGNADO AGENCIA USD'!D18)</f>
        <v>27.795000000000002</v>
      </c>
      <c r="K19" s="142">
        <f>IF($D$1&lt;&gt;0,'TARIFA CONSIGNADO AGENCIA USD'!E18*$D$1,'TARIFA CONSIGNADO AGENCIA USD'!E18)</f>
        <v>29.452499999999997</v>
      </c>
      <c r="L19" s="142">
        <f>IF($D$1&lt;&gt;0,'TARIFA CONSIGNADO AGENCIA USD'!F18*$D$1,'TARIFA CONSIGNADO AGENCIA USD'!F18)</f>
        <v>31.91749999999999</v>
      </c>
      <c r="M19" s="142">
        <f>IF($D$1&lt;&gt;0,'TARIFA CONSIGNADO AGENCIA USD'!G18*$D$1,'TARIFA CONSIGNADO AGENCIA USD'!G18)</f>
        <v>38.675000000000004</v>
      </c>
    </row>
    <row r="20" spans="1:13" x14ac:dyDescent="0.2">
      <c r="A20" s="76" t="s">
        <v>36</v>
      </c>
      <c r="B20" s="142">
        <f>IF($D$1&lt;&gt;0,'TARIFA ENTREGA A DIRECCION USD'!C19*$D$1,'TARIFA ENTREGA A DIRECCION USD'!C19)</f>
        <v>24.36</v>
      </c>
      <c r="C20" s="142">
        <f>IF($D$1&lt;&gt;0,'TARIFA ENTREGA A DIRECCION USD'!D19*$D$1,'TARIFA ENTREGA A DIRECCION USD'!D19)</f>
        <v>34.6</v>
      </c>
      <c r="D20" s="142">
        <f>IF($D$1&lt;&gt;0,'TARIFA ENTREGA A DIRECCION USD'!E19*$D$1,'TARIFA ENTREGA A DIRECCION USD'!E19)</f>
        <v>36.85</v>
      </c>
      <c r="E20" s="142">
        <f>IF($D$1&lt;&gt;0,'TARIFA ENTREGA A DIRECCION USD'!F19*$D$1,'TARIFA ENTREGA A DIRECCION USD'!F19)</f>
        <v>39.79999999999999</v>
      </c>
      <c r="F20" s="142">
        <f>IF($D$1&lt;&gt;0,'TARIFA ENTREGA A DIRECCION USD'!G19*$D$1,'TARIFA ENTREGA A DIRECCION USD'!G19)</f>
        <v>48.100000000000009</v>
      </c>
      <c r="H20" s="76" t="s">
        <v>36</v>
      </c>
      <c r="I20" s="142">
        <f>IF($D$1&lt;&gt;0,'TARIFA CONSIGNADO AGENCIA USD'!C19*$D$1,'TARIFA CONSIGNADO AGENCIA USD'!C19)</f>
        <v>24.36</v>
      </c>
      <c r="J20" s="142">
        <f>IF($D$1&lt;&gt;0,'TARIFA CONSIGNADO AGENCIA USD'!D19*$D$1,'TARIFA CONSIGNADO AGENCIA USD'!D19)</f>
        <v>31.14</v>
      </c>
      <c r="K20" s="142">
        <f>IF($D$1&lt;&gt;0,'TARIFA CONSIGNADO AGENCIA USD'!E19*$D$1,'TARIFA CONSIGNADO AGENCIA USD'!E19)</f>
        <v>33.164999999999999</v>
      </c>
      <c r="L20" s="142">
        <f>IF($D$1&lt;&gt;0,'TARIFA CONSIGNADO AGENCIA USD'!F19*$D$1,'TARIFA CONSIGNADO AGENCIA USD'!F19)</f>
        <v>35.819999999999993</v>
      </c>
      <c r="M20" s="142">
        <f>IF($D$1&lt;&gt;0,'TARIFA CONSIGNADO AGENCIA USD'!G19*$D$1,'TARIFA CONSIGNADO AGENCIA USD'!G19)</f>
        <v>43.290000000000006</v>
      </c>
    </row>
    <row r="21" spans="1:13" x14ac:dyDescent="0.2">
      <c r="A21" s="76" t="s">
        <v>25</v>
      </c>
      <c r="B21" s="142">
        <f>IF($D$1&lt;&gt;0,'TARIFA ENTREGA A DIRECCION USD'!C20*$D$1,'TARIFA ENTREGA A DIRECCION USD'!C20)</f>
        <v>25.56</v>
      </c>
      <c r="C21" s="142">
        <f>IF($D$1&lt;&gt;0,'TARIFA ENTREGA A DIRECCION USD'!D20*$D$1,'TARIFA ENTREGA A DIRECCION USD'!D20)</f>
        <v>36.5</v>
      </c>
      <c r="D21" s="142">
        <f>IF($D$1&lt;&gt;0,'TARIFA ENTREGA A DIRECCION USD'!E20*$D$1,'TARIFA ENTREGA A DIRECCION USD'!E20)</f>
        <v>39.050000000000004</v>
      </c>
      <c r="E21" s="142">
        <f>IF($D$1&lt;&gt;0,'TARIFA ENTREGA A DIRECCION USD'!F20*$D$1,'TARIFA ENTREGA A DIRECCION USD'!F20)</f>
        <v>42.04999999999999</v>
      </c>
      <c r="F21" s="142">
        <f>IF($D$1&lt;&gt;0,'TARIFA ENTREGA A DIRECCION USD'!G20*$D$1,'TARIFA ENTREGA A DIRECCION USD'!G20)</f>
        <v>50.70000000000001</v>
      </c>
      <c r="H21" s="76" t="s">
        <v>25</v>
      </c>
      <c r="I21" s="142">
        <f>IF($D$1&lt;&gt;0,'TARIFA CONSIGNADO AGENCIA USD'!C20*$D$1,'TARIFA CONSIGNADO AGENCIA USD'!C20)</f>
        <v>25.56</v>
      </c>
      <c r="J21" s="142">
        <f>IF($D$1&lt;&gt;0,'TARIFA CONSIGNADO AGENCIA USD'!D20*$D$1,'TARIFA CONSIGNADO AGENCIA USD'!D20)</f>
        <v>32.85</v>
      </c>
      <c r="K21" s="142">
        <f>IF($D$1&lt;&gt;0,'TARIFA CONSIGNADO AGENCIA USD'!E20*$D$1,'TARIFA CONSIGNADO AGENCIA USD'!E20)</f>
        <v>35.145000000000003</v>
      </c>
      <c r="L21" s="142">
        <f>IF($D$1&lt;&gt;0,'TARIFA CONSIGNADO AGENCIA USD'!F20*$D$1,'TARIFA CONSIGNADO AGENCIA USD'!F20)</f>
        <v>37.844999999999992</v>
      </c>
      <c r="M21" s="142">
        <f>IF($D$1&lt;&gt;0,'TARIFA CONSIGNADO AGENCIA USD'!G20*$D$1,'TARIFA CONSIGNADO AGENCIA USD'!G20)</f>
        <v>45.63000000000001</v>
      </c>
    </row>
    <row r="22" spans="1:13" x14ac:dyDescent="0.2">
      <c r="A22" s="76" t="s">
        <v>37</v>
      </c>
      <c r="B22" s="142">
        <f>IF($D$1&lt;&gt;0,'TARIFA ENTREGA A DIRECCION USD'!C21*$D$1,'TARIFA ENTREGA A DIRECCION USD'!C21)</f>
        <v>26.759999999999998</v>
      </c>
      <c r="C22" s="142">
        <f>IF($D$1&lt;&gt;0,'TARIFA ENTREGA A DIRECCION USD'!D21*$D$1,'TARIFA ENTREGA A DIRECCION USD'!D21)</f>
        <v>38.4</v>
      </c>
      <c r="D22" s="142">
        <f>IF($D$1&lt;&gt;0,'TARIFA ENTREGA A DIRECCION USD'!E21*$D$1,'TARIFA ENTREGA A DIRECCION USD'!E21)</f>
        <v>41.250000000000007</v>
      </c>
      <c r="E22" s="142">
        <f>IF($D$1&lt;&gt;0,'TARIFA ENTREGA A DIRECCION USD'!F21*$D$1,'TARIFA ENTREGA A DIRECCION USD'!F21)</f>
        <v>44.29999999999999</v>
      </c>
      <c r="F22" s="142">
        <f>IF($D$1&lt;&gt;0,'TARIFA ENTREGA A DIRECCION USD'!G21*$D$1,'TARIFA ENTREGA A DIRECCION USD'!G21)</f>
        <v>53.300000000000011</v>
      </c>
      <c r="H22" s="76" t="s">
        <v>37</v>
      </c>
      <c r="I22" s="142">
        <f>IF($D$1&lt;&gt;0,'TARIFA CONSIGNADO AGENCIA USD'!C21*$D$1,'TARIFA CONSIGNADO AGENCIA USD'!C21)</f>
        <v>26.759999999999998</v>
      </c>
      <c r="J22" s="142">
        <f>IF($D$1&lt;&gt;0,'TARIFA CONSIGNADO AGENCIA USD'!D21*$D$1,'TARIFA CONSIGNADO AGENCIA USD'!D21)</f>
        <v>34.56</v>
      </c>
      <c r="K22" s="142">
        <f>IF($D$1&lt;&gt;0,'TARIFA CONSIGNADO AGENCIA USD'!E21*$D$1,'TARIFA CONSIGNADO AGENCIA USD'!E21)</f>
        <v>37.125000000000007</v>
      </c>
      <c r="L22" s="142">
        <f>IF($D$1&lt;&gt;0,'TARIFA CONSIGNADO AGENCIA USD'!F21*$D$1,'TARIFA CONSIGNADO AGENCIA USD'!F21)</f>
        <v>39.86999999999999</v>
      </c>
      <c r="M22" s="142">
        <f>IF($D$1&lt;&gt;0,'TARIFA CONSIGNADO AGENCIA USD'!G21*$D$1,'TARIFA CONSIGNADO AGENCIA USD'!G21)</f>
        <v>47.970000000000013</v>
      </c>
    </row>
    <row r="23" spans="1:13" x14ac:dyDescent="0.2">
      <c r="A23" s="76" t="s">
        <v>38</v>
      </c>
      <c r="B23" s="142">
        <f>IF($D$1&lt;&gt;0,'TARIFA ENTREGA A DIRECCION USD'!C22*$D$1,'TARIFA ENTREGA A DIRECCION USD'!C22)</f>
        <v>27.959999999999997</v>
      </c>
      <c r="C23" s="142">
        <f>IF($D$1&lt;&gt;0,'TARIFA ENTREGA A DIRECCION USD'!D22*$D$1,'TARIFA ENTREGA A DIRECCION USD'!D22)</f>
        <v>40.299999999999997</v>
      </c>
      <c r="D23" s="142">
        <f>IF($D$1&lt;&gt;0,'TARIFA ENTREGA A DIRECCION USD'!E22*$D$1,'TARIFA ENTREGA A DIRECCION USD'!E22)</f>
        <v>43.45000000000001</v>
      </c>
      <c r="E23" s="142">
        <f>IF($D$1&lt;&gt;0,'TARIFA ENTREGA A DIRECCION USD'!F22*$D$1,'TARIFA ENTREGA A DIRECCION USD'!F22)</f>
        <v>46.54999999999999</v>
      </c>
      <c r="F23" s="142">
        <f>IF($D$1&lt;&gt;0,'TARIFA ENTREGA A DIRECCION USD'!G22*$D$1,'TARIFA ENTREGA A DIRECCION USD'!G22)</f>
        <v>55.900000000000013</v>
      </c>
      <c r="H23" s="76" t="s">
        <v>38</v>
      </c>
      <c r="I23" s="142">
        <f>IF($D$1&lt;&gt;0,'TARIFA CONSIGNADO AGENCIA USD'!C22*$D$1,'TARIFA CONSIGNADO AGENCIA USD'!C22)</f>
        <v>27.959999999999997</v>
      </c>
      <c r="J23" s="142">
        <f>IF($D$1&lt;&gt;0,'TARIFA CONSIGNADO AGENCIA USD'!D22*$D$1,'TARIFA CONSIGNADO AGENCIA USD'!D22)</f>
        <v>36.269999999999996</v>
      </c>
      <c r="K23" s="142">
        <f>IF($D$1&lt;&gt;0,'TARIFA CONSIGNADO AGENCIA USD'!E22*$D$1,'TARIFA CONSIGNADO AGENCIA USD'!E22)</f>
        <v>39.105000000000011</v>
      </c>
      <c r="L23" s="142">
        <f>IF($D$1&lt;&gt;0,'TARIFA CONSIGNADO AGENCIA USD'!F22*$D$1,'TARIFA CONSIGNADO AGENCIA USD'!F22)</f>
        <v>41.894999999999989</v>
      </c>
      <c r="M23" s="142">
        <f>IF($D$1&lt;&gt;0,'TARIFA CONSIGNADO AGENCIA USD'!G22*$D$1,'TARIFA CONSIGNADO AGENCIA USD'!G22)</f>
        <v>50.310000000000009</v>
      </c>
    </row>
    <row r="24" spans="1:13" x14ac:dyDescent="0.2">
      <c r="A24" s="76" t="s">
        <v>0</v>
      </c>
      <c r="B24" s="142">
        <f>IF($D$1&lt;&gt;0,'TARIFA ENTREGA A DIRECCION USD'!C23*$D$1,'TARIFA ENTREGA A DIRECCION USD'!C23)</f>
        <v>29.159999999999997</v>
      </c>
      <c r="C24" s="142">
        <f>IF($D$1&lt;&gt;0,'TARIFA ENTREGA A DIRECCION USD'!D23*$D$1,'TARIFA ENTREGA A DIRECCION USD'!D23)</f>
        <v>42.199999999999996</v>
      </c>
      <c r="D24" s="142">
        <f>IF($D$1&lt;&gt;0,'TARIFA ENTREGA A DIRECCION USD'!E23*$D$1,'TARIFA ENTREGA A DIRECCION USD'!E23)</f>
        <v>45.650000000000013</v>
      </c>
      <c r="E24" s="142">
        <f>IF($D$1&lt;&gt;0,'TARIFA ENTREGA A DIRECCION USD'!F23*$D$1,'TARIFA ENTREGA A DIRECCION USD'!F23)</f>
        <v>48.79999999999999</v>
      </c>
      <c r="F24" s="142">
        <f>IF($D$1&lt;&gt;0,'TARIFA ENTREGA A DIRECCION USD'!G23*$D$1,'TARIFA ENTREGA A DIRECCION USD'!G23)</f>
        <v>58.500000000000014</v>
      </c>
      <c r="H24" s="76" t="s">
        <v>0</v>
      </c>
      <c r="I24" s="142">
        <f>IF($D$1&lt;&gt;0,'TARIFA CONSIGNADO AGENCIA USD'!C23*$D$1,'TARIFA CONSIGNADO AGENCIA USD'!C23)</f>
        <v>29.159999999999997</v>
      </c>
      <c r="J24" s="142">
        <f>IF($D$1&lt;&gt;0,'TARIFA CONSIGNADO AGENCIA USD'!D23*$D$1,'TARIFA CONSIGNADO AGENCIA USD'!D23)</f>
        <v>37.979999999999997</v>
      </c>
      <c r="K24" s="142">
        <f>IF($D$1&lt;&gt;0,'TARIFA CONSIGNADO AGENCIA USD'!E23*$D$1,'TARIFA CONSIGNADO AGENCIA USD'!E23)</f>
        <v>41.085000000000015</v>
      </c>
      <c r="L24" s="142">
        <f>IF($D$1&lt;&gt;0,'TARIFA CONSIGNADO AGENCIA USD'!F23*$D$1,'TARIFA CONSIGNADO AGENCIA USD'!F23)</f>
        <v>43.919999999999995</v>
      </c>
      <c r="M24" s="142">
        <f>IF($D$1&lt;&gt;0,'TARIFA CONSIGNADO AGENCIA USD'!G23*$D$1,'TARIFA CONSIGNADO AGENCIA USD'!G23)</f>
        <v>52.650000000000013</v>
      </c>
    </row>
    <row r="25" spans="1:13" x14ac:dyDescent="0.2">
      <c r="A25" s="76" t="s">
        <v>39</v>
      </c>
      <c r="B25" s="142">
        <f>IF($D$1&lt;&gt;0,'TARIFA ENTREGA A DIRECCION USD'!C24*$D$1,'TARIFA ENTREGA A DIRECCION USD'!C24)</f>
        <v>30.359999999999996</v>
      </c>
      <c r="C25" s="142">
        <f>IF($D$1&lt;&gt;0,'TARIFA ENTREGA A DIRECCION USD'!D24*$D$1,'TARIFA ENTREGA A DIRECCION USD'!D24)</f>
        <v>44.099999999999994</v>
      </c>
      <c r="D25" s="142">
        <f>IF($D$1&lt;&gt;0,'TARIFA ENTREGA A DIRECCION USD'!E24*$D$1,'TARIFA ENTREGA A DIRECCION USD'!E24)</f>
        <v>47.850000000000016</v>
      </c>
      <c r="E25" s="142">
        <f>IF($D$1&lt;&gt;0,'TARIFA ENTREGA A DIRECCION USD'!F24*$D$1,'TARIFA ENTREGA A DIRECCION USD'!F24)</f>
        <v>51.04999999999999</v>
      </c>
      <c r="F25" s="142">
        <f>IF($D$1&lt;&gt;0,'TARIFA ENTREGA A DIRECCION USD'!G24*$D$1,'TARIFA ENTREGA A DIRECCION USD'!G24)</f>
        <v>61.100000000000016</v>
      </c>
      <c r="H25" s="76" t="s">
        <v>39</v>
      </c>
      <c r="I25" s="142">
        <f>IF($D$1&lt;&gt;0,'TARIFA CONSIGNADO AGENCIA USD'!C24*$D$1,'TARIFA CONSIGNADO AGENCIA USD'!C24)</f>
        <v>30.359999999999996</v>
      </c>
      <c r="J25" s="142">
        <f>IF($D$1&lt;&gt;0,'TARIFA CONSIGNADO AGENCIA USD'!D24*$D$1,'TARIFA CONSIGNADO AGENCIA USD'!D24)</f>
        <v>39.69</v>
      </c>
      <c r="K25" s="142">
        <f>IF($D$1&lt;&gt;0,'TARIFA CONSIGNADO AGENCIA USD'!E24*$D$1,'TARIFA CONSIGNADO AGENCIA USD'!E24)</f>
        <v>43.065000000000012</v>
      </c>
      <c r="L25" s="142">
        <f>IF($D$1&lt;&gt;0,'TARIFA CONSIGNADO AGENCIA USD'!F24*$D$1,'TARIFA CONSIGNADO AGENCIA USD'!F24)</f>
        <v>45.944999999999993</v>
      </c>
      <c r="M25" s="142">
        <f>IF($D$1&lt;&gt;0,'TARIFA CONSIGNADO AGENCIA USD'!G24*$D$1,'TARIFA CONSIGNADO AGENCIA USD'!G24)</f>
        <v>54.990000000000016</v>
      </c>
    </row>
    <row r="26" spans="1:13" x14ac:dyDescent="0.2">
      <c r="A26" s="76" t="s">
        <v>40</v>
      </c>
      <c r="B26" s="142">
        <f>IF($D$1&lt;&gt;0,'TARIFA ENTREGA A DIRECCION USD'!C25*$D$1,'TARIFA ENTREGA A DIRECCION USD'!C25)</f>
        <v>31.559999999999995</v>
      </c>
      <c r="C26" s="142">
        <f>IF($D$1&lt;&gt;0,'TARIFA ENTREGA A DIRECCION USD'!D25*$D$1,'TARIFA ENTREGA A DIRECCION USD'!D25)</f>
        <v>45.999999999999993</v>
      </c>
      <c r="D26" s="142">
        <f>IF($D$1&lt;&gt;0,'TARIFA ENTREGA A DIRECCION USD'!E25*$D$1,'TARIFA ENTREGA A DIRECCION USD'!E25)</f>
        <v>50.050000000000018</v>
      </c>
      <c r="E26" s="142">
        <f>IF($D$1&lt;&gt;0,'TARIFA ENTREGA A DIRECCION USD'!F25*$D$1,'TARIFA ENTREGA A DIRECCION USD'!F25)</f>
        <v>53.29999999999999</v>
      </c>
      <c r="F26" s="142">
        <f>IF($D$1&lt;&gt;0,'TARIFA ENTREGA A DIRECCION USD'!G25*$D$1,'TARIFA ENTREGA A DIRECCION USD'!G25)</f>
        <v>63.700000000000017</v>
      </c>
      <c r="H26" s="76" t="s">
        <v>40</v>
      </c>
      <c r="I26" s="142">
        <f>IF($D$1&lt;&gt;0,'TARIFA CONSIGNADO AGENCIA USD'!C25*$D$1,'TARIFA CONSIGNADO AGENCIA USD'!C25)</f>
        <v>31.559999999999995</v>
      </c>
      <c r="J26" s="142">
        <f>IF($D$1&lt;&gt;0,'TARIFA CONSIGNADO AGENCIA USD'!D25*$D$1,'TARIFA CONSIGNADO AGENCIA USD'!D25)</f>
        <v>41.399999999999991</v>
      </c>
      <c r="K26" s="142">
        <f>IF($D$1&lt;&gt;0,'TARIFA CONSIGNADO AGENCIA USD'!E25*$D$1,'TARIFA CONSIGNADO AGENCIA USD'!E25)</f>
        <v>45.045000000000016</v>
      </c>
      <c r="L26" s="142">
        <f>IF($D$1&lt;&gt;0,'TARIFA CONSIGNADO AGENCIA USD'!F25*$D$1,'TARIFA CONSIGNADO AGENCIA USD'!F25)</f>
        <v>47.969999999999992</v>
      </c>
      <c r="M26" s="142">
        <f>IF($D$1&lt;&gt;0,'TARIFA CONSIGNADO AGENCIA USD'!G25*$D$1,'TARIFA CONSIGNADO AGENCIA USD'!G25)</f>
        <v>57.33000000000002</v>
      </c>
    </row>
    <row r="27" spans="1:13" x14ac:dyDescent="0.2">
      <c r="A27" s="76" t="s">
        <v>26</v>
      </c>
      <c r="B27" s="142">
        <f>IF($D$1&lt;&gt;0,'TARIFA ENTREGA A DIRECCION USD'!C26*$D$1,'TARIFA ENTREGA A DIRECCION USD'!C26)</f>
        <v>32.76</v>
      </c>
      <c r="C27" s="142">
        <f>IF($D$1&lt;&gt;0,'TARIFA ENTREGA A DIRECCION USD'!D26*$D$1,'TARIFA ENTREGA A DIRECCION USD'!D26)</f>
        <v>47.899999999999991</v>
      </c>
      <c r="D27" s="142">
        <f>IF($D$1&lt;&gt;0,'TARIFA ENTREGA A DIRECCION USD'!E26*$D$1,'TARIFA ENTREGA A DIRECCION USD'!E26)</f>
        <v>52.250000000000021</v>
      </c>
      <c r="E27" s="142">
        <f>IF($D$1&lt;&gt;0,'TARIFA ENTREGA A DIRECCION USD'!F26*$D$1,'TARIFA ENTREGA A DIRECCION USD'!F26)</f>
        <v>55.54999999999999</v>
      </c>
      <c r="F27" s="142">
        <f>IF($D$1&lt;&gt;0,'TARIFA ENTREGA A DIRECCION USD'!G26*$D$1,'TARIFA ENTREGA A DIRECCION USD'!G26)</f>
        <v>66.300000000000011</v>
      </c>
      <c r="H27" s="76" t="s">
        <v>26</v>
      </c>
      <c r="I27" s="142">
        <f>IF($D$1&lt;&gt;0,'TARIFA CONSIGNADO AGENCIA USD'!C26*$D$1,'TARIFA CONSIGNADO AGENCIA USD'!C26)</f>
        <v>32.76</v>
      </c>
      <c r="J27" s="142">
        <f>IF($D$1&lt;&gt;0,'TARIFA CONSIGNADO AGENCIA USD'!D26*$D$1,'TARIFA CONSIGNADO AGENCIA USD'!D26)</f>
        <v>43.109999999999992</v>
      </c>
      <c r="K27" s="142">
        <f>IF($D$1&lt;&gt;0,'TARIFA CONSIGNADO AGENCIA USD'!E26*$D$1,'TARIFA CONSIGNADO AGENCIA USD'!E26)</f>
        <v>47.02500000000002</v>
      </c>
      <c r="L27" s="142">
        <f>IF($D$1&lt;&gt;0,'TARIFA CONSIGNADO AGENCIA USD'!F26*$D$1,'TARIFA CONSIGNADO AGENCIA USD'!F26)</f>
        <v>49.99499999999999</v>
      </c>
      <c r="M27" s="142">
        <f>IF($D$1&lt;&gt;0,'TARIFA CONSIGNADO AGENCIA USD'!G26*$D$1,'TARIFA CONSIGNADO AGENCIA USD'!G26)</f>
        <v>59.670000000000009</v>
      </c>
    </row>
    <row r="28" spans="1:13" x14ac:dyDescent="0.2">
      <c r="A28" s="76" t="s">
        <v>41</v>
      </c>
      <c r="B28" s="142">
        <f>IF($D$1&lt;&gt;0,'TARIFA ENTREGA A DIRECCION USD'!C27*$D$1,'TARIFA ENTREGA A DIRECCION USD'!C27)</f>
        <v>33.96</v>
      </c>
      <c r="C28" s="142">
        <f>IF($D$1&lt;&gt;0,'TARIFA ENTREGA A DIRECCION USD'!D27*$D$1,'TARIFA ENTREGA A DIRECCION USD'!D27)</f>
        <v>49.79999999999999</v>
      </c>
      <c r="D28" s="142">
        <f>IF($D$1&lt;&gt;0,'TARIFA ENTREGA A DIRECCION USD'!E27*$D$1,'TARIFA ENTREGA A DIRECCION USD'!E27)</f>
        <v>54.450000000000024</v>
      </c>
      <c r="E28" s="142">
        <f>IF($D$1&lt;&gt;0,'TARIFA ENTREGA A DIRECCION USD'!F27*$D$1,'TARIFA ENTREGA A DIRECCION USD'!F27)</f>
        <v>57.79999999999999</v>
      </c>
      <c r="F28" s="142">
        <f>IF($D$1&lt;&gt;0,'TARIFA ENTREGA A DIRECCION USD'!G27*$D$1,'TARIFA ENTREGA A DIRECCION USD'!G27)</f>
        <v>68.900000000000006</v>
      </c>
      <c r="H28" s="76" t="s">
        <v>41</v>
      </c>
      <c r="I28" s="142">
        <f>IF($D$1&lt;&gt;0,'TARIFA CONSIGNADO AGENCIA USD'!C27*$D$1,'TARIFA CONSIGNADO AGENCIA USD'!C27)</f>
        <v>33.96</v>
      </c>
      <c r="J28" s="142">
        <f>IF($D$1&lt;&gt;0,'TARIFA CONSIGNADO AGENCIA USD'!D27*$D$1,'TARIFA CONSIGNADO AGENCIA USD'!D27)</f>
        <v>44.819999999999993</v>
      </c>
      <c r="K28" s="142">
        <f>IF($D$1&lt;&gt;0,'TARIFA CONSIGNADO AGENCIA USD'!E27*$D$1,'TARIFA CONSIGNADO AGENCIA USD'!E27)</f>
        <v>49.005000000000024</v>
      </c>
      <c r="L28" s="142">
        <f>IF($D$1&lt;&gt;0,'TARIFA CONSIGNADO AGENCIA USD'!F27*$D$1,'TARIFA CONSIGNADO AGENCIA USD'!F27)</f>
        <v>52.019999999999989</v>
      </c>
      <c r="M28" s="142">
        <f>IF($D$1&lt;&gt;0,'TARIFA CONSIGNADO AGENCIA USD'!G27*$D$1,'TARIFA CONSIGNADO AGENCIA USD'!G27)</f>
        <v>62.010000000000005</v>
      </c>
    </row>
    <row r="29" spans="1:13" x14ac:dyDescent="0.2">
      <c r="A29" s="76" t="s">
        <v>42</v>
      </c>
      <c r="B29" s="142">
        <f>IF($D$1&lt;&gt;0,'TARIFA ENTREGA A DIRECCION USD'!C28*$D$1,'TARIFA ENTREGA A DIRECCION USD'!C28)</f>
        <v>35.160000000000004</v>
      </c>
      <c r="C29" s="142">
        <f>IF($D$1&lt;&gt;0,'TARIFA ENTREGA A DIRECCION USD'!D28*$D$1,'TARIFA ENTREGA A DIRECCION USD'!D28)</f>
        <v>51.699999999999989</v>
      </c>
      <c r="D29" s="142">
        <f>IF($D$1&lt;&gt;0,'TARIFA ENTREGA A DIRECCION USD'!E28*$D$1,'TARIFA ENTREGA A DIRECCION USD'!E28)</f>
        <v>56.650000000000027</v>
      </c>
      <c r="E29" s="142">
        <f>IF($D$1&lt;&gt;0,'TARIFA ENTREGA A DIRECCION USD'!F28*$D$1,'TARIFA ENTREGA A DIRECCION USD'!F28)</f>
        <v>60.04999999999999</v>
      </c>
      <c r="F29" s="142">
        <f>IF($D$1&lt;&gt;0,'TARIFA ENTREGA A DIRECCION USD'!G28*$D$1,'TARIFA ENTREGA A DIRECCION USD'!G28)</f>
        <v>71.5</v>
      </c>
      <c r="H29" s="76" t="s">
        <v>42</v>
      </c>
      <c r="I29" s="142">
        <f>IF($D$1&lt;&gt;0,'TARIFA CONSIGNADO AGENCIA USD'!C28*$D$1,'TARIFA CONSIGNADO AGENCIA USD'!C28)</f>
        <v>35.160000000000004</v>
      </c>
      <c r="J29" s="142">
        <f>IF($D$1&lt;&gt;0,'TARIFA CONSIGNADO AGENCIA USD'!D28*$D$1,'TARIFA CONSIGNADO AGENCIA USD'!D28)</f>
        <v>46.529999999999994</v>
      </c>
      <c r="K29" s="142">
        <f>IF($D$1&lt;&gt;0,'TARIFA CONSIGNADO AGENCIA USD'!E28*$D$1,'TARIFA CONSIGNADO AGENCIA USD'!E28)</f>
        <v>50.985000000000028</v>
      </c>
      <c r="L29" s="142">
        <f>IF($D$1&lt;&gt;0,'TARIFA CONSIGNADO AGENCIA USD'!F28*$D$1,'TARIFA CONSIGNADO AGENCIA USD'!F28)</f>
        <v>54.044999999999995</v>
      </c>
      <c r="M29" s="142">
        <f>IF($D$1&lt;&gt;0,'TARIFA CONSIGNADO AGENCIA USD'!G28*$D$1,'TARIFA CONSIGNADO AGENCIA USD'!G28)</f>
        <v>64.350000000000009</v>
      </c>
    </row>
    <row r="30" spans="1:13" x14ac:dyDescent="0.2">
      <c r="A30" s="76" t="s">
        <v>27</v>
      </c>
      <c r="B30" s="142">
        <f>IF($D$1&lt;&gt;0,'TARIFA ENTREGA A DIRECCION USD'!C29*$D$1,'TARIFA ENTREGA A DIRECCION USD'!C29)</f>
        <v>36.24</v>
      </c>
      <c r="C30" s="142">
        <f>IF($D$1&lt;&gt;0,'TARIFA ENTREGA A DIRECCION USD'!D29*$D$1,'TARIFA ENTREGA A DIRECCION USD'!D29)</f>
        <v>53.499999999999986</v>
      </c>
      <c r="D30" s="142">
        <f>IF($D$1&lt;&gt;0,'TARIFA ENTREGA A DIRECCION USD'!E29*$D$1,'TARIFA ENTREGA A DIRECCION USD'!E29)</f>
        <v>58.750000000000028</v>
      </c>
      <c r="E30" s="142">
        <f>IF($D$1&lt;&gt;0,'TARIFA ENTREGA A DIRECCION USD'!F29*$D$1,'TARIFA ENTREGA A DIRECCION USD'!F29)</f>
        <v>62.249999999999993</v>
      </c>
      <c r="F30" s="142">
        <f>IF($D$1&lt;&gt;0,'TARIFA ENTREGA A DIRECCION USD'!G29*$D$1,'TARIFA ENTREGA A DIRECCION USD'!G29)</f>
        <v>73.900000000000006</v>
      </c>
      <c r="H30" s="76" t="s">
        <v>27</v>
      </c>
      <c r="I30" s="142">
        <f>IF($D$1&lt;&gt;0,'TARIFA CONSIGNADO AGENCIA USD'!C29*$D$1,'TARIFA CONSIGNADO AGENCIA USD'!C29)</f>
        <v>36.24</v>
      </c>
      <c r="J30" s="142">
        <f>IF($D$1&lt;&gt;0,'TARIFA CONSIGNADO AGENCIA USD'!D29*$D$1,'TARIFA CONSIGNADO AGENCIA USD'!D29)</f>
        <v>48.149999999999991</v>
      </c>
      <c r="K30" s="142">
        <f>IF($D$1&lt;&gt;0,'TARIFA CONSIGNADO AGENCIA USD'!E29*$D$1,'TARIFA CONSIGNADO AGENCIA USD'!E29)</f>
        <v>52.875000000000028</v>
      </c>
      <c r="L30" s="142">
        <f>IF($D$1&lt;&gt;0,'TARIFA CONSIGNADO AGENCIA USD'!F29*$D$1,'TARIFA CONSIGNADO AGENCIA USD'!F29)</f>
        <v>56.024999999999991</v>
      </c>
      <c r="M30" s="142">
        <f>IF($D$1&lt;&gt;0,'TARIFA CONSIGNADO AGENCIA USD'!G29*$D$1,'TARIFA CONSIGNADO AGENCIA USD'!G29)</f>
        <v>66.510000000000005</v>
      </c>
    </row>
    <row r="31" spans="1:13" x14ac:dyDescent="0.2">
      <c r="A31" s="76" t="s">
        <v>43</v>
      </c>
      <c r="B31" s="142">
        <f>IF($D$1&lt;&gt;0,'TARIFA ENTREGA A DIRECCION USD'!C30*$D$1,'TARIFA ENTREGA A DIRECCION USD'!C30)</f>
        <v>37.32</v>
      </c>
      <c r="C31" s="142">
        <f>IF($D$1&lt;&gt;0,'TARIFA ENTREGA A DIRECCION USD'!D30*$D$1,'TARIFA ENTREGA A DIRECCION USD'!D30)</f>
        <v>55.299999999999983</v>
      </c>
      <c r="D31" s="142">
        <f>IF($D$1&lt;&gt;0,'TARIFA ENTREGA A DIRECCION USD'!E30*$D$1,'TARIFA ENTREGA A DIRECCION USD'!E30)</f>
        <v>60.85000000000003</v>
      </c>
      <c r="E31" s="142">
        <f>IF($D$1&lt;&gt;0,'TARIFA ENTREGA A DIRECCION USD'!F30*$D$1,'TARIFA ENTREGA A DIRECCION USD'!F30)</f>
        <v>64.449999999999989</v>
      </c>
      <c r="F31" s="142">
        <f>IF($D$1&lt;&gt;0,'TARIFA ENTREGA A DIRECCION USD'!G30*$D$1,'TARIFA ENTREGA A DIRECCION USD'!G30)</f>
        <v>76.300000000000011</v>
      </c>
      <c r="H31" s="76" t="s">
        <v>43</v>
      </c>
      <c r="I31" s="142">
        <f>IF($D$1&lt;&gt;0,'TARIFA CONSIGNADO AGENCIA USD'!C30*$D$1,'TARIFA CONSIGNADO AGENCIA USD'!C30)</f>
        <v>37.32</v>
      </c>
      <c r="J31" s="142">
        <f>IF($D$1&lt;&gt;0,'TARIFA CONSIGNADO AGENCIA USD'!D30*$D$1,'TARIFA CONSIGNADO AGENCIA USD'!D30)</f>
        <v>49.769999999999989</v>
      </c>
      <c r="K31" s="142">
        <f>IF($D$1&lt;&gt;0,'TARIFA CONSIGNADO AGENCIA USD'!E30*$D$1,'TARIFA CONSIGNADO AGENCIA USD'!E30)</f>
        <v>54.765000000000029</v>
      </c>
      <c r="L31" s="142">
        <f>IF($D$1&lt;&gt;0,'TARIFA CONSIGNADO AGENCIA USD'!F30*$D$1,'TARIFA CONSIGNADO AGENCIA USD'!F30)</f>
        <v>58.004999999999988</v>
      </c>
      <c r="M31" s="142">
        <f>IF($D$1&lt;&gt;0,'TARIFA CONSIGNADO AGENCIA USD'!G30*$D$1,'TARIFA CONSIGNADO AGENCIA USD'!G30)</f>
        <v>68.670000000000016</v>
      </c>
    </row>
    <row r="32" spans="1:13" x14ac:dyDescent="0.2">
      <c r="A32" s="76" t="s">
        <v>44</v>
      </c>
      <c r="B32" s="142">
        <f>IF($D$1&lt;&gt;0,'TARIFA ENTREGA A DIRECCION USD'!C31*$D$1,'TARIFA ENTREGA A DIRECCION USD'!C31)</f>
        <v>38.4</v>
      </c>
      <c r="C32" s="142">
        <f>IF($D$1&lt;&gt;0,'TARIFA ENTREGA A DIRECCION USD'!D31*$D$1,'TARIFA ENTREGA A DIRECCION USD'!D31)</f>
        <v>57.09999999999998</v>
      </c>
      <c r="D32" s="142">
        <f>IF($D$1&lt;&gt;0,'TARIFA ENTREGA A DIRECCION USD'!E31*$D$1,'TARIFA ENTREGA A DIRECCION USD'!E31)</f>
        <v>62.950000000000031</v>
      </c>
      <c r="E32" s="142">
        <f>IF($D$1&lt;&gt;0,'TARIFA ENTREGA A DIRECCION USD'!F31*$D$1,'TARIFA ENTREGA A DIRECCION USD'!F31)</f>
        <v>66.649999999999991</v>
      </c>
      <c r="F32" s="142">
        <f>IF($D$1&lt;&gt;0,'TARIFA ENTREGA A DIRECCION USD'!G31*$D$1,'TARIFA ENTREGA A DIRECCION USD'!G31)</f>
        <v>78.700000000000017</v>
      </c>
      <c r="H32" s="76" t="s">
        <v>44</v>
      </c>
      <c r="I32" s="142">
        <f>IF($D$1&lt;&gt;0,'TARIFA CONSIGNADO AGENCIA USD'!C31*$D$1,'TARIFA CONSIGNADO AGENCIA USD'!C31)</f>
        <v>38.4</v>
      </c>
      <c r="J32" s="142">
        <f>IF($D$1&lt;&gt;0,'TARIFA CONSIGNADO AGENCIA USD'!D31*$D$1,'TARIFA CONSIGNADO AGENCIA USD'!D31)</f>
        <v>51.389999999999986</v>
      </c>
      <c r="K32" s="142">
        <f>IF($D$1&lt;&gt;0,'TARIFA CONSIGNADO AGENCIA USD'!E31*$D$1,'TARIFA CONSIGNADO AGENCIA USD'!E31)</f>
        <v>56.65500000000003</v>
      </c>
      <c r="L32" s="142">
        <f>IF($D$1&lt;&gt;0,'TARIFA CONSIGNADO AGENCIA USD'!F31*$D$1,'TARIFA CONSIGNADO AGENCIA USD'!F31)</f>
        <v>59.984999999999992</v>
      </c>
      <c r="M32" s="142">
        <f>IF($D$1&lt;&gt;0,'TARIFA CONSIGNADO AGENCIA USD'!G31*$D$1,'TARIFA CONSIGNADO AGENCIA USD'!G31)</f>
        <v>70.830000000000013</v>
      </c>
    </row>
    <row r="33" spans="1:13" x14ac:dyDescent="0.2">
      <c r="A33" s="76" t="s">
        <v>45</v>
      </c>
      <c r="B33" s="142">
        <f>IF($D$1&lt;&gt;0,'TARIFA ENTREGA A DIRECCION USD'!C32*$D$1,'TARIFA ENTREGA A DIRECCION USD'!C32)</f>
        <v>39.479999999999997</v>
      </c>
      <c r="C33" s="142">
        <f>IF($D$1&lt;&gt;0,'TARIFA ENTREGA A DIRECCION USD'!D32*$D$1,'TARIFA ENTREGA A DIRECCION USD'!D32)</f>
        <v>58.899999999999977</v>
      </c>
      <c r="D33" s="142">
        <f>IF($D$1&lt;&gt;0,'TARIFA ENTREGA A DIRECCION USD'!E32*$D$1,'TARIFA ENTREGA A DIRECCION USD'!E32)</f>
        <v>65.050000000000026</v>
      </c>
      <c r="E33" s="142">
        <f>IF($D$1&lt;&gt;0,'TARIFA ENTREGA A DIRECCION USD'!F32*$D$1,'TARIFA ENTREGA A DIRECCION USD'!F32)</f>
        <v>68.849999999999994</v>
      </c>
      <c r="F33" s="142">
        <f>IF($D$1&lt;&gt;0,'TARIFA ENTREGA A DIRECCION USD'!G32*$D$1,'TARIFA ENTREGA A DIRECCION USD'!G32)</f>
        <v>81.100000000000023</v>
      </c>
      <c r="H33" s="76" t="s">
        <v>45</v>
      </c>
      <c r="I33" s="142">
        <f>IF($D$1&lt;&gt;0,'TARIFA CONSIGNADO AGENCIA USD'!C32*$D$1,'TARIFA CONSIGNADO AGENCIA USD'!C32)</f>
        <v>39.479999999999997</v>
      </c>
      <c r="J33" s="142">
        <f>IF($D$1&lt;&gt;0,'TARIFA CONSIGNADO AGENCIA USD'!D32*$D$1,'TARIFA CONSIGNADO AGENCIA USD'!D32)</f>
        <v>53.009999999999984</v>
      </c>
      <c r="K33" s="142">
        <f>IF($D$1&lt;&gt;0,'TARIFA CONSIGNADO AGENCIA USD'!E32*$D$1,'TARIFA CONSIGNADO AGENCIA USD'!E32)</f>
        <v>58.545000000000023</v>
      </c>
      <c r="L33" s="142">
        <f>IF($D$1&lt;&gt;0,'TARIFA CONSIGNADO AGENCIA USD'!F32*$D$1,'TARIFA CONSIGNADO AGENCIA USD'!F32)</f>
        <v>61.964999999999996</v>
      </c>
      <c r="M33" s="142">
        <f>IF($D$1&lt;&gt;0,'TARIFA CONSIGNADO AGENCIA USD'!G32*$D$1,'TARIFA CONSIGNADO AGENCIA USD'!G32)</f>
        <v>72.990000000000023</v>
      </c>
    </row>
    <row r="34" spans="1:13" x14ac:dyDescent="0.2">
      <c r="A34" s="76" t="s">
        <v>1</v>
      </c>
      <c r="B34" s="142">
        <f>IF($D$1&lt;&gt;0,'TARIFA ENTREGA A DIRECCION USD'!C33*$D$1,'TARIFA ENTREGA A DIRECCION USD'!C33)</f>
        <v>40.559999999999995</v>
      </c>
      <c r="C34" s="142">
        <f>IF($D$1&lt;&gt;0,'TARIFA ENTREGA A DIRECCION USD'!D33*$D$1,'TARIFA ENTREGA A DIRECCION USD'!D33)</f>
        <v>60.699999999999974</v>
      </c>
      <c r="D34" s="142">
        <f>IF($D$1&lt;&gt;0,'TARIFA ENTREGA A DIRECCION USD'!E33*$D$1,'TARIFA ENTREGA A DIRECCION USD'!E33)</f>
        <v>67.15000000000002</v>
      </c>
      <c r="E34" s="142">
        <f>IF($D$1&lt;&gt;0,'TARIFA ENTREGA A DIRECCION USD'!F33*$D$1,'TARIFA ENTREGA A DIRECCION USD'!F33)</f>
        <v>71.05</v>
      </c>
      <c r="F34" s="142">
        <f>IF($D$1&lt;&gt;0,'TARIFA ENTREGA A DIRECCION USD'!G33*$D$1,'TARIFA ENTREGA A DIRECCION USD'!G33)</f>
        <v>83.500000000000028</v>
      </c>
      <c r="H34" s="76" t="s">
        <v>1</v>
      </c>
      <c r="I34" s="142">
        <f>IF($D$1&lt;&gt;0,'TARIFA CONSIGNADO AGENCIA USD'!C33*$D$1,'TARIFA CONSIGNADO AGENCIA USD'!C33)</f>
        <v>40.559999999999995</v>
      </c>
      <c r="J34" s="142">
        <f>IF($D$1&lt;&gt;0,'TARIFA CONSIGNADO AGENCIA USD'!D33*$D$1,'TARIFA CONSIGNADO AGENCIA USD'!D33)</f>
        <v>54.629999999999981</v>
      </c>
      <c r="K34" s="142">
        <f>IF($D$1&lt;&gt;0,'TARIFA CONSIGNADO AGENCIA USD'!E33*$D$1,'TARIFA CONSIGNADO AGENCIA USD'!E33)</f>
        <v>60.435000000000016</v>
      </c>
      <c r="L34" s="142">
        <f>IF($D$1&lt;&gt;0,'TARIFA CONSIGNADO AGENCIA USD'!F33*$D$1,'TARIFA CONSIGNADO AGENCIA USD'!F33)</f>
        <v>63.945</v>
      </c>
      <c r="M34" s="142">
        <f>IF($D$1&lt;&gt;0,'TARIFA CONSIGNADO AGENCIA USD'!G33*$D$1,'TARIFA CONSIGNADO AGENCIA USD'!G33)</f>
        <v>75.150000000000034</v>
      </c>
    </row>
    <row r="35" spans="1:13" x14ac:dyDescent="0.2">
      <c r="A35" s="76" t="s">
        <v>46</v>
      </c>
      <c r="B35" s="142">
        <f>IF($D$1&lt;&gt;0,'TARIFA ENTREGA A DIRECCION USD'!C34*$D$1,'TARIFA ENTREGA A DIRECCION USD'!C34)</f>
        <v>41.639999999999993</v>
      </c>
      <c r="C35" s="142">
        <f>IF($D$1&lt;&gt;0,'TARIFA ENTREGA A DIRECCION USD'!D34*$D$1,'TARIFA ENTREGA A DIRECCION USD'!D34)</f>
        <v>62.499999999999972</v>
      </c>
      <c r="D35" s="142">
        <f>IF($D$1&lt;&gt;0,'TARIFA ENTREGA A DIRECCION USD'!E34*$D$1,'TARIFA ENTREGA A DIRECCION USD'!E34)</f>
        <v>69.250000000000014</v>
      </c>
      <c r="E35" s="142">
        <f>IF($D$1&lt;&gt;0,'TARIFA ENTREGA A DIRECCION USD'!F34*$D$1,'TARIFA ENTREGA A DIRECCION USD'!F34)</f>
        <v>73.25</v>
      </c>
      <c r="F35" s="142">
        <f>IF($D$1&lt;&gt;0,'TARIFA ENTREGA A DIRECCION USD'!G34*$D$1,'TARIFA ENTREGA A DIRECCION USD'!G34)</f>
        <v>85.900000000000034</v>
      </c>
      <c r="H35" s="76" t="s">
        <v>46</v>
      </c>
      <c r="I35" s="142">
        <f>IF($D$1&lt;&gt;0,'TARIFA CONSIGNADO AGENCIA USD'!C34*$D$1,'TARIFA CONSIGNADO AGENCIA USD'!C34)</f>
        <v>41.639999999999993</v>
      </c>
      <c r="J35" s="142">
        <f>IF($D$1&lt;&gt;0,'TARIFA CONSIGNADO AGENCIA USD'!D34*$D$1,'TARIFA CONSIGNADO AGENCIA USD'!D34)</f>
        <v>56.249999999999979</v>
      </c>
      <c r="K35" s="142">
        <f>IF($D$1&lt;&gt;0,'TARIFA CONSIGNADO AGENCIA USD'!E34*$D$1,'TARIFA CONSIGNADO AGENCIA USD'!E34)</f>
        <v>62.325000000000017</v>
      </c>
      <c r="L35" s="142">
        <f>IF($D$1&lt;&gt;0,'TARIFA CONSIGNADO AGENCIA USD'!F34*$D$1,'TARIFA CONSIGNADO AGENCIA USD'!F34)</f>
        <v>65.924999999999997</v>
      </c>
      <c r="M35" s="142">
        <f>IF($D$1&lt;&gt;0,'TARIFA CONSIGNADO AGENCIA USD'!G34*$D$1,'TARIFA CONSIGNADO AGENCIA USD'!G34)</f>
        <v>77.310000000000031</v>
      </c>
    </row>
    <row r="36" spans="1:13" x14ac:dyDescent="0.2">
      <c r="A36" s="76" t="s">
        <v>47</v>
      </c>
      <c r="B36" s="142">
        <f>IF($D$1&lt;&gt;0,'TARIFA ENTREGA A DIRECCION USD'!C35*$D$1,'TARIFA ENTREGA A DIRECCION USD'!C35)</f>
        <v>42.719999999999992</v>
      </c>
      <c r="C36" s="142">
        <f>IF($D$1&lt;&gt;0,'TARIFA ENTREGA A DIRECCION USD'!D35*$D$1,'TARIFA ENTREGA A DIRECCION USD'!D35)</f>
        <v>64.299999999999969</v>
      </c>
      <c r="D36" s="142">
        <f>IF($D$1&lt;&gt;0,'TARIFA ENTREGA A DIRECCION USD'!E35*$D$1,'TARIFA ENTREGA A DIRECCION USD'!E35)</f>
        <v>71.350000000000009</v>
      </c>
      <c r="E36" s="142">
        <f>IF($D$1&lt;&gt;0,'TARIFA ENTREGA A DIRECCION USD'!F35*$D$1,'TARIFA ENTREGA A DIRECCION USD'!F35)</f>
        <v>75.45</v>
      </c>
      <c r="F36" s="142">
        <f>IF($D$1&lt;&gt;0,'TARIFA ENTREGA A DIRECCION USD'!G35*$D$1,'TARIFA ENTREGA A DIRECCION USD'!G35)</f>
        <v>88.30000000000004</v>
      </c>
      <c r="H36" s="76" t="s">
        <v>47</v>
      </c>
      <c r="I36" s="142">
        <f>IF($D$1&lt;&gt;0,'TARIFA CONSIGNADO AGENCIA USD'!C35*$D$1,'TARIFA CONSIGNADO AGENCIA USD'!C35)</f>
        <v>42.719999999999992</v>
      </c>
      <c r="J36" s="142">
        <f>IF($D$1&lt;&gt;0,'TARIFA CONSIGNADO AGENCIA USD'!D35*$D$1,'TARIFA CONSIGNADO AGENCIA USD'!D35)</f>
        <v>57.869999999999976</v>
      </c>
      <c r="K36" s="142">
        <f>IF($D$1&lt;&gt;0,'TARIFA CONSIGNADO AGENCIA USD'!E35*$D$1,'TARIFA CONSIGNADO AGENCIA USD'!E35)</f>
        <v>64.215000000000003</v>
      </c>
      <c r="L36" s="142">
        <f>IF($D$1&lt;&gt;0,'TARIFA CONSIGNADO AGENCIA USD'!F35*$D$1,'TARIFA CONSIGNADO AGENCIA USD'!F35)</f>
        <v>67.905000000000001</v>
      </c>
      <c r="M36" s="142">
        <f>IF($D$1&lt;&gt;0,'TARIFA CONSIGNADO AGENCIA USD'!G35*$D$1,'TARIFA CONSIGNADO AGENCIA USD'!G35)</f>
        <v>79.470000000000041</v>
      </c>
    </row>
    <row r="37" spans="1:13" x14ac:dyDescent="0.2">
      <c r="A37" s="76" t="s">
        <v>48</v>
      </c>
      <c r="B37" s="142">
        <f>IF($D$1&lt;&gt;0,'TARIFA ENTREGA A DIRECCION USD'!C36*$D$1,'TARIFA ENTREGA A DIRECCION USD'!C36)</f>
        <v>43.79999999999999</v>
      </c>
      <c r="C37" s="142">
        <f>IF($D$1&lt;&gt;0,'TARIFA ENTREGA A DIRECCION USD'!D36*$D$1,'TARIFA ENTREGA A DIRECCION USD'!D36)</f>
        <v>66.099999999999966</v>
      </c>
      <c r="D37" s="142">
        <f>IF($D$1&lt;&gt;0,'TARIFA ENTREGA A DIRECCION USD'!E36*$D$1,'TARIFA ENTREGA A DIRECCION USD'!E36)</f>
        <v>73.45</v>
      </c>
      <c r="E37" s="142">
        <f>IF($D$1&lt;&gt;0,'TARIFA ENTREGA A DIRECCION USD'!F36*$D$1,'TARIFA ENTREGA A DIRECCION USD'!F36)</f>
        <v>77.650000000000006</v>
      </c>
      <c r="F37" s="142">
        <f>IF($D$1&lt;&gt;0,'TARIFA ENTREGA A DIRECCION USD'!G36*$D$1,'TARIFA ENTREGA A DIRECCION USD'!G36)</f>
        <v>90.700000000000045</v>
      </c>
      <c r="H37" s="76" t="s">
        <v>48</v>
      </c>
      <c r="I37" s="142">
        <f>IF($D$1&lt;&gt;0,'TARIFA CONSIGNADO AGENCIA USD'!C36*$D$1,'TARIFA CONSIGNADO AGENCIA USD'!C36)</f>
        <v>43.79999999999999</v>
      </c>
      <c r="J37" s="142">
        <f>IF($D$1&lt;&gt;0,'TARIFA CONSIGNADO AGENCIA USD'!D36*$D$1,'TARIFA CONSIGNADO AGENCIA USD'!D36)</f>
        <v>59.489999999999974</v>
      </c>
      <c r="K37" s="142">
        <f>IF($D$1&lt;&gt;0,'TARIFA CONSIGNADO AGENCIA USD'!E36*$D$1,'TARIFA CONSIGNADO AGENCIA USD'!E36)</f>
        <v>66.105000000000004</v>
      </c>
      <c r="L37" s="142">
        <f>IF($D$1&lt;&gt;0,'TARIFA CONSIGNADO AGENCIA USD'!F36*$D$1,'TARIFA CONSIGNADO AGENCIA USD'!F36)</f>
        <v>69.885000000000005</v>
      </c>
      <c r="M37" s="142">
        <f>IF($D$1&lt;&gt;0,'TARIFA CONSIGNADO AGENCIA USD'!G36*$D$1,'TARIFA CONSIGNADO AGENCIA USD'!G36)</f>
        <v>81.630000000000038</v>
      </c>
    </row>
    <row r="38" spans="1:13" x14ac:dyDescent="0.2">
      <c r="A38" s="76" t="s">
        <v>49</v>
      </c>
      <c r="B38" s="142">
        <f>IF($D$1&lt;&gt;0,'TARIFA ENTREGA A DIRECCION USD'!C37*$D$1,'TARIFA ENTREGA A DIRECCION USD'!C37)</f>
        <v>44.879999999999988</v>
      </c>
      <c r="C38" s="142">
        <f>IF($D$1&lt;&gt;0,'TARIFA ENTREGA A DIRECCION USD'!D37*$D$1,'TARIFA ENTREGA A DIRECCION USD'!D37)</f>
        <v>67.899999999999963</v>
      </c>
      <c r="D38" s="142">
        <f>IF($D$1&lt;&gt;0,'TARIFA ENTREGA A DIRECCION USD'!E37*$D$1,'TARIFA ENTREGA A DIRECCION USD'!E37)</f>
        <v>75.55</v>
      </c>
      <c r="E38" s="142">
        <f>IF($D$1&lt;&gt;0,'TARIFA ENTREGA A DIRECCION USD'!F37*$D$1,'TARIFA ENTREGA A DIRECCION USD'!F37)</f>
        <v>79.850000000000009</v>
      </c>
      <c r="F38" s="142">
        <f>IF($D$1&lt;&gt;0,'TARIFA ENTREGA A DIRECCION USD'!G37*$D$1,'TARIFA ENTREGA A DIRECCION USD'!G37)</f>
        <v>93.100000000000051</v>
      </c>
      <c r="H38" s="76" t="s">
        <v>49</v>
      </c>
      <c r="I38" s="142">
        <f>IF($D$1&lt;&gt;0,'TARIFA CONSIGNADO AGENCIA USD'!C37*$D$1,'TARIFA CONSIGNADO AGENCIA USD'!C37)</f>
        <v>44.879999999999988</v>
      </c>
      <c r="J38" s="142">
        <f>IF($D$1&lt;&gt;0,'TARIFA CONSIGNADO AGENCIA USD'!D37*$D$1,'TARIFA CONSIGNADO AGENCIA USD'!D37)</f>
        <v>61.109999999999971</v>
      </c>
      <c r="K38" s="142">
        <f>IF($D$1&lt;&gt;0,'TARIFA CONSIGNADO AGENCIA USD'!E37*$D$1,'TARIFA CONSIGNADO AGENCIA USD'!E37)</f>
        <v>67.995000000000005</v>
      </c>
      <c r="L38" s="142">
        <f>IF($D$1&lt;&gt;0,'TARIFA CONSIGNADO AGENCIA USD'!F37*$D$1,'TARIFA CONSIGNADO AGENCIA USD'!F37)</f>
        <v>71.865000000000009</v>
      </c>
      <c r="M38" s="142">
        <f>IF($D$1&lt;&gt;0,'TARIFA CONSIGNADO AGENCIA USD'!G37*$D$1,'TARIFA CONSIGNADO AGENCIA USD'!G37)</f>
        <v>83.790000000000049</v>
      </c>
    </row>
    <row r="39" spans="1:13" x14ac:dyDescent="0.2">
      <c r="A39" s="76" t="s">
        <v>2</v>
      </c>
      <c r="B39" s="142">
        <f>IF($D$1&lt;&gt;0,'TARIFA ENTREGA A DIRECCION USD'!C38*$D$1,'TARIFA ENTREGA A DIRECCION USD'!C38)</f>
        <v>45.959999999999987</v>
      </c>
      <c r="C39" s="142">
        <f>IF($D$1&lt;&gt;0,'TARIFA ENTREGA A DIRECCION USD'!D38*$D$1,'TARIFA ENTREGA A DIRECCION USD'!D38)</f>
        <v>69.69999999999996</v>
      </c>
      <c r="D39" s="142">
        <f>IF($D$1&lt;&gt;0,'TARIFA ENTREGA A DIRECCION USD'!E38*$D$1,'TARIFA ENTREGA A DIRECCION USD'!E38)</f>
        <v>77.649999999999991</v>
      </c>
      <c r="E39" s="142">
        <f>IF($D$1&lt;&gt;0,'TARIFA ENTREGA A DIRECCION USD'!F38*$D$1,'TARIFA ENTREGA A DIRECCION USD'!F38)</f>
        <v>82.050000000000011</v>
      </c>
      <c r="F39" s="142">
        <f>IF($D$1&lt;&gt;0,'TARIFA ENTREGA A DIRECCION USD'!G38*$D$1,'TARIFA ENTREGA A DIRECCION USD'!G38)</f>
        <v>95.500000000000057</v>
      </c>
      <c r="H39" s="76" t="s">
        <v>2</v>
      </c>
      <c r="I39" s="142">
        <f>IF($D$1&lt;&gt;0,'TARIFA CONSIGNADO AGENCIA USD'!C38*$D$1,'TARIFA CONSIGNADO AGENCIA USD'!C38)</f>
        <v>45.959999999999987</v>
      </c>
      <c r="J39" s="142">
        <f>IF($D$1&lt;&gt;0,'TARIFA CONSIGNADO AGENCIA USD'!D38*$D$1,'TARIFA CONSIGNADO AGENCIA USD'!D38)</f>
        <v>62.729999999999968</v>
      </c>
      <c r="K39" s="142">
        <f>IF($D$1&lt;&gt;0,'TARIFA CONSIGNADO AGENCIA USD'!E38*$D$1,'TARIFA CONSIGNADO AGENCIA USD'!E38)</f>
        <v>69.884999999999991</v>
      </c>
      <c r="L39" s="142">
        <f>IF($D$1&lt;&gt;0,'TARIFA CONSIGNADO AGENCIA USD'!F38*$D$1,'TARIFA CONSIGNADO AGENCIA USD'!F38)</f>
        <v>73.845000000000013</v>
      </c>
      <c r="M39" s="142">
        <f>IF($D$1&lt;&gt;0,'TARIFA CONSIGNADO AGENCIA USD'!G38*$D$1,'TARIFA CONSIGNADO AGENCIA USD'!G38)</f>
        <v>85.95000000000006</v>
      </c>
    </row>
    <row r="40" spans="1:13" x14ac:dyDescent="0.2">
      <c r="B40" s="172"/>
      <c r="C40" s="172"/>
      <c r="D40" s="172"/>
      <c r="E40" s="172"/>
      <c r="F40" s="172"/>
      <c r="H40" s="172"/>
      <c r="I40" s="172"/>
      <c r="J40" s="172"/>
      <c r="K40" s="172"/>
      <c r="L40" s="172"/>
      <c r="M40" s="172"/>
    </row>
    <row r="41" spans="1:13" x14ac:dyDescent="0.2">
      <c r="B41" s="172"/>
      <c r="C41" s="172"/>
      <c r="D41" s="172"/>
      <c r="E41" s="172"/>
      <c r="F41" s="172"/>
      <c r="H41" s="172"/>
      <c r="I41" s="172"/>
      <c r="J41" s="172"/>
      <c r="K41" s="172"/>
      <c r="L41" s="172"/>
      <c r="M41" s="172"/>
    </row>
    <row r="42" spans="1:13" ht="21.75" customHeight="1" x14ac:dyDescent="0.2"/>
    <row r="43" spans="1:13" ht="12.75" customHeight="1" x14ac:dyDescent="0.2"/>
    <row r="44" spans="1:13" x14ac:dyDescent="0.2"/>
    <row r="45" spans="1:13" x14ac:dyDescent="0.2"/>
    <row r="46" spans="1:13" x14ac:dyDescent="0.2"/>
    <row r="47" spans="1:13" x14ac:dyDescent="0.2"/>
    <row r="48" spans="1:13" x14ac:dyDescent="0.2"/>
    <row r="49" ht="23.25" customHeight="1" x14ac:dyDescent="0.2"/>
    <row r="50" ht="21.75" customHeight="1" x14ac:dyDescent="0.2"/>
    <row r="51" ht="21.75" customHeight="1" x14ac:dyDescent="0.2"/>
    <row r="52" x14ac:dyDescent="0.2"/>
    <row r="53" ht="19.5" customHeight="1" x14ac:dyDescent="0.2"/>
    <row r="54" x14ac:dyDescent="0.2"/>
    <row r="55" x14ac:dyDescent="0.2"/>
    <row r="56" x14ac:dyDescent="0.2"/>
    <row r="57" x14ac:dyDescent="0.2"/>
    <row r="58" x14ac:dyDescent="0.2"/>
  </sheetData>
  <sheetProtection sheet="1" objects="1" scenarios="1"/>
  <mergeCells count="6">
    <mergeCell ref="B1:C1"/>
    <mergeCell ref="K1:L1"/>
    <mergeCell ref="H5:M5"/>
    <mergeCell ref="A5:F5"/>
    <mergeCell ref="A4:F4"/>
    <mergeCell ref="H4:M4"/>
  </mergeCells>
  <conditionalFormatting sqref="B9:F41 I9:M41">
    <cfRule type="cellIs" dxfId="1" priority="6" stopIfTrue="1" operator="greaterThan">
      <formula>999999999</formula>
    </cfRule>
  </conditionalFormatting>
  <conditionalFormatting sqref="H40:H41">
    <cfRule type="cellIs" dxfId="0" priority="1" stopIfTrue="1" operator="greaterThan">
      <formula>999999999</formula>
    </cfRule>
  </conditionalFormatting>
  <printOptions horizontalCentered="1"/>
  <pageMargins left="0.11811023622047245" right="0.11811023622047245" top="0" bottom="0" header="0.31496062992125984" footer="0.31496062992125984"/>
  <pageSetup scale="75" orientation="landscape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EJEMPLO DE TABLA (2)</vt:lpstr>
      <vt:lpstr>3333</vt:lpstr>
      <vt:lpstr>CONSULTA FLETE USD</vt:lpstr>
      <vt:lpstr>TARIFA ENTREGA A DIRECCION USD</vt:lpstr>
      <vt:lpstr>TARIFA CONSIGNADO AGENCIA USD</vt:lpstr>
      <vt:lpstr>FORMATO DE IMP A DIR.</vt:lpstr>
      <vt:lpstr>TARIFA PARA IPOSTEL</vt:lpstr>
      <vt:lpstr>'CONSULTA FLETE USD'!Área_de_impresión</vt:lpstr>
      <vt:lpstr>'FORMATO DE IMP A DIR.'!Área_de_impresión</vt:lpstr>
    </vt:vector>
  </TitlesOfParts>
  <Company>AEROCAV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ZGARCIA</dc:creator>
  <cp:lastModifiedBy>Zaymarol García</cp:lastModifiedBy>
  <cp:lastPrinted>2026-05-19T13:55:36Z</cp:lastPrinted>
  <dcterms:created xsi:type="dcterms:W3CDTF">1999-05-31T19:17:02Z</dcterms:created>
  <dcterms:modified xsi:type="dcterms:W3CDTF">2026-05-20T20:33:32Z</dcterms:modified>
</cp:coreProperties>
</file>